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autoCompressPictures="0"/>
  <mc:AlternateContent xmlns:mc="http://schemas.openxmlformats.org/markup-compatibility/2006">
    <mc:Choice Requires="x15">
      <x15ac:absPath xmlns:x15ac="http://schemas.microsoft.com/office/spreadsheetml/2010/11/ac" url="N:\DITEC\PLANILHAS PREGÕES\"/>
    </mc:Choice>
  </mc:AlternateContent>
  <xr:revisionPtr revIDLastSave="0" documentId="13_ncr:1_{AB629B47-D9A4-40D1-A775-7684571A5C6F}" xr6:coauthVersionLast="47" xr6:coauthVersionMax="47" xr10:uidLastSave="{00000000-0000-0000-0000-000000000000}"/>
  <bookViews>
    <workbookView xWindow="-120" yWindow="-120" windowWidth="29040" windowHeight="15840" tabRatio="878" firstSheet="2" activeTab="10" xr2:uid="{00000000-000D-0000-FFFF-FFFF00000000}"/>
  </bookViews>
  <sheets>
    <sheet name="INSUMOS 11 2022" sheetId="22" state="hidden" r:id="rId1"/>
    <sheet name="SINTETICO  11 2022" sheetId="23" state="hidden" r:id="rId2"/>
    <sheet name="DADOS PROPOSTA" sheetId="28" r:id="rId3"/>
    <sheet name="VALOR PROPOSTA" sheetId="29" r:id="rId4"/>
    <sheet name="METODOLOGIAS" sheetId="7" r:id="rId5"/>
    <sheet name="DIMENS-TRANSP.-CHORUME" sheetId="13" r:id="rId6"/>
    <sheet name="DIMENS-QUANT. CHORUME" sheetId="20" r:id="rId7"/>
    <sheet name="BDI" sheetId="14" r:id="rId8"/>
    <sheet name="PL.-MDO" sheetId="15" r:id="rId9"/>
    <sheet name="PL.-CUSTOS- EQUIP.VEÍCULOS" sheetId="16" r:id="rId10"/>
    <sheet name="PL.CUSTOS EQUIP.INSUMOS.OUTROS" sheetId="17" r:id="rId11"/>
    <sheet name="P1 - PLAN.-RESUMO" sheetId="6" r:id="rId12"/>
    <sheet name="RESUMO PRINCIPAL" sheetId="21" r:id="rId13"/>
    <sheet name="INSUMOS  03 2021" sheetId="18" state="hidden" r:id="rId14"/>
    <sheet name="SINTETICO  03 2021" sheetId="19" state="hidden" r:id="rId15"/>
  </sheets>
  <externalReferences>
    <externalReference r:id="rId16"/>
    <externalReference r:id="rId17"/>
  </externalReferences>
  <definedNames>
    <definedName name="_Table1_In1" hidden="1">'[1]MEC '!#REF!</definedName>
    <definedName name="_xlnm.Print_Area" localSheetId="7">BDI!$B$2:$E$32</definedName>
    <definedName name="_xlnm.Print_Area" localSheetId="2">'DADOS PROPOSTA'!$B$2:$H$60</definedName>
    <definedName name="_xlnm.Print_Area" localSheetId="6">'DIMENS-QUANT. CHORUME'!$B$2:$G$16</definedName>
    <definedName name="_xlnm.Print_Area" localSheetId="5">'DIMENS-TRANSP.-CHORUME'!$B$2:$H$65</definedName>
    <definedName name="_xlnm.Print_Area" localSheetId="4">METODOLOGIAS!$B$2:$G$59</definedName>
    <definedName name="_xlnm.Print_Area" localSheetId="11">'P1 - PLAN.-RESUMO'!$B$2:$G$56</definedName>
    <definedName name="_xlnm.Print_Area" localSheetId="10">'PL.CUSTOS EQUIP.INSUMOS.OUTROS'!$B$2:$H$54</definedName>
    <definedName name="_xlnm.Print_Area" localSheetId="9">'PL.-CUSTOS- EQUIP.VEÍCULOS'!$B$2:$E$55</definedName>
    <definedName name="_xlnm.Print_Area" localSheetId="8">'PL.-MDO'!$B$2:$U$15</definedName>
    <definedName name="_xlnm.Print_Area" localSheetId="12">'RESUMO PRINCIPAL'!$A$1:$O$23</definedName>
    <definedName name="_xlnm.Print_Area" localSheetId="3">'VALOR PROPOSTA'!$B$2:$G$25</definedName>
    <definedName name="HTML_CodePage" hidden="1">1252</definedName>
    <definedName name="HTML_Control" hidden="1">{"'RELATÓRIO'!$A$1:$E$20","'RELATÓRIO'!$A$22:$D$34","'INTERNET'!$A$31:$G$58","'INTERNET'!$A$1:$G$28","'SÉRIE HISTÓRICA'!$A$167:$H$212","'SÉRIE HISTÓRICA'!$A$56:$H$101"}</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"C:\DIVULGAÇÃO INPC IPCA 2001\inpc0501.htm"</definedName>
    <definedName name="HTML_Title" hidden="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5" i="28" l="1"/>
  <c r="D11" i="29"/>
  <c r="C5" i="29"/>
  <c r="G3" i="29"/>
  <c r="F11" i="15"/>
  <c r="D13" i="13" l="1"/>
  <c r="F15" i="15" l="1"/>
  <c r="F14" i="15"/>
  <c r="D52" i="13" l="1"/>
  <c r="D53" i="13" s="1"/>
  <c r="D54" i="13" s="1"/>
  <c r="G46" i="6" l="1"/>
  <c r="G47" i="6" s="1"/>
  <c r="E11" i="29" l="1"/>
  <c r="L12" i="21"/>
  <c r="E47" i="13"/>
  <c r="E31" i="13"/>
  <c r="E31" i="16"/>
  <c r="D32" i="16"/>
  <c r="G16" i="17"/>
  <c r="G15" i="17"/>
  <c r="G14" i="17"/>
  <c r="G13" i="17"/>
  <c r="G12" i="17"/>
  <c r="T15" i="15"/>
  <c r="T14" i="15"/>
  <c r="E18" i="14"/>
  <c r="E17" i="14"/>
  <c r="E16" i="14"/>
  <c r="E13" i="14"/>
  <c r="E12" i="14"/>
  <c r="E43" i="13"/>
  <c r="E18" i="13"/>
  <c r="D5" i="28"/>
  <c r="H4" i="28"/>
  <c r="H3" i="28"/>
  <c r="U14" i="15" l="1"/>
  <c r="U15" i="15"/>
  <c r="E26" i="13"/>
  <c r="D55" i="13"/>
  <c r="E13" i="16"/>
  <c r="L15" i="15"/>
  <c r="K15" i="15"/>
  <c r="J15" i="15"/>
  <c r="G48" i="6" l="1"/>
  <c r="E34" i="16"/>
  <c r="D34" i="16"/>
  <c r="E32" i="16"/>
  <c r="D52" i="7" l="1"/>
  <c r="E44" i="13"/>
  <c r="E46" i="13" s="1"/>
  <c r="E48" i="13" s="1"/>
  <c r="E21" i="13"/>
  <c r="E24" i="13" s="1"/>
  <c r="E32" i="13" s="1"/>
  <c r="C37" i="13" l="1"/>
  <c r="K14" i="15" l="1"/>
  <c r="L14" i="15" l="1"/>
  <c r="J14" i="15"/>
  <c r="C13" i="20" l="1"/>
  <c r="D16" i="17"/>
  <c r="E14" i="16" l="1"/>
  <c r="C5" i="21" l="1"/>
  <c r="O4" i="21"/>
  <c r="O3" i="21"/>
  <c r="B9" i="6"/>
  <c r="C5" i="6"/>
  <c r="G4" i="6"/>
  <c r="G3" i="6"/>
  <c r="C5" i="17"/>
  <c r="H4" i="17"/>
  <c r="H3" i="17"/>
  <c r="C5" i="16"/>
  <c r="E4" i="16"/>
  <c r="E3" i="16"/>
  <c r="E5" i="15"/>
  <c r="U4" i="15"/>
  <c r="U3" i="15"/>
  <c r="C5" i="14"/>
  <c r="E4" i="14"/>
  <c r="E3" i="14"/>
  <c r="H4" i="13"/>
  <c r="G4" i="20"/>
  <c r="C5" i="20"/>
  <c r="G3" i="20"/>
  <c r="B9" i="13"/>
  <c r="D5" i="13"/>
  <c r="H3" i="13"/>
  <c r="G4" i="7"/>
  <c r="C5" i="7"/>
  <c r="G3" i="7"/>
  <c r="F38" i="6" l="1"/>
  <c r="F39" i="6"/>
  <c r="F37" i="6"/>
  <c r="F34" i="6"/>
  <c r="F33" i="6"/>
  <c r="C36" i="13"/>
  <c r="E52" i="7"/>
  <c r="E48" i="7"/>
  <c r="E49" i="7" s="1"/>
  <c r="E51" i="7" s="1"/>
  <c r="D48" i="7"/>
  <c r="D49" i="7" s="1"/>
  <c r="D51" i="7" s="1"/>
  <c r="D15" i="16"/>
  <c r="D13" i="16"/>
  <c r="H53" i="17"/>
  <c r="H51" i="17"/>
  <c r="H35" i="17"/>
  <c r="H33" i="17"/>
  <c r="H34" i="17" s="1"/>
  <c r="D14" i="17"/>
  <c r="D13" i="17"/>
  <c r="B41" i="16" s="1"/>
  <c r="D53" i="7" l="1"/>
  <c r="E41" i="16"/>
  <c r="H52" i="17"/>
  <c r="E53" i="7"/>
  <c r="F11" i="6" l="1"/>
  <c r="F12" i="6"/>
  <c r="D41" i="16"/>
  <c r="D16" i="16" l="1"/>
  <c r="D14" i="16"/>
  <c r="F40" i="6"/>
  <c r="E19" i="14"/>
  <c r="E14" i="14"/>
  <c r="F35" i="6"/>
  <c r="E25" i="13" l="1"/>
  <c r="E27" i="13" s="1"/>
  <c r="E33" i="13" s="1"/>
  <c r="E11" i="6" l="1"/>
  <c r="E12" i="6"/>
  <c r="F65" i="13"/>
  <c r="E27" i="16"/>
  <c r="E29" i="16" s="1"/>
  <c r="E28" i="13" l="1"/>
  <c r="E45" i="16"/>
  <c r="E29" i="13" l="1"/>
  <c r="D57" i="13" s="1"/>
  <c r="D59" i="13" s="1"/>
  <c r="E42" i="16"/>
  <c r="E43" i="16"/>
  <c r="E44" i="16"/>
  <c r="E30" i="13" l="1"/>
  <c r="D58" i="13"/>
  <c r="E47" i="16"/>
  <c r="E46" i="16"/>
  <c r="F19" i="6" s="1"/>
  <c r="D27" i="16" l="1"/>
  <c r="D45" i="16" s="1"/>
  <c r="F64" i="13"/>
  <c r="E15" i="6" s="1"/>
  <c r="D53" i="16" l="1"/>
  <c r="G65" i="13"/>
  <c r="E19" i="6" s="1"/>
  <c r="G19" i="6" s="1"/>
  <c r="D29" i="16"/>
  <c r="D49" i="16" s="1"/>
  <c r="D51" i="16"/>
  <c r="H64" i="13"/>
  <c r="E22" i="6" s="1"/>
  <c r="G64" i="13"/>
  <c r="E18" i="6" s="1"/>
  <c r="D48" i="16" l="1"/>
  <c r="F15" i="6" s="1"/>
  <c r="G15" i="6" s="1"/>
  <c r="G16" i="6" s="1"/>
  <c r="G11" i="6"/>
  <c r="G12" i="6"/>
  <c r="D42" i="16"/>
  <c r="D43" i="16"/>
  <c r="D44" i="16"/>
  <c r="D47" i="16" l="1"/>
  <c r="F22" i="6" s="1"/>
  <c r="G22" i="6" s="1"/>
  <c r="G24" i="6" s="1"/>
  <c r="G25" i="6" s="1"/>
  <c r="G26" i="6" s="1"/>
  <c r="G13" i="6"/>
  <c r="D46" i="16"/>
  <c r="F18" i="6" l="1"/>
  <c r="G18" i="6" s="1"/>
  <c r="G20" i="6" s="1"/>
  <c r="G28" i="6" s="1"/>
  <c r="G34" i="6" l="1"/>
  <c r="G33" i="6"/>
  <c r="G35" i="6" l="1"/>
  <c r="G41" i="6" s="1"/>
  <c r="G45" i="6" s="1"/>
  <c r="G37" i="6" l="1"/>
  <c r="G42" i="6"/>
  <c r="G44" i="6"/>
  <c r="G38" i="6"/>
  <c r="G39" i="6"/>
  <c r="G43" i="6"/>
  <c r="M12" i="21" l="1"/>
  <c r="N12" i="21" s="1"/>
  <c r="F11" i="29"/>
  <c r="G11" i="29" s="1"/>
  <c r="G12" i="29" s="1"/>
  <c r="G13" i="29" s="1"/>
  <c r="G14" i="29" s="1"/>
  <c r="G40" i="6"/>
  <c r="N14" i="21" l="1"/>
  <c r="N13" i="21"/>
  <c r="O12" i="21" s="1"/>
  <c r="O13" i="21" s="1"/>
</calcChain>
</file>

<file path=xl/sharedStrings.xml><?xml version="1.0" encoding="utf-8"?>
<sst xmlns="http://schemas.openxmlformats.org/spreadsheetml/2006/main" count="188332" uniqueCount="37028">
  <si>
    <t>Discriminação</t>
  </si>
  <si>
    <t>Unidade</t>
  </si>
  <si>
    <t>Quantidade</t>
  </si>
  <si>
    <t>Custo do Posto</t>
  </si>
  <si>
    <t>Custo Total</t>
  </si>
  <si>
    <t>1 - PESSOAL REMUNERAÇÃO E ENCARGOS</t>
  </si>
  <si>
    <t>Subtotal 1</t>
  </si>
  <si>
    <t>Subtotal 2</t>
  </si>
  <si>
    <t>Mês</t>
  </si>
  <si>
    <t>Subtotal 3</t>
  </si>
  <si>
    <t>Vb/equip</t>
  </si>
  <si>
    <t>Subtotal 4</t>
  </si>
  <si>
    <t>C.H.P.</t>
  </si>
  <si>
    <t>C.H.I.</t>
  </si>
  <si>
    <t>SUBTOTAL</t>
  </si>
  <si>
    <t>RESERVA TECNICA - 10%</t>
  </si>
  <si>
    <t>%</t>
  </si>
  <si>
    <t>CUSTOS IDIRETOS, LUCROS E TRIBUTOS</t>
  </si>
  <si>
    <t>R$/Mês</t>
  </si>
  <si>
    <t>ITEM</t>
  </si>
  <si>
    <t>DESCRIÇÃO</t>
  </si>
  <si>
    <t>TAXA</t>
  </si>
  <si>
    <t>Custos Indiretos</t>
  </si>
  <si>
    <t>1.1</t>
  </si>
  <si>
    <t>Despesas Administrativas / Operacionais (Conforme parâmetros Acordão TCU nº 2.369/2011)</t>
  </si>
  <si>
    <t>1.2</t>
  </si>
  <si>
    <t>Lucro (Conforme parâmetros Acordão TCU nº 2.369/2011)</t>
  </si>
  <si>
    <t>Total Custos Indiretos</t>
  </si>
  <si>
    <t>Tributos</t>
  </si>
  <si>
    <t>2.1</t>
  </si>
  <si>
    <t>ISS</t>
  </si>
  <si>
    <t>2.2</t>
  </si>
  <si>
    <t>PIS</t>
  </si>
  <si>
    <t>2.3</t>
  </si>
  <si>
    <t>COFINS</t>
  </si>
  <si>
    <t>Total Custos TRIBUTOS</t>
  </si>
  <si>
    <t>PREÇO TOTAL MENSAL DO SERVIÇO C/ IMPOSTO (R$/MÊS)</t>
  </si>
  <si>
    <t>Custo</t>
  </si>
  <si>
    <t>MOTORISTA DE CARRETA - DIURNO</t>
  </si>
  <si>
    <t>2 - Custos Fixos c/ Equipamentos
(Seguro Casco, IPVA, DPVAT, Licenciamento, GPS e Programação Visual)</t>
  </si>
  <si>
    <t>Cavalo Mecânico + Semireboque c/ Tanque 30.000 Litros</t>
  </si>
  <si>
    <t>3 - Custos Variáveis dos Equipamentos (Hora Produtiva)</t>
  </si>
  <si>
    <t>4 - Custos Variáveis dos Equipamentos (Hora Improdutiva)</t>
  </si>
  <si>
    <t>A - Lotes a serem licitados</t>
  </si>
  <si>
    <t>Lote Único</t>
  </si>
  <si>
    <t>B - Serviços as serem contratados</t>
  </si>
  <si>
    <t>METODOLOGIA ADOTADA PARA CUSTO DOS EQUIPAMENTOS/VEÍCULOS</t>
  </si>
  <si>
    <t>Método de Custos Horários de Equipamentos - Depreciação. Manutenção e Operação - SINAPI</t>
  </si>
  <si>
    <t>A - Formula p/ calculo do Adicional noturno - 20%</t>
  </si>
  <si>
    <t>Veículos e Equipamentos</t>
  </si>
  <si>
    <t>Descrição</t>
  </si>
  <si>
    <t>Qtde de Equipamentos</t>
  </si>
  <si>
    <t>Qtde Horas
Produtiva</t>
  </si>
  <si>
    <t>Qtde Horas
Improdutiva</t>
  </si>
  <si>
    <t>Equipe Padrão</t>
  </si>
  <si>
    <t>1 - DIMENSIONAMENTO</t>
  </si>
  <si>
    <t>litros/mês</t>
  </si>
  <si>
    <t>Cavalo Mecânico + Semirreboque c/ Tanque 30.000 Litros</t>
  </si>
  <si>
    <t>I</t>
  </si>
  <si>
    <t>Despesas Administrativas / Operacionais (Conforme parâmetros Acordão TCU nº 2.369/2011</t>
  </si>
  <si>
    <t>Lucro (Conforme parâmetros Acordão TCU nº 2.369/2011</t>
  </si>
  <si>
    <t>FÓRMULA UTILIZADA PARA CÁLCULO DO BDI</t>
  </si>
  <si>
    <t>AC</t>
  </si>
  <si>
    <t>Taxa representativa das despesas de rateio da Administração Central</t>
  </si>
  <si>
    <t>S</t>
  </si>
  <si>
    <t>Taxa Representativa de Seguros</t>
  </si>
  <si>
    <t>R</t>
  </si>
  <si>
    <t>Taxa Representativa de Riscos</t>
  </si>
  <si>
    <t>G</t>
  </si>
  <si>
    <t>Taxa Representativa de Garantias</t>
  </si>
  <si>
    <t>DF</t>
  </si>
  <si>
    <t>Taxa Representativa de Despesas Financeiras</t>
  </si>
  <si>
    <t>L</t>
  </si>
  <si>
    <t>Taxa Representativa de Lucro</t>
  </si>
  <si>
    <t>Taxa Representativa de Incidencia de Impostos</t>
  </si>
  <si>
    <t>REFERÊNCIAS:</t>
  </si>
  <si>
    <t>Fórmula de cálculo do BDI: Relatório do Acordão n° 2.622/2013 - TCU / Plenário</t>
  </si>
  <si>
    <t>HORISTA</t>
  </si>
  <si>
    <t>MENSALISTA</t>
  </si>
  <si>
    <t>Cód.</t>
  </si>
  <si>
    <t>Vencimentos</t>
  </si>
  <si>
    <t>A - CUSTO HORÁRIO PRODUTIVO/IMPRODUTIVO</t>
  </si>
  <si>
    <t>COMPOSIÇÃO</t>
  </si>
  <si>
    <t>Chassi (1)</t>
  </si>
  <si>
    <t>Componente A (2)</t>
  </si>
  <si>
    <t>Componente B (3)</t>
  </si>
  <si>
    <t>Componente C (4)</t>
  </si>
  <si>
    <t>Componente D (5)</t>
  </si>
  <si>
    <t>Componente E (6)</t>
  </si>
  <si>
    <t>Componente F (7)</t>
  </si>
  <si>
    <t>VALOR DE AQUISIÇÃO (1+2+3+4+5+6+7+8)</t>
  </si>
  <si>
    <t>POTÊNCIA</t>
  </si>
  <si>
    <t>Potência - CV</t>
  </si>
  <si>
    <t>Potência - HP</t>
  </si>
  <si>
    <t>POTÊNCIA DO EQUIP. (kW)</t>
  </si>
  <si>
    <t>FATOR HORAS DISPONÍVEIS  (Sinapi)</t>
  </si>
  <si>
    <t>TIPO DE COMBUSTÍVEL</t>
  </si>
  <si>
    <t>Diesel</t>
  </si>
  <si>
    <t>DEPRECIAÇÃO (R$/h) - (1)</t>
  </si>
  <si>
    <t>OPORTUNIDADE DE CAPITAL (R$/h) - (2)</t>
  </si>
  <si>
    <t>CUSTO DE MANUTENÇÃO (R$/h) - (3)</t>
  </si>
  <si>
    <t>CUSTO DE OPERAÇÃO (R$/h) - (4)</t>
  </si>
  <si>
    <t>PRODUTIVO (CHP) - (1+2+3+4)</t>
  </si>
  <si>
    <t>IMPRODUTIVO (CHI) - (1+2)</t>
  </si>
  <si>
    <t>B - CUSTO MENSAL P/ OPERAÇÃO DO EQUIPAMENTO</t>
  </si>
  <si>
    <t>SEGURO CASCO</t>
  </si>
  <si>
    <t>NA</t>
  </si>
  <si>
    <t>IMPOSTOS/LIC.</t>
  </si>
  <si>
    <t>Alíquota - IPVA/DF
Apenas p/ os componentes q/ possuem motor)</t>
  </si>
  <si>
    <t>DPVAT/DF*</t>
  </si>
  <si>
    <t>Licenciamento/DF**</t>
  </si>
  <si>
    <t>Item</t>
  </si>
  <si>
    <t>Referência</t>
  </si>
  <si>
    <t>Código</t>
  </si>
  <si>
    <t>Custo Unitário
Atualizado</t>
  </si>
  <si>
    <t>unid.</t>
  </si>
  <si>
    <t>Litro</t>
  </si>
  <si>
    <t>Gasolina</t>
  </si>
  <si>
    <t>Óleo Diesel</t>
  </si>
  <si>
    <t>Produto</t>
  </si>
  <si>
    <t xml:space="preserve">Região </t>
  </si>
  <si>
    <t>Estado</t>
  </si>
  <si>
    <t>Número de Postos Pesquisados</t>
  </si>
  <si>
    <t>Unidade de Medida</t>
  </si>
  <si>
    <t>Preço Médio Revenda</t>
  </si>
  <si>
    <t>CENTRO OESTE</t>
  </si>
  <si>
    <t>R$/L</t>
  </si>
  <si>
    <t>Média</t>
  </si>
  <si>
    <t>Coeficiente de Variação</t>
  </si>
  <si>
    <t>Mediana</t>
  </si>
  <si>
    <t>C.H.</t>
  </si>
  <si>
    <t>DIAS</t>
  </si>
  <si>
    <t>MESES</t>
  </si>
  <si>
    <t>DIAS/MÊS</t>
  </si>
  <si>
    <t>DIAS-UTEIS/SEMANA</t>
  </si>
  <si>
    <t>DIAS UTEIS MÊS</t>
  </si>
  <si>
    <t>JORNADA MENSAL 44h</t>
  </si>
  <si>
    <t>SEMANAS</t>
  </si>
  <si>
    <t>TOTAL DOS CUSTOS OPERACIONAIS (1 + 2 + 3 + 4)</t>
  </si>
  <si>
    <t>TRANSPORTE DE CHORUME</t>
  </si>
  <si>
    <t>A9364</t>
  </si>
  <si>
    <t>Semirreboque 3 eixos c/ Tanque com capacidade de 30.000/31.000 L</t>
  </si>
  <si>
    <t>-</t>
  </si>
  <si>
    <t xml:space="preserve">        PRECOS DE INSUMOS</t>
  </si>
  <si>
    <t/>
  </si>
  <si>
    <t>MES DE COLETA: 03/2021</t>
  </si>
  <si>
    <t>LOCALIDADE: 4495 - BRASILIA</t>
  </si>
  <si>
    <t>ENCARGOS SOCIAIS (%) HORISTA 113,69  MENSALISTA  73,06</t>
  </si>
  <si>
    <t xml:space="preserve">CODIGO  </t>
  </si>
  <si>
    <t>DESCRICAO DO INSUMO</t>
  </si>
  <si>
    <t>UNIDADE</t>
  </si>
  <si>
    <t>ORIGEM DO PRECO</t>
  </si>
  <si>
    <t xml:space="preserve">  PRECO MEDIANO R$</t>
  </si>
  <si>
    <t>TESTES</t>
  </si>
  <si>
    <t xml:space="preserve">JG    </t>
  </si>
  <si>
    <t>CR</t>
  </si>
  <si>
    <t>!EM PROCESSO DE DESATIVACAO! CHAPA DE MADEIRA COMPENSADA DE PINUS, VIROLA OU EQUIVALENTE, DE *2,2 X 1,6* M, E = 6 MM</t>
  </si>
  <si>
    <t xml:space="preserve">M2    </t>
  </si>
  <si>
    <t xml:space="preserve">C </t>
  </si>
  <si>
    <t>!EM PROCESSO DE DESATIVACAO! CHAPA DE MADEIRA COMPENSADA PLASTIFICADA PARA FORMA DE CONCRETO, DE 2,20 x 1,10 M, E = 6 MM</t>
  </si>
  <si>
    <t xml:space="preserve">UN    </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</si>
  <si>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</si>
  <si>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</si>
  <si>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</si>
  <si>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</si>
  <si>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</si>
  <si>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DIVISORIA COLMEIA CEGA COM MONTANTE E RODAPE DE ALUMINIO ANODIZADO SIMPLES (SEM COLOCACAO)</t>
  </si>
  <si>
    <t>AS</t>
  </si>
  <si>
    <t>!EM PROCESSO DE DESATIVACAO! DOBRADICA EM ACO/FERRO, 3" X 2 1/2", E= 1,2 A 1,8 MM, SEM ANEL,  CROMADO OU ZINCADO, TAMPA BOLA, COM PARAFUSOS</t>
  </si>
  <si>
    <t>!EM PROCESSO DE DESATIVACAO! FUNDO SINTETICO NIVELADOR BRANCO FOSCO PARA MADEIRA</t>
  </si>
  <si>
    <t xml:space="preserve">GL    </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</si>
  <si>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</si>
  <si>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</si>
  <si>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</si>
  <si>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</si>
  <si>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</si>
  <si>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</si>
  <si>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</si>
  <si>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</si>
  <si>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</si>
  <si>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</si>
  <si>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</si>
  <si>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 xml:space="preserve">L     </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</si>
  <si>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</si>
  <si>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</si>
  <si>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</si>
  <si>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</si>
  <si>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 xml:space="preserve">M     </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</si>
  <si>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</si>
  <si>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</si>
  <si>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</si>
  <si>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</si>
  <si>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</si>
  <si>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</si>
  <si>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</si>
  <si>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</si>
  <si>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</si>
  <si>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</si>
  <si>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</si>
  <si>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</si>
  <si>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</si>
  <si>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</si>
  <si>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</si>
  <si>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</si>
  <si>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</si>
  <si>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</si>
  <si>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</si>
  <si>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</si>
  <si>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</si>
  <si>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</si>
  <si>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</si>
  <si>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</si>
  <si>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</si>
  <si>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</si>
  <si>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</si>
  <si>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</si>
  <si>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</si>
  <si>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</si>
  <si>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</si>
  <si>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</si>
  <si>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</si>
  <si>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</si>
  <si>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</si>
  <si>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</si>
  <si>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</si>
  <si>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</si>
  <si>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</si>
  <si>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</si>
  <si>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</si>
  <si>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</si>
  <si>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</si>
  <si>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</si>
  <si>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</si>
  <si>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</si>
  <si>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</si>
  <si>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</si>
  <si>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</si>
  <si>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</si>
  <si>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</si>
  <si>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</si>
  <si>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</si>
  <si>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</si>
  <si>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</si>
  <si>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</si>
  <si>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</si>
  <si>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</si>
  <si>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</si>
  <si>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</si>
  <si>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</si>
  <si>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</si>
  <si>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</si>
  <si>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</si>
  <si>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</si>
  <si>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</si>
  <si>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</si>
  <si>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</si>
  <si>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</si>
  <si>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</si>
  <si>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</si>
  <si>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</si>
  <si>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</si>
  <si>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</si>
  <si>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</si>
  <si>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</si>
  <si>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</si>
  <si>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</si>
  <si>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</si>
  <si>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</si>
  <si>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</si>
  <si>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</si>
  <si>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</si>
  <si>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</si>
  <si>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</si>
  <si>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</si>
  <si>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</si>
  <si>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</si>
  <si>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</si>
  <si>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</si>
  <si>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</si>
  <si>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</si>
  <si>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</si>
  <si>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</si>
  <si>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</si>
  <si>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</si>
  <si>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</si>
  <si>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</si>
  <si>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</si>
  <si>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</si>
  <si>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</si>
  <si>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</si>
  <si>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</si>
  <si>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</si>
  <si>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</si>
  <si>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</si>
  <si>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</si>
  <si>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</si>
  <si>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</si>
  <si>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</si>
  <si>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</si>
  <si>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</si>
  <si>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</si>
  <si>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</si>
  <si>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</si>
  <si>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</si>
  <si>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</si>
  <si>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</si>
  <si>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</si>
  <si>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</si>
  <si>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</si>
  <si>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</si>
  <si>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</si>
  <si>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</si>
  <si>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</si>
  <si>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</si>
  <si>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</si>
  <si>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</si>
  <si>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</si>
  <si>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</si>
  <si>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</si>
  <si>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</si>
  <si>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</si>
  <si>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</si>
  <si>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</si>
  <si>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</si>
  <si>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</si>
  <si>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</si>
  <si>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</si>
  <si>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</si>
  <si>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</si>
  <si>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</si>
  <si>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</si>
  <si>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</si>
  <si>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</si>
  <si>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</si>
  <si>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</si>
  <si>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</si>
  <si>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</si>
  <si>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</si>
  <si>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</si>
  <si>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</si>
  <si>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</si>
  <si>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</si>
  <si>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</si>
  <si>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</si>
  <si>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</si>
  <si>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</si>
  <si>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</si>
  <si>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</si>
  <si>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</si>
  <si>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</si>
  <si>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</si>
  <si>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</si>
  <si>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</si>
  <si>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 xml:space="preserve">M3    </t>
  </si>
  <si>
    <t>AJUDANTE DE ARMADOR</t>
  </si>
  <si>
    <t xml:space="preserve">H     </t>
  </si>
  <si>
    <t>AJUDANTE DE ARMADOR (MENSALISTA)</t>
  </si>
  <si>
    <t xml:space="preserve">MES   </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</si>
  <si>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</si>
  <si>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</si>
  <si>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</si>
  <si>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</si>
  <si>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</si>
  <si>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</si>
  <si>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</si>
  <si>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</si>
  <si>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</si>
  <si>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</si>
  <si>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</si>
  <si>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</si>
  <si>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</si>
  <si>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</si>
  <si>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</si>
  <si>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</si>
  <si>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</si>
  <si>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</si>
  <si>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</si>
  <si>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</si>
  <si>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</si>
  <si>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</si>
  <si>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</si>
  <si>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</si>
  <si>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</si>
  <si>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</si>
  <si>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</si>
  <si>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</si>
  <si>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</si>
  <si>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</si>
  <si>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</si>
  <si>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</si>
  <si>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</si>
  <si>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</si>
  <si>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</si>
  <si>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</si>
  <si>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</si>
  <si>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</si>
  <si>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</si>
  <si>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</si>
  <si>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</si>
  <si>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</si>
  <si>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</si>
  <si>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</si>
  <si>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</si>
  <si>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</si>
  <si>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</si>
  <si>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</si>
  <si>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</si>
  <si>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</si>
  <si>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</si>
  <si>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</si>
  <si>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</si>
  <si>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</si>
  <si>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</si>
  <si>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</si>
  <si>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</si>
  <si>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</si>
  <si>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</si>
  <si>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</si>
  <si>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</si>
  <si>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</si>
  <si>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</si>
  <si>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</si>
  <si>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</si>
  <si>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</si>
  <si>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</si>
  <si>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</si>
  <si>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</si>
  <si>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</si>
  <si>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</si>
  <si>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</si>
  <si>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</si>
  <si>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</si>
  <si>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</si>
  <si>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</si>
  <si>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</si>
  <si>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</si>
  <si>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</si>
  <si>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</si>
  <si>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</si>
  <si>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</si>
  <si>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</si>
  <si>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</si>
  <si>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</si>
  <si>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</si>
  <si>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</si>
  <si>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</si>
  <si>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</si>
  <si>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</si>
  <si>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</si>
  <si>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</si>
  <si>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</si>
  <si>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</si>
  <si>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</si>
  <si>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</si>
  <si>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</si>
  <si>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</si>
  <si>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</si>
  <si>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</si>
  <si>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</si>
  <si>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</si>
  <si>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</si>
  <si>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</si>
  <si>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</si>
  <si>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</si>
  <si>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</si>
  <si>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</si>
  <si>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</si>
  <si>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</si>
  <si>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</si>
  <si>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</si>
  <si>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</si>
  <si>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</si>
  <si>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</si>
  <si>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</si>
  <si>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</si>
  <si>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</si>
  <si>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</si>
  <si>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</si>
  <si>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</si>
  <si>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</si>
  <si>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</si>
  <si>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</si>
  <si>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</si>
  <si>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</si>
  <si>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</si>
  <si>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</si>
  <si>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</si>
  <si>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</si>
  <si>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</si>
  <si>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</si>
  <si>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</si>
  <si>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</si>
  <si>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</si>
  <si>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</si>
  <si>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</si>
  <si>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</si>
  <si>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</si>
  <si>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</si>
  <si>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</si>
  <si>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</si>
  <si>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</si>
  <si>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</si>
  <si>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</si>
  <si>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</si>
  <si>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</si>
  <si>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</si>
  <si>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</si>
  <si>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</si>
  <si>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</si>
  <si>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</si>
  <si>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</si>
  <si>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</si>
  <si>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</si>
  <si>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</si>
  <si>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</si>
  <si>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</si>
  <si>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</si>
  <si>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</si>
  <si>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</si>
  <si>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</si>
  <si>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</si>
  <si>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</si>
  <si>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</si>
  <si>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</si>
  <si>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</si>
  <si>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</si>
  <si>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</si>
  <si>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</si>
  <si>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</si>
  <si>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</si>
  <si>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</si>
  <si>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</si>
  <si>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</si>
  <si>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</si>
  <si>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</si>
  <si>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</si>
  <si>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</si>
  <si>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</si>
  <si>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</si>
  <si>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</si>
  <si>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</si>
  <si>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</si>
  <si>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</si>
  <si>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</si>
  <si>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</si>
  <si>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</si>
  <si>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</si>
  <si>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</si>
  <si>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</si>
  <si>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</si>
  <si>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</si>
  <si>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</si>
  <si>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</si>
  <si>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</si>
  <si>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</si>
  <si>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</si>
  <si>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</si>
  <si>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</si>
  <si>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</si>
  <si>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</si>
  <si>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</si>
  <si>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</si>
  <si>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</si>
  <si>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</si>
  <si>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</si>
  <si>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</si>
  <si>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</si>
  <si>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</si>
  <si>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</si>
  <si>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</si>
  <si>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</si>
  <si>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</si>
  <si>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</si>
  <si>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</si>
  <si>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</si>
  <si>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</si>
  <si>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</si>
  <si>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</si>
  <si>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</si>
  <si>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</si>
  <si>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</si>
  <si>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</si>
  <si>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</si>
  <si>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</si>
  <si>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</si>
  <si>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</si>
  <si>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</si>
  <si>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</si>
  <si>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</si>
  <si>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</si>
  <si>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</si>
  <si>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</si>
  <si>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</si>
  <si>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</si>
  <si>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</si>
  <si>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</si>
  <si>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</si>
  <si>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</si>
  <si>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</si>
  <si>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</si>
  <si>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</si>
  <si>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</si>
  <si>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</si>
  <si>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</si>
  <si>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</si>
  <si>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</si>
  <si>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</si>
  <si>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</si>
  <si>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</si>
  <si>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</si>
  <si>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</si>
  <si>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</si>
  <si>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</si>
  <si>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</si>
  <si>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</si>
  <si>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</si>
  <si>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</si>
  <si>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</si>
  <si>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</si>
  <si>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</si>
  <si>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</si>
  <si>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</si>
  <si>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</si>
  <si>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</si>
  <si>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</si>
  <si>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</si>
  <si>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</si>
  <si>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</si>
  <si>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</si>
  <si>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</si>
  <si>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</si>
  <si>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</si>
  <si>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</si>
  <si>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</si>
  <si>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</si>
  <si>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</si>
  <si>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</si>
  <si>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</si>
  <si>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</si>
  <si>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</si>
  <si>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</si>
  <si>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</si>
  <si>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</si>
  <si>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</si>
  <si>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</si>
  <si>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</si>
  <si>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</si>
  <si>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</si>
  <si>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</si>
  <si>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</si>
  <si>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</si>
  <si>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</si>
  <si>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</si>
  <si>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</si>
  <si>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</si>
  <si>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</si>
  <si>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</si>
  <si>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</si>
  <si>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</si>
  <si>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</si>
  <si>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</si>
  <si>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</si>
  <si>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</si>
  <si>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</si>
  <si>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</si>
  <si>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</si>
  <si>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</si>
  <si>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</si>
  <si>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</si>
  <si>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</si>
  <si>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</si>
  <si>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</si>
  <si>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</si>
  <si>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</si>
  <si>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</si>
  <si>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</si>
  <si>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</si>
  <si>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</si>
  <si>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</si>
  <si>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</si>
  <si>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</si>
  <si>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</si>
  <si>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</si>
  <si>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</si>
  <si>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</si>
  <si>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</si>
  <si>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</si>
  <si>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</si>
  <si>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</si>
  <si>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</si>
  <si>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</si>
  <si>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</si>
  <si>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</si>
  <si>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 xml:space="preserve">MIL   </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</si>
  <si>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</si>
  <si>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</si>
  <si>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</si>
  <si>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</si>
  <si>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</si>
  <si>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</si>
  <si>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</si>
  <si>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</si>
  <si>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</si>
  <si>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</si>
  <si>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</si>
  <si>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</si>
  <si>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</si>
  <si>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</si>
  <si>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</si>
  <si>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</si>
  <si>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</si>
  <si>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</si>
  <si>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</si>
  <si>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</si>
  <si>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</si>
  <si>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</si>
  <si>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</si>
  <si>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</si>
  <si>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</si>
  <si>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</si>
  <si>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</si>
  <si>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</si>
  <si>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</si>
  <si>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</si>
  <si>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</si>
  <si>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</si>
  <si>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</si>
  <si>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</si>
  <si>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</si>
  <si>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</si>
  <si>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</si>
  <si>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</si>
  <si>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</si>
  <si>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</si>
  <si>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</si>
  <si>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</si>
  <si>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</si>
  <si>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</si>
  <si>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</si>
  <si>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</si>
  <si>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</si>
  <si>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</si>
  <si>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</si>
  <si>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</si>
  <si>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</si>
  <si>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</si>
  <si>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</si>
  <si>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</si>
  <si>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</si>
  <si>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</si>
  <si>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</si>
  <si>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</si>
  <si>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</si>
  <si>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</si>
  <si>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</si>
  <si>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</si>
  <si>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</si>
  <si>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</si>
  <si>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</si>
  <si>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</si>
  <si>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</si>
  <si>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</si>
  <si>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</si>
  <si>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</si>
  <si>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</si>
  <si>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</si>
  <si>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</si>
  <si>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</si>
  <si>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</si>
  <si>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</si>
  <si>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</si>
  <si>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</si>
  <si>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</si>
  <si>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</si>
  <si>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</si>
  <si>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</si>
  <si>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</si>
  <si>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</si>
  <si>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</si>
  <si>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</si>
  <si>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</si>
  <si>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</si>
  <si>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</si>
  <si>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</si>
  <si>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</si>
  <si>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</si>
  <si>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</si>
  <si>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</si>
  <si>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</si>
  <si>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</si>
  <si>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</si>
  <si>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</si>
  <si>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</si>
  <si>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</si>
  <si>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</si>
  <si>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</si>
  <si>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</si>
  <si>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</si>
  <si>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</si>
  <si>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</si>
  <si>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</si>
  <si>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</si>
  <si>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</si>
  <si>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</si>
  <si>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</si>
  <si>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</si>
  <si>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</si>
  <si>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</si>
  <si>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</si>
  <si>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</si>
  <si>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</si>
  <si>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</si>
  <si>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</si>
  <si>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</si>
  <si>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</si>
  <si>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</si>
  <si>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</si>
  <si>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</si>
  <si>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</si>
  <si>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</si>
  <si>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</si>
  <si>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</si>
  <si>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</si>
  <si>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</si>
  <si>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</si>
  <si>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</si>
  <si>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</si>
  <si>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</si>
  <si>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</si>
  <si>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</si>
  <si>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</si>
  <si>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</si>
  <si>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</si>
  <si>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</si>
  <si>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</si>
  <si>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</si>
  <si>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</si>
  <si>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</si>
  <si>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</si>
  <si>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</si>
  <si>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</si>
  <si>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</si>
  <si>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</si>
  <si>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</si>
  <si>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</si>
  <si>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</si>
  <si>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</si>
  <si>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</si>
  <si>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</si>
  <si>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</si>
  <si>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</si>
  <si>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</si>
  <si>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</si>
  <si>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</si>
  <si>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</si>
  <si>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</si>
  <si>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</si>
  <si>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</si>
  <si>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</si>
  <si>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</si>
  <si>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</si>
  <si>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</si>
  <si>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</si>
  <si>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</si>
  <si>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</si>
  <si>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</si>
  <si>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</si>
  <si>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</si>
  <si>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</si>
  <si>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</si>
  <si>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</si>
  <si>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</si>
  <si>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</si>
  <si>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</si>
  <si>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</si>
  <si>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</si>
  <si>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</si>
  <si>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</si>
  <si>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</si>
  <si>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</si>
  <si>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</si>
  <si>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</si>
  <si>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</si>
  <si>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</si>
  <si>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</si>
  <si>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</si>
  <si>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</si>
  <si>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</si>
  <si>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</si>
  <si>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</si>
  <si>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</si>
  <si>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</si>
  <si>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</si>
  <si>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</si>
  <si>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</si>
  <si>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</si>
  <si>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</si>
  <si>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</si>
  <si>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</si>
  <si>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</si>
  <si>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</si>
  <si>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</si>
  <si>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</si>
  <si>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</si>
  <si>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</si>
  <si>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</si>
  <si>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</si>
  <si>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</si>
  <si>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</si>
  <si>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</si>
  <si>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</si>
  <si>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</si>
  <si>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</si>
  <si>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</si>
  <si>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</si>
  <si>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</si>
  <si>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</si>
  <si>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</si>
  <si>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</si>
  <si>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</si>
  <si>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</si>
  <si>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</si>
  <si>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</si>
  <si>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</si>
  <si>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</si>
  <si>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</si>
  <si>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</si>
  <si>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</si>
  <si>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</si>
  <si>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</si>
  <si>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</si>
  <si>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</si>
  <si>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</si>
  <si>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</si>
  <si>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</si>
  <si>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</si>
  <si>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</si>
  <si>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</si>
  <si>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</si>
  <si>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</si>
  <si>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</si>
  <si>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</si>
  <si>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</si>
  <si>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</si>
  <si>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</si>
  <si>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</si>
  <si>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</si>
  <si>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</si>
  <si>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</si>
  <si>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</si>
  <si>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</si>
  <si>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</si>
  <si>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</si>
  <si>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</si>
  <si>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</si>
  <si>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</si>
  <si>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</si>
  <si>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</si>
  <si>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</si>
  <si>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</si>
  <si>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</si>
  <si>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</si>
  <si>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</si>
  <si>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</si>
  <si>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</si>
  <si>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</si>
  <si>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</si>
  <si>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</si>
  <si>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</si>
  <si>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</si>
  <si>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</si>
  <si>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</si>
  <si>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</si>
  <si>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</si>
  <si>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</si>
  <si>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</si>
  <si>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</si>
  <si>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</si>
  <si>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</si>
  <si>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</si>
  <si>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</si>
  <si>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</si>
  <si>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</si>
  <si>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</si>
  <si>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</si>
  <si>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</si>
  <si>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</si>
  <si>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</si>
  <si>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</si>
  <si>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</si>
  <si>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</si>
  <si>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</si>
  <si>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</si>
  <si>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</si>
  <si>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</si>
  <si>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</si>
  <si>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</si>
  <si>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</si>
  <si>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</si>
  <si>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</si>
  <si>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</si>
  <si>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</si>
  <si>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</si>
  <si>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</si>
  <si>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</si>
  <si>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</si>
  <si>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</si>
  <si>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</si>
  <si>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</si>
  <si>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</si>
  <si>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</si>
  <si>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</si>
  <si>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</si>
  <si>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</si>
  <si>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</si>
  <si>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</si>
  <si>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</si>
  <si>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</si>
  <si>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</si>
  <si>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</si>
  <si>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</si>
  <si>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</si>
  <si>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</si>
  <si>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</si>
  <si>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</si>
  <si>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</si>
  <si>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</si>
  <si>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</si>
  <si>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</si>
  <si>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</si>
  <si>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</si>
  <si>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</si>
  <si>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</si>
  <si>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</si>
  <si>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</si>
  <si>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</si>
  <si>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</si>
  <si>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</si>
  <si>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</si>
  <si>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</si>
  <si>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</si>
  <si>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</si>
  <si>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</si>
  <si>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</si>
  <si>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</si>
  <si>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</si>
  <si>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</si>
  <si>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</si>
  <si>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</si>
  <si>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</si>
  <si>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</si>
  <si>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</si>
  <si>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</si>
  <si>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</si>
  <si>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</si>
  <si>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</si>
  <si>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</si>
  <si>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</si>
  <si>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</si>
  <si>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</si>
  <si>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</si>
  <si>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</si>
  <si>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</si>
  <si>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</si>
  <si>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</si>
  <si>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</si>
  <si>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</si>
  <si>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</si>
  <si>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</si>
  <si>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</si>
  <si>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</si>
  <si>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</si>
  <si>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</si>
  <si>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</si>
  <si>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</si>
  <si>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</si>
  <si>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</si>
  <si>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</si>
  <si>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</si>
  <si>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</si>
  <si>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</si>
  <si>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</si>
  <si>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</si>
  <si>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</si>
  <si>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</si>
  <si>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</si>
  <si>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</si>
  <si>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</si>
  <si>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</si>
  <si>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</si>
  <si>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</si>
  <si>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</si>
  <si>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</si>
  <si>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</si>
  <si>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</si>
  <si>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</si>
  <si>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</si>
  <si>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</si>
  <si>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</si>
  <si>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</si>
  <si>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</si>
  <si>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</si>
  <si>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</si>
  <si>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</si>
  <si>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</si>
  <si>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</si>
  <si>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</si>
  <si>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</si>
  <si>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</si>
  <si>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</si>
  <si>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</si>
  <si>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</si>
  <si>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</si>
  <si>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</si>
  <si>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</si>
  <si>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</si>
  <si>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</si>
  <si>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</si>
  <si>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</si>
  <si>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</si>
  <si>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</si>
  <si>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</si>
  <si>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</si>
  <si>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</si>
  <si>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</si>
  <si>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</si>
  <si>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</si>
  <si>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</si>
  <si>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</si>
  <si>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</si>
  <si>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</si>
  <si>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</si>
  <si>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</si>
  <si>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</si>
  <si>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</si>
  <si>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</si>
  <si>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</si>
  <si>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</si>
  <si>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</si>
  <si>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</si>
  <si>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</si>
  <si>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</si>
  <si>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</si>
  <si>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</si>
  <si>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</si>
  <si>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</si>
  <si>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</si>
  <si>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</si>
  <si>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</si>
  <si>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</si>
  <si>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</si>
  <si>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</si>
  <si>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</si>
  <si>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</si>
  <si>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</si>
  <si>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</si>
  <si>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</si>
  <si>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</si>
  <si>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</si>
  <si>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</si>
  <si>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</si>
  <si>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</si>
  <si>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</si>
  <si>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</si>
  <si>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</si>
  <si>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</si>
  <si>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</si>
  <si>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</si>
  <si>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</si>
  <si>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</si>
  <si>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</si>
  <si>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</si>
  <si>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</si>
  <si>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</si>
  <si>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</si>
  <si>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</si>
  <si>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</si>
  <si>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</si>
  <si>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</si>
  <si>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</si>
  <si>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</si>
  <si>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</si>
  <si>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</si>
  <si>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</si>
  <si>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</si>
  <si>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</si>
  <si>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</si>
  <si>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</si>
  <si>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</si>
  <si>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</si>
  <si>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</si>
  <si>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</si>
  <si>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</si>
  <si>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</si>
  <si>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</si>
  <si>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</si>
  <si>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</si>
  <si>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</si>
  <si>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</si>
  <si>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</si>
  <si>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</si>
  <si>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</si>
  <si>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</si>
  <si>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</si>
  <si>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</si>
  <si>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</si>
  <si>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</si>
  <si>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</si>
  <si>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</si>
  <si>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</si>
  <si>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</si>
  <si>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</si>
  <si>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</si>
  <si>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</si>
  <si>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</si>
  <si>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</si>
  <si>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</si>
  <si>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</si>
  <si>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</si>
  <si>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</si>
  <si>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</si>
  <si>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</si>
  <si>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</si>
  <si>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</si>
  <si>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</si>
  <si>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</si>
  <si>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</si>
  <si>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</si>
  <si>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</si>
  <si>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</si>
  <si>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</si>
  <si>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</si>
  <si>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</si>
  <si>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</si>
  <si>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</si>
  <si>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</si>
  <si>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</si>
  <si>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</si>
  <si>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</si>
  <si>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</si>
  <si>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</si>
  <si>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</si>
  <si>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</si>
  <si>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</si>
  <si>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</si>
  <si>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</si>
  <si>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</si>
  <si>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</si>
  <si>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</si>
  <si>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</si>
  <si>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</si>
  <si>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</si>
  <si>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</si>
  <si>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</si>
  <si>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</si>
  <si>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</si>
  <si>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</si>
  <si>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</si>
  <si>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</si>
  <si>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</si>
  <si>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</si>
  <si>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</si>
  <si>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</si>
  <si>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</si>
  <si>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</si>
  <si>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</si>
  <si>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</si>
  <si>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</si>
  <si>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</si>
  <si>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</si>
  <si>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</si>
  <si>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</si>
  <si>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</si>
  <si>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</si>
  <si>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</si>
  <si>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</si>
  <si>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</si>
  <si>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</si>
  <si>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</si>
  <si>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</si>
  <si>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</si>
  <si>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</si>
  <si>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</si>
  <si>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</si>
  <si>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</si>
  <si>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</si>
  <si>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</si>
  <si>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</si>
  <si>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</si>
  <si>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</si>
  <si>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</si>
  <si>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</si>
  <si>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</si>
  <si>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</si>
  <si>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</si>
  <si>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</si>
  <si>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</si>
  <si>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</si>
  <si>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</si>
  <si>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</si>
  <si>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</si>
  <si>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</si>
  <si>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</si>
  <si>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</si>
  <si>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</si>
  <si>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</si>
  <si>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</si>
  <si>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</si>
  <si>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</si>
  <si>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</si>
  <si>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</si>
  <si>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</si>
  <si>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</si>
  <si>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</si>
  <si>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</si>
  <si>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</si>
  <si>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</si>
  <si>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</si>
  <si>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</si>
  <si>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</si>
  <si>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</si>
  <si>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</si>
  <si>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</si>
  <si>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</si>
  <si>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</si>
  <si>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</si>
  <si>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</si>
  <si>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</si>
  <si>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</si>
  <si>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</si>
  <si>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</si>
  <si>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</si>
  <si>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</si>
  <si>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</si>
  <si>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</si>
  <si>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</si>
  <si>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</si>
  <si>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</si>
  <si>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</si>
  <si>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</si>
  <si>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</si>
  <si>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</si>
  <si>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</si>
  <si>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</si>
  <si>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</si>
  <si>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</si>
  <si>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</si>
  <si>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</si>
  <si>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</si>
  <si>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</si>
  <si>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</si>
  <si>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</si>
  <si>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</si>
  <si>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</si>
  <si>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</si>
  <si>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</si>
  <si>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</si>
  <si>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</si>
  <si>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</si>
  <si>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</si>
  <si>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</si>
  <si>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</si>
  <si>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</si>
  <si>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</si>
  <si>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</si>
  <si>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</si>
  <si>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</si>
  <si>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</si>
  <si>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</si>
  <si>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</si>
  <si>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</si>
  <si>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</si>
  <si>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</si>
  <si>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</si>
  <si>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</si>
  <si>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</si>
  <si>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</si>
  <si>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</si>
  <si>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</si>
  <si>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</si>
  <si>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</si>
  <si>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</si>
  <si>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</si>
  <si>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</si>
  <si>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</si>
  <si>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</si>
  <si>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</si>
  <si>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</si>
  <si>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</si>
  <si>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</si>
  <si>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</si>
  <si>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</si>
  <si>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</si>
  <si>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</si>
  <si>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</si>
  <si>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</si>
  <si>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</si>
  <si>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</si>
  <si>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</si>
  <si>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</si>
  <si>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</si>
  <si>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</si>
  <si>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</si>
  <si>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</si>
  <si>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</si>
  <si>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</si>
  <si>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</si>
  <si>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</si>
  <si>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</si>
  <si>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</si>
  <si>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</si>
  <si>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</si>
  <si>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</si>
  <si>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</si>
  <si>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</si>
  <si>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</si>
  <si>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</si>
  <si>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</si>
  <si>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</si>
  <si>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</si>
  <si>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</si>
  <si>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</si>
  <si>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</si>
  <si>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</si>
  <si>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</si>
  <si>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</si>
  <si>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</si>
  <si>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</si>
  <si>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</si>
  <si>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</si>
  <si>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</si>
  <si>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</si>
  <si>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</si>
  <si>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</si>
  <si>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</si>
  <si>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</si>
  <si>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</si>
  <si>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</si>
  <si>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</si>
  <si>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</si>
  <si>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</si>
  <si>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</si>
  <si>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</si>
  <si>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</si>
  <si>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</si>
  <si>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</si>
  <si>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</si>
  <si>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</si>
  <si>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</si>
  <si>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</si>
  <si>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</si>
  <si>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</si>
  <si>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</si>
  <si>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</si>
  <si>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</si>
  <si>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</si>
  <si>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</si>
  <si>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</si>
  <si>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</si>
  <si>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</si>
  <si>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</si>
  <si>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</si>
  <si>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</si>
  <si>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</si>
  <si>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</si>
  <si>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</si>
  <si>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</si>
  <si>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</si>
  <si>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</si>
  <si>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</si>
  <si>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</si>
  <si>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</si>
  <si>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</si>
  <si>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</si>
  <si>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</si>
  <si>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</si>
  <si>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</si>
  <si>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</si>
  <si>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</si>
  <si>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</si>
  <si>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</si>
  <si>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</si>
  <si>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</si>
  <si>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</si>
  <si>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</si>
  <si>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</si>
  <si>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</si>
  <si>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</si>
  <si>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</si>
  <si>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</si>
  <si>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</si>
  <si>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</si>
  <si>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</si>
  <si>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</si>
  <si>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</si>
  <si>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</si>
  <si>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</si>
  <si>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</si>
  <si>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</si>
  <si>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</si>
  <si>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</si>
  <si>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</si>
  <si>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</si>
  <si>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</si>
  <si>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</si>
  <si>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</si>
  <si>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</si>
  <si>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</si>
  <si>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</si>
  <si>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</si>
  <si>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</si>
  <si>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</si>
  <si>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</si>
  <si>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</si>
  <si>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</si>
  <si>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</si>
  <si>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</si>
  <si>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</si>
  <si>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</si>
  <si>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</si>
  <si>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</si>
  <si>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</si>
  <si>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</si>
  <si>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</si>
  <si>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</si>
  <si>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</si>
  <si>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</si>
  <si>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</si>
  <si>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</si>
  <si>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</si>
  <si>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</si>
  <si>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</si>
  <si>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</si>
  <si>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</si>
  <si>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</si>
  <si>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</si>
  <si>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</si>
  <si>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</si>
  <si>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</si>
  <si>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</si>
  <si>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</si>
  <si>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</si>
  <si>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</si>
  <si>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</si>
  <si>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</si>
  <si>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</si>
  <si>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</si>
  <si>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</si>
  <si>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</si>
  <si>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</si>
  <si>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</si>
  <si>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</si>
  <si>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</si>
  <si>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</si>
  <si>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</si>
  <si>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</si>
  <si>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</si>
  <si>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</si>
  <si>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</si>
  <si>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</si>
  <si>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</si>
  <si>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</si>
  <si>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</si>
  <si>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</si>
  <si>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</si>
  <si>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</si>
  <si>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</si>
  <si>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</si>
  <si>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</si>
  <si>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</si>
  <si>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</si>
  <si>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</si>
  <si>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</si>
  <si>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</si>
  <si>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</si>
  <si>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</si>
  <si>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</si>
  <si>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</si>
  <si>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</si>
  <si>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</si>
  <si>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</si>
  <si>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</si>
  <si>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</si>
  <si>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</si>
  <si>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</si>
  <si>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</si>
  <si>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</si>
  <si>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</si>
  <si>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</si>
  <si>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</si>
  <si>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</si>
  <si>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</si>
  <si>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</si>
  <si>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</si>
  <si>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</si>
  <si>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</si>
  <si>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</si>
  <si>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</si>
  <si>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</si>
  <si>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</si>
  <si>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</si>
  <si>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</si>
  <si>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</si>
  <si>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</si>
  <si>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</si>
  <si>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</si>
  <si>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</si>
  <si>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</si>
  <si>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</si>
  <si>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</si>
  <si>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</si>
  <si>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</si>
  <si>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</si>
  <si>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</si>
  <si>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</si>
  <si>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</si>
  <si>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</si>
  <si>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</si>
  <si>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</si>
  <si>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</si>
  <si>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</si>
  <si>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</si>
  <si>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</si>
  <si>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</si>
  <si>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</si>
  <si>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</si>
  <si>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</si>
  <si>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</si>
  <si>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</si>
  <si>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</si>
  <si>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</si>
  <si>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</si>
  <si>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</si>
  <si>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</si>
  <si>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</si>
  <si>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</si>
  <si>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</si>
  <si>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</si>
  <si>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</si>
  <si>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</si>
  <si>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</si>
  <si>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</si>
  <si>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</si>
  <si>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</si>
  <si>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</si>
  <si>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</si>
  <si>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</si>
  <si>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</si>
  <si>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</si>
  <si>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</si>
  <si>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</si>
  <si>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</si>
  <si>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</si>
  <si>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</si>
  <si>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</si>
  <si>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</si>
  <si>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</si>
  <si>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</si>
  <si>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</si>
  <si>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</si>
  <si>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</si>
  <si>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</si>
  <si>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</si>
  <si>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</si>
  <si>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</si>
  <si>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</si>
  <si>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</si>
  <si>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</si>
  <si>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</si>
  <si>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</si>
  <si>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</si>
  <si>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</si>
  <si>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</si>
  <si>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</si>
  <si>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</si>
  <si>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</si>
  <si>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</si>
  <si>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</si>
  <si>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</si>
  <si>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</si>
  <si>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</si>
  <si>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</si>
  <si>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</si>
  <si>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</si>
  <si>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</si>
  <si>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</si>
  <si>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</si>
  <si>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</si>
  <si>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</si>
  <si>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</si>
  <si>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</si>
  <si>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</si>
  <si>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</si>
  <si>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</si>
  <si>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</si>
  <si>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</si>
  <si>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</si>
  <si>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</si>
  <si>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</si>
  <si>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</si>
  <si>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</si>
  <si>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</si>
  <si>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</si>
  <si>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</si>
  <si>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</si>
  <si>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</si>
  <si>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</si>
  <si>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</si>
  <si>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</si>
  <si>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</si>
  <si>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</si>
  <si>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</si>
  <si>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</si>
  <si>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</si>
  <si>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</si>
  <si>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</si>
  <si>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</si>
  <si>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</si>
  <si>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</si>
  <si>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</si>
  <si>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</si>
  <si>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</si>
  <si>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</si>
  <si>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</si>
  <si>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</si>
  <si>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</si>
  <si>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</si>
  <si>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</si>
  <si>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</si>
  <si>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</si>
  <si>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</si>
  <si>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</si>
  <si>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</si>
  <si>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</si>
  <si>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</si>
  <si>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</si>
  <si>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</si>
  <si>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</si>
  <si>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</si>
  <si>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</si>
  <si>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</si>
  <si>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</si>
  <si>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</si>
  <si>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</si>
  <si>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</si>
  <si>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</si>
  <si>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</si>
  <si>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</si>
  <si>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</si>
  <si>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</si>
  <si>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</si>
  <si>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</si>
  <si>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</si>
  <si>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</si>
  <si>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</si>
  <si>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</si>
  <si>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</si>
  <si>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</si>
  <si>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</si>
  <si>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</si>
  <si>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</si>
  <si>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</si>
  <si>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</si>
  <si>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</si>
  <si>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</si>
  <si>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</si>
  <si>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</si>
  <si>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</si>
  <si>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</si>
  <si>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</si>
  <si>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</si>
  <si>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</si>
  <si>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</si>
  <si>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</si>
  <si>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</si>
  <si>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</si>
  <si>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</si>
  <si>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</si>
  <si>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</si>
  <si>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</si>
  <si>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</si>
  <si>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</si>
  <si>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</si>
  <si>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</si>
  <si>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</si>
  <si>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</si>
  <si>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</si>
  <si>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</si>
  <si>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</si>
  <si>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</si>
  <si>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</si>
  <si>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</si>
  <si>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</si>
  <si>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</si>
  <si>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</si>
  <si>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</si>
  <si>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</si>
  <si>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</si>
  <si>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</si>
  <si>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</si>
  <si>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</si>
  <si>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</si>
  <si>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</si>
  <si>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</si>
  <si>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</si>
  <si>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</si>
  <si>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</si>
  <si>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</si>
  <si>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</si>
  <si>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</si>
  <si>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</si>
  <si>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</si>
  <si>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</si>
  <si>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</si>
  <si>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</si>
  <si>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</si>
  <si>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</si>
  <si>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</si>
  <si>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</si>
  <si>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</si>
  <si>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</si>
  <si>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</si>
  <si>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</si>
  <si>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</si>
  <si>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</si>
  <si>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</si>
  <si>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</si>
  <si>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</si>
  <si>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</si>
  <si>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</si>
  <si>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</si>
  <si>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</si>
  <si>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</si>
  <si>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</si>
  <si>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</si>
  <si>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</si>
  <si>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</si>
  <si>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</si>
  <si>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</si>
  <si>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</si>
  <si>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</si>
  <si>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</si>
  <si>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</si>
  <si>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</si>
  <si>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</si>
  <si>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</si>
  <si>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</si>
  <si>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</si>
  <si>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</si>
  <si>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</si>
  <si>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</si>
  <si>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</si>
  <si>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</si>
  <si>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</si>
  <si>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</si>
  <si>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</si>
  <si>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</si>
  <si>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</si>
  <si>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</si>
  <si>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</si>
  <si>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</si>
  <si>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</si>
  <si>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</si>
  <si>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</si>
  <si>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</si>
  <si>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</si>
  <si>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</si>
  <si>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</si>
  <si>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</si>
  <si>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</si>
  <si>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</si>
  <si>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</si>
  <si>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</si>
  <si>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</si>
  <si>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</si>
  <si>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</si>
  <si>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</si>
  <si>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</si>
  <si>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</si>
  <si>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</si>
  <si>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</si>
  <si>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</si>
  <si>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</si>
  <si>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</si>
  <si>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</si>
  <si>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</si>
  <si>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</si>
  <si>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</si>
  <si>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</si>
  <si>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</si>
  <si>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</si>
  <si>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</si>
  <si>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</si>
  <si>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</si>
  <si>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</si>
  <si>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</si>
  <si>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</si>
  <si>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</si>
  <si>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</si>
  <si>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</si>
  <si>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</si>
  <si>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</si>
  <si>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</si>
  <si>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</si>
  <si>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</si>
  <si>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</si>
  <si>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</si>
  <si>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</si>
  <si>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</si>
  <si>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</si>
  <si>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</si>
  <si>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</si>
  <si>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</si>
  <si>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</si>
  <si>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</si>
  <si>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</si>
  <si>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</si>
  <si>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</si>
  <si>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</si>
  <si>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</si>
  <si>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</si>
  <si>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</si>
  <si>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</si>
  <si>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</si>
  <si>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</si>
  <si>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</si>
  <si>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</si>
  <si>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</si>
  <si>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</si>
  <si>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</si>
  <si>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</si>
  <si>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</si>
  <si>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</si>
  <si>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</si>
  <si>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</si>
  <si>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</si>
  <si>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</si>
  <si>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</si>
  <si>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</si>
  <si>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</si>
  <si>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</si>
  <si>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</si>
  <si>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</si>
  <si>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</si>
  <si>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</si>
  <si>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</si>
  <si>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</si>
  <si>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</si>
  <si>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</si>
  <si>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</si>
  <si>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</si>
  <si>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</si>
  <si>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</si>
  <si>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</si>
  <si>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</si>
  <si>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</si>
  <si>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</si>
  <si>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</si>
  <si>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</si>
  <si>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</si>
  <si>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</si>
  <si>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</si>
  <si>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</si>
  <si>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</si>
  <si>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</si>
  <si>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</si>
  <si>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</si>
  <si>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</si>
  <si>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</si>
  <si>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</si>
  <si>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</si>
  <si>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</si>
  <si>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</si>
  <si>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</si>
  <si>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</si>
  <si>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</si>
  <si>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</si>
  <si>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</si>
  <si>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</si>
  <si>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</si>
  <si>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</si>
  <si>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</si>
  <si>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</si>
  <si>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</si>
  <si>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</si>
  <si>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</si>
  <si>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</si>
  <si>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</si>
  <si>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</si>
  <si>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</si>
  <si>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</si>
  <si>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</si>
  <si>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</si>
  <si>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</si>
  <si>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</si>
  <si>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</si>
  <si>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</si>
  <si>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</si>
  <si>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</si>
  <si>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</si>
  <si>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</si>
  <si>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</si>
  <si>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</si>
  <si>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</si>
  <si>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</si>
  <si>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</si>
  <si>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</si>
  <si>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</si>
  <si>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</si>
  <si>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</si>
  <si>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</si>
  <si>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</si>
  <si>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</si>
  <si>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</si>
  <si>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</si>
  <si>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</si>
  <si>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</si>
  <si>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</si>
  <si>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</si>
  <si>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</si>
  <si>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</si>
  <si>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</si>
  <si>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</si>
  <si>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</si>
  <si>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</si>
  <si>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</si>
  <si>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</si>
  <si>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</si>
  <si>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</si>
  <si>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</si>
  <si>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</si>
  <si>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</si>
  <si>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</si>
  <si>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</si>
  <si>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</si>
  <si>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</si>
  <si>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</si>
  <si>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</si>
  <si>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</si>
  <si>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</si>
  <si>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</si>
  <si>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</si>
  <si>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</si>
  <si>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</si>
  <si>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</si>
  <si>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</si>
  <si>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</si>
  <si>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</si>
  <si>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</si>
  <si>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</si>
  <si>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</si>
  <si>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</si>
  <si>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</si>
  <si>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</si>
  <si>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</si>
  <si>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</si>
  <si>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</si>
  <si>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</si>
  <si>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</si>
  <si>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</si>
  <si>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</si>
  <si>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</si>
  <si>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</si>
  <si>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</si>
  <si>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</si>
  <si>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</si>
  <si>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</si>
  <si>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</si>
  <si>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</si>
  <si>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</si>
  <si>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</si>
  <si>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</si>
  <si>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</si>
  <si>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</si>
  <si>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</si>
  <si>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</si>
  <si>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</si>
  <si>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</si>
  <si>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</si>
  <si>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</si>
  <si>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</si>
  <si>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</si>
  <si>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</si>
  <si>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</si>
  <si>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</si>
  <si>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</si>
  <si>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</si>
  <si>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</si>
  <si>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</si>
  <si>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</si>
  <si>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</si>
  <si>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</si>
  <si>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</si>
  <si>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</si>
  <si>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</si>
  <si>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</si>
  <si>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</si>
  <si>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</si>
  <si>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</si>
  <si>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</si>
  <si>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</si>
  <si>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</si>
  <si>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</si>
  <si>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</si>
  <si>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</si>
  <si>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</si>
  <si>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</si>
  <si>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</si>
  <si>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</si>
  <si>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</si>
  <si>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</si>
  <si>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</si>
  <si>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</si>
  <si>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</si>
  <si>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</si>
  <si>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</si>
  <si>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</si>
  <si>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</si>
  <si>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</si>
  <si>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</si>
  <si>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</si>
  <si>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</si>
  <si>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</si>
  <si>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</si>
  <si>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</si>
  <si>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</si>
  <si>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</si>
  <si>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</si>
  <si>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</si>
  <si>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</si>
  <si>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</si>
  <si>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</si>
  <si>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</si>
  <si>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</si>
  <si>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</si>
  <si>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</si>
  <si>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</si>
  <si>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</si>
  <si>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</si>
  <si>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</si>
  <si>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</si>
  <si>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</si>
  <si>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</si>
  <si>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</si>
  <si>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</si>
  <si>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</si>
  <si>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</si>
  <si>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</si>
  <si>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</si>
  <si>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</si>
  <si>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</si>
  <si>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</si>
  <si>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</si>
  <si>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</si>
  <si>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</si>
  <si>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</si>
  <si>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</si>
  <si>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</si>
  <si>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</si>
  <si>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</si>
  <si>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</si>
  <si>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</si>
  <si>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</si>
  <si>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</si>
  <si>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</si>
  <si>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</si>
  <si>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</si>
  <si>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</si>
  <si>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</si>
  <si>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</si>
  <si>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</si>
  <si>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</si>
  <si>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</si>
  <si>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</si>
  <si>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</si>
  <si>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</si>
  <si>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</si>
  <si>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</si>
  <si>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</si>
  <si>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</si>
  <si>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</si>
  <si>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</si>
  <si>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</si>
  <si>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</si>
  <si>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</si>
  <si>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</si>
  <si>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</si>
  <si>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</si>
  <si>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</si>
  <si>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</si>
  <si>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</si>
  <si>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</si>
  <si>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</si>
  <si>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</si>
  <si>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</si>
  <si>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</si>
  <si>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</si>
  <si>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</si>
  <si>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</si>
  <si>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</si>
  <si>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</si>
  <si>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</si>
  <si>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</si>
  <si>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</si>
  <si>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</si>
  <si>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</si>
  <si>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</si>
  <si>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</si>
  <si>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</si>
  <si>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</si>
  <si>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</si>
  <si>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</si>
  <si>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</si>
  <si>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</si>
  <si>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</si>
  <si>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</si>
  <si>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</si>
  <si>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</si>
  <si>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</si>
  <si>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</si>
  <si>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</si>
  <si>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</si>
  <si>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</si>
  <si>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</si>
  <si>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</si>
  <si>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</si>
  <si>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</si>
  <si>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</si>
  <si>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</si>
  <si>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</si>
  <si>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</si>
  <si>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</si>
  <si>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</si>
  <si>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</si>
  <si>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</si>
  <si>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</si>
  <si>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</si>
  <si>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</si>
  <si>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</si>
  <si>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</si>
  <si>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</si>
  <si>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</si>
  <si>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</si>
  <si>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</si>
  <si>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</si>
  <si>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</si>
  <si>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</si>
  <si>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</si>
  <si>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</si>
  <si>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</si>
  <si>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</si>
  <si>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</si>
  <si>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</si>
  <si>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</si>
  <si>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</si>
  <si>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</si>
  <si>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</si>
  <si>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</si>
  <si>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</si>
  <si>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</si>
  <si>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</si>
  <si>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</si>
  <si>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</si>
  <si>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</si>
  <si>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</si>
  <si>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</si>
  <si>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</si>
  <si>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</si>
  <si>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</si>
  <si>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</si>
  <si>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</si>
  <si>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</si>
  <si>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</si>
  <si>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</si>
  <si>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</si>
  <si>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</si>
  <si>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</si>
  <si>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</si>
  <si>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</si>
  <si>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</si>
  <si>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</si>
  <si>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</si>
  <si>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</si>
  <si>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</si>
  <si>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</si>
  <si>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</si>
  <si>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</si>
  <si>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</si>
  <si>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</si>
  <si>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</si>
  <si>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</si>
  <si>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</si>
  <si>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</si>
  <si>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</si>
  <si>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</si>
  <si>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</si>
  <si>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</si>
  <si>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</si>
  <si>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</si>
  <si>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</si>
  <si>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</si>
  <si>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</si>
  <si>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</si>
  <si>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</si>
  <si>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</si>
  <si>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</si>
  <si>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</si>
  <si>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</si>
  <si>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</si>
  <si>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</si>
  <si>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</si>
  <si>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</si>
  <si>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</si>
  <si>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</si>
  <si>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</si>
  <si>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</si>
  <si>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</si>
  <si>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</si>
  <si>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</si>
  <si>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</si>
  <si>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</si>
  <si>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</si>
  <si>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</si>
  <si>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</si>
  <si>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</si>
  <si>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</si>
  <si>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</si>
  <si>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</si>
  <si>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</si>
  <si>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</si>
  <si>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</si>
  <si>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</si>
  <si>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</si>
  <si>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</si>
  <si>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</si>
  <si>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</si>
  <si>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</si>
  <si>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</si>
  <si>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</si>
  <si>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</si>
  <si>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</si>
  <si>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</si>
  <si>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</si>
  <si>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</si>
  <si>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</si>
  <si>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</si>
  <si>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</si>
  <si>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</si>
  <si>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</si>
  <si>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</si>
  <si>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</si>
  <si>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</si>
  <si>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</si>
  <si>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</si>
  <si>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</si>
  <si>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</si>
  <si>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</si>
  <si>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</si>
  <si>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</si>
  <si>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</si>
  <si>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</si>
  <si>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</si>
  <si>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</si>
  <si>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</si>
  <si>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</si>
  <si>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</si>
  <si>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</si>
  <si>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</si>
  <si>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</si>
  <si>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</si>
  <si>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</si>
  <si>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</si>
  <si>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</si>
  <si>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</si>
  <si>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</si>
  <si>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</si>
  <si>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</si>
  <si>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</si>
  <si>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</si>
  <si>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</si>
  <si>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</si>
  <si>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</si>
  <si>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</si>
  <si>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</si>
  <si>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</si>
  <si>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</si>
  <si>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</si>
  <si>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</si>
  <si>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</si>
  <si>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</si>
  <si>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</si>
  <si>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</si>
  <si>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</si>
  <si>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</si>
  <si>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</si>
  <si>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</si>
  <si>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</si>
  <si>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</si>
  <si>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</si>
  <si>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</si>
  <si>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</si>
  <si>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</si>
  <si>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</si>
  <si>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</si>
  <si>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</si>
  <si>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</si>
  <si>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</si>
  <si>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</si>
  <si>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</si>
  <si>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</si>
  <si>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</si>
  <si>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</si>
  <si>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</si>
  <si>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</si>
  <si>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</si>
  <si>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</si>
  <si>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</si>
  <si>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</si>
  <si>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</si>
  <si>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</si>
  <si>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</si>
  <si>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</si>
  <si>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</si>
  <si>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</si>
  <si>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</si>
  <si>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</si>
  <si>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</si>
  <si>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</si>
  <si>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</si>
  <si>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</si>
  <si>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</si>
  <si>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</si>
  <si>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</si>
  <si>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</si>
  <si>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</si>
  <si>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</si>
  <si>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</si>
  <si>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</si>
  <si>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</si>
  <si>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</si>
  <si>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</si>
  <si>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</si>
  <si>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</si>
  <si>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</si>
  <si>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</si>
  <si>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</si>
  <si>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</si>
  <si>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</si>
  <si>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</si>
  <si>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</si>
  <si>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</si>
  <si>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</si>
  <si>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</si>
  <si>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</si>
  <si>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</si>
  <si>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</si>
  <si>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</si>
  <si>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</si>
  <si>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</si>
  <si>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</si>
  <si>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</si>
  <si>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</si>
  <si>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</si>
  <si>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</si>
  <si>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</si>
  <si>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</si>
  <si>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</si>
  <si>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</si>
  <si>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</si>
  <si>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</si>
  <si>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</si>
  <si>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</si>
  <si>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</si>
  <si>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</si>
  <si>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</si>
  <si>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</si>
  <si>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</si>
  <si>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</si>
  <si>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</si>
  <si>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</si>
  <si>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</si>
  <si>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</si>
  <si>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</si>
  <si>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</si>
  <si>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</si>
  <si>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</si>
  <si>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</si>
  <si>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</si>
  <si>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</si>
  <si>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</si>
  <si>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</si>
  <si>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</si>
  <si>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</si>
  <si>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</si>
  <si>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</si>
  <si>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</si>
  <si>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</si>
  <si>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</si>
  <si>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</si>
  <si>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</si>
  <si>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</si>
  <si>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</si>
  <si>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</si>
  <si>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</si>
  <si>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</si>
  <si>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</si>
  <si>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</si>
  <si>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</si>
  <si>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</si>
  <si>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</si>
  <si>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</si>
  <si>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</si>
  <si>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</si>
  <si>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</si>
  <si>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</si>
  <si>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</si>
  <si>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</si>
  <si>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</si>
  <si>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</si>
  <si>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</si>
  <si>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</si>
  <si>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</si>
  <si>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</si>
  <si>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</si>
  <si>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</si>
  <si>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</si>
  <si>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</si>
  <si>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</si>
  <si>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</si>
  <si>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</si>
  <si>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</si>
  <si>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</si>
  <si>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</si>
  <si>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</si>
  <si>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</si>
  <si>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</si>
  <si>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</si>
  <si>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</si>
  <si>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</si>
  <si>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</si>
  <si>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</si>
  <si>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</si>
  <si>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</si>
  <si>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</si>
  <si>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</si>
  <si>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</si>
  <si>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</si>
  <si>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</si>
  <si>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</si>
  <si>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</si>
  <si>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</si>
  <si>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</si>
  <si>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</si>
  <si>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</si>
  <si>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</si>
  <si>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</si>
  <si>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</si>
  <si>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</si>
  <si>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</si>
  <si>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</si>
  <si>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</si>
  <si>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</si>
  <si>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</si>
  <si>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</si>
  <si>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</si>
  <si>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</si>
  <si>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</si>
  <si>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</si>
  <si>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</si>
  <si>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</si>
  <si>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</si>
  <si>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</si>
  <si>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</si>
  <si>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</si>
  <si>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</si>
  <si>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</si>
  <si>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</si>
  <si>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</si>
  <si>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</si>
  <si>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</si>
  <si>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</si>
  <si>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</si>
  <si>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</si>
  <si>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</si>
  <si>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</si>
  <si>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</si>
  <si>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</si>
  <si>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</si>
  <si>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</si>
  <si>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</si>
  <si>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</si>
  <si>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</si>
  <si>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</si>
  <si>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</si>
  <si>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</si>
  <si>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</si>
  <si>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</si>
  <si>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</si>
  <si>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</si>
  <si>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</si>
  <si>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</si>
  <si>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</si>
  <si>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</si>
  <si>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</si>
  <si>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</si>
  <si>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</si>
  <si>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</si>
  <si>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</si>
  <si>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</si>
  <si>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</si>
  <si>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</si>
  <si>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</si>
  <si>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</si>
  <si>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</si>
  <si>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</si>
  <si>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</si>
  <si>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</si>
  <si>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</si>
  <si>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</si>
  <si>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</si>
  <si>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</si>
  <si>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</si>
  <si>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</si>
  <si>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</si>
  <si>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</si>
  <si>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</si>
  <si>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</si>
  <si>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</si>
  <si>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</si>
  <si>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</si>
  <si>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</si>
  <si>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</si>
  <si>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</si>
  <si>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</si>
  <si>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</si>
  <si>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</si>
  <si>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</si>
  <si>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</si>
  <si>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</si>
  <si>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</si>
  <si>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</si>
  <si>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</si>
  <si>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</si>
  <si>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</si>
  <si>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</si>
  <si>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</si>
  <si>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</si>
  <si>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</si>
  <si>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</si>
  <si>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</si>
  <si>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</si>
  <si>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</si>
  <si>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</si>
  <si>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</si>
  <si>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</si>
  <si>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</si>
  <si>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</si>
  <si>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</si>
  <si>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</si>
  <si>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</si>
  <si>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</si>
  <si>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</si>
  <si>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</si>
  <si>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</si>
  <si>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</si>
  <si>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</si>
  <si>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</si>
  <si>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</si>
  <si>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</si>
  <si>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</si>
  <si>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</si>
  <si>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</si>
  <si>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</si>
  <si>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</si>
  <si>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</si>
  <si>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</si>
  <si>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</si>
  <si>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</si>
  <si>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</si>
  <si>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</si>
  <si>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</si>
  <si>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</si>
  <si>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</si>
  <si>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</si>
  <si>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</si>
  <si>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</si>
  <si>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</si>
  <si>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</si>
  <si>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</si>
  <si>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</si>
  <si>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</si>
  <si>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</si>
  <si>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</si>
  <si>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</si>
  <si>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</si>
  <si>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</si>
  <si>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</si>
  <si>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</si>
  <si>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</si>
  <si>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</si>
  <si>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</si>
  <si>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</si>
  <si>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</si>
  <si>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</si>
  <si>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</si>
  <si>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</si>
  <si>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</si>
  <si>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</si>
  <si>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</si>
  <si>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</si>
  <si>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</si>
  <si>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</si>
  <si>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</si>
  <si>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</si>
  <si>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</si>
  <si>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</si>
  <si>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</si>
  <si>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</si>
  <si>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</si>
  <si>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</si>
  <si>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</si>
  <si>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</si>
  <si>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</si>
  <si>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</si>
  <si>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</si>
  <si>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</si>
  <si>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</si>
  <si>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</si>
  <si>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</si>
  <si>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</si>
  <si>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</si>
  <si>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</si>
  <si>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</si>
  <si>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</si>
  <si>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</si>
  <si>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</si>
  <si>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</si>
  <si>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</si>
  <si>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</si>
  <si>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</si>
  <si>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</si>
  <si>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</si>
  <si>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</si>
  <si>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</si>
  <si>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</si>
  <si>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</si>
  <si>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</si>
  <si>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</si>
  <si>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</si>
  <si>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</si>
  <si>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</si>
  <si>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</si>
  <si>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</si>
  <si>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</si>
  <si>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</si>
  <si>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</si>
  <si>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</si>
  <si>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</si>
  <si>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</si>
  <si>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</si>
  <si>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</si>
  <si>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</si>
  <si>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</si>
  <si>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</si>
  <si>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</si>
  <si>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</si>
  <si>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</si>
  <si>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</si>
  <si>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</si>
  <si>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</si>
  <si>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</si>
  <si>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</si>
  <si>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</si>
  <si>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</si>
  <si>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</si>
  <si>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</si>
  <si>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</si>
  <si>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</si>
  <si>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</si>
  <si>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</si>
  <si>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</si>
  <si>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</si>
  <si>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</si>
  <si>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</si>
  <si>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</si>
  <si>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</si>
  <si>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</si>
  <si>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</si>
  <si>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</si>
  <si>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</si>
  <si>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</si>
  <si>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</si>
  <si>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</si>
  <si>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</si>
  <si>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</si>
  <si>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</si>
  <si>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</si>
  <si>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</si>
  <si>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</si>
  <si>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</si>
  <si>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</si>
  <si>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</si>
  <si>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</si>
  <si>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</si>
  <si>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</si>
  <si>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</si>
  <si>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</si>
  <si>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</si>
  <si>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</si>
  <si>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</si>
  <si>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</si>
  <si>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</si>
  <si>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</si>
  <si>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</si>
  <si>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</si>
  <si>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</si>
  <si>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</si>
  <si>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</si>
  <si>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</si>
  <si>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</si>
  <si>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</si>
  <si>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</si>
  <si>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</si>
  <si>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</si>
  <si>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</si>
  <si>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</si>
  <si>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</si>
  <si>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</si>
  <si>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</si>
  <si>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</si>
  <si>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</si>
  <si>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</si>
  <si>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</si>
  <si>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</si>
  <si>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</si>
  <si>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</si>
  <si>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</si>
  <si>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</si>
  <si>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</si>
  <si>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</si>
  <si>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</si>
  <si>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</si>
  <si>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</si>
  <si>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</si>
  <si>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</si>
  <si>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</si>
  <si>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</si>
  <si>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</si>
  <si>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</si>
  <si>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</si>
  <si>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</si>
  <si>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</si>
  <si>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</si>
  <si>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</si>
  <si>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</si>
  <si>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</si>
  <si>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</si>
  <si>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</si>
  <si>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</si>
  <si>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</si>
  <si>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</si>
  <si>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</si>
  <si>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</si>
  <si>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</si>
  <si>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</si>
  <si>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</si>
  <si>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</si>
  <si>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</si>
  <si>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</si>
  <si>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</si>
  <si>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</si>
  <si>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</si>
  <si>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</si>
  <si>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</si>
  <si>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</si>
  <si>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</si>
  <si>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</si>
  <si>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</si>
  <si>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</si>
  <si>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</si>
  <si>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</si>
  <si>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</si>
  <si>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</si>
  <si>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</si>
  <si>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</si>
  <si>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</si>
  <si>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</si>
  <si>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</si>
  <si>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</si>
  <si>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</si>
  <si>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</si>
  <si>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</si>
  <si>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</si>
  <si>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</si>
  <si>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</si>
  <si>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</si>
  <si>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</si>
  <si>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</si>
  <si>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</si>
  <si>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</si>
  <si>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</si>
  <si>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</si>
  <si>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</si>
  <si>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</si>
  <si>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</si>
  <si>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</si>
  <si>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</si>
  <si>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</si>
  <si>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</si>
  <si>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</si>
  <si>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</si>
  <si>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</si>
  <si>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</si>
  <si>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</si>
  <si>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</si>
  <si>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</si>
  <si>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</si>
  <si>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</si>
  <si>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</si>
  <si>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</si>
  <si>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</si>
  <si>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</si>
  <si>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</si>
  <si>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</si>
  <si>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</si>
  <si>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</si>
  <si>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</si>
  <si>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</si>
  <si>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</si>
  <si>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</si>
  <si>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</si>
  <si>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</si>
  <si>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</si>
  <si>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</si>
  <si>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</si>
  <si>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</si>
  <si>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</si>
  <si>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</si>
  <si>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</si>
  <si>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</si>
  <si>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</si>
  <si>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</si>
  <si>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</si>
  <si>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</si>
  <si>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</si>
  <si>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</si>
  <si>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</si>
  <si>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</si>
  <si>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</si>
  <si>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</si>
  <si>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</si>
  <si>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</si>
  <si>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</si>
  <si>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</si>
  <si>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</si>
  <si>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</si>
  <si>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</si>
  <si>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</si>
  <si>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</si>
  <si>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</si>
  <si>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</si>
  <si>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</si>
  <si>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</si>
  <si>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</si>
  <si>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</si>
  <si>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</si>
  <si>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</si>
  <si>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</si>
  <si>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</si>
  <si>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</si>
  <si>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</si>
  <si>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</si>
  <si>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</si>
  <si>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</si>
  <si>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</si>
  <si>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</si>
  <si>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</si>
  <si>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</si>
  <si>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</si>
  <si>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</si>
  <si>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</si>
  <si>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</si>
  <si>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</si>
  <si>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</si>
  <si>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</si>
  <si>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</si>
  <si>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</si>
  <si>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</si>
  <si>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</si>
  <si>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</si>
  <si>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</si>
  <si>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</si>
  <si>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</si>
  <si>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</si>
  <si>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</si>
  <si>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</si>
  <si>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</si>
  <si>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</si>
  <si>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</si>
  <si>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</si>
  <si>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</si>
  <si>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</si>
  <si>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</si>
  <si>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</si>
  <si>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</si>
  <si>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</si>
  <si>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</si>
  <si>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</si>
  <si>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</si>
  <si>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</si>
  <si>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</si>
  <si>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</si>
  <si>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</si>
  <si>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</si>
  <si>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</si>
  <si>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</si>
  <si>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</si>
  <si>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</si>
  <si>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</si>
  <si>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</si>
  <si>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</si>
  <si>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</si>
  <si>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</si>
  <si>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</si>
  <si>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</si>
  <si>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</si>
  <si>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</si>
  <si>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</si>
  <si>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</si>
  <si>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</si>
  <si>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</si>
  <si>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</si>
  <si>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</si>
  <si>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</si>
  <si>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</si>
  <si>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</si>
  <si>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</si>
  <si>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</si>
  <si>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</si>
  <si>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</si>
  <si>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</si>
  <si>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</si>
  <si>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</si>
  <si>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</si>
  <si>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</si>
  <si>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</si>
  <si>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</si>
  <si>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</si>
  <si>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</si>
  <si>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</si>
  <si>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</si>
  <si>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</si>
  <si>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</si>
  <si>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</si>
  <si>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</si>
  <si>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</si>
  <si>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</si>
  <si>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</si>
  <si>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</si>
  <si>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</si>
  <si>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</si>
  <si>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</si>
  <si>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</si>
  <si>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</si>
  <si>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</si>
  <si>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</si>
  <si>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</si>
  <si>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</si>
  <si>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</si>
  <si>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</si>
  <si>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</si>
  <si>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</si>
  <si>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</si>
  <si>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</si>
  <si>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</si>
  <si>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</si>
  <si>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</si>
  <si>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</si>
  <si>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</si>
  <si>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</si>
  <si>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</si>
  <si>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</si>
  <si>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</si>
  <si>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</si>
  <si>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</si>
  <si>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</si>
  <si>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</si>
  <si>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</si>
  <si>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</si>
  <si>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</si>
  <si>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</si>
  <si>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</si>
  <si>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</si>
  <si>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</si>
  <si>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</si>
  <si>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</si>
  <si>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</si>
  <si>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</si>
  <si>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</si>
  <si>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</si>
  <si>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</si>
  <si>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</si>
  <si>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</si>
  <si>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</si>
  <si>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</si>
  <si>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</si>
  <si>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</si>
  <si>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</si>
  <si>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</si>
  <si>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</si>
  <si>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</si>
  <si>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</si>
  <si>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</si>
  <si>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</si>
  <si>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</si>
  <si>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</si>
  <si>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</si>
  <si>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</si>
  <si>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</si>
  <si>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</si>
  <si>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</si>
  <si>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</si>
  <si>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</si>
  <si>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</si>
  <si>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</si>
  <si>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</si>
  <si>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</si>
  <si>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</si>
  <si>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</si>
  <si>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</si>
  <si>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</si>
  <si>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</si>
  <si>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</si>
  <si>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</si>
  <si>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</si>
  <si>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</si>
  <si>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</si>
  <si>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</si>
  <si>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</si>
  <si>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</si>
  <si>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</si>
  <si>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</si>
  <si>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</si>
  <si>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</si>
  <si>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</si>
  <si>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</si>
  <si>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</si>
  <si>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</si>
  <si>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</si>
  <si>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</si>
  <si>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</si>
  <si>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</si>
  <si>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</si>
  <si>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</si>
  <si>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</si>
  <si>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</si>
  <si>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</si>
  <si>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</si>
  <si>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</si>
  <si>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</si>
  <si>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</si>
  <si>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</si>
  <si>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</si>
  <si>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</si>
  <si>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</si>
  <si>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</si>
  <si>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</si>
  <si>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</si>
  <si>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</si>
  <si>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</si>
  <si>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</si>
  <si>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</si>
  <si>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</si>
  <si>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</si>
  <si>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</si>
  <si>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</si>
  <si>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</si>
  <si>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</si>
  <si>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</si>
  <si>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</si>
  <si>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</si>
  <si>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</si>
  <si>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</si>
  <si>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</si>
  <si>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</si>
  <si>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</si>
  <si>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</si>
  <si>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</si>
  <si>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</si>
  <si>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</si>
  <si>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</si>
  <si>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</si>
  <si>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</si>
  <si>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</si>
  <si>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</si>
  <si>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</si>
  <si>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</si>
  <si>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</si>
  <si>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</si>
  <si>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</si>
  <si>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</si>
  <si>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</si>
  <si>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</si>
  <si>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</si>
  <si>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</si>
  <si>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</si>
  <si>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</si>
  <si>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</si>
  <si>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</si>
  <si>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</si>
  <si>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</si>
  <si>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</si>
  <si>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</si>
  <si>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</si>
  <si>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</si>
  <si>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</si>
  <si>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</si>
  <si>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</si>
  <si>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</si>
  <si>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</si>
  <si>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</si>
  <si>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</si>
  <si>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</si>
  <si>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</si>
  <si>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</si>
  <si>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</si>
  <si>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</si>
  <si>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</si>
  <si>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</si>
  <si>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</si>
  <si>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</si>
  <si>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</si>
  <si>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</si>
  <si>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</si>
  <si>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</si>
  <si>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</si>
  <si>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</si>
  <si>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</si>
  <si>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</si>
  <si>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</si>
  <si>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</si>
  <si>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</si>
  <si>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</si>
  <si>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</si>
  <si>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</si>
  <si>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</si>
  <si>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</si>
  <si>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</si>
  <si>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</si>
  <si>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</si>
  <si>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</si>
  <si>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</si>
  <si>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</si>
  <si>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</si>
  <si>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</si>
  <si>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</si>
  <si>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</si>
  <si>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</si>
  <si>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</si>
  <si>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</si>
  <si>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</si>
  <si>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</si>
  <si>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</si>
  <si>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</si>
  <si>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</si>
  <si>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</si>
  <si>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</si>
  <si>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</si>
  <si>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</si>
  <si>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</si>
  <si>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</si>
  <si>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</si>
  <si>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</si>
  <si>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</si>
  <si>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</si>
  <si>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</si>
  <si>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</si>
  <si>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</si>
  <si>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</si>
  <si>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</si>
  <si>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</si>
  <si>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</si>
  <si>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</si>
  <si>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</si>
  <si>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</si>
  <si>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</si>
  <si>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</si>
  <si>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</si>
  <si>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</si>
  <si>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</si>
  <si>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</si>
  <si>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</si>
  <si>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</si>
  <si>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</si>
  <si>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</si>
  <si>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</si>
  <si>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</si>
  <si>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</si>
  <si>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</si>
  <si>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</si>
  <si>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</si>
  <si>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</si>
  <si>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</si>
  <si>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</si>
  <si>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</si>
  <si>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</si>
  <si>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</si>
  <si>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</si>
  <si>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</si>
  <si>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</si>
  <si>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</si>
  <si>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</si>
  <si>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</si>
  <si>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</si>
  <si>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</si>
  <si>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</si>
  <si>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</si>
  <si>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</si>
  <si>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</si>
  <si>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</si>
  <si>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</si>
  <si>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</si>
  <si>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</si>
  <si>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</si>
  <si>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</si>
  <si>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</si>
  <si>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</si>
  <si>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</si>
  <si>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</si>
  <si>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</si>
  <si>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</si>
  <si>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</si>
  <si>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</si>
  <si>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</si>
  <si>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</si>
  <si>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</si>
  <si>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</si>
  <si>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</si>
  <si>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</si>
  <si>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</si>
  <si>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</si>
  <si>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</si>
  <si>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</si>
  <si>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</si>
  <si>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</si>
  <si>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</si>
  <si>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</si>
  <si>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</si>
  <si>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</si>
  <si>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</si>
  <si>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</si>
  <si>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</si>
  <si>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</si>
  <si>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</si>
  <si>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</si>
  <si>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</si>
  <si>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</si>
  <si>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</si>
  <si>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</si>
  <si>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</si>
  <si>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</si>
  <si>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</si>
  <si>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</si>
  <si>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</si>
  <si>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</si>
  <si>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</si>
  <si>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</si>
  <si>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</si>
  <si>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</si>
  <si>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</si>
  <si>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</si>
  <si>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</si>
  <si>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</si>
  <si>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</si>
  <si>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</si>
  <si>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</si>
  <si>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</si>
  <si>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</si>
  <si>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</si>
  <si>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</si>
  <si>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</si>
  <si>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</si>
  <si>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</si>
  <si>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</si>
  <si>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</si>
  <si>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</si>
  <si>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</si>
  <si>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</si>
  <si>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</si>
  <si>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</si>
  <si>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</si>
  <si>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</si>
  <si>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</si>
  <si>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</si>
  <si>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</si>
  <si>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</si>
  <si>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</si>
  <si>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</si>
  <si>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</si>
  <si>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</si>
  <si>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</si>
  <si>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</si>
  <si>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</si>
  <si>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</si>
  <si>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</si>
  <si>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</si>
  <si>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</si>
  <si>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</si>
  <si>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</si>
  <si>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</si>
  <si>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</si>
  <si>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</si>
  <si>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</si>
  <si>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</si>
  <si>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</si>
  <si>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</si>
  <si>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</si>
  <si>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</si>
  <si>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</si>
  <si>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</si>
  <si>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</si>
  <si>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</si>
  <si>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</si>
  <si>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</si>
  <si>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</si>
  <si>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</si>
  <si>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</si>
  <si>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</si>
  <si>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</si>
  <si>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</si>
  <si>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</si>
  <si>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</si>
  <si>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</si>
  <si>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</si>
  <si>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</si>
  <si>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</si>
  <si>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</si>
  <si>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</si>
  <si>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</si>
  <si>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</si>
  <si>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</si>
  <si>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</si>
  <si>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</si>
  <si>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</si>
  <si>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</si>
  <si>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</si>
  <si>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</si>
  <si>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</si>
  <si>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</si>
  <si>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</si>
  <si>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</si>
  <si>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</si>
  <si>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</si>
  <si>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</si>
  <si>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</si>
  <si>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</si>
  <si>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</si>
  <si>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</si>
  <si>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</si>
  <si>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</si>
  <si>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</si>
  <si>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</si>
  <si>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</si>
  <si>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</si>
  <si>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</si>
  <si>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</si>
  <si>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</si>
  <si>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</si>
  <si>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</si>
  <si>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</si>
  <si>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</si>
  <si>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</si>
  <si>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</si>
  <si>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</si>
  <si>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</si>
  <si>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</si>
  <si>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</si>
  <si>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</si>
  <si>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</si>
  <si>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</si>
  <si>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</si>
  <si>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</si>
  <si>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</si>
  <si>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</si>
  <si>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</si>
  <si>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</si>
  <si>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</si>
  <si>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</si>
  <si>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</si>
  <si>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</si>
  <si>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</si>
  <si>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</si>
  <si>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</si>
  <si>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</si>
  <si>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</si>
  <si>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</si>
  <si>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</si>
  <si>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</si>
  <si>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</si>
  <si>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</si>
  <si>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</si>
  <si>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</si>
  <si>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</si>
  <si>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</si>
  <si>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</si>
  <si>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</si>
  <si>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</si>
  <si>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</si>
  <si>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</si>
  <si>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</si>
  <si>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</si>
  <si>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</si>
  <si>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</si>
  <si>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</si>
  <si>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</si>
  <si>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</si>
  <si>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</si>
  <si>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</si>
  <si>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</si>
  <si>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</si>
  <si>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</si>
  <si>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</si>
  <si>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</si>
  <si>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</si>
  <si>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</si>
  <si>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</si>
  <si>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</si>
  <si>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</si>
  <si>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</si>
  <si>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</si>
  <si>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</si>
  <si>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</si>
  <si>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</si>
  <si>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</si>
  <si>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</si>
  <si>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</si>
  <si>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</si>
  <si>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</si>
  <si>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</si>
  <si>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</si>
  <si>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</si>
  <si>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</si>
  <si>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</si>
  <si>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</si>
  <si>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</si>
  <si>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</si>
  <si>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</si>
  <si>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</si>
  <si>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</si>
  <si>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</si>
  <si>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</si>
  <si>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</si>
  <si>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</si>
  <si>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</si>
  <si>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</si>
  <si>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</si>
  <si>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</si>
  <si>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</si>
  <si>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</si>
  <si>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</si>
  <si>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</si>
  <si>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</si>
  <si>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</si>
  <si>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</si>
  <si>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</si>
  <si>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</si>
  <si>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</si>
  <si>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</si>
  <si>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</si>
  <si>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</si>
  <si>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</si>
  <si>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</si>
  <si>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</si>
  <si>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</si>
  <si>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</si>
  <si>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</si>
  <si>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</si>
  <si>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</si>
  <si>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</si>
  <si>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</si>
  <si>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</si>
  <si>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</si>
  <si>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</si>
  <si>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</si>
  <si>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</si>
  <si>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</si>
  <si>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</si>
  <si>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</si>
  <si>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</si>
  <si>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</si>
  <si>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</si>
  <si>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</si>
  <si>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</si>
  <si>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</si>
  <si>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</si>
  <si>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</si>
  <si>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</si>
  <si>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</si>
  <si>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</si>
  <si>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</si>
  <si>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</si>
  <si>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</si>
  <si>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</si>
  <si>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</si>
  <si>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</si>
  <si>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</si>
  <si>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</si>
  <si>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</si>
  <si>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</si>
  <si>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</si>
  <si>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</si>
  <si>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</si>
  <si>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</si>
  <si>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</si>
  <si>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</si>
  <si>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</si>
  <si>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</si>
  <si>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</si>
  <si>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</si>
  <si>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</si>
  <si>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</si>
  <si>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</si>
  <si>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</si>
  <si>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</si>
  <si>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</si>
  <si>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</si>
  <si>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</si>
  <si>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</si>
  <si>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</si>
  <si>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</si>
  <si>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</si>
  <si>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</si>
  <si>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</si>
  <si>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</si>
  <si>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</si>
  <si>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</si>
  <si>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</si>
  <si>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</si>
  <si>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</si>
  <si>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</si>
  <si>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</si>
  <si>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</si>
  <si>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</si>
  <si>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</si>
  <si>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</si>
  <si>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</si>
  <si>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</si>
  <si>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</si>
  <si>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</si>
  <si>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</si>
  <si>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</si>
  <si>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</si>
  <si>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</si>
  <si>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</si>
  <si>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</si>
  <si>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</si>
  <si>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</si>
  <si>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</si>
  <si>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</si>
  <si>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</si>
  <si>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</si>
  <si>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</si>
  <si>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</si>
  <si>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</si>
  <si>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</si>
  <si>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</si>
  <si>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</si>
  <si>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</si>
  <si>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</si>
  <si>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</si>
  <si>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</si>
  <si>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</si>
  <si>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</si>
  <si>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</si>
  <si>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</si>
  <si>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</si>
  <si>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</si>
  <si>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</si>
  <si>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</si>
  <si>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</si>
  <si>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</si>
  <si>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</si>
  <si>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</si>
  <si>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</si>
  <si>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</si>
  <si>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</si>
  <si>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</si>
  <si>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</si>
  <si>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</si>
  <si>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</si>
  <si>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</si>
  <si>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</si>
  <si>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</si>
  <si>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</si>
  <si>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</si>
  <si>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</si>
  <si>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</si>
  <si>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</si>
  <si>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</si>
  <si>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</si>
  <si>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</si>
  <si>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</si>
  <si>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</si>
  <si>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</si>
  <si>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</si>
  <si>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</si>
  <si>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</si>
  <si>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</si>
  <si>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</si>
  <si>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</si>
  <si>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</si>
  <si>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</si>
  <si>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</si>
  <si>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</si>
  <si>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</si>
  <si>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</si>
  <si>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</si>
  <si>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</si>
  <si>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</si>
  <si>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</si>
  <si>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</si>
  <si>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</si>
  <si>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</si>
  <si>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</si>
  <si>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</si>
  <si>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</si>
  <si>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</si>
  <si>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</si>
  <si>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</si>
  <si>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</si>
  <si>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</si>
  <si>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</si>
  <si>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</si>
  <si>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</si>
  <si>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</si>
  <si>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</si>
  <si>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</si>
  <si>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</si>
  <si>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</si>
  <si>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</si>
  <si>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</si>
  <si>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</si>
  <si>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</si>
  <si>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</si>
  <si>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</si>
  <si>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</si>
  <si>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</si>
  <si>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</si>
  <si>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</si>
  <si>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</si>
  <si>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</si>
  <si>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</si>
  <si>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</si>
  <si>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</si>
  <si>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</si>
  <si>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</si>
  <si>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</si>
  <si>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</si>
  <si>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</si>
  <si>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</si>
  <si>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</si>
  <si>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</si>
  <si>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</si>
  <si>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</si>
  <si>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</si>
  <si>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</si>
  <si>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</si>
  <si>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</si>
  <si>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</si>
  <si>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</si>
  <si>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</si>
  <si>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</si>
  <si>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</si>
  <si>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</si>
  <si>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</si>
  <si>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</si>
  <si>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</si>
  <si>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</si>
  <si>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</si>
  <si>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</si>
  <si>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</si>
  <si>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</si>
  <si>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</si>
  <si>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</si>
  <si>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</si>
  <si>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</si>
  <si>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</si>
  <si>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</si>
  <si>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</si>
  <si>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</si>
  <si>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</si>
  <si>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</si>
  <si>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</si>
  <si>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</si>
  <si>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</si>
  <si>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</si>
  <si>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</si>
  <si>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</si>
  <si>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</si>
  <si>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</si>
  <si>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</si>
  <si>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</si>
  <si>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</si>
  <si>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</si>
  <si>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</si>
  <si>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</si>
  <si>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</si>
  <si>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</si>
  <si>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</si>
  <si>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</si>
  <si>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</si>
  <si>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</si>
  <si>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</si>
  <si>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</si>
  <si>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</si>
  <si>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</si>
  <si>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</si>
  <si>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</si>
  <si>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</si>
  <si>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</si>
  <si>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</si>
  <si>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</si>
  <si>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</si>
  <si>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</si>
  <si>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</si>
  <si>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</si>
  <si>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</si>
  <si>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</si>
  <si>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</si>
  <si>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</si>
  <si>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</si>
  <si>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</si>
  <si>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</si>
  <si>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</si>
  <si>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</si>
  <si>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</si>
  <si>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</si>
  <si>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</si>
  <si>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</si>
  <si>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</si>
  <si>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</si>
  <si>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</si>
  <si>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</si>
  <si>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</si>
  <si>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</si>
  <si>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</si>
  <si>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</si>
  <si>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</si>
  <si>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</si>
  <si>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</si>
  <si>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</si>
  <si>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</si>
  <si>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</si>
  <si>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</si>
  <si>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</si>
  <si>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</si>
  <si>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</si>
  <si>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</si>
  <si>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</si>
  <si>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</si>
  <si>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</si>
  <si>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</si>
  <si>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</si>
  <si>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</si>
  <si>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</si>
  <si>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</si>
  <si>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</si>
  <si>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</si>
  <si>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</si>
  <si>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</si>
  <si>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</si>
  <si>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</si>
  <si>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</si>
  <si>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</si>
  <si>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</si>
  <si>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</si>
  <si>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</si>
  <si>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</si>
  <si>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</si>
  <si>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</si>
  <si>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</si>
  <si>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</si>
  <si>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</si>
  <si>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</si>
  <si>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</si>
  <si>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</si>
  <si>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</si>
  <si>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</si>
  <si>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</si>
  <si>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</si>
  <si>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</si>
  <si>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</si>
  <si>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</si>
  <si>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</si>
  <si>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</si>
  <si>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</si>
  <si>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</si>
  <si>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</si>
  <si>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</si>
  <si>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</si>
  <si>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</si>
  <si>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</si>
  <si>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</si>
  <si>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</si>
  <si>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</si>
  <si>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</si>
  <si>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</si>
  <si>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</si>
  <si>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</si>
  <si>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</si>
  <si>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</si>
  <si>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</si>
  <si>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</si>
  <si>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</si>
  <si>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</si>
  <si>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</si>
  <si>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</si>
  <si>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</si>
  <si>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</si>
  <si>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</si>
  <si>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</si>
  <si>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</si>
  <si>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</si>
  <si>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</si>
  <si>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</si>
  <si>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</si>
  <si>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</si>
  <si>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</si>
  <si>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</si>
  <si>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</si>
  <si>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</si>
  <si>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</si>
  <si>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</si>
  <si>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</si>
  <si>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</si>
  <si>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</si>
  <si>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</si>
  <si>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</si>
  <si>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</si>
  <si>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</si>
  <si>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</si>
  <si>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</si>
  <si>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</si>
  <si>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</si>
  <si>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</si>
  <si>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</si>
  <si>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</si>
  <si>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</si>
  <si>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</si>
  <si>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</si>
  <si>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</si>
  <si>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</si>
  <si>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</si>
  <si>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</si>
  <si>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</si>
  <si>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</si>
  <si>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</si>
  <si>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</si>
  <si>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</si>
  <si>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</si>
  <si>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</si>
  <si>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</si>
  <si>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</si>
  <si>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</si>
  <si>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</si>
  <si>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</si>
  <si>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</si>
  <si>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</si>
  <si>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</si>
  <si>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</si>
  <si>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</si>
  <si>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</si>
  <si>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</si>
  <si>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</si>
  <si>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</si>
  <si>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</si>
  <si>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</si>
  <si>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</si>
  <si>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</si>
  <si>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</si>
  <si>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</si>
  <si>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</si>
  <si>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</si>
  <si>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</si>
  <si>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</si>
  <si>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</si>
  <si>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</si>
  <si>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</si>
  <si>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</si>
  <si>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</si>
  <si>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</si>
  <si>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</si>
  <si>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</si>
  <si>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</si>
  <si>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</si>
  <si>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</si>
  <si>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</si>
  <si>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</si>
  <si>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</si>
  <si>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</si>
  <si>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</si>
  <si>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</si>
  <si>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</si>
  <si>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</si>
  <si>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</si>
  <si>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</si>
  <si>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</si>
  <si>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</si>
  <si>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</si>
  <si>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</si>
  <si>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</si>
  <si>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</si>
  <si>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</si>
  <si>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</si>
  <si>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</si>
  <si>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</si>
  <si>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</si>
  <si>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</si>
  <si>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</si>
  <si>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</si>
  <si>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</si>
  <si>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</si>
  <si>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</si>
  <si>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 xml:space="preserve">18L   </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</si>
  <si>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</si>
  <si>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</si>
  <si>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</si>
  <si>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</si>
  <si>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</si>
  <si>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</si>
  <si>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</si>
  <si>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</si>
  <si>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</si>
  <si>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</si>
  <si>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</si>
  <si>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</si>
  <si>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</si>
  <si>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</si>
  <si>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</si>
  <si>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</si>
  <si>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</si>
  <si>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</si>
  <si>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</si>
  <si>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</si>
  <si>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</si>
  <si>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</si>
  <si>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</si>
  <si>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</si>
  <si>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</si>
  <si>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</si>
  <si>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</si>
  <si>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</si>
  <si>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</si>
  <si>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</si>
  <si>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</si>
  <si>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</si>
  <si>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</si>
  <si>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</si>
  <si>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</si>
  <si>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</si>
  <si>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</si>
  <si>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</si>
  <si>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</si>
  <si>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</si>
  <si>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</si>
  <si>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</si>
  <si>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</si>
  <si>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</si>
  <si>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</si>
  <si>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</si>
  <si>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</si>
  <si>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</si>
  <si>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</si>
  <si>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</si>
  <si>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</si>
  <si>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</si>
  <si>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</si>
  <si>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</si>
  <si>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</si>
  <si>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</si>
  <si>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</si>
  <si>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</si>
  <si>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</si>
  <si>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</si>
  <si>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</si>
  <si>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</si>
  <si>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</si>
  <si>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</si>
  <si>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</si>
  <si>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</si>
  <si>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</si>
  <si>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</si>
  <si>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</si>
  <si>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</si>
  <si>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</si>
  <si>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</si>
  <si>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</si>
  <si>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</si>
  <si>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</si>
  <si>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</si>
  <si>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</si>
  <si>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</si>
  <si>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</si>
  <si>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</si>
  <si>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</si>
  <si>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</si>
  <si>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</si>
  <si>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</si>
  <si>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</si>
  <si>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</si>
  <si>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</si>
  <si>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</si>
  <si>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</si>
  <si>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</si>
  <si>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</si>
  <si>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</si>
  <si>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</si>
  <si>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</si>
  <si>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</si>
  <si>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</si>
  <si>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</si>
  <si>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</si>
  <si>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</si>
  <si>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</si>
  <si>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</si>
  <si>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</si>
  <si>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</si>
  <si>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</si>
  <si>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</si>
  <si>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</si>
  <si>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</si>
  <si>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</si>
  <si>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</si>
  <si>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</si>
  <si>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</si>
  <si>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</si>
  <si>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</si>
  <si>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</si>
  <si>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</si>
  <si>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</si>
  <si>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</si>
  <si>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</si>
  <si>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</si>
  <si>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</si>
  <si>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</si>
  <si>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</si>
  <si>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</si>
  <si>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</si>
  <si>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</si>
  <si>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</si>
  <si>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</si>
  <si>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</si>
  <si>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</si>
  <si>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</si>
  <si>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</si>
  <si>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</si>
  <si>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</si>
  <si>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</si>
  <si>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</si>
  <si>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</si>
  <si>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</si>
  <si>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</si>
  <si>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</si>
  <si>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</si>
  <si>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</si>
  <si>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</si>
  <si>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</si>
  <si>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</si>
  <si>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</si>
  <si>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</si>
  <si>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</si>
  <si>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</si>
  <si>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</si>
  <si>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</si>
  <si>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</si>
  <si>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</si>
  <si>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</si>
  <si>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</si>
  <si>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</si>
  <si>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</si>
  <si>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</si>
  <si>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</si>
  <si>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</si>
  <si>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</si>
  <si>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</si>
  <si>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</si>
  <si>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</si>
  <si>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</si>
  <si>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</si>
  <si>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</si>
  <si>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</si>
  <si>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</si>
  <si>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</si>
  <si>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</si>
  <si>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</si>
  <si>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</si>
  <si>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</si>
  <si>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</si>
  <si>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</si>
  <si>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</si>
  <si>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</si>
  <si>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</si>
  <si>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</si>
  <si>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</si>
  <si>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</si>
  <si>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</si>
  <si>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</si>
  <si>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</si>
  <si>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</si>
  <si>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</si>
  <si>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</si>
  <si>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</si>
  <si>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</si>
  <si>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</si>
  <si>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</si>
  <si>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</si>
  <si>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</si>
  <si>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</si>
  <si>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</si>
  <si>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</si>
  <si>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</si>
  <si>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</si>
  <si>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</si>
  <si>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</si>
  <si>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</si>
  <si>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</si>
  <si>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</si>
  <si>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</si>
  <si>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</si>
  <si>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</si>
  <si>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</si>
  <si>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</si>
  <si>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</si>
  <si>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</si>
  <si>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</si>
  <si>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</si>
  <si>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</si>
  <si>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</si>
  <si>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</si>
  <si>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</si>
  <si>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</si>
  <si>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</si>
  <si>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</si>
  <si>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</si>
  <si>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</si>
  <si>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</si>
  <si>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</si>
  <si>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</si>
  <si>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</si>
  <si>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</si>
  <si>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</si>
  <si>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</si>
  <si>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</si>
  <si>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</si>
  <si>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</si>
  <si>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</si>
  <si>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</si>
  <si>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</si>
  <si>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</si>
  <si>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</si>
  <si>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</si>
  <si>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</si>
  <si>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</si>
  <si>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</si>
  <si>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</si>
  <si>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</si>
  <si>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</si>
  <si>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</si>
  <si>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</si>
  <si>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</si>
  <si>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</si>
  <si>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</si>
  <si>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</si>
  <si>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</si>
  <si>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</si>
  <si>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</si>
  <si>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</si>
  <si>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</si>
  <si>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</si>
  <si>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</si>
  <si>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</si>
  <si>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</si>
  <si>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</si>
  <si>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</si>
  <si>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</si>
  <si>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</si>
  <si>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</si>
  <si>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</si>
  <si>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</si>
  <si>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</si>
  <si>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</si>
  <si>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</si>
  <si>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</si>
  <si>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</si>
  <si>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</si>
  <si>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</si>
  <si>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</si>
  <si>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</si>
  <si>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</si>
  <si>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</si>
  <si>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</si>
  <si>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</si>
  <si>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</si>
  <si>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</si>
  <si>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</si>
  <si>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</si>
  <si>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</si>
  <si>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</si>
  <si>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</si>
  <si>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</si>
  <si>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</si>
  <si>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</si>
  <si>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</si>
  <si>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</si>
  <si>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</si>
  <si>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</si>
  <si>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</si>
  <si>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</si>
  <si>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</si>
  <si>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</si>
  <si>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</si>
  <si>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</si>
  <si>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</si>
  <si>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</si>
  <si>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</si>
  <si>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</si>
  <si>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</si>
  <si>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</si>
  <si>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</si>
  <si>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</si>
  <si>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</si>
  <si>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</si>
  <si>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</si>
  <si>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</si>
  <si>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</si>
  <si>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</si>
  <si>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</si>
  <si>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</si>
  <si>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</si>
  <si>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</si>
  <si>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</si>
  <si>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</si>
  <si>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</si>
  <si>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</si>
  <si>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</si>
  <si>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</si>
  <si>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</si>
  <si>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</si>
  <si>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</si>
  <si>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</si>
  <si>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</si>
  <si>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</si>
  <si>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</si>
  <si>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</si>
  <si>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</si>
  <si>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</si>
  <si>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</si>
  <si>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</si>
  <si>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</si>
  <si>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</si>
  <si>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</si>
  <si>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</si>
  <si>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</si>
  <si>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</si>
  <si>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</si>
  <si>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</si>
  <si>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</si>
  <si>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</si>
  <si>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</si>
  <si>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</si>
  <si>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</si>
  <si>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</si>
  <si>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</si>
  <si>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</si>
  <si>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</si>
  <si>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</si>
  <si>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</si>
  <si>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</si>
  <si>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</si>
  <si>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</si>
  <si>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</si>
  <si>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</si>
  <si>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</si>
  <si>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</si>
  <si>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</si>
  <si>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</si>
  <si>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</si>
  <si>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</si>
  <si>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</si>
  <si>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</si>
  <si>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</si>
  <si>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</si>
  <si>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</si>
  <si>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</si>
  <si>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</si>
  <si>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</si>
  <si>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</si>
  <si>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</si>
  <si>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</si>
  <si>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</si>
  <si>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</si>
  <si>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</si>
  <si>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</si>
  <si>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</si>
  <si>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</si>
  <si>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</si>
  <si>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</si>
  <si>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</si>
  <si>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</si>
  <si>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</si>
  <si>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</si>
  <si>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</si>
  <si>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</si>
  <si>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</si>
  <si>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</si>
  <si>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</si>
  <si>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</si>
  <si>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</si>
  <si>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</si>
  <si>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</si>
  <si>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</si>
  <si>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</si>
  <si>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</si>
  <si>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</si>
  <si>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</si>
  <si>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</si>
  <si>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</si>
  <si>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</si>
  <si>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</si>
  <si>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</si>
  <si>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</si>
  <si>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</si>
  <si>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</si>
  <si>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</si>
  <si>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</si>
  <si>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</si>
  <si>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</si>
  <si>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</si>
  <si>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</si>
  <si>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</si>
  <si>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</si>
  <si>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</si>
  <si>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</si>
  <si>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</si>
  <si>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</si>
  <si>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</si>
  <si>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</si>
  <si>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</si>
  <si>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</si>
  <si>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</si>
  <si>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</si>
  <si>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</si>
  <si>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</si>
  <si>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</si>
  <si>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</si>
  <si>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</si>
  <si>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</si>
  <si>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</si>
  <si>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</si>
  <si>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</si>
  <si>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</si>
  <si>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</si>
  <si>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</si>
  <si>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</si>
  <si>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</si>
  <si>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</si>
  <si>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</si>
  <si>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</si>
  <si>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</si>
  <si>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</si>
  <si>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</si>
  <si>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</si>
  <si>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</si>
  <si>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</si>
  <si>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</si>
  <si>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</si>
  <si>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</si>
  <si>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</si>
  <si>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</si>
  <si>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</si>
  <si>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</si>
  <si>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</si>
  <si>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</si>
  <si>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</si>
  <si>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</si>
  <si>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</si>
  <si>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</si>
  <si>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</si>
  <si>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</si>
  <si>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</si>
  <si>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</si>
  <si>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</si>
  <si>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</si>
  <si>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</si>
  <si>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</si>
  <si>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</si>
  <si>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</si>
  <si>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</si>
  <si>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</si>
  <si>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</si>
  <si>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</si>
  <si>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</si>
  <si>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</si>
  <si>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</si>
  <si>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</si>
  <si>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</si>
  <si>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</si>
  <si>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</si>
  <si>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</si>
  <si>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</si>
  <si>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</si>
  <si>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</si>
  <si>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</si>
  <si>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</si>
  <si>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</si>
  <si>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</si>
  <si>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</si>
  <si>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</si>
  <si>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</si>
  <si>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</si>
  <si>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</si>
  <si>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</si>
  <si>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</si>
  <si>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</si>
  <si>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</si>
  <si>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</si>
  <si>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</si>
  <si>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</si>
  <si>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</si>
  <si>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</si>
  <si>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</si>
  <si>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</si>
  <si>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</si>
  <si>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</si>
  <si>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</si>
  <si>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</si>
  <si>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</si>
  <si>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</si>
  <si>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</si>
  <si>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</si>
  <si>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</si>
  <si>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</si>
  <si>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</si>
  <si>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</si>
  <si>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</si>
  <si>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</si>
  <si>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</si>
  <si>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</si>
  <si>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</si>
  <si>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</si>
  <si>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</si>
  <si>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</si>
  <si>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</si>
  <si>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</si>
  <si>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</si>
  <si>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</si>
  <si>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</si>
  <si>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</si>
  <si>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</si>
  <si>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</si>
  <si>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</si>
  <si>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</si>
  <si>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</si>
  <si>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</si>
  <si>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</si>
  <si>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</si>
  <si>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</si>
  <si>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</si>
  <si>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</si>
  <si>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</si>
  <si>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</si>
  <si>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</si>
  <si>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</si>
  <si>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</si>
  <si>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</si>
  <si>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</si>
  <si>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</si>
  <si>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</si>
  <si>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</si>
  <si>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</si>
  <si>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</si>
  <si>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</si>
  <si>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</si>
  <si>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</si>
  <si>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</si>
  <si>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</si>
  <si>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</si>
  <si>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</si>
  <si>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</si>
  <si>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</si>
  <si>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</si>
  <si>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</si>
  <si>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</si>
  <si>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</si>
  <si>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</si>
  <si>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</si>
  <si>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</si>
  <si>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</si>
  <si>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</si>
  <si>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</si>
  <si>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</si>
  <si>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</si>
  <si>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</si>
  <si>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</si>
  <si>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</si>
  <si>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</si>
  <si>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</si>
  <si>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</si>
  <si>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</si>
  <si>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</si>
  <si>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</si>
  <si>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</si>
  <si>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</si>
  <si>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</si>
  <si>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</si>
  <si>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</si>
  <si>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</si>
  <si>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</si>
  <si>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</si>
  <si>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</si>
  <si>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</si>
  <si>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</si>
  <si>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</si>
  <si>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</si>
  <si>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</si>
  <si>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</si>
  <si>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</si>
  <si>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</si>
  <si>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</si>
  <si>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</si>
  <si>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</si>
  <si>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</si>
  <si>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</si>
  <si>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</si>
  <si>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</si>
  <si>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</si>
  <si>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</si>
  <si>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</si>
  <si>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</si>
  <si>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</si>
  <si>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</si>
  <si>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</si>
  <si>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</si>
  <si>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</si>
  <si>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</si>
  <si>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</si>
  <si>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</si>
  <si>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</si>
  <si>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</si>
  <si>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</si>
  <si>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</si>
  <si>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</si>
  <si>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</si>
  <si>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</si>
  <si>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</si>
  <si>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</si>
  <si>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</si>
  <si>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</si>
  <si>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</si>
  <si>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</si>
  <si>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</si>
  <si>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</si>
  <si>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</si>
  <si>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</si>
  <si>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</si>
  <si>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</si>
  <si>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</si>
  <si>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</si>
  <si>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</si>
  <si>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</si>
  <si>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</si>
  <si>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</si>
  <si>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</si>
  <si>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</si>
  <si>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</si>
  <si>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</si>
  <si>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</si>
  <si>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</si>
  <si>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</si>
  <si>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</si>
  <si>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</si>
  <si>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</si>
  <si>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</si>
  <si>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</si>
  <si>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</si>
  <si>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</si>
  <si>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</si>
  <si>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</si>
  <si>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</si>
  <si>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</si>
  <si>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</si>
  <si>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</si>
  <si>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</si>
  <si>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</si>
  <si>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</si>
  <si>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</si>
  <si>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</si>
  <si>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</si>
  <si>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</si>
  <si>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</si>
  <si>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</si>
  <si>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</si>
  <si>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</si>
  <si>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</si>
  <si>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</si>
  <si>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</si>
  <si>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</si>
  <si>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</si>
  <si>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</si>
  <si>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</si>
  <si>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</si>
  <si>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</si>
  <si>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</si>
  <si>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</si>
  <si>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</si>
  <si>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</si>
  <si>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</si>
  <si>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</si>
  <si>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</si>
  <si>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</si>
  <si>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</si>
  <si>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</si>
  <si>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</si>
  <si>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</si>
  <si>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</si>
  <si>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</si>
  <si>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</si>
  <si>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</si>
  <si>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</si>
  <si>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</si>
  <si>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</si>
  <si>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</si>
  <si>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</si>
  <si>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</si>
  <si>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</si>
  <si>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</si>
  <si>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</si>
  <si>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</si>
  <si>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</si>
  <si>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</si>
  <si>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</si>
  <si>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</si>
  <si>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</si>
  <si>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</si>
  <si>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</si>
  <si>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</si>
  <si>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</si>
  <si>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</si>
  <si>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</si>
  <si>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</si>
  <si>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</si>
  <si>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</si>
  <si>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</si>
  <si>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</si>
  <si>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</si>
  <si>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</si>
  <si>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</si>
  <si>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</si>
  <si>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</si>
  <si>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</si>
  <si>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</si>
  <si>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</si>
  <si>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</si>
  <si>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</si>
  <si>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</si>
  <si>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</si>
  <si>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</si>
  <si>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</si>
  <si>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</si>
  <si>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</si>
  <si>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t>
  </si>
  <si>
    <t xml:space="preserve">CX    </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</si>
  <si>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</si>
  <si>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</si>
  <si>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</si>
  <si>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</si>
  <si>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</si>
  <si>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</si>
  <si>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</si>
  <si>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</si>
  <si>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</si>
  <si>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</si>
  <si>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</si>
  <si>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</si>
  <si>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</si>
  <si>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</si>
  <si>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</si>
  <si>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</si>
  <si>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</si>
  <si>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</si>
  <si>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</si>
  <si>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</si>
  <si>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</si>
  <si>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</si>
  <si>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</si>
  <si>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</si>
  <si>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</si>
  <si>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</si>
  <si>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</si>
  <si>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</si>
  <si>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</si>
  <si>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</si>
  <si>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</si>
  <si>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</si>
  <si>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</si>
  <si>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</si>
  <si>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</si>
  <si>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</si>
  <si>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</si>
  <si>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</si>
  <si>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</si>
  <si>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</si>
  <si>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</si>
  <si>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</si>
  <si>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</si>
  <si>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</si>
  <si>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</si>
  <si>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</si>
  <si>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</si>
  <si>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</si>
  <si>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</si>
  <si>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</si>
  <si>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</si>
  <si>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</si>
  <si>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</si>
  <si>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</si>
  <si>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</si>
  <si>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</si>
  <si>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</si>
  <si>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</si>
  <si>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</si>
  <si>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</si>
  <si>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</si>
  <si>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</si>
  <si>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</si>
  <si>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</si>
  <si>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</si>
  <si>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</si>
  <si>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</si>
  <si>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</si>
  <si>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</si>
  <si>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</si>
  <si>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</si>
  <si>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</si>
  <si>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</si>
  <si>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</si>
  <si>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</si>
  <si>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</si>
  <si>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</si>
  <si>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</si>
  <si>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</si>
  <si>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</si>
  <si>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</si>
  <si>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</si>
  <si>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</si>
  <si>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</si>
  <si>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</si>
  <si>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</si>
  <si>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</si>
  <si>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</si>
  <si>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</si>
  <si>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</si>
  <si>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</si>
  <si>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</si>
  <si>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</si>
  <si>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</si>
  <si>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</si>
  <si>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</si>
  <si>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</si>
  <si>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</si>
  <si>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</si>
  <si>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</si>
  <si>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</si>
  <si>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</si>
  <si>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</si>
  <si>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</si>
  <si>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</si>
  <si>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</si>
  <si>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</si>
  <si>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</si>
  <si>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</si>
  <si>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</si>
  <si>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</si>
  <si>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</si>
  <si>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</si>
  <si>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</si>
  <si>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</si>
  <si>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</si>
  <si>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</si>
  <si>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</si>
  <si>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</si>
  <si>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</si>
  <si>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</si>
  <si>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</si>
  <si>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</si>
  <si>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</si>
  <si>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</si>
  <si>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</si>
  <si>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</si>
  <si>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</si>
  <si>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</si>
  <si>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</si>
  <si>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</si>
  <si>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</si>
  <si>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</si>
  <si>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</si>
  <si>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</si>
  <si>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</si>
  <si>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</si>
  <si>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</si>
  <si>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</si>
  <si>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</si>
  <si>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</si>
  <si>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</si>
  <si>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</si>
  <si>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</si>
  <si>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</si>
  <si>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</si>
  <si>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</si>
  <si>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</si>
  <si>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</si>
  <si>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</si>
  <si>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</si>
  <si>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</si>
  <si>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</si>
  <si>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</si>
  <si>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</si>
  <si>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</si>
  <si>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</si>
  <si>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</si>
  <si>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</si>
  <si>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</si>
  <si>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</si>
  <si>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</si>
  <si>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</si>
  <si>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</si>
  <si>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</si>
  <si>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</si>
  <si>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</si>
  <si>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</si>
  <si>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</si>
  <si>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</si>
  <si>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</si>
  <si>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</si>
  <si>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</si>
  <si>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</si>
  <si>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</si>
  <si>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</si>
  <si>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</si>
  <si>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</si>
  <si>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</si>
  <si>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</si>
  <si>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</si>
  <si>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</si>
  <si>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</si>
  <si>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</si>
  <si>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</si>
  <si>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</si>
  <si>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</si>
  <si>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</si>
  <si>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</si>
  <si>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</si>
  <si>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</si>
  <si>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</si>
  <si>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</si>
  <si>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</si>
  <si>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</si>
  <si>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</si>
  <si>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</si>
  <si>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</si>
  <si>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</si>
  <si>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</si>
  <si>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</si>
  <si>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</si>
  <si>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</si>
  <si>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</si>
  <si>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</si>
  <si>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</si>
  <si>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</si>
  <si>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</si>
  <si>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</si>
  <si>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</si>
  <si>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</si>
  <si>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</si>
  <si>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</si>
  <si>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</si>
  <si>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</si>
  <si>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</si>
  <si>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</si>
  <si>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</si>
  <si>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</si>
  <si>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</si>
  <si>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</si>
  <si>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</si>
  <si>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</si>
  <si>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</si>
  <si>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</si>
  <si>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</si>
  <si>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</si>
  <si>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</si>
  <si>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</si>
  <si>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</si>
  <si>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</si>
  <si>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</si>
  <si>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</si>
  <si>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</si>
  <si>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</si>
  <si>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</si>
  <si>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</si>
  <si>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</si>
  <si>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</si>
  <si>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</si>
  <si>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</si>
  <si>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</si>
  <si>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</si>
  <si>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</si>
  <si>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</si>
  <si>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</si>
  <si>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</si>
  <si>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</si>
  <si>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</si>
  <si>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</si>
  <si>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</si>
  <si>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</si>
  <si>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</si>
  <si>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</si>
  <si>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</si>
  <si>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</si>
  <si>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</si>
  <si>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</si>
  <si>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</si>
  <si>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</si>
  <si>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</si>
  <si>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</si>
  <si>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</si>
  <si>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</si>
  <si>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</si>
  <si>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</si>
  <si>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</si>
  <si>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</si>
  <si>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</si>
  <si>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</si>
  <si>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</si>
  <si>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</si>
  <si>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</si>
  <si>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</si>
  <si>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</si>
  <si>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</si>
  <si>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</si>
  <si>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</si>
  <si>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</si>
  <si>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</si>
  <si>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</si>
  <si>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</si>
  <si>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</si>
  <si>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</si>
  <si>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</si>
  <si>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</si>
  <si>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</si>
  <si>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</si>
  <si>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</si>
  <si>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</si>
  <si>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</si>
  <si>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</si>
  <si>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</si>
  <si>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</si>
  <si>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</si>
  <si>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</si>
  <si>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</si>
  <si>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</si>
  <si>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</si>
  <si>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</si>
  <si>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</si>
  <si>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</si>
  <si>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</si>
  <si>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</si>
  <si>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</si>
  <si>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</si>
  <si>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</si>
  <si>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</si>
  <si>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</si>
  <si>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</si>
  <si>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</si>
  <si>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</si>
  <si>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</si>
  <si>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</si>
  <si>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</si>
  <si>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</si>
  <si>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</si>
  <si>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</si>
  <si>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</si>
  <si>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</si>
  <si>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</si>
  <si>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</si>
  <si>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</si>
  <si>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</si>
  <si>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</si>
  <si>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</si>
  <si>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</si>
  <si>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</si>
  <si>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</si>
  <si>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</si>
  <si>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</si>
  <si>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</si>
  <si>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</si>
  <si>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</si>
  <si>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</si>
  <si>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</si>
  <si>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</si>
  <si>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</si>
  <si>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</si>
  <si>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</si>
  <si>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</si>
  <si>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</si>
  <si>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</si>
  <si>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</si>
  <si>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</si>
  <si>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</si>
  <si>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</si>
  <si>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</si>
  <si>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</si>
  <si>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</si>
  <si>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</si>
  <si>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</si>
  <si>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</si>
  <si>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</si>
  <si>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</si>
  <si>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</si>
  <si>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</si>
  <si>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</si>
  <si>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</si>
  <si>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</si>
  <si>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</si>
  <si>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</si>
  <si>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</si>
  <si>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</si>
  <si>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</si>
  <si>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</si>
  <si>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</si>
  <si>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</si>
  <si>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</si>
  <si>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</si>
  <si>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</si>
  <si>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</si>
  <si>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</si>
  <si>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</si>
  <si>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</si>
  <si>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</si>
  <si>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</si>
  <si>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</si>
  <si>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</si>
  <si>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</si>
  <si>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</si>
  <si>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</si>
  <si>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</si>
  <si>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</si>
  <si>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</si>
  <si>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</si>
  <si>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</si>
  <si>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</si>
  <si>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</si>
  <si>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</si>
  <si>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</si>
  <si>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</si>
  <si>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</si>
  <si>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</si>
  <si>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</si>
  <si>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</si>
  <si>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</si>
  <si>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</si>
  <si>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</si>
  <si>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</si>
  <si>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</si>
  <si>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</si>
  <si>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</si>
  <si>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</si>
  <si>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</si>
  <si>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</si>
  <si>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</si>
  <si>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</si>
  <si>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</si>
  <si>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</si>
  <si>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</si>
  <si>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</si>
  <si>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</si>
  <si>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</si>
  <si>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</si>
  <si>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</si>
  <si>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</si>
  <si>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</si>
  <si>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</si>
  <si>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</si>
  <si>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</si>
  <si>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</si>
  <si>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</si>
  <si>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</si>
  <si>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</si>
  <si>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</si>
  <si>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</si>
  <si>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</si>
  <si>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</si>
  <si>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</si>
  <si>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</si>
  <si>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</si>
  <si>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</si>
  <si>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</si>
  <si>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</si>
  <si>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</si>
  <si>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</si>
  <si>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</si>
  <si>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</si>
  <si>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</si>
  <si>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</si>
  <si>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</si>
  <si>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</si>
  <si>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</si>
  <si>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</si>
  <si>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</si>
  <si>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</si>
  <si>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</si>
  <si>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</si>
  <si>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</si>
  <si>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</si>
  <si>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</si>
  <si>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</si>
  <si>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</si>
  <si>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</si>
  <si>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</si>
  <si>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</si>
  <si>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</si>
  <si>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</si>
  <si>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</si>
  <si>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</si>
  <si>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</si>
  <si>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</si>
  <si>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</si>
  <si>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</si>
  <si>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</si>
  <si>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</si>
  <si>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</si>
  <si>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</si>
  <si>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</si>
  <si>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</si>
  <si>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</si>
  <si>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</si>
  <si>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</si>
  <si>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</si>
  <si>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</si>
  <si>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</si>
  <si>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</si>
  <si>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</si>
  <si>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</si>
  <si>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</si>
  <si>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</si>
  <si>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</si>
  <si>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</si>
  <si>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</si>
  <si>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</si>
  <si>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</si>
  <si>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</si>
  <si>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</si>
  <si>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</si>
  <si>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</si>
  <si>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</si>
  <si>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</si>
  <si>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</si>
  <si>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</si>
  <si>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</si>
  <si>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</si>
  <si>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</si>
  <si>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</si>
  <si>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</si>
  <si>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</si>
  <si>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</si>
  <si>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</si>
  <si>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</si>
  <si>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</si>
  <si>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</si>
  <si>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</si>
  <si>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</si>
  <si>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</si>
  <si>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</si>
  <si>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</si>
  <si>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</si>
  <si>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</si>
  <si>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</si>
  <si>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</si>
  <si>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</si>
  <si>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</si>
  <si>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</si>
  <si>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</si>
  <si>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</si>
  <si>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</si>
  <si>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</si>
  <si>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</si>
  <si>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</si>
  <si>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</si>
  <si>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</si>
  <si>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</si>
  <si>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</si>
  <si>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</si>
  <si>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</si>
  <si>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</si>
  <si>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</si>
  <si>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</si>
  <si>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</si>
  <si>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</si>
  <si>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</si>
  <si>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</si>
  <si>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</si>
  <si>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</si>
  <si>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</si>
  <si>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</si>
  <si>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</si>
  <si>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</si>
  <si>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</si>
  <si>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</si>
  <si>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</si>
  <si>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</si>
  <si>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</si>
  <si>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</si>
  <si>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</si>
  <si>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</si>
  <si>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</si>
  <si>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</si>
  <si>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</si>
  <si>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</si>
  <si>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</si>
  <si>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</si>
  <si>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</si>
  <si>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</si>
  <si>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</si>
  <si>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</si>
  <si>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</si>
  <si>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</si>
  <si>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</si>
  <si>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</si>
  <si>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</si>
  <si>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</si>
  <si>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</si>
  <si>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</si>
  <si>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</si>
  <si>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</si>
  <si>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</si>
  <si>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</si>
  <si>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</si>
  <si>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</si>
  <si>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</si>
  <si>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</si>
  <si>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</si>
  <si>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</si>
  <si>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</si>
  <si>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</si>
  <si>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</si>
  <si>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</si>
  <si>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</si>
  <si>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</si>
  <si>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</si>
  <si>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</si>
  <si>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</si>
  <si>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</si>
  <si>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</si>
  <si>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</si>
  <si>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</si>
  <si>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</si>
  <si>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</si>
  <si>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</si>
  <si>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</si>
  <si>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</si>
  <si>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</si>
  <si>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</si>
  <si>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</si>
  <si>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</si>
  <si>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</si>
  <si>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</si>
  <si>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</si>
  <si>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</si>
  <si>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</si>
  <si>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</si>
  <si>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</si>
  <si>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</si>
  <si>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</si>
  <si>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</si>
  <si>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</si>
  <si>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</si>
  <si>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</si>
  <si>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</si>
  <si>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</si>
  <si>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</si>
  <si>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</si>
  <si>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</si>
  <si>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</si>
  <si>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</si>
  <si>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</si>
  <si>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</si>
  <si>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</si>
  <si>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</si>
  <si>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</si>
  <si>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</si>
  <si>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</si>
  <si>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</si>
  <si>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</si>
  <si>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</si>
  <si>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</si>
  <si>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</si>
  <si>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</si>
  <si>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</si>
  <si>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</si>
  <si>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</si>
  <si>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</si>
  <si>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</si>
  <si>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</si>
  <si>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TOTAL DE INSUMOS : 5272</t>
  </si>
  <si>
    <t>PCI.817.01 - CUSTO DE COMPOSIÇÕES - SINTÉTICO                                               DATA DE EMISSÃO: 15/04/2021 23:20:03            DATA DE RT: 15/04/2021</t>
  </si>
  <si>
    <t>ENCARGOS SOCIAIS SOBRE PREÇOS DA MÃO-DE-OBRA: 113,69%(HORA)   73,06%(MÊS)</t>
  </si>
  <si>
    <t>ABRANGÊNCIA : NACIONAL                                              LOCALIDADE  : BRASILIA                                                                                                            DATA DE PREÇO   : 03/2021 REFERÊNCIA COLETA : MEDIANO</t>
  </si>
  <si>
    <t>DESCRICAO DA CLASSE</t>
  </si>
  <si>
    <t>SIGLA DA CLASSE</t>
  </si>
  <si>
    <t>DESCRICAO DO TIPO 1</t>
  </si>
  <si>
    <t>SIGLA DO TIPO 1</t>
  </si>
  <si>
    <t>CODIGO DO AGRUPADOR</t>
  </si>
  <si>
    <t>DESCRICAO DO AGRUPADOR</t>
  </si>
  <si>
    <t>CODIGO  DA COMPOSICAO</t>
  </si>
  <si>
    <t>DESCRICAO DA COMPOSICAO</t>
  </si>
  <si>
    <t>ORIGEM DE PREÇO</t>
  </si>
  <si>
    <t>CUSTO TOTAL</t>
  </si>
  <si>
    <t>VINCULO</t>
  </si>
  <si>
    <t>ASSENTAMENTO DE TUBOS E PECAS</t>
  </si>
  <si>
    <t>ASTU</t>
  </si>
  <si>
    <t>FORNEC E/OU ASSENT DE TUBO DE FERRO FUNDIDO JUNTA ELASTICA</t>
  </si>
  <si>
    <t>ASSENTAMENTO DE TUBO DE FERRO FUNDIDO PARA REDE DE ÁGUA, DN 80 MM, JUNTA ELÁSTICA, INSTALADO EM LOCAL COM NÍVEL ALTO DE INTERFERÊNCIAS (NÃO INCLUI FORNECIMENTO). AF_11/2017</t>
  </si>
  <si>
    <t>M</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</si>
  <si>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</si>
  <si>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</si>
  <si>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</si>
  <si>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</si>
  <si>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</si>
  <si>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</si>
  <si>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</si>
  <si>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</si>
  <si>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</si>
  <si>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</si>
  <si>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</si>
  <si>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</si>
  <si>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</si>
  <si>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</si>
  <si>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</si>
  <si>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</si>
  <si>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</si>
  <si>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</si>
  <si>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</si>
  <si>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</si>
  <si>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</si>
  <si>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</si>
  <si>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</si>
  <si>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</si>
  <si>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</si>
  <si>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</si>
  <si>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</si>
  <si>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</si>
  <si>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</si>
  <si>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</si>
  <si>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</si>
  <si>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</si>
  <si>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</si>
  <si>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</si>
  <si>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</si>
  <si>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</si>
  <si>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</si>
  <si>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</si>
  <si>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</si>
  <si>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</si>
  <si>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</si>
  <si>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</si>
  <si>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</si>
  <si>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</si>
  <si>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</si>
  <si>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</si>
  <si>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</si>
  <si>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</si>
  <si>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</si>
  <si>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</si>
  <si>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</si>
  <si>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</si>
  <si>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</si>
  <si>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</si>
  <si>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</si>
  <si>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</si>
  <si>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</si>
  <si>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</si>
  <si>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</si>
  <si>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</si>
  <si>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</si>
  <si>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</si>
  <si>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</si>
  <si>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</si>
  <si>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</si>
  <si>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</si>
  <si>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</si>
  <si>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</si>
  <si>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</si>
  <si>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</si>
  <si>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</si>
  <si>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COEFICIENTE DE REPRESENTATIVIDADE</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</si>
  <si>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</si>
  <si>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</si>
  <si>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</si>
  <si>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</si>
  <si>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</si>
  <si>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</si>
  <si>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</si>
  <si>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</si>
  <si>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</si>
  <si>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</si>
  <si>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</si>
  <si>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</si>
  <si>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</si>
  <si>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</si>
  <si>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</si>
  <si>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</si>
  <si>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</si>
  <si>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</si>
  <si>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</si>
  <si>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</si>
  <si>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</si>
  <si>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</si>
  <si>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</si>
  <si>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</si>
  <si>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</si>
  <si>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</si>
  <si>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</si>
  <si>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</si>
  <si>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</si>
  <si>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</si>
  <si>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</si>
  <si>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</si>
  <si>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</si>
  <si>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</si>
  <si>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</si>
  <si>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</si>
  <si>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</si>
  <si>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</si>
  <si>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</si>
  <si>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</si>
  <si>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</si>
  <si>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</si>
  <si>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</si>
  <si>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</si>
  <si>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</si>
  <si>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</si>
  <si>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</si>
  <si>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CONCRETO COM JUNTA ELASTICA</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</si>
  <si>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</si>
  <si>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</si>
  <si>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</si>
  <si>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</si>
  <si>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</si>
  <si>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</si>
  <si>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</si>
  <si>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</si>
  <si>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</si>
  <si>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</si>
  <si>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</si>
  <si>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</si>
  <si>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</si>
  <si>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</si>
  <si>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</si>
  <si>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</si>
  <si>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</si>
  <si>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</si>
  <si>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</si>
  <si>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</si>
  <si>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</si>
  <si>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</si>
  <si>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</si>
  <si>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</si>
  <si>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</si>
  <si>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</si>
  <si>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</si>
  <si>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</si>
  <si>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</si>
  <si>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</si>
  <si>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</si>
  <si>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</si>
  <si>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</si>
  <si>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</si>
  <si>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</si>
  <si>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</si>
  <si>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</si>
  <si>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</si>
  <si>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</si>
  <si>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</si>
  <si>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</si>
  <si>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</si>
  <si>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</si>
  <si>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</si>
  <si>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</si>
  <si>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</si>
  <si>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</si>
  <si>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</si>
  <si>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</si>
  <si>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</si>
  <si>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</si>
  <si>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</si>
  <si>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</si>
  <si>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</si>
  <si>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</si>
  <si>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</si>
  <si>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</si>
  <si>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</si>
  <si>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</si>
  <si>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</si>
  <si>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</si>
  <si>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</si>
  <si>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</si>
  <si>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</si>
  <si>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</si>
  <si>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</si>
  <si>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</si>
  <si>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</si>
  <si>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</si>
  <si>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</si>
  <si>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</si>
  <si>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</si>
  <si>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</si>
  <si>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</si>
  <si>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</si>
  <si>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</si>
  <si>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</si>
  <si>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</si>
  <si>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</si>
  <si>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</si>
  <si>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</si>
  <si>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</si>
  <si>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</si>
  <si>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</si>
  <si>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</si>
  <si>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</si>
  <si>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</si>
  <si>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</si>
  <si>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</si>
  <si>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</si>
  <si>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</si>
  <si>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</si>
  <si>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</si>
  <si>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</si>
  <si>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</si>
  <si>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</si>
  <si>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</si>
  <si>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</si>
  <si>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</si>
  <si>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</si>
  <si>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</si>
  <si>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</si>
  <si>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</si>
  <si>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</si>
  <si>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</si>
  <si>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</si>
  <si>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</si>
  <si>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</si>
  <si>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</si>
  <si>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</si>
  <si>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</si>
  <si>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</si>
  <si>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</si>
  <si>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</si>
  <si>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</si>
  <si>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</si>
  <si>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</si>
  <si>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</si>
  <si>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</si>
  <si>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</si>
  <si>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</si>
  <si>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</si>
  <si>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</si>
  <si>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</si>
  <si>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</si>
  <si>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</si>
  <si>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</si>
  <si>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</si>
  <si>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</si>
  <si>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</si>
  <si>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</si>
  <si>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</si>
  <si>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</si>
  <si>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CUSTOS HORÁRIOS DE MÁQUINAS E EQUIPAMENTOS</t>
  </si>
  <si>
    <t>CHOR</t>
  </si>
  <si>
    <t>CUSTO HORÁRIO PRODUTIVO DIURNO</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</si>
  <si>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</si>
  <si>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</si>
  <si>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</si>
  <si>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</si>
  <si>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</si>
  <si>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</si>
  <si>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</si>
  <si>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</si>
  <si>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</si>
  <si>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</si>
  <si>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</si>
  <si>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</si>
  <si>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</si>
  <si>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</si>
  <si>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</si>
  <si>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</si>
  <si>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</si>
  <si>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</si>
  <si>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</si>
  <si>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</si>
  <si>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</si>
  <si>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</si>
  <si>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</si>
  <si>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</si>
  <si>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</si>
  <si>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</si>
  <si>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</si>
  <si>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</si>
  <si>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</si>
  <si>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</si>
  <si>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</si>
  <si>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</si>
  <si>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</si>
  <si>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</si>
  <si>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</si>
  <si>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</si>
  <si>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</si>
  <si>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</si>
  <si>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</si>
  <si>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</si>
  <si>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</si>
  <si>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</si>
  <si>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</si>
  <si>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</si>
  <si>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</si>
  <si>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</si>
  <si>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</si>
  <si>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</si>
  <si>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</si>
  <si>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</si>
  <si>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</si>
  <si>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</si>
  <si>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</si>
  <si>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</si>
  <si>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</si>
  <si>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</si>
  <si>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</si>
  <si>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</si>
  <si>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</si>
  <si>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</si>
  <si>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</si>
  <si>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</si>
  <si>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</si>
  <si>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</si>
  <si>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</si>
  <si>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</si>
  <si>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</si>
  <si>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</si>
  <si>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</si>
  <si>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</si>
  <si>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</si>
  <si>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</si>
  <si>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</si>
  <si>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</si>
  <si>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</si>
  <si>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</si>
  <si>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</si>
  <si>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</si>
  <si>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</si>
  <si>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</si>
  <si>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</si>
  <si>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</si>
  <si>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</si>
  <si>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</si>
  <si>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</si>
  <si>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</si>
  <si>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</si>
  <si>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</si>
  <si>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</si>
  <si>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</si>
  <si>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</si>
  <si>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</si>
  <si>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</si>
  <si>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</si>
  <si>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</si>
  <si>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</si>
  <si>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</si>
  <si>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</si>
  <si>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</si>
  <si>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</si>
  <si>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</si>
  <si>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</si>
  <si>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</si>
  <si>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</si>
  <si>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</si>
  <si>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</si>
  <si>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</si>
  <si>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</si>
  <si>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</si>
  <si>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</si>
  <si>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</si>
  <si>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</si>
  <si>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</si>
  <si>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</si>
  <si>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</si>
  <si>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</si>
  <si>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</si>
  <si>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</si>
  <si>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</si>
  <si>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</si>
  <si>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</si>
  <si>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</si>
  <si>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</si>
  <si>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</si>
  <si>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</si>
  <si>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</si>
  <si>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</si>
  <si>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</si>
  <si>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</si>
  <si>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</si>
  <si>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</si>
  <si>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</si>
  <si>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</si>
  <si>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</si>
  <si>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</si>
  <si>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</si>
  <si>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</si>
  <si>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</si>
  <si>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</si>
  <si>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</si>
  <si>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</si>
  <si>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</si>
  <si>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</si>
  <si>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</si>
  <si>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</si>
  <si>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</si>
  <si>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</si>
  <si>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CUSTO HORÁRIO IMPRODUTIVO DIURNO</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</si>
  <si>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</si>
  <si>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</si>
  <si>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</si>
  <si>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</si>
  <si>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</si>
  <si>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</si>
  <si>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</si>
  <si>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</si>
  <si>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</si>
  <si>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</si>
  <si>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</si>
  <si>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</si>
  <si>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</si>
  <si>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</si>
  <si>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</si>
  <si>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</si>
  <si>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</si>
  <si>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</si>
  <si>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</si>
  <si>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</si>
  <si>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</si>
  <si>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</si>
  <si>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</si>
  <si>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</si>
  <si>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</si>
  <si>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</si>
  <si>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</si>
  <si>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</si>
  <si>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</si>
  <si>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</si>
  <si>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</si>
  <si>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</si>
  <si>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</si>
  <si>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</si>
  <si>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</si>
  <si>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</si>
  <si>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</si>
  <si>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</si>
  <si>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</si>
  <si>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</si>
  <si>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</si>
  <si>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</si>
  <si>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</si>
  <si>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</si>
  <si>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</si>
  <si>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</si>
  <si>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</si>
  <si>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</si>
  <si>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COLETADO</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</si>
  <si>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</si>
  <si>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</si>
  <si>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</si>
  <si>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</si>
  <si>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</si>
  <si>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</si>
  <si>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</si>
  <si>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</si>
  <si>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</si>
  <si>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</si>
  <si>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</si>
  <si>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</si>
  <si>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</si>
  <si>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</si>
  <si>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</si>
  <si>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</si>
  <si>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</si>
  <si>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</si>
  <si>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</si>
  <si>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</si>
  <si>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</si>
  <si>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</si>
  <si>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</si>
  <si>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</si>
  <si>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</si>
  <si>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</si>
  <si>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</si>
  <si>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</si>
  <si>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</si>
  <si>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</si>
  <si>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</si>
  <si>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</si>
  <si>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</si>
  <si>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</si>
  <si>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</si>
  <si>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</si>
  <si>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</si>
  <si>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</si>
  <si>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</si>
  <si>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</si>
  <si>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</si>
  <si>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</si>
  <si>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</si>
  <si>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</si>
  <si>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</si>
  <si>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</si>
  <si>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</si>
  <si>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</si>
  <si>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</si>
  <si>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</si>
  <si>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</si>
  <si>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</si>
  <si>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</si>
  <si>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</si>
  <si>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</si>
  <si>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</si>
  <si>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</si>
  <si>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</si>
  <si>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</si>
  <si>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</si>
  <si>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</si>
  <si>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</si>
  <si>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</si>
  <si>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</si>
  <si>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</si>
  <si>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</si>
  <si>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</si>
  <si>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</si>
  <si>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</si>
  <si>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</si>
  <si>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</si>
  <si>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</si>
  <si>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</si>
  <si>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</si>
  <si>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</si>
  <si>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</si>
  <si>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</si>
  <si>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</si>
  <si>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</si>
  <si>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</si>
  <si>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</si>
  <si>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</si>
  <si>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</si>
  <si>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</si>
  <si>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</si>
  <si>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</si>
  <si>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</si>
  <si>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</si>
  <si>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</si>
  <si>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</si>
  <si>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</si>
  <si>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</si>
  <si>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</si>
  <si>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</si>
  <si>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</si>
  <si>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</si>
  <si>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</si>
  <si>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</si>
  <si>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</si>
  <si>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COMPOSIÇÕES AUXILIARES</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</si>
  <si>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</si>
  <si>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</si>
  <si>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</si>
  <si>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</si>
  <si>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</si>
  <si>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</si>
  <si>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</si>
  <si>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</si>
  <si>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</si>
  <si>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</si>
  <si>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</si>
  <si>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</si>
  <si>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</si>
  <si>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</si>
  <si>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</si>
  <si>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</si>
  <si>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</si>
  <si>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</si>
  <si>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</si>
  <si>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</si>
  <si>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</si>
  <si>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</si>
  <si>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</si>
  <si>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</si>
  <si>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</si>
  <si>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</si>
  <si>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</si>
  <si>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</si>
  <si>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</si>
  <si>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</si>
  <si>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</si>
  <si>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</si>
  <si>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</si>
  <si>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</si>
  <si>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</si>
  <si>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</si>
  <si>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</si>
  <si>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</si>
  <si>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</si>
  <si>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</si>
  <si>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</si>
  <si>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</si>
  <si>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</si>
  <si>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</si>
  <si>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</si>
  <si>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</si>
  <si>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</si>
  <si>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</si>
  <si>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</si>
  <si>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</si>
  <si>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</si>
  <si>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</si>
  <si>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</si>
  <si>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</si>
  <si>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</si>
  <si>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</si>
  <si>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</si>
  <si>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</si>
  <si>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</si>
  <si>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</si>
  <si>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</si>
  <si>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</si>
  <si>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</si>
  <si>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</si>
  <si>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</si>
  <si>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</si>
  <si>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</si>
  <si>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</si>
  <si>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</si>
  <si>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</si>
  <si>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</si>
  <si>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</si>
  <si>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</si>
  <si>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</si>
  <si>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</si>
  <si>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</si>
  <si>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</si>
  <si>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</si>
  <si>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</si>
  <si>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</si>
  <si>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</si>
  <si>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</si>
  <si>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</si>
  <si>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</si>
  <si>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</si>
  <si>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</si>
  <si>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</si>
  <si>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</si>
  <si>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</si>
  <si>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</si>
  <si>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</si>
  <si>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</si>
  <si>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</si>
  <si>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</si>
  <si>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</si>
  <si>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</si>
  <si>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</si>
  <si>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</si>
  <si>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</si>
  <si>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</si>
  <si>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</si>
  <si>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</si>
  <si>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</si>
  <si>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</si>
  <si>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</si>
  <si>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</si>
  <si>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</si>
  <si>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</si>
  <si>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</si>
  <si>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</si>
  <si>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</si>
  <si>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</si>
  <si>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</si>
  <si>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</si>
  <si>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</si>
  <si>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</si>
  <si>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</si>
  <si>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</si>
  <si>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</si>
  <si>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</si>
  <si>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</si>
  <si>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</si>
  <si>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</si>
  <si>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</si>
  <si>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</si>
  <si>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</si>
  <si>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</si>
  <si>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</si>
  <si>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</si>
  <si>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</si>
  <si>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</si>
  <si>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</si>
  <si>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</si>
  <si>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</si>
  <si>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</si>
  <si>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</si>
  <si>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</si>
  <si>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</si>
  <si>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</si>
  <si>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</si>
  <si>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</si>
  <si>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</si>
  <si>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</si>
  <si>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</si>
  <si>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</si>
  <si>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</si>
  <si>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</si>
  <si>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</si>
  <si>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</si>
  <si>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</si>
  <si>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</si>
  <si>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</si>
  <si>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</si>
  <si>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</si>
  <si>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</si>
  <si>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</si>
  <si>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</si>
  <si>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</si>
  <si>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</si>
  <si>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</si>
  <si>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</si>
  <si>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</si>
  <si>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</si>
  <si>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</si>
  <si>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</si>
  <si>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</si>
  <si>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</si>
  <si>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</si>
  <si>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</si>
  <si>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</si>
  <si>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</si>
  <si>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</si>
  <si>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</si>
  <si>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</si>
  <si>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</si>
  <si>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</si>
  <si>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</si>
  <si>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</si>
  <si>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</si>
  <si>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</si>
  <si>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</si>
  <si>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</si>
  <si>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</si>
  <si>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</si>
  <si>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</si>
  <si>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</si>
  <si>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</si>
  <si>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</si>
  <si>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</si>
  <si>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</si>
  <si>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</si>
  <si>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</si>
  <si>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</si>
  <si>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</si>
  <si>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</si>
  <si>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</si>
  <si>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</si>
  <si>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</si>
  <si>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</si>
  <si>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</si>
  <si>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</si>
  <si>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</si>
  <si>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</si>
  <si>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</si>
  <si>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</si>
  <si>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</si>
  <si>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</si>
  <si>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</si>
  <si>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</si>
  <si>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</si>
  <si>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</si>
  <si>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</si>
  <si>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</si>
  <si>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</si>
  <si>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</si>
  <si>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</si>
  <si>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</si>
  <si>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</si>
  <si>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</si>
  <si>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</si>
  <si>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</si>
  <si>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</si>
  <si>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</si>
  <si>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</si>
  <si>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</si>
  <si>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</si>
  <si>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</si>
  <si>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</si>
  <si>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</si>
  <si>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</si>
  <si>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</si>
  <si>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</si>
  <si>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</si>
  <si>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</si>
  <si>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</si>
  <si>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</si>
  <si>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</si>
  <si>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</si>
  <si>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</si>
  <si>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</si>
  <si>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</si>
  <si>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</si>
  <si>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</si>
  <si>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</si>
  <si>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</si>
  <si>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</si>
  <si>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</si>
  <si>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</si>
  <si>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</si>
  <si>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</si>
  <si>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</si>
  <si>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</si>
  <si>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</si>
  <si>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</si>
  <si>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</si>
  <si>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</si>
  <si>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</si>
  <si>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</si>
  <si>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</si>
  <si>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</si>
  <si>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</si>
  <si>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</si>
  <si>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</si>
  <si>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</si>
  <si>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</si>
  <si>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</si>
  <si>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</si>
  <si>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</si>
  <si>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</si>
  <si>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</si>
  <si>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</si>
  <si>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</si>
  <si>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</si>
  <si>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</si>
  <si>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</si>
  <si>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</si>
  <si>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</si>
  <si>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</si>
  <si>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</si>
  <si>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</si>
  <si>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</si>
  <si>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</si>
  <si>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</si>
  <si>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</si>
  <si>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</si>
  <si>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</si>
  <si>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</si>
  <si>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</si>
  <si>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</si>
  <si>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</si>
  <si>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</si>
  <si>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</si>
  <si>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</si>
  <si>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</si>
  <si>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</si>
  <si>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</si>
  <si>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</si>
  <si>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</si>
  <si>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</si>
  <si>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</si>
  <si>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</si>
  <si>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</si>
  <si>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</si>
  <si>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</si>
  <si>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</si>
  <si>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</si>
  <si>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</si>
  <si>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</si>
  <si>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</si>
  <si>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</si>
  <si>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</si>
  <si>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</si>
  <si>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</si>
  <si>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</si>
  <si>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</si>
  <si>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</si>
  <si>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</si>
  <si>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</si>
  <si>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</si>
  <si>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</si>
  <si>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</si>
  <si>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</si>
  <si>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</si>
  <si>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</si>
  <si>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</si>
  <si>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</si>
  <si>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</si>
  <si>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</si>
  <si>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</si>
  <si>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</si>
  <si>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</si>
  <si>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</si>
  <si>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</si>
  <si>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</si>
  <si>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</si>
  <si>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</si>
  <si>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</si>
  <si>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</si>
  <si>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</si>
  <si>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</si>
  <si>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</si>
  <si>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</si>
  <si>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</si>
  <si>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</si>
  <si>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</si>
  <si>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</si>
  <si>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</si>
  <si>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</si>
  <si>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</si>
  <si>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</si>
  <si>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</si>
  <si>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</si>
  <si>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</si>
  <si>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</si>
  <si>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</si>
  <si>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</si>
  <si>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</si>
  <si>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</si>
  <si>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</si>
  <si>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</si>
  <si>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</si>
  <si>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</si>
  <si>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</si>
  <si>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</si>
  <si>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</si>
  <si>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</si>
  <si>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</si>
  <si>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</si>
  <si>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</si>
  <si>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</si>
  <si>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</si>
  <si>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</si>
  <si>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</si>
  <si>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</si>
  <si>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</si>
  <si>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</si>
  <si>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</si>
  <si>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</si>
  <si>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</si>
  <si>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</si>
  <si>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</si>
  <si>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</si>
  <si>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</si>
  <si>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</si>
  <si>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</si>
  <si>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</si>
  <si>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</si>
  <si>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</si>
  <si>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</si>
  <si>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</si>
  <si>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</si>
  <si>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</si>
  <si>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</si>
  <si>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</si>
  <si>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</si>
  <si>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</si>
  <si>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</si>
  <si>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</si>
  <si>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</si>
  <si>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</si>
  <si>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</si>
  <si>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</si>
  <si>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</si>
  <si>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</si>
  <si>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</si>
  <si>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</si>
  <si>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</si>
  <si>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</si>
  <si>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</si>
  <si>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</si>
  <si>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</si>
  <si>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</si>
  <si>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</si>
  <si>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</si>
  <si>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</si>
  <si>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</si>
  <si>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</si>
  <si>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</si>
  <si>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</si>
  <si>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</si>
  <si>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</si>
  <si>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</si>
  <si>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</si>
  <si>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</si>
  <si>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</si>
  <si>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</si>
  <si>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</si>
  <si>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</si>
  <si>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</si>
  <si>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</si>
  <si>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</si>
  <si>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</si>
  <si>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</si>
  <si>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</si>
  <si>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</si>
  <si>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</si>
  <si>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</si>
  <si>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</si>
  <si>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</si>
  <si>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</si>
  <si>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</si>
  <si>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</si>
  <si>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</si>
  <si>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</si>
  <si>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</si>
  <si>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</si>
  <si>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</si>
  <si>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</si>
  <si>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</si>
  <si>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</si>
  <si>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</si>
  <si>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</si>
  <si>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</si>
  <si>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</si>
  <si>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</si>
  <si>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</si>
  <si>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</si>
  <si>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</si>
  <si>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</si>
  <si>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</si>
  <si>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</si>
  <si>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</si>
  <si>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</si>
  <si>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</si>
  <si>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</si>
  <si>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</si>
  <si>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</si>
  <si>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</si>
  <si>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</si>
  <si>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</si>
  <si>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</si>
  <si>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</si>
  <si>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</si>
  <si>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</si>
  <si>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</si>
  <si>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</si>
  <si>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</si>
  <si>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</si>
  <si>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</si>
  <si>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</si>
  <si>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</si>
  <si>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</si>
  <si>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</si>
  <si>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</si>
  <si>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</si>
  <si>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</si>
  <si>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</si>
  <si>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</si>
  <si>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</si>
  <si>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</si>
  <si>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</si>
  <si>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</si>
  <si>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</si>
  <si>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</si>
  <si>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</si>
  <si>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</si>
  <si>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</si>
  <si>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</si>
  <si>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</si>
  <si>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</si>
  <si>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</si>
  <si>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</si>
  <si>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</si>
  <si>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</si>
  <si>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</si>
  <si>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</si>
  <si>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</si>
  <si>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</si>
  <si>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</si>
  <si>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</si>
  <si>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</si>
  <si>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</si>
  <si>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</si>
  <si>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</si>
  <si>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</si>
  <si>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</si>
  <si>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</si>
  <si>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</si>
  <si>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</si>
  <si>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</si>
  <si>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</si>
  <si>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</si>
  <si>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</si>
  <si>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</si>
  <si>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</si>
  <si>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</si>
  <si>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</si>
  <si>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</si>
  <si>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</si>
  <si>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</si>
  <si>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</si>
  <si>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</si>
  <si>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</si>
  <si>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</si>
  <si>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</si>
  <si>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</si>
  <si>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</si>
  <si>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</si>
  <si>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</si>
  <si>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</si>
  <si>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</si>
  <si>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</si>
  <si>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</si>
  <si>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</si>
  <si>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</si>
  <si>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</si>
  <si>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</si>
  <si>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</si>
  <si>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</si>
  <si>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</si>
  <si>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</si>
  <si>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</si>
  <si>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</si>
  <si>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</si>
  <si>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</si>
  <si>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</si>
  <si>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</si>
  <si>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</si>
  <si>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</si>
  <si>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</si>
  <si>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</si>
  <si>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</si>
  <si>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</si>
  <si>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</si>
  <si>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</si>
  <si>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</si>
  <si>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</si>
  <si>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</si>
  <si>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</si>
  <si>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</si>
  <si>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</si>
  <si>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</si>
  <si>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</si>
  <si>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</si>
  <si>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</si>
  <si>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</si>
  <si>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</si>
  <si>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</si>
  <si>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</si>
  <si>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</si>
  <si>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</si>
  <si>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</si>
  <si>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</si>
  <si>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</si>
  <si>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</si>
  <si>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</si>
  <si>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</si>
  <si>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</si>
  <si>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</si>
  <si>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</si>
  <si>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</si>
  <si>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</si>
  <si>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</si>
  <si>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</si>
  <si>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</si>
  <si>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</si>
  <si>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</si>
  <si>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</si>
  <si>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</si>
  <si>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COBERTURA</t>
  </si>
  <si>
    <t>COBE</t>
  </si>
  <si>
    <t>MADEIRAMENTO</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</si>
  <si>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</si>
  <si>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</si>
  <si>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</si>
  <si>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</si>
  <si>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</si>
  <si>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</si>
  <si>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</si>
  <si>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</si>
  <si>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</si>
  <si>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</si>
  <si>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</si>
  <si>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</si>
  <si>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</si>
  <si>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</si>
  <si>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</si>
  <si>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</si>
  <si>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</si>
  <si>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</si>
  <si>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</si>
  <si>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</si>
  <si>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</si>
  <si>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</si>
  <si>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</si>
  <si>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</si>
  <si>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</si>
  <si>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</si>
  <si>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</si>
  <si>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</si>
  <si>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</si>
  <si>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</si>
  <si>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</si>
  <si>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</si>
  <si>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</si>
  <si>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</si>
  <si>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</si>
  <si>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</si>
  <si>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</si>
  <si>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</si>
  <si>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</si>
  <si>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</si>
  <si>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</si>
  <si>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</si>
  <si>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</si>
  <si>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</si>
  <si>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</si>
  <si>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</si>
  <si>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</si>
  <si>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</si>
  <si>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</si>
  <si>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</si>
  <si>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</si>
  <si>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</si>
  <si>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</si>
  <si>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</si>
  <si>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</si>
  <si>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</si>
  <si>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</si>
  <si>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</si>
  <si>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</si>
  <si>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</si>
  <si>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</si>
  <si>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</si>
  <si>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</si>
  <si>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</si>
  <si>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</si>
  <si>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</si>
  <si>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</si>
  <si>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</si>
  <si>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</si>
  <si>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</si>
  <si>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</si>
  <si>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</si>
  <si>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METALICA</t>
  </si>
  <si>
    <t>TELHAMENTO COM TELHA DE AÇO/ALUMÍNIO E = 0,5 MM, COM ATÉ 2 ÁGUAS, INCLUSO IÇAMENTO. AF_07/2019</t>
  </si>
  <si>
    <t>TELHAMENTO COM TELHA METÁLICA TERMOACÚSTICA E = 30 MM, COM ATÉ 2 ÁGUAS, INCLUSO IÇAMENTO. AF_07/2019</t>
  </si>
  <si>
    <t>CUMEEIRA CERAMICA</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</si>
  <si>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</si>
  <si>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</si>
  <si>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</si>
  <si>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</si>
  <si>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</si>
  <si>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</si>
  <si>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</si>
  <si>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</si>
  <si>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</si>
  <si>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</si>
  <si>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</si>
  <si>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</si>
  <si>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</si>
  <si>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</si>
  <si>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</si>
  <si>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</si>
  <si>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</si>
  <si>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</si>
  <si>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</si>
  <si>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</si>
  <si>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</si>
  <si>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RUFO EM CHAPA DE AÇO GALVANIZADO NÚMERO 24, CORTE DE 25 CM, INCLUSO TRANSPORTE VERTICAL. AF_07/2019</t>
  </si>
  <si>
    <t>TELHAMENTO COM TELHA DE FIBRA DE VIDRO</t>
  </si>
  <si>
    <t>TELHAMENTO COM TELHA ONDULADA DE FIBRA DE VIDRO E = 0,6 MM, PARA TELHADO COM INCLINAÇÃO MAIOR QUE 10°, COM ATÉ 2 ÁGUAS, INCLUSO IÇAMENTO. AF_07/2019</t>
  </si>
  <si>
    <t>ESTRUTURA METALICA</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</si>
  <si>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</si>
  <si>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</si>
  <si>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</si>
  <si>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</si>
  <si>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</si>
  <si>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</si>
  <si>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</si>
  <si>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</si>
  <si>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</si>
  <si>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</si>
  <si>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</si>
  <si>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</si>
  <si>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</si>
  <si>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</si>
  <si>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</si>
  <si>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</si>
  <si>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</si>
  <si>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</si>
  <si>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</si>
  <si>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</si>
  <si>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</si>
  <si>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</si>
  <si>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</si>
  <si>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</si>
  <si>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</si>
  <si>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</si>
  <si>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</si>
  <si>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</si>
  <si>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</si>
  <si>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</si>
  <si>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</si>
  <si>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</si>
  <si>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</si>
  <si>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</si>
  <si>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</si>
  <si>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</si>
  <si>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</si>
  <si>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</si>
  <si>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</si>
  <si>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</si>
  <si>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</si>
  <si>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</si>
  <si>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</si>
  <si>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</si>
  <si>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</si>
  <si>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</si>
  <si>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</si>
  <si>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</si>
  <si>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</si>
  <si>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</si>
  <si>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</si>
  <si>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</si>
  <si>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</si>
  <si>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</si>
  <si>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</si>
  <si>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</si>
  <si>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</si>
  <si>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</si>
  <si>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</si>
  <si>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</si>
  <si>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</si>
  <si>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</si>
  <si>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</si>
  <si>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</si>
  <si>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TELHAMENTO COM TELHA DE ENCAIXE, TIPO FRANCESA DE VIDRO, COM ATÉ 2 ÁGUAS, INCLUSO TRANSPORTE VERTICAL. AF_07/2019</t>
  </si>
  <si>
    <t>DRENAGEM/OBRAS DE CONTENCAO/POCOS DE VISITA E CAIXAS</t>
  </si>
  <si>
    <t>DROP</t>
  </si>
  <si>
    <t>DRENOS</t>
  </si>
  <si>
    <t>DRENO COM MANTA GEOTEXTIL</t>
  </si>
  <si>
    <t>73881/1</t>
  </si>
  <si>
    <t>EXECUCAO DE DRENO COM MANTA GEOTEXTIL 200 G/M2</t>
  </si>
  <si>
    <t>DRENO FRANCES C/MATERIAL FILTRANTE</t>
  </si>
  <si>
    <t>73883/2</t>
  </si>
  <si>
    <t>EXECUCAO DE DRENO FRANCES COM BRITA NUM 2</t>
  </si>
  <si>
    <t>M3</t>
  </si>
  <si>
    <t>GABIOES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</si>
  <si>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</si>
  <si>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</si>
  <si>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</si>
  <si>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</si>
  <si>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</si>
  <si>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</si>
  <si>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</si>
  <si>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</si>
  <si>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</si>
  <si>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</si>
  <si>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</si>
  <si>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</si>
  <si>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</si>
  <si>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</si>
  <si>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</si>
  <si>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</si>
  <si>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</si>
  <si>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</si>
  <si>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</si>
  <si>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</si>
  <si>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</si>
  <si>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</si>
  <si>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</si>
  <si>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</si>
  <si>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</si>
  <si>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</si>
  <si>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</si>
  <si>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</si>
  <si>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</si>
  <si>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</si>
  <si>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</si>
  <si>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</si>
  <si>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</si>
  <si>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</si>
  <si>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</si>
  <si>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</si>
  <si>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</si>
  <si>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</si>
  <si>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</si>
  <si>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</si>
  <si>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</si>
  <si>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</si>
  <si>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</si>
  <si>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</si>
  <si>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</si>
  <si>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</si>
  <si>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</si>
  <si>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</si>
  <si>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</si>
  <si>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</si>
  <si>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</si>
  <si>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</si>
  <si>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</si>
  <si>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</si>
  <si>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</si>
  <si>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</si>
  <si>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</si>
  <si>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</si>
  <si>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</si>
  <si>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</si>
  <si>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</si>
  <si>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</si>
  <si>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</si>
  <si>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</si>
  <si>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</si>
  <si>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</si>
  <si>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</si>
  <si>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</si>
  <si>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</si>
  <si>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</si>
  <si>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</si>
  <si>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</si>
  <si>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</si>
  <si>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</si>
  <si>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</si>
  <si>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</si>
  <si>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</si>
  <si>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</si>
  <si>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</si>
  <si>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</si>
  <si>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</si>
  <si>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</si>
  <si>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</si>
  <si>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</si>
  <si>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</si>
  <si>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</si>
  <si>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</si>
  <si>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</si>
  <si>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</si>
  <si>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</si>
  <si>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</si>
  <si>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</si>
  <si>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</si>
  <si>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</si>
  <si>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</si>
  <si>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</si>
  <si>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</si>
  <si>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</si>
  <si>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</si>
  <si>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</si>
  <si>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</si>
  <si>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</si>
  <si>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</si>
  <si>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</si>
  <si>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</si>
  <si>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</si>
  <si>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</si>
  <si>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</si>
  <si>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</si>
  <si>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</si>
  <si>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</si>
  <si>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</si>
  <si>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</si>
  <si>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</si>
  <si>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</si>
  <si>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</si>
  <si>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</si>
  <si>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</si>
  <si>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</si>
  <si>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</si>
  <si>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</si>
  <si>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</si>
  <si>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</si>
  <si>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</si>
  <si>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</si>
  <si>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</si>
  <si>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</si>
  <si>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</si>
  <si>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</si>
  <si>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</si>
  <si>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</si>
  <si>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</si>
  <si>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</si>
  <si>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</si>
  <si>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</si>
  <si>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</si>
  <si>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</si>
  <si>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</si>
  <si>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</si>
  <si>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</si>
  <si>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</si>
  <si>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</si>
  <si>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</si>
  <si>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</si>
  <si>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</si>
  <si>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</si>
  <si>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</si>
  <si>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</si>
  <si>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</si>
  <si>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</si>
  <si>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</si>
  <si>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</si>
  <si>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</si>
  <si>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</si>
  <si>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</si>
  <si>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</si>
  <si>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</si>
  <si>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</si>
  <si>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</si>
  <si>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</si>
  <si>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</si>
  <si>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</si>
  <si>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</si>
  <si>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</si>
  <si>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</si>
  <si>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</si>
  <si>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</si>
  <si>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</si>
  <si>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</si>
  <si>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</si>
  <si>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</si>
  <si>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</si>
  <si>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</si>
  <si>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</si>
  <si>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</si>
  <si>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</si>
  <si>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</si>
  <si>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</si>
  <si>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</si>
  <si>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</si>
  <si>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</si>
  <si>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</si>
  <si>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</si>
  <si>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</si>
  <si>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</si>
  <si>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</si>
  <si>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</si>
  <si>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</si>
  <si>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</si>
  <si>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</si>
  <si>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</si>
  <si>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</si>
  <si>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</si>
  <si>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</si>
  <si>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</si>
  <si>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</si>
  <si>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</si>
  <si>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</si>
  <si>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</si>
  <si>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</si>
  <si>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</si>
  <si>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</si>
  <si>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</si>
  <si>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</si>
  <si>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</si>
  <si>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</si>
  <si>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</si>
  <si>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</si>
  <si>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</si>
  <si>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</si>
  <si>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</si>
  <si>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</si>
  <si>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</si>
  <si>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</si>
  <si>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</si>
  <si>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</si>
  <si>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</si>
  <si>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</si>
  <si>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</si>
  <si>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</si>
  <si>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</si>
  <si>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</si>
  <si>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</si>
  <si>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</si>
  <si>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</si>
  <si>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</si>
  <si>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</si>
  <si>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</si>
  <si>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</si>
  <si>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</si>
  <si>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</si>
  <si>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</si>
  <si>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</si>
  <si>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</si>
  <si>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</si>
  <si>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</si>
  <si>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</si>
  <si>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</si>
  <si>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</si>
  <si>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</si>
  <si>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</si>
  <si>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</si>
  <si>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</si>
  <si>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</si>
  <si>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</si>
  <si>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</si>
  <si>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</si>
  <si>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</si>
  <si>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</si>
  <si>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</si>
  <si>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</si>
  <si>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</si>
  <si>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</si>
  <si>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</si>
  <si>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</si>
  <si>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</si>
  <si>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</si>
  <si>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</si>
  <si>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</si>
  <si>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</si>
  <si>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</si>
  <si>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</si>
  <si>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</si>
  <si>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</si>
  <si>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</si>
  <si>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</si>
  <si>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</si>
  <si>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</si>
  <si>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</si>
  <si>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</si>
  <si>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</si>
  <si>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</si>
  <si>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</si>
  <si>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</si>
  <si>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</si>
  <si>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</si>
  <si>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</si>
  <si>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</si>
  <si>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</si>
  <si>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</si>
  <si>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</si>
  <si>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</si>
  <si>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</si>
  <si>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</si>
  <si>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</si>
  <si>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</si>
  <si>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</si>
  <si>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</si>
  <si>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</si>
  <si>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</si>
  <si>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</si>
  <si>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</si>
  <si>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MEIO FIO, LINHA D'AGUA E SARJERTA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</si>
  <si>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</si>
  <si>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</si>
  <si>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</si>
  <si>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</si>
  <si>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</si>
  <si>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</si>
  <si>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</si>
  <si>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</si>
  <si>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</si>
  <si>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</si>
  <si>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</si>
  <si>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</si>
  <si>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</si>
  <si>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</si>
  <si>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</si>
  <si>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</si>
  <si>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</si>
  <si>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</si>
  <si>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</si>
  <si>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</si>
  <si>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</si>
  <si>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</si>
  <si>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</si>
  <si>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</si>
  <si>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</si>
  <si>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</si>
  <si>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</si>
  <si>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</si>
  <si>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</si>
  <si>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</si>
  <si>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</si>
  <si>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</si>
  <si>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</si>
  <si>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</si>
  <si>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</si>
  <si>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</si>
  <si>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</si>
  <si>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</si>
  <si>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</si>
  <si>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</si>
  <si>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</si>
  <si>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</si>
  <si>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</si>
  <si>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</si>
  <si>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</si>
  <si>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</si>
  <si>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</si>
  <si>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</si>
  <si>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</si>
  <si>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</si>
  <si>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</si>
  <si>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</si>
  <si>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</si>
  <si>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</si>
  <si>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</si>
  <si>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</si>
  <si>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</si>
  <si>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</si>
  <si>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</si>
  <si>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</si>
  <si>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</si>
  <si>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</si>
  <si>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</si>
  <si>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</si>
  <si>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</si>
  <si>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</si>
  <si>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</si>
  <si>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</si>
  <si>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</si>
  <si>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</si>
  <si>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</si>
  <si>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</si>
  <si>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</si>
  <si>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</si>
  <si>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</si>
  <si>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</si>
  <si>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</si>
  <si>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</si>
  <si>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</si>
  <si>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</si>
  <si>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</si>
  <si>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</si>
  <si>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</si>
  <si>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</si>
  <si>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</si>
  <si>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</si>
  <si>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</si>
  <si>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</si>
  <si>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</si>
  <si>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</si>
  <si>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</si>
  <si>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</si>
  <si>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</si>
  <si>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</si>
  <si>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</si>
  <si>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</si>
  <si>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</si>
  <si>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</si>
  <si>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</si>
  <si>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</si>
  <si>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</si>
  <si>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</si>
  <si>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</si>
  <si>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</si>
  <si>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</si>
  <si>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</si>
  <si>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</si>
  <si>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</si>
  <si>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</si>
  <si>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</si>
  <si>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</si>
  <si>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</si>
  <si>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</si>
  <si>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</si>
  <si>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</si>
  <si>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</si>
  <si>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</si>
  <si>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</si>
  <si>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</si>
  <si>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</si>
  <si>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</si>
  <si>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</si>
  <si>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</si>
  <si>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</si>
  <si>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</si>
  <si>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</si>
  <si>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</si>
  <si>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</si>
  <si>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</si>
  <si>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</si>
  <si>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</si>
  <si>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</si>
  <si>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</si>
  <si>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</si>
  <si>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</si>
  <si>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</si>
  <si>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</si>
  <si>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</si>
  <si>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</si>
  <si>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</si>
  <si>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</si>
  <si>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</si>
  <si>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</si>
  <si>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</si>
  <si>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</si>
  <si>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</si>
  <si>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</si>
  <si>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</si>
  <si>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</si>
  <si>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</si>
  <si>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</si>
  <si>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</si>
  <si>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</si>
  <si>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</si>
  <si>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</si>
  <si>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</si>
  <si>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</si>
  <si>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</si>
  <si>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</si>
  <si>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</si>
  <si>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</si>
  <si>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</si>
  <si>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</si>
  <si>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</si>
  <si>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</si>
  <si>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</si>
  <si>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</si>
  <si>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</si>
  <si>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</si>
  <si>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</si>
  <si>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</si>
  <si>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</si>
  <si>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</si>
  <si>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</si>
  <si>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</si>
  <si>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</si>
  <si>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</si>
  <si>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</si>
  <si>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</si>
  <si>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</si>
  <si>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</si>
  <si>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PORTA DE FERRO, DE ABRIR, TIPO GRADE COM CHAPA, COM GUARNIÇÕES. AF_12/2019</t>
  </si>
  <si>
    <t>JANELA DE FERRO</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</si>
  <si>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</si>
  <si>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</si>
  <si>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</si>
  <si>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</si>
  <si>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</si>
  <si>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</si>
  <si>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FERRO</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</si>
  <si>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</si>
  <si>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</si>
  <si>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</si>
  <si>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</si>
  <si>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</si>
  <si>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</si>
  <si>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</si>
  <si>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</si>
  <si>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</si>
  <si>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</si>
  <si>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</si>
  <si>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</si>
  <si>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</si>
  <si>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</si>
  <si>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</si>
  <si>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</si>
  <si>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MOLA HIDRAULICA DE PISO PARA PORTA DE VIDRO TEMPERADO. AF_01/2021</t>
  </si>
  <si>
    <t>JOGO DE FERRAGENS CROMADAS PARA PORTA DE VIDRO TEMPERADO, UMA FOLHA COMPOSTO DE DOBRADICAS SUPERIOR E INFERIOR, TRINCO, FECHADURA, CONTRA FECHADURA COM CAPUCHINHO SEM MOLA E PUXADOR. AF_01/2021</t>
  </si>
  <si>
    <t>FERRAGENS DIVERSAS</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</si>
  <si>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</si>
  <si>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</si>
  <si>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</si>
  <si>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</si>
  <si>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</si>
  <si>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</si>
  <si>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</si>
  <si>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</si>
  <si>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</si>
  <si>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</si>
  <si>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</si>
  <si>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</si>
  <si>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</si>
  <si>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</si>
  <si>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</si>
  <si>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</si>
  <si>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</si>
  <si>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</si>
  <si>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</si>
  <si>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</si>
  <si>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</si>
  <si>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</si>
  <si>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</si>
  <si>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</si>
  <si>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</si>
  <si>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</si>
  <si>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</si>
  <si>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</si>
  <si>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</si>
  <si>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</si>
  <si>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</si>
  <si>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</si>
  <si>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</si>
  <si>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</si>
  <si>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</si>
  <si>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</si>
  <si>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</si>
  <si>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</si>
  <si>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</si>
  <si>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</si>
  <si>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</si>
  <si>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</si>
  <si>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</si>
  <si>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</si>
  <si>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ALUMINIO</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</si>
  <si>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</si>
  <si>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</si>
  <si>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</si>
  <si>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</si>
  <si>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</si>
  <si>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</si>
  <si>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</si>
  <si>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</si>
  <si>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</si>
  <si>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</si>
  <si>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</si>
  <si>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</si>
  <si>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</si>
  <si>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</si>
  <si>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</si>
  <si>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</si>
  <si>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</si>
  <si>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</si>
  <si>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</si>
  <si>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</si>
  <si>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</si>
  <si>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</si>
  <si>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</si>
  <si>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</si>
  <si>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</si>
  <si>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</si>
  <si>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</si>
  <si>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</si>
  <si>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</si>
  <si>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</si>
  <si>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</si>
  <si>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</si>
  <si>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</si>
  <si>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</si>
  <si>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</si>
  <si>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</si>
  <si>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</si>
  <si>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</si>
  <si>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</si>
  <si>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</si>
  <si>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</si>
  <si>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</si>
  <si>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</si>
  <si>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</si>
  <si>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</si>
  <si>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</si>
  <si>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</si>
  <si>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</si>
  <si>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</si>
  <si>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</si>
  <si>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</si>
  <si>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</si>
  <si>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</si>
  <si>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</si>
  <si>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</si>
  <si>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</si>
  <si>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</si>
  <si>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</si>
  <si>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</si>
  <si>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</si>
  <si>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</si>
  <si>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</si>
  <si>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</si>
  <si>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</si>
  <si>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</si>
  <si>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</si>
  <si>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LASTROS/FUNDACOES DIVERSAS</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</si>
  <si>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</si>
  <si>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</si>
  <si>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</si>
  <si>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</si>
  <si>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</si>
  <si>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</si>
  <si>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</si>
  <si>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</si>
  <si>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</si>
  <si>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</si>
  <si>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</si>
  <si>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</si>
  <si>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</si>
  <si>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</si>
  <si>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</si>
  <si>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</si>
  <si>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</si>
  <si>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</si>
  <si>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</si>
  <si>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</si>
  <si>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</si>
  <si>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</si>
  <si>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</si>
  <si>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</si>
  <si>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</si>
  <si>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</si>
  <si>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</si>
  <si>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</si>
  <si>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</si>
  <si>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</si>
  <si>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</si>
  <si>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FORMAS/CIMBRAMENTOS/ESCORAMENTOS</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</si>
  <si>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</si>
  <si>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</si>
  <si>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</si>
  <si>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</si>
  <si>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</si>
  <si>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</si>
  <si>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</si>
  <si>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</si>
  <si>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</si>
  <si>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</si>
  <si>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</si>
  <si>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</si>
  <si>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</si>
  <si>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</si>
  <si>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</si>
  <si>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</si>
  <si>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</si>
  <si>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</si>
  <si>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</si>
  <si>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</si>
  <si>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</si>
  <si>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</si>
  <si>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</si>
  <si>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</si>
  <si>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</si>
  <si>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</si>
  <si>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</si>
  <si>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</si>
  <si>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</si>
  <si>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</si>
  <si>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</si>
  <si>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</si>
  <si>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</si>
  <si>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</si>
  <si>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</si>
  <si>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</si>
  <si>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</si>
  <si>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</si>
  <si>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</si>
  <si>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</si>
  <si>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</si>
  <si>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</si>
  <si>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</si>
  <si>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</si>
  <si>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</si>
  <si>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</si>
  <si>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</si>
  <si>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</si>
  <si>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</si>
  <si>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</si>
  <si>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</si>
  <si>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</si>
  <si>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</si>
  <si>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</si>
  <si>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</si>
  <si>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</si>
  <si>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</si>
  <si>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</si>
  <si>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</si>
  <si>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</si>
  <si>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</si>
  <si>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</si>
  <si>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</si>
  <si>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</si>
  <si>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</si>
  <si>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</si>
  <si>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</si>
  <si>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</si>
  <si>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</si>
  <si>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</si>
  <si>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</si>
  <si>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</si>
  <si>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</si>
  <si>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</si>
  <si>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</si>
  <si>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</si>
  <si>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</si>
  <si>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</si>
  <si>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</si>
  <si>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</si>
  <si>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</si>
  <si>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</si>
  <si>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</si>
  <si>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</si>
  <si>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</si>
  <si>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</si>
  <si>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</si>
  <si>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</si>
  <si>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</si>
  <si>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</si>
  <si>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</si>
  <si>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</si>
  <si>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</si>
  <si>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</si>
  <si>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</si>
  <si>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</si>
  <si>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</si>
  <si>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</si>
  <si>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</si>
  <si>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</si>
  <si>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</si>
  <si>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</si>
  <si>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</si>
  <si>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</si>
  <si>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</si>
  <si>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</si>
  <si>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</si>
  <si>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</si>
  <si>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</si>
  <si>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</si>
  <si>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</si>
  <si>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</si>
  <si>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</si>
  <si>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</si>
  <si>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</si>
  <si>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</si>
  <si>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</si>
  <si>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</si>
  <si>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</si>
  <si>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</si>
  <si>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</si>
  <si>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</si>
  <si>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</si>
  <si>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</si>
  <si>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</si>
  <si>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</si>
  <si>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</si>
  <si>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</si>
  <si>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</si>
  <si>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</si>
  <si>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</si>
  <si>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</si>
  <si>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</si>
  <si>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</si>
  <si>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</si>
  <si>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</si>
  <si>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</si>
  <si>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</si>
  <si>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</si>
  <si>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</si>
  <si>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</si>
  <si>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</si>
  <si>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</si>
  <si>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</si>
  <si>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</si>
  <si>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</si>
  <si>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</si>
  <si>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</si>
  <si>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</si>
  <si>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</si>
  <si>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</si>
  <si>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</si>
  <si>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</si>
  <si>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</si>
  <si>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</si>
  <si>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</si>
  <si>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</si>
  <si>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</si>
  <si>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</si>
  <si>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</si>
  <si>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</si>
  <si>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</si>
  <si>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</si>
  <si>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</si>
  <si>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</si>
  <si>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</si>
  <si>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</si>
  <si>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</si>
  <si>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</si>
  <si>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</si>
  <si>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</si>
  <si>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</si>
  <si>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</si>
  <si>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</si>
  <si>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</si>
  <si>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</si>
  <si>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</si>
  <si>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</si>
  <si>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</si>
  <si>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</si>
  <si>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</si>
  <si>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</si>
  <si>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</si>
  <si>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</si>
  <si>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</si>
  <si>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</si>
  <si>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</si>
  <si>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</si>
  <si>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</si>
  <si>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</si>
  <si>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</si>
  <si>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</si>
  <si>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</si>
  <si>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</si>
  <si>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</si>
  <si>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</si>
  <si>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</si>
  <si>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</si>
  <si>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</si>
  <si>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</si>
  <si>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</si>
  <si>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</si>
  <si>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</si>
  <si>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</si>
  <si>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</si>
  <si>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</si>
  <si>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</si>
  <si>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</si>
  <si>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</si>
  <si>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</si>
  <si>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</si>
  <si>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</si>
  <si>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</si>
  <si>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</si>
  <si>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</si>
  <si>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</si>
  <si>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ARMADURAS</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</si>
  <si>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</si>
  <si>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</si>
  <si>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</si>
  <si>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</si>
  <si>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</si>
  <si>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</si>
  <si>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</si>
  <si>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</si>
  <si>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</si>
  <si>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</si>
  <si>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</si>
  <si>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</si>
  <si>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</si>
  <si>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</si>
  <si>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</si>
  <si>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</si>
  <si>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</si>
  <si>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</si>
  <si>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</si>
  <si>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</si>
  <si>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</si>
  <si>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</si>
  <si>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</si>
  <si>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</si>
  <si>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</si>
  <si>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</si>
  <si>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</si>
  <si>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</si>
  <si>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</si>
  <si>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</si>
  <si>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</si>
  <si>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</si>
  <si>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</si>
  <si>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</si>
  <si>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</si>
  <si>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</si>
  <si>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</si>
  <si>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</si>
  <si>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</si>
  <si>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</si>
  <si>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</si>
  <si>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</si>
  <si>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</si>
  <si>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</si>
  <si>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</si>
  <si>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</si>
  <si>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</si>
  <si>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</si>
  <si>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</si>
  <si>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</si>
  <si>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</si>
  <si>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</si>
  <si>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</si>
  <si>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</si>
  <si>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</si>
  <si>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</si>
  <si>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</si>
  <si>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</si>
  <si>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</si>
  <si>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</si>
  <si>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</si>
  <si>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</si>
  <si>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</si>
  <si>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</si>
  <si>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</si>
  <si>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</si>
  <si>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</si>
  <si>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</si>
  <si>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</si>
  <si>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</si>
  <si>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</si>
  <si>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</si>
  <si>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</si>
  <si>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</si>
  <si>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</si>
  <si>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</si>
  <si>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</si>
  <si>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</si>
  <si>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</si>
  <si>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</si>
  <si>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</si>
  <si>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</si>
  <si>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</si>
  <si>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</si>
  <si>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</si>
  <si>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</si>
  <si>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</si>
  <si>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</si>
  <si>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</si>
  <si>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</si>
  <si>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</si>
  <si>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</si>
  <si>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</si>
  <si>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</si>
  <si>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</si>
  <si>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</si>
  <si>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</si>
  <si>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</si>
  <si>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</si>
  <si>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</si>
  <si>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</si>
  <si>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</si>
  <si>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</si>
  <si>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</si>
  <si>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</si>
  <si>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</si>
  <si>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</si>
  <si>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</si>
  <si>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</si>
  <si>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</si>
  <si>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</si>
  <si>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</si>
  <si>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</si>
  <si>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</si>
  <si>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</si>
  <si>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</si>
  <si>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</si>
  <si>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</si>
  <si>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</si>
  <si>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</si>
  <si>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</si>
  <si>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</si>
  <si>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</si>
  <si>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</si>
  <si>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</si>
  <si>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</si>
  <si>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</si>
  <si>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</si>
  <si>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</si>
  <si>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</si>
  <si>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</si>
  <si>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</si>
  <si>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</si>
  <si>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</si>
  <si>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</si>
  <si>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</si>
  <si>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</si>
  <si>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</si>
  <si>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</si>
  <si>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</si>
  <si>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</si>
  <si>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</si>
  <si>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</si>
  <si>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</si>
  <si>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</si>
  <si>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</si>
  <si>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</si>
  <si>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</si>
  <si>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</si>
  <si>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</si>
  <si>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</si>
  <si>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</si>
  <si>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</si>
  <si>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</si>
  <si>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</si>
  <si>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</si>
  <si>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</si>
  <si>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</si>
  <si>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</si>
  <si>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</si>
  <si>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</si>
  <si>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</si>
  <si>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</si>
  <si>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</si>
  <si>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</si>
  <si>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</si>
  <si>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</si>
  <si>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</si>
  <si>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</si>
  <si>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</si>
  <si>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</si>
  <si>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</si>
  <si>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</si>
  <si>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</si>
  <si>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</si>
  <si>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</si>
  <si>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</si>
  <si>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</si>
  <si>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</si>
  <si>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</si>
  <si>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</si>
  <si>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</si>
  <si>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</si>
  <si>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</si>
  <si>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</si>
  <si>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</si>
  <si>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</si>
  <si>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</si>
  <si>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</si>
  <si>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</si>
  <si>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</si>
  <si>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</si>
  <si>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</si>
  <si>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</si>
  <si>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</si>
  <si>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</si>
  <si>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</si>
  <si>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</si>
  <si>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</si>
  <si>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</si>
  <si>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</si>
  <si>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EMBASAMENTOS</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</si>
  <si>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</si>
  <si>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</si>
  <si>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</si>
  <si>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TRATAMENTO DE JUNTA DE DILATAÇÃO COM MANTA ASFÁLTICA ADERIDA COM MAÇARICO. AF_06/2018</t>
  </si>
  <si>
    <t>CINTAS E VERGAS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</si>
  <si>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</si>
  <si>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</si>
  <si>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</si>
  <si>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</si>
  <si>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</si>
  <si>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</si>
  <si>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</si>
  <si>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</si>
  <si>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</si>
  <si>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</si>
  <si>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</si>
  <si>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</si>
  <si>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</si>
  <si>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</si>
  <si>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</si>
  <si>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</si>
  <si>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</si>
  <si>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</si>
  <si>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</si>
  <si>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</si>
  <si>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</si>
  <si>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</si>
  <si>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</si>
  <si>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</si>
  <si>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</si>
  <si>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</si>
  <si>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</si>
  <si>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</si>
  <si>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</si>
  <si>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</si>
  <si>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</si>
  <si>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</si>
  <si>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</si>
  <si>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</si>
  <si>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</si>
  <si>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</si>
  <si>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</si>
  <si>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</si>
  <si>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</si>
  <si>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</si>
  <si>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</si>
  <si>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</si>
  <si>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</si>
  <si>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</si>
  <si>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</si>
  <si>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</si>
  <si>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</si>
  <si>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</si>
  <si>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</si>
  <si>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</si>
  <si>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</si>
  <si>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</si>
  <si>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</si>
  <si>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</si>
  <si>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</si>
  <si>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</si>
  <si>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</si>
  <si>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</si>
  <si>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</si>
  <si>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</si>
  <si>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</si>
  <si>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</si>
  <si>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</si>
  <si>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</si>
  <si>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</si>
  <si>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</si>
  <si>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</si>
  <si>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</si>
  <si>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</si>
  <si>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</si>
  <si>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</si>
  <si>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</si>
  <si>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</si>
  <si>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</si>
  <si>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</si>
  <si>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</si>
  <si>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</si>
  <si>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</si>
  <si>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</si>
  <si>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</si>
  <si>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</si>
  <si>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</si>
  <si>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</si>
  <si>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</si>
  <si>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</si>
  <si>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</si>
  <si>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</si>
  <si>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</si>
  <si>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</si>
  <si>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</si>
  <si>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</si>
  <si>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</si>
  <si>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</si>
  <si>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</si>
  <si>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</si>
  <si>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</si>
  <si>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IMPERMEABILIZAÇÃO DE SUPERFÍCIE COM EMULSÃO ASFÁLTICA, 2 DEMÃOS AF_06/2018</t>
  </si>
  <si>
    <t>PROTECAO DE SUPERFICIE COM ARGAMASSA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</si>
  <si>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</si>
  <si>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</si>
  <si>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</si>
  <si>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</si>
  <si>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</si>
  <si>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</si>
  <si>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</si>
  <si>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</si>
  <si>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</si>
  <si>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</si>
  <si>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</si>
  <si>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</si>
  <si>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</si>
  <si>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</si>
  <si>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</si>
  <si>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</si>
  <si>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</si>
  <si>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</si>
  <si>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</si>
  <si>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</si>
  <si>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</si>
  <si>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</si>
  <si>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</si>
  <si>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</si>
  <si>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</si>
  <si>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</si>
  <si>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</si>
  <si>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</si>
  <si>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</si>
  <si>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</si>
  <si>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</si>
  <si>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</si>
  <si>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</si>
  <si>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</si>
  <si>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</si>
  <si>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</si>
  <si>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</si>
  <si>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</si>
  <si>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</si>
  <si>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</si>
  <si>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</si>
  <si>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</si>
  <si>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</si>
  <si>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</si>
  <si>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</si>
  <si>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</si>
  <si>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</si>
  <si>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</si>
  <si>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</si>
  <si>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</si>
  <si>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</si>
  <si>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</si>
  <si>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</si>
  <si>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</si>
  <si>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</si>
  <si>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</si>
  <si>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</si>
  <si>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</si>
  <si>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</si>
  <si>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</si>
  <si>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</si>
  <si>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</si>
  <si>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</si>
  <si>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</si>
  <si>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</si>
  <si>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</si>
  <si>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</si>
  <si>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</si>
  <si>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</si>
  <si>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</si>
  <si>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</si>
  <si>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</si>
  <si>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</si>
  <si>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</si>
  <si>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</si>
  <si>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</si>
  <si>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</si>
  <si>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CONEXOES</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</si>
  <si>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</si>
  <si>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</si>
  <si>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</si>
  <si>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</si>
  <si>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</si>
  <si>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</si>
  <si>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</si>
  <si>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</si>
  <si>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</si>
  <si>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</si>
  <si>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</si>
  <si>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</si>
  <si>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</si>
  <si>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</si>
  <si>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</si>
  <si>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</si>
  <si>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</si>
  <si>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</si>
  <si>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</si>
  <si>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</si>
  <si>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</si>
  <si>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</si>
  <si>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</si>
  <si>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</si>
  <si>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</si>
  <si>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</si>
  <si>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</si>
  <si>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</si>
  <si>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</si>
  <si>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</si>
  <si>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</si>
  <si>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</si>
  <si>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</si>
  <si>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</si>
  <si>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</si>
  <si>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</si>
  <si>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</si>
  <si>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</si>
  <si>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</si>
  <si>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</si>
  <si>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</si>
  <si>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</si>
  <si>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</si>
  <si>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</si>
  <si>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</si>
  <si>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</si>
  <si>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</si>
  <si>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</si>
  <si>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</si>
  <si>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</si>
  <si>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</si>
  <si>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</si>
  <si>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</si>
  <si>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</si>
  <si>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</si>
  <si>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</si>
  <si>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</si>
  <si>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</si>
  <si>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</si>
  <si>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</si>
  <si>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</si>
  <si>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</si>
  <si>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</si>
  <si>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</si>
  <si>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</si>
  <si>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</si>
  <si>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</si>
  <si>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</si>
  <si>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</si>
  <si>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</si>
  <si>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</si>
  <si>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</si>
  <si>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</si>
  <si>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</si>
  <si>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</si>
  <si>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</si>
  <si>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</si>
  <si>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</si>
  <si>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</si>
  <si>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</si>
  <si>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</si>
  <si>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</si>
  <si>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</si>
  <si>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</si>
  <si>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</si>
  <si>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</si>
  <si>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</si>
  <si>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</si>
  <si>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</si>
  <si>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</si>
  <si>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</si>
  <si>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</si>
  <si>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</si>
  <si>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</si>
  <si>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</si>
  <si>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</si>
  <si>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</si>
  <si>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</si>
  <si>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</si>
  <si>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</si>
  <si>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</si>
  <si>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</si>
  <si>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</si>
  <si>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</si>
  <si>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</si>
  <si>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</si>
  <si>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</si>
  <si>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</si>
  <si>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</si>
  <si>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</si>
  <si>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</si>
  <si>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</si>
  <si>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</si>
  <si>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</si>
  <si>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</si>
  <si>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</si>
  <si>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</si>
  <si>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</si>
  <si>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</si>
  <si>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</si>
  <si>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</si>
  <si>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</si>
  <si>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</si>
  <si>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</si>
  <si>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</si>
  <si>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</si>
  <si>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</si>
  <si>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</si>
  <si>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</si>
  <si>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</si>
  <si>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</si>
  <si>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</si>
  <si>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</si>
  <si>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</si>
  <si>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</si>
  <si>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</si>
  <si>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</si>
  <si>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</si>
  <si>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</si>
  <si>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</si>
  <si>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</si>
  <si>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</si>
  <si>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</si>
  <si>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</si>
  <si>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</si>
  <si>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</si>
  <si>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</si>
  <si>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</si>
  <si>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</si>
  <si>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</si>
  <si>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</si>
  <si>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</si>
  <si>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</si>
  <si>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</si>
  <si>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</si>
  <si>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</si>
  <si>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</si>
  <si>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</si>
  <si>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</si>
  <si>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</si>
  <si>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</si>
  <si>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</si>
  <si>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</si>
  <si>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</si>
  <si>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</si>
  <si>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</si>
  <si>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</si>
  <si>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QUADROS/DISJUNTORES</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</si>
  <si>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</si>
  <si>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</si>
  <si>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</si>
  <si>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</si>
  <si>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</si>
  <si>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</si>
  <si>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</si>
  <si>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</si>
  <si>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</si>
  <si>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</si>
  <si>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</si>
  <si>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</si>
  <si>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</si>
  <si>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</si>
  <si>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</si>
  <si>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</si>
  <si>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</si>
  <si>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</si>
  <si>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</si>
  <si>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</si>
  <si>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</si>
  <si>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</si>
  <si>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</si>
  <si>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</si>
  <si>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</si>
  <si>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</si>
  <si>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</si>
  <si>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</si>
  <si>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</si>
  <si>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</si>
  <si>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</si>
  <si>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</si>
  <si>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</si>
  <si>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</si>
  <si>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</si>
  <si>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</si>
  <si>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</si>
  <si>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</si>
  <si>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</si>
  <si>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</si>
  <si>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</si>
  <si>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</si>
  <si>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</si>
  <si>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</si>
  <si>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</si>
  <si>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</si>
  <si>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</si>
  <si>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</si>
  <si>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</si>
  <si>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</si>
  <si>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</si>
  <si>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</si>
  <si>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</si>
  <si>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</si>
  <si>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</si>
  <si>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</si>
  <si>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</si>
  <si>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</si>
  <si>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</si>
  <si>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</si>
  <si>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</si>
  <si>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</si>
  <si>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</si>
  <si>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</si>
  <si>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</si>
  <si>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</si>
  <si>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</si>
  <si>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</si>
  <si>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</si>
  <si>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</si>
  <si>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</si>
  <si>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</si>
  <si>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</si>
  <si>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</si>
  <si>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</si>
  <si>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</si>
  <si>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</si>
  <si>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</si>
  <si>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</si>
  <si>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</si>
  <si>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</si>
  <si>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</si>
  <si>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</si>
  <si>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</si>
  <si>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</si>
  <si>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</si>
  <si>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</si>
  <si>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</si>
  <si>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</si>
  <si>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</si>
  <si>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</si>
  <si>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</si>
  <si>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</si>
  <si>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</si>
  <si>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</si>
  <si>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</si>
  <si>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</si>
  <si>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</si>
  <si>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</si>
  <si>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</si>
  <si>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</si>
  <si>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</si>
  <si>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</si>
  <si>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</si>
  <si>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</si>
  <si>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</si>
  <si>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</si>
  <si>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</si>
  <si>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</si>
  <si>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</si>
  <si>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</si>
  <si>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</si>
  <si>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</si>
  <si>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</si>
  <si>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</si>
  <si>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</si>
  <si>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</si>
  <si>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</si>
  <si>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</si>
  <si>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</si>
  <si>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</si>
  <si>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</si>
  <si>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</si>
  <si>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</si>
  <si>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</si>
  <si>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</si>
  <si>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</si>
  <si>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</si>
  <si>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</si>
  <si>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</si>
  <si>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</si>
  <si>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</si>
  <si>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</si>
  <si>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</si>
  <si>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</si>
  <si>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</si>
  <si>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</si>
  <si>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</si>
  <si>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</si>
  <si>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</si>
  <si>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</si>
  <si>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</si>
  <si>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</si>
  <si>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</si>
  <si>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</si>
  <si>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</si>
  <si>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</si>
  <si>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</si>
  <si>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</si>
  <si>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</si>
  <si>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</si>
  <si>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</si>
  <si>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</si>
  <si>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</si>
  <si>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</si>
  <si>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</si>
  <si>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</si>
  <si>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</si>
  <si>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</si>
  <si>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</si>
  <si>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</si>
  <si>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</si>
  <si>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</si>
  <si>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</si>
  <si>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</si>
  <si>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</si>
  <si>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</si>
  <si>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</si>
  <si>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</si>
  <si>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</si>
  <si>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</si>
  <si>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</si>
  <si>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</si>
  <si>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</si>
  <si>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</si>
  <si>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</si>
  <si>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</si>
  <si>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</si>
  <si>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</si>
  <si>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</si>
  <si>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</si>
  <si>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</si>
  <si>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</si>
  <si>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</si>
  <si>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</si>
  <si>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</si>
  <si>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</si>
  <si>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</si>
  <si>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</si>
  <si>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</si>
  <si>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</si>
  <si>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</si>
  <si>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</si>
  <si>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</si>
  <si>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</si>
  <si>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</si>
  <si>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</si>
  <si>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</si>
  <si>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</si>
  <si>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</si>
  <si>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</si>
  <si>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</si>
  <si>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</si>
  <si>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</si>
  <si>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</si>
  <si>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</si>
  <si>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</si>
  <si>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</si>
  <si>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</si>
  <si>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</si>
  <si>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</si>
  <si>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</si>
  <si>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</si>
  <si>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</si>
  <si>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</si>
  <si>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</si>
  <si>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</si>
  <si>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</si>
  <si>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</si>
  <si>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</si>
  <si>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</si>
  <si>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</si>
  <si>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</si>
  <si>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</si>
  <si>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</si>
  <si>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</si>
  <si>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</si>
  <si>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</si>
  <si>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</si>
  <si>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</si>
  <si>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</si>
  <si>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</si>
  <si>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</si>
  <si>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</si>
  <si>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</si>
  <si>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</si>
  <si>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</si>
  <si>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</si>
  <si>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</si>
  <si>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</si>
  <si>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</si>
  <si>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</si>
  <si>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</si>
  <si>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</si>
  <si>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</si>
  <si>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</si>
  <si>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</si>
  <si>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</si>
  <si>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</si>
  <si>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</si>
  <si>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</si>
  <si>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</si>
  <si>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</si>
  <si>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</si>
  <si>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</si>
  <si>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</si>
  <si>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</si>
  <si>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</si>
  <si>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</si>
  <si>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</si>
  <si>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</si>
  <si>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</si>
  <si>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</si>
  <si>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</si>
  <si>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</si>
  <si>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</si>
  <si>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</si>
  <si>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</si>
  <si>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</si>
  <si>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</si>
  <si>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</si>
  <si>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</si>
  <si>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</si>
  <si>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</si>
  <si>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</si>
  <si>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</si>
  <si>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</si>
  <si>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</si>
  <si>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</si>
  <si>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</si>
  <si>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</si>
  <si>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</si>
  <si>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</si>
  <si>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</si>
  <si>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</si>
  <si>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</si>
  <si>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</si>
  <si>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</si>
  <si>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</si>
  <si>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</si>
  <si>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</si>
  <si>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</si>
  <si>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</si>
  <si>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</si>
  <si>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</si>
  <si>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</si>
  <si>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</si>
  <si>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</si>
  <si>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</si>
  <si>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</si>
  <si>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</si>
  <si>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</si>
  <si>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</si>
  <si>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</si>
  <si>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</si>
  <si>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</si>
  <si>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</si>
  <si>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</si>
  <si>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</si>
  <si>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</si>
  <si>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</si>
  <si>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</si>
  <si>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</si>
  <si>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</si>
  <si>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</si>
  <si>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</si>
  <si>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</si>
  <si>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</si>
  <si>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</si>
  <si>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</si>
  <si>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</si>
  <si>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</si>
  <si>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</si>
  <si>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</si>
  <si>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</si>
  <si>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</si>
  <si>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</si>
  <si>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</si>
  <si>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</si>
  <si>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</si>
  <si>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</si>
  <si>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</si>
  <si>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</si>
  <si>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</si>
  <si>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</si>
  <si>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</si>
  <si>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</si>
  <si>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</si>
  <si>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</si>
  <si>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</si>
  <si>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</si>
  <si>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</si>
  <si>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</si>
  <si>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</si>
  <si>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</si>
  <si>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</si>
  <si>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</si>
  <si>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</si>
  <si>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</si>
  <si>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</si>
  <si>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</si>
  <si>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</si>
  <si>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</si>
  <si>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</si>
  <si>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</si>
  <si>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</si>
  <si>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PONTOS DE LUZ/TOMADAS ANTENA TV/CAMPAINHAS/INTERRUPTORES</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</si>
  <si>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</si>
  <si>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</si>
  <si>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</si>
  <si>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</si>
  <si>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</si>
  <si>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</si>
  <si>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</si>
  <si>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</si>
  <si>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</si>
  <si>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</si>
  <si>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</si>
  <si>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</si>
  <si>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</si>
  <si>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</si>
  <si>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</si>
  <si>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</si>
  <si>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</si>
  <si>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</si>
  <si>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</si>
  <si>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</si>
  <si>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</si>
  <si>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</si>
  <si>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</si>
  <si>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</si>
  <si>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</si>
  <si>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</si>
  <si>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</si>
  <si>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</si>
  <si>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</si>
  <si>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INSTALACOES ESPECIAIS</t>
  </si>
  <si>
    <t>INES</t>
  </si>
  <si>
    <t>INCENDIO</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</si>
  <si>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</si>
  <si>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</si>
  <si>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</si>
  <si>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</si>
  <si>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</si>
  <si>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</si>
  <si>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</si>
  <si>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</si>
  <si>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</si>
  <si>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</si>
  <si>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</si>
  <si>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</si>
  <si>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</si>
  <si>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</si>
  <si>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TELEFONE</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</si>
  <si>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</si>
  <si>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</si>
  <si>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</si>
  <si>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</si>
  <si>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</si>
  <si>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</si>
  <si>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</si>
  <si>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</si>
  <si>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</si>
  <si>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</si>
  <si>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</si>
  <si>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</si>
  <si>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</si>
  <si>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</si>
  <si>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</si>
  <si>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</si>
  <si>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</si>
  <si>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</si>
  <si>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</si>
  <si>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</si>
  <si>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</si>
  <si>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</si>
  <si>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</si>
  <si>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</si>
  <si>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</si>
  <si>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</si>
  <si>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</si>
  <si>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</si>
  <si>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</si>
  <si>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</si>
  <si>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</si>
  <si>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</si>
  <si>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</si>
  <si>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</si>
  <si>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</si>
  <si>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</si>
  <si>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</si>
  <si>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</si>
  <si>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</si>
  <si>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</si>
  <si>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</si>
  <si>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</si>
  <si>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</si>
  <si>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</si>
  <si>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</si>
  <si>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</si>
  <si>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PINTURA ANTICORROSIVA DE DUTO METÁLICO. AF_04/2018</t>
  </si>
  <si>
    <t>GAS</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</si>
  <si>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</si>
  <si>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</si>
  <si>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</si>
  <si>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</si>
  <si>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</si>
  <si>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</si>
  <si>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</si>
  <si>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</si>
  <si>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</si>
  <si>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</si>
  <si>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</si>
  <si>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</si>
  <si>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</si>
  <si>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INSTALACOES HIDRO SANITARIAS</t>
  </si>
  <si>
    <t>INHI</t>
  </si>
  <si>
    <t>FORNEC. E ASSENTAMENTO DE TUBOS P/INSTALACAO DOMICILIAR</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</si>
  <si>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</si>
  <si>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</si>
  <si>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</si>
  <si>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</si>
  <si>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</si>
  <si>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</si>
  <si>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</si>
  <si>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</si>
  <si>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</si>
  <si>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</si>
  <si>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</si>
  <si>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</si>
  <si>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</si>
  <si>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</si>
  <si>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</si>
  <si>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</si>
  <si>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</si>
  <si>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</si>
  <si>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</si>
  <si>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</si>
  <si>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</si>
  <si>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</si>
  <si>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</si>
  <si>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</si>
  <si>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</si>
  <si>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</si>
  <si>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</si>
  <si>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</si>
  <si>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</si>
  <si>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</si>
  <si>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</si>
  <si>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</si>
  <si>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</si>
  <si>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</si>
  <si>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</si>
  <si>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</si>
  <si>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</si>
  <si>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</si>
  <si>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</si>
  <si>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</si>
  <si>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</si>
  <si>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</si>
  <si>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</si>
  <si>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</si>
  <si>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</si>
  <si>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</si>
  <si>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</si>
  <si>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</si>
  <si>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</si>
  <si>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</si>
  <si>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</si>
  <si>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</si>
  <si>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</si>
  <si>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</si>
  <si>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</si>
  <si>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</si>
  <si>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</si>
  <si>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</si>
  <si>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</si>
  <si>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</si>
  <si>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</si>
  <si>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</si>
  <si>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</si>
  <si>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</si>
  <si>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</si>
  <si>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</si>
  <si>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</si>
  <si>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</si>
  <si>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</si>
  <si>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</si>
  <si>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</si>
  <si>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</si>
  <si>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</si>
  <si>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</si>
  <si>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</si>
  <si>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</si>
  <si>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</si>
  <si>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</si>
  <si>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</si>
  <si>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</si>
  <si>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</si>
  <si>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</si>
  <si>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</si>
  <si>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</si>
  <si>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</si>
  <si>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</si>
  <si>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</si>
  <si>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</si>
  <si>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</si>
  <si>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</si>
  <si>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</si>
  <si>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</si>
  <si>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</si>
  <si>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</si>
  <si>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</si>
  <si>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</si>
  <si>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</si>
  <si>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</si>
  <si>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</si>
  <si>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</si>
  <si>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</si>
  <si>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</si>
  <si>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</si>
  <si>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</si>
  <si>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</si>
  <si>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</si>
  <si>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</si>
  <si>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</si>
  <si>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</si>
  <si>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</si>
  <si>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</si>
  <si>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</si>
  <si>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</si>
  <si>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</si>
  <si>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</si>
  <si>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</si>
  <si>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</si>
  <si>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</si>
  <si>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</si>
  <si>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</si>
  <si>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</si>
  <si>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</si>
  <si>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</si>
  <si>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</si>
  <si>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</si>
  <si>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</si>
  <si>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</si>
  <si>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</si>
  <si>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</si>
  <si>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</si>
  <si>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</si>
  <si>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</si>
  <si>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</si>
  <si>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</si>
  <si>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</si>
  <si>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</si>
  <si>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</si>
  <si>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</si>
  <si>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</si>
  <si>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</si>
  <si>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</si>
  <si>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</si>
  <si>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</si>
  <si>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</si>
  <si>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</si>
  <si>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</si>
  <si>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</si>
  <si>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</si>
  <si>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</si>
  <si>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</si>
  <si>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</si>
  <si>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</si>
  <si>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</si>
  <si>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</si>
  <si>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</si>
  <si>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</si>
  <si>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</si>
  <si>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</si>
  <si>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</si>
  <si>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</si>
  <si>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</si>
  <si>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</si>
  <si>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</si>
  <si>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</si>
  <si>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</si>
  <si>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</si>
  <si>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</si>
  <si>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</si>
  <si>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</si>
  <si>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</si>
  <si>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</si>
  <si>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</si>
  <si>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</si>
  <si>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</si>
  <si>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</si>
  <si>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</si>
  <si>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</si>
  <si>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</si>
  <si>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</si>
  <si>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</si>
  <si>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</si>
  <si>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</si>
  <si>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</si>
  <si>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</si>
  <si>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</si>
  <si>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</si>
  <si>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</si>
  <si>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</si>
  <si>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</si>
  <si>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</si>
  <si>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</si>
  <si>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</si>
  <si>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</si>
  <si>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</si>
  <si>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</si>
  <si>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</si>
  <si>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</si>
  <si>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</si>
  <si>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</si>
  <si>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</si>
  <si>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</si>
  <si>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</si>
  <si>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</si>
  <si>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</si>
  <si>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</si>
  <si>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</si>
  <si>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</si>
  <si>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</si>
  <si>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</si>
  <si>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</si>
  <si>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</si>
  <si>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</si>
  <si>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</si>
  <si>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</si>
  <si>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</si>
  <si>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</si>
  <si>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</si>
  <si>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</si>
  <si>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</si>
  <si>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</si>
  <si>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</si>
  <si>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</si>
  <si>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</si>
  <si>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</si>
  <si>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</si>
  <si>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</si>
  <si>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</si>
  <si>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</si>
  <si>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</si>
  <si>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</si>
  <si>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</si>
  <si>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</si>
  <si>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</si>
  <si>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</si>
  <si>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</si>
  <si>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</si>
  <si>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</si>
  <si>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</si>
  <si>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</si>
  <si>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</si>
  <si>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</si>
  <si>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</si>
  <si>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</si>
  <si>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</si>
  <si>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</si>
  <si>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</si>
  <si>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</si>
  <si>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</si>
  <si>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</si>
  <si>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</si>
  <si>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</si>
  <si>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</si>
  <si>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</si>
  <si>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</si>
  <si>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</si>
  <si>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</si>
  <si>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</si>
  <si>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</si>
  <si>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</si>
  <si>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</si>
  <si>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</si>
  <si>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</si>
  <si>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</si>
  <si>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</si>
  <si>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</si>
  <si>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</si>
  <si>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</si>
  <si>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</si>
  <si>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</si>
  <si>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</si>
  <si>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</si>
  <si>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</si>
  <si>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</si>
  <si>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</si>
  <si>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</si>
  <si>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</si>
  <si>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</si>
  <si>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</si>
  <si>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</si>
  <si>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</si>
  <si>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</si>
  <si>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</si>
  <si>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</si>
  <si>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</si>
  <si>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</si>
  <si>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</si>
  <si>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</si>
  <si>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</si>
  <si>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</si>
  <si>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</si>
  <si>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</si>
  <si>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</si>
  <si>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</si>
  <si>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</si>
  <si>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</si>
  <si>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</si>
  <si>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</si>
  <si>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</si>
  <si>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</si>
  <si>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</si>
  <si>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</si>
  <si>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</si>
  <si>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</si>
  <si>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</si>
  <si>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</si>
  <si>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</si>
  <si>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</si>
  <si>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</si>
  <si>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</si>
  <si>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</si>
  <si>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</si>
  <si>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</si>
  <si>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</si>
  <si>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</si>
  <si>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</si>
  <si>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</si>
  <si>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</si>
  <si>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</si>
  <si>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</si>
  <si>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</si>
  <si>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</si>
  <si>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</si>
  <si>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</si>
  <si>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</si>
  <si>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</si>
  <si>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</si>
  <si>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</si>
  <si>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</si>
  <si>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</si>
  <si>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</si>
  <si>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</si>
  <si>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</si>
  <si>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</si>
  <si>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</si>
  <si>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</si>
  <si>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</si>
  <si>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</si>
  <si>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</si>
  <si>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</si>
  <si>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</si>
  <si>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</si>
  <si>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</si>
  <si>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</si>
  <si>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</si>
  <si>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</si>
  <si>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</si>
  <si>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</si>
  <si>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</si>
  <si>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</si>
  <si>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</si>
  <si>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</si>
  <si>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</si>
  <si>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</si>
  <si>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</si>
  <si>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</si>
  <si>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</si>
  <si>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</si>
  <si>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</si>
  <si>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</si>
  <si>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</si>
  <si>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</si>
  <si>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</si>
  <si>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</si>
  <si>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</si>
  <si>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</si>
  <si>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</si>
  <si>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</si>
  <si>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</si>
  <si>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</si>
  <si>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</si>
  <si>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</si>
  <si>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</si>
  <si>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</si>
  <si>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</si>
  <si>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</si>
  <si>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</si>
  <si>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</si>
  <si>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</si>
  <si>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</si>
  <si>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</si>
  <si>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</si>
  <si>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</si>
  <si>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</si>
  <si>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</si>
  <si>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</si>
  <si>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</si>
  <si>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</si>
  <si>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</si>
  <si>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</si>
  <si>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</si>
  <si>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</si>
  <si>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</si>
  <si>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</si>
  <si>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</si>
  <si>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</si>
  <si>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</si>
  <si>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</si>
  <si>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</si>
  <si>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</si>
  <si>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</si>
  <si>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</si>
  <si>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</si>
  <si>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</si>
  <si>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</si>
  <si>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</si>
  <si>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</si>
  <si>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</si>
  <si>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</si>
  <si>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</si>
  <si>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</si>
  <si>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</si>
  <si>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</si>
  <si>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</si>
  <si>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</si>
  <si>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</si>
  <si>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</si>
  <si>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</si>
  <si>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</si>
  <si>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</si>
  <si>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</si>
  <si>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</si>
  <si>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</si>
  <si>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</si>
  <si>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</si>
  <si>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</si>
  <si>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</si>
  <si>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</si>
  <si>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</si>
  <si>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</si>
  <si>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</si>
  <si>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</si>
  <si>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</si>
  <si>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</si>
  <si>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</si>
  <si>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</si>
  <si>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</si>
  <si>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</si>
  <si>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</si>
  <si>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</si>
  <si>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</si>
  <si>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</si>
  <si>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</si>
  <si>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</si>
  <si>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</si>
  <si>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</si>
  <si>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</si>
  <si>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</si>
  <si>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</si>
  <si>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</si>
  <si>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</si>
  <si>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</si>
  <si>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</si>
  <si>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</si>
  <si>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</si>
  <si>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</si>
  <si>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</si>
  <si>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</si>
  <si>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</si>
  <si>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</si>
  <si>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</si>
  <si>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</si>
  <si>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</si>
  <si>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</si>
  <si>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</si>
  <si>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</si>
  <si>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</si>
  <si>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</si>
  <si>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</si>
  <si>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</si>
  <si>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</si>
  <si>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</si>
  <si>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</si>
  <si>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</si>
  <si>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</si>
  <si>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</si>
  <si>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</si>
  <si>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</si>
  <si>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</si>
  <si>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</si>
  <si>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</si>
  <si>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</si>
  <si>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</si>
  <si>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</si>
  <si>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</si>
  <si>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</si>
  <si>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</si>
  <si>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</si>
  <si>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</si>
  <si>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</si>
  <si>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</si>
  <si>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</si>
  <si>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</si>
  <si>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</si>
  <si>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</si>
  <si>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</si>
  <si>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</si>
  <si>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</si>
  <si>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</si>
  <si>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</si>
  <si>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</si>
  <si>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</si>
  <si>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</si>
  <si>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</si>
  <si>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</si>
  <si>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</si>
  <si>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</si>
  <si>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</si>
  <si>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</si>
  <si>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</si>
  <si>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</si>
  <si>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</si>
  <si>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</si>
  <si>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</si>
  <si>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</si>
  <si>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</si>
  <si>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</si>
  <si>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</si>
  <si>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</si>
  <si>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</si>
  <si>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</si>
  <si>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</si>
  <si>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</si>
  <si>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</si>
  <si>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</si>
  <si>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</si>
  <si>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</si>
  <si>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</si>
  <si>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</si>
  <si>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</si>
  <si>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</si>
  <si>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</si>
  <si>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</si>
  <si>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</si>
  <si>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</si>
  <si>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</si>
  <si>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</si>
  <si>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</si>
  <si>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</si>
  <si>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</si>
  <si>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</si>
  <si>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</si>
  <si>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</si>
  <si>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</si>
  <si>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</si>
  <si>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</si>
  <si>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</si>
  <si>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</si>
  <si>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</si>
  <si>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</si>
  <si>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</si>
  <si>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</si>
  <si>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</si>
  <si>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</si>
  <si>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</si>
  <si>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</si>
  <si>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</si>
  <si>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</si>
  <si>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</si>
  <si>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</si>
  <si>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</si>
  <si>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</si>
  <si>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</si>
  <si>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</si>
  <si>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</si>
  <si>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</si>
  <si>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</si>
  <si>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</si>
  <si>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</si>
  <si>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</si>
  <si>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</si>
  <si>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</si>
  <si>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</si>
  <si>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</si>
  <si>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</si>
  <si>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</si>
  <si>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</si>
  <si>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</si>
  <si>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</si>
  <si>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</si>
  <si>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</si>
  <si>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</si>
  <si>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</si>
  <si>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</si>
  <si>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</si>
  <si>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</si>
  <si>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</si>
  <si>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</si>
  <si>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</si>
  <si>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</si>
  <si>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</si>
  <si>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</si>
  <si>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</si>
  <si>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</si>
  <si>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</si>
  <si>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</si>
  <si>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</si>
  <si>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</si>
  <si>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</si>
  <si>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</si>
  <si>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</si>
  <si>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</si>
  <si>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</si>
  <si>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</si>
  <si>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</si>
  <si>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</si>
  <si>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</si>
  <si>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</si>
  <si>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</si>
  <si>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</si>
  <si>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</si>
  <si>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</si>
  <si>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</si>
  <si>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</si>
  <si>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</si>
  <si>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</si>
  <si>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</si>
  <si>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</si>
  <si>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</si>
  <si>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</si>
  <si>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</si>
  <si>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</si>
  <si>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</si>
  <si>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</si>
  <si>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</si>
  <si>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</si>
  <si>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</si>
  <si>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</si>
  <si>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</si>
  <si>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</si>
  <si>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</si>
  <si>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</si>
  <si>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</si>
  <si>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</si>
  <si>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</si>
  <si>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</si>
  <si>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</si>
  <si>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</si>
  <si>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</si>
  <si>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</si>
  <si>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</si>
  <si>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</si>
  <si>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</si>
  <si>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</si>
  <si>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</si>
  <si>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</si>
  <si>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</si>
  <si>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</si>
  <si>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</si>
  <si>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</si>
  <si>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</si>
  <si>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</si>
  <si>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</si>
  <si>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</si>
  <si>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</si>
  <si>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</si>
  <si>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</si>
  <si>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</si>
  <si>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</si>
  <si>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</si>
  <si>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</si>
  <si>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</si>
  <si>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</si>
  <si>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</si>
  <si>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</si>
  <si>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</si>
  <si>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</si>
  <si>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</si>
  <si>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</si>
  <si>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</si>
  <si>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</si>
  <si>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</si>
  <si>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</si>
  <si>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</si>
  <si>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</si>
  <si>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</si>
  <si>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</si>
  <si>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</si>
  <si>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</si>
  <si>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</si>
  <si>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</si>
  <si>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</si>
  <si>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</si>
  <si>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</si>
  <si>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</si>
  <si>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</si>
  <si>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</si>
  <si>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</si>
  <si>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</si>
  <si>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</si>
  <si>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</si>
  <si>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</si>
  <si>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</si>
  <si>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</si>
  <si>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</si>
  <si>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</si>
  <si>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</si>
  <si>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</si>
  <si>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</si>
  <si>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</si>
  <si>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</si>
  <si>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</si>
  <si>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</si>
  <si>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</si>
  <si>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</si>
  <si>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</si>
  <si>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</si>
  <si>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</si>
  <si>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</si>
  <si>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</si>
  <si>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</si>
  <si>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</si>
  <si>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</si>
  <si>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</si>
  <si>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</si>
  <si>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</si>
  <si>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</si>
  <si>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</si>
  <si>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</si>
  <si>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</si>
  <si>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</si>
  <si>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</si>
  <si>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</si>
  <si>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</si>
  <si>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</si>
  <si>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</si>
  <si>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</si>
  <si>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</si>
  <si>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</si>
  <si>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</si>
  <si>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</si>
  <si>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</si>
  <si>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</si>
  <si>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</si>
  <si>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</si>
  <si>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</si>
  <si>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</si>
  <si>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</si>
  <si>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</si>
  <si>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</si>
  <si>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</si>
  <si>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</si>
  <si>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</si>
  <si>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</si>
  <si>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</si>
  <si>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</si>
  <si>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</si>
  <si>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</si>
  <si>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</si>
  <si>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</si>
  <si>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</si>
  <si>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</si>
  <si>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</si>
  <si>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</si>
  <si>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</si>
  <si>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</si>
  <si>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</si>
  <si>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</si>
  <si>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</si>
  <si>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</si>
  <si>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</si>
  <si>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</si>
  <si>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</si>
  <si>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</si>
  <si>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</si>
  <si>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</si>
  <si>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</si>
  <si>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</si>
  <si>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</si>
  <si>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</si>
  <si>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</si>
  <si>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</si>
  <si>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</si>
  <si>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</si>
  <si>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</si>
  <si>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</si>
  <si>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</si>
  <si>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</si>
  <si>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</si>
  <si>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</si>
  <si>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</si>
  <si>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</si>
  <si>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</si>
  <si>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</si>
  <si>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</si>
  <si>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</si>
  <si>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</si>
  <si>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</si>
  <si>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</si>
  <si>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</si>
  <si>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</si>
  <si>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</si>
  <si>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</si>
  <si>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</si>
  <si>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</si>
  <si>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</si>
  <si>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</si>
  <si>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</si>
  <si>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</si>
  <si>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</si>
  <si>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</si>
  <si>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</si>
  <si>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</si>
  <si>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</si>
  <si>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</si>
  <si>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</si>
  <si>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</si>
  <si>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</si>
  <si>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</si>
  <si>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</si>
  <si>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</si>
  <si>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</si>
  <si>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</si>
  <si>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</si>
  <si>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</si>
  <si>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</si>
  <si>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</si>
  <si>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</si>
  <si>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</si>
  <si>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</si>
  <si>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</si>
  <si>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</si>
  <si>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</si>
  <si>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</si>
  <si>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</si>
  <si>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</si>
  <si>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</si>
  <si>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</si>
  <si>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</si>
  <si>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</si>
  <si>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</si>
  <si>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</si>
  <si>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</si>
  <si>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</si>
  <si>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</si>
  <si>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</si>
  <si>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</si>
  <si>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</si>
  <si>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</si>
  <si>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</si>
  <si>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</si>
  <si>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</si>
  <si>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</si>
  <si>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</si>
  <si>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</si>
  <si>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</si>
  <si>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</si>
  <si>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</si>
  <si>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</si>
  <si>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</si>
  <si>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</si>
  <si>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</si>
  <si>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</si>
  <si>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</si>
  <si>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</si>
  <si>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</si>
  <si>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</si>
  <si>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</si>
  <si>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</si>
  <si>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</si>
  <si>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</si>
  <si>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</si>
  <si>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</si>
  <si>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</si>
  <si>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</si>
  <si>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</si>
  <si>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</si>
  <si>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</si>
  <si>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</si>
  <si>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</si>
  <si>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</si>
  <si>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</si>
  <si>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</si>
  <si>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</si>
  <si>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</si>
  <si>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</si>
  <si>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</si>
  <si>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</si>
  <si>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</si>
  <si>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</si>
  <si>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</si>
  <si>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</si>
  <si>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</si>
  <si>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</si>
  <si>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</si>
  <si>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</si>
  <si>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</si>
  <si>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</si>
  <si>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</si>
  <si>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</si>
  <si>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</si>
  <si>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</si>
  <si>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</si>
  <si>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</si>
  <si>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</si>
  <si>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</si>
  <si>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</si>
  <si>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</si>
  <si>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</si>
  <si>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</si>
  <si>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</si>
  <si>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</si>
  <si>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</si>
  <si>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</si>
  <si>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</si>
  <si>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</si>
  <si>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</si>
  <si>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</si>
  <si>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</si>
  <si>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</si>
  <si>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</si>
  <si>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</si>
  <si>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</si>
  <si>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</si>
  <si>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</si>
  <si>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</si>
  <si>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</si>
  <si>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</si>
  <si>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</si>
  <si>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</si>
  <si>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</si>
  <si>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</si>
  <si>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</si>
  <si>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</si>
  <si>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</si>
  <si>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</si>
  <si>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</si>
  <si>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</si>
  <si>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</si>
  <si>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</si>
  <si>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</si>
  <si>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</si>
  <si>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</si>
  <si>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</si>
  <si>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</si>
  <si>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</si>
  <si>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</si>
  <si>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</si>
  <si>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</si>
  <si>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</si>
  <si>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</si>
  <si>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</si>
  <si>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</si>
  <si>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</si>
  <si>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</si>
  <si>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</si>
  <si>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</si>
  <si>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</si>
  <si>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</si>
  <si>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</si>
  <si>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</si>
  <si>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</si>
  <si>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</si>
  <si>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</si>
  <si>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</si>
  <si>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</si>
  <si>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</si>
  <si>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</si>
  <si>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</si>
  <si>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</si>
  <si>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</si>
  <si>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</si>
  <si>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</si>
  <si>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</si>
  <si>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</si>
  <si>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</si>
  <si>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</si>
  <si>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</si>
  <si>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</si>
  <si>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</si>
  <si>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</si>
  <si>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</si>
  <si>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</si>
  <si>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</si>
  <si>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</si>
  <si>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</si>
  <si>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</si>
  <si>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</si>
  <si>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</si>
  <si>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</si>
  <si>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</si>
  <si>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</si>
  <si>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</si>
  <si>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</si>
  <si>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</si>
  <si>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</si>
  <si>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</si>
  <si>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</si>
  <si>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</si>
  <si>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</si>
  <si>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</si>
  <si>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</si>
  <si>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</si>
  <si>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</si>
  <si>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</si>
  <si>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</si>
  <si>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</si>
  <si>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</si>
  <si>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</si>
  <si>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</si>
  <si>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</si>
  <si>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</si>
  <si>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</si>
  <si>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</si>
  <si>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</si>
  <si>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</si>
  <si>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</si>
  <si>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</si>
  <si>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</si>
  <si>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</si>
  <si>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</si>
  <si>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</si>
  <si>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</si>
  <si>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</si>
  <si>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</si>
  <si>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</si>
  <si>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</si>
  <si>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</si>
  <si>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</si>
  <si>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</si>
  <si>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</si>
  <si>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</si>
  <si>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</si>
  <si>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</si>
  <si>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</si>
  <si>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</si>
  <si>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</si>
  <si>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</si>
  <si>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</si>
  <si>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</si>
  <si>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</si>
  <si>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</si>
  <si>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</si>
  <si>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</si>
  <si>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</si>
  <si>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</si>
  <si>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</si>
  <si>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</si>
  <si>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</si>
  <si>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</si>
  <si>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</si>
  <si>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</si>
  <si>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</si>
  <si>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</si>
  <si>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</si>
  <si>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</si>
  <si>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</si>
  <si>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</si>
  <si>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</si>
  <si>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</si>
  <si>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</si>
  <si>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</si>
  <si>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</si>
  <si>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</si>
  <si>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</si>
  <si>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</si>
  <si>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</si>
  <si>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</si>
  <si>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</si>
  <si>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</si>
  <si>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</si>
  <si>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</si>
  <si>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</si>
  <si>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</si>
  <si>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</si>
  <si>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</si>
  <si>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</si>
  <si>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</si>
  <si>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</si>
  <si>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</si>
  <si>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</si>
  <si>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</si>
  <si>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</si>
  <si>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</si>
  <si>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</si>
  <si>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</si>
  <si>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</si>
  <si>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</si>
  <si>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</si>
  <si>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</si>
  <si>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</si>
  <si>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</si>
  <si>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</si>
  <si>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</si>
  <si>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</si>
  <si>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</si>
  <si>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</si>
  <si>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</si>
  <si>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</si>
  <si>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</si>
  <si>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</si>
  <si>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</si>
  <si>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</si>
  <si>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</si>
  <si>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</si>
  <si>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</si>
  <si>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</si>
  <si>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</si>
  <si>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</si>
  <si>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</si>
  <si>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</si>
  <si>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</si>
  <si>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</si>
  <si>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</si>
  <si>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</si>
  <si>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</si>
  <si>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</si>
  <si>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</si>
  <si>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</si>
  <si>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</si>
  <si>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</si>
  <si>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</si>
  <si>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</si>
  <si>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</si>
  <si>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</si>
  <si>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</si>
  <si>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</si>
  <si>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</si>
  <si>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</si>
  <si>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</si>
  <si>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</si>
  <si>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</si>
  <si>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</si>
  <si>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</si>
  <si>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</si>
  <si>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</si>
  <si>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</si>
  <si>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</si>
  <si>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</si>
  <si>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</si>
  <si>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</si>
  <si>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</si>
  <si>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</si>
  <si>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</si>
  <si>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</si>
  <si>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</si>
  <si>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</si>
  <si>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</si>
  <si>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</si>
  <si>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</si>
  <si>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</si>
  <si>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</si>
  <si>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</si>
  <si>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</si>
  <si>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</si>
  <si>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</si>
  <si>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</si>
  <si>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</si>
  <si>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</si>
  <si>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</si>
  <si>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</si>
  <si>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</si>
  <si>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</si>
  <si>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</si>
  <si>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</si>
  <si>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</si>
  <si>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</si>
  <si>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</si>
  <si>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</si>
  <si>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</si>
  <si>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</si>
  <si>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</si>
  <si>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</si>
  <si>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</si>
  <si>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</si>
  <si>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</si>
  <si>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</si>
  <si>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</si>
  <si>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</si>
  <si>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</si>
  <si>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</si>
  <si>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</si>
  <si>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</si>
  <si>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</si>
  <si>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</si>
  <si>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</si>
  <si>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</si>
  <si>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</si>
  <si>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</si>
  <si>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</si>
  <si>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</si>
  <si>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</si>
  <si>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</si>
  <si>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</si>
  <si>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</si>
  <si>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</si>
  <si>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</si>
  <si>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</si>
  <si>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</si>
  <si>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</si>
  <si>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</si>
  <si>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</si>
  <si>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</si>
  <si>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</si>
  <si>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</si>
  <si>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</si>
  <si>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</si>
  <si>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</si>
  <si>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</si>
  <si>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</si>
  <si>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</si>
  <si>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</si>
  <si>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</si>
  <si>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</si>
  <si>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</si>
  <si>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</si>
  <si>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</si>
  <si>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</si>
  <si>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</si>
  <si>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</si>
  <si>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</si>
  <si>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</si>
  <si>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</si>
  <si>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</si>
  <si>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</si>
  <si>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</si>
  <si>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</si>
  <si>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</si>
  <si>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</si>
  <si>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</si>
  <si>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</si>
  <si>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</si>
  <si>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</si>
  <si>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</si>
  <si>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</si>
  <si>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</si>
  <si>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</si>
  <si>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</si>
  <si>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</si>
  <si>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</si>
  <si>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</si>
  <si>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</si>
  <si>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</si>
  <si>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</si>
  <si>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</si>
  <si>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</si>
  <si>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</si>
  <si>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</si>
  <si>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</si>
  <si>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</si>
  <si>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</si>
  <si>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</si>
  <si>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</si>
  <si>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</si>
  <si>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</si>
  <si>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</si>
  <si>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</si>
  <si>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</si>
  <si>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</si>
  <si>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</si>
  <si>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</si>
  <si>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</si>
  <si>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</si>
  <si>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</si>
  <si>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</si>
  <si>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</si>
  <si>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</si>
  <si>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</si>
  <si>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</si>
  <si>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</si>
  <si>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</si>
  <si>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</si>
  <si>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</si>
  <si>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</si>
  <si>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</si>
  <si>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</si>
  <si>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</si>
  <si>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</si>
  <si>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</si>
  <si>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</si>
  <si>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</si>
  <si>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</si>
  <si>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</si>
  <si>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</si>
  <si>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</si>
  <si>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</si>
  <si>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</si>
  <si>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</si>
  <si>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</si>
  <si>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</si>
  <si>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</si>
  <si>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</si>
  <si>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</si>
  <si>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</si>
  <si>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</si>
  <si>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</si>
  <si>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</si>
  <si>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</si>
  <si>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</si>
  <si>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</si>
  <si>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</si>
  <si>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</si>
  <si>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</si>
  <si>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</si>
  <si>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</si>
  <si>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</si>
  <si>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</si>
  <si>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</si>
  <si>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</si>
  <si>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</si>
  <si>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</si>
  <si>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</si>
  <si>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</si>
  <si>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</si>
  <si>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</si>
  <si>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</si>
  <si>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</si>
  <si>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</si>
  <si>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</si>
  <si>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</si>
  <si>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</si>
  <si>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</si>
  <si>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</si>
  <si>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</si>
  <si>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</si>
  <si>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</si>
  <si>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</si>
  <si>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</si>
  <si>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</si>
  <si>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</si>
  <si>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</si>
  <si>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</si>
  <si>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</si>
  <si>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</si>
  <si>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</si>
  <si>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</si>
  <si>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</si>
  <si>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</si>
  <si>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</si>
  <si>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</si>
  <si>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</si>
  <si>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</si>
  <si>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CAIXAS D'DAGUA, DE INSPECAO E DE GORDURA</t>
  </si>
  <si>
    <t>CAIXA D´ÁGUA EM POLIETILENO, 1000 LITROS, COM ACESSÓRIOS</t>
  </si>
  <si>
    <t>CAIXA D´AGUA EM POLIETILENO, 500 LITROS, COM ACESSÓRIOS</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</si>
  <si>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</si>
  <si>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</si>
  <si>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</si>
  <si>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</si>
  <si>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</si>
  <si>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</si>
  <si>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</si>
  <si>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</si>
  <si>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</si>
  <si>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</si>
  <si>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</si>
  <si>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</si>
  <si>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</si>
  <si>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</si>
  <si>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</si>
  <si>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</si>
  <si>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</si>
  <si>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</si>
  <si>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</si>
  <si>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</si>
  <si>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</si>
  <si>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</si>
  <si>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</si>
  <si>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</si>
  <si>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</si>
  <si>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</si>
  <si>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</si>
  <si>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</si>
  <si>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RALOS/CAIXA SIFONADA</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</si>
  <si>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</si>
  <si>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</si>
  <si>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</si>
  <si>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</si>
  <si>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</si>
  <si>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</si>
  <si>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</si>
  <si>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</si>
  <si>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</si>
  <si>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</si>
  <si>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</si>
  <si>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</si>
  <si>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</si>
  <si>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</si>
  <si>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</si>
  <si>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</si>
  <si>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</si>
  <si>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</si>
  <si>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</si>
  <si>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</si>
  <si>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</si>
  <si>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</si>
  <si>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</si>
  <si>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</si>
  <si>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</si>
  <si>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</si>
  <si>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</si>
  <si>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</si>
  <si>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</si>
  <si>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</si>
  <si>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</si>
  <si>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</si>
  <si>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</si>
  <si>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</si>
  <si>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</si>
  <si>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</si>
  <si>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</si>
  <si>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</si>
  <si>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</si>
  <si>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</si>
  <si>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</si>
  <si>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</si>
  <si>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</si>
  <si>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</si>
  <si>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</si>
  <si>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</si>
  <si>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</si>
  <si>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</si>
  <si>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</si>
  <si>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</si>
  <si>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</si>
  <si>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</si>
  <si>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</si>
  <si>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</si>
  <si>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</si>
  <si>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</si>
  <si>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</si>
  <si>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</si>
  <si>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</si>
  <si>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</si>
  <si>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</si>
  <si>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</si>
  <si>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</si>
  <si>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</si>
  <si>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</si>
  <si>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</si>
  <si>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</si>
  <si>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</si>
  <si>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</si>
  <si>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</si>
  <si>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</si>
  <si>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</si>
  <si>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</si>
  <si>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</si>
  <si>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</si>
  <si>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</si>
  <si>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</si>
  <si>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</si>
  <si>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</si>
  <si>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</si>
  <si>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</si>
  <si>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</si>
  <si>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</si>
  <si>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</si>
  <si>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</si>
  <si>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</si>
  <si>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</si>
  <si>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</si>
  <si>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</si>
  <si>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</si>
  <si>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</si>
  <si>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</si>
  <si>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</si>
  <si>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</si>
  <si>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</si>
  <si>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</si>
  <si>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</si>
  <si>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</si>
  <si>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</si>
  <si>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</si>
  <si>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</si>
  <si>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</si>
  <si>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</si>
  <si>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</si>
  <si>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</si>
  <si>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</si>
  <si>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</si>
  <si>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</si>
  <si>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</si>
  <si>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</si>
  <si>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</si>
  <si>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</si>
  <si>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</si>
  <si>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</si>
  <si>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</si>
  <si>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</si>
  <si>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</si>
  <si>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</si>
  <si>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</si>
  <si>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</si>
  <si>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</si>
  <si>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</si>
  <si>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</si>
  <si>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</si>
  <si>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</si>
  <si>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</si>
  <si>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</si>
  <si>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</si>
  <si>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</si>
  <si>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</si>
  <si>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</si>
  <si>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</si>
  <si>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</si>
  <si>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</si>
  <si>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</si>
  <si>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</si>
  <si>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</si>
  <si>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</si>
  <si>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</si>
  <si>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</si>
  <si>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</si>
  <si>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</si>
  <si>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</si>
  <si>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</si>
  <si>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</si>
  <si>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</si>
  <si>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</si>
  <si>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</si>
  <si>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</si>
  <si>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</si>
  <si>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</si>
  <si>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</si>
  <si>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</si>
  <si>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</si>
  <si>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</si>
  <si>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</si>
  <si>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</si>
  <si>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</si>
  <si>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</si>
  <si>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</si>
  <si>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</si>
  <si>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PONTOS DE AGUA/ESGOTO</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</si>
  <si>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</si>
  <si>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</si>
  <si>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</si>
  <si>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</si>
  <si>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</si>
  <si>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</si>
  <si>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</si>
  <si>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</si>
  <si>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</si>
  <si>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</si>
  <si>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</si>
  <si>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</si>
  <si>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</si>
  <si>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</si>
  <si>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</si>
  <si>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</si>
  <si>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</si>
  <si>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</si>
  <si>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</si>
  <si>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</si>
  <si>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</si>
  <si>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</si>
  <si>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</si>
  <si>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</si>
  <si>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</si>
  <si>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</si>
  <si>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</si>
  <si>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</si>
  <si>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</si>
  <si>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</si>
  <si>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</si>
  <si>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</si>
  <si>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</si>
  <si>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</si>
  <si>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</si>
  <si>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</si>
  <si>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</si>
  <si>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</si>
  <si>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</si>
  <si>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</si>
  <si>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</si>
  <si>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</si>
  <si>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</si>
  <si>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</si>
  <si>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</si>
  <si>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</si>
  <si>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</si>
  <si>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</si>
  <si>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</si>
  <si>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</si>
  <si>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</si>
  <si>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</si>
  <si>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</si>
  <si>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</si>
  <si>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</si>
  <si>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</si>
  <si>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</si>
  <si>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</si>
  <si>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</si>
  <si>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</si>
  <si>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</si>
  <si>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</si>
  <si>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</si>
  <si>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</si>
  <si>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</si>
  <si>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</si>
  <si>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</si>
  <si>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</si>
  <si>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</si>
  <si>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</si>
  <si>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</si>
  <si>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</si>
  <si>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</si>
  <si>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</si>
  <si>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</si>
  <si>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</si>
  <si>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</si>
  <si>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</si>
  <si>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</si>
  <si>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</si>
  <si>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</si>
  <si>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</si>
  <si>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</si>
  <si>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</si>
  <si>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</si>
  <si>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</si>
  <si>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</si>
  <si>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</si>
  <si>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</si>
  <si>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</si>
  <si>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</si>
  <si>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</si>
  <si>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</si>
  <si>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</si>
  <si>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</si>
  <si>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</si>
  <si>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</si>
  <si>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</si>
  <si>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</si>
  <si>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</si>
  <si>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</si>
  <si>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</si>
  <si>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</si>
  <si>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</si>
  <si>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</si>
  <si>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</si>
  <si>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</si>
  <si>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</si>
  <si>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</si>
  <si>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</si>
  <si>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</si>
  <si>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</si>
  <si>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</si>
  <si>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</si>
  <si>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</si>
  <si>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</si>
  <si>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</si>
  <si>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</si>
  <si>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</si>
  <si>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</si>
  <si>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</si>
  <si>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</si>
  <si>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</si>
  <si>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</si>
  <si>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</si>
  <si>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</si>
  <si>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</si>
  <si>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</si>
  <si>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</si>
  <si>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</si>
  <si>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</si>
  <si>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</si>
  <si>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</si>
  <si>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</si>
  <si>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</si>
  <si>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</si>
  <si>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</si>
  <si>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</si>
  <si>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</si>
  <si>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</si>
  <si>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</si>
  <si>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</si>
  <si>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</si>
  <si>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</si>
  <si>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</si>
  <si>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</si>
  <si>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</si>
  <si>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</si>
  <si>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</si>
  <si>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</si>
  <si>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</si>
  <si>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</si>
  <si>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</si>
  <si>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</si>
  <si>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</si>
  <si>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</si>
  <si>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</si>
  <si>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</si>
  <si>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</si>
  <si>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</si>
  <si>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</si>
  <si>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</si>
  <si>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</si>
  <si>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</si>
  <si>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</si>
  <si>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</si>
  <si>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</si>
  <si>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</si>
  <si>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</si>
  <si>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LIGACOES PREDIAIS AGUA/ESGOTO/ENERGIA/TELEFONE</t>
  </si>
  <si>
    <t>LIPR</t>
  </si>
  <si>
    <t>LIGACOES PREDIAIS DE ESGOTO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</si>
  <si>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</si>
  <si>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</si>
  <si>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</si>
  <si>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</si>
  <si>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</si>
  <si>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</si>
  <si>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</si>
  <si>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</si>
  <si>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MOVIMENTO DE TERRA</t>
  </si>
  <si>
    <t>MOVT</t>
  </si>
  <si>
    <t>CORTE/ESCAVACAO EM JAZIDAS OU CAMPO ABERTO</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</si>
  <si>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</si>
  <si>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</si>
  <si>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</si>
  <si>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</si>
  <si>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</si>
  <si>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</si>
  <si>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</si>
  <si>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</si>
  <si>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</si>
  <si>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</si>
  <si>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</si>
  <si>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</si>
  <si>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</si>
  <si>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</si>
  <si>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</si>
  <si>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</si>
  <si>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</si>
  <si>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</si>
  <si>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</si>
  <si>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</si>
  <si>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</si>
  <si>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</si>
  <si>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</si>
  <si>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</si>
  <si>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</si>
  <si>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</si>
  <si>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</si>
  <si>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</si>
  <si>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</si>
  <si>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</si>
  <si>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</si>
  <si>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</si>
  <si>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</si>
  <si>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</si>
  <si>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</si>
  <si>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</si>
  <si>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</si>
  <si>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</si>
  <si>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</si>
  <si>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</si>
  <si>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</si>
  <si>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</si>
  <si>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</si>
  <si>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</si>
  <si>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</si>
  <si>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</si>
  <si>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</si>
  <si>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</si>
  <si>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</si>
  <si>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</si>
  <si>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</si>
  <si>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</si>
  <si>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</si>
  <si>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</si>
  <si>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</si>
  <si>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</si>
  <si>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</si>
  <si>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</si>
  <si>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</si>
  <si>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</si>
  <si>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</si>
  <si>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</si>
  <si>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</si>
  <si>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</si>
  <si>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</si>
  <si>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</si>
  <si>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</si>
  <si>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</si>
  <si>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</si>
  <si>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</si>
  <si>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</si>
  <si>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</si>
  <si>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</si>
  <si>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</si>
  <si>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</si>
  <si>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</si>
  <si>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</si>
  <si>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</si>
  <si>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</si>
  <si>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</si>
  <si>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</si>
  <si>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</si>
  <si>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</si>
  <si>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</si>
  <si>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</si>
  <si>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</si>
  <si>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</si>
  <si>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</si>
  <si>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</si>
  <si>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</si>
  <si>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</si>
  <si>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</si>
  <si>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</si>
  <si>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</si>
  <si>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</si>
  <si>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</si>
  <si>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</si>
  <si>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</si>
  <si>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</si>
  <si>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</si>
  <si>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</si>
  <si>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</si>
  <si>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</si>
  <si>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</si>
  <si>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</si>
  <si>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</si>
  <si>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</si>
  <si>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</si>
  <si>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</si>
  <si>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</si>
  <si>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</si>
  <si>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</si>
  <si>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</si>
  <si>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</si>
  <si>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</si>
  <si>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</si>
  <si>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</si>
  <si>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</si>
  <si>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</si>
  <si>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</si>
  <si>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</si>
  <si>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</si>
  <si>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</si>
  <si>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</si>
  <si>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</si>
  <si>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ESCAVACAO DE VALAS</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</si>
  <si>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</si>
  <si>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</si>
  <si>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</si>
  <si>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</si>
  <si>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</si>
  <si>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</si>
  <si>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</si>
  <si>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</si>
  <si>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</si>
  <si>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</si>
  <si>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</si>
  <si>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</si>
  <si>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</si>
  <si>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</si>
  <si>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</si>
  <si>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</si>
  <si>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</si>
  <si>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</si>
  <si>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</si>
  <si>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</si>
  <si>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</si>
  <si>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</si>
  <si>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</si>
  <si>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</si>
  <si>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</si>
  <si>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</si>
  <si>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</si>
  <si>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</si>
  <si>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</si>
  <si>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</si>
  <si>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</si>
  <si>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</si>
  <si>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</si>
  <si>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</si>
  <si>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</si>
  <si>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</si>
  <si>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</si>
  <si>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</si>
  <si>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</si>
  <si>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</si>
  <si>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</si>
  <si>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</si>
  <si>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</si>
  <si>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</si>
  <si>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</si>
  <si>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</si>
  <si>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</si>
  <si>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</si>
  <si>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</si>
  <si>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</si>
  <si>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</si>
  <si>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</si>
  <si>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</si>
  <si>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</si>
  <si>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</si>
  <si>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</si>
  <si>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</si>
  <si>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</si>
  <si>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</si>
  <si>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</si>
  <si>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</si>
  <si>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</si>
  <si>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</si>
  <si>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</si>
  <si>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</si>
  <si>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</si>
  <si>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</si>
  <si>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</si>
  <si>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</si>
  <si>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</si>
  <si>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</si>
  <si>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</si>
  <si>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</si>
  <si>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ATERRO COM OU S/COMPACTACAO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</si>
  <si>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</si>
  <si>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</si>
  <si>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</si>
  <si>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</si>
  <si>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</si>
  <si>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</si>
  <si>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</si>
  <si>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</si>
  <si>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</si>
  <si>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</si>
  <si>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</si>
  <si>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</si>
  <si>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</si>
  <si>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</si>
  <si>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</si>
  <si>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</si>
  <si>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</si>
  <si>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</si>
  <si>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</si>
  <si>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</si>
  <si>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</si>
  <si>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</si>
  <si>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</si>
  <si>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</si>
  <si>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</si>
  <si>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</si>
  <si>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</si>
  <si>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</si>
  <si>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</si>
  <si>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</si>
  <si>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</si>
  <si>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</si>
  <si>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</si>
  <si>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</si>
  <si>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</si>
  <si>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</si>
  <si>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</si>
  <si>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</si>
  <si>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</si>
  <si>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</si>
  <si>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</si>
  <si>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</si>
  <si>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</si>
  <si>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</si>
  <si>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</si>
  <si>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</si>
  <si>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</si>
  <si>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</si>
  <si>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</si>
  <si>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</si>
  <si>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</si>
  <si>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</si>
  <si>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</si>
  <si>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</si>
  <si>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</si>
  <si>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</si>
  <si>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</si>
  <si>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</si>
  <si>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</si>
  <si>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</si>
  <si>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</si>
  <si>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</si>
  <si>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</si>
  <si>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</si>
  <si>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</si>
  <si>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</si>
  <si>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</si>
  <si>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</si>
  <si>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COMPACTACAO OU APILOAMENTO</t>
  </si>
  <si>
    <t>UMIDIFICAÇÃO DE MATERIAL PARA VALAS COM CAMINHÃO PIPA 10000L. AF_11/2016</t>
  </si>
  <si>
    <t>PAREDES/PAINEIS</t>
  </si>
  <si>
    <t>PARE</t>
  </si>
  <si>
    <t>ALVENARIA DE TIJOLOS CERAMICOS</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</si>
  <si>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</si>
  <si>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</si>
  <si>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</si>
  <si>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</si>
  <si>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</si>
  <si>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</si>
  <si>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</si>
  <si>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</si>
  <si>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</si>
  <si>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</si>
  <si>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</si>
  <si>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</si>
  <si>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</si>
  <si>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</si>
  <si>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</si>
  <si>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</si>
  <si>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</si>
  <si>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</si>
  <si>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</si>
  <si>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</si>
  <si>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</si>
  <si>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</si>
  <si>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</si>
  <si>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</si>
  <si>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</si>
  <si>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</si>
  <si>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</si>
  <si>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</si>
  <si>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</si>
  <si>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</si>
  <si>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</si>
  <si>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</si>
  <si>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</si>
  <si>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</si>
  <si>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</si>
  <si>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</si>
  <si>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</si>
  <si>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</si>
  <si>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</si>
  <si>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</si>
  <si>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</si>
  <si>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</si>
  <si>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</si>
  <si>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</si>
  <si>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</si>
  <si>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</si>
  <si>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</si>
  <si>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</si>
  <si>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</si>
  <si>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</si>
  <si>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</si>
  <si>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</si>
  <si>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</si>
  <si>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</si>
  <si>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</si>
  <si>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</si>
  <si>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</si>
  <si>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</si>
  <si>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</si>
  <si>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</si>
  <si>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DE ELEMENTOS VAZADOS CERAMICOS</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</si>
  <si>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</si>
  <si>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</si>
  <si>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</si>
  <si>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</si>
  <si>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</si>
  <si>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</si>
  <si>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</si>
  <si>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</si>
  <si>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</si>
  <si>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</si>
  <si>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</si>
  <si>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</si>
  <si>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</si>
  <si>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</si>
  <si>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</si>
  <si>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</si>
  <si>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</si>
  <si>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</si>
  <si>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</si>
  <si>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</si>
  <si>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</si>
  <si>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</si>
  <si>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</si>
  <si>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</si>
  <si>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</si>
  <si>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</si>
  <si>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</si>
  <si>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</si>
  <si>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</si>
  <si>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</si>
  <si>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</si>
  <si>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</si>
  <si>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</si>
  <si>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BLOCOS DE CONCRETO</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</si>
  <si>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</si>
  <si>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</si>
  <si>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</si>
  <si>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</si>
  <si>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</si>
  <si>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</si>
  <si>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</si>
  <si>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</si>
  <si>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</si>
  <si>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</si>
  <si>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</si>
  <si>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</si>
  <si>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</si>
  <si>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</si>
  <si>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</si>
  <si>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</si>
  <si>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</si>
  <si>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</si>
  <si>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</si>
  <si>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</si>
  <si>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</si>
  <si>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</si>
  <si>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</si>
  <si>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</si>
  <si>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</si>
  <si>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</si>
  <si>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</si>
  <si>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</si>
  <si>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</si>
  <si>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</si>
  <si>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</si>
  <si>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</si>
  <si>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</si>
  <si>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</si>
  <si>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</si>
  <si>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</si>
  <si>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</si>
  <si>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</si>
  <si>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</si>
  <si>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</si>
  <si>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</si>
  <si>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</si>
  <si>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</si>
  <si>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</si>
  <si>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</si>
  <si>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</si>
  <si>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</si>
  <si>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</si>
  <si>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</si>
  <si>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</si>
  <si>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</si>
  <si>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</si>
  <si>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</si>
  <si>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</si>
  <si>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</si>
  <si>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</si>
  <si>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</si>
  <si>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</si>
  <si>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</si>
  <si>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</si>
  <si>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</si>
  <si>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</si>
  <si>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</si>
  <si>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</si>
  <si>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</si>
  <si>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</si>
  <si>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</si>
  <si>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</si>
  <si>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</si>
  <si>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</si>
  <si>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</si>
  <si>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</si>
  <si>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</si>
  <si>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</si>
  <si>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</si>
  <si>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</si>
  <si>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</si>
  <si>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</si>
  <si>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</si>
  <si>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</si>
  <si>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</si>
  <si>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</si>
  <si>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</si>
  <si>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</si>
  <si>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</si>
  <si>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</si>
  <si>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</si>
  <si>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</si>
  <si>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</si>
  <si>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</si>
  <si>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</si>
  <si>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</si>
  <si>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</si>
  <si>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</si>
  <si>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BLOCO-CONCRETO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</si>
  <si>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</si>
  <si>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</si>
  <si>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</si>
  <si>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</si>
  <si>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</si>
  <si>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</si>
  <si>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</si>
  <si>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</si>
  <si>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</si>
  <si>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</si>
  <si>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</si>
  <si>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</si>
  <si>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</si>
  <si>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</si>
  <si>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</si>
  <si>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</si>
  <si>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</si>
  <si>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</si>
  <si>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</si>
  <si>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</si>
  <si>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</si>
  <si>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</si>
  <si>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</si>
  <si>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</si>
  <si>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</si>
  <si>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</si>
  <si>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</si>
  <si>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</si>
  <si>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</si>
  <si>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</si>
  <si>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</si>
  <si>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</si>
  <si>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</si>
  <si>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</si>
  <si>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</si>
  <si>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</si>
  <si>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</si>
  <si>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</si>
  <si>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</si>
  <si>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</si>
  <si>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</si>
  <si>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</si>
  <si>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</si>
  <si>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</si>
  <si>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</si>
  <si>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</si>
  <si>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</si>
  <si>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</si>
  <si>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</si>
  <si>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</si>
  <si>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</si>
  <si>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</si>
  <si>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</si>
  <si>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</si>
  <si>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</si>
  <si>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</si>
  <si>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</si>
  <si>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</si>
  <si>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</si>
  <si>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</si>
  <si>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</si>
  <si>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</si>
  <si>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</si>
  <si>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</si>
  <si>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</si>
  <si>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</si>
  <si>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</si>
  <si>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</si>
  <si>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</si>
  <si>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</si>
  <si>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</si>
  <si>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REGULARIZACAO/REFORCO DE SUBLEITO</t>
  </si>
  <si>
    <t>REGULARIZAÇÃO E COMPACTAÇÃO DE SUBLEITO DE SOLO  PREDOMINANTEMENTE ARGILOSO. AF_11/2019</t>
  </si>
  <si>
    <t>REGULARIZAÇÃO E COMPACTAÇÃO DE SUBLEITO DE SOLO PREDOMINANTEMENTE ARENOSO. AF_11/2019</t>
  </si>
  <si>
    <t>EXECUCAO DE SUB-LEITO, LEITO, SUB-BASE, BASE ETC</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</si>
  <si>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</si>
  <si>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</si>
  <si>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</si>
  <si>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</si>
  <si>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</si>
  <si>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</si>
  <si>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</si>
  <si>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</si>
  <si>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</si>
  <si>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</si>
  <si>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</si>
  <si>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</si>
  <si>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</si>
  <si>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</si>
  <si>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</si>
  <si>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</si>
  <si>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</si>
  <si>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</si>
  <si>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</si>
  <si>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</si>
  <si>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</si>
  <si>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</si>
  <si>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</si>
  <si>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</si>
  <si>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</si>
  <si>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</si>
  <si>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</si>
  <si>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</si>
  <si>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</si>
  <si>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</si>
  <si>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</si>
  <si>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</si>
  <si>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</si>
  <si>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</si>
  <si>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</si>
  <si>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</si>
  <si>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</si>
  <si>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</si>
  <si>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</si>
  <si>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</si>
  <si>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</si>
  <si>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</si>
  <si>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</si>
  <si>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</si>
  <si>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</si>
  <si>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</si>
  <si>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</si>
  <si>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</si>
  <si>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</si>
  <si>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</si>
  <si>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</si>
  <si>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</si>
  <si>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</si>
  <si>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</si>
  <si>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</si>
  <si>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</si>
  <si>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</si>
  <si>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</si>
  <si>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</si>
  <si>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</si>
  <si>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</si>
  <si>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</si>
  <si>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</si>
  <si>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</si>
  <si>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</si>
  <si>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</si>
  <si>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</si>
  <si>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</si>
  <si>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</si>
  <si>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</si>
  <si>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</si>
  <si>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</si>
  <si>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</si>
  <si>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</si>
  <si>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</si>
  <si>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</si>
  <si>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</si>
  <si>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</si>
  <si>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</si>
  <si>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SINALIZACAO HORIZONTAL/VERTICAL</t>
  </si>
  <si>
    <t>SINALIZACAO HORIZONTAL COM TINTA RETRORREFLETIVA A BASE DE RESINA ACRILICA COM MICROESFERAS DE VIDRO</t>
  </si>
  <si>
    <t>CAIACAO EM MEIO FIO</t>
  </si>
  <si>
    <t>FABRICACAO/EXECUCAO DE CBUQ/PRE-MISTURADOS</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</si>
  <si>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</si>
  <si>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</si>
  <si>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</si>
  <si>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</si>
  <si>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</si>
  <si>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</si>
  <si>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</si>
  <si>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</si>
  <si>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</si>
  <si>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</si>
  <si>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</si>
  <si>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</si>
  <si>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</si>
  <si>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</si>
  <si>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</si>
  <si>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</si>
  <si>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</si>
  <si>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</si>
  <si>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</si>
  <si>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</si>
  <si>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</si>
  <si>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</si>
  <si>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</si>
  <si>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</si>
  <si>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</si>
  <si>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</si>
  <si>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</si>
  <si>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</si>
  <si>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</si>
  <si>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</si>
  <si>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</si>
  <si>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</si>
  <si>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</si>
  <si>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</si>
  <si>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</si>
  <si>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</si>
  <si>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</si>
  <si>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</si>
  <si>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</si>
  <si>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</si>
  <si>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</si>
  <si>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</si>
  <si>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</si>
  <si>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</si>
  <si>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</si>
  <si>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</si>
  <si>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</si>
  <si>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</si>
  <si>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</si>
  <si>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</si>
  <si>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</si>
  <si>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</si>
  <si>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</si>
  <si>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</si>
  <si>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</si>
  <si>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</si>
  <si>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</si>
  <si>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</si>
  <si>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</si>
  <si>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</si>
  <si>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</si>
  <si>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</si>
  <si>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</si>
  <si>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</si>
  <si>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</si>
  <si>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</si>
  <si>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</si>
  <si>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</si>
  <si>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</si>
  <si>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</si>
  <si>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</si>
  <si>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</si>
  <si>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</si>
  <si>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</si>
  <si>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</si>
  <si>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</si>
  <si>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</si>
  <si>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</si>
  <si>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</si>
  <si>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</si>
  <si>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</si>
  <si>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</si>
  <si>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</si>
  <si>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</si>
  <si>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</si>
  <si>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</si>
  <si>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</si>
  <si>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</si>
  <si>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</si>
  <si>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</si>
  <si>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</si>
  <si>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</si>
  <si>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</si>
  <si>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</si>
  <si>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</si>
  <si>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</si>
  <si>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</si>
  <si>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</si>
  <si>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PARA METAL</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</si>
  <si>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</si>
  <si>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</si>
  <si>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</si>
  <si>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</si>
  <si>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</si>
  <si>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</si>
  <si>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</si>
  <si>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</si>
  <si>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</si>
  <si>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</si>
  <si>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</si>
  <si>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</si>
  <si>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</si>
  <si>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</si>
  <si>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</si>
  <si>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</si>
  <si>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</si>
  <si>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</si>
  <si>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</si>
  <si>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</si>
  <si>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</si>
  <si>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</si>
  <si>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</si>
  <si>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</si>
  <si>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</si>
  <si>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</si>
  <si>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</si>
  <si>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</si>
  <si>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</si>
  <si>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</si>
  <si>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</si>
  <si>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</si>
  <si>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</si>
  <si>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</si>
  <si>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</si>
  <si>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</si>
  <si>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</si>
  <si>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</si>
  <si>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</si>
  <si>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</si>
  <si>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</si>
  <si>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PARA PISO</t>
  </si>
  <si>
    <t>PINTURA ACRILICA DE FAIXAS DE DEMARCACAO EM QUADRA POLIESPORTIVA, 5 CM DE LARGURA</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</si>
  <si>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</si>
  <si>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</si>
  <si>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</si>
  <si>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</si>
  <si>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</si>
  <si>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</si>
  <si>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</si>
  <si>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PINTURA ACRILICA PARA SINALIZAÇÃO HORIZONTAL EM PISO CIMENTADO</t>
  </si>
  <si>
    <t>PISOS</t>
  </si>
  <si>
    <t>PISO</t>
  </si>
  <si>
    <t>PISO CIMENTADO</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</si>
  <si>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</si>
  <si>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</si>
  <si>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</si>
  <si>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PISO EM TACO DE MADEIRA 7X42CM, FIXADO COM COLA BASE DE PVA. AF_09/2020</t>
  </si>
  <si>
    <t>ASSOALHO DE MADEIRA. AF_09/2020</t>
  </si>
  <si>
    <t>PISO EM TACO DE MADEIRA 7X21CM, FIXADO COM COLA BASE DE PVA. AF_09/2020</t>
  </si>
  <si>
    <t>PISO CERAMICO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</si>
  <si>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</si>
  <si>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</si>
  <si>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</si>
  <si>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</si>
  <si>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</si>
  <si>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</si>
  <si>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</si>
  <si>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</si>
  <si>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</si>
  <si>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</si>
  <si>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</si>
  <si>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</si>
  <si>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</si>
  <si>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</si>
  <si>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</si>
  <si>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</si>
  <si>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</si>
  <si>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</si>
  <si>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</si>
  <si>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</si>
  <si>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</si>
  <si>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</si>
  <si>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</si>
  <si>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</si>
  <si>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</si>
  <si>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</si>
  <si>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</si>
  <si>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</si>
  <si>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</si>
  <si>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</si>
  <si>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</si>
  <si>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</si>
  <si>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</si>
  <si>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</si>
  <si>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</si>
  <si>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</si>
  <si>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</si>
  <si>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</si>
  <si>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</si>
  <si>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</si>
  <si>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</si>
  <si>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VINILICO/BORRACHA</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</si>
  <si>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</si>
  <si>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</si>
  <si>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</si>
  <si>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</si>
  <si>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</si>
  <si>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</si>
  <si>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</si>
  <si>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</si>
  <si>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DE ALTA RESISTENCIA</t>
  </si>
  <si>
    <t>APLICACAO DE TINTA A BASE DE EPOXI SOBRE PISO</t>
  </si>
  <si>
    <t>PISO DE MARMORE/GRANITO</t>
  </si>
  <si>
    <t>PISO EM GRANITO APLICADO EM CALÇADAS OU PISOS EXTERNOS. AF_05/2020</t>
  </si>
  <si>
    <t>PISO EM MÁRMORE APLICADO EM CALÇADAS OU PISOS EXTERNOS. AF_05/2020</t>
  </si>
  <si>
    <t>SOLEIRA DE MARMORE/GRANITO</t>
  </si>
  <si>
    <t>SOLEIRA EM MÁRMORE, LARGURA 15 CM, ESPESSURA 2,0 CM. AF_09/2020</t>
  </si>
  <si>
    <t>RODAPÉ EM MÁRMORE, ALTURA 7 CM. AF_09/2020</t>
  </si>
  <si>
    <t>RODAPE DE MADEIRA</t>
  </si>
  <si>
    <t>RODAPÉ EM MADEIRA, ALTURA 7CM, FIXADO COM COLA. AF_09/2020</t>
  </si>
  <si>
    <t>RODAPÉ EM MADEIRA, ALTURA 7CM, FIXADO COM COLA E PARAFUSOS. AF_09/2020</t>
  </si>
  <si>
    <t>RODAPE CERAMICO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</si>
  <si>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</si>
  <si>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</si>
  <si>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</si>
  <si>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</si>
  <si>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</si>
  <si>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RODAPÉ EM ARDÓSIA ALTURA 10CM. AF_09/2020</t>
  </si>
  <si>
    <t>RODAPÉ EM MARMORITE, ALTURA 10CM. AF_09/2020</t>
  </si>
  <si>
    <t>PISO CONCRETO</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</si>
  <si>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</si>
  <si>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</si>
  <si>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</si>
  <si>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</si>
  <si>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</si>
  <si>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</si>
  <si>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</si>
  <si>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</si>
  <si>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</si>
  <si>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</si>
  <si>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</si>
  <si>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CARPETE</t>
  </si>
  <si>
    <t>PISO TÊXTIL (CARPETE) EM PLACA. AF_09/2020</t>
  </si>
  <si>
    <t>PISO TÊXTIL (CARPETE) EM MANTA (ROLO) E = 6 A 7 MM. AF_09/2020</t>
  </si>
  <si>
    <t>PISO TÊXTIL (CARPETE) EM MANTA (ROLO) E = 9 A 10 MM. AF_09/2020</t>
  </si>
  <si>
    <t>REGULARIZACAO DE CONTRA-PISOS E OUTRAS SUPERFICIES</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</si>
  <si>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</si>
  <si>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</si>
  <si>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</si>
  <si>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</si>
  <si>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</si>
  <si>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</si>
  <si>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</si>
  <si>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</si>
  <si>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</si>
  <si>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</si>
  <si>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</si>
  <si>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</si>
  <si>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</si>
  <si>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</si>
  <si>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</si>
  <si>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</si>
  <si>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</si>
  <si>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</si>
  <si>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</si>
  <si>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</si>
  <si>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</si>
  <si>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</si>
  <si>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</si>
  <si>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</si>
  <si>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</si>
  <si>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</si>
  <si>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</si>
  <si>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</si>
  <si>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</si>
  <si>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</si>
  <si>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</si>
  <si>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</si>
  <si>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</si>
  <si>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</si>
  <si>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</si>
  <si>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</si>
  <si>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</si>
  <si>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</si>
  <si>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</si>
  <si>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</si>
  <si>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</si>
  <si>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</si>
  <si>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</si>
  <si>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</si>
  <si>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</si>
  <si>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</si>
  <si>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</si>
  <si>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</si>
  <si>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</si>
  <si>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</si>
  <si>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</si>
  <si>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</si>
  <si>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</si>
  <si>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</si>
  <si>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</si>
  <si>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</si>
  <si>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</si>
  <si>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</si>
  <si>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</si>
  <si>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</si>
  <si>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</si>
  <si>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</si>
  <si>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</si>
  <si>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</si>
  <si>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</si>
  <si>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</si>
  <si>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</si>
  <si>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</si>
  <si>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</si>
  <si>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</si>
  <si>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</si>
  <si>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</si>
  <si>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</si>
  <si>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</si>
  <si>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</si>
  <si>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RODAPÉ BORRACHA LISO, ALTURA = 7CM, ESPESSURA = 2 MM, PARA ARGAMASSA. AF_09/2020</t>
  </si>
  <si>
    <t>REVESTIMENTO E TRATAMENTO DE SUPERFICIES</t>
  </si>
  <si>
    <t>REVE</t>
  </si>
  <si>
    <t>CHAPISCO</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</si>
  <si>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</si>
  <si>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</si>
  <si>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</si>
  <si>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</si>
  <si>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</si>
  <si>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</si>
  <si>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</si>
  <si>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</si>
  <si>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</si>
  <si>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</si>
  <si>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</si>
  <si>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</si>
  <si>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</si>
  <si>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</si>
  <si>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</si>
  <si>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</si>
  <si>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</si>
  <si>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</si>
  <si>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</si>
  <si>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</si>
  <si>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</si>
  <si>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</si>
  <si>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</si>
  <si>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</si>
  <si>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</si>
  <si>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</si>
  <si>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</si>
  <si>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</si>
  <si>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</si>
  <si>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</si>
  <si>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</si>
  <si>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</si>
  <si>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</si>
  <si>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</si>
  <si>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</si>
  <si>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</si>
  <si>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</si>
  <si>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</si>
  <si>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</si>
  <si>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</si>
  <si>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</si>
  <si>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</si>
  <si>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</si>
  <si>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</si>
  <si>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</si>
  <si>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</si>
  <si>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</si>
  <si>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</si>
  <si>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</si>
  <si>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</si>
  <si>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</si>
  <si>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</si>
  <si>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</si>
  <si>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</si>
  <si>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</si>
  <si>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</si>
  <si>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</si>
  <si>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</si>
  <si>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</si>
  <si>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</si>
  <si>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</si>
  <si>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</si>
  <si>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</si>
  <si>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</si>
  <si>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</si>
  <si>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</si>
  <si>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</si>
  <si>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</si>
  <si>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</si>
  <si>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</si>
  <si>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</si>
  <si>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</si>
  <si>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</si>
  <si>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</si>
  <si>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</si>
  <si>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</si>
  <si>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</si>
  <si>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</si>
  <si>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</si>
  <si>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</si>
  <si>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</si>
  <si>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</si>
  <si>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</si>
  <si>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</si>
  <si>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</si>
  <si>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</si>
  <si>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</si>
  <si>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</si>
  <si>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</si>
  <si>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</si>
  <si>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</si>
  <si>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</si>
  <si>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</si>
  <si>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</si>
  <si>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</si>
  <si>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</si>
  <si>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</si>
  <si>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</si>
  <si>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</si>
  <si>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</si>
  <si>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</si>
  <si>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</si>
  <si>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</si>
  <si>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</si>
  <si>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</si>
  <si>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</si>
  <si>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</si>
  <si>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</si>
  <si>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</si>
  <si>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</si>
  <si>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</si>
  <si>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</si>
  <si>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</si>
  <si>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</si>
  <si>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</si>
  <si>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</si>
  <si>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</si>
  <si>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</si>
  <si>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</si>
  <si>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</si>
  <si>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</si>
  <si>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</si>
  <si>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</si>
  <si>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</si>
  <si>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</si>
  <si>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</si>
  <si>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</si>
  <si>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</si>
  <si>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</si>
  <si>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</si>
  <si>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</si>
  <si>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</si>
  <si>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</si>
  <si>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</si>
  <si>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</si>
  <si>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</si>
  <si>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</si>
  <si>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</si>
  <si>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</si>
  <si>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</si>
  <si>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</si>
  <si>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</si>
  <si>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</si>
  <si>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</si>
  <si>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</si>
  <si>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</si>
  <si>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</si>
  <si>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</si>
  <si>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</si>
  <si>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</si>
  <si>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</si>
  <si>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</si>
  <si>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</si>
  <si>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</si>
  <si>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</si>
  <si>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</si>
  <si>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</si>
  <si>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</si>
  <si>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</si>
  <si>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</si>
  <si>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</si>
  <si>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</si>
  <si>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</si>
  <si>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</si>
  <si>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</si>
  <si>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</si>
  <si>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</si>
  <si>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</si>
  <si>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</si>
  <si>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</si>
  <si>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</si>
  <si>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</si>
  <si>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</si>
  <si>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</si>
  <si>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</si>
  <si>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</si>
  <si>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</si>
  <si>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</si>
  <si>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</si>
  <si>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</si>
  <si>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</si>
  <si>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</si>
  <si>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</si>
  <si>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</si>
  <si>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</si>
  <si>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</si>
  <si>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</si>
  <si>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</si>
  <si>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</si>
  <si>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</si>
  <si>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</si>
  <si>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</si>
  <si>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</si>
  <si>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</si>
  <si>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</si>
  <si>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</si>
  <si>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PEITORIL LINEAR EM GRANITO OU MÁRMORE, L = 15CM, COMPRIMENTO DE ATÉ 2M, ASSENTADO COM ARGAMASSA 1:6 COM ADITIVO. AF_11/2020</t>
  </si>
  <si>
    <t>CHAPIM</t>
  </si>
  <si>
    <t>CHAPIM SOBRE MUROS LINEARES, EM GRANITO OU MÁRMORE, L = 25 CM, ASSENTADO COM ARGAMASSA 1:6 COM ADITIVO. AF_11/2020</t>
  </si>
  <si>
    <t>CHAPIM (RUFO CAPA) EM AÇO GALVANIZADO, CORTE 33. AF_11/2020</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</si>
  <si>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</si>
  <si>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</si>
  <si>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</si>
  <si>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</si>
  <si>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</si>
  <si>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</si>
  <si>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</si>
  <si>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</si>
  <si>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</si>
  <si>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</si>
  <si>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</si>
  <si>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</si>
  <si>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</si>
  <si>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</si>
  <si>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</si>
  <si>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</si>
  <si>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</si>
  <si>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</si>
  <si>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</si>
  <si>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</si>
  <si>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</si>
  <si>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</si>
  <si>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</si>
  <si>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</si>
  <si>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</si>
  <si>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</si>
  <si>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</si>
  <si>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</si>
  <si>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</si>
  <si>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</si>
  <si>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</si>
  <si>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</si>
  <si>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</si>
  <si>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</si>
  <si>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</si>
  <si>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</si>
  <si>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</si>
  <si>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</si>
  <si>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</si>
  <si>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</si>
  <si>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</si>
  <si>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</si>
  <si>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</si>
  <si>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</si>
  <si>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</si>
  <si>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</si>
  <si>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</si>
  <si>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</si>
  <si>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</si>
  <si>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</si>
  <si>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</si>
  <si>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</si>
  <si>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</si>
  <si>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</si>
  <si>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</si>
  <si>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</si>
  <si>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</si>
  <si>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</si>
  <si>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</si>
  <si>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</si>
  <si>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</si>
  <si>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</si>
  <si>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</si>
  <si>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</si>
  <si>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</si>
  <si>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</si>
  <si>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</si>
  <si>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</si>
  <si>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</si>
  <si>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</si>
  <si>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</si>
  <si>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</si>
  <si>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</si>
  <si>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</si>
  <si>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</si>
  <si>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</si>
  <si>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</si>
  <si>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</si>
  <si>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</si>
  <si>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</si>
  <si>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</si>
  <si>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</si>
  <si>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</si>
  <si>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</si>
  <si>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</si>
  <si>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</si>
  <si>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</si>
  <si>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</si>
  <si>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</si>
  <si>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</si>
  <si>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</si>
  <si>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</si>
  <si>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</si>
  <si>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</si>
  <si>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</si>
  <si>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</si>
  <si>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</si>
  <si>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</si>
  <si>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</si>
  <si>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</si>
  <si>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</si>
  <si>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</si>
  <si>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</si>
  <si>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</si>
  <si>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</si>
  <si>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</si>
  <si>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</si>
  <si>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</si>
  <si>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</si>
  <si>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</si>
  <si>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</si>
  <si>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</si>
  <si>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</si>
  <si>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</si>
  <si>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</si>
  <si>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</si>
  <si>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</si>
  <si>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</si>
  <si>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</si>
  <si>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</si>
  <si>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</si>
  <si>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</si>
  <si>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</si>
  <si>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</si>
  <si>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</si>
  <si>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</si>
  <si>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</si>
  <si>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</si>
  <si>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</si>
  <si>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</si>
  <si>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</si>
  <si>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</si>
  <si>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</si>
  <si>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</si>
  <si>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</si>
  <si>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</si>
  <si>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</si>
  <si>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</si>
  <si>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</si>
  <si>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</si>
  <si>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</si>
  <si>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</si>
  <si>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</si>
  <si>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</si>
  <si>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</si>
  <si>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</si>
  <si>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</si>
  <si>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</si>
  <si>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</si>
  <si>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</si>
  <si>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</si>
  <si>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</si>
  <si>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</si>
  <si>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</si>
  <si>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</si>
  <si>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</si>
  <si>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</si>
  <si>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</si>
  <si>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</si>
  <si>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</si>
  <si>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</si>
  <si>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</si>
  <si>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</si>
  <si>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</si>
  <si>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</si>
  <si>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</si>
  <si>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</si>
  <si>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</si>
  <si>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</si>
  <si>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</si>
  <si>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</si>
  <si>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</si>
  <si>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</si>
  <si>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</si>
  <si>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</si>
  <si>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</si>
  <si>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</si>
  <si>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</si>
  <si>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</si>
  <si>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</si>
  <si>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</si>
  <si>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</si>
  <si>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</si>
  <si>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</si>
  <si>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</si>
  <si>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</si>
  <si>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</si>
  <si>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</si>
  <si>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</si>
  <si>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</si>
  <si>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</si>
  <si>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</si>
  <si>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</si>
  <si>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</si>
  <si>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</si>
  <si>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</si>
  <si>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</si>
  <si>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</si>
  <si>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</si>
  <si>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</si>
  <si>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</si>
  <si>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</si>
  <si>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</si>
  <si>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</si>
  <si>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</si>
  <si>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</si>
  <si>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</si>
  <si>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</si>
  <si>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</si>
  <si>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</si>
  <si>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</si>
  <si>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</si>
  <si>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</si>
  <si>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</si>
  <si>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</si>
  <si>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</si>
  <si>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</si>
  <si>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</si>
  <si>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</si>
  <si>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</si>
  <si>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</si>
  <si>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</si>
  <si>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</si>
  <si>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</si>
  <si>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</si>
  <si>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</si>
  <si>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</si>
  <si>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</si>
  <si>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</si>
  <si>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</si>
  <si>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</si>
  <si>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</si>
  <si>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</si>
  <si>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</si>
  <si>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</si>
  <si>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</si>
  <si>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</si>
  <si>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</si>
  <si>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</si>
  <si>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</si>
  <si>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</si>
  <si>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</si>
  <si>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</si>
  <si>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</si>
  <si>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</si>
  <si>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</si>
  <si>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</si>
  <si>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</si>
  <si>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</si>
  <si>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</si>
  <si>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</si>
  <si>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</si>
  <si>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</si>
  <si>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</si>
  <si>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</si>
  <si>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</si>
  <si>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</si>
  <si>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</si>
  <si>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</si>
  <si>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</si>
  <si>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</si>
  <si>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</si>
  <si>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</si>
  <si>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</si>
  <si>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</si>
  <si>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</si>
  <si>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</si>
  <si>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</si>
  <si>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</si>
  <si>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</si>
  <si>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</si>
  <si>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</si>
  <si>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</si>
  <si>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</si>
  <si>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</si>
  <si>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</si>
  <si>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</si>
  <si>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</si>
  <si>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</si>
  <si>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</si>
  <si>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</si>
  <si>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</si>
  <si>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</si>
  <si>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</si>
  <si>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</si>
  <si>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</si>
  <si>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</si>
  <si>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</si>
  <si>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</si>
  <si>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</si>
  <si>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</si>
  <si>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</si>
  <si>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</si>
  <si>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</si>
  <si>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</si>
  <si>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</si>
  <si>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</si>
  <si>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</si>
  <si>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</si>
  <si>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</si>
  <si>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</si>
  <si>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</si>
  <si>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</si>
  <si>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</si>
  <si>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</si>
  <si>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</si>
  <si>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</si>
  <si>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</si>
  <si>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</si>
  <si>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</si>
  <si>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</si>
  <si>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</si>
  <si>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</si>
  <si>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</si>
  <si>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</si>
  <si>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</si>
  <si>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</si>
  <si>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</si>
  <si>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</si>
  <si>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</si>
  <si>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</si>
  <si>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</si>
  <si>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</si>
  <si>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</si>
  <si>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</si>
  <si>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</si>
  <si>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</si>
  <si>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</si>
  <si>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</si>
  <si>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</si>
  <si>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</si>
  <si>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</si>
  <si>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</si>
  <si>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</si>
  <si>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</si>
  <si>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</si>
  <si>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</si>
  <si>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</si>
  <si>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</si>
  <si>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</si>
  <si>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</si>
  <si>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</si>
  <si>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</si>
  <si>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</si>
  <si>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</si>
  <si>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</si>
  <si>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</si>
  <si>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</si>
  <si>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</si>
  <si>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</si>
  <si>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</si>
  <si>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</si>
  <si>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</si>
  <si>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</si>
  <si>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</si>
  <si>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</si>
  <si>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</si>
  <si>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</si>
  <si>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</si>
  <si>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</si>
  <si>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</si>
  <si>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</si>
  <si>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</si>
  <si>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</si>
  <si>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</si>
  <si>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</si>
  <si>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</si>
  <si>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</si>
  <si>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SERVIÇOS TÉCNICOS ESPECIALIZADOS PARA ACOMPANHAMENTO DE EXECUÇÃO DE FUNDAÇÕES PROFUNDAS E ESTRUTURAS DE CONTENÇÃO</t>
  </si>
  <si>
    <t>LOCACAO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</si>
  <si>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</si>
  <si>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</si>
  <si>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</si>
  <si>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</si>
  <si>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</si>
  <si>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</si>
  <si>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</si>
  <si>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</si>
  <si>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</si>
  <si>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</si>
  <si>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</si>
  <si>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</si>
  <si>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</si>
  <si>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</si>
  <si>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</si>
  <si>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</si>
  <si>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</si>
  <si>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</si>
  <si>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</si>
  <si>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</si>
  <si>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</si>
  <si>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</si>
  <si>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</si>
  <si>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</si>
  <si>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</si>
  <si>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</si>
  <si>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</si>
  <si>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</si>
  <si>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</si>
  <si>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</si>
  <si>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</si>
  <si>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</si>
  <si>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</si>
  <si>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</si>
  <si>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</si>
  <si>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</si>
  <si>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</si>
  <si>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</si>
  <si>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</si>
  <si>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</si>
  <si>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</si>
  <si>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</si>
  <si>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</si>
  <si>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</si>
  <si>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</si>
  <si>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</si>
  <si>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</si>
  <si>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</si>
  <si>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</si>
  <si>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</si>
  <si>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</si>
  <si>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</si>
  <si>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</si>
  <si>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</si>
  <si>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</si>
  <si>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</si>
  <si>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</si>
  <si>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</si>
  <si>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</si>
  <si>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</si>
  <si>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</si>
  <si>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</si>
  <si>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</si>
  <si>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</si>
  <si>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</si>
  <si>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</si>
  <si>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</si>
  <si>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</si>
  <si>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</si>
  <si>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</si>
  <si>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</si>
  <si>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</si>
  <si>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</si>
  <si>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</si>
  <si>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</si>
  <si>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</si>
  <si>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</si>
  <si>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</si>
  <si>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</si>
  <si>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</si>
  <si>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</si>
  <si>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</si>
  <si>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</si>
  <si>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</si>
  <si>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</si>
  <si>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</si>
  <si>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</si>
  <si>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</si>
  <si>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</si>
  <si>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</si>
  <si>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</si>
  <si>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</si>
  <si>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</si>
  <si>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</si>
  <si>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</si>
  <si>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</si>
  <si>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</si>
  <si>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</si>
  <si>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</si>
  <si>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</si>
  <si>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</si>
  <si>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</si>
  <si>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</si>
  <si>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</si>
  <si>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</si>
  <si>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</si>
  <si>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</si>
  <si>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</si>
  <si>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</si>
  <si>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</si>
  <si>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</si>
  <si>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</si>
  <si>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</si>
  <si>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</si>
  <si>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</si>
  <si>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</si>
  <si>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</si>
  <si>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</si>
  <si>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</si>
  <si>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</si>
  <si>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</si>
  <si>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</si>
  <si>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</si>
  <si>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</si>
  <si>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</si>
  <si>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</si>
  <si>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</si>
  <si>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</si>
  <si>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</si>
  <si>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</si>
  <si>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</si>
  <si>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</si>
  <si>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</si>
  <si>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</si>
  <si>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</si>
  <si>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</si>
  <si>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</si>
  <si>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</si>
  <si>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</si>
  <si>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</si>
  <si>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</si>
  <si>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</si>
  <si>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</si>
  <si>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</si>
  <si>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</si>
  <si>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</si>
  <si>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</si>
  <si>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</si>
  <si>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</si>
  <si>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</si>
  <si>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</si>
  <si>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</si>
  <si>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</si>
  <si>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</si>
  <si>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</si>
  <si>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</si>
  <si>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</si>
  <si>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</si>
  <si>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</si>
  <si>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</si>
  <si>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</si>
  <si>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</si>
  <si>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</si>
  <si>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</si>
  <si>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</si>
  <si>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</si>
  <si>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</si>
  <si>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</si>
  <si>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</si>
  <si>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</si>
  <si>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</si>
  <si>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</si>
  <si>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</si>
  <si>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</si>
  <si>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</si>
  <si>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</si>
  <si>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</si>
  <si>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</si>
  <si>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</si>
  <si>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</si>
  <si>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</si>
  <si>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</si>
  <si>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PLANTIO DE GRAMA EM PAVIMENTO CONCREGRAMA. AF_05/2018</t>
  </si>
  <si>
    <t>PLANTIO DE GRAMA EM PLACAS. AF_05/2018</t>
  </si>
  <si>
    <t>PLANTIO DE FORRAÇÃO. AF_05/2018</t>
  </si>
  <si>
    <t>MANUTENCAO E LIMPEZA DE AREAS VERDES</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</si>
  <si>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</si>
  <si>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</si>
  <si>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</si>
  <si>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</si>
  <si>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</si>
  <si>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</si>
  <si>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</si>
  <si>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</si>
  <si>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</si>
  <si>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</si>
  <si>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</si>
  <si>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</si>
  <si>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</si>
  <si>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</si>
  <si>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</si>
  <si>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</si>
  <si>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</si>
  <si>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</si>
  <si>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</si>
  <si>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</si>
  <si>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</si>
  <si>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</si>
  <si>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</si>
  <si>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</si>
  <si>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</si>
  <si>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</si>
  <si>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</si>
  <si>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</si>
  <si>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</si>
  <si>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</si>
  <si>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</si>
  <si>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</si>
  <si>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</si>
  <si>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</si>
  <si>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</si>
  <si>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</si>
  <si>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</si>
  <si>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</si>
  <si>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</si>
  <si>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</si>
  <si>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</si>
  <si>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</si>
  <si>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</si>
  <si>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</si>
  <si>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</si>
  <si>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</si>
  <si>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</si>
  <si>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</si>
  <si>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</si>
  <si>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</si>
  <si>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</si>
  <si>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</si>
  <si>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</si>
  <si>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</si>
  <si>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</si>
  <si>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</si>
  <si>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</si>
  <si>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</si>
  <si>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</si>
  <si>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</si>
  <si>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</si>
  <si>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</si>
  <si>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</si>
  <si>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</si>
  <si>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</si>
  <si>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</si>
  <si>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</si>
  <si>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</si>
  <si>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</si>
  <si>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</si>
  <si>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</si>
  <si>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</si>
  <si>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</si>
  <si>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</si>
  <si>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</si>
  <si>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</si>
  <si>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</si>
  <si>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</si>
  <si>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</si>
  <si>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</si>
  <si>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</si>
  <si>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</si>
  <si>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</si>
  <si>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</si>
  <si>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</si>
  <si>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</si>
  <si>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</si>
  <si>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</si>
  <si>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</si>
  <si>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</si>
  <si>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</si>
  <si>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</si>
  <si>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</si>
  <si>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</si>
  <si>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</si>
  <si>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</si>
  <si>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</si>
  <si>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</si>
  <si>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</si>
  <si>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</si>
  <si>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</si>
  <si>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</si>
  <si>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</si>
  <si>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</si>
  <si>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</si>
  <si>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</si>
  <si>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</si>
  <si>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</si>
  <si>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</si>
  <si>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</si>
  <si>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</si>
  <si>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</si>
  <si>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</si>
  <si>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</si>
  <si>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</si>
  <si>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</si>
  <si>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</si>
  <si>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</si>
  <si>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</si>
  <si>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</si>
  <si>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</si>
  <si>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</si>
  <si>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</si>
  <si>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</si>
  <si>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</si>
  <si>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</si>
  <si>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</si>
  <si>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</si>
  <si>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</si>
  <si>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</si>
  <si>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</si>
  <si>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</si>
  <si>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</si>
  <si>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</si>
  <si>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</si>
  <si>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</si>
  <si>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</si>
  <si>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</si>
  <si>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</si>
  <si>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</si>
  <si>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</si>
  <si>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</si>
  <si>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</si>
  <si>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</si>
  <si>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</si>
  <si>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</si>
  <si>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</si>
  <si>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</si>
  <si>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</si>
  <si>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</si>
  <si>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</si>
  <si>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</si>
  <si>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</si>
  <si>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</si>
  <si>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</si>
  <si>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</si>
  <si>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</si>
  <si>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</si>
  <si>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</si>
  <si>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</si>
  <si>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</si>
  <si>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</si>
  <si>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</si>
  <si>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</si>
  <si>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</si>
  <si>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</si>
  <si>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</si>
  <si>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</si>
  <si>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</si>
  <si>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</si>
  <si>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</si>
  <si>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</si>
  <si>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</si>
  <si>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</si>
  <si>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</si>
  <si>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</si>
  <si>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</si>
  <si>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</si>
  <si>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</si>
  <si>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</si>
  <si>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</si>
  <si>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</si>
  <si>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</si>
  <si>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</si>
  <si>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</si>
  <si>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</si>
  <si>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</si>
  <si>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</si>
  <si>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</si>
  <si>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</si>
  <si>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</si>
  <si>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</si>
  <si>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</si>
  <si>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</si>
  <si>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</si>
  <si>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</si>
  <si>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</si>
  <si>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</si>
  <si>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</si>
  <si>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</si>
  <si>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</si>
  <si>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</si>
  <si>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</si>
  <si>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</si>
  <si>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</si>
  <si>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</si>
  <si>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</si>
  <si>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</si>
  <si>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</si>
  <si>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</si>
  <si>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</si>
  <si>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</si>
  <si>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</si>
  <si>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</si>
  <si>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</si>
  <si>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</si>
  <si>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</si>
  <si>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</si>
  <si>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</si>
  <si>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</si>
  <si>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</si>
  <si>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</si>
  <si>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</si>
  <si>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</si>
  <si>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</si>
  <si>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</si>
  <si>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</si>
  <si>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</si>
  <si>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</si>
  <si>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</si>
  <si>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</si>
  <si>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</si>
  <si>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</si>
  <si>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</si>
  <si>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</si>
  <si>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</si>
  <si>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</si>
  <si>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</si>
  <si>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</si>
  <si>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</si>
  <si>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</si>
  <si>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</si>
  <si>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</si>
  <si>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</si>
  <si>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</si>
  <si>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</si>
  <si>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</si>
  <si>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</si>
  <si>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</si>
  <si>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</si>
  <si>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</si>
  <si>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</si>
  <si>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</si>
  <si>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</si>
  <si>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</si>
  <si>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</si>
  <si>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</si>
  <si>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</si>
  <si>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</si>
  <si>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</si>
  <si>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</si>
  <si>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</si>
  <si>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</si>
  <si>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</si>
  <si>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</si>
  <si>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</si>
  <si>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</si>
  <si>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</si>
  <si>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</si>
  <si>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</si>
  <si>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</si>
  <si>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</si>
  <si>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</si>
  <si>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</si>
  <si>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</si>
  <si>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</si>
  <si>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</si>
  <si>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</si>
  <si>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</si>
  <si>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</si>
  <si>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</si>
  <si>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</si>
  <si>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</si>
  <si>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</si>
  <si>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</si>
  <si>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</si>
  <si>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</si>
  <si>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</si>
  <si>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</si>
  <si>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</si>
  <si>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</si>
  <si>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</si>
  <si>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</si>
  <si>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</si>
  <si>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</si>
  <si>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</si>
  <si>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</si>
  <si>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</si>
  <si>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</si>
  <si>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</si>
  <si>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</si>
  <si>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</si>
  <si>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</si>
  <si>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</si>
  <si>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</si>
  <si>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</si>
  <si>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</si>
  <si>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</si>
  <si>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</si>
  <si>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</si>
  <si>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</si>
  <si>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</si>
  <si>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</si>
  <si>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</si>
  <si>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</si>
  <si>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</si>
  <si>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</si>
  <si>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</si>
  <si>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</si>
  <si>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</si>
  <si>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</si>
  <si>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</si>
  <si>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</si>
  <si>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</si>
  <si>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</si>
  <si>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</si>
  <si>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</si>
  <si>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</si>
  <si>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</si>
  <si>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</si>
  <si>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</si>
  <si>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</si>
  <si>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</si>
  <si>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</si>
  <si>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</si>
  <si>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</si>
  <si>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</si>
  <si>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</si>
  <si>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</si>
  <si>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</si>
  <si>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</si>
  <si>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</si>
  <si>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</si>
  <si>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</si>
  <si>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</si>
  <si>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</si>
  <si>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</si>
  <si>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</si>
  <si>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</si>
  <si>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</si>
  <si>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</si>
  <si>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</si>
  <si>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</si>
  <si>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</si>
  <si>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</si>
  <si>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</si>
  <si>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</si>
  <si>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</si>
  <si>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</si>
  <si>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</si>
  <si>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</si>
  <si>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</si>
  <si>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</si>
  <si>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</si>
  <si>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</si>
  <si>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</si>
  <si>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</si>
  <si>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</si>
  <si>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</si>
  <si>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</si>
  <si>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</si>
  <si>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</si>
  <si>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</si>
  <si>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</si>
  <si>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</si>
  <si>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</si>
  <si>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</si>
  <si>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</si>
  <si>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</si>
  <si>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</si>
  <si>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</si>
  <si>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</si>
  <si>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</si>
  <si>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</si>
  <si>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</si>
  <si>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</si>
  <si>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</si>
  <si>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</si>
  <si>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</si>
  <si>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</si>
  <si>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</si>
  <si>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A9310</t>
  </si>
  <si>
    <t>Cavalo Mecânico + Semirreboque c/ Tanque 30.000/31.000 Litros</t>
  </si>
  <si>
    <t>Composição Referência 
(SINAPI)</t>
  </si>
  <si>
    <t>Descrição do Posto de Trabalho
(SLU)</t>
  </si>
  <si>
    <t>Encargos Complementares</t>
  </si>
  <si>
    <t xml:space="preserve">[5]
Adicional Noturno
(hora)
=[(4)X20%]
</t>
  </si>
  <si>
    <t>[6]
Adicional Insalubridade 20%
=[(sal. Mín.X20%)/ jornada de trabalho]</t>
  </si>
  <si>
    <t>[7]
Adicional Insalubridade 40%
=[(sal. Mín.X40%)/ jornada de trabalho]</t>
  </si>
  <si>
    <t>COD. SINAPI
AUXÍLIO ALIMENTAÇÃO</t>
  </si>
  <si>
    <t>COD. SINAPI
AUXÍLIO TRANSPORTE</t>
  </si>
  <si>
    <t xml:space="preserve">COD. SINAPI
EXAMES </t>
  </si>
  <si>
    <t xml:space="preserve">COD. SINAPI
SEGURO </t>
  </si>
  <si>
    <t>COD. SINAPI
FERRAMENTAS</t>
  </si>
  <si>
    <t xml:space="preserve">COD. SINAPI
EPI </t>
  </si>
  <si>
    <t>COD. SINAPI
 CURSO DE CAPACITAÇÃO</t>
  </si>
  <si>
    <t>M1</t>
  </si>
  <si>
    <t>DIURNO</t>
  </si>
  <si>
    <t>Motorista de caminhão e carreta
SINAPI
cód. 88283</t>
  </si>
  <si>
    <t>Período</t>
  </si>
  <si>
    <t>Vg/mês</t>
  </si>
  <si>
    <t>MOTORISTA DE CARRETA</t>
  </si>
  <si>
    <t>Quantidade considerada no dimensionamento dos custos (8)</t>
  </si>
  <si>
    <t>P1 - TRANSPORTE DE CHORUME</t>
  </si>
  <si>
    <t>M³/MÊS</t>
  </si>
  <si>
    <t>SLU - SERVIÇO DE LIMPEZA URBANA DO DISTRITO FEDERAL</t>
  </si>
  <si>
    <t>Data-Base</t>
  </si>
  <si>
    <t>DIRETORIA TÉCNICA</t>
  </si>
  <si>
    <t>PLANILHA ORÇAMENTÁRIA</t>
  </si>
  <si>
    <t>Últ. atualização:</t>
  </si>
  <si>
    <t>Descrição:</t>
  </si>
  <si>
    <t>Endereço:</t>
  </si>
  <si>
    <t>Observações:</t>
  </si>
  <si>
    <t>Unidade de Recebimento de Entulhos - URE</t>
  </si>
  <si>
    <t>Configuração do Anexo</t>
  </si>
  <si>
    <t>Inserir letra:</t>
  </si>
  <si>
    <t>A</t>
  </si>
  <si>
    <t>QUANTITATIVO DE CHORUME</t>
  </si>
  <si>
    <t>PARÂMETROS INICIAIS</t>
  </si>
  <si>
    <t>CUSTOS - MÃO DE OBRA</t>
  </si>
  <si>
    <t>CUSTOS - INDIRETOS, LUCROS E TRIBUTOS</t>
  </si>
  <si>
    <t>CUSTOS HORÁRIOS - EQUIPAMENTOS/VEÍCULOS</t>
  </si>
  <si>
    <t>CUSTOS - EQUIPAMENTOS/VEÍCULOS/INSUMOS</t>
  </si>
  <si>
    <t>1 - CUSTOS DE MERCADO E CUSTOS VIGENTES - EQUIPAMENTOS/VEÍCULOS/INSUMOS</t>
  </si>
  <si>
    <t>2 - CUSTOS DE COMBUSTÍVEIS</t>
  </si>
  <si>
    <t>SERVIÇOS</t>
  </si>
  <si>
    <t>UND</t>
  </si>
  <si>
    <t>TOTALIZAÇÃO - MENSAL</t>
  </si>
  <si>
    <t>TOTAL - ANUAL</t>
  </si>
  <si>
    <t>PLANILHA RESUMO - CUSTO DOS SERVIÇOS</t>
  </si>
  <si>
    <t>Nº VIAGENS/MÊS</t>
  </si>
  <si>
    <t>PREÇO C/ IMPOSTOS POR VIAGEM (R$/Vg)</t>
  </si>
  <si>
    <t>PREÇO C/ IMPOSTOS POR METRO CÚBICO (R$/M³)</t>
  </si>
  <si>
    <t>[E]
Insalubridade</t>
  </si>
  <si>
    <t>[D]
DIURNO /
NUTURNO</t>
  </si>
  <si>
    <t xml:space="preserve">[2]
Código
SINAPI
</t>
  </si>
  <si>
    <t>ANUAL</t>
  </si>
  <si>
    <t>Média Mensal</t>
  </si>
  <si>
    <t>m³/ano</t>
  </si>
  <si>
    <t>Cálculo do ADICIONAL NOTURNO - 20%</t>
  </si>
  <si>
    <t>Equipamentos</t>
  </si>
  <si>
    <t>Equip.001</t>
  </si>
  <si>
    <t>Veic.001</t>
  </si>
  <si>
    <r>
      <t xml:space="preserve">         Onde: </t>
    </r>
    <r>
      <rPr>
        <i/>
        <sz val="12"/>
        <color indexed="8"/>
        <rFont val="Calibri"/>
        <family val="2"/>
      </rPr>
      <t xml:space="preserve"> Ad.</t>
    </r>
    <r>
      <rPr>
        <i/>
        <vertAlign val="subscript"/>
        <sz val="12"/>
        <color indexed="8"/>
        <rFont val="Calibri"/>
        <family val="2"/>
      </rPr>
      <t>noturno</t>
    </r>
    <r>
      <rPr>
        <i/>
        <sz val="12"/>
        <color indexed="8"/>
        <rFont val="Calibri"/>
        <family val="2"/>
      </rPr>
      <t xml:space="preserve"> - Adicional noturno</t>
    </r>
    <r>
      <rPr>
        <sz val="12"/>
        <color indexed="8"/>
        <rFont val="Calibri"/>
        <family val="2"/>
      </rPr>
      <t xml:space="preserve">; </t>
    </r>
    <r>
      <rPr>
        <i/>
        <sz val="12"/>
        <color indexed="8"/>
        <rFont val="Calibri"/>
        <family val="2"/>
      </rPr>
      <t>S</t>
    </r>
    <r>
      <rPr>
        <sz val="12"/>
        <color indexed="8"/>
        <rFont val="Calibri"/>
        <family val="2"/>
      </rPr>
      <t xml:space="preserve"> - Salário;</t>
    </r>
    <r>
      <rPr>
        <i/>
        <sz val="12"/>
        <color indexed="8"/>
        <rFont val="Calibri"/>
        <family val="2"/>
      </rPr>
      <t xml:space="preserve"> jornada</t>
    </r>
    <r>
      <rPr>
        <i/>
        <vertAlign val="subscript"/>
        <sz val="12"/>
        <color indexed="8"/>
        <rFont val="Calibri"/>
        <family val="2"/>
      </rPr>
      <t>mês</t>
    </r>
    <r>
      <rPr>
        <sz val="12"/>
        <color indexed="8"/>
        <rFont val="Calibri"/>
        <family val="2"/>
      </rPr>
      <t xml:space="preserve"> - Jornada trabalha no mês ;</t>
    </r>
    <r>
      <rPr>
        <i/>
        <sz val="12"/>
        <color indexed="8"/>
        <rFont val="Calibri"/>
        <family val="2"/>
      </rPr>
      <t xml:space="preserve"> 20%</t>
    </r>
    <r>
      <rPr>
        <sz val="12"/>
        <color indexed="8"/>
        <rFont val="Calibri"/>
        <family val="2"/>
      </rPr>
      <t xml:space="preserve"> - percentual correspondente ao adicional noturno; </t>
    </r>
    <r>
      <rPr>
        <i/>
        <sz val="12"/>
        <color indexed="8"/>
        <rFont val="Calibri"/>
        <family val="2"/>
      </rPr>
      <t>h</t>
    </r>
    <r>
      <rPr>
        <i/>
        <vertAlign val="subscript"/>
        <sz val="12"/>
        <color indexed="8"/>
        <rFont val="Calibri"/>
        <family val="2"/>
      </rPr>
      <t>d</t>
    </r>
    <r>
      <rPr>
        <vertAlign val="subscript"/>
        <sz val="12"/>
        <color indexed="8"/>
        <rFont val="Calibri"/>
        <family val="2"/>
      </rPr>
      <t xml:space="preserve"> </t>
    </r>
    <r>
      <rPr>
        <sz val="12"/>
        <color indexed="8"/>
        <rFont val="Calibri"/>
        <family val="2"/>
      </rPr>
      <t xml:space="preserve">- nº de horas trabalhas no dia  e </t>
    </r>
    <r>
      <rPr>
        <i/>
        <sz val="12"/>
        <color indexed="8"/>
        <rFont val="Calibri"/>
        <family val="2"/>
      </rPr>
      <t>dias</t>
    </r>
    <r>
      <rPr>
        <i/>
        <vertAlign val="subscript"/>
        <sz val="12"/>
        <color indexed="8"/>
        <rFont val="Calibri"/>
        <family val="2"/>
      </rPr>
      <t>mês</t>
    </r>
    <r>
      <rPr>
        <sz val="12"/>
        <color indexed="8"/>
        <rFont val="Calibri"/>
        <family val="2"/>
      </rPr>
      <t xml:space="preserve"> - nº de dias trabalhados no mês</t>
    </r>
  </si>
  <si>
    <t>Coleta e Transporte do Chorume produzido na URE até o ASB</t>
  </si>
  <si>
    <t>Observações: ¹ Quantitativos e preços obtidos da planilha resumo arredondados, conforme item previsto no Projeto Básico.
                    ² O preço total consolidado mensal da planilha é calculado com o preço unitário arrendondado final multiplicado pelo quantitativo.</t>
  </si>
  <si>
    <t>preço total
mensal²</t>
  </si>
  <si>
    <t>Aterro Controlado do Jóquei - URE - Brasília - DF</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</si>
  <si>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</si>
  <si>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</si>
  <si>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</si>
  <si>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</si>
  <si>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</si>
  <si>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</si>
  <si>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</si>
  <si>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</si>
  <si>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</si>
  <si>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</si>
  <si>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</si>
  <si>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</si>
  <si>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</si>
  <si>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</si>
  <si>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</si>
  <si>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</si>
  <si>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</si>
  <si>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</si>
  <si>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</si>
  <si>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</si>
  <si>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</si>
  <si>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</si>
  <si>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</si>
  <si>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</si>
  <si>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</si>
  <si>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</si>
  <si>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</si>
  <si>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</si>
  <si>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</si>
  <si>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</si>
  <si>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</si>
  <si>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</si>
  <si>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</si>
  <si>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</si>
  <si>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</si>
  <si>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</si>
  <si>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</si>
  <si>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</si>
  <si>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</si>
  <si>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</si>
  <si>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</si>
  <si>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</si>
  <si>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</si>
  <si>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</si>
  <si>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</si>
  <si>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</si>
  <si>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</si>
  <si>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</si>
  <si>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</si>
  <si>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</si>
  <si>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</si>
  <si>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</si>
  <si>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</si>
  <si>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</si>
  <si>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</si>
  <si>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KIT CAVALETE PARA MEDIÇÃO DE ÁGUA - ENTRADA PRINCIPAL, EM AÇO GALVANIZADO DN 25 (1 )   FORNECIMENTO E INSTALAÇÃO (EXCLUSIVE HIDRÔMETRO). AF_11/2016</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</si>
  <si>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</si>
  <si>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</si>
  <si>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</si>
  <si>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</si>
  <si>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</si>
  <si>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</si>
  <si>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</si>
  <si>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</si>
  <si>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</si>
  <si>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</si>
  <si>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</si>
  <si>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</si>
  <si>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</si>
  <si>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</si>
  <si>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</si>
  <si>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</si>
  <si>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</si>
  <si>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</si>
  <si>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</si>
  <si>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</si>
  <si>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</si>
  <si>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</si>
  <si>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</si>
  <si>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</si>
  <si>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</si>
  <si>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</si>
  <si>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</si>
  <si>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</si>
  <si>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</si>
  <si>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</si>
  <si>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</si>
  <si>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</si>
  <si>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</si>
  <si>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</si>
  <si>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</si>
  <si>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</si>
  <si>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</si>
  <si>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</si>
  <si>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</si>
  <si>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</si>
  <si>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</si>
  <si>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</si>
  <si>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</si>
  <si>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</si>
  <si>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</si>
  <si>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</si>
  <si>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</si>
  <si>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</si>
  <si>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</si>
  <si>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</si>
  <si>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</si>
  <si>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</si>
  <si>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</si>
  <si>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</si>
  <si>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</si>
  <si>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</si>
  <si>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</si>
  <si>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</si>
  <si>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</si>
  <si>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</si>
  <si>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</si>
  <si>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</si>
  <si>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</si>
  <si>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</si>
  <si>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</si>
  <si>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</si>
  <si>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</si>
  <si>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 xml:space="preserve">        PRECOS DE INSUMOS - BANCO NACIONAL</t>
  </si>
  <si>
    <t>UNIDADE DE MEDIDA</t>
  </si>
  <si>
    <t>PRECO MEDIANO R$</t>
  </si>
  <si>
    <t xml:space="preserve">ABERTURA PARA ENCAIXE DE CUBA OU LAVATORIO EM BANCADA DE MARMORE/ GRANITO OU OUTRO TIPO DE PEDRA NATURAL                                                                                                                                                                                                                                                                                                                                                                                                  </t>
  </si>
  <si>
    <t xml:space="preserve">ABRACADEIRA DE LATAO PARA FIXACAO DE CABO PARA-RAIO, DIMENSOES 32 X 24 X 24 MM                                                                                                                                                                                                                                                                                                                                                                                                                            </t>
  </si>
  <si>
    <t>2,89</t>
  </si>
  <si>
    <t xml:space="preserve">ABRACADEIRA DE NYLON PARA AMARRACAO DE CABOS, COMPRIMENTO DE *230* X *7,6* MM                                                                                                                                                                                                                                                                                                                                                                                                                             </t>
  </si>
  <si>
    <t>0,97</t>
  </si>
  <si>
    <t xml:space="preserve">ABRACADEIRA DE NYLON PARA AMARRACAO DE CABOS, COMPRIMENTO DE 100 X 2,5 MM                                                                                                                                                                                                                                                                                                                                                                                                                                 </t>
  </si>
  <si>
    <t>0,06</t>
  </si>
  <si>
    <t xml:space="preserve">ABRACADEIRA DE NYLON PARA AMARRACAO DE CABOS, COMPRIMENTO DE 150 X *3,6* MM                                                                                                                                                                                                                                                                                                                                                                                                                               </t>
  </si>
  <si>
    <t>0,15</t>
  </si>
  <si>
    <t xml:space="preserve">ABRACADEIRA DE NYLON PARA AMARRACAO DE CABOS, COMPRIMENTO DE 200 X *4,6* MM                                                                                                                                                                                                                                                                                                                                                                                                                               </t>
  </si>
  <si>
    <t>0,19</t>
  </si>
  <si>
    <t xml:space="preserve">ABRACADEIRA DE NYLON PARA AMARRACAO DE CABOS, COMPRIMENTO DE 390 X *4,6* MM                                                                                                                                                                                                                                                                                                                                                                                                                               </t>
  </si>
  <si>
    <t>0,94</t>
  </si>
  <si>
    <t xml:space="preserve">ABRACADEIRA EM ACO PARA AMARRACAO DE ELETRODUTOS, TIPO D, COM 1 1/2" E CUNHA DE FIXACAO                                                                                                                                                                                                                                                                                                                                                                                                                   </t>
  </si>
  <si>
    <t>3,11</t>
  </si>
  <si>
    <t xml:space="preserve">ABRACADEIRA EM ACO PARA AMARRACAO DE ELETRODUTOS, TIPO D, COM 1 1/2" E PARAFUSO DE FIXACAO                                                                                                                                                                                                                                                                                                                                                                                                                </t>
  </si>
  <si>
    <t>3,15</t>
  </si>
  <si>
    <t xml:space="preserve">ABRACADEIRA EM ACO PARA AMARRACAO DE ELETRODUTOS, TIPO D, COM 1 1/4" E CUNHA DE FIXACAO                                                                                                                                                                                                                                                                                                                                                                                                                   </t>
  </si>
  <si>
    <t>2,84</t>
  </si>
  <si>
    <t xml:space="preserve">ABRACADEIRA EM ACO PARA AMARRACAO DE ELETRODUTOS, TIPO D, COM 1 1/4" E PARAFUSO DE FIXACAO                                                                                                                                                                                                                                                                                                                                                                                                                </t>
  </si>
  <si>
    <t>3,03</t>
  </si>
  <si>
    <t xml:space="preserve">ABRACADEIRA EM ACO PARA AMARRACAO DE ELETRODUTOS, TIPO D, COM 1/2" E CUNHA DE FIXACAO                                                                                                                                                                                                                                                                                                                                                                                                                     </t>
  </si>
  <si>
    <t>1,49</t>
  </si>
  <si>
    <t xml:space="preserve">ABRACADEIRA EM ACO PARA AMARRACAO DE ELETRODUTOS, TIPO D, COM 1/2" E PARAFUSO DE FIXACAO                                                                                                                                                                                                                                                                                                                                                                                                                  </t>
  </si>
  <si>
    <t>1,53</t>
  </si>
  <si>
    <t xml:space="preserve">ABRACADEIRA EM ACO PARA AMARRACAO DE ELETRODUTOS, TIPO D, COM 1" E CUNHA DE FIXACAO                                                                                                                                                                                                                                                                                                                                                                                                                       </t>
  </si>
  <si>
    <t>1,75</t>
  </si>
  <si>
    <t xml:space="preserve">ABRACADEIRA EM ACO PARA AMARRACAO DE ELETRODUTOS, TIPO D, COM 1" E PARAFUSO DE FIXACAO                                                                                                                                                                                                                                                                                                                                                                                                                    </t>
  </si>
  <si>
    <t>1,83</t>
  </si>
  <si>
    <t xml:space="preserve">ABRACADEIRA EM ACO PARA AMARRACAO DE ELETRODUTOS, TIPO D, COM 2 1/2" E CUNHA DE FIXACAO                                                                                                                                                                                                                                                                                                                                                                                                                   </t>
  </si>
  <si>
    <t>4,08</t>
  </si>
  <si>
    <t xml:space="preserve">ABRACADEIRA EM ACO PARA AMARRACAO DE ELETRODUTOS, TIPO D, COM 2 1/2" E PARAFUSO DE FIXACAO                                                                                                                                                                                                                                                                                                                                                                                                                </t>
  </si>
  <si>
    <t>4,51</t>
  </si>
  <si>
    <t xml:space="preserve">ABRACADEIRA EM ACO PARA AMARRACAO DE ELETRODUTOS, TIPO D, COM 2" E CUNHA DE FIXACAO                                                                                                                                                                                                                                                                                                                                                                                                                       </t>
  </si>
  <si>
    <t>3,27</t>
  </si>
  <si>
    <t xml:space="preserve">ABRACADEIRA EM ACO PARA AMARRACAO DE ELETRODUTOS, TIPO D, COM 2" E PARAFUSO DE FIXACAO                                                                                                                                                                                                                                                                                                                                                                                                                    </t>
  </si>
  <si>
    <t xml:space="preserve">ABRACADEIRA EM ACO PARA AMARRACAO DE ELETRODUTOS, TIPO D, COM 3 1/2" E CUNHA DE FIXACAO                                                                                                                                                                                                                                                                                                                                                                                                                   </t>
  </si>
  <si>
    <t>6,54</t>
  </si>
  <si>
    <t xml:space="preserve">ABRACADEIRA EM ACO PARA AMARRACAO DE ELETRODUTOS, TIPO D, COM 3/4" E CUNHA DE FIXACAO                                                                                                                                                                                                                                                                                                                                                                                                                     </t>
  </si>
  <si>
    <t>1,63</t>
  </si>
  <si>
    <t xml:space="preserve">ABRACADEIRA EM ACO PARA AMARRACAO DE ELETRODUTOS, TIPO D, COM 3/4" E PARAFUSO DE FIXACAO                                                                                                                                                                                                                                                                                                                                                                                                                  </t>
  </si>
  <si>
    <t>1,59</t>
  </si>
  <si>
    <t xml:space="preserve">ABRACADEIRA EM ACO PARA AMARRACAO DE ELETRODUTOS, TIPO D, COM 3/8" E PARAFUSO DE FIXACAO                                                                                                                                                                                                                                                                                                                                                                                                                  </t>
  </si>
  <si>
    <t xml:space="preserve">ABRACADEIRA EM ACO PARA AMARRACAO DE ELETRODUTOS, TIPO D, COM 3" E CUNHA DE FIXACAO                                                                                                                                                                                                                                                                                                                                                                                                                       </t>
  </si>
  <si>
    <t>5,45</t>
  </si>
  <si>
    <t xml:space="preserve">ABRACADEIRA EM ACO PARA AMARRACAO DE ELETRODUTOS, TIPO D, COM 3" E PARAFUSO DE FIXACAO                                                                                                                                                                                                                                                                                                                                                                                                                    </t>
  </si>
  <si>
    <t xml:space="preserve">ABRACADEIRA EM ACO PARA AMARRACAO DE ELETRODUTOS, TIPO D, COM 4" E CUNHA DE FIXACAO                                                                                                                                                                                                                                                                                                                                                                                                                       </t>
  </si>
  <si>
    <t>7,35</t>
  </si>
  <si>
    <t xml:space="preserve">ABRACADEIRA EM ACO PARA AMARRACAO DE ELETRODUTOS, TIPO D, COM 4" E PARAFUSO DE FIXACAO                                                                                                                                                                                                                                                                                                                                                                                                                    </t>
  </si>
  <si>
    <t>6,48</t>
  </si>
  <si>
    <t xml:space="preserve">ABRACADEIRA EM ACO PARA AMARRACAO DE ELETRODUTOS, TIPO ECONOMICA (GOTA), COM 8"                                                                                                                                                                                                                                                                                                                                                                                                                           </t>
  </si>
  <si>
    <t>17,40</t>
  </si>
  <si>
    <t xml:space="preserve">ABRACADEIRA EM ACO PARA AMARRACAO DE ELETRODUTOS, TIPO U SIMPLES, COM 1 1/2"                                                                                                                                                                                                                                                                                                                                                                                                                              </t>
  </si>
  <si>
    <t>1,26</t>
  </si>
  <si>
    <t xml:space="preserve">ABRACADEIRA EM ACO PARA AMARRACAO DE ELETRODUTOS, TIPO U SIMPLES, COM 1 1/4"                                                                                                                                                                                                                                                                                                                                                                                                                              </t>
  </si>
  <si>
    <t>1,14</t>
  </si>
  <si>
    <t xml:space="preserve">ABRACADEIRA EM ACO PARA AMARRACAO DE ELETRODUTOS, TIPO U SIMPLES, COM 1/2"                                                                                                                                                                                                                                                                                                                                                                                                                                </t>
  </si>
  <si>
    <t>0,66</t>
  </si>
  <si>
    <t xml:space="preserve">ABRACADEIRA EM ACO PARA AMARRACAO DE ELETRODUTOS, TIPO U SIMPLES, COM 1"                                                                                                                                                                                                                                                                                                                                                                                                                                  </t>
  </si>
  <si>
    <t>0,95</t>
  </si>
  <si>
    <t xml:space="preserve">ABRACADEIRA EM ACO PARA AMARRACAO DE ELETRODUTOS, TIPO U SIMPLES, COM 2 1/2"                                                                                                                                                                                                                                                                                                                                                                                                                              </t>
  </si>
  <si>
    <t>2,60</t>
  </si>
  <si>
    <t xml:space="preserve">ABRACADEIRA EM ACO PARA AMARRACAO DE ELETRODUTOS, TIPO U SIMPLES, COM 2"                                                                                                                                                                                                                                                                                                                                                                                                                                  </t>
  </si>
  <si>
    <t xml:space="preserve">ABRACADEIRA EM ACO PARA AMARRACAO DE ELETRODUTOS, TIPO U SIMPLES, COM 3/4"                                                                                                                                                                                                                                                                                                                                                                                                                                </t>
  </si>
  <si>
    <t>0,70</t>
  </si>
  <si>
    <t xml:space="preserve">ABRACADEIRA EM ACO PARA AMARRACAO DE ELETRODUTOS, TIPO U SIMPLES, COM 3/8"                                                                                                                                                                                                                                                                                                                                                                                                                                </t>
  </si>
  <si>
    <t>0,46</t>
  </si>
  <si>
    <t xml:space="preserve">ABRACADEIRA EM ACO PARA AMARRACAO DE ELETRODUTOS, TIPO U SIMPLES, COM 3"                                                                                                                                                                                                                                                                                                                                                                                                                                  </t>
  </si>
  <si>
    <t xml:space="preserve">ABRACADEIRA EM ACO PARA AMARRACAO DE ELETRODUTOS, TIPO U SIMPLES, COM 4"                                                                                                                                                                                                                                                                                                                                                                                                                                  </t>
  </si>
  <si>
    <t>5,00</t>
  </si>
  <si>
    <t xml:space="preserve">ABRACADEIRA PVC, PARA CALHA PLUVIAL, DIAMETRO ENTRE *80 E 100* MM, PARA DRENAGEM PLUVIAL PREDIAL                                                                                                                                                                                                                                                                                                                                                                                                          </t>
  </si>
  <si>
    <t xml:space="preserve">ABRACADEIRA, GALVANIZADA/ZINCADA, ROSCA SEM FIM, PARAFUSO INOX, LARGURA  FITA *12,6 A *14 MM, D = 2" A 2 1/2"                                                                                                                                                                                                                                                                                                                                                                                             </t>
  </si>
  <si>
    <t>8,63</t>
  </si>
  <si>
    <t xml:space="preserve">ABRACADEIRA, GALVANIZADA/ZINCADA, ROSCA SEM FIM, PARAFUSO INOX, LARGURA  FITA *12,6 A *14 MM, D = 3" A 3 3/4"                                                                                                                                                                                                                                                                                                                                                                                             </t>
  </si>
  <si>
    <t>9,89</t>
  </si>
  <si>
    <t xml:space="preserve">ABRACADEIRA, GALVANIZADA/ZINCADA, ROSCA SEM FIM, PARAFUSO INOX, LARGURA  FITA *12,6 A *14 MM, D = 4" A 4 3/4"                                                                                                                                                                                                                                                                                                                                                                                             </t>
  </si>
  <si>
    <t>15,29</t>
  </si>
  <si>
    <t xml:space="preserve">ACABAMENTO DE METAL CROMADO PARA REGISTRO PEQUENO, DE PAREDE, 1/2 " OU 3/4 "                                                                                                                                                                                                                                                                                                                                                                                                                              </t>
  </si>
  <si>
    <t xml:space="preserve">ACABAMENTO SIMPLES/CONVENCIONAL PARA FORRO PVC, TIPO "U" OU "C", COR BRANCA, COMPRIMENTO 6 M                                                                                                                                                                                                                                                                                                                                                                                                              </t>
  </si>
  <si>
    <t>3,77</t>
  </si>
  <si>
    <t xml:space="preserve">ACESSORIO DE LIGACAO NAO ELETRICO PARA CARGAS EXPLOSIVAS, TUBO DE 6 M                                                                                                                                                                                                                                                                                                                                                                                                                                     </t>
  </si>
  <si>
    <t>112,99</t>
  </si>
  <si>
    <t xml:space="preserve">ACESSORIO INICIADOR NAO ELETRICO, TUBO DE 6 M, TEMPO DE RETARDO DE *160* MS                                                                                                                                                                                                                                                                                                                                                                                                                               </t>
  </si>
  <si>
    <t>105,16</t>
  </si>
  <si>
    <t xml:space="preserve">ACETILENO (RECARGA DE GAS ACETILENO PARA CILINDRO DE CONJUNTO OXICORTE GRANDE) NAO INCLUI TROCA/MANUTENCAO DO CILINDRO                                                                                                                                                                                                                                                                                                                                                                                    </t>
  </si>
  <si>
    <t>67,60</t>
  </si>
  <si>
    <t xml:space="preserve">ACIDO CLORIDRICO / ACIDO MURIATICO, DILUICAO 10% A 12% PARA USO EM LIMPEZA                                                                                                                                                                                                                                                                                                                                                                                                                                </t>
  </si>
  <si>
    <t>14,21</t>
  </si>
  <si>
    <t xml:space="preserve">ACO CA-25, 10,0 MM, OU 12,5 MM, OU 16,0 MM, OU 20,0 MM, OU 25,0 MM, VERGALHAO                                                                                                                                                                                                                                                                                                                                                                                                                             </t>
  </si>
  <si>
    <t>10,67</t>
  </si>
  <si>
    <t xml:space="preserve">ACO CA-25, 16,0 MM, BARRA DE TRANSFERENCIA                                                                                                                                                                                                                                                                                                                                                                                                                                                                </t>
  </si>
  <si>
    <t>10,19</t>
  </si>
  <si>
    <t xml:space="preserve">ACO CA-25, 20,0 MM, BARRA DE TRANSFERENCIA                                                                                                                                                                                                                                                                                                                                                                                                                                                                </t>
  </si>
  <si>
    <t>13,08</t>
  </si>
  <si>
    <t xml:space="preserve">ACO CA-25, 25,0 MM, BARRA DE TRANSFERENCIA                                                                                                                                                                                                                                                                                                                                                                                                                                                                </t>
  </si>
  <si>
    <t>13,00</t>
  </si>
  <si>
    <t xml:space="preserve">ACO CA-25, 32,0 MM, BARRA DE TRANSFERENCIA                                                                                                                                                                                                                                                                                                                                                                                                                                                                </t>
  </si>
  <si>
    <t>13,85</t>
  </si>
  <si>
    <t xml:space="preserve">ACO CA-25, 32,0 MM, VERGALHAO                                                                                                                                                                                                                                                                                                                                                                                                                                                                             </t>
  </si>
  <si>
    <t xml:space="preserve">ACO CA-25, 6,3 MM OU 8,0 MM, VERGALHAO                                                                                                                                                                                                                                                                                                                                                                                                                                                                    </t>
  </si>
  <si>
    <t>9,53</t>
  </si>
  <si>
    <t xml:space="preserve">ACO CA-50, 10,0 MM, OU 12,5 MM, OU 16,0 MM, OU 20,0 MM, DOBRADO E CORTADO                                                                                                                                                                                                                                                                                                                                                                                                                                 </t>
  </si>
  <si>
    <t>9,88</t>
  </si>
  <si>
    <t xml:space="preserve">ACO CA-50, 10,0 MM, VERGALHAO                                                                                                                                                                                                                                                                                                                                                                                                                                                                             </t>
  </si>
  <si>
    <t xml:space="preserve">ACO CA-50, 12,5 MM OU 16,0 MM, VERGALHAO                                                                                                                                                                                                                                                                                                                                                                                                                                                                  </t>
  </si>
  <si>
    <t>8,60</t>
  </si>
  <si>
    <t xml:space="preserve">ACO CA-50, 20,0 MM OU 25,0 MM, VERGALHAO                                                                                                                                                                                                                                                                                                                                                                                                                                                                  </t>
  </si>
  <si>
    <t>9,92</t>
  </si>
  <si>
    <t xml:space="preserve">ACO CA-50, 32,0 MM, VERGALHAO                                                                                                                                                                                                                                                                                                                                                                                                                                                                             </t>
  </si>
  <si>
    <t>10,90</t>
  </si>
  <si>
    <t xml:space="preserve">ACO CA-50, 6,3 MM, DOBRADO E CORTADO                                                                                                                                                                                                                                                                                                                                                                                                                                                                      </t>
  </si>
  <si>
    <t>11,65</t>
  </si>
  <si>
    <t xml:space="preserve">ACO CA-50, 6,3 MM, VERGALHAO                                                                                                                                                                                                                                                                                                                                                                                                                                                                              </t>
  </si>
  <si>
    <t xml:space="preserve">ACO CA-50, 8,0 MM, VERGALHAO                                                                                                                                                                                                                                                                                                                                                                                                                                                                              </t>
  </si>
  <si>
    <t>10,53</t>
  </si>
  <si>
    <t xml:space="preserve">ACO CA-60, 4,2 MM OU 5,0 MM, DOBRADO E CORTADO                                                                                                                                                                                                                                                                                                                                                                                                                                                            </t>
  </si>
  <si>
    <t xml:space="preserve">ACO CA-60, 4,2 MM, OU 5,0 MM, OU 6,0 MM, OU 7,0 MM, VERGALHAO                                                                                                                                                                                                                                                                                                                                                                                                                                             </t>
  </si>
  <si>
    <t xml:space="preserve">ACO CA-60, 6,0 MM OU 7,0 MM, DOBRADO E CORTADO                                                                                                                                                                                                                                                                                                                                                                                                                                                            </t>
  </si>
  <si>
    <t>10,41</t>
  </si>
  <si>
    <t xml:space="preserve">ACO CA-60, 8,0 MM OU 9,5 MM, VERGALHAO                                                                                                                                                                                                                                                                                                                                                                                                                                                                    </t>
  </si>
  <si>
    <t>8,18</t>
  </si>
  <si>
    <t xml:space="preserve">ACOPLAMENTO RIGIDO EM FERRO FUNDIDO PARA SISTEMA DE TUBULACAO RANHURADA, DN 50 MM (2")                                                                                                                                                                                                                                                                                                                                                                                                                    </t>
  </si>
  <si>
    <t>26,72</t>
  </si>
  <si>
    <t xml:space="preserve">ACOPLAMENTO RIGIDO EM FERRO FUNDIDO PARA SISTEMA DE TUBULACAO RANHURADA, DN 65 MM (2 1/2")                                                                                                                                                                                                                                                                                                                                                                                                                </t>
  </si>
  <si>
    <t>29,00</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</si>
  <si>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</si>
  <si>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</si>
  <si>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</si>
  <si>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22,87</t>
  </si>
  <si>
    <t xml:space="preserve">ADAPTADOR CPVC, ROSCAVEL, COM FLANGES E ANEL DE VEDACAO, 28 MM, CAIXA D'AGUA PARA AGUA QUENTE                                                                                                                                                                                                                                                                                                                                                                                                             </t>
  </si>
  <si>
    <t>25,83</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</si>
  <si>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</si>
  <si>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</si>
  <si>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</si>
  <si>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64,12</t>
  </si>
  <si>
    <t xml:space="preserve">ADAPTADOR DE COBRE PARA TUBULACAO PEX, DN 16 X 15 MM                                                                                                                                                                                                                                                                                                                                                                                                                                                      </t>
  </si>
  <si>
    <t>7,56</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</si>
  <si>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</si>
  <si>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</si>
  <si>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</si>
  <si>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3,86</t>
  </si>
  <si>
    <t xml:space="preserve">ADAPTADOR DE COMPRESSAO EM POLIPROPILENO (PP), PARA TUBO EM PEAD, 32 MM X 1", PARA LIGACAO PREDIAL DE AGUA (NTS 179)                                                                                                                                                                                                                                                                                                                                                                                      </t>
  </si>
  <si>
    <t>7,99</t>
  </si>
  <si>
    <t xml:space="preserve">ADAPTADOR PVC SOLDAVEL CURTO COM BOLSA E ROSCA, 110 MM X 4", PARA AGUA FRIA                                                                                                                                                                                                                                                                                                                                                                                                                               </t>
  </si>
  <si>
    <t xml:space="preserve">ADAPTADOR PVC SOLDAVEL CURTO COM BOLSA E ROSCA, 20 MM X 1/2", PARA AGUA FRIA                                                                                                                                                                                                                                                                                                                                                                                                                              </t>
  </si>
  <si>
    <t>0,88</t>
  </si>
  <si>
    <t xml:space="preserve">ADAPTADOR PVC SOLDAVEL CURTO COM BOLSA E ROSCA, 25 MM X 3/4", PARA AGUA FRIA                                                                                                                                                                                                                                                                                                                                                                                                                              </t>
  </si>
  <si>
    <t>0,96</t>
  </si>
  <si>
    <t xml:space="preserve">ADAPTADOR PVC SOLDAVEL CURTO COM BOLSA E ROSCA, 32 MM X 1", PARA AGUA FRIA                                                                                                                                                                                                                                                                                                                                                                                                                                </t>
  </si>
  <si>
    <t>1,93</t>
  </si>
  <si>
    <t xml:space="preserve">ADAPTADOR PVC SOLDAVEL CURTO COM BOLSA E ROSCA, 40 MM X 1 1/2", PARA AGUA FRIA                                                                                                                                                                                                                                                                                                                                                                                                                            </t>
  </si>
  <si>
    <t>6,71</t>
  </si>
  <si>
    <t xml:space="preserve">ADAPTADOR PVC SOLDAVEL CURTO COM BOLSA E ROSCA, 40 MM X 1 1/4", PARA AGUA FRIA                                                                                                                                                                                                                                                                                                                                                                                                                            </t>
  </si>
  <si>
    <t>4,00</t>
  </si>
  <si>
    <t xml:space="preserve">ADAPTADOR PVC SOLDAVEL CURTO COM BOLSA E ROSCA, 50 MM X 1 1/4", PARA AGUA FRIA                                                                                                                                                                                                                                                                                                                                                                                                                            </t>
  </si>
  <si>
    <t>9,08</t>
  </si>
  <si>
    <t xml:space="preserve">ADAPTADOR PVC SOLDAVEL CURTO COM BOLSA E ROSCA, 50 MM X1 1/2", PARA AGUA FRIA                                                                                                                                                                                                                                                                                                                                                                                                                             </t>
  </si>
  <si>
    <t>4,81</t>
  </si>
  <si>
    <t xml:space="preserve">ADAPTADOR PVC SOLDAVEL CURTO COM BOLSA E ROSCA, 60 MM X 2", PARA AGUA FRIA                                                                                                                                                                                                                                                                                                                                                                                                                                </t>
  </si>
  <si>
    <t>12,05</t>
  </si>
  <si>
    <t xml:space="preserve">ADAPTADOR PVC SOLDAVEL CURTO COM BOLSA E ROSCA, 75 MM X 2 1/2", PARA AGUA FRIA                                                                                                                                                                                                                                                                                                                                                                                                                            </t>
  </si>
  <si>
    <t xml:space="preserve">ADAPTADOR PVC SOLDAVEL CURTO COM BOLSA E ROSCA, 85 MM X 3", PARA AGUA FRIA                                                                                                                                                                                                                                                                                                                                                                                                                                </t>
  </si>
  <si>
    <t>28,91</t>
  </si>
  <si>
    <t xml:space="preserve">ADAPTADOR PVC SOLDAVEL, COM FLANGE E ANEL DE VEDACAO, 20 MM X 1/2", PARA CAIXA D'AGUA                                                                                                                                                                                                                                                                                                                                                                                                                     </t>
  </si>
  <si>
    <t>12,22</t>
  </si>
  <si>
    <t xml:space="preserve">ADAPTADOR PVC SOLDAVEL, COM FLANGE E ANEL DE VEDACAO, 25 MM X 3/4", PARA CAIXA D'AGUA                                                                                                                                                                                                                                                                                                                                                                                                                     </t>
  </si>
  <si>
    <t>13,29</t>
  </si>
  <si>
    <t xml:space="preserve">ADAPTADOR PVC SOLDAVEL, COM FLANGE E ANEL DE VEDACAO, 32 MM X 1", PARA CAIXA D'AGUA                                                                                                                                                                                                                                                                                                                                                                                                                       </t>
  </si>
  <si>
    <t>19,99</t>
  </si>
  <si>
    <t xml:space="preserve">ADAPTADOR PVC SOLDAVEL, COM FLANGE E ANEL DE VEDACAO, 40 MM X 1 1/4", PARA CAIXA D'AGUA                                                                                                                                                                                                                                                                                                                                                                                                                   </t>
  </si>
  <si>
    <t>29,93</t>
  </si>
  <si>
    <t xml:space="preserve">ADAPTADOR PVC SOLDAVEL, COM FLANGE E ANEL DE VEDACAO, 50 MM X 1 1/2", PARA CAIXA D'AGUA                                                                                                                                                                                                                                                                                                                                                                                                                   </t>
  </si>
  <si>
    <t>28,29</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</si>
  <si>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</si>
  <si>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</si>
  <si>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</si>
  <si>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230,37</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</si>
  <si>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</si>
  <si>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</si>
  <si>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</si>
  <si>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11,70</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</si>
  <si>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</si>
  <si>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</si>
  <si>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</si>
  <si>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5,29</t>
  </si>
  <si>
    <t xml:space="preserve">ADAPTADOR PVC, ROSCAVEL, COM FLANGES E ANEL DE VEDACAO, 1 1/2", PARA CAIXA D'AGUA                                                                                                                                                                                                                                                                                                                                                                                                                         </t>
  </si>
  <si>
    <t xml:space="preserve">ADAPTADOR PVC, ROSCAVEL, COM FLANGES E ANEL DE VEDACAO, 1/2", PARA CAIXA D' AGUA                                                                                                                                                                                                                                                                                                                                                                                                                          </t>
  </si>
  <si>
    <t>17,54</t>
  </si>
  <si>
    <t xml:space="preserve">ADAPTADOR PVC, ROSCAVEL, COM FLANGES E ANEL DE VEDACAO, 1", PARA CAIXA D' AGUA                                                                                                                                                                                                                                                                                                                                                                                                                            </t>
  </si>
  <si>
    <t>33,51</t>
  </si>
  <si>
    <t xml:space="preserve">ADAPTADOR PVC, ROSCAVEL, COM FLANGES E ANEL DE VEDACAO, 3/4", PARA CAIXA D' AGUA                                                                                                                                                                                                                                                                                                                                                                                                                          </t>
  </si>
  <si>
    <t>16,79</t>
  </si>
  <si>
    <t xml:space="preserve">ADAPTADOR, CPVC, SOLDAVEL, 15 MM, PARA AGUA QUENTE                                                                                                                                                                                                                                                                                                                                                                                                                                                        </t>
  </si>
  <si>
    <t>12,30</t>
  </si>
  <si>
    <t xml:space="preserve">ADAPTADOR, CPVC, SOLDAVEL, 22 MM, PARA AGUA QUENTE                                                                                                                                                                                                                                                                                                                                                                                                                                                        </t>
  </si>
  <si>
    <t xml:space="preserve">ADAPTADOR, EM LATAO, ENGATE RAPIDO 2 1/2" X ROSCA INTERNA 5 FIOS 2 1/2",  PARA INSTALACAO PREDIAL DE COMBATE A INCENDIO                                                                                                                                                                                                                                                                                                                                                                                   </t>
  </si>
  <si>
    <t>78,85</t>
  </si>
  <si>
    <t xml:space="preserve">ADAPTADOR, EM LATAO, ENGATE RAPIDO1 1/2" X ROSCA INTERNA 5 FIOS 2 1/2",  PARA INSTALACAO PREDIAL DE COMBATE A INCENDIO                                                                                                                                                                                                                                                                                                                                                                                    </t>
  </si>
  <si>
    <t>61,71</t>
  </si>
  <si>
    <t xml:space="preserve">ADAPTADOR, PVC PBA,  BOLSA/ROSCA, JE, DN 75 / DE  85 MM                                                                                                                                                                                                                                                                                                                                                                                                                                                   </t>
  </si>
  <si>
    <t xml:space="preserve">ADAPTADOR, PVC PBA, BOLSA/ROSCA, JE, DN 100 / DE 110 MM                                                                                                                                                                                                                                                                                                                                                                                                                                                   </t>
  </si>
  <si>
    <t xml:space="preserve">ADAPTADOR, PVC PBA, BOLSA/ROSCA, JE, DN 50 / DE 60 MM                                                                                                                                                                                                                                                                                                                                                                                                                                                     </t>
  </si>
  <si>
    <t>21,85</t>
  </si>
  <si>
    <t xml:space="preserve">ADAPTADOR, PVC PBA, PONTA/ROSCA, JE, DN 50 / DE  60 MM                                                                                                                                                                                                                                                                                                                                                                                                                                                    </t>
  </si>
  <si>
    <t>16,60</t>
  </si>
  <si>
    <t xml:space="preserve">ADAPTADOR, PVC PBA, PONTA/ROSCA, JE, DN 75 / DE  85 MM                                                                                                                                                                                                                                                                                                                                                                                                                                                    </t>
  </si>
  <si>
    <t xml:space="preserve">ADESIVO / COLA DE CONTATO LIQUIDO, A BASE DE RESINAS, PARA COLAGEM DE ESPUMA PARA ISOLAMENTO TERMICO FLEXIVEL                                                                                                                                                                                                                                                                                                                                                                                             </t>
  </si>
  <si>
    <t>156,32</t>
  </si>
  <si>
    <t xml:space="preserve">ADESIVO / COLA PARA EPS (ISOPOR) E OUTROS MATERIAIS                                                                                                                                                                                                                                                                                                                                                                                                                                                       </t>
  </si>
  <si>
    <t xml:space="preserve">ADESIVO ACRILICO DE BASE AQUOSA / COLA DE CONTATO                                                                                                                                                                                                                                                                                                                                                                                                                                                         </t>
  </si>
  <si>
    <t>48,90</t>
  </si>
  <si>
    <t xml:space="preserve">ADESIVO ESTRUTURAL A BASE DE RESINA EPOXI PARA INJECAO EM TRINCAS, BICOMPONENTE, BAIXA VISCOSIDADE                                                                                                                                                                                                                                                                                                                                                                                                        </t>
  </si>
  <si>
    <t xml:space="preserve">ADESIVO ESTRUTURAL A BASE DE RESINA EPOXI, BICOMPONENTE, FLUIDO                                                                                                                                                                                                                                                                                                                                                                                                                                           </t>
  </si>
  <si>
    <t>66,33</t>
  </si>
  <si>
    <t xml:space="preserve">ADESIVO ESTRUTURAL A BASE DE RESINA EPOXI, BICOMPONENTE, PASTOSO (TIXOTROPICO)                                                                                                                                                                                                                                                                                                                                                                                                                            </t>
  </si>
  <si>
    <t xml:space="preserve">ADESIVO PARA TUBOS CPVC, *75* G                                                                                                                                                                                                                                                                                                                                                                                                                                                                           </t>
  </si>
  <si>
    <t xml:space="preserve">ADESIVO PLASTICO PARA PVC, BISNAGA COM 75 GR                                                                                                                                                                                                                                                                                                                                                                                                                                                              </t>
  </si>
  <si>
    <t>7,81</t>
  </si>
  <si>
    <t xml:space="preserve">ADESIVO PLASTICO PARA PVC, FRASCO COM *850* GR                                                                                                                                                                                                                                                                                                                                                                                                                                                            </t>
  </si>
  <si>
    <t xml:space="preserve">ADESIVO PLASTICO PARA PVC, FRASCO COM 175 GR                                                                                                                                                                                                                                                                                                                                                                                                                                                              </t>
  </si>
  <si>
    <t>19,61</t>
  </si>
  <si>
    <t xml:space="preserve">ADITIVO ACELERADOR DE PEGA E ENDURECIMENTO PARA ARGAMASSAS E CONCRETOS, LIQUIDO E ISENTO DE CLORETOS                                                                                                                                                                                                                                                                                                                                                                                                      </t>
  </si>
  <si>
    <t>21,87</t>
  </si>
  <si>
    <t xml:space="preserve">ADITIVO ADESIVO LIQUIDO PARA ARGAMASSAS DE REVESTIMENTOS CIMENTICIOS                                                                                                                                                                                                                                                                                                                                                                                                                                      </t>
  </si>
  <si>
    <t>15,89</t>
  </si>
  <si>
    <t xml:space="preserve">ADITIVO IMPERMEABILIZANTE DE PEGA NORMAL PARA ARGAMASSAS E CONCRETOS SEM ARMACAO, LIQUIDO E ISENTO DE CLORETOS                                                                                                                                                                                                                                                                                                                                                                                            </t>
  </si>
  <si>
    <t>8,95</t>
  </si>
  <si>
    <t xml:space="preserve">ADITIVO IMPERMEABILIZANTE DE PEGA ULTRARRAPIDA, LIQUIDO E ISENTO DE CLORETOS                                                                                                                                                                                                                                                                                                                                                                                                                              </t>
  </si>
  <si>
    <t>21,37</t>
  </si>
  <si>
    <t xml:space="preserve">ADITIVO LIQUIDO IMPERMEABILIZANTE CRISTALIZANTE                                                                                                                                                                                                                                                                                                                                                                                                                                                           </t>
  </si>
  <si>
    <t xml:space="preserve">ADITIVO LIQUIDO INCORPORADOR DE AR PARA CONCRETO E ARGAMASSA, LIQUIDO E ISENTO DE CLORETOS                                                                                                                                                                                                                                                                                                                                                                                                                </t>
  </si>
  <si>
    <t>8,87</t>
  </si>
  <si>
    <t xml:space="preserve">ADITIVO PLASTIFICANTE E ESTABILIZADOR PARA ARGAMASSAS DE ASSENTAMENTO E REBOCO, LIQUIDO E ISENTO DE CLORETOS                                                                                                                                                                                                                                                                                                                                                                                              </t>
  </si>
  <si>
    <t>9,91</t>
  </si>
  <si>
    <t xml:space="preserve">ADITIVO PLASTIFICANTE RETARDADOR DE PEGA E REDUTOR DE AGUA PARA CONCRETO, LIQUIDO E ISENTO DE CLORETOS                                                                                                                                                                                                                                                                                                                                                                                                    </t>
  </si>
  <si>
    <t>9,20</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</si>
  <si>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</si>
  <si>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</si>
  <si>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3.684,13</t>
  </si>
  <si>
    <t xml:space="preserve">ADUELA/ GALERIA PRE-MOLDADA DE CONCRETO ARMADO, SECAO RETANGULAR INTERNA DE 2,00 X 2,00 M (L X A), MISULA DE 20 X 20 CM, C = 1,00 M, ESPESSURA MIN = 15 CM, TB-45 E FCK DO CONCRETO = 30 MPA                                                                                                                                                                                                                                                                                                              </t>
  </si>
  <si>
    <t>4.614,46</t>
  </si>
  <si>
    <t xml:space="preserve">ADUELA/ GALERIA PRE-MOLDADA DE CONCRETO ARMADO, SECAO RETANGULAR INTERNA DE 2,50 X 2,50 M (L X A), MISULA DE 20 X 20 CM, C = 1,00 M, ESPESSURA MIN = 15 CM, TB-45 E FCK DO CONCRETO = 30 MPA                                                                                                                                                                                                                                                                                                              </t>
  </si>
  <si>
    <t>6.251,85</t>
  </si>
  <si>
    <t xml:space="preserve">ADUELA/ GALERIA PRE-MOLDADA DE CONCRETO ARMADO, SECAO RETANGULAR INTERNA DE 3,00 X 3,00 M (L X A), MISULA DE 20 X 20 CM, C = 1.00 M, ESPESSURA MIN = 20 CM, TB-45 E FCK DO CONCRETO = 30 MPA                                                                                                                                                                                                                                                                                                              </t>
  </si>
  <si>
    <t>7.414,77</t>
  </si>
  <si>
    <t xml:space="preserve">AFASTADOR PARA TELHA DE FIBROCIMENTO CANALETE 90 OU KALHETAO                                                                                                                                                                                                                                                                                                                                                                                                                                              </t>
  </si>
  <si>
    <t>2,31</t>
  </si>
  <si>
    <t xml:space="preserve">AGENTE DE CURA, PROTETOR DA EVAPORACAO DA AGUA DE HIDRATACAO DO CONCRETO                                                                                                                                                                                                                                                                                                                                                                                                                                  </t>
  </si>
  <si>
    <t>14,58</t>
  </si>
  <si>
    <t xml:space="preserve">AGREGADO RECICLADO, TIPO RACHAO RECICLADO CINZA, CLASSE A                                                                                                                                                                                                                                                                                                                                                                                                                                                 </t>
  </si>
  <si>
    <t xml:space="preserve">AJUDANTE DE ARMADOR (HORISTA)                                                                                                                                                                                                                                                                                                                                                                                                                                                                             </t>
  </si>
  <si>
    <t xml:space="preserve">AJUDANTE DE ARMADOR (MENSALISTA)                                                                                                                                                                                                                                                                                                                                                                                                                                                                          </t>
  </si>
  <si>
    <t xml:space="preserve">AJUDANTE DE ELETRICISTA (HORISTA)                                                                                                                                                                                                                                                                                                                                                                                                                                                                         </t>
  </si>
  <si>
    <t>13,88</t>
  </si>
  <si>
    <t xml:space="preserve">AJUDANTE DE ELETRICISTA (MENSALISTA)                                                                                                                                                                                                                                                                                                                                                                                                                                                                      </t>
  </si>
  <si>
    <t xml:space="preserve">AJUDANTE DE ESTRUTURAS METALICAS (MENSALISTA)                                                                                                                                                                                                                                                                                                                                                                                                                                                             </t>
  </si>
  <si>
    <t xml:space="preserve">AJUDANTE DE ESTRUTURAS METALICAS HORISTA                                                                                                                                                                                                                                                                                                                                                                                                                                                                  </t>
  </si>
  <si>
    <t>10,58</t>
  </si>
  <si>
    <t xml:space="preserve">AJUDANTE DE OPERACAO EM GERAL (HORISTA)                                                                                                                                                                                                                                                                                                                                                                                                                                                                   </t>
  </si>
  <si>
    <t>16,13</t>
  </si>
  <si>
    <t xml:space="preserve">AJUDANTE DE OPERACAO EM GERAL (MENSALISTA)                                                                                                                                                                                                                                                                                                                                                                                                                                                                </t>
  </si>
  <si>
    <t xml:space="preserve">AJUDANTE DE PINTOR (HORISTA)                                                                                                                                                                                                                                                                                                                                                                                                                                                                              </t>
  </si>
  <si>
    <t>14,37</t>
  </si>
  <si>
    <t xml:space="preserve">AJUDANTE DE PINTOR (MENSALISTA)                                                                                                                                                                                                                                                                                                                                                                                                                                                                           </t>
  </si>
  <si>
    <t xml:space="preserve">AJUDANTE DE SERRALHEIRO (HORISTA)                                                                                                                                                                                                                                                                                                                                                                                                                                                                         </t>
  </si>
  <si>
    <t>14,39</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</si>
  <si>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</si>
  <si>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</si>
  <si>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</si>
  <si>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</si>
  <si>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10,50</t>
  </si>
  <si>
    <t xml:space="preserve">ALCA PREFORMADA DE DISTRIBUICAO, EM ACO GALVANIZADO, PARA CABO DE ALUMINIO DIAMETRO 16 A 25 MM                                                                                                                                                                                                                                                                                                                                                                                                            </t>
  </si>
  <si>
    <t>4,95</t>
  </si>
  <si>
    <t xml:space="preserve">ALCA PREFORMADA DE DISTRIBUICAO, EM ACO GALVANIZADO, PARA CONDUTORES DE ALUMINIO AWG 1/0 (CAA 6/1 OU CA 7 FIOS)                                                                                                                                                                                                                                                                                                                                                                                           </t>
  </si>
  <si>
    <t>15,36</t>
  </si>
  <si>
    <t xml:space="preserve">ALCA PREFORMADA DE DISTRIBUICAO, EM ACO GALVANIZADO, PARA CONDUTORES DE ALUMINIO AWG 2 (CAA 6/1 OU CA 7 FIOS)                                                                                                                                                                                                                                                                                                                                                                                             </t>
  </si>
  <si>
    <t>9,27</t>
  </si>
  <si>
    <t xml:space="preserve">ALCA PREFORMADA DE SERVICO, EM ACO GALVANIZADO, PARA CONDUTORES DE ALUMINIO AWG 4 (CAA 6/1)                                                                                                                                                                                                                                                                                                                                                                                                               </t>
  </si>
  <si>
    <t>3,72</t>
  </si>
  <si>
    <t xml:space="preserve">ALCA PREFORMADA DE SERVICO, EM ACO GALVANIZADO, PARA CONDUTORES DE ALUMINIO AWG 6 (CAA 6/1)                                                                                                                                                                                                                                                                                                                                                                                                               </t>
  </si>
  <si>
    <t>2,83</t>
  </si>
  <si>
    <t xml:space="preserve">ALICATE DE CORTE DIAGONAL 6 " COM ISOLAMENTO                                                                                                                                                                                                                                                                                                                                                                                                                                                              </t>
  </si>
  <si>
    <t xml:space="preserve">ALICATE DE CRIMPAR RJ11, RJ12 E RJ45                                                                                                                                                                                                                                                                                                                                                                                                                                                                      </t>
  </si>
  <si>
    <t xml:space="preserve">ALICATE DE PRESSAO PARA SOLDA DE CHAPA 18 "                                                                                                                                                                                                                                                                                                                                                                                                                                                               </t>
  </si>
  <si>
    <t xml:space="preserve">ALICATE DE PRESSAO 11 " PARA SOLDA, TIPO C                                                                                                                                                                                                                                                                                                                                                                                                                                                                </t>
  </si>
  <si>
    <t>95,21</t>
  </si>
  <si>
    <t xml:space="preserve">ALICATE DE PRESSAO 11 " PARA SOLDA, TIPO U                                                                                                                                                                                                                                                                                                                                                                                                                                                                </t>
  </si>
  <si>
    <t xml:space="preserve">ALICATE PARA ANEIS DE PISTAO, CAPACIDADE 50 A 100 MM                                                                                                                                                                                                                                                                                                                                                                                                                                                      </t>
  </si>
  <si>
    <t>136,06</t>
  </si>
  <si>
    <t xml:space="preserve">ALIMENTACAO - HORISTA (COLETADO CAIXA - ENCARGOS COMPLEMENTARES)                                                                                                                                                                                                                                                                                                                                                                                                                                          </t>
  </si>
  <si>
    <t>3,29</t>
  </si>
  <si>
    <t xml:space="preserve">ALIMENTACAO - MENSALISTA (COLETADO CAIXA - ENCARGOS COMPLEMENTARES                                                                                                                                                                                                                                                                                                                                                                                                                                        </t>
  </si>
  <si>
    <t>282,98</t>
  </si>
  <si>
    <t xml:space="preserve">ALISADORA DE CONCRETO COM MOTOR A GASOLINA DE 5,5 HP, PESO COM MOTOR DE 78 KG, 4 PAS                                                                                                                                                                                                                                                                                                                                                                                                                      </t>
  </si>
  <si>
    <t>7.770,00</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</si>
  <si>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</si>
  <si>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</si>
  <si>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</si>
  <si>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2.251,00</t>
  </si>
  <si>
    <t xml:space="preserve">ALUMINIO ANODIZADO                                                                                                                                                                                                                                                                                                                                                                                                                                                                                        </t>
  </si>
  <si>
    <t xml:space="preserve">ANEL BORRACHA PARA TUBO ESGOTO PREDIAL, DN 100 MM (NBR 5688)                                                                                                                                                                                                                                                                                                                                                                                                                                              </t>
  </si>
  <si>
    <t>2,72</t>
  </si>
  <si>
    <t xml:space="preserve">ANEL BORRACHA PARA TUBO ESGOTO PREDIAL, DN 50 MM (NBR 5688)                                                                                                                                                                                                                                                                                                                                                                                                                                               </t>
  </si>
  <si>
    <t xml:space="preserve">ANEL BORRACHA PARA TUBO ESGOTO PREDIAL, DN 75 MM (NBR 5688)                                                                                                                                                                                                                                                                                                                                                                                                                                               </t>
  </si>
  <si>
    <t>2,26</t>
  </si>
  <si>
    <t xml:space="preserve">ANEL BORRACHA, DN 100 MM, PARA TUBO SERIE REFORCADA ESGOTO PREDIAL                                                                                                                                                                                                                                                                                                                                                                                                                                        </t>
  </si>
  <si>
    <t>3,19</t>
  </si>
  <si>
    <t xml:space="preserve">ANEL BORRACHA, DN 150 MM, PARA TUBO SERIE REFORCADA ESGOTO PREDIAL                                                                                                                                                                                                                                                                                                                                                                                                                                        </t>
  </si>
  <si>
    <t>11,04</t>
  </si>
  <si>
    <t xml:space="preserve">ANEL BORRACHA, DN 50 MM, PARA TUBO SERIE REFORCADA ESGOTO PREDIAL                                                                                                                                                                                                                                                                                                                                                                                                                                         </t>
  </si>
  <si>
    <t>2,02</t>
  </si>
  <si>
    <t xml:space="preserve">ANEL BORRACHA, DN 75 MM, PARA TUBO SERIE REFORCADA ESGOTO PREDIAL                                                                                                                                                                                                                                                                                                                                                                                                                                         </t>
  </si>
  <si>
    <t>2,45</t>
  </si>
  <si>
    <t xml:space="preserve">ANEL BORRACHA, PARA TUBO PVC DEFOFO, DN 100 MM (NBR 7665)                                                                                                                                                                                                                                                                                                                                                                                                                                                 </t>
  </si>
  <si>
    <t>9,10</t>
  </si>
  <si>
    <t xml:space="preserve">ANEL BORRACHA, PARA TUBO PVC DEFOFO, DN 150 MM (NBR 7665)                                                                                                                                                                                                                                                                                                                                                                                                                                                 </t>
  </si>
  <si>
    <t>18,34</t>
  </si>
  <si>
    <t xml:space="preserve">ANEL BORRACHA, PARA TUBO PVC DEFOFO, DN 200 MM (NBR 7665)                                                                                                                                                                                                                                                                                                                                                                                                                                                 </t>
  </si>
  <si>
    <t xml:space="preserve">ANEL BORRACHA, PARA TUBO PVC, REDE COLETOR ESGOTO, DN 100 MM (NBR 7362)                                                                                                                                                                                                                                                                                                                                                                                                                                   </t>
  </si>
  <si>
    <t>3,01</t>
  </si>
  <si>
    <t xml:space="preserve">ANEL BORRACHA, PARA TUBO PVC, REDE COLETOR ESGOTO, DN 150 MM (NBR 7362)                                                                                                                                                                                                                                                                                                                                                                                                                                   </t>
  </si>
  <si>
    <t>9,48</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</si>
  <si>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</si>
  <si>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</si>
  <si>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</si>
  <si>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</si>
  <si>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</si>
  <si>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</si>
  <si>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2,12</t>
  </si>
  <si>
    <t xml:space="preserve">ANEL BORRACHA, PARA TUBO/CONEXAO PVC PBA, DN 60 MM, PARA REDE AGUA                                                                                                                                                                                                                                                                                                                                                                                                                                        </t>
  </si>
  <si>
    <t xml:space="preserve">ANEL BORRACHA, PARA TUBO/CONEXAO PVC PBA, DN 75 MM, PARA REDE AGUA                                                                                                                                                                                                                                                                                                                                                                                                                                        </t>
  </si>
  <si>
    <t>6,03</t>
  </si>
  <si>
    <t xml:space="preserve">ANEL BORRACHA, PARA TUBO, PVC REDE COLETOR ESGOTO, DN 300 MM (NBR 7362)                                                                                                                                                                                                                                                                                                                                                                                                                                   </t>
  </si>
  <si>
    <t xml:space="preserve">ANEL DE BORRACHA PARA VEDACAO DE DUTO PEAD CORRUGADO PARA ELETRICA, DN 1 1/2" (NBR 15715)                                                                                                                                                                                                                                                                                                                                                                                                                 </t>
  </si>
  <si>
    <t>2,67</t>
  </si>
  <si>
    <t xml:space="preserve">ANEL DE BORRACHA PARA VEDACAO DE DUTO PEAD CORRUGADO PARA ELETRICA, DN 1 1/4" (NBR 15715)                                                                                                                                                                                                                                                                                                                                                                                                                 </t>
  </si>
  <si>
    <t>2,34</t>
  </si>
  <si>
    <t xml:space="preserve">ANEL DE BORRACHA PARA VEDACAO DE DUTO PEAD CORRUGADO PARA ELETRICA, DN 2" (NBR 15715)                                                                                                                                                                                                                                                                                                                                                                                                                     </t>
  </si>
  <si>
    <t>3,13</t>
  </si>
  <si>
    <t xml:space="preserve">ANEL DE BORRACHA PARA VEDACAO DE DUTO PEAD CORRUGADO PARA ELETRICA, DN 3" (NBR 15715)                                                                                                                                                                                                                                                                                                                                                                                                                     </t>
  </si>
  <si>
    <t>4,86</t>
  </si>
  <si>
    <t xml:space="preserve">ANEL DE BORRACHA PARA VEDACAO DE DUTO PEAD CORRUGADO PARA ELETRICA, DN 4" (NBR 15715)                                                                                                                                                                                                                                                                                                                                                                                                                     </t>
  </si>
  <si>
    <t>5,33</t>
  </si>
  <si>
    <t xml:space="preserve">ANEL DE CONCRETO ARMADO COM FUNDO, PARA FOSSA E POCO 1,50 X *0,50* M                                                                                                                                                                                                                                                                                                                                                                                                                                      </t>
  </si>
  <si>
    <t>683,49</t>
  </si>
  <si>
    <t xml:space="preserve">ANEL DE CONCRETO ARMADO COM FUNDO, PARA FOSSA E POCO 2,00 X *0,50* M                                                                                                                                                                                                                                                                                                                                                                                                                                      </t>
  </si>
  <si>
    <t>1.077,32</t>
  </si>
  <si>
    <t xml:space="preserve">ANEL DE CONCRETO ARMADO COM FUNDO, PARA FOSSA E POCO 2,50 X *0,50* M                                                                                                                                                                                                                                                                                                                                                                                                                                      </t>
  </si>
  <si>
    <t>1.512,72</t>
  </si>
  <si>
    <t xml:space="preserve">ANEL DE CONCRETO ARMADO, COM FUROS/DRENO PARA SUMIDOURO, D = 0,80 M, H = 0,50 M                                                                                                                                                                                                                                                                                                                                                                                                                           </t>
  </si>
  <si>
    <t>141,41</t>
  </si>
  <si>
    <t xml:space="preserve">ANEL DE CONCRETO ARMADO, COM FUROS/DRENO PARA SUMIDOURO, D = 1,00 M, H = 0,50M                                                                                                                                                                                                                                                                                                                                                                                                                            </t>
  </si>
  <si>
    <t>184,20</t>
  </si>
  <si>
    <t xml:space="preserve">ANEL DE CONCRETO ARMADO, COM FUROS/DRENO PARA SUMIDOURO, D = 1,50 M, H = 0,50 M                                                                                                                                                                                                                                                                                                                                                                                                                           </t>
  </si>
  <si>
    <t>445,63</t>
  </si>
  <si>
    <t xml:space="preserve">ANEL DE DISTRIBUICAO EM ACO GALVANIZADO PARA FIO FE-160                                                                                                                                                                                                                                                                                                                                                                                                                                                   </t>
  </si>
  <si>
    <t>1,40</t>
  </si>
  <si>
    <t xml:space="preserve">ANEL DE EXPANSAO EM COBRE, ENGATE RAPIDO 1 1/2", PARA EMPATACAO MANGUEIRA DE COMBATE A INCENDIO PREDIAL                                                                                                                                                                                                                                                                                                                                                                                                   </t>
  </si>
  <si>
    <t>12,36</t>
  </si>
  <si>
    <t xml:space="preserve">ANEL DE EXPANSAO EM COBRE, ENGATE RAPIDO 2 1/2", PARA EMPATACAO MANGUEIRA DE COMBATE A INCENDIO PREDIAL                                                                                                                                                                                                                                                                                                                                                                                                   </t>
  </si>
  <si>
    <t>18,68</t>
  </si>
  <si>
    <t xml:space="preserve">ANEL DE VEDACAO/JUNTA ELASTICA, H = *16* MM, PARA TUBO DE CONCRETO, DN 300 MM                                                                                                                                                                                                                                                                                                                                                                                                                             </t>
  </si>
  <si>
    <t>20,01</t>
  </si>
  <si>
    <t xml:space="preserve">ANEL DE VEDACAO/JUNTA ELASTICA, H = *16* MM, PARA TUBO DE CONCRETO, DN 400 MM                                                                                                                                                                                                                                                                                                                                                                                                                             </t>
  </si>
  <si>
    <t xml:space="preserve">ANEL DE VEDACAO/JUNTA ELASTICA, H = *16* MM, PARA TUBO DE CONCRETO, DN 500 MM                                                                                                                                                                                                                                                                                                                                                                                                                             </t>
  </si>
  <si>
    <t>28,48</t>
  </si>
  <si>
    <t xml:space="preserve">ANEL DE VEDACAO/JUNTA ELASTICA, H = *16* MM, PARA TUBO DE CONCRETO, DN 600 MM                                                                                                                                                                                                                                                                                                                                                                                                                             </t>
  </si>
  <si>
    <t xml:space="preserve">ANEL DE VEDACAO/JUNTA ELASTICA, H = *18* MM, PARA TUBO DE CONCRETO, DN 700 MM                                                                                                                                                                                                                                                                                                                                                                                                                             </t>
  </si>
  <si>
    <t>46,05</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</si>
  <si>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</si>
  <si>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</si>
  <si>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</si>
  <si>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</si>
  <si>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15,67</t>
  </si>
  <si>
    <t xml:space="preserve">ANEL DESLIZANTE / TRADICIONAL, METALICO, PARA TUBO PEX, DN 16 MM                                                                                                                                                                                                                                                                                                                                                                                                                                          </t>
  </si>
  <si>
    <t xml:space="preserve">ANEL DESLIZANTE / TRADICIONAL, METALICO, PARA TUBO PEX, DN 20 MM                                                                                                                                                                                                                                                                                                                                                                                                                                          </t>
  </si>
  <si>
    <t>2,35</t>
  </si>
  <si>
    <t xml:space="preserve">ANEL DESLIZANTE / TRADICIONAL, METALICO, PARA TUBO PEX, DN 25 MM                                                                                                                                                                                                                                                                                                                                                                                                                                          </t>
  </si>
  <si>
    <t>4,64</t>
  </si>
  <si>
    <t xml:space="preserve">ANEL DESLIZANTE / TRADICIONAL, METALICO, PARA TUBO PEX, DN 32 MM                                                                                                                                                                                                                                                                                                                                                                                                                                          </t>
  </si>
  <si>
    <t>7,25</t>
  </si>
  <si>
    <t xml:space="preserve">ANEL EM CONCRETO ARMADO, LISO,  PARA FOSSAS SEPTICAS E SUMIDOUROS, COM FUNDO, DIAMETRO INTERNO DE 1,20 M E ALTURA DE 0,50 M                                                                                                                                                                                                                                                                                                                                                                               </t>
  </si>
  <si>
    <t>572,65</t>
  </si>
  <si>
    <t xml:space="preserve">ANEL EM CONCRETO ARMADO, LISO, PARA FOSSAS SEPTICAS E SUMIDOUROS, COM FUNDO, DIAMETRO INTERNO DE 3,00 M E ALTURA DE 0,50 M                                                                                                                                                                                                                                                                                                                                                                                </t>
  </si>
  <si>
    <t>1.975,10</t>
  </si>
  <si>
    <t xml:space="preserve">ANEL EM CONCRETO ARMADO, LISO, PARA FOSSAS SEPTICAS E SUMIDOUROS, SEM FUNDO, DIAMETRO INTERNO DE 2,00 M E ALTURA DE 0,50 M                                                                                                                                                                                                                                                                                                                                                                                </t>
  </si>
  <si>
    <t>692,64</t>
  </si>
  <si>
    <t xml:space="preserve">ANEL EM CONCRETO ARMADO, LISO, PARA FOSSAS SEPTICAS E SUMIDOUROS, SEM FUNDO, DIAMETRO INTERNO DE 2,50 M E ALTURA DE 0,50 M                                                                                                                                                                                                                                                                                                                                                                                </t>
  </si>
  <si>
    <t>930,33</t>
  </si>
  <si>
    <t xml:space="preserve">ANEL EM CONCRETO ARMADO, LISO, PARA FOSSAS SEPTICAS E SUMIDOUROS, SEM FUNDO, DIAMETRO INTERNO DE 3,00 M E ALTURA DE 0,50 M                                                                                                                                                                                                                                                                                                                                                                                </t>
  </si>
  <si>
    <t>1.302,47</t>
  </si>
  <si>
    <t xml:space="preserve">ANEL EM CONCRETO ARMADO, LISO, PARA POCOS DE INSPECAO, COM FUNDO, DIAMETRO INTERNO DE 0,60 M E ALTURA DE 0,50 M                                                                                                                                                                                                                                                                                                                                                                                           </t>
  </si>
  <si>
    <t>167,46</t>
  </si>
  <si>
    <t xml:space="preserve">ANEL EM CONCRETO ARMADO, LISO, PARA POCOS DE INSPECAO, SEM FUNDO, DIAMETRO INTERNO DE 0,60 M E ALTURA DE 0,20 M                                                                                                                                                                                                                                                                                                                                                                                           </t>
  </si>
  <si>
    <t>78,14</t>
  </si>
  <si>
    <t xml:space="preserve">ANEL EM CONCRETO ARMADO, LISO, PARA POCOS DE INSPECAO, SEM FUNDO, DIAMETRO INTERNO DE 0,60 M E ALTURA DE 0,50 M                                                                                                                                                                                                                                                                                                                                                                                           </t>
  </si>
  <si>
    <t>120,52</t>
  </si>
  <si>
    <t xml:space="preserve">ANEL EM CONCRETO ARMADO, LISO, PARA POCOS DE VISITA, POCOS DE INSPECAO, FOSSAS SEPTICAS E SUMIDOUROS, COM FUNDO, DIAMETRO INTERNO DE 1,20 M E ALTURA DE 0,75 M                                                                                                                                                                                                                                                                                                                                            </t>
  </si>
  <si>
    <t>404,69</t>
  </si>
  <si>
    <t xml:space="preserve">ANEL EM CONCRETO ARMADO, LISO, PARA POCOS DE VISITA, POCOS DE INSPECAO, FOSSAS SEPTICAS E SUMIDOUROS, SEM FUNDO, DIAMETRO INTERNO DE 1,20 M E ALTURA DE 0,50 M                                                                                                                                                                                                                                                                                                                                            </t>
  </si>
  <si>
    <t>288,73</t>
  </si>
  <si>
    <t xml:space="preserve">ANEL EM CONCRETO ARMADO, LISO, PARA POCOS DE VISITAS, POCOS DE INSPECAO, FOSSAS SEPTICAS E SUMIDOUROS, COM FUNDO, DIAMETRO INTERNO DE 0,80 M E ALTURA DE 0,50 M                                                                                                                                                                                                                                                                                                                                           </t>
  </si>
  <si>
    <t>223,28</t>
  </si>
  <si>
    <t xml:space="preserve">ANEL EM CONCRETO ARMADO, LISO, PARA POCOS DE VISITAS, POCOS DE INSPECAO, FOSSAS SEPTICAS E SUMIDOUROS, COM FUNDO, DIAMETRO INTERNO DE 1,00 M E ALTURA DE 0,50 M                                                                                                                                                                                                                                                                                                                                           </t>
  </si>
  <si>
    <t>293,05</t>
  </si>
  <si>
    <t xml:space="preserve">ANEL EM CONCRETO ARMADO, LISO, PARA POCOS DE VISITAS, POCOS DE INSPECAO, FOSSAS SEPTICAS E SUMIDOUROS, SEM FUNDO, DIAMETRO INTERNO DE 0,80 M E ALTURA DE 0,50 M                                                                                                                                                                                                                                                                                                                                           </t>
  </si>
  <si>
    <t>158,15</t>
  </si>
  <si>
    <t xml:space="preserve">ANEL EM CONCRETO ARMADO, LISO, PARA POCOS DE VISITAS, POCOS DE INSPECAO, FOSSAS SEPTICAS E SUMIDOUROS, SEM FUNDO, DIAMETRO INTERNO DE 1,00 M E ALTURA DE 0,50 M                                                                                                                                                                                                                                                                                                                                           </t>
  </si>
  <si>
    <t>212,71</t>
  </si>
  <si>
    <t xml:space="preserve">ANEL EM CONCRETO ARMADO, LISO, PARA, POCOS DE VISITA, POCOS DE INSPECAO, FOSSAS SEPTICAS E SUMIDOUROS, COM FUNDO, DIAMETRO INTERNO DE 1,50 M E ALTURA DE 1,00 M                                                                                                                                                                                                                                                                                                                                           </t>
  </si>
  <si>
    <t>558,20</t>
  </si>
  <si>
    <t xml:space="preserve">ANEL EM CONCRETO ARMADO, LISO, PARA, POCOS DE VISITA, POCOS DE INSPECAO, FOSSAS SEPTICAS E SUMIDOUROS, SEM FUNDO, DIAMETRO INTERNO DE 1,50 M E ALTURA DE 0,50 M                                                                                                                                                                                                                                                                                                                                           </t>
  </si>
  <si>
    <t>399,37</t>
  </si>
  <si>
    <t xml:space="preserve">ANEL EM CONCRETO ARMADO, PERFURADO,  PARA FOSSAS SEPTICAS E SUMIDOUROS, SEM FUNDO, DIAMETRO INTERNO DE 1,20 M E ALTURA DE 0,50 M                                                                                                                                                                                                                                                                                                                                                                          </t>
  </si>
  <si>
    <t>251,19</t>
  </si>
  <si>
    <t xml:space="preserve">ANEL EM CONCRETO ARMADO, PERFURADO, PARA FOSSAS SEPTICAS E SUMIDOUROS, SEM FUNDO, DIAMETRO INTERNO DE 2,00 M E ALTURA DE 0,50 M                                                                                                                                                                                                                                                                                                                                                                           </t>
  </si>
  <si>
    <t>530,29</t>
  </si>
  <si>
    <t xml:space="preserve">ANEL EM CONCRETO ARMADO, PERFURADO, PARA FOSSAS SEPTICAS E SUMIDOUROS, SEM FUNDO, DIAMETRO INTERNO DE 2,50 M E ALTURA DE 0,50 M                                                                                                                                                                                                                                                                                                                                                                           </t>
  </si>
  <si>
    <t>651,23</t>
  </si>
  <si>
    <t xml:space="preserve">ANEL EM CONCRETO ARMADO, PERFURADO, PARA FOSSAS SEPTICAS E SUMIDOUROS, SEM FUNDO, DIAMETRO INTERNO DE 3,00 M E ALTURA DE 0,50 M                                                                                                                                                                                                                                                                                                                                                                           </t>
  </si>
  <si>
    <t>911,72</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</si>
  <si>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</si>
  <si>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</si>
  <si>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</si>
  <si>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</si>
  <si>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27,94</t>
  </si>
  <si>
    <t xml:space="preserve">APONTADOR OU APROPRIADOR DE MAO DE OBRA (MENSALISTA)                                                                                                                                                                                                                                                                                                                                                                                                                                                      </t>
  </si>
  <si>
    <t xml:space="preserve">AQUECEDOR DE AGUA A GAS GLP/GN COM CAPACIDADE DE ARMAZENAMENTO DE 50 A 80 L                                                                                                                                                                                                                                                                                                                                                                                                                               </t>
  </si>
  <si>
    <t>3.563,75</t>
  </si>
  <si>
    <t xml:space="preserve">AQUECEDOR DE AGUA ELETRICO  RESERVATORIO DE 100 L CILINDRICO EM COBRE, REFORCADO COM ACO CARBONO, MONOFASICO, TENSAO NOMINAL 220 V                                                                                                                                                                                                                                                                                                                                                                        </t>
  </si>
  <si>
    <t>3.800,00</t>
  </si>
  <si>
    <t xml:space="preserve">AQUECEDOR DE AGUA ELETRICO  RESERVATORIO DE 500 L CILINDRICO EM COBRE, REFORCADO COM ACO CARBONO, MONOFASICO, TENSAO NOMINAL 220 V                                                                                                                                                                                                                                                                                                                                                                        </t>
  </si>
  <si>
    <t>8.271,64</t>
  </si>
  <si>
    <t xml:space="preserve">AQUECEDOR DE AGUA ELETRICO  RESERVATORIO DE 500 L CILINDRICO EM COBRE, REFORCADO COM ACO CARBONO, TRIFASICO, TENSAO NOMINAL 220/380/400 V, POTENCIA 24 KW                                                                                                                                                                                                                                                                                                                                                 </t>
  </si>
  <si>
    <t>10.386,17</t>
  </si>
  <si>
    <t xml:space="preserve">AQUECEDOR DE AGUA ELETRICO  RESERVATORIO DE 700 L CILINDRICO EM COBRE, REFORCADO COM ACO CARBONO, MONOFASICO, TENSAO NOMINAL 220 V                                                                                                                                                                                                                                                                                                                                                                        </t>
  </si>
  <si>
    <t>13.454,13</t>
  </si>
  <si>
    <t xml:space="preserve">AQUECEDOR DE AGUA ELETRICO HORIZONTAL, RESERVATORIO DE 200 L CILINDRICO EM COBRE, REFORCADO COM ACO CARBONO, MONOFASICO, TENSAO NOMINAL 220 V                                                                                                                                                                                                                                                                                                                                                             </t>
  </si>
  <si>
    <t>5.144,35</t>
  </si>
  <si>
    <t xml:space="preserve">AQUECEDOR DE OLEO BPF (FLUIDO) TERMICO, CAPACIDADE DE 300.000  KCAL/H                                                                                                                                                                                                                                                                                                                                                                                                                                     </t>
  </si>
  <si>
    <t xml:space="preserve">AQUECEDOR SOLAR COM RESERVATORIO TERMICO DE 1000 L E *5* PLACAS COLETORAS DE *2,0* M2 (NAO INCLUI ACESSORIOS) (SEM INSTALACAO)                                                                                                                                                                                                                                                                                                                                                                            </t>
  </si>
  <si>
    <t>10.386,50</t>
  </si>
  <si>
    <t xml:space="preserve">AQUECEDOR SOLAR COM RESERVATORIO TERMICO DE 400 L E *2* PLACAS COLETORAS DE *2,0* M2 (NAO INCLUI ACESSORIOS) (SEM INSTALACAO)                                                                                                                                                                                                                                                                                                                                                                             </t>
  </si>
  <si>
    <t>5.416,99</t>
  </si>
  <si>
    <t xml:space="preserve">AQUECEDOR SOLAR COM RESERVATORIO TERMICO DE 600 L E *3* PLACAS COLETORAS DE *2,0* M2 (NAO INCLUI ACESSORIOS) (SEM INSTALACAO)                                                                                                                                                                                                                                                                                                                                                                             </t>
  </si>
  <si>
    <t>7.189,40</t>
  </si>
  <si>
    <t xml:space="preserve">AQUECEDOR SOLAR COM RESERVATORIO TERMICO DE 800 L E *4* PLACAS COLETORAS DE *2,0* M2 (NAO INCLUI ACESSORIOS) (SEM INSTALACAO)                                                                                                                                                                                                                                                                                                                                                                             </t>
  </si>
  <si>
    <t>6.714,50</t>
  </si>
  <si>
    <t xml:space="preserve">AQUECEDOR SOLAR DE INSTALACAO EXTERNA, KIT COMPACTO, CONJUNTO COM RESERVATORIO TERMICO DE 200 L, PLACA COLETORA DE *2,0* M2 E INCLUSO ACESSORIOS (RESIDENCIAS ATE 120,00 M2 E DE 4 A 5 BANHOS POR DIA) (SEM INSTALACAO)                                                                                                                                                                                                                                                                                   </t>
  </si>
  <si>
    <t>3.195,60</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</si>
  <si>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</si>
  <si>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</si>
  <si>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</si>
  <si>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</si>
  <si>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</si>
  <si>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</si>
  <si>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</si>
  <si>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</si>
  <si>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</si>
  <si>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</si>
  <si>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</si>
  <si>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</si>
  <si>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</si>
  <si>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</si>
  <si>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</si>
  <si>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</si>
  <si>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</si>
  <si>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</si>
  <si>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</si>
  <si>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</si>
  <si>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</si>
  <si>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</si>
  <si>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</si>
  <si>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</si>
  <si>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</si>
  <si>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</si>
  <si>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</si>
  <si>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</si>
  <si>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</si>
  <si>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</si>
  <si>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</si>
  <si>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</si>
  <si>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</si>
  <si>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</si>
  <si>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</si>
  <si>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</si>
  <si>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</si>
  <si>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</si>
  <si>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</si>
  <si>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27,84</t>
  </si>
  <si>
    <t xml:space="preserve">ARAME DE AMARRACAO PARA GABIAO GALVANIZADO, DIAMETRO 2,2 MM                                                                                                                                                                                                                                                                                                                                                                                                                                               </t>
  </si>
  <si>
    <t>24,65</t>
  </si>
  <si>
    <t xml:space="preserve">ARAME FARPADO GALVANIZADO, 14 BWG (2,11 MM), CLASSE 250                                                                                                                                                                                                                                                                                                                                                                                                                                                   </t>
  </si>
  <si>
    <t>1,43</t>
  </si>
  <si>
    <t xml:space="preserve">ARAME FARPADO GALVANIZADO, 16 BWG (1,65 MM), CLASSE 250                                                                                                                                                                                                                                                                                                                                                                                                                                                   </t>
  </si>
  <si>
    <t>1,29</t>
  </si>
  <si>
    <t xml:space="preserve">ARAME GALVANIZADO 12 BWG, D = 2,76 MM (0,048 KG/M) OU 14 BWG, D = 2,11 MM (0,026 KG/M)                                                                                                                                                                                                                                                                                                                                                                                                                    </t>
  </si>
  <si>
    <t>23,50</t>
  </si>
  <si>
    <t xml:space="preserve">ARAME GALVANIZADO 16 BWG, D = 1,65MM (0,0166 KG/M)                                                                                                                                                                                                                                                                                                                                                                                                                                                        </t>
  </si>
  <si>
    <t>30,89</t>
  </si>
  <si>
    <t xml:space="preserve">ARAME GALVANIZADO 18 BWG, D = 1,24MM (0,009 KG/M)                                                                                                                                                                                                                                                                                                                                                                                                                                                         </t>
  </si>
  <si>
    <t>33,52</t>
  </si>
  <si>
    <t xml:space="preserve">ARAME GALVANIZADO 6 BWG, D = 5,16 MM (0,157 KG/M), OU 8 BWG, D = 4,19 MM (0,101 KG/M), OU 10 BWG, D = 3,40 MM (0,0713 KG/M)                                                                                                                                                                                                                                                                                                                                                                               </t>
  </si>
  <si>
    <t>27,30</t>
  </si>
  <si>
    <t xml:space="preserve">ARAME PROTEGIDO COM POLIMERO PARA GABIAO, DIAMETRO 2,2 MM                                                                                                                                                                                                                                                                                                                                                                                                                                                 </t>
  </si>
  <si>
    <t>31,73</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</si>
  <si>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</si>
  <si>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</si>
  <si>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</si>
  <si>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</si>
  <si>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</si>
  <si>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103,96</t>
  </si>
  <si>
    <t xml:space="preserve">AREIA PARA LEITO FILTRANTE (0,42 A 1,68 MM) - POSTO JAZIDA/FORNECEDOR (RETIRADO NA JAZIDA, SEM TRANSPORTE)                                                                                                                                                                                                                                                                                                                                                                                                </t>
  </si>
  <si>
    <t xml:space="preserve">ARGAMASSA COLANTE AC I PARA CERAMICAS                                                                                                                                                                                                                                                                                                                                                                                                                                                                     </t>
  </si>
  <si>
    <t>0,58</t>
  </si>
  <si>
    <t xml:space="preserve">ARGAMASSA COLANTE AC II                                                                                                                                                                                                                                                                                                                                                                                                                                                                                   </t>
  </si>
  <si>
    <t>1,08</t>
  </si>
  <si>
    <t xml:space="preserve">ARGAMASSA COLANTE TIPO AC III                                                                                                                                                                                                                                                                                                                                                                                                                                                                             </t>
  </si>
  <si>
    <t>1,78</t>
  </si>
  <si>
    <t xml:space="preserve">ARGAMASSA COLANTE TIPO AC III E                                                                                                                                                                                                                                                                                                                                                                                                                                                                           </t>
  </si>
  <si>
    <t>2,04</t>
  </si>
  <si>
    <t xml:space="preserve">ARGAMASSA INDUSTRIALIZADA MULTIUSO, PARA REVESTIMENTO INTERNO E EXTERNO E ASSENTAMENTO DE BLOCOS DIVERSOS                                                                                                                                                                                                                                                                                                                                                                                                 </t>
  </si>
  <si>
    <t>0,63</t>
  </si>
  <si>
    <t xml:space="preserve">ARGAMASSA INDUSTRIALIZADA PARA CHAPISCO COLANTE                                                                                                                                                                                                                                                                                                                                                                                                                                                           </t>
  </si>
  <si>
    <t xml:space="preserve">ARGAMASSA INDUSTRIALIZADA PARA CHAPISCO ROLADO                                                                                                                                                                                                                                                                                                                                                                                                                                                            </t>
  </si>
  <si>
    <t>1,90</t>
  </si>
  <si>
    <t xml:space="preserve">ARGAMASSA PARA REVESTIMENTO DECORATIVO MONOCAMADA                                                                                                                                                                                                                                                                                                                                                                                                                                                         </t>
  </si>
  <si>
    <t xml:space="preserve">ARGAMASSA PISO SOBRE PISO                                                                                                                                                                                                                                                                                                                                                                                                                                                                                 </t>
  </si>
  <si>
    <t>1,66</t>
  </si>
  <si>
    <t xml:space="preserve">ARGAMASSA POLIMERICA DE REPARO ESTRUTURAL, BICOMPONENTE                                                                                                                                                                                                                                                                                                                                                                                                                                                   </t>
  </si>
  <si>
    <t>5,10</t>
  </si>
  <si>
    <t xml:space="preserve">ARGAMASSA POLIMERICA IMPERMEABILIZANTE SEMIFLEXIVEL, BICOMPONENTE (MEMBRANA IMPERMEABILIZANTE ACRILICA)                                                                                                                                                                                                                                                                                                                                                                                                   </t>
  </si>
  <si>
    <t>4,10</t>
  </si>
  <si>
    <t xml:space="preserve">ARGAMASSA PRONTA PARA CONTRAPISO                                                                                                                                                                                                                                                                                                                                                                                                                                                                          </t>
  </si>
  <si>
    <t>0,60</t>
  </si>
  <si>
    <t xml:space="preserve">ARGAMASSA USINADA AUTOADENSAVEL E AUTONIVELANTE PARA CONTRAPISO, INCLUI BOMBEAMENTO                                                                                                                                                                                                                                                                                                                                                                                                                       </t>
  </si>
  <si>
    <t xml:space="preserve">ARGILA EXPANDIDA, GRANULOMETRIA 2215                                                                                                                                                                                                                                                                                                                                                                                                                                                                      </t>
  </si>
  <si>
    <t>1.460,67</t>
  </si>
  <si>
    <t xml:space="preserve">ARGILA OU BARRO PARA ATERRO/REATERRO (COM TRANSPORTE ATE 10 KM)                                                                                                                                                                                                                                                                                                                                                                                                                                           </t>
  </si>
  <si>
    <t>102,24</t>
  </si>
  <si>
    <t xml:space="preserve">ARGILA OU BARRO PARA ATERRO/REATERRO (RETIRADO NA JAZIDA, SEM TRANSPORTE)                                                                                                                                                                                                                                                                                                                                                                                                                                 </t>
  </si>
  <si>
    <t>73,03</t>
  </si>
  <si>
    <t xml:space="preserve">ARGILA, ARGILA VERMELHA OU ARGILA ARENOSA (RETIRADA NA JAZIDA, SEM TRANSPORTE)                                                                                                                                                                                                                                                                                                                                                                                                                            </t>
  </si>
  <si>
    <t xml:space="preserve">ARMACAO VERTICAL COM HASTE E CONTRA-PINO, EM CHAPA DE ACO GALVANIZADO 3/16", COM 1 ESTRIBO E 1 ISOLADOR                                                                                                                                                                                                                                                                                                                                                                                                   </t>
  </si>
  <si>
    <t>41,83</t>
  </si>
  <si>
    <t xml:space="preserve">ARMACAO VERTICAL COM HASTE E CONTRA-PINO, EM CHAPA DE ACO GALVANIZADO 3/16", COM 1 ESTRIBO, SEM ISOLADOR                                                                                                                                                                                                                                                                                                                                                                                                  </t>
  </si>
  <si>
    <t>29,26</t>
  </si>
  <si>
    <t xml:space="preserve">ARMACAO VERTICAL COM HASTE E CONTRA-PINO, EM CHAPA DE ACO GALVANIZADO 3/16", COM 2 ESTRIBOS, E 2 ISOLADORES                                                                                                                                                                                                                                                                                                                                                                                               </t>
  </si>
  <si>
    <t>62,18</t>
  </si>
  <si>
    <t xml:space="preserve">ARMACAO VERTICAL COM HASTE E CONTRA-PINO, EM CHAPA DE ACO GALVANIZADO 3/16", COM 2 ESTRIBOS, SEM ISOLADOR                                                                                                                                                                                                                                                                                                                                                                                                 </t>
  </si>
  <si>
    <t>48,11</t>
  </si>
  <si>
    <t xml:space="preserve">ARMACAO VERTICAL COM HASTE E CONTRA-PINO, EM CHAPA DE ACO GALVANIZADO 3/16", COM 3 ESTRIBOS E 3 ISOLADORES                                                                                                                                                                                                                                                                                                                                                                                                </t>
  </si>
  <si>
    <t>112,35</t>
  </si>
  <si>
    <t xml:space="preserve">ARMACAO VERTICAL COM HASTE E CONTRA-PINO, EM CHAPA DE ACO GALVANIZADO 3/16", COM 3 ESTRIBOS, SEM ISOLADOR                                                                                                                                                                                                                                                                                                                                                                                                 </t>
  </si>
  <si>
    <t>80,44</t>
  </si>
  <si>
    <t xml:space="preserve">ARMACAO VERTICAL COM HASTE E CONTRA-PINO, EM CHAPA DE ACO GALVANIZADO 3/16", COM 4 ESTRIBOS E 4 ISOLADORES                                                                                                                                                                                                                                                                                                                                                                                                </t>
  </si>
  <si>
    <t>144,77</t>
  </si>
  <si>
    <t xml:space="preserve">ARMACAO VERTICAL COM HASTE E CONTRA-PINO, EM CHAPA DE ACO GALVANIZADO 3/16", COM 4 ESTRIBOS, SEM ISOLADOR                                                                                                                                                                                                                                                                                                                                                                                                 </t>
  </si>
  <si>
    <t>122,89</t>
  </si>
  <si>
    <t xml:space="preserve">ARMADOR (HORISTA)                                                                                                                                                                                                                                                                                                                                                                                                                                                                                         </t>
  </si>
  <si>
    <t>20,08</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</si>
  <si>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</si>
  <si>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</si>
  <si>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</si>
  <si>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</si>
  <si>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</si>
  <si>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</si>
  <si>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</si>
  <si>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</si>
  <si>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</si>
  <si>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</si>
  <si>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1,32</t>
  </si>
  <si>
    <t xml:space="preserve">ARRUELA EM ALUMINIO, COM ROSCA, DE  1 1/4", PARA ELETRODUTO                                                                                                                                                                                                                                                                                                                                                                                                                                               </t>
  </si>
  <si>
    <t>1,51</t>
  </si>
  <si>
    <t xml:space="preserve">ARRUELA EM ALUMINIO, COM ROSCA, DE 1 1/2", PARA ELETRODUTO                                                                                                                                                                                                                                                                                                                                                                                                                                                </t>
  </si>
  <si>
    <t>1,68</t>
  </si>
  <si>
    <t xml:space="preserve">ARRUELA EM ALUMINIO, COM ROSCA, DE 1/2", PARA ELETRODUTO                                                                                                                                                                                                                                                                                                                                                                                                                                                  </t>
  </si>
  <si>
    <t xml:space="preserve">ARRUELA EM ALUMINIO, COM ROSCA, DE 1", PARA ELETRODUTO                                                                                                                                                                                                                                                                                                                                                                                                                                                    </t>
  </si>
  <si>
    <t>0,84</t>
  </si>
  <si>
    <t xml:space="preserve">ARRUELA EM ALUMINIO, COM ROSCA, DE 2 1/2", PARA ELETRODUTO                                                                                                                                                                                                                                                                                                                                                                                                                                                </t>
  </si>
  <si>
    <t xml:space="preserve">ARRUELA EM ALUMINIO, COM ROSCA, DE 2", PARA ELETRODUTO                                                                                                                                                                                                                                                                                                                                                                                                                                                    </t>
  </si>
  <si>
    <t>2,20</t>
  </si>
  <si>
    <t xml:space="preserve">ARRUELA EM ALUMINIO, COM ROSCA, DE 3/4", PARA ELETRODUTO                                                                                                                                                                                                                                                                                                                                                                                                                                                  </t>
  </si>
  <si>
    <t>0,54</t>
  </si>
  <si>
    <t xml:space="preserve">ARRUELA EM ALUMINIO, COM ROSCA, DE 3/8", PARA ELETRODUTO                                                                                                                                                                                                                                                                                                                                                                                                                                                  </t>
  </si>
  <si>
    <t xml:space="preserve">ARRUELA EM ALUMINIO, COM ROSCA, DE 3", PARA ELETRODUTO                                                                                                                                                                                                                                                                                                                                                                                                                                                    </t>
  </si>
  <si>
    <t>5,67</t>
  </si>
  <si>
    <t xml:space="preserve">ARRUELA EM ALUMINIO, COM ROSCA, DE 4", PARA ELETRODUTO                                                                                                                                                                                                                                                                                                                                                                                                                                                    </t>
  </si>
  <si>
    <t>7,91</t>
  </si>
  <si>
    <t xml:space="preserve">ARRUELA LISA, REDONDA, DE LATAO POLIDO, DIAMETRO NOMINAL 5/8", DIAMETRO EXTERNO = 34 MM, DIAMETRO DO FURO = 17 MM, ESPESSURA = *2,5* MM                                                                                                                                                                                                                                                                                                                                                                   </t>
  </si>
  <si>
    <t xml:space="preserve">ARRUELA QUADRADA EM ACO GALVANIZADO, DIMENSAO = 38 MM, ESPESSURA = 3MM, DIAMETRO DO FURO= 18 MM                                                                                                                                                                                                                                                                                                                                                                                                           </t>
  </si>
  <si>
    <t>1,16</t>
  </si>
  <si>
    <t xml:space="preserve">ASFALTO MODIFICADO TIPO I - NBR 9910 (ASFALTO OXIDADO PARA IMPERMEABILIZACAO, COEFICIENTE DE PENETRACAO 25-40)                                                                                                                                                                                                                                                                                                                                                                                            </t>
  </si>
  <si>
    <t>13,31</t>
  </si>
  <si>
    <t xml:space="preserve">ASFALTO MODIFICADO TIPO II - NBR 9910 (ASFALTO OXIDADO PARA IMPERMEABILIZACAO, COEFICIENTE DE PENETRACAO 20-35)                                                                                                                                                                                                                                                                                                                                                                                           </t>
  </si>
  <si>
    <t>15,77</t>
  </si>
  <si>
    <t xml:space="preserve">ASFALTO MODIFICADO TIPO III - NBR 9910 (ASFALTO OXIDADO PARA IMPERMEABILIZACAO, COEFICIENTE DE PENETRACAO 15-25)                                                                                                                                                                                                                                                                                                                                                                                          </t>
  </si>
  <si>
    <t xml:space="preserve">ASSENTADOR DE MANILHAS                                                                                                                                                                                                                                                                                                                                                                                                                                                                                    </t>
  </si>
  <si>
    <t>15,23</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</si>
  <si>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</si>
  <si>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</si>
  <si>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</si>
  <si>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</si>
  <si>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</si>
  <si>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</si>
  <si>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</si>
  <si>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</si>
  <si>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</si>
  <si>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</si>
  <si>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</si>
  <si>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</si>
  <si>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</si>
  <si>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27,69</t>
  </si>
  <si>
    <t xml:space="preserve">AUXILIAR DE LABORATORISTA DE SOLOS E DE CONCRETO (MENSALISTA)                                                                                                                                                                                                                                                                                                                                                                                                                                             </t>
  </si>
  <si>
    <t xml:space="preserve">AUXILIAR DE MECANICO                                                                                                                                                                                                                                                                                                                                                                                                                                                                                      </t>
  </si>
  <si>
    <t xml:space="preserve">AUXILIAR DE MECANICO (MENSALISTA)                                                                                                                                                                                                                                                                                                                                                                                                                                                                         </t>
  </si>
  <si>
    <t xml:space="preserve">AUXILIAR DE PEDREIRO (HORISTA)                                                                                                                                                                                                                                                                                                                                                                                                                                                                            </t>
  </si>
  <si>
    <t xml:space="preserve">AUXILIAR DE PEDREIRO (MENSALISTA)                                                                                                                                                                                                                                                                                                                                                                                                                                                                         </t>
  </si>
  <si>
    <t xml:space="preserve">AUXILIAR DE SERVICOS GERAIS                                                                                                                                                                                                                                                                                                                                                                                                                                                                               </t>
  </si>
  <si>
    <t>13,13</t>
  </si>
  <si>
    <t xml:space="preserve">AUXILIAR DE SERVICOS GERAIS (MENSALISTA)                                                                                                                                                                                                                                                                                                                                                                                                                                                                  </t>
  </si>
  <si>
    <t xml:space="preserve">AUXILIAR DE TOPOGRAFO (HORISTA)                                                                                                                                                                                                                                                                                                                                                                                                                                                                           </t>
  </si>
  <si>
    <t>9,03</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</si>
  <si>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</si>
  <si>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</si>
  <si>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</si>
  <si>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</si>
  <si>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</si>
  <si>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</si>
  <si>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</si>
  <si>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</si>
  <si>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</si>
  <si>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</si>
  <si>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</si>
  <si>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</si>
  <si>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</si>
  <si>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</si>
  <si>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10,52</t>
  </si>
  <si>
    <t xml:space="preserve">BALDE VERMELHO PARA SINALIZACAO DE VIAS                                                                                                                                                                                                                                                                                                                                                                                                                                                                   </t>
  </si>
  <si>
    <t>6,06</t>
  </si>
  <si>
    <t xml:space="preserve">BANCADA DE MARMORE SINTETICO COM UMA CUBA, 120 X *60* CM                                                                                                                                                                                                                                                                                                                                                                                                                                                  </t>
  </si>
  <si>
    <t>179,90</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</si>
  <si>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</si>
  <si>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</si>
  <si>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</si>
  <si>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</si>
  <si>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</si>
  <si>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</si>
  <si>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</si>
  <si>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</si>
  <si>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</si>
  <si>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226,60</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</si>
  <si>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</si>
  <si>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</si>
  <si>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</si>
  <si>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</si>
  <si>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199,47</t>
  </si>
  <si>
    <t xml:space="preserve">BANCO ARTICULADO PARA BANHO, EM ACO INOX POLIDO, 70* CM X 45* CM                                                                                                                                                                                                                                                                                                                                                                                                                                          </t>
  </si>
  <si>
    <t xml:space="preserve">BANCO COM ENCOSTO, 1,60M* DE COMPRIMENTO, EM TUBO DE ACO CARBONO E PINTURA NO PROCESSO ELETROSTATICO - PARA ACADEMIA AO AR LIVRE / ACADEMIA DA TERCEIRA IDADE - ATI                                                                                                                                                                                                                                                                                                                                       </t>
  </si>
  <si>
    <t>1.197,21</t>
  </si>
  <si>
    <t xml:space="preserve">BANDEJA DE PINTURA PARA ROLO 23 CM                                                                                                                                                                                                                                                                                                                                                                                                                                                                        </t>
  </si>
  <si>
    <t>10,31</t>
  </si>
  <si>
    <t xml:space="preserve">BARRA ANTIPANICO DUPLA, CEGA EM LADO OPOSTO, COR CINZA                                                                                                                                                                                                                                                                                                                                                                                                                                                    </t>
  </si>
  <si>
    <t>1.090,06</t>
  </si>
  <si>
    <t xml:space="preserve">BARRA ANTIPANICO DUPLA, PARA PORTA DE VIDRO, COR CINZA                                                                                                                                                                                                                                                                                                                                                                                                                                                    </t>
  </si>
  <si>
    <t>1.202,46</t>
  </si>
  <si>
    <t xml:space="preserve">BARRA ANTIPANICO SIMPLES, CEGA EM LADO OPOSTO, COR CINZA                                                                                                                                                                                                                                                                                                                                                                                                                                                  </t>
  </si>
  <si>
    <t>485,90</t>
  </si>
  <si>
    <t xml:space="preserve">BARRA ANTIPANICO SIMPLES, COM FECHADURA LADO OPOSTO, COR CINZA                                                                                                                                                                                                                                                                                                                                                                                                                                            </t>
  </si>
  <si>
    <t>742,11</t>
  </si>
  <si>
    <t xml:space="preserve">BARRA ANTIPANICO SIMPLES, PARA PORTA DE VIDRO, COR CINZA                                                                                                                                                                                                                                                                                                                                                                                                                                                  </t>
  </si>
  <si>
    <t>794,86</t>
  </si>
  <si>
    <t xml:space="preserve">BARRA DE ACO CHATA, RETANGULAR (QUALQUER BITOLA)                                                                                                                                                                                                                                                                                                                                                                                                                                                          </t>
  </si>
  <si>
    <t>11,57</t>
  </si>
  <si>
    <t xml:space="preserve">BARRA DE ACO CHATO, RETANGULAR, 19,05 MM X 3,17 MM (L X E), 0,47 KG/M                                                                                                                                                                                                                                                                                                                                                                                                                                     </t>
  </si>
  <si>
    <t>5,49</t>
  </si>
  <si>
    <t xml:space="preserve">BARRA DE ACO CHATO, RETANGULAR, 25,4 MM X 4,76 MM (L X E), 1,73 KG/M                                                                                                                                                                                                                                                                                                                                                                                                                                      </t>
  </si>
  <si>
    <t xml:space="preserve">BARRA DE ACO CHATO, RETANGULAR, 25,4 MM X 6,35 MM (L X E), 1,2265 KG/M                                                                                                                                                                                                                                                                                                                                                                                                                                    </t>
  </si>
  <si>
    <t>14,19</t>
  </si>
  <si>
    <t xml:space="preserve">BARRA DE ACO CHATO, RETANGULAR, 38,1 MM X 12,7 MM (L X E), 3,79 KG/M                                                                                                                                                                                                                                                                                                                                                                                                                                      </t>
  </si>
  <si>
    <t>44,52</t>
  </si>
  <si>
    <t xml:space="preserve">BARRA DE ACO CHATO, RETANGULAR, 38,1 MM X 6,35 MM (L X E), 1,89 KG/M                                                                                                                                                                                                                                                                                                                                                                                                                                      </t>
  </si>
  <si>
    <t>22,09</t>
  </si>
  <si>
    <t xml:space="preserve">BARRA DE ACO CHATO, RETANGULAR, 38,1 MM X 9,53 MM (L X E), 2,84 KG/M                                                                                                                                                                                                                                                                                                                                                                                                                                      </t>
  </si>
  <si>
    <t>33,19</t>
  </si>
  <si>
    <t xml:space="preserve">BARRA DE ACO CHATO, RETANGULAR, 50,8 MM X 12,7 MM (L X E), 5,06 KG/M                                                                                                                                                                                                                                                                                                                                                                                                                                      </t>
  </si>
  <si>
    <t>59,73</t>
  </si>
  <si>
    <t xml:space="preserve">BARRA DE ACO CHATO, RETANGULAR, 50,8 MM X 25,4 MM (L X E), 10,12 KG/M                                                                                                                                                                                                                                                                                                                                                                                                                                     </t>
  </si>
  <si>
    <t xml:space="preserve">BARRA DE ACO CHATO, RETANGULAR, 50,8 MM X 6,35 MM (L X E), 2,53 KG/M                                                                                                                                                                                                                                                                                                                                                                                                                                      </t>
  </si>
  <si>
    <t>29,57</t>
  </si>
  <si>
    <t xml:space="preserve">BARRA DE ACO CHATO, RETANGULAR, 50,8 MM X 7,94 MM (L X E), 3,162 KG/M                                                                                                                                                                                                                                                                                                                                                                                                                                     </t>
  </si>
  <si>
    <t xml:space="preserve">BARRA DE ACO CHATO, RETANGULAR, 50,8 MM X 9,53 MM (L X E), 3,79KG/M                                                                                                                                                                                                                                                                                                                                                                                                                                       </t>
  </si>
  <si>
    <t>44,29</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</si>
  <si>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</si>
  <si>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</si>
  <si>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</si>
  <si>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</si>
  <si>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</si>
  <si>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</si>
  <si>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</si>
  <si>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</si>
  <si>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136,26</t>
  </si>
  <si>
    <t xml:space="preserve">BARRA DE APOIO RETA, EM ALUMINIO, COMPRIMENTO 70CM, DIAMETRO MINIMO 3 CM                                                                                                                                                                                                                                                                                                                                                                                                                                  </t>
  </si>
  <si>
    <t>156,24</t>
  </si>
  <si>
    <t xml:space="preserve">BARRA DE APOIO RETA, EM ALUMINIO, COMPRIMENTO 80 CM, DIAMETRO MINIMO 3 CM                                                                                                                                                                                                                                                                                                                                                                                                                                 </t>
  </si>
  <si>
    <t>169,00</t>
  </si>
  <si>
    <t xml:space="preserve">BARRA DE APOIO RETA, EM ALUMINIO, COMPRIMENTO 90 CM, DIAMETRO MINIMO 3 CM                                                                                                                                                                                                                                                                                                                                                                                                                                 </t>
  </si>
  <si>
    <t>176,97</t>
  </si>
  <si>
    <t xml:space="preserve">BASE DE MISTURADOR MONOCOMANDO PARA CHUVEIRO, DE PAREDE (NAO INCLUI ACABAMENTOS)                                                                                                                                                                                                                                                                                                                                                                                                                          </t>
  </si>
  <si>
    <t xml:space="preserve">BASE PARA MASTRO DE PARA-RAIOS DIAMETRO NOMINAL 1 1/2"                                                                                                                                                                                                                                                                                                                                                                                                                                                    </t>
  </si>
  <si>
    <t>52,50</t>
  </si>
  <si>
    <t xml:space="preserve">BASE PARA MASTRO DE PARA-RAIOS DIAMETRO NOMINAL 2"                                                                                                                                                                                                                                                                                                                                                                                                                                                        </t>
  </si>
  <si>
    <t>57,58</t>
  </si>
  <si>
    <t xml:space="preserve">BASE PARA RELE COM SUPORTE METALICO                                                                                                                                                                                                                                                                                                                                                                                                                                                                       </t>
  </si>
  <si>
    <t>12,21</t>
  </si>
  <si>
    <t xml:space="preserve">BASTIDOR PARA BLOCO M10                                                                                                                                                                                                                                                                                                                                                                                                                                                                                   </t>
  </si>
  <si>
    <t>7,82</t>
  </si>
  <si>
    <t xml:space="preserve">BATE-ESTACAS POR GRAVIDADE, POTENCIA160 HP, PESO DO MARTELO ATE 3 TONELADAS                                                                                                                                                                                                                                                                                                                                                                                                                               </t>
  </si>
  <si>
    <t>645.703,12</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</si>
  <si>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</si>
  <si>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</si>
  <si>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</si>
  <si>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</si>
  <si>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</si>
  <si>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</si>
  <si>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3,09</t>
  </si>
  <si>
    <t xml:space="preserve">BETONEIRA CAPACIDADE NOMINAL 400 L, CAPACIDADE DE MISTURA  280 L, MOTOR ELETRICO TRIFASICO 220/380 V POTENCIA 2 CV, SEM CARREGADOR                                                                                                                                                                                                                                                                                                                                                                        </t>
  </si>
  <si>
    <t>5.940,44</t>
  </si>
  <si>
    <t xml:space="preserve">BETONEIRA CAPACIDADE NOMINAL 400 L, CAPACIDADE DE MISTURA 310 L, MOTOR A DIESEL POTENCIA 5 CV, SEM CARREGADOR                                                                                                                                                                                                                                                                                                                                                                                             </t>
  </si>
  <si>
    <t>8.101,14</t>
  </si>
  <si>
    <t xml:space="preserve">BETONEIRA CAPACIDADE NOMINAL 400 L, CAPACIDADE DE MISTURA 310 L, MOTOR A GASOLINA POTENCIA 5,5 CV, SEM CARREGADOR                                                                                                                                                                                                                                                                                                                                                                                         </t>
  </si>
  <si>
    <t>7.430,58</t>
  </si>
  <si>
    <t xml:space="preserve">BETONEIRA CAPACIDADE NOMINAL 600 L, CAPACIDADE DE MISTURA 440 L, MOTOR A GASOLINA POTENCIA 10 HP, COM  CARREGADOR                                                                                                                                                                                                                                                                                                                                                                                         </t>
  </si>
  <si>
    <t>32.320,02</t>
  </si>
  <si>
    <t xml:space="preserve">BETONEIRA, CAPACIDADE NOMINAL 400 L, CAPACIDADE DE MISTURA 310L, MOTOR ELETRICO TRIFASICO 220/380V POTENCIA 2 CV, SEM CARREGADOR                                                                                                                                                                                                                                                                                                                                                                          </t>
  </si>
  <si>
    <t>6.796,26</t>
  </si>
  <si>
    <t xml:space="preserve">BETONEIRA, CAPACIDADE NOMINAL 600 L, CAPACIDADE DE MISTURA  360L, MOTOR ELETRICO TRIFASICO 220/380V, POTENCIA 4CV, EXCLUSO CARREGADOR                                                                                                                                                                                                                                                                                                                                                                     </t>
  </si>
  <si>
    <t>24.164,50</t>
  </si>
  <si>
    <t xml:space="preserve">BETONEIRA, CAPACIDADE NOMINAL 600 L, CAPACIDADE DE MISTURA 440 L, MOTOR A DIESEL POTENCIA 10 CV, COM CARREGADOR                                                                                                                                                                                                                                                                                                                                                                                           </t>
  </si>
  <si>
    <t>29.369,93</t>
  </si>
  <si>
    <t xml:space="preserve">BLASTER, DINAMITADOR OU CABO DE FOGO                                                                                                                                                                                                                                                                                                                                                                                                                                                                      </t>
  </si>
  <si>
    <t>14,09</t>
  </si>
  <si>
    <t xml:space="preserve">BLASTER, DINAMITADOR OU CABO DE FOGO (MENSALISTA)                                                                                                                                                                                                                                                                                                                                                                                                                                                         </t>
  </si>
  <si>
    <t xml:space="preserve">BLOCO / TIJOLO DE VIDRO INCOLOR, CANELADO / ONDULADO, *19 X 19 X 8* CM (A X L X E)                                                                                                                                                                                                                                                                                                                                                                                                                        </t>
  </si>
  <si>
    <t>25,06</t>
  </si>
  <si>
    <t xml:space="preserve">BLOCO / TIJOLO DE VIDRO INCOLOR, XADREZ, *20 X 20 X 10* CM (A X L X E)                                                                                                                                                                                                                                                                                                                                                                                                                                    </t>
  </si>
  <si>
    <t>28,34</t>
  </si>
  <si>
    <t xml:space="preserve">BLOCO CERAMICO / TIJOLO VAZADO PARA ALVENARIA DE VEDACAO, FUROS NA HORIZONTAL, 11,5 X 19 X 19 CM (NBR 15270)                                                                                                                                                                                                                                                                                                                                                                                              </t>
  </si>
  <si>
    <t>1,07</t>
  </si>
  <si>
    <t xml:space="preserve">BLOCO CERAMICO / TIJOLO VAZADO PARA ALVENARIA DE VEDACAO, FUROS NA VERTICAL, 14 X 19 X 39 CM (NBR 15270)                                                                                                                                                                                                                                                                                                                                                                                                  </t>
  </si>
  <si>
    <t>2,63</t>
  </si>
  <si>
    <t xml:space="preserve">BLOCO CERAMICO / TIJOLO VAZADO PARA ALVENARIA DE VEDACAO, FUROS NA VERTICAL, 19 X 19 X 39 CM (NBR 15270)                                                                                                                                                                                                                                                                                                                                                                                                  </t>
  </si>
  <si>
    <t xml:space="preserve">BLOCO CERAMICO / TIJOLO VAZADO PARA ALVENARIA DE VEDACAO, FUROS NA VERTICAL,, 9 X 19 X 39 CM (NBR 15270)                                                                                                                                                                                                                                                                                                                                                                                                  </t>
  </si>
  <si>
    <t>2,07</t>
  </si>
  <si>
    <t xml:space="preserve">BLOCO CERAMICO / TIJOLO VAZADO PARA ALVENARIA DE VEDACAO, 4 FUROS NA HORIZONTAL, DE 9 X 9 X 19 CM (L X A X C)                                                                                                                                                                                                                                                                                                                                                                                             </t>
  </si>
  <si>
    <t>0,92</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</si>
  <si>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</si>
  <si>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</si>
  <si>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</si>
  <si>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1,11</t>
  </si>
  <si>
    <t xml:space="preserve">BLOCO CONCRETO CELULAR AUTOCLAVADO 12,5 X 30 X 60 CM (E X A X C)                                                                                                                                                                                                                                                                                                                                                                                                                                          </t>
  </si>
  <si>
    <t>91,91</t>
  </si>
  <si>
    <t xml:space="preserve">BLOCO CONCRETO CELULAR AUTOCLAVADO 7,5 X 30 X 60 CM (E X A X C)                                                                                                                                                                                                                                                                                                                                                                                                                                           </t>
  </si>
  <si>
    <t>54,33</t>
  </si>
  <si>
    <t xml:space="preserve">BLOCO DE CONCRETO ESTRUTURAL 14 X 19 X 29 CM, FBK 10 MPA (NBR 6136)                                                                                                                                                                                                                                                                                                                                                                                                                                       </t>
  </si>
  <si>
    <t>5,11</t>
  </si>
  <si>
    <t xml:space="preserve">BLOCO DE CONCRETO ESTRUTURAL 14 X 19 X 29 CM, FBK 12 MPA (NBR 6136)                                                                                                                                                                                                                                                                                                                                                                                                                                       </t>
  </si>
  <si>
    <t>5,20</t>
  </si>
  <si>
    <t xml:space="preserve">BLOCO DE CONCRETO ESTRUTURAL 14 X 19 X 29 CM, FBK 14 MPA (NBR 6136)                                                                                                                                                                                                                                                                                                                                                                                                                                       </t>
  </si>
  <si>
    <t xml:space="preserve">BLOCO DE CONCRETO ESTRUTURAL 14 X 19 X 29 CM, FBK 16 MPA (NBR 6136)                                                                                                                                                                                                                                                                                                                                                                                                                                       </t>
  </si>
  <si>
    <t>5,76</t>
  </si>
  <si>
    <t xml:space="preserve">BLOCO DE CONCRETO ESTRUTURAL 14 X 19 X 29 CM, FBK 4,5 MPA (NBR 6136)                                                                                                                                                                                                                                                                                                                                                                                                                                      </t>
  </si>
  <si>
    <t>4,26</t>
  </si>
  <si>
    <t xml:space="preserve">BLOCO DE CONCRETO ESTRUTURAL 14 X 19 X 29 CM, FBK 6 MPA (NBR 6136)                                                                                                                                                                                                                                                                                                                                                                                                                                        </t>
  </si>
  <si>
    <t>4,47</t>
  </si>
  <si>
    <t xml:space="preserve">BLOCO DE CONCRETO ESTRUTURAL 14 X 19 X 29 CM, FBK 8 MPA (NBR 6136)                                                                                                                                                                                                                                                                                                                                                                                                                                        </t>
  </si>
  <si>
    <t>4,74</t>
  </si>
  <si>
    <t xml:space="preserve">BLOCO DE CONCRETO ESTRUTURAL 14 X 19 X 34 CM, FBK 4,5 MPA (NBR 6136)                                                                                                                                                                                                                                                                                                                                                                                                                                      </t>
  </si>
  <si>
    <t>4,31</t>
  </si>
  <si>
    <t xml:space="preserve">BLOCO DE CONCRETO ESTRUTURAL 14 X 19 X 39 CM, FBK 10 MPA (NBR 6136)                                                                                                                                                                                                                                                                                                                                                                                                                                       </t>
  </si>
  <si>
    <t>5,61</t>
  </si>
  <si>
    <t xml:space="preserve">BLOCO DE CONCRETO ESTRUTURAL 14 X 19 X 39 CM, FBK 12 MPA (NBR 6136)                                                                                                                                                                                                                                                                                                                                                                                                                                       </t>
  </si>
  <si>
    <t xml:space="preserve">BLOCO DE CONCRETO ESTRUTURAL 14 X 19 X 39 CM, FBK 14 MPA (NBR 6136)                                                                                                                                                                                                                                                                                                                                                                                                                                       </t>
  </si>
  <si>
    <t>6,26</t>
  </si>
  <si>
    <t xml:space="preserve">BLOCO DE CONCRETO ESTRUTURAL 14 X 19 X 39 CM, FBK 4,5 MPA (NBR 6136)                                                                                                                                                                                                                                                                                                                                                                                                                                      </t>
  </si>
  <si>
    <t>4,71</t>
  </si>
  <si>
    <t xml:space="preserve">BLOCO DE CONCRETO ESTRUTURAL 14 X 19 X 39 CM, FBK 6 MPA (NBR 6136)                                                                                                                                                                                                                                                                                                                                                                                                                                        </t>
  </si>
  <si>
    <t>4,75</t>
  </si>
  <si>
    <t xml:space="preserve">BLOCO DE CONCRETO ESTRUTURAL 14 X 19 X 39 CM, FBK 8 MPA (NBR 6136)                                                                                                                                                                                                                                                                                                                                                                                                                                        </t>
  </si>
  <si>
    <t xml:space="preserve">BLOCO DE CONCRETO ESTRUTURAL 14 X 19 X 39, FCK 16 MPA (NBR 6136)                                                                                                                                                                                                                                                                                                                                                                                                                                          </t>
  </si>
  <si>
    <t>6,61</t>
  </si>
  <si>
    <t xml:space="preserve">BLOCO DE CONCRETO ESTRUTURAL 19 X 19 X 39 CM, FBK 10 MPA (NBR 6136)                                                                                                                                                                                                                                                                                                                                                                                                                                       </t>
  </si>
  <si>
    <t>7,29</t>
  </si>
  <si>
    <t xml:space="preserve">BLOCO DE CONCRETO ESTRUTURAL 19 X 19 X 39 CM, FBK 12 MPA (NBR 6136)                                                                                                                                                                                                                                                                                                                                                                                                                                       </t>
  </si>
  <si>
    <t>7,61</t>
  </si>
  <si>
    <t xml:space="preserve">BLOCO DE CONCRETO ESTRUTURAL 19 X 19 X 39 CM, FBK 14 MPA (NBR 6136)                                                                                                                                                                                                                                                                                                                                                                                                                                       </t>
  </si>
  <si>
    <t>8,25</t>
  </si>
  <si>
    <t xml:space="preserve">BLOCO DE CONCRETO ESTRUTURAL 19 X 19 X 39 CM, FBK 16 MPA (NBR 6136)                                                                                                                                                                                                                                                                                                                                                                                                                                       </t>
  </si>
  <si>
    <t>8,80</t>
  </si>
  <si>
    <t xml:space="preserve">BLOCO DE CONCRETO ESTRUTURAL 19 X 19 X 39 CM, FBK 4,5 MPA (NBR 6136)                                                                                                                                                                                                                                                                                                                                                                                                                                      </t>
  </si>
  <si>
    <t>5,89</t>
  </si>
  <si>
    <t xml:space="preserve">BLOCO DE CONCRETO ESTRUTURAL 19 X 19 X 39 CM, FBK 8 MPA (NBR 6136)                                                                                                                                                                                                                                                                                                                                                                                                                                        </t>
  </si>
  <si>
    <t>6,57</t>
  </si>
  <si>
    <t xml:space="preserve">BLOCO DE CONCRETO ESTRUTURAL 9 X 19 X 39 CM, FBK 4,5 MPA (NBR 6136)                                                                                                                                                                                                                                                                                                                                                                                                                                       </t>
  </si>
  <si>
    <t xml:space="preserve">BLOCO DE ENGATE RAPIDO PARA BASTIDOR TIPO M10                                                                                                                                                                                                                                                                                                                                                                                                                                                             </t>
  </si>
  <si>
    <t>22,30</t>
  </si>
  <si>
    <t xml:space="preserve">BLOCO DE ESPUMA MULTIUSO *23 X 13 X 8* CM                                                                                                                                                                                                                                                                                                                                                                                                                                                                 </t>
  </si>
  <si>
    <t>8,61</t>
  </si>
  <si>
    <t xml:space="preserve">BLOCO DE GESSO COMPACTO / MACICO, BRANCO, E = 10 CM, DIMENSOES *67 X 50* CM                                                                                                                                                                                                                                                                                                                                                                                                                               </t>
  </si>
  <si>
    <t xml:space="preserve">BLOCO DE GESSO VAZADO, BRANCO, E = *7* CM, DIMENSOES *67 X 50* CM                                                                                                                                                                                                                                                                                                                                                                                                                                         </t>
  </si>
  <si>
    <t>38,60</t>
  </si>
  <si>
    <t xml:space="preserve">BLOCO DE POLIETILENO ALTA DENSIDADE, *27* X *30* X *100* CM, ACOMPANHADOS PLACAS  TERMINAIS  E LONGARINAS, PARA FUNDO DE FILTRO                                                                                                                                                                                                                                                                                                                                                                           </t>
  </si>
  <si>
    <t>777,77</t>
  </si>
  <si>
    <t xml:space="preserve">BLOCO DE VEDACAO CONCRETO APARENTE 9 X 19 X 39 CM (CLASSE C - NBR 6136)                                                                                                                                                                                                                                                                                                                                                                                                                                   </t>
  </si>
  <si>
    <t>3,36</t>
  </si>
  <si>
    <t xml:space="preserve">BLOCO DE VEDACAO CONCRETO 14 X 19 X 29 CM (CLASSE C - NBR 6136)                                                                                                                                                                                                                                                                                                                                                                                                                                           </t>
  </si>
  <si>
    <t>3,74</t>
  </si>
  <si>
    <t xml:space="preserve">BLOCO DE VEDACAO DE CONCRETO APARENTE 14 X 19 X 39 CM (CLASSE C - NBR 6136)                                                                                                                                                                                                                                                                                                                                                                                                                               </t>
  </si>
  <si>
    <t>4,28</t>
  </si>
  <si>
    <t xml:space="preserve">BLOCO DE VEDACAO DE CONCRETO APARENTE 19 X 19 X 39 CM  (CLASSE C - NBR 6136)                                                                                                                                                                                                                                                                                                                                                                                                                              </t>
  </si>
  <si>
    <t>5,44</t>
  </si>
  <si>
    <t xml:space="preserve">BLOCO DE VEDACAO DE CONCRETO CELULAR AUTOCLAVADO 10 X 30 X 60 CM (E X A X C)                                                                                                                                                                                                                                                                                                                                                                                                                              </t>
  </si>
  <si>
    <t>65,49</t>
  </si>
  <si>
    <t xml:space="preserve">BLOCO DE VEDACAO DE CONCRETO CELULAR AUTOCLAVADO 15 X 30 X 60 CM (E X A X C)                                                                                                                                                                                                                                                                                                                                                                                                                              </t>
  </si>
  <si>
    <t>96,20</t>
  </si>
  <si>
    <t xml:space="preserve">BLOCO DE VEDACAO DE CONCRETO CELULAR AUTOCLAVADO 20 X 30 X 60 CM (E X A X C)                                                                                                                                                                                                                                                                                                                                                                                                                              </t>
  </si>
  <si>
    <t>147,36</t>
  </si>
  <si>
    <t xml:space="preserve">BLOCO DE VEDACAO DE CONCRETO 14 X 19 X 39 CM (CLASSE C - NBR 6136)                                                                                                                                                                                                                                                                                                                                                                                                                                        </t>
  </si>
  <si>
    <t>4,13</t>
  </si>
  <si>
    <t xml:space="preserve">BLOCO DE VEDACAO DE CONCRETO 19 X 19 X 39 CM (CLASSE C - NBR 6136)                                                                                                                                                                                                                                                                                                                                                                                                                                        </t>
  </si>
  <si>
    <t xml:space="preserve">BLOCO DE VEDACAO DE CONCRETO, 9 X 19 X 39 CM (CLASSE C - NBR 6136)                                                                                                                                                                                                                                                                                                                                                                                                                                        </t>
  </si>
  <si>
    <t>3,30</t>
  </si>
  <si>
    <t xml:space="preserve">BLOCO DE VIDRO / ELEMENTO VAZADO, INCOLOR, VENEZIANA, *20 X 20 X 6* CM (A X L X E)                                                                                                                                                                                                                                                                                                                                                                                                                        </t>
  </si>
  <si>
    <t>24,76</t>
  </si>
  <si>
    <t xml:space="preserve">BLOCO DE VIDRO / ELEMENTO VAZADO, INCOLOR, VENEZIANA, DE *20 X 10 X 8* CM (A X L X E)                                                                                                                                                                                                                                                                                                                                                                                                                     </t>
  </si>
  <si>
    <t>24,05</t>
  </si>
  <si>
    <t xml:space="preserve">BLOCO ESTRUTURAL CERAMICO 14 X 19 X 29 CM, 6,0 MPA (NBR 15270)                                                                                                                                                                                                                                                                                                                                                                                                                                            </t>
  </si>
  <si>
    <t xml:space="preserve">BLOCO ESTRUTURAL CERAMICO 14 X 19 X 34 CM, 6,0 MPA (NBR 15270)                                                                                                                                                                                                                                                                                                                                                                                                                                            </t>
  </si>
  <si>
    <t xml:space="preserve">BLOCO ESTRUTURAL CERAMICO 14 X 19 X 39 CM, 6,0 MPA (NBR 15270)                                                                                                                                                                                                                                                                                                                                                                                                                                            </t>
  </si>
  <si>
    <t>2,93</t>
  </si>
  <si>
    <t xml:space="preserve">BLOCO ESTRUTURAL CERAMICO 19 X 19 X 29 CM, 6,0 MPA (NBR 15270)                                                                                                                                                                                                                                                                                                                                                                                                                                            </t>
  </si>
  <si>
    <t>2,68</t>
  </si>
  <si>
    <t xml:space="preserve">BLOCO ESTRUTURAL CERAMICO 19 X 19 X 39 CM, 6,0 MPA (NBR 15270)                                                                                                                                                                                                                                                                                                                                                                                                                                            </t>
  </si>
  <si>
    <t>3,63</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</si>
  <si>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</si>
  <si>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</si>
  <si>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</si>
  <si>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</si>
  <si>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</si>
  <si>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</si>
  <si>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</si>
  <si>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</si>
  <si>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79,90</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</si>
  <si>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</si>
  <si>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</si>
  <si>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</si>
  <si>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57,89</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</si>
  <si>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</si>
  <si>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</si>
  <si>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1.1/2 " (40 MM)                                                                                                                                                                                                                                                                                                                                                                                                                                      </t>
  </si>
  <si>
    <t>4,87</t>
  </si>
  <si>
    <t xml:space="preserve">BOLSA DE LONA PARA FERRAMENTAS *50 X 35 X 25* CM                                                                                                                                                                                                                                                                                                                                                                                                                                                          </t>
  </si>
  <si>
    <t>318,81</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</si>
  <si>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</si>
  <si>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</si>
  <si>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</si>
  <si>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</si>
  <si>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</si>
  <si>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</si>
  <si>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</si>
  <si>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</si>
  <si>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</si>
  <si>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</si>
  <si>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</si>
  <si>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</si>
  <si>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</si>
  <si>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72.415,77</t>
  </si>
  <si>
    <t xml:space="preserve">BOMBA DE PROJECAO DE CONCRETO SECO, POTENCIA 10 CV, VAZAO 6 M3/H                                                                                                                                                                                                                                                                                                                                                                                                                                          </t>
  </si>
  <si>
    <t>77.584,53</t>
  </si>
  <si>
    <t xml:space="preserve">BOMBA SUBMERSA PARA POCOS TUBULARES PROFUNDOS DIAMETRO DE 4 POLEGADAS, ELETRICA, MONOFASICA, POTENCIA 0,49 HP, 13 ESTAGIOS, BOCAL DE DESCARGA DIAMETRO DE UMA POLEGADA E MEIA, HM/Q = 18 M / 1,90 M3/H A 85 M / 0,60 M3/H                                                                                                                                                                                                                                                                                 </t>
  </si>
  <si>
    <t>3.676,47</t>
  </si>
  <si>
    <t xml:space="preserve">BOMBA SUBMERSA PARA POCOS TUBULARES PROFUNDOS DIAMETRO DE 4 POLEGADAS, ELETRICA, TRIFASICA, POTENCIA 1,97 HP, 20 ESTAGIOS, BOCAL DE DESCARGA DIAMETRO DE UMA POLEGADA E MEIA, HM/Q = 18 M / 5,40 M3/H A 164 M / 0,80 M3/H                                                                                                                                                                                                                                                                                 </t>
  </si>
  <si>
    <t>5.286,04</t>
  </si>
  <si>
    <t xml:space="preserve">BOMBA SUBMERSA PARA POCOS TUBULARES PROFUNDOS DIAMETRO DE 4 POLEGADAS, ELETRICA, TRIFASICA, POTENCIA 5,42 HP, 15 ESTAGIOS, BOCAL DE DESCARGA DIAMETRO DE 2 POLEGADAS, HM/Q = 18 M / 18,10 M3/H A 121 M / 2,90 M3/H                                                                                                                                                                                                                                                                                        </t>
  </si>
  <si>
    <t>8.960,28</t>
  </si>
  <si>
    <t xml:space="preserve">BOMBA SUBMERSA PARA POCOS TUBULARES PROFUNDOS DIAMETRO DE 4 POLEGADAS, ELETRICA, TRIFASICA, POTENCIA 5,42 HP, 29 ESTAGIOS, BOCAL DE DESCARGA DE UMA POLEGADA E MEIA, HM/Q = 18 M / 8,10 M3/H A 201 M / 3,2 M3/H                                                                                                                                                                                                                                                                                           </t>
  </si>
  <si>
    <t>8.507,07</t>
  </si>
  <si>
    <t xml:space="preserve">BOMBA SUBMERSA PARA POCOS TUBULARES PROFUNDOS DIAMETRO DE 6 POLEGADAS, ELETRICA, TRIFASICA, POTENCIA 27,12 HP, 7 ESTAGIOS, BOCAL DE DESCARGA DIAMETRO DE 4 POLEGADAS, HM/Q = 13,9 M / 90 M3/H A 44,0 M / 25,0 M3/H                                                                                                                                                                                                                                                                                        </t>
  </si>
  <si>
    <t>34.908,90</t>
  </si>
  <si>
    <t xml:space="preserve">BOMBA SUBMERSA PARA POCOS TUBULARES PROFUNDOS DIAMETRO DE 6 POLEGADAS, ELETRICA, TRIFASICA, POTENCIA 3,45 HP, 5 ESTAGIOS, BOCAL DE DESCARGA DIAMETRO DE 2 POLEGADAS, HM/Q = 68,5 M / 6,12 M3/H A 39,5 M / 14,04 M3/H                                                                                                                                                                                                                                                                                      </t>
  </si>
  <si>
    <t>12.838,85</t>
  </si>
  <si>
    <t xml:space="preserve">BOMBA SUBMERSA PARA POCOS TUBULARES PROFUNDOS DIAMETRO DE 6 POLEGADAS, ELETRICA, TRIFASICA, POTENCIA 32 HP, 9 ESTAGIOS, BOCAL DE DESCARGA DIAMETRO DE 4 POLEGADAS, HM/Q = 114,0 M / 13,9 M3/H A 57,0 M / 25,0 M3/H                                                                                                                                                                                                                                                                                        </t>
  </si>
  <si>
    <t>38.072,83</t>
  </si>
  <si>
    <t xml:space="preserve">BOMBA SUBMERSIVEL,  ELETRICA, TRIFASICA, POTENCIA 6 HP, DIAMETRO DO ROTOR 127 MM, BOCAL DE SAIDA DIAMETRO DE 3 POLEGADAS, HM/Q = 7 M / 66,90 M3/H A 26 M / 2,88 M3/H                                                                                                                                                                                                                                                                                                                                      </t>
  </si>
  <si>
    <t>17.287,50</t>
  </si>
  <si>
    <t xml:space="preserve">BOMBA SUBMERSIVEL, ELETRICA, TRIFASICA, POTENCIA 0,98 HP, DIAMETRO DO ROTOR 142 MM SEMIABERTO, BOCAL DE SAIDA DIAMETRO DE 2 POLEGADAS, HM/Q = 2 M / 32 M3/H A 8 M / 16 M3/H                                                                                                                                                                                                                                                                                                                               </t>
  </si>
  <si>
    <t>3.816,64</t>
  </si>
  <si>
    <t xml:space="preserve">BOMBA SUBMERSIVEL, ELETRICA, TRIFASICA, POTENCIA 0,99 HP, DIAMETRO ROTOR 98 MM SEMIABERTO, BOCAL DE SAIDA DIAMETRO 2 POLEGADAS, HM/Q = 2 M / 28,90 M3/H A 14 M / 7 M3/H                                                                                                                                                                                                                                                                                                                                   </t>
  </si>
  <si>
    <t>4.610,00</t>
  </si>
  <si>
    <t xml:space="preserve">BOMBA SUBMERSIVEL, ELETRICA, TRIFASICA, POTENCIA 1,97 HP, DIAMETRO DO ROTOR 144 MM SEMIABERTO, BOCAL DE SAIDA DIAMETRO DE 2 POLEGADAS, HM/Q = 2 M / 26,8 M3/H A 28 M / 4,6 M3/H                                                                                                                                                                                                                                                                                                                           </t>
  </si>
  <si>
    <t>6.193,24</t>
  </si>
  <si>
    <t xml:space="preserve">BOMBA SUBMERSIVEL, ELETRICA, TRIFASICA, POTENCIA 13 HP, DIAMETRO DO ROTOR 170 MM, BOCAL DE SAIDA DIAMETRO DE 3 POLEGADAS, HM/Q = 11 M / 68,40 M3/H A 72 M / 3,6 M3/H                                                                                                                                                                                                                                                                                                                                      </t>
  </si>
  <si>
    <t>34.575,00</t>
  </si>
  <si>
    <t xml:space="preserve">BOMBA SUBMERSIVEL, ELETRICA, TRIFASICA, POTENCIA 2,96 HP, DIAMETRO DO ROTOR 144 MM SEMIABERTO, BOCAL DE SAIDA DIAMETRO DE DUAS POLEGADAS, HM/Q = 2 M / 38,8 M3/H A 28 M / 5 M3/H                                                                                                                                                                                                                                                                                                                          </t>
  </si>
  <si>
    <t>5.445,56</t>
  </si>
  <si>
    <t xml:space="preserve">BOMBA SUBMERSIVEL, ELETRICA, TRIFASICA, POTENCIA 3,75 HP, DIAMETRO DO ROTOR 90 MM SEMIABERTO, BOCAL DE SAIDA DIAMETRO DE 2 POLEGADAS, HM/Q = 5 M / 61,2 M3/H A 25,5 M / 3,6 M3/H                                                                                                                                                                                                                                                                                                                          </t>
  </si>
  <si>
    <t>8.643,75</t>
  </si>
  <si>
    <t xml:space="preserve">BOMBA TRIPLEX COM MOTOR A DIESEL, NACIONAL, DIAMETRO DE SUCCAO DE 2  1/2''                                                                                                                                                                                                                                                                                                                                                                                                                                </t>
  </si>
  <si>
    <t xml:space="preserve">BOMBA TRIPLEX, PARA INJECAO DE CALDA DE CIMENTO, VAZAO MAXIMA DE *100* LITROS/MINUTO, PRESSAO MAXIMA DE *70* BAR, POTENCIA DE 15 CV                                                                                                                                                                                                                                                                                                                                                                       </t>
  </si>
  <si>
    <t>111.235,86</t>
  </si>
  <si>
    <t xml:space="preserve">BORBOLETA PARA JANELA TIPO GUILHOTINA, EM ZAMAC CROMADO                                                                                                                                                                                                                                                                                                                                                                                                                                                   </t>
  </si>
  <si>
    <t>27,07</t>
  </si>
  <si>
    <t xml:space="preserve">BOTA DE PVC PRETA, CANO MEDIO, SEM FORRO                                                                                                                                                                                                                                                                                                                                                                                                                                                                  </t>
  </si>
  <si>
    <t>41,61</t>
  </si>
  <si>
    <t xml:space="preserve">BOTA DE SEGURANCA COM BIQUEIRA DE ACO E COLARINHO ACOLCHOADO                                                                                                                                                                                                                                                                                                                                                                                                                                              </t>
  </si>
  <si>
    <t xml:space="preserve">BRACO / CANO PARA CHUVEIRO ELETRICO, EM ALUMINIO, 30 CM X 1/2 "                                                                                                                                                                                                                                                                                                                                                                                                                                           </t>
  </si>
  <si>
    <t xml:space="preserve">BRACO OU HASTE COM CANOPLA PLASTICA, 1/2 ", PARA CHUVEIRO SIMPLES                                                                                                                                                                                                                                                                                                                                                                                                                                         </t>
  </si>
  <si>
    <t>23,97</t>
  </si>
  <si>
    <t xml:space="preserve">BRACO OU HASTE RETA COM CANOPLA PLASTICA, 1/2 ", PARA CHUVEIRO ELETRICO                                                                                                                                                                                                                                                                                                                                                                                                                                   </t>
  </si>
  <si>
    <t>32,51</t>
  </si>
  <si>
    <t xml:space="preserve">BRACO P/ LUMINARIA PUBLICA 1 X 1,50M ROMAGNOLE OU EQUIV                                                                                                                                                                                                                                                                                                                                                                                                                                                   </t>
  </si>
  <si>
    <t>23,47</t>
  </si>
  <si>
    <t xml:space="preserve">BUCHA DE NYLON SEM ABA S10                                                                                                                                                                                                                                                                                                                                                                                                                                                                                </t>
  </si>
  <si>
    <t xml:space="preserve">BUCHA DE NYLON SEM ABA S10, COM PARAFUSO DE 6,10 X 65 MM EM ACO ZINCADO COM ROSCA SOBERBA, CABECA CHATA E FENDA PHILLIPS                                                                                                                                                                                                                                                                                                                                                                                  </t>
  </si>
  <si>
    <t>1,10</t>
  </si>
  <si>
    <t xml:space="preserve">BUCHA DE NYLON SEM ABA S12, COM PARAFUSO DE 5/16" X 80 MM EM ACO ZINCADO COM ROSCA SOBERBA E CABECA SEXTAVADA                                                                                                                                                                                                                                                                                                                                                                                             </t>
  </si>
  <si>
    <t xml:space="preserve">BUCHA DE NYLON SEM ABA S4                                                                                                                                                                                                                                                                                                                                                                                                                                                                                 </t>
  </si>
  <si>
    <t>0,11</t>
  </si>
  <si>
    <t xml:space="preserve">BUCHA DE NYLON SEM ABA S5                                                                                                                                                                                                                                                                                                                                                                                                                                                                                 </t>
  </si>
  <si>
    <t>0,12</t>
  </si>
  <si>
    <t xml:space="preserve">BUCHA DE NYLON SEM ABA S6                                                                                                                                                                                                                                                                                                                                                                                                                                                                                 </t>
  </si>
  <si>
    <t>0,18</t>
  </si>
  <si>
    <t xml:space="preserve">BUCHA DE NYLON SEM ABA S6, COM PARAFUSO DE 4,20 X 40 MM EM ACO ZINCADO COM ROSCA SOBERBA, CABECA CHATA E FENDA PHILLIPS                                                                                                                                                                                                                                                                                                                                                                                   </t>
  </si>
  <si>
    <t>0,37</t>
  </si>
  <si>
    <t xml:space="preserve">BUCHA DE NYLON SEM ABA S8                                                                                                                                                                                                                                                                                                                                                                                                                                                                                 </t>
  </si>
  <si>
    <t>0,35</t>
  </si>
  <si>
    <t xml:space="preserve">BUCHA DE NYLON SEM ABA S8, COM PARAFUSO DE 4,80 X 50 MM EM ACO ZINCADO COM ROSCA SOBERBA, CABECA CHATA E FENDA PHILLIPS                                                                                                                                                                                                                                                                                                                                                                                   </t>
  </si>
  <si>
    <t>0,75</t>
  </si>
  <si>
    <t xml:space="preserve">BUCHA DE NYLON, DIAMETRO DO FURO 8 MM, COMPRIMENTO 40 MM, COM PARAFUSO DE ROSCA SOBERBA, CABECA CHATA, FENDA SIMPLES, 4,8 X 50 MM                                                                                                                                                                                                                                                                                                                                                                         </t>
  </si>
  <si>
    <t>0,71</t>
  </si>
  <si>
    <t xml:space="preserve">BUCHA DE REDUCAO CPVC, SOLDAVEL, 54 X 28 MM, PARA AGUA QUENTE                                                                                                                                                                                                                                                                                                                                                                                                                                             </t>
  </si>
  <si>
    <t xml:space="preserve">BUCHA DE REDUCAO DE COBRE (REF 600-2) SEM ANEL DE SOLDA, PONTA X BOLSA, 22 X 15 MM                                                                                                                                                                                                                                                                                                                                                                                                                        </t>
  </si>
  <si>
    <t>6,63</t>
  </si>
  <si>
    <t xml:space="preserve">BUCHA DE REDUCAO DE COBRE (REF 600-2) SEM ANEL DE SOLDA, PONTA X BOLSA, 28 X 22 MM                                                                                                                                                                                                                                                                                                                                                                                                                        </t>
  </si>
  <si>
    <t>9,95</t>
  </si>
  <si>
    <t xml:space="preserve">BUCHA DE REDUCAO DE COBRE (REF 600-2) SEM ANEL DE SOLDA, PONTA X BOLSA, 35 X 28 MM                                                                                                                                                                                                                                                                                                                                                                                                                        </t>
  </si>
  <si>
    <t>22,75</t>
  </si>
  <si>
    <t xml:space="preserve">BUCHA DE REDUCAO DE COBRE (REF 600-2) SEM ANEL DE SOLDA, PONTA X BOLSA, 42 X 35 MM                                                                                                                                                                                                                                                                                                                                                                                                                        </t>
  </si>
  <si>
    <t>38,84</t>
  </si>
  <si>
    <t xml:space="preserve">BUCHA DE REDUCAO DE COBRE (REF 600-2) SEM ANEL DE SOLDA, PONTA X BOLSA, 54 X 42 MM                                                                                                                                                                                                                                                                                                                                                                                                                        </t>
  </si>
  <si>
    <t>54,76</t>
  </si>
  <si>
    <t xml:space="preserve">BUCHA DE REDUCAO DE COBRE (REF 600-2) SEM ANEL DE SOLDA, PONTA X BOLSA, 66 X 54 MM                                                                                                                                                                                                                                                                                                                                                                                                                        </t>
  </si>
  <si>
    <t>170,69</t>
  </si>
  <si>
    <t xml:space="preserve">BUCHA DE REDUCAO DE FERRO GALVANIZADO, COM ROSCA BSP, DE 1 1/2" X 1 1/4"                                                                                                                                                                                                                                                                                                                                                                                                                                  </t>
  </si>
  <si>
    <t>21,70</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</si>
  <si>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</si>
  <si>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</si>
  <si>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</si>
  <si>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</si>
  <si>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17,04</t>
  </si>
  <si>
    <t xml:space="preserve">BUCHA DE REDUCAO DE FERRO GALVANIZADO, COM ROSCA BSP, DE 1 1/4" X 1"                                                                                                                                                                                                                                                                                                                                                                                                                                      </t>
  </si>
  <si>
    <t>16,68</t>
  </si>
  <si>
    <t xml:space="preserve">BUCHA DE REDUCAO DE FERRO GALVANIZADO, COM ROSCA BSP, DE 1 1/4" X 3/4"                                                                                                                                                                                                                                                                                                                                                                                                                                    </t>
  </si>
  <si>
    <t xml:space="preserve">BUCHA DE REDUCAO DE FERRO GALVANIZADO, COM ROSCA BSP, DE 1/2" X 1/4"                                                                                                                                                                                                                                                                                                                                                                                                                                      </t>
  </si>
  <si>
    <t>6,01</t>
  </si>
  <si>
    <t xml:space="preserve">BUCHA DE REDUCAO DE FERRO GALVANIZADO, COM ROSCA BSP, DE 1/2" X 3/8"                                                                                                                                                                                                                                                                                                                                                                                                                                      </t>
  </si>
  <si>
    <t xml:space="preserve">BUCHA DE REDUCAO DE FERRO GALVANIZADO, COM ROSCA BSP, DE 1" X 1/2"                                                                                                                                                                                                                                                                                                                                                                                                                                        </t>
  </si>
  <si>
    <t>10,49</t>
  </si>
  <si>
    <t xml:space="preserve">BUCHA DE REDUCAO DE FERRO GALVANIZADO, COM ROSCA BSP, DE 1" X 3/4"                                                                                                                                                                                                                                                                                                                                                                                                                                        </t>
  </si>
  <si>
    <t xml:space="preserve">BUCHA DE REDUCAO DE FERRO GALVANIZADO, COM ROSCA BSP, DE 2 1/2" X 1 1/2"                                                                                                                                                                                                                                                                                                                                                                                                                                  </t>
  </si>
  <si>
    <t>46,86</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</si>
  <si>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</si>
  <si>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</si>
  <si>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</si>
  <si>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</si>
  <si>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29,12</t>
  </si>
  <si>
    <t xml:space="preserve">BUCHA DE REDUCAO DE FERRO GALVANIZADO, COM ROSCA BSP, DE 2" X 1 1/4"                                                                                                                                                                                                                                                                                                                                                                                                                                      </t>
  </si>
  <si>
    <t xml:space="preserve">BUCHA DE REDUCAO DE FERRO GALVANIZADO, COM ROSCA BSP, DE 2" X 1"                                                                                                                                                                                                                                                                                                                                                                                                                                          </t>
  </si>
  <si>
    <t xml:space="preserve">BUCHA DE REDUCAO DE FERRO GALVANIZADO, COM ROSCA BSP, DE 3/4" X 1/2"                                                                                                                                                                                                                                                                                                                                                                                                                                      </t>
  </si>
  <si>
    <t>7,24</t>
  </si>
  <si>
    <t xml:space="preserve">BUCHA DE REDUCAO DE FERRO GALVANIZADO, COM ROSCA BSP, DE 3" X 1 1/2"                                                                                                                                                                                                                                                                                                                                                                                                                                      </t>
  </si>
  <si>
    <t>69,08</t>
  </si>
  <si>
    <t xml:space="preserve">BUCHA DE REDUCAO DE FERRO GALVANIZADO, COM ROSCA BSP, DE 3" X 1 1/4"                                                                                                                                                                                                                                                                                                                                                                                                                                      </t>
  </si>
  <si>
    <t>67,15</t>
  </si>
  <si>
    <t xml:space="preserve">BUCHA DE REDUCAO DE FERRO GALVANIZADO, COM ROSCA BSP, DE 3" X 2 1/2"                                                                                                                                                                                                                                                                                                                                                                                                                                      </t>
  </si>
  <si>
    <t>67,49</t>
  </si>
  <si>
    <t xml:space="preserve">BUCHA DE REDUCAO DE FERRO GALVANIZADO, COM ROSCA BSP, DE 3" X 2"                                                                                                                                                                                                                                                                                                                                                                                                                                          </t>
  </si>
  <si>
    <t xml:space="preserve">BUCHA DE REDUCAO DE FERRO GALVANIZADO, COM ROSCA BSP, DE 4" X 2 1/2"                                                                                                                                                                                                                                                                                                                                                                                                                                      </t>
  </si>
  <si>
    <t>127,63</t>
  </si>
  <si>
    <t xml:space="preserve">BUCHA DE REDUCAO DE FERRO GALVANIZADO, COM ROSCA BSP, DE 4" X 2"                                                                                                                                                                                                                                                                                                                                                                                                                                          </t>
  </si>
  <si>
    <t xml:space="preserve">BUCHA DE REDUCAO DE FERRO GALVANIZADO, COM ROSCA BSP, DE 4" X 3"                                                                                                                                                                                                                                                                                                                                                                                                                                          </t>
  </si>
  <si>
    <t xml:space="preserve">BUCHA DE REDUCAO DE FERRO GALVANIZADO, COM ROSCA BSP, DE 5" X 4"                                                                                                                                                                                                                                                                                                                                                                                                                                          </t>
  </si>
  <si>
    <t>349,30</t>
  </si>
  <si>
    <t xml:space="preserve">BUCHA DE REDUCAO DE FERRO GALVANIZADO, COM ROSCA BSP, DE 6" X 4"                                                                                                                                                                                                                                                                                                                                                                                                                                          </t>
  </si>
  <si>
    <t>369,07</t>
  </si>
  <si>
    <t xml:space="preserve">BUCHA DE REDUCAO DE FERRO GALVANIZADO, COM ROSCA BSP, DE 6" X 5"                                                                                                                                                                                                                                                                                                                                                                                                                                          </t>
  </si>
  <si>
    <t>395,92</t>
  </si>
  <si>
    <t xml:space="preserve">BUCHA DE REDUCAO DE PVC, SOLDAVEL, CURTA, COM 25 X 20 MM, PARA AGUA FRIA PREDIAL                                                                                                                                                                                                                                                                                                                                                                                                                          </t>
  </si>
  <si>
    <t>0,64</t>
  </si>
  <si>
    <t xml:space="preserve">BUCHA DE REDUCAO DE PVC, SOLDAVEL, CURTA, COM 32 X 25 MM, PARA AGUA FRIA PREDIAL                                                                                                                                                                                                                                                                                                                                                                                                                          </t>
  </si>
  <si>
    <t>1,03</t>
  </si>
  <si>
    <t xml:space="preserve">BUCHA DE REDUCAO DE PVC, SOLDAVEL, CURTA, COM 40 X 32 MM, PARA AGUA FRIA PREDIAL                                                                                                                                                                                                                                                                                                                                                                                                                          </t>
  </si>
  <si>
    <t>2,27</t>
  </si>
  <si>
    <t xml:space="preserve">BUCHA DE REDUCAO DE PVC, SOLDAVEL, CURTA, COM 50 X 40 MM, PARA AGUA FRIA PREDIAL                                                                                                                                                                                                                                                                                                                                                                                                                          </t>
  </si>
  <si>
    <t>3,94</t>
  </si>
  <si>
    <t xml:space="preserve">BUCHA DE REDUCAO DE PVC, SOLDAVEL, CURTA, COM 60 X 50 MM, PARA AGUA FRIA PREDIAL                                                                                                                                                                                                                                                                                                                                                                                                                          </t>
  </si>
  <si>
    <t xml:space="preserve">BUCHA DE REDUCAO DE PVC, SOLDAVEL, LONGA, COM 32 X 20 MM, PARA AGUA FRIA PREDIAL                                                                                                                                                                                                                                                                                                                                                                                                                          </t>
  </si>
  <si>
    <t>3,04</t>
  </si>
  <si>
    <t xml:space="preserve">BUCHA DE REDUCAO DE PVC, SOLDAVEL, LONGA, COM 40 X 25 MM, PARA AGUA FRIA PREDIAL                                                                                                                                                                                                                                                                                                                                                                                                                          </t>
  </si>
  <si>
    <t>3,93</t>
  </si>
  <si>
    <t xml:space="preserve">BUCHA DE REDUCAO DE PVC, SOLDAVEL, LONGA, COM 50 X 25 MM, PARA AGUA FRIA PREDIAL                                                                                                                                                                                                                                                                                                                                                                                                                          </t>
  </si>
  <si>
    <t xml:space="preserve">BUCHA DE REDUCAO DE PVC, SOLDAVEL, LONGA, COM 50 X 32 MM, PARA AGUA FRIA PREDIAL                                                                                                                                                                                                                                                                                                                                                                                                                          </t>
  </si>
  <si>
    <t>6,16</t>
  </si>
  <si>
    <t xml:space="preserve">BUCHA DE REDUCAO DE PVC, SOLDAVEL, LONGA, COM 60 X 25 MM, PARA AGUA FRIA PREDIAL                                                                                                                                                                                                                                                                                                                                                                                                                          </t>
  </si>
  <si>
    <t>10,98</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</si>
  <si>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</si>
  <si>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</si>
  <si>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</si>
  <si>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20,36</t>
  </si>
  <si>
    <t xml:space="preserve">BUCHA DE REDUCAO DE PVC, SOLDAVEL, LONGA, 50 X 40 MM, PARA ESGOTO PREDIAL                                                                                                                                                                                                                                                                                                                                                                                                                                 </t>
  </si>
  <si>
    <t xml:space="preserve">BUCHA DE REDUCAO EM ALUMINIO, COM ROSCA, DE 1 1/2" X 1 1/4", PARA ELETRODUTO                                                                                                                                                                                                                                                                                                                                                                                                                              </t>
  </si>
  <si>
    <t>17,68</t>
  </si>
  <si>
    <t xml:space="preserve">BUCHA DE REDUCAO EM ALUMINIO, COM ROSCA, DE 1 1/2" X 1", PARA ELETRODUTO                                                                                                                                                                                                                                                                                                                                                                                                                                  </t>
  </si>
  <si>
    <t>18,47</t>
  </si>
  <si>
    <t xml:space="preserve">BUCHA DE REDUCAO EM ALUMINIO, COM ROSCA, DE 1 1/2" X 3/4", PARA ELETRODUTO                                                                                                                                                                                                                                                                                                                                                                                                                                </t>
  </si>
  <si>
    <t>19,54</t>
  </si>
  <si>
    <t xml:space="preserve">BUCHA DE REDUCAO EM ALUMINIO, COM ROSCA, DE 1 1/4" X 1/2", PARA ELETRODUTO                                                                                                                                                                                                                                                                                                                                                                                                                                </t>
  </si>
  <si>
    <t>17,49</t>
  </si>
  <si>
    <t xml:space="preserve">BUCHA DE REDUCAO EM ALUMINIO, COM ROSCA, DE 1 1/4" X 1", PARA ELETRODUTO                                                                                                                                                                                                                                                                                                                                                                                                                                  </t>
  </si>
  <si>
    <t xml:space="preserve">BUCHA DE REDUCAO EM ALUMINIO, COM ROSCA, DE 1 1/4" X 3/4", PARA ELETRODUTO                                                                                                                                                                                                                                                                                                                                                                                                                                </t>
  </si>
  <si>
    <t>15,08</t>
  </si>
  <si>
    <t xml:space="preserve">BUCHA DE REDUCAO EM ALUMINIO, COM ROSCA, DE 1" X 1/2", PARA ELETRODUTO                                                                                                                                                                                                                                                                                                                                                                                                                                    </t>
  </si>
  <si>
    <t xml:space="preserve">BUCHA DE REDUCAO EM ALUMINIO, COM ROSCA, DE 1" X 3/4", PARA ELETRODUTO                                                                                                                                                                                                                                                                                                                                                                                                                                    </t>
  </si>
  <si>
    <t>5,17</t>
  </si>
  <si>
    <t xml:space="preserve">BUCHA DE REDUCAO EM ALUMINIO, COM ROSCA, DE 2 1/2" X 1 1/2", PARA ELETRODUTO                                                                                                                                                                                                                                                                                                                                                                                                                              </t>
  </si>
  <si>
    <t>58,00</t>
  </si>
  <si>
    <t xml:space="preserve">BUCHA DE REDUCAO EM ALUMINIO, COM ROSCA, DE 2 1/2" X 1 1/4", PARA ELETRODUTO                                                                                                                                                                                                                                                                                                                                                                                                                              </t>
  </si>
  <si>
    <t>60,59</t>
  </si>
  <si>
    <t xml:space="preserve">BUCHA DE REDUCAO EM ALUMINIO, COM ROSCA, DE 2 1/2" X 1", PARA ELETRODUTO                                                                                                                                                                                                                                                                                                                                                                                                                                  </t>
  </si>
  <si>
    <t>62,48</t>
  </si>
  <si>
    <t xml:space="preserve">BUCHA DE REDUCAO EM ALUMINIO, COM ROSCA, DE 2 1/2" X 2", PARA ELETRODUTO                                                                                                                                                                                                                                                                                                                                                                                                                                  </t>
  </si>
  <si>
    <t>55,82</t>
  </si>
  <si>
    <t xml:space="preserve">BUCHA DE REDUCAO EM ALUMINIO, COM ROSCA, DE 2" X 1 1/2", PARA ELETRODUTO                                                                                                                                                                                                                                                                                                                                                                                                                                  </t>
  </si>
  <si>
    <t>32,22</t>
  </si>
  <si>
    <t xml:space="preserve">BUCHA DE REDUCAO EM ALUMINIO, COM ROSCA, DE 2" X 1 1/4", PARA ELETRODUTO                                                                                                                                                                                                                                                                                                                                                                                                                                  </t>
  </si>
  <si>
    <t>34,48</t>
  </si>
  <si>
    <t xml:space="preserve">BUCHA DE REDUCAO EM ALUMINIO, COM ROSCA, DE 2" X 1", PARA ELETRODUTO                                                                                                                                                                                                                                                                                                                                                                                                                                      </t>
  </si>
  <si>
    <t>37,79</t>
  </si>
  <si>
    <t xml:space="preserve">BUCHA DE REDUCAO EM ALUMINIO, COM ROSCA, DE 2" X 3/4", PARA ELETRODUTO                                                                                                                                                                                                                                                                                                                                                                                                                                    </t>
  </si>
  <si>
    <t>39,31</t>
  </si>
  <si>
    <t xml:space="preserve">BUCHA DE REDUCAO EM ALUMINIO, COM ROSCA, DE 3/4" X 1/2",  PARA ELETRODUTO                                                                                                                                                                                                                                                                                                                                                                                                                                 </t>
  </si>
  <si>
    <t>4,76</t>
  </si>
  <si>
    <t xml:space="preserve">BUCHA DE REDUCAO EM ALUMINIO, COM ROSCA, DE 3" X 1 1/2", PARA ELETRODUTO                                                                                                                                                                                                                                                                                                                                                                                                                                  </t>
  </si>
  <si>
    <t>69,34</t>
  </si>
  <si>
    <t xml:space="preserve">BUCHA DE REDUCAO EM ALUMINIO, COM ROSCA, DE 3" X 1 1/4", PARA ELETRODUTO                                                                                                                                                                                                                                                                                                                                                                                                                                  </t>
  </si>
  <si>
    <t>69,90</t>
  </si>
  <si>
    <t xml:space="preserve">BUCHA DE REDUCAO EM ALUMINIO, COM ROSCA, DE 3" X 2 1/2", PARA ELETRODUTO                                                                                                                                                                                                                                                                                                                                                                                                                                  </t>
  </si>
  <si>
    <t>56,44</t>
  </si>
  <si>
    <t xml:space="preserve">BUCHA DE REDUCAO EM ALUMINIO, COM ROSCA, DE 3" X 2", PARA ELETRODUTO                                                                                                                                                                                                                                                                                                                                                                                                                                      </t>
  </si>
  <si>
    <t>66,30</t>
  </si>
  <si>
    <t xml:space="preserve">BUCHA DE REDUCAO EM ALUMINIO, COM ROSCA, DE 4" X 2 1/2", PARA ELETRODUTO                                                                                                                                                                                                                                                                                                                                                                                                                                  </t>
  </si>
  <si>
    <t>110,62</t>
  </si>
  <si>
    <t xml:space="preserve">BUCHA DE REDUCAO EM ALUMINIO, COM ROSCA, DE 4" X 2", PARA ELETRODUTO                                                                                                                                                                                                                                                                                                                                                                                                                                      </t>
  </si>
  <si>
    <t>113,29</t>
  </si>
  <si>
    <t xml:space="preserve">BUCHA DE REDUCAO EM ALUMINIO, COM ROSCA, DE 4" X 3", PARA ELETRODUTO                                                                                                                                                                                                                                                                                                                                                                                                                                      </t>
  </si>
  <si>
    <t>107,48</t>
  </si>
  <si>
    <t xml:space="preserve">BUCHA DE REDUCAO PVC ROSCAVEL 3/4" X 1/2"                                                                                                                                                                                                                                                                                                                                                                                                                                                                 </t>
  </si>
  <si>
    <t>1,27</t>
  </si>
  <si>
    <t xml:space="preserve">BUCHA DE REDUCAO PVC, ROSCAVEL 1 1/2" X 1"                                                                                                                                                                                                                                                                                                                                                                                                                                                                </t>
  </si>
  <si>
    <t xml:space="preserve">BUCHA DE REDUCAO PVC, ROSCAVEL, 1 1/2" X 3/4"                                                                                                                                                                                                                                                                                                                                                                                                                                                             </t>
  </si>
  <si>
    <t>7,83</t>
  </si>
  <si>
    <t xml:space="preserve">BUCHA DE REDUCAO PVC, ROSCAVEL, 1" X 1/2"                                                                                                                                                                                                                                                                                                                                                                                                                                                                 </t>
  </si>
  <si>
    <t>3,79</t>
  </si>
  <si>
    <t xml:space="preserve">BUCHA DE REDUCAO PVC, ROSCAVEL, 1" X 3/4"                                                                                                                                                                                                                                                                                                                                                                                                                                                                 </t>
  </si>
  <si>
    <t>3,67</t>
  </si>
  <si>
    <t xml:space="preserve">BUCHA DE REDUCAO, CPVC, SOLDAVEL, 22 X 15 MM, PARA AGUA QUENTE                                                                                                                                                                                                                                                                                                                                                                                                                                            </t>
  </si>
  <si>
    <t xml:space="preserve">BUCHA DE REDUCAO, CPVC, SOLDAVEL, 28 X 22 MM, PARA AGUA QUENTE                                                                                                                                                                                                                                                                                                                                                                                                                                            </t>
  </si>
  <si>
    <t>2,94</t>
  </si>
  <si>
    <t xml:space="preserve">BUCHA DE REDUCAO, CPVC, SOLDAVEL, 35 X 28 MM, PARA AGUA QUENTE                                                                                                                                                                                                                                                                                                                                                                                                                                            </t>
  </si>
  <si>
    <t xml:space="preserve">BUCHA DE REDUCAO, CPVC, SOLDAVEL, 42 X 22 MM, PARA AGUA QUENTE                                                                                                                                                                                                                                                                                                                                                                                                                                            </t>
  </si>
  <si>
    <t>23,11</t>
  </si>
  <si>
    <t xml:space="preserve">BUCHA DE REDUCAO, CPVC, SOLDAVEL, 54 X 35 MM, PARA AGUA QUENTE                                                                                                                                                                                                                                                                                                                                                                                                                                            </t>
  </si>
  <si>
    <t>41,49</t>
  </si>
  <si>
    <t xml:space="preserve">BUCHA DE REDUCAO, PPR, DN 25 X 20 MM, PARA AGUA QUENTE PREDIAL                                                                                                                                                                                                                                                                                                                                                                                                                                            </t>
  </si>
  <si>
    <t>4,14</t>
  </si>
  <si>
    <t xml:space="preserve">BUCHA DE REDUCAO, PPR, DN 32 X 25 MM, PARA AGUA QUENTE E FRIA PREDIAL                                                                                                                                                                                                                                                                                                                                                                                                                                     </t>
  </si>
  <si>
    <t>5,03</t>
  </si>
  <si>
    <t xml:space="preserve">BUCHA DE REDUCAO, PPR, DN 40 X 25 MM, PARA AGUA QUENTE E FRIA PREDIAL                                                                                                                                                                                                                                                                                                                                                                                                                                     </t>
  </si>
  <si>
    <t xml:space="preserve">BUCHA DE REDUCAO, PPR, DN 50 X 25 MM, PARA AGUA QUENTE E FRIA PREDIAL                                                                                                                                                                                                                                                                                                                                                                                                                                     </t>
  </si>
  <si>
    <t>22,83</t>
  </si>
  <si>
    <t xml:space="preserve">BUCHA DE REDUCAO, PPR, DN 50 X 32 MM, PARA AGUA QUENTE E FRIA PREDIAL                                                                                                                                                                                                                                                                                                                                                                                                                                     </t>
  </si>
  <si>
    <t>17,06</t>
  </si>
  <si>
    <t xml:space="preserve">BUCHA DE REDUCAO, PVC, LONGA, SERIE R, DN 50 X 40 MM, PARA ESGOTO PREDIAL                                                                                                                                                                                                                                                                                                                                                                                                                                 </t>
  </si>
  <si>
    <t xml:space="preserve">BUCHA EM ALUMINIO, COM ROSCA, DE  1 1/2", PARA ELETRODUTO                                                                                                                                                                                                                                                                                                                                                                                                                                                 </t>
  </si>
  <si>
    <t>1,91</t>
  </si>
  <si>
    <t xml:space="preserve">BUCHA EM ALUMINIO, COM ROSCA, DE 1 1/4", PARA ELETRODUTO                                                                                                                                                                                                                                                                                                                                                                                                                                                  </t>
  </si>
  <si>
    <t>1,73</t>
  </si>
  <si>
    <t xml:space="preserve">BUCHA EM ALUMINIO, COM ROSCA, DE 1/2", PARA ELETRODUTO                                                                                                                                                                                                                                                                                                                                                                                                                                                    </t>
  </si>
  <si>
    <t>0,86</t>
  </si>
  <si>
    <t xml:space="preserve">BUCHA EM ALUMINIO, COM ROSCA, DE 1", PARA ELETRODUTO                                                                                                                                                                                                                                                                                                                                                                                                                                                      </t>
  </si>
  <si>
    <t>1,13</t>
  </si>
  <si>
    <t xml:space="preserve">BUCHA EM ALUMINIO, COM ROSCA, DE 2 1/2", PARA ELETRODUTO                                                                                                                                                                                                                                                                                                                                                                                                                                                  </t>
  </si>
  <si>
    <t>5,19</t>
  </si>
  <si>
    <t xml:space="preserve">BUCHA EM ALUMINIO, COM ROSCA, DE 2", PARA ELETRODUTO                                                                                                                                                                                                                                                                                                                                                                                                                                                      </t>
  </si>
  <si>
    <t>4,59</t>
  </si>
  <si>
    <t xml:space="preserve">BUCHA EM ALUMINIO, COM ROSCA, DE 3/4", PARA ELETRODUTO                                                                                                                                                                                                                                                                                                                                                                                                                                                    </t>
  </si>
  <si>
    <t>1,05</t>
  </si>
  <si>
    <t xml:space="preserve">BUCHA EM ALUMINIO, COM ROSCA, DE 3/8", PARA ELETRODUTO                                                                                                                                                                                                                                                                                                                                                                                                                                                    </t>
  </si>
  <si>
    <t>0,81</t>
  </si>
  <si>
    <t xml:space="preserve">BUCHA EM ALUMINIO, COM ROSCA, DE 3", PARA ELETRODUTO                                                                                                                                                                                                                                                                                                                                                                                                                                                      </t>
  </si>
  <si>
    <t>6,96</t>
  </si>
  <si>
    <t xml:space="preserve">BUCHA EM ALUMINIO, COM ROSCA, DE 4", PARA ELETRODUTO                                                                                                                                                                                                                                                                                                                                                                                                                                                      </t>
  </si>
  <si>
    <t>9,79</t>
  </si>
  <si>
    <t xml:space="preserve">CABECEIRA DIREITA OU ESQUERDA, PVC, PARA CALHA PLUVIAL, DIAMETRO ENTRE *119 E 170* MM, PARA DRENAGEM PLUVIAL PREDIAL                                                                                                                                                                                                                                                                                                                                                                                      </t>
  </si>
  <si>
    <t>16,38</t>
  </si>
  <si>
    <t xml:space="preserve">CABECOTE PARA ENTRADA DE LINHA DE ALIMENTACAO PARA ELETRODUTO, EM LIGA DE ALUMINIO COM ACABAMENTO ANTI CORROSIVO, COM FIXACAO POR ENCAIXE LISO DE 360 GRAUS, DE 1 1/2"                                                                                                                                                                                                                                                                                                                                    </t>
  </si>
  <si>
    <t>8,19</t>
  </si>
  <si>
    <t xml:space="preserve">CABECOTE PARA ENTRADA DE LINHA DE ALIMENTACAO PARA ELETRODUTO, EM LIGA DE ALUMINIO COM ACABAMENTO ANTI CORROSIVO, COM FIXACAO POR ENCAIXE LISO DE 360 GRAUS, DE 1 1/4"                                                                                                                                                                                                                                                                                                                                    </t>
  </si>
  <si>
    <t>6,27</t>
  </si>
  <si>
    <t xml:space="preserve">CABECOTE PARA ENTRADA DE LINHA DE ALIMENTACAO PARA ELETRODUTO, EM LIGA DE ALUMINIO COM ACABAMENTO ANTI CORROSIVO, COM FIXACAO POR ENCAIXE LISO DE 360 GRAUS, DE 1/2"                                                                                                                                                                                                                                                                                                                                      </t>
  </si>
  <si>
    <t>2,53</t>
  </si>
  <si>
    <t xml:space="preserve">CABECOTE PARA ENTRADA DE LINHA DE ALIMENTACAO PARA ELETRODUTO, EM LIGA DE ALUMINIO COM ACABAMENTO ANTI CORROSIVO, COM FIXACAO POR ENCAIXE LISO DE 360 GRAUS, DE 1"                                                                                                                                                                                                                                                                                                                                        </t>
  </si>
  <si>
    <t>4,29</t>
  </si>
  <si>
    <t xml:space="preserve">CABECOTE PARA ENTRADA DE LINHA DE ALIMENTACAO PARA ELETRODUTO, EM LIGA DE ALUMINIO COM ACABAMENTO ANTI CORROSIVO, COM FIXACAO POR ENCAIXE LISO DE 360 GRAUS, DE 2 1/2"                                                                                                                                                                                                                                                                                                                                    </t>
  </si>
  <si>
    <t>27,03</t>
  </si>
  <si>
    <t xml:space="preserve">CABECOTE PARA ENTRADA DE LINHA DE ALIMENTACAO PARA ELETRODUTO, EM LIGA DE ALUMINIO COM ACABAMENTO ANTI CORROSIVO, COM FIXACAO POR ENCAIXE LISO DE 360 GRAUS, DE 2"                                                                                                                                                                                                                                                                                                                                        </t>
  </si>
  <si>
    <t>13,95</t>
  </si>
  <si>
    <t xml:space="preserve">CABECOTE PARA ENTRADA DE LINHA DE ALIMENTACAO PARA ELETRODUTO, EM LIGA DE ALUMINIO COM ACABAMENTO ANTI CORROSIVO, COM FIXACAO POR ENCAIXE LISO DE 360 GRAUS, DE 3 1/2"                                                                                                                                                                                                                                                                                                                                    </t>
  </si>
  <si>
    <t>53,87</t>
  </si>
  <si>
    <t xml:space="preserve">CABECOTE PARA ENTRADA DE LINHA DE ALIMENTACAO PARA ELETRODUTO, EM LIGA DE ALUMINIO COM ACABAMENTO ANTI CORROSIVO, COM FIXACAO POR ENCAIXE LISO DE 360 GRAUS, DE 3/4"                                                                                                                                                                                                                                                                                                                                      </t>
  </si>
  <si>
    <t>3,34</t>
  </si>
  <si>
    <t xml:space="preserve">CABECOTE PARA ENTRADA DE LINHA DE ALIMENTACAO PARA ELETRODUTO, EM LIGA DE ALUMINIO COM ACABAMENTO ANTI CORROSIVO, COM FIXACAO POR ENCAIXE LISO DE 360 GRAUS, DE 3"                                                                                                                                                                                                                                                                                                                                        </t>
  </si>
  <si>
    <t>40,31</t>
  </si>
  <si>
    <t xml:space="preserve">CABECOTE PARA ENTRADA DE LINHA DE ALIMENTACAO PARA ELETRODUTO, EM LIGA DE ALUMINIO COM ACABAMENTO ANTI CORROSIVO, COM FIXACAO POR ENCAIXE LISO DE 360 GRAUS, DE 4"                                                                                                                                                                                                                                                                                                                                        </t>
  </si>
  <si>
    <t>58,59</t>
  </si>
  <si>
    <t xml:space="preserve">CABIDE/GANCHO DE BANHEIRO SIMPLES EM METAL CROMADO                                                                                                                                                                                                                                                                                                                                                                                                                                                        </t>
  </si>
  <si>
    <t>31,40</t>
  </si>
  <si>
    <t xml:space="preserve">CABO COAXIAL RG11 95% DE MALHA                                                                                                                                                                                                                                                                                                                                                                                                                                                                            </t>
  </si>
  <si>
    <t>20,23</t>
  </si>
  <si>
    <t xml:space="preserve">CABO COAXIAL RG59 95% DE MALHA                                                                                                                                                                                                                                                                                                                                                                                                                                                                            </t>
  </si>
  <si>
    <t>1,81</t>
  </si>
  <si>
    <t xml:space="preserve">CABO COAXIAL RG6 95% DE MALHA                                                                                                                                                                                                                                                                                                                                                                                                                                                                             </t>
  </si>
  <si>
    <t>1,88</t>
  </si>
  <si>
    <t xml:space="preserve">CABO DE ACO GALVANIZADO, DIAMETRO 12,7 MM (1/2"), COM ALMA DE ACO CABO INDEPENDENTE 6 X 25 F                                                                                                                                                                                                                                                                                                                                                                                                              </t>
  </si>
  <si>
    <t>78,65</t>
  </si>
  <si>
    <t xml:space="preserve">CABO DE ACO GALVANIZADO, DIAMETRO 12,7 MM (1/2"), COM ALMA DE FIBRA 6 X 25 F                                                                                                                                                                                                                                                                                                                                                                                                                              </t>
  </si>
  <si>
    <t>75,06</t>
  </si>
  <si>
    <t xml:space="preserve">CABO DE ACO GALVANIZADO, DIAMETRO 9,53 MM (3/8"), COM ALMA DE FIBRA 6 X 25 F                                                                                                                                                                                                                                                                                                                                                                                                                              </t>
  </si>
  <si>
    <t>74,34</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</si>
  <si>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</si>
  <si>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</si>
  <si>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</si>
  <si>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</si>
  <si>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53,83</t>
  </si>
  <si>
    <t xml:space="preserve">CABO DE ALUMINIO NU SEM ALMA DE ACO, BITOLA 1/0 AWG                                                                                                                                                                                                                                                                                                                                                                                                                                                       </t>
  </si>
  <si>
    <t>58,35</t>
  </si>
  <si>
    <t xml:space="preserve">CABO DE ALUMINIO NU SEM ALMA DE ACO, BITOLA 2 AWG                                                                                                                                                                                                                                                                                                                                                                                                                                                         </t>
  </si>
  <si>
    <t>59,23</t>
  </si>
  <si>
    <t xml:space="preserve">CABO DE ALUMINIO NU SEM ALMA DE ACO, BITOLA 2/0 AWG                                                                                                                                                                                                                                                                                                                                                                                                                                                       </t>
  </si>
  <si>
    <t xml:space="preserve">CABO DE ALUMINIO NU SEM ALMA DE ACO, BITOLA 4 AWG                                                                                                                                                                                                                                                                                                                                                                                                                                                         </t>
  </si>
  <si>
    <t>59,18</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</si>
  <si>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</si>
  <si>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</si>
  <si>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</si>
  <si>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</si>
  <si>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</si>
  <si>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6,28</t>
  </si>
  <si>
    <t xml:space="preserve">CABO DE COBRE NU 10 MM2 MEIO-DURO                                                                                                                                                                                                                                                                                                                                                                                                                                                                         </t>
  </si>
  <si>
    <t>11,51</t>
  </si>
  <si>
    <t xml:space="preserve">CABO DE COBRE NU 120 MM2 MEIO-DURO                                                                                                                                                                                                                                                                                                                                                                                                                                                                        </t>
  </si>
  <si>
    <t xml:space="preserve">CABO DE COBRE NU 150 MM2 MEIO-DURO                                                                                                                                                                                                                                                                                                                                                                                                                                                                        </t>
  </si>
  <si>
    <t xml:space="preserve">CABO DE COBRE NU 16 MM2 MEIO-DURO                                                                                                                                                                                                                                                                                                                                                                                                                                                                         </t>
  </si>
  <si>
    <t>19,25</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</si>
  <si>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</si>
  <si>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</si>
  <si>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</si>
  <si>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</si>
  <si>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</si>
  <si>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</si>
  <si>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</si>
  <si>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</si>
  <si>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10,61</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</si>
  <si>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</si>
  <si>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</si>
  <si>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</si>
  <si>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</si>
  <si>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</si>
  <si>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2,90</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</si>
  <si>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</si>
  <si>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</si>
  <si>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</si>
  <si>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</si>
  <si>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37,02</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</si>
  <si>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</si>
  <si>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</si>
  <si>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</si>
  <si>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</si>
  <si>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</si>
  <si>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6,47</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</si>
  <si>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</si>
  <si>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</si>
  <si>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</si>
  <si>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</si>
  <si>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</si>
  <si>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1,28</t>
  </si>
  <si>
    <t xml:space="preserve">CABO DE COBRE, FLEXIVEL, CLASSE 4 OU 5, ISOLACAO EM PVC/A, ANTICHAMA BWF-B, 1 CONDUTOR, 450/750 V, SECAO NOMINAL 1,5 MM2                                                                                                                                                                                                                                                                                                                                                                                  </t>
  </si>
  <si>
    <t>1,54</t>
  </si>
  <si>
    <t xml:space="preserve">CABO DE COBRE, FLEXIVEL, CLASSE 4 OU 5, ISOLACAO EM PVC/A, ANTICHAMA BWF-B, 1 CONDUTOR, 450/750 V, SECAO NOMINAL 10 MM2                                                                                                                                                                                                                                                                                                                                                                                   </t>
  </si>
  <si>
    <t>11,13</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</si>
  <si>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</si>
  <si>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</si>
  <si>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</si>
  <si>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15,90</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</si>
  <si>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</si>
  <si>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</si>
  <si>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2,44</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</si>
  <si>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</si>
  <si>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</si>
  <si>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</si>
  <si>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</si>
  <si>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4,05</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</si>
  <si>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</si>
  <si>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</si>
  <si>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5,82</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</si>
  <si>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</si>
  <si>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</si>
  <si>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</si>
  <si>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</si>
  <si>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</si>
  <si>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</si>
  <si>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285,67</t>
  </si>
  <si>
    <t xml:space="preserve">CABO DE COBRE, RIGIDO, CLASSE 2, ISOLACAO EM PVC/A, ANTICHAMA BWF-B, 1 CONDUTOR, 450/750 V, SECAO NOMINAL 25 MM2                                                                                                                                                                                                                                                                                                                                                                                          </t>
  </si>
  <si>
    <t>27,25</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</si>
  <si>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</si>
  <si>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</si>
  <si>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</si>
  <si>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6,55</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</si>
  <si>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</si>
  <si>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</si>
  <si>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</si>
  <si>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</si>
  <si>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</si>
  <si>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2,95</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</si>
  <si>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</si>
  <si>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</si>
  <si>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</si>
  <si>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7,87</t>
  </si>
  <si>
    <t xml:space="preserve">CABO ELETRONICO CATEGORIA 6A U/UTP 23AWG X 4P                                                                                                                                                                                                                                                                                                                                                                                                                                                             </t>
  </si>
  <si>
    <t>20,73</t>
  </si>
  <si>
    <t xml:space="preserve">CABO FLEXIVEL PVC 750 V, 2 CONDUTORES DE 1,5 MM2                                                                                                                                                                                                                                                                                                                                                                                                                                                          </t>
  </si>
  <si>
    <t xml:space="preserve">CABO FLEXIVEL PVC 750 V, 2 CONDUTORES DE 4,0 MM2                                                                                                                                                                                                                                                                                                                                                                                                                                                          </t>
  </si>
  <si>
    <t xml:space="preserve">CABO FLEXIVEL PVC 750 V, 2 CONDUTORES DE 6,0 MM2                                                                                                                                                                                                                                                                                                                                                                                                                                                          </t>
  </si>
  <si>
    <t>16,07</t>
  </si>
  <si>
    <t xml:space="preserve">CABO FLEXIVEL PVC 750 V, 3 CONDUTORES DE 1,5 MM2                                                                                                                                                                                                                                                                                                                                                                                                                                                          </t>
  </si>
  <si>
    <t>6,14</t>
  </si>
  <si>
    <t xml:space="preserve">CABO FLEXIVEL PVC 750 V, 3 CONDUTORES DE 4,0 MM2                                                                                                                                                                                                                                                                                                                                                                                                                                                          </t>
  </si>
  <si>
    <t xml:space="preserve">CABO FLEXIVEL PVC 750 V, 3 CONDUTORES DE 6,0 MM2                                                                                                                                                                                                                                                                                                                                                                                                                                                          </t>
  </si>
  <si>
    <t>22,62</t>
  </si>
  <si>
    <t xml:space="preserve">CABO FLEXIVEL PVC 750 V, 4 CONDUTORES DE 1,5 MM2                                                                                                                                                                                                                                                                                                                                                                                                                                                          </t>
  </si>
  <si>
    <t>8,20</t>
  </si>
  <si>
    <t xml:space="preserve">CABO FLEXIVEL PVC 750 V, 4 CONDUTORES DE 4,0 MM2                                                                                                                                                                                                                                                                                                                                                                                                                                                          </t>
  </si>
  <si>
    <t xml:space="preserve">CABO FLEXIVEL PVC 750 V, 4 CONDUTORES DE 6,0 MM2                                                                                                                                                                                                                                                                                                                                                                                                                                                          </t>
  </si>
  <si>
    <t>30,23</t>
  </si>
  <si>
    <t xml:space="preserve">CABO MULTIPOLAR DE COBRE, FLEXIVEL, CLASSE 4 OU 5, ISOLACAO EM HEPR, COBERTURA EM PVC-ST2, ANTICHAMA BWF-B, 0,6/1 KV, 3 CONDUTORES DE 1,5 MM2                                                                                                                                                                                                                                                                                                                                                             </t>
  </si>
  <si>
    <t>6,15</t>
  </si>
  <si>
    <t xml:space="preserve">CABO MULTIPOLAR DE COBRE, FLEXIVEL, CLASSE 4 OU 5, ISOLACAO EM HEPR, COBERTURA EM PVC-ST2, ANTICHAMA BWF-B, 0,6/1 KV, 3 CONDUTORES DE 10 MM2                                                                                                                                                                                                                                                                                                                                                              </t>
  </si>
  <si>
    <t>35,22</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</si>
  <si>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</si>
  <si>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</si>
  <si>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</si>
  <si>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</si>
  <si>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96,98</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</si>
  <si>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</si>
  <si>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</si>
  <si>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14,28</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</si>
  <si>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</si>
  <si>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</si>
  <si>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21,86</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</si>
  <si>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</si>
  <si>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</si>
  <si>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344,09</t>
  </si>
  <si>
    <t xml:space="preserve">CABO TELEFONICO CCI 50, 1 PAR, USO INTERNO, SEM BLINDAGEM                                                                                                                                                                                                                                                                                                                                                                                                                                                 </t>
  </si>
  <si>
    <t xml:space="preserve">CABO TELEFONICO CCI 50, 2 PARES, USO INTERNO, SEM BLINDAGEM                                                                                                                                                                                                                                                                                                                                                                                                                                               </t>
  </si>
  <si>
    <t>1,35</t>
  </si>
  <si>
    <t xml:space="preserve">CABO TELEFONICO CCI 50, 3 PARES, USO INTERNO, SEM BLINDAGEM                                                                                                                                                                                                                                                                                                                                                                                                                                               </t>
  </si>
  <si>
    <t xml:space="preserve">CABO TELEFONICO CCI 50, 4 PARES, USO INTERNO, SEM BLINDAGEM                                                                                                                                                                                                                                                                                                                                                                                                                                               </t>
  </si>
  <si>
    <t>2,18</t>
  </si>
  <si>
    <t xml:space="preserve">CABO TELEFONICO CCI 50, 5 PARES, USO INTERNO, SEM BLINDAGEM                                                                                                                                                                                                                                                                                                                                                                                                                                               </t>
  </si>
  <si>
    <t xml:space="preserve">CABO TELEFONICO CCI 50, 6 PARES, USO INTERNO, SEM BLINDAGEM                                                                                                                                                                                                                                                                                                                                                                                                                                               </t>
  </si>
  <si>
    <t>3,38</t>
  </si>
  <si>
    <t xml:space="preserve">CABO TELEFONICO CI 50, 10 PARES, USO INTERNO                                                                                                                                                                                                                                                                                                                                                                                                                                                              </t>
  </si>
  <si>
    <t>6,19</t>
  </si>
  <si>
    <t xml:space="preserve">CABO TELEFONICO CI 50, 20 PARES, USO INTERNO                                                                                                                                                                                                                                                                                                                                                                                                                                                              </t>
  </si>
  <si>
    <t>11,75</t>
  </si>
  <si>
    <t xml:space="preserve">CABO TELEFONICO CI 50, 200 PARES, USO INTERNO                                                                                                                                                                                                                                                                                                                                                                                                                                                             </t>
  </si>
  <si>
    <t xml:space="preserve">CABO TELEFONICO CI 50, 30 PARES, USO INTERNO                                                                                                                                                                                                                                                                                                                                                                                                                                                              </t>
  </si>
  <si>
    <t>17,20</t>
  </si>
  <si>
    <t xml:space="preserve">CABO TELEFONICO CI 50, 50 PARES, USO INTERNO                                                                                                                                                                                                                                                                                                                                                                                                                                                              </t>
  </si>
  <si>
    <t xml:space="preserve">CABO TELEFONICO CI 50, 75 PARES, USO INTERNO                                                                                                                                                                                                                                                                                                                                                                                                                                                              </t>
  </si>
  <si>
    <t>40,72</t>
  </si>
  <si>
    <t xml:space="preserve">CABO TELEFONICO CTP - APL - 50, 10 PARES, USO EXTERNO                                                                                                                                                                                                                                                                                                                                                                                                                                                     </t>
  </si>
  <si>
    <t xml:space="preserve">CABO TELEFONICO CTP - APL - 50, 100 PARES, USO EXTERNO                                                                                                                                                                                                                                                                                                                                                                                                                                                    </t>
  </si>
  <si>
    <t>61,01</t>
  </si>
  <si>
    <t xml:space="preserve">CABO TELEFONICO CTP - APL - 50, 20 PARES, USO EXTERNO                                                                                                                                                                                                                                                                                                                                                                                                                                                     </t>
  </si>
  <si>
    <t>14,91</t>
  </si>
  <si>
    <t xml:space="preserve">CABO TELEFONICO CTP - APL - 50, 30 PARES, USO EXTERNO                                                                                                                                                                                                                                                                                                                                                                                                                                                     </t>
  </si>
  <si>
    <t xml:space="preserve">CACAMBA METALICA BASCULANTE COM CAPACIDADE DE 10 M3 (INCLUI MONTAGEM, NAO INCLUI CAMINHAO)                                                                                                                                                                                                                                                                                                                                                                                                                </t>
  </si>
  <si>
    <t>72.933,56</t>
  </si>
  <si>
    <t xml:space="preserve">CACAMBA METALICA BASCULANTE COM CAPACIDADE DE 12 M3 (INCLUI MONTAGEM, NAO INCLUI CAMINHAO)                                                                                                                                                                                                                                                                                                                                                                                                                </t>
  </si>
  <si>
    <t>82.820,51</t>
  </si>
  <si>
    <t xml:space="preserve">CACAMBA METALICA BASCULANTE COM CAPACIDADE DE 6 M3 (INCLUI MONTAGEM, NAO INCLUI CAMINHAO)                                                                                                                                                                                                                                                                                                                                                                                                                 </t>
  </si>
  <si>
    <t>54.685,31</t>
  </si>
  <si>
    <t xml:space="preserve">CACAMBA METALICA BASCULANTE COM CAPACIDADE DE 8 M3 (INCLUI MONTAGEM, NAO INCLUI CAMINHAO)                                                                                                                                                                                                                                                                                                                                                                                                                 </t>
  </si>
  <si>
    <t>65.895,80</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</si>
  <si>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</si>
  <si>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</si>
  <si>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29,58</t>
  </si>
  <si>
    <t xml:space="preserve">CADEADO SIMPLES, CORPO EM LATAO MACICO, COM LARGURA DE 50 MM E ALTURA DE APROX 40 MM, HASTE CEMENTADA EM ACO TEMPERADO COM DIAMETRO DE APROX 8,0 MM, INCLUINDO 2 CHAVES                                                                                                                                                                                                                                                                                                                                   </t>
  </si>
  <si>
    <t>42,26</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</si>
  <si>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</si>
  <si>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</si>
  <si>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</si>
  <si>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29,82</t>
  </si>
  <si>
    <t xml:space="preserve">CAIBRO NAO APARELHADO  *7,5 X 7,5* CM, EM MACARANDUBA, ANGELIM OU EQUIVALENTE DA REGIAO -  BRUTA                                                                                                                                                                                                                                                                                                                                                                                                          </t>
  </si>
  <si>
    <t xml:space="preserve">CAIBRO NAO APARELHADO *5 X 6* CM, EM MACARANDUBA, ANGELIM OU EQUIVALENTE DA REGIAO -  BRUTA                                                                                                                                                                                                                                                                                                                                                                                                               </t>
  </si>
  <si>
    <t>17,45</t>
  </si>
  <si>
    <t xml:space="preserve">CAIBRO NAO APARELHADO,  *6 X 8* CM,  EM MACARANDUBA, ANGELIM OU EQUIVALENTE DA REGIAO -  BRUTA                                                                                                                                                                                                                                                                                                                                                                                                            </t>
  </si>
  <si>
    <t xml:space="preserve">CAIBRO ROLICO DE MADEIRA TRATADA, D = 4 A 7 CM, H = 3,00 M, EM EUCALIPTO OU EQUIVALENTE DA REGIAO                                                                                                                                                                                                                                                                                                                                                                                                         </t>
  </si>
  <si>
    <t>29,15</t>
  </si>
  <si>
    <t xml:space="preserve">CAIBRO 5 X 5 CM EM PINUS, MISTA OU EQUIVALENTE DA REGIAO - BRUTA                                                                                                                                                                                                                                                                                                                                                                                                                                          </t>
  </si>
  <si>
    <t>6,07</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</si>
  <si>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</si>
  <si>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</si>
  <si>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</si>
  <si>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</si>
  <si>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</si>
  <si>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</si>
  <si>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</si>
  <si>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</si>
  <si>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</si>
  <si>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</si>
  <si>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</si>
  <si>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</si>
  <si>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103,25</t>
  </si>
  <si>
    <t xml:space="preserve">CAIXA DE CONCRETO ARMADO PRE-MOLDADO, COM FUNDO E SEM TAMPA, DIMENSOES DE 0,30 X 0,30 X 0,30 M                                                                                                                                                                                                                                                                                                                                                                                                            </t>
  </si>
  <si>
    <t>111,64</t>
  </si>
  <si>
    <t xml:space="preserve">CAIXA DE CONCRETO ARMADO PRE-MOLDADO, COM FUNDO E SEM TAMPA, DIMENSOES DE 0,40 X 0,40 X 0,40 M                                                                                                                                                                                                                                                                                                                                                                                                            </t>
  </si>
  <si>
    <t>204,67</t>
  </si>
  <si>
    <t xml:space="preserve">CAIXA DE CONCRETO ARMADO PRE-MOLDADO, COM FUNDO E SEM TAMPA, DIMENSOES DE 0,60 X 0,60 X 0,50 M                                                                                                                                                                                                                                                                                                                                                                                                            </t>
  </si>
  <si>
    <t>358,17</t>
  </si>
  <si>
    <t xml:space="preserve">CAIXA DE CONCRETO ARMADO PRE-MOLDADO, COM FUNDO E SEM TAMPA, DIMENSOES DE 0,80 X 0,80 X 0,50 M                                                                                                                                                                                                                                                                                                                                                                                                            </t>
  </si>
  <si>
    <t>649,37</t>
  </si>
  <si>
    <t xml:space="preserve">CAIXA DE CONCRETO ARMADO PRE-MOLDADO, COM FUNDO E SEM TAMPA, DIMENSOES DE 1,00 X 1,00 X 0,50 M                                                                                                                                                                                                                                                                                                                                                                                                            </t>
  </si>
  <si>
    <t>1.162,92</t>
  </si>
  <si>
    <t xml:space="preserve">CAIXA DE CONCRETO ARMADO PRE-MOLDADO, COM FUNDO E TAMPA, DIMENSOES DE 0,30 X 0,30 X 0,30 M                                                                                                                                                                                                                                                                                                                                                                                                                </t>
  </si>
  <si>
    <t>172,11</t>
  </si>
  <si>
    <t xml:space="preserve">CAIXA DE CONCRETO ARMADO PRE-MOLDADO, COM FUNDO E TAMPA, DIMENSOES DE 0,40 X 0,40 X 0,40 M                                                                                                                                                                                                                                                                                                                                                                                                                </t>
  </si>
  <si>
    <t>316,31</t>
  </si>
  <si>
    <t xml:space="preserve">CAIXA DE CONCRETO ARMADO PRE-MOLDADO, COM FUNDO E TAMPA, DIMENSOES DE 0,60 X 0,60 X 0,50 M                                                                                                                                                                                                                                                                                                                                                                                                                </t>
  </si>
  <si>
    <t>401,90</t>
  </si>
  <si>
    <t xml:space="preserve">CAIXA DE CONCRETO ARMADO PRE-MOLDADO, SEM FUNDO, QUADRADA, DIMENSOES DE 0,30 X 0,30 X 0,30 M                                                                                                                                                                                                                                                                                                                                                                                                              </t>
  </si>
  <si>
    <t>89,05</t>
  </si>
  <si>
    <t xml:space="preserve">CAIXA DE CONCRETO ARMADO PRE-MOLDADO, SEM FUNDO, QUADRADA, DIMENSOES DE 0,40 X 0,40 X 0,40 M                                                                                                                                                                                                                                                                                                                                                                                                              </t>
  </si>
  <si>
    <t>147,92</t>
  </si>
  <si>
    <t xml:space="preserve">CAIXA DE CONCRETO ARMADO PRE-MOLDADO, SEM FUNDO, QUADRADA, DIMENSOES DE 0,60 X 0,60 X 0,50 M                                                                                                                                                                                                                                                                                                                                                                                                              </t>
  </si>
  <si>
    <t>286,54</t>
  </si>
  <si>
    <t xml:space="preserve">CAIXA DE CONCRETO ARMADO PRE-MOLDADO, SEM FUNDO, QUADRADA, DIMENSOES DE 0,80 X 0,80 X 0,50 M                                                                                                                                                                                                                                                                                                                                                                                                              </t>
  </si>
  <si>
    <t>595,41</t>
  </si>
  <si>
    <t xml:space="preserve">CAIXA DE CONCRETO ARMADO PRE-MOLDADO, SEM FUNDO, QUADRADA, DIMENSOES DE 1,00 X 1,00 X 0,50 M                                                                                                                                                                                                                                                                                                                                                                                                              </t>
  </si>
  <si>
    <t>938,70</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</si>
  <si>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</si>
  <si>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</si>
  <si>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</si>
  <si>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56,00</t>
  </si>
  <si>
    <t xml:space="preserve">CAIXA DE DESCARGA PLASTICA DE EMBUTIR COMPLETA, COM ESPELHO PLASTICO, CAPACIDADE 6 A 10 L, ACESSORIOS INCLUSOS                                                                                                                                                                                                                                                                                                                                                                                            </t>
  </si>
  <si>
    <t>1.237,89</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</si>
  <si>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</si>
  <si>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</si>
  <si>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514,13</t>
  </si>
  <si>
    <t xml:space="preserve">CAIXA DE INCENDIO/ABRIGO PARA MANGUEIRA, DE EMBUTIR/INTERNA, COM 75 X 45 X 17 CM, EM CHAPA DE ACO, PORTA COM VENTILACAO, VISOR COM A INSCRICAO "INCENDIO", SUPORTE/CESTA INTERNA PARA A MANGUEIRA, PINTURA ELETROSTATICA VERMELHA                                                                                                                                                                                                                                                                         </t>
  </si>
  <si>
    <t>276,81</t>
  </si>
  <si>
    <t xml:space="preserve">CAIXA DE INCENDIO/ABRIGO PARA MANGUEIRA, DE EMBUTIR/INTERNA, COM 90 X 60 X 17 CM, EM CHAPA DE ACO, PORTA COM VENTILACAO, VISOR COM A INSCRICAO "INCENDIO", SUPORTE/CESTA INTERNA PARA A MANGUEIRA, PINTURA ELETROSTATICA VERMELHA                                                                                                                                                                                                                                                                         </t>
  </si>
  <si>
    <t>350,14</t>
  </si>
  <si>
    <t xml:space="preserve">CAIXA DE INCENDIO/ABRIGO PARA MANGUEIRA, DE SOBREPOR/EXTERNA, COM 75 X 45 X 17 CM, EM CHAPA DE ACO, PORTA COM VENTILACAO, VISOR COM A INSCRICAO "INCENDIO", SUPORTE/CESTA INTERNA PARA A MANGUEIRA, PINTURA ELETROSTATICA VERMELHA                                                                                                                                                                                                                                                                        </t>
  </si>
  <si>
    <t>290,00</t>
  </si>
  <si>
    <t xml:space="preserve">CAIXA DE INCENDIO/ABRIGO PARA MANGUEIRA, DE SOBREPOR/EXTERNA, COM 90 X 60 X 17 CM, EM CHAPA DE ACO, PORTA COM VENTILACAO, VISOR COM A INSCRICAO "INCENDIO", SUPORTE/CESTA INTERNA PARA A MANGUEIRA, PINTURA ELETROSTATICA VERMELHA                                                                                                                                                                                                                                                                        </t>
  </si>
  <si>
    <t>354,26</t>
  </si>
  <si>
    <t xml:space="preserve">CAIXA DE INSPECAO PARA ATERRAMENTO E PARA RAIOS, EM POLIPROPILENO,  DIAMETRO = 300 MM X ALTURA = 400 MM                                                                                                                                                                                                                                                                                                                                                                                                   </t>
  </si>
  <si>
    <t>59,21</t>
  </si>
  <si>
    <t xml:space="preserve">CAIXA DE INSPECAO PARA ATERRAMENTO OU OUTRO USO, EM PVC, DN = 250 X 250 MM                                                                                                                                                                                                                                                                                                                                                                                                                                </t>
  </si>
  <si>
    <t>68,65</t>
  </si>
  <si>
    <t xml:space="preserve">CAIXA DE INSPECAO PARA ATERRAMENTO OU OUTRO USO, EM PVC, DN = 300 X *300* MM                                                                                                                                                                                                                                                                                                                                                                                                                              </t>
  </si>
  <si>
    <t>109,67</t>
  </si>
  <si>
    <t xml:space="preserve">CAIXA DE INSPECAO PARA ATERRAMENTO OU OUTRO USO, EM PVC, DN = 300 X 250 MM                                                                                                                                                                                                                                                                                                                                                                                                                                </t>
  </si>
  <si>
    <t>93,57</t>
  </si>
  <si>
    <t xml:space="preserve">CAIXA DE INSPECAO PARA ATERRAMENTO OU OUTRO USO, EM PVC, DN = 300 X 600 MM                                                                                                                                                                                                                                                                                                                                                                                                                                </t>
  </si>
  <si>
    <t>204,89</t>
  </si>
  <si>
    <t xml:space="preserve">CAIXA DE LUZ "3 X 3" EM ACO ESMALTADA                                                                                                                                                                                                                                                                                                                                                                                                                                                                     </t>
  </si>
  <si>
    <t xml:space="preserve">CAIXA DE LUZ "4 X 2" EM ACO ESMALTADA                                                                                                                                                                                                                                                                                                                                                                                                                                                                     </t>
  </si>
  <si>
    <t>1,99</t>
  </si>
  <si>
    <t xml:space="preserve">CAIXA DE LUZ "4 X 4" EM ACO ESMALTADA                                                                                                                                                                                                                                                                                                                                                                                                                                                                     </t>
  </si>
  <si>
    <t>4,21</t>
  </si>
  <si>
    <t xml:space="preserve">CAIXA DE PASSAGEM / DERIVACAO / LUZ, OCTOGONAL 4 X4, EM ACO ESMALTADA, COM FUNDO MOVEL SIMPLES (FMS)                                                                                                                                                                                                                                                                                                                                                                                                      </t>
  </si>
  <si>
    <t xml:space="preserve">CAIXA DE PASSAGEM ELETRICA DE PAREDE, DE EMBUTIR, EM PVC, COM TAMPA APARAFUSADA, DIMENSOES 120 X 120 X *75* MM                                                                                                                                                                                                                                                                                                                                                                                            </t>
  </si>
  <si>
    <t>43,71</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</si>
  <si>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</si>
  <si>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</si>
  <si>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</si>
  <si>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</si>
  <si>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</si>
  <si>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</si>
  <si>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</si>
  <si>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</si>
  <si>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</si>
  <si>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40,46</t>
  </si>
  <si>
    <t xml:space="preserve">CAIXA DE PASSAGEM METALICA DE SOBREPOR COM TAMPA PARAFUSADA, DIMENSOES 30 X 30 X 10 CM                                                                                                                                                                                                                                                                                                                                                                                                                    </t>
  </si>
  <si>
    <t>79,53</t>
  </si>
  <si>
    <t xml:space="preserve">CAIXA DE PASSAGEM METALICA DE SOBREPOR COM TAMPA PARAFUSADA, DIMENSOES 40 X 40 X 15 CM                                                                                                                                                                                                                                                                                                                                                                                                                    </t>
  </si>
  <si>
    <t>127,83</t>
  </si>
  <si>
    <t xml:space="preserve">CAIXA DE PASSAGEM METALICA DE SOBREPOR COM TAMPA PARAFUSADA, DIMENSOES 50 X 50 X 15 CM                                                                                                                                                                                                                                                                                                                                                                                                                    </t>
  </si>
  <si>
    <t>191,20</t>
  </si>
  <si>
    <t xml:space="preserve">CAIXA DE PASSAGEM METALICA DE SOBREPOR COM TAMPA PARAFUSADA, DIMENSOES 60 X 60 X 20 CM                                                                                                                                                                                                                                                                                                                                                                                                                    </t>
  </si>
  <si>
    <t>255,19</t>
  </si>
  <si>
    <t xml:space="preserve">CAIXA DE PASSAGEM METALICA DE SOBREPOR COM TAMPA PARAFUSADA, DIMENSOES 70 X 70 X 20 CM                                                                                                                                                                                                                                                                                                                                                                                                                    </t>
  </si>
  <si>
    <t>308,40</t>
  </si>
  <si>
    <t xml:space="preserve">CAIXA DE PASSAGEM METALICA DE SOBREPOR COM TAMPA PARAFUSADA, DIMENSOES 80 X 80 X 20 CM                                                                                                                                                                                                                                                                                                                                                                                                                    </t>
  </si>
  <si>
    <t>390,89</t>
  </si>
  <si>
    <t xml:space="preserve">CAIXA DE PASSAGEM METALICA, DE SOBREPOR, COM TAMPA APARAFUSADA, DIMENSOES 15 X 15 X *10* CM                                                                                                                                                                                                                                                                                                                                                                                                               </t>
  </si>
  <si>
    <t>28,37</t>
  </si>
  <si>
    <t xml:space="preserve">CAIXA DE PASSAGEM METALICA, DE SOBREPOR, COM TAMPA APARAFUSADA, DIMENSOES 35 X 35 X *12* CM                                                                                                                                                                                                                                                                                                                                                                                                               </t>
  </si>
  <si>
    <t>93,16</t>
  </si>
  <si>
    <t xml:space="preserve">CAIXA DE PASSAGEM/ LUZ / TELEFONIA, DE EMBUTIR,  EM CHAPA DE ACO GALVANIZADO, DIMENSOES 150 X 150 X 15 CM (PADRAO CONCESSIONARIA LOCAL)                                                                                                                                                                                                                                                                                                                                                                   </t>
  </si>
  <si>
    <t>1.791,42</t>
  </si>
  <si>
    <t xml:space="preserve">CAIXA DE PASSAGEM/ LUZ / TELEFONIA, DE EMBUTIR,  EM CHAPA DE ACO GALVANIZADO, DIMENSOES 20 X 20 X *12* CM (PADRAO CONCESSIONARIA LOCAL)                                                                                                                                                                                                                                                                                                                                                                   </t>
  </si>
  <si>
    <t>77,12</t>
  </si>
  <si>
    <t xml:space="preserve">CAIXA DE PASSAGEM/ LUZ / TELEFONIA, DE EMBUTIR,  EM CHAPA DE ACO GALVANIZADO, DIMENSOES 200 X 200 X 20 CM (PADRAO CONCESSIONARIA LOCAL)                                                                                                                                                                                                                                                                                                                                                                   </t>
  </si>
  <si>
    <t>3.499,28</t>
  </si>
  <si>
    <t xml:space="preserve">CAIXA DE PASSAGEM/ LUZ / TELEFONIA, DE EMBUTIR,  EM CHAPA DE ACO GALVANIZADO, DIMENSOES 40 X 40 X *12* CM (PADRAO CONCESSIONARIA LOCAL)                                                                                                                                                                                                                                                                                                                                                                   </t>
  </si>
  <si>
    <t>170,83</t>
  </si>
  <si>
    <t xml:space="preserve">CAIXA DE PASSAGEM/ LUZ / TELEFONIA, DE EMBUTIR,  EM CHAPA DE ACO GALVANIZADO, DIMENSOES 60 X 60 X *12* CM (PADRAO CONCESSIONARIA LOCAL)                                                                                                                                                                                                                                                                                                                                                                   </t>
  </si>
  <si>
    <t>283,08</t>
  </si>
  <si>
    <t xml:space="preserve">CAIXA DE PASSAGEM/ LUZ / TELEFONIA, DE EMBUTIR,  EM CHAPA DE ACO GALVANIZADO, DIMENSOES 80 X 80 X *12* CM (PADRAO CONCESSIONARIA LOCAL)                                                                                                                                                                                                                                                                                                                                                                   </t>
  </si>
  <si>
    <t>423,21</t>
  </si>
  <si>
    <t xml:space="preserve">CAIXA DE PASSAGEM/ LUZ / TELEFONIA, DE EMBUTIR, EM CHAPA DE ACO GALVANIZADO, DIMENSOES 120 X 120 X *12* CM (PADRAO CONCESSIONARIA LOCAL)                                                                                                                                                                                                                                                                                                                                                                  </t>
  </si>
  <si>
    <t>851,35</t>
  </si>
  <si>
    <t xml:space="preserve">CAIXA DE PASSAGEM/ LUZ / TELEFONIA, DE SOBREPOR,  EM CHAPA DE ACO GALVANIZADO, DIMENSOES 80 X 80 X *12* CM (PADRAO CONCESSIONARIA LOCAL)                                                                                                                                                                                                                                                                                                                                                                  </t>
  </si>
  <si>
    <t>530,11</t>
  </si>
  <si>
    <t xml:space="preserve">CAIXA DE PASSAGEM, EM PVC, DE 4" X 2", PARA ELETRODUTO FLEXIVEL CORRUGADO                                                                                                                                                                                                                                                                                                                                                                                                                                 </t>
  </si>
  <si>
    <t>3,41</t>
  </si>
  <si>
    <t xml:space="preserve">CAIXA DE PASSAGEM, EM PVC, DE 4" X 4", PARA ELETRODUTO FLEXIVEL CORRUGADO                                                                                                                                                                                                                                                                                                                                                                                                                                 </t>
  </si>
  <si>
    <t>6,78</t>
  </si>
  <si>
    <t xml:space="preserve">CAIXA DE PROTECAO EXTERNA PARA MEDIDOR HOROSAZONAL, DE BAIXA TENSAO, COM MODULO, EM CHAPA DE ACO (PADRAO DA CONCESSIONARIA LOCAL)                                                                                                                                                                                                                                                                                                                                                                         </t>
  </si>
  <si>
    <t>3.329,36</t>
  </si>
  <si>
    <t xml:space="preserve">CAIXA DE PROTECAO PARA TRANSFORMADOR CORRENTE, EM CHAPA DE ACO 18 USG (PADRAO DA CONCESSIONARIA LOCAL)                                                                                                                                                                                                                                                                                                                                                                                                    </t>
  </si>
  <si>
    <t>1.065,32</t>
  </si>
  <si>
    <t xml:space="preserve">CAIXA INTERNA/EXTERNA DE MEDICAO PARA 1 MEDIDOR TRIFASICO, COM VISOR, EM CHAPA DE ACO 18 USG (PADRAO DA CONCESSIONARIA LOCAL)                                                                                                                                                                                                                                                                                                                                                                             </t>
  </si>
  <si>
    <t>337,62</t>
  </si>
  <si>
    <t xml:space="preserve">CAIXA INTERNA/EXTERNA DE MEDICAO PARA 4 MEDIDORES MONOFASICOS, COM VISOR, EM CHAPA DE ACO 18 USG (PADRAO DA CONCESSIONARIA LOCAL)                                                                                                                                                                                                                                                                                                                                                                         </t>
  </si>
  <si>
    <t>546,67</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</si>
  <si>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</si>
  <si>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</si>
  <si>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6,10</t>
  </si>
  <si>
    <t xml:space="preserve">CAIXA OCTOGONAL DE FUNDO MOVEL, EM PVC, DE 4" X 4", PARA ELETRODUTO FLEXIVEL CORRUGADO                                                                                                                                                                                                                                                                                                                                                                                                                    </t>
  </si>
  <si>
    <t>8,81</t>
  </si>
  <si>
    <t xml:space="preserve">CAIXA PARA HIDROMETRO CONCRETO PRE MOLDADO, *0,24 M X 0,45 M X 0,30* M (L X C X A)                                                                                                                                                                                                                                                                                                                                                                                                                        </t>
  </si>
  <si>
    <t>113,50</t>
  </si>
  <si>
    <t xml:space="preserve">CAIXA PARA MEDICAO COLETIVA TIPO L, PADRAO BIFASICO OU TRIFASICO, PARA ATE 4 MEDIDORES, SEM BARRAMENTO E COM PORTAS INFERIOR E SUPERIOR                                                                                                                                                                                                                                                                                                                                                                   </t>
  </si>
  <si>
    <t>2.226,94</t>
  </si>
  <si>
    <t xml:space="preserve">CAIXA PARA MEDICAO COLETIVA TIPO M, PADRAO BIFASICO OU TRIFASICO, PARA ATE 8 MEDIDORES, SEM BARRAMENTO E COM PORTAS INFERIOR E SUPERIOR                                                                                                                                                                                                                                                                                                                                                                   </t>
  </si>
  <si>
    <t>3.736,07</t>
  </si>
  <si>
    <t xml:space="preserve">CAIXA PARA MEDICAO COLETIVA TIPO N, PADRAO BIFASICO OU TRIFASICO, PARA ATE 12 MEDIDORES, SEM BARRAMENTO E COM PORTAS INFERIOR E SUPERIOR                                                                                                                                                                                                                                                                                                                                                                  </t>
  </si>
  <si>
    <t>4.698,93</t>
  </si>
  <si>
    <t xml:space="preserve">CAIXA PARA MEDIDOR MONOFASICO, EM POLICARBONATO / TERMOPLASTICO, PARA ALOJAR 1 DISJUNTOR (PADRAO DA CONCESSIONARIA LOCAL)                                                                                                                                                                                                                                                                                                                                                                                 </t>
  </si>
  <si>
    <t>100,25</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</si>
  <si>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</si>
  <si>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</si>
  <si>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520,98</t>
  </si>
  <si>
    <t xml:space="preserve">CAIXA SIFONADA PVC, 100 X 100 X 50 MM, COM GRELHA REDONDA, BRANCA                                                                                                                                                                                                                                                                                                                                                                                                                                         </t>
  </si>
  <si>
    <t>32,55</t>
  </si>
  <si>
    <t xml:space="preserve">CAIXA SIFONADA PVC, 250 X 230 X 75 MM, COM TAMPA CEGA QUADRADA, BRANCA                                                                                                                                                                                                                                                                                                                                                                                                                                    </t>
  </si>
  <si>
    <t>136,90</t>
  </si>
  <si>
    <t xml:space="preserve">CAIXA SIFONADA, PVC, 150 X *185* X 75 MM, COM GRELHA QUADRADA, BRANCA                                                                                                                                                                                                                                                                                                                                                                                                                                     </t>
  </si>
  <si>
    <t>93,26</t>
  </si>
  <si>
    <t xml:space="preserve">CAIXA SIFONADA, PVC, 150 X 150 X 50 MM, COM GRELHA QUADRADA, BRANCA (NBR 5688)                                                                                                                                                                                                                                                                                                                                                                                                                            </t>
  </si>
  <si>
    <t>60,90</t>
  </si>
  <si>
    <t xml:space="preserve">CAIXA SIFONADA, PVC, 150 X 150 X 50 MM, COM GRELHA REDONDA, BRANCA                                                                                                                                                                                                                                                                                                                                                                                                                                        </t>
  </si>
  <si>
    <t>73,41</t>
  </si>
  <si>
    <t xml:space="preserve">CAL HIDRATADA CH-I PARA ARGAMASSAS                                                                                                                                                                                                                                                                                                                                                                                                                                                                        </t>
  </si>
  <si>
    <t>1,25</t>
  </si>
  <si>
    <t xml:space="preserve">CAL HIDRATADA PARA PINTURA                                                                                                                                                                                                                                                                                                                                                                                                                                                                                </t>
  </si>
  <si>
    <t>2,09</t>
  </si>
  <si>
    <t xml:space="preserve">CAL VIRGEM COMUM PARA ARGAMASSAS (NBR 6453)                                                                                                                                                                                                                                                                                                                                                                                                                                                               </t>
  </si>
  <si>
    <t>1,06</t>
  </si>
  <si>
    <t xml:space="preserve">CALCARIO DOLOMITICO A (POSTO PEDREIRA/FORNECEDOR,  SEM FRETE)                                                                                                                                                                                                                                                                                                                                                                                                                                             </t>
  </si>
  <si>
    <t>0,26</t>
  </si>
  <si>
    <t xml:space="preserve">CALCETEIRO  (MENSALISTA)                                                                                                                                                                                                                                                                                                                                                                                                                                                                                  </t>
  </si>
  <si>
    <t xml:space="preserve">CALCETEIRO (HORISTA)                                                                                                                                                                                                                                                                                                                                                                                                                                                                                      </t>
  </si>
  <si>
    <t xml:space="preserve">CALHA / PERFIL PLUVIAL DE PVC, DIAMETRO ENTRE *119 E 170* MM, COMPRIMENTO DE 3 M, PARA DRENAGEM PLUVIAL PREDIAL                                                                                                                                                                                                                                                                                                                                                                                           </t>
  </si>
  <si>
    <t xml:space="preserve">CALHA MOLDURA AMERICANA DE CHAPA DE ACO GALVANIZADA NUM 26, CORTE 33 CM                                                                                                                                                                                                                                                                                                                                                                                                                                   </t>
  </si>
  <si>
    <t>36,31</t>
  </si>
  <si>
    <t xml:space="preserve">CALHA PARA AGUA FURTADA DE CHAPA DE ACO GALVANIZADA NUM 26, CORTE 40 CM                                                                                                                                                                                                                                                                                                                                                                                                                                   </t>
  </si>
  <si>
    <t>36,60</t>
  </si>
  <si>
    <t xml:space="preserve">CALHA PARA AGUA FURTADA DE CHAPA DE ACO GALVANIZADA NUM 26, CORTE 50 CM                                                                                                                                                                                                                                                                                                                                                                                                                                   </t>
  </si>
  <si>
    <t>43,26</t>
  </si>
  <si>
    <t xml:space="preserve">CALHA PLATIBANDA DE CHAPA DE ACO GALVANIZADA NUM 26, CORTE 45 CM                                                                                                                                                                                                                                                                                                                                                                                                                                          </t>
  </si>
  <si>
    <t xml:space="preserve">CALHA QUADRADA DE CHAPA DE ACO GALVANIZADA NUM 24, CORTE 100 CM                                                                                                                                                                                                                                                                                                                                                                                                                                           </t>
  </si>
  <si>
    <t>119,32</t>
  </si>
  <si>
    <t xml:space="preserve">CALHA QUADRADA DE CHAPA DE ACO GALVANIZADA NUM 24, CORTE 33 CM                                                                                                                                                                                                                                                                                                                                                                                                                                            </t>
  </si>
  <si>
    <t>46,82</t>
  </si>
  <si>
    <t xml:space="preserve">CALHA QUADRADA DE CHAPA DE ACO GALVANIZADA NUM 24, CORTE 50 CM                                                                                                                                                                                                                                                                                                                                                                                                                                            </t>
  </si>
  <si>
    <t>60,99</t>
  </si>
  <si>
    <t xml:space="preserve">CALHA QUADRADA DE CHAPA DE ACO GALVANIZADA NUM 26, CORTE 33 CM                                                                                                                                                                                                                                                                                                                                                                                                                                            </t>
  </si>
  <si>
    <t xml:space="preserve">CALHA QUADRADA DE CHAPA DE ACO GALVANIZADA NUM 28, CORTE 25 CM                                                                                                                                                                                                                                                                                                                                                                                                                                            </t>
  </si>
  <si>
    <t>23,41</t>
  </si>
  <si>
    <t xml:space="preserve">CALHA/CANALETA DE CONCRETO SIMPLES, TIPO MEIA CANA, DIAMETRO DE 20 CM, PARA AGUA PLUVIAL                                                                                                                                                                                                                                                                                                                                                                                                                  </t>
  </si>
  <si>
    <t>18,90</t>
  </si>
  <si>
    <t xml:space="preserve">CALHA/CANALETA DE CONCRETO SIMPLES, TIPO MEIA CANA, DIAMETRO DE 30 CM, PARA AGUA PLUVIAL                                                                                                                                                                                                                                                                                                                                                                                                                  </t>
  </si>
  <si>
    <t xml:space="preserve">CALHA/CANALETA DE CONCRETO SIMPLES, TIPO MEIA CANA, DIAMETRO DE 40 CM, PARA AGUA PLUVIAL                                                                                                                                                                                                                                                                                                                                                                                                                  </t>
  </si>
  <si>
    <t>30,20</t>
  </si>
  <si>
    <t xml:space="preserve">CALHA/CANALETA DE CONCRETO SIMPLES, TIPO MEIA CANA, DIAMETRO DE 50 CM, PARA AGUA PLUVIAL                                                                                                                                                                                                                                                                                                                                                                                                                  </t>
  </si>
  <si>
    <t>49,01</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</si>
  <si>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</si>
  <si>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</si>
  <si>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</si>
  <si>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1,97</t>
  </si>
  <si>
    <t xml:space="preserve">CAMINHAO TOCO, PESO BRUTO TOTAL 10700 KG, CARGA UTIL MAXIMA 7400 KG, DISTANCIA ENTRE EIXOS 4,00 M, POTENCIA 175 CV (INCLUI CABINE E CHASSI, NAO INCLUI CARROCERIA)                                                                                                                                                                                                                                                                                                                                        </t>
  </si>
  <si>
    <t>380.723,37</t>
  </si>
  <si>
    <t xml:space="preserve">CAMINHAO TOCO, PESO BRUTO TOTAL 13200 KG, CARGA UTIL MAXIMA 9200 KG, DISTANCIA ENTRE EIXOS 3,31 M, POTENCIA 175 CV (INCLUI CABINE E CHASSI, NAO INCLUI CARROCERIA)                                                                                                                                                                                                                                                                                                                                        </t>
  </si>
  <si>
    <t>406.349,00</t>
  </si>
  <si>
    <t xml:space="preserve">CAMINHAO TOCO, PESO BRUTO TOTAL 14300 KG, CARGA UTIL MAXIMA 9480 KG, DISTANCIA ENTRE EIXOS 4,80 M, POTENCIA 185 CV (INCLUI CABINE E CHASSI, NAO INCLUI CARROCERIA)                                                                                                                                                                                                                                                                                                                                        </t>
  </si>
  <si>
    <t>420.113,62</t>
  </si>
  <si>
    <t xml:space="preserve">CAMINHAO TOCO, PESO BRUTO TOTAL 16000 KG, CARGA UTIL MAXIMA 10600 KG, DISTANCIA ENTRE EIXOS 4,80 M, POTENCIA 277 CV (INCLUI CABINE E CHASSI, NAO INCLUI CARROCERIA)                                                                                                                                                                                                                                                                                                                                       </t>
  </si>
  <si>
    <t>468.582,64</t>
  </si>
  <si>
    <t xml:space="preserve">CAMINHAO TOCO, PESO BRUTO TOTAL 16000 KG, CARGA UTIL MAXIMA 10830 KG, DISTANCIA ENTRE EIXOS 3,56 M, POTENCIA 226 CV (INCLUI CABINE E CHASSI, NAO INCLUI CARROCERIA)                                                                                                                                                                                                                                                                                                                                       </t>
  </si>
  <si>
    <t>442.957,02</t>
  </si>
  <si>
    <t xml:space="preserve">CAMINHAO TOCO, PESO BRUTO TOTAL 16000 KG, CARGA UTIL MAXIMA 11030 KG, DISTANCIA ENTRE EIXOS 5,41 M, POTENCIA 185 CV (INCLUI CABINE E CHASSI, NAO INCLUI CARROCERIA)                                                                                                                                                                                                                                                                                                                                       </t>
  </si>
  <si>
    <t>461.261,01</t>
  </si>
  <si>
    <t xml:space="preserve">CAMINHAO TOCO, PESO BRUTO TOTAL 8500 KG, CARGA UTIL MAXIMA 5600 KG, DISTANCIA ENTRE EIXOS 3,40 M, POTENCIA 167 CV (INCLUI CABINE E CHASSI, NAO INCLUI CARROCERIA)                                                                                                                                                                                                                                                                                                                                         </t>
  </si>
  <si>
    <t>364.615,86</t>
  </si>
  <si>
    <t xml:space="preserve">CAMINHAO TOCO, PESO BRUTO TOTAL 9600 KG, CARGA UTIL MAXIMA 6190 KG, DISTANCIA ENTRE EIXOS 3,70 M, POTENCIA 156 CV (INCLUI CABINE E CHASSI, NAO INCLUI CARROCERIA)                                                                                                                                                                                                                                                                                                                                         </t>
  </si>
  <si>
    <t>365.348,02</t>
  </si>
  <si>
    <t xml:space="preserve">CAMINHAO TRUCADO, PESO BRUTO TOTAL 23000 KG, CARGA UTIL MAXIMA 15285 KG, DISTANCIA ENTRE EIXOS 4,80 M, POTENCIA 326 CV (INCLUI CABINE E CHASSI, NAO INCLUI CARROCERIA)                                                                                                                                                                                                                                                                                                                                    </t>
  </si>
  <si>
    <t>581.335,31</t>
  </si>
  <si>
    <t xml:space="preserve">CAMINHAO TRUCADO, PESO BRUTO TOTAL 23000 KG, CARGA UTIL MAXIMA 15460 KG, DISTANCIA ENTRE EIXOS 4,80 M, POTENCIA 286 CV (INCLUI CABINE E CHASSI, NAO INCLUI CARROCERIA)                                                                                                                                                                                                                                                                                                                                    </t>
  </si>
  <si>
    <t>562.299,16</t>
  </si>
  <si>
    <t xml:space="preserve">CAMINHAO TRUCADO, PESO BRUTO TOTAL 23000 KG, CARGA UTIL MAXIMA 16360 KG, CABINE ESTENDIDA, DISTANCIA ENTRE EIXOS 3,56 M, POTENCIA 277 CV (INCLUI CABINE E CHASSI, NAO INCLUI CARROCERIA)                                                                                                                                                                                                                                                                                                                  </t>
  </si>
  <si>
    <t>600.371,50</t>
  </si>
  <si>
    <t xml:space="preserve">CAMINHAO TRUCADO, PESO BRUTO TOTAL 23000 KG, CARGA UTIL MAXIMA 16540 KG, DISTANCIA ENTRE EIXOS 4,80 M, POTENCIA 256 CV (INCLUI CABINE E CHASSI, NAO INCLUI CARROCERIA)                                                                                                                                                                                                                                                                                                                                    </t>
  </si>
  <si>
    <t>551.316,76</t>
  </si>
  <si>
    <t xml:space="preserve">CAMINHONETE COM MOTOR A DIESEL, POTENCIA *160* CV, CABINE DUPLA, 4X4                                                                                                                                                                                                                                                                                                                                                                                                                                      </t>
  </si>
  <si>
    <t>263.519,33</t>
  </si>
  <si>
    <t xml:space="preserve">CAMPAINHA ALTA POTENCIA 110V / 220V, DIAMETRO 150 MM                                                                                                                                                                                                                                                                                                                                                                                                                                                      </t>
  </si>
  <si>
    <t>157,64</t>
  </si>
  <si>
    <t xml:space="preserve">CAMPAINHA CIGARRA 127 V / 220 V (APENAS MODULO)                                                                                                                                                                                                                                                                                                                                                                                                                                                           </t>
  </si>
  <si>
    <t>21,42</t>
  </si>
  <si>
    <t xml:space="preserve">CAMPAINHA CIGARRA 127 V / 220 V, CONJUNTO MONTADO PARA EMBUTIR 4" X 2" (PLACA + SUPORTE + MODULO)                                                                                                                                                                                                                                                                                                                                                                                                         </t>
  </si>
  <si>
    <t>25,30</t>
  </si>
  <si>
    <t xml:space="preserve">CANALETA DE CONCRETO ESTRUTURAL 14 X 19 X 29 CM, FBK 14 MPA (NBR 6136)                                                                                                                                                                                                                                                                                                                                                                                                                                    </t>
  </si>
  <si>
    <t>6,35</t>
  </si>
  <si>
    <t xml:space="preserve">CANALETA DE CONCRETO ESTRUTURAL 14 X 19 X 29 CM, FBK 4,5 MPA (NBR 6136)                                                                                                                                                                                                                                                                                                                                                                                                                                   </t>
  </si>
  <si>
    <t>5,27</t>
  </si>
  <si>
    <t xml:space="preserve">CANALETA DE CONCRETO ESTRUTURAL 14 X 19 X 39 CM, FBK 14 MPA (NBR 6136)                                                                                                                                                                                                                                                                                                                                                                                                                                    </t>
  </si>
  <si>
    <t>6,73</t>
  </si>
  <si>
    <t xml:space="preserve">CANALETA DE CONCRETO ESTRUTURAL 14 X 19 X 39 CM, FBK 4,5 MPA (NBR 6136)                                                                                                                                                                                                                                                                                                                                                                                                                                   </t>
  </si>
  <si>
    <t>5,30</t>
  </si>
  <si>
    <t xml:space="preserve">CANALETA DE CONCRETO 14 X 19 X 19 CM (CLASSE C - NBR 6136)                                                                                                                                                                                                                                                                                                                                                                                                                                                </t>
  </si>
  <si>
    <t>3,05</t>
  </si>
  <si>
    <t xml:space="preserve">CANALETA DE CONCRETO 19 X 19 X 19 CM (CLASSE C - NBR 6136)                                                                                                                                                                                                                                                                                                                                                                                                                                                </t>
  </si>
  <si>
    <t>3,65</t>
  </si>
  <si>
    <t xml:space="preserve">CANALETA DE CONCRETO 9 X 19 X 19 CM (CLASSE C - NBR 6136)                                                                                                                                                                                                                                                                                                                                                                                                                                                 </t>
  </si>
  <si>
    <t>2,06</t>
  </si>
  <si>
    <t xml:space="preserve">CANALETA ESTRUTURAL CERAMICA, 14 X 19 X 19 CM, 6,0 MPA (NBR 15270)                                                                                                                                                                                                                                                                                                                                                                                                                                        </t>
  </si>
  <si>
    <t>1,95</t>
  </si>
  <si>
    <t xml:space="preserve">CANALETA ESTRUTURAL CERAMICA, 14 X 19 X 29 CM, 6,0 MPA (NBR 15270)                                                                                                                                                                                                                                                                                                                                                                                                                                        </t>
  </si>
  <si>
    <t>2,64</t>
  </si>
  <si>
    <t xml:space="preserve">CANALETA ESTRUTURAL CERAMICA, 14 X 19 X 39 CM, 6,0 MPA (NBR 15270)                                                                                                                                                                                                                                                                                                                                                                                                                                        </t>
  </si>
  <si>
    <t xml:space="preserve">CANOPLA ACABAMENTO CROMADO PARA INSTALACAO DE SPRINKLER, SOB FORRO, 15 MM                                                                                                                                                                                                                                                                                                                                                                                                                                 </t>
  </si>
  <si>
    <t>5,72</t>
  </si>
  <si>
    <t xml:space="preserve">CANTONEIRA (ABAS IGUAIS) EM ACO CARBONO, 25,4 MM X 3,17 MM (L X E), 1,27KG/M                                                                                                                                                                                                                                                                                                                                                                                                                              </t>
  </si>
  <si>
    <t>14,67</t>
  </si>
  <si>
    <t xml:space="preserve">CANTONEIRA (ABAS IGUAIS) EM ACO CARBONO, 38,1 MM X 3,17 MM (L X E), 3,48 KG/M                                                                                                                                                                                                                                                                                                                                                                                                                             </t>
  </si>
  <si>
    <t>38,57</t>
  </si>
  <si>
    <t xml:space="preserve">CANTONEIRA (ABAS IGUAIS) EM ACO CARBONO, 50,8 MM X 9,53 MM (L X E), 6,99 KG/M                                                                                                                                                                                                                                                                                                                                                                                                                             </t>
  </si>
  <si>
    <t xml:space="preserve">CANTONEIRA "U" ALUMINIO ABAS IGUAIS 1 ", E = 3/32 "                                                                                                                                                                                                                                                                                                                                                                                                                                                       </t>
  </si>
  <si>
    <t>32,89</t>
  </si>
  <si>
    <t xml:space="preserve">CANTONEIRA ACO ABAS IGUAIS (QUALQUER BITOLA), ESPESSURA ENTRE 1/8" E 1/4"                                                                                                                                                                                                                                                                                                                                                                                                                                 </t>
  </si>
  <si>
    <t>11,29</t>
  </si>
  <si>
    <t xml:space="preserve">CANTONEIRA ALUMINIO ABAS DESIGUAIS 1" X 3/4 ", E = 1/8 "                                                                                                                                                                                                                                                                                                                                                                                                                                                  </t>
  </si>
  <si>
    <t>35,24</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</si>
  <si>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</si>
  <si>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</si>
  <si>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</si>
  <si>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</si>
  <si>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</si>
  <si>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32,77</t>
  </si>
  <si>
    <t xml:space="preserve">CANTONEIRA ALUMINIO ABAS IGUAIS 2 ", E = 1/4 "                                                                                                                                                                                                                                                                                                                                                                                                                                                            </t>
  </si>
  <si>
    <t xml:space="preserve">CANTONEIRA ALUMINIO ABAS IGUAIS 2 ", E = 1/8 "                                                                                                                                                                                                                                                                                                                                                                                                                                                            </t>
  </si>
  <si>
    <t>35,00</t>
  </si>
  <si>
    <t xml:space="preserve">CAP OU TAMPAO DE FERRO GALVANIZADO, COM ROSCA BSP, DE 1 1/2"                                                                                                                                                                                                                                                                                                                                                                                                                                              </t>
  </si>
  <si>
    <t>20,11</t>
  </si>
  <si>
    <t xml:space="preserve">CAP OU TAMPAO DE FERRO GALVANIZADO, COM ROSCA BSP, DE 1 1/4"                                                                                                                                                                                                                                                                                                                                                                                                                                              </t>
  </si>
  <si>
    <t>16,29</t>
  </si>
  <si>
    <t xml:space="preserve">CAP OU TAMPAO DE FERRO GALVANIZADO, COM ROSCA BSP, DE 1/2"                                                                                                                                                                                                                                                                                                                                                                                                                                                </t>
  </si>
  <si>
    <t>5,66</t>
  </si>
  <si>
    <t xml:space="preserve">CAP OU TAMPAO DE FERRO GALVANIZADO, COM ROSCA BSP, DE 1/4"                                                                                                                                                                                                                                                                                                                                                                                                                                                </t>
  </si>
  <si>
    <t>5,50</t>
  </si>
  <si>
    <t xml:space="preserve">CAP OU TAMPAO DE FERRO GALVANIZADO, COM ROSCA BSP, DE 1"                                                                                                                                                                                                                                                                                                                                                                                                                                                  </t>
  </si>
  <si>
    <t xml:space="preserve">CAP OU TAMPAO DE FERRO GALVANIZADO, COM ROSCA BSP, DE 2 1/2"                                                                                                                                                                                                                                                                                                                                                                                                                                              </t>
  </si>
  <si>
    <t>52,40</t>
  </si>
  <si>
    <t xml:space="preserve">CAP OU TAMPAO DE FERRO GALVANIZADO, COM ROSCA BSP, DE 2"                                                                                                                                                                                                                                                                                                                                                                                                                                                  </t>
  </si>
  <si>
    <t>29,05</t>
  </si>
  <si>
    <t xml:space="preserve">CAP OU TAMPAO DE FERRO GALVANIZADO, COM ROSCA BSP, DE 3/4"                                                                                                                                                                                                                                                                                                                                                                                                                                                </t>
  </si>
  <si>
    <t>7,32</t>
  </si>
  <si>
    <t xml:space="preserve">CAP OU TAMPAO DE FERRO GALVANIZADO, COM ROSCA BSP, DE 3/8"                                                                                                                                                                                                                                                                                                                                                                                                                                                </t>
  </si>
  <si>
    <t xml:space="preserve">CAP OU TAMPAO DE FERRO GALVANIZADO, COM ROSCA BSP, DE 3"                                                                                                                                                                                                                                                                                                                                                                                                                                                  </t>
  </si>
  <si>
    <t>74,70</t>
  </si>
  <si>
    <t xml:space="preserve">CAP OU TAMPAO DE FERRO GALVANIZADO, COM ROSCA BSP, DE 4"                                                                                                                                                                                                                                                                                                                                                                                                                                                  </t>
  </si>
  <si>
    <t>124,96</t>
  </si>
  <si>
    <t xml:space="preserve">CAP PPR DN 20 MM, PARA AGUA QUENTE PREDIAL                                                                                                                                                                                                                                                                                                                                                                                                                                                                </t>
  </si>
  <si>
    <t xml:space="preserve">CAP PPR DN 25 MM, PARA AGUA QUENTE PREDIAL                                                                                                                                                                                                                                                                                                                                                                                                                                                                </t>
  </si>
  <si>
    <t>3,66</t>
  </si>
  <si>
    <t xml:space="preserve">CAP PVC, ROSCAVEL, 1/2", PARA AGUA FRIA PREDIAL                                                                                                                                                                                                                                                                                                                                                                                                                                                           </t>
  </si>
  <si>
    <t xml:space="preserve">CAP PVC, ROSCAVEL, 1",  PARA AGUA FRIA PREDIAL                                                                                                                                                                                                                                                                                                                                                                                                                                                            </t>
  </si>
  <si>
    <t>5,36</t>
  </si>
  <si>
    <t xml:space="preserve">CAP PVC, ROSCAVEL, 3/4",  PARA AGUA FRIA PREDIAL                                                                                                                                                                                                                                                                                                                                                                                                                                                          </t>
  </si>
  <si>
    <t>2,48</t>
  </si>
  <si>
    <t xml:space="preserve">CAP PVC, SERIE R, DN 100 MM, PARA ESGOTO PREDIAL                                                                                                                                                                                                                                                                                                                                                                                                                                                          </t>
  </si>
  <si>
    <t xml:space="preserve">CAP PVC, SERIE R, DN 150 MM, PARA ESGOTO PREDIAL                                                                                                                                                                                                                                                                                                                                                                                                                                                          </t>
  </si>
  <si>
    <t xml:space="preserve">CAP PVC, SERIE R, DN 75 MM, PARA ESGOTO PREDIAL                                                                                                                                                                                                                                                                                                                                                                                                                                                           </t>
  </si>
  <si>
    <t>10,64</t>
  </si>
  <si>
    <t xml:space="preserve">CAP PVC, SOLDAVEL, DN 100 MM, SERIE NORMAL, PARA ESGOTO PREDIAL                                                                                                                                                                                                                                                                                                                                                                                                                                           </t>
  </si>
  <si>
    <t>9,66</t>
  </si>
  <si>
    <t xml:space="preserve">CAP PVC, SOLDAVEL, DN 50 MM, SERIE NORMAL, PARA ESGOTO PREDIAL                                                                                                                                                                                                                                                                                                                                                                                                                                            </t>
  </si>
  <si>
    <t>4,48</t>
  </si>
  <si>
    <t xml:space="preserve">CAP PVC, SOLDAVEL, DN 75 MM, SERIE NORMAL, PARA ESGOTO PREDIAL                                                                                                                                                                                                                                                                                                                                                                                                                                            </t>
  </si>
  <si>
    <t>8,05</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</si>
  <si>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</si>
  <si>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</si>
  <si>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</si>
  <si>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</si>
  <si>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4,24</t>
  </si>
  <si>
    <t xml:space="preserve">CAP PVC, SOLDAVEL, 50 MM, PARA AGUA FRIA PREDIAL                                                                                                                                                                                                                                                                                                                                                                                                                                                          </t>
  </si>
  <si>
    <t>7,65</t>
  </si>
  <si>
    <t xml:space="preserve">CAP PVC, SOLDAVEL, 60 MM, PARA AGUA FRIA PREDIAL                                                                                                                                                                                                                                                                                                                                                                                                                                                          </t>
  </si>
  <si>
    <t xml:space="preserve">CAP PVC, SOLDAVEL, 75 MM, PARA AGUA FRIA PREDIAL                                                                                                                                                                                                                                                                                                                                                                                                                                                          </t>
  </si>
  <si>
    <t>22,53</t>
  </si>
  <si>
    <t xml:space="preserve">CAP, PVC PBA, JE, DN 100 / DE 110 MM,  PARA REDE DE AGUA (NBR 10351)                                                                                                                                                                                                                                                                                                                                                                                                                                      </t>
  </si>
  <si>
    <t>34,32</t>
  </si>
  <si>
    <t xml:space="preserve">CAP, PVC PBA, JE, DN 50 / DE 60 MM,  PARA REDE DE AGUA (NBR 10351)                                                                                                                                                                                                                                                                                                                                                                                                                                        </t>
  </si>
  <si>
    <t xml:space="preserve">CAP, PVC PBA, JE, DN 75 / DE 85 MM,  PARA REDE DE AGUA (NBR 10351)                                                                                                                                                                                                                                                                                                                                                                                                                                        </t>
  </si>
  <si>
    <t>22,41</t>
  </si>
  <si>
    <t xml:space="preserve">CAP, PVC, JE, OCRE, DN 150 MM (CONEXAO PARA TUBO COLETOR DE ESGOTO)                                                                                                                                                                                                                                                                                                                                                                                                                                       </t>
  </si>
  <si>
    <t xml:space="preserve">CAP, PVC, JE, OCRE, DN 200 MM (CONEXAO PARA TUBO COLETOR DE ESGOTO)                                                                                                                                                                                                                                                                                                                                                                                                                                       </t>
  </si>
  <si>
    <t>71,96</t>
  </si>
  <si>
    <t xml:space="preserve">CAPA PARA CHUVA EM PVC COM FORRO DE POLIESTER, COM CAPUZ (AMARELA OU AZUL)                                                                                                                                                                                                                                                                                                                                                                                                                                </t>
  </si>
  <si>
    <t>18,78</t>
  </si>
  <si>
    <t xml:space="preserve">CAPACETE DE SEGURANCA ABA FRONTAL COM SUSPENSAO DE POLIETILENO, SEM JUGULAR (CLASSE B)                                                                                                                                                                                                                                                                                                                                                                                                                    </t>
  </si>
  <si>
    <t>14,45</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</si>
  <si>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</si>
  <si>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</si>
  <si>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</si>
  <si>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49,94</t>
  </si>
  <si>
    <t xml:space="preserve">CAPTOR FRANKLIN (4 PONTAS), EM LATAO CROMADO, H = 300 MM, DUAS DESCIDAS                                                                                                                                                                                                                                                                                                                                                                                                                                   </t>
  </si>
  <si>
    <t>74,20</t>
  </si>
  <si>
    <t xml:space="preserve">CAPTOR FRANKLIN (4 PONTAS), EM LATAO CROMADO, H = 300 MM, UMA DESCIDA                                                                                                                                                                                                                                                                                                                                                                                                                                     </t>
  </si>
  <si>
    <t>67,27</t>
  </si>
  <si>
    <t xml:space="preserve">CAPTOR FRANKLIN (4 PONTAS), EM LATAO CROMADO, H = 350 MM, DUAS DESCIDAS                                                                                                                                                                                                                                                                                                                                                                                                                                   </t>
  </si>
  <si>
    <t>130,11</t>
  </si>
  <si>
    <t xml:space="preserve">CAPTOR FRANKLIN (4 PONTAS), EM LATAO CROMADO, H=350 MM, UMA DESCIDA                                                                                                                                                                                                                                                                                                                                                                                                                                       </t>
  </si>
  <si>
    <t>117,08</t>
  </si>
  <si>
    <t xml:space="preserve">CARENAGEM /TAMPA, EM PLASTICO, COR BRANCA, UTILIZADO EM KIT CHASSI METALICO PARA INSTALACAO HIDRAULICA DE CUBA SIMPLES SEM MAQUINA DE LAVAR ROUPA, LARGURA *355* MM X ALTURA *670* MM (COM FUROS E DEMAIS ENCAIXES)                                                                                                                                                                                                                                                                                       </t>
  </si>
  <si>
    <t>23,95</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</si>
  <si>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</si>
  <si>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</si>
  <si>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135,00</t>
  </si>
  <si>
    <t xml:space="preserve">CARPETE DE NYLON EM MANTA PARA TRAFEGO COMERCIAL PESADO, E = 9 A 10 MM (INSTALADO)                                                                                                                                                                                                                                                                                                                                                                                                                        </t>
  </si>
  <si>
    <t>165,85</t>
  </si>
  <si>
    <t xml:space="preserve">CARPETE DE NYLON EM PLACAS 50 X 50 CM PARA TRAFEGO COMERCIAL PESADO, E = 6,5 MM (INSTALADO)                                                                                                                                                                                                                                                                                                                                                                                                               </t>
  </si>
  <si>
    <t>169,36</t>
  </si>
  <si>
    <t xml:space="preserve">CARPETE DE POLIESTER EM MANTA PARA TRAFEGO COMERCIAL PESADO, E = 4 A 5 MM (INSTALADO)                                                                                                                                                                                                                                                                                                                                                                                                                     </t>
  </si>
  <si>
    <t>52,26</t>
  </si>
  <si>
    <t xml:space="preserve">CARPETE DE POLIPROPILENO EM MANTA PARA TRAFEGO COMERCIAL MEDIO, E = 5 A 6 MM (INSTALADO)                                                                                                                                                                                                                                                                                                                                                                                                                  </t>
  </si>
  <si>
    <t>88,97</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</si>
  <si>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</si>
  <si>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</si>
  <si>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</si>
  <si>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</si>
  <si>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</si>
  <si>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</si>
  <si>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</si>
  <si>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19,40</t>
  </si>
  <si>
    <t xml:space="preserve">CARRINHO COM 2 PNEUS PARA TRANSPORTAR TUBO CONCRETO, ALTURA ATE 1,0 M E DIAMETRO ATE 1000MM, COM ESTRUTURA EM PERFIL OU TUBO METALICO                                                                                                                                                                                                                                                                                                                                                                     </t>
  </si>
  <si>
    <t>3.878,35</t>
  </si>
  <si>
    <t xml:space="preserve">CARRINHO DE MAO DE ACO CAPACIDADE 50 A 60 L, PNEU COM CAMARA                                                                                                                                                                                                                                                                                                                                                                                                                                              </t>
  </si>
  <si>
    <t>258,00</t>
  </si>
  <si>
    <t xml:space="preserve">CARROCERIA FIXA ABERTA DE MADEIRA PARA TRANSPORTE GERAL DE CARGA SECA DIMENSOES APROXIMADAS 2,25 X 4,10 X 0,50 M (INCLUI MONTAGEM, NAO INCLUI CAMINHAO)                                                                                                                                                                                                                                                                                                                                                   </t>
  </si>
  <si>
    <t>17.000,00</t>
  </si>
  <si>
    <t xml:space="preserve">CARROCERIA FIXA ABERTA DE MADEIRA PARA TRANSPORTE GERAL DE CARGA SECA DIMENSOES APROXIMADAS 2,5 X 5,5 X 0,50 M (INCLUI MONTAGEM, NAO INCLUI CAMINHAO)                                                                                                                                                                                                                                                                                                                                                     </t>
  </si>
  <si>
    <t>23.062,93</t>
  </si>
  <si>
    <t xml:space="preserve">CARROCERIA FIXA ABERTA DE MADEIRA PARA TRANSPORTE GERAL DE CARGA SECA DIMENSOES APROXIMADAS 2,5 X 6,00 X 0,50 M (INCLUI MONTAGEM, NAO INCLUI CAMINHAO)                                                                                                                                                                                                                                                                                                                                                    </t>
  </si>
  <si>
    <t>24.965,03</t>
  </si>
  <si>
    <t xml:space="preserve">CARROCERIA FIXA ABERTA DE MADEIRA PARA TRANSPORTE GERAL DE CARGA SECA DIMENSOES APROXIMADAS 2,5 X 6,5 X 0,50 M (INCLUI MONTAGEM, NAO INCLUI CAMINHAO)                                                                                                                                                                                                                                                                                                                                                     </t>
  </si>
  <si>
    <t>26.867,13</t>
  </si>
  <si>
    <t xml:space="preserve">CARROCERIA FIXA ABERTA DE MADEIRA PARA TRANSPORTE GERAL DE CARGA SECA DIMENSOES APROXIMADAS 2,5 X 7,00 X 0,50 M (INCLUI MONTAGEM, NAO INCLUI CAMINHAO)                                                                                                                                                                                                                                                                                                                                                    </t>
  </si>
  <si>
    <t>28.769,23</t>
  </si>
  <si>
    <t xml:space="preserve">CARROCERIA FIXA ABERTA DE MADEIRA PARA TRANSPORTE GERAL DE CARGA SECA DIMENSOES APROXIMADAS 2,5 X 7,5 X 0,50 M (INCLUI MONTAGEM, NAO INCLUI CAMINHAO)                                                                                                                                                                                                                                                                                                                                                     </t>
  </si>
  <si>
    <t>32.811,18</t>
  </si>
  <si>
    <t xml:space="preserve">CARVAO ANTRACITO PARA FILTRO, GRAO VARIANDO DE 0,8 ATE 1,1 MM, COEFICIENTE DE UNIFORMIDADE MENOR QUE 1,7 MM (DISTRIBUIDOR)                                                                                                                                                                                                                                                                                                                                                                                </t>
  </si>
  <si>
    <t>12,79</t>
  </si>
  <si>
    <t xml:space="preserve">CARVAO ANTRACITO PARA FILTRO, GRAO VARIANDO DE 0,8 ATE 1,1 MM, COEFICIENTE DE UNIFORMIDADE MENOR QUE 1,7 MM (POSTO JAZIDA/PRODUTOR)                                                                                                                                                                                                                                                                                                                                                                       </t>
  </si>
  <si>
    <t>5.757,59</t>
  </si>
  <si>
    <t xml:space="preserve">CASCALHO DE CAVA                                                                                                                                                                                                                                                                                                                                                                                                                                                                                          </t>
  </si>
  <si>
    <t>98,60</t>
  </si>
  <si>
    <t xml:space="preserve">CASCALHO DE RIO                                                                                                                                                                                                                                                                                                                                                                                                                                                                                           </t>
  </si>
  <si>
    <t>157,77</t>
  </si>
  <si>
    <t xml:space="preserve">CASCALHO LAVADO                                                                                                                                                                                                                                                                                                                                                                                                                                                                                           </t>
  </si>
  <si>
    <t>189,22</t>
  </si>
  <si>
    <t xml:space="preserve">CAVALETE PARA TALHA COM ESTRUTURA EM TUBO METALICO ALTURA MINIMA 3,2 M EQUIPADO COM RODAS DE BORRACHA PARA MOVIMENTACAO DE TUBOS DE CONCRETO NA CENTRAL DE PREMOLDADOS COM CAPACIDADE DE CARGA DE 3 TONELADAS                                                                                                                                                                                                                                                                                             </t>
  </si>
  <si>
    <t>9.847,06</t>
  </si>
  <si>
    <t xml:space="preserve">CAVALO MECANICO TRACAO 4X2, PESO BRUTO TOTAL COMBINADO 49000 KG, CAPACIDADE MAXIMA DE TRACAO *66000* KG, POTENCIA *360* CV (INCLUI CABINE E CHASSI, NAO INCLUI SEMIRREBOQUE)                                                                                                                                                                                                                                                                                                                              </t>
  </si>
  <si>
    <t>813.990,01</t>
  </si>
  <si>
    <t xml:space="preserve">CAVALO MECANICO TRACAO 4X2, PESO BRUTO TOTAL 16000 KG, CAPACIDADE MAXIMA DE TRACAO *36000* KG, DISTANCIA ENTRE EIXOS *3,56* M, POTENCIA *286* CV (INCLUI CABINE E CHASSI, NAO INCLUI SEMIRREBOQUE)                                                                                                                                                                                                                                                                                                        </t>
  </si>
  <si>
    <t>698.109,63</t>
  </si>
  <si>
    <t xml:space="preserve">CAVALO MECANICO TRACAO 4X2, PESO BRUTO TOTAL 16000 KG, CAPACIDADE MAXIMA DE TRACAO *45000* KG, DISTANCIA ENTRE EIXOS *3,56* M, POTENCIA *330* CV (INCLUI CABINE E CHASSI, NAO INCLUI SEMIRREBOQUE)                                                                                                                                                                                                                                                                                                        </t>
  </si>
  <si>
    <t>706.588,58</t>
  </si>
  <si>
    <t xml:space="preserve">CAVALO MECANICO TRACAO 4X2, PESO BRUTO TOTAL 16000 KG, CAPACIDADE MAXIMA DE TRACAO *80000* KG, POTENCIA *380* CV (INCLUI CABINE E CHASSI, NAO INCLUI SEMIRREBOQUE)                                                                                                                                                                                                                                                                                                                                        </t>
  </si>
  <si>
    <t>803.250,00</t>
  </si>
  <si>
    <t xml:space="preserve">CAVALO MECANICO TRACAO 6X2, PESO BRUTO TOTAL COMBINADO 56000 KG, CAPACIDADE MAXIMA DE TRACAO *66000* KG, POTENCIA *360* CV (INCLUI CABINE E CHASSI, NAO INCLUI SEMIRREBOQUE)                                                                                                                                                                                                                                                                                                                              </t>
  </si>
  <si>
    <t>984.984,50</t>
  </si>
  <si>
    <t xml:space="preserve">CAVOUQUEIRO OU OPERADOR DE PERFURATRIZ / ROMPEDOR                                                                                                                                                                                                                                                                                                                                                                                                                                                         </t>
  </si>
  <si>
    <t>12,20</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</si>
  <si>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</si>
  <si>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</si>
  <si>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</si>
  <si>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</si>
  <si>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</si>
  <si>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</si>
  <si>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</si>
  <si>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</si>
  <si>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</si>
  <si>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47,23</t>
  </si>
  <si>
    <t xml:space="preserve">CHAPA DE ACO CARBONO LAMINADO A QUENTE, QUALIDADE ESTRUTURAL, BITOLA 3/16", E =4,75 MM (37,29 KG/M2)                                                                                                                                                                                                                                                                                                                                                                                                      </t>
  </si>
  <si>
    <t>12,00</t>
  </si>
  <si>
    <t xml:space="preserve">CHAPA DE ACO FINA A FRIO BITOLA MSG 20, E = 0,90 MM (7,20 KG/M2)                                                                                                                                                                                                                                                                                                                                                                                                                                          </t>
  </si>
  <si>
    <t>13,14</t>
  </si>
  <si>
    <t xml:space="preserve">CHAPA DE ACO FINA A FRIO BITOLA MSG 24, E = 0,60 MM (4,80 KG/M2)                                                                                                                                                                                                                                                                                                                                                                                                                                          </t>
  </si>
  <si>
    <t>13,99</t>
  </si>
  <si>
    <t xml:space="preserve">CHAPA DE ACO FINA A FRIO BITOLA MSG 26, E = 0,45 MM (3,60 KG/M2)                                                                                                                                                                                                                                                                                                                                                                                                                                          </t>
  </si>
  <si>
    <t>13,17</t>
  </si>
  <si>
    <t xml:space="preserve">CHAPA DE ACO FINA A QUENTE BITOLA MSG 13, E = 2,25 MM (18,00 KG/M2)                                                                                                                                                                                                                                                                                                                                                                                                                                       </t>
  </si>
  <si>
    <t xml:space="preserve">CHAPA DE ACO FINA A QUENTE BITOLA MSG 14, E = 2,00 MM (16,0 KG/M2)                                                                                                                                                                                                                                                                                                                                                                                                                                        </t>
  </si>
  <si>
    <t xml:space="preserve">CHAPA DE ACO FINA A QUENTE BITOLA MSG 16, E = 1,50 MM (12,00 KG/M2)                                                                                                                                                                                                                                                                                                                                                                                                                                       </t>
  </si>
  <si>
    <t>12,90</t>
  </si>
  <si>
    <t xml:space="preserve">CHAPA DE ACO FINA A QUENTE BITOLA MSG 18, E = 1,20 MM (9,60 KG/M2)                                                                                                                                                                                                                                                                                                                                                                                                                                        </t>
  </si>
  <si>
    <t xml:space="preserve">CHAPA DE ACO FINA A QUENTE BITOLA MSG 3/16 ", E = 4,75 MM (38,00 KG/M2)                                                                                                                                                                                                                                                                                                                                                                                                                                   </t>
  </si>
  <si>
    <t>10,87</t>
  </si>
  <si>
    <t xml:space="preserve">CHAPA DE ACO GALVANIZADA BITOLA GSG 14, E = 1,95 MM (15,60 KG/M2)                                                                                                                                                                                                                                                                                                                                                                                                                                         </t>
  </si>
  <si>
    <t>14,95</t>
  </si>
  <si>
    <t xml:space="preserve">CHAPA DE ACO GALVANIZADA BITOLA GSG 16, E = 1,55 MM (12,40 KG/M2)                                                                                                                                                                                                                                                                                                                                                                                                                                         </t>
  </si>
  <si>
    <t>15,56</t>
  </si>
  <si>
    <t xml:space="preserve">CHAPA DE ACO GALVANIZADA BITOLA GSG 18, E = 1,25 MM (10,00 KG/M2)                                                                                                                                                                                                                                                                                                                                                                                                                                         </t>
  </si>
  <si>
    <t>14,90</t>
  </si>
  <si>
    <t xml:space="preserve">CHAPA DE ACO GALVANIZADA BITOLA GSG 19, E = 1,11 MM (8,88 KG/M2)                                                                                                                                                                                                                                                                                                                                                                                                                                          </t>
  </si>
  <si>
    <t>16,25</t>
  </si>
  <si>
    <t xml:space="preserve">CHAPA DE ACO GALVANIZADA BITOLA GSG 20, E = 0,95 MM (7,60 KG/M2)                                                                                                                                                                                                                                                                                                                                                                                                                                          </t>
  </si>
  <si>
    <t>14,34</t>
  </si>
  <si>
    <t xml:space="preserve">CHAPA DE ACO GALVANIZADA BITOLA GSG 22, E = 0,80 MM (6,40 KG/M2)                                                                                                                                                                                                                                                                                                                                                                                                                                          </t>
  </si>
  <si>
    <t>15,53</t>
  </si>
  <si>
    <t xml:space="preserve">CHAPA DE ACO GALVANIZADA BITOLA GSG 24, E = 0,64 (5,12 KG/M2)                                                                                                                                                                                                                                                                                                                                                                                                                                             </t>
  </si>
  <si>
    <t>15,62</t>
  </si>
  <si>
    <t xml:space="preserve">CHAPA DE ACO GALVANIZADA BITOLA GSG 26, E = 0,50 MM (4,00 KG/M2)                                                                                                                                                                                                                                                                                                                                                                                                                                          </t>
  </si>
  <si>
    <t>16,30</t>
  </si>
  <si>
    <t xml:space="preserve">CHAPA DE ACO GALVANIZADA BITOLA GSG 30, E = 0,35 MM (2,80 KG/M2)                                                                                                                                                                                                                                                                                                                                                                                                                                          </t>
  </si>
  <si>
    <t>19,56</t>
  </si>
  <si>
    <t xml:space="preserve">CHAPA DE ACO GROSSA, ASTM A36, E = 1 " (25,40 MM) 199,18 KG/M2                                                                                                                                                                                                                                                                                                                                                                                                                                            </t>
  </si>
  <si>
    <t>14,22</t>
  </si>
  <si>
    <t xml:space="preserve">CHAPA DE ACO GROSSA, ASTM A36, E = 1/2 " (12,70 MM) 99,59 KG/M2                                                                                                                                                                                                                                                                                                                                                                                                                                           </t>
  </si>
  <si>
    <t>11,84</t>
  </si>
  <si>
    <t xml:space="preserve">CHAPA DE ACO GROSSA, ASTM A36, E = 1/4 " (6,35 MM) 49,79 KG/M2                                                                                                                                                                                                                                                                                                                                                                                                                                            </t>
  </si>
  <si>
    <t>11,73</t>
  </si>
  <si>
    <t xml:space="preserve">CHAPA DE ACO GROSSA, ASTM A36, E = 3/4 " (19,05 MM) 149,39 KG/M2                                                                                                                                                                                                                                                                                                                                                                                                                                          </t>
  </si>
  <si>
    <t>13,53</t>
  </si>
  <si>
    <t xml:space="preserve">CHAPA DE ACO GROSSA, ASTM A36, E = 3/8 " (9,53 MM) 74,69 KG/M2                                                                                                                                                                                                                                                                                                                                                                                                                                            </t>
  </si>
  <si>
    <t>12,03</t>
  </si>
  <si>
    <t xml:space="preserve">CHAPA DE ACO GROSSA, ASTM A36, E = 5/8 " (15,88 MM) 124,49 KG/M2                                                                                                                                                                                                                                                                                                                                                                                                                                          </t>
  </si>
  <si>
    <t>13,34</t>
  </si>
  <si>
    <t xml:space="preserve">CHAPA DE ACO GROSSA, ASTM A36, E = 7/8 " (22,23 MM) 174,28 KG/M2                                                                                                                                                                                                                                                                                                                                                                                                                                          </t>
  </si>
  <si>
    <t>13,78</t>
  </si>
  <si>
    <t xml:space="preserve">CHAPA DE ACO GROSSA, SAE 1020, BITOLA 1/4", E = 6,35 MM (49,85 KG/M2)                                                                                                                                                                                                                                                                                                                                                                                                                                     </t>
  </si>
  <si>
    <t>11,80</t>
  </si>
  <si>
    <t xml:space="preserve">CHAPA DE ACO XADREZ PARA PISOS, E = 1/4 " (6,30 MM) 54,53 KG/M2                                                                                                                                                                                                                                                                                                                                                                                                                                           </t>
  </si>
  <si>
    <t xml:space="preserve">CHAPA DE LAMINADO MELAMINICO, LISO BRILHANTE, DE *1,25 X 3,08* M, E = 0,8 MM                                                                                                                                                                                                                                                                                                                                                                                                                              </t>
  </si>
  <si>
    <t>54,93</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</si>
  <si>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</si>
  <si>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</si>
  <si>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</si>
  <si>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</si>
  <si>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</si>
  <si>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</si>
  <si>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</si>
  <si>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</si>
  <si>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</si>
  <si>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45,22</t>
  </si>
  <si>
    <t xml:space="preserve">CHAPA DE MDF BRANCO LISO 2 FACES, E = 15 MM, DE *2,75 X 1,85* M                                                                                                                                                                                                                                                                                                                                                                                                                                           </t>
  </si>
  <si>
    <t>49,35</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</si>
  <si>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</si>
  <si>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</si>
  <si>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</si>
  <si>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</si>
  <si>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</si>
  <si>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34,64</t>
  </si>
  <si>
    <t xml:space="preserve">CHAPA DE MDF CRU, E = 15 MM, DE *2,75 X 1,85* M                                                                                                                                                                                                                                                                                                                                                                                                                                                           </t>
  </si>
  <si>
    <t>36,52</t>
  </si>
  <si>
    <t xml:space="preserve">CHAPA DE MDF CRU, E = 18 MM, DE *2,75 X 1,85* M                                                                                                                                                                                                                                                                                                                                                                                                                                                           </t>
  </si>
  <si>
    <t>44,57</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</si>
  <si>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</si>
  <si>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</si>
  <si>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</si>
  <si>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</si>
  <si>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</si>
  <si>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</si>
  <si>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</si>
  <si>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</si>
  <si>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131,72</t>
  </si>
  <si>
    <t xml:space="preserve">CHAPA/BOBINA LISA EM ALUMINIO, LIGA 1.200 - H14, QUALQUER ESPESSURA, QUALQUER LARGURA                                                                                                                                                                                                                                                                                                                                                                                                                     </t>
  </si>
  <si>
    <t xml:space="preserve">CHAPA/PAINEL DE MADEIRA COMPENSADA PLASTIFICADA (MADEIRITE PLASTIFICADO) PARA FORMA DE CONCRETO, DE 2200 x 1100 MM, E = *17* MM                                                                                                                                                                                                                                                                                                                                                                           </t>
  </si>
  <si>
    <t>115,45</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</si>
  <si>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</si>
  <si>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</si>
  <si>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83,21</t>
  </si>
  <si>
    <t xml:space="preserve">CHAPA/PAINEL DE MADEIRA COMPENSADA PLASTIFICADA (MADEIRITE PLASTIFICADO) PARA FORMA DE CONCRETO, DE 2200 X 1100 MM, E = 14 MM                                                                                                                                                                                                                                                                                                                                                                             </t>
  </si>
  <si>
    <t>96,52</t>
  </si>
  <si>
    <t xml:space="preserve">CHAPA/PAINEL DE MADEIRA COMPENSADA PLASTIFICADA (MADEIRITE PLASTIFICADO) PARA FORMA DE CONCRETO, DE 2200 X 1100 MM, E = 20 MM                                                                                                                                                                                                                                                                                                                                                                             </t>
  </si>
  <si>
    <t>139,04</t>
  </si>
  <si>
    <t xml:space="preserve">CHAPA/PAINEL DE MADEIRA COMPENSADA PLASTIFICADA (MADEIRITE PLASTIFICADO) PARA FORMA DE CONCRETO, DE 2200 X 1100 MM, E = 6 MM                                                                                                                                                                                                                                                                                                                                                                              </t>
  </si>
  <si>
    <t>48,79</t>
  </si>
  <si>
    <t xml:space="preserve">CHAPA/PAINEL DE MADEIRA COMPENSADA RESINADA (MADEIRITE RESINADO ROSA) PARA FORMA DE CONCRETO, DE 2200 x 1100 MM, E = 14 MM                                                                                                                                                                                                                                                                                                                                                                                </t>
  </si>
  <si>
    <t>55,53</t>
  </si>
  <si>
    <t xml:space="preserve">CHAPA/PAINEL DE MADEIRA COMPENSADA RESINADA (MADEIRITE RESINADO ROSA) PARA FORMA DE CONCRETO, DE 2200 x 1100 MM, E = 17 MM                                                                                                                                                                                                                                                                                                                                                                                </t>
  </si>
  <si>
    <t>68,17</t>
  </si>
  <si>
    <t xml:space="preserve">CHAPA/PAINEL DE MADEIRA COMPENSADA RESINADA (MADEIRITE RESINADO ROSA) PARA FORMA DE CONCRETO, DE 2200 x 1100 MM, E = 8 A 12 MM                                                                                                                                                                                                                                                                                                                                                                            </t>
  </si>
  <si>
    <t>42,95</t>
  </si>
  <si>
    <t xml:space="preserve">CHAPA/PAINEL DE MADEIRA COMPENSADA RESINADA (MADEIRITE RESINADO ROSA) PARA FORMA DE CONCRETO, DE 2200 X 1100 MM, E = 20 MM                                                                                                                                                                                                                                                                                                                                                                                </t>
  </si>
  <si>
    <t>84,58</t>
  </si>
  <si>
    <t xml:space="preserve">CHAPA/PAINEL DE MADEIRA COMPENSADA RESINADA (MADEIRITE RESINADO ROSA) PARA FORMA DE CONCRETO, DE 2200 X 1100 MM, E = 6 MM                                                                                                                                                                                                                                                                                                                                                                                 </t>
  </si>
  <si>
    <t>25,93</t>
  </si>
  <si>
    <t xml:space="preserve">CHAVE DUPLA PARA CONEXOES TIPO STORZ, ENGATE RAPIDO 1 1/2" X 2 1/2", EM LATAO, PARA INSTALACAO PREDIAL COMBATE A INCENDIO                                                                                                                                                                                                                                                                                                                                                                                 </t>
  </si>
  <si>
    <t>17,14</t>
  </si>
  <si>
    <t xml:space="preserve">CHUMBADOR DE ACO TIPO PARABOLT, * 5/8" X 200* MM,  COM PORCA E ARRUELA                                                                                                                                                                                                                                                                                                                                                                                                                                    </t>
  </si>
  <si>
    <t>23,05</t>
  </si>
  <si>
    <t xml:space="preserve">CHUMBADOR DE ACO, DIAMETRO 1/2", COMPRIMENTO 75 MM                                                                                                                                                                                                                                                                                                                                                                                                                                                        </t>
  </si>
  <si>
    <t>11,94</t>
  </si>
  <si>
    <t xml:space="preserve">CHUMBADOR DE ACO, DIAMETRO 5/8", COMPRIMENTO 6", COM PORCA                                                                                                                                                                                                                                                                                                                                                                                                                                                </t>
  </si>
  <si>
    <t>26,17</t>
  </si>
  <si>
    <t xml:space="preserve">CHUMBADOR DE ACO, 1" X 600 MM, PARA POSTES DE ACO COM BASE, INCLUSO PORCA E ARRUELA                                                                                                                                                                                                                                                                                                                                                                                                                       </t>
  </si>
  <si>
    <t>291,24</t>
  </si>
  <si>
    <t xml:space="preserve">CHUMBADOR, DIAMETRO 1/4" COM PARAFUSO 1/4" X 40 MM                                                                                                                                                                                                                                                                                                                                                                                                                                                        </t>
  </si>
  <si>
    <t>1,34</t>
  </si>
  <si>
    <t xml:space="preserve">CHUVEIRO COMUM EM PLASTICO BRANCO, COM CANO, 3 TEMPERATURAS, 5500 W (110/220 V)                                                                                                                                                                                                                                                                                                                                                                                                                           </t>
  </si>
  <si>
    <t xml:space="preserve">CHUVEIRO COMUM EM PLASTICO CROMADO, COM CANO, 4 TEMPERATURAS (110/220 V)                                                                                                                                                                                                                                                                                                                                                                                                                                  </t>
  </si>
  <si>
    <t>226,10</t>
  </si>
  <si>
    <t xml:space="preserve">CIMENTO BRANCO                                                                                                                                                                                                                                                                                                                                                                                                                                                                                            </t>
  </si>
  <si>
    <t>2,14</t>
  </si>
  <si>
    <t xml:space="preserve">CIMENTO IMPERMEABILIZANTE DE PEGA ULTRARRAPIDA PARA TAMPONAMENTOS                                                                                                                                                                                                                                                                                                                                                                                                                                         </t>
  </si>
  <si>
    <t>21,08</t>
  </si>
  <si>
    <t xml:space="preserve">CIMENTO PORTLAND COMPOSTO CP II-32                                                                                                                                                                                                                                                                                                                                                                                                                                                                        </t>
  </si>
  <si>
    <t>0,68</t>
  </si>
  <si>
    <t xml:space="preserve">CIMENTO PORTLAND DE ALTO FORNO (AF) CP III-40                                                                                                                                                                                                                                                                                                                                                                                                                                                             </t>
  </si>
  <si>
    <t xml:space="preserve">CIMENTO PORTLAND ESTRUTURAL BRANCO  CPB-32                                                                                                                                                                                                                                                                                                                                                                                                                                                                </t>
  </si>
  <si>
    <t>2,56</t>
  </si>
  <si>
    <t xml:space="preserve">CIMENTO PORTLAND POZOLANICO CP IV-32                                                                                                                                                                                                                                                                                                                                                                                                                                                                      </t>
  </si>
  <si>
    <t>0,74</t>
  </si>
  <si>
    <t xml:space="preserve">CINTA CIRCULAR EM ACO GALVANIZADO DE 150 MM DE DIAMETRO PARA FIXACAO DE CAIXA MEDICAO, INCLUI PARAFUSOS E PORCAS                                                                                                                                                                                                                                                                                                                                                                                          </t>
  </si>
  <si>
    <t>43,63</t>
  </si>
  <si>
    <t xml:space="preserve">CINTA CIRCULAR EM ACO GALVANIZADO DE 210 MM DE DIAMETRO PARA INSTALACAO DE TRANSFORMADOR EM POSTE DE CONCRETO                                                                                                                                                                                                                                                                                                                                                                                             </t>
  </si>
  <si>
    <t>51,97</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</si>
  <si>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</si>
  <si>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</si>
  <si>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</si>
  <si>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55,07</t>
  </si>
  <si>
    <t xml:space="preserve">COLA BRANCA BASE PVA                                                                                                                                                                                                                                                                                                                                                                                                                                                                                      </t>
  </si>
  <si>
    <t xml:space="preserve">COLA PARA TUBOS E MANTAS ELASTOMERICAS, A BASE DE SOLVENTE                                                                                                                                                                                                                                                                                                                                                                                                                                                </t>
  </si>
  <si>
    <t xml:space="preserve">COLAR DE TOMADA EM POLIPROPILENO, PP, COM PARAFUSOS, PARA PEAD, 63 X 1/2" - LIGACAO PREDIAL DE AGUA                                                                                                                                                                                                                                                                                                                                                                                                       </t>
  </si>
  <si>
    <t>16,23</t>
  </si>
  <si>
    <t xml:space="preserve">COLAR DE TOMADA EM POLIPROPILENO, PP, COM PARAFUSOS, PARA PEAD, 63 X 3/4" - LIGACAO PREDIAL DE AGUA                                                                                                                                                                                                                                                                                                                                                                                                       </t>
  </si>
  <si>
    <t>16,67</t>
  </si>
  <si>
    <t xml:space="preserve">COLAR TOMADA PVC, COM TRAVAS, SAIDA COM ROSCA, DE 110 MM X 1/2" OU 110 MM X 3/4", PARA LIGACAO PREDIAL DE AGUA                                                                                                                                                                                                                                                                                                                                                                                            </t>
  </si>
  <si>
    <t>20,18</t>
  </si>
  <si>
    <t xml:space="preserve">COLAR TOMADA PVC, COM TRAVAS, SAIDA COM ROSCA, DE 32 MM X 1/2" OU 32 MM X 3/4", PARA LIGACAO PREDIAL DE AGUA                                                                                                                                                                                                                                                                                                                                                                                              </t>
  </si>
  <si>
    <t>6,98</t>
  </si>
  <si>
    <t xml:space="preserve">COLAR TOMADA PVC, COM TRAVAS, SAIDA COM ROSCA, DE 40 MM X 1/2" OU 40 MM X 3/4", PARA LIGACAO PREDIAL DE AGUA                                                                                                                                                                                                                                                                                                                                                                                              </t>
  </si>
  <si>
    <t>8,98</t>
  </si>
  <si>
    <t xml:space="preserve">COLAR TOMADA PVC, COM TRAVAS, SAIDA COM ROSCA, DE 50 MM X 1/2" OU 50 MM X 3/4", PARA LIGACAO PREDIAL DE AGUA                                                                                                                                                                                                                                                                                                                                                                                              </t>
  </si>
  <si>
    <t>10,85</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</si>
  <si>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</si>
  <si>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</si>
  <si>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</si>
  <si>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13,28</t>
  </si>
  <si>
    <t xml:space="preserve">COLAR TOMADA PVC, COM TRAVAS, SAIDA ROSCAVEL COM BUCHA DE LATAO, DE 60 MM X 1/2" OU 60 MM X 3/4", PARA LIGACAO PREDIAL DE AGUA                                                                                                                                                                                                                                                                                                                                                                            </t>
  </si>
  <si>
    <t>16,03</t>
  </si>
  <si>
    <t xml:space="preserve">COMPACTADOR DE SOLO A PERCUSSAO (SOQUETE), COM MOTOR GASOLINA DE 4 TEMPOS, PESO ENTRE 55 E 65 KG, FORCA DE IMPACTO DE 1.000 A 1.500 KGF, FREQUENCIA DE 600 A 700 GOLPES POR MINUTO, VELOCIDADE DE TRABALHO ENTRE 10 E 15 M/MIN, POTENCIA ENTRE 2,00 E 3,00 HP                                                                                                                                                                                                                                             </t>
  </si>
  <si>
    <t>11.589,00</t>
  </si>
  <si>
    <t xml:space="preserve">COMPACTADOR DE SOLO TIPO PLACA VIBRATORIA REVERSIVEL, A GASOLINA, 4 TEMPOS, PESO DE 125 A 150 KG, FORCA CENTRIFUGA DE 2500 A 2800 KGF, LARG. TRABALHO DE 400 A 450 MM, FREQ VIBRACAO DE 4300 A 4500 RPM, VELOC. TRABALHO DE 15 A 20 M/MIN, POT. DE 5,5 A 6,0 HP                                                                                                                                                                                                                                           </t>
  </si>
  <si>
    <t>9.728,88</t>
  </si>
  <si>
    <t xml:space="preserve">COMPACTADOR DE SOLO TIPO PLACA VIBRATORIA REVERSIVEL, A GASOLINA, 4 TEMPOS, PESO DE 150 A 175 KG, FORCA CENTRIFUGA DE 2800 A 3100 KGF, LARG. TRABALHO DE 450 A 520 MM, FREQ VIBRACAO DE 4000 A 4300 RPM, VELOC. TRABALHO DE 15 A 20 M/MIN, POT. DE 6,0 A 7,0 HP                                                                                                                                                                                                                                           </t>
  </si>
  <si>
    <t>8.397,82</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</si>
  <si>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</si>
  <si>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6.491,84</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</si>
  <si>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</si>
  <si>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114.784,58</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</si>
  <si>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</si>
  <si>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15.112,15</t>
  </si>
  <si>
    <t xml:space="preserve">COMPACTADOR DE SOLOS DE PERCURSAO (SOQUETE) COM MOTOR A GASOLINA 4 TEMPOS DE 4 HP (4 CV)                                                                                                                                                                                                                                                                                                                                                                                                                  </t>
  </si>
  <si>
    <t>14.360,28</t>
  </si>
  <si>
    <t xml:space="preserve">COMPENSADO NAVAL - CHAPA/PAINEL EM MADEIRA COMPENSADA PRENSADA, DE 2200 X 1600 MM, E = 10 MM                                                                                                                                                                                                                                                                                                                                                                                                              </t>
  </si>
  <si>
    <t>95,66</t>
  </si>
  <si>
    <t xml:space="preserve">COMPENSADO NAVAL - CHAPA/PAINEL EM MADEIRA COMPENSADA PRENSADA, DE 2200 X 1600 MM, E = 12 MM                                                                                                                                                                                                                                                                                                                                                                                                              </t>
  </si>
  <si>
    <t>103,28</t>
  </si>
  <si>
    <t xml:space="preserve">COMPENSADO NAVAL - CHAPA/PAINEL EM MADEIRA COMPENSADA PRENSADA, DE 2200 X 1600 MM, E = 15 MM                                                                                                                                                                                                                                                                                                                                                                                                              </t>
  </si>
  <si>
    <t>118,27</t>
  </si>
  <si>
    <t xml:space="preserve">COMPENSADO NAVAL - CHAPA/PAINEL EM MADEIRA COMPENSADA PRENSADA, DE 2200 X 1600 MM, E = 18 MM                                                                                                                                                                                                                                                                                                                                                                                                              </t>
  </si>
  <si>
    <t>142,70</t>
  </si>
  <si>
    <t xml:space="preserve">COMPENSADO NAVAL - CHAPA/PAINEL EM MADEIRA COMPENSADA PRENSADA, DE 2200 X 1600 MM, E = 20 MM                                                                                                                                                                                                                                                                                                                                                                                                              </t>
  </si>
  <si>
    <t>162,07</t>
  </si>
  <si>
    <t xml:space="preserve">COMPENSADO NAVAL - CHAPA/PAINEL EM MADEIRA COMPENSADA PRENSADA, DE 2200 X 1600 MM, E = 25 MM                                                                                                                                                                                                                                                                                                                                                                                                              </t>
  </si>
  <si>
    <t>192,73</t>
  </si>
  <si>
    <t xml:space="preserve">COMPENSADO NAVAL - CHAPA/PAINEL EM MADEIRA COMPENSADA PRENSADA, DE 2200 X 1600 MM, E = 4 MM                                                                                                                                                                                                                                                                                                                                                                                                               </t>
  </si>
  <si>
    <t>52,56</t>
  </si>
  <si>
    <t xml:space="preserve">COMPENSADO NAVAL - CHAPA/PAINEL EM MADEIRA COMPENSADA PRENSADA, DE 2200 X 1600 MM, E = 6 MM                                                                                                                                                                                                                                                                                                                                                                                                               </t>
  </si>
  <si>
    <t>61,32</t>
  </si>
  <si>
    <t xml:space="preserve">COMPRESSOR DE AR ESTACIONARIO, VAZAO 620 PCM, PRESSAO EFETIVA DE TRABALHO 109 PSI, MOTOR ELETRICO, POTENCIA 127 CV                                                                                                                                                                                                                                                                                                                                                                                        </t>
  </si>
  <si>
    <t>181.752,59</t>
  </si>
  <si>
    <t xml:space="preserve">COMPRESSOR DE AR REBOCAVEL VAZAO 400 PCM, PRESSAO EFETIVA DE TRABALHO 102 PSI, MOTOR DIESEL, POTENCIA 110 CV                                                                                                                                                                                                                                                                                                                                                                                              </t>
  </si>
  <si>
    <t>146.463,64</t>
  </si>
  <si>
    <t xml:space="preserve">COMPRESSOR DE AR REBOCAVEL VAZAO 748 PCM, PRESSAO EFETIVA DE TRABALHO 102 PSI, MOTOR DIESEL, POTENCIA 210 CV                                                                                                                                                                                                                                                                                                                                                                                              </t>
  </si>
  <si>
    <t>313.558,89</t>
  </si>
  <si>
    <t xml:space="preserve">COMPRESSOR DE AR REBOCAVEL VAZAO 860 PCM, PRESSAO EFETIVA DE TRABALHO 102 PSI, MOTOR DIESEL, POTENCIA 250 CV                                                                                                                                                                                                                                                                                                                                                                                              </t>
  </si>
  <si>
    <t>340.589,54</t>
  </si>
  <si>
    <t xml:space="preserve">COMPRESSOR DE AR REBOCAVEL, VAZAO *89* PCM, PRESSAO EFETIVA DE TRABALHO *102* PSI, MOTOR DIESEL, POTENCIA *20* CV                                                                                                                                                                                                                                                                                                                                                                                         </t>
  </si>
  <si>
    <t>123.154,21</t>
  </si>
  <si>
    <t xml:space="preserve">COMPRESSOR DE AR REBOCAVEL, VAZAO 152 PCM, PRESSAO EFETIVA DE TRABALHO 102 PSI, MOTOR DIESEL, POTENCIA 31,5 KW                                                                                                                                                                                                                                                                                                                                                                                            </t>
  </si>
  <si>
    <t>79.297,98</t>
  </si>
  <si>
    <t xml:space="preserve">COMPRESSOR DE AR REBOCAVEL, VAZAO 189 PCM, PRESSAO EFETIVA DE TRABALHO 102 PSI, MOTOR DIESEL, POTENCIA 63 CV                                                                                                                                                                                                                                                                                                                                                                                              </t>
  </si>
  <si>
    <t>92.222,61</t>
  </si>
  <si>
    <t xml:space="preserve">COMPRESSOR DE AR REBOCAVEL, VAZAO 250 PCM, PRESSAO EFETIVA DE TRABALHO 102 PSI, MOTOR DIESEL, POTENCIA 81 CV                                                                                                                                                                                                                                                                                                                                                                                              </t>
  </si>
  <si>
    <t>123.507,61</t>
  </si>
  <si>
    <t xml:space="preserve">CONCERTINA CLIPADA (DUPLA) EM ACO GALVANIZADO DE ALTA RESISTENCIA, COM ESPIRAL DE 300 MM, D = 2,76 MM                                                                                                                                                                                                                                                                                                                                                                                                     </t>
  </si>
  <si>
    <t>24,61</t>
  </si>
  <si>
    <t xml:space="preserve">CONCERTINA SIMPLES EM ACO GALVANIZADO DE ALTA RESISTENCIA, COM ESPIRAL DE 300 MM, D = 2,76 MM                                                                                                                                                                                                                                                                                                                                                                                                             </t>
  </si>
  <si>
    <t>17,60</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</si>
  <si>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</si>
  <si>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</si>
  <si>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</si>
  <si>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</si>
  <si>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</si>
  <si>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</si>
  <si>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</si>
  <si>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</si>
  <si>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</si>
  <si>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</si>
  <si>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</si>
  <si>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</si>
  <si>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</si>
  <si>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</si>
  <si>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</si>
  <si>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</si>
  <si>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</si>
  <si>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</si>
  <si>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</si>
  <si>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</si>
  <si>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</si>
  <si>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</si>
  <si>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</si>
  <si>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</si>
  <si>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507,97</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</si>
  <si>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</si>
  <si>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</si>
  <si>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</si>
  <si>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603,07</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</si>
  <si>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</si>
  <si>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</si>
  <si>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</si>
  <si>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</si>
  <si>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11,32</t>
  </si>
  <si>
    <t xml:space="preserve">CONDULETE DE ALUMINIO TIPO B, PARA ELETRODUTO ROSCAVEL DE 1", COM TAMPA CEGA                                                                                                                                                                                                                                                                                                                                                                                                                              </t>
  </si>
  <si>
    <t>14,72</t>
  </si>
  <si>
    <t xml:space="preserve">CONDULETE DE ALUMINIO TIPO B, PARA ELETRODUTO ROSCAVEL DE 3/4", COM TAMPA CEGA                                                                                                                                                                                                                                                                                                                                                                                                                            </t>
  </si>
  <si>
    <t>11,49</t>
  </si>
  <si>
    <t xml:space="preserve">CONDULETE DE ALUMINIO TIPO C, PARA ELETRODUTO ROSCAVEL DE 1/2", COM TAMPA CEGA                                                                                                                                                                                                                                                                                                                                                                                                                            </t>
  </si>
  <si>
    <t>8,65</t>
  </si>
  <si>
    <t xml:space="preserve">CONDULETE DE ALUMINIO TIPO C, PARA ELETRODUTO ROSCAVEL DE 1", COM TAMPA CEGA                                                                                                                                                                                                                                                                                                                                                                                                                              </t>
  </si>
  <si>
    <t xml:space="preserve">CONDULETE DE ALUMINIO TIPO C, PARA ELETRODUTO ROSCAVEL DE 3/4", COM TAMPA CEGA                                                                                                                                                                                                                                                                                                                                                                                                                            </t>
  </si>
  <si>
    <t>12,18</t>
  </si>
  <si>
    <t xml:space="preserve">CONDULETE DE ALUMINIO TIPO C, PARA ELETRODUTO ROSCAVEL DE 4", COM TAMPA CEGA                                                                                                                                                                                                                                                                                                                                                                                                                              </t>
  </si>
  <si>
    <t>201,91</t>
  </si>
  <si>
    <t xml:space="preserve">CONDULETE DE ALUMINIO TIPO E, PARA ELETRODUTO ROSCAVEL DE 1  1/4", COM TAMPA CEGA                                                                                                                                                                                                                                                                                                                                                                                                                         </t>
  </si>
  <si>
    <t>20,32</t>
  </si>
  <si>
    <t xml:space="preserve">CONDULETE DE ALUMINIO TIPO E, PARA ELETRODUTO ROSCAVEL DE 1 1/2", COM TAMPA CEGA                                                                                                                                                                                                                                                                                                                                                                                                                          </t>
  </si>
  <si>
    <t>27,01</t>
  </si>
  <si>
    <t xml:space="preserve">CONDULETE DE ALUMINIO TIPO E, PARA ELETRODUTO ROSCAVEL DE 1/2", COM TAMPA CEGA                                                                                                                                                                                                                                                                                                                                                                                                                            </t>
  </si>
  <si>
    <t>9,85</t>
  </si>
  <si>
    <t xml:space="preserve">CONDULETE DE ALUMINIO TIPO E, PARA ELETRODUTO ROSCAVEL DE 1", COM TAMPA CEGA                                                                                                                                                                                                                                                                                                                                                                                                                              </t>
  </si>
  <si>
    <t>16,57</t>
  </si>
  <si>
    <t xml:space="preserve">CONDULETE DE ALUMINIO TIPO E, PARA ELETRODUTO ROSCAVEL DE 2", COM TAMPA CEGA                                                                                                                                                                                                                                                                                                                                                                                                                              </t>
  </si>
  <si>
    <t>39,61</t>
  </si>
  <si>
    <t xml:space="preserve">CONDULETE DE ALUMINIO TIPO E, PARA ELETRODUTO ROSCAVEL DE 3/4", COM TAMPA CEGA                                                                                                                                                                                                                                                                                                                                                                                                                            </t>
  </si>
  <si>
    <t>9,87</t>
  </si>
  <si>
    <t xml:space="preserve">CONDULETE DE ALUMINIO TIPO E, PARA ELETRODUTO ROSCAVEL DE 3", COM TAMPA CEGA                                                                                                                                                                                                                                                                                                                                                                                                                              </t>
  </si>
  <si>
    <t>110,01</t>
  </si>
  <si>
    <t xml:space="preserve">CONDULETE DE ALUMINIO TIPO E, PARA ELETRODUTO ROSCAVEL DE 4", COM TAMPA CEGA                                                                                                                                                                                                                                                                                                                                                                                                                              </t>
  </si>
  <si>
    <t>183,27</t>
  </si>
  <si>
    <t xml:space="preserve">CONDULETE DE ALUMINIO TIPO LR, PARA ELETRODUTO ROSCAVEL DE 1 1/2", COM TAMPA CEGA                                                                                                                                                                                                                                                                                                                                                                                                                         </t>
  </si>
  <si>
    <t>31,23</t>
  </si>
  <si>
    <t xml:space="preserve">CONDULETE DE ALUMINIO TIPO LR, PARA ELETRODUTO ROSCAVEL DE 1 1/4", COM TAMPA CEGA                                                                                                                                                                                                                                                                                                                                                                                                                         </t>
  </si>
  <si>
    <t>24,81</t>
  </si>
  <si>
    <t xml:space="preserve">CONDULETE DE ALUMINIO TIPO LR, PARA ELETRODUTO ROSCAVEL DE 1/2", COM TAMPA CEGA                                                                                                                                                                                                                                                                                                                                                                                                                           </t>
  </si>
  <si>
    <t>9,56</t>
  </si>
  <si>
    <t xml:space="preserve">CONDULETE DE ALUMINIO TIPO LR, PARA ELETRODUTO ROSCAVEL DE 1", COM TAMPA CEGA                                                                                                                                                                                                                                                                                                                                                                                                                             </t>
  </si>
  <si>
    <t>16,02</t>
  </si>
  <si>
    <t xml:space="preserve">CONDULETE DE ALUMINIO TIPO LR, PARA ELETRODUTO ROSCAVEL DE 2", COM TAMPA CEGA                                                                                                                                                                                                                                                                                                                                                                                                                             </t>
  </si>
  <si>
    <t>47,57</t>
  </si>
  <si>
    <t xml:space="preserve">CONDULETE DE ALUMINIO TIPO LR, PARA ELETRODUTO ROSCAVEL DE 3/4", COM TAMPA CEGA                                                                                                                                                                                                                                                                                                                                                                                                                           </t>
  </si>
  <si>
    <t xml:space="preserve">CONDULETE DE ALUMINIO TIPO LR, PARA ELETRODUTO ROSCAVEL DE 3", COM TAMPA CEGA                                                                                                                                                                                                                                                                                                                                                                                                                             </t>
  </si>
  <si>
    <t>140,68</t>
  </si>
  <si>
    <t xml:space="preserve">CONDULETE DE ALUMINIO TIPO LR, PARA ELETRODUTO ROSCAVEL DE 4", COM TAMPA CEGA                                                                                                                                                                                                                                                                                                                                                                                                                             </t>
  </si>
  <si>
    <t>219,49</t>
  </si>
  <si>
    <t xml:space="preserve">CONDULETE DE ALUMINIO TIPO T, PARA ELETRODUTO ROSCAVEL DE 1 1/2", COM TAMPA CEGA                                                                                                                                                                                                                                                                                                                                                                                                                          </t>
  </si>
  <si>
    <t>37,42</t>
  </si>
  <si>
    <t xml:space="preserve">CONDULETE DE ALUMINIO TIPO T, PARA ELETRODUTO ROSCAVEL DE 1 1/4", COM TAMPA CEGA                                                                                                                                                                                                                                                                                                                                                                                                                          </t>
  </si>
  <si>
    <t>28,13</t>
  </si>
  <si>
    <t xml:space="preserve">CONDULETE DE ALUMINIO TIPO T, PARA ELETRODUTO ROSCAVEL DE 1/2", COM TAMPA CEGA                                                                                                                                                                                                                                                                                                                                                                                                                            </t>
  </si>
  <si>
    <t>11,68</t>
  </si>
  <si>
    <t xml:space="preserve">CONDULETE DE ALUMINIO TIPO T, PARA ELETRODUTO ROSCAVEL DE 1", COM TAMPA CEGA                                                                                                                                                                                                                                                                                                                                                                                                                              </t>
  </si>
  <si>
    <t>18,93</t>
  </si>
  <si>
    <t xml:space="preserve">CONDULETE DE ALUMINIO TIPO T, PARA ELETRODUTO ROSCAVEL DE 2", COM TAMPA CEGA                                                                                                                                                                                                                                                                                                                                                                                                                              </t>
  </si>
  <si>
    <t>50,70</t>
  </si>
  <si>
    <t xml:space="preserve">CONDULETE DE ALUMINIO TIPO T, PARA ELETRODUTO ROSCAVEL DE 3/4", COM TAMPA CEGA                                                                                                                                                                                                                                                                                                                                                                                                                            </t>
  </si>
  <si>
    <t>11,76</t>
  </si>
  <si>
    <t xml:space="preserve">CONDULETE DE ALUMINIO TIPO T, PARA ELETRODUTO ROSCAVEL DE 3", COM TAMPA CEGA                                                                                                                                                                                                                                                                                                                                                                                                                              </t>
  </si>
  <si>
    <t>158,29</t>
  </si>
  <si>
    <t xml:space="preserve">CONDULETE DE ALUMINIO TIPO T, PARA ELETRODUTO ROSCAVEL DE 4", COM TAMPA CEGA                                                                                                                                                                                                                                                                                                                                                                                                                              </t>
  </si>
  <si>
    <t>217,22</t>
  </si>
  <si>
    <t xml:space="preserve">CONDULETE DE ALUMINIO TIPO TB, PARA ELETRODUTO ROSCAVEL DE 3", COM TAMPA CEGA                                                                                                                                                                                                                                                                                                                                                                                                                             </t>
  </si>
  <si>
    <t>116,54</t>
  </si>
  <si>
    <t xml:space="preserve">CONDULETE DE ALUMINIO TIPO X, PARA ELETRODUTO ROSCAVEL DE 1 1/2", COM TAMPA CEGA                                                                                                                                                                                                                                                                                                                                                                                                                          </t>
  </si>
  <si>
    <t>34,70</t>
  </si>
  <si>
    <t xml:space="preserve">CONDULETE DE ALUMINIO TIPO X, PARA ELETRODUTO ROSCAVEL DE 1 1/4", COM TAMPA CEGA                                                                                                                                                                                                                                                                                                                                                                                                                          </t>
  </si>
  <si>
    <t>29,74</t>
  </si>
  <si>
    <t xml:space="preserve">CONDULETE DE ALUMINIO TIPO X, PARA ELETRODUTO ROSCAVEL DE 1/2", COM TAMPA CEGA                                                                                                                                                                                                                                                                                                                                                                                                                            </t>
  </si>
  <si>
    <t>14,16</t>
  </si>
  <si>
    <t xml:space="preserve">CONDULETE DE ALUMINIO TIPO X, PARA ELETRODUTO ROSCAVEL DE 1", COM TAMPA CEGA                                                                                                                                                                                                                                                                                                                                                                                                                              </t>
  </si>
  <si>
    <t>18,12</t>
  </si>
  <si>
    <t xml:space="preserve">CONDULETE DE ALUMINIO TIPO X, PARA ELETRODUTO ROSCAVEL DE 2", COM TAMPA CEGA                                                                                                                                                                                                                                                                                                                                                                                                                              </t>
  </si>
  <si>
    <t>53,59</t>
  </si>
  <si>
    <t xml:space="preserve">CONDULETE DE ALUMINIO TIPO X, PARA ELETRODUTO ROSCAVEL DE 3/4", COM TAMPA CEGA                                                                                                                                                                                                                                                                                                                                                                                                                            </t>
  </si>
  <si>
    <t>15,52</t>
  </si>
  <si>
    <t xml:space="preserve">CONDULETE DE ALUMINIO TIPO X, PARA ELETRODUTO ROSCAVEL DE 3", COM TAMPA CEGA                                                                                                                                                                                                                                                                                                                                                                                                                              </t>
  </si>
  <si>
    <t>130,35</t>
  </si>
  <si>
    <t xml:space="preserve">CONDULETE DE ALUMINIO TIPO X, PARA ELETRODUTO ROSCAVEL DE 4", COM TAMPA CEGA                                                                                                                                                                                                                                                                                                                                                                                                                              </t>
  </si>
  <si>
    <t>216,99</t>
  </si>
  <si>
    <t xml:space="preserve">CONDULETE EM PVC, TIPO "B", SEM TAMPA, DE 1/2" OU 3/4"                                                                                                                                                                                                                                                                                                                                                                                                                                                    </t>
  </si>
  <si>
    <t>14,33</t>
  </si>
  <si>
    <t xml:space="preserve">CONDULETE EM PVC, TIPO "B", SEM TAMPA, DE 1"                                                                                                                                                                                                                                                                                                                                                                                                                                                              </t>
  </si>
  <si>
    <t>14,98</t>
  </si>
  <si>
    <t xml:space="preserve">CONDULETE EM PVC, TIPO "C", SEM TAMPA, DE 1/2"                                                                                                                                                                                                                                                                                                                                                                                                                                                            </t>
  </si>
  <si>
    <t>15,76</t>
  </si>
  <si>
    <t xml:space="preserve">CONDULETE EM PVC, TIPO "C", SEM TAMPA, DE 1"                                                                                                                                                                                                                                                                                                                                                                                                                                                              </t>
  </si>
  <si>
    <t>17,62</t>
  </si>
  <si>
    <t xml:space="preserve">CONDULETE EM PVC, TIPO "C", SEM TAMPA, DE 3/4"                                                                                                                                                                                                                                                                                                                                                                                                                                                            </t>
  </si>
  <si>
    <t>14,02</t>
  </si>
  <si>
    <t xml:space="preserve">CONDULETE EM PVC, TIPO "E", SEM TAMPA, DE 1/2"                                                                                                                                                                                                                                                                                                                                                                                                                                                            </t>
  </si>
  <si>
    <t>13,67</t>
  </si>
  <si>
    <t xml:space="preserve">CONDULETE EM PVC, TIPO "E", SEM TAMPA, DE 1"                                                                                                                                                                                                                                                                                                                                                                                                                                                              </t>
  </si>
  <si>
    <t>15,82</t>
  </si>
  <si>
    <t xml:space="preserve">CONDULETE EM PVC, TIPO "E", SEM TAMPA, DE 3/4"                                                                                                                                                                                                                                                                                                                                                                                                                                                            </t>
  </si>
  <si>
    <t>12,58</t>
  </si>
  <si>
    <t xml:space="preserve">CONDULETE EM PVC, TIPO "LB", SEM TAMPA, DE 1/2" OU 3/4"                                                                                                                                                                                                                                                                                                                                                                                                                                                   </t>
  </si>
  <si>
    <t>15,79</t>
  </si>
  <si>
    <t xml:space="preserve">CONDULETE EM PVC, TIPO "LB", SEM TAMPA, DE 1"                                                                                                                                                                                                                                                                                                                                                                                                                                                             </t>
  </si>
  <si>
    <t>18,38</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</si>
  <si>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</si>
  <si>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</si>
  <si>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</si>
  <si>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</si>
  <si>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</si>
  <si>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</si>
  <si>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22,97</t>
  </si>
  <si>
    <t xml:space="preserve">CONDULETE EM PVC, TIPO "T", SEM TAMPA, DE 3/4"                                                                                                                                                                                                                                                                                                                                                                                                                                                            </t>
  </si>
  <si>
    <t>16,86</t>
  </si>
  <si>
    <t xml:space="preserve">CONDULETE EM PVC, TIPO "TB", SEM TAMPA, DE 1/2" OU 3/4"                                                                                                                                                                                                                                                                                                                                                                                                                                                   </t>
  </si>
  <si>
    <t>17,42</t>
  </si>
  <si>
    <t xml:space="preserve">CONDULETE EM PVC, TIPO "TB", SEM TAMPA, DE 1"                                                                                                                                                                                                                                                                                                                                                                                                                                                             </t>
  </si>
  <si>
    <t xml:space="preserve">CONDULETE EM PVC, TIPO "X", SEM TAMPA, DE 1/2"                                                                                                                                                                                                                                                                                                                                                                                                                                                            </t>
  </si>
  <si>
    <t>19,39</t>
  </si>
  <si>
    <t xml:space="preserve">CONDULETE EM PVC, TIPO "X", SEM TAMPA, DE 1"                                                                                                                                                                                                                                                                                                                                                                                                                                                              </t>
  </si>
  <si>
    <t>26,24</t>
  </si>
  <si>
    <t xml:space="preserve">CONDULETE EM PVC, TIPO "X", SEM TAMPA, DE 3/4"                                                                                                                                                                                                                                                                                                                                                                                                                                                            </t>
  </si>
  <si>
    <t>18,75</t>
  </si>
  <si>
    <t xml:space="preserve">CONDUTOR PLUVIAL, PVC, CIRCULAR, DIAMETRO ENTRE 80 E 100 MM, PARA DRENAGEM PLUVIAL PREDIAL                                                                                                                                                                                                                                                                                                                                                                                                                </t>
  </si>
  <si>
    <t>44,07</t>
  </si>
  <si>
    <t xml:space="preserve">CONE DE SINALIZACAO EM PVC FLEXIVEL, H = 70 / 76 CM (NBR 15071)                                                                                                                                                                                                                                                                                                                                                                                                                                           </t>
  </si>
  <si>
    <t>99,77</t>
  </si>
  <si>
    <t xml:space="preserve">CONE DE SINALIZACAO EM PVC RIGIDO COM FAIXA REFLETIVA, H = 70 / 76 CM                                                                                                                                                                                                                                                                                                                                                                                                                                     </t>
  </si>
  <si>
    <t>42,00</t>
  </si>
  <si>
    <t xml:space="preserve">CONECTOR / ADAPTADOR F/F, COM INSERTO METALICO, PPR, DN 25 MM X 1/2", PARA AGUA QUENTE E FRIA PREDIAL                                                                                                                                                                                                                                                                                                                                                                                                     </t>
  </si>
  <si>
    <t>11,01</t>
  </si>
  <si>
    <t xml:space="preserve">CONECTOR / ADAPTADOR F/F, COM INSERTO METALICO, PPR, DN 32 MM X 3/4", PARA AGUA QUENTE E FRIA PREDIAL                                                                                                                                                                                                                                                                                                                                                                                                     </t>
  </si>
  <si>
    <t>27,83</t>
  </si>
  <si>
    <t xml:space="preserve">CONECTOR / ADAPTADOR F/M, COM INSERTO METALICO, PPR, DN 25 MM X 1/2", PARA AGUA QUENTE E FRIA PREDIAL                                                                                                                                                                                                                                                                                                                                                                                                     </t>
  </si>
  <si>
    <t>19,67</t>
  </si>
  <si>
    <t xml:space="preserve">CONECTOR / ADAPTADOR F/M, COM INSERTO METALICO, PPR, DN 25 MM X 3/4", PARA AGUA QUENTE E FRIA PREDIAL                                                                                                                                                                                                                                                                                                                                                                                                     </t>
  </si>
  <si>
    <t>19,13</t>
  </si>
  <si>
    <t xml:space="preserve">CONECTOR / ADAPTADOR F/M, COM INSERTO METALICO, PPR, DN 32 MM X 1", PARA AGUA QUENTE E FRIA PREDIAL                                                                                                                                                                                                                                                                                                                                                                                                       </t>
  </si>
  <si>
    <t>31,31</t>
  </si>
  <si>
    <t xml:space="preserve">CONECTOR / ADAPTADOR F/M, COM INSERTO METALICO, PPR, DN 32 MM X 3/4", PARA AGUA QUENTE E FRIA PREDIAL                                                                                                                                                                                                                                                                                                                                                                                                     </t>
  </si>
  <si>
    <t>28,14</t>
  </si>
  <si>
    <t xml:space="preserve">CONECTOR / TOMADA FEMEA RJ 45, CATEGORIA 5 E (CAT 5E) PARA CABOS                                                                                                                                                                                                                                                                                                                                                                                                                                          </t>
  </si>
  <si>
    <t xml:space="preserve">CONECTOR / TOMADA FEMEA RJ 45, CATEGORIA 6 (CAT 6) PARA CABOS                                                                                                                                                                                                                                                                                                                                                                                                                                             </t>
  </si>
  <si>
    <t>32,81</t>
  </si>
  <si>
    <t xml:space="preserve">CONECTOR BRONZE/LATAO (REF 603) SEM ANEL DE SOLDA, BOLSA X ROSCA F, 15 MM X 1/2"                                                                                                                                                                                                                                                                                                                                                                                                                          </t>
  </si>
  <si>
    <t>15,50</t>
  </si>
  <si>
    <t xml:space="preserve">CONECTOR BRONZE/LATAO (REF 603) SEM ANEL DE SOLDA, BOLSA X ROSCA F, 22 MM X 1/2"                                                                                                                                                                                                                                                                                                                                                                                                                          </t>
  </si>
  <si>
    <t>15,72</t>
  </si>
  <si>
    <t xml:space="preserve">CONECTOR BRONZE/LATAO (REF 603) SEM ANEL DE SOLDA, BOLSA X ROSCA F, 22 MM X 3/4"                                                                                                                                                                                                                                                                                                                                                                                                                          </t>
  </si>
  <si>
    <t>19,51</t>
  </si>
  <si>
    <t xml:space="preserve">CONECTOR BRONZE/LATAO (REF 603) SEM ANEL DE SOLDA, BOLSA X ROSCA F, 28 MM X 1/2"                                                                                                                                                                                                                                                                                                                                                                                                                          </t>
  </si>
  <si>
    <t>27,49</t>
  </si>
  <si>
    <t xml:space="preserve">CONECTOR CURVO 90 GRAUS DE ALUMINIO, BITOLA 1 1/2", PARA ADAPTAR ENTRADA DE ELETRODUTO METALICO FLEXIVEL EM QUADROS                                                                                                                                                                                                                                                                                                                                                                                       </t>
  </si>
  <si>
    <t>21,62</t>
  </si>
  <si>
    <t xml:space="preserve">CONECTOR CURVO 90 GRAUS DE ALUMINIO, BITOLA 1 1/4", PARA ADAPTAR ENTRADA DE ELETRODUTO METALICO FLEXIVEL EM QUADROS                                                                                                                                                                                                                                                                                                                                                                                       </t>
  </si>
  <si>
    <t>13,97</t>
  </si>
  <si>
    <t xml:space="preserve">CONECTOR CURVO 90 GRAUS DE ALUMINIO, BITOLA 1/2", PARA ADAPTAR ENTRADA DE ELETRODUTO METALICO FLEXIVEL EM QUADROS                                                                                                                                                                                                                                                                                                                                                                                         </t>
  </si>
  <si>
    <t>8,59</t>
  </si>
  <si>
    <t xml:space="preserve">CONECTOR CURVO 90 GRAUS DE ALUMINIO, BITOLA 1", PARA ADAPTAR ENTRADA DE ELETRODUTO METALICO FLEXIVEL EM QUADROS                                                                                                                                                                                                                                                                                                                                                                                           </t>
  </si>
  <si>
    <t>11,22</t>
  </si>
  <si>
    <t xml:space="preserve">CONECTOR CURVO 90 GRAUS DE ALUMINIO, BITOLA 2 1/2", PARA ADAPTAR ENTRADA DE ELETRODUTO METALICO FLEXIVEL EM QUADROS                                                                                                                                                                                                                                                                                                                                                                                       </t>
  </si>
  <si>
    <t>102,91</t>
  </si>
  <si>
    <t xml:space="preserve">CONECTOR CURVO 90 GRAUS DE ALUMINIO, BITOLA 2", PARA ADAPTAR ENTRADA DE ELETRODUTO METALICO FLEXIVEL EM QUADROS                                                                                                                                                                                                                                                                                                                                                                                           </t>
  </si>
  <si>
    <t>43,81</t>
  </si>
  <si>
    <t xml:space="preserve">CONECTOR CURVO 90 GRAUS DE ALUMINIO, BITOLA 3/4", PARA ADAPTAR ENTRADA DE ELETRODUTO METALICO FLEXIVEL EM QUADROS                                                                                                                                                                                                                                                                                                                                                                                         </t>
  </si>
  <si>
    <t>9,34</t>
  </si>
  <si>
    <t xml:space="preserve">CONECTOR CURVO 90 GRAUS DE ALUMINIO, BITOLA 3", PARA ADAPTAR ENTRADA DE ELETRODUTO METALICO FLEXIVEL EM QUADROS                                                                                                                                                                                                                                                                                                                                                                                           </t>
  </si>
  <si>
    <t>124,09</t>
  </si>
  <si>
    <t xml:space="preserve">CONECTOR CURVO 90 GRAUS DE ALUMINIO, BITOLA 4", PARA ADAPTAR ENTRADA DE ELETRODUTO METALICO FLEXIVEL EM QUADROS                                                                                                                                                                                                                                                                                                                                                                                           </t>
  </si>
  <si>
    <t>228,39</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</si>
  <si>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</si>
  <si>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</si>
  <si>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</si>
  <si>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13,74</t>
  </si>
  <si>
    <t xml:space="preserve">CONECTOR DE ALUMINIO TIPO PRENSA CABO, BITOLA 1", PARA CABOS DE DIAMETRO DE 22,5 A 25 MM                                                                                                                                                                                                                                                                                                                                                                                                                  </t>
  </si>
  <si>
    <t>20,27</t>
  </si>
  <si>
    <t xml:space="preserve">CONECTOR DE ALUMINIO TIPO PRENSA CABO, BITOLA 2", PARA CABOS DE DIAMETRO DE 47,5 A 50 MM                                                                                                                                                                                                                                                                                                                                                                                                                  </t>
  </si>
  <si>
    <t xml:space="preserve">CONECTOR DE ALUMINIO TIPO PRENSA CABO, BITOLA 3/4", PARA CABOS DE DIAMETRO DE 17,5 A 20 MM                                                                                                                                                                                                                                                                                                                                                                                                                </t>
  </si>
  <si>
    <t>15,94</t>
  </si>
  <si>
    <t xml:space="preserve">CONECTOR DE ALUMINIO TIPO PRENSA CABO, BITOLA 3/8", PARA CABOS DE DIAMETRO DE 9 A 10 MM                                                                                                                                                                                                                                                                                                                                                                                                                   </t>
  </si>
  <si>
    <t>12,91</t>
  </si>
  <si>
    <t xml:space="preserve">CONECTOR MACHO RJ 45, CATEGORIA 5 E (CAT 5E) PARA CABOS                                                                                                                                                                                                                                                                                                                                                                                                                                                   </t>
  </si>
  <si>
    <t>1,64</t>
  </si>
  <si>
    <t xml:space="preserve">CONECTOR MACHO RJ 45, CATEGORIA 6 (CAT 6) PARA CABOS                                                                                                                                                                                                                                                                                                                                                                                                                                                      </t>
  </si>
  <si>
    <t>3,49</t>
  </si>
  <si>
    <t xml:space="preserve">CONECTOR METALICO TIPO PARAFUSO FENDIDO (SPLIT BOLT), COM SEPARADOR DE CABOS BIMETALICOS, PARA CABOS ATE 25 MM2                                                                                                                                                                                                                                                                                                                                                                                           </t>
  </si>
  <si>
    <t xml:space="preserve">CONECTOR METALICO TIPO PARAFUSO FENDIDO (SPLIT BOLT), COM SEPARADOR DE CABOS BIMETALICOS, PARA CABOS ATE 50 MM2                                                                                                                                                                                                                                                                                                                                                                                           </t>
  </si>
  <si>
    <t>17,37</t>
  </si>
  <si>
    <t xml:space="preserve">CONECTOR METALICO TIPO PARAFUSO FENDIDO (SPLIT BOLT), COM SEPARADOR DE CABOS BIMETALICOS, PARA CABOS ATE 70 MM2                                                                                                                                                                                                                                                                                                                                                                                           </t>
  </si>
  <si>
    <t xml:space="preserve">CONECTOR METALICO TIPO PARAFUSO FENDIDO (SPLIT BOLT), PARA CABOS ATE 10 MM2                                                                                                                                                                                                                                                                                                                                                                                                                               </t>
  </si>
  <si>
    <t>6,95</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</si>
  <si>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</si>
  <si>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</si>
  <si>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</si>
  <si>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8,17</t>
  </si>
  <si>
    <t xml:space="preserve">CONECTOR METALICO TIPO PARAFUSO FENDIDO (SPLIT BOLT), PARA CABOS ATE 185 MM2                                                                                                                                                                                                                                                                                                                                                                                                                              </t>
  </si>
  <si>
    <t xml:space="preserve">CONECTOR METALICO TIPO PARAFUSO FENDIDO (SPLIT BOLT), PARA CABOS ATE 25 MM2                                                                                                                                                                                                                                                                                                                                                                                                                               </t>
  </si>
  <si>
    <t>8,62</t>
  </si>
  <si>
    <t xml:space="preserve">CONECTOR METALICO TIPO PARAFUSO FENDIDO (SPLIT BOLT), PARA CABOS ATE 35 MM2                                                                                                                                                                                                                                                                                                                                                                                                                               </t>
  </si>
  <si>
    <t>10,76</t>
  </si>
  <si>
    <t xml:space="preserve">CONECTOR METALICO TIPO PARAFUSO FENDIDO (SPLIT BOLT), PARA CABOS ATE 50 MM2                                                                                                                                                                                                                                                                                                                                                                                                                               </t>
  </si>
  <si>
    <t>15,10</t>
  </si>
  <si>
    <t xml:space="preserve">CONECTOR METALICO TIPO PARAFUSO FENDIDO (SPLIT BOLT), PARA CABOS ATE 6 MM2                                                                                                                                                                                                                                                                                                                                                                                                                                </t>
  </si>
  <si>
    <t xml:space="preserve">CONECTOR METALICO TIPO PARAFUSO FENDIDO (SPLIT BOLT), PARA CABOS ATE 70 MM2                                                                                                                                                                                                                                                                                                                                                                                                                               </t>
  </si>
  <si>
    <t>22,54</t>
  </si>
  <si>
    <t xml:space="preserve">CONECTOR METALICO TIPO PARAFUSO FENDIDO (SPLIT BOLT), PARA CABOS ATE 95 MM2                                                                                                                                                                                                                                                                                                                                                                                                                               </t>
  </si>
  <si>
    <t>34,08</t>
  </si>
  <si>
    <t xml:space="preserve">CONECTOR RETO DE ALUMINIO PARA ELETRODUTO DE 1 1/2", PARA ADAPTAR ENTRADA DE ELETRODUTO METALICO FLEXIVEL EM QUADROS                                                                                                                                                                                                                                                                                                                                                                                      </t>
  </si>
  <si>
    <t>7,74</t>
  </si>
  <si>
    <t xml:space="preserve">CONECTOR RETO DE ALUMINIO PARA ELETRODUTO DE 1 1/4", PARA ADAPTAR ENTRADA DE ELETRODUTO METALICO FLEXIVEL EM QUADROS                                                                                                                                                                                                                                                                                                                                                                                      </t>
  </si>
  <si>
    <t>4,96</t>
  </si>
  <si>
    <t xml:space="preserve">CONECTOR RETO DE ALUMINIO PARA ELETRODUTO DE 1/2", PARA ADAPTAR ENTRADA DE ELETRODUTO METALICO FLEXIVEL EM QUADROS                                                                                                                                                                                                                                                                                                                                                                                        </t>
  </si>
  <si>
    <t>1,69</t>
  </si>
  <si>
    <t xml:space="preserve">CONECTOR RETO DE ALUMINIO PARA ELETRODUTO DE 1", PARA ADAPTAR ENTRADA DE ELETRODUTO METALICO FLEXIVEL EM QUADROS                                                                                                                                                                                                                                                                                                                                                                                          </t>
  </si>
  <si>
    <t>3,53</t>
  </si>
  <si>
    <t xml:space="preserve">CONECTOR RETO DE ALUMINIO PARA ELETRODUTO DE 2 1/2", PARA ADAPTAR ENTRADA DE ELETRODUTO METALICO FLEXIVEL EM QUADROS                                                                                                                                                                                                                                                                                                                                                                                      </t>
  </si>
  <si>
    <t>19,47</t>
  </si>
  <si>
    <t xml:space="preserve">CONECTOR RETO DE ALUMINIO PARA ELETRODUTO DE 2", PARA ADAPTAR ENTRADA DE ELETRODUTO METALICO FLEXIVEL EM QUADROS                                                                                                                                                                                                                                                                                                                                                                                          </t>
  </si>
  <si>
    <t>8,57</t>
  </si>
  <si>
    <t xml:space="preserve">CONECTOR RETO DE ALUMINIO PARA ELETRODUTO DE 3/4", PARA ADAPTAR ENTRADA DE ELETRODUTO METALICO FLEXIVEL EM QUADROS                                                                                                                                                                                                                                                                                                                                                                                        </t>
  </si>
  <si>
    <t>1,98</t>
  </si>
  <si>
    <t xml:space="preserve">CONECTOR RETO DE ALUMINIO PARA ELETRODUTO DE 3", PARA ADAPTAR ENTRADA DE ELETRODUTO METALICO FLEXIVEL EM QUADROS                                                                                                                                                                                                                                                                                                                                                                                          </t>
  </si>
  <si>
    <t>28,28</t>
  </si>
  <si>
    <t xml:space="preserve">CONECTOR RETO DE ALUMINIO PARA ELETRODUTO DE 4", PARA ADAPTAR ENTRADA DE ELETRODUTO METALICO FLEXIVEL EM QUADROS                                                                                                                                                                                                                                                                                                                                                                                          </t>
  </si>
  <si>
    <t>44,33</t>
  </si>
  <si>
    <t xml:space="preserve">CONECTOR, CPVC, SOLDAVEL, 114 MM X 4"â, PARA AGUA QUENTE                                                                                                                                                                                                                                                                                                                                                                                                                                                </t>
  </si>
  <si>
    <t xml:space="preserve">CONECTOR, CPVC, SOLDAVEL, 15 MM X 1/2", PARA AGUA QUENTE                                                                                                                                                                                                                                                                                                                                                                                                                                                  </t>
  </si>
  <si>
    <t>13,47</t>
  </si>
  <si>
    <t xml:space="preserve">CONECTOR, CPVC, SOLDAVEL, 22 MM X 1/2", PARA AGUA QUENTE                                                                                                                                                                                                                                                                                                                                                                                                                                                  </t>
  </si>
  <si>
    <t>17,91</t>
  </si>
  <si>
    <t xml:space="preserve">CONECTOR, CPVC, SOLDAVEL, 22 MM X 3/4", PARA AGUA QUENTE                                                                                                                                                                                                                                                                                                                                                                                                                                                  </t>
  </si>
  <si>
    <t>16,04</t>
  </si>
  <si>
    <t xml:space="preserve">CONECTOR, CPVC, SOLDAVEL, 28 MM X 1", PARA AGUA QUENTE                                                                                                                                                                                                                                                                                                                                                                                                                                                    </t>
  </si>
  <si>
    <t>20,66</t>
  </si>
  <si>
    <t xml:space="preserve">CONECTOR, CPVC, SOLDAVEL, 35 MM X 1 1/4", PARA AGUA QUENTE                                                                                                                                                                                                                                                                                                                                                                                                                                                </t>
  </si>
  <si>
    <t xml:space="preserve">CONECTOR, CPVC, SOLDAVEL, 42 MM X 1 1/2", PARA AGUA QUENTE                                                                                                                                                                                                                                                                                                                                                                                                                                                </t>
  </si>
  <si>
    <t xml:space="preserve">CONECTOR, CPVC, SOLDAVEL, 54 MM X 2"â, PARA AGUA QUENTE                                                                                                                                                                                                                                                                                                                                                                                                                                                 </t>
  </si>
  <si>
    <t xml:space="preserve">CONECTOR, CPVC, SOLDAVEL, 73 MM X 2 1/2"â, PARA AGUA QUENTE                                                                                                                                                                                                                                                                                                                                                                                                                                             </t>
  </si>
  <si>
    <t xml:space="preserve">CONECTOR, CPVC, SOLDAVEL, 89 MM X 3"â, PARA AGUA QUENTE                                                                                                                                                                                                                                                                                                                                                                                                                                                 </t>
  </si>
  <si>
    <t xml:space="preserve">CONEXAO FIXA, ROSCA FEMEA, EM PLASTICO, DN 16 MM X 1/2", PARA CONEXAO COM CRIMPAGEM EM TUBO PEX                                                                                                                                                                                                                                                                                                                                                                                                           </t>
  </si>
  <si>
    <t xml:space="preserve">CONEXAO FIXA, ROSCA FEMEA, EM PLASTICO, DN 16 MM X 3/4", PARA CONEXAO COM CRIMPAGEM EM TUBO PEX                                                                                                                                                                                                                                                                                                                                                                                                           </t>
  </si>
  <si>
    <t>15,41</t>
  </si>
  <si>
    <t xml:space="preserve">CONEXAO FIXA, ROSCA FEMEA, EM PLASTICO, DN 20 MM X 1/2", PARA CONEXAO COM CRIMPAGEM EM TUBO PEX                                                                                                                                                                                                                                                                                                                                                                                                           </t>
  </si>
  <si>
    <t>13,81</t>
  </si>
  <si>
    <t xml:space="preserve">CONEXAO FIXA, ROSCA FEMEA, EM PLASTICO, DN 20 MM X 3/4", PARA CONEXAO COM CRIMPAGEM EM TUBO PEX                                                                                                                                                                                                                                                                                                                                                                                                           </t>
  </si>
  <si>
    <t xml:space="preserve">CONEXAO FIXA, ROSCA FEMEA, EM PLASTICO, DN 25 MM X 1/2", PARA CONEXAO COM CRIMPAGEM EM TUBO PEX                                                                                                                                                                                                                                                                                                                                                                                                           </t>
  </si>
  <si>
    <t>15,57</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</si>
  <si>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</si>
  <si>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</si>
  <si>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</si>
  <si>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7,78</t>
  </si>
  <si>
    <t xml:space="preserve">CONEXAO FIXA, ROSCA FEMEA, METALICA, COM ANEL DESLIZANTE, DN 20 MM X 1/2", PARA TUBO PEX                                                                                                                                                                                                                                                                                                                                                                                                                  </t>
  </si>
  <si>
    <t>8,51</t>
  </si>
  <si>
    <t xml:space="preserve">CONEXAO FIXA, ROSCA FEMEA, METALICA, COM ANEL DESLIZANTE, DN 20 MM X 3/4", PARA TUBO PEX                                                                                                                                                                                                                                                                                                                                                                                                                  </t>
  </si>
  <si>
    <t xml:space="preserve">CONEXAO FIXA, ROSCA FEMEA, METALICA, COM ANEL DESLIZANTE, DN 25 MM X 1", PARA TUBO PEX                                                                                                                                                                                                                                                                                                                                                                                                                    </t>
  </si>
  <si>
    <t>14,55</t>
  </si>
  <si>
    <t xml:space="preserve">CONEXAO FIXA, ROSCA FEMEA, METALICA, COM ANEL DESLIZANTE, DN 25 MM X 3/4", PARA TUBO PEX                                                                                                                                                                                                                                                                                                                                                                                                                  </t>
  </si>
  <si>
    <t>12,17</t>
  </si>
  <si>
    <t xml:space="preserve">CONEXAO FIXA, ROSCA FEMEA, METALICA, COM ANEL DESLIZANTE, DN 32 MM X 1", PARA TUBO PEX                                                                                                                                                                                                                                                                                                                                                                                                                    </t>
  </si>
  <si>
    <t>22,12</t>
  </si>
  <si>
    <t xml:space="preserve">CONEXAO FIXA, ROSCA MACHO, METALICA, PARA TUBO PEX, DN 16 MM X 1/2"                                                                                                                                                                                                                                                                                                                                                                                                                                       </t>
  </si>
  <si>
    <t>6,25</t>
  </si>
  <si>
    <t xml:space="preserve">CONEXAO FIXA, ROSCA MACHO, METALICA, PARA TUBO PEX, DN 16 MM X 3/4"                                                                                                                                                                                                                                                                                                                                                                                                                                       </t>
  </si>
  <si>
    <t>8,41</t>
  </si>
  <si>
    <t xml:space="preserve">CONEXAO FIXA, ROSCA MACHO, METALICA, PARA TUBO PEX, DN 20 MM X 1/2"                                                                                                                                                                                                                                                                                                                                                                                                                                       </t>
  </si>
  <si>
    <t>7,09</t>
  </si>
  <si>
    <t xml:space="preserve">CONEXAO FIXA, ROSCA MACHO, METALICA, PARA TUBO PEX, DN 20 MM X 3/4"                                                                                                                                                                                                                                                                                                                                                                                                                                       </t>
  </si>
  <si>
    <t>8,15</t>
  </si>
  <si>
    <t xml:space="preserve">CONEXAO FIXA, ROSCA MACHO, METALICA, PARA TUBO PEX, DN 25 MM X 1/2"                                                                                                                                                                                                                                                                                                                                                                                                                                       </t>
  </si>
  <si>
    <t>11,06</t>
  </si>
  <si>
    <t xml:space="preserve">CONEXAO FIXA, ROSCA MACHO, METALICA, PARA TUBO PEX, DN 25 MM X 1"                                                                                                                                                                                                                                                                                                                                                                                                                                         </t>
  </si>
  <si>
    <t xml:space="preserve">CONEXAO FIXA, ROSCA MACHO, METALICA, PARA TUBO PEX, DN 25 MM X 3/4"                                                                                                                                                                                                                                                                                                                                                                                                                                       </t>
  </si>
  <si>
    <t xml:space="preserve">CONEXAO FIXA, ROSCA MACHO, METALICA, PARA TUBO PEX, DN 32 MM X 1"                                                                                                                                                                                                                                                                                                                                                                                                                                         </t>
  </si>
  <si>
    <t>19,85</t>
  </si>
  <si>
    <t xml:space="preserve">CONEXAO MOVEL, ROSCA FEMEA, METALICA, COM ANEL DESLIZANTE, PARA TUBO PEX, DN 16 MM X 1/2"                                                                                                                                                                                                                                                                                                                                                                                                                 </t>
  </si>
  <si>
    <t>6,41</t>
  </si>
  <si>
    <t xml:space="preserve">CONEXAO MOVEL, ROSCA FEMEA, METALICA, COM ANEL DESLIZANTE, PARA TUBO PEX, DN 16 MM X 3/4"                                                                                                                                                                                                                                                                                                                                                                                                                 </t>
  </si>
  <si>
    <t xml:space="preserve">CONEXAO MOVEL, ROSCA FEMEA, METALICA, COM ANEL DESLIZANTE, PARA TUBO PEX, DN 20 MM X 1/2"                                                                                                                                                                                                                                                                                                                                                                                                                 </t>
  </si>
  <si>
    <t>6,50</t>
  </si>
  <si>
    <t xml:space="preserve">CONEXAO MOVEL, ROSCA FEMEA, METALICA, COM ANEL DESLIZANTE, PARA TUBO PEX, DN 20 MM X 3/4"                                                                                                                                                                                                                                                                                                                                                                                                                 </t>
  </si>
  <si>
    <t>10,44</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</si>
  <si>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</si>
  <si>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</si>
  <si>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</si>
  <si>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20,34</t>
  </si>
  <si>
    <t xml:space="preserve">CONJ. DE FERRAGENS PARA PORTA DE VIDRO TEMPERADO, EM ZAMAC CROMADO, CONTEMPLANDO DOBRADICA INF., DOBRADICA SUP., PIVO PARA DOBRADICA INF., PIVO PARA DOBRADICA SUP., FECHADURA CENTRAL EM ZAMC. CROMADO, CONTRA FECHADURA DE PRESSAO                                                                                                                                                                                                                                                                      </t>
  </si>
  <si>
    <t>144,63</t>
  </si>
  <si>
    <t xml:space="preserve">CONJUNTO ARRUELAS DE VEDACAO 5/16" PARA TELHA FIBROCIMENTO (UMA ARRUELA METALICA E UMA ARRUELA PVC - CONICAS)                                                                                                                                                                                                                                                                                                                                                                                             </t>
  </si>
  <si>
    <t>0,34</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</si>
  <si>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</si>
  <si>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</si>
  <si>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10,59</t>
  </si>
  <si>
    <t xml:space="preserve">CONJUNTO DE LIGACAO PARA BACIA SANITARIA EM PLASTICO BRANCO COM TUBO, CANOPLA E ANEL DE EXPANSAO (TUBO 1.1/2 '' X 20 CM)                                                                                                                                                                                                                                                                                                                                                                                  </t>
  </si>
  <si>
    <t>14,70</t>
  </si>
  <si>
    <t xml:space="preserve">CONJUNTO MONTADO ESTOPIM COM ESPOLETA COMUM NUMERO 8, COM CABECA ACENDEDORA, 1,5 M                                                                                                                                                                                                                                                                                                                                                                                                                        </t>
  </si>
  <si>
    <t>41,06</t>
  </si>
  <si>
    <t xml:space="preserve">CONJUNTO PARA FUTSAL COM TRAVES OFICIAIS DE 3,00 X 2,00 M EM TUBO DE ACO GALVANIZADO 3" COM REQUADRO EM TUBO DE 1", PINTURA EM PRIMER COM TINTA ESMALTE SINTETICO E REDES DE POLIETILENO FIO 4 MM                                                                                                                                                                                                                                                                                                         </t>
  </si>
  <si>
    <t>4.606,48</t>
  </si>
  <si>
    <t xml:space="preserve">CONJUNTO PARA QUADRA DE  VOLEI COM POSTES EM TUBO DE ACO GALVANIZADO 3", H = *255* CM, PINTURA EM TINTA ESMALTE SINTETICO, REDE DE NYLON COM 2 MM, MALHA 10 X 10 CM E ANTENAS OFICIAIS EM FIBRA DE VIDRO                                                                                                                                                                                                                                                                                                  </t>
  </si>
  <si>
    <t>2.796,53</t>
  </si>
  <si>
    <t xml:space="preserve">CONJUNTO PRE-MOLDADO COMPOSTO POR GRELHA (0,99 X 0,45 M), QUADRO (1,10 X 0,52 M) E CANTONEIRA (1,10 X 0,35 M), EM CONCRETO ARMADO, COM FCK DE 21 MPA                                                                                                                                                                                                                                                                                                                                                      </t>
  </si>
  <si>
    <t>449,35</t>
  </si>
  <si>
    <t xml:space="preserve">CONTAINER ALMOXARIFADO, DE *2,40* X *6,00* M, PADRAO SIMPLES, SEM REVESTIMENTO E SEM DIVISORIAS INTERNOS E SEM SANITARIO, PARA USO EM CANTEIRO DE OBRAS                                                                                                                                                                                                                                                                                                                                                   </t>
  </si>
  <si>
    <t>22.500,00</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</si>
  <si>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</si>
  <si>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</si>
  <si>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</si>
  <si>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</si>
  <si>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</si>
  <si>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</si>
  <si>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</si>
  <si>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</si>
  <si>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</si>
  <si>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216,18</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</si>
  <si>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</si>
  <si>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</si>
  <si>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</si>
  <si>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</si>
  <si>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</si>
  <si>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</si>
  <si>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</si>
  <si>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</si>
  <si>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</si>
  <si>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</si>
  <si>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49,87</t>
  </si>
  <si>
    <t xml:space="preserve">CONTRAMARCO DE ALUMINIO (PERFIL 25) PARA ESQUADRIAS, TIPO CONVENCIONAL / CADEIRINHA, 60 MM (CM-060), INCLUSO CONEXOES, GRAPAS E TRAVAMENTOS                                                                                                                                                                                                                                                                                                                                                               </t>
  </si>
  <si>
    <t>6,84</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</si>
  <si>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</si>
  <si>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</si>
  <si>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</si>
  <si>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</si>
  <si>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1,46</t>
  </si>
  <si>
    <t xml:space="preserve">CORDAO DE COBRE, FLEXIVEL, TORCIDO, CLASSE 4 OU 5, ISOLACAO EM PVC/D, 300 V, 2 CONDUTORES DE 0,75 MM2                                                                                                                                                                                                                                                                                                                                                                                                     </t>
  </si>
  <si>
    <t>2,01</t>
  </si>
  <si>
    <t xml:space="preserve">CORDAO DE COBRE, FLEXIVEL, TORCIDO, CLASSE 4 OU 5, ISOLACAO EM PVC/D, 300 V, 2 CONDUTORES DE 1,0 MM2                                                                                                                                                                                                                                                                                                                                                                                                      </t>
  </si>
  <si>
    <t>2,62</t>
  </si>
  <si>
    <t xml:space="preserve">CORDAO DE COBRE, FLEXIVEL, TORCIDO, CLASSE 4 OU 5, ISOLACAO EM PVC/D, 300 V, 2 CONDUTORES DE 1,5 MM2                                                                                                                                                                                                                                                                                                                                                                                                      </t>
  </si>
  <si>
    <t>3,56</t>
  </si>
  <si>
    <t xml:space="preserve">CORDAO DE COBRE, FLEXIVEL, TORCIDO, CLASSE 4 OU 5, ISOLACAO EM PVC/D, 300 V, 2 CONDUTORES DE 2,5 MM2                                                                                                                                                                                                                                                                                                                                                                                                      </t>
  </si>
  <si>
    <t>5,77</t>
  </si>
  <si>
    <t xml:space="preserve">CORDAO DE COBRE, FLEXIVEL, TORCIDO, CLASSE 4 OU 5, ISOLACAO EM PVC/D, 300 V, 2 CONDUTORES DE 4 MM2                                                                                                                                                                                                                                                                                                                                                                                                        </t>
  </si>
  <si>
    <t>9,44</t>
  </si>
  <si>
    <t xml:space="preserve">CORDEL DETONANTE, NP 05 G/M                                                                                                                                                                                                                                                                                                                                                                                                                                                                               </t>
  </si>
  <si>
    <t>9,12</t>
  </si>
  <si>
    <t xml:space="preserve">CORDEL DETONANTE, NP 10 G/M                                                                                                                                                                                                                                                                                                                                                                                                                                                                               </t>
  </si>
  <si>
    <t>9,43</t>
  </si>
  <si>
    <t xml:space="preserve">CORRENTE DE ELO CURTO COMUM, SOLDADA, GALVANIZADA, ESPESSURA DO ELO = 1/2" (12,5 MM)                                                                                                                                                                                                                                                                                                                                                                                                                      </t>
  </si>
  <si>
    <t xml:space="preserve">CORTADEIRA DE PISO DE CONCRETO E ASFALTO, PARA DISCO PADRAO DE DIAMETRO 350 MM (14") OU 450 MM (18") , MOTOR A GASOLINA, POTENCIA 13 HP, SEM DISCO                                                                                                                                                                                                                                                                                                                                                        </t>
  </si>
  <si>
    <t>11.414,97</t>
  </si>
  <si>
    <t xml:space="preserve">CORTADEIRA HIDRAULICA DE VERGALHAO, PARA ACO DE DIAMETRO ATE 50 MM, MOTOR ELETRICO TRIFASICO, POTENCIA DE 5,5 HP A 7,5 HP                                                                                                                                                                                                                                                                                                                                                                                 </t>
  </si>
  <si>
    <t>94.101,09</t>
  </si>
  <si>
    <t xml:space="preserve">COTOVELO BRONZE/LATAO (REF 707-3) SEM ANEL DE SOLDA, BOLSA X ROSCA F, 15MM X 1/2"                                                                                                                                                                                                                                                                                                                                                                                                                         </t>
  </si>
  <si>
    <t>15,39</t>
  </si>
  <si>
    <t xml:space="preserve">COTOVELO BRONZE/LATAO (REF 707-3) SEM ANEL DE SOLDA, BOLSA X ROSCA F, 22MM X 1/2"                                                                                                                                                                                                                                                                                                                                                                                                                         </t>
  </si>
  <si>
    <t>23,55</t>
  </si>
  <si>
    <t xml:space="preserve">COTOVELO BRONZE/LATAO (REF 707-3) SEM ANEL DE SOLDA, BOLSA X ROSCA F, 22MM X 3/4"                                                                                                                                                                                                                                                                                                                                                                                                                         </t>
  </si>
  <si>
    <t>26,39</t>
  </si>
  <si>
    <t xml:space="preserve">COTOVELO DE COBRE 90 GRAUS (REF 607) SEM ANEL DE SOLDA, BOLSA X BOLSA, 104 MM                                                                                                                                                                                                                                                                                                                                                                                                                             </t>
  </si>
  <si>
    <t>883,26</t>
  </si>
  <si>
    <t xml:space="preserve">COTOVELO DE COBRE 90 GRAUS (REF 607) SEM ANEL DE SOLDA, BOLSA X BOLSA, 15 MM                                                                                                                                                                                                                                                                                                                                                                                                                              </t>
  </si>
  <si>
    <t xml:space="preserve">COTOVELO DE COBRE 90 GRAUS (REF 607) SEM ANEL DE SOLDA, BOLSA X BOLSA, 22 MM                                                                                                                                                                                                                                                                                                                                                                                                                              </t>
  </si>
  <si>
    <t>13,01</t>
  </si>
  <si>
    <t xml:space="preserve">COTOVELO DE COBRE 90 GRAUS (REF 607) SEM ANEL DE SOLDA, BOLSA X BOLSA, 28 MM                                                                                                                                                                                                                                                                                                                                                                                                                              </t>
  </si>
  <si>
    <t>22,36</t>
  </si>
  <si>
    <t xml:space="preserve">COTOVELO DE COBRE 90 GRAUS (REF 607) SEM ANEL DE SOLDA, BOLSA X BOLSA, 35 MM                                                                                                                                                                                                                                                                                                                                                                                                                              </t>
  </si>
  <si>
    <t>43,94</t>
  </si>
  <si>
    <t xml:space="preserve">COTOVELO DE COBRE 90 GRAUS (REF 607) SEM ANEL DE SOLDA, BOLSA X BOLSA, 42 MM                                                                                                                                                                                                                                                                                                                                                                                                                              </t>
  </si>
  <si>
    <t>67,44</t>
  </si>
  <si>
    <t xml:space="preserve">COTOVELO DE COBRE 90 GRAUS (REF 607) SEM ANEL DE SOLDA, BOLSA X BOLSA, 54 MM                                                                                                                                                                                                                                                                                                                                                                                                                              </t>
  </si>
  <si>
    <t>107,05</t>
  </si>
  <si>
    <t xml:space="preserve">COTOVELO DE COBRE 90 GRAUS (REF 607) SEM ANEL DE SOLDA, BOLSA X BOLSA, 66 MM                                                                                                                                                                                                                                                                                                                                                                                                                              </t>
  </si>
  <si>
    <t>372,76</t>
  </si>
  <si>
    <t xml:space="preserve">COTOVELO DE COBRE 90 GRAUS (REF 607) SEM ANEL DE SOLDA, BOLSA X BOLSA, 79 MM                                                                                                                                                                                                                                                                                                                                                                                                                              </t>
  </si>
  <si>
    <t>357,45</t>
  </si>
  <si>
    <t xml:space="preserve">COTOVELO DE REDUCAO 90 GRAUS DE FERRO GALVANIZADO, COM ROSCA BSP, DE 1 1/2" X 1"                                                                                                                                                                                                                                                                                                                                                                                                                          </t>
  </si>
  <si>
    <t>44,50</t>
  </si>
  <si>
    <t xml:space="preserve">COTOVELO DE REDUCAO 90 GRAUS DE FERRO GALVANIZADO, COM ROSCA BSP, DE 1 1/2" X 3/4"                                                                                                                                                                                                                                                                                                                                                                                                                        </t>
  </si>
  <si>
    <t>44,49</t>
  </si>
  <si>
    <t xml:space="preserve">COTOVELO DE REDUCAO 90 GRAUS DE FERRO GALVANIZADO, COM ROSCA BSP, DE 1 1/4" X 1"                                                                                                                                                                                                                                                                                                                                                                                                                          </t>
  </si>
  <si>
    <t>31,71</t>
  </si>
  <si>
    <t xml:space="preserve">COTOVELO DE REDUCAO 90 GRAUS DE FERRO GALVANIZADO, COM ROSCA BSP, DE 1" X 1/2"                                                                                                                                                                                                                                                                                                                                                                                                                            </t>
  </si>
  <si>
    <t>18,52</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</si>
  <si>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</si>
  <si>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</si>
  <si>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</si>
  <si>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63,81</t>
  </si>
  <si>
    <t xml:space="preserve">COTOVELO DE REDUCAO 90 GRAUS DE FERRO GALVANIZADO, COM ROSCA BSP, DE 3/4" X 1/2"                                                                                                                                                                                                                                                                                                                                                                                                                          </t>
  </si>
  <si>
    <t xml:space="preserve">COTOVELO 45 GRAUS DE FERRO GALVANIZADO, COM ROSCA BSP, DE 1 1/2"                                                                                                                                                                                                                                                                                                                                                                                                                                          </t>
  </si>
  <si>
    <t>37,62</t>
  </si>
  <si>
    <t xml:space="preserve">COTOVELO 45 GRAUS DE FERRO GALVANIZADO, COM ROSCA BSP, DE 1 1/4"                                                                                                                                                                                                                                                                                                                                                                                                                                          </t>
  </si>
  <si>
    <t>30,71</t>
  </si>
  <si>
    <t xml:space="preserve">COTOVELO 45 GRAUS DE FERRO GALVANIZADO, COM ROSCA BSP, DE 1/2"                                                                                                                                                                                                                                                                                                                                                                                                                                            </t>
  </si>
  <si>
    <t>8,67</t>
  </si>
  <si>
    <t xml:space="preserve">COTOVELO 45 GRAUS DE FERRO GALVANIZADO, COM ROSCA BSP, DE 1"                                                                                                                                                                                                                                                                                                                                                                                                                                              </t>
  </si>
  <si>
    <t xml:space="preserve">COTOVELO 45 GRAUS DE FERRO GALVANIZADO, COM ROSCA BSP, DE 2 1/2"                                                                                                                                                                                                                                                                                                                                                                                                                                          </t>
  </si>
  <si>
    <t>105,74</t>
  </si>
  <si>
    <t xml:space="preserve">COTOVELO 45 GRAUS DE FERRO GALVANIZADO, COM ROSCA BSP, DE 2"                                                                                                                                                                                                                                                                                                                                                                                                                                              </t>
  </si>
  <si>
    <t>54,71</t>
  </si>
  <si>
    <t xml:space="preserve">COTOVELO 45 GRAUS DE FERRO GALVANIZADO, COM ROSCA BSP, DE 3/4"                                                                                                                                                                                                                                                                                                                                                                                                                                            </t>
  </si>
  <si>
    <t>12,96</t>
  </si>
  <si>
    <t xml:space="preserve">COTOVELO 45 GRAUS DE FERRO GALVANIZADO, COM ROSCA BSP, DE 3"                                                                                                                                                                                                                                                                                                                                                                                                                                              </t>
  </si>
  <si>
    <t>154,60</t>
  </si>
  <si>
    <t xml:space="preserve">COTOVELO 45 GRAUS DE FERRO GALVANIZADO, COM ROSCA BSP, DE 4"                                                                                                                                                                                                                                                                                                                                                                                                                                              </t>
  </si>
  <si>
    <t>270,89</t>
  </si>
  <si>
    <t xml:space="preserve">COTOVELO 45 GRAUS, PEAD PE 100, DE 125 MM, PARA ELETROFUSAO                                                                                                                                                                                                                                                                                                                                                                                                                                               </t>
  </si>
  <si>
    <t>243,84</t>
  </si>
  <si>
    <t xml:space="preserve">COTOVELO 45 GRAUS, PEAD PE 100, DE 200 MM, PARA ELETROFUSAO                                                                                                                                                                                                                                                                                                                                                                                                                                               </t>
  </si>
  <si>
    <t>1.594,24</t>
  </si>
  <si>
    <t xml:space="preserve">COTOVELO 45 GRAUS, PEAD PE 100, DE 32 MM, PARA ELETROFUSAO                                                                                                                                                                                                                                                                                                                                                                                                                                                </t>
  </si>
  <si>
    <t>28,65</t>
  </si>
  <si>
    <t xml:space="preserve">COTOVELO 45 GRAUS, PEAD PE 100, DE 40 MM, PARA ELETROFUSAO                                                                                                                                                                                                                                                                                                                                                                                                                                                </t>
  </si>
  <si>
    <t>33,82</t>
  </si>
  <si>
    <t xml:space="preserve">COTOVELO 45 GRAUS, PEAD PE 100, DE 63 MM, PARA ELETROFUSAO                                                                                                                                                                                                                                                                                                                                                                                                                                                </t>
  </si>
  <si>
    <t>48,91</t>
  </si>
  <si>
    <t xml:space="preserve">COTOVELO 90 GRAUS DE FERRO GALVANIZADO, COM ROSCA BSP MACHO/FEMEA, DE 1 1/2"                                                                                                                                                                                                                                                                                                                                                                                                                              </t>
  </si>
  <si>
    <t>42,53</t>
  </si>
  <si>
    <t xml:space="preserve">COTOVELO 90 GRAUS DE FERRO GALVANIZADO, COM ROSCA BSP MACHO/FEMEA, DE 1 1/4"                                                                                                                                                                                                                                                                                                                                                                                                                              </t>
  </si>
  <si>
    <t>35,06</t>
  </si>
  <si>
    <t xml:space="preserve">COTOVELO 90 GRAUS DE FERRO GALVANIZADO, COM ROSCA BSP MACHO/FEMEA, DE 1/2"                                                                                                                                                                                                                                                                                                                                                                                                                                </t>
  </si>
  <si>
    <t>10,16</t>
  </si>
  <si>
    <t xml:space="preserve">COTOVELO 90 GRAUS DE FERRO GALVANIZADO, COM ROSCA BSP MACHO/FEMEA, DE 1"                                                                                                                                                                                                                                                                                                                                                                                                                                  </t>
  </si>
  <si>
    <t>21,81</t>
  </si>
  <si>
    <t xml:space="preserve">COTOVELO 90 GRAUS DE FERRO GALVANIZADO, COM ROSCA BSP MACHO/FEMEA, DE 2 1/2"                                                                                                                                                                                                                                                                                                                                                                                                                              </t>
  </si>
  <si>
    <t>124,15</t>
  </si>
  <si>
    <t xml:space="preserve">COTOVELO 90 GRAUS DE FERRO GALVANIZADO, COM ROSCA BSP MACHO/FEMEA, DE 2"                                                                                                                                                                                                                                                                                                                                                                                                                                  </t>
  </si>
  <si>
    <t>61,28</t>
  </si>
  <si>
    <t xml:space="preserve">COTOVELO 90 GRAUS DE FERRO GALVANIZADO, COM ROSCA BSP MACHO/FEMEA, DE 3/4"                                                                                                                                                                                                                                                                                                                                                                                                                                </t>
  </si>
  <si>
    <t>12,15</t>
  </si>
  <si>
    <t xml:space="preserve">COTOVELO 90 GRAUS DE FERRO GALVANIZADO, COM ROSCA BSP MACHO/FEMEA, DE 3"                                                                                                                                                                                                                                                                                                                                                                                                                                  </t>
  </si>
  <si>
    <t>188,83</t>
  </si>
  <si>
    <t xml:space="preserve">COTOVELO 90 GRAUS DE FERRO GALVANIZADO, COM ROSCA BSP, DE 1 1/2"                                                                                                                                                                                                                                                                                                                                                                                                                                          </t>
  </si>
  <si>
    <t>34,09</t>
  </si>
  <si>
    <t xml:space="preserve">COTOVELO 90 GRAUS DE FERRO GALVANIZADO, COM ROSCA BSP, DE 1 1/4"                                                                                                                                                                                                                                                                                                                                                                                                                                          </t>
  </si>
  <si>
    <t>25,59</t>
  </si>
  <si>
    <t xml:space="preserve">COTOVELO 90 GRAUS DE FERRO GALVANIZADO, COM ROSCA BSP, DE 1/2"                                                                                                                                                                                                                                                                                                                                                                                                                                            </t>
  </si>
  <si>
    <t>7,27</t>
  </si>
  <si>
    <t xml:space="preserve">COTOVELO 90 GRAUS DE FERRO GALVANIZADO, COM ROSCA BSP, DE 1"                                                                                                                                                                                                                                                                                                                                                                                                                                              </t>
  </si>
  <si>
    <t>16,33</t>
  </si>
  <si>
    <t xml:space="preserve">COTOVELO 90 GRAUS DE FERRO GALVANIZADO, COM ROSCA BSP, DE 2 1/2"                                                                                                                                                                                                                                                                                                                                                                                                                                          </t>
  </si>
  <si>
    <t>95,20</t>
  </si>
  <si>
    <t xml:space="preserve">COTOVELO 90 GRAUS DE FERRO GALVANIZADO, COM ROSCA BSP, DE 2"                                                                                                                                                                                                                                                                                                                                                                                                                                              </t>
  </si>
  <si>
    <t>52,31</t>
  </si>
  <si>
    <t xml:space="preserve">COTOVELO 90 GRAUS DE FERRO GALVANIZADO, COM ROSCA BSP, DE 3/4"                                                                                                                                                                                                                                                                                                                                                                                                                                            </t>
  </si>
  <si>
    <t>10,88</t>
  </si>
  <si>
    <t xml:space="preserve">COTOVELO 90 GRAUS DE FERRO GALVANIZADO, COM ROSCA BSP, DE 3"                                                                                                                                                                                                                                                                                                                                                                                                                                              </t>
  </si>
  <si>
    <t>134,28</t>
  </si>
  <si>
    <t xml:space="preserve">COTOVELO 90 GRAUS DE FERRO GALVANIZADO, COM ROSCA BSP, DE 4"                                                                                                                                                                                                                                                                                                                                                                                                                                              </t>
  </si>
  <si>
    <t>255,36</t>
  </si>
  <si>
    <t xml:space="preserve">COTOVELO 90 GRAUS DE FERRO GALVANIZADO, COM ROSCA BSP, DE 5"                                                                                                                                                                                                                                                                                                                                                                                                                                              </t>
  </si>
  <si>
    <t>372,61</t>
  </si>
  <si>
    <t xml:space="preserve">COTOVELO 90 GRAUS DE FERRO GALVANIZADO, COM ROSCA BSP, DE 6"                                                                                                                                                                                                                                                                                                                                                                                                                                              </t>
  </si>
  <si>
    <t>952,38</t>
  </si>
  <si>
    <t xml:space="preserve">COTOVELO 90 GRAUS, PEAD PE 100, DE 125 MM, PARA ELETROFUSAO                                                                                                                                                                                                                                                                                                                                                                                                                                               </t>
  </si>
  <si>
    <t xml:space="preserve">COTOVELO 90 GRAUS, PEAD PE 100, DE 20 MM, PARA ELETROFUSAO                                                                                                                                                                                                                                                                                                                                                                                                                                                </t>
  </si>
  <si>
    <t>30,56</t>
  </si>
  <si>
    <t xml:space="preserve">COTOVELO 90 GRAUS, PEAD PE 100, DE 200 MM, PARA ELETROFUSAO                                                                                                                                                                                                                                                                                                                                                                                                                                               </t>
  </si>
  <si>
    <t>2.273,60</t>
  </si>
  <si>
    <t xml:space="preserve">COTOVELO 90 GRAUS, PEAD PE 100, DE 32 MM, PARA ELETROFUSAO                                                                                                                                                                                                                                                                                                                                                                                                                                                </t>
  </si>
  <si>
    <t>41,45</t>
  </si>
  <si>
    <t xml:space="preserve">COTOVELO 90 GRAUS, PEAD PE 100, DE 63 MM, PARA ELETROFUSAO                                                                                                                                                                                                                                                                                                                                                                                                                                                </t>
  </si>
  <si>
    <t>76,46</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</si>
  <si>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</si>
  <si>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</si>
  <si>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4,22</t>
  </si>
  <si>
    <t xml:space="preserve">COTOVELO/JOELHO COM ADAPTADOR, 90 GRAUS, EM POLIPROPILENO, PN 16, PARA TUBOS PEAD, 32 MM X 1" - LIGACAO PREDIAL DE AGUA                                                                                                                                                                                                                                                                                                                                                                                   </t>
  </si>
  <si>
    <t>7,67</t>
  </si>
  <si>
    <t xml:space="preserve">COTOVELO/JOELHO 90 GRAUS, EM POLIPROPILENO, PN 16, PARA TUBOS PEAD, 20 X 20 MM - LIGACAO PREDIAL DE AGUA                                                                                                                                                                                                                                                                                                                                                                                                  </t>
  </si>
  <si>
    <t>3,48</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</si>
  <si>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</si>
  <si>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</si>
  <si>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</si>
  <si>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27,34</t>
  </si>
  <si>
    <t xml:space="preserve">CRUZETA DE CONCRETO LEVE, COMP. 2000 MM SECAO, 90 X 90 MM                                                                                                                                                                                                                                                                                                                                                                                                                                                 </t>
  </si>
  <si>
    <t>80,41</t>
  </si>
  <si>
    <t xml:space="preserve">CRUZETA DE FERRO GALVANIZADO, COM ROSCA BSP, DE 1 1/2"                                                                                                                                                                                                                                                                                                                                                                                                                                                    </t>
  </si>
  <si>
    <t>80,40</t>
  </si>
  <si>
    <t xml:space="preserve">CRUZETA DE FERRO GALVANIZADO, COM ROSCA BSP, DE 1 1/4"                                                                                                                                                                                                                                                                                                                                                                                                                                                    </t>
  </si>
  <si>
    <t>62,98</t>
  </si>
  <si>
    <t xml:space="preserve">CRUZETA DE FERRO GALVANIZADO, COM ROSCA BSP, DE 1/2"                                                                                                                                                                                                                                                                                                                                                                                                                                                      </t>
  </si>
  <si>
    <t>22,55</t>
  </si>
  <si>
    <t xml:space="preserve">CRUZETA DE FERRO GALVANIZADO, COM ROSCA BSP, DE 1"                                                                                                                                                                                                                                                                                                                                                                                                                                                        </t>
  </si>
  <si>
    <t>43,30</t>
  </si>
  <si>
    <t xml:space="preserve">CRUZETA DE FERRO GALVANIZADO, COM ROSCA BSP, DE 2 1/2"                                                                                                                                                                                                                                                                                                                                                                                                                                                    </t>
  </si>
  <si>
    <t>200,88</t>
  </si>
  <si>
    <t xml:space="preserve">CRUZETA DE FERRO GALVANIZADO, COM ROSCA BSP, DE 2"                                                                                                                                                                                                                                                                                                                                                                                                                                                        </t>
  </si>
  <si>
    <t>111,04</t>
  </si>
  <si>
    <t xml:space="preserve">CRUZETA DE FERRO GALVANIZADO, COM ROSCA BSP, DE 3/4"                                                                                                                                                                                                                                                                                                                                                                                                                                                      </t>
  </si>
  <si>
    <t>30,95</t>
  </si>
  <si>
    <t xml:space="preserve">CRUZETA DE FERRO GALVANIZADO, COM ROSCA BSP, DE 3"                                                                                                                                                                                                                                                                                                                                                                                                                                                        </t>
  </si>
  <si>
    <t>288,32</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</si>
  <si>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</si>
  <si>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</si>
  <si>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</si>
  <si>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107,71</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</si>
  <si>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</si>
  <si>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</si>
  <si>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</si>
  <si>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56,80</t>
  </si>
  <si>
    <t xml:space="preserve">CUMEEIRA NORMAL PARA TELHA ONDULADA DE FIBROCIMENTO, E = 6 MM, ABA 300 MM, COMPRIMENTO 1100 MM (SEM AMIANTO)                                                                                                                                                                                                                                                                                                                                                                                              </t>
  </si>
  <si>
    <t>45,66</t>
  </si>
  <si>
    <t xml:space="preserve">CUMEEIRA PARA TELHA CERAMICA, COMPRIMENTO DE *41* CM, RENDIMENTO DE *3* TELHAS/M                                                                                                                                                                                                                                                                                                                                                                                                                          </t>
  </si>
  <si>
    <t xml:space="preserve">CUMEEIRA PARA TELHA DE CONCRETO, PARA 2 AGUAS DE TELHADO, COR CINZA, RENDIMENTO DE *3* TELHAS/M                                                                                                                                                                                                                                                                                                                                                                                                           </t>
  </si>
  <si>
    <t>12,34</t>
  </si>
  <si>
    <t xml:space="preserve">CUMEEIRA SHED PARA TELHA ONDULADA DE FIBROCIMENTO, E = 6 MM, ABA 280 MM, COMPRIMENTO 1100 MM (SEM AMIANTO)                                                                                                                                                                                                                                                                                                                                                                                                </t>
  </si>
  <si>
    <t xml:space="preserve">CUMEEIRA UNIVERSAL PARA TELHA ONDULADA DE FIBROCIMENTO, E = 6 MM, ABA 210 MM, COMPRIMENTO 1100 MM (SEM AMIANTO)                                                                                                                                                                                                                                                                                                                                                                                           </t>
  </si>
  <si>
    <t>49,20</t>
  </si>
  <si>
    <t xml:space="preserve">CURVA CPVC, 90 GRAUS, SOLDAVEL, 15 MM, PARA AGUA QUENTE                                                                                                                                                                                                                                                                                                                                                                                                                                                   </t>
  </si>
  <si>
    <t xml:space="preserve">CURVA CPVC, 90 GRAUS, SOLDAVEL, 22 MM, PARA AGUA QUENTE                                                                                                                                                                                                                                                                                                                                                                                                                                                   </t>
  </si>
  <si>
    <t xml:space="preserve">CURVA CPVC, 90 GRAUS, SOLDAVEL, 28 MM, PARA AGUA QUENTE                                                                                                                                                                                                                                                                                                                                                                                                                                                   </t>
  </si>
  <si>
    <t>9,76</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</si>
  <si>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</si>
  <si>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</si>
  <si>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</si>
  <si>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4,82</t>
  </si>
  <si>
    <t xml:space="preserve">CURVA DE PVC 45 GRAUS, SOLDAVEL, 40 MM, COR MARROM, PARA AGUA FRIA PREDIAL                                                                                                                                                                                                                                                                                                                                                                                                                                </t>
  </si>
  <si>
    <t>5,85</t>
  </si>
  <si>
    <t xml:space="preserve">CURVA DE PVC 45 GRAUS, SOLDAVEL, 50 MM, COR MARROM, PARA AGUA FRIA PREDIAL                                                                                                                                                                                                                                                                                                                                                                                                                                </t>
  </si>
  <si>
    <t>10,00</t>
  </si>
  <si>
    <t xml:space="preserve">CURVA DE PVC 45 GRAUS, SOLDAVEL, 60 MM, COR MARROM, PARA AGUA FRIA PREDIAL                                                                                                                                                                                                                                                                                                                                                                                                                                </t>
  </si>
  <si>
    <t>16,15</t>
  </si>
  <si>
    <t xml:space="preserve">CURVA DE PVC 45 GRAUS, SOLDAVEL, 75 MM, COR MARROM, PARA AGUA FRIA PREDIAL                                                                                                                                                                                                                                                                                                                                                                                                                                </t>
  </si>
  <si>
    <t xml:space="preserve">CURVA DE PVC 45 GRAUS, SOLDAVEL, 85 MM, COR MARROM, PARA AGUA FRIA PREDIAL                                                                                                                                                                                                                                                                                                                                                                                                                                </t>
  </si>
  <si>
    <t>40,76</t>
  </si>
  <si>
    <t xml:space="preserve">CURVA DE PVC 90 GRAUS, SOLDAVEL, 110 MM, COR MARROM, PARA AGUA FRIA PREDIAL                                                                                                                                                                                                                                                                                                                                                                                                                               </t>
  </si>
  <si>
    <t xml:space="preserve">CURVA DE PVC 90 GRAUS, SOLDAVEL, 20 MM, COR MARROM, PARA AGUA FRIA PREDIAL                                                                                                                                                                                                                                                                                                                                                                                                                                </t>
  </si>
  <si>
    <t>2,28</t>
  </si>
  <si>
    <t xml:space="preserve">CURVA DE PVC 90 GRAUS, SOLDAVEL, 25 MM, COR MARROM, PARA AGUA FRIA PREDIAL                                                                                                                                                                                                                                                                                                                                                                                                                                </t>
  </si>
  <si>
    <t>3,22</t>
  </si>
  <si>
    <t xml:space="preserve">CURVA DE PVC 90 GRAUS, SOLDAVEL, 32 MM, COR MARROM, PARA AGUA FRIA PREDIAL                                                                                                                                                                                                                                                                                                                                                                                                                                </t>
  </si>
  <si>
    <t xml:space="preserve">CURVA DE PVC 90 GRAUS, SOLDAVEL, 40 MM, COR MARROM, PARA AGUA FRIA PREDIAL                                                                                                                                                                                                                                                                                                                                                                                                                                </t>
  </si>
  <si>
    <t>12,97</t>
  </si>
  <si>
    <t xml:space="preserve">CURVA DE PVC 90 GRAUS, SOLDAVEL, 50 MM, COR MARROM, PARA AGUA FRIA PREDIAL                                                                                                                                                                                                                                                                                                                                                                                                                                </t>
  </si>
  <si>
    <t>14,07</t>
  </si>
  <si>
    <t xml:space="preserve">CURVA DE PVC 90 GRAUS, SOLDAVEL, 60 MM, COR MARROM, PARA AGUA FRIA PREDIAL                                                                                                                                                                                                                                                                                                                                                                                                                                </t>
  </si>
  <si>
    <t>36,78</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</si>
  <si>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</si>
  <si>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</si>
  <si>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</si>
  <si>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35,50</t>
  </si>
  <si>
    <t xml:space="preserve">CURVA DE TRANSPOSICAO BRONZE/LATAO (REF 736) SEM ANEL DE SOLDA, BOLSA X BOLSA, 15 MM                                                                                                                                                                                                                                                                                                                                                                                                                      </t>
  </si>
  <si>
    <t>20,39</t>
  </si>
  <si>
    <t xml:space="preserve">CURVA DE TRANSPOSICAO BRONZE/LATAO (REF 736) SEM ANEL DE SOLDA, BOLSA X BOLSA, 22 MM                                                                                                                                                                                                                                                                                                                                                                                                                      </t>
  </si>
  <si>
    <t>45,33</t>
  </si>
  <si>
    <t xml:space="preserve">CURVA DE TRANSPOSICAO BRONZE/LATAO (REF 736) SEM ANEL DE SOLDA, BOLSA X BOLSA, 28 MM                                                                                                                                                                                                                                                                                                                                                                                                                      </t>
  </si>
  <si>
    <t>81,66</t>
  </si>
  <si>
    <t xml:space="preserve">CURVA DE TRANSPOSICAO, CPVC, SOLDAVEL, 15 MM                                                                                                                                                                                                                                                                                                                                                                                                                                                              </t>
  </si>
  <si>
    <t>6,17</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</si>
  <si>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</si>
  <si>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</si>
  <si>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</si>
  <si>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</si>
  <si>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</si>
  <si>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55,01</t>
  </si>
  <si>
    <t xml:space="preserve">CURVA LONGA PVC, PB, JE, 45 GRAUS, DN 150 MM, PARA REDE COLETORA ESGOTO                                                                                                                                                                                                                                                                                                                                                                                                                                   </t>
  </si>
  <si>
    <t xml:space="preserve">CURVA LONGA PVC, PB, JE, 90 GRAUS, DN 100 MM, PARA REDE COLETORA ESGOTO                                                                                                                                                                                                                                                                                                                                                                                                                                   </t>
  </si>
  <si>
    <t>58,54</t>
  </si>
  <si>
    <t xml:space="preserve">CURVA LONGA PVC, PB, JE, 90 GRAUS, DN 150 MM, PARA REDE COLETORA ESGOTO                                                                                                                                                                                                                                                                                                                                                                                                                                   </t>
  </si>
  <si>
    <t xml:space="preserve">CURVA PPR 90 GRAUS, F/F, DN 20 MM, PARA AGUA QUENTE PREDIAL                                                                                                                                                                                                                                                                                                                                                                                                                                               </t>
  </si>
  <si>
    <t>10,45</t>
  </si>
  <si>
    <t xml:space="preserve">CURVA PPR 90 GRAUS, F/F, DN 25 MM, PARA AGUA QUENTE PREDIAL                                                                                                                                                                                                                                                                                                                                                                                                                                               </t>
  </si>
  <si>
    <t>16,80</t>
  </si>
  <si>
    <t xml:space="preserve">CURVA PVC CURTA 90 GRAUS, DN 100 MM, PARA ESGOTO PREDIAL                                                                                                                                                                                                                                                                                                                                                                                                                                                  </t>
  </si>
  <si>
    <t>23,34</t>
  </si>
  <si>
    <t xml:space="preserve">CURVA PVC CURTA 90 GRAUS, DN 40 MM, PARA ESGOTO PREDIAL                                                                                                                                                                                                                                                                                                                                                                                                                                                   </t>
  </si>
  <si>
    <t xml:space="preserve">CURVA PVC CURTA 90 GRAUS, DN 50 MM, PARA ESGOTO PREDIAL                                                                                                                                                                                                                                                                                                                                                                                                                                                   </t>
  </si>
  <si>
    <t xml:space="preserve">CURVA PVC CURTA 90 GRAUS, DN 75 MM, PARA ESGOTO PREDIAL                                                                                                                                                                                                                                                                                                                                                                                                                                                   </t>
  </si>
  <si>
    <t>24,02</t>
  </si>
  <si>
    <t xml:space="preserve">CURVA PVC LONGA 90 GRAUS, DN 100 MM, PARA ESGOTO PREDIAL                                                                                                                                                                                                                                                                                                                                                                                                                                                  </t>
  </si>
  <si>
    <t xml:space="preserve">CURVA PVC LONGA 90 GRAUS, DN 40 MM, PARA ESGOTO PREDIAL                                                                                                                                                                                                                                                                                                                                                                                                                                                   </t>
  </si>
  <si>
    <t>6,93</t>
  </si>
  <si>
    <t xml:space="preserve">CURVA PVC LONGA 90 GRAUS, DN 50 MM, PARA ESGOTO PREDIAL                                                                                                                                                                                                                                                                                                                                                                                                                                                   </t>
  </si>
  <si>
    <t>13,69</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</si>
  <si>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</si>
  <si>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</si>
  <si>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</si>
  <si>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</si>
  <si>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77,16</t>
  </si>
  <si>
    <t xml:space="preserve">CURVA PVC PBA, JE, PB, 90 GRAUS, DN 100 / DE 110 MM, PARA REDE AGUA (NBR 10351)                                                                                                                                                                                                                                                                                                                                                                                                                           </t>
  </si>
  <si>
    <t>174,78</t>
  </si>
  <si>
    <t xml:space="preserve">CURVA PVC PBA, JE, PB, 90 GRAUS, DN 50 / DE 60 MM, PARA REDE AGUA (NBR 10351)                                                                                                                                                                                                                                                                                                                                                                                                                             </t>
  </si>
  <si>
    <t>39,18</t>
  </si>
  <si>
    <t xml:space="preserve">CURVA PVC PBA, JE, PB, 90 GRAUS, DN 75 / DE 85 MM, PARA REDE AGUA (NBR 10351)                                                                                                                                                                                                                                                                                                                                                                                                                             </t>
  </si>
  <si>
    <t>92,50</t>
  </si>
  <si>
    <t xml:space="preserve">CURVA PVC 90 GRAUS, ROSCAVEL, 1 1/4", COR BRANCA, AGUA FRIA PREDIAL                                                                                                                                                                                                                                                                                                                                                                                                                                       </t>
  </si>
  <si>
    <t>35,93</t>
  </si>
  <si>
    <t xml:space="preserve">CURVA PVC 90 GRAUS, ROSCAVEL, 1/2", COR BRANCA, AGUA FRIA PREDIAL                                                                                                                                                                                                                                                                                                                                                                                                                                         </t>
  </si>
  <si>
    <t xml:space="preserve">CURVA PVC 90 GRAUS, ROSCAVEL, 1", COR BRANCA, AGUA FRIA PREDIAL                                                                                                                                                                                                                                                                                                                                                                                                                                           </t>
  </si>
  <si>
    <t xml:space="preserve">CURVA PVC 90 GRAUS, ROSCAVEL, 3/4", COR BRANCA, AGUA FRIA PREDIAL                                                                                                                                                                                                                                                                                                                                                                                                                                         </t>
  </si>
  <si>
    <t>6,89</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</si>
  <si>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</si>
  <si>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</si>
  <si>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</si>
  <si>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</si>
  <si>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24,86</t>
  </si>
  <si>
    <t xml:space="preserve">CURVA PVC, SERIE R, 87.30 GRAUS, CURTA, PARA PE-DE-COLUNA, DN 150 MM, PARA ESGOTO PREDIAL                                                                                                                                                                                                                                                                                                                                                                                                                 </t>
  </si>
  <si>
    <t xml:space="preserve">CURVA PVC, SERIE R, 87.30 GRAUS, CURTA, PARA PE-DE-COLUNA, DN 75 MM, PARA ESGOTO PREDIAL                                                                                                                                                                                                                                                                                                                                                                                                                  </t>
  </si>
  <si>
    <t>25,73</t>
  </si>
  <si>
    <t xml:space="preserve">CURVA 135 GRAUS, DE PVC RIGIDO ROSCAVEL, DE 1", PARA ELETRODUTO                                                                                                                                                                                                                                                                                                                                                                                                                                           </t>
  </si>
  <si>
    <t>4,69</t>
  </si>
  <si>
    <t xml:space="preserve">CURVA 135 GRAUS, DE PVC RIGIDO ROSCAVEL, DE 3/4", PARA ELETRODUTO                                                                                                                                                                                                                                                                                                                                                                                                                                         </t>
  </si>
  <si>
    <t xml:space="preserve">CURVA 135 GRAUS, PARA ELETRODUTO, EM ACO GALVANIZADO ELETROLITICO, DIAMETRO DE 100 MM (4")                                                                                                                                                                                                                                                                                                                                                                                                                </t>
  </si>
  <si>
    <t>216,04</t>
  </si>
  <si>
    <t xml:space="preserve">CURVA 135 GRAUS, PARA ELETRODUTO, EM ACO GALVANIZADO ELETROLITICO, DIAMETRO DE 15 MM (1/2")                                                                                                                                                                                                                                                                                                                                                                                                               </t>
  </si>
  <si>
    <t>5,13</t>
  </si>
  <si>
    <t xml:space="preserve">CURVA 135 GRAUS, PARA ELETRODUTO, EM ACO GALVANIZADO ELETROLITICO, DIAMETRO DE 20 MM (3/4")                                                                                                                                                                                                                                                                                                                                                                                                               </t>
  </si>
  <si>
    <t xml:space="preserve">CURVA 135 GRAUS, PARA ELETRODUTO, EM ACO GALVANIZADO ELETROLITICO, DIAMETRO DE 25 MM (1")                                                                                                                                                                                                                                                                                                                                                                                                                 </t>
  </si>
  <si>
    <t>9,82</t>
  </si>
  <si>
    <t xml:space="preserve">CURVA 135 GRAUS, PARA ELETRODUTO, EM ACO GALVANIZADO ELETROLITICO, DIAMETRO DE 32 MM (1 1/4")                                                                                                                                                                                                                                                                                                                                                                                                             </t>
  </si>
  <si>
    <t xml:space="preserve">CURVA 135 GRAUS, PARA ELETRODUTO, EM ACO GALVANIZADO ELETROLITICO, DIAMETRO DE 40 MM (1 1/2")                                                                                                                                                                                                                                                                                                                                                                                                             </t>
  </si>
  <si>
    <t>30,37</t>
  </si>
  <si>
    <t xml:space="preserve">CURVA 135 GRAUS, PARA ELETRODUTO, EM ACO GALVANIZADO ELETROLITICO, DIAMETRO DE 50 MM (2")                                                                                                                                                                                                                                                                                                                                                                                                                 </t>
  </si>
  <si>
    <t>46,20</t>
  </si>
  <si>
    <t xml:space="preserve">CURVA 135 GRAUS, PARA ELETRODUTO, EM ACO GALVANIZADO ELETROLITICO, DIAMETRO DE 65 MM (2 1/2")                                                                                                                                                                                                                                                                                                                                                                                                             </t>
  </si>
  <si>
    <t>81,37</t>
  </si>
  <si>
    <t xml:space="preserve">CURVA 135 GRAUS, PARA ELETRODUTO, EM ACO GALVANIZADO ELETROLITICO, DIAMETRO DE 80 MM (3")                                                                                                                                                                                                                                                                                                                                                                                                                 </t>
  </si>
  <si>
    <t>110,06</t>
  </si>
  <si>
    <t xml:space="preserve">CURVA 180 GRAUS, DE PVC RIGIDO ROSCAVEL, DE 1 1/2", PARA ELETRODUTO                                                                                                                                                                                                                                                                                                                                                                                                                                       </t>
  </si>
  <si>
    <t>14,96</t>
  </si>
  <si>
    <t xml:space="preserve">CURVA 180 GRAUS, DE PVC RIGIDO ROSCAVEL, DE 1 1/4", PARA ELETRODUTO                                                                                                                                                                                                                                                                                                                                                                                                                                       </t>
  </si>
  <si>
    <t>9,83</t>
  </si>
  <si>
    <t xml:space="preserve">CURVA 180 GRAUS, DE PVC RIGIDO ROSCAVEL, DE 1/2", PARA ELETRODUTO                                                                                                                                                                                                                                                                                                                                                                                                                                         </t>
  </si>
  <si>
    <t xml:space="preserve">CURVA 180 GRAUS, DE PVC RIGIDO ROSCAVEL, DE 1", PARA ELETRODUTO                                                                                                                                                                                                                                                                                                                                                                                                                                           </t>
  </si>
  <si>
    <t>8,86</t>
  </si>
  <si>
    <t xml:space="preserve">CURVA 180 GRAUS, DE PVC RIGIDO ROSCAVEL, DE 2", PARA ELETRODUTO                                                                                                                                                                                                                                                                                                                                                                                                                                           </t>
  </si>
  <si>
    <t>23,91</t>
  </si>
  <si>
    <t xml:space="preserve">CURVA 180 GRAUS, DE PVC RIGIDO ROSCAVEL, DE 3/4", PARA ELETRODUTO                                                                                                                                                                                                                                                                                                                                                                                                                                         </t>
  </si>
  <si>
    <t xml:space="preserve">CURVA 45 GRAUS DE COBRE (REF 606) SEM ANEL DE SOLDA, BOLSA X BOLSA, 15 MM                                                                                                                                                                                                                                                                                                                                                                                                                                 </t>
  </si>
  <si>
    <t>5,73</t>
  </si>
  <si>
    <t xml:space="preserve">CURVA 45 GRAUS DE COBRE (REF 606) SEM ANEL DE SOLDA, BOLSA X BOLSA, 22 MM                                                                                                                                                                                                                                                                                                                                                                                                                                 </t>
  </si>
  <si>
    <t>12,69</t>
  </si>
  <si>
    <t xml:space="preserve">CURVA 45 GRAUS DE COBRE (REF 606) SEM ANEL DE SOLDA, BOLSA X BOLSA, 28 MM                                                                                                                                                                                                                                                                                                                                                                                                                                 </t>
  </si>
  <si>
    <t>20,37</t>
  </si>
  <si>
    <t xml:space="preserve">CURVA 45 GRAUS DE COBRE (REF 606) SEM ANEL DE SOLDA, BOLSA X BOLSA, 35 MM                                                                                                                                                                                                                                                                                                                                                                                                                                 </t>
  </si>
  <si>
    <t>53,66</t>
  </si>
  <si>
    <t xml:space="preserve">CURVA 45 GRAUS DE COBRE (REF 606) SEM ANEL DE SOLDA, BOLSA X BOLSA, 42 MM                                                                                                                                                                                                                                                                                                                                                                                                                                 </t>
  </si>
  <si>
    <t>85,68</t>
  </si>
  <si>
    <t xml:space="preserve">CURVA 45 GRAUS DE COBRE (REF 606) SEM ANEL DE SOLDA, BOLSA X BOLSA, 54 MM                                                                                                                                                                                                                                                                                                                                                                                                                                 </t>
  </si>
  <si>
    <t>127,27</t>
  </si>
  <si>
    <t xml:space="preserve">CURVA 45 GRAUS DE COBRE (REF 606) SEM ANEL DE SOLDA, BOLSA X BOLSA, 66 MM                                                                                                                                                                                                                                                                                                                                                                                                                                 </t>
  </si>
  <si>
    <t>302,47</t>
  </si>
  <si>
    <t xml:space="preserve">CURVA 45 GRAUS DE FERRO GALVANIZADO, COM ROSCA BSP FEMEA, DE 1 1/2"                                                                                                                                                                                                                                                                                                                                                                                                                                       </t>
  </si>
  <si>
    <t>86,69</t>
  </si>
  <si>
    <t xml:space="preserve">CURVA 45 GRAUS DE FERRO GALVANIZADO, COM ROSCA BSP FEMEA, DE 1 1/4"                                                                                                                                                                                                                                                                                                                                                                                                                                       </t>
  </si>
  <si>
    <t>63,07</t>
  </si>
  <si>
    <t xml:space="preserve">CURVA 45 GRAUS DE FERRO GALVANIZADO, COM ROSCA BSP FEMEA, DE 1/2"                                                                                                                                                                                                                                                                                                                                                                                                                                         </t>
  </si>
  <si>
    <t>18,86</t>
  </si>
  <si>
    <t xml:space="preserve">CURVA 45 GRAUS DE FERRO GALVANIZADO, COM ROSCA BSP FEMEA, DE 1"                                                                                                                                                                                                                                                                                                                                                                                                                                           </t>
  </si>
  <si>
    <t>51,31</t>
  </si>
  <si>
    <t xml:space="preserve">CURVA 45 GRAUS DE FERRO GALVANIZADO, COM ROSCA BSP FEMEA, DE 2 1/2"                                                                                                                                                                                                                                                                                                                                                                                                                                       </t>
  </si>
  <si>
    <t>209,84</t>
  </si>
  <si>
    <t xml:space="preserve">CURVA 45 GRAUS DE FERRO GALVANIZADO, COM ROSCA BSP FEMEA, DE 2"                                                                                                                                                                                                                                                                                                                                                                                                                                           </t>
  </si>
  <si>
    <t>139,29</t>
  </si>
  <si>
    <t xml:space="preserve">CURVA 45 GRAUS DE FERRO GALVANIZADO, COM ROSCA BSP FEMEA, DE 3/4"                                                                                                                                                                                                                                                                                                                                                                                                                                         </t>
  </si>
  <si>
    <t>27,24</t>
  </si>
  <si>
    <t xml:space="preserve">CURVA 45 GRAUS DE FERRO GALVANIZADO, COM ROSCA BSP FEMEA, DE 3"                                                                                                                                                                                                                                                                                                                                                                                                                                           </t>
  </si>
  <si>
    <t>305,17</t>
  </si>
  <si>
    <t xml:space="preserve">CURVA 45 GRAUS DE FERRO GALVANIZADO, COM ROSCA BSP FEMEA, DE 4"                                                                                                                                                                                                                                                                                                                                                                                                                                           </t>
  </si>
  <si>
    <t>629,13</t>
  </si>
  <si>
    <t xml:space="preserve">CURVA 45 GRAUS DE FERRO GALVANIZADO, COM ROSCA BSP MACHO/FEMEA, DE 1 1/2"                                                                                                                                                                                                                                                                                                                                                                                                                                 </t>
  </si>
  <si>
    <t>66,52</t>
  </si>
  <si>
    <t xml:space="preserve">CURVA 45 GRAUS DE FERRO GALVANIZADO, COM ROSCA BSP MACHO/FEMEA, DE 1 1/4"                                                                                                                                                                                                                                                                                                                                                                                                                                 </t>
  </si>
  <si>
    <t>52,59</t>
  </si>
  <si>
    <t xml:space="preserve">CURVA 45 GRAUS DE FERRO GALVANIZADO, COM ROSCA BSP MACHO/FEMEA, DE 1/2"                                                                                                                                                                                                                                                                                                                                                                                                                                   </t>
  </si>
  <si>
    <t xml:space="preserve">CURVA 45 GRAUS DE FERRO GALVANIZADO, COM ROSCA BSP MACHO/FEMEA, DE 1"                                                                                                                                                                                                                                                                                                                                                                                                                                     </t>
  </si>
  <si>
    <t>34,27</t>
  </si>
  <si>
    <t xml:space="preserve">CURVA 45 GRAUS DE FERRO GALVANIZADO, COM ROSCA BSP MACHO/FEMEA, DE 2 1/2"                                                                                                                                                                                                                                                                                                                                                                                                                                 </t>
  </si>
  <si>
    <t>187,83</t>
  </si>
  <si>
    <t xml:space="preserve">CURVA 45 GRAUS DE FERRO GALVANIZADO, COM ROSCA BSP MACHO/FEMEA, DE 2"                                                                                                                                                                                                                                                                                                                                                                                                                                     </t>
  </si>
  <si>
    <t>104,18</t>
  </si>
  <si>
    <t xml:space="preserve">CURVA 45 GRAUS DE FERRO GALVANIZADO, COM ROSCA BSP MACHO/FEMEA, DE 3/4"                                                                                                                                                                                                                                                                                                                                                                                                                                   </t>
  </si>
  <si>
    <t xml:space="preserve">CURVA 45 GRAUS DE FERRO GALVANIZADO, COM ROSCA BSP MACHO/FEMEA, DE 3"                                                                                                                                                                                                                                                                                                                                                                                                                                     </t>
  </si>
  <si>
    <t>263,00</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</si>
  <si>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</si>
  <si>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</si>
  <si>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</si>
  <si>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</si>
  <si>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</si>
  <si>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</si>
  <si>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</si>
  <si>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</si>
  <si>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</si>
  <si>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23,39</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</si>
  <si>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</si>
  <si>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</si>
  <si>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</si>
  <si>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</si>
  <si>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6,33</t>
  </si>
  <si>
    <t xml:space="preserve">CURVA 45 GRAUS, PARA ELETRODUTO, EM ACO GALVANIZADO ELETROLITICO, DIAMETRO DE 40 MM (1 1/2")                                                                                                                                                                                                                                                                                                                                                                                                              </t>
  </si>
  <si>
    <t>17,84</t>
  </si>
  <si>
    <t xml:space="preserve">CURVA 90 GRAUS DE BARRA CHATA EM ALUMINIO 3/4 " X 1/4 " X 300 MM                                                                                                                                                                                                                                                                                                                                                                                                                                          </t>
  </si>
  <si>
    <t xml:space="preserve">CURVA 90 GRAUS DE FERRO GALVANIZADO, COM ROSCA BSP FEMEA, DE 1 1/2"                                                                                                                                                                                                                                                                                                                                                                                                                                       </t>
  </si>
  <si>
    <t>83,20</t>
  </si>
  <si>
    <t xml:space="preserve">CURVA 90 GRAUS DE FERRO GALVANIZADO, COM ROSCA BSP FEMEA, DE 1 1/4"                                                                                                                                                                                                                                                                                                                                                                                                                                       </t>
  </si>
  <si>
    <t>66,69</t>
  </si>
  <si>
    <t xml:space="preserve">CURVA 90 GRAUS DE FERRO GALVANIZADO, COM ROSCA BSP FEMEA, DE 1/2"                                                                                                                                                                                                                                                                                                                                                                                                                                         </t>
  </si>
  <si>
    <t>16,56</t>
  </si>
  <si>
    <t xml:space="preserve">CURVA 90 GRAUS DE FERRO GALVANIZADO, COM ROSCA BSP FEMEA, DE 1"                                                                                                                                                                                                                                                                                                                                                                                                                                           </t>
  </si>
  <si>
    <t>39,65</t>
  </si>
  <si>
    <t xml:space="preserve">CURVA 90 GRAUS DE FERRO GALVANIZADO, COM ROSCA BSP FEMEA, DE 2 1/2"                                                                                                                                                                                                                                                                                                                                                                                                                                       </t>
  </si>
  <si>
    <t>240,46</t>
  </si>
  <si>
    <t xml:space="preserve">CURVA 90 GRAUS DE FERRO GALVANIZADO, COM ROSCA BSP FEMEA, DE 2"                                                                                                                                                                                                                                                                                                                                                                                                                                           </t>
  </si>
  <si>
    <t>138,56</t>
  </si>
  <si>
    <t xml:space="preserve">CURVA 90 GRAUS DE FERRO GALVANIZADO, COM ROSCA BSP FEMEA, DE 3/4"                                                                                                                                                                                                                                                                                                                                                                                                                                         </t>
  </si>
  <si>
    <t>26,28</t>
  </si>
  <si>
    <t xml:space="preserve">CURVA 90 GRAUS DE FERRO GALVANIZADO, COM ROSCA BSP FEMEA, DE 3"                                                                                                                                                                                                                                                                                                                                                                                                                                           </t>
  </si>
  <si>
    <t>324,58</t>
  </si>
  <si>
    <t xml:space="preserve">CURVA 90 GRAUS DE FERRO GALVANIZADO, COM ROSCA BSP FEMEA, DE 4"                                                                                                                                                                                                                                                                                                                                                                                                                                           </t>
  </si>
  <si>
    <t>655,87</t>
  </si>
  <si>
    <t xml:space="preserve">CURVA 90 GRAUS DE FERRO GALVANIZADO, COM ROSCA BSP MACHO/FEMEA, DE 1 1/2"                                                                                                                                                                                                                                                                                                                                                                                                                                 </t>
  </si>
  <si>
    <t>78,00</t>
  </si>
  <si>
    <t xml:space="preserve">CURVA 90 GRAUS DE FERRO GALVANIZADO, COM ROSCA BSP MACHO/FEMEA, DE 1 1/4"                                                                                                                                                                                                                                                                                                                                                                                                                                 </t>
  </si>
  <si>
    <t>64,08</t>
  </si>
  <si>
    <t xml:space="preserve">CURVA 90 GRAUS DE FERRO GALVANIZADO, COM ROSCA BSP MACHO/FEMEA, DE 1/2"                                                                                                                                                                                                                                                                                                                                                                                                                                   </t>
  </si>
  <si>
    <t>16,19</t>
  </si>
  <si>
    <t xml:space="preserve">CURVA 90 GRAUS DE FERRO GALVANIZADO, COM ROSCA BSP MACHO/FEMEA, DE 1"                                                                                                                                                                                                                                                                                                                                                                                                                                     </t>
  </si>
  <si>
    <t>37,19</t>
  </si>
  <si>
    <t xml:space="preserve">CURVA 90 GRAUS DE FERRO GALVANIZADO, COM ROSCA BSP MACHO/FEMEA, DE 2 1/2"                                                                                                                                                                                                                                                                                                                                                                                                                                 </t>
  </si>
  <si>
    <t>219,69</t>
  </si>
  <si>
    <t xml:space="preserve">CURVA 90 GRAUS DE FERRO GALVANIZADO, COM ROSCA BSP MACHO/FEMEA, DE 2"                                                                                                                                                                                                                                                                                                                                                                                                                                     </t>
  </si>
  <si>
    <t>130,76</t>
  </si>
  <si>
    <t xml:space="preserve">CURVA 90 GRAUS DE FERRO GALVANIZADO, COM ROSCA BSP MACHO/FEMEA, DE 3/4"                                                                                                                                                                                                                                                                                                                                                                                                                                   </t>
  </si>
  <si>
    <t xml:space="preserve">CURVA 90 GRAUS DE FERRO GALVANIZADO, COM ROSCA BSP MACHO/FEMEA, DE 3"                                                                                                                                                                                                                                                                                                                                                                                                                                     </t>
  </si>
  <si>
    <t>314,20</t>
  </si>
  <si>
    <t xml:space="preserve">CURVA 90 GRAUS DE FERRO GALVANIZADO, COM ROSCA BSP MACHO/FEMEA, DE 4"                                                                                                                                                                                                                                                                                                                                                                                                                                     </t>
  </si>
  <si>
    <t>629,91</t>
  </si>
  <si>
    <t xml:space="preserve">CURVA 90 GRAUS DE FERRO GALVANIZADO, COM ROSCA BSP MACHO, DE 1 1/2"                                                                                                                                                                                                                                                                                                                                                                                                                                       </t>
  </si>
  <si>
    <t>94,47</t>
  </si>
  <si>
    <t xml:space="preserve">CURVA 90 GRAUS DE FERRO GALVANIZADO, COM ROSCA BSP MACHO, DE 1 1/4"                                                                                                                                                                                                                                                                                                                                                                                                                                       </t>
  </si>
  <si>
    <t>72,47</t>
  </si>
  <si>
    <t xml:space="preserve">CURVA 90 GRAUS DE FERRO GALVANIZADO, COM ROSCA BSP MACHO, DE 1/2"                                                                                                                                                                                                                                                                                                                                                                                                                                         </t>
  </si>
  <si>
    <t>17,30</t>
  </si>
  <si>
    <t xml:space="preserve">CURVA 90 GRAUS DE FERRO GALVANIZADO, COM ROSCA BSP MACHO, DE 1"                                                                                                                                                                                                                                                                                                                                                                                                                                           </t>
  </si>
  <si>
    <t>39,01</t>
  </si>
  <si>
    <t xml:space="preserve">CURVA 90 GRAUS DE FERRO GALVANIZADO, COM ROSCA BSP MACHO, DE 2 1/2"                                                                                                                                                                                                                                                                                                                                                                                                                                       </t>
  </si>
  <si>
    <t>299,55</t>
  </si>
  <si>
    <t xml:space="preserve">CURVA 90 GRAUS DE FERRO GALVANIZADO, COM ROSCA BSP MACHO, DE 2"                                                                                                                                                                                                                                                                                                                                                                                                                                           </t>
  </si>
  <si>
    <t>134,04</t>
  </si>
  <si>
    <t xml:space="preserve">CURVA 90 GRAUS DE FERRO GALVANIZADO, COM ROSCA BSP MACHO, DE 3/4"                                                                                                                                                                                                                                                                                                                                                                                                                                         </t>
  </si>
  <si>
    <t>23,96</t>
  </si>
  <si>
    <t xml:space="preserve">CURVA 90 GRAUS DE FERRO GALVANIZADO, COM ROSCA BSP MACHO, DE 3"                                                                                                                                                                                                                                                                                                                                                                                                                                           </t>
  </si>
  <si>
    <t>390,13</t>
  </si>
  <si>
    <t xml:space="preserve">CURVA 90 GRAUS DE FERRO GALVANIZADO, COM ROSCA BSP MACHO, DE 4"                                                                                                                                                                                                                                                                                                                                                                                                                                           </t>
  </si>
  <si>
    <t>744,83</t>
  </si>
  <si>
    <t xml:space="preserve">CURVA 90 GRAUS DE FERRO GALVANIZADO, COM ROSCA BSP MACHO, DE 6"                                                                                                                                                                                                                                                                                                                                                                                                                                           </t>
  </si>
  <si>
    <t>1.863,11</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</si>
  <si>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</si>
  <si>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</si>
  <si>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</si>
  <si>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</si>
  <si>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</si>
  <si>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</si>
  <si>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</si>
  <si>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</si>
  <si>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</si>
  <si>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</si>
  <si>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</si>
  <si>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42,72</t>
  </si>
  <si>
    <t xml:space="preserve">CURVA 90 GRAUS, CURTA, DE PVC RIGIDO ROSCAVEL, DE 1/2", PARA ELETRODUTO                                                                                                                                                                                                                                                                                                                                                                                                                                   </t>
  </si>
  <si>
    <t xml:space="preserve">CURVA 90 GRAUS, CURTA, DE PVC RIGIDO ROSCAVEL, DE 1", PARA ELETRODUTO                                                                                                                                                                                                                                                                                                                                                                                                                                     </t>
  </si>
  <si>
    <t>5,12</t>
  </si>
  <si>
    <t xml:space="preserve">CURVA 90 GRAUS, CURTA, DE PVC RIGIDO ROSCAVEL, DE 3/4", PARA ELETRODUTO                                                                                                                                                                                                                                                                                                                                                                                                                                   </t>
  </si>
  <si>
    <t>3,70</t>
  </si>
  <si>
    <t xml:space="preserve">CURVA 90 GRAUS, LONGA, DE PVC RIGIDO ROSCAVEL, DE 1 1/2", PARA ELETRODUTO                                                                                                                                                                                                                                                                                                                                                                                                                                 </t>
  </si>
  <si>
    <t xml:space="preserve">CURVA 90 GRAUS, LONGA, DE PVC RIGIDO ROSCAVEL, DE 1 1/4", PARA ELETRODUTO                                                                                                                                                                                                                                                                                                                                                                                                                                 </t>
  </si>
  <si>
    <t>6,75</t>
  </si>
  <si>
    <t xml:space="preserve">CURVA 90 GRAUS, LONGA, DE PVC RIGIDO ROSCAVEL, DE 1/2", PARA ELETRODUTO                                                                                                                                                                                                                                                                                                                                                                                                                                   </t>
  </si>
  <si>
    <t>3,90</t>
  </si>
  <si>
    <t xml:space="preserve">CURVA 90 GRAUS, LONGA, DE PVC RIGIDO ROSCAVEL, DE 1", PARA ELETRODUTO                                                                                                                                                                                                                                                                                                                                                                                                                                     </t>
  </si>
  <si>
    <t>5,99</t>
  </si>
  <si>
    <t xml:space="preserve">CURVA 90 GRAUS, LONGA, DE PVC RIGIDO ROSCAVEL, DE 2 1/2", PARA ELETRODUTO                                                                                                                                                                                                                                                                                                                                                                                                                                 </t>
  </si>
  <si>
    <t>33,91</t>
  </si>
  <si>
    <t xml:space="preserve">CURVA 90 GRAUS, LONGA, DE PVC RIGIDO ROSCAVEL, DE 2", PARA ELETRODUTO                                                                                                                                                                                                                                                                                                                                                                                                                                     </t>
  </si>
  <si>
    <t xml:space="preserve">CURVA 90 GRAUS, LONGA, DE PVC RIGIDO ROSCAVEL, DE 3/4", PARA ELETRODUTO                                                                                                                                                                                                                                                                                                                                                                                                                                   </t>
  </si>
  <si>
    <t>3,95</t>
  </si>
  <si>
    <t xml:space="preserve">CURVA 90 GRAUS, LONGA, DE PVC RIGIDO ROSCAVEL, DE 3", PARA ELETRODUTO                                                                                                                                                                                                                                                                                                                                                                                                                                     </t>
  </si>
  <si>
    <t>33,95</t>
  </si>
  <si>
    <t xml:space="preserve">CURVA 90 GRAUS, LONGA, DE PVC RIGIDO ROSCAVEL, DE 4", PARA ELETRODUTO                                                                                                                                                                                                                                                                                                                                                                                                                                     </t>
  </si>
  <si>
    <t>68,22</t>
  </si>
  <si>
    <t xml:space="preserve">CURVA 90 GRAUS, PARA ELETRODUTO, EM ACO GALVANIZADO ELETROLITICO, DIAMETRO DE 100 MM (4")                                                                                                                                                                                                                                                                                                                                                                                                                 </t>
  </si>
  <si>
    <t>152,64</t>
  </si>
  <si>
    <t xml:space="preserve">CURVA 90 GRAUS, PARA ELETRODUTO, EM ACO GALVANIZADO ELETROLITICO, DIAMETRO DE 15 MM (1/2")                                                                                                                                                                                                                                                                                                                                                                                                                </t>
  </si>
  <si>
    <t>4,32</t>
  </si>
  <si>
    <t xml:space="preserve">CURVA 90 GRAUS, PARA ELETRODUTO, EM ACO GALVANIZADO ELETROLITICO, DIAMETRO DE 20 MM (3/4")                                                                                                                                                                                                                                                                                                                                                                                                                </t>
  </si>
  <si>
    <t>4,88</t>
  </si>
  <si>
    <t xml:space="preserve">CURVA 90 GRAUS, PARA ELETRODUTO, EM ACO GALVANIZADO ELETROLITICO, DIAMETRO DE 25 MM (1")                                                                                                                                                                                                                                                                                                                                                                                                                  </t>
  </si>
  <si>
    <t>6,64</t>
  </si>
  <si>
    <t xml:space="preserve">CURVA 90 GRAUS, PARA ELETRODUTO, EM ACO GALVANIZADO ELETROLITICO, DIAMETRO DE 32 MM (1 1/4")                                                                                                                                                                                                                                                                                                                                                                                                              </t>
  </si>
  <si>
    <t>15,12</t>
  </si>
  <si>
    <t xml:space="preserve">CURVA 90 GRAUS, PARA ELETRODUTO, EM ACO GALVANIZADO ELETROLITICO, DIAMETRO DE 40 MM (1 1/2")                                                                                                                                                                                                                                                                                                                                                                                                              </t>
  </si>
  <si>
    <t>18,44</t>
  </si>
  <si>
    <t xml:space="preserve">CURVA 90 GRAUS, PARA ELETRODUTO, EM ACO GALVANIZADO ELETROLITICO, DIAMETRO DE 50 MM (2")                                                                                                                                                                                                                                                                                                                                                                                                                  </t>
  </si>
  <si>
    <t xml:space="preserve">CURVA 90 GRAUS, PARA ELETRODUTO, EM ACO GALVANIZADO ELETROLITICO, DIAMETRO DE 65 MM (2 1/2")                                                                                                                                                                                                                                                                                                                                                                                                              </t>
  </si>
  <si>
    <t>68,55</t>
  </si>
  <si>
    <t xml:space="preserve">CURVA 90 GRAUS, PARA ELETRODUTO, EM ACO GALVANIZADO ELETROLITICO, DIAMETRO DE 80 MM (3")                                                                                                                                                                                                                                                                                                                                                                                                                  </t>
  </si>
  <si>
    <t>90,00</t>
  </si>
  <si>
    <t xml:space="preserve">DENTE PARA  FRESADORA                                                                                                                                                                                                                                                                                                                                                                                                                                                                                     </t>
  </si>
  <si>
    <t>59,41</t>
  </si>
  <si>
    <t xml:space="preserve">DESEMPENADEIRA DE ACO DENTADA 12 X *25* CM, DENTES 8 X 8 MM, CABO FECHADO DE MADEIRA                                                                                                                                                                                                                                                                                                                                                                                                                      </t>
  </si>
  <si>
    <t>25,82</t>
  </si>
  <si>
    <t xml:space="preserve">DESEMPENADEIRA DE ACO LISA 12 X *25* CM COM CABO FECHADO DE MADEIRA                                                                                                                                                                                                                                                                                                                                                                                                                                       </t>
  </si>
  <si>
    <t xml:space="preserve">DESEMPENADEIRA PLASTICA LISA *14 X 27* CM                                                                                                                                                                                                                                                                                                                                                                                                                                                                 </t>
  </si>
  <si>
    <t>20,88</t>
  </si>
  <si>
    <t xml:space="preserve">DESENHISTA COPISTA (HORISTA)                                                                                                                                                                                                                                                                                                                                                                                                                                                                              </t>
  </si>
  <si>
    <t xml:space="preserve">DESENHISTA COPISTA (MENSALISTA)                                                                                                                                                                                                                                                                                                                                                                                                                                                                           </t>
  </si>
  <si>
    <t xml:space="preserve">DESENHISTA DETALHISTA (HORISTA)                                                                                                                                                                                                                                                                                                                                                                                                                                                                           </t>
  </si>
  <si>
    <t>19,03</t>
  </si>
  <si>
    <t xml:space="preserve">DESENHISTA DETALHISTA (MENSALISTA)                                                                                                                                                                                                                                                                                                                                                                                                                                                                        </t>
  </si>
  <si>
    <t xml:space="preserve">DESENHISTA PROJETISTA (HORISTA)                                                                                                                                                                                                                                                                                                                                                                                                                                                                           </t>
  </si>
  <si>
    <t>14,68</t>
  </si>
  <si>
    <t xml:space="preserve">DESENHISTA PROJETISTA (MENSALISTA)                                                                                                                                                                                                                                                                                                                                                                                                                                                                        </t>
  </si>
  <si>
    <t xml:space="preserve">DESENHISTA TECNICO AUXILIAR (HORISTA)                                                                                                                                                                                                                                                                                                                                                                                                                                                                     </t>
  </si>
  <si>
    <t xml:space="preserve">DESENHISTA TECNICO AUXILIAR (MENSALISTA)                                                                                                                                                                                                                                                                                                                                                                                                                                                                  </t>
  </si>
  <si>
    <t xml:space="preserve">DESINFETANTE PRONTO USO                                                                                                                                                                                                                                                                                                                                                                                                                                                                                   </t>
  </si>
  <si>
    <t>8,83</t>
  </si>
  <si>
    <t xml:space="preserve">DESMOLDANTE PARA CONCRETO ESTAMPADO                                                                                                                                                                                                                                                                                                                                                                                                                                                                       </t>
  </si>
  <si>
    <t xml:space="preserve">DESMOLDANTE PARA FORMAS METALICAS A BASE DE OLEO VEGETAL                                                                                                                                                                                                                                                                                                                                                                                                                                                  </t>
  </si>
  <si>
    <t>21,32</t>
  </si>
  <si>
    <t xml:space="preserve">DESMOLDANTE PROTETOR PARA FORMAS DE MADEIRA, DE BASE OLEOSA EMULSIONADA EM AGUA                                                                                                                                                                                                                                                                                                                                                                                                                           </t>
  </si>
  <si>
    <t xml:space="preserve">DETERGENTE NEUTRO USO GERAL, CONCENTRADO                                                                                                                                                                                                                                                                                                                                                                                                                                                                  </t>
  </si>
  <si>
    <t>11,58</t>
  </si>
  <si>
    <t xml:space="preserve">DILUENTE AGUARRAS                                                                                                                                                                                                                                                                                                                                                                                                                                                                                         </t>
  </si>
  <si>
    <t xml:space="preserve">DILUENTE EPOXI                                                                                                                                                                                                                                                                                                                                                                                                                                                                                            </t>
  </si>
  <si>
    <t xml:space="preserve">DISCO DE BORRACHA PARA LIXADEIRA RIGIDO 7 " COM ARRUELA  CENTRAL                                                                                                                                                                                                                                                                                                                                                                                                                                          </t>
  </si>
  <si>
    <t>30,94</t>
  </si>
  <si>
    <t xml:space="preserve">DISCO DE CORTE DIAMANTADO SEGMENTADO DIAMETRO DE 180 MM PARA ESMERILHADEIRA  7 "                                                                                                                                                                                                                                                                                                                                                                                                                          </t>
  </si>
  <si>
    <t xml:space="preserve">DISCO DE CORTE DIAMANTADO SEGMENTADO PARA CONCRETO, DIAMETRO DE 110 MM, FURO DE 20 MM                                                                                                                                                                                                                                                                                                                                                                                                                     </t>
  </si>
  <si>
    <t>23,85</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</si>
  <si>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</si>
  <si>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</si>
  <si>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</si>
  <si>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23,73</t>
  </si>
  <si>
    <t xml:space="preserve">DISCO DE LIXA PARA METAL, DIAMETRO = 180 MM, GRAO  120                                                                                                                                                                                                                                                                                                                                                                                                                                                    </t>
  </si>
  <si>
    <t>6,18</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</si>
  <si>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</si>
  <si>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</si>
  <si>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</si>
  <si>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</si>
  <si>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</si>
  <si>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</si>
  <si>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</si>
  <si>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</si>
  <si>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</si>
  <si>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</si>
  <si>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</si>
  <si>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</si>
  <si>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</si>
  <si>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</si>
  <si>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</si>
  <si>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</si>
  <si>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</si>
  <si>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</si>
  <si>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96,13</t>
  </si>
  <si>
    <t xml:space="preserve">DISJUNTOR TIPO DIN/IEC, MONOPOLAR DE 6  ATE  32A                                                                                                                                                                                                                                                                                                                                                                                                                                                          </t>
  </si>
  <si>
    <t>11,89</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</si>
  <si>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</si>
  <si>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</si>
  <si>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</si>
  <si>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</si>
  <si>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</si>
  <si>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</si>
  <si>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</si>
  <si>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15,40</t>
  </si>
  <si>
    <t xml:space="preserve">DISJUNTOR TIPO NEMA, MONOPOLAR 35  ATE  50 A, TENSAO MAXIMA DE 240 V                                                                                                                                                                                                                                                                                                                                                                                                                                      </t>
  </si>
  <si>
    <t xml:space="preserve">DISJUNTOR TIPO NEMA, TRIPOLAR 10  ATE  50A, TENSAO MAXIMA DE 415 V                                                                                                                                                                                                                                                                                                                                                                                                                                        </t>
  </si>
  <si>
    <t>103,38</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</si>
  <si>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</si>
  <si>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</si>
  <si>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</si>
  <si>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</si>
  <si>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128,04</t>
  </si>
  <si>
    <t xml:space="preserve">DISPOSITIVO DPS CLASSE II, 1 POLO, TENSAO MAXIMA DE 175 V, CORRENTE MAXIMA DE *90* KA (TIPO AC)                                                                                                                                                                                                                                                                                                                                                                                                           </t>
  </si>
  <si>
    <t>227,58</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</si>
  <si>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</si>
  <si>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</si>
  <si>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</si>
  <si>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</si>
  <si>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</si>
  <si>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</si>
  <si>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</si>
  <si>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</si>
  <si>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</si>
  <si>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</si>
  <si>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176,71</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</si>
  <si>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</si>
  <si>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</si>
  <si>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</si>
  <si>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</si>
  <si>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183,08</t>
  </si>
  <si>
    <t xml:space="preserve">DISPOSITIVO DR, 2 POLOS, SENSIBILIDADE DE 30 MA, CORRENTE DE 40 A, TIPO AC                                                                                                                                                                                                                                                                                                                                                                                                                                </t>
  </si>
  <si>
    <t xml:space="preserve">DISPOSITIVO DR, 2 POLOS, SENSIBILIDADE DE 30 MA, CORRENTE DE 63 A, TIPO AC                                                                                                                                                                                                                                                                                                                                                                                                                                </t>
  </si>
  <si>
    <t>199,27</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</si>
  <si>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</si>
  <si>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</si>
  <si>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</si>
  <si>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</si>
  <si>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227,47</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</si>
  <si>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</si>
  <si>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</si>
  <si>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</si>
  <si>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</si>
  <si>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208,75</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</si>
  <si>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</si>
  <si>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</si>
  <si>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</si>
  <si>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</si>
  <si>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</si>
  <si>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</si>
  <si>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</si>
  <si>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</si>
  <si>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</si>
  <si>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</si>
  <si>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</si>
  <si>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32,11</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</si>
  <si>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</si>
  <si>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</si>
  <si>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</si>
  <si>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</si>
  <si>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</si>
  <si>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</si>
  <si>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</si>
  <si>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</si>
  <si>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</si>
  <si>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</si>
  <si>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</si>
  <si>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229,56</t>
  </si>
  <si>
    <t xml:space="preserve">DOBRADEIRA ELETROMECANICA DE VERGALHAO, PARA ACO DE DIAMETRO ATE 1 1/2 "Â, MOTOR ELETRICO TRIFASICO, POTENCIA DE 3 HP ATE 5 HP                                                                                                                                                                                                                                                                                                                                                                           </t>
  </si>
  <si>
    <t>99.732,02</t>
  </si>
  <si>
    <t xml:space="preserve">DOBRADICA EM ACO/FERRO, 3 1/2" X  3", E= 1,9  A 2 MM, COM ANEL,  CROMADO OU ZINCADO, TAMPA BOLA, COM PARAFUSOS                                                                                                                                                                                                                                                                                                                                                                                            </t>
  </si>
  <si>
    <t xml:space="preserve">DOBRADICA EM ACO/FERRO, 3" X 2 1/2", E= 1,2 A 1,8 MM, SEM ANEL,  CROMADO OU ZINCADO, TAMPA CHATA, COM PARAFUSOS                                                                                                                                                                                                                                                                                                                                                                                           </t>
  </si>
  <si>
    <t>9,50</t>
  </si>
  <si>
    <t xml:space="preserve">DOBRADICA EM ACO/FERRO, 3" X 2 1/2", E= 1,2 A 1,8 MM, SEM ANEL, CROMADO OU ZINCADO, TAMPA BOLA, COM PARAFUSOS                                                                                                                                                                                                                                                                                                                                                                                             </t>
  </si>
  <si>
    <t xml:space="preserve">DOBRADICA EM ACO/FERRO, 3" X 2 1/2", E= 1,9 A 2 MM, SEM ANEL,  CROMADO OU ZINCADO, TAMPA BOLA, COM PARAFUSOS                                                                                                                                                                                                                                                                                                                                                                                              </t>
  </si>
  <si>
    <t>16,32</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</si>
  <si>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</si>
  <si>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</si>
  <si>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</si>
  <si>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840,53</t>
  </si>
  <si>
    <t xml:space="preserve">DOSADOR DE AREIA, CAPACIDADE DE *26* LITROS                                                                                                                                                                                                                                                                                                                                                                                                                                                               </t>
  </si>
  <si>
    <t>1.968,12</t>
  </si>
  <si>
    <t xml:space="preserve">DUCHA / CHUVEIRO METALICO, DE PAREDE, ARTICULAVEL, COM BRACO/CANO, SEM DESVIADOR                                                                                                                                                                                                                                                                                                                                                                                                                          </t>
  </si>
  <si>
    <t xml:space="preserve">DUCHA / CHUVEIRO METALICO, DE PAREDE, ARTICULAVEL, COM DESVIADOR E DUCHA MANUAL                                                                                                                                                                                                                                                                                                                                                                                                                           </t>
  </si>
  <si>
    <t>304,22</t>
  </si>
  <si>
    <t xml:space="preserve">DUCHA / CHUVEIRO PLASTICO SIMPLES, 5 '', BRANCO, PARA ACOPLAR EM HASTE 1/2 ", AGUA FRIA                                                                                                                                                                                                                                                                                                                                                                                                                   </t>
  </si>
  <si>
    <t>16,66</t>
  </si>
  <si>
    <t xml:space="preserve">DUCHA HIGIENICA PLASTICA COM REGISTRO METALICO 1/2 "                                                                                                                                                                                                                                                                                                                                                                                                                                                      </t>
  </si>
  <si>
    <t>95,18</t>
  </si>
  <si>
    <t xml:space="preserve">DUMPER COM CAPACIDADE DE CARGA DE 1700 KG, PARTIDA ELETRICA, MOTOR DIESEL COM POTENCIA DE 16 CV                                                                                                                                                                                                                                                                                                                                                                                                           </t>
  </si>
  <si>
    <t xml:space="preserve">ELEMENTO VAZADO CERAMICO DIAGONAL (TIPO FLOR/QUADRADO/XIS) 25 X 18 X 7 CM                                                                                                                                                                                                                                                                                                                                                                                                                                 </t>
  </si>
  <si>
    <t>2,98</t>
  </si>
  <si>
    <t xml:space="preserve">ELEMENTO VAZADO CERAMICO QUADRADO (TIPO RETO OU REDONDO), *7 A 9 X 20 X 20* CM (L X A X C)                                                                                                                                                                                                                                                                                                                                                                                                                </t>
  </si>
  <si>
    <t>2,52</t>
  </si>
  <si>
    <t xml:space="preserve">ELEMENTO VAZADO DE CONCRETO, QUADRICULADO, 1 FURO *10 X 10 X 10* CM                                                                                                                                                                                                                                                                                                                                                                                                                                       </t>
  </si>
  <si>
    <t>5,78</t>
  </si>
  <si>
    <t xml:space="preserve">ELEMENTO VAZADO DE CONCRETO, QUADRICULADO, 1 FURO *20 X 10 X 7* CM                                                                                                                                                                                                                                                                                                                                                                                                                                        </t>
  </si>
  <si>
    <t>13,46</t>
  </si>
  <si>
    <t xml:space="preserve">ELEMENTO VAZADO DE CONCRETO, QUADRICULADO, 1 FURO *20 X 20 X 6,5* CM                                                                                                                                                                                                                                                                                                                                                                                                                                      </t>
  </si>
  <si>
    <t xml:space="preserve">ELEMENTO VAZADO DE CONCRETO, QUADRICULADO, 16 FUROS *29 X 29 X 6* CM                                                                                                                                                                                                                                                                                                                                                                                                                                      </t>
  </si>
  <si>
    <t>22,35</t>
  </si>
  <si>
    <t xml:space="preserve">ELEMENTO VAZADO DE CONCRETO, QUADRICULADO, 16 FUROS *33 X 33 X 10* CM                                                                                                                                                                                                                                                                                                                                                                                                                                     </t>
  </si>
  <si>
    <t>26,04</t>
  </si>
  <si>
    <t xml:space="preserve">ELEMENTO VAZADO DE CONCRETO, QUADRICULADO, 16 FUROS *40 X 40 X 7* CM                                                                                                                                                                                                                                                                                                                                                                                                                                      </t>
  </si>
  <si>
    <t>28,95</t>
  </si>
  <si>
    <t xml:space="preserve">ELEMENTO VAZADO DE CONCRETO, QUADRICULADO, 16 FUROS *50 X 50 X 7* CM                                                                                                                                                                                                                                                                                                                                                                                                                                      </t>
  </si>
  <si>
    <t>38,72</t>
  </si>
  <si>
    <t xml:space="preserve">ELEMENTO VAZADO DE CONCRETO, QUADRICULADO, 25 FUROS *50 X 50 X 5* CM                                                                                                                                                                                                                                                                                                                                                                                                                                      </t>
  </si>
  <si>
    <t>34,34</t>
  </si>
  <si>
    <t xml:space="preserve">ELEMENTO VAZADO DE CONCRETO, VENEZIANA *39 X 22 X 15* CM                                                                                                                                                                                                                                                                                                                                                                                                                                                  </t>
  </si>
  <si>
    <t xml:space="preserve">ELEMENTO VAZADO DE CONCRETO, VENEZIANA *39 X 29 X 10* CM                                                                                                                                                                                                                                                                                                                                                                                                                                                  </t>
  </si>
  <si>
    <t>31,10</t>
  </si>
  <si>
    <t xml:space="preserve">ELEMENTO VAZADO DE CONCRETO, VENEZIANA *40 X 10 X 10* CM                                                                                                                                                                                                                                                                                                                                                                                                                                                  </t>
  </si>
  <si>
    <t>15,71</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</si>
  <si>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</si>
  <si>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</si>
  <si>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</si>
  <si>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</si>
  <si>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</si>
  <si>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39,66</t>
  </si>
  <si>
    <t xml:space="preserve">ELETRODO REVESTIDO AWS - E6013, DIAMETRO IGUAL A 2,50 MM                                                                                                                                                                                                                                                                                                                                                                                                                                                  </t>
  </si>
  <si>
    <t xml:space="preserve">ELETRODO REVESTIDO AWS - E6013, DIAMETRO IGUAL A 4,00 MM                                                                                                                                                                                                                                                                                                                                                                                                                                                  </t>
  </si>
  <si>
    <t>34,91</t>
  </si>
  <si>
    <t xml:space="preserve">ELETRODO REVESTIDO AWS - E7018, DIAMETRO IGUAL A 4,00 MM                                                                                                                                                                                                                                                                                                                                                                                                                                                  </t>
  </si>
  <si>
    <t>37,84</t>
  </si>
  <si>
    <t xml:space="preserve">ELETRODUTO DE PVC RIGIDO ROSCAVEL DE 1 ", SEM LUVA                                                                                                                                                                                                                                                                                                                                                                                                                                                        </t>
  </si>
  <si>
    <t xml:space="preserve">ELETRODUTO DE PVC RIGIDO ROSCAVEL DE 1 1/2 ", SEM LUVA                                                                                                                                                                                                                                                                                                                                                                                                                                                    </t>
  </si>
  <si>
    <t>13,10</t>
  </si>
  <si>
    <t xml:space="preserve">ELETRODUTO DE PVC RIGIDO ROSCAVEL DE 1 1/4 ", SEM LUVA                                                                                                                                                                                                                                                                                                                                                                                                                                                    </t>
  </si>
  <si>
    <t>11,92</t>
  </si>
  <si>
    <t xml:space="preserve">ELETRODUTO DE PVC RIGIDO ROSCAVEL DE 1/2 ", SEM LUVA                                                                                                                                                                                                                                                                                                                                                                                                                                                      </t>
  </si>
  <si>
    <t>4,60</t>
  </si>
  <si>
    <t xml:space="preserve">ELETRODUTO DE PVC RIGIDO ROSCAVEL DE 2 ", SEM LUVA                                                                                                                                                                                                                                                                                                                                                                                                                                                        </t>
  </si>
  <si>
    <t>21,40</t>
  </si>
  <si>
    <t xml:space="preserve">ELETRODUTO DE PVC RIGIDO ROSCAVEL DE 2 1/2 ", SEM LUVA                                                                                                                                                                                                                                                                                                                                                                                                                                                    </t>
  </si>
  <si>
    <t xml:space="preserve">ELETRODUTO DE PVC RIGIDO ROSCAVEL DE 3 ", SEM LUVA                                                                                                                                                                                                                                                                                                                                                                                                                                                        </t>
  </si>
  <si>
    <t>39,16</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</si>
  <si>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</si>
  <si>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</si>
  <si>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</si>
  <si>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</si>
  <si>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3,35</t>
  </si>
  <si>
    <t xml:space="preserve">ELETRODUTO DE PVC RIGIDO SOLDAVEL, CLASSE B, DE 32 MM                                                                                                                                                                                                                                                                                                                                                                                                                                                     </t>
  </si>
  <si>
    <t>5,16</t>
  </si>
  <si>
    <t xml:space="preserve">ELETRODUTO DE PVC RIGIDO SOLDAVEL, CLASSE B, DE 40 MM                                                                                                                                                                                                                                                                                                                                                                                                                                                     </t>
  </si>
  <si>
    <t>7,19</t>
  </si>
  <si>
    <t xml:space="preserve">ELETRODUTO DE PVC RIGIDO SOLDAVEL, CLASSE B, DE 50 MM                                                                                                                                                                                                                                                                                                                                                                                                                                                     </t>
  </si>
  <si>
    <t xml:space="preserve">ELETRODUTO DE PVC RIGIDO SOLDAVEL, CLASSE B, DE 60 MM                                                                                                                                                                                                                                                                                                                                                                                                                                                     </t>
  </si>
  <si>
    <t>12,68</t>
  </si>
  <si>
    <t xml:space="preserve">ELETRODUTO EM ACO GALVANIZADO ELETROLITICO, LEVE, DIAMETRO 1", PAREDE DE 0,90 MM                                                                                                                                                                                                                                                                                                                                                                                                                          </t>
  </si>
  <si>
    <t>12,92</t>
  </si>
  <si>
    <t xml:space="preserve">ELETRODUTO EM ACO GALVANIZADO ELETROLITICO, LEVE, DIAMETRO 3/4", PAREDE DE 0,90 MM                                                                                                                                                                                                                                                                                                                                                                                                                        </t>
  </si>
  <si>
    <t xml:space="preserve">ELETRODUTO EM ACO GALVANIZADO ELETROLITICO, SEMI-PESADO, DIAMETRO 1 1/2", PAREDE DE 1,20 MM                                                                                                                                                                                                                                                                                                                                                                                                               </t>
  </si>
  <si>
    <t>25,25</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</si>
  <si>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</si>
  <si>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</si>
  <si>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</si>
  <si>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3,33</t>
  </si>
  <si>
    <t xml:space="preserve">ELETRODUTO FLEXIVEL PLANO EM PEAD, COR PRETA E LARANJA, DIAMETRO 25 MM                                                                                                                                                                                                                                                                                                                                                                                                                                    </t>
  </si>
  <si>
    <t>1,76</t>
  </si>
  <si>
    <t xml:space="preserve">ELETRODUTO FLEXIVEL, EM ACO GALVANIZADO, REVESTIDO EXTERNAMENTE COM PVC PRETO, DIAMETRO EXTERNO DE 25 MM (3/4"), TIPO SEALTUBO                                                                                                                                                                                                                                                                                                                                                                            </t>
  </si>
  <si>
    <t>11,09</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</si>
  <si>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</si>
  <si>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</si>
  <si>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21,95</t>
  </si>
  <si>
    <t xml:space="preserve">ELETRODUTO FLEXIVEL, EM ACO GALVANIZADO, REVESTIDO EXTERNAMENTE COM PVC PRETO, DIAMETRO EXTERNO DE 50 MM( 1 1/2"), TIPO SEALTUBO                                                                                                                                                                                                                                                                                                                                                                          </t>
  </si>
  <si>
    <t>28,26</t>
  </si>
  <si>
    <t xml:space="preserve">ELETRODUTO FLEXIVEL, EM ACO GALVANIZADO, REVESTIDO EXTERNAMENTE COM PVC PRETO, DIAMETRO EXTERNO DE 60 MM (2"), TIPO SEALTUBO                                                                                                                                                                                                                                                                                                                                                                              </t>
  </si>
  <si>
    <t>37,64</t>
  </si>
  <si>
    <t xml:space="preserve">ELETRODUTO FLEXIVEL, EM ACO GALVANIZADO, REVESTIDO EXTERNAMENTE COM PVC PRETO, DIAMETRO EXTERNO DE 75 MM (2 1/2"), TIPO SEALTUBO                                                                                                                                                                                                                                                                                                                                                                          </t>
  </si>
  <si>
    <t>58,66</t>
  </si>
  <si>
    <t xml:space="preserve">ELETRODUTO FLEXIVEL, EM ACO, TIPO CONDUITE, DIAMETRO DE 1 1/2"                                                                                                                                                                                                                                                                                                                                                                                                                                            </t>
  </si>
  <si>
    <t>23,70</t>
  </si>
  <si>
    <t xml:space="preserve">ELETRODUTO FLEXIVEL, EM ACO, TIPO CONDUITE, DIAMETRO DE 1 1/4"                                                                                                                                                                                                                                                                                                                                                                                                                                            </t>
  </si>
  <si>
    <t>20,13</t>
  </si>
  <si>
    <t xml:space="preserve">ELETRODUTO FLEXIVEL, EM ACO, TIPO CONDUITE, DIAMETRO DE 1/2"                                                                                                                                                                                                                                                                                                                                                                                                                                              </t>
  </si>
  <si>
    <t>7,06</t>
  </si>
  <si>
    <t xml:space="preserve">ELETRODUTO FLEXIVEL, EM ACO, TIPO CONDUITE, DIAMETRO DE 1"                                                                                                                                                                                                                                                                                                                                                                                                                                                </t>
  </si>
  <si>
    <t>12,55</t>
  </si>
  <si>
    <t xml:space="preserve">ELETRODUTO FLEXIVEL, EM ACO, TIPO CONDUITE, DIAMETRO DE 2 1/2"                                                                                                                                                                                                                                                                                                                                                                                                                                            </t>
  </si>
  <si>
    <t>52,30</t>
  </si>
  <si>
    <t xml:space="preserve">ELETRODUTO FLEXIVEL, EM ACO, TIPO CONDUITE, DIAMETRO DE 2"                                                                                                                                                                                                                                                                                                                                                                                                                                                </t>
  </si>
  <si>
    <t>31,94</t>
  </si>
  <si>
    <t xml:space="preserve">ELETRODUTO FLEXIVEL, EM ACO, TIPO CONDUITE, DIAMETRO DE 3"                                                                                                                                                                                                                                                                                                                                                                                                                                                </t>
  </si>
  <si>
    <t>58,90</t>
  </si>
  <si>
    <t xml:space="preserve">ELETRODUTO METALICO FLEXIVEL REVESTIDO COM PVC PRETO, DIAMETRO EXTERNO DE 15 MM (3/8"), TIPO COPEX                                                                                                                                                                                                                                                                                                                                                                                                        </t>
  </si>
  <si>
    <t>10,23</t>
  </si>
  <si>
    <t xml:space="preserve">ELETRODUTO PVC FLEXIVEL CORRUGADO, COR AMARELA, DE 16 MM                                                                                                                                                                                                                                                                                                                                                                                                                                                  </t>
  </si>
  <si>
    <t>2,33</t>
  </si>
  <si>
    <t xml:space="preserve">ELETRODUTO PVC FLEXIVEL CORRUGADO, COR AMARELA, DE 20 MM                                                                                                                                                                                                                                                                                                                                                                                                                                                  </t>
  </si>
  <si>
    <t>2,78</t>
  </si>
  <si>
    <t xml:space="preserve">ELETRODUTO PVC FLEXIVEL CORRUGADO, COR AMARELA, DE 25 MM                                                                                                                                                                                                                                                                                                                                                                                                                                                  </t>
  </si>
  <si>
    <t xml:space="preserve">ELETRODUTO PVC FLEXIVEL CORRUGADO, COR AMARELA, DE 32 MM                                                                                                                                                                                                                                                                                                                                                                                                                                                  </t>
  </si>
  <si>
    <t>5,15</t>
  </si>
  <si>
    <t xml:space="preserve">ELETRODUTO PVC FLEXIVEL CORRUGADO, REFORCADO, COR LARANJA, DE 20 MM, PARA LAJES E PISOS                                                                                                                                                                                                                                                                                                                                                                                                                   </t>
  </si>
  <si>
    <t>3,39</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</si>
  <si>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</si>
  <si>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</si>
  <si>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</si>
  <si>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13,21</t>
  </si>
  <si>
    <t xml:space="preserve">ELETRODUTO/CONDULETE DE PVC RIGIDO, LISO, COR CINZA, DE 1", PARA INSTALACOES APARENTES (NBR 5410)                                                                                                                                                                                                                                                                                                                                                                                                         </t>
  </si>
  <si>
    <t>24,45</t>
  </si>
  <si>
    <t xml:space="preserve">ELETRODUTO/CONDULETE DE PVC RIGIDO, LISO, COR CINZA, DE 3/4", PARA INSTALACOES APARENTES (NBR 5410)                                                                                                                                                                                                                                                                                                                                                                                                       </t>
  </si>
  <si>
    <t>16,84</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</si>
  <si>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</si>
  <si>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</si>
  <si>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</si>
  <si>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</si>
  <si>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</si>
  <si>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12,65</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</si>
  <si>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</si>
  <si>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</si>
  <si>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</si>
  <si>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71.571,18</t>
  </si>
  <si>
    <t xml:space="preserve">ELEVADOR DE CREMALHEIRA CABINE FECHADA 1,5 X 2,5 X 2,35 M (UMA POR TORRE), CAPACIDADE DE CARGA 1200 KG (15 PESSOAS), TORRE  24 M (16 MODULOS), FREIO DE SEGURANCA, LIMITADOR DE CARGA                                                                                                                                                                                                                                                                                                                     </t>
  </si>
  <si>
    <t>336.955,72</t>
  </si>
  <si>
    <t xml:space="preserve">EMENDA PARA CALHA PLUVIAL, PVC, DIAMETRO ENTRE 119 E 170 MM, PARA DRENAGEM PLUVIAL PREDIAL                                                                                                                                                                                                                                                                                                                                                                                                                </t>
  </si>
  <si>
    <t>32,10</t>
  </si>
  <si>
    <t xml:space="preserve">EMULSAO ASFALTICA ANIONICA                                                                                                                                                                                                                                                                                                                                                                                                                                                                                </t>
  </si>
  <si>
    <t>9,19</t>
  </si>
  <si>
    <t xml:space="preserve">EMULSAO EXPLOSIVA EM CARTUCHOS DE 1" X 12", DENSIDADE 1.15 G/CM3, INICIACAO ESPOLETA N. 8 / CORDEL                                                                                                                                                                                                                                                                                                                                                                                                        </t>
  </si>
  <si>
    <t>21,31</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</si>
  <si>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</si>
  <si>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</si>
  <si>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</si>
  <si>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</si>
  <si>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</si>
  <si>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</si>
  <si>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</si>
  <si>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</si>
  <si>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</si>
  <si>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</si>
  <si>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</si>
  <si>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</si>
  <si>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0,67</t>
  </si>
  <si>
    <t xml:space="preserve">ENERGIA ELETRICA COMERCIAL, BAIXA TENSAO, RELATIVA AO CONSUMO DE ATE 100 KWH, INCLUINDO ICMS, PIS/PASEP E COFINS                                                                                                                                                                                                                                                                                                                                                                                          </t>
  </si>
  <si>
    <t>0,69</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</si>
  <si>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</si>
  <si>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</si>
  <si>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</si>
  <si>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</si>
  <si>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</si>
  <si>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98,39</t>
  </si>
  <si>
    <t xml:space="preserve">ENGENHEIRO CIVIL DE OBRA JUNIOR (MENSALISTA)                                                                                                                                                                                                                                                                                                                                                                                                                                                              </t>
  </si>
  <si>
    <t xml:space="preserve">ENGENHEIRO CIVIL DE OBRA PLENO                                                                                                                                                                                                                                                                                                                                                                                                                                                                            </t>
  </si>
  <si>
    <t>111,98</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</si>
  <si>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</si>
  <si>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</si>
  <si>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</si>
  <si>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</si>
  <si>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</si>
  <si>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</si>
  <si>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</si>
  <si>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</si>
  <si>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</si>
  <si>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</si>
  <si>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</si>
  <si>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</si>
  <si>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109,02</t>
  </si>
  <si>
    <t xml:space="preserve">ENGENHEIRO SANITARISTA (MENSALISTA)                                                                                                                                                                                                                                                                                                                                                                                                                                                                       </t>
  </si>
  <si>
    <t xml:space="preserve">ENXADA ESTREITA *25 X 23* CM COM CABO                                                                                                                                                                                                                                                                                                                                                                                                                                                                     </t>
  </si>
  <si>
    <t>63,91</t>
  </si>
  <si>
    <t xml:space="preserve">EPI - FAMILIA ALMOXARIFE - HORISTA (ENCARGOS COMPLEMENTARES - COLETADO CAIXA)                                                                                                                                                                                                                                                                                                                                                                                                                             </t>
  </si>
  <si>
    <t xml:space="preserve">EPI - FAMILIA ALMOXARIFE - MENSALISTA (ENCARGOS COMPLEMENTARES - COLETADO CAIXA)                                                                                                                                                                                                                                                                                                                                                                                                                          </t>
  </si>
  <si>
    <t>140,69</t>
  </si>
  <si>
    <t xml:space="preserve">EPI - FAMILIA CARPINTEIRO DE FORMAS - HORISTA (ENCARGOS COMPLEMENTARES - COLETADO CAIXA)                                                                                                                                                                                                                                                                                                                                                                                                                  </t>
  </si>
  <si>
    <t xml:space="preserve">EPI - FAMILIA CARPINTEIRO DE FORMAS - MENSALISTA (ENCARGOS COMPLEMENTARES - COLETADO CAIXA)                                                                                                                                                                                                                                                                                                                                                                                                               </t>
  </si>
  <si>
    <t>253,46</t>
  </si>
  <si>
    <t xml:space="preserve">EPI - FAMILIA ELETRICISTA - HORISTA (ENCARGOS COMPLEMENTARES - COLETADO CAIXA)                                                                                                                                                                                                                                                                                                                                                                                                                            </t>
  </si>
  <si>
    <t xml:space="preserve">EPI - FAMILIA ELETRICISTA - MENSALISTA (ENCARGOS COMPLEMENTARES - COLETADO CAIXA)                                                                                                                                                                                                                                                                                                                                                                                                                         </t>
  </si>
  <si>
    <t>214,40</t>
  </si>
  <si>
    <t xml:space="preserve">EPI - FAMILIA ENCANADOR - HORISTA (ENCARGOS COMPLEMENTARES - COLETADO CAIXA)                                                                                                                                                                                                                                                                                                                                                                                                                              </t>
  </si>
  <si>
    <t>1,01</t>
  </si>
  <si>
    <t xml:space="preserve">EPI - FAMILIA ENCANADOR - MENSALISTA (ENCARGOS COMPLEMENTARES - COLETADO CAIXA)                                                                                                                                                                                                                                                                                                                                                                                                                           </t>
  </si>
  <si>
    <t>189,52</t>
  </si>
  <si>
    <t xml:space="preserve">EPI - FAMILIA ENCARREGADO GERAL - HORISTA (ENCARGOS COMPLEMENTARES - COLETADO CAIXA)                                                                                                                                                                                                                                                                                                                                                                                                                      </t>
  </si>
  <si>
    <t>1,17</t>
  </si>
  <si>
    <t xml:space="preserve">EPI - FAMILIA ENCARREGADO GERAL - MENSALISTA (ENCARGOS COMPLEMENTARES - COLETADO CAIXA)                                                                                                                                                                                                                                                                                                                                                                                                                   </t>
  </si>
  <si>
    <t>221,51</t>
  </si>
  <si>
    <t xml:space="preserve">EPI - FAMILIA ENGENHEIRO CIVIL - HORISTA (ENCARGOS COMPLEMENTARES - COLETADO CAIXA)                                                                                                                                                                                                                                                                                                                                                                                                                       </t>
  </si>
  <si>
    <t xml:space="preserve">EPI - FAMILIA ENGENHEIRO CIVIL - MENSALISTA (ENCARGOS COMPLEMENTARES - COLETADO CAIXA)                                                                                                                                                                                                                                                                                                                                                                                                                    </t>
  </si>
  <si>
    <t>133,45</t>
  </si>
  <si>
    <t xml:space="preserve">EPI - FAMILIA OPERADOR ESCAVADEIRA - HORISTA (ENCARGOS COMPLEMENTARES - COLETADO CAIXA)                                                                                                                                                                                                                                                                                                                                                                                                                   </t>
  </si>
  <si>
    <t>0,82</t>
  </si>
  <si>
    <t xml:space="preserve">EPI - FAMILIA OPERADOR ESCAVADEIRA - MENSALISTA (ENCARGOS COMPLEMENTARES - COLETADO CAIXA)                                                                                                                                                                                                                                                                                                                                                                                                                </t>
  </si>
  <si>
    <t>154,53</t>
  </si>
  <si>
    <t xml:space="preserve">EPI - FAMILIA PEDREIRO - HORISTA (ENCARGOS COMPLEMENTARES - COLETADO CAIXA)                                                                                                                                                                                                                                                                                                                                                                                                                               </t>
  </si>
  <si>
    <t xml:space="preserve">EPI - FAMILIA PEDREIRO - MENSALISTA (ENCARGOS COMPLEMENTARES - COLETADO CAIXA)                                                                                                                                                                                                                                                                                                                                                                                                                            </t>
  </si>
  <si>
    <t>220,75</t>
  </si>
  <si>
    <t xml:space="preserve">EPI - FAMILIA PINTOR - HORISTA (ENCARGOS COMPLEMENTARES - COLETADO CAIXA)                                                                                                                                                                                                                                                                                                                                                                                                                                 </t>
  </si>
  <si>
    <t xml:space="preserve">EPI - FAMILIA PINTOR - MENSALISTA (ENCARGOS COMPLEMENTARES - COLETADO CAIXA)                                                                                                                                                                                                                                                                                                                                                                                                                              </t>
  </si>
  <si>
    <t>316,25</t>
  </si>
  <si>
    <t xml:space="preserve">EPI - FAMILIA SERVENTE - HORISTA (ENCARGOS COMPLEMENTARES - COLETADO CAIXA)                                                                                                                                                                                                                                                                                                                                                                                                                               </t>
  </si>
  <si>
    <t xml:space="preserve">EPI - FAMILIA SERVENTE - MENSALISTA (ENCARGOS COMPLEMENTARES - COLETADO CAIXA)                                                                                                                                                                                                                                                                                                                                                                                                                            </t>
  </si>
  <si>
    <t>235,50</t>
  </si>
  <si>
    <t xml:space="preserve">EPI - FAMILIA SOLDADOR - HORISTA (ENCARGOS COMPLEMENTARES - COLETADO CAIXA)                                                                                                                                                                                                                                                                                                                                                                                                                               </t>
  </si>
  <si>
    <t xml:space="preserve">EPI - FAMILIA SOLDADOR - MENSALISTA (ENCARGOS COMPLEMENTARES - COLETADO CAIXA)                                                                                                                                                                                                                                                                                                                                                                                                                            </t>
  </si>
  <si>
    <t>317,67</t>
  </si>
  <si>
    <t xml:space="preserve">EPI - FAMILIA TOPOGRAFO - HORISTA (ENCARGOS COMPLEMENTARES - COLETADO CAIXA)                                                                                                                                                                                                                                                                                                                                                                                                                              </t>
  </si>
  <si>
    <t xml:space="preserve">EPI - FAMILIA TOPOGRAFO - MENSALISTA (ENCARGOS COMPLEMENTARES - COLETADO CAIXA)                                                                                                                                                                                                                                                                                                                                                                                                                           </t>
  </si>
  <si>
    <t>126,70</t>
  </si>
  <si>
    <t xml:space="preserve">EQUIPAMENTO DE LIMPEZA COMBINADO (VACUO/ALTA PRESSAO) 95% VACUO, TANQUE 7000 L, BOMBA 140 KGF/CM2 66 L/MIN COM MOTOR INDEPENDENTE A DIESEL DE 60 CV (INCLUI MONTAGEM, NAO INCLUI CAMINHAO)                                                                                                                                                                                                                                                                                                                </t>
  </si>
  <si>
    <t>532.558,20</t>
  </si>
  <si>
    <t xml:space="preserve">EQUIPAMENTO PARA DEMARCACAO DE FAIXAS DE TRAFEGO A FRIO, A SER MONTADO SOBRE CAMINHAO DE PBT MINIMO DE 9 T E DISTANCIA MINIMA ENTRE EIXOS DE 4,3 M, CAPACIDADE PARA 800 L DE TINTA (INCLUI MONTAGEM, NAO INCLUI CAMINHAO)                                                                                                                                                                                                                                                                                 </t>
  </si>
  <si>
    <t>1.739.843,75</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</si>
  <si>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</si>
  <si>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2.589.843,75</t>
  </si>
  <si>
    <t xml:space="preserve">ESCADA DUPLA DE ABRIR EM ALUMINIO, MODELO PINTOR, 8 DEGRAUS                                                                                                                                                                                                                                                                                                                                                                                                                                               </t>
  </si>
  <si>
    <t>480,36</t>
  </si>
  <si>
    <t xml:space="preserve">ESCADA EXTENSIVEL EM ALUMINIO COM 6,00 M ESTENDIDA                                                                                                                                                                                                                                                                                                                                                                                                                                                        </t>
  </si>
  <si>
    <t>1.360,37</t>
  </si>
  <si>
    <t xml:space="preserve">ESCAVADEIRA HIDRAULICA SOBRE ESTEIRA, COM GARRA GIRATORIA DE MANDIBULAS, PESO OPERACIONAL ENTRE 22,00 E 25,50 TON, POTENCIA LIQUIDA ENTRE 150 E 160 HP                                                                                                                                                                                                                                                                                                                                                    </t>
  </si>
  <si>
    <t>996.650,50</t>
  </si>
  <si>
    <t xml:space="preserve">ESCAVADEIRA HIDRAULICA SOBRE ESTEIRAS CACAMBA 0,40 A 1,20 M3, PESO OPERACIONAL 21,19 T, POTENCIA LIQUIDA 173 HP                                                                                                                                                                                                                                                                                                                                                                                           </t>
  </si>
  <si>
    <t>903.125,00</t>
  </si>
  <si>
    <t xml:space="preserve">ESCAVADEIRA HIDRAULICA SOBRE ESTEIRAS COM CACAMBA DE 1,20 M3, PESO OPERACIONAL 21 T, POTENCIA BRUTA 155 HP                                                                                                                                                                                                                                                                                                                                                                                                </t>
  </si>
  <si>
    <t>945.625,00</t>
  </si>
  <si>
    <t xml:space="preserve">ESCAVADEIRA HIDRAULICA SOBRE ESTEIRAS, CACAMBA  0,80 M3, PESO OPERACIONAL 17,8 T, POTENCIA LIQUIDA 110 HP                                                                                                                                                                                                                                                                                                                                                                                                 </t>
  </si>
  <si>
    <t>811.005,14</t>
  </si>
  <si>
    <t xml:space="preserve">ESCAVADEIRA HIDRAULICA SOBRE ESTEIRAS, CACAMBA 0,4 A 1,70 M3, PESO OPERACIONAL 23,2 T, POTENCIA BRUTA 183 HP                                                                                                                                                                                                                                                                                                                                                                                              </t>
  </si>
  <si>
    <t>969.000,00</t>
  </si>
  <si>
    <t xml:space="preserve">ESCAVADEIRA HIDRAULICA SOBRE ESTEIRAS, CACAMBA 0,62M3, PESO OPERACIONAL 12,61T, POTENCIA LIQUIDA 95HP                                                                                                                                                                                                                                                                                                                                                                                                     </t>
  </si>
  <si>
    <t>743.750,00</t>
  </si>
  <si>
    <t xml:space="preserve">ESCAVADEIRA HIDRAULICA SOBRE ESTEIRAS, CACAMBA 0,80 A 1,30 M3, PESO OPERACIONAL 22,18 T, POTENCIA LIQUIDA 170 HP                                                                                                                                                                                                                                                                                                                                                                                          </t>
  </si>
  <si>
    <t>887.187,50</t>
  </si>
  <si>
    <t xml:space="preserve">ESCAVADEIRA HIDRAULICA SOBRE ESTEIRAS, CACAMBA 0,80M3, PESO OPERACIONAL 17T, POTENCIA BRUTA 111HP                                                                                                                                                                                                                                                                                                                                                                                                         </t>
  </si>
  <si>
    <t>850.000,00</t>
  </si>
  <si>
    <t xml:space="preserve">ESCAVADEIRA HIDRAULICA SOBRE ESTEIRAS, CAPACIDADE DA CACAMBA ENTRE 1,20 E 1,50 M3, PESO OPERACIONAL ENTRE 20,00 E 22,00 TON, POTENCIA LIQUIDA ENTRE 150 E 155 HP, EQUIPADA COM CLAMSHELL                                                                                                                                                                                                                                                                                                                  </t>
  </si>
  <si>
    <t>959.463,00</t>
  </si>
  <si>
    <t xml:space="preserve">ESCORA PRE-MOLDADA EM CONCRETO, *10 X 10* CM, H = 2,30M                                                                                                                                                                                                                                                                                                                                                                                                                                                   </t>
  </si>
  <si>
    <t xml:space="preserve">ESCOVA CIRCULAR EM ACO LATONADO, 6 X 1 " (DIAMETRO X ESPESSURA), FURO DE 1 1/4 ", FIO ONDULADO *0,30*  MM                                                                                                                                                                                                                                                                                                                                                                                                 </t>
  </si>
  <si>
    <t xml:space="preserve">ESCOVA DE ACO, COM CABO, *4  X 15* FILEIRAS DE CERDAS                                                                                                                                                                                                                                                                                                                                                                                                                                                     </t>
  </si>
  <si>
    <t>10,30</t>
  </si>
  <si>
    <t xml:space="preserve">ESGUICHO JATO REGULAVEL, TIPO ELKHART, ENGATE RAPIDO 1 1/2", PARA COMBATE A INCENDIO                                                                                                                                                                                                                                                                                                                                                                                                                      </t>
  </si>
  <si>
    <t>211,38</t>
  </si>
  <si>
    <t xml:space="preserve">ESGUICHO JATO REGULAVEL, TIPO ELKHART, ENGATE RAPIDO 2 1/2", PARA COMBATE A INCENDIO                                                                                                                                                                                                                                                                                                                                                                                                                      </t>
  </si>
  <si>
    <t>257,14</t>
  </si>
  <si>
    <t xml:space="preserve">ESGUICHO TIPO JATO SOLIDO, EM LATAO, ENGATE RAPIDO 1 1/2" X 13 MM, PARA MANGUEIRA EM INSTALACAO PREDIAL COMBATE A INCENDIO                                                                                                                                                                                                                                                                                                                                                                                </t>
  </si>
  <si>
    <t>64,52</t>
  </si>
  <si>
    <t xml:space="preserve">ESGUICHO TIPO JATO SOLIDO, EM LATAO, ENGATE RAPIDO 1 1/2" X 16 MM, PARA MANGUEIRA EM INSTALACAO PREDIAL COMBATE A INCENDIO                                                                                                                                                                                                                                                                                                                                                                                </t>
  </si>
  <si>
    <t>65,12</t>
  </si>
  <si>
    <t xml:space="preserve">ESGUICHO TIPO JATO SOLIDO, EM LATAO, ENGATE RAPIDO 1 1/2" X 19 MM, PARA MANGUEIRA EM INSTALACAO PREDIAL COMBATE A INCENDIO                                                                                                                                                                                                                                                                                                                                                                                </t>
  </si>
  <si>
    <t>70,12</t>
  </si>
  <si>
    <t xml:space="preserve">ESGUICHO TIPO JATO SOLIDO, EM LATAO, ENGATE RAPIDO 2 1/2" X 13 MM, PARA MANGUEIRA EM INSTALACAO PREDIAL COMBATE A INCENDIO                                                                                                                                                                                                                                                                                                                                                                                </t>
  </si>
  <si>
    <t>106,28</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</si>
  <si>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</si>
  <si>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</si>
  <si>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116,57</t>
  </si>
  <si>
    <t xml:space="preserve">ESMERILHADEIRA ANGULAR ELETRICA, DIAMETRO DO DISCO 7 '' (180 MM), ROTACAO 8500 RPM, POTENCIA 2400 W                                                                                                                                                                                                                                                                                                                                                                                                       </t>
  </si>
  <si>
    <t>826,24</t>
  </si>
  <si>
    <t xml:space="preserve">ESPACADOR / DISTANCIADOR CIRCULAR COM ENTRADA LATERAL, EM PLASTICO, PARA VERGALHAO *4,2 A 12,5* MM, COBRIMENTO 20 MM                                                                                                                                                                                                                                                                                                                                                                                      </t>
  </si>
  <si>
    <t>0,22</t>
  </si>
  <si>
    <t xml:space="preserve">ESPACADOR / DISTANCIADOR TIPO GARRA DUPLA, EM PLASTICO, COBRIMENTO *20* MM, PARA FERRAGENS DE LAJES E FUNDO DE VIGAS                                                                                                                                                                                                                                                                                                                                                                                      </t>
  </si>
  <si>
    <t xml:space="preserve">ESPACADOR / DISTANCIADOR TIPO PINO EM PLASTICO, PARA VERGALHAO ATE 10 MM, PARA APOIO DE ARMADURA                                                                                                                                                                                                                                                                                                                                                                                                          </t>
  </si>
  <si>
    <t>0,36</t>
  </si>
  <si>
    <t xml:space="preserve">ESPACADOR OU DISTANCIADOR, EM PLASTICO, TIPO APOIO DE CORDOALHA (CARANGUEJO), PARA ARMADURA NEGATIVA E PROTENSAO, COBRIMENTO 50 MM                                                                                                                                                                                                                                                                                                                                                                        </t>
  </si>
  <si>
    <t>1,74</t>
  </si>
  <si>
    <t xml:space="preserve">ESPACADOR/SEPARADOR /CENTRALIZADOR DE BARRA DE ACO, PLASTICO, (CHUMBADOR TIPO CARAMBOLA - CB), DIAMETRO INTERNO ATE 20 MM                                                                                                                                                                                                                                                                                                                                                                                 </t>
  </si>
  <si>
    <t>1,48</t>
  </si>
  <si>
    <t xml:space="preserve">ESPACADOR/SEPARADOR /CENTRALIZADOR DE BARRA DE ACO, PLASTICO, (CHUMBADOR TIPO CARAMBOLA - CB), DIAMETRO INTERNO ENTRE 25 A 32 MM                                                                                                                                                                                                                                                                                                                                                                          </t>
  </si>
  <si>
    <t>2,77</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</si>
  <si>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</si>
  <si>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</si>
  <si>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</si>
  <si>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</si>
  <si>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25,81</t>
  </si>
  <si>
    <t xml:space="preserve">ESPATULA DE PLASTICO LISA, LARGURA 10 CM                                                                                                                                                                                                                                                                                                                                                                                                                                                                  </t>
  </si>
  <si>
    <t>8,12</t>
  </si>
  <si>
    <t xml:space="preserve">ESPELHO / PLACA CEGA 4" X 2", PARA INSTALACAO DE TOMADAS E INTERRUPTORES                                                                                                                                                                                                                                                                                                                                                                                                                                  </t>
  </si>
  <si>
    <t>2,82</t>
  </si>
  <si>
    <t xml:space="preserve">ESPELHO / PLACA CEGA 4" X 4", PARA INSTALACAO DE TOMADAS E INTERRUPTORES                                                                                                                                                                                                                                                                                                                                                                                                                                  </t>
  </si>
  <si>
    <t>5,97</t>
  </si>
  <si>
    <t xml:space="preserve">ESPELHO / PLACA DE 1 POSTO 4" X 2", PARA INSTALACAO DE TOMADAS E INTERRUPTORES                                                                                                                                                                                                                                                                                                                                                                                                                            </t>
  </si>
  <si>
    <t xml:space="preserve">ESPELHO / PLACA DE 2 POSTOS 4" X 2", PARA INSTALACAO DE TOMADAS E INTERRUPTORES                                                                                                                                                                                                                                                                                                                                                                                                                           </t>
  </si>
  <si>
    <t>2,76</t>
  </si>
  <si>
    <t xml:space="preserve">ESPELHO / PLACA DE 2 POSTOS 4" X 4", PARA INSTALACAO DE TOMADAS E INTERRUPTORES                                                                                                                                                                                                                                                                                                                                                                                                                           </t>
  </si>
  <si>
    <t>6,42</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</si>
  <si>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</si>
  <si>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</si>
  <si>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</si>
  <si>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</si>
  <si>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</si>
  <si>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14,24</t>
  </si>
  <si>
    <t xml:space="preserve">ESPELHO, RETO OU CURVO, EM LATAO CROMADO, ESPESSURA MINIMA 6 MM, LARGURA *43*MM, ALTURA *230*MM - PARA FECHADURA DE EMBUTIR                                                                                                                                                                                                                                                                                                                                                                               </t>
  </si>
  <si>
    <t>36,06</t>
  </si>
  <si>
    <t xml:space="preserve">ESPOLETA SIMPLES N 8.                                                                                                                                                                                                                                                                                                                                                                                                                                                                                     </t>
  </si>
  <si>
    <t>10,43</t>
  </si>
  <si>
    <t xml:space="preserve">ESPUMA EXPANSIVA DE POLIURETANO, APLICACAO MANUAL - 500 ML                                                                                                                                                                                                                                                                                                                                                                                                                                                </t>
  </si>
  <si>
    <t>27,00</t>
  </si>
  <si>
    <t xml:space="preserve">ESQUADRO DE ACO 12 " (300 MM), CABO DE ALUMINIO                                                                                                                                                                                                                                                                                                                                                                                                                                                           </t>
  </si>
  <si>
    <t>41,01</t>
  </si>
  <si>
    <t xml:space="preserve">ESQUI TRIPLO, EM TUBO DE ACO CARBONO, PINTURA NO PROCESSO ELETROSTATICO - EQUIPAMENTO DE GINASTICA PARA ACADEMIA AO AR LIVRE / ACADEMIA DA TERCEIRA IDADE - ATI                                                                                                                                                                                                                                                                                                                                           </t>
  </si>
  <si>
    <t>5.972,04</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</si>
  <si>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</si>
  <si>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</si>
  <si>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</si>
  <si>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</si>
  <si>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</si>
  <si>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</si>
  <si>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</si>
  <si>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</si>
  <si>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</si>
  <si>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21,04</t>
  </si>
  <si>
    <t xml:space="preserve">ESTOPA                                                                                                                                                                                                                                                                                                                                                                                                                                                                                                    </t>
  </si>
  <si>
    <t>15,86</t>
  </si>
  <si>
    <t xml:space="preserve">ESTOPIM SIMPLES                                                                                                                                                                                                                                                                                                                                                                                                                                                                                           </t>
  </si>
  <si>
    <t>13,03</t>
  </si>
  <si>
    <t xml:space="preserve">ESTRIBO COM PARAFUSO EM CHAPA DE FERRO FUNDIDO DE 2" X 3/16" X 35 CM, SECAO "U", PARA MADEIRAMENTO DE TELHADO                                                                                                                                                                                                                                                                                                                                                                                             </t>
  </si>
  <si>
    <t>42,42</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</si>
  <si>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</si>
  <si>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</si>
  <si>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</si>
  <si>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</si>
  <si>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43,48</t>
  </si>
  <si>
    <t xml:space="preserve">EXTENSAO DE SOLDA 201 GLP, E = *2,5 A 4,0* MM                                                                                                                                                                                                                                                                                                                                                                                                                                                             </t>
  </si>
  <si>
    <t>53,75</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</si>
  <si>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</si>
  <si>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</si>
  <si>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</si>
  <si>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</si>
  <si>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</si>
  <si>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</si>
  <si>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</si>
  <si>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</si>
  <si>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</si>
  <si>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</si>
  <si>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</si>
  <si>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109,44</t>
  </si>
  <si>
    <t xml:space="preserve">EXTREMIDADE/TUBETE PARA HIDROMETRO PVC, COM ROSCA, CURTA, COM BUCHA LATAO, 3/4"                                                                                                                                                                                                                                                                                                                                                                                                                           </t>
  </si>
  <si>
    <t>14,84</t>
  </si>
  <si>
    <t xml:space="preserve">FECHADRUA BICO DE PAPAGAIO PARA PORTA DE CORRER EXTERNA, EM ACO INOX COM ACABAMENTO CROMADO, MAQUINA COM 45 MM, INCLUINDO CHAVE TIPO CILINDRO                                                                                                                                                                                                                                                                                                                                                             </t>
  </si>
  <si>
    <t>91,35</t>
  </si>
  <si>
    <t xml:space="preserve">FECHADRUA BICO DE PAPAGAIO PARA PORTA DE CORRER INTERNA, EM ACO INOX COM ACABAMENTO CROMADO, MAQUINA COM 45 MM, INCLUINDO CHAVE TIPO BIPARTIDA                                                                                                                                                                                                                                                                                                                                                            </t>
  </si>
  <si>
    <t>75,62</t>
  </si>
  <si>
    <t xml:space="preserve">FECHADURA AUXILIAR DE SEGURANCA PARA PORTA EXTERNA, EM ACO INOX, BROCA DE 45 A 55 MM, LINGUETA COM 3 AVANCOS, INCLUINDO 2 CHAVES TIPO CILINDRO                                                                                                                                                                                                                                                                                                                                                            </t>
  </si>
  <si>
    <t>116,06</t>
  </si>
  <si>
    <t xml:space="preserve">FECHADURA DE EMBUTIR PARA GAVETA E MOVEIS DE MADEIRA, EM ACO INOX COM ACABAMENTO CROMADO, COM ABAS LATERAIS, CILINDRO COM 22 MM DE DIAMETRO, INCLUINDO CHAVE COM PERFIL METALICO E CAPA ESCAMOTEAVEL                                                                                                                                                                                                                                                                                                      </t>
  </si>
  <si>
    <t>12,39</t>
  </si>
  <si>
    <t xml:space="preserve">FECHADURA DE SOBREPOR PARA GAVETAS E ARMARIOS, EM ACO INOX COM ACABAMENTO CROMADO, COM CILINDRO DE APROX 20 MM                                                                                                                                                                                                                                                                                                                                                                                            </t>
  </si>
  <si>
    <t>12,40</t>
  </si>
  <si>
    <t xml:space="preserve">FECHADURA DE SOBREPOR PARA PORTAO, EM ACO INOX COM ACABAMENTO CROMADO, CAIXA DE 100 MM, INCLUINDO CHAVE TIPO CILINDRO                                                                                                                                                                                                                                                                                                                                                                                     </t>
  </si>
  <si>
    <t>54,45</t>
  </si>
  <si>
    <t xml:space="preserve">FECHADURA DE SOBREPOR PARA PORTAO, EM ACO INOX COM ACABAMENTO CROMADO, CAIXA DE 100 MM, INCLUINDO CHAVE TIPO TETRA                                                                                                                                                                                                                                                                                                                                                                                        </t>
  </si>
  <si>
    <t>84,54</t>
  </si>
  <si>
    <t xml:space="preserve">FECHADURA DE SOBREPOR TIPO CAIXAO, EM FERRO COM ACABAMENTO RESINADO, SEM MACANETA, SEM CILINDRO, INCLUINDO CHAVE TIPO SIMPLES                                                                                                                                                                                                                                                                                                                                                                             </t>
  </si>
  <si>
    <t>19,31</t>
  </si>
  <si>
    <t xml:space="preserve">FECHADURA ESPELHO PARA PORTA DE BANHEIRO, EM ACO INOX (MAQUINA, TESTA E CONTRA-TESTA) E EM ZAMAC (MACANETA, LINGUETA E TRINCOS) COM ACABAMENTO CROMADO, MAQUINA DE 40 MM, INCLUINDO CHAVE TIPO TRANQUETA                                                                                                                                                                                                                                                                                                  </t>
  </si>
  <si>
    <t>49,34</t>
  </si>
  <si>
    <t xml:space="preserve">FECHADURA ESPELHO PARA PORTA DE BANHEIRO, EM ACO INOX (MAQUINA, TESTA E CONTRA-TESTA) E EM ZAMAC (MACANETA, LINGUETA E TRINCOS) COM ACABAMENTO CROMADO, MAQUINA DE 55 MM, INCLUINDO CHAVE TIPO TRANQUETA  (CONJUNTO DE FECHADURAS)                                                                                                                                                                                                                                                                        </t>
  </si>
  <si>
    <t>93,33</t>
  </si>
  <si>
    <t xml:space="preserve">FECHADURA ESPELHO PARA PORTA EXTERNA, EM ACO INOX (MAQUINA, TESTA E CONTRA-TESTA) E EM ZAMAC (MACANETA, LINGUETA E TRINCOS) COM ACABAMENTO CROMADO, MAQUINA DE 40 MM, INCLUINDO CHAVE TIPO CILINDRO                                                                                                                                                                                                                                                                                                       </t>
  </si>
  <si>
    <t>62,75</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</si>
  <si>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</si>
  <si>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</si>
  <si>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56,01</t>
  </si>
  <si>
    <t xml:space="preserve">FECHADURA ESPELHO PARA PORTA INTERNA, EM ACO INOX (MAQUINA, TESTA E CONTRA-TESTA) E EM ZAMAC (MACANETA, LINGUETA E TRINCOS) COM ACABAMENTO CROMADO, MAQUINA DE 55 MM, INCLUINDO CHAVE TIPO INTERNA                                                                                                                                                                                                                                                                                                        </t>
  </si>
  <si>
    <t>92,94</t>
  </si>
  <si>
    <t xml:space="preserve">FECHADURA PARA PORTA PIVOTANTE DE VIDRO TEMPERADO, EM ACO INOX COM ACABAMENTO CROMADO, RECORTE PADRAO SANTA MARINA, COM CILINDRO EM LATAO, INCLUINDO CHAVE TIPO CILINDRO                                                                                                                                                                                                                                                                                                                                  </t>
  </si>
  <si>
    <t>46,44</t>
  </si>
  <si>
    <t xml:space="preserve">FECHADURA ROSETA REDONDA PARA PORTA DE BANHEIRO, EM ACO INOX (MAQUINA, TESTA E CONTRA-TESTA) E EM ZAMAC (MACANETA, LINGUETA E TRINCOS) COM ACABAMENTO CROMADO, MAQUINA DE 40 MM, INCLUINDO CHAVE TIPO TRANQUETA                                                                                                                                                                                                                                                                                           </t>
  </si>
  <si>
    <t>70,26</t>
  </si>
  <si>
    <t xml:space="preserve">FECHADURA ROSETA REDONDA PARA PORTA DE BANHEIRO, EM ACO INOX (MAQUINA, TESTA E CONTRA-TESTA) E EM ZAMAC (MACANETA, LINGUETA E TRINCOS) COM ACABAMENTO CROMADO, MAQUINA DE 55 MM, INCLUINDO CHAVE TIPO TRANQUETA                                                                                                                                                                                                                                                                                           </t>
  </si>
  <si>
    <t>112,50</t>
  </si>
  <si>
    <t xml:space="preserve">FECHADURA ROSETA REDONDA PARA PORTA EXTERNA, EM ACO INOX (MAQUINA, TESTA E CONTRA-TESTA) E EM ZAMAC (MACANETA, LINGUETA E TRINCOS) COM ACABAMENTO CROMADO, MAQUINA DE 40 MM, INCLUINDO CHAVE TIPO CILINDRO                                                                                                                                                                                                                                                                                                </t>
  </si>
  <si>
    <t>81,56</t>
  </si>
  <si>
    <t xml:space="preserve">FECHADURA ROSETA REDONDA PARA PORTA EXTERNA, EM ACO INOX (MAQUINA, TESTA E CONTRA-TESTA) E EM ZAMAC (MACANETA, LINGUETA E TRINCOS) COM ACABAMENTO CROMADO, MAQUINA DE 55 MM, INCLUINDO CHAVE TIPO CILINDRO                                                                                                                                                                                                                                                                                                </t>
  </si>
  <si>
    <t>131,56</t>
  </si>
  <si>
    <t xml:space="preserve">FECHADURA ROSETA REDONDA PARA PORTA INTERNA, EM ACO INOX (MAQUINA, TESTA E CONTRA-TESTA) E EM ZAMAC (MACANETA, LINGUETA E TRINCOS) COM ACABAMENTO CROMADO, MAQUINA DE 40 MM, INCLUINDO CHAVE TIPO INTERNA (CONJUNTO DE FECHADURAS)                                                                                                                                                                                                                                                                        </t>
  </si>
  <si>
    <t>69,71</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</si>
  <si>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</si>
  <si>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</si>
  <si>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</si>
  <si>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</si>
  <si>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</si>
  <si>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</si>
  <si>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</si>
  <si>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</si>
  <si>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</si>
  <si>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</si>
  <si>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</si>
  <si>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10,60</t>
  </si>
  <si>
    <t xml:space="preserve">FERRAMENTAS - FAMILIA CARPINTEIRO DE FORMAS - HORISTA (ENCARGOS COMPLEMENTARES - COLETADO CAIXA)                                                                                                                                                                                                                                                                                                                                                                                                          </t>
  </si>
  <si>
    <t>0,49</t>
  </si>
  <si>
    <t xml:space="preserve">FERRAMENTAS - FAMILIA CARPINTEIRO DE FORMAS - MENSALISTA (ENCARGOS COMPLEMENTARES - COLETADO CAIXA)                                                                                                                                                                                                                                                                                                                                                                                                       </t>
  </si>
  <si>
    <t>92,90</t>
  </si>
  <si>
    <t xml:space="preserve">FERRAMENTAS - FAMILIA ELETRICISTA - HORISTA (ENCARGOS COMPLEMENTARES - COLETADO CAIXA)                                                                                                                                                                                                                                                                                                                                                                                                                    </t>
  </si>
  <si>
    <t xml:space="preserve">FERRAMENTAS - FAMILIA ELETRICISTA - MENSALISTA (ENCARGOS COMPLEMENTARES - COLETADO CAIXA)                                                                                                                                                                                                                                                                                                                                                                                                                 </t>
  </si>
  <si>
    <t>161,79</t>
  </si>
  <si>
    <t xml:space="preserve">FERRAMENTAS - FAMILIA ENCANADOR - HORISTA (ENCARGOS COMPLEMENTARES - COLETADO CAIXA)                                                                                                                                                                                                                                                                                                                                                                                                                      </t>
  </si>
  <si>
    <t>0,32</t>
  </si>
  <si>
    <t xml:space="preserve">FERRAMENTAS - FAMILIA ENCANADOR - MENSALISTA (ENCARGOS COMPLEMENTARES - COLETADO CAIXA)                                                                                                                                                                                                                                                                                                                                                                                                                   </t>
  </si>
  <si>
    <t>60,76</t>
  </si>
  <si>
    <t xml:space="preserve">FERRAMENTAS - FAMILIA ENCARREGADO GERAL - HORISTA (ENCARGOS COMPLEMENTARES - COLETADO CAIXA)                                                                                                                                                                                                                                                                                                                                                                                                              </t>
  </si>
  <si>
    <t xml:space="preserve">FERRAMENTAS - FAMILIA ENCARREGADO GERAL - MENSALISTA (ENCARGOS COMPLEMENTARES - COLETADO CAIXA)                                                                                                                                                                                                                                                                                                                                                                                                           </t>
  </si>
  <si>
    <t>21,49</t>
  </si>
  <si>
    <t xml:space="preserve">FERRAMENTAS - FAMILIA ENGENHEIRO CIVIL - HORISTA (ENCARGOS COMPLEMENTARES - COLETADO CAIXA)                                                                                                                                                                                                                                                                                                                                                                                                               </t>
  </si>
  <si>
    <t>0,01</t>
  </si>
  <si>
    <t xml:space="preserve">FERRAMENTAS - FAMILIA ENGENHEIRO CIVIL - MENSALISTA (ENCARGOS COMPLEMENTARES - COLETADO CAIXA)                                                                                                                                                                                                                                                                                                                                                                                                            </t>
  </si>
  <si>
    <t>2,54</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</si>
  <si>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</si>
  <si>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</si>
  <si>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</si>
  <si>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</si>
  <si>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158,88</t>
  </si>
  <si>
    <t xml:space="preserve">FERRAMENTAS - FAMILIA PINTOR - HORISTA (ENCARGOS COMPLEMENTARES - COLETADO CAIXA)                                                                                                                                                                                                                                                                                                                                                                                                                         </t>
  </si>
  <si>
    <t xml:space="preserve">FERRAMENTAS - FAMILIA PINTOR - MENSALISTA (ENCARGOS COMPLEMENTARES - COLETADO CAIXA)                                                                                                                                                                                                                                                                                                                                                                                                                      </t>
  </si>
  <si>
    <t>315,88</t>
  </si>
  <si>
    <t xml:space="preserve">FERRAMENTAS - FAMILIA SERVENTE - HORISTA (ENCARGOS COMPLEMENTARES - COLETADO CAIXA)                                                                                                                                                                                                                                                                                                                                                                                                                       </t>
  </si>
  <si>
    <t>0,59</t>
  </si>
  <si>
    <t xml:space="preserve">FERRAMENTAS - FAMILIA SERVENTE - MENSALISTA (ENCARGOS COMPLEMENTARES - COLETADO CAIXA)                                                                                                                                                                                                                                                                                                                                                                                                                    </t>
  </si>
  <si>
    <t>110,64</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</si>
  <si>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</si>
  <si>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</si>
  <si>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</si>
  <si>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0,08</t>
  </si>
  <si>
    <t xml:space="preserve">FERRAMENTAS - FAMILIA TOPOGRAFO - MENSALISTA (ENCARGOS COMPLEMENTARES - COLETADO CAIXA)                                                                                                                                                                                                                                                                                                                                                                                                                   </t>
  </si>
  <si>
    <t>15,18</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</si>
  <si>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</si>
  <si>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</si>
  <si>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5,35</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</si>
  <si>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</si>
  <si>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</si>
  <si>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11,50</t>
  </si>
  <si>
    <t xml:space="preserve">FERROLHO COM FECHO / TRINCO REDONDO, EM ACO GALVANIZADO / ZINCADO, DE SOBREPOR, COM COMPRIMENTO DE 8" E ESPESSURA MINIMA DA CHAPA DE 1,50 MM                                                                                                                                                                                                                                                                                                                                                              </t>
  </si>
  <si>
    <t>16,64</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</si>
  <si>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</si>
  <si>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</si>
  <si>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8,39</t>
  </si>
  <si>
    <t xml:space="preserve">FERROLHO COM FECHO CHATO E PORTA CADEADO , EM ACO GALVANIZADO / ZINCADO, DE SOBREPOR, COM COMPRIMENTO DE 3" A 4", CHAPA COM ESPESSURA MINIMA DE 1,70 MM E LARGURA MINIMA DE 5,00 CM (FECHO REFORCADO)                                                                                                                                                                                                                                                                                                     </t>
  </si>
  <si>
    <t>9,46</t>
  </si>
  <si>
    <t xml:space="preserve">FERROLHO COM FECHO CHATO E PORTA CADEADO , EM ACO GALVANIZADO / ZINCADO, DE SOBREPOR, COM COMPRIMENTO DE 5", CHAPA COM ESPESSURA MINIMA DE 0,90 MM E LARGURA MINIMA DE 3,20 CM (FECHO SIMPLES)                                                                                                                                                                                                                                                                                                            </t>
  </si>
  <si>
    <t>9,70</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</si>
  <si>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</si>
  <si>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</si>
  <si>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12,19</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</si>
  <si>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</si>
  <si>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</si>
  <si>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3,75</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</si>
  <si>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</si>
  <si>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</si>
  <si>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</si>
  <si>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10,95</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</si>
  <si>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</si>
  <si>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</si>
  <si>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</si>
  <si>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</si>
  <si>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42,47</t>
  </si>
  <si>
    <t xml:space="preserve">FINCAPINO LONGO CALIBRE 22, CARGA FORTE POTENCIA 7 (PARA FERRAMENTA DE ACAO DIRETA), COR AMARELA                                                                                                                                                                                                                                                                                                                                                                                                          </t>
  </si>
  <si>
    <t>68,30</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</si>
  <si>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</si>
  <si>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</si>
  <si>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</si>
  <si>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</si>
  <si>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</si>
  <si>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6,22</t>
  </si>
  <si>
    <t xml:space="preserve">FITA / CINTA AUTOADESIVA ELASTOMERICA PARA VEDACAO, L= 50 MM, E = 3 MM                                                                                                                                                                                                                                                                                                                                                                                                                                    </t>
  </si>
  <si>
    <t xml:space="preserve">FITA ACO INOX PARA CINTAR POSTE, L = 19 MM, E = 0,5 MM (ROLO DE 30M)                                                                                                                                                                                                                                                                                                                                                                                                                                      </t>
  </si>
  <si>
    <t>67,20</t>
  </si>
  <si>
    <t xml:space="preserve">FITA ADESIVA ALUMINIZADA, PARA INSTALACAO DE MANTAS DE SUBCOBERTURA,  L = *5* CM                                                                                                                                                                                                                                                                                                                                                                                                                          </t>
  </si>
  <si>
    <t>1,57</t>
  </si>
  <si>
    <t xml:space="preserve">FITA ADESIVA ANTICORROSIVA DE PVC FLEXIVEL, COR PRETA, PARA PROTECAO TUBULACAO, 50 MM X 30 M (L X C), E= *0,25* MM                                                                                                                                                                                                                                                                                                                                                                                        </t>
  </si>
  <si>
    <t>7,60</t>
  </si>
  <si>
    <t xml:space="preserve">FITA ADESIVA ASFALTICA ALUMINIZADA MULTIUSO, L = 10 CM, ROLO DE 10 M                                                                                                                                                                                                                                                                                                                                                                                                                                      </t>
  </si>
  <si>
    <t xml:space="preserve">FITA CREPE ROLO DE 25 MM X 50 M                                                                                                                                                                                                                                                                                                                                                                                                                                                                           </t>
  </si>
  <si>
    <t xml:space="preserve">FITA DE ALUMINIO PARA PROTECAO DO CONDUTOR LARGURA 10 MM                                                                                                                                                                                                                                                                                                                                                                                                                                                  </t>
  </si>
  <si>
    <t>56,38</t>
  </si>
  <si>
    <t xml:space="preserve">FITA DE PAPEL MICROPERFURADO, 50 X 150 MM, PARA TRATAMENTO DE JUNTAS DE CHAPA DE GESSO PARA DRYWALL                                                                                                                                                                                                                                                                                                                                                                                                       </t>
  </si>
  <si>
    <t>0,28</t>
  </si>
  <si>
    <t xml:space="preserve">FITA DE PAPEL REFORCADA COM LAMINA DE METAL PARA REFORCO DE CANTOS DE CHAPA DE GESSO PARA DRYWALL                                                                                                                                                                                                                                                                                                                                                                                                         </t>
  </si>
  <si>
    <t>2,55</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</si>
  <si>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</si>
  <si>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</si>
  <si>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</si>
  <si>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1,60</t>
  </si>
  <si>
    <t xml:space="preserve">FITA METALICA GRAVADA, L = 17 MM, ROLO DE 25 M, CARGA RECOMENDADA = *120* KGF                                                                                                                                                                                                                                                                                                                                                                                                                             </t>
  </si>
  <si>
    <t>49,09</t>
  </si>
  <si>
    <t xml:space="preserve">FITA METALICA PERFURADA, L = *18* MM, ROLO DE 30 M, CARGA RECOMENDADA = *30* KGF                                                                                                                                                                                                                                                                                                                                                                                                                          </t>
  </si>
  <si>
    <t>55,49</t>
  </si>
  <si>
    <t xml:space="preserve">FITA METALICA PERFURADA, L = 17 MM, ROLO DE 30 M, CARGA RECOMENDADA = *19* KGF                                                                                                                                                                                                                                                                                                                                                                                                                            </t>
  </si>
  <si>
    <t>42,60</t>
  </si>
  <si>
    <t xml:space="preserve">FITA METALICA PERFURADA, L = 25 MM, ROLO DE 30 M, CARGA RECOMENDADA = *222,5* KGF                                                                                                                                                                                                                                                                                                                                                                                                                         </t>
  </si>
  <si>
    <t>149,10</t>
  </si>
  <si>
    <t xml:space="preserve">FITA VEDA ROSCA EM ROLOS DE 18 MM X 10 M (L X C)                                                                                                                                                                                                                                                                                                                                                                                                                                                          </t>
  </si>
  <si>
    <t xml:space="preserve">FITA VEDA ROSCA EM ROLOS DE 18 MM X 25 M (L X C)                                                                                                                                                                                                                                                                                                                                                                                                                                                          </t>
  </si>
  <si>
    <t xml:space="preserve">FITA VEDA ROSCA EM ROLOS DE 18 MM X 50 M (L X C)                                                                                                                                                                                                                                                                                                                                                                                                                                                          </t>
  </si>
  <si>
    <t>14,38</t>
  </si>
  <si>
    <t xml:space="preserve">FIXADOR DE ABA AUTOTRAVANTE PARA TELHA DE FIBROCIMENTO, TIPO CANALETE 90 OU KALHETAO                                                                                                                                                                                                                                                                                                                                                                                                                      </t>
  </si>
  <si>
    <t xml:space="preserve">FIXADOR DE ABA SIMPLES PARA TELHA DE FIBROCIMENTO, TIPO CANALETA 49 OU KALHETA                                                                                                                                                                                                                                                                                                                                                                                                                            </t>
  </si>
  <si>
    <t>2,85</t>
  </si>
  <si>
    <t xml:space="preserve">FIXADOR DE ABA SIMPLES PARA TELHA DE FIBROCIMENTO, TIPO CANALETA 90 OU KALHETAO                                                                                                                                                                                                                                                                                                                                                                                                                           </t>
  </si>
  <si>
    <t>3,99</t>
  </si>
  <si>
    <t xml:space="preserve">FLANELA *30 X 40* CM                                                                                                                                                                                                                                                                                                                                                                                                                                                                                      </t>
  </si>
  <si>
    <t xml:space="preserve">FLANGE SEXTAVADO DE FERRO GALVANIZADO, COM ROSCA BSP, DE 1 1/2"                                                                                                                                                                                                                                                                                                                                                                                                                                           </t>
  </si>
  <si>
    <t>55,43</t>
  </si>
  <si>
    <t xml:space="preserve">FLANGE SEXTAVADO DE FERRO GALVANIZADO, COM ROSCA BSP, DE 1 1/4"                                                                                                                                                                                                                                                                                                                                                                                                                                           </t>
  </si>
  <si>
    <t>44,04</t>
  </si>
  <si>
    <t xml:space="preserve">FLANGE SEXTAVADO DE FERRO GALVANIZADO, COM ROSCA BSP, DE 1/2"                                                                                                                                                                                                                                                                                                                                                                                                                                             </t>
  </si>
  <si>
    <t>19,28</t>
  </si>
  <si>
    <t xml:space="preserve">FLANGE SEXTAVADO DE FERRO GALVANIZADO, COM ROSCA BSP, DE 1"                                                                                                                                                                                                                                                                                                                                                                                                                                               </t>
  </si>
  <si>
    <t>31,67</t>
  </si>
  <si>
    <t xml:space="preserve">FLANGE SEXTAVADO DE FERRO GALVANIZADO, COM ROSCA BSP, DE 2 1/2"                                                                                                                                                                                                                                                                                                                                                                                                                                           </t>
  </si>
  <si>
    <t>103,43</t>
  </si>
  <si>
    <t xml:space="preserve">FLANGE SEXTAVADO DE FERRO GALVANIZADO, COM ROSCA BSP, DE 2"                                                                                                                                                                                                                                                                                                                                                                                                                                               </t>
  </si>
  <si>
    <t>65,80</t>
  </si>
  <si>
    <t xml:space="preserve">FLANGE SEXTAVADO DE FERRO GALVANIZADO, COM ROSCA BSP, DE 3/4"                                                                                                                                                                                                                                                                                                                                                                                                                                             </t>
  </si>
  <si>
    <t>26,33</t>
  </si>
  <si>
    <t xml:space="preserve">FLANGE SEXTAVADO DE FERRO GALVANIZADO, COM ROSCA BSP, DE 3"                                                                                                                                                                                                                                                                                                                                                                                                                                               </t>
  </si>
  <si>
    <t>139,84</t>
  </si>
  <si>
    <t xml:space="preserve">FLANGE SEXTAVADO DE FERRO GALVANIZADO, COM ROSCA BSP, DE 4"                                                                                                                                                                                                                                                                                                                                                                                                                                               </t>
  </si>
  <si>
    <t>206,74</t>
  </si>
  <si>
    <t xml:space="preserve">FLANGE SEXTAVADO DE FERRO GALVANIZADO, COM ROSCA BSP, DE 6"                                                                                                                                                                                                                                                                                                                                                                                                                                               </t>
  </si>
  <si>
    <t>347,34</t>
  </si>
  <si>
    <t xml:space="preserve">FORRO COMPOSTO POR PAINEIS DE LA DE VIDRO, REVESTIDOS EM PVC MICROPERFURADO, DE *1250 X 625* MM, ESPESSURA 15 MM (COM COLOCACAO)                                                                                                                                                                                                                                                                                                                                                                          </t>
  </si>
  <si>
    <t>112,39</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</si>
  <si>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</si>
  <si>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</si>
  <si>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</si>
  <si>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134,72</t>
  </si>
  <si>
    <t xml:space="preserve">FORRO DE MADEIRA CEDRINHO OU EQUIVALENTE DA REGIAO, ENCAIXE MACHO/FEMEA COM FRISO, *10 X 1* CM (SEM COLOCACAO)                                                                                                                                                                                                                                                                                                                                                                                            </t>
  </si>
  <si>
    <t>66,17</t>
  </si>
  <si>
    <t xml:space="preserve">FORRO DE MADEIRA CUMARU/IPE CHAMPANHE OU EQUIVALENTE DA REGIAO, ENCAIXE MACHO/FEMEA COM FRISO, *10 X 1* CM (SEM COLOCACAO)                                                                                                                                                                                                                                                                                                                                                                                </t>
  </si>
  <si>
    <t>100,00</t>
  </si>
  <si>
    <t xml:space="preserve">FORRO DE MADEIRA PINUS OU EQUIVALENTE DA REGIAO, ENCAIXE MACHO/FEMEA COM FRISO, *10 X 1* CM (SEM COLOCACAO)                                                                                                                                                                                                                                                                                                                                                                                               </t>
  </si>
  <si>
    <t>21,00</t>
  </si>
  <si>
    <t xml:space="preserve">FORRO DE PVC LISO, BRANCO, REGUA DE 10 CM, ESPESSURA DE 8 MM A 10 MM (COM COLOCACAO / SEM ESTRUTURA METALICA)                                                                                                                                                                                                                                                                                                                                                                                             </t>
  </si>
  <si>
    <t>77,06</t>
  </si>
  <si>
    <t xml:space="preserve">FORRO DE PVC LISO, BRANCO, REGUA DE 20 CM, ESPESSURA DE 8 MM A 10 MM, COMPRIMENTO 6 M (SEM COLOCACAO)                                                                                                                                                                                                                                                                                                                                                                                                     </t>
  </si>
  <si>
    <t>31,30</t>
  </si>
  <si>
    <t xml:space="preserve">FORRO DE PVC, FRISADO, BRANCO, REGUA DE 10 CM, ESPESSURA DE 8 MM A 10 MM E COMPRIMENTO 6 M (SEM COLOCACAO)                                                                                                                                                                                                                                                                                                                                                                                                </t>
  </si>
  <si>
    <t>23,00</t>
  </si>
  <si>
    <t xml:space="preserve">FORRO DE PVC, FRISADO, BRANCO, REGUA DE 20 CM, ESPESSURA DE 8 MM A 10 MM E COMPRIMENTO 6 M (SEM COLOCACAO)                                                                                                                                                                                                                                                                                                                                                                                                </t>
  </si>
  <si>
    <t>22,47</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</si>
  <si>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</si>
  <si>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</si>
  <si>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</si>
  <si>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</si>
  <si>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</si>
  <si>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</si>
  <si>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</si>
  <si>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41,91</t>
  </si>
  <si>
    <t xml:space="preserve">FUNDO PREPARADOR ACRILICO BASE AGUA                                                                                                                                                                                                                                                                                                                                                                                                                                                                       </t>
  </si>
  <si>
    <t xml:space="preserve">FUNDO SINTETICO NIVELADOR BRANCO FOSCO PARA MADEIRA                                                                                                                                                                                                                                                                                                                                                                                                                                                       </t>
  </si>
  <si>
    <t>39,94</t>
  </si>
  <si>
    <t xml:space="preserve">FURO PARA TORNEIRA OU OUTROS ACESSORIOS  EM BANCADA DE MARMORE/ GRANITO OU OUTRO TIPO DE PEDRA NATURAL                                                                                                                                                                                                                                                                                                                                                                                                    </t>
  </si>
  <si>
    <t>17,76</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</si>
  <si>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</si>
  <si>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</si>
  <si>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</si>
  <si>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</si>
  <si>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21,24</t>
  </si>
  <si>
    <t xml:space="preserve">FUSIVEL NH 125 A TAMANHO 00, CAPACIDADE DE INTERRUPCAO DE 120 KA, TENSAO NOMIMNAL DE 500 V                                                                                                                                                                                                                                                                                                                                                                                                                </t>
  </si>
  <si>
    <t>22,68</t>
  </si>
  <si>
    <t xml:space="preserve">FUSIVEL NH 160 A TAMANHO 00, CAPACIDADE DE INTERRUPCAO DE 120 KA, TENSAO NOMIMNAL DE 500 V                                                                                                                                                                                                                                                                                                                                                                                                                </t>
  </si>
  <si>
    <t>23,02</t>
  </si>
  <si>
    <t xml:space="preserve">FUSIVEL NH 20 A TAMANHO 000, CAPACIDADE DE INTERRUPCAO DE 120 KA, TENSAO NOMIMNAL DE 500 V                                                                                                                                                                                                                                                                                                                                                                                                                </t>
  </si>
  <si>
    <t>21,63</t>
  </si>
  <si>
    <t xml:space="preserve">FUSIVEL NH 200 A 250 AMPERES, TAMANHO 1, CAPACIDADE DE INTERRUPCAO DE 120 KA, TENSAO NOMIMNAL DE 500 V                                                                                                                                                                                                                                                                                                                                                                                                    </t>
  </si>
  <si>
    <t>50,69</t>
  </si>
  <si>
    <t xml:space="preserve">GABIAO  TIPO CAIXA, MALHA HEXAGONAL 8 X 10 CM (ZN/AL), FIO 2,7 MM, DIMENSOES 2,0 X 1,0 X 0,5 M (C X L X A)                                                                                                                                                                                                                                                                                                                                                                                                </t>
  </si>
  <si>
    <t>498,90</t>
  </si>
  <si>
    <t xml:space="preserve">GABIAO MANTA (COLCHAO) MALHA HEXAGONAL 6 X 8 CM (ZN/AL REVESTIDO COM POLIMERO), DIMENSOES 4,0 X 2,0 X 0,17 M (C X L X A) FIO 2 MM                                                                                                                                                                                                                                                                                                                                                                         </t>
  </si>
  <si>
    <t>1.370,15</t>
  </si>
  <si>
    <t xml:space="preserve">GABIAO MANTA (COLCHAO) MALHA HEXAGONAL 6 X 8 CM (ZN/AL REVESTIDO COM POLIMERO), FIO 2 MM, DIMENSOES 4,0 X 2,0 X 0,23 M (C X L X A)                                                                                                                                                                                                                                                                                                                                                                        </t>
  </si>
  <si>
    <t>1.478,17</t>
  </si>
  <si>
    <t xml:space="preserve">GABIAO MANTA (COLCHAO) MALHA HEXAGONAL 6 X 8 CM (ZN/AL REVESTIDO COM POLIMERO), FIO 2 MM, DIMENSOES 4,0 X 2,0 X 0,3 M (C X L X A)                                                                                                                                                                                                                                                                                                                                                                         </t>
  </si>
  <si>
    <t>1.626,10</t>
  </si>
  <si>
    <t xml:space="preserve">GABIAO MANTA (COLCHAO) MALHA HEXAGONAL 6 X 8 CM (ZN/AL REVESTIDO COM POLIMERO), FIO 2,0 MM, DIMENSOES 5,0 X 2,0 X 0,17 M (C X L X A)                                                                                                                                                                                                                                                                                                                                                                      </t>
  </si>
  <si>
    <t>131,44</t>
  </si>
  <si>
    <t xml:space="preserve">GABIAO MANTA (COLCHAO) MALHA HEXAGONAL 6 X 8 CM (ZN/AL REVESTIDO COM POLIMERO), FIO 2,0 MM, DIMENSOES 5,0 X 2,0 X 0,23 M (C X L X A)                                                                                                                                                                                                                                                                                                                                                                      </t>
  </si>
  <si>
    <t>142,22</t>
  </si>
  <si>
    <t xml:space="preserve">GABIAO MANTA (COLCHAO) MALHA HEXAGONAL 6 X 8 CM (ZN/AL REVESTIDO COM POLIMERO), FIO 2,0 MM, DIMENSOES 5,0 X 2,0 X 0,30 M (C X L X A)                                                                                                                                                                                                                                                                                                                                                                      </t>
  </si>
  <si>
    <t>156,00</t>
  </si>
  <si>
    <t xml:space="preserve">GABIAO SACO MALHA HEXAGONAL 8 X 10 CM (ZN/AL REVESTIDO COM POLIMERO),  FIO 2,4 MM, DIMENSOES 3,0 X 0,65 M                                                                                                                                                                                                                                                                                                                                                                                                 </t>
  </si>
  <si>
    <t>471,14</t>
  </si>
  <si>
    <t xml:space="preserve">GABIAO SACO MALHA HEXAGONAL 8 X 10 CM (ZN/AL REVESTIDO COM POLIMERO), FIO 2,4 MM, H = 0,65 M                                                                                                                                                                                                                                                                                                                                                                                                              </t>
  </si>
  <si>
    <t xml:space="preserve">GABIAO SACO MALHA HEXAGONAL 8 X 10 CM (ZN/AL), FIO 2,7 MM, DIMENSOES 4,0 X 0,65 M                                                                                                                                                                                                                                                                                                                                                                                                                         </t>
  </si>
  <si>
    <t>626,55</t>
  </si>
  <si>
    <t xml:space="preserve">GABIAO TIPO CAIXA MALHA HEXAGONAL 8 X 10 CM (ZN/AL REVESTIDO COM POLIMERO),  FIO 2,4 MM, DIMENSOES 2,0 X 1,0 X 1,0 M (C X L X A)                                                                                                                                                                                                                                                                                                                                                                          </t>
  </si>
  <si>
    <t>878,39</t>
  </si>
  <si>
    <t xml:space="preserve">GABIAO TIPO CAIXA MALHA HEXAGONAL 8 X 10 CM (ZN/AL REVESTIDO COM POLIMERO),  FIO 2,4 MM, H = 0,50 M                                                                                                                                                                                                                                                                                                                                                                                                       </t>
  </si>
  <si>
    <t>628,23</t>
  </si>
  <si>
    <t xml:space="preserve">GABIAO TIPO CAIXA MALHA HEXAGONAL 8 X 10 CM (ZN/AL), FIO 2,7 MM, DIMENSOES 2,0 X 1,0 X 1,0 M (C X L X A)                                                                                                                                                                                                                                                                                                                                                                                                  </t>
  </si>
  <si>
    <t>730,55</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</si>
  <si>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</si>
  <si>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</si>
  <si>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903,57</t>
  </si>
  <si>
    <t xml:space="preserve">GABIAO TIPO CAIXA PARA SOLO REFORCADO, MALHA HEXAGONAL DE DUPLA TORCAO 8 X 10 CM (ZN/AL REVESTIDO COM POLIMERO), FIO 2,7 MM, DIMENSOES 2,0 X 1,0 X 1,0 M, COM CAUDA DE 3,0 M                                                                                                                                                                                                                                                                                                                              </t>
  </si>
  <si>
    <t>1.161,94</t>
  </si>
  <si>
    <t xml:space="preserve">GABIAO TIPO CAIXA PARA SOLO REFORCADO, MALHA HEXAGONAL DE DUPLA TORCAO 8 X 10 CM (ZN/AL REVESTIDO COM POLIMERO), FIO 2,7 MM, DIMENSOES 2,0 X 1,0 X 1,0 M, COM CAUDA DE 4,0 M                                                                                                                                                                                                                                                                                                                              </t>
  </si>
  <si>
    <t>1.280,77</t>
  </si>
  <si>
    <t xml:space="preserve">GABIAO TIPO CAIXA PARA SOLO REFORCADO, MALHA HEXAGONAL 8 X 10 CM (ZN/AL REVESTIDO COM POLIMERO), FIO 2,7 MM, DIMENSOES 2,0 X 1,0 X 0,5 M, COM CAUDA DE 4,0 M                                                                                                                                                                                                                                                                                                                                              </t>
  </si>
  <si>
    <t>654,36</t>
  </si>
  <si>
    <t xml:space="preserve">GABIAO TIPO CAIXA PARA SOLO REFORCADO, MALHA HEXAGONAL 8 X 10 CM (ZN/AL REVESTIDO COM POLIMERO), FIO 2,7 MM, DIMENSOES 2,0 X 1,0 X 1,0 M, COM CAUDA DE 4,0 M                                                                                                                                                                                                                                                                                                                                              </t>
  </si>
  <si>
    <t>417,77</t>
  </si>
  <si>
    <t xml:space="preserve">GABIAO TIPO CAIXA TRAPEZOIDAL, MALHA HEXAGONAL 10 X 12 CM (ZN/AL REVESTIDO COM POLIMERO) FIO 2,7 MM, FACE COM 65 GRAUS, COM GEOSSINTETICO, DIMENSOES 2,0 X 1,5 X 1,0 M (C X L X A)                                                                                                                                                                                                                                                                                                                        </t>
  </si>
  <si>
    <t>351,21</t>
  </si>
  <si>
    <t xml:space="preserve">GABIAO TIPO CAIXA, MALHA HEXAGONAL 8 X 10 CM (ZN/AL REVESTIDO COM POLIMERO), FIO DE 2,4 MM, DIMENSOES 2,0 x 1,0 x 1,0 M (C X L X A)                                                                                                                                                                                                                                                                                                                                                                       </t>
  </si>
  <si>
    <t>439,19</t>
  </si>
  <si>
    <t xml:space="preserve">GABIAO TIPO CAIXA, MALHA HEXAGONAL 8 X 10 CM (ZN/AL REVESTIDO COM POLIMERO), FIO 2,4 MM, DIMENSOES 2,0 X 1,0 X 0,5 M (C X L X A)                                                                                                                                                                                                                                                                                                                                                                          </t>
  </si>
  <si>
    <t xml:space="preserve">GABIAO TIPO CAIXA, MALHA HEXAGONAL 8 X 10 CM (ZN/AL), FIO DE 2,7 MM, DIMENSOES 2,0 X 1,0 X 1,0 M (C X L X A)                                                                                                                                                                                                                                                                                                                                                                                              </t>
  </si>
  <si>
    <t>292,60</t>
  </si>
  <si>
    <t xml:space="preserve">GABIAO TIPO CAIXA, MALHA HEXAGONAL 8 X 10 CM (ZN/AL), FIO DE 2,7 MM, DIMENSOES 5,0 X 1,0 X 1,0 M (C X L X A)                                                                                                                                                                                                                                                                                                                                                                                              </t>
  </si>
  <si>
    <t>364,84</t>
  </si>
  <si>
    <t xml:space="preserve">GANCHO CHATO EM FERRO GALVANIZADO,  L = 110 MM, RECOBRIMENTO = 100MM, SECAO 1/8 X 1/2" (3 MM X 12 MM), PARA FIXAR TELHA DE FIBROCIMENTO ONDULADA                                                                                                                                                                                                                                                                                                                                                          </t>
  </si>
  <si>
    <t xml:space="preserve">GANCHO OLHAL EM ACO GALVANIZADO, ESPESSURA 16MM, ABERTURA 21MM                                                                                                                                                                                                                                                                                                                                                                                                                                            </t>
  </si>
  <si>
    <t>19,43</t>
  </si>
  <si>
    <t xml:space="preserve">GAS DE COZINHA - GLP                                                                                                                                                                                                                                                                                                                                                                                                                                                                                      </t>
  </si>
  <si>
    <t xml:space="preserve">GASOLINA COMUM                                                                                                                                                                                                                                                                                                                                                                                                                                                                                            </t>
  </si>
  <si>
    <t xml:space="preserve">GEOGRELHA TECIDA COM FILAMENTOS DE POLIESTER + PVC, RESISTENCIA LONGITUDINAL: 90 KN/M, RESISTENCIA TRANSVERSAL: 30 KN/M, ALONGAMENTO = 12 POR CENTO                                                                                                                                                                                                                                                                                                                                                       </t>
  </si>
  <si>
    <t>53,03</t>
  </si>
  <si>
    <t xml:space="preserve">GEOTEXTIL NAO TECIDO AGULHADO DE FILAMENTOS CONTINUOS 100% POLIESTER, RESITENCIA A TRACAO = 09 KN/M                                                                                                                                                                                                                                                                                                                                                                                                       </t>
  </si>
  <si>
    <t>6,45</t>
  </si>
  <si>
    <t xml:space="preserve">GEOTEXTIL NAO TECIDO AGULHADO DE FILAMENTOS CONTINUOS 100% POLIESTER, RESITENCIA A TRACAO = 10 KN/M                                                                                                                                                                                                                                                                                                                                                                                                       </t>
  </si>
  <si>
    <t>7,20</t>
  </si>
  <si>
    <t xml:space="preserve">GEOTEXTIL NAO TECIDO AGULHADO DE FILAMENTOS CONTINUOS 100% POLIESTER, RESITENCIA A TRACAO = 14 KN/M                                                                                                                                                                                                                                                                                                                                                                                                       </t>
  </si>
  <si>
    <t xml:space="preserve">GEOTEXTIL NAO TECIDO AGULHADO DE FILAMENTOS CONTINUOS 100% POLIESTER, RESITENCIA A TRACAO = 16 KN/M                                                                                                                                                                                                                                                                                                                                                                                                       </t>
  </si>
  <si>
    <t>10,78</t>
  </si>
  <si>
    <t xml:space="preserve">GEOTEXTIL NAO TECIDO AGULHADO DE FILAMENTOS CONTINUOS 100% POLIESTER, RESITENCIA A TRACAO = 21 KN/M                                                                                                                                                                                                                                                                                                                                                                                                       </t>
  </si>
  <si>
    <t xml:space="preserve">GEOTEXTIL NAO TECIDO AGULHADO DE FILAMENTOS CONTINUOS 100% POLIESTER, RESITENCIA A TRACAO = 26 KN/M                                                                                                                                                                                                                                                                                                                                                                                                       </t>
  </si>
  <si>
    <t>18,09</t>
  </si>
  <si>
    <t xml:space="preserve">GEOTEXTIL NAO TECIDO AGULHADO DE FILAMENTOS CONTINUOS 100% POLIESTER, RESITENCIA A TRACAO = 31 KN/M                                                                                                                                                                                                                                                                                                                                                                                                       </t>
  </si>
  <si>
    <t>21,67</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</si>
  <si>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</si>
  <si>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</si>
  <si>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</si>
  <si>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</si>
  <si>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</si>
  <si>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0,73</t>
  </si>
  <si>
    <t xml:space="preserve">GESSO PROJETADO                                                                                                                                                                                                                                                                                                                                                                                                                                                                                           </t>
  </si>
  <si>
    <t>0,56</t>
  </si>
  <si>
    <t xml:space="preserve">GONZO DE EMBUTIR, EM LATAO / ZAMAC, *20 X 48* MM, PARA JANELA BASCULANTE / PIVOTANTE, JOGO COM 4 PECAS (PAR)  - INCLUI PARAFUSOS                                                                                                                                                                                                                                                                                                                                                                          </t>
  </si>
  <si>
    <t>17,43</t>
  </si>
  <si>
    <t xml:space="preserve">GONZO DE SOBREPOR, EM LATAO / ZAMAC, PARA JANELA PIVOTANTE - INCLUI PARAFUSOS                                                                                                                                                                                                                                                                                                                                                                                                                             </t>
  </si>
  <si>
    <t>17,83</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</si>
  <si>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</si>
  <si>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</si>
  <si>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</si>
  <si>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</si>
  <si>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15,20</t>
  </si>
  <si>
    <t xml:space="preserve">GRAMPO DE ACO POLIDO 1 " X 9                                                                                                                                                                                                                                                                                                                                                                                                                                                                              </t>
  </si>
  <si>
    <t xml:space="preserve">GRAMPO DE ACO POLIDO 7/8 " X 9                                                                                                                                                                                                                                                                                                                                                                                                                                                                            </t>
  </si>
  <si>
    <t xml:space="preserve">GRAMPO LINHA VIVA DE LATAO ESTANHADO, DIAMETRO DO CONDUTOR PRINCIPAL DE 10 A 120 MM2, DIAMETRO DA DERIVACAO DE 10 A 70 MM2                                                                                                                                                                                                                                                                                                                                                                                </t>
  </si>
  <si>
    <t>67,54</t>
  </si>
  <si>
    <t xml:space="preserve">GRAMPO METALICO TIPO OLHAL PARA HASTE DE ATERRAMENTO DE 1/2'', CONDUTOR DE *10* A 50 MM2                                                                                                                                                                                                                                                                                                                                                                                                                  </t>
  </si>
  <si>
    <t>6,13</t>
  </si>
  <si>
    <t xml:space="preserve">GRAMPO METALICO TIPO OLHAL PARA HASTE DE ATERRAMENTO DE 1'', CONDUTOR DE *10* A 50 MM2                                                                                                                                                                                                                                                                                                                                                                                                                    </t>
  </si>
  <si>
    <t xml:space="preserve">GRAMPO METALICO TIPO OLHAL PARA HASTE DE ATERRAMENTO DE 3/4'', CONDUTOR DE *10* A 50 MM2                                                                                                                                                                                                                                                                                                                                                                                                                  </t>
  </si>
  <si>
    <t>10,14</t>
  </si>
  <si>
    <t xml:space="preserve">GRAMPO METALICO TIPO OLHAL PARA HASTE DE ATERRAMENTO DE 5/8'', CONDUTOR DE *10* A 50 MM2                                                                                                                                                                                                                                                                                                                                                                                                                  </t>
  </si>
  <si>
    <t xml:space="preserve">GRAMPO METALICO TIPO U PARA HASTE DE ATERRAMENTO DE ATE 3/4'', CONDUTOR DE 10 A 25 MM2                                                                                                                                                                                                                                                                                                                                                                                                                    </t>
  </si>
  <si>
    <t>34,61</t>
  </si>
  <si>
    <t xml:space="preserve">GRAMPO METALICO TIPO U PARA HASTE DE ATERRAMENTO DE ATE 5/8'', CONDUTOR DE 10 A 25 MM2                                                                                                                                                                                                                                                                                                                                                                                                                    </t>
  </si>
  <si>
    <t>33,80</t>
  </si>
  <si>
    <t xml:space="preserve">GRAMPO PARALELO METALICO PARA CABO DE 6 A 50 MM2, COM 2 PARAFUSOS                                                                                                                                                                                                                                                                                                                                                                                                                                         </t>
  </si>
  <si>
    <t xml:space="preserve">GRAMPO U DE 5/8 " N8 EM FERRO GALVANIZADO                                                                                                                                                                                                                                                                                                                                                                                                                                                                 </t>
  </si>
  <si>
    <t xml:space="preserve">GRANALHA DE ACO, ANGULAR (GRIT), PARA JATEAMENTO, PENEIRA 0,117 A 1,00 MM, (SAE G-40 A G-80)                                                                                                                                                                                                                                                                                                                                                                                                              </t>
  </si>
  <si>
    <t>159,07</t>
  </si>
  <si>
    <t xml:space="preserve">GRANALHA DE ACO, ANGULAR (GRIT), PARA JATEAMENTO, PENEIRA 1,41 A 1,19 MM (SAE G16)                                                                                                                                                                                                                                                                                                                                                                                                                        </t>
  </si>
  <si>
    <t>138,22</t>
  </si>
  <si>
    <t xml:space="preserve">GRANALHA DE ACO, ESFERICA (SHOT), PARA JATEAMENTO, PENEIRA 0,40 A 1,00 MM (SAE S-170 A S-280)                                                                                                                                                                                                                                                                                                                                                                                                             </t>
  </si>
  <si>
    <t>164,99</t>
  </si>
  <si>
    <t xml:space="preserve">GRANALHA DE ACO, ESFERICA (SHOT), PARA JATEAMENTO, PENEIRA 1,19 A 1,00 MM  (SAE S390)                                                                                                                                                                                                                                                                                                                                                                                                                     </t>
  </si>
  <si>
    <t>185,85</t>
  </si>
  <si>
    <t xml:space="preserve">GRANILHA/ GRANA/ PEDRISCO OU AGREGADO EM MARMORE/ GRANITO/ QUARTZO E CALCARIO, PRETO, CINZA, PALHA OU BRANCO                                                                                                                                                                                                                                                                                                                                                                                              </t>
  </si>
  <si>
    <t>0,47</t>
  </si>
  <si>
    <t xml:space="preserve">GRANITO PARA BANCADA, POLIDO, TIPO ANDORINHA/ QUARTZ/ CASTELO/ CORUMBA OU OUTROS EQUIVALENTES DA REGIAO, E=  *2,5* CM                                                                                                                                                                                                                                                                                                                                                                                     </t>
  </si>
  <si>
    <t xml:space="preserve">GRAUTE CIMENTICIO PARA USO GERAL                                                                                                                                                                                                                                                                                                                                                                                                                                                                          </t>
  </si>
  <si>
    <t xml:space="preserve">GRAXA LUBRIFICANTE                                                                                                                                                                                                                                                                                                                                                                                                                                                                                        </t>
  </si>
  <si>
    <t>47,71</t>
  </si>
  <si>
    <t xml:space="preserve">GRELHA FIXA, EM PVC BRANCA, QUADRADA, 150 X 150 MM, PARA RALOS E CAIXAS                                                                                                                                                                                                                                                                                                                                                                                                                                   </t>
  </si>
  <si>
    <t>13,91</t>
  </si>
  <si>
    <t xml:space="preserve">GRELHA FIXA, PVC CROMADA, REDONDA, 150 MM, PARA RALOS E CAIXAS                                                                                                                                                                                                                                                                                                                                                                                                                                            </t>
  </si>
  <si>
    <t>36,45</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</si>
  <si>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</si>
  <si>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</si>
  <si>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</si>
  <si>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</si>
  <si>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</si>
  <si>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734.320,31</t>
  </si>
  <si>
    <t xml:space="preserve">GRUA ASCENCIONAL, LANCA DE 42 M, CAPACIDADE DE 1,5 T A 30 M, ALTURA ATE 39 M                                                                                                                                                                                                                                                                                                                                                                                                                              </t>
  </si>
  <si>
    <t>831.955,08</t>
  </si>
  <si>
    <t xml:space="preserve">GRUA ASCENCIONAL, LANCA DE 50 M, CAPACIDADE DE 2,33 T A 30 M, ALTURA ATE 48 M                                                                                                                                                                                                                                                                                                                                                                                                                             </t>
  </si>
  <si>
    <t>1.545.457,03</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</si>
  <si>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</si>
  <si>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</si>
  <si>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</si>
  <si>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</si>
  <si>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</si>
  <si>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</si>
  <si>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</si>
  <si>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</si>
  <si>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</si>
  <si>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</si>
  <si>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</si>
  <si>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</si>
  <si>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</si>
  <si>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</si>
  <si>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</si>
  <si>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</si>
  <si>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</si>
  <si>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</si>
  <si>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9,09</t>
  </si>
  <si>
    <t xml:space="preserve">GUARNICAO / ALIZAR / VISTA LISA EM MADEIRA MACICA, PARA PORTA , E = *1* CM, L = *5* CM,  PINUS /EUCALIPTO / VIROLA OU EQUIVALENTE DA REGIAO                                                                                                                                                                                                                                                                                                                                                               </t>
  </si>
  <si>
    <t>5,42</t>
  </si>
  <si>
    <t xml:space="preserve">GUARNICAO / ALIZAR / VISTA, E = *1,5* CM, L = *5,0* CM, EM POLIESTIRENO, BRANCO (JOGO PARA 1 FACE)                                                                                                                                                                                                                                                                                                                                                                                                        </t>
  </si>
  <si>
    <t xml:space="preserve">GUARNICAO / MOLDURA / ARREMATE DE ACABAMENTO PARA ESQUADRIA, EM ALUMINIO PERFIL 25, ACABAMENTO ANODIZADO BRANCO OU BRILHANTE, PARA 1 FACE                                                                                                                                                                                                                                                                                                                                                                 </t>
  </si>
  <si>
    <t>26,09</t>
  </si>
  <si>
    <t xml:space="preserve">GUARNICAO/ALIZAR/VISTA, E = *1,3* CM, L = *5,0* CM HASTE REGULAVEL = *35* MM, EM MDF/PVC WOOD/ POLIESTIRENO OU MADEIRA LAMINADA, PRIMER BRANCO (JOGO PARA 1 FACE)                                                                                                                                                                                                                                                                                                                                         </t>
  </si>
  <si>
    <t>271,60</t>
  </si>
  <si>
    <t xml:space="preserve">GUARNICAO/ALIZAR/VISTA, E = *1,3* CM, L = *7,0* CM, EM POLIESTIRENO, BRANCO (JOGO PARA 1 FACE)                                                                                                                                                                                                                                                                                                                                                                                                            </t>
  </si>
  <si>
    <t xml:space="preserve">GUINCHO DE ALAVANCA MANUAL, CAPACIDADE DE 1,6 T, COM 20 M DE CABO DE ACO (AQUISICAO)                                                                                                                                                                                                                                                                                                                                                                                                                      </t>
  </si>
  <si>
    <t>2.531,44</t>
  </si>
  <si>
    <t xml:space="preserve">GUINCHO DE ALAVANCA MANUAL, CAPACIDADE 3,2 T COM 20 M DE CABO DE ACO DIAMETRO 16,3 MM                                                                                                                                                                                                                                                                                                                                                                                                                     </t>
  </si>
  <si>
    <t>2.889,91</t>
  </si>
  <si>
    <t xml:space="preserve">GUINCHO ELETRICO DE COLUNA, CAPACIDADE 400 KG, COM MOTO FREIO, MOTOR TRIFASICO DE 1,25 CV                                                                                                                                                                                                                                                                                                                                                                                                                 </t>
  </si>
  <si>
    <t>5.031,78</t>
  </si>
  <si>
    <t xml:space="preserve">GUINDASTE HIDRAULICO AUTOPROPELIDO, COM LANCA TELESCOPICA 28,80 M, CAPACIDADE MAXIMA 30 T, POTENCIA 97 KW, TRACAO  4 X 4                                                                                                                                                                                                                                                                                                                                                                                  </t>
  </si>
  <si>
    <t>1.284.071,96</t>
  </si>
  <si>
    <t xml:space="preserve">GUINDASTE HIDRAULICO AUTOPROPELIDO, COM LANCA TELESCOPICA 40 M, CAPACIDADE MAXIMA 60 T, POTENCIA 260 KW, TRACAO  6 X 6                                                                                                                                                                                                                                                                                                                                                                                    </t>
  </si>
  <si>
    <t>2.469.369,14</t>
  </si>
  <si>
    <t xml:space="preserve">GUINDASTE HIDRAULICO AUTOPROPELIDO, COM LANCA TELESCOPICA 50 M, CAPACIDADE MAXIMA 100 T, POTENCIA 350 KW,  TRACAO 10 X 6                                                                                                                                                                                                                                                                                                                                                                                  </t>
  </si>
  <si>
    <t>4.197.927,53</t>
  </si>
  <si>
    <t xml:space="preserve">GUINDAUTO HIDRAULICO, CAPACIDADE MAXIMA DE CARGA 10000 KG, MOMENTO MAXIMO DE CARGA 23 TM , ALCANCE MAXIMO HORIZONTAL 11,80 M, PARA MONTAGEM SOBRE CHASSI DE CAMINHAO PBT MINIMO 15000 KG (INCLUI MONTAGEM, NAO INCLUI CAMINHAO)                                                                                                                                                                                                                                                                           </t>
  </si>
  <si>
    <t>257.279,30</t>
  </si>
  <si>
    <t xml:space="preserve">GUINDAUTO HIDRAULICO, CAPACIDADE MAXIMA DE CARGA 14340 KG, MOMENTO MAXIMO DE CARGA 42,3 TM, ALCANCE MAXIMO HORIZONTAL 16,80 M, PARA MONTAGEM SOBRE CHASSI DE CAMINHAO PBT MINIMO 23000 KG (INCLUI MONTAGEM, NAO INCLUI CAMINHAO)                                                                                                                                                                                                                                                                          </t>
  </si>
  <si>
    <t>405.234,37</t>
  </si>
  <si>
    <t xml:space="preserve">GUINDAUTO HIDRAULICO, CAPACIDADE MAXIMA DE CARGA 30000 KG, MOMENTO MAXIMO DE CARGA 92,2 TM , ALCANCE MAXIMO HORIZONTAL  22,00 M, PARA MONTAGEM SOBRE CHASSI DE CAMINHAO PBT MINIMO 30000 KG (INCLUI MONTAGEM, NAO INCLUI CAMINHAO)                                                                                                                                                                                                                                                                        </t>
  </si>
  <si>
    <t>1.500.703,12</t>
  </si>
  <si>
    <t xml:space="preserve">GUINDAUTO HIDRAULICO, CAPACIDADE MAXIMA DE CARGA 3300 KG, MOMENTO MAXIMO DE CARGA 5,8 TM , ALCANCE MAXIMO HORIZONTAL  7,60 M, PARA MONTAGEM SOBRE CHASSI DE CAMINHAO PBT MINIMO 8000 KG (INCLUI MONTAGEM, NAO INCLUI CAMINHAO)                                                                                                                                                                                                                                                                            </t>
  </si>
  <si>
    <t>101.308,59</t>
  </si>
  <si>
    <t xml:space="preserve">GUINDAUTO HIDRAULICO, CAPACIDADE MAXIMA DE CARGA 6200 KG, MOMENTO MAXIMO DE CARGA 11,7 TM , ALCANCE MAXIMO HORIZONTAL  9,70 M, PARA MONTAGEM SOBRE CHASSI DE CAMINHAO PBT MINIMO 13000 KG (INCLUI MONTAGEM, NAO INCLUI CAMINHAO)                                                                                                                                                                                                                                                                          </t>
  </si>
  <si>
    <t>142.500,00</t>
  </si>
  <si>
    <t xml:space="preserve">GUINDAUTO HIDRAULICO, CAPACIDADE MAXIMA DE CARGA 8500 KG, MOMENTO MAXIMO DE CARGA 30,4 TM , ALCANCE MAXIMO HORIZONTAL  14,30 M, PARA MONTAGEM SOBRE CHASSI DE CAMINHAO PBT MINIMO 23000 KG (INCLUI MONTAGEM, NAO INCLUI CAMINHAO)                                                                                                                                                                                                                                                                         </t>
  </si>
  <si>
    <t>333.093,75</t>
  </si>
  <si>
    <t xml:space="preserve">HASTE ANCORA EM ACO GALVANIZADO, DIMENSOES 16 MM X 2000 MM                                                                                                                                                                                                                                                                                                                                                                                                                                                </t>
  </si>
  <si>
    <t>90,74</t>
  </si>
  <si>
    <t xml:space="preserve">HASTE DE ACO GALVANIZADO PARA FIXACAO DE CONCERTINA 2 "/3 M                                                                                                                                                                                                                                                                                                                                                                                                                                               </t>
  </si>
  <si>
    <t>30,13</t>
  </si>
  <si>
    <t xml:space="preserve">HASTE DE ATERRAMENTO EM ACO COM 3,00 M DE COMPRIMENTO E DN = 3/4", REVESTIDA COM BAIXA CAMADA DE COBRE, SEM CONECTOR                                                                                                                                                                                                                                                                                                                                                                                      </t>
  </si>
  <si>
    <t>98,04</t>
  </si>
  <si>
    <t xml:space="preserve">HASTE DE ATERRAMENTO EM ACO COM 3,00 M DE COMPRIMENTO E DN = 5/8", REVESTIDA COM BAIXA CAMADA DE COBRE, COM CONECTOR TIPO GRAMPO                                                                                                                                                                                                                                                                                                                                                                          </t>
  </si>
  <si>
    <t>68,63</t>
  </si>
  <si>
    <t xml:space="preserve">HASTE DE ATERRAMENTO EM ACO COM 3,00 M DE COMPRIMENTO E DN = 5/8", REVESTIDA COM BAIXA CAMADA DE COBRE, SEM CONECTOR                                                                                                                                                                                                                                                                                                                                                                                      </t>
  </si>
  <si>
    <t>66,26</t>
  </si>
  <si>
    <t xml:space="preserve">HASTE DE ATERRAMENTO EM ACO GALVANIZADO TIPO CANTONEIRA COM 2,00 M DE COMPRIMENTO, 25 X 25 MM E CHAPA DE 3/16"                                                                                                                                                                                                                                                                                                                                                                                            </t>
  </si>
  <si>
    <t>76,93</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</si>
  <si>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</si>
  <si>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</si>
  <si>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2,57</t>
  </si>
  <si>
    <t xml:space="preserve">HASTE RETA PARA GANCHO DE FERRO GALVANIZADO, COM ROSCA 5/16" X 35 CM PARA FIXACAO DE TELHA DE FIBROCIMENTO, INCLUI PORCA E ARRUELAS DE VEDACAO                                                                                                                                                                                                                                                                                                                                                            </t>
  </si>
  <si>
    <t>3,68</t>
  </si>
  <si>
    <t xml:space="preserve">HASTE RETA PARA GANCHO DE FERRO GALVANIZADO, COM ROSCA 5/16" X 40 CM PARA FIXACAO DE TELHA DE FIBROCIMENTO, INCLUI PORCA SEXTAVADA DE  ZINCO                                                                                                                                                                                                                                                                                                                                                              </t>
  </si>
  <si>
    <t>4,19</t>
  </si>
  <si>
    <t xml:space="preserve">HASTE RETA PARA GANCHO DE FERRO GALVANIZADO, COM ROSCA 5/16" X 45 CM PARA FIXACAO DE TELHA DE FIBROCIMENTO, INCLUI PORCA E ARRUELAS DE VEDACAO                                                                                                                                                                                                                                                                                                                                                            </t>
  </si>
  <si>
    <t>4,91</t>
  </si>
  <si>
    <t xml:space="preserve">HIDRANTE DE COLUNA COMPLETO, EM FERRO FUNDIDO, DN = 100 MM, COM REGISTRO, CUNHA DE BORRACHA, CURVA DESSIMETRICA, EXTREMIDADE E TAMPAS (INCLUI KIT FIXACAO)                                                                                                                                                                                                                                                                                                                                                </t>
  </si>
  <si>
    <t>5.608,00</t>
  </si>
  <si>
    <t xml:space="preserve">HIDRANTE DE COLUNA COMPLETO, EM FERRO FUNDIDO, DN = 75 MM, COM REGISTRO, CUNHA DE BORRACHA, CURVA DESSIMETRICA, EXTREMIDADE E TAMPAS (INCLUI KIT FIXACAO)                                                                                                                                                                                                                                                                                                                                                 </t>
  </si>
  <si>
    <t>5.079,58</t>
  </si>
  <si>
    <t xml:space="preserve">HIDRANTE SUBTERRANEO, EM FERRO FUNDIDO, COM CURVA CURTA E CAIXA, DN 75 MM                                                                                                                                                                                                                                                                                                                                                                                                                                 </t>
  </si>
  <si>
    <t>3.002,25</t>
  </si>
  <si>
    <t xml:space="preserve">HIDRANTE SUBTERRANEO, EM FERRO FUNDIDO, COM CURVA LONGA E CAIXA, DN 75 MM                                                                                                                                                                                                                                                                                                                                                                                                                                 </t>
  </si>
  <si>
    <t>3.161,95</t>
  </si>
  <si>
    <t xml:space="preserve">HIDROJATEADORA PARA DESOBSTRUCAO DE REDES E GALERIAS, TANQUE 7000 L, BOMBA TRIPLEX 120 KGF/CM2 128 L/MIN (INCLUI MONTAGEM, NAO INCLUI CAMINHAO)                                                                                                                                                                                                                                                                                                                                                           </t>
  </si>
  <si>
    <t>323.232,76</t>
  </si>
  <si>
    <t xml:space="preserve">HIDROJATEADORA PARA DESOBSTRUCAO DE REDES E GALERIAS, TANQUE 7000 L, BOMBA TRIPLEX 140 KGF/CM2 260 L/MIN ALIMENTADA POR MOTOR INDEPENDENTE A DIESEL POTENCIA 125 CV (INCLUI MONTAGEM, NAO INCLUI CAMINHAO)                                                                                                                                                                                                                                                                                                </t>
  </si>
  <si>
    <t>343.868,18</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</si>
  <si>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</si>
  <si>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</si>
  <si>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</si>
  <si>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</si>
  <si>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</si>
  <si>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</si>
  <si>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</si>
  <si>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</si>
  <si>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</si>
  <si>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</si>
  <si>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</si>
  <si>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22,05</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</si>
  <si>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</si>
  <si>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</si>
  <si>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</si>
  <si>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</si>
  <si>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23,53</t>
  </si>
  <si>
    <t xml:space="preserve">IMPERMEABILIZANTE INCOLOR,  BASE SILICONE, PARA TRATAMENTO DE FACHADAS, TELHAS, PEDRAS E OUTRAS SUPERFICIES                                                                                                                                                                                                                                                                                                                                                                                               </t>
  </si>
  <si>
    <t>34,72</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</si>
  <si>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</si>
  <si>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</si>
  <si>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</si>
  <si>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</si>
  <si>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</si>
  <si>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</si>
  <si>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</si>
  <si>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32,85</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</si>
  <si>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</si>
  <si>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</si>
  <si>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</si>
  <si>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11,17</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</si>
  <si>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</si>
  <si>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</si>
  <si>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18,21</t>
  </si>
  <si>
    <t xml:space="preserve">INTERRUPTOR SIMPLES + TOMADA 2P+T 10A, 250V, CONJUNTO MONTADO PARA EMBUTIR 4" X 2" (PLACA + SUPORTE + MODULOS)                                                                                                                                                                                                                                                                                                                                                                                            </t>
  </si>
  <si>
    <t>17,79</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</si>
  <si>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</si>
  <si>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</si>
  <si>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</si>
  <si>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</si>
  <si>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10,97</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</si>
  <si>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</si>
  <si>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</si>
  <si>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</si>
  <si>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19,46</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</si>
  <si>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</si>
  <si>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</si>
  <si>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</si>
  <si>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24,40</t>
  </si>
  <si>
    <t xml:space="preserve">INTERRUPTORES SIMPLES (2 MODULOS) 10A, 250V, CONJUNTO MONTADO PARA EMBUTIR 4" X 2" (PLACA + SUPORTE + MODULOS)                                                                                                                                                                                                                                                                                                                                                                                            </t>
  </si>
  <si>
    <t xml:space="preserve">INTERRUPTORES SIMPLES (3 MODULOS) 10A, 250V, CONJUNTO MONTADO PARA EMBUTIR 4" X 2" (PLACA + SUPORTE + MODULOS)                                                                                                                                                                                                                                                                                                                                                                                            </t>
  </si>
  <si>
    <t>20,14</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</si>
  <si>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</si>
  <si>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</si>
  <si>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</si>
  <si>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</si>
  <si>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</si>
  <si>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26,61</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</si>
  <si>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</si>
  <si>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</si>
  <si>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</si>
  <si>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284,83</t>
  </si>
  <si>
    <t xml:space="preserve">JANELA BASCULANTE EM MADEIRA PINUS/ EUCALIPTO/ TAUARI/ VIROLA OU EQUIVALENTE DA REGIAO, CAIXA DO BATENTE/ MARCO *10* CM, *2* FOLHAS BASCULANTES PARA VIDRO, COM FERRAGENS (SEM VIDRO, SEM GUARNICAO/ALIZAR E SEM ACABAMENTO)                                                                                                                                                                                                                                                                              </t>
  </si>
  <si>
    <t>791,20</t>
  </si>
  <si>
    <t xml:space="preserve">JANELA BASCULANTE, ACO, COM BATENTE/REQUADRO, 60 X 60 CM (SEM VIDROS)                                                                                                                                                                                                                                                                                                                                                                                                                                     </t>
  </si>
  <si>
    <t>229,00</t>
  </si>
  <si>
    <t xml:space="preserve">JANELA BASCULANTE, EM ALUMINIO PERFIL 20, 80 X 60 CM (A X L), 4 FLS (1 FIXA E 3 MOVEIS), ACABAMENTO BRANCO OU BRILHANTE, BATENTE DE 3 A 4 CM, COM VIDRO, SEM GUARNICAO                                                                                                                                                                                                                                                                                                                                    </t>
  </si>
  <si>
    <t>183,76</t>
  </si>
  <si>
    <t xml:space="preserve">JANELA DE ABRIR EM MADEIRA IMBUIA/CEDRO ARANA/CEDRO ROSA OU EQUIVALENTE DA REGIAO, CAIXA DO BATENTE/MARCO *10* CM, 2 FOLHAS DE ABRIR TIPO VENEZIANA E 2 FOLHAS DE ABRIR PARA VIDRO, COM GUARNICAO/ALIZAR, COM FERRAGENS, (SEM VIDRO E SEM ACABAMENTO)                                                                                                                                                                                                                                                     </t>
  </si>
  <si>
    <t>1.173,61</t>
  </si>
  <si>
    <t xml:space="preserve">JANELA DE ABRIR EM MADEIRA PINUS/EUCALIPTO/ TAUARI/ VIROLA OU EQUIVALENTE DA REGIAO, CAIXA DO BATENTE/MARCO *10* CM, 2 FOLHAS DE ABRIR TIPO VENEZIANA E 2 FOLHAS GUILHOTINA PARA VIDRO, COM FERRAGENS (SEM VIDRO,SEM GUARNICAO/ALIZAR E SEM ACABAMENTO)                                                                                                                                                                                                                                                   </t>
  </si>
  <si>
    <t>670,54</t>
  </si>
  <si>
    <t xml:space="preserve">JANELA DE CORRER,  EM ALUMINIO PERFIL 25, 120 X 150 CM (A X L), 4 FLS, BANDEIRA COM BASCULA,  ACABAMENTO BRANCO OU BRILHANTE, BATENTE/REQUADRO DE 6 A 14 CM, COM VIDRO, SEM GUARNICAO/ALIZAR                                                                                                                                                                                                                                                                                                              </t>
  </si>
  <si>
    <t>602,95</t>
  </si>
  <si>
    <t xml:space="preserve">JANELA DE CORRER, ACO, BATENTE/REQUADRO DE 6 A 14 CM, COM DIVISAO HORIZ , PINT ANTICORROSIVA, SEM VIDRO, BANDEIRA COM BASCULA, 4 FLS, 120 X 150 CM (A X L)                                                                                                                                                                                                                                                                                                                                                </t>
  </si>
  <si>
    <t>1.264,72</t>
  </si>
  <si>
    <t xml:space="preserve">JANELA DE CORRER, EM ALUMINIO PEFIL 25, 100 X 200 CM (A X L), 4 FLS, SEM BANDEIRA, ACABAMENTO BRANCO OU BRILHANTE, BATENTE DE 6 A 7 CM, COM VIDRO, SEM GUARNICAO/ALIZAR                                                                                                                                                                                                                                                                                                                                   </t>
  </si>
  <si>
    <t>639,13</t>
  </si>
  <si>
    <t xml:space="preserve">JANELA DE CORRER, EM ALUMINIO PERFIL 25, 100 X 120 CM (A X L), 2 FLS MOVEIS,  SEM BANDEIRA, ACABAMENTO BRANCO OU BRILHANTE, BATENTE DE 6 A 7 CM, COM VIDRO, SEM GUARNICAO                                                                                                                                                                                                                                                                                                                                 </t>
  </si>
  <si>
    <t>355,90</t>
  </si>
  <si>
    <t xml:space="preserve">JANELA DE CORRER, EM ALUMINIO PERFIL 25, 100 X 150 CM (A X L), 2 FLS MOVEIS,  SEM BANDEIRA, ACABAMENTO BRANCO OU BRILHANTE, BATENTE DE 6 A 7 CM, COM VIDRO, SEM GUARNICAO                                                                                                                                                                                                                                                                                                                                 </t>
  </si>
  <si>
    <t>458,70</t>
  </si>
  <si>
    <t xml:space="preserve">JANELA DE CORRER, EM ALUMINIO PERFIL 25, 100 X 150 CM (A X L), 4 FLS MOVEIS, SEM BANDEIRA, ACABAMENTO BRANCO OU BRILHANTE, BATENTE DE 6 A 7 CM, COM VIDRO, SEM GUARNICAO/ALIZAR                                                                                                                                                                                                                                                                                                                           </t>
  </si>
  <si>
    <t>555,37</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</si>
  <si>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</si>
  <si>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1.119,43</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</si>
  <si>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</si>
  <si>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1.418,75</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</si>
  <si>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</si>
  <si>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872,29</t>
  </si>
  <si>
    <t xml:space="preserve">JANELA EM MADEIRA CEDRINHO/ ANGELIM COMERCIAL/ CURUPIXA/ CUMARU OU EQUIVALENTE DA REGIAO, CAIXA DO BATENTE/MARCO *10* CM, 2 FOLHAS DE ABRIR TIPO VENEZIANA E 2 FOLHAS GUILHOTINA PARA VIDRO, COM GUARNICAO/ALIZAR, COM FERRAGENS (SEM VIDRO E SEM ACABAMENTO)                                                                                                                                                                                                                                             </t>
  </si>
  <si>
    <t>878,96</t>
  </si>
  <si>
    <t xml:space="preserve">JANELA FIXA, EM ALUMINIO PERFIL 20, 60  X 80 CM (A X L), BATENTE/REQUADRO DE 3 A 14 CM, COM VIDRO 4 MM, SEM GUARNICAO/ALIZAR, ACABAMENTO ALUM BRANCO OU BRILHANTE                                                                                                                                                                                                                                                                                                                                         </t>
  </si>
  <si>
    <t>649,08</t>
  </si>
  <si>
    <t xml:space="preserve">JANELA INTEGRADA VENEZIANA EM ALUMINIO  PERFIL 25, 120 X 120 CM (A X L), 2 FLS ( 2 VIDROS) E VENEZIANA COM ACIONAMENTO MANUAL, SEM BANDEIRA, ACABAMENTO BRILHANTE, BATENTE DE 11,50 A 12,50 CM, COM VIDRO, INCLUSO GUARNICAO                                                                                                                                                                                                                                                                              </t>
  </si>
  <si>
    <t>1.440,66</t>
  </si>
  <si>
    <t xml:space="preserve">JANELA MAXIM AR EM MADEIRA CEDRINHO/ ANGELIM COMERCIAL/ CURUPIXA/ CUMARU OU EQUIVALENTE DA REGIAO, CAIXA DO BATENTE/MARCO *10* CM, 1 FOLHA  PARA VIDRO, COM GUARNICAO/ALIZAR, COM FERRAGENS, (SEM VIDRO E SEM ACABAMENTO)                                                                                                                                                                                                                                                                                 </t>
  </si>
  <si>
    <t>1.239,54</t>
  </si>
  <si>
    <t xml:space="preserve">JANELA MAXIM AR, EM ALUMINIO PERFIL 25, 60 X 80 CM (A X L), ACABAMENTO BRANCO OU BRILHANTE, BATENTE DE 4 A 5 CM, COM VIDRO, SEM GUARNICAO/ALIZAR                                                                                                                                                                                                                                                                                                                                                          </t>
  </si>
  <si>
    <t>262,08</t>
  </si>
  <si>
    <t xml:space="preserve">JANELA MAXIMO AR, ACO, BATENTE / REQUADRO DE 6 A 14 CM, PINT ANTICORROSIVA, SEM VIDRO, COM GRADE, 1 FL, 60  X 80 CM (A X L)                                                                                                                                                                                                                                                                                                                                                                               </t>
  </si>
  <si>
    <t>498,80</t>
  </si>
  <si>
    <t xml:space="preserve">JANELA VENEZIANA DE CORRER, EM ALUMINIO PERFIL 25, 100 X 120 CM (A X L), 3 FLS (2 VENEZIANAS E 1 VIDRO), SEM BANDEIRA, ACABAMENTO BRANCO OU BRILHANTE, BATENTE DE 8 A 9 CM, COM VIDRO, SEM GUARNICAO/ALIZAR                                                                                                                                                                                                                                                                                               </t>
  </si>
  <si>
    <t>516,82</t>
  </si>
  <si>
    <t xml:space="preserve">JANELA VENEZIANA DE CORRER, EM ALUMINIO PERFIL 25, 100 X 150 CM (A X L), 6 FLS (4 VENEZIANAS E 2 VIDROS), SEM BANDEIRA, ACABAMENTO BRANCO OU BRILHANTE, BATENTE DE 8 A 9 CM, COM VIDRO, SEM GUARNICAO / ALIZAR                                                                                                                                                                                                                                                                                            </t>
  </si>
  <si>
    <t>706,15</t>
  </si>
  <si>
    <t xml:space="preserve">JARDINEIRO (HORISTA)                                                                                                                                                                                                                                                                                                                                                                                                                                                                                      </t>
  </si>
  <si>
    <t xml:space="preserve">JARDINEIRO (MENSALISTA)                                                                                                                                                                                                                                                                                                                                                                                                                                                                                   </t>
  </si>
  <si>
    <t xml:space="preserve">JOELHO CPVC, SOLDAVEL, 45 GRAUS, 15 MM, PARA AGUA QUENTE                                                                                                                                                                                                                                                                                                                                                                                                                                                  </t>
  </si>
  <si>
    <t>3,20</t>
  </si>
  <si>
    <t xml:space="preserve">JOELHO CPVC, SOLDAVEL, 45 GRAUS, 22 MM, PARA AGUA QUENTE                                                                                                                                                                                                                                                                                                                                                                                                                                                  </t>
  </si>
  <si>
    <t>4,27</t>
  </si>
  <si>
    <t xml:space="preserve">JOELHO CPVC, SOLDAVEL, 45 GRAUS, 28 MM, PARA AGUA QUENTE                                                                                                                                                                                                                                                                                                                                                                                                                                                  </t>
  </si>
  <si>
    <t xml:space="preserve">JOELHO CPVC, SOLDAVEL, 45 GRAUS, 35 MM, PARA AGUA QUENTE                                                                                                                                                                                                                                                                                                                                                                                                                                                  </t>
  </si>
  <si>
    <t xml:space="preserve">JOELHO CPVC, SOLDAVEL, 45 GRAUS, 42 MM, PARA AGUA QUENTE                                                                                                                                                                                                                                                                                                                                                                                                                                                  </t>
  </si>
  <si>
    <t>18,20</t>
  </si>
  <si>
    <t xml:space="preserve">JOELHO CPVC, SOLDAVEL, 45 GRAUS, 54 MM, PARA AGUA QUENTE                                                                                                                                                                                                                                                                                                                                                                                                                                                  </t>
  </si>
  <si>
    <t xml:space="preserve">JOELHO CPVC, SOLDAVEL, 45 GRAUS, 73 MM, PARA AGUA QUENTE                                                                                                                                                                                                                                                                                                                                                                                                                                                  </t>
  </si>
  <si>
    <t xml:space="preserve">JOELHO CPVC, SOLDAVEL, 45 GRAUS, 89 MM, PARA AGUA QUENTE                                                                                                                                                                                                                                                                                                                                                                                                                                                  </t>
  </si>
  <si>
    <t>141,26</t>
  </si>
  <si>
    <t xml:space="preserve">JOELHO CPVC, SOLDAVEL, 90 GRAUS, 114 MM, PARA AGUA QUENTE                                                                                                                                                                                                                                                                                                                                                                                                                                                 </t>
  </si>
  <si>
    <t xml:space="preserve">JOELHO CPVC, SOLDAVEL, 90 GRAUS, 15 MM, PARA AGUA QUENTE                                                                                                                                                                                                                                                                                                                                                                                                                                                  </t>
  </si>
  <si>
    <t xml:space="preserve">JOELHO CPVC, SOLDAVEL, 90 GRAUS, 22 MM, PARA AGUA QUENTE                                                                                                                                                                                                                                                                                                                                                                                                                                                  </t>
  </si>
  <si>
    <t>3,12</t>
  </si>
  <si>
    <t xml:space="preserve">JOELHO CPVC, SOLDAVEL, 90 GRAUS, 28 MM, PARA AGUA QUENTE                                                                                                                                                                                                                                                                                                                                                                                                                                                  </t>
  </si>
  <si>
    <t xml:space="preserve">JOELHO CPVC, SOLDAVEL, 90 GRAUS, 35 MM, PARA AGUA QUENTE                                                                                                                                                                                                                                                                                                                                                                                                                                                  </t>
  </si>
  <si>
    <t>12,01</t>
  </si>
  <si>
    <t xml:space="preserve">JOELHO CPVC, SOLDAVEL, 90 GRAUS, 42 MM, PARA AGUA QUENTE                                                                                                                                                                                                                                                                                                                                                                                                                                                  </t>
  </si>
  <si>
    <t>18,49</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</si>
  <si>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</si>
  <si>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</si>
  <si>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</si>
  <si>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</si>
  <si>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</si>
  <si>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5,59</t>
  </si>
  <si>
    <t xml:space="preserve">JOELHO DE REDUCAO, PVC, ROSCAVEL, 90 GRAUS, 1" X 3/4", COR BRANCA, PARA AGUA FRIA PREDIAL                                                                                                                                                                                                                                                                                                                                                                                                                 </t>
  </si>
  <si>
    <t xml:space="preserve">JOELHO DE REDUCAO, PVC, ROSCAVEL, 90 GRAUS, 3/4" X 1/2", COR BRANCA, PARA AGUA FRIA PREDIAL                                                                                                                                                                                                                                                                                                                                                                                                               </t>
  </si>
  <si>
    <t>3,62</t>
  </si>
  <si>
    <t xml:space="preserve">JOELHO DE TRANSICAO, CPVC, SOLDAVEL, 90 GRAUS, 15 MM X 1/2", PARA AGUA QUENTE                                                                                                                                                                                                                                                                                                                                                                                                                             </t>
  </si>
  <si>
    <t>8,64</t>
  </si>
  <si>
    <t xml:space="preserve">JOELHO DE TRANSICAO, CPVC, SOLDAVEL, 90 GRAUS, 22 MM X 1/2", PARA AGUA QUENTE                                                                                                                                                                                                                                                                                                                                                                                                                             </t>
  </si>
  <si>
    <t>10,84</t>
  </si>
  <si>
    <t xml:space="preserve">JOELHO DE TRANSICAO, CPVC, SOLDAVEL, 90 GRAUS, 22 MM X 3/4", PARA AGUA QUENTE                                                                                                                                                                                                                                                                                                                                                                                                                             </t>
  </si>
  <si>
    <t>16,81</t>
  </si>
  <si>
    <t xml:space="preserve">JOELHO PPR 45 GRAUS, SOLDAVEL, F/F, DN 20 MM, PARA AGUA QUENTE PREDIAL                                                                                                                                                                                                                                                                                                                                                                                                                                    </t>
  </si>
  <si>
    <t>2,16</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</si>
  <si>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</si>
  <si>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</si>
  <si>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</si>
  <si>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23,35</t>
  </si>
  <si>
    <t xml:space="preserve">JOELHO PPR 45 GRAUS, SOLDAVEL, F/F, DN 63 MM, PARA AQUA QUENTE E FRIA PREDIAL                                                                                                                                                                                                                                                                                                                                                                                                                             </t>
  </si>
  <si>
    <t>39,29</t>
  </si>
  <si>
    <t xml:space="preserve">JOELHO PPR 45 GRAUS, SOLDAVEL, F/F, DN 75 MM, PARA AQUA QUENTE E FRIA PREDIAL                                                                                                                                                                                                                                                                                                                                                                                                                             </t>
  </si>
  <si>
    <t>78,52</t>
  </si>
  <si>
    <t xml:space="preserve">JOELHO PPR 45 GRAUS, SOLDAVEL, F/F, DN 90 MM, PARA AQUA QUENTE E FRIA PREDIAL                                                                                                                                                                                                                                                                                                                                                                                                                             </t>
  </si>
  <si>
    <t>141,29</t>
  </si>
  <si>
    <t xml:space="preserve">JOELHO PPR, 45 GRAUS, SOLDAVEL, F/F, DN 32 MM, PARA AGUA QUENTE PREDIAL                                                                                                                                                                                                                                                                                                                                                                                                                                   </t>
  </si>
  <si>
    <t>7,30</t>
  </si>
  <si>
    <t xml:space="preserve">JOELHO PPR, 90 GRAUS, SOLDAVEL, F/F, DN 110 MM, PARA AGUA QUENTE PREDIAL                                                                                                                                                                                                                                                                                                                                                                                                                                  </t>
  </si>
  <si>
    <t>307,92</t>
  </si>
  <si>
    <t xml:space="preserve">JOELHO PPR, 90 GRAUS, SOLDAVEL, F/F, DN 20 MM, PARA AGUA QUENTE PREDIAL                                                                                                                                                                                                                                                                                                                                                                                                                                   </t>
  </si>
  <si>
    <t>1,92</t>
  </si>
  <si>
    <t xml:space="preserve">JOELHO PPR, 90 GRAUS, SOLDAVEL, F/F, DN 25 MM, PARA AGUA QUENTE PREDIAL                                                                                                                                                                                                                                                                                                                                                                                                                                   </t>
  </si>
  <si>
    <t>2,58</t>
  </si>
  <si>
    <t xml:space="preserve">JOELHO PPR, 90 GRAUS, SOLDAVEL, F/F, DN 32 MM, PARA AGUA QUENTE PREDIAL                                                                                                                                                                                                                                                                                                                                                                                                                                   </t>
  </si>
  <si>
    <t xml:space="preserve">JOELHO PPR, 90 GRAUS, SOLDAVEL, F/F, DN 40 MM, PARA AGUA QUENTE PREDIAL                                                                                                                                                                                                                                                                                                                                                                                                                                   </t>
  </si>
  <si>
    <t>8,85</t>
  </si>
  <si>
    <t xml:space="preserve">JOELHO PPR, 90 GRAUS, SOLDAVEL, F/F, DN 50 MM, PARA AGUA QUENTE PREDIAL                                                                                                                                                                                                                                                                                                                                                                                                                                   </t>
  </si>
  <si>
    <t xml:space="preserve">JOELHO PPR, 90 GRAUS, SOLDAVEL, F/F, DN 63 MM, PARA AGUA QUENTE PREDIAL                                                                                                                                                                                                                                                                                                                                                                                                                                   </t>
  </si>
  <si>
    <t>23,81</t>
  </si>
  <si>
    <t xml:space="preserve">JOELHO PPR, 90 GRAUS, SOLDAVEL, F/F, DN 75 MM, PARA AGUA QUENTE PREDIAL                                                                                                                                                                                                                                                                                                                                                                                                                                   </t>
  </si>
  <si>
    <t xml:space="preserve">JOELHO PPR, 90 GRAUS, SOLDAVEL, F/F, DN 90 MM, PARA AGUA QUENTE PREDIAL                                                                                                                                                                                                                                                                                                                                                                                                                                   </t>
  </si>
  <si>
    <t>87,78</t>
  </si>
  <si>
    <t xml:space="preserve">JOELHO PVC COM VISITA, 90 GRAUS, DN 100 X 50 MM, SERIE NORMAL, PARA ESGOTO PREDIAL                                                                                                                                                                                                                                                                                                                                                                                                                        </t>
  </si>
  <si>
    <t>20,33</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</si>
  <si>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</si>
  <si>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</si>
  <si>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</si>
  <si>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14,30</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</si>
  <si>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</si>
  <si>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</si>
  <si>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</si>
  <si>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5,86</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</si>
  <si>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</si>
  <si>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</si>
  <si>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</si>
  <si>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</si>
  <si>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</si>
  <si>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</si>
  <si>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</si>
  <si>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</si>
  <si>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</si>
  <si>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</si>
  <si>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8,69</t>
  </si>
  <si>
    <t xml:space="preserve">JOELHO PVC, SOLDAVEL, COM BUCHA DE LATAO, 90 GRAUS, 32 MM X 3/4", PARA AGUA FRIA PREDIAL                                                                                                                                                                                                                                                                                                                                                                                                                  </t>
  </si>
  <si>
    <t xml:space="preserve">JOELHO PVC, SOLDAVEL, PB, 45 GRAUS, DN 100 MM, PARA ESGOTO PREDIAL                                                                                                                                                                                                                                                                                                                                                                                                                                        </t>
  </si>
  <si>
    <t>9,15</t>
  </si>
  <si>
    <t xml:space="preserve">JOELHO PVC, SOLDAVEL, PB, 45 GRAUS, DN 150 MM, PARA ESGOTO PREDIAL                                                                                                                                                                                                                                                                                                                                                                                                                                        </t>
  </si>
  <si>
    <t xml:space="preserve">JOELHO PVC, SOLDAVEL, PB, 45 GRAUS, DN 40 MM, PARA ESGOTO PREDIAL                                                                                                                                                                                                                                                                                                                                                                                                                                         </t>
  </si>
  <si>
    <t>2,47</t>
  </si>
  <si>
    <t xml:space="preserve">JOELHO PVC, SOLDAVEL, PB, 45 GRAUS, DN 50 MM, PARA ESGOTO PREDIAL                                                                                                                                                                                                                                                                                                                                                                                                                                         </t>
  </si>
  <si>
    <t xml:space="preserve">JOELHO PVC, SOLDAVEL, PB, 45 GRAUS, DN 75 MM, PARA ESGOTO PREDIAL                                                                                                                                                                                                                                                                                                                                                                                                                                         </t>
  </si>
  <si>
    <t xml:space="preserve">JOELHO PVC, SOLDAVEL, PB, 90 GRAUS, DN 100 MM, PARA ESGOTO PREDIAL                                                                                                                                                                                                                                                                                                                                                                                                                                        </t>
  </si>
  <si>
    <t>8,32</t>
  </si>
  <si>
    <t xml:space="preserve">JOELHO PVC, SOLDAVEL, PB, 90 GRAUS, DN 150 MM, PARA ESGOTO PREDIAL                                                                                                                                                                                                                                                                                                                                                                                                                                        </t>
  </si>
  <si>
    <t xml:space="preserve">JOELHO PVC, SOLDAVEL, PB, 90 GRAUS, DN 40 MM, PARA ESGOTO PREDIAL                                                                                                                                                                                                                                                                                                                                                                                                                                         </t>
  </si>
  <si>
    <t>2,22</t>
  </si>
  <si>
    <t xml:space="preserve">JOELHO PVC, SOLDAVEL, PB, 90 GRAUS, DN 50 MM, PARA ESGOTO PREDIAL                                                                                                                                                                                                                                                                                                                                                                                                                                         </t>
  </si>
  <si>
    <t>3,06</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</si>
  <si>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</si>
  <si>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</si>
  <si>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</si>
  <si>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</si>
  <si>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0,78</t>
  </si>
  <si>
    <t xml:space="preserve">JOELHO PVC, SOLDAVEL, 90 GRAUS, 32 MM, COR MARROM, PARA AGUA FRIA PREDIAL                                                                                                                                                                                                                                                                                                                                                                                                                                 </t>
  </si>
  <si>
    <t>2,61</t>
  </si>
  <si>
    <t xml:space="preserve">JOELHO PVC, SOLDAVEL, 90 GRAUS, 40 MM, COR MARROM, PARA AGUA FRIA PREDIAL                                                                                                                                                                                                                                                                                                                                                                                                                                 </t>
  </si>
  <si>
    <t>6,37</t>
  </si>
  <si>
    <t xml:space="preserve">JOELHO PVC, SOLDAVEL, 90 GRAUS, 50 MM, COR MARROM, PARA AGUA FRIA PREDIAL                                                                                                                                                                                                                                                                                                                                                                                                                                 </t>
  </si>
  <si>
    <t>5,39</t>
  </si>
  <si>
    <t xml:space="preserve">JOELHO PVC, SOLDAVEL, 90 GRAUS, 60 MM, COR MARROM, PARA AGUA FRIA PREDIAL                                                                                                                                                                                                                                                                                                                                                                                                                                 </t>
  </si>
  <si>
    <t>31,22</t>
  </si>
  <si>
    <t xml:space="preserve">JOELHO PVC, SOLDAVEL, 90 GRAUS, 85 MM, COR MARROM, PARA AGUA FRIA PREDIAL                                                                                                                                                                                                                                                                                                                                                                                                                                 </t>
  </si>
  <si>
    <t xml:space="preserve">JOELHO PVC, 90 GRAUS, ROSCAVEL, 1 1/4", COR BRANCA, AGUA FRIA PREDIAL                                                                                                                                                                                                                                                                                                                                                                                                                                     </t>
  </si>
  <si>
    <t>13,60</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</si>
  <si>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</si>
  <si>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</si>
  <si>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</si>
  <si>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23,25</t>
  </si>
  <si>
    <t xml:space="preserve">JOELHO ROSCA FEMEA MOVEL, METALICO, PARA CONEXAO COM ANEL DESLIZANTE EM TUBO PEX, DN 25 MM X 3/4"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</si>
  <si>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</si>
  <si>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</si>
  <si>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</si>
  <si>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24,09</t>
  </si>
  <si>
    <t xml:space="preserve">JOELHO 90 GRAUS, METALICO, PARA CONEXAO COM ANEL DESLIZANTE EM TUBO PEX, DN 32 MM                                                                                                                                                                                                                                                                                                                                                                                                                         </t>
  </si>
  <si>
    <t xml:space="preserve">JOELHO 90 GRAUS, PLASTICO, PARA CONEXAO COM CRIMPAGEM EM TUBO PEX, DN 16 MM                                                                                                                                                                                                                                                                                                                                                                                                                               </t>
  </si>
  <si>
    <t>10,81</t>
  </si>
  <si>
    <t xml:space="preserve">JOELHO 90 GRAUS, PLASTICO, PARA CONEXAO COM CRIMPAGEM EM TUBO PEX, DN 20 MM                                                                                                                                                                                                                                                                                                                                                                                                                               </t>
  </si>
  <si>
    <t>14,99</t>
  </si>
  <si>
    <t xml:space="preserve">JOELHO 90 GRAUS, PLASTICO, PARA CONEXAO COM CRIMPAGEM EM TUBO PEX, DN 25 MM                                                                                                                                                                                                                                                                                                                                                                                                                               </t>
  </si>
  <si>
    <t xml:space="preserve">JOELHO 90 GRAUS, PLASTICO, PARA CONEXAO COM CRIMPAGEM EM TUBO PEX, DN 32 MM                                                                                                                                                                                                                                                                                                                                                                                                                               </t>
  </si>
  <si>
    <t>33,12</t>
  </si>
  <si>
    <t xml:space="preserve">JOELHO 90 GRAUS, ROSCA FEMEA TERMINAL, METALICO, PARA CONEXAO COM ANEL DESLIZANTE EM TUBO PEX, DN 16 MM X 1/2"                                                                                                                                                                                                                                                                                                                                                                                            </t>
  </si>
  <si>
    <t>10,55</t>
  </si>
  <si>
    <t xml:space="preserve">JOELHO 90 GRAUS, ROSCA FEMEA TERMINAL, METALICO, PARA CONEXAO COM ANEL DESLIZANTE EM TUBO PEX, DN 20 MM X 1/2"                                                                                                                                                                                                                                                                                                                                                                                            </t>
  </si>
  <si>
    <t>11,34</t>
  </si>
  <si>
    <t xml:space="preserve">JOELHO 90 GRAUS, ROSCA FEMEA TERMINAL, METALICO, PARA CONEXAO COM ANEL DESLIZANTE EM TUBO PEX, DN 20 MM X 3/4"                                                                                                                                                                                                                                                                                                                                                                                            </t>
  </si>
  <si>
    <t xml:space="preserve">JOELHO 90 GRAUS, ROSCA FEMEA TERMINAL, METALICO, PARA CONEXAO COM ANEL DESLIZANTE EM TUBO PEX, DN 25 MM X 3/4"                                                                                                                                                                                                                                                                                                                                                                                            </t>
  </si>
  <si>
    <t>17,32</t>
  </si>
  <si>
    <t xml:space="preserve">JOELHO 90 GRAUS, ROSCA FEMEA TERMINAL, PLASTICO, PARA CONEXAO COM CRIMPAGEM EM TUBO PEX, DN 16 MM X 1/2"                                                                                                                                                                                                                                                                                                                                                                                                  </t>
  </si>
  <si>
    <t xml:space="preserve">JOELHO 90 GRAUS, ROSCA FEMEA TERMINAL, PLASTICO, PARA CONEXAO COM CRIMPAGEM EM TUBO PEX, DN 16 MM X 3/4"                                                                                                                                                                                                                                                                                                                                                                                                  </t>
  </si>
  <si>
    <t>19,01</t>
  </si>
  <si>
    <t xml:space="preserve">JOELHO 90 GRAUS, ROSCA FEMEA TERMINAL, PLASTICO, PARA CONEXAO COM CRIMPAGEM EM TUBO PEX, DN 20 MM X 1/2"                                                                                                                                                                                                                                                                                                                                                                                                  </t>
  </si>
  <si>
    <t>17,47</t>
  </si>
  <si>
    <t xml:space="preserve">JOELHO 90 GRAUS, ROSCA FEMEA TERMINAL, PLASTICO, PARA CONEXAO COM CRIMPAGEM EM TUBO PEX, DN 20 MM X 3/4"                                                                                                                                                                                                                                                                                                                                                                                                  </t>
  </si>
  <si>
    <t xml:space="preserve">JOELHO 90 GRAUS, ROSCA FEMEA TERMINAL, PLASTICO, PARA CONEXAO COM CRIMPAGEM EM TUBO PEX, DN 25 MM X 1/2"                                                                                                                                                                                                                                                                                                                                                                                                  </t>
  </si>
  <si>
    <t>19,20</t>
  </si>
  <si>
    <t xml:space="preserve">JOELHO 90 GRAUS, ROSCA FEMEA TERMINAL, PLASTICO, PARA CONEXAO COM CRIMPAGEM EM TUBO PEX, DN 25 MM X 1"                                                                                                                                                                                                                                                                                                                                                                                                    </t>
  </si>
  <si>
    <t>34,04</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</si>
  <si>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</si>
  <si>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</si>
  <si>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</si>
  <si>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10,77</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</si>
  <si>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</si>
  <si>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</si>
  <si>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</si>
  <si>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</si>
  <si>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18,42</t>
  </si>
  <si>
    <t xml:space="preserve">JOELHO 90 GRAUS, ROSCA MACHO TERMINAL, PLASTICO, PARA CONEXAO COM CRIMPAGEM EM TUBO PEX, DN 25 MM X 1"                                                                                                                                                                                                                                                                                                                                                                                                    </t>
  </si>
  <si>
    <t>22,45</t>
  </si>
  <si>
    <t xml:space="preserve">JOELHO 90 GRAUS, ROSCA MACHO TERMINAL, PLASTICO, PARA CONEXAO COM CRIMPAGEM EM TUBO PEX, DN 32 MM X 1"                                                                                                                                                                                                                                                                                                                                                                                                    </t>
  </si>
  <si>
    <t>33,37</t>
  </si>
  <si>
    <t xml:space="preserve">JOELHO, PVC SERIE R, 45 GRAUS, DN 100 MM, PARA ESGOTO PREDIAL                                                                                                                                                                                                                                                                                                                                                                                                                                             </t>
  </si>
  <si>
    <t>20,45</t>
  </si>
  <si>
    <t xml:space="preserve">JOELHO, PVC SERIE R, 45 GRAUS, DN 150 MM, PARA ESGOTO PREDIAL                                                                                                                                                                                                                                                                                                                                                                                                                                             </t>
  </si>
  <si>
    <t xml:space="preserve">JOELHO, PVC SERIE R, 45 GRAUS, DN 40 MM, PARA ESGOTO PREDIAL                                                                                                                                                                                                                                                                                                                                                                                                                                              </t>
  </si>
  <si>
    <t>4,02</t>
  </si>
  <si>
    <t xml:space="preserve">JOELHO, PVC SERIE R, 45 GRAUS, DN 50 MM, PARA ESGOTO PREDIAL                                                                                                                                                                                                                                                                                                                                                                                                                                              </t>
  </si>
  <si>
    <t>6,72</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</si>
  <si>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</si>
  <si>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</si>
  <si>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</si>
  <si>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</si>
  <si>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</si>
  <si>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6,00</t>
  </si>
  <si>
    <t xml:space="preserve">JOELHO, PVC SERIE R, 90 GRAUS, DN 75 MM, PARA ESGOTO PREDIAL                                                                                                                                                                                                                                                                                                                                                                                                                                              </t>
  </si>
  <si>
    <t>16,85</t>
  </si>
  <si>
    <t xml:space="preserve">JOELHO, PVC SOLDAVEL, 45 GRAUS, 20 MM, COR MARROM, PARA AGUA FRIA PREDIAL                                                                                                                                                                                                                                                                                                                                                                                                                                 </t>
  </si>
  <si>
    <t>1,22</t>
  </si>
  <si>
    <t xml:space="preserve">JOELHO, PVC SOLDAVEL, 45 GRAUS, 25 MM, COR MARROM, PARA AGUA FRIA PREDIAL                                                                                                                                                                                                                                                                                                                                                                                                                                 </t>
  </si>
  <si>
    <t>1,62</t>
  </si>
  <si>
    <t xml:space="preserve">JOELHO, PVC SOLDAVEL, 45 GRAUS, 32 MM, COR MARROM, PARA AGUA FRIA PREDIAL                                                                                                                                                                                                                                                                                                                                                                                                                                 </t>
  </si>
  <si>
    <t xml:space="preserve">JOELHO, PVC SOLDAVEL, 45 GRAUS, 40 MM, COR MARROM, PARA AGUA FRIA PREDIAL                                                                                                                                                                                                                                                                                                                                                                                                                                 </t>
  </si>
  <si>
    <t>6,43</t>
  </si>
  <si>
    <t xml:space="preserve">JOELHO, PVC SOLDAVEL, 45 GRAUS, 50 MM, COR MARROM, PARA AGUA FRIA PREDIAL                                                                                                                                                                                                                                                                                                                                                                                                                                 </t>
  </si>
  <si>
    <t xml:space="preserve">JOELHO, PVC SOLDAVEL, 45 GRAUS, 60 MM, COR MARROM, PARA AGUA FRIA PREDIAL                                                                                                                                                                                                                                                                                                                                                                                                                                 </t>
  </si>
  <si>
    <t>29,34</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</si>
  <si>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</si>
  <si>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</si>
  <si>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</si>
  <si>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</si>
  <si>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</si>
  <si>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</si>
  <si>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19,80</t>
  </si>
  <si>
    <t xml:space="preserve">JOELHO, ROSCA FEMEA, COM BASE FIXA, PLASTICO, PARA CONEXAO COM CRIMPAGEM EM TUBO PEX, DN 25 MM X 1/2"                                                                                                                                                                                                                                                                                                                                                                                                     </t>
  </si>
  <si>
    <t>24,48</t>
  </si>
  <si>
    <t xml:space="preserve">JOELHO, ROSCA FEMEA, COM BASE FIXA, PLASTICO, PARA CONEXAO POR CRIMPAGEM EM TUBO PEX, DN 16 MM X 3/4"                                                                                                                                                                                                                                                                                                                                                                                                     </t>
  </si>
  <si>
    <t>23,27</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</si>
  <si>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</si>
  <si>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</si>
  <si>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</si>
  <si>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50,98</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</si>
  <si>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</si>
  <si>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</si>
  <si>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</si>
  <si>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13,65</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</si>
  <si>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</si>
  <si>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</si>
  <si>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</si>
  <si>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</si>
  <si>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18,73</t>
  </si>
  <si>
    <t xml:space="preserve">JUNCAO SIMPLES DE REDUCAO, PVC, DN 100 X 75 MM, SERIE NORMAL PARA ESGOTO PREDIAL                                                                                                                                                                                                                                                                                                                                                                                                                          </t>
  </si>
  <si>
    <t>24,22</t>
  </si>
  <si>
    <t xml:space="preserve">JUNCAO SIMPLES, PVC SERIE R, DN 100 X 100 MM, PARA ESGOTO PREDIAL                                                                                                                                                                                                                                                                                                                                                                                                                                         </t>
  </si>
  <si>
    <t>54,23</t>
  </si>
  <si>
    <t xml:space="preserve">JUNCAO SIMPLES, PVC SERIE R, DN 100 X 75 MM, PARA ESGOTO PREDIAL                                                                                                                                                                                                                                                                                                                                                                                                                                          </t>
  </si>
  <si>
    <t>69,39</t>
  </si>
  <si>
    <t xml:space="preserve">JUNCAO SIMPLES, PVC SERIE R, DN 150 X 100 MM, PARA ESGOTO PREDIAL                                                                                                                                                                                                                                                                                                                                                                                                                                         </t>
  </si>
  <si>
    <t xml:space="preserve">JUNCAO SIMPLES, PVC SERIE R, DN 150 X 150 MM, PARA ESGOTO PREDIAL                                                                                                                                                                                                                                                                                                                                                                                                                                         </t>
  </si>
  <si>
    <t>182,97</t>
  </si>
  <si>
    <t xml:space="preserve">JUNCAO SIMPLES, PVC SERIE R, DN 40 X 40 MM, PARA ESGOTO PREDIAL                                                                                                                                                                                                                                                                                                                                                                                                                                           </t>
  </si>
  <si>
    <t>8,58</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</si>
  <si>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</si>
  <si>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</si>
  <si>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</si>
  <si>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</si>
  <si>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3,78</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</si>
  <si>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</si>
  <si>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</si>
  <si>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</si>
  <si>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</si>
  <si>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</si>
  <si>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725,02</t>
  </si>
  <si>
    <t xml:space="preserve">JUNTA DE EXPANSAO BRONZE/LATAO (REF 900), PONTA X PONTA, 42 MM                                                                                                                                                                                                                                                                                                                                                                                                                                            </t>
  </si>
  <si>
    <t>907,73</t>
  </si>
  <si>
    <t xml:space="preserve">JUNTA DE EXPANSAO BRONZE/LATAO (REF 900), PONTA X PONTA, 54 MM                                                                                                                                                                                                                                                                                                                                                                                                                                            </t>
  </si>
  <si>
    <t>1.258,98</t>
  </si>
  <si>
    <t xml:space="preserve">JUNTA DE EXPANSAO BRONZE/LATAO (REF 900), PONTA X PONTA, 66 MM                                                                                                                                                                                                                                                                                                                                                                                                                                            </t>
  </si>
  <si>
    <t>1.662,90</t>
  </si>
  <si>
    <t xml:space="preserve">JUNTA DE EXPANSAO DE COBRE (REF 900), PONTA X PONTA, 15 MM                                                                                                                                                                                                                                                                                                                                                                                                                                                </t>
  </si>
  <si>
    <t>497,20</t>
  </si>
  <si>
    <t xml:space="preserve">JUNTA DE EXPANSAO DE COBRE (REF 900), PONTA X PONTA, 22 MM                                                                                                                                                                                                                                                                                                                                                                                                                                                </t>
  </si>
  <si>
    <t>576,72</t>
  </si>
  <si>
    <t xml:space="preserve">JUNTA DE EXPANSAO DE COBRE (REF 900), PONTA X PONTA, 28 MM                                                                                                                                                                                                                                                                                                                                                                                                                                                </t>
  </si>
  <si>
    <t>633,45</t>
  </si>
  <si>
    <t xml:space="preserve">JUNTA DILATACAO ELASTICA PARA CONCRETO (FUGENBAND) O-12, ATE 5 MCA                                                                                                                                                                                                                                                                                                                                                                                                                                        </t>
  </si>
  <si>
    <t>90,58</t>
  </si>
  <si>
    <t xml:space="preserve">JUNTA DILATACAO ELASTICA PARA CONCRETO (FUGENBAND) O-22, ATE 30 MCA                                                                                                                                                                                                                                                                                                                                                                                                                                       </t>
  </si>
  <si>
    <t>134,77</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</si>
  <si>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</si>
  <si>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</si>
  <si>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</si>
  <si>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</si>
  <si>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</si>
  <si>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</si>
  <si>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</si>
  <si>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</si>
  <si>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93,59</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</si>
  <si>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</si>
  <si>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102,62</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</si>
  <si>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</si>
  <si>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</si>
  <si>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</si>
  <si>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</si>
  <si>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</si>
  <si>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121,85</t>
  </si>
  <si>
    <t xml:space="preserve">KIT DE MATERIAIS PARA BRACADEIRA PARA FIXACAO EM POSTE CIRCULAR, CONTEM TRES FIXADORES E UM ROLO DE FITA DE 3 M EM ACO CARBONO                                                                                                                                                                                                                                                                                                                                                                            </t>
  </si>
  <si>
    <t>49,66</t>
  </si>
  <si>
    <t xml:space="preserve">KIT DE PROTECAO ARSTOP PARA AR CONDICIONADO, TOMADA PADRAO 2P+T 20 A, COM DISJUNTOR UNIPOLAR DIN 20A                                                                                                                                                                                                                                                                                                                                                                                                      </t>
  </si>
  <si>
    <t>26,32</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</si>
  <si>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</si>
  <si>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</si>
  <si>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</si>
  <si>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</si>
  <si>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</si>
  <si>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</si>
  <si>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</si>
  <si>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</si>
  <si>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</si>
  <si>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</si>
  <si>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</si>
  <si>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</si>
  <si>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</si>
  <si>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</si>
  <si>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</si>
  <si>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</si>
  <si>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</si>
  <si>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1.073,03</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</si>
  <si>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</si>
  <si>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</si>
  <si>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</si>
  <si>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</si>
  <si>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</si>
  <si>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</si>
  <si>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</si>
  <si>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</si>
  <si>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</si>
  <si>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</si>
  <si>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58,44</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</si>
  <si>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</si>
  <si>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</si>
  <si>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</si>
  <si>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</si>
  <si>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</si>
  <si>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</si>
  <si>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</si>
  <si>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</si>
  <si>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</si>
  <si>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</si>
  <si>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</si>
  <si>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</si>
  <si>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26,99</t>
  </si>
  <si>
    <t xml:space="preserve">LAMPADA DE LUZ MISTA 250 W, BASE E27 (220 V)                                                                                                                                                                                                                                                                                                                                                                                                                                                              </t>
  </si>
  <si>
    <t>36,29</t>
  </si>
  <si>
    <t xml:space="preserve">LAMPADA DE LUZ MISTA 500 W, BASE E40 (220 V)                                                                                                                                                                                                                                                                                                                                                                                                                                                              </t>
  </si>
  <si>
    <t>67,81</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</si>
  <si>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</si>
  <si>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</si>
  <si>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</si>
  <si>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</si>
  <si>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17,07</t>
  </si>
  <si>
    <t xml:space="preserve">LAMPADA FLUORESCENTE ESPIRAL BRANCA 45 W, BASE E27 (127/220 V)                                                                                                                                                                                                                                                                                                                                                                                                                                            </t>
  </si>
  <si>
    <t>57,61</t>
  </si>
  <si>
    <t xml:space="preserve">LAMPADA FLUORESCENTE ESPIRAL BRANCA 65 W, BASE E27 (127/220 V)                                                                                                                                                                                                                                                                                                                                                                                                                                            </t>
  </si>
  <si>
    <t>104,25</t>
  </si>
  <si>
    <t xml:space="preserve">LAMPADA FLUORESCENTE TUBULAR T10, DE 20 OU 40 W, BIVOLT                                                                                                                                                                                                                                                                                                                                                                                                                                                   </t>
  </si>
  <si>
    <t xml:space="preserve">LAMPADA FLUORESCENTE TUBULAR T5 DE 14 W, BIVOLT                                                                                                                                                                                                                                                                                                                                                                                                                                                           </t>
  </si>
  <si>
    <t>11,88</t>
  </si>
  <si>
    <t xml:space="preserve">LAMPADA FLUORESCENTE TUBULAR T8 DE 16/18 W, BIVOLT                                                                                                                                                                                                                                                                                                                                                                                                                                                        </t>
  </si>
  <si>
    <t>8,92</t>
  </si>
  <si>
    <t xml:space="preserve">LAMPADA FLUORESCENTE TUBULAR T8 DE 32/36 W, BIVOLT                                                                                                                                                                                                                                                                                                                                                                                                                                                        </t>
  </si>
  <si>
    <t>9,45</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</si>
  <si>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</si>
  <si>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</si>
  <si>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</si>
  <si>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</si>
  <si>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</si>
  <si>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</si>
  <si>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52,14</t>
  </si>
  <si>
    <t xml:space="preserve">LAMPADA VAPOR DE SODIO OVOIDE 250 W (BASE E40)                                                                                                                                                                                                                                                                                                                                                                                                                                                            </t>
  </si>
  <si>
    <t>60,28</t>
  </si>
  <si>
    <t xml:space="preserve">LAMPADA VAPOR DE SODIO OVOIDE 400 W (BASE E40)                                                                                                                                                                                                                                                                                                                                                                                                                                                            </t>
  </si>
  <si>
    <t>70,29</t>
  </si>
  <si>
    <t xml:space="preserve">LAMPADA VAPOR MERCURIO 125 W (BASE E27)                                                                                                                                                                                                                                                                                                                                                                                                                                                                   </t>
  </si>
  <si>
    <t>24,07</t>
  </si>
  <si>
    <t xml:space="preserve">LAMPADA VAPOR MERCURIO 250 W (BASE E40)                                                                                                                                                                                                                                                                                                                                                                                                                                                                   </t>
  </si>
  <si>
    <t>42,90</t>
  </si>
  <si>
    <t xml:space="preserve">LAMPADA VAPOR MERCURIO 400 W (BASE E40)                                                                                                                                                                                                                                                                                                                                                                                                                                                                   </t>
  </si>
  <si>
    <t xml:space="preserve">LAMPADA VAPOR METALICO OVOIDE 150 W, BASE E27/E40                                                                                                                                                                                                                                                                                                                                                                                                                                                         </t>
  </si>
  <si>
    <t xml:space="preserve">LAMPADA VAPOR METALICO TUBULAR 400 W (BASE E40)                                                                                                                                                                                                                                                                                                                                                                                                                                                           </t>
  </si>
  <si>
    <t>96,58</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</si>
  <si>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</si>
  <si>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</si>
  <si>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</si>
  <si>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</si>
  <si>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</si>
  <si>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</si>
  <si>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</si>
  <si>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</si>
  <si>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</si>
  <si>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</si>
  <si>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90,15</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</si>
  <si>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</si>
  <si>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</si>
  <si>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</si>
  <si>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23,40</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</si>
  <si>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</si>
  <si>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</si>
  <si>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</si>
  <si>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</si>
  <si>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</si>
  <si>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278.000,00</t>
  </si>
  <si>
    <t xml:space="preserve">LIMPADORA DE SUCCAO TANQUE 7000 L, BOMBA 12 M3/MIN 95% VACUO (INCLUI MONTAGEM, NAO INCLUI CAMINHAO)                                                                                                                                                                                                                                                                                                                                                                                                       </t>
  </si>
  <si>
    <t>236.068,87</t>
  </si>
  <si>
    <t xml:space="preserve">LIMPADORA DE SUCCAO, TANQUE 11000 L, BOMBA 340 M3/MIN (INCLUI MONTAGEM, NAO INCLUI CAMINHAO)                                                                                                                                                                                                                                                                                                                                                                                                              </t>
  </si>
  <si>
    <t>395.209,02</t>
  </si>
  <si>
    <t xml:space="preserve">LIMPADORA DE SUCCAO, TANQUE 5500 L, BOMBA 60M3/MIN, VACUO 500 MBAR (INCLUI MONTAGEM, NAO INCLUI CAMINHAO)                                                                                                                                                                                                                                                                                                                                                                                                 </t>
  </si>
  <si>
    <t>670.732,76</t>
  </si>
  <si>
    <t xml:space="preserve">LINHA DE PEDREIRO LISA 100 M                                                                                                                                                                                                                                                                                                                                                                                                                                                                              </t>
  </si>
  <si>
    <t xml:space="preserve">LIXA D'AGUA EM FOLHA, GRAO 100                                                                                                                                                                                                                                                                                                                                                                                                                                                                            </t>
  </si>
  <si>
    <t xml:space="preserve">LIXA EM FOLHA PARA FERRO, NUMERO 150                                                                                                                                                                                                                                                                                                                                                                                                                                                                      </t>
  </si>
  <si>
    <t xml:space="preserve">LIXA EM FOLHA PARA PAREDE OU MADEIRA, NUMERO 120, COR VERMELHA                                                                                                                                                                                                                                                                                                                                                                                                                                            </t>
  </si>
  <si>
    <t>1,37</t>
  </si>
  <si>
    <t xml:space="preserve">LIXADEIRA ELETRICA ANGULAR PARA CONCRETO, POTENCIA 1.400 W, PRATO DIAMANTADO DE 5''                                                                                                                                                                                                                                                                                                                                                                                                                       </t>
  </si>
  <si>
    <t>5.150,67</t>
  </si>
  <si>
    <t xml:space="preserve">LIXADEIRA ELETRICA ANGULAR, PARA DISCO DE 7 " (180 MM), POTENCIA DE 2.200 W, *5.000* RPM, 220 V                                                                                                                                                                                                                                                                                                                                                                                                           </t>
  </si>
  <si>
    <t>851,84</t>
  </si>
  <si>
    <t xml:space="preserve">LIXEIRA DUPLA, COM CAPACIDADE VOLUMETRICA DE 60L*, FABRICADA EM TUBO DE ACO CARBONO, CESTOS EM CHAPA DE ACO E PINTURA NO PROCESSO ELETROSTATICO - PARA ACADEMIA AO AR LIVRE / ACADEMIA DA TERCEIRA IDADE - ATI                                                                                                                                                                                                                                                                                            </t>
  </si>
  <si>
    <t>1.225,03</t>
  </si>
  <si>
    <t xml:space="preserve">LOCACAO DE ANDAIME METALICO TIPO FACHADEIRO, LARGURA DE 1,20 M X ALTURA DE 2,0 M POR PAINEL, INCLUINDO DIAGONAIS EM X, BARRAS DE LIGACAO, SAPATAS E DEMAIS ITENS NECESSARIOS A MONTAGEM (NAO INCLUI INSTALACAO)                                                                                                                                                                                                                                                                                           </t>
  </si>
  <si>
    <t>6,66</t>
  </si>
  <si>
    <t xml:space="preserve">LOCACAO DE ANDAIME METALICO TUBULAR DE ENCAIXE, TIPO DE TORRE, CADA PAINEL COM LARGURA DE 1 ATE 1,5 M E ALTURA DE *1,00* M, INCLUINDO DIAGONAL, BARRAS DE LIGACAO, SAPATAS OU RODIZIOS E DEMAIS ITENS NECESSARIOS A MONTAGEM (NAO INCLUI INSTALACAO)                                                                                                                                                                                                                                                      </t>
  </si>
  <si>
    <t>20,00</t>
  </si>
  <si>
    <t xml:space="preserve">LOCACAO DE ANDAIME SUSPENSO OU BALANCIM MANUAL, CAPACIDADE DE CARGA TOTAL DE APROXIMADAMENTE 250 KG/M2, PLATAFORMA DE 1,50 M X 0,80 M (C X L), CABO DE 45 M                                                                                                                                                                                                                                                                                                                                               </t>
  </si>
  <si>
    <t>600,00</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</si>
  <si>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</si>
  <si>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</si>
  <si>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</si>
  <si>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4,23</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</si>
  <si>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</si>
  <si>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</si>
  <si>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5,07</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</si>
  <si>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</si>
  <si>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</si>
  <si>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5,92</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</si>
  <si>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</si>
  <si>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</si>
  <si>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</si>
  <si>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</si>
  <si>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</si>
  <si>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PARA ESCORA METALICA                                                                                                                                                                                                                                                                                                                                                                                                                                                                   </t>
  </si>
  <si>
    <t xml:space="preserve">LOCACAO DE ESCORA METALICA TELESCOPICA, COM ALTURA REGULAVEL DE *1,80* A *3,20* M, COM CAPACIDADE DE CARGA DE NO MINIMO 1000 KGF (10 KN), INCLUSO TRIPE E FORCADO                                                                                                                                                                                                                                                                                                                                         </t>
  </si>
  <si>
    <t>9,16</t>
  </si>
  <si>
    <t xml:space="preserve">LOCACAO DE FORMA PLASTICA PARA LAJE NERVURADA, DIMENSOES *60* X *60* X *16* CM                                                                                                                                                                                                                                                                                                                                                                                                                            </t>
  </si>
  <si>
    <t>UNXMES</t>
  </si>
  <si>
    <t>13,20</t>
  </si>
  <si>
    <t xml:space="preserve">LOCACAO DE GRUPO GERADOR *80 A 125* KVA, MOTOR DIESEL, REBOCAVEL, ACIONAMENTO MANUAL                                                                                                                                                                                                                                                                                                                                                                                                                      </t>
  </si>
  <si>
    <t>16,35</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</si>
  <si>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</si>
  <si>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</si>
  <si>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</si>
  <si>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2,25</t>
  </si>
  <si>
    <t xml:space="preserve">LOCACAO DE TEODOLITO ELETRONICO, PRECISAO ANGULAR DE 5 A 7 SEGUNDOS, INCLUINDO TRIPE                                                                                                                                                                                                                                                                                                                                                                                                                      </t>
  </si>
  <si>
    <t xml:space="preserve">LOCACAO DE TORRE METALICA COMPLETA PARA UMA CARGA DE 8 TF (80 KN)  E PE DIREITO DE 6 M, INCLUINDO MODULOS , DIAGONAIS, SAPATAS E FORCADOS                                                                                                                                                                                                                                                                                                                                                                 </t>
  </si>
  <si>
    <t>697,69</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</si>
  <si>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</si>
  <si>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</si>
  <si>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</si>
  <si>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1,52</t>
  </si>
  <si>
    <t xml:space="preserve">LUMINARIA ABERTA P/ ILUMINACAO PUBLICA, TIPO X-57 PETERCO OU EQUIV                                                                                                                                                                                                                                                                                                                                                                                                                                        </t>
  </si>
  <si>
    <t>50,30</t>
  </si>
  <si>
    <t xml:space="preserve">LUMINARIA ARANDELA TIPO MEIA-LUA COM VIDRO FOSCO *30 X 15* CM, PARA 1 LAMPADA, BASE E27, POTENCIA MAXIMA 40/60 W (NAO INCLUI LAMPADA)                                                                                                                                                                                                                                                                                                                                                                     </t>
  </si>
  <si>
    <t>39,28</t>
  </si>
  <si>
    <t xml:space="preserve">LUMINARIA DE EMBUTIR EM CHAPA DE ACO PARA 2 LAMPADAS FLUORESCENTES DE 14 W COM REFLETOR E ALETAS EM ALUMINIO, COMPLETA (INCLUI REATOR E LAMPADAS)                                                                                                                                                                                                                                                                                                                                                         </t>
  </si>
  <si>
    <t>158,97</t>
  </si>
  <si>
    <t xml:space="preserve">LUMINARIA DE EMBUTIR EM CHAPA DE ACO PARA 4 LAMPADAS FLUORESCENTES DE 14 W *60 X 60 CM* ALETADA (NAO INCLUI REATOR E LAMPADAS)                                                                                                                                                                                                                                                                                                                                                                            </t>
  </si>
  <si>
    <t>168,72</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</si>
  <si>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</si>
  <si>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</si>
  <si>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</si>
  <si>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</si>
  <si>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</si>
  <si>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212,60</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</si>
  <si>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</si>
  <si>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</si>
  <si>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</si>
  <si>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</si>
  <si>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30,10</t>
  </si>
  <si>
    <t xml:space="preserve">LUMINARIA DE SOBREPOR EM CHAPA DE ACO COM ALETAS PLASTICAS, PARA 2 LAMPADAS, BASE E27, POTENCIA MAXIMA 40/60 W (NAO INCLUI LAMPADAS)                                                                                                                                                                                                                                                                                                                                                                      </t>
  </si>
  <si>
    <t>40,28</t>
  </si>
  <si>
    <t xml:space="preserve">LUMINARIA DE SOBREPOR EM CHAPA DE ACO PARA 1 LAMPADA FLUORESCENTE DE *18* W, ALETADA, COMPLETA (LAMPADA E REATOR INCLUSOS)                                                                                                                                                                                                                                                                                                                                                                                </t>
  </si>
  <si>
    <t>41,97</t>
  </si>
  <si>
    <t xml:space="preserve">LUMINARIA DE SOBREPOR EM CHAPA DE ACO PARA 1 LAMPADA FLUORESCENTE DE *18* W, PERFIL COMERCIAL (NAO INCLUI REATOR E LAMPADA)                                                                                                                                                                                                                                                                                                                                                                               </t>
  </si>
  <si>
    <t>10,79</t>
  </si>
  <si>
    <t xml:space="preserve">LUMINARIA DE SOBREPOR EM CHAPA DE ACO PARA 1 LAMPADA FLUORESCENTE DE *36* W, ALETADA, COMPLETA (LAMPADA E REATOR INCLUSOS)                                                                                                                                                                                                                                                                                                                                                                                </t>
  </si>
  <si>
    <t>61,93</t>
  </si>
  <si>
    <t xml:space="preserve">LUMINARIA DE SOBREPOR EM CHAPA DE ACO PARA 1 LAMPADA FLUORESCENTE DE *36* W, PERFIL COMERCIAL (NAO INCLUI REATOR E LAMPADA)                                                                                                                                                                                                                                                                                                                                                                               </t>
  </si>
  <si>
    <t>17,95</t>
  </si>
  <si>
    <t xml:space="preserve">LUMINARIA DE SOBREPOR EM CHAPA DE ACO PARA 2 LAMPADAS FLUORESCENTES DE *18* W, ALETADA, COMPLETA (LAMPADAS E REATOR INCLUSOS)                                                                                                                                                                                                                                                                                                                                                                             </t>
  </si>
  <si>
    <t>58,17</t>
  </si>
  <si>
    <t xml:space="preserve">LUMINARIA DE SOBREPOR EM CHAPA DE ACO PARA 2 LAMPADAS FLUORESCENTES DE *18* W, PERFIL COMERCIAL (NAO INCLUI REATOR E LAMPADAS)                                                                                                                                                                                                                                                                                                                                                                            </t>
  </si>
  <si>
    <t>18,81</t>
  </si>
  <si>
    <t xml:space="preserve">LUMINARIA DE SOBREPOR EM CHAPA DE ACO PARA 2 LAMPADAS FLUORESCENTES DE *36* W, ALETADA, COMPLETA (LAMPADAS E REATOR INCLUSOS)                                                                                                                                                                                                                                                                                                                                                                             </t>
  </si>
  <si>
    <t>82,27</t>
  </si>
  <si>
    <t xml:space="preserve">LUMINARIA DE SOBREPOR EM CHAPA DE ACO PARA 2 LAMPADAS FLUORESCENTES DE *36* W, PERFIL COMERCIAL (NAO INCLUI REATOR E LAMPADAS)                                                                                                                                                                                                                                                                                                                                                                            </t>
  </si>
  <si>
    <t>24,62</t>
  </si>
  <si>
    <t xml:space="preserve">LUMINARIA DE TETO PLAFON/PLAFONIER EM PLASTICO COM BASE E27, POTENCIA MAXIMA 60 W (NAO INCLUI LAMPADA)                                                                                                                                                                                                                                                                                                                                                                                                    </t>
  </si>
  <si>
    <t xml:space="preserve">LUMINARIA DUPLA P/SINALIZACAO, TIPO WETZEL AS-2/110 OU EQUIV                                                                                                                                                                                                                                                                                                                                                                                                                                              </t>
  </si>
  <si>
    <t>220,27</t>
  </si>
  <si>
    <t xml:space="preserve">LUMINARIA FECHADA P/ ILUMINACAO PUBLICA, TIPO ABL 50/F OU EQUIV, P/ LAMPADA A VAPOR DE MERCURIO 400W                                                                                                                                                                                                                                                                                                                                                                                                      </t>
  </si>
  <si>
    <t>234,72</t>
  </si>
  <si>
    <t xml:space="preserve">LUMINARIA HERMETICA IP-65 PARA 2 DUAS LAMPADAS DE 14/16/18/20 W (NAO INCLUI REATOR E LAMPADAS)                                                                                                                                                                                                                                                                                                                                                                                                            </t>
  </si>
  <si>
    <t>104,28</t>
  </si>
  <si>
    <t xml:space="preserve">LUMINARIA HERMETICA IP-65 PARA 2 DUAS LAMPADAS DE 28/32/36/40 W (NAO INCLUI REATOR E LAMPADAS)                                                                                                                                                                                                                                                                                                                                                                                                            </t>
  </si>
  <si>
    <t>128,45</t>
  </si>
  <si>
    <t xml:space="preserve">LUMINARIA LED PLAFON REDONDO DE SOBREPOR BIVOLT 12/13 W,  D = *17* CM                                                                                                                                                                                                                                                                                                                                                                                                                                     </t>
  </si>
  <si>
    <t>18,95</t>
  </si>
  <si>
    <t xml:space="preserve">LUMINARIA LED REFLETOR RETANGULAR BIVOLT, LUZ BRANCA, 10 W                                                                                                                                                                                                                                                                                                                                                                                                                                                </t>
  </si>
  <si>
    <t>20,57</t>
  </si>
  <si>
    <t xml:space="preserve">LUMINARIA LED REFLETOR RETANGULAR BIVOLT, LUZ BRANCA, 30 W                                                                                                                                                                                                                                                                                                                                                                                                                                                </t>
  </si>
  <si>
    <t>43,11</t>
  </si>
  <si>
    <t xml:space="preserve">LUMINARIA LED REFLETOR RETANGULAR BIVOLT, LUZ BRANCA, 50 W                                                                                                                                                                                                                                                                                                                                                                                                                                                </t>
  </si>
  <si>
    <t xml:space="preserve">LUMINARIA PLAFON REDONDO COM VIDRO FOSCO DIAMETRO *25* CM, PARA 1 LAMPADA, BASE E27, POTENCIA MAXIMA 40/60 W (NAO INCLUI LAMPADA)                                                                                                                                                                                                                                                                                                                                                                         </t>
  </si>
  <si>
    <t>37,24</t>
  </si>
  <si>
    <t xml:space="preserve">LUMINARIA PLAFON REDONDO COM VIDRO FOSCO DIAMETRO *30* CM, PARA 2 LAMPADAS, BASE E27, POTENCIA MAXIMA 40/60 W (NAO INCLUI LAMPADAS)                                                                                                                                                                                                                                                                                                                                                                       </t>
  </si>
  <si>
    <t>43,13</t>
  </si>
  <si>
    <t xml:space="preserve">LUMINARIA PROVA DE TEMPO PETERCO Y.31/1                                                                                                                                                                                                                                                                                                                                                                                                                                                                   </t>
  </si>
  <si>
    <t>126,38</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</si>
  <si>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</si>
  <si>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</si>
  <si>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64,68</t>
  </si>
  <si>
    <t xml:space="preserve">LUMINARIA SPOT DE SOBREPOR EM ALUMINIO COM ALETA PLASTICA PARA 2 LAMPADAS, BASE E27, POTENCIA MAXIMA 40/60 W (NAO INCLUI LAMPADA)                                                                                                                                                                                                                                                                                                                                                                         </t>
  </si>
  <si>
    <t>45,86</t>
  </si>
  <si>
    <t xml:space="preserve">LUMINARIA TIPO TARTARUGA A PROVA DE TEMPO, GASES, VAPOR E PO, EM ALUMINIO, COM GRADE, BASE E27, POTENCIA MAXIMA 100 W - REF Y 25/1 (NAO INCLUI LAMPADA)                                                                                                                                                                                                                                                                                                                                                   </t>
  </si>
  <si>
    <t>95,54</t>
  </si>
  <si>
    <t xml:space="preserve">LUMINARIA TIPO TARTARUGA PARA AREA EXTERNA EM ALUMINIO, COM GRADE, PARA 1 LAMPADA, BASE E27, POTENCIA MAXIMA 40/60 W (NAO INCLUI LAMPADA)                                                                                                                                                                                                                                                                                                                                                                 </t>
  </si>
  <si>
    <t>48,62</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</si>
  <si>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</si>
  <si>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</si>
  <si>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</si>
  <si>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</si>
  <si>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3,85</t>
  </si>
  <si>
    <t xml:space="preserve">LUVA CPVC, SOLDAVEL, 35 MM, PARA AGUA QUENTE PREDIAL                                                                                                                                                                                                                                                                                                                                                                                                                                                      </t>
  </si>
  <si>
    <t xml:space="preserve">LUVA CPVC, SOLDAVEL, 42 MM, PARA AGUA QUENTE PREDIAL                                                                                                                                                                                                                                                                                                                                                                                                                                                      </t>
  </si>
  <si>
    <t xml:space="preserve">LUVA CPVC, SOLDAVEL, 54 MM, PARA AGUA QUENTE PREDIAL                                                                                                                                                                                                                                                                                                                                                                                                                                                      </t>
  </si>
  <si>
    <t>23,56</t>
  </si>
  <si>
    <t xml:space="preserve">LUVA CPVC, SOLDAVEL, 73 MM, PARA AGUA QUENTE PREDIAL                                                                                                                                                                                                                                                                                                                                                                                                                                                      </t>
  </si>
  <si>
    <t xml:space="preserve">LUVA CPVC, SOLDAVEL, 89 MM, PARA AGUA QUENTE PREDIAL                                                                                                                                                                                                                                                                                                                                                                                                                                                      </t>
  </si>
  <si>
    <t>114,84</t>
  </si>
  <si>
    <t xml:space="preserve">LUVA DE BORRACHA ISOLANTE PARA ALTA TENSAO, RESISTENTE A OZONIO, TENSAO DE ENSAIO 2,5 KV (PAR)                                                                                                                                                                                                                                                                                                                                                                                                            </t>
  </si>
  <si>
    <t xml:space="preserve">LUVA DE COBRE (REF 600) SEM ANEL DE SOLDA, BOLSA X BOLSA, 104 MM                                                                                                                                                                                                                                                                                                                                                                                                                                          </t>
  </si>
  <si>
    <t>413,77</t>
  </si>
  <si>
    <t xml:space="preserve">LUVA DE COBRE (REF 600) SEM ANEL DE SOLDA, BOLSA X BOLSA, 15 MM                                                                                                                                                                                                                                                                                                                                                                                                                                           </t>
  </si>
  <si>
    <t xml:space="preserve">LUVA DE COBRE (REF 600) SEM ANEL DE SOLDA, BOLSA X BOLSA, 22 MM                                                                                                                                                                                                                                                                                                                                                                                                                                           </t>
  </si>
  <si>
    <t xml:space="preserve">LUVA DE COBRE (REF 600) SEM ANEL DE SOLDA, BOLSA X BOLSA, 28 MM                                                                                                                                                                                                                                                                                                                                                                                                                                           </t>
  </si>
  <si>
    <t>12,37</t>
  </si>
  <si>
    <t xml:space="preserve">LUVA DE COBRE (REF 600) SEM ANEL DE SOLDA, BOLSA X BOLSA, 35 MM                                                                                                                                                                                                                                                                                                                                                                                                                                           </t>
  </si>
  <si>
    <t xml:space="preserve">LUVA DE COBRE (REF 600) SEM ANEL DE SOLDA, BOLSA X BOLSA, 42 MM                                                                                                                                                                                                                                                                                                                                                                                                                                           </t>
  </si>
  <si>
    <t>34,62</t>
  </si>
  <si>
    <t xml:space="preserve">LUVA DE COBRE (REF 600) SEM ANEL DE SOLDA, BOLSA X BOLSA, 54 MM                                                                                                                                                                                                                                                                                                                                                                                                                                           </t>
  </si>
  <si>
    <t>56,54</t>
  </si>
  <si>
    <t xml:space="preserve">LUVA DE COBRE (REF 600) SEM ANEL DE SOLDA, BOLSA X BOLSA, 66 MM                                                                                                                                                                                                                                                                                                                                                                                                                                           </t>
  </si>
  <si>
    <t>185,33</t>
  </si>
  <si>
    <t xml:space="preserve">LUVA DE COBRE (REF 600) SEM ANEL DE SOLDA, BOLSA X BOLSA, 79 MM                                                                                                                                                                                                                                                                                                                                                                                                                                           </t>
  </si>
  <si>
    <t>283,75</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</si>
  <si>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</si>
  <si>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</si>
  <si>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</si>
  <si>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</si>
  <si>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</si>
  <si>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</si>
  <si>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</si>
  <si>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15,11</t>
  </si>
  <si>
    <t xml:space="preserve">LUVA DE CORRER PARA TUBO ROSCAVEL, PVC, 3/4", PARA AGUA FRIA PREDIAL                                                                                                                                                                                                                                                                                                                                                                                                                                      </t>
  </si>
  <si>
    <t xml:space="preserve">LUVA DE CORRER PARA TUBO SOLDAVEL, PVC, 20 MM, PARA AGUA FRIA PREDIAL                                                                                                                                                                                                                                                                                                                                                                                                                                     </t>
  </si>
  <si>
    <t>11,44</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</si>
  <si>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</si>
  <si>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</si>
  <si>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</si>
  <si>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30,55</t>
  </si>
  <si>
    <t xml:space="preserve">LUVA DE CORRER PARA TUBO SOLDAVEL, PVC, 50 MM, PARA AGUA FRIA PREDIAL                                                                                                                                                                                                                                                                                                                                                                                                                                     </t>
  </si>
  <si>
    <t xml:space="preserve">LUVA DE CORRER PARA TUBO SOLDAVEL, PVC, 60 MM, PARA AGUA FRIA PREDIAL                                                                                                                                                                                                                                                                                                                                                                                                                                     </t>
  </si>
  <si>
    <t>42,34</t>
  </si>
  <si>
    <t xml:space="preserve">LUVA DE CORRER PVC, JE, DN 250 MM, PARA REDE COLETORA DE ESGOTO                                                                                                                                                                                                                                                                                                                                                                                                                                           </t>
  </si>
  <si>
    <t xml:space="preserve">LUVA DE CORRER, CPVC, SOLDAVEL, 15 MM, PARA AGUA QUENTE PREDIAL                                                                                                                                                                                                                                                                                                                                                                                                                                           </t>
  </si>
  <si>
    <t xml:space="preserve">LUVA DE CORRER, CPVC, SOLDAVEL, 22 MM, PARA AGUA QUENTE PREDIAL                                                                                                                                                                                                                                                                                                                                                                                                                                           </t>
  </si>
  <si>
    <t>7,26</t>
  </si>
  <si>
    <t xml:space="preserve">LUVA DE CORRER, CPVC, SOLDAVEL, 28 MM, PARA AGUA QUENTE PREDIAL                                                                                                                                                                                                                                                                                                                                                                                                                                           </t>
  </si>
  <si>
    <t>10,73</t>
  </si>
  <si>
    <t xml:space="preserve">LUVA DE CORRER, CPVC, SOLDAVEL, 35 MM, PARA AGUA QUENTE PREDIAL                                                                                                                                                                                                                                                                                                                                                                                                                                           </t>
  </si>
  <si>
    <t xml:space="preserve">LUVA DE CORRER, CPVC, SOLDAVEL, 42 MM, PARA AGUA QUENTE PREDIAL                                                                                                                                                                                                                                                                                                                                                                                                                                           </t>
  </si>
  <si>
    <t xml:space="preserve">LUVA DE CORRER, PVC PBA, JE, DN 100 / DE 110 MM, PARA REDE AGUA (NBR 10351)                                                                                                                                                                                                                                                                                                                                                                                                                               </t>
  </si>
  <si>
    <t>54,95</t>
  </si>
  <si>
    <t xml:space="preserve">LUVA DE CORRER, PVC PBA, JE, DN 50 / DE 60 MM, PARA REDE AGUA (NBR 10351)                                                                                                                                                                                                                                                                                                                                                                                                                                 </t>
  </si>
  <si>
    <t>15,80</t>
  </si>
  <si>
    <t xml:space="preserve">LUVA DE CORRER, PVC PBA, JE, DN 75 / DE 85 MM, PARA REDE AGUA (NBR 10351)                                                                                                                                                                                                                                                                                                                                                                                                                                 </t>
  </si>
  <si>
    <t xml:space="preserve">LUVA DE CORRER, PVC SERIE R, 100 MM, PARA ESGOTO PREDIAL                                                                                                                                                                                                                                                                                                                                                                                                                                                  </t>
  </si>
  <si>
    <t xml:space="preserve">LUVA DE CORRER, PVC SERIE R, 150 MM, PARA ESGOTO PREDIAL                                                                                                                                                                                                                                                                                                                                                                                                                                                  </t>
  </si>
  <si>
    <t>74,92</t>
  </si>
  <si>
    <t xml:space="preserve">LUVA DE CORRER, PVC SERIE R, 75 MM, PARA ESGOTO PREDIAL                                                                                                                                                                                                                                                                                                                                                                                                                                                   </t>
  </si>
  <si>
    <t xml:space="preserve">LUVA DE CORRER, PVC, DN 100 MM, PARA ESGOTO PREDIAL                                                                                                                                                                                                                                                                                                                                                                                                                                                       </t>
  </si>
  <si>
    <t xml:space="preserve">LUVA DE CORRER, PVC, DN 50 MM, PARA ESGOTO PREDIAL                                                                                                                                                                                                                                                                                                                                                                                                                                                        </t>
  </si>
  <si>
    <t>11,26</t>
  </si>
  <si>
    <t xml:space="preserve">LUVA DE CORRER, PVC, DN 75 MM, PARA ESGOTO PREDIAL                                                                                                                                                                                                                                                                                                                                                                                                                                                        </t>
  </si>
  <si>
    <t>12,51</t>
  </si>
  <si>
    <t xml:space="preserve">LUVA DE FERRO GALVANIZADO, COM ROSCA BSP MACHO/FEMEA, DE 3/4"                                                                                                                                                                                                                                                                                                                                                                                                                                             </t>
  </si>
  <si>
    <t>11,67</t>
  </si>
  <si>
    <t xml:space="preserve">LUVA DE FERRO GALVANIZADO, COM ROSCA BSP, DE 1 1/2"                                                                                                                                                                                                                                                                                                                                                                                                                                                       </t>
  </si>
  <si>
    <t xml:space="preserve">LUVA DE FERRO GALVANIZADO, COM ROSCA BSP, DE 1 1/4"                                                                                                                                                                                                                                                                                                                                                                                                                                                       </t>
  </si>
  <si>
    <t>19,64</t>
  </si>
  <si>
    <t xml:space="preserve">LUVA DE FERRO GALVANIZADO, COM ROSCA BSP, DE 1/2"                                                                                                                                                                                                                                                                                                                                                                                                                                                         </t>
  </si>
  <si>
    <t xml:space="preserve">LUVA DE FERRO GALVANIZADO, COM ROSCA BSP, DE 1"                                                                                                                                                                                                                                                                                                                                                                                                                                                           </t>
  </si>
  <si>
    <t>14,05</t>
  </si>
  <si>
    <t xml:space="preserve">LUVA DE FERRO GALVANIZADO, COM ROSCA BSP, DE 2 1/2"                                                                                                                                                                                                                                                                                                                                                                                                                                                       </t>
  </si>
  <si>
    <t>67,18</t>
  </si>
  <si>
    <t xml:space="preserve">LUVA DE FERRO GALVANIZADO, COM ROSCA BSP, DE 2"                                                                                                                                                                                                                                                                                                                                                                                                                                                           </t>
  </si>
  <si>
    <t>36,82</t>
  </si>
  <si>
    <t xml:space="preserve">LUVA DE FERRO GALVANIZADO, COM ROSCA BSP, DE 3/4"                                                                                                                                                                                                                                                                                                                                                                                                                                                         </t>
  </si>
  <si>
    <t xml:space="preserve">LUVA DE FERRO GALVANIZADO, COM ROSCA BSP, DE 3"                                                                                                                                                                                                                                                                                                                                                                                                                                                           </t>
  </si>
  <si>
    <t>101,34</t>
  </si>
  <si>
    <t xml:space="preserve">LUVA DE FERRO GALVANIZADO, COM ROSCA BSP, DE 4"                                                                                                                                                                                                                                                                                                                                                                                                                                                           </t>
  </si>
  <si>
    <t>159,81</t>
  </si>
  <si>
    <t xml:space="preserve">LUVA DE FERRO GALVANIZADO, COM ROSCA BSP, DE 5"                                                                                                                                                                                                                                                                                                                                                                                                                                                           </t>
  </si>
  <si>
    <t>291,14</t>
  </si>
  <si>
    <t xml:space="preserve">LUVA DE FERRO GALVANIZADO, COM ROSCA BSP, DE 6"                                                                                                                                                                                                                                                                                                                                                                                                                                                           </t>
  </si>
  <si>
    <t>480,21</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</si>
  <si>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</si>
  <si>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</si>
  <si>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</si>
  <si>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</si>
  <si>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36,35</t>
  </si>
  <si>
    <t xml:space="preserve">LUVA DE REDUCAO DE FERRO GALVANIZADO, COM ROSCA BSP MACHO/FEMEA, DE 1" X 1/2"                                                                                                                                                                                                                                                                                                                                                                                                                             </t>
  </si>
  <si>
    <t>20,52</t>
  </si>
  <si>
    <t xml:space="preserve">LUVA DE REDUCAO DE FERRO GALVANIZADO, COM ROSCA BSP MACHO/FEMEA, DE 1" X 3/4"                                                                                                                                                                                                                                                                                                                                                                                                                             </t>
  </si>
  <si>
    <t xml:space="preserve">LUVA DE REDUCAO DE FERRO GALVANIZADO, COM ROSCA BSP MACHO/FEMEA, DE 3/4" X 1/2"                                                                                                                                                                                                                                                                                                                                                                                                                           </t>
  </si>
  <si>
    <t>14,13</t>
  </si>
  <si>
    <t xml:space="preserve">LUVA DE REDUCAO DE FERRO GALVANIZADO, COM ROSCA BSP, DE 1 1/2" X 1 1/4"                                                                                                                                                                                                                                                                                                                                                                                                                                   </t>
  </si>
  <si>
    <t>25,54</t>
  </si>
  <si>
    <t xml:space="preserve">LUVA DE REDUCAO DE FERRO GALVANIZADO, COM ROSCA BSP, DE 1 1/2" X 1/2"                                                                                                                                                                                                                                                                                                                                                                                                                                     </t>
  </si>
  <si>
    <t>23,49</t>
  </si>
  <si>
    <t xml:space="preserve">LUVA DE REDUCAO DE FERRO GALVANIZADO, COM ROSCA BSP, DE 1 1/2" X 1"                                                                                                                                                                                                                                                                                                                                                                                                                                       </t>
  </si>
  <si>
    <t xml:space="preserve">LUVA DE REDUCAO DE FERRO GALVANIZADO, COM ROSCA BSP, DE 1 1/2" X 3/4"                                                                                                                                                                                                                                                                                                                                                                                                                                     </t>
  </si>
  <si>
    <t xml:space="preserve">LUVA DE REDUCAO DE FERRO GALVANIZADO, COM ROSCA BSP, DE 1 1/4" X 1/2"                                                                                                                                                                                                                                                                                                                                                                                                                                     </t>
  </si>
  <si>
    <t>21,07</t>
  </si>
  <si>
    <t xml:space="preserve">LUVA DE REDUCAO DE FERRO GALVANIZADO, COM ROSCA BSP, DE 1 1/4" X 1"                                                                                                                                                                                                                                                                                                                                                                                                                                       </t>
  </si>
  <si>
    <t xml:space="preserve">LUVA DE REDUCAO DE FERRO GALVANIZADO, COM ROSCA BSP, DE 1 1/4" X 3/4"                                                                                                                                                                                                                                                                                                                                                                                                                                     </t>
  </si>
  <si>
    <t xml:space="preserve">LUVA DE REDUCAO DE FERRO GALVANIZADO, COM ROSCA BSP, DE 1" X 1/2"                                                                                                                                                                                                                                                                                                                                                                                                                                         </t>
  </si>
  <si>
    <t>13,89</t>
  </si>
  <si>
    <t xml:space="preserve">LUVA DE REDUCAO DE FERRO GALVANIZADO, COM ROSCA BSP, DE 1" X 3/4"                                                                                                                                                                                                                                                                                                                                                                                                                                         </t>
  </si>
  <si>
    <t xml:space="preserve">LUVA DE REDUCAO DE FERRO GALVANIZADO, COM ROSCA BSP, DE 2 1/2" X 1 1/2"                                                                                                                                                                                                                                                                                                                                                                                                                                   </t>
  </si>
  <si>
    <t>71,73</t>
  </si>
  <si>
    <t xml:space="preserve">LUVA DE REDUCAO DE FERRO GALVANIZADO, COM ROSCA BSP, DE 2 1/2" X 2"                                                                                                                                                                                                                                                                                                                                                                                                                                       </t>
  </si>
  <si>
    <t xml:space="preserve">LUVA DE REDUCAO DE FERRO GALVANIZADO, COM ROSCA BSP, DE 2" X 1 1/2"                                                                                                                                                                                                                                                                                                                                                                                                                                       </t>
  </si>
  <si>
    <t>40,89</t>
  </si>
  <si>
    <t xml:space="preserve">LUVA DE REDUCAO DE FERRO GALVANIZADO, COM ROSCA BSP, DE 2" X 1 1/4"                                                                                                                                                                                                                                                                                                                                                                                                                                       </t>
  </si>
  <si>
    <t xml:space="preserve">LUVA DE REDUCAO DE FERRO GALVANIZADO, COM ROSCA BSP, DE 2" X 1"                                                                                                                                                                                                                                                                                                                                                                                                                                           </t>
  </si>
  <si>
    <t xml:space="preserve">LUVA DE REDUCAO DE FERRO GALVANIZADO, COM ROSCA BSP, DE 3/4" X 1/2"                                                                                                                                                                                                                                                                                                                                                                                                                                       </t>
  </si>
  <si>
    <t>10,04</t>
  </si>
  <si>
    <t xml:space="preserve">LUVA DE REDUCAO DE FERRO GALVANIZADO, COM ROSCA BSP, DE 3" X 1 1/2"                                                                                                                                                                                                                                                                                                                                                                                                                                       </t>
  </si>
  <si>
    <t>109,28</t>
  </si>
  <si>
    <t xml:space="preserve">LUVA DE REDUCAO DE FERRO GALVANIZADO, COM ROSCA BSP, DE 3" X 2 1/2"                                                                                                                                                                                                                                                                                                                                                                                                                                       </t>
  </si>
  <si>
    <t xml:space="preserve">LUVA DE REDUCAO DE FERRO GALVANIZADO, COM ROSCA BSP, DE 3" X 2"                                                                                                                                                                                                                                                                                                                                                                                                                                           </t>
  </si>
  <si>
    <t xml:space="preserve">LUVA DE REDUCAO DE FERRO GALVANIZADO, COM ROSCA BSP, DE 4" X 2 1/2"                                                                                                                                                                                                                                                                                                                                                                                                                                       </t>
  </si>
  <si>
    <t>188,71</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</si>
  <si>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</si>
  <si>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</si>
  <si>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</si>
  <si>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</si>
  <si>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</si>
  <si>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</si>
  <si>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21,88</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</si>
  <si>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</si>
  <si>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</si>
  <si>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</si>
  <si>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</si>
  <si>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</si>
  <si>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</si>
  <si>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</si>
  <si>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16,97</t>
  </si>
  <si>
    <t xml:space="preserve">LUVA DE REDUCAO PARA TUBO PEX, PLASTICA, PARA CONEXAO COM CRIMPAGEM, DN 20 X 16 MM                                                                                                                                                                                                                                                                                                                                                                                                                        </t>
  </si>
  <si>
    <t>13,16</t>
  </si>
  <si>
    <t xml:space="preserve">LUVA DE REDUCAO PARA TUBO PEX, PLASTICA, PARA CONEXAO COM CRIMPAGEM, DN 25 X 16 MM                                                                                                                                                                                                                                                                                                                                                                                                                        </t>
  </si>
  <si>
    <t>17,18</t>
  </si>
  <si>
    <t xml:space="preserve">LUVA DE REDUCAO PARA TUBO PEX, PLASTICA, PARA CONEXAO COM CRIMPAGEM, DN 32 X 20 MM                                                                                                                                                                                                                                                                                                                                                                                                                        </t>
  </si>
  <si>
    <t>25,85</t>
  </si>
  <si>
    <t xml:space="preserve">LUVA DE REDUCAO PARA TUBO PEX, PLASTICA, PARA CONEXAO COM CRIMPAGEM, DN 32 X 25 MM                                                                                                                                                                                                                                                                                                                                                                                                                        </t>
  </si>
  <si>
    <t xml:space="preserve">LUVA DE REDUCAO ROSCAVEL, PVC, 1" X 3/4", PARA AGUA FRIA PREDIAL                                                                                                                                                                                                                                                                                                                                                                                                                                          </t>
  </si>
  <si>
    <t>5,79</t>
  </si>
  <si>
    <t xml:space="preserve">LUVA DE REDUCAO ROSCAVEL, PVC, 3/4" X 1/2", PARA AGUA FRIA PREDIAL                                                                                                                                                                                                                                                                                                                                                                                                                                        </t>
  </si>
  <si>
    <t>4,12</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</si>
  <si>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</si>
  <si>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</si>
  <si>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</si>
  <si>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</si>
  <si>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13,19</t>
  </si>
  <si>
    <t xml:space="preserve">LUVA DE REDUCAO, SOLDAVEL, PVC, 50 X 25 MM, PARA AGUA FRIA PREDIAL                                                                                                                                                                                                                                                                                                                                                                                                                                        </t>
  </si>
  <si>
    <t xml:space="preserve">LUVA DE TRANSICAO DE CPVC X PVC, SOLDAVEL, 22 X 25 MM, PARA AGUA QUENTE                                                                                                                                                                                                                                                                                                                                                                                                                                   </t>
  </si>
  <si>
    <t>1,71</t>
  </si>
  <si>
    <t xml:space="preserve">LUVA DE TRANSICAO, CPVC, SOLDAVEL, 42 MM X 1 1/2", PARA AGUA QUENTE                                                                                                                                                                                                                                                                                                                                                                                                                                       </t>
  </si>
  <si>
    <t xml:space="preserve">LUVA DE TRANSICAO, CPVC, SOLDAVEL, 54 MM X 2", PARA AGUA QUENTE PREDIAL                                                                                                                                                                                                                                                                                                                                                                                                                                   </t>
  </si>
  <si>
    <t xml:space="preserve">LUVA DE TRANSICAO, CPVC, 15 MM X 1/2", PARA AGUA QUENTE PREDIAL                                                                                                                                                                                                                                                                                                                                                                                                                                           </t>
  </si>
  <si>
    <t>8,71</t>
  </si>
  <si>
    <t xml:space="preserve">LUVA DE TRANSICAO, CPVC, 22 MM X 1/2", PARA AGUA QUENTE                                                                                                                                                                                                                                                                                                                                                                                                                                                   </t>
  </si>
  <si>
    <t xml:space="preserve">LUVA EM ACO CARBONO, SOLDAVEL, PRESSAO 3.000 LBS, DN 1 1/2"                                                                                                                                                                                                                                                                                                                                                                                                                                               </t>
  </si>
  <si>
    <t xml:space="preserve">LUVA EM ACO CARBONO, SOLDAVEL, PRESSAO 3.000 LBS, DN 1 1/4"                                                                                                                                                                                                                                                                                                                                                                                                                                               </t>
  </si>
  <si>
    <t>44,79</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</si>
  <si>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</si>
  <si>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</si>
  <si>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</si>
  <si>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</si>
  <si>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</si>
  <si>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</si>
  <si>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245,48</t>
  </si>
  <si>
    <t xml:space="preserve">LUVA EM PVC RIGIDO ROSCAVEL, DE 1 1/2", PARA ELETRODUTO                                                                                                                                                                                                                                                                                                                                                                                                                                                   </t>
  </si>
  <si>
    <t xml:space="preserve">LUVA EM PVC RIGIDO ROSCAVEL, DE 1 1/4", PARA ELETRODUTO                                                                                                                                                                                                                                                                                                                                                                                                                                                   </t>
  </si>
  <si>
    <t>3,71</t>
  </si>
  <si>
    <t xml:space="preserve">LUVA EM PVC RIGIDO ROSCAVEL, DE 1/2", PARA ELETRODUTO                                                                                                                                                                                                                                                                                                                                                                                                                                                     </t>
  </si>
  <si>
    <t xml:space="preserve">LUVA EM PVC RIGIDO ROSCAVEL, DE 1", PARA ELETRODUTO                                                                                                                                                                                                                                                                                                                                                                                                                                                       </t>
  </si>
  <si>
    <t>2,39</t>
  </si>
  <si>
    <t xml:space="preserve">LUVA EM PVC RIGIDO ROSCAVEL, DE 2 1/2", PARA ELETRODUTO                                                                                                                                                                                                                                                                                                                                                                                                                                                   </t>
  </si>
  <si>
    <t>16,43</t>
  </si>
  <si>
    <t xml:space="preserve">LUVA EM PVC RIGIDO ROSCAVEL, DE 2", PARA ELETRODUTO                                                                                                                                                                                                                                                                                                                                                                                                                                                       </t>
  </si>
  <si>
    <t>7,39</t>
  </si>
  <si>
    <t xml:space="preserve">LUVA EM PVC RIGIDO ROSCAVEL, DE 3/4", PARA ELETRODUTO                                                                                                                                                                                                                                                                                                                                                                                                                                                     </t>
  </si>
  <si>
    <t xml:space="preserve">LUVA EM PVC RIGIDO ROSCAVEL, DE 3", PARA ELETRODUTO                                                                                                                                                                                                                                                                                                                                                                                                                                                       </t>
  </si>
  <si>
    <t>22,06</t>
  </si>
  <si>
    <t xml:space="preserve">LUVA EM PVC RIGIDO ROSCAVEL, DE 4", PARA ELETRODUTO                                                                                                                                                                                                                                                                                                                                                                                                                                                       </t>
  </si>
  <si>
    <t>38,77</t>
  </si>
  <si>
    <t xml:space="preserve">LUVA PARA ELETRODUTO, EM ACO GALVANIZADO ELETROLITICO, DIAMETRO DE 100 MM (4")                                                                                                                                                                                                                                                                                                                                                                                                                            </t>
  </si>
  <si>
    <t>26,87</t>
  </si>
  <si>
    <t xml:space="preserve">LUVA PARA ELETRODUTO, EM ACO GALVANIZADO ELETROLITICO, DIAMETRO DE 15 MM (1/2")                                                                                                                                                                                                                                                                                                                                                                                                                           </t>
  </si>
  <si>
    <t xml:space="preserve">LUVA PARA ELETRODUTO, EM ACO GALVANIZADO ELETROLITICO, DIAMETRO DE 20 MM (3/4")                                                                                                                                                                                                                                                                                                                                                                                                                           </t>
  </si>
  <si>
    <t>1,84</t>
  </si>
  <si>
    <t xml:space="preserve">LUVA PARA ELETRODUTO, EM ACO GALVANIZADO ELETROLITICO, DIAMETRO DE 25 MM (1")                                                                                                                                                                                                                                                                                                                                                                                                                             </t>
  </si>
  <si>
    <t xml:space="preserve">LUVA PARA ELETRODUTO, EM ACO GALVANIZADO ELETROLITICO, DIAMETRO DE 32 MM (1 1/4")                                                                                                                                                                                                                                                                                                                                                                                                                         </t>
  </si>
  <si>
    <t>3,80</t>
  </si>
  <si>
    <t xml:space="preserve">LUVA PARA ELETRODUTO, EM ACO GALVANIZADO ELETROLITICO, DIAMETRO DE 40 MM (1 1/2")                                                                                                                                                                                                                                                                                                                                                                                                                         </t>
  </si>
  <si>
    <t xml:space="preserve">LUVA PARA ELETRODUTO, EM ACO GALVANIZADO ELETROLITICO, DIAMETRO DE 50 MM (2")                                                                                                                                                                                                                                                                                                                                                                                                                             </t>
  </si>
  <si>
    <t>7,66</t>
  </si>
  <si>
    <t xml:space="preserve">LUVA PARA ELETRODUTO, EM ACO GALVANIZADO ELETROLITICO, DIAMETRO DE 65 MM (2 1/2")                                                                                                                                                                                                                                                                                                                                                                                                                         </t>
  </si>
  <si>
    <t>11,18</t>
  </si>
  <si>
    <t xml:space="preserve">LUVA PARA ELETRODUTO, EM ACO GALVANIZADO ELETROLITICO, DIAMETRO DE 80 MM (3")                                                                                                                                                                                                                                                                                                                                                                                                                             </t>
  </si>
  <si>
    <t>17,03</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</si>
  <si>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</si>
  <si>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</si>
  <si>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</si>
  <si>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</si>
  <si>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20,91</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</si>
  <si>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</si>
  <si>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</si>
  <si>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</si>
  <si>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</si>
  <si>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30,04</t>
  </si>
  <si>
    <t xml:space="preserve">LUVA PASSANTE DE COBRE (REF 601) SEM ANEL DE SOLDA, BOLSA 15 MM                                                                                                                                                                                                                                                                                                                                                                                                                                           </t>
  </si>
  <si>
    <t>3,24</t>
  </si>
  <si>
    <t xml:space="preserve">LUVA PASSANTE DE COBRE (REF 601) SEM ANEL DE SOLDA, BOLSA 22 MM                                                                                                                                                                                                                                                                                                                                                                                                                                           </t>
  </si>
  <si>
    <t>7,64</t>
  </si>
  <si>
    <t xml:space="preserve">LUVA PASSANTE DE COBRE (REF 601) SEM ANEL DE SOLDA, BOLSA 28 MM                                                                                                                                                                                                                                                                                                                                                                                                                                           </t>
  </si>
  <si>
    <t xml:space="preserve">LUVA PASSANTE DE COBRE (REF 601) SEM ANEL DE SOLDA, BOLSA 35 MM                                                                                                                                                                                                                                                                                                                                                                                                                                           </t>
  </si>
  <si>
    <t>27,44</t>
  </si>
  <si>
    <t xml:space="preserve">LUVA PASSANTE DE COBRE (REF 601) SEM ANEL DE SOLDA, BOLSA 42 MM                                                                                                                                                                                                                                                                                                                                                                                                                                           </t>
  </si>
  <si>
    <t>42,30</t>
  </si>
  <si>
    <t xml:space="preserve">LUVA PASSANTE DE COBRE (REF 601) SEM ANEL DE SOLDA, BOLSA 54 MM                                                                                                                                                                                                                                                                                                                                                                                                                                           </t>
  </si>
  <si>
    <t>64,91</t>
  </si>
  <si>
    <t xml:space="preserve">LUVA PASSANTE DE COBRE (REF 601) SEM ANEL DE SOLDA, BOLSA 66 MM                                                                                                                                                                                                                                                                                                                                                                                                                                           </t>
  </si>
  <si>
    <t xml:space="preserve">LUVA PVC SOLDAVEL, 110 MM, PARA AGUA FRIA PREDIAL                                                                                                                                                                                                                                                                                                                                                                                                                                                         </t>
  </si>
  <si>
    <t xml:space="preserve">LUVA PVC SOLDAVEL, 20 MM, PARA AGUA FRIA PREDIAL                                                                                                                                                                                                                                                                                                                                                                                                                                                          </t>
  </si>
  <si>
    <t>0,83</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</si>
  <si>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</si>
  <si>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</si>
  <si>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</si>
  <si>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</si>
  <si>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4,70</t>
  </si>
  <si>
    <t xml:space="preserve">LUVA PVC SOLDAVEL, 60 MM, PARA AGUA FRIA PREDIAL                                                                                                                                                                                                                                                                                                                                                                                                                                                          </t>
  </si>
  <si>
    <t>14,41</t>
  </si>
  <si>
    <t xml:space="preserve">LUVA PVC SOLDAVEL, 75 MM, PARA AGUA FRIA PREDIAL                                                                                                                                                                                                                                                                                                                                                                                                                                                          </t>
  </si>
  <si>
    <t xml:space="preserve">LUVA PVC SOLDAVEL, 85 MM, PARA AGUA FRIA PREDIAL                                                                                                                                                                                                                                                                                                                                                                                                                                                          </t>
  </si>
  <si>
    <t>47,31</t>
  </si>
  <si>
    <t xml:space="preserve">LUVA PVC, ROSCAVEL, 1 1/2",  AGUA FRIA PREDIAL                                                                                                                                                                                                                                                                                                                                                                                                                                                            </t>
  </si>
  <si>
    <t xml:space="preserve">LUVA PVC, ROSCAVEL, 1/2", AGUA FRIA PREDIAL                                                                                                                                                                                                                                                                                                                                                                                                                                                               </t>
  </si>
  <si>
    <t>1,65</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</si>
  <si>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</si>
  <si>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</si>
  <si>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</si>
  <si>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</si>
  <si>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90,14</t>
  </si>
  <si>
    <t xml:space="preserve">LUVA SIMPLES PPR, F/F, SOLDAVEL, DN 20 MM, PARA AGUA QUENTE PREDIAL                                                                                                                                                                                                                                                                                                                                                                                                                                       </t>
  </si>
  <si>
    <t>2,42</t>
  </si>
  <si>
    <t xml:space="preserve">LUVA SIMPLES PPR, F/F, SOLDAVEL, DN 25 MM, PARA AGUA QUENTE PREDIAL                                                                                                                                                                                                                                                                                                                                                                                                                                       </t>
  </si>
  <si>
    <t>2,21</t>
  </si>
  <si>
    <t xml:space="preserve">LUVA SIMPLES PPR, F/F, SOLDAVEL, DN 32 MM, PARA AGUA QUENTE PREDIAL                                                                                                                                                                                                                                                                                                                                                                                                                                       </t>
  </si>
  <si>
    <t>3,96</t>
  </si>
  <si>
    <t xml:space="preserve">LUVA SIMPLES PPR, F/F, SOLDAVEL, DN 40 MM, PARA AGUA QUENTE PREDIAL                                                                                                                                                                                                                                                                                                                                                                                                                                       </t>
  </si>
  <si>
    <t>11,27</t>
  </si>
  <si>
    <t xml:space="preserve">LUVA SIMPLES PPR, F/F, SOLDAVEL, DN 50 MM, PARA AGUA QUENTE PREDIAL                                                                                                                                                                                                                                                                                                                                                                                                                                       </t>
  </si>
  <si>
    <t>13,66</t>
  </si>
  <si>
    <t xml:space="preserve">LUVA SIMPLES PPR, F/F, SOLDAVEL, DN 63 MM, PARA AGUA QUENTE PREDIAL                                                                                                                                                                                                                                                                                                                                                                                                                                       </t>
  </si>
  <si>
    <t>22,95</t>
  </si>
  <si>
    <t xml:space="preserve">LUVA SIMPLES PPR, F/F, SOLDAVEL, DN 75 MM, PARA AGUA QUENTE PREDIAL                                                                                                                                                                                                                                                                                                                                                                                                                                       </t>
  </si>
  <si>
    <t>42,55</t>
  </si>
  <si>
    <t xml:space="preserve">LUVA SIMPLES PPR, F/F, SOLDAVEL, DN 90 MM, PARA AGUA QUENTE PREDIAL                                                                                                                                                                                                                                                                                                                                                                                                                                       </t>
  </si>
  <si>
    <t>69,65</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</si>
  <si>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</si>
  <si>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</si>
  <si>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</si>
  <si>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</si>
  <si>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13,59</t>
  </si>
  <si>
    <t xml:space="preserve">LUVA SIMPLES, PVC SERIE R, 150 MM, PARA ESGOTO PREDIAL                                                                                                                                                                                                                                                                                                                                                                                                                                                    </t>
  </si>
  <si>
    <t xml:space="preserve">LUVA SIMPLES, PVC SERIE R, 40 MM, PARA ESGOTO PREDIAL                                                                                                                                                                                                                                                                                                                                                                                                                                                     </t>
  </si>
  <si>
    <t>4,93</t>
  </si>
  <si>
    <t xml:space="preserve">LUVA SIMPLES, PVC SERIE R, 50 MM, PARA ESGOTO PREDIAL                                                                                                                                                                                                                                                                                                                                                                                                                                                     </t>
  </si>
  <si>
    <t xml:space="preserve">LUVA SIMPLES, PVC SERIE R, 75 MM, PARA ESGOTO PREDIAL                                                                                                                                                                                                                                                                                                                                                                                                                                                     </t>
  </si>
  <si>
    <t xml:space="preserve">LUVA SIMPLES, PVC, SOLDAVEL, DN 100 MM, SERIE NORMAL, PARA ESGOTO PREDIAL                                                                                                                                                                                                                                                                                                                                                                                                                                 </t>
  </si>
  <si>
    <t>6,56</t>
  </si>
  <si>
    <t xml:space="preserve">LUVA SIMPLES, PVC, SOLDAVEL, DN 150 MM, SERIE NORMAL, PARA ESGOTO PREDIAL                                                                                                                                                                                                                                                                                                                                                                                                                                 </t>
  </si>
  <si>
    <t>32,84</t>
  </si>
  <si>
    <t xml:space="preserve">LUVA SIMPLES, PVC, SOLDAVEL, DN 40 MM, SERIE NORMAL, PARA ESGOTO PREDIAL                                                                                                                                                                                                                                                                                                                                                                                                                                  </t>
  </si>
  <si>
    <t xml:space="preserve">LUVA SIMPLES, PVC, SOLDAVEL, DN 50 MM, SERIE NORMAL, PARA ESGOTO PREDIAL                                                                                                                                                                                                                                                                                                                                                                                                                                  </t>
  </si>
  <si>
    <t>3,31</t>
  </si>
  <si>
    <t xml:space="preserve">LUVA SIMPLES, PVC, SOLDAVEL, DN 75 MM, SERIE NORMAL, PARA ESGOTO PREDIAL                                                                                                                                                                                                                                                                                                                                                                                                                                  </t>
  </si>
  <si>
    <t xml:space="preserve">LUVA SOLDAVEL COM BUCHA DE LATAO, PVC, 20 MM X 1/2"                                                                                                                                                                                                                                                                                                                                                                                                                                                       </t>
  </si>
  <si>
    <t>5,57</t>
  </si>
  <si>
    <t xml:space="preserve">LUVA SOLDAVEL COM BUCHA DE LATAO, PVC, 25 MM X 1/2"                                                                                                                                                                                                                                                                                                                                                                                                                                                       </t>
  </si>
  <si>
    <t xml:space="preserve">LUVA SOLDAVEL COM BUCHA DE LATAO, PVC, 25 MM X 3/4"                                                                                                                                                                                                                                                                                                                                                                                                                                                       </t>
  </si>
  <si>
    <t>7,08</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</si>
  <si>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</si>
  <si>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</si>
  <si>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</si>
  <si>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</si>
  <si>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</si>
  <si>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</si>
  <si>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</si>
  <si>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</si>
  <si>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2.799,26</t>
  </si>
  <si>
    <t xml:space="preserve">LUVA, PEAD PE 100,  DE 63 MM, PARA ELETROFUSAO                                                                                                                                                                                                                                                                                                                                                                                                                                                            </t>
  </si>
  <si>
    <t>26,92</t>
  </si>
  <si>
    <t xml:space="preserve">LUVA, PEAD PE 100, DE 125 MM, PARA ELETROFUSAO                                                                                                                                                                                                                                                                                                                                                                                                                                                            </t>
  </si>
  <si>
    <t>64,23</t>
  </si>
  <si>
    <t xml:space="preserve">LUVA, PEAD PE 100, DE 20 MM, PARA ELETROFUSAO                                                                                                                                                                                                                                                                                                                                                                                                                                                             </t>
  </si>
  <si>
    <t xml:space="preserve">LUVA, PEAD PE 100, DE 200 MM, PARA ELETROFUSAO                                                                                                                                                                                                                                                                                                                                                                                                                                                            </t>
  </si>
  <si>
    <t>221,36</t>
  </si>
  <si>
    <t xml:space="preserve">LUVA, PEAD PE 100, DE 32 MM, PARA ELETROFUSAO                                                                                                                                                                                                                                                                                                                                                                                                                                                             </t>
  </si>
  <si>
    <t xml:space="preserve">MACANETA ALAVANCA RETA OCA, EM ZAMAC COM ACABAMENTO CROMADO, COMPRIMENTO APROX DE 15 CM                                                                                                                                                                                                                                                                                                                                                                                                                   </t>
  </si>
  <si>
    <t>46,96</t>
  </si>
  <si>
    <t xml:space="preserve">MACANETA ALAVANCA, RETA SIMPLES / OCA, CROMADA, COMPRIMENTO DE 10 A 16 CM, ACABAMENTO PADRAO POPULAR - SOMENTE MACANETAS                                                                                                                                                                                                                                                                                                                                                                                  </t>
  </si>
  <si>
    <t>21,71</t>
  </si>
  <si>
    <t xml:space="preserve">MACANETA BOLA, EM ZAMAC COM ACABAMENTO CROMADO, DIAMETRO DE APROX 2 1/2"                                                                                                                                                                                                                                                                                                                                                                                                                                  </t>
  </si>
  <si>
    <t>78,94</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</si>
  <si>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</si>
  <si>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</si>
  <si>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</si>
  <si>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</si>
  <si>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</si>
  <si>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</si>
  <si>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</si>
  <si>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</si>
  <si>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</si>
  <si>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</si>
  <si>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4,37</t>
  </si>
  <si>
    <t xml:space="preserve">MANGUEIRA CRISTAL PARA NIVEL, LISA, PVC TRANSPARENTE, 5/16" X1 MM                                                                                                                                                                                                                                                                                                                                                                                                                                         </t>
  </si>
  <si>
    <t>2,30</t>
  </si>
  <si>
    <t xml:space="preserve">MANGUEIRA CRISTAL TRANCADA, PVC COM REFORCO, COM PRESSAO DE TRABALHO (PT) 250 LBS/POL2, DE 3/4" X *2,8* MM                                                                                                                                                                                                                                                                                                                                                                                                </t>
  </si>
  <si>
    <t xml:space="preserve">MANGUEIRA CRISTAL TRANCADA, PVC COM REFORCO, PRESSAO DE TRABALHO (PT) 250 LBS/POL2, DE 1" X *3,4* MM                                                                                                                                                                                                                                                                                                                                                                                                      </t>
  </si>
  <si>
    <t>22,18</t>
  </si>
  <si>
    <t xml:space="preserve">MANGUEIRA CRISTAL, LISA, PVC TRANSPARENTE, 1/2" X 2 MM                                                                                                                                                                                                                                                                                                                                                                                                                                                    </t>
  </si>
  <si>
    <t xml:space="preserve">MANGUEIRA CRISTAL, LISA, PVC TRANSPARENTE, 1/4" X1 MM                                                                                                                                                                                                                                                                                                                                                                                                                                                     </t>
  </si>
  <si>
    <t>1,70</t>
  </si>
  <si>
    <t xml:space="preserve">MANGUEIRA CRISTAL, LISA, PVC TRANSPARENTE, 1/4" X1,5 MM                                                                                                                                                                                                                                                                                                                                                                                                                                                   </t>
  </si>
  <si>
    <t>2,87</t>
  </si>
  <si>
    <t xml:space="preserve">MANGUEIRA CRISTAL, LISA, PVC TRANSPARENTE, 3/4" X 2 MM                                                                                                                                                                                                                                                                                                                                                                                                                                                    </t>
  </si>
  <si>
    <t>9,13</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</si>
  <si>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</si>
  <si>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</si>
  <si>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</si>
  <si>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</si>
  <si>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</si>
  <si>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</si>
  <si>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</si>
  <si>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</si>
  <si>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</si>
  <si>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</si>
  <si>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</si>
  <si>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</si>
  <si>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</si>
  <si>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</si>
  <si>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21,23</t>
  </si>
  <si>
    <t xml:space="preserve">MANIPULADOR TELESCOPICO, POTENCIA DE 101 HP, CAPACIDADE DE CARGA DE 3.500 KG, ALTURA MAXIMA DE ELEVACAO DE 12 M                                                                                                                                                                                                                                                                                                                                                                                           </t>
  </si>
  <si>
    <t>469.601,78</t>
  </si>
  <si>
    <t xml:space="preserve">MANIPULADOR TELESCOPICO, POTENCIA DE 85 HP, CAPACIDADE DE CARGA DE 3.500 KG, ALTURA MAXIMA DE ELEVACAO DE 12,3 M                                                                                                                                                                                                                                                                                                                                                                                          </t>
  </si>
  <si>
    <t>417.500,00</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</si>
  <si>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</si>
  <si>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</si>
  <si>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</si>
  <si>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</si>
  <si>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7,44</t>
  </si>
  <si>
    <t xml:space="preserve">MANTA ANTIRRUIDO DE POLIESTER (PET) PARA CONTRAPISO E = *8* MM                                                                                                                                                                                                                                                                                                                                                                                                                                            </t>
  </si>
  <si>
    <t>24,77</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</si>
  <si>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</si>
  <si>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</si>
  <si>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</si>
  <si>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</si>
  <si>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</si>
  <si>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</si>
  <si>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13,86</t>
  </si>
  <si>
    <t xml:space="preserve">MANTA DE POLIETILENO EXPANDIDO (PEBD) ANTICHAMAS, E = 8 MM                                                                                                                                                                                                                                                                                                                                                                                                                                                </t>
  </si>
  <si>
    <t xml:space="preserve">MANTA DE POLIETILENO EXPANDIDO (PEBD), E = 5 MM                                                                                                                                                                                                                                                                                                                                                                                                                                                           </t>
  </si>
  <si>
    <t>5,93</t>
  </si>
  <si>
    <t xml:space="preserve">MANTA DE POLIETILENO EXPANDIDO, COM 1 FACE METALIZADA PARA SUBCOBERTURA,  E = *5* MM                                                                                                                                                                                                                                                                                                                                                                                                                      </t>
  </si>
  <si>
    <t>27,95</t>
  </si>
  <si>
    <t xml:space="preserve">MANTA GEOTEXTIL TECIDO DE LAMINETES DE POLIPROPILENO, RESISTENCIA A TRACAO = *25* KN/M                                                                                                                                                                                                                                                                                                                                                                                                                    </t>
  </si>
  <si>
    <t>22,64</t>
  </si>
  <si>
    <t xml:space="preserve">MANTA LIQUIDA DE BASE ASFALTICA MODIFICADA COM A ADICAO DE ELASTOMEROS DILUIDOS EM SOLVENTE ORGANICO, APLICACAO A FRIO (MEMBRANA IMPERMEABILIZANTE ASFASTICA)                                                                                                                                                                                                                                                                                                                                             </t>
  </si>
  <si>
    <t>19,62</t>
  </si>
  <si>
    <t xml:space="preserve">MANTA TERMOPLASTICA, PEAD, GEOMEMBRANA LISA, E = 0,50 MM  ( NBR 15352)                                                                                                                                                                                                                                                                                                                                                                                                                                    </t>
  </si>
  <si>
    <t xml:space="preserve">MANTA TERMOPLASTICA, PEAD, GEOMEMBRANA LISA, E = 0,75 MM (NBR 15352)                                                                                                                                                                                                                                                                                                                                                                                                                                      </t>
  </si>
  <si>
    <t xml:space="preserve">MANTA TERMOPLASTICA, PEAD, GEOMEMBRANA LISA, E = 0,80 MM (NBR 15352)                                                                                                                                                                                                                                                                                                                                                                                                                                      </t>
  </si>
  <si>
    <t>22,63</t>
  </si>
  <si>
    <t xml:space="preserve">MANTA TERMOPLASTICA, PEAD, GEOMEMBRANA LISA, E = 1,00 MM (NBR 15352)                                                                                                                                                                                                                                                                                                                                                                                                                                      </t>
  </si>
  <si>
    <t xml:space="preserve">MANTA TERMOPLASTICA, PEAD, GEOMEMBRANA LISA, E = 1,50 MM (NBR 15352)                                                                                                                                                                                                                                                                                                                                                                                                                                      </t>
  </si>
  <si>
    <t>42,41</t>
  </si>
  <si>
    <t xml:space="preserve">MANTA TERMOPLASTICA, PEAD, GEOMEMBRANA LISA, E = 2,00 MM (NBR 15352)                                                                                                                                                                                                                                                                                                                                                                                                                                      </t>
  </si>
  <si>
    <t>56,82</t>
  </si>
  <si>
    <t xml:space="preserve">MANTA TERMOPLASTICA, PEAD, GEOMEMBRANA LISA, E = 2,50 MM (NBR 15352)                                                                                                                                                                                                                                                                                                                                                                                                                                      </t>
  </si>
  <si>
    <t>70,55</t>
  </si>
  <si>
    <t xml:space="preserve">MANTA TERMOPLASTICA, PEAD, GEOMEMBRANA TEXTURIZADA EM AMBAS AS FACES, E = 0,50 MM ( NBR 15352)                                                                                                                                                                                                                                                                                                                                                                                                            </t>
  </si>
  <si>
    <t>15,74</t>
  </si>
  <si>
    <t xml:space="preserve">MANTA TERMOPLASTICA, PEAD, GEOMEMBRANA TEXTURIZADA EM AMBAS AS FACES, E = 0,75 MM ( NBR 15352)                                                                                                                                                                                                                                                                                                                                                                                                            </t>
  </si>
  <si>
    <t>22,23</t>
  </si>
  <si>
    <t xml:space="preserve">MANTA TERMOPLASTICA, PEAD, GEOMEMBRANA TEXTURIZADA EM AMBAS AS FACES, E = 0,80 MM ( NBR 15352)                                                                                                                                                                                                                                                                                                                                                                                                            </t>
  </si>
  <si>
    <t>25,19</t>
  </si>
  <si>
    <t xml:space="preserve">MANTA TERMOPLASTICA, PEAD, GEOMEMBRANA TEXTURIZADA EM AMBAS AS FACES, E = 1,00 MM ( NBR 15352)                                                                                                                                                                                                                                                                                                                                                                                                            </t>
  </si>
  <si>
    <t xml:space="preserve">MANTA TERMOPLASTICA, PEAD, GEOMEMBRANA TEXTURIZADA EM AMBAS AS FACES, E = 1,50 MM ( NBR 15352)                                                                                                                                                                                                                                                                                                                                                                                                            </t>
  </si>
  <si>
    <t>45,80</t>
  </si>
  <si>
    <t xml:space="preserve">MANTA TERMOPLASTICA, PEAD, GEOMEMBRANA TEXTURIZADA EM AMBAS AS FACES, E = 2,00 MM ( NBR 15352)                                                                                                                                                                                                                                                                                                                                                                                                            </t>
  </si>
  <si>
    <t>61,90</t>
  </si>
  <si>
    <t xml:space="preserve">MANTA TERMOPLASTICA, PEAD, GEOMEMBRANA TEXTURIZADA EM AMBAS AS FACES, E = 2,50 MM ( NBR 15352)                                                                                                                                                                                                                                                                                                                                                                                                            </t>
  </si>
  <si>
    <t>77,20</t>
  </si>
  <si>
    <t xml:space="preserve">MAQUINA DE 40 MM PARA FECHADURA DE EMBUTIR EXTERNA, EM ACO INOX                                                                                                                                                                                                                                                                                                                                                                                                                                           </t>
  </si>
  <si>
    <t>32,97</t>
  </si>
  <si>
    <t xml:space="preserve">MAQUINA DE 40 MM PARA FECHADURA, PARA PORTA DE BANHEIRO, EM ACO INOX                                                                                                                                                                                                                                                                                                                                                                                                                                      </t>
  </si>
  <si>
    <t>29,83</t>
  </si>
  <si>
    <t xml:space="preserve">MAQUINA DE 40 MM PARA FECHADURA, PARA PORTA INTERNA, EM ACO INOX                                                                                                                                                                                                                                                                                                                                                                                                                                          </t>
  </si>
  <si>
    <t xml:space="preserve">MAQUINA DE 55 MM PARA FECHADURA DE EMBUTIR EXTERNA, EM ACO INOX                                                                                                                                                                                                                                                                                                                                                                                                                                           </t>
  </si>
  <si>
    <t>56,57</t>
  </si>
  <si>
    <t xml:space="preserve">MAQUINA DE 55 MM PARA FECHADURA, PARA PORTA DE BANHEIRO, EM ACO INOX                                                                                                                                                                                                                                                                                                                                                                                                                                      </t>
  </si>
  <si>
    <t>43,17</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</si>
  <si>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</si>
  <si>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</si>
  <si>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</si>
  <si>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68.057,95</t>
  </si>
  <si>
    <t xml:space="preserve">MAQUINA MANUAL TIPO PRENSA PARA PRODUCAO DE BLOCOS E PAVIMENTOS DE CONCRETO, COM MOTOR ELETRICO TRIFASICO PARA VIBRACAO, POTENCIA TOTAL INSTALADA DE 1,5 KW                                                                                                                                                                                                                                                                                                                                               </t>
  </si>
  <si>
    <t>28.490,86</t>
  </si>
  <si>
    <t xml:space="preserve">MAQUINA PARA CORTE COM DISCO ABRASIVO DE DIAMETRO DE 18'' (450 MM), COM MOTOR ELETRICO TRIFASICO DE 10 CV                                                                                                                                                                                                                                                                                                                                                                                                 </t>
  </si>
  <si>
    <t>14.559,54</t>
  </si>
  <si>
    <t xml:space="preserve">MAQUINA TIPO PRENSA HIDRAULICA, PARA FABRICACAO DE TUBOS DE CONCRETO PARA AGUAS PLUVIAIS, DN 200 A DN 600 MM X 1000 MM DE COMPRIMENTO, COM MOTOR PRINCIPAL DE 20 CV                                                                                                                                                                                                                                                                                                                                       </t>
  </si>
  <si>
    <t>282.774,51</t>
  </si>
  <si>
    <t xml:space="preserve">MAQUINA TIPO VASO/TANQUE/JATO DE PRESSAO PORTATIL PARA JATEAMENTO, CONTROLE AUTOMATICO E REMOTO, CAMARA DE 1 SAIDA, 280 L, DIAM. *670* MM, BICO JATO CURTO VENTURI DE 5/16", MANGUEIRA DE 1" DE 10 M, COMPLETA (VALVULAS POP UP E DOSADORA, FUNDO CONICO ETC)                                                                                                                                                                                                                                             </t>
  </si>
  <si>
    <t>36.425,88</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</si>
  <si>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</si>
  <si>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</si>
  <si>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</si>
  <si>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</si>
  <si>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</si>
  <si>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</si>
  <si>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43,95</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</si>
  <si>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</si>
  <si>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</si>
  <si>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</si>
  <si>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</si>
  <si>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</si>
  <si>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</si>
  <si>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</si>
  <si>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</si>
  <si>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</si>
  <si>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</si>
  <si>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</si>
  <si>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</si>
  <si>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</si>
  <si>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</si>
  <si>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</si>
  <si>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</si>
  <si>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16,36</t>
  </si>
  <si>
    <t xml:space="preserve">MASSA PARA VIDRO                                                                                                                                                                                                                                                                                                                                                                                                                                                                                          </t>
  </si>
  <si>
    <t xml:space="preserve">MASSA PLASTICA PARA MARMORE/GRANITO                                                                                                                                                                                                                                                                                                                                                                                                                                                                       </t>
  </si>
  <si>
    <t xml:space="preserve">MASSA PREMIUM PARA TEXTURA LISA DE BASE ACRILICA, USO INTERNO E EXTERNO                                                                                                                                                                                                                                                                                                                                                                                                                                   </t>
  </si>
  <si>
    <t>7,05</t>
  </si>
  <si>
    <t xml:space="preserve">MASSA PREMIUM PARA TEXTURA RUSTICA DE BASE ACRILICA, COR BRANCA, USO INTERNO E EXTERNO                                                                                                                                                                                                                                                                                                                                                                                                                    </t>
  </si>
  <si>
    <t xml:space="preserve">MASTRO SIMPLES GALVANIZADO DIAMETRO NOMINAL 1 1/2"                                                                                                                                                                                                                                                                                                                                                                                                                                                        </t>
  </si>
  <si>
    <t>51,71</t>
  </si>
  <si>
    <t xml:space="preserve">MASTRO SIMPLES GALVANIZADO DIAMETRO NOMINAL 2"                                                                                                                                                                                                                                                                                                                                                                                                                                                            </t>
  </si>
  <si>
    <t>62,04</t>
  </si>
  <si>
    <t xml:space="preserve">MASTRO TELESCOPICO DE 4 METROS (3 M X DN= 2" + 1 M X DN= 1 1/2")                                                                                                                                                                                                                                                                                                                                                                                                                                          </t>
  </si>
  <si>
    <t>412,78</t>
  </si>
  <si>
    <t xml:space="preserve">MASTRO TELESCOPICO GALVANIZADO 5 METROS (3 M X DN= 2" + 2 M X DN= 1 1/2")                                                                                                                                                                                                                                                                                                                                                                                                                                 </t>
  </si>
  <si>
    <t>432,44</t>
  </si>
  <si>
    <t xml:space="preserve">MASTRO TELESCOPICO GALVANIZADO 6 METROS (3 M X DN= 2" + 3 M X DN= 1Â½")                                                                                                                                                                                                                                                                                                                                                                                                                                   </t>
  </si>
  <si>
    <t>418,58</t>
  </si>
  <si>
    <t xml:space="preserve">MASTRO TELESCOPICO GALVANIZADO 7 METROS (6 M X DN= 2" + 1 M X DN= 1 1/2")                                                                                                                                                                                                                                                                                                                                                                                                                                 </t>
  </si>
  <si>
    <t>568,14</t>
  </si>
  <si>
    <t xml:space="preserve">MASTRO TELESCOPICO GALVANIZADO 9 METROS (6 M X DN= 2" + 3 M X DN= 1 1/2")                                                                                                                                                                                                                                                                                                                                                                                                                                 </t>
  </si>
  <si>
    <t>706,97</t>
  </si>
  <si>
    <t xml:space="preserve">MATERIAL FILTRANTE (PEDREGULHO) 0,6 A 25,46 MM (POSTO PEDREIRA/FORNECEDOR, SEM FRETE)                                                                                                                                                                                                                                                                                                                                                                                                                     </t>
  </si>
  <si>
    <t>3.522,27</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</si>
  <si>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</si>
  <si>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</si>
  <si>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</si>
  <si>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</si>
  <si>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</si>
  <si>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</si>
  <si>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</si>
  <si>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</si>
  <si>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3,02</t>
  </si>
  <si>
    <t xml:space="preserve">MEIA CANALETA DE CONCRETO ESTRUTURAL 14 X 19 X 19 CM, FBK 14 MPA (NBR 6136)                                                                                                                                                                                                                                                                                                                                                                                                                               </t>
  </si>
  <si>
    <t xml:space="preserve">MEIA CANALETA DE CONCRETO ESTRUTURAL 14 X 19 X 19 CM, FBK 4,5 MPA (NBR 6136)                                                                                                                                                                                                                                                                                                                                                                                                                              </t>
  </si>
  <si>
    <t>3,17</t>
  </si>
  <si>
    <t xml:space="preserve">MEIO BLOCO DE CONCRETO ESTRUTURAL 14 X 19 X 14 CM, FBK 14 MPA (NBR 6136)                                                                                                                                                                                                                                                                                                                                                                                                                                  </t>
  </si>
  <si>
    <t>3,21</t>
  </si>
  <si>
    <t xml:space="preserve">MEIO BLOCO DE CONCRETO ESTRUTURAL 14 X 19 X 14 CM, FBK 4,5 MPA (NBR 6136)                                                                                                                                                                                                                                                                                                                                                                                                                                 </t>
  </si>
  <si>
    <t xml:space="preserve">MEIO BLOCO DE CONCRETO ESTRUTURAL 14 X 19 X 19 CM, FBK 14 MPA (NBR 6136)                                                                                                                                                                                                                                                                                                                                                                                                                                  </t>
  </si>
  <si>
    <t>3,54</t>
  </si>
  <si>
    <t xml:space="preserve">MEIO BLOCO DE CONCRETO ESTRUTURAL 14 X 19 X 19 CM, FBK 4,5 MPA (NBR 6136)                                                                                                                                                                                                                                                                                                                                                                                                                                 </t>
  </si>
  <si>
    <t>2,69</t>
  </si>
  <si>
    <t xml:space="preserve">MEIO BLOCO DE CONCRETO ESTRUTURAL 14 X 19 X 34 CM, FBK 14 MPA (NBR 6136)                                                                                                                                                                                                                                                                                                                                                                                                                                  </t>
  </si>
  <si>
    <t>5,58</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</si>
  <si>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</si>
  <si>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</si>
  <si>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</si>
  <si>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</si>
  <si>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2,51</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</si>
  <si>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</si>
  <si>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</si>
  <si>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</si>
  <si>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</si>
  <si>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</si>
  <si>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34,57</t>
  </si>
  <si>
    <t xml:space="preserve">MEIO-FIO OU GUIA DE CONCRETO PRE MOLDADO, COMP 80 CM, *30 X 10/10* (H X L1/L2)                                                                                                                                                                                                                                                                                                                                                                                                                            </t>
  </si>
  <si>
    <t>25,43</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</si>
  <si>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</si>
  <si>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</si>
  <si>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</si>
  <si>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</si>
  <si>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</si>
  <si>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</si>
  <si>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</si>
  <si>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43,04</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</si>
  <si>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</si>
  <si>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</si>
  <si>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</si>
  <si>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</si>
  <si>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9.735,98</t>
  </si>
  <si>
    <t xml:space="preserve">MESTRE DE OBRAS (HORISTA)                                                                                                                                                                                                                                                                                                                                                                                                                                                                                 </t>
  </si>
  <si>
    <t>43,34</t>
  </si>
  <si>
    <t xml:space="preserve">MESTRE DE OBRAS (MENSALISTA)                                                                                                                                                                                                                                                                                                                                                                                                                                                                              </t>
  </si>
  <si>
    <t xml:space="preserve">METACAULIM DE ALTA REATIVIDADE/CAULIM CALCINADO                                                                                                                                                                                                                                                                                                                                                                                                                                                           </t>
  </si>
  <si>
    <t>20,99</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</si>
  <si>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</si>
  <si>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</si>
  <si>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</si>
  <si>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</si>
  <si>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</si>
  <si>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</si>
  <si>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</si>
  <si>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</si>
  <si>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</si>
  <si>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</si>
  <si>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</si>
  <si>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</si>
  <si>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13,26</t>
  </si>
  <si>
    <t xml:space="preserve">MINICAPTOR, EM ACO GALVANIZADO A FOGO,Â  FIXACAO COM ROSCA SOBERBA OU MECANICA, H=300 MM X DN=10 MM                                                                                                                                                                                                                                                                                                                                                                                                       </t>
  </si>
  <si>
    <t>7,73</t>
  </si>
  <si>
    <t xml:space="preserve">MINICAPTOR, EM ACO GALVANIZADO A FOGO,Â  FIXACAO HORIZONTAL COM BANDEIRA A 20 CM, H=300 MM E X DN=10 MM                                                                                                                                                                                                                                                                                                                                                                                                   </t>
  </si>
  <si>
    <t xml:space="preserve">MINICAPTORES DE INSERCAO, EM ACO GALVANIZADO A FOGO, H=300 MM X DN=10 MM                                                                                                                                                                                                                                                                                                                                                                                                                                  </t>
  </si>
  <si>
    <t>24,34</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</si>
  <si>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</si>
  <si>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</si>
  <si>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</si>
  <si>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</si>
  <si>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</si>
  <si>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</si>
  <si>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</si>
  <si>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</si>
  <si>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14.886,56</t>
  </si>
  <si>
    <t xml:space="preserve">MISTURADOR DE ARGAMASSA, EIXO HORIZONTAL, CAPACIDADE DE MISTURA 300 KG, MOTOR ELETRICO TRIFASICO 220/380 V, POTENCIA 5 CV                                                                                                                                                                                                                                                                                                                                                                                 </t>
  </si>
  <si>
    <t>15.745,04</t>
  </si>
  <si>
    <t xml:space="preserve">MISTURADOR DE ARGAMASSA, EIXO HORIZONTAL, CAPACIDADE DE MISTURA 600 KG, MOTOR ELETRICO TRIFASICO 220/380 V, POTENCIA 7,5 CV                                                                                                                                                                                                                                                                                                                                                                               </t>
  </si>
  <si>
    <t>18.734,49</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</si>
  <si>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</si>
  <si>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</si>
  <si>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</si>
  <si>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</si>
  <si>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74.515,49</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</si>
  <si>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</si>
  <si>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</si>
  <si>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</si>
  <si>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</si>
  <si>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</si>
  <si>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</si>
  <si>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</si>
  <si>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779,42</t>
  </si>
  <si>
    <t xml:space="preserve">MONTADOR DE ELETROELETRONICOS (HORISTA)                                                                                                                                                                                                                                                                                                                                                                                                                                                                   </t>
  </si>
  <si>
    <t>16,99</t>
  </si>
  <si>
    <t xml:space="preserve">MONTADOR DE ELETROELETRONICOS (MENSALISTA)                                                                                                                                                                                                                                                                                                                                                                                                                                                                </t>
  </si>
  <si>
    <t xml:space="preserve">MONTADOR DE ESTRUTURAS METALICAS (MENSALISTA)                                                                                                                                                                                                                                                                                                                                                                                                                                                             </t>
  </si>
  <si>
    <t xml:space="preserve">MONTADOR DE ESTRUTURAS METALICAS HORISTA                                                                                                                                                                                                                                                                                                                                                                                                                                                                  </t>
  </si>
  <si>
    <t>14,77</t>
  </si>
  <si>
    <t xml:space="preserve">MONTADOR DE MAQUINAS (HORISTA)                                                                                                                                                                                                                                                                                                                                                                                                                                                                            </t>
  </si>
  <si>
    <t>21,57</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</si>
  <si>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</si>
  <si>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</si>
  <si>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</si>
  <si>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</si>
  <si>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</si>
  <si>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</si>
  <si>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</si>
  <si>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</si>
  <si>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</si>
  <si>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</si>
  <si>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4.562,56</t>
  </si>
  <si>
    <t xml:space="preserve">MOTOR A GASOLINA PARA VIBRADOR DE IMERSAO, 4 TEMPOS, DE 5,5 CV                                                                                                                                                                                                                                                                                                                                                                                                                                            </t>
  </si>
  <si>
    <t>2.262,43</t>
  </si>
  <si>
    <t xml:space="preserve">MOTOR ELETRICO PARA VIBRADOR DE IMERSAO, DE 2 CV, MONOFASICO, 110/220 V                                                                                                                                                                                                                                                                                                                                                                                                                                   </t>
  </si>
  <si>
    <t>1.863,81</t>
  </si>
  <si>
    <t xml:space="preserve">MOTOR ELETRICO PARA VIBRADOR DE IMERSAO, DE 2 CV, TRIFASICO, 220/380 V                                                                                                                                                                                                                                                                                                                                                                                                                                    </t>
  </si>
  <si>
    <t>1.823,27</t>
  </si>
  <si>
    <t xml:space="preserve">MOTORISTA DE CAMINHAO                                                                                                                                                                                                                                                                                                                                                                                                                                                                                     </t>
  </si>
  <si>
    <t>16,51</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</si>
  <si>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</si>
  <si>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</si>
  <si>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</si>
  <si>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</si>
  <si>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</si>
  <si>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</si>
  <si>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</si>
  <si>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</si>
  <si>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</si>
  <si>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</si>
  <si>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</si>
  <si>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</si>
  <si>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79,24</t>
  </si>
  <si>
    <t xml:space="preserve">MOURAO DE CONCRETO CURVO, *10 X 10* CM, H= *2,60* M + CURVA DE 0,40 M                                                                                                                                                                                                                                                                                                                                                                                                                                     </t>
  </si>
  <si>
    <t xml:space="preserve">MOURAO DE CONCRETO RETO, SECAO QUADARA *10 X 10* CM, H= *2,30* M                                                                                                                                                                                                                                                                                                                                                                                                                                          </t>
  </si>
  <si>
    <t xml:space="preserve">MOURAO DE CONCRETO RETO, SECAO QUADRADA, *10 X 10* CM, H= 3,00 M                                                                                                                                                                                                                                                                                                                                                                                                                                          </t>
  </si>
  <si>
    <t>81,20</t>
  </si>
  <si>
    <t xml:space="preserve">MOURAO DE CONCRETO RETO, TIPO ESTICADOR, *10 X 10* CM, H= 2,50 M                                                                                                                                                                                                                                                                                                                                                                                                                                          </t>
  </si>
  <si>
    <t>68,48</t>
  </si>
  <si>
    <t xml:space="preserve">MOURAO ROLICO DE MADEIRA TRATADA, D = 16 A 20 CM, H = 2,20 M, EM EUCALIPTO OU EQUIVALENTE DA REGIAO (PARA CERCA)                                                                                                                                                                                                                                                                                                                                                                                          </t>
  </si>
  <si>
    <t xml:space="preserve">MOURAO ROLICO DE MADEIRA TRATADA, D = 8 A 11 CM, H = 2,20 M, EM EUCALIPTO OU EQUIVALENTE DA REGIAO (PARA CERCA)                                                                                                                                                                                                                                                                                                                                                                                           </t>
  </si>
  <si>
    <t>10,25</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</si>
  <si>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</si>
  <si>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</si>
  <si>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</si>
  <si>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</si>
  <si>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2,41</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</si>
  <si>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</si>
  <si>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</si>
  <si>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</si>
  <si>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</si>
  <si>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</si>
  <si>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6.377,55</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</si>
  <si>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</si>
  <si>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</si>
  <si>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</si>
  <si>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</si>
  <si>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12,11</t>
  </si>
  <si>
    <t xml:space="preserve">NIPLE DE FERRO GALVANIZADO, COM ROSCA BSP, DE 2 1/2"                                                                                                                                                                                                                                                                                                                                                                                                                                                      </t>
  </si>
  <si>
    <t>56,40</t>
  </si>
  <si>
    <t xml:space="preserve">NIPLE DE FERRO GALVANIZADO, COM ROSCA BSP, DE 2"                                                                                                                                                                                                                                                                                                                                                                                                                                                          </t>
  </si>
  <si>
    <t>36,85</t>
  </si>
  <si>
    <t xml:space="preserve">NIPLE DE FERRO GALVANIZADO, COM ROSCA BSP, DE 3/4"                                                                                                                                                                                                                                                                                                                                                                                                                                                        </t>
  </si>
  <si>
    <t>8,21</t>
  </si>
  <si>
    <t xml:space="preserve">NIPLE DE FERRO GALVANIZADO, COM ROSCA BSP, DE 3"                                                                                                                                                                                                                                                                                                                                                                                                                                                          </t>
  </si>
  <si>
    <t>91,75</t>
  </si>
  <si>
    <t xml:space="preserve">NIPLE DE FERRO GALVANIZADO, COM ROSCA BSP, DE 4"                                                                                                                                                                                                                                                                                                                                                                                                                                                          </t>
  </si>
  <si>
    <t>147,72</t>
  </si>
  <si>
    <t xml:space="preserve">NIPLE DE FERRO GALVANIZADO, COM ROSCA BSP, DE 5"                                                                                                                                                                                                                                                                                                                                                                                                                                                          </t>
  </si>
  <si>
    <t>326,07</t>
  </si>
  <si>
    <t xml:space="preserve">NIPLE DE FERRO GALVANIZADO, COM ROSCA BSP, DE 6"                                                                                                                                                                                                                                                                                                                                                                                                                                                          </t>
  </si>
  <si>
    <t>541,79</t>
  </si>
  <si>
    <t xml:space="preserve">NIPLE DE REDUCAO DE FERRO GALVANIZADO, COM ROSCA BSP, DE 1 1/2" X 1 1/4"                                                                                                                                                                                                                                                                                                                                                                                                                                  </t>
  </si>
  <si>
    <t>31,29</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</si>
  <si>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</si>
  <si>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</si>
  <si>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</si>
  <si>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25,18</t>
  </si>
  <si>
    <t xml:space="preserve">NIPLE DE REDUCAO DE FERRO GALVANIZADO, COM ROSCA BSP, DE 1 1/4" X 1"                                                                                                                                                                                                                                                                                                                                                                                                                                      </t>
  </si>
  <si>
    <t xml:space="preserve">NIPLE DE REDUCAO DE FERRO GALVANIZADO, COM ROSCA BSP, DE 1 1/4" X 3/4"                                                                                                                                                                                                                                                                                                                                                                                                                                    </t>
  </si>
  <si>
    <t xml:space="preserve">NIPLE DE REDUCAO DE FERRO GALVANIZADO, COM ROSCA BSP, DE 1/2" X 1/4"                                                                                                                                                                                                                                                                                                                                                                                                                                      </t>
  </si>
  <si>
    <t>7,23</t>
  </si>
  <si>
    <t xml:space="preserve">NIPLE DE REDUCAO DE FERRO GALVANIZADO, COM ROSCA BSP, DE 1" X 1/2"                                                                                                                                                                                                                                                                                                                                                                                                                                        </t>
  </si>
  <si>
    <t>14,75</t>
  </si>
  <si>
    <t xml:space="preserve">NIPLE DE REDUCAO DE FERRO GALVANIZADO, COM ROSCA BSP, DE 1" X 3/4"                                                                                                                                                                                                                                                                                                                                                                                                                                        </t>
  </si>
  <si>
    <t xml:space="preserve">NIPLE DE REDUCAO DE FERRO GALVANIZADO, COM ROSCA BSP, DE 2 1/2" X 2"                                                                                                                                                                                                                                                                                                                                                                                                                                      </t>
  </si>
  <si>
    <t>78,12</t>
  </si>
  <si>
    <t xml:space="preserve">NIPLE DE REDUCAO DE FERRO GALVANIZADO, COM ROSCA BSP, DE 2" X 1 1/2"                                                                                                                                                                                                                                                                                                                                                                                                                                      </t>
  </si>
  <si>
    <t>47,21</t>
  </si>
  <si>
    <t xml:space="preserve">NIPLE DE REDUCAO DE FERRO GALVANIZADO, COM ROSCA BSP, DE 2" X 1 1/4"                                                                                                                                                                                                                                                                                                                                                                                                                                      </t>
  </si>
  <si>
    <t xml:space="preserve">NIPLE DE REDUCAO DE FERRO GALVANIZADO, COM ROSCA BSP, DE 2" X 1"                                                                                                                                                                                                                                                                                                                                                                                                                                          </t>
  </si>
  <si>
    <t xml:space="preserve">NIPLE DE REDUCAO DE FERRO GALVANIZADO, COM ROSCA BSP, DE 3/4" X 1/2"                                                                                                                                                                                                                                                                                                                                                                                                                                      </t>
  </si>
  <si>
    <t>9,41</t>
  </si>
  <si>
    <t xml:space="preserve">NIPLE DE REDUCAO DE FERRO GALVANIZADO, COM ROSCA BSP, DE 3" X 2 1/2"                                                                                                                                                                                                                                                                                                                                                                                                                                      </t>
  </si>
  <si>
    <t>142,68</t>
  </si>
  <si>
    <t xml:space="preserve">NIPLE DE REDUCAO DE FERRO GALVANIZADO, COM ROSCA BSP, DE 3" X 2"                                                                                                                                                                                                                                                                                                                                                                                                                                          </t>
  </si>
  <si>
    <t>126,01</t>
  </si>
  <si>
    <t xml:space="preserve">NIPLE SEXTAVADO EM ACO CARBONO, COM ROSCA BSP, PRESSAO 3.000 LBS, DN 1 1/2"                                                                                                                                                                                                                                                                                                                                                                                                                               </t>
  </si>
  <si>
    <t>70,16</t>
  </si>
  <si>
    <t xml:space="preserve">NIPLE SEXTAVADO EM ACO CARBONO, COM ROSCA BSP, PRESSAO 3.000 LBS, DN 1 1/4"                                                                                                                                                                                                                                                                                                                                                                                                                               </t>
  </si>
  <si>
    <t>47,33</t>
  </si>
  <si>
    <t xml:space="preserve">NIPLE SEXTAVADO EM ACO CARBONO, COM ROSCA BSP, PRESSAO 3.000 LBS, DN 1/2"                                                                                                                                                                                                                                                                                                                                                                                                                                 </t>
  </si>
  <si>
    <t>16,17</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</si>
  <si>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</si>
  <si>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</si>
  <si>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</si>
  <si>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</si>
  <si>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20,89</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</si>
  <si>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</si>
  <si>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</si>
  <si>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</si>
  <si>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</si>
  <si>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</si>
  <si>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</si>
  <si>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</si>
  <si>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</si>
  <si>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</si>
  <si>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</si>
  <si>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5,63</t>
  </si>
  <si>
    <t xml:space="preserve">OLEO COMBUSTIVEL BPF A GRANEL                                                                                                                                                                                                                                                                                                                                                                                                                                                                             </t>
  </si>
  <si>
    <t xml:space="preserve">OLEO DIESEL COMBUSTIVEL COMUM                                                                                                                                                                                                                                                                                                                                                                                                                                                                             </t>
  </si>
  <si>
    <t xml:space="preserve">OLEO LUBRIFICANTE PARA MOTORES DE EQUIPAMENTOS PESADOS (CAMINHOES, TRATORES, RETROS E ETC)                                                                                                                                                                                                                                                                                                                                                                                                                </t>
  </si>
  <si>
    <t>32,50</t>
  </si>
  <si>
    <t xml:space="preserve">OLHO MAGICO PARA PORTAS, EM LATAO, COM LENTE DE POLICARBONATO, ANGULO DE *200* GRAUS, ESPESSURA ENTRE *25 E 46* MM, INCLUINDO FECHO JANELA                                                                                                                                                                                                                                                                                                                                                                </t>
  </si>
  <si>
    <t>20,16</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</si>
  <si>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</si>
  <si>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</si>
  <si>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</si>
  <si>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</si>
  <si>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</si>
  <si>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</si>
  <si>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</si>
  <si>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15,27</t>
  </si>
  <si>
    <t xml:space="preserve">OPERADOR DE COMPRESSOR DE AR OU COMPRESSORISTA (MENSALISTA)                                                                                                                                                                                                                                                                                                                                                                                                                                               </t>
  </si>
  <si>
    <t xml:space="preserve">OPERADOR DE DEMARCADORA DE FAIXAS DE TRAFEGO (MENSALISTA)                                                                                                                                                                                                                                                                                                                                                                                                                                                 </t>
  </si>
  <si>
    <t xml:space="preserve">OPERADOR DE DEMARCADORA DE FAIXAS DE TRAFEGO HORISTA                                                                                                                                                                                                                                                                                                                                                                                                                                                      </t>
  </si>
  <si>
    <t>18,32</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</si>
  <si>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</si>
  <si>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</si>
  <si>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</si>
  <si>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</si>
  <si>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</si>
  <si>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</si>
  <si>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</si>
  <si>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17,96</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</si>
  <si>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</si>
  <si>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</si>
  <si>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</si>
  <si>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</si>
  <si>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</si>
  <si>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</si>
  <si>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18,63</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</si>
  <si>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</si>
  <si>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</si>
  <si>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</si>
  <si>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</si>
  <si>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</si>
  <si>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</si>
  <si>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</si>
  <si>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</si>
  <si>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</si>
  <si>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</si>
  <si>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</si>
  <si>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</si>
  <si>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</si>
  <si>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</si>
  <si>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14,81</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</si>
  <si>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</si>
  <si>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</si>
  <si>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700.000,00</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</si>
  <si>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</si>
  <si>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</si>
  <si>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</si>
  <si>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</si>
  <si>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9,97</t>
  </si>
  <si>
    <t xml:space="preserve">PAINEL DE LA DE VIDRO SEM REVESTIMENTO PSI 20, E = 25 MM, DE 1200 X 600 MM                                                                                                                                                                                                                                                                                                                                                                                                                                </t>
  </si>
  <si>
    <t>20,55</t>
  </si>
  <si>
    <t xml:space="preserve">PAINEL DE LA DE VIDRO SEM REVESTIMENTO PSI 20, E = 50 MM, DE 1200 X 600 MM                                                                                                                                                                                                                                                                                                                                                                                                                                </t>
  </si>
  <si>
    <t>46,28</t>
  </si>
  <si>
    <t xml:space="preserve">PAINEL DE LA DE VIDRO SEM REVESTIMENTO PSI 40, E = 25 MM, DE 1200 X 600 MM                                                                                                                                                                                                                                                                                                                                                                                                                                </t>
  </si>
  <si>
    <t xml:space="preserve">PAINEL DE LA DE VIDRO SEM REVESTIMENTO PSI 40, E = 50 MM, DE 1200 X 600 MM                                                                                                                                                                                                                                                                                                                                                                                                                                </t>
  </si>
  <si>
    <t>75,84</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</si>
  <si>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</si>
  <si>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</si>
  <si>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</si>
  <si>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</si>
  <si>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</si>
  <si>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</si>
  <si>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5,23</t>
  </si>
  <si>
    <t xml:space="preserve">PAPELEIRA DE PAREDE EM METAL CROMADO SEM TAMPA                                                                                                                                                                                                                                                                                                                                                                                                                                                            </t>
  </si>
  <si>
    <t>47,41</t>
  </si>
  <si>
    <t xml:space="preserve">PAPELEIRA PLASTICA TIPO DISPENSER PARA PAPEL HIGIENICO ROLAO                                                                                                                                                                                                                                                                                                                                                                                                                                              </t>
  </si>
  <si>
    <t xml:space="preserve">PAR DE TABELAS DE BASQUETE EM COMPENSADO NAVAL, OFICIAL, 1800 X 1200 MM, INCLUINDO ARO DE METAL E REDE EM POLIPROPILENO 100% (SEM SUPORTE DE FIXACAO)                                                                                                                                                                                                                                                                                                                                                     </t>
  </si>
  <si>
    <t>4.193,98</t>
  </si>
  <si>
    <t xml:space="preserve">PARA-RAIOS DE DISTRIBUICAO, TENSAO NOMINAL 15 KV, CORRENTE NOMINAL DE DESCARGA 5 KA                                                                                                                                                                                                                                                                                                                                                                                                                       </t>
  </si>
  <si>
    <t>195,88</t>
  </si>
  <si>
    <t xml:space="preserve">PARA-RAIOS DE DISTRIBUICAO, TENSAO NOMINAL 30 KV, CORRENTE NOMINAL DE DESCARGA 10 KA                                                                                                                                                                                                                                                                                                                                                                                                                      </t>
  </si>
  <si>
    <t>355,65</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</si>
  <si>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</si>
  <si>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</si>
  <si>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0,29</t>
  </si>
  <si>
    <t xml:space="preserve">PARAFUSO DE ACO TIPO CHUMBADOR PARABOLT, DIAMETRO 1/2", COMPRIMENTO 75 MM                                                                                                                                                                                                                                                                                                                                                                                                                                 </t>
  </si>
  <si>
    <t>10,54</t>
  </si>
  <si>
    <t xml:space="preserve">PARAFUSO DE ACO TIPO CHUMBADOR PARABOLT, DIAMETRO 3/8", COMPRIMENTO 75 MM                                                                                                                                                                                                                                                                                                                                                                                                                                 </t>
  </si>
  <si>
    <t>2,66</t>
  </si>
  <si>
    <t xml:space="preserve">PARAFUSO DE ACO ZINCADO COM ROSCA SOBERBA, CABECA CHATA E FENDA SIMPLES, DIAMETRO 2,5 MM, COMPRIMENTO * 9,5 * MM                                                                                                                                                                                                                                                                                                                                                                                          </t>
  </si>
  <si>
    <t>0,05</t>
  </si>
  <si>
    <t xml:space="preserve">PARAFUSO DE ACO ZINCADO COM ROSCA SOBERBA, CABECA CHATA E FENDA SIMPLES, DIAMETRO 4,2 MM, COMPRIMENTO * 32 * MM                                                                                                                                                                                                                                                                                                                                                                                           </t>
  </si>
  <si>
    <t>0,20</t>
  </si>
  <si>
    <t xml:space="preserve">PARAFUSO DE ACO ZINCADO COM ROSCA SOBERBA, CABECA CHATA E FENDA SIMPLES, DIAMETRO 4,8 MM, COMPRIMENTO 45 MM                                                                                                                                                                                                                                                                                                                                                                                               </t>
  </si>
  <si>
    <t xml:space="preserve">PARAFUSO DE FERRO POLIDO, SEXTAVADO, COM ROSCA INTEIRA, DIAMETRO 5/16", COMPRIMENTO 3/4", COM PORCA E ARRUELA LISA LEVE                                                                                                                                                                                                                                                                                                                                                                                   </t>
  </si>
  <si>
    <t>0,50</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</si>
  <si>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</si>
  <si>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</si>
  <si>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4,94</t>
  </si>
  <si>
    <t xml:space="preserve">PARAFUSO DE LATAO COM ROSCA SOBERBA, CABECA CHATA E FENDA SIMPLES, DIAMETRO 2,5 MM, COMPRIMENTO 12 MM                                                                                                                                                                                                                                                                                                                                                                                                     </t>
  </si>
  <si>
    <t>0,16</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</si>
  <si>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</si>
  <si>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</si>
  <si>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</si>
  <si>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</si>
  <si>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</si>
  <si>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0,25</t>
  </si>
  <si>
    <t xml:space="preserve">PARAFUSO DRY WALL, EM ACO FOSFATIZADO, CABECA TROMBETA E PONTA BROCA (TB), COMPRIMENTO 25 MM                                                                                                                                                                                                                                                                                                                                                                                                              </t>
  </si>
  <si>
    <t>0,17</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</si>
  <si>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</si>
  <si>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</si>
  <si>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</si>
  <si>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</si>
  <si>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0,27</t>
  </si>
  <si>
    <t xml:space="preserve">PARAFUSO EM ACO GALVANIZADO, TIPO MAQUINA, SEXTAVADO, SEM PORCA, DIAMETRO 1/2", COMPRIMENTO 2"                                                                                                                                                                                                                                                                                                                                                                                                            </t>
  </si>
  <si>
    <t xml:space="preserve">PARAFUSO FRANCES METRICO ZINCADO, DIAMETRO 12 MM, COMPRIMENTO 140MM, COM PORCA SEXTAVADA E ARRUELA DE PRESSAO MEDIA                                                                                                                                                                                                                                                                                                                                                                                       </t>
  </si>
  <si>
    <t>21,79</t>
  </si>
  <si>
    <t xml:space="preserve">PARAFUSO FRANCES METRICO ZINCADO, DIAMETRO 12 MM, COMPRIMENTO 150 MM, COM PORCA SEXTAVADA E ARRUELA DE PRESSAO MEDIA                                                                                                                                                                                                                                                                                                                                                                                      </t>
  </si>
  <si>
    <t>22,84</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</si>
  <si>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</si>
  <si>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</si>
  <si>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</si>
  <si>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</si>
  <si>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15,34</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</si>
  <si>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</si>
  <si>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</si>
  <si>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</si>
  <si>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</si>
  <si>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9,65</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</si>
  <si>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</si>
  <si>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</si>
  <si>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</si>
  <si>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17,33</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</si>
  <si>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</si>
  <si>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</si>
  <si>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</si>
  <si>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</si>
  <si>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25,99</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</si>
  <si>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</si>
  <si>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</si>
  <si>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25,04</t>
  </si>
  <si>
    <t xml:space="preserve">PARAFUSO NIQUELADO 3 1/2" COM ACABAMENTO CROMADO PARA FIXAR PECA SANITARIA, INCLUI PORCA CEGA, ARRUELA E BUCHA DE NYLON TAMANHO S-8                                                                                                                                                                                                                                                                                                                                                                       </t>
  </si>
  <si>
    <t>18,56</t>
  </si>
  <si>
    <t xml:space="preserve">PARAFUSO ROSCA SOBERBA ZINCADO CABECA CHATA FENDA SIMPLES 3,2 X 20 MM (3/4 ")                                                                                                                                                                                                                                                                                                                                                                                                                             </t>
  </si>
  <si>
    <t xml:space="preserve">PARAFUSO ROSCA SOBERBA ZINCADO CABECA CHATA FENDA SIMPLES 3,5 X 25 MM (1 ")                                                                                                                                                                                                                                                                                                                                                                                                                               </t>
  </si>
  <si>
    <t>0,10</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</si>
  <si>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</si>
  <si>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</si>
  <si>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</si>
  <si>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0,44</t>
  </si>
  <si>
    <t xml:space="preserve">PARAFUSO ROSCA SOBERBA ZINCADO CABECA CHATA FENDA SIMPLES 5,5 X 65 MM (2.1/2 ")                                                                                                                                                                                                                                                                                                                                                                                                                           </t>
  </si>
  <si>
    <t>0,57</t>
  </si>
  <si>
    <t xml:space="preserve">PARAFUSO ZINCADO ROSCA SOBERBA 5/16 " X 120 MM PARA TELHA FIBROCIMENTO                                                                                                                                                                                                                                                                                                                                                                                                                                    </t>
  </si>
  <si>
    <t xml:space="preserve">PARAFUSO ZINCADO ROSCA SOBERBA, CABECA SEXTAVADA, 5/16 " X 110 MM, PARA FIXACAO DE TELHA EM MADEIRA                                                                                                                                                                                                                                                                                                                                                                                                       </t>
  </si>
  <si>
    <t>1,80</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</si>
  <si>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</si>
  <si>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</si>
  <si>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</si>
  <si>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</si>
  <si>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6,85</t>
  </si>
  <si>
    <t xml:space="preserve">PARAFUSO ZINCADO ROSCA SOBERBA, CABECA SEXTAVADA, 5/16 " X 250 MM, PARA FIXACAO DE TELHA EM MADEIRA                                                                                                                                                                                                                                                                                                                                                                                                       </t>
  </si>
  <si>
    <t>5,14</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</si>
  <si>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</si>
  <si>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</si>
  <si>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</si>
  <si>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4,54</t>
  </si>
  <si>
    <t xml:space="preserve">PARAFUSO ZINCADO 5/16 " X 85 MM PARA FIXACAO DE TELHA DE FIBROCIMENTO CANALETE 90, INCLUI BUCHA NYLON S-10                                                                                                                                                                                                                                                                                                                                                                                                </t>
  </si>
  <si>
    <t xml:space="preserve">PARAFUSO ZINCADO, AUTOBROCANTE, FLANGEADO, 4,2 MM X 19 MM                                                                                                                                                                                                                                                                                                                                                                                                                                                 </t>
  </si>
  <si>
    <t>30,42</t>
  </si>
  <si>
    <t xml:space="preserve">PARAFUSO ZINCADO, SEXTAVADO, COM ROSCA INTEIRA, DIAMETRO 1/4", COMPRIMENTO 1/2"                                                                                                                                                                                                                                                                                                                                                                                                                           </t>
  </si>
  <si>
    <t xml:space="preserve">PARAFUSO ZINCADO, SEXTAVADO, COM ROSCA INTEIRA, DIAMETRO 3/8", COMPRIMENTO 2"                                                                                                                                                                                                                                                                                                                                                                                                                             </t>
  </si>
  <si>
    <t>1,21</t>
  </si>
  <si>
    <t xml:space="preserve">PARAFUSO ZINCADO, SEXTAVADO, COM ROSCA INTEIRA, DIAMETRO 5/8", COMPRIMENTO 2 1/4"                                                                                                                                                                                                                                                                                                                                                                                                                         </t>
  </si>
  <si>
    <t>4,56</t>
  </si>
  <si>
    <t xml:space="preserve">PARAFUSO ZINCADO, SEXTAVADO, COM ROSCA INTEIRA, DIAMETRO 5/8", COMPRIMENTO 3", COM PORCA E ARRUELA DE PRESSAO MEDIA                                                                                                                                                                                                                                                                                                                                                                                       </t>
  </si>
  <si>
    <t>5,84</t>
  </si>
  <si>
    <t xml:space="preserve">PARAFUSO ZINCADO, SEXTAVADO, COM ROSCA SOBERBA, DIAMETRO 3/8", COMPRIMENTO 80 MM                                                                                                                                                                                                                                                                                                                                                                                                                          </t>
  </si>
  <si>
    <t>1,67</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</si>
  <si>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</si>
  <si>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</si>
  <si>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</si>
  <si>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52,39</t>
  </si>
  <si>
    <t xml:space="preserve">PARAFUSO, ASTM A307 - GRAU A, SEXTAVADO, ZINCADO, DIAMETRO 3/8" (9,52 MM), COMPRIMENTO 1 " (25,4 MM)                                                                                                                                                                                                                                                                                                                                                                                                      </t>
  </si>
  <si>
    <t>126,06</t>
  </si>
  <si>
    <t xml:space="preserve">PARAFUSO, AUTO ATARRACHANTE, CABECA CHATA, FENDA SIMPLES, 1/4 (6,35 MM) X 25 MM                                                                                                                                                                                                                                                                                                                                                                                                                          </t>
  </si>
  <si>
    <t>52,16</t>
  </si>
  <si>
    <t xml:space="preserve">PARAFUSO, COMUM, ASTM A307, SEXTAVADO, DIAMETRO 1/2" (12,7 MM), COMPRIMENTO 1" (25,4 MM)                                                                                                                                                                                                                                                                                                                                                                                                                  </t>
  </si>
  <si>
    <t>206,48</t>
  </si>
  <si>
    <t xml:space="preserve">PARALELEPIPEDO GRANITICO OU BASALTICO, PARA PAVIMENTACAO, SEM FRETE (VARIACAO REGIONAL DE PECAS POR M2)                                                                                                                                                                                                                                                                                                                                                                                                   </t>
  </si>
  <si>
    <t>8.287,50</t>
  </si>
  <si>
    <t xml:space="preserve">PASTA LUBRIFICANTE PARA TUBOS E CONEXOES COM JUNTA ELASTICA, EMBALAGEM DE *400* GR (USO EM PVC, ACO, POLIETILENO E OUTROS)                                                                                                                                                                                                                                                                                                                                                                                </t>
  </si>
  <si>
    <t>24,80</t>
  </si>
  <si>
    <t xml:space="preserve">PASTA PARA SOLDA DE TUBOS E CONEXOES DE COBRE (EMBALAGEM COM 250 G)                                                                                                                                                                                                                                                                                                                                                                                                                                       </t>
  </si>
  <si>
    <t>59,50</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</si>
  <si>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</si>
  <si>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</si>
  <si>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</si>
  <si>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126,23</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</si>
  <si>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</si>
  <si>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</si>
  <si>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</si>
  <si>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</si>
  <si>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</si>
  <si>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13,07</t>
  </si>
  <si>
    <t xml:space="preserve">PATCH CORD (CABO DE REDE), CATEGORIA 5 E (CAT 5E) UTP, 24 AWG, 4 PARES, EXTENSAO DE 2,50 M                                                                                                                                                                                                                                                                                                                                                                                                                </t>
  </si>
  <si>
    <t xml:space="preserve">PATCH CORD (CABO DE REDE), CATEGORIA 6 (CAT 6) UTP, 23 AWG, 4 PARES, EXTENSAO DE 1,50 M                                                                                                                                                                                                                                                                                                                                                                                                                   </t>
  </si>
  <si>
    <t>24,87</t>
  </si>
  <si>
    <t xml:space="preserve">PATCH CORD (CABO DE REDE), CATEGORIA 6 (CAT 6) UTP, 23 AWG, 4 PARES, EXTENSAO DE 2,50 M                                                                                                                                                                                                                                                                                                                                                                                                                   </t>
  </si>
  <si>
    <t xml:space="preserve">PATCH PANEL, 24 PORTAS, CATEGORIA 5E, COM RACKS DE 19" DE LARGURA E 1 U DE ALTURA                                                                                                                                                                                                                                                                                                                                                                                                                         </t>
  </si>
  <si>
    <t>340,33</t>
  </si>
  <si>
    <t xml:space="preserve">PATCH PANEL, 24 PORTAS, CATEGORIA 6, COM RACKS DE 19" DE LARGURA E 1 U DE ALTURA                                                                                                                                                                                                                                                                                                                                                                                                                          </t>
  </si>
  <si>
    <t>911,43</t>
  </si>
  <si>
    <t xml:space="preserve">PATCH PANEL, 48 PORTAS, CATEGORIA 5E, COM RACKS DE 19" DE LARGURA E 2 U DE ALTURA                                                                                                                                                                                                                                                                                                                                                                                                                         </t>
  </si>
  <si>
    <t>2.047,86</t>
  </si>
  <si>
    <t xml:space="preserve">PATCH PANEL, 48 PORTAS, CATEGORIA 6, COM RACKS DE 19" DE LARGURA E 2 U DE ALTURA                                                                                                                                                                                                                                                                                                                                                                                                                          </t>
  </si>
  <si>
    <t>3.212,34</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</si>
  <si>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</si>
  <si>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</si>
  <si>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</si>
  <si>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</si>
  <si>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170,39</t>
  </si>
  <si>
    <t xml:space="preserve">PEDRA BRITADA N. 0, OU PEDRISCO (4,8 A 9,5 MM) POSTO PEDREIRA/FORNECEDOR, SEM FRETE                                                                                                                                                                                                                                                                                                                                                                                                                       </t>
  </si>
  <si>
    <t>195,24</t>
  </si>
  <si>
    <t xml:space="preserve">PEDRA BRITADA N. 1 (9,5 a 19 MM) POSTO PEDREIRA/FORNECEDOR, SEM FRETE                                                                                                                                                                                                                                                                                                                                                                                                                                     </t>
  </si>
  <si>
    <t>169,11</t>
  </si>
  <si>
    <t xml:space="preserve">PEDRA BRITADA N. 2 (19 A 38 MM) POSTO PEDREIRA/FORNECEDOR, SEM FRETE                                                                                                                                                                                                                                                                                                                                                                                                                                      </t>
  </si>
  <si>
    <t>170,00</t>
  </si>
  <si>
    <t xml:space="preserve">PEDRA BRITADA N. 3 (38 A 50 MM) POSTO PEDREIRA/FORNECEDOR, SEM FRETE                                                                                                                                                                                                                                                                                                                                                                                                                                      </t>
  </si>
  <si>
    <t>159,74</t>
  </si>
  <si>
    <t xml:space="preserve">PEDRA BRITADA N. 4 (50 A 76 MM) POSTO PEDREIRA/FORNECEDOR, SEM FRETE                                                                                                                                                                                                                                                                                                                                                                                                                                      </t>
  </si>
  <si>
    <t>158,36</t>
  </si>
  <si>
    <t xml:space="preserve">PEDRA BRITADA N. 5 (76 A 100 MM) POSTO PEDREIRA/FORNECEDOR, SEM FRETE                                                                                                                                                                                                                                                                                                                                                                                                                                     </t>
  </si>
  <si>
    <t>144,95</t>
  </si>
  <si>
    <t xml:space="preserve">PEDRA BRITADA OU BICA CORRIDA, NAO CLASSIFICADA (POSTO PEDREIRA/FORNECEDOR, SEM FRETE)                                                                                                                                                                                                                                                                                                                                                                                                                    </t>
  </si>
  <si>
    <t>156,19</t>
  </si>
  <si>
    <t xml:space="preserve">PEDRA DE MAO OU PEDRA RACHAO PARA ARRIMO/FUNDACAO (POSTO PEDREIRA/FORNECEDOR, SEM FRETE)                                                                                                                                                                                                                                                                                                                                                                                                                  </t>
  </si>
  <si>
    <t>158,95</t>
  </si>
  <si>
    <t xml:space="preserve">PEDRA GRANITICA OU BASALTICA IRREGULAR, FAIXA GRANULOMETRICA 100 A 150 MM PARA PAVIMENTACAO OU CALCAMENTO POLIEDRICO, POSTO PEDREIRA / FORNECEDOR (SEM FRETE)                                                                                                                                                                                                                                                                                                                                             </t>
  </si>
  <si>
    <t>183,41</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</si>
  <si>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</si>
  <si>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</si>
  <si>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</si>
  <si>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</si>
  <si>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</si>
  <si>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</si>
  <si>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118,72</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</si>
  <si>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</si>
  <si>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</si>
  <si>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</si>
  <si>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</si>
  <si>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</si>
  <si>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104,34</t>
  </si>
  <si>
    <t xml:space="preserve">PEITORIL/ SOLEIRA EM MARMORE, POLIDO, BRANCO COMUM, L= *25* CM, E=  *3* CM, CORTE RETO                                                                                                                                                                                                                                                                                                                                                                                                                    </t>
  </si>
  <si>
    <t xml:space="preserve">PELICULA REFLETIVA, GT 7 ANOS PARA SINALIZACAO VERTICAL                                                                                                                                                                                                                                                                                                                                                                                                                                                   </t>
  </si>
  <si>
    <t>37,20</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</si>
  <si>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</si>
  <si>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</si>
  <si>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</si>
  <si>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17.431,96</t>
  </si>
  <si>
    <t xml:space="preserve">PERFIL "H" DE ACO LAMINADO, "HP" 250 X 62,0                                                                                                                                                                                                                                                                                                                                                                                                                                                               </t>
  </si>
  <si>
    <t xml:space="preserve">PERFIL "H" DE ACO LAMINADO, "HP" 310 X 79,0                                                                                                                                                                                                                                                                                                                                                                                                                                                               </t>
  </si>
  <si>
    <t xml:space="preserve">PERFIL "H" DE ACO LAMINADO, "W" 200 X 35,9                                                                                                                                                                                                                                                                                                                                                                                                                                                                </t>
  </si>
  <si>
    <t>15,59</t>
  </si>
  <si>
    <t xml:space="preserve">PERFIL "I" DE ACO LAMINADO, ABAS INCLINADAS, "I" 102 X 12,7                                                                                                                                                                                                                                                                                                                                                                                                                                               </t>
  </si>
  <si>
    <t>12,84</t>
  </si>
  <si>
    <t xml:space="preserve">PERFIL "I" DE ACO LAMINADO, ABAS INCLINADAS, "I" 152 X 22                                                                                                                                                                                                                                                                                                                                                                                                                                                 </t>
  </si>
  <si>
    <t>12,09</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</si>
  <si>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</si>
  <si>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</si>
  <si>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</si>
  <si>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</si>
  <si>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</si>
  <si>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</si>
  <si>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</si>
  <si>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</si>
  <si>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</si>
  <si>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</si>
  <si>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</si>
  <si>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25,01</t>
  </si>
  <si>
    <t xml:space="preserve">PERFIL DE ALUMINIO ANODIZADO                                                                                                                                                                                                                                                                                                                                                                                                                                                                              </t>
  </si>
  <si>
    <t>41,11</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</si>
  <si>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</si>
  <si>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</si>
  <si>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</si>
  <si>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</si>
  <si>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6,74</t>
  </si>
  <si>
    <t xml:space="preserve">PERFIL GUIA, FORMATO U, EM ACO ZINCADO, PARA ESTRUTURA PAREDE DRYWALL, E = 0,5 MM, 70 X 3000 MM (L X C)                                                                                                                                                                                                                                                                                                                                                                                                   </t>
  </si>
  <si>
    <t xml:space="preserve">PERFIL GUIA, FORMATO U, EM ACO ZINCADO, PARA ESTRUTURA PAREDE DRYWALL, E = 0,5 MM, 90 X 3000 MM (L X C)                                                                                                                                                                                                                                                                                                                                                                                                   </t>
  </si>
  <si>
    <t>9,07</t>
  </si>
  <si>
    <t xml:space="preserve">PERFIL LONGARINA (PRINCIPAL), T CLICADO, EM ACO, BRANCO NAS FACES APARENTES, PARA FORRO REMOVIVEL, 24 X 32 X 3750 MM (L X H X C                                                                                                                                                                                                                                                                                                                                                                           </t>
  </si>
  <si>
    <t>5,48</t>
  </si>
  <si>
    <t xml:space="preserve">PERFIL MONTANTE, FORMATO C, EM ACO ZINCADO, PARA ESTRUTURA PAREDE DRYWALL, E = 0,5 MM, 48 X 3000 MM (L X C)                                                                                                                                                                                                                                                                                                                                                                                               </t>
  </si>
  <si>
    <t>7,98</t>
  </si>
  <si>
    <t xml:space="preserve">PERFIL MONTANTE, FORMATO C, EM ACO ZINCADO, PARA ESTRUTURA PAREDE DRYWALL, E = 0,5 MM, 70 X 3000 MM (L X C)                                                                                                                                                                                                                                                                                                                                                                                               </t>
  </si>
  <si>
    <t xml:space="preserve">PERFIL MONTANTE, FORMATO C, EM ACO ZINCADO, PARA ESTRUTURA PAREDE DRYWALL, E = 0,5 MM, 90 X 3000 MM (L X C)                                                                                                                                                                                                                                                                                                                                                                                               </t>
  </si>
  <si>
    <t>10,82</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</si>
  <si>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</si>
  <si>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</si>
  <si>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</si>
  <si>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</si>
  <si>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</si>
  <si>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5,38</t>
  </si>
  <si>
    <t xml:space="preserve">PERFIL TRAVESSA (SECUNDARIO), T CLICADO, EM ACO GALVANIZADO, BRANCO, PARA FORRO REMOVIVEL, 24 X 625 MM (L X C)                                                                                                                                                                                                                                                                                                                                                                                            </t>
  </si>
  <si>
    <t>5,32</t>
  </si>
  <si>
    <t xml:space="preserve">PERFIL U DE ABAS IGUAIS, EM ALUMINIO, 1/2" (1,27 X 1,27 CM), PARA PORTA OU JANELA DE CORRER                                                                                                                                                                                                                                                                                                                                                                                                               </t>
  </si>
  <si>
    <t>7,11</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</si>
  <si>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</si>
  <si>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</si>
  <si>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</si>
  <si>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</si>
  <si>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</si>
  <si>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4.171.710,49</t>
  </si>
  <si>
    <t xml:space="preserve">PERFURATRIZ COM TORRE METALICA PARA EXECUCAO DE ESTACA HELICE CONTINUA, PROFUNDIDADE MAXIMA DE 32 M, DIAMETRO MAXIMO DE 1000 MM, POTENCIA INSTALADA DE 350 HP, MESA ROTATIVA COM TORQUE MAXIMO DE 263 KNM                                                                                                                                                                                                                                                                                                 </t>
  </si>
  <si>
    <t>6.486.842,06</t>
  </si>
  <si>
    <t xml:space="preserve">PERFURATRIZ HIDRAULICA COM TRADO CURTO ACOPLADO, PROFUNDIDADE MAXIMA DE 20 M, DIAMETRO MAXIMO DE 1500 MM, POTENCIA INSTALADA DE 137 HP, MESA ROTATIVA COM TORQUE MAXIMO DE 30 KNM (INCLUI MONTAGEM, NAO INCLUI CAMINHAO)                                                                                                                                                                                                                                                                                  </t>
  </si>
  <si>
    <t>1.588.157,93</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</si>
  <si>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</si>
  <si>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</si>
  <si>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</si>
  <si>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</si>
  <si>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</si>
  <si>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871.250,00</t>
  </si>
  <si>
    <t xml:space="preserve">PERFURATRIZ SOBRE ESTEIRA, TORQUE MAXIMO 600 KGF, PESO MEDIO 1000 KG, POTENCIA 20 HP, DIAMETRO MAXIMO 10"                                                                                                                                                                                                                                                                                                                                                                                                 </t>
  </si>
  <si>
    <t>909.028,93</t>
  </si>
  <si>
    <t xml:space="preserve">PICAPE CABINE SIMPLES COM MOTOR 1.6 FLEX, CAMBIO MANUAL, POTENCIA 101/104 CV, 2 PORTAS                                                                                                                                                                                                                                                                                                                                                                                                                    </t>
  </si>
  <si>
    <t>96.557,43</t>
  </si>
  <si>
    <t xml:space="preserve">PILAR QUADRADO NAO APARELHADO *10 X 10* CM, EM MACARANDUBA, ANGELIM OU EQUIVALENTE DA REGIAO - BRUTA                                                                                                                                                                                                                                                                                                                                                                                                      </t>
  </si>
  <si>
    <t>66,42</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</si>
  <si>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</si>
  <si>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</si>
  <si>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</si>
  <si>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</si>
  <si>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2,19</t>
  </si>
  <si>
    <t xml:space="preserve">PINO DE ACO COM ARRUELA CONICA, DIAMETRO ARRUELA = *23* MM E COMP HASTE = *27* MM (ACAO INDIRETA)                                                                                                                                                                                                                                                                                                                                                                                                         </t>
  </si>
  <si>
    <t>46,91</t>
  </si>
  <si>
    <t xml:space="preserve">PINO DE ACO COM FURO, HASTE = 27 MM (ACAO DIRETA)                                                                                                                                                                                                                                                                                                                                                                                                                                                         </t>
  </si>
  <si>
    <t>40,33</t>
  </si>
  <si>
    <t xml:space="preserve">PINO DE ACO COM ROSCA 1/4 ", COMPRIMENTO DA HASTE = 30 MM E ROSCA = 20 MM (ACAO DIRETA)                                                                                                                                                                                                                                                                                                                                                                                                                   </t>
  </si>
  <si>
    <t>53,50</t>
  </si>
  <si>
    <t xml:space="preserve">PINO DE ACO LISO 1/4 ", HASTE = *36,5* MM (ACAO DIRETA)                                                                                                                                                                                                                                                                                                                                                                                                                                                   </t>
  </si>
  <si>
    <t>33,00</t>
  </si>
  <si>
    <t xml:space="preserve">PINO DE ACO LISO 1/4 ", HASTE = *53* MM (ACAO DIRETA)                                                                                                                                                                                                                                                                                                                                                                                                                                                     </t>
  </si>
  <si>
    <t xml:space="preserve">PINO GUIA RETO, EM LATAO, CHAPA COM 3 MM DE ESPESSURA E GUIA COM ROLETE DE 9 MM                                                                                                                                                                                                                                                                                                                                                                                                                           </t>
  </si>
  <si>
    <t>8,53</t>
  </si>
  <si>
    <t xml:space="preserve">PINO ROSCA EXTERNA, EM ACO GALVANIZADO, PARA ISOLADOR DE 15KV, DIAMETRO 25 MM, COMPRIMENTO *290* MM                                                                                                                                                                                                                                                                                                                                                                                                       </t>
  </si>
  <si>
    <t>38,48</t>
  </si>
  <si>
    <t xml:space="preserve">PINO ROSCA EXTERNA, EM ACO GALVANIZADO, PARA ISOLADOR DE 25KV, DIAMETRO 35MM, COMPRIMENTO *320* MM                                                                                                                                                                                                                                                                                                                                                                                                        </t>
  </si>
  <si>
    <t>52,68</t>
  </si>
  <si>
    <t xml:space="preserve">PINTOR (HORISTA)                                                                                                                                                                                                                                                                                                                                                                                                                                                                                          </t>
  </si>
  <si>
    <t xml:space="preserve">PINTOR (MENSALISTA)                                                                                                                                                                                                                                                                                                                                                                                                                                                                                       </t>
  </si>
  <si>
    <t xml:space="preserve">PINTOR DE LETREIROS (HORISTA)                                                                                                                                                                                                                                                                                                                                                                                                                                                                             </t>
  </si>
  <si>
    <t>19,49</t>
  </si>
  <si>
    <t xml:space="preserve">PINTOR DE LETREIROS (MENSALISTA)                                                                                                                                                                                                                                                                                                                                                                                                                                                                          </t>
  </si>
  <si>
    <t xml:space="preserve">PINTOR PARA TINTA EPOXI (HORISTA)                                                                                                                                                                                                                                                                                                                                                                                                                                                                         </t>
  </si>
  <si>
    <t xml:space="preserve">PINTOR PARA TINTA EPOXI (MENSALISTA)                                                                                                                                                                                                                                                                                                                                                                                                                                                                      </t>
  </si>
  <si>
    <t xml:space="preserve">PISO DE BORRACHA CANELADO EM PLACAS 50 X 50 CM, E = *3,5* MM, PARA COLA                                                                                                                                                                                                                                                                                                                                                                                                                                   </t>
  </si>
  <si>
    <t>66,08</t>
  </si>
  <si>
    <t xml:space="preserve">PISO DE BORRACHA ESPORTIVO EM PLACAS 50 X 50 CM, E = 15 MM, PARA ARGAMASSA, PRETO                                                                                                                                                                                                                                                                                                                                                                                                                         </t>
  </si>
  <si>
    <t>300,98</t>
  </si>
  <si>
    <t xml:space="preserve">PISO DE BORRACHA FRISADO OU PASTILHADO, PRETO, EM PLACAS 50 X 50 CM, E = 7 MM, PARA ARGAMASSA                                                                                                                                                                                                                                                                                                                                                                                                             </t>
  </si>
  <si>
    <t>182,81</t>
  </si>
  <si>
    <t xml:space="preserve">PISO DE BORRACHA PASTILHADO EM PLACAS 50 X 50 CM, E = *3,5* MM, PARA COLA, PRETO                                                                                                                                                                                                                                                                                                                                                                                                                          </t>
  </si>
  <si>
    <t>50,27</t>
  </si>
  <si>
    <t xml:space="preserve">PISO DE BORRACHA PASTILHADO EM PLACAS 50 X 50 CM, E = 15 MM, PARA ARGAMASSA, PRETO                                                                                                                                                                                                                                                                                                                                                                                                                        </t>
  </si>
  <si>
    <t>292,99</t>
  </si>
  <si>
    <t xml:space="preserve">PISO ELEVADO COM 2 PLACAS DE ACO COM ENCHIMENTO DE CONCRETO CELULAR, INCLUSO BASE/HASTE/CRUZETAS, 60 X 60 CM, H = *28* CM, RESISTENCIA CARGA CONCENTRADA 496 KG (COM COLOCACAO)                                                                                                                                                                                                                                                                                                                           </t>
  </si>
  <si>
    <t>361,25</t>
  </si>
  <si>
    <t xml:space="preserve">PISO EM CERAMICA ESMALTADA EXTRA, PEI MAIOR OU IGUAL A 4, FORMATO MAIOR QUE 2025 CM2                                                                                                                                                                                                                                                                                                                                                                                                                      </t>
  </si>
  <si>
    <t xml:space="preserve">PISO EM CERAMICA ESMALTADA EXTRA, PEI MAIOR OU IGUAL A 4, FORMATO MENOR OU IGUAL A 2025 CM2                                                                                                                                                                                                                                                                                                                                                                                                               </t>
  </si>
  <si>
    <t>28,40</t>
  </si>
  <si>
    <t xml:space="preserve">PISO EM CERAMICA ESMALTADA, COMERCIAL (PADRAO POPULAR), PEI MAIOR OU IGUAL A 3, FORMATO MENOR OU IGUAL A  2025 CM2                                                                                                                                                                                                                                                                                                                                                                                        </t>
  </si>
  <si>
    <t xml:space="preserve">PISO EM GRANILITE, MARMORITE OU GRANITINA, AGREGADO COR PRETO, CINZA, PALHA OU BRANCO, E=  *8* MM (INCLUSO EXECUCAO)                                                                                                                                                                                                                                                                                                                                                                                      </t>
  </si>
  <si>
    <t>120,00</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</si>
  <si>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</si>
  <si>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</si>
  <si>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</si>
  <si>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</si>
  <si>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</si>
  <si>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</si>
  <si>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147,18</t>
  </si>
  <si>
    <t xml:space="preserve">PISO EPOXI AUTONIVELANTE, ESPESSURA *4* MM (INCLUSO EXECUCAO)                                                                                                                                                                                                                                                                                                                                                                                                                                             </t>
  </si>
  <si>
    <t>230,40</t>
  </si>
  <si>
    <t xml:space="preserve">PISO EPOXI MULTILAYER, ESPESSURA *2* MM (INCLUSO EXECUCAO)                                                                                                                                                                                                                                                                                                                                                                                                                                                </t>
  </si>
  <si>
    <t>134,20</t>
  </si>
  <si>
    <t xml:space="preserve">PISO FULGET (GRANITO LAVADO) EM PLACAS DE *40 X 40* CM, E = 2,0 CM (SEM COLOCACAO)                                                                                                                                                                                                                                                                                                                                                                                                                        </t>
  </si>
  <si>
    <t>172,80</t>
  </si>
  <si>
    <t xml:space="preserve">PISO FULGET (GRANITO LAVADO) EM PLACAS DE *75 X 75* CM, E = 2,0 CM (SEM COLOCACAO)                                                                                                                                                                                                                                                                                                                                                                                                                        </t>
  </si>
  <si>
    <t>318,72</t>
  </si>
  <si>
    <t xml:space="preserve">PISO FULGET (GRANITO LAVADO) MOLDADO IN LOCO (INCLUSO EXECUCAO)                                                                                                                                                                                                                                                                                                                                                                                                                                           </t>
  </si>
  <si>
    <t>170,88</t>
  </si>
  <si>
    <t xml:space="preserve">PISO INDUSTRIAL EM CONCRETO ARMADO DE ACABAMENTO POLIDO, ESPESSURA 12 CM (CIMENTO QUEIMADO) (INCLUSO EXECUCAO)                                                                                                                                                                                                                                                                                                                                                                                            </t>
  </si>
  <si>
    <t>188,16</t>
  </si>
  <si>
    <t xml:space="preserve">PISO KORODUR (INCLUSO EXECUCAO)                                                                                                                                                                                                                                                                                                                                                                                                                                                                           </t>
  </si>
  <si>
    <t>144,00</t>
  </si>
  <si>
    <t xml:space="preserve">PISO PODOTATIL DE CONCRETO - DIRECIONAL E ALERTA, *40 X 40 X 2,5* CM                                                                                                                                                                                                                                                                                                                                                                                                                                      </t>
  </si>
  <si>
    <t>15,22</t>
  </si>
  <si>
    <t xml:space="preserve">PISO PORCELANATO, BORDA RETA, EXTRA, FORMATO MAIOR QUE 2025 CM2                                                                                                                                                                                                                                                                                                                                                                                                                                           </t>
  </si>
  <si>
    <t>91,13</t>
  </si>
  <si>
    <t xml:space="preserve">PISO TATIL ALERTA OU DIRECIONAL, DE BORRACHA, COLORIDO, 25 X 25 CM, E = 5 MM, PARA COLA                                                                                                                                                                                                                                                                                                                                                                                                                   </t>
  </si>
  <si>
    <t>200,93</t>
  </si>
  <si>
    <t xml:space="preserve">PISO TATIL DE ALERTA OU DIRECIONAL DE BORRACHA, PRETO, 25 X 25 CM, E = 5 MM, PARA COLA                                                                                                                                                                                                                                                                                                                                                                                                                    </t>
  </si>
  <si>
    <t>191,39</t>
  </si>
  <si>
    <t xml:space="preserve">PISO TATIL DE ALERTA OU DIRECIONAL, DE BORRACHA, COLORIDO, 25 X 25 CM, E = 12 MM, PARA ARGAMASSA                                                                                                                                                                                                                                                                                                                                                                                                          </t>
  </si>
  <si>
    <t>497,50</t>
  </si>
  <si>
    <t xml:space="preserve">PISO TATIL DE ALERTA OU DIRECIONAL, DE BORRACHA, PRETO, 25 X 25 CM, E = 12 MM, PARA ARGAMASSA                                                                                                                                                                                                                                                                                                                                                                                                             </t>
  </si>
  <si>
    <t>442,95</t>
  </si>
  <si>
    <t xml:space="preserve">PISO URETANO, VERSAO REVESTIMENTO AUTONIVELANTE, ESPESSURA VARIÁVEL DE 3 A 4 MM (INCLUSO EXECUCAO)                                                                                                                                                                                                                                                                                                                                                                                                        </t>
  </si>
  <si>
    <t>223,68</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</si>
  <si>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</si>
  <si>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</si>
  <si>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</si>
  <si>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</si>
  <si>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</si>
  <si>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</si>
  <si>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24,92</t>
  </si>
  <si>
    <t xml:space="preserve">PLACA / CHAPA DE GESSO ACARTONADO, RESISTENTE A UMIDADE (RU), COR VERDE, E = 12,5 MM, 1200 X 2400 MM (L X C)                                                                                                                                                                                                                                                                                                                                                                                              </t>
  </si>
  <si>
    <t xml:space="preserve">PLACA / CHAPA DE GESSO ACARTONADO, RESISTENTE A UMIDADE (RU), COR VERDE, E = 15 MM, 1200 X 2400 MM (L X C)                                                                                                                                                                                                                                                                                                                                                                                                </t>
  </si>
  <si>
    <t>26,22</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</si>
  <si>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</si>
  <si>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</si>
  <si>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</si>
  <si>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24,84</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</si>
  <si>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</si>
  <si>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</si>
  <si>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</si>
  <si>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</si>
  <si>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</si>
  <si>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</si>
  <si>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</si>
  <si>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82,79</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</si>
  <si>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</si>
  <si>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</si>
  <si>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44,97</t>
  </si>
  <si>
    <t xml:space="preserve">PLACA DE FIBRA MINERAL PARA FORRO, DE 625 X 625 MM, E = 15 MM, BORDA RETA, COM PINTURA ANTIMOFO (NAO INCLUI PERFIS)                                                                                                                                                                                                                                                                                                                                                                                       </t>
  </si>
  <si>
    <t>27,98</t>
  </si>
  <si>
    <t xml:space="preserve">PLACA DE GESSO PARA FORRO, *60 X 60* CM, ESPESSURA DE 12 MM (SEM COLOCACAO)                                                                                                                                                                                                                                                                                                                                                                                                                               </t>
  </si>
  <si>
    <t>10,22</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</si>
  <si>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</si>
  <si>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</si>
  <si>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</si>
  <si>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</si>
  <si>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39,37</t>
  </si>
  <si>
    <t xml:space="preserve">PLACA DE SINALIZACAO DE SEGURANCA CONTRA INCENDIO, FOTOLUMINESCENTE, QUADRADA, *14 X 14* CM, EM PVC *2* MM ANTI-CHAMAS (SIMBOLOS, CORES E PICTOGRAMAS CONFORME NBR 16820)                                                                                                                                                                                                                                                                                                                                 </t>
  </si>
  <si>
    <t>11,95</t>
  </si>
  <si>
    <t xml:space="preserve">PLACA DE SINALIZACAO DE SEGURANCA CONTRA INCENDIO, FOTOLUMINESCENTE, QUADRADA, *20 X 20* CM, EM PVC *2* MM ANTI-CHAMAS (SIMBOLOS, CORES E PICTOGRAMAS CONFORME NBR 16820)                                                                                                                                                                                                                                                                                                                                 </t>
  </si>
  <si>
    <t>23,13</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</si>
  <si>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</si>
  <si>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</si>
  <si>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</si>
  <si>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37,29</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</si>
  <si>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</si>
  <si>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</si>
  <si>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</si>
  <si>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</si>
  <si>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</si>
  <si>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</si>
  <si>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2.072,34</t>
  </si>
  <si>
    <t xml:space="preserve">PLACA VINILICA SEMIFLEXIVEL PARA PISOS, E = 3,2 MM, 30 X 30 CM (SEM COLOCACAO)                                                                                                                                                                                                                                                                                                                                                                                                                            </t>
  </si>
  <si>
    <t xml:space="preserve">PLACA VINILICA SEMIFLEXIVEL PARA REVESTIMENTO DE PISOS E PAREDES, E = 2 MM (SEM COLOCACAO)                                                                                                                                                                                                                                                                                                                                                                                                                </t>
  </si>
  <si>
    <t>84,95</t>
  </si>
  <si>
    <t xml:space="preserve">PLACA/PISO DE CONCRETO POROSO/ PAVIMENTO PERMEAVEL/BLOCO DRENANTE DE CONCRETO, 40 CM X 40 CM, E = 6 CM, COR NATURAL                                                                                                                                                                                                                                                                                                                                                                                       </t>
  </si>
  <si>
    <t xml:space="preserve">PLACA/TAMPA CEGA EM LATAO ESCOVADO PARA CONDULETE EM LIGA DE ALUMINIO 4 X 4"                                                                                                                                                                                                                                                                                                                                                                                                                              </t>
  </si>
  <si>
    <t>25,00</t>
  </si>
  <si>
    <t xml:space="preserve">PLUG OU BUJAO DE FERRO GALVANIZADO, DE 1 1/2"                                                                                                                                                                                                                                                                                                                                                                                                                                                             </t>
  </si>
  <si>
    <t>14,78</t>
  </si>
  <si>
    <t xml:space="preserve">PLUG OU BUJAO DE FERRO GALVANIZADO, DE 1 1/4"                                                                                                                                                                                                                                                                                                                                                                                                                                                             </t>
  </si>
  <si>
    <t xml:space="preserve">PLUG OU BUJAO DE FERRO GALVANIZADO, DE 1/2"                                                                                                                                                                                                                                                                                                                                                                                                                                                               </t>
  </si>
  <si>
    <t xml:space="preserve">PLUG OU BUJAO DE FERRO GALVANIZADO, DE 1"                                                                                                                                                                                                                                                                                                                                                                                                                                                                 </t>
  </si>
  <si>
    <t>8,11</t>
  </si>
  <si>
    <t xml:space="preserve">PLUG OU BUJAO DE FERRO GALVANIZADO, DE 2 1/2"                                                                                                                                                                                                                                                                                                                                                                                                                                                             </t>
  </si>
  <si>
    <t xml:space="preserve">PLUG OU BUJAO DE FERRO GALVANIZADO, DE 2"                                                                                                                                                                                                                                                                                                                                                                                                                                                                 </t>
  </si>
  <si>
    <t xml:space="preserve">PLUG OU BUJAO DE FERRO GALVANIZADO, DE 3/4"                                                                                                                                                                                                                                                                                                                                                                                                                                                               </t>
  </si>
  <si>
    <t xml:space="preserve">PLUG OU BUJAO DE FERRO GALVANIZADO, DE 3"                                                                                                                                                                                                                                                                                                                                                                                                                                                                 </t>
  </si>
  <si>
    <t>61,20</t>
  </si>
  <si>
    <t xml:space="preserve">PLUG OU BUJAO DE FERRO GALVANIZADO, DE 4"                                                                                                                                                                                                                                                                                                                                                                                                                                                                 </t>
  </si>
  <si>
    <t>113,74</t>
  </si>
  <si>
    <t xml:space="preserve">PLUG PVC, JE, DN 100 MM, PARA REDE COLETORA ESGOTO                                                                                                                                                                                                                                                                                                                                                                                                                                                        </t>
  </si>
  <si>
    <t>21,33</t>
  </si>
  <si>
    <t xml:space="preserve">PLUG PVC, JE, DN 150 MM, PARA REDE COLETORA ESGOTO                                                                                                                                                                                                                                                                                                                                                                                                                                                        </t>
  </si>
  <si>
    <t xml:space="preserve">PO DE MARMORE (POSTO PEDREIRA/FORNECEDOR, SEM FRETE)                                                                                                                                                                                                                                                                                                                                                                                                                                                      </t>
  </si>
  <si>
    <t>2,32</t>
  </si>
  <si>
    <t xml:space="preserve">PO DE PEDRA (POSTO PEDREIRA/FORNECEDOR, SEM FRETE)                                                                                                                                                                                                                                                                                                                                                                                                                                                        </t>
  </si>
  <si>
    <t xml:space="preserve">POCEIRO / ESCAVADOR DE VALAS E TUBULOES                                                                                                                                                                                                                                                                                                                                                                                                                                                                   </t>
  </si>
  <si>
    <t>13,40</t>
  </si>
  <si>
    <t xml:space="preserve">POCEIRO / ESCAVADOR DE VALAS E TUBULOES (MENSALISTA)                                                                                                                                                                                                                                                                                                                                                                                                                                                      </t>
  </si>
  <si>
    <t xml:space="preserve">POLIDORA DE PISO (POLITRIZ) ELETRICA, MOTOR MONOFASICO DE 4 HP, PESO DE 100 KG, DIAMETRO DO TRABALHO DE 450 MM                                                                                                                                                                                                                                                                                                                                                                                            </t>
  </si>
  <si>
    <t>7.146,79</t>
  </si>
  <si>
    <t xml:space="preserve">POLIESTIRENO EXPANDIDO/EPS (ISOPOR), PEROLAS, PARA CONCRETO LEVE                                                                                                                                                                                                                                                                                                                                                                                                                                          </t>
  </si>
  <si>
    <t>57,70</t>
  </si>
  <si>
    <t xml:space="preserve">POLIESTIRENO EXPANDIDO/EPS (ISOPOR), TIPO 2F, BLOCO                                                                                                                                                                                                                                                                                                                                                                                                                                                       </t>
  </si>
  <si>
    <t>443,92</t>
  </si>
  <si>
    <t xml:space="preserve">POLIESTIRENO EXPANDIDO/EPS (ISOPOR), TIPO 2F, PLACA, ISOLAMENTO TERMOACUSTICO, E = 10 MM, 1000 X 500 MM                                                                                                                                                                                                                                                                                                                                                                                                   </t>
  </si>
  <si>
    <t>3,76</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</si>
  <si>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</si>
  <si>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</si>
  <si>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</si>
  <si>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107,53</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</si>
  <si>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</si>
  <si>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</si>
  <si>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</si>
  <si>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4,67</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</si>
  <si>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</si>
  <si>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</si>
  <si>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</si>
  <si>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</si>
  <si>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0,91</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</si>
  <si>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</si>
  <si>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</si>
  <si>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</si>
  <si>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</si>
  <si>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</si>
  <si>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</si>
  <si>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</si>
  <si>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</si>
  <si>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</si>
  <si>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</si>
  <si>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1.450,06</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</si>
  <si>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</si>
  <si>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</si>
  <si>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341,63</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</si>
  <si>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</si>
  <si>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</si>
  <si>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</si>
  <si>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</si>
  <si>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</si>
  <si>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</si>
  <si>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614,19</t>
  </si>
  <si>
    <t xml:space="preserve">PORTA DE ABRIR EM ACO COM DIVISAO HORIZONTAL PARA VIDROS, COM FUNDO ANTICORROSIVO/PRIMER DE PROTECAO, SEM GUARNICAO/ALIZAR/VISTA, VIDROS NAO INCLUSOS, 90 X 210 CM                                                                                                                                                                                                                                                                                                                                        </t>
  </si>
  <si>
    <t>653,04</t>
  </si>
  <si>
    <t xml:space="preserve">PORTA DE ABRIR EM ACO TIPO VENEZIANA, COM FUNDO ANTICORROSIVO / PRIMER DE PROTECAO, SEM GUARNICAO/ALIZAR/VISTA, 90 X 210 CM                                                                                                                                                                                                                                                                                                                                                                               </t>
  </si>
  <si>
    <t>584,95</t>
  </si>
  <si>
    <t xml:space="preserve">PORTA DE ABRIR EM ALUMINIO COM DIVISAO HORIZONTAL  PARA VIDROS,  ACABAMENTO ANODIZADO NATURAL, VIDROS INCLUSOS, SEM GUARNICAO/ALIZAR/VISTA , 87 X 210 CM                                                                                                                                                                                                                                                                                                                                                  </t>
  </si>
  <si>
    <t>669,42</t>
  </si>
  <si>
    <t xml:space="preserve">PORTA DE ABRIR EM ALUMINIO COM LAMBRI HORIZONTAL/LAMINADA, ACABAMENTO ANODIZADO NATURAL, SEM GUARNICAO/ALIZAR/VISTA                                                                                                                                                                                                                                                                                                                                                                                       </t>
  </si>
  <si>
    <t>542,78</t>
  </si>
  <si>
    <t xml:space="preserve">PORTA DE ABRIR EM ALUMINIO TIPO VENEZIANA, ACABAMENTO ANODIZADO NATURAL, SEM GUARNICAO/ALIZAR/VISTA                                                                                                                                                                                                                                                                                                                                                                                                       </t>
  </si>
  <si>
    <t>374,85</t>
  </si>
  <si>
    <t xml:space="preserve">PORTA DE ABRIR EM ALUMINIO TIPO VENEZIANA, ACABAMENTO ANODIZADO NATURAL, SEM GUARNICAO/ALIZAR/VISTA, 87 X 210 CM                                                                                                                                                                                                                                                                                                                                                                                          </t>
  </si>
  <si>
    <t>686,42</t>
  </si>
  <si>
    <t xml:space="preserve">PORTA DE CORRER EM ALUMINIO, DUAS FOLHAS MOVEIS COM VIDRO, FECHADURA E PUXADOR EMBUTIDO, ACABAMENTO ANODIZADO NATURAL, SEM GUARNICAO/ALIZAR/VISTA                                                                                                                                                                                                                                                                                                                                                         </t>
  </si>
  <si>
    <t>347,70</t>
  </si>
  <si>
    <t xml:space="preserve">PORTA DE ENROLAR MANUAL COMPLETA, ARTICULADA RAIADA LARGA, EM ACO GALVANIZADO NATURAL, CHAPA NUMERO 24 (SEM INSTALACAO)                                                                                                                                                                                                                                                                                                                                                                                   </t>
  </si>
  <si>
    <t>434,84</t>
  </si>
  <si>
    <t xml:space="preserve">PORTA DE ENROLAR MANUAL COMPLETA, PERFIL MEIA CANA CEGA, EM ACO GALVANIZADO COM PINTURA ELETROSTATICA, CHAPA NUMERO 24 " (SEM INSTALACAO)                                                                                                                                                                                                                                                                                                                                                                 </t>
  </si>
  <si>
    <t>706,61</t>
  </si>
  <si>
    <t xml:space="preserve">PORTA DE ENROLAR MANUAL COMPLETA, PERFIL MEIA CANA CEGA, EM ACO GALVANIZADO NATURAL, CHAPA NUMERO 24 (SEM INSTALACAO)                                                                                                                                                                                                                                                                                                                                                                                     </t>
  </si>
  <si>
    <t>595,68</t>
  </si>
  <si>
    <t xml:space="preserve">PORTA DE ENROLAR MANUAL COMPLETA, PERFIL MEIA CANA VAZADA TIJOLINHO, EM ACO GALVANIZADO NATURAL, CHAPA NUMERO 24 (SEM INSTALACAO)                                                                                                                                                                                                                                                                                                                                                                         </t>
  </si>
  <si>
    <t>887,42</t>
  </si>
  <si>
    <t xml:space="preserve">PORTA DE MADEIRA QUADRICULADA PARA VIDRO, DE CORRER (EUCALIPTO OU EQUIVALENTE REGIONAL), E = *3,5* CM                                                                                                                                                                                                                                                                                                                                                                                                     </t>
  </si>
  <si>
    <t>409,73</t>
  </si>
  <si>
    <t xml:space="preserve">PORTA DE MADEIRA TIPO VENEZIANA (EUCALIPTO OU EQUIVALENTE REGIONAL), E = *3,5* CM                                                                                                                                                                                                                                                                                                                                                                                                                         </t>
  </si>
  <si>
    <t>276,58</t>
  </si>
  <si>
    <t xml:space="preserve">PORTA DE MADEIRA-DE-LEI QUADRICULADA PARA VIDRO, DE CORRER (ANGELIM OU EQUIVALENTE REGIONAL), E = *3,5* CM                                                                                                                                                                                                                                                                                                                                                                                                </t>
  </si>
  <si>
    <t>676,75</t>
  </si>
  <si>
    <t xml:space="preserve">PORTA DE MADEIRA-DE-LEI TIPO MEXICANA SEM EMENDA (ANGELIM OU EQUIVALENTE REGIONAL), E = *3,5* CM                                                                                                                                                                                                                                                                                                                                                                                                          </t>
  </si>
  <si>
    <t>562,05</t>
  </si>
  <si>
    <t xml:space="preserve">PORTA DE MADEIRA-DE-LEI TIPO VENEZIANA (ANGELIM OU EQUIVALENTE REGIONAL), E = *3,5* CM                                                                                                                                                                                                                                                                                                                                                                                                                    </t>
  </si>
  <si>
    <t>391,17</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</si>
  <si>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</si>
  <si>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</si>
  <si>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</si>
  <si>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</si>
  <si>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</si>
  <si>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247,86</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</si>
  <si>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</si>
  <si>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</si>
  <si>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</si>
  <si>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</si>
  <si>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</si>
  <si>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</si>
  <si>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</si>
  <si>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</si>
  <si>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</si>
  <si>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</si>
  <si>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</si>
  <si>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1.326,70</t>
  </si>
  <si>
    <t xml:space="preserve">PORTA TOALHA BANHO EM METAL CROMADO, TIPO BARRA                                                                                                                                                                                                                                                                                                                                                                                                                                                           </t>
  </si>
  <si>
    <t xml:space="preserve">PORTA TOALHA ROSTO EM METAL CROMADO, TIPO ARGOLA                                                                                                                                                                                                                                                                                                                                                                                                                                                          </t>
  </si>
  <si>
    <t>36,22</t>
  </si>
  <si>
    <t xml:space="preserve">PORTA VIDRO TEMPERADO INCOLOR, 2 FOLHAS DE CORRER, E = 10 MM (SEM FERRAGENS E SEM COLOCACAO)                                                                                                                                                                                                                                                                                                                                                                                                              </t>
  </si>
  <si>
    <t xml:space="preserve">PORTAO BASCULANTE, MANUAL, EM ACO GALVANIZADO, CHAPA 26, TIPO LAMBRIL, COM REQUADRO, ACABAMENTO NATURAL                                                                                                                                                                                                                                                                                                                                                                                                   </t>
  </si>
  <si>
    <t>675,84</t>
  </si>
  <si>
    <t xml:space="preserve">PORTAO DE ABRIR / GIRO, EM GRADIL DE METALON REDONDO DE 3/4"  VERTICAL, COM REQUADRO, ACABAMENTO NATURAL - COMPLETO                                                                                                                                                                                                                                                                                                                                                                                       </t>
  </si>
  <si>
    <t>587,99</t>
  </si>
  <si>
    <t xml:space="preserve">PORTAO DE CORRER EM CHAPA TIPO PAINEL LAMBRIL QUADRADO, COM PORTA SOCIAL COMPLETA INCLUIDA, COM REQUADRO, ACABAMENTO NATURAL, COM TRILHOS E ROLDANAS                                                                                                                                                                                                                                                                                                                                                      </t>
  </si>
  <si>
    <t>548,39</t>
  </si>
  <si>
    <t xml:space="preserve">PORTAO DE CORRER EM GRADIL FIXO DE BARRA DE FERRO CHATA DE 3 X 1/4" NA VERTICAL, SEM REQUADRO, ACABAMENTO NATURAL, COM TRILHOS E ROLDANAS                                                                                                                                                                                                                                                                                                                                                                 </t>
  </si>
  <si>
    <t>719,00</t>
  </si>
  <si>
    <t xml:space="preserve">POSTE CONICO CONTINUO EM ACO GALVANIZADO, CURVO, BRACO DUPLO, ENGASTADO,  H = 9 M, DIAMETRO INFERIOR = *135* MM                                                                                                                                                                                                                                                                                                                                                                                           </t>
  </si>
  <si>
    <t>2.079,29</t>
  </si>
  <si>
    <t xml:space="preserve">POSTE CONICO CONTINUO EM ACO GALVANIZADO, CURVO, BRACO DUPLO, FLANGEADO,  H = 9 M, DIAMETRO INFERIOR = *135* MM                                                                                                                                                                                                                                                                                                                                                                                           </t>
  </si>
  <si>
    <t>2.363,25</t>
  </si>
  <si>
    <t xml:space="preserve">POSTE CONICO CONTINUO EM ACO GALVANIZADO, CURVO, BRACO SIMPLES, ENGASTADO,  H = 9 M, DIAMETRO INFERIOR = *135* MM                                                                                                                                                                                                                                                                                                                                                                                         </t>
  </si>
  <si>
    <t>2.009,91</t>
  </si>
  <si>
    <t xml:space="preserve">POSTE CONICO CONTINUO EM ACO GALVANIZADO, CURVO, BRACO SIMPLES, FLANGEADO,  H = 9 M, DIAMETRO INFERIOR = *135* MM                                                                                                                                                                                                                                                                                                                                                                                         </t>
  </si>
  <si>
    <t>2.006,99</t>
  </si>
  <si>
    <t xml:space="preserve">POSTE CONICO CONTINUO EM ACO GALVANIZADO, CURVO, BRACO SIMPLES, FLANGEADO, H = 7 M, DIAMETRO INFERIOR = *125* MM                                                                                                                                                                                                                                                                                                                                                                                          </t>
  </si>
  <si>
    <t>1.497,50</t>
  </si>
  <si>
    <t xml:space="preserve">POSTE CONICO CONTINUO EM ACO GALVANIZADO, RETO, ENGASTADO,  H = 7 M, DIAMETRO INFERIOR = *125* MM                                                                                                                                                                                                                                                                                                                                                                                                         </t>
  </si>
  <si>
    <t>1.516,51</t>
  </si>
  <si>
    <t xml:space="preserve">POSTE CONICO CONTINUO EM ACO GALVANIZADO, RETO, ENGASTADO,  H = 9 M, DIAMETRO INFERIOR = *145* MM                                                                                                                                                                                                                                                                                                                                                                                                         </t>
  </si>
  <si>
    <t>2.100,92</t>
  </si>
  <si>
    <t xml:space="preserve">POSTE CONICO CONTINUO EM ACO GALVANIZADO, RETO, FLANGEADO,  H = 3 M, DIAMETRO INFERIOR = *95* MM                                                                                                                                                                                                                                                                                                                                                                                                          </t>
  </si>
  <si>
    <t>517,08</t>
  </si>
  <si>
    <t xml:space="preserve">POSTE DE CONCRETO ARMADO DE SECAO CIRCULAR, EXTENSAO DE 10,00 M, RESISTENCIA DE 150 A 200 DAN, TIPO C-14                                                                                                                                                                                                                                                                                                                                                                                                  </t>
  </si>
  <si>
    <t>1.026,14</t>
  </si>
  <si>
    <t xml:space="preserve">POSTE DE CONCRETO ARMADO DE SECAO CIRCULAR, EXTENSAO DE 11,00 M, RESISTENCIA DE 200 A 300 DAN, TIPO C-14                                                                                                                                                                                                                                                                                                                                                                                                  </t>
  </si>
  <si>
    <t>1.629,84</t>
  </si>
  <si>
    <t xml:space="preserve">POSTE DE CONCRETO ARMADO DE SECAO CIRCULAR, EXTENSAO DE 11,00 M, RESISTENCIA DE 300 A 400 DAN, TIPO C-17                                                                                                                                                                                                                                                                                                                                                                                                  </t>
  </si>
  <si>
    <t>2.500,48</t>
  </si>
  <si>
    <t xml:space="preserve">POSTE DE CONCRETO ARMADO DE SECAO CIRCULAR, EXTENSAO DE 13,00 M, RESISTENCIA DE 1000 DAN, TIPO C-23                                                                                                                                                                                                                                                                                                                                                                                                       </t>
  </si>
  <si>
    <t>3.663,87</t>
  </si>
  <si>
    <t xml:space="preserve">POSTE DE CONCRETO ARMADO DE SECAO CIRCULAR, EXTENSAO DE 13,00 M, RESISTENCIA DE 1500 DAN, TIPO C-29                                                                                                                                                                                                                                                                                                                                                                                                       </t>
  </si>
  <si>
    <t>4.850,85</t>
  </si>
  <si>
    <t xml:space="preserve">POSTE DE CONCRETO ARMADO DE SECAO CIRCULAR, EXTENSAO DE 13,00 M, RESISTENCIA DE 2000 DAN, TIPO C-29                                                                                                                                                                                                                                                                                                                                                                                                       </t>
  </si>
  <si>
    <t>6.958,94</t>
  </si>
  <si>
    <t xml:space="preserve">POSTE DE CONCRETO ARMADO DE SECAO CIRCULAR, EXTENSAO DE 13,00 M, RESISTENCIA DE 2500 DAN, TIPO C-29                                                                                                                                                                                                                                                                                                                                                                                                       </t>
  </si>
  <si>
    <t>8.688,38</t>
  </si>
  <si>
    <t xml:space="preserve">POSTE DE CONCRETO ARMADO DE SECAO CIRCULAR, EXTENSAO DE 13,00 M, RESISTENCIA DE 3000 DAN, TIPO C-29                                                                                                                                                                                                                                                                                                                                                                                                       </t>
  </si>
  <si>
    <t>13.228,59</t>
  </si>
  <si>
    <t xml:space="preserve">POSTE DE CONCRETO ARMADO DE SECAO CIRCULAR, EXTENSAO DE 14,00 M, RESISTENCIA DE 1000 DAN, TIPO C-23                                                                                                                                                                                                                                                                                                                                                                                                       </t>
  </si>
  <si>
    <t>4.905,76</t>
  </si>
  <si>
    <t xml:space="preserve">POSTE DE CONCRETO ARMADO DE SECAO CIRCULAR, EXTENSAO DE 14,00 M, RESISTENCIA DE 1500 DAN, TIPO C-29                                                                                                                                                                                                                                                                                                                                                                                                       </t>
  </si>
  <si>
    <t>6.874,85</t>
  </si>
  <si>
    <t xml:space="preserve">POSTE DE CONCRETO ARMADO DE SECAO CIRCULAR, EXTENSAO DE 14,00 M, RESISTENCIA DE 2000 DAN, TIPO C-29                                                                                                                                                                                                                                                                                                                                                                                                       </t>
  </si>
  <si>
    <t>9.219,74</t>
  </si>
  <si>
    <t xml:space="preserve">POSTE DE CONCRETO ARMADO DE SECAO CIRCULAR, EXTENSAO DE 14,00 M, RESISTENCIA DE 2500 DAN, TIPO C-29                                                                                                                                                                                                                                                                                                                                                                                                       </t>
  </si>
  <si>
    <t>11.790,00</t>
  </si>
  <si>
    <t xml:space="preserve">POSTE DE CONCRETO ARMADO DE SECAO CIRCULAR, EXTENSAO DE 14,00 M, RESISTENCIA DE 300 A 400 DAN, TIPO C-17                                                                                                                                                                                                                                                                                                                                                                                                  </t>
  </si>
  <si>
    <t>884,06</t>
  </si>
  <si>
    <t xml:space="preserve">POSTE DE CONCRETO ARMADO DE SECAO CIRCULAR, EXTENSAO DE 14,00 M, RESISTENCIA DE 3000 DAN, TIPO C-29                                                                                                                                                                                                                                                                                                                                                                                                       </t>
  </si>
  <si>
    <t>15.157,28</t>
  </si>
  <si>
    <t xml:space="preserve">POSTE DE CONCRETO ARMADO DE SECAO CIRCULAR, EXTENSAO DE 15,00 M, RESISTENCIA DE 1000 DAN, TIPO C-23                                                                                                                                                                                                                                                                                                                                                                                                       </t>
  </si>
  <si>
    <t>5.271,17</t>
  </si>
  <si>
    <t xml:space="preserve">POSTE DE CONCRETO ARMADO DE SECAO CIRCULAR, EXTENSAO DE 15,00 M, RESISTENCIA DE 1500 DAN, TIPO C-29                                                                                                                                                                                                                                                                                                                                                                                                       </t>
  </si>
  <si>
    <t>8.083,14</t>
  </si>
  <si>
    <t xml:space="preserve">POSTE DE CONCRETO ARMADO DE SECAO CIRCULAR, EXTENSAO DE 15,00 M, RESISTENCIA DE 2000 DAN, TIPO C-29                                                                                                                                                                                                                                                                                                                                                                                                       </t>
  </si>
  <si>
    <t>8.426,61</t>
  </si>
  <si>
    <t xml:space="preserve">POSTE DE CONCRETO ARMADO DE SECAO CIRCULAR, EXTENSAO DE 15,00 M, RESISTENCIA DE 2500 DAN, TIPO C-29                                                                                                                                                                                                                                                                                                                                                                                                       </t>
  </si>
  <si>
    <t>13.768,81</t>
  </si>
  <si>
    <t xml:space="preserve">POSTE DE CONCRETO ARMADO DE SECAO CIRCULAR, EXTENSAO DE 15,00 M, RESISTENCIA DE 3000 DAN, TIPO C-29                                                                                                                                                                                                                                                                                                                                                                                                       </t>
  </si>
  <si>
    <t>16.429,31</t>
  </si>
  <si>
    <t xml:space="preserve">POSTE DE CONCRETO ARMADO DE SECAO CIRCULAR, EXTENSAO DE 9,00 M, RESISTENCIA DE 200 A 300 DAN, TIPO C-14                                                                                                                                                                                                                                                                                                                                                                                                   </t>
  </si>
  <si>
    <t>1.417,55</t>
  </si>
  <si>
    <t xml:space="preserve">POSTE DE CONCRETO ARMADO DE SECAO CIRCULAR, EXTENSAO DE 9,00 M, RESISTENCIA DE 300 A 400 DAN, TIPO C-17                                                                                                                                                                                                                                                                                                                                                                                                   </t>
  </si>
  <si>
    <t>1.057,23</t>
  </si>
  <si>
    <t xml:space="preserve">POSTE DE CONCRETO ARMADO DE SECAO DUPLO T, EXTENSAO DE 10,00 M, RESISTENCIA DE 1000 DAN, TIPO B-1,5                                                                                                                                                                                                                                                                                                                                                                                                       </t>
  </si>
  <si>
    <t>2.145,56</t>
  </si>
  <si>
    <t xml:space="preserve">POSTE DE CONCRETO ARMADO DE SECAO DUPLO T, EXTENSAO DE 10,00 M, RESISTENCIA DE 150 DAN, TIPO D                                                                                                                                                                                                                                                                                                                                                                                                            </t>
  </si>
  <si>
    <t>689,45</t>
  </si>
  <si>
    <t xml:space="preserve">POSTE DE CONCRETO ARMADO DE SECAO DUPLO T, EXTENSAO DE 10,00 M, RESISTENCIA DE 300 A 400 DAN, TIPO B OU D                                                                                                                                                                                                                                                                                                                                                                                                 </t>
  </si>
  <si>
    <t>933,39</t>
  </si>
  <si>
    <t xml:space="preserve">POSTE DE CONCRETO ARMADO DE SECAO DUPLO T, EXTENSAO DE 10,00 M, RESISTENCIA DE 600 DAN, TIPO B                                                                                                                                                                                                                                                                                                                                                                                                            </t>
  </si>
  <si>
    <t>1.341,91</t>
  </si>
  <si>
    <t xml:space="preserve">POSTE DE CONCRETO ARMADO DE SECAO DUPLO T, EXTENSAO DE 11,00 M, RESISTENCIA DE 1000 DAN, TIPO B-1,5                                                                                                                                                                                                                                                                                                                                                                                                       </t>
  </si>
  <si>
    <t>2.486,54</t>
  </si>
  <si>
    <t xml:space="preserve">POSTE DE CONCRETO ARMADO DE SECAO DUPLO T, EXTENSAO DE 11,00 M, RESISTENCIA DE 150 DAN, TIPO D                                                                                                                                                                                                                                                                                                                                                                                                            </t>
  </si>
  <si>
    <t>725,59</t>
  </si>
  <si>
    <t xml:space="preserve">POSTE DE CONCRETO ARMADO DE SECAO DUPLO T, EXTENSAO DE 11,00 M, RESISTENCIA DE 1500 DAN, TIPO B-3,0                                                                                                                                                                                                                                                                                                                                                                                                       </t>
  </si>
  <si>
    <t>3.278,39</t>
  </si>
  <si>
    <t xml:space="preserve">POSTE DE CONCRETO ARMADO DE SECAO DUPLO T, EXTENSAO DE 11,00 M, RESISTENCIA DE 200 DAN, TIPO D                                                                                                                                                                                                                                                                                                                                                                                                            </t>
  </si>
  <si>
    <t>761,87</t>
  </si>
  <si>
    <t xml:space="preserve">POSTE DE CONCRETO ARMADO DE SECAO DUPLO T, EXTENSAO DE 11,00 M, RESISTENCIA DE 2000 DAN, TIPO B-4,5                                                                                                                                                                                                                                                                                                                                                                                                       </t>
  </si>
  <si>
    <t>4.413,37</t>
  </si>
  <si>
    <t xml:space="preserve">POSTE DE CONCRETO ARMADO DE SECAO DUPLO T, EXTENSAO DE 11,00 M, RESISTENCIA DE 300 DAN, TIPO B                                                                                                                                                                                                                                                                                                                                                                                                            </t>
  </si>
  <si>
    <t>1.162,31</t>
  </si>
  <si>
    <t xml:space="preserve">POSTE DE CONCRETO ARMADO DE SECAO DUPLO T, EXTENSAO DE 11,00 M, RESISTENCIA DE 600 DAN, TIPO B                                                                                                                                                                                                                                                                                                                                                                                                            </t>
  </si>
  <si>
    <t>1.643,22</t>
  </si>
  <si>
    <t xml:space="preserve">POSTE DE CONCRETO ARMADO DE SECAO DUPLO T, EXTENSAO DE 12,00 M, RESISTENCIA DE 1000 DAN, TIPO B-1,5                                                                                                                                                                                                                                                                                                                                                                                                       </t>
  </si>
  <si>
    <t>2.744,95</t>
  </si>
  <si>
    <t xml:space="preserve">POSTE DE CONCRETO ARMADO DE SECAO DUPLO T, EXTENSAO DE 12,00 M, RESISTENCIA DE 150 DAN, TIPO D                                                                                                                                                                                                                                                                                                                                                                                                            </t>
  </si>
  <si>
    <t>960,89</t>
  </si>
  <si>
    <t xml:space="preserve">POSTE DE CONCRETO ARMADO DE SECAO DUPLO T, EXTENSAO DE 12,00 M, RESISTENCIA DE 1500 DAN, TIPO B-3,0                                                                                                                                                                                                                                                                                                                                                                                                       </t>
  </si>
  <si>
    <t>3.867,60</t>
  </si>
  <si>
    <t xml:space="preserve">POSTE DE CONCRETO ARMADO DE SECAO DUPLO T, EXTENSAO DE 12,00 M, RESISTENCIA DE 300 A 400 DAN, TIPO B OU D                                                                                                                                                                                                                                                                                                                                                                                                 </t>
  </si>
  <si>
    <t>1.302,24</t>
  </si>
  <si>
    <t xml:space="preserve">POSTE DE CONCRETO ARMADO DE SECAO DUPLO T, EXTENSAO DE 12,00 M, RESISTENCIA DE 3000 DAN, TIPO B-6,0                                                                                                                                                                                                                                                                                                                                                                                                       </t>
  </si>
  <si>
    <t>8.016,58</t>
  </si>
  <si>
    <t xml:space="preserve">POSTE DE CONCRETO ARMADO DE SECAO DUPLO T, EXTENSAO DE 12,00 M, RESISTENCIA DE 600 DAN, TIPO B                                                                                                                                                                                                                                                                                                                                                                                                            </t>
  </si>
  <si>
    <t>1.791,72</t>
  </si>
  <si>
    <t xml:space="preserve">POSTE DE CONCRETO ARMADO DE SECAO DUPLO T, EXTENSAO DE 13,00 M, RESISTENCIA DE 1000 DAN, TIPO B-1,5                                                                                                                                                                                                                                                                                                                                                                                                       </t>
  </si>
  <si>
    <t>3.356,13</t>
  </si>
  <si>
    <t xml:space="preserve">POSTE DE CONCRETO ARMADO DE SECAO DUPLO T, EXTENSAO DE 13,00 M, RESISTENCIA DE 1500 DAN, TIPO B-3,0                                                                                                                                                                                                                                                                                                                                                                                                       </t>
  </si>
  <si>
    <t>5.381,07</t>
  </si>
  <si>
    <t xml:space="preserve">POSTE DE CONCRETO ARMADO DE SECAO DUPLO T, EXTENSAO DE 13,00 M, RESISTENCIA DE 2000 DAN, TIPO B-4,5                                                                                                                                                                                                                                                                                                                                                                                                       </t>
  </si>
  <si>
    <t>7.216,18</t>
  </si>
  <si>
    <t xml:space="preserve">POSTE DE CONCRETO ARMADO DE SECAO DUPLO T, EXTENSAO DE 13,00 M, RESISTENCIA DE 300 DAN, TIPO B                                                                                                                                                                                                                                                                                                                                                                                                            </t>
  </si>
  <si>
    <t>1.521,52</t>
  </si>
  <si>
    <t xml:space="preserve">POSTE DE CONCRETO ARMADO DE SECAO DUPLO T, EXTENSAO DE 13,00 M, RESISTENCIA DE 600 DAN, TIPO B                                                                                                                                                                                                                                                                                                                                                                                                            </t>
  </si>
  <si>
    <t>2.290,85</t>
  </si>
  <si>
    <t xml:space="preserve">POSTE DE CONCRETO ARMADO DE SECAO DUPLO T, EXTENSAO DE 15,00 M, RESISTENCIA DE 1500 DAN, TIPO B-3,0                                                                                                                                                                                                                                                                                                                                                                                                       </t>
  </si>
  <si>
    <t>6.633,20</t>
  </si>
  <si>
    <t xml:space="preserve">POSTE DE CONCRETO ARMADO DE SECAO DUPLO T, EXTENSAO DE 15,00 M, RESISTENCIA DE 2000 DAN, TIPO B-4,5                                                                                                                                                                                                                                                                                                                                                                                                       </t>
  </si>
  <si>
    <t>9.492,19</t>
  </si>
  <si>
    <t xml:space="preserve">POSTE DE CONCRETO ARMADO DE SECAO DUPLO T, EXTENSAO DE 8,00 M, RESISTENCIA DE 150 DAN, TIPO D                                                                                                                                                                                                                                                                                                                                                                                                             </t>
  </si>
  <si>
    <t>487,87</t>
  </si>
  <si>
    <t xml:space="preserve">POSTE DE CONCRETO ARMADO DE SECAO DUPLO T, EXTENSAO DE 9,00 M, RESISTENCIA DE 1000 DAN, TIPO B-1,5                                                                                                                                                                                                                                                                                                                                                                                                        </t>
  </si>
  <si>
    <t>1.906,48</t>
  </si>
  <si>
    <t xml:space="preserve">POSTE DE CONCRETO ARMADO DE SECAO DUPLO T, EXTENSAO DE 9,00 M, RESISTENCIA DE 150 DAN, TIPO D                                                                                                                                                                                                                                                                                                                                                                                                             </t>
  </si>
  <si>
    <t>604,74</t>
  </si>
  <si>
    <t xml:space="preserve">POSTE DE CONCRETO ARMADO DE SECAO DUPLO T, EXTENSAO DE 9,00 M, RESISTENCIA DE 300 A 400 DAN, TIPO B OU D                                                                                                                                                                                                                                                                                                                                                                                                  </t>
  </si>
  <si>
    <t>794,00</t>
  </si>
  <si>
    <t xml:space="preserve">POSTE DE CONCRETO ARMADO DE SECAO DUPLO T, EXTENSAO DE 9,00 M, RESISTENCIA DE 600 DAN, TIPO B                                                                                                                                                                                                                                                                                                                                                                                                             </t>
  </si>
  <si>
    <t>1.179,38</t>
  </si>
  <si>
    <t xml:space="preserve">POSTE DECORATIVO PARA JARDIM EM ACO TUBULAR, SEM LUMINARIA, H = *2,5* M                                                                                                                                                                                                                                                                                                                                                                                                                                   </t>
  </si>
  <si>
    <t>306,07</t>
  </si>
  <si>
    <t xml:space="preserve">POSTE ROLICO DE MADEIRA TRATADA, D = 20 A 25 CM, H = 12,00 M, EM EUCALIPTO OU EQUIVALENTE DA REGIAO                                                                                                                                                                                                                                                                                                                                                                                                       </t>
  </si>
  <si>
    <t xml:space="preserve">POSTES METALICOS AUTOPORTANTES, CONICO OU TELESCOPICO, PARA SPDA, ALTURA 10 METROS LIVRES                                                                                                                                                                                                                                                                                                                                                                                                                 </t>
  </si>
  <si>
    <t>1.534,14</t>
  </si>
  <si>
    <t xml:space="preserve">POSTES METALICOS AUTOPORTANTES, CONICO OU TELESCOPICO, PARA SPDA, ALTURA 12 METROS LIVRES                                                                                                                                                                                                                                                                                                                                                                                                                 </t>
  </si>
  <si>
    <t>2.141,74</t>
  </si>
  <si>
    <t xml:space="preserve">POSTES METALICOS AUTOPORTANTES, CONICO OU TELESCOPICO, PARA SPDA, ALTURA 15 METROS LIVRES                                                                                                                                                                                                                                                                                                                                                                                                                 </t>
  </si>
  <si>
    <t>2.987,56</t>
  </si>
  <si>
    <t xml:space="preserve">POSTES METALICOS AUTOPORTANTES, CONICO OU TELESCOPICO, PARA SPDA, ALTURA 20 METROS LIVRES                                                                                                                                                                                                                                                                                                                                                                                                                 </t>
  </si>
  <si>
    <t>4.073,38</t>
  </si>
  <si>
    <t xml:space="preserve">POZOLANA DE CLASSE  C                                                                                                                                                                                                                                                                                                                                                                                                                                                                                     </t>
  </si>
  <si>
    <t xml:space="preserve">PRANCHA  APARELHADA *4 X 30* CM, EM MACARANDUBA, ANGELIM OU EQUIVALENTE DA REGIAO                                                                                                                                                                                                                                                                                                                                                                                                                         </t>
  </si>
  <si>
    <t>69,55</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</si>
  <si>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</si>
  <si>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</si>
  <si>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</si>
  <si>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</si>
  <si>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</si>
  <si>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106,64</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</si>
  <si>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</si>
  <si>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</si>
  <si>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</si>
  <si>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28,00</t>
  </si>
  <si>
    <t xml:space="preserve">PREGO DE ACO POLIDO COM CABECA 10 X 10 (7/8 X 17)                                                                                                                                                                                                                                                                                                                                                                                                                                                         </t>
  </si>
  <si>
    <t>43,15</t>
  </si>
  <si>
    <t xml:space="preserve">PREGO DE ACO POLIDO COM CABECA 10 X 11 (1 X 17)                                                                                                                                                                                                                                                                                                                                                                                                                                                           </t>
  </si>
  <si>
    <t>39,91</t>
  </si>
  <si>
    <t xml:space="preserve">PREGO DE ACO POLIDO COM CABECA 12 X 12                                                                                                                                                                                                                                                                                                                                                                                                                                                                    </t>
  </si>
  <si>
    <t>29,89</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</si>
  <si>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</si>
  <si>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</si>
  <si>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</si>
  <si>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</si>
  <si>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</si>
  <si>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</si>
  <si>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22,69</t>
  </si>
  <si>
    <t xml:space="preserve">PREGO DE ACO POLIDO COM CABECA 17 X 24 (2 1/4 X 11)                                                                                                                                                                                                                                                                                                                                                                                                                                                       </t>
  </si>
  <si>
    <t>23,12</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</si>
  <si>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</si>
  <si>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</si>
  <si>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</si>
  <si>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</si>
  <si>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</si>
  <si>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</si>
  <si>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22,66</t>
  </si>
  <si>
    <t xml:space="preserve">PREGO DE ACO POLIDO COM CABECA 19 X 33 (3 X 9)                                                                                                                                                                                                                                                                                                                                                                                                                                                            </t>
  </si>
  <si>
    <t>22,98</t>
  </si>
  <si>
    <t xml:space="preserve">PREGO DE ACO POLIDO COM CABECA 22 X 48 (4 1/4 X 5)                                                                                                                                                                                                                                                                                                                                                                                                                                                        </t>
  </si>
  <si>
    <t xml:space="preserve">PREGO DE ACO POLIDO SEM CABECA 15 X 15 (1 1/4 X 13)                                                                                                                                                                                                                                                                                                                                                                                                                                                       </t>
  </si>
  <si>
    <t>25,51</t>
  </si>
  <si>
    <t xml:space="preserve">PRESSAO DE PERNAS TRIPLO, EM TUBO DE ACO CARBONO, PINTURA NO PROCESSO ELETROSTATICO - EQUIPAMENTO DE GINASTICA PARA ACADEMIA AO AR LIVRE / ACADEMIA DA TERCEIRA IDADE - ATI                                                                                                                                                                                                                                                                                                                               </t>
  </si>
  <si>
    <t>3.922,99</t>
  </si>
  <si>
    <t xml:space="preserve">PRIMER DE POLIURETANO                                                                                                                                                                                                                                                                                                                                                                                                                                                                                     </t>
  </si>
  <si>
    <t xml:space="preserve">PRIMER EPOXI / EPOXIDICO                                                                                                                                                                                                                                                                                                                                                                                                                                                                                  </t>
  </si>
  <si>
    <t>120,71</t>
  </si>
  <si>
    <t xml:space="preserve">PRIMER PARA MANTA ASFALTICA A BASE DE ASFALTO MODIFICADO DILUIDO EM SOLVENTE, APLICACAO A FRIO                                                                                                                                                                                                                                                                                                                                                                                                            </t>
  </si>
  <si>
    <t>19,48</t>
  </si>
  <si>
    <t xml:space="preserve">PROJETOR DE ARGAMASSA, CAPACIDADE DE PROJECAO 1,5 M3/H, ALCANCE DA PROJECAO 30 ATE 60 M, MOTOR ELETRICO TRIFASICO                                                                                                                                                                                                                                                                                                                                                                                         </t>
  </si>
  <si>
    <t>96.860,89</t>
  </si>
  <si>
    <t xml:space="preserve">PROJETOR DE ARGAMASSA, CAPACIDADE DE PROJECAO 2,0 M3/H, ALCANCE DA PROJECAO ATE 50 M, MOTOR ELETRICO TRIFASICO                                                                                                                                                                                                                                                                                                                                                                                            </t>
  </si>
  <si>
    <t>128.388,62</t>
  </si>
  <si>
    <t xml:space="preserve">PROJETOR PNEUMATICO DE ARGAMASSA PARA CHAPISCO E REBOCO COM RECIPIENTE ACOPLADO, TIPO CANEQUNHA, COM VOLUME DE 1,50 L, SEM COMPRESSOR                                                                                                                                                                                                                                                                                                                                                                     </t>
  </si>
  <si>
    <t>770,20</t>
  </si>
  <si>
    <t xml:space="preserve">PROJETOR RETANGULAR FECHADO PARA LAMPADA VAPOR DE MERCURIO/SODIO 250 W A 500 W, CABECEIRAS EM ALUMINIO FUNDIDO, CORPO EM ALUMINIO ANODIZADO, PARA LAMPADA E40 FECHAMENTO EM VIDRO TEMPERADO.                                                                                                                                                                                                                                                                                                              </t>
  </si>
  <si>
    <t>64,99</t>
  </si>
  <si>
    <t xml:space="preserve">PROLONGADOR/EXTENSOR PARA ROLO DE PINTURA 3 M                                                                                                                                                                                                                                                                                                                                                                                                                                                             </t>
  </si>
  <si>
    <t xml:space="preserve">PROLONGAMENTO / PROLONGADOR PARA CAIXA SIFONADA, PVC, 100 MM X 200 MM (NBR 5688)                                                                                                                                                                                                                                                                                                                                                                                                                          </t>
  </si>
  <si>
    <t>12,81</t>
  </si>
  <si>
    <t xml:space="preserve">PROLONGAMENTO / PROLONGADOR PARA CAIXA SIFONADA, PVC, 150 MM X 150 MM (NBR 5688)                                                                                                                                                                                                                                                                                                                                                                                                                          </t>
  </si>
  <si>
    <t>18,16</t>
  </si>
  <si>
    <t xml:space="preserve">PROLONGAMENTO / PROLONGADOR PARA CAIXA SIFONADA, PVC, 150 MM X 200 MM (NBR 5688)                                                                                                                                                                                                                                                                                                                                                                                                                          </t>
  </si>
  <si>
    <t>22,90</t>
  </si>
  <si>
    <t xml:space="preserve">PROTETOR AUDITIVO TIPO CONCHA COM ABAFADOR DE RUIDOS, ATENUACAO ACIMA DE 22 DB                                                                                                                                                                                                                                                                                                                                                                                                                            </t>
  </si>
  <si>
    <t>29,62</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</si>
  <si>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</si>
  <si>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</si>
  <si>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</si>
  <si>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</si>
  <si>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51,87</t>
  </si>
  <si>
    <t xml:space="preserve">PRUMO DE PAREDE EM ACO 700 A 750 G                                                                                                                                                                                                                                                                                                                                                                                                                                                                        </t>
  </si>
  <si>
    <t>59,14</t>
  </si>
  <si>
    <t xml:space="preserve">PULSADOR CAMPAINHA 10A, 250V (APENAS MODULO)                                                                                                                                                                                                                                                                                                                                                                                                                                                              </t>
  </si>
  <si>
    <t>6,70</t>
  </si>
  <si>
    <t xml:space="preserve">PULSADOR CAMPAINHA 10A, 250V, CONJUNTO MONTADO PARA EMBUTIR 4" X 2" (PLACA + SUPORTE + MODULO)                                                                                                                                                                                                                                                                                                                                                                                                            </t>
  </si>
  <si>
    <t>11,05</t>
  </si>
  <si>
    <t xml:space="preserve">PULSADOR MINUTERIA 10A, 250V (APENAS MODULO)                                                                                                                                                                                                                                                                                                                                                                                                                                                              </t>
  </si>
  <si>
    <t>11,40</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</si>
  <si>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</si>
  <si>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</si>
  <si>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</si>
  <si>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</si>
  <si>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20,15</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</si>
  <si>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</si>
  <si>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</si>
  <si>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</si>
  <si>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451,19</t>
  </si>
  <si>
    <t xml:space="preserve">QUADRO DE DISTRIBUICAO COM BARRAMENTO TRIFASICO, DE EMBUTIR, EM CHAPA DE ACO GALVANIZADO, PARA 18 DISJUNTORES DIN, 100 A, INCLUINDO BARRAMENTO                                                                                                                                                                                                                                                                                                                                                            </t>
  </si>
  <si>
    <t>632,29</t>
  </si>
  <si>
    <t xml:space="preserve">QUADRO DE DISTRIBUICAO COM BARRAMENTO TRIFASICO, DE EMBUTIR, EM CHAPA DE ACO GALVANIZADO, PARA 24 DISJUNTORES DIN, 100 A                                                                                                                                                                                                                                                                                                                                                                                  </t>
  </si>
  <si>
    <t>664,47</t>
  </si>
  <si>
    <t xml:space="preserve">QUADRO DE DISTRIBUICAO COM BARRAMENTO TRIFASICO, DE EMBUTIR, EM CHAPA DE ACO GALVANIZADO, PARA 28 DISJUNTORES DIN, 100 A                                                                                                                                                                                                                                                                                                                                                                                  </t>
  </si>
  <si>
    <t>933,20</t>
  </si>
  <si>
    <t xml:space="preserve">QUADRO DE DISTRIBUICAO COM BARRAMENTO TRIFASICO, DE EMBUTIR, EM CHAPA DE ACO GALVANIZADO, PARA 30 DISJUNTORES DIN, 150 A                                                                                                                                                                                                                                                                                                                                                                                  </t>
  </si>
  <si>
    <t>762,02</t>
  </si>
  <si>
    <t xml:space="preserve">QUADRO DE DISTRIBUICAO COM BARRAMENTO TRIFASICO, DE EMBUTIR, EM CHAPA DE ACO GALVANIZADO, PARA 30 DISJUNTORES DIN, 225 A                                                                                                                                                                                                                                                                                                                                                                                  </t>
  </si>
  <si>
    <t>1.608,88</t>
  </si>
  <si>
    <t xml:space="preserve">QUADRO DE DISTRIBUICAO COM BARRAMENTO TRIFASICO, DE EMBUTIR, EM CHAPA DE ACO GALVANIZADO, PARA 36 DISJUNTORES DIN, 100 A                                                                                                                                                                                                                                                                                                                                                                                  </t>
  </si>
  <si>
    <t>765,87</t>
  </si>
  <si>
    <t xml:space="preserve">QUADRO DE DISTRIBUICAO COM BARRAMENTO TRIFASICO, DE EMBUTIR, EM CHAPA DE ACO GALVANIZADO, PARA 40 DISJUNTORES DIN, 100 A                                                                                                                                                                                                                                                                                                                                                                                  </t>
  </si>
  <si>
    <t>1.118,14</t>
  </si>
  <si>
    <t xml:space="preserve">QUADRO DE DISTRIBUICAO COM BARRAMENTO TRIFASICO, DE EMBUTIR, EM CHAPA DE ACO GALVANIZADO, PARA 48 DISJUNTORES DIN, 100 A                                                                                                                                                                                                                                                                                                                                                                                  </t>
  </si>
  <si>
    <t>1.308,64</t>
  </si>
  <si>
    <t xml:space="preserve">QUADRO DE DISTRIBUICAO COM BARRAMENTO TRIFASICO, DE SOBREPOR, EM CHAPA DE ACO GALVANIZADO, PARA *42* DISJUNTORES DIN, 100 A                                                                                                                                                                                                                                                                                                                                                                               </t>
  </si>
  <si>
    <t>1.304,34</t>
  </si>
  <si>
    <t xml:space="preserve">QUADRO DE DISTRIBUICAO COM BARRAMENTO TRIFASICO, DE SOBREPOR, EM CHAPA DE ACO GALVANIZADO, PARA 12 DISJUNTORES DIN, 100 A                                                                                                                                                                                                                                                                                                                                                                                 </t>
  </si>
  <si>
    <t>468,34</t>
  </si>
  <si>
    <t xml:space="preserve">QUADRO DE DISTRIBUICAO COM BARRAMENTO TRIFASICO, DE SOBREPOR, EM CHAPA DE ACO GALVANIZADO, PARA 18 DISJUNTORES DIN, 100 A                                                                                                                                                                                                                                                                                                                                                                                 </t>
  </si>
  <si>
    <t>585,20</t>
  </si>
  <si>
    <t xml:space="preserve">QUADRO DE DISTRIBUICAO COM BARRAMENTO TRIFASICO, DE SOBREPOR, EM CHAPA DE ACO GALVANIZADO, PARA 28 DISJUNTORES DIN, 100 A                                                                                                                                                                                                                                                                                                                                                                                 </t>
  </si>
  <si>
    <t>541,13</t>
  </si>
  <si>
    <t xml:space="preserve">QUADRO DE DISTRIBUICAO COM BARRAMENTO TRIFASICO, DE SOBREPOR, EM CHAPA DE ACO GALVANIZADO, PARA 30 DISJUNTORES DIN, 100 A                                                                                                                                                                                                                                                                                                                                                                                 </t>
  </si>
  <si>
    <t>788,62</t>
  </si>
  <si>
    <t xml:space="preserve">QUADRO DE DISTRIBUICAO COM BARRAMENTO TRIFASICO, DE SOBREPOR, EM CHAPA DE ACO GALVANIZADO, PARA 36 DISJUNTORES DIN, 100 A                                                                                                                                                                                                                                                                                                                                                                                 </t>
  </si>
  <si>
    <t>973,95</t>
  </si>
  <si>
    <t xml:space="preserve">QUADRO DE DISTRIBUICAO COM BARRAMENTO TRIFASICO, DE SOBREPOR, EM CHAPA DE ACO GALVANIZADO, PARA 48 DISJUNTORES DIN, 100 A                                                                                                                                                                                                                                                                                                                                                                                 </t>
  </si>
  <si>
    <t>1.170,71</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</si>
  <si>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</si>
  <si>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</si>
  <si>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</si>
  <si>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</si>
  <si>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</si>
  <si>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107,14</t>
  </si>
  <si>
    <t xml:space="preserve">QUADRO DE DISTRIBUICAO, SEM BARRAMENTO, EM PVC, DE EMBUTIR, PARA 12 DISJUNTORES NEMA OU 16 DISJUNTORES DIN                                                                                                                                                                                                                                                                                                                                                                                                </t>
  </si>
  <si>
    <t xml:space="preserve">QUADRO DE DISTRIBUICAO, SEM BARRAMENTO, EM PVC, DE EMBUTIR, PARA 18 DISJUNTORES NEMA OU 24 DISJUNTORES DIN                                                                                                                                                                                                                                                                                                                                                                                                </t>
  </si>
  <si>
    <t>174,20</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</si>
  <si>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</si>
  <si>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</si>
  <si>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</si>
  <si>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</si>
  <si>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</si>
  <si>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</si>
  <si>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</si>
  <si>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</si>
  <si>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</si>
  <si>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1.361,07</t>
  </si>
  <si>
    <t xml:space="preserve">RACK DE PISO PARA SERVIDOR, FECHADO, 44U, COM PORTA, 44U X *570* MM                                                                                                                                                                                                                                                                                                                                                                                                                                       </t>
  </si>
  <si>
    <t>2.769,54</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</si>
  <si>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</si>
  <si>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</si>
  <si>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</si>
  <si>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</si>
  <si>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</si>
  <si>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</si>
  <si>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</si>
  <si>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</si>
  <si>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</si>
  <si>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</si>
  <si>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17,99</t>
  </si>
  <si>
    <t xml:space="preserve">RALO SECO CONICO, PVC, 100 X 40 MM,  COM GRELHA REDONDA BRANCA                                                                                                                                                                                                                                                                                                                                                                                                                                            </t>
  </si>
  <si>
    <t>12,82</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</si>
  <si>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</si>
  <si>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</si>
  <si>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</si>
  <si>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21,51</t>
  </si>
  <si>
    <t xml:space="preserve">RALO SIFONADO REDONDO CONICO, PVC, 100 X 40 MM, COM GRELHA REDONDA BRANCA                                                                                                                                                                                                                                                                                                                                                                                                                                 </t>
  </si>
  <si>
    <t>13,71</t>
  </si>
  <si>
    <t xml:space="preserve">RASTELEIRO (MENSALISTA)                                                                                                                                                                                                                                                                                                                                                                                                                                                                                   </t>
  </si>
  <si>
    <t xml:space="preserve">RASTELEIRO HORISTA                                                                                                                                                                                                                                                                                                                                                                                                                                                                                        </t>
  </si>
  <si>
    <t xml:space="preserve">REATOR ELETRONICO BIVOLT PARA 1 LAMPADA FLUORESCENTE DE 18/20 W                                                                                                                                                                                                                                                                                                                                                                                                                                           </t>
  </si>
  <si>
    <t>17,27</t>
  </si>
  <si>
    <t xml:space="preserve">REATOR ELETRONICO BIVOLT PARA 1 LAMPADA FLUORESCENTE DE 36/40 W                                                                                                                                                                                                                                                                                                                                                                                                                                           </t>
  </si>
  <si>
    <t xml:space="preserve">REATOR ELETRONICO BIVOLT PARA 2 LAMPADAS FLUORESCENTES DE 14 W                                                                                                                                                                                                                                                                                                                                                                                                                                            </t>
  </si>
  <si>
    <t>42,96</t>
  </si>
  <si>
    <t xml:space="preserve">REATOR ELETRONICO BIVOLT PARA 2 LAMPADAS FLUORESCENTES DE 18/20 W                                                                                                                                                                                                                                                                                                                                                                                                                                         </t>
  </si>
  <si>
    <t>22,67</t>
  </si>
  <si>
    <t xml:space="preserve">REATOR ELETRONICO BIVOLT PARA 2 LAMPADAS FLUORESCENTES DE 36/40 W                                                                                                                                                                                                                                                                                                                                                                                                                                         </t>
  </si>
  <si>
    <t>23,43</t>
  </si>
  <si>
    <t xml:space="preserve">REATOR INTERNO/INTEGRADO PARA LAMPADA VAPOR METALICO 400 W, ALTO FATOR DE POTENCIA                                                                                                                                                                                                                                                                                                                                                                                                                        </t>
  </si>
  <si>
    <t xml:space="preserve">REATOR P/ LAMPADA VAPOR DE SODIO 250W USO EXT                                                                                                                                                                                                                                                                                                                                                                                                                                                             </t>
  </si>
  <si>
    <t>147,33</t>
  </si>
  <si>
    <t xml:space="preserve">REATOR P/ 1 LAMPADA VAPOR DE MERCURIO 125W USO EXT                                                                                                                                                                                                                                                                                                                                                                                                                                                        </t>
  </si>
  <si>
    <t>67,52</t>
  </si>
  <si>
    <t xml:space="preserve">REATOR P/ 1 LAMPADA VAPOR DE MERCURIO 250W USO EXT                                                                                                                                                                                                                                                                                                                                                                                                                                                        </t>
  </si>
  <si>
    <t>80,52</t>
  </si>
  <si>
    <t xml:space="preserve">REATOR P/ 1 LAMPADA VAPOR DE MERCURIO 400W USO EXT                                                                                                                                                                                                                                                                                                                                                                                                                                                        </t>
  </si>
  <si>
    <t>92,76</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</si>
  <si>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</si>
  <si>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</si>
  <si>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</si>
  <si>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45,02</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</si>
  <si>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</si>
  <si>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</si>
  <si>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</si>
  <si>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</si>
  <si>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</si>
  <si>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</si>
  <si>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55,31</t>
  </si>
  <si>
    <t xml:space="preserve">REDUCAO EXCENTRICA PVC, SERIE R, DN 75 X 50 MM, PARA ESGOTO PREDIAL                                                                                                                                                                                                                                                                                                                                                                                                                                       </t>
  </si>
  <si>
    <t>9,33</t>
  </si>
  <si>
    <t xml:space="preserve">REDUCAO FIXA TIPO STORZ, ENGATE RAPIDO 2.1/2" X 1.1/2", EM LATAO, PARA INSTALACAO PREDIAL COMBATE A INCENDIO PREDIAL                                                                                                                                                                                                                                                                                                                                                                                      </t>
  </si>
  <si>
    <t>128,57</t>
  </si>
  <si>
    <t xml:space="preserve">REDUCAO PVC PBA, JE, PB, DN 100 X 50 / DE 110 X 60 MM, PARA REDE DE AGUA                                                                                                                                                                                                                                                                                                                                                                                                                                  </t>
  </si>
  <si>
    <t xml:space="preserve">REDUCAO PVC PBA, JE, PB, DN 100 X 75 / DE 110 X 85 MM, PARA REDE DE AGUA                                                                                                                                                                                                                                                                                                                                                                                                                                  </t>
  </si>
  <si>
    <t>35,65</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</si>
  <si>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</si>
  <si>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</si>
  <si>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85,22</t>
  </si>
  <si>
    <t xml:space="preserve">REGISTRO DE ESFERA DE PASSEIO, PVC PARA POLIETILENO, 20 MM                                                                                                                                                                                                                                                                                                                                                                                                                                                </t>
  </si>
  <si>
    <t xml:space="preserve">REGISTRO DE ESFERA PVC, COM BORBOLETA, COM ROSCA EXTERNA, DE 1/2"                                                                                                                                                                                                                                                                                                                                                                                                                                         </t>
  </si>
  <si>
    <t>19,34</t>
  </si>
  <si>
    <t xml:space="preserve">REGISTRO DE ESFERA PVC, COM BORBOLETA, COM ROSCA EXTERNA, DE 3/4"                                                                                                                                                                                                                                                                                                                                                                                                                                         </t>
  </si>
  <si>
    <t xml:space="preserve">REGISTRO DE ESFERA PVC, COM CABECA QUADRADA, COM ROSCA EXTERNA, 1/2"                                                                                                                                                                                                                                                                                                                                                                                                                                      </t>
  </si>
  <si>
    <t xml:space="preserve">REGISTRO DE ESFERA PVC, COM CABECA QUADRADA, COM ROSCA EXTERNA, 3/4"                                                                                                                                                                                                                                                                                                                                                                                                                                      </t>
  </si>
  <si>
    <t>30,27</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</si>
  <si>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</si>
  <si>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</si>
  <si>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</si>
  <si>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</si>
  <si>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</si>
  <si>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</si>
  <si>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</si>
  <si>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</si>
  <si>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29,19</t>
  </si>
  <si>
    <t xml:space="preserve">REGISTRO DE ESFERA, PVC, COM VOLANTE, VS, SOLDAVEL, DN 32 MM, COM CORPO DIVIDIDO                                                                                                                                                                                                                                                                                                                                                                                                                          </t>
  </si>
  <si>
    <t>46,35</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</si>
  <si>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</si>
  <si>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</si>
  <si>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</si>
  <si>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117,24</t>
  </si>
  <si>
    <t xml:space="preserve">REGISTRO DE PRESSAO PVC, ROSCAVEL, VOLANTE SIMPLES, DE 1/2"                                                                                                                                                                                                                                                                                                                                                                                                                                               </t>
  </si>
  <si>
    <t xml:space="preserve">REGISTRO DE PRESSAO PVC, ROSCAVEL, VOLANTE SIMPLES, DE 3/4"                                                                                                                                                                                                                                                                                                                                                                                                                                               </t>
  </si>
  <si>
    <t>21,21</t>
  </si>
  <si>
    <t xml:space="preserve">REGISTRO DE PRESSAO PVC, SOLDAVEL, VOLANTE SIMPLES, DE 20 MM                                                                                                                                                                                                                                                                                                                                                                                                                                              </t>
  </si>
  <si>
    <t xml:space="preserve">REGISTRO DE PRESSAO PVC, SOLDAVEL, VOLANTE SIMPLES, DE 25 MM                                                                                                                                                                                                                                                                                                                                                                                                                                              </t>
  </si>
  <si>
    <t xml:space="preserve">REGISTRO GAVETA BRUTO EM LATAO FORJADO, BITOLA 1 " (REF 1509)                                                                                                                                                                                                                                                                                                                                                                                                                                             </t>
  </si>
  <si>
    <t>50,47</t>
  </si>
  <si>
    <t xml:space="preserve">REGISTRO GAVETA BRUTO EM LATAO FORJADO, BITOLA 1 1/2 " (REF 1509)                                                                                                                                                                                                                                                                                                                                                                                                                                         </t>
  </si>
  <si>
    <t xml:space="preserve">REGISTRO GAVETA BRUTO EM LATAO FORJADO, BITOLA 1 1/4 " (REF 1509)                                                                                                                                                                                                                                                                                                                                                                                                                                         </t>
  </si>
  <si>
    <t>68,78</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</si>
  <si>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</si>
  <si>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</si>
  <si>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</si>
  <si>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</si>
  <si>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</si>
  <si>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</si>
  <si>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</si>
  <si>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</si>
  <si>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</si>
  <si>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</si>
  <si>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</si>
  <si>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</si>
  <si>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37,25</t>
  </si>
  <si>
    <t xml:space="preserve">REGISTRO OU VALVULA GLOBO ANGULAR EM LATAO, PARA HIDRANTES EM INSTALACAO PREDIAL DE INCENDIO, 45 GRAUS, DIAMETRO DE 2 1/2", COM VOLANTE, CLASSE DE PRESSAO DE ATE 200 PSI                                                                                                                                                                                                                                                                                                                                 </t>
  </si>
  <si>
    <t>180,00</t>
  </si>
  <si>
    <t xml:space="preserve">REGISTRO PRESSAO BRUTO EM LATAO FORJADO, BITOLA 1/2 " (REF 1400)                                                                                                                                                                                                                                                                                                                                                                                                                                          </t>
  </si>
  <si>
    <t>21,48</t>
  </si>
  <si>
    <t xml:space="preserve">REGISTRO PRESSAO BRUTO EM LATAO FORJADO, BITOLA 3/4 " (REF 1400)                                                                                                                                                                                                                                                                                                                                                                                                                                          </t>
  </si>
  <si>
    <t>25,64</t>
  </si>
  <si>
    <t xml:space="preserve">REGISTRO PRESSAO COM ACABAMENTO E CANOPLA CROMADA, SIMPLES, BITOLA 1/2 " (REF 1416)                                                                                                                                                                                                                                                                                                                                                                                                                       </t>
  </si>
  <si>
    <t xml:space="preserve">REGISTRO PRESSAO COM ACABAMENTO E CANOPLA CROMADA, SIMPLES, BITOLA 3/4 " (REF 1416)                                                                                                                                                                                                                                                                                                                                                                                                                       </t>
  </si>
  <si>
    <t>73,56</t>
  </si>
  <si>
    <t xml:space="preserve">REGUA DE ALUMINIO PARA PEDREIRO 2 X 1 "                                                                                                                                                                                                                                                                                                                                                                                                                                                                   </t>
  </si>
  <si>
    <t xml:space="preserve">REGUA VIBRADORA DUPLA PARA CONCRETO A GASOLINA 5,5 HP, PESO DE 60 KG, COMPRIMENTO 4 M                                                                                                                                                                                                                                                                                                                                                                                                                     </t>
  </si>
  <si>
    <t>6.517,88</t>
  </si>
  <si>
    <t xml:space="preserve">REGUA VIBRATORIA DE CONCRETO TRELICADA, EQUIPADA COM MOTOR A GASOLINA DE 9 HP                                                                                                                                                                                                                                                                                                                                                                                                                             </t>
  </si>
  <si>
    <t>14.116,35</t>
  </si>
  <si>
    <t xml:space="preserve">REJUNTE CIMENTICIO, QUALQUER COR                                                                                                                                                                                                                                                                                                                                                                                                                                                                          </t>
  </si>
  <si>
    <t>3,40</t>
  </si>
  <si>
    <t xml:space="preserve">REJUNTE EPOXI, QUALQUER COR                                                                                                                                                                                                                                                                                                                                                                                                                                                                               </t>
  </si>
  <si>
    <t xml:space="preserve">RELE FOTOELETRICO INTERNO E EXTERNO BIVOLT 1000 W, DE CONECTOR, SEM BASE                                                                                                                                                                                                                                                                                                                                                                                                                                  </t>
  </si>
  <si>
    <t>21,34</t>
  </si>
  <si>
    <t xml:space="preserve">RELE TERMICO BIMETAL PARA USO EM MOTORES TRIFASICOS, TENSAO 380 V, POTENCIA ATE 15 CV, CORRENTE NOMINAL MAXIMA 22 A                                                                                                                                                                                                                                                                                                                                                                                       </t>
  </si>
  <si>
    <t xml:space="preserve">RESINA ACRILICA PREMIUM BASE AGUA - COR BRANCA                                                                                                                                                                                                                                                                                                                                                                                                                                                            </t>
  </si>
  <si>
    <t>32,73</t>
  </si>
  <si>
    <t xml:space="preserve">RESPIRADOR DESCARTAVEL SEM VALVULA DE EXALACAO, PFF 1                                                                                                                                                                                                                                                                                                                                                                                                                                                     </t>
  </si>
  <si>
    <t>1,61</t>
  </si>
  <si>
    <t xml:space="preserve">RETARDO PARA CORDEL DETONANTE                                                                                                                                                                                                                                                                                                                                                                                                                                                                             </t>
  </si>
  <si>
    <t>126,02</t>
  </si>
  <si>
    <t xml:space="preserve">RETROESCAVADEIRA SOBRE RODAS COM CARREGADEIRA, TRACAO 4 X 2, POTENCIA LIQUIDA 79 HP, PESO OPERACIONAL MINIMO DE 6570 KG, CAPACIDADE DA CARREGADEIRA DE 1,00 M3 E DA  RETROESCAVADEIRA MINIMA DE 0,20 M3, PROFUNDIDADE DE ESCAVACAO MAXIMA DE 4,37 M                                                                                                                                                                                                                                                       </t>
  </si>
  <si>
    <t>428.707,30</t>
  </si>
  <si>
    <t xml:space="preserve">RETROESCAVADEIRA SOBRE RODAS COM CARREGADEIRA, TRACAO 4 X 4, POTENCIA LIQUIDA 72 HP, PESO OPERACIONAL MINIMO DE 7140 KG, CAPACIDADE MINIMA DA CARREGADEIRA DE 0,79 M3 E DA RETROESCAVADEIRA MINIMA DE 0,18 M3, PROFUNDIDADE DE ESCAVACAO MAXIMA DE 4,50 M                                                                                                                                                                                                                                                 </t>
  </si>
  <si>
    <t>465.000,00</t>
  </si>
  <si>
    <t xml:space="preserve">RETROESCAVADEIRA SOBRE RODAS COM CARREGADEIRA, TRACAO 4 X 4, POTENCIA LIQUIDA 88 HP, PESO OPERACIONAL MINIMO DE 6674 KG, CAPACIDADE DA CARREGADEIRA DE 1,00 M3 E DA  RETROESCAVADEIRA MINIMA DE 0,26 M3, PROFUNDIDADE DE ESCAVACAO MAXIMA DE 4,37 M                                                                                                                                                                                                                                                       </t>
  </si>
  <si>
    <t>482.012,16</t>
  </si>
  <si>
    <t xml:space="preserve">REVESTIMENTO DE PAREDE EM GRANILITE, MARMORITE OU GRANITINA - ESP = 5 MM (INCLUSO EXECUCAO)                                                                                                                                                                                                                                                                                                                                                                                                               </t>
  </si>
  <si>
    <t>283,82</t>
  </si>
  <si>
    <t xml:space="preserve">REVESTIMENTO DE PAREDE EM GRANILITE, MARMORITE OU GRANITINA COLORIDO - ESP = 5 MM (INCLUSO EXECUCAO)                                                                                                                                                                                                                                                                                                                                                                                                      </t>
  </si>
  <si>
    <t>177,39</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</si>
  <si>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</si>
  <si>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</si>
  <si>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</si>
  <si>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31,90</t>
  </si>
  <si>
    <t xml:space="preserve">REVESTIMENTO EPOXI DE ALTA RESISTENCIA QUIMICA, ISENTO DE SOLVENTES, BICOMPONENTE                                                                                                                                                                                                                                                                                                                                                                                                                         </t>
  </si>
  <si>
    <t>120,72</t>
  </si>
  <si>
    <t xml:space="preserve">REVESTIMENTO PARA ESCADA EM GRANILITE, MARMORITE OU GRANITINA ESP = 8 MM (INCLUSO EXECUCAO)                                                                                                                                                                                                                                                                                                                                                                                                               </t>
  </si>
  <si>
    <t>135,65</t>
  </si>
  <si>
    <t xml:space="preserve">RIPA  APARELHADA *1,5 X 5* CM, EM MACARANDUBA, ANGELIM OU EQUIVALENTE DA REGIAO                                                                                                                                                                                                                                                                                                                                                                                                                           </t>
  </si>
  <si>
    <t>4,44</t>
  </si>
  <si>
    <t xml:space="preserve">RIPA NAO APARELHADA  *1 X 3* CM, EM MACARANDUBA, ANGELIM OU EQUIVALENTE DA REGIAO - BRUTA                                                                                                                                                                                                                                                                                                                                                                                                                 </t>
  </si>
  <si>
    <t xml:space="preserve">RIPA NAO APARELHADA,  *1,5 X 5* CM, EM MACARANDUBA, ANGELIM OU EQUIVALENTE DA REGIAO -  BRUTA                                                                                                                                                                                                                                                                                                                                                                                                             </t>
  </si>
  <si>
    <t>3,32</t>
  </si>
  <si>
    <t xml:space="preserve">RODAFORRO EM PVC, PARA FORRO DE PVC, COMPRIMENTO 6 M                                                                                                                                                                                                                                                                                                                                                                                                                                                      </t>
  </si>
  <si>
    <t xml:space="preserve">RODAPE ARDOSIA, CINZA, 10 CM, E= *1CM                                                                                                                                                                                                                                                                                                                                                                                                                                                                     </t>
  </si>
  <si>
    <t>15,55</t>
  </si>
  <si>
    <t xml:space="preserve">RODAPE DE BORRACHA LISO, H = 70 MM, E = *2* MM, PARA ARGAMASSA, PRETO                                                                                                                                                                                                                                                                                                                                                                                                                                     </t>
  </si>
  <si>
    <t xml:space="preserve">RODAPE DE MADEIRA MACICA CUMARU/IPE CHAMPANHE OU EQUIVALENTE DA REGIAO, *1,5 X 7 CM                                                                                                                                                                                                                                                                                                                                                                                                                       </t>
  </si>
  <si>
    <t>18,05</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</si>
  <si>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</si>
  <si>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</si>
  <si>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</si>
  <si>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</si>
  <si>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20,63</t>
  </si>
  <si>
    <t xml:space="preserve">RODAPE PRE-MOLDADO DE GRANILITE, MARMORITE OU GRANITINA L = 10 CM                                                                                                                                                                                                                                                                                                                                                                                                                                         </t>
  </si>
  <si>
    <t>41,73</t>
  </si>
  <si>
    <t xml:space="preserve">RODIZIO TIPO NAPOLEAO PARA JANELAS DE CORRER, EM ZAMAC, COMPRIMENTO DE APROX 60 CM, COM ROLAMENTO EM ACO                                                                                                                                                                                                                                                                                                                                                                                                  </t>
  </si>
  <si>
    <t xml:space="preserve">RODO PARA CHAO 40 CM COM CABO                                                                                                                                                                                                                                                                                                                                                                                                                                                                             </t>
  </si>
  <si>
    <t>11,86</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</si>
  <si>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</si>
  <si>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</si>
  <si>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</si>
  <si>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0,33</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</si>
  <si>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</si>
  <si>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</si>
  <si>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</si>
  <si>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</si>
  <si>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</si>
  <si>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</si>
  <si>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</si>
  <si>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</si>
  <si>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</si>
  <si>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</si>
  <si>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</si>
  <si>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16,42</t>
  </si>
  <si>
    <t xml:space="preserve">ROLO DE LA DE CARNEIRO 23 CM (SEM CABO)                                                                                                                                                                                                                                                                                                                                                                                                                                                                   </t>
  </si>
  <si>
    <t>36,42</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</si>
  <si>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</si>
  <si>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</si>
  <si>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</si>
  <si>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11,47</t>
  </si>
  <si>
    <t xml:space="preserve">ROTACAO DIAGONAL DUPLA, APARELHO TRIPLO, EM TUBO DE ACO CARBONO, PINTURA NO PROCESSO ELETROSTATICO - EQUIPAMENTO DE GINASTICA PARA ACADEMIA AO AR LIVRE / ACADEMIA DA TERCEIRA IDADE - ATI                                                                                                                                                                                                                                                                                                                </t>
  </si>
  <si>
    <t>2.403,28</t>
  </si>
  <si>
    <t xml:space="preserve">ROTACAO VERTICAL DUPLO, EM TUBO DE ACO CARBONO, PINTURA NO PROCESSO ELETROSTATICO - EQUIPAMENTO DE GINASTICA PARA ACADEMIA AO AR LIVRE / ACADEMIA DA TERCEIRA IDADE - ATI                                                                                                                                                                                                                                                                                                                                 </t>
  </si>
  <si>
    <t>1.827,13</t>
  </si>
  <si>
    <t xml:space="preserve">RUFO EXTERNO DE CHAPA DE ACO GALVANIZADA NUM 26, CORTE 25 CM                                                                                                                                                                                                                                                                                                                                                                                                                                              </t>
  </si>
  <si>
    <t>25,92</t>
  </si>
  <si>
    <t xml:space="preserve">RUFO EXTERNO DE CHAPA DE ACO GALVANIZADA NUM 26, CORTE 28 CM                                                                                                                                                                                                                                                                                                                                                                                                                                              </t>
  </si>
  <si>
    <t>31,06</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</si>
  <si>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</si>
  <si>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</si>
  <si>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</si>
  <si>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33,85</t>
  </si>
  <si>
    <t xml:space="preserve">RUFO PARA TELHA ESTRUTURAL DE FIBROCIMENTO 1 ABA (SEM AMIANTO)                                                                                                                                                                                                                                                                                                                                                                                                                                            </t>
  </si>
  <si>
    <t xml:space="preserve">RUFO PARA TELHA ONDULADA DE FIBROCIMENTO, E = 6 MM, ABA *260* MM, COMPRIMENTO 1100 MM (SEM AMIANTO)                                                                                                                                                                                                                                                                                                                                                                                                       </t>
  </si>
  <si>
    <t xml:space="preserve">SABONETEIRA DE PAREDE EM METAL CROMADO                                                                                                                                                                                                                                                                                                                                                                                                                                                                    </t>
  </si>
  <si>
    <t>46,22</t>
  </si>
  <si>
    <t xml:space="preserve">SABONETEIRA PLASTICA TIPO DISPENSER PARA SABONETE LIQUIDO COM RESERVATORIO 800 A 1500 ML                                                                                                                                                                                                                                                                                                                                                                                                                  </t>
  </si>
  <si>
    <t xml:space="preserve">SACO DE RAFIA PARA ENTULHO, NOVO, LISO (SEM CLICHE), *60 x 90* CM                                                                                                                                                                                                                                                                                                                                                                                                                                         </t>
  </si>
  <si>
    <t xml:space="preserve">SAIBRO PARA ARGAMASSA (COLETADO NO COMERCIO)                                                                                                                                                                                                                                                                                                                                                                                                                                                              </t>
  </si>
  <si>
    <t>130,00</t>
  </si>
  <si>
    <t xml:space="preserve">SAPATA DE PVC ADITIVADO NERVURADO D = 6"                                                                                                                                                                                                                                                                                                                                                                                                                                                                  </t>
  </si>
  <si>
    <t>307,39</t>
  </si>
  <si>
    <t xml:space="preserve">SAPATA DE PVC ADITIVADO NERVURADO D = 8"                                                                                                                                                                                                                                                                                                                                                                                                                                                                  </t>
  </si>
  <si>
    <t>404,54</t>
  </si>
  <si>
    <t xml:space="preserve">SAPATILHA EM ACO GALVANIZADO PARA CABOS COM DIAMETRO NOMINAL ATE 5/8"                                                                                                                                                                                                                                                                                                                                                                                                                                     </t>
  </si>
  <si>
    <t>5,52</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</si>
  <si>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</si>
  <si>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</si>
  <si>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</si>
  <si>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</si>
  <si>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11,99</t>
  </si>
  <si>
    <t xml:space="preserve">SARRAFO NAO APARELHADO *2,5 X 10* CM, EM MACARANDUBA, ANGELIM OU EQUIVALENTE DA REGIAO -  BRUTA                                                                                                                                                                                                                                                                                                                                                                                                           </t>
  </si>
  <si>
    <t>12,31</t>
  </si>
  <si>
    <t xml:space="preserve">SARRAFO NAO APARELHADO *2,5 X 7* CM, EM MACARANDUBA, ANGELIM OU EQUIVALENTE DA REGIAO -  BRUTA                                                                                                                                                                                                                                                                                                                                                                                                            </t>
  </si>
  <si>
    <t>9,49</t>
  </si>
  <si>
    <t xml:space="preserve">SARRAFO NAO APARELHADO 2,5 X 5 CM, EM MACARANDUBA, ANGELIM OU EQUIVALENTE DA REGIAO -  BRUTA                                                                                                                                                                                                                                                                                                                                                                                                              </t>
  </si>
  <si>
    <t>6,59</t>
  </si>
  <si>
    <t xml:space="preserve">SEGURO - HORISTA (COLETADO CAIXA - ENCARGOS COMPLEMENTARES)                                                                                                                                                                                                                                                                                                                                                                                                                                               </t>
  </si>
  <si>
    <t xml:space="preserve">SEGURO - MENSALISTA (COLETADO CAIXA - ENCARGOS COMPLEMENTARES)                                                                                                                                                                                                                                                                                                                                                                                                                                            </t>
  </si>
  <si>
    <t xml:space="preserve">SEIXO ROLADO PARA APLICACAO EM CONCRETO (POSTO PEDREIRA/FORNECEDOR, SEM FRETE)                                                                                                                                                                                                                                                                                                                                                                                                                            </t>
  </si>
  <si>
    <t>555,91</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</si>
  <si>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</si>
  <si>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</si>
  <si>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</si>
  <si>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</si>
  <si>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34,35</t>
  </si>
  <si>
    <t xml:space="preserve">SELANTE DE BASE ASFALTICA PARA VEDACAO                                                                                                                                                                                                                                                                                                                                                                                                                                                                    </t>
  </si>
  <si>
    <t xml:space="preserve">SELANTE ELASTICO MONOCOMPONENTE A BASE DE POLIURETANO (PU) PARA JUNTAS DIVERSAS                                                                                                                                                                                                                                                                                                                                                                                                                           </t>
  </si>
  <si>
    <t>42,92</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</si>
  <si>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</si>
  <si>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</si>
  <si>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</si>
  <si>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</si>
  <si>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212.321,67</t>
  </si>
  <si>
    <t xml:space="preserve">SEMIRREBOQUE COM TRES EIXOS EM TANDEM TIPO BASCULANTE COM CACAMBA METALICA 18 M3 (INCLUI MONTAGEM, NAO INCLUI CAVALO MECANICO)                                                                                                                                                                                                                                                                                                                                                                            </t>
  </si>
  <si>
    <t>249.650,34</t>
  </si>
  <si>
    <t xml:space="preserve">SEMIRREBOQUE COM TRES EIXOS, PARA TRANSPORTE DE CARGA SECA, DIMENSOES APROXIMADAS 2,60 X 12,50 X 0,50 M (NAO INCLUI CAVALO MECANICO)                                                                                                                                                                                                                                                                                                                                                                      </t>
  </si>
  <si>
    <t>193.062,93</t>
  </si>
  <si>
    <t xml:space="preserve">SENSOR DE PRESENCA BIVOLT COM FOTOCELULA PARA QUALQUER TIPO DE LAMPADA, POTENCIA MAXIMA *1000* W, USO EXTERNO                                                                                                                                                                                                                                                                                                                                                                                             </t>
  </si>
  <si>
    <t>41,79</t>
  </si>
  <si>
    <t xml:space="preserve">SENSOR DE PRESENCA BIVOLT DE PAREDE COM FOTOCELULA PARA QUALQUER TIPO DE LAMPADA POTENCIA MAXIMA *1000* W, USO INTERNO                                                                                                                                                                                                                                                                                                                                                                                    </t>
  </si>
  <si>
    <t>47,14</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</si>
  <si>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</si>
  <si>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</si>
  <si>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</si>
  <si>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30,51</t>
  </si>
  <si>
    <t xml:space="preserve">SERRA CIRCULAR DE BANCADA COM MOTOR ELETRICO, POTENCIA DE *1600* W, PARA DISCO DE DIAMETRO DE 10" (250 MM)                                                                                                                                                                                                                                                                                                                                                                                                </t>
  </si>
  <si>
    <t>1.243,26</t>
  </si>
  <si>
    <t xml:space="preserve">SERRA CIRCULAR DE BANCADA, MODELO PICA-PAU, DIAMETRO DE 350 MM. CARACTERISTICAS DO MOTOR: TRIFASICO, POTENCIA DE 5 HP, FREQUENCIA DE 60 HZ                                                                                                                                                                                                                                                                                                                                                                </t>
  </si>
  <si>
    <t>5.009,02</t>
  </si>
  <si>
    <t xml:space="preserve">SERRALHEIRO (HORISTA)                                                                                                                                                                                                                                                                                                                                                                                                                                                                                     </t>
  </si>
  <si>
    <t xml:space="preserve">SERRALHEIRO (MENSALISTA)                                                                                                                                                                                                                                                                                                                                                                                                                                                                                  </t>
  </si>
  <si>
    <t xml:space="preserve">SERVENTE DE OBRAS                                                                                                                                                                                                                                                                                                                                                                                                                                                                                         </t>
  </si>
  <si>
    <t xml:space="preserve">SERVENTE DE OBRAS (MENSALISTA)                                                                                                                                                                                                                                                                                                                                                                                                                                                                            </t>
  </si>
  <si>
    <t xml:space="preserve">SERVICO DE BOMBEAMENTO DE CONCRETO COM CONSUMO MINIMO DE 40  M3                                                                                                                                                                                                                                                                                                                                                                                                                                           </t>
  </si>
  <si>
    <t xml:space="preserve">SIFAO / TUBO SINFONADO EXTENSIVEL/SANFONADO, UNIVERSAL/ SIMPLES, ENTRE *50 A 70* CM, DE PLASTICO BRANCO                                                                                                                                                                                                                                                                                                                                                                                                   </t>
  </si>
  <si>
    <t xml:space="preserve">SIFAO EM METAL CROMADO PARA PIA AMERICANA, 1.1/2 X 1.1/2 "                                                                                                                                                                                                                                                                                                                                                                                                                                                </t>
  </si>
  <si>
    <t>182,25</t>
  </si>
  <si>
    <t xml:space="preserve">SIFAO EM METAL CROMADO PARA PIA AMERICANA, 1.1/2 X 2 "                                                                                                                                                                                                                                                                                                                                                                                                                                                    </t>
  </si>
  <si>
    <t xml:space="preserve">SIFAO EM METAL CROMADO PARA PIA OU LAVATORIO, 1 X 1.1/2 "                                                                                                                                                                                                                                                                                                                                                                                                                                                 </t>
  </si>
  <si>
    <t>145,01</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</si>
  <si>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</si>
  <si>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</si>
  <si>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</si>
  <si>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</si>
  <si>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12,64</t>
  </si>
  <si>
    <t xml:space="preserve">SIFAO PLASTICO TIPO COPO PARA TANQUE, 1.1/4 X 1.1/2 "                                                                                                                                                                                                                                                                                                                                                                                                                                                     </t>
  </si>
  <si>
    <t xml:space="preserve">SILICA ATIVA PARA ADICAO EM CONCRETO E  ARGAMASSA                                                                                                                                                                                                                                                                                                                                                                                                                                                         </t>
  </si>
  <si>
    <t>3,61</t>
  </si>
  <si>
    <t xml:space="preserve">SILICONE ACETICO USO GERAL INCOLOR 280 G                                                                                                                                                                                                                                                                                                                                                                                                                                                                  </t>
  </si>
  <si>
    <t>28,36</t>
  </si>
  <si>
    <t xml:space="preserve">SIMULADOR DE CAMINHADA TRIPLO, EM TUBO DE ACO CARBONO, PINTURA NO PROCESSO ELETROSTATICO - EQUIPAMENTO DE GINASTICA PARA ACADEMIA AO AR LIVRE / ACADEMIA DA TERCEIRA IDADE - ATI                                                                                                                                                                                                                                                                                                                          </t>
  </si>
  <si>
    <t>4.747,00</t>
  </si>
  <si>
    <t xml:space="preserve">SIMULADOR DE CAVALGADA TRIPLO, EM TUBO DE ACO CARBONO, PINTURA NO PROCESSO ELETROSTATICO - EQUIPAMENTO DE GINASTICA PARA ACADEMIA AO AR LIVRE / ACADEMIA DA TERCEIRA IDADE - ATI                                                                                                                                                                                                                                                                                                                          </t>
  </si>
  <si>
    <t>5.129,83</t>
  </si>
  <si>
    <t xml:space="preserve">SIMULADOR DE REMO INDIVIDUAL, EM TUBO DE ACO CARBONO, PINTURA NO PROCESSO ELETROSTATICO - EQUIPAMENTO DE GINASTICA PARA ACADEMIA AO AR LIVRE / ACADEMIA DA TERCEIRA IDADE - ATI                                                                                                                                                                                                                                                                                                                           </t>
  </si>
  <si>
    <t>2.558,05</t>
  </si>
  <si>
    <t xml:space="preserve">SINALIZADOR NOTURNO SIMPLES PARA PARA-RAIOS, SEM RELE FOTOELETRICO                                                                                                                                                                                                                                                                                                                                                                                                                                        </t>
  </si>
  <si>
    <t>46,39</t>
  </si>
  <si>
    <t xml:space="preserve">SISAL EM FIBRA / ESTOPA SISAL PARA GESSO                                                                                                                                                                                                                                                                                                                                                                                                                                                                  </t>
  </si>
  <si>
    <t xml:space="preserve">SOLDA EM BARRA DE ESTANHO-CHUMBO 50/50                                                                                                                                                                                                                                                                                                                                                                                                                                                                    </t>
  </si>
  <si>
    <t xml:space="preserve">SOLDA EM VARETA FOSCOPER, D = *2,5* MM  X COMPRIMENTO 500 MM                                                                                                                                                                                                                                                                                                                                                                                                                                              </t>
  </si>
  <si>
    <t>281,30</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</si>
  <si>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</si>
  <si>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</si>
  <si>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</si>
  <si>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</si>
  <si>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23,59</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</si>
  <si>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</si>
  <si>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</si>
  <si>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</si>
  <si>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114,78</t>
  </si>
  <si>
    <t xml:space="preserve">SOLEIRA/ PEITORIL EM MARMORE, POLIDO, BRANCO COMUM, L= *15* CM, E=  *2* CM,  CORTE RETO                                                                                                                                                                                                                                                                                                                                                                                                                   </t>
  </si>
  <si>
    <t xml:space="preserve">SOLEIRA/ TABEIRA EM MARMORE, POLIDO, BRANCO COMUM, L= 5 CM, E=  *2,0* CM                                                                                                                                                                                                                                                                                                                                                                                                                                  </t>
  </si>
  <si>
    <t>32,43</t>
  </si>
  <si>
    <t xml:space="preserve">SOLUCAO ASFALTICA ELASTOMERICA PARA IMPRIMACAO, APLICACAO A FRIO                                                                                                                                                                                                                                                                                                                                                                                                                                          </t>
  </si>
  <si>
    <t xml:space="preserve">SOLUCAO PREPARADORA / LIMPADORA PARA PVC, FRASCO COM 1000 CM3                                                                                                                                                                                                                                                                                                                                                                                                                                             </t>
  </si>
  <si>
    <t>68,08</t>
  </si>
  <si>
    <t xml:space="preserve">SOLVENTE PARA COLA (PARA LAMINADO MELAMINICO) A BASE DE RESINA SINTETICA                                                                                                                                                                                                                                                                                                                                                                                                                                  </t>
  </si>
  <si>
    <t>73,57</t>
  </si>
  <si>
    <t xml:space="preserve">SOQUETE DE BAQUELITE BASE E27, PARA LAMPADAS                                                                                                                                                                                                                                                                                                                                                                                                                                                              </t>
  </si>
  <si>
    <t>2,79</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</si>
  <si>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</si>
  <si>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</si>
  <si>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</si>
  <si>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</si>
  <si>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</si>
  <si>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52,73</t>
  </si>
  <si>
    <t xml:space="preserve">SPRINKLER TIPO PENDENTE, BULBO AMARELO DE RESPOSTA RAPIDA, 79 GRAUS CELSIUS, ACABAMENTO NATURAL OU CROMADO, D = 15 MM (1/2")                                                                                                                                                                                                                                                                                                                                                                              </t>
  </si>
  <si>
    <t>40,64</t>
  </si>
  <si>
    <t xml:space="preserve">SPRINKLER TIPO PENDENTE, BULBO AMARELO DE RESPOSTA RAPIDA, 79 GRAUS CELSIUS, ACABAMENTO NATURAL, D = 20 MM (3/4")                                                                                                                                                                                                                                                                                                                                                                                         </t>
  </si>
  <si>
    <t>51,34</t>
  </si>
  <si>
    <t xml:space="preserve">SPRINKLER TIPO PENDENTE, BULBO VERMELHO DE RESPOSTA RAPIDA, 68 GRAUS CELSIUS, ACABAMENTO CROMADO, D = 15 MM (1/2")                                                                                                                                                                                                                                                                                                                                                                                        </t>
  </si>
  <si>
    <t>35,77</t>
  </si>
  <si>
    <t xml:space="preserve">SPRINKLER TIPO PENDENTE, BULBO VERMELHO DE RESPOSTA RAPIDA, 68 GRAUS CELSIUS, ACABAMENTO CROMADO, D = 20 MM (3/4")                                                                                                                                                                                                                                                                                                                                                                                        </t>
  </si>
  <si>
    <t>48,99</t>
  </si>
  <si>
    <t xml:space="preserve">SPRINKLER TIPO PENDENTE, BULBO VERMELHO DE RESPOSTA RAPIDA, 68 GRAUS CELSIUS, ACABAMENTO NATURAL, D = 20 MM (3/4")                                                                                                                                                                                                                                                                                                                                                                                        </t>
  </si>
  <si>
    <t>42,25</t>
  </si>
  <si>
    <t xml:space="preserve">SPRINKLER TIPO PENDENTE, BULBO VERMELHO RESPOSTA RAPIDA, 68 GRAUS CELSIUS, ACABAMENTO NATURAL, D = 15 MM (1/2")                                                                                                                                                                                                                                                                                                                                                                                           </t>
  </si>
  <si>
    <t xml:space="preserve">SUPORTE "Y" PARA FITA PERFURADA                                                                                                                                                                                                                                                                                                                                                                                                                                                                           </t>
  </si>
  <si>
    <t>190,40</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</si>
  <si>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</si>
  <si>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</si>
  <si>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</si>
  <si>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</si>
  <si>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7,86</t>
  </si>
  <si>
    <t xml:space="preserve">SUPORTE ISOLADOR REFORCADO DIAMETRO NOMINAL 5/16", COM ROSCA SOBERBA E BUCHA                                                                                                                                                                                                                                                                                                                                                                                                                              </t>
  </si>
  <si>
    <t>7,58</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</si>
  <si>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</si>
  <si>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</si>
  <si>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</si>
  <si>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</si>
  <si>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40,88</t>
  </si>
  <si>
    <t xml:space="preserve">SUPORTE PARA CALHA DE 150 MM EM FERRO GALVANIZADO                                                                                                                                                                                                                                                                                                                                                                                                                                                         </t>
  </si>
  <si>
    <t>9,42</t>
  </si>
  <si>
    <t xml:space="preserve">SUPORTE PARA TUBO DIAMETRO NOMINAL 2", COM ROSCA MECANICA                                                                                                                                                                                                                                                                                                                                                                                                                                                 </t>
  </si>
  <si>
    <t xml:space="preserve">SURF DUPLO, EM TUBO DE ACO CARBONO, PINTURA NO PROCESSO ELETROSTATICO - EQUIPAMENTO DE GINASTICA PARA ACADEMIA AO AR LIVRE / ACADEMIA DA TERCEIRA IDADE - ATI                                                                                                                                                                                                                                                                                                                                             </t>
  </si>
  <si>
    <t>2.677,55</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</si>
  <si>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</si>
  <si>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</si>
  <si>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</si>
  <si>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9,74</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</si>
  <si>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</si>
  <si>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</si>
  <si>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</si>
  <si>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29,99</t>
  </si>
  <si>
    <t xml:space="preserve">TABUA APARELHADA *2,5 X 30* CM, EM MACARANDUBA, ANGELIM OU EQUIVALENTE DA REGIAO                                                                                                                                                                                                                                                                                                                                                                                                                          </t>
  </si>
  <si>
    <t xml:space="preserve">TABUA DE  MADEIRA PARA PISO, CUMARU/IPE CHAMPANHE OU EQUIVALENTE DA REGIAO, ENCAIXE MACHO/FEMEA, *10 X 2* CM                                                                                                                                                                                                                                                                                                                                                                                              </t>
  </si>
  <si>
    <t>301,13</t>
  </si>
  <si>
    <t xml:space="preserve">TABUA DE  MADEIRA PARA PISO, CUMARU/IPE CHAMPANHE OU EQUIVALENTE DA REGIAO, ENCAIXE MACHO/FEMEA, *15 X 2* CM                                                                                                                                                                                                                                                                                                                                                                                              </t>
  </si>
  <si>
    <t>325,00</t>
  </si>
  <si>
    <t xml:space="preserve">TABUA DE  MADEIRA PARA PISO, IPE (CERNE) OU EQUIVALENTE DA REGIAO, ENCAIXE MACHO/FEMEA, *20 X 2* CM                                                                                                                                                                                                                                                                                                                                                                                                       </t>
  </si>
  <si>
    <t>403,40</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</si>
  <si>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</si>
  <si>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</si>
  <si>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</si>
  <si>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188,63</t>
  </si>
  <si>
    <t xml:space="preserve">TALABARTE DE SEGURANCA, 2 MOSQUETOES TRAVA DUPLA *53* MM DE ABERTURA, COM ABSORVEDOR DE ENERGIA                                                                                                                                                                                                                                                                                                                                                                                                           </t>
  </si>
  <si>
    <t xml:space="preserve">TALHA ELETRICA 3 T, VELOCIDADE  2,1 M / MIN, POTENCIA 1,3 KW                                                                                                                                                                                                                                                                                                                                                                                                                                              </t>
  </si>
  <si>
    <t>11.219,67</t>
  </si>
  <si>
    <t xml:space="preserve">TALHA MANUAL DE CORRENTE, CAPACIDADE DE 1 T COM ELEVACAO DE 3 M                                                                                                                                                                                                                                                                                                                                                                                                                                           </t>
  </si>
  <si>
    <t>811,78</t>
  </si>
  <si>
    <t xml:space="preserve">TALHA MANUAL DE CORRENTE, CAPACIDADE DE 2 T COM ELEVACAO DE 3 M                                                                                                                                                                                                                                                                                                                                                                                                                                           </t>
  </si>
  <si>
    <t>1.184,00</t>
  </si>
  <si>
    <t xml:space="preserve">TALHADEIRA COM PUNHO DE PROTECAO *20 X 250* MM                                                                                                                                                                                                                                                                                                                                                                                                                                                            </t>
  </si>
  <si>
    <t xml:space="preserve">TAMPA CEGA EM PVC PARA CONDULETE 4 X 2"                                                                                                                                                                                                                                                                                                                                                                                                                                                                   </t>
  </si>
  <si>
    <t>7,68</t>
  </si>
  <si>
    <t xml:space="preserve">TAMPA DE CONCRETO ARMADO PARA FOSSA SEPTICA, DIAMETRO NOMINAL DE 3,00 M E ESPESSURA MINIMA DE 100 MM                                                                                                                                                                                                                                                                                                                                                                                                      </t>
  </si>
  <si>
    <t>1.794,61</t>
  </si>
  <si>
    <t xml:space="preserve">TAMPA DE CONCRETO ARMADO PARA FOSSA, D = *0,90* M, E = 0,05 M                                                                                                                                                                                                                                                                                                                                                                                                                                             </t>
  </si>
  <si>
    <t>115,36</t>
  </si>
  <si>
    <t xml:space="preserve">TAMPA DE CONCRETO ARMADO PARA FOSSA, D = *1,10* M, E = 0,05 M                                                                                                                                                                                                                                                                                                                                                                                                                                             </t>
  </si>
  <si>
    <t>146,99</t>
  </si>
  <si>
    <t xml:space="preserve">TAMPA DE CONCRETO ARMADO PARA FOSSA, D = *1,35* M, E = 0,05 M                                                                                                                                                                                                                                                                                                                                                                                                                                             </t>
  </si>
  <si>
    <t>227,18</t>
  </si>
  <si>
    <t xml:space="preserve">TAMPA DE CONCRETO ARMADO PARA FOSSA, D = 1,50 M, E = 0,05 M                                                                                                                                                                                                                                                                                                                                                                                                                                               </t>
  </si>
  <si>
    <t>339,45</t>
  </si>
  <si>
    <t xml:space="preserve">TAMPA DE CONCRETO ARMADO PARA FOSSA, D = 2,00 M, E = 0,05 M                                                                                                                                                                                                                                                                                                                                                                                                                                               </t>
  </si>
  <si>
    <t>674,95</t>
  </si>
  <si>
    <t xml:space="preserve">TAMPA DE CONCRETO ARMADO PARA FOSSA, D = 2,50 M, E = 0,05 M                                                                                                                                                                                                                                                                                                                                                                                                                                               </t>
  </si>
  <si>
    <t>1.242,55</t>
  </si>
  <si>
    <t xml:space="preserve">TAMPA DE CONCRETO ARMADO PARA POCO DE INSPECAO, COM FURO E TAMPINHA, DIAMETRO NOMINAL DE 3,00 M E ESPESSURA MINIMA DE 100 MM                                                                                                                                                                                                                                                                                                                                                                              </t>
  </si>
  <si>
    <t>2.182,56</t>
  </si>
  <si>
    <t xml:space="preserve">TAMPA DE CONCRETO ARMADO PARA POCO, COM  FURO E TAMPINHA, D = *0,90* M, E = 0,05 M                                                                                                                                                                                                                                                                                                                                                                                                                        </t>
  </si>
  <si>
    <t xml:space="preserve">TAMPA DE CONCRETO ARMADO PARA POCO, COM  FURO E TAMPINHA, D = *1,10* M, E = 0,05 M                                                                                                                                                                                                                                                                                                                                                                                                                        </t>
  </si>
  <si>
    <t>178,62</t>
  </si>
  <si>
    <t xml:space="preserve">TAMPA DE CONCRETO ARMADO PARA POCO, COM  FURO E TAMPINHA, D = *1,35* M, E = 0,05 M                                                                                                                                                                                                                                                                                                                                                                                                                        </t>
  </si>
  <si>
    <t>309,80</t>
  </si>
  <si>
    <t xml:space="preserve">TAMPA DE CONCRETO ARMADO PARA POCO, COM  FURO E TAMPINHA, D = 1,50 M, E = 0,05 M                                                                                                                                                                                                                                                                                                                                                                                                                          </t>
  </si>
  <si>
    <t>476,33</t>
  </si>
  <si>
    <t xml:space="preserve">TAMPA DE CONCRETO ARMADO PARA POCO, COM  FURO E TAMPINHA, D = 2,00 M, E = 0,05 M                                                                                                                                                                                                                                                                                                                                                                                                                          </t>
  </si>
  <si>
    <t>893,12</t>
  </si>
  <si>
    <t xml:space="preserve">TAMPA DE CONCRETO ARMADO PARA POCO, COM  FURO E TAMPINHA, D = 2,50 M, E = 0,05 M                                                                                                                                                                                                                                                                                                                                                                                                                          </t>
  </si>
  <si>
    <t>1.374,10</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</si>
  <si>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</si>
  <si>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</si>
  <si>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</si>
  <si>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</si>
  <si>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5,91</t>
  </si>
  <si>
    <t xml:space="preserve">TAMPAO / CAP, ROSCA FEMEA, METALICO, PARA TUBO PEX, DN 1/2"                                                                                                                                                                                                                                                                                                                                                                                                                                               </t>
  </si>
  <si>
    <t xml:space="preserve">TAMPAO / CAP, ROSCA FEMEA, METALICO, PARA TUBO PEX, DN 3/4"                                                                                                                                                                                                                                                                                                                                                                                                                                               </t>
  </si>
  <si>
    <t xml:space="preserve">TAMPAO / CAP, ROSCA MACHO, PARA TUBO PEX, DN 1/2"                                                                                                                                                                                                                                                                                                                                                                                                                                                         </t>
  </si>
  <si>
    <t>3,98</t>
  </si>
  <si>
    <t xml:space="preserve">TAMPAO / CAP, ROSCA MACHO, PARA TUBO PEX, DN 1"                                                                                                                                                                                                                                                                                                                                                                                                                                                           </t>
  </si>
  <si>
    <t>10,37</t>
  </si>
  <si>
    <t xml:space="preserve">TAMPAO / CAP, ROSCA MACHO, PARA TUBO PEX, DN 3/4"                                                                                                                                                                                                                                                                                                                                                                                                                                                         </t>
  </si>
  <si>
    <t>5,74</t>
  </si>
  <si>
    <t xml:space="preserve">TAMPAO / TERMINAL / PLUG, D = 1 1/4" , PARA DUTO CORRUGADO PEAD (CABEAMENTO SUBTERRANEO)                                                                                                                                                                                                                                                                                                                                                                                                                  </t>
  </si>
  <si>
    <t xml:space="preserve">TAMPAO / TERMINAL / PLUG, D = 2" , PARA DUTO CORRUGADO PEAD (CABEAMENTO SUBTERRANEO)                                                                                                                                                                                                                                                                                                                                                                                                                      </t>
  </si>
  <si>
    <t>7,47</t>
  </si>
  <si>
    <t xml:space="preserve">TAMPAO / TERMINAL / PLUG, D = 3" , PARA DUTO CORRUGADO PEAD (CABEAMENTO SUBTERRANEO)                                                                                                                                                                                                                                                                                                                                                                                                                      </t>
  </si>
  <si>
    <t xml:space="preserve">TAMPAO / TERMINAL / PLUG, D = 4" , PARA DUTO CORRUGADO PEAD (CABEAMENTO SUBTERRANEO)                                                                                                                                                                                                                                                                                                                                                                                                                      </t>
  </si>
  <si>
    <t>13,51</t>
  </si>
  <si>
    <t xml:space="preserve">TAMPAO COM CORRENTE, EM LATAO, ENGATE RAPIDO 1 1/2", PARA INSTALACAO PREDIAL DE COMBATE A INCENDIO                                                                                                                                                                                                                                                                                                                                                                                                        </t>
  </si>
  <si>
    <t>70,28</t>
  </si>
  <si>
    <t xml:space="preserve">TAMPAO COM CORRENTE, EM LATAO, ENGATE RAPIDO 2 1/2", PARA INSTALACAO PREDIAL DE COMBATE A INCENDIO                                                                                                                                                                                                                                                                                                                                                                                                        </t>
  </si>
  <si>
    <t>94,28</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</si>
  <si>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</si>
  <si>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</si>
  <si>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</si>
  <si>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</si>
  <si>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CLASSE A15 CARGA MAX 1,5 T, 300 X 300 MM (COM INSCRICAO EM RELEVO DO TIPO DE REDE)                                                                                                                                                                                                                                                                                                                                                                                          </t>
  </si>
  <si>
    <t xml:space="preserve">TAMPAO FOFO SIMPLES COM BASE, CLASSE A15 CARGA MAX 1,5 T, 400 X 400 MM (COM INSCRICAO EM RELEVO DO TIPO DE REDE)                                                                                                                                                                                                                                                                                                                                                                                          </t>
  </si>
  <si>
    <t xml:space="preserve">TAMPAO FOFO SIMPLES COM BASE, CLASSE A15 CARGA MAX 1,5 T, 400 X 600 MM (COM INSCRICAO EM RELEVO DO TIPO DE REDE)                                                                                                                                                                                                                                                                                                                                                                                          </t>
  </si>
  <si>
    <t xml:space="preserve">TAMPAO FOFO SIMPLES COM BASE, CLASSE B125 CARGA MAX 12,5 T, REDONDO, TAMPA 500 MM (COM INSCRICAO EM RELEVO DO TIPO DE REDE)                                                                                                                                                                                                                                                                                                                                                                               </t>
  </si>
  <si>
    <t xml:space="preserve">TAMPAO FOFO SIMPLES COM BASE, CLASSE B125 CARGA MAX 12,5 T, REDONDO, TAMPA 600 MM (COM INSCRICAO EM RELEVO DO TIPO DE REDE)                                                                                                                                                                                                                                                                                                                                                                               </t>
  </si>
  <si>
    <t xml:space="preserve">TAMPAO FOFO SIMPLES COM BASE, CLASSE D400 CARGA MAX 40 T, REDONDO, TAMPA 600 MM, REDE PLUVIAL/ESGOTO (COM INSCRICAO EM RELEVO DO TIPO DE REDE)                                                                                                                                                                                                                                                                                                                                                            </t>
  </si>
  <si>
    <t xml:space="preserve">TAMPAO FOFO SIMPLES COM BASE, CLASSE D400 CARGA MAX 40 T, REDONDO, TAMPA 900 MM (COM INSCRICAO EM RELEVO DO TIPO DE REDE)                                                                                                                                                                                                                                                                                                                                                                                 </t>
  </si>
  <si>
    <t xml:space="preserve">TAMPAO FOFO SIMPLES, CLASSE A15 CARGA MAX 1,5 T, 550 X 1100 MM (COM INSCRICAO EM RELEVO DO TIPO DE REDE)                                                                                                                                                                                                                                                                                                                                                                                                  </t>
  </si>
  <si>
    <t>817,47</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</si>
  <si>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</si>
  <si>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</si>
  <si>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</si>
  <si>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</si>
  <si>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</si>
  <si>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</si>
  <si>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</si>
  <si>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</si>
  <si>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</si>
  <si>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</si>
  <si>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</si>
  <si>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</si>
  <si>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</si>
  <si>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</si>
  <si>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176,30</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</si>
  <si>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</si>
  <si>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</si>
  <si>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</si>
  <si>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</si>
  <si>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13,05</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</si>
  <si>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</si>
  <si>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</si>
  <si>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</si>
  <si>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</si>
  <si>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</si>
  <si>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</si>
  <si>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</si>
  <si>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</si>
  <si>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34,59</t>
  </si>
  <si>
    <t xml:space="preserve">TE CPVC, SOLDAVEL, 90 GRAUS, 54 MM, PARA AGUA QUENTE PREDIAL                                                                                                                                                                                                                                                                                                                                                                                                                                              </t>
  </si>
  <si>
    <t xml:space="preserve">TE CPVC, SOLDAVEL, 90 GRAUS, 73 MM, PARA AGUA QUENTE PREDIAL                                                                                                                                                                                                                                                                                                                                                                                                                                              </t>
  </si>
  <si>
    <t>135,81</t>
  </si>
  <si>
    <t xml:space="preserve">TE CPVC, SOLDAVEL, 90 GRAUS, 89 MM, PARA AGUA QUENTE PREDIAL                                                                                                                                                                                                                                                                                                                                                                                                                                              </t>
  </si>
  <si>
    <t>157,94</t>
  </si>
  <si>
    <t xml:space="preserve">TE DE COBRE (REF 611) SEM ANEL DE SOLDA, BOLSA X BOLSA X BOLSA, 104 MM                                                                                                                                                                                                                                                                                                                                                                                                                                    </t>
  </si>
  <si>
    <t>1.558,53</t>
  </si>
  <si>
    <t xml:space="preserve">TE DE COBRE (REF 611) SEM ANEL DE SOLDA, BOLSA X BOLSA X BOLSA, 15 MM                                                                                                                                                                                                                                                                                                                                                                                                                                     </t>
  </si>
  <si>
    <t>7,84</t>
  </si>
  <si>
    <t xml:space="preserve">TE DE COBRE (REF 611) SEM ANEL DE SOLDA, BOLSA X BOLSA X BOLSA, 22 MM                                                                                                                                                                                                                                                                                                                                                                                                                                     </t>
  </si>
  <si>
    <t>16,71</t>
  </si>
  <si>
    <t xml:space="preserve">TE DE COBRE (REF 611) SEM ANEL DE SOLDA, BOLSA X BOLSA X BOLSA, 28 MM                                                                                                                                                                                                                                                                                                                                                                                                                                     </t>
  </si>
  <si>
    <t xml:space="preserve">TE DE COBRE (REF 611) SEM ANEL DE SOLDA, BOLSA X BOLSA X BOLSA, 35 MM                                                                                                                                                                                                                                                                                                                                                                                                                                     </t>
  </si>
  <si>
    <t>62,86</t>
  </si>
  <si>
    <t xml:space="preserve">TE DE COBRE (REF 611) SEM ANEL DE SOLDA, BOLSA X BOLSA X BOLSA, 42 MM                                                                                                                                                                                                                                                                                                                                                                                                                                     </t>
  </si>
  <si>
    <t>80,98</t>
  </si>
  <si>
    <t xml:space="preserve">TE DE COBRE (REF 611) SEM ANEL DE SOLDA, BOLSA X BOLSA X BOLSA, 54 MM                                                                                                                                                                                                                                                                                                                                                                                                                                     </t>
  </si>
  <si>
    <t>160,05</t>
  </si>
  <si>
    <t xml:space="preserve">TE DE COBRE (REF 611) SEM ANEL DE SOLDA, BOLSA X BOLSA X BOLSA, 66 MM                                                                                                                                                                                                                                                                                                                                                                                                                                     </t>
  </si>
  <si>
    <t>455,60</t>
  </si>
  <si>
    <t xml:space="preserve">TE DE COBRE (REF 611) SEM ANEL DE SOLDA, BOLSA X BOLSA X BOLSA, 79 MM                                                                                                                                                                                                                                                                                                                                                                                                                                     </t>
  </si>
  <si>
    <t>712,81</t>
  </si>
  <si>
    <t xml:space="preserve">TE DE FERRO GALVANIZADO, DE 1 1/2"                                                                                                                                                                                                                                                                                                                                                                                                                                                                        </t>
  </si>
  <si>
    <t>43,91</t>
  </si>
  <si>
    <t xml:space="preserve">TE DE FERRO GALVANIZADO, DE 1 1/4"                                                                                                                                                                                                                                                                                                                                                                                                                                                                        </t>
  </si>
  <si>
    <t>34,66</t>
  </si>
  <si>
    <t xml:space="preserve">TE DE FERRO GALVANIZADO, DE 1/2"                                                                                                                                                                                                                                                                                                                                                                                                                                                                          </t>
  </si>
  <si>
    <t xml:space="preserve">TE DE FERRO GALVANIZADO, DE 1"                                                                                                                                                                                                                                                                                                                                                                                                                                                                            </t>
  </si>
  <si>
    <t xml:space="preserve">TE DE FERRO GALVANIZADO, DE 2 1/2"                                                                                                                                                                                                                                                                                                                                                                                                                                                                        </t>
  </si>
  <si>
    <t>132,06</t>
  </si>
  <si>
    <t xml:space="preserve">TE DE FERRO GALVANIZADO, DE 2"                                                                                                                                                                                                                                                                                                                                                                                                                                                                            </t>
  </si>
  <si>
    <t xml:space="preserve">TE DE FERRO GALVANIZADO, DE 3/4"                                                                                                                                                                                                                                                                                                                                                                                                                                                                          </t>
  </si>
  <si>
    <t xml:space="preserve">TE DE FERRO GALVANIZADO, DE 3"                                                                                                                                                                                                                                                                                                                                                                                                                                                                            </t>
  </si>
  <si>
    <t>176,87</t>
  </si>
  <si>
    <t xml:space="preserve">TE DE FERRO GALVANIZADO, DE 4"                                                                                                                                                                                                                                                                                                                                                                                                                                                                            </t>
  </si>
  <si>
    <t>326,09</t>
  </si>
  <si>
    <t xml:space="preserve">TE DE FERRO GALVANIZADO, DE 5"                                                                                                                                                                                                                                                                                                                                                                                                                                                                            </t>
  </si>
  <si>
    <t>465,80</t>
  </si>
  <si>
    <t xml:space="preserve">TE DE FERRO GALVANIZADO, DE 6"                                                                                                                                                                                                                                                                                                                                                                                                                                                                            </t>
  </si>
  <si>
    <t>1.091,78</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</si>
  <si>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</si>
  <si>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</si>
  <si>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</si>
  <si>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</si>
  <si>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</si>
  <si>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12,16</t>
  </si>
  <si>
    <t xml:space="preserve">TE DE REDUCAO COM ROSCA, PVC, 90 GRAUS, 1.1/2" X 3/4", AGUA FRIA PREDIAL                                                                                                                                                                                                                                                                                                                                                                                                                                  </t>
  </si>
  <si>
    <t>24,82</t>
  </si>
  <si>
    <t xml:space="preserve">TE DE REDUCAO COM ROSCA, PVC, 90 GRAUS, 3/4 X 1/2", PARA AGUA FRIA PREDIAL                                                                                                                                                                                                                                                                                                                                                                                                                                </t>
  </si>
  <si>
    <t xml:space="preserve">TE DE REDUCAO DE FERRO GALVANIZADO, COM ROSCA BSP, DE 1 1/2" X 1"                                                                                                                                                                                                                                                                                                                                                                                                                                         </t>
  </si>
  <si>
    <t>51,58</t>
  </si>
  <si>
    <t xml:space="preserve">TE DE REDUCAO DE FERRO GALVANIZADO, COM ROSCA BSP, DE 1 1/2" X 3/4"                                                                                                                                                                                                                                                                                                                                                                                                                                       </t>
  </si>
  <si>
    <t xml:space="preserve">TE DE REDUCAO DE FERRO GALVANIZADO, COM ROSCA BSP, DE 1 1/4" X 3/4"                                                                                                                                                                                                                                                                                                                                                                                                                                       </t>
  </si>
  <si>
    <t>39,06</t>
  </si>
  <si>
    <t xml:space="preserve">TE DE REDUCAO DE FERRO GALVANIZADO, COM ROSCA BSP, DE 1" X 1/2"                                                                                                                                                                                                                                                                                                                                                                                                                                           </t>
  </si>
  <si>
    <t>26,56</t>
  </si>
  <si>
    <t xml:space="preserve">TE DE REDUCAO DE FERRO GALVANIZADO, COM ROSCA BSP, DE 1" X 3/4"                                                                                                                                                                                                                                                                                                                                                                                                                                           </t>
  </si>
  <si>
    <t xml:space="preserve">TE DE REDUCAO DE FERRO GALVANIZADO, COM ROSCA BSP, DE 2 1/2" X 1 1/2"                                                                                                                                                                                                                                                                                                                                                                                                                                     </t>
  </si>
  <si>
    <t>142,73</t>
  </si>
  <si>
    <t xml:space="preserve">TE DE REDUCAO DE FERRO GALVANIZADO, COM ROSCA BSP, DE 2 1/2" X 1 1/4"                                                                                                                                                                                                                                                                                                                                                                                                                                     </t>
  </si>
  <si>
    <t xml:space="preserve">TE DE REDUCAO DE FERRO GALVANIZADO, COM ROSCA BSP, DE 2 1/2" X 1"                                                                                                                                                                                                                                                                                                                                                                                                                                         </t>
  </si>
  <si>
    <t xml:space="preserve">TE DE REDUCAO DE FERRO GALVANIZADO, COM ROSCA BSP, DE 2 1/2" X 2"                                                                                                                                                                                                                                                                                                                                                                                                                                         </t>
  </si>
  <si>
    <t>146,88</t>
  </si>
  <si>
    <t xml:space="preserve">TE DE REDUCAO DE FERRO GALVANIZADO, COM ROSCA BSP, DE 2" X 1 1/2"                                                                                                                                                                                                                                                                                                                                                                                                                                         </t>
  </si>
  <si>
    <t>76,99</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</si>
  <si>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</si>
  <si>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</si>
  <si>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</si>
  <si>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</si>
  <si>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205,31</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</si>
  <si>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</si>
  <si>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</si>
  <si>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</si>
  <si>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</si>
  <si>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</si>
  <si>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388,74</t>
  </si>
  <si>
    <t xml:space="preserve">TE DE REDUCAO DE FERRO GALVANIZADO, COM ROSCA BSP, DE 4" X 3"                                                                                                                                                                                                                                                                                                                                                                                                                                             </t>
  </si>
  <si>
    <t xml:space="preserve">TE DE REDUCAO METALICO, PARA CONEXAO COM ANEL DESLIZANTE EM TUBO PEX, DN 16 X 20 X 16 MM                                                                                                                                                                                                                                                                                                                                                                                                                  </t>
  </si>
  <si>
    <t>14,59</t>
  </si>
  <si>
    <t xml:space="preserve">TE DE REDUCAO METALICO, PARA CONEXAO COM ANEL DESLIZANTE EM TUBO PEX, DN 16 X 25 X 16 MM                                                                                                                                                                                                                                                                                                                                                                                                                  </t>
  </si>
  <si>
    <t>27,36</t>
  </si>
  <si>
    <t xml:space="preserve">TE DE REDUCAO METALICO, PARA CONEXAO COM ANEL DESLIZANTE EM TUBO PEX, DN 20 X 16 X 16 MM                                                                                                                                                                                                                                                                                                                                                                                                                  </t>
  </si>
  <si>
    <t>14,31</t>
  </si>
  <si>
    <t xml:space="preserve">TE DE REDUCAO METALICO, PARA CONEXAO COM ANEL DESLIZANTE EM TUBO PEX, DN 20 X 16 X 20 MM                                                                                                                                                                                                                                                                                                                                                                                                                  </t>
  </si>
  <si>
    <t>15,00</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</si>
  <si>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</si>
  <si>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</si>
  <si>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</si>
  <si>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24,94</t>
  </si>
  <si>
    <t xml:space="preserve">TE DE REDUCAO METALICO, PARA CONEXAO COM ANEL DESLIZANTE EM TUBO PEX, DN 25 X 16 X 20 MM                                                                                                                                                                                                                                                                                                                                                                                                                  </t>
  </si>
  <si>
    <t>24,13</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</si>
  <si>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</si>
  <si>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</si>
  <si>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</si>
  <si>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</si>
  <si>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</si>
  <si>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</si>
  <si>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</si>
  <si>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</si>
  <si>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</si>
  <si>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5,55</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</si>
  <si>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</si>
  <si>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</si>
  <si>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</si>
  <si>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</si>
  <si>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</si>
  <si>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</si>
  <si>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</si>
  <si>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</si>
  <si>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</si>
  <si>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9,35</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</si>
  <si>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</si>
  <si>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</si>
  <si>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</si>
  <si>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</si>
  <si>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</si>
  <si>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</si>
  <si>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106,17</t>
  </si>
  <si>
    <t xml:space="preserve">TE DE SERVICO INTEGRADO, EM POLIPROPILENO (PP), PARA TUBOS EM PEAD/PVC, 60 X 20 MM - LIGACAO PREDIAL DE AGUA                                                                                                                                                                                                                                                                                                                                                                                              </t>
  </si>
  <si>
    <t xml:space="preserve">TE DE SERVICO INTEGRADO, EM POLIPROPILENO (PP), PARA TUBOS EM PEAD/PVC, 60 X 32 MM - LIGACAO PREDIAL DE AGUA                                                                                                                                                                                                                                                                                                                                                                                              </t>
  </si>
  <si>
    <t>53,55</t>
  </si>
  <si>
    <t xml:space="preserve">TE DE SERVICO INTEGRADO, EM POLIPROPILENO (PP), PARA TUBOS EM PEAD, 63 X 20 MM - LIGACAO PREDIAL DE AGUA                                                                                                                                                                                                                                                                                                                                                                                                  </t>
  </si>
  <si>
    <t>50,12</t>
  </si>
  <si>
    <t xml:space="preserve">TE DE SERVICO, PEAD PE 100, DE 125 X 20 MM, PARA ELETROFUSAO                                                                                                                                                                                                                                                                                                                                                                                                                                              </t>
  </si>
  <si>
    <t>200,98</t>
  </si>
  <si>
    <t xml:space="preserve">TE DE SERVICO, PEAD PE 100, DE 125 X 32 MM, PARA ELETROFUSAO                                                                                                                                                                                                                                                                                                                                                                                                                                              </t>
  </si>
  <si>
    <t>204,39</t>
  </si>
  <si>
    <t xml:space="preserve">TE DE SERVICO, PEAD PE 100, DE 125 X 63 MM, PARA ELETROFUSAO                                                                                                                                                                                                                                                                                                                                                                                                                                              </t>
  </si>
  <si>
    <t>309,79</t>
  </si>
  <si>
    <t xml:space="preserve">TE DE SERVICO, PEAD PE 100, DE 200 X 20 MM, PARA ELETROFUSAO                                                                                                                                                                                                                                                                                                                                                                                                                                              </t>
  </si>
  <si>
    <t>337,72</t>
  </si>
  <si>
    <t xml:space="preserve">TE DE SERVICO, PEAD PE 100, DE 200 X 32 MM, PARA ELETROFUSAO                                                                                                                                                                                                                                                                                                                                                                                                                                              </t>
  </si>
  <si>
    <t>343,01</t>
  </si>
  <si>
    <t xml:space="preserve">TE DE SERVICO, PEAD PE 100, DE 200 X 63 MM, PARA ELETROFUSAO                                                                                                                                                                                                                                                                                                                                                                                                                                              </t>
  </si>
  <si>
    <t>470,49</t>
  </si>
  <si>
    <t xml:space="preserve">TE DE SERVICO, PEAD PE 100, DE 63 X 20 MM, PARA ELETROFUSAO                                                                                                                                                                                                                                                                                                                                                                                                                                               </t>
  </si>
  <si>
    <t>159,52</t>
  </si>
  <si>
    <t xml:space="preserve">TE DE SERVICO, PEAD PE 100, DE 63 X 32 MM, PARA ELETROFUSAO                                                                                                                                                                                                                                                                                                                                                                                                                                               </t>
  </si>
  <si>
    <t xml:space="preserve">TE DE SERVICO, PEAD PE 100, DE 63 X 63 MM, PARA ELETROFUSAO                                                                                                                                                                                                                                                                                                                                                                                                                                               </t>
  </si>
  <si>
    <t>192,13</t>
  </si>
  <si>
    <t xml:space="preserve">TE DE TRANSICAO, CPVC, SOLDAVEL, 15 MM X 1/2", PARA AGUA QUENTE                                                                                                                                                                                                                                                                                                                                                                                                                                           </t>
  </si>
  <si>
    <t>7,53</t>
  </si>
  <si>
    <t xml:space="preserve">TE DE TRANSICAO, CPVC, SOLDAVEL, 22 MM X 1/2", PARA AGUA QUENTE                                                                                                                                                                                                                                                                                                                                                                                                                                           </t>
  </si>
  <si>
    <t xml:space="preserve">TE DUPLA CURVA BRONZE/LATAO (REF 764) SEM ANEL DE SOLDA, ROSCA F X BOLSA X ROSCA F, 1/2" X 15 X 1/2"                                                                                                                                                                                                                                                                                                                                                                                                      </t>
  </si>
  <si>
    <t>56,62</t>
  </si>
  <si>
    <t xml:space="preserve">TE DUPLA CURVA BRONZE/LATAO (REF 764) SEM ANEL DE SOLDA, ROSCA F X BOLSA X ROSCA F, 3/4" X 22 X 3/4"                                                                                                                                                                                                                                                                                                                                                                                                      </t>
  </si>
  <si>
    <t>82,98</t>
  </si>
  <si>
    <t xml:space="preserve">TE METALICO, PARA CONEXAO COM ANEL DESLIZANTE EM TUBO PEX, DN 16 MM                                                                                                                                                                                                                                                                                                                                                                                                                                       </t>
  </si>
  <si>
    <t>12,94</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</si>
  <si>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</si>
  <si>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</si>
  <si>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</si>
  <si>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37,43</t>
  </si>
  <si>
    <t xml:space="preserve">TE MISTURADOR COM INSERTO METALICO, FEMEA, PPR, DN 25 MM X 3/4", PARA AGUA QUENTE E FRIA PREDIAL                                                                                                                                                                                                                                                                                                                                                                                                          </t>
  </si>
  <si>
    <t xml:space="preserve">TE MISTURADOR DE TRANSICAO, CPVC, COM ROSCA, 22 MM X 3/4", PARA AGUA QUENTE                                                                                                                                                                                                                                                                                                                                                                                                                               </t>
  </si>
  <si>
    <t>25,33</t>
  </si>
  <si>
    <t xml:space="preserve">TE MISTURADOR METALICO, PARA CONEXAO COM ANEL DESLIZANTE EM TUBO PEX, DN 16 MM X 1/2"                                                                                                                                                                                                                                                                                                                                                                                                                     </t>
  </si>
  <si>
    <t xml:space="preserve">TE MISTURADOR METALICO, PARA CONEXAO COM ANEL DESLIZANTE EM TUBO PEX, DN 20 MM X 3/4"                                                                                                                                                                                                                                                                                                                                                                                                                     </t>
  </si>
  <si>
    <t>58,99</t>
  </si>
  <si>
    <t xml:space="preserve">TE MISTURADOR, CPVC, SOLDAVEL, 15 MM, PARA AGUA QUENTE                                                                                                                                                                                                                                                                                                                                                                                                                                                    </t>
  </si>
  <si>
    <t xml:space="preserve">TE MISTURADOR, CPVC, SOLDAVEL, 22 MM, PARA AGUA QUENTE                                                                                                                                                                                                                                                                                                                                                                                                                                                    </t>
  </si>
  <si>
    <t>6,60</t>
  </si>
  <si>
    <t xml:space="preserve">TE MISTURADOR, PPR, F/M/M, DN 20 X 20 MM, PARA AGUA QUENTE PREDIAL                                                                                                                                                                                                                                                                                                                                                                                                                                        </t>
  </si>
  <si>
    <t>12,33</t>
  </si>
  <si>
    <t xml:space="preserve">TE MISTURADOR, PPR, F/M/M, DN 25 X 25 MM, PARA AGUA QUENTE PREDIAL                                                                                                                                                                                                                                                                                                                                                                                                                                        </t>
  </si>
  <si>
    <t xml:space="preserve">TE NORMAL, PPR, F/F/F, SOLDAVEL, 90 GRAUS, DN 110 X 110 X 110 MM, PARA AGUA QUENTE PREDIAL                                                                                                                                                                                                                                                                                                                                                                                                                </t>
  </si>
  <si>
    <t>266,16</t>
  </si>
  <si>
    <t xml:space="preserve">TE NORMAL, PPR, F/F/F, SOLDAVEL, 90 GRAUS, DN 20 X 20 X 20 MM, PARA AGUA QUENTE PREDIAL                                                                                                                                                                                                                                                                                                                                                                                                                   </t>
  </si>
  <si>
    <t xml:space="preserve">TE NORMAL, PPR, F/F/F, SOLDAVEL, 90 GRAUS, DN 25 X 25 X 25 MM, PARA AGUA QUENTE PREDIAL                                                                                                                                                                                                                                                                                                                                                                                                                   </t>
  </si>
  <si>
    <t>3,16</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</si>
  <si>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</si>
  <si>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</si>
  <si>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</si>
  <si>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27,63</t>
  </si>
  <si>
    <t xml:space="preserve">TE NORMAL, PPR, F/F/F, SOLDAVEL, 90 GRAUS, DN 63 X 63 X 63 MM, PARA AGUA QUENTE PREDIAL                                                                                                                                                                                                                                                                                                                                                                                                                   </t>
  </si>
  <si>
    <t>43,43</t>
  </si>
  <si>
    <t xml:space="preserve">TE NORMAL, PPR, F/F/F, SOLDAVEL, 90 GRAUS, DN 75 X 75 X 75 MM, PARA AGUA QUENTE PREDIAL                                                                                                                                                                                                                                                                                                                                                                                                                   </t>
  </si>
  <si>
    <t>93,17</t>
  </si>
  <si>
    <t xml:space="preserve">TE NORMAL, PPR, F/F/F, SOLDAVEL, 90 GRAUS, DN 90 X 90 X 90 MM, PARA AGUA QUENTE PREDIAL                                                                                                                                                                                                                                                                                                                                                                                                                   </t>
  </si>
  <si>
    <t>125,03</t>
  </si>
  <si>
    <t xml:space="preserve">TE PVC ROSCAVEL 90 GRAUS, 1", PARA  AGUA FRIA PREDIAL                                                                                                                                                                                                                                                                                                                                                                                                                                                     </t>
  </si>
  <si>
    <t>13,52</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</si>
  <si>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</si>
  <si>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</si>
  <si>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</si>
  <si>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</si>
  <si>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</si>
  <si>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</si>
  <si>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</si>
  <si>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</si>
  <si>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</si>
  <si>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13,82</t>
  </si>
  <si>
    <t xml:space="preserve">TE PVC, SOLDAVEL, COM ROSCA NA BOLSA CENTRAL, 90 GRAUS, 20 MM X 1/2", PARA AGUA FRIA PREDIAL                                                                                                                                                                                                                                                                                                                                                                                                              </t>
  </si>
  <si>
    <t>2,74</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</si>
  <si>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</si>
  <si>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</si>
  <si>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</si>
  <si>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14,86</t>
  </si>
  <si>
    <t xml:space="preserve">TE RANHURADO EM FERRO FUNDIDO, DN 50 (2")                                                                                                                                                                                                                                                                                                                                                                                                                                                                 </t>
  </si>
  <si>
    <t xml:space="preserve">TE RANHURADO EM FERRO FUNDIDO, DN 65 (2 1/2")                                                                                                                                                                                                                                                                                                                                                                                                                                                             </t>
  </si>
  <si>
    <t>60,72</t>
  </si>
  <si>
    <t xml:space="preserve">TE RANHURADO EM FERRO FUNDIDO, DN 80 (3")                                                                                                                                                                                                                                                                                                                                                                                                                                                                 </t>
  </si>
  <si>
    <t>64,64</t>
  </si>
  <si>
    <t xml:space="preserve">TE ROSCA FEMEA, METALICO, PARA CONEXAO COM ANEL DESLIZANTE EM TUBO PEX, DN 16 MM X 1/2"                                                                                                                                                                                                                                                                                                                                                                                                                   </t>
  </si>
  <si>
    <t>14,54</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</si>
  <si>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</si>
  <si>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</si>
  <si>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</si>
  <si>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</si>
  <si>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</si>
  <si>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14,61</t>
  </si>
  <si>
    <t xml:space="preserve">TE ROSCA MACHO, METALICO, PARA CONEXAO COM ANEL DESLIZANTE EM TUBO PEX, DN 20 MM X 1/2"                                                                                                                                                                                                                                                                                                                                                                                                                   </t>
  </si>
  <si>
    <t xml:space="preserve">TE ROSCA MACHO, METALICO, PARA CONEXAO COM ANEL DESLIZANTE EM TUBO PEX, DN 20 MM X 3/4"                                                                                                                                                                                                                                                                                                                                                                                                                   </t>
  </si>
  <si>
    <t>17,13</t>
  </si>
  <si>
    <t xml:space="preserve">TE ROSCA MACHO, METALICO, PARA CONEXAO COM ANEL DESLIZANTE EM TUBO PEX, DN 25 MM X 3/4"                                                                                                                                                                                                                                                                                                                                                                                                                   </t>
  </si>
  <si>
    <t>28,02</t>
  </si>
  <si>
    <t xml:space="preserve">TE ROSCA MACHO, METALICO, PARA CONEXAO COM ANEL DESLIZANTE EM TUBO PEX, DN 32 MM X 1"                                                                                                                                                                                                                                                                                                                                                                                                                     </t>
  </si>
  <si>
    <t xml:space="preserve">TE ROSCA MACHO, METALICO, PARA CONEXAO COM ANEL DESLIZANTE EM TUBO PEX, DN 32 MM X 3/4"                                                                                                                                                                                                                                                                                                                                                                                                                   </t>
  </si>
  <si>
    <t>45,24</t>
  </si>
  <si>
    <t xml:space="preserve">TE SANITARIO DE REDUCAO, PVC, DN 100 X 50 MM, SERIE NORMAL, PARA ESGOTO PREDIAL                                                                                                                                                                                                                                                                                                                                                                                                                           </t>
  </si>
  <si>
    <t xml:space="preserve">TE SANITARIO DE REDUCAO, PVC, DN 100 X 75 MM, SERIE NORMAL PARA ESGOTO PREDIAL                                                                                                                                                                                                                                                                                                                                                                                                                            </t>
  </si>
  <si>
    <t>19,55</t>
  </si>
  <si>
    <t xml:space="preserve">TE SANITARIO, PVC, DN 100 X 100 MM, SERIE NORMAL, PARA ESGOTO PREDIAL                                                                                                                                                                                                                                                                                                                                                                                                                                     </t>
  </si>
  <si>
    <t>16,01</t>
  </si>
  <si>
    <t xml:space="preserve">TE SANITARIO, PVC, DN 40 X 40 MM, SERIE NORMAL, PARA ESGOTO PREDIAL                                                                                                                                                                                                                                                                                                                                                                                                                                       </t>
  </si>
  <si>
    <t xml:space="preserve">TE SANITARIO, PVC, DN 50 X 50 MM, SERIE NORMAL, PARA ESGOTO PREDIAL                                                                                                                                                                                                                                                                                                                                                                                                                                       </t>
  </si>
  <si>
    <t>7,52</t>
  </si>
  <si>
    <t xml:space="preserve">TE SANITARIO, PVC, DN 75 X 75 MM, SERIE NORMAL PARA ESGOTO PREDIAL                                                                                                                                                                                                                                                                                                                                                                                                                                        </t>
  </si>
  <si>
    <t>16,62</t>
  </si>
  <si>
    <t xml:space="preserve">TE SOLDAVEL, PVC, 90 GRAUS, 110 MM, PARA AGUA FRIA PREDIAL (NBR 5648)                                                                                                                                                                                                                                                                                                                                                                                                                                     </t>
  </si>
  <si>
    <t xml:space="preserve">TE SOLDAVEL, PVC, 90 GRAUS, 20 MM, PARA AGUA FRIA PREDIAL (NBR 5648)                                                                                                                                                                                                                                                                                                                                                                                                                                      </t>
  </si>
  <si>
    <t xml:space="preserve">TE SOLDAVEL, PVC, 90 GRAUS, 25 MM, PARA AGUA FRIA PREDIAL (NBR 5648)                                                                                                                                                                                                                                                                                                                                                                                                                                      </t>
  </si>
  <si>
    <t>1,30</t>
  </si>
  <si>
    <t xml:space="preserve">TE SOLDAVEL, PVC, 90 GRAUS, 32 MM, PARA AGUA FRIA PREDIAL (NBR 5648)                                                                                                                                                                                                                                                                                                                                                                                                                                      </t>
  </si>
  <si>
    <t>4,07</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</si>
  <si>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</si>
  <si>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</si>
  <si>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</si>
  <si>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</si>
  <si>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</si>
  <si>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10,40</t>
  </si>
  <si>
    <t xml:space="preserve">TE 45 GRAUS DE FERRO GALVANIZADO, COM ROSCA BSP, DE 1 1/2"                                                                                                                                                                                                                                                                                                                                                                                                                                                </t>
  </si>
  <si>
    <t>95,29</t>
  </si>
  <si>
    <t xml:space="preserve">TE 45 GRAUS DE FERRO GALVANIZADO, COM ROSCA BSP, DE 1 1/4"                                                                                                                                                                                                                                                                                                                                                                                                                                                </t>
  </si>
  <si>
    <t>73,45</t>
  </si>
  <si>
    <t xml:space="preserve">TE 45 GRAUS DE FERRO GALVANIZADO, COM ROSCA BSP, DE 1/2"                                                                                                                                                                                                                                                                                                                                                                                                                                                  </t>
  </si>
  <si>
    <t xml:space="preserve">TE 45 GRAUS DE FERRO GALVANIZADO, COM ROSCA BSP, DE 1"                                                                                                                                                                                                                                                                                                                                                                                                                                                    </t>
  </si>
  <si>
    <t>45,58</t>
  </si>
  <si>
    <t xml:space="preserve">TE 45 GRAUS DE FERRO GALVANIZADO, COM ROSCA BSP, DE 2 1/2"                                                                                                                                                                                                                                                                                                                                                                                                                                                </t>
  </si>
  <si>
    <t>270,57</t>
  </si>
  <si>
    <t xml:space="preserve">TE 45 GRAUS DE FERRO GALVANIZADO, COM ROSCA BSP, DE 2"                                                                                                                                                                                                                                                                                                                                                                                                                                                    </t>
  </si>
  <si>
    <t>145,23</t>
  </si>
  <si>
    <t xml:space="preserve">TE 45 GRAUS DE FERRO GALVANIZADO, COM ROSCA BSP, DE 3/4"                                                                                                                                                                                                                                                                                                                                                                                                                                                  </t>
  </si>
  <si>
    <t>29,71</t>
  </si>
  <si>
    <t xml:space="preserve">TE 45 GRAUS DE FERRO GALVANIZADO, COM ROSCA BSP, DE 3"                                                                                                                                                                                                                                                                                                                                                                                                                                                    </t>
  </si>
  <si>
    <t>427,69</t>
  </si>
  <si>
    <t xml:space="preserve">TE 45 GRAUS DE FERRO GALVANIZADO, COM ROSCA BSP, DE 4"                                                                                                                                                                                                                                                                                                                                                                                                                                                    </t>
  </si>
  <si>
    <t>685,60</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</si>
  <si>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</si>
  <si>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</si>
  <si>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</si>
  <si>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</si>
  <si>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</si>
  <si>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</si>
  <si>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</si>
  <si>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</si>
  <si>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</si>
  <si>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17,64</t>
  </si>
  <si>
    <t xml:space="preserve">TE, PLASTICO, DN 20 MM, PARA CONEXAO COM CRIMPAGEM EM TUBO PEX                                                                                                                                                                                                                                                                                                                                                                                                                                            </t>
  </si>
  <si>
    <t>21,14</t>
  </si>
  <si>
    <t xml:space="preserve">TE, PLASTICO, DN 25 MM, PARA CONEXAO COM CRIMPAGEM EM TUBO PEX                                                                                                                                                                                                                                                                                                                                                                                                                                            </t>
  </si>
  <si>
    <t>35,88</t>
  </si>
  <si>
    <t xml:space="preserve">TE, PLASTICO, DN 32 MM, PARA CONEXAO COM CRIMPAGEM EM TUBO PEX                                                                                                                                                                                                                                                                                                                                                                                                                                            </t>
  </si>
  <si>
    <t>53,72</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</si>
  <si>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</si>
  <si>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</si>
  <si>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</si>
  <si>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</si>
  <si>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</si>
  <si>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</si>
  <si>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</si>
  <si>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</si>
  <si>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</si>
  <si>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</si>
  <si>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</si>
  <si>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</si>
  <si>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</si>
  <si>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</si>
  <si>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</si>
  <si>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t>
  </si>
  <si>
    <t>26,57</t>
  </si>
  <si>
    <t xml:space="preserve">TECNICO EM SONDAGEM (MENSALISTA)                                                                                                                                                                                                                                                                                                                                                                                                                                                                          </t>
  </si>
  <si>
    <t xml:space="preserve">TELA ARAME GALVANIZADO REVESTIDO COM POLIMERO, MALHA HEXAGONAL DUPLA TORCAO, 8 X 10 CM (ZN/AL REVESTIDO COM POLIMERO), FIO *2,4* MM                                                                                                                                                                                                                                                                                                                                                                       </t>
  </si>
  <si>
    <t>71,79</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</si>
  <si>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</si>
  <si>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</si>
  <si>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</si>
  <si>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</si>
  <si>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2,05</t>
  </si>
  <si>
    <t xml:space="preserve">TELA DE ACO SOLDADA GALVANIZADA/ZINCADA PARA ALVENARIA, FIO D = *1,20 A 1,70* MM, MALHA 15 X 15 MM, (C X L) *50 X 7,5* CM                                                                                                                                                                                                                                                                                                                                                                                 </t>
  </si>
  <si>
    <t xml:space="preserve">TELA DE ACO SOLDADA GALVANIZADA/ZINCADA PARA ALVENARIA, FIO D = *1,24 MM, MALHA 25 X 25 MM                                                                                                                                                                                                                                                                                                                                                                                                                </t>
  </si>
  <si>
    <t>22,00</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</si>
  <si>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</si>
  <si>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</si>
  <si>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18,43</t>
  </si>
  <si>
    <t xml:space="preserve">TELA DE ACO SOLDADA NERVURADA, CA-60, Q-138, (2,20 KG/M2), DIAMETRO DO FIO = 4,2 MM, LARGURA = 2,45 M, ESPACAMENTO DA MALHA = 10  X 10 CM                                                                                                                                                                                                                                                                                                                                                                 </t>
  </si>
  <si>
    <t>23,66</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</si>
  <si>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</si>
  <si>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</si>
  <si>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</si>
  <si>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</si>
  <si>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</si>
  <si>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15,87</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</si>
  <si>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</si>
  <si>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</si>
  <si>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</si>
  <si>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</si>
  <si>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</si>
  <si>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</si>
  <si>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44,25</t>
  </si>
  <si>
    <t xml:space="preserve">TELA DE ARAME GALVANIZADA QUADRANGULAR / LOSANGULAR, FIO 2,77 MM (12 BWG), MALHA 8 X 8 CM, H = 2 M                                                                                                                                                                                                                                                                                                                                                                                                        </t>
  </si>
  <si>
    <t>28,30</t>
  </si>
  <si>
    <t xml:space="preserve">TELA DE ARAME GALVANIZADA QUADRANGULAR / LOSANGULAR, FIO 3,4 MM (10 BWG), MALHA 5 X 5 CM, H = 2 M                                                                                                                                                                                                                                                                                                                                                                                                         </t>
  </si>
  <si>
    <t>69,25</t>
  </si>
  <si>
    <t xml:space="preserve">TELA DE ARAME GALVANIZADA QUADRANGULAR / LOSANGULAR, FIO 4,19 MM (8 BWG), MALHA 5 X 5 CM, H = 2 M                                                                                                                                                                                                                                                                                                                                                                                                         </t>
  </si>
  <si>
    <t>120,44</t>
  </si>
  <si>
    <t xml:space="preserve">TELA DE ARAME GALVANIZADA REVESTIDA EM PVC, QUADRANGULAR / LOSANGULAR, FIO 2,11 MM (14 BWG), BITOLA FINAL = *2,8* MM, MALHA *8 X 8* CM, H = 2 M                                                                                                                                                                                                                                                                                                                                                           </t>
  </si>
  <si>
    <t>30,96</t>
  </si>
  <si>
    <t xml:space="preserve">TELA DE ARAME GALVANIZADA REVESTIDA EM PVC, QUADRANGULAR / LOSANGULAR, FIO 2,77 MM (12 BWG), BITOLA FINAL = *3,8* MM, MALHA 7,5 X 7,5 CM, H = 2 M                                                                                                                                                                                                                                                                                                                                                         </t>
  </si>
  <si>
    <t>53,69</t>
  </si>
  <si>
    <t xml:space="preserve">TELA DE ARAME GALVANIZADA, HEXAGONAL, FIO 0,56 MM (24 BWG), MALHA 1/2", H = 1 M                                                                                                                                                                                                                                                                                                                                                                                                                           </t>
  </si>
  <si>
    <t xml:space="preserve">TELA DE ARAME ONDULADA, FIO *2,77* MM (12 BWG), MALHA 5 X 5 CM, H = 2 M                                                                                                                                                                                                                                                                                                                                                                                                                                   </t>
  </si>
  <si>
    <t>49,98</t>
  </si>
  <si>
    <t xml:space="preserve">TELA DE FIBRA DE VIDRO, ACABAMENTO ANTI-ALCALINO, MALHA 10 X 10 MM                                                                                                                                                                                                                                                                                                                                                                                                                                        </t>
  </si>
  <si>
    <t>11,46</t>
  </si>
  <si>
    <t xml:space="preserve">TELA EM MALHA HEXAGONAL DE DUPLA TORCAO 8 X 10 CM (ZN/AL REVESTIDO COM POLIMERO), FIO 2,7 MM, COM GEOMANTA OU BIOMANTA, DIMENSOES 4,0 X 2,0 X 0,6 M, COM INCLINACAO DE 70 GRAUS, PARA SOLO REFORCADO                                                                                                                                                                                                                                                                                                      </t>
  </si>
  <si>
    <t>1.166,73</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</si>
  <si>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</si>
  <si>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</si>
  <si>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</si>
  <si>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</si>
  <si>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3,46</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</si>
  <si>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</si>
  <si>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</si>
  <si>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</si>
  <si>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1,55</t>
  </si>
  <si>
    <t xml:space="preserve">TELHA DE CONCRETO TIPO CLASSICA, COR CINZA, COMPRIMENTO DE *42* CM,  RENDIMENTO DE *10* TELHAS/M2                                                                                                                                                                                                                                                                                                                                                                                                         </t>
  </si>
  <si>
    <t>3,42</t>
  </si>
  <si>
    <t xml:space="preserve">TELHA DE FIBRA DE VIDRO ONDULADA INCOLOR, E = 0,6 MM, DE *0,50 X 2,44* M                                                                                                                                                                                                                                                                                                                                                                                                                                  </t>
  </si>
  <si>
    <t>52,69</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</si>
  <si>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</si>
  <si>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</si>
  <si>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</si>
  <si>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</si>
  <si>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</si>
  <si>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</si>
  <si>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</si>
  <si>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10,75</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</si>
  <si>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</si>
  <si>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</si>
  <si>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</si>
  <si>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46,31</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</si>
  <si>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</si>
  <si>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</si>
  <si>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</si>
  <si>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</si>
  <si>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87,96</t>
  </si>
  <si>
    <t xml:space="preserve">TELHA DE FIBROCIMENTO ONDULADA E = 8 MM, DE 1,83 X 1,10 M (SEM AMIANTO)                                                                                                                                                                                                                                                                                                                                                                                                                                   </t>
  </si>
  <si>
    <t xml:space="preserve">TELHA DE FIBROCIMENTO ONDULADA E = 8 MM, DE 2,44 X 1,10 M (SEM AMIANTO)                                                                                                                                                                                                                                                                                                                                                                                                                                   </t>
  </si>
  <si>
    <t>115,08</t>
  </si>
  <si>
    <t xml:space="preserve">TELHA DE FIBROCIMENTO ONDULADA E = 8 MM, DE 3,66 X 1,10 M (SEM AMIANTO)                                                                                                                                                                                                                                                                                                                                                                                                                                   </t>
  </si>
  <si>
    <t xml:space="preserve">TELHA DE VIDRO TIPO FRANCESA, *39 X 23* CM                                                                                                                                                                                                                                                                                                                                                                                                                                                                </t>
  </si>
  <si>
    <t>45,90</t>
  </si>
  <si>
    <t xml:space="preserve">TELHA ESTRUTURAL DE FIBROCIMENTO 1 ABA, DE 0,52 X 2,00 M (SEM AMIANTO)                                                                                                                                                                                                                                                                                                                                                                                                                                    </t>
  </si>
  <si>
    <t>104,37</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</si>
  <si>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</si>
  <si>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</si>
  <si>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</si>
  <si>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213,81</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</si>
  <si>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</si>
  <si>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</si>
  <si>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</si>
  <si>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</si>
  <si>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</si>
  <si>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</si>
  <si>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</si>
  <si>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</si>
  <si>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</si>
  <si>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</si>
  <si>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</si>
  <si>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</si>
  <si>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59,33</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</si>
  <si>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</si>
  <si>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</si>
  <si>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</si>
  <si>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</si>
  <si>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</si>
  <si>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</si>
  <si>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</si>
  <si>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</si>
  <si>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</si>
  <si>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</si>
  <si>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19,83</t>
  </si>
  <si>
    <t xml:space="preserve">TERMINAL A COMPRESSAO EM COBRE ESTANHADO PARA CABO 10 MM2, 1 FURO E 1 COMPRESSAO, PARA PARAFUSO DE FIXACAO M6                                                                                                                                                                                                                                                                                                                                                                                             </t>
  </si>
  <si>
    <t>1,77</t>
  </si>
  <si>
    <t xml:space="preserve">TERMINAL A COMPRESSAO EM COBRE ESTANHADO PARA CABO 120 MM2, 1 FURO E 1 COMPRESSAO, PARA PARAFUSO DE FIXACAO M12                                                                                                                                                                                                                                                                                                                                                                                           </t>
  </si>
  <si>
    <t xml:space="preserve">TERMINAL A COMPRESSAO EM COBRE ESTANHADO PARA CABO 16 MM2, 1 FURO E 1 COMPRESSAO, PARA PARAFUSO DE FIXACAO M6                                                                                                                                                                                                                                                                                                                                                                                             </t>
  </si>
  <si>
    <t>2,10</t>
  </si>
  <si>
    <t xml:space="preserve">TERMINAL A COMPRESSAO EM COBRE ESTANHADO PARA CABO 2,5 MM2, 1 FURO E 1 COMPRESSAO, PARA PARAFUSO DE FIXACAO M5                                                                                                                                                                                                                                                                                                                                                                                            </t>
  </si>
  <si>
    <t xml:space="preserve">TERMINAL A COMPRESSAO EM COBRE ESTANHADO PARA CABO 25 MM2, 1 FURO E 1 COMPRESSAO, PARA PARAFUSO DE FIXACAO M8                                                                                                                                                                                                                                                                                                                                                                                             </t>
  </si>
  <si>
    <t>2,91</t>
  </si>
  <si>
    <t xml:space="preserve">TERMINAL A COMPRESSAO EM COBRE ESTANHADO PARA CABO 35 MM2, 1 FURO E 1 COMPRESSAO, PARA PARAFUSO DE FIXACAO M8                                                                                                                                                                                                                                                                                                                                                                                             </t>
  </si>
  <si>
    <t>3,28</t>
  </si>
  <si>
    <t xml:space="preserve">TERMINAL A COMPRESSAO EM COBRE ESTANHADO PARA CABO 4 MM2, 1 FURO E 1 COMPRESSAO, PARA PARAFUSO DE FIXACAO M5                                                                                                                                                                                                                                                                                                                                                                                              </t>
  </si>
  <si>
    <t xml:space="preserve">TERMINAL A COMPRESSAO EM COBRE ESTANHADO PARA CABO 50 MM2, 1 FURO E 1 COMPRESSAO, PARA PARAFUSO DE FIXACAO M8                                                                                                                                                                                                                                                                                                                                                                                             </t>
  </si>
  <si>
    <t>5,70</t>
  </si>
  <si>
    <t xml:space="preserve">TERMINAL A COMPRESSAO EM COBRE ESTANHADO PARA CABO 6 MM2, 1 FURO E 1 COMPRESSAO, PARA PARAFUSO DE FIXACAO M6                                                                                                                                                                                                                                                                                                                                                                                              </t>
  </si>
  <si>
    <t xml:space="preserve">TERMINAL A COMPRESSAO EM COBRE ESTANHADO PARA CABO 70 MM2, 1 FURO E 1 COMPRESSAO, PARA PARAFUSO DE FIXACAO M10                                                                                                                                                                                                                                                                                                                                                                                            </t>
  </si>
  <si>
    <t>7,10</t>
  </si>
  <si>
    <t xml:space="preserve">TERMINAL A COMPRESSAO EM COBRE ESTANHADO PARA CABO 95 MM2, 1 FURO E 1 COMPRESSAO, PARA PARAFUSO DE FIXACAO M12                                                                                                                                                                                                                                                                                                                                                                                            </t>
  </si>
  <si>
    <t>8,75</t>
  </si>
  <si>
    <t xml:space="preserve">TERMINAL DE VENTILACAO, 100 MM, SERIE NORMAL, ESGOTO PREDIAL                                                                                                                                                                                                                                                                                                                                                                                                                                              </t>
  </si>
  <si>
    <t xml:space="preserve">TERMINAL DE VENTILACAO, 50 MM, SERIE NORMAL, ESGOTO PREDIAL                                                                                                                                                                                                                                                                                                                                                                                                                                               </t>
  </si>
  <si>
    <t>9,14</t>
  </si>
  <si>
    <t xml:space="preserve">TERMINAL DE VENTILACAO, 75 MM, SERIE NORMAL, ESGOTO PREDIAL                                                                                                                                                                                                                                                                                                                                                                                                                                               </t>
  </si>
  <si>
    <t>17,56</t>
  </si>
  <si>
    <t xml:space="preserve">TERMINAL METALICO A PRESSAO PARA 1 CABO DE 120 MM2, COM 1 FURO DE FIXACAO                                                                                                                                                                                                                                                                                                                                                                                                                                 </t>
  </si>
  <si>
    <t xml:space="preserve">TERMINAL METALICO A PRESSAO PARA 1 CABO DE 150 A 185 MM2, COM 2 FUROS PARA FIXACAO                                                                                                                                                                                                                                                                                                                                                                                                                        </t>
  </si>
  <si>
    <t>142,18</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</si>
  <si>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</si>
  <si>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</si>
  <si>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</si>
  <si>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</si>
  <si>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30,26</t>
  </si>
  <si>
    <t xml:space="preserve">TERMINAL METALICO A PRESSAO PARA 1 CABO DE 240 MM2, COM 1 FURO DE FIXACAO                                                                                                                                                                                                                                                                                                                                                                                                                                 </t>
  </si>
  <si>
    <t xml:space="preserve">TERMINAL METALICO A PRESSAO PARA 1 CABO DE 25 A 35 MM2, COM 2 FUROS PARA FIXACAO                                                                                                                                                                                                                                                                                                                                                                                                                          </t>
  </si>
  <si>
    <t>40,37</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</si>
  <si>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</si>
  <si>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</si>
  <si>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</si>
  <si>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7,34</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</si>
  <si>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</si>
  <si>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</si>
  <si>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</si>
  <si>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5,80</t>
  </si>
  <si>
    <t xml:space="preserve">TERMINAL METALICO A PRESSAO PARA 1 CABO DE 70 MM2, COM 1 FURO DE FIXACAO                                                                                                                                                                                                                                                                                                                                                                                                                                  </t>
  </si>
  <si>
    <t>10,39</t>
  </si>
  <si>
    <t xml:space="preserve">TERMINAL METALICO A PRESSAO PARA 1 CABO DE 95 A 120 MM2, COM 2 FUROS PARA FIXACAO                                                                                                                                                                                                                                                                                                                                                                                                                         </t>
  </si>
  <si>
    <t xml:space="preserve">TERMINAL METALICO A PRESSAO PARA 1 CABO DE 95 MM2, COM 1 FURO DE FIXACAO                                                                                                                                                                                                                                                                                                                                                                                                                                  </t>
  </si>
  <si>
    <t>18,30</t>
  </si>
  <si>
    <t xml:space="preserve">TERMINAL METALICO A PRESSAO 1 CABO, PARA CABOS DE 4 A 10 MM2, COM 2 FUROS PARA FIXACAO                                                                                                                                                                                                                                                                                                                                                                                                                    </t>
  </si>
  <si>
    <t xml:space="preserve">TERMOFUSORA PARA TUBOS E CONEXOES EM PPR COM DIAMETROS DE 20 A 63 MM, POTENCIA DE 800 W, TENSAO 220 V                                                                                                                                                                                                                                                                                                                                                                                                     </t>
  </si>
  <si>
    <t>921,93</t>
  </si>
  <si>
    <t xml:space="preserve">TERMOFUSORA PARA TUBOS E CONEXOES EM PPR COM DIAMETROS DE 75 A 110 MM, POTENCIA DE *1100* W, TENSAO 220 V                                                                                                                                                                                                                                                                                                                                                                                                 </t>
  </si>
  <si>
    <t>1.293,94</t>
  </si>
  <si>
    <t xml:space="preserve">TERRA VEGETAL (ENSACADA)                                                                                                                                                                                                                                                                                                                                                                                                                                                                                  </t>
  </si>
  <si>
    <t xml:space="preserve">TERRA VEGETAL (GRANEL)                                                                                                                                                                                                                                                                                                                                                                                                                                                                                    </t>
  </si>
  <si>
    <t>160,71</t>
  </si>
  <si>
    <t xml:space="preserve">TESTEIRA ANTIDERRAPANTE PARA PISO VINILICO *5 X 2,5* CM, E = 2 MM                                                                                                                                                                                                                                                                                                                                                                                                                                         </t>
  </si>
  <si>
    <t>15,60</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</si>
  <si>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</si>
  <si>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</si>
  <si>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</si>
  <si>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</si>
  <si>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</si>
  <si>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</si>
  <si>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5,62</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</si>
  <si>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</si>
  <si>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</si>
  <si>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</si>
  <si>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</si>
  <si>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</si>
  <si>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</si>
  <si>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27,05</t>
  </si>
  <si>
    <t xml:space="preserve">TINTA ACRILICA A BASE DE SOLVENTE, PARA SINALIZACAO HORIZONTAL VIARIA (NBR 11862)                                                                                                                                                                                                                                                                                                                                                                                                                         </t>
  </si>
  <si>
    <t xml:space="preserve">TINTA ACRILICA PREMIUM PARA PISO                                                                                                                                                                                                                                                                                                                                                                                                                                                                          </t>
  </si>
  <si>
    <t>19,81</t>
  </si>
  <si>
    <t xml:space="preserve">TINTA ASFALTICA IMPERMEABILIZANTE DILUIDA EM SOLVENTE, PARA MATERIAIS CIMENTICIOS, METAL E MADEIRA                                                                                                                                                                                                                                                                                                                                                                                                        </t>
  </si>
  <si>
    <t>21,84</t>
  </si>
  <si>
    <t xml:space="preserve">TINTA ASFALTICA IMPERMEABILIZANTE DISPERSA EM AGUA, PARA MATERIAIS CIMENTICIOS                                                                                                                                                                                                                                                                                                                                                                                                                            </t>
  </si>
  <si>
    <t xml:space="preserve">TINTA BORRACHA CLORADA, ACABAMENTO SEMIBRILHO, QUALQUER COR                                                                                                                                                                                                                                                                                                                                                                                                                                               </t>
  </si>
  <si>
    <t>82,99</t>
  </si>
  <si>
    <t xml:space="preserve">TINTA EPOXI BASE AGUA PREMIUM, BRANCA                                                                                                                                                                                                                                                                                                                                                                                                                                                                     </t>
  </si>
  <si>
    <t>80,17</t>
  </si>
  <si>
    <t xml:space="preserve">TINTA ESMALTE BASE AGUA PREMIUM ACETINADO                                                                                                                                                                                                                                                                                                                                                                                                                                                                 </t>
  </si>
  <si>
    <t>41,46</t>
  </si>
  <si>
    <t xml:space="preserve">TINTA ESMALTE BASE AGUA PREMIUM BRILHANTE                                                                                                                                                                                                                                                                                                                                                                                                                                                                 </t>
  </si>
  <si>
    <t xml:space="preserve">TINTA ESMALTE SINTETICO PREMIUM ACETINADO                                                                                                                                                                                                                                                                                                                                                                                                                                                                 </t>
  </si>
  <si>
    <t>40,14</t>
  </si>
  <si>
    <t xml:space="preserve">TINTA ESMALTE SINTETICO PREMIUM BRILHANTE                                                                                                                                                                                                                                                                                                                                                                                                                                                                 </t>
  </si>
  <si>
    <t>38,86</t>
  </si>
  <si>
    <t xml:space="preserve">TINTA ESMALTE SINTETICO PREMIUM DE DUPLA ACAO GRAFITE FOSCO PARA SUPERFICIES METALICAS FERROSAS                                                                                                                                                                                                                                                                                                                                                                                                           </t>
  </si>
  <si>
    <t>42,99</t>
  </si>
  <si>
    <t xml:space="preserve">TINTA ESMALTE SINTETICO PREMIUM DE EFEITO PROTETOR DE SUPERFICIE METALICA ALUMINIO                                                                                                                                                                                                                                                                                                                                                                                                                        </t>
  </si>
  <si>
    <t>47,44</t>
  </si>
  <si>
    <t xml:space="preserve">TINTA ESMALTE SINTETICO PREMIUM FOSCO                                                                                                                                                                                                                                                                                                                                                                                                                                                                     </t>
  </si>
  <si>
    <t>39,39</t>
  </si>
  <si>
    <t xml:space="preserve">TINTA ESMALTE SINTETICO STANDARD ACETINADO                                                                                                                                                                                                                                                                                                                                                                                                                                                                </t>
  </si>
  <si>
    <t>31,81</t>
  </si>
  <si>
    <t xml:space="preserve">TINTA ESMALTE SINTETICO STANDARD BRILHANTE                                                                                                                                                                                                                                                                                                                                                                                                                                                                </t>
  </si>
  <si>
    <t>28,89</t>
  </si>
  <si>
    <t xml:space="preserve">TINTA ESMALTE SINTETICO STANDARD FOSCO                                                                                                                                                                                                                                                                                                                                                                                                                                                                    </t>
  </si>
  <si>
    <t>27,88</t>
  </si>
  <si>
    <t xml:space="preserve">TINTA LATEX ACRILICA ECONOMICA, COR BRANCA                                                                                                                                                                                                                                                                                                                                                                                                                                                                </t>
  </si>
  <si>
    <t>12,32</t>
  </si>
  <si>
    <t xml:space="preserve">TINTA LATEX ACRILICA PREMIUM, COR BRANCO FOSCO                                                                                                                                                                                                                                                                                                                                                                                                                                                            </t>
  </si>
  <si>
    <t>29,54</t>
  </si>
  <si>
    <t xml:space="preserve">TINTA LATEX ACRILICA STANDARD, COR BRANCA                                                                                                                                                                                                                                                                                                                                                                                                                                                                 </t>
  </si>
  <si>
    <t>19,33</t>
  </si>
  <si>
    <t xml:space="preserve">TINTA LATEX ACRILICA SUPER PREMIUM, COR BRANCO FOSCO                                                                                                                                                                                                                                                                                                                                                                                                                                                      </t>
  </si>
  <si>
    <t>36,00</t>
  </si>
  <si>
    <t xml:space="preserve">TINTA MINERAL IMPERMEAVEL EM PO, BRANCA                                                                                                                                                                                                                                                                                                                                                                                                                                                                   </t>
  </si>
  <si>
    <t xml:space="preserve">TINTA/RESINA ACRILICA PREMIUM PARA CERAMICA                                                                                                                                                                                                                                                                                                                                                                                                                                                               </t>
  </si>
  <si>
    <t>42,64</t>
  </si>
  <si>
    <t xml:space="preserve">TIRANTE COM ELO, EM ARAME GALVANIZADO RIGIDO, NUMERO 10, COMPRIMENTO 2000 MM, PARA PENDURAL DE FORRO REMOVIVEL                                                                                                                                                                                                                                                                                                                                                                                            </t>
  </si>
  <si>
    <t xml:space="preserve">TIRANTE EM FERRO GALVANIZADO PARA CONTRAVENTAMENTO DE TELHA CANALETE 90, 1/4 " X 400 MM                                                                                                                                                                                                                                                                                                                                                                                                                   </t>
  </si>
  <si>
    <t>55,85</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</si>
  <si>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</si>
  <si>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</si>
  <si>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</si>
  <si>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</si>
  <si>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12,74</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</si>
  <si>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</si>
  <si>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</si>
  <si>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</si>
  <si>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</si>
  <si>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37,45</t>
  </si>
  <si>
    <t xml:space="preserve">TOMADA RJ45, 8 FIOS, CAT 5E, CONJUNTO MONTADO PARA EMBUTIR 4" X 2" (PLACA + SUPORTE + MODULO)                                                                                                                                                                                                                                                                                                                                                                                                             </t>
  </si>
  <si>
    <t>41,58</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</si>
  <si>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</si>
  <si>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</si>
  <si>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</si>
  <si>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</si>
  <si>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</si>
  <si>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11,64</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</si>
  <si>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</si>
  <si>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</si>
  <si>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</si>
  <si>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</si>
  <si>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</si>
  <si>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</si>
  <si>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</si>
  <si>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</si>
  <si>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</si>
  <si>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</si>
  <si>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</si>
  <si>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</si>
  <si>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</si>
  <si>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</si>
  <si>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</si>
  <si>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</si>
  <si>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</si>
  <si>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</si>
  <si>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38,16</t>
  </si>
  <si>
    <t xml:space="preserve">TORNEIRA DE METAL AMARELO, PARA TANQUE / JARDIM, DE PAREDE, SEM BICO, CANO CURTO, PADRAO POPULAR / USO GERAL, 1/2 " OU 3/4 " (REF 1120)                                                                                                                                                                                                                                                                                                                                                                   </t>
  </si>
  <si>
    <t>32,37</t>
  </si>
  <si>
    <t xml:space="preserve">TORNEIRA ELETRICA DE PAREDE, BICA ALTA, PARA COZINHA, 5500 W (110/220 V)                                                                                                                                                                                                                                                                                                                                                                                                                                  </t>
  </si>
  <si>
    <t>151,57</t>
  </si>
  <si>
    <t xml:space="preserve">TORNEIRA METALICA CROMADA CANO CURTO, SEM BICO, SEM AREJADOR, DE PAREDE, PARA TANQUE E USO GERAL, 1/2 " OU 3/4 " (REF 1143)                                                                                                                                                                                                                                                                                                                                                                               </t>
  </si>
  <si>
    <t>77,88</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</si>
  <si>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</si>
  <si>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</si>
  <si>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</si>
  <si>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</si>
  <si>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</si>
  <si>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</si>
  <si>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</si>
  <si>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</si>
  <si>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</si>
  <si>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</si>
  <si>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</si>
  <si>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69,88</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</si>
  <si>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</si>
  <si>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</si>
  <si>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23,38</t>
  </si>
  <si>
    <t xml:space="preserve">TORNEIRA PLASTICA DE MESA, BICA MOVEL, PARA COZINHA 1/2 "                                                                                                                                                                                                                                                                                                                                                                                                                                                 </t>
  </si>
  <si>
    <t xml:space="preserve">TORNEIRA PLASTICA PARA TANQUE 1/2 " OU 3/4 " COM BICO PARA MANGUEIRA                                                                                                                                                                                                                                                                                                                                                                                                                                      </t>
  </si>
  <si>
    <t>18,08</t>
  </si>
  <si>
    <t xml:space="preserve">TRANSFORMADOR TRIFASICO DE DISTRIBUICAO, POTENCIA DE 1000 KVA, TENSAO NOMINAL DE 15 KV, TENSAO SECUNDARIA DE 220/127V, EM OLEO ISOLANTE TIPO MINERAL                                                                                                                                                                                                                                                                                                                                                      </t>
  </si>
  <si>
    <t>108.435,72</t>
  </si>
  <si>
    <t xml:space="preserve">TRANSFORMADOR TRIFASICO DE DISTRIBUICAO, POTENCIA DE 112,5 KVA, TENSAO NOMINAL DE 15 KV, TENSAO SECUNDARIA DE 220/127V, EM OLEO ISOLANTE TIPO MINERAL                                                                                                                                                                                                                                                                                                                                                     </t>
  </si>
  <si>
    <t>16.761,84</t>
  </si>
  <si>
    <t xml:space="preserve">TRANSFORMADOR TRIFASICO DE DISTRIBUICAO, POTENCIA DE 15 KVA, TENSAO NOMINAL DE 15 KV, TENSAO SECUNDARIA DE 220/127V, EM OLEO ISOLANTE TIPO MINERAL                                                                                                                                                                                                                                                                                                                                                        </t>
  </si>
  <si>
    <t>7.688,91</t>
  </si>
  <si>
    <t xml:space="preserve">TRANSFORMADOR TRIFASICO DE DISTRIBUICAO, POTENCIA DE 150 KVA, TENSAO NOMINAL DE 15 KV, TENSAO SECUNDARIA DE 220/127V, EM OLEO ISOLANTE TIPO MINERAL                                                                                                                                                                                                                                                                                                                                                       </t>
  </si>
  <si>
    <t>21.140,68</t>
  </si>
  <si>
    <t xml:space="preserve">TRANSFORMADOR TRIFASICO DE DISTRIBUICAO, POTENCIA DE 1500 KVA, TENSAO NOMINAL DE 15 KV, TENSAO SECUNDARIA DE 220/127V, EM OLEO ISOLANTE TIPO MINERAL                                                                                                                                                                                                                                                                                                                                                      </t>
  </si>
  <si>
    <t>137.113,19</t>
  </si>
  <si>
    <t xml:space="preserve">TRANSFORMADOR TRIFASICO DE DISTRIBUICAO, POTENCIA DE 225 KVA, TENSAO NOMINAL DE 15 KV, TENSAO SECUNDARIA DE 220/127V, EM OLEO ISOLANTE TIPO MINERAL                                                                                                                                                                                                                                                                                                                                                       </t>
  </si>
  <si>
    <t>29.657,25</t>
  </si>
  <si>
    <t xml:space="preserve">TRANSFORMADOR TRIFASICO DE DISTRIBUICAO, POTENCIA DE 30 KVA, TENSAO NOMINAL DE 15 KV, TENSAO SECUNDARIA DE 220/127V, EM OLEO ISOLANTE TIPO MINERAL                                                                                                                                                                                                                                                                                                                                                        </t>
  </si>
  <si>
    <t>9.391,46</t>
  </si>
  <si>
    <t xml:space="preserve">TRANSFORMADOR TRIFASICO DE DISTRIBUICAO, POTENCIA DE 300 KVA, TENSAO NOMINAL DE 15 KV, TENSAO SECUNDARIA DE 220/127V, EM OLEO ISOLANTE TIPO MINERAL                                                                                                                                                                                                                                                                                                                                                       </t>
  </si>
  <si>
    <t>34.600,13</t>
  </si>
  <si>
    <t xml:space="preserve">TRANSFORMADOR TRIFASICO DE DISTRIBUICAO, POTENCIA DE 45 KVA, TENSAO NOMINAL DE 15 KV, TENSAO SECUNDARIA DE 220/127V, EM OLEO ISOLANTE TIPO MINERAL                                                                                                                                                                                                                                                                                                                                                        </t>
  </si>
  <si>
    <t>10.489,88</t>
  </si>
  <si>
    <t xml:space="preserve">TRANSFORMADOR TRIFASICO DE DISTRIBUICAO, POTENCIA DE 500 KVA, TENSAO NOMINAL DE 15 KV, TENSAO SECUNDARIA DE 220/127V, EM OLEO ISOLANTE TIPO MINERAL                                                                                                                                                                                                                                                                                                                                                       </t>
  </si>
  <si>
    <t>56.461,92</t>
  </si>
  <si>
    <t xml:space="preserve">TRANSFORMADOR TRIFASICO DE DISTRIBUICAO, POTENCIA DE 75 KVA, TENSAO NOMINAL DE 15 KV, TENSAO SECUNDARIA DE 220/127V, EM OLEO ISOLANTE TIPO MINERAL                                                                                                                                                                                                                                                                                                                                                        </t>
  </si>
  <si>
    <t>13.565,45</t>
  </si>
  <si>
    <t xml:space="preserve">TRANSFORMADOR TRIFASICO DE DISTRIBUICAO, POTENCIA DE 750 KVA, TENSAO NOMINAL DE 15 KV, TENSAO SECUNDARIA DE 220/127V, EM OLEO ISOLANTE TIPO MINERAL                                                                                                                                                                                                                                                                                                                                                       </t>
  </si>
  <si>
    <t>77.447,18</t>
  </si>
  <si>
    <t xml:space="preserve">TRANSPORTE - HORISTA (COLETADO CAIXA - ENCARGOS COMPLEMENTARES)                                                                                                                                                                                                                                                                                                                                                                                                                                           </t>
  </si>
  <si>
    <t>1,50</t>
  </si>
  <si>
    <t xml:space="preserve">TRANSPORTE - MENSALISTA (COLETADO CAIXA - ENCARGOS COMPLEMENTARES)                                                                                                                                                                                                                                                                                                                                                                                                                                        </t>
  </si>
  <si>
    <t>620,25</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</si>
  <si>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</si>
  <si>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</si>
  <si>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</si>
  <si>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</si>
  <si>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</si>
  <si>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</si>
  <si>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</si>
  <si>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</si>
  <si>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</si>
  <si>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</si>
  <si>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</si>
  <si>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</si>
  <si>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</si>
  <si>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</si>
  <si>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</si>
  <si>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</si>
  <si>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</si>
  <si>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169,78</t>
  </si>
  <si>
    <t xml:space="preserve">TRELICA NERVURADA (ESPACADOR), ALTURA = 120,0 MM, DIAMETRO DOS BANZOS INFERIORES E SUPERIOR = 6,0 MM, DIAMETRO DA DIAGONAL = 4,2 MM                                                                                                                                                                                                                                                                                                                                                                       </t>
  </si>
  <si>
    <t>7,75</t>
  </si>
  <si>
    <t xml:space="preserve">TRILHO PANTOGRAFICO CONCAVO, TIPO U, EM ALUMINIO, COM DIMENSOES DE APROX *35 X 35* MM, PARA ROLDANA DE PORTA DE CORRER                                                                                                                                                                                                                                                                                                                                                                                    </t>
  </si>
  <si>
    <t>20,41</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</si>
  <si>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</si>
  <si>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</si>
  <si>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</si>
  <si>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655,47</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</si>
  <si>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</si>
  <si>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</si>
  <si>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</si>
  <si>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</si>
  <si>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</si>
  <si>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56,67</t>
  </si>
  <si>
    <t xml:space="preserve">TUBO ACO CARBONO COM COSTURA, NBR 5580, CLASSE M, DN = 25 MM, E = 3,35 MM, *2,50* KG//M                                                                                                                                                                                                                                                                                                                                                                                                                   </t>
  </si>
  <si>
    <t>19,70</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</si>
  <si>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</si>
  <si>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</si>
  <si>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</si>
  <si>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48,01</t>
  </si>
  <si>
    <t xml:space="preserve">TUBO ACO CARBONO SEM COSTURA 1 1/4", E= *3,56 MM, SCHEDULE 40, *3,38* KG/M                                                                                                                                                                                                                                                                                                                                                                                                                                </t>
  </si>
  <si>
    <t>44,06</t>
  </si>
  <si>
    <t xml:space="preserve">TUBO ACO CARBONO SEM COSTURA 1/2", E= *2,77 MM, SCHEDULE 40, *1,27 KG/M                                                                                                                                                                                                                                                                                                                                                                                                                                   </t>
  </si>
  <si>
    <t>21,41</t>
  </si>
  <si>
    <t xml:space="preserve">TUBO ACO CARBONO SEM COSTURA 1/2", E= *3,73 MM, SCHEDULE 80, *1,62 KG/M                                                                                                                                                                                                                                                                                                                                                                                                                                   </t>
  </si>
  <si>
    <t>28,42</t>
  </si>
  <si>
    <t xml:space="preserve">TUBO ACO CARBONO SEM COSTURA 1", E= *3,38 MM, SCHEDULE 40, *2,50* KG/M                                                                                                                                                                                                                                                                                                                                                                                                                                    </t>
  </si>
  <si>
    <t>32,88</t>
  </si>
  <si>
    <t xml:space="preserve">TUBO ACO CARBONO SEM COSTURA 14", E= *11,13 MM, SCHEDULE 40, *94,55 KG/M                                                                                                                                                                                                                                                                                                                                                                                                                                  </t>
  </si>
  <si>
    <t>1.018,15</t>
  </si>
  <si>
    <t xml:space="preserve">TUBO ACO CARBONO SEM COSTURA 2 1/2", E = 5,16 MM, SCHEDULE 40 (8,62 KG/M)                                                                                                                                                                                                                                                                                                                                                                                                                                 </t>
  </si>
  <si>
    <t>95,46</t>
  </si>
  <si>
    <t xml:space="preserve">TUBO ACO CARBONO SEM COSTURA 2", E= *3,91* MM, SCHEDULE 40, *5,43* KG/M                                                                                                                                                                                                                                                                                                                                                                                                                                   </t>
  </si>
  <si>
    <t>58,92</t>
  </si>
  <si>
    <t xml:space="preserve">TUBO ACO CARBONO SEM COSTURA 20", E= *12,70 MM, SCHEDULE 30, *154,97 KG/M                                                                                                                                                                                                                                                                                                                                                                                                                                 </t>
  </si>
  <si>
    <t>1.953,63</t>
  </si>
  <si>
    <t xml:space="preserve">TUBO ACO CARBONO SEM COSTURA 20", E= *6,35 MM,  SCHEDULE 10, *78,46 KG/M                                                                                                                                                                                                                                                                                                                                                                                                                                  </t>
  </si>
  <si>
    <t>1.082,60</t>
  </si>
  <si>
    <t xml:space="preserve">TUBO ACO CARBONO SEM COSTURA 3/4", E= *2,87 MM, SCHEDULE 40, *1,69 KG/M                                                                                                                                                                                                                                                                                                                                                                                                                                   </t>
  </si>
  <si>
    <t>29,21</t>
  </si>
  <si>
    <t xml:space="preserve">TUBO ACO CARBONO SEM COSTURA 3/4", E= *3,91 MM, SCHEDULE 80, *2,19 KG/M.                                                                                                                                                                                                                                                                                                                                                                                                                                  </t>
  </si>
  <si>
    <t>36,81</t>
  </si>
  <si>
    <t xml:space="preserve">TUBO ACO CARBONO SEM COSTURA 3", E= *5,49 MM, SCHEDULE 40, *11,28* KG/M                                                                                                                                                                                                                                                                                                                                                                                                                                   </t>
  </si>
  <si>
    <t>120,18</t>
  </si>
  <si>
    <t xml:space="preserve">TUBO ACO CARBONO SEM COSTURA 4", E= *6,02 MM, SCHEDULE 40, *16,06 KG/M                                                                                                                                                                                                                                                                                                                                                                                                                                    </t>
  </si>
  <si>
    <t>174,87</t>
  </si>
  <si>
    <t xml:space="preserve">TUBO ACO CARBONO SEM COSTURA 4", E= *8,56 MM, SCHEDULE 80, *22,31 KG/M                                                                                                                                                                                                                                                                                                                                                                                                                                    </t>
  </si>
  <si>
    <t>249,99</t>
  </si>
  <si>
    <t xml:space="preserve">TUBO ACO CARBONO SEM COSTURA 5", E= *6,55 MM, SCHEDULE 40, *21,75* KG/M                                                                                                                                                                                                                                                                                                                                                                                                                                   </t>
  </si>
  <si>
    <t>274,31</t>
  </si>
  <si>
    <t xml:space="preserve">TUBO ACO CARBONO SEM COSTURA 6", E= *10,97 MM, SCHEDULE 80, *42,56 KG/M                                                                                                                                                                                                                                                                                                                                                                                                                                   </t>
  </si>
  <si>
    <t>471,35</t>
  </si>
  <si>
    <t xml:space="preserve">TUBO ACO CARBONO SEM COSTURA 6", E= 7,11 MM,  SCHEDULE 40, *28,26 KG/M                                                                                                                                                                                                                                                                                                                                                                                                                                    </t>
  </si>
  <si>
    <t>308,78</t>
  </si>
  <si>
    <t xml:space="preserve">TUBO ACO CARBONO SEM COSTURA 8", E= *12,70 MM, SCHEDULE 80, *64,64 KG/M                                                                                                                                                                                                                                                                                                                                                                                                                                   </t>
  </si>
  <si>
    <t>619,44</t>
  </si>
  <si>
    <t xml:space="preserve">TUBO ACO CARBONO SEM COSTURA 8", E= *6,35 MM,  SCHEDULE 20, *33,27 KG/M                                                                                                                                                                                                                                                                                                                                                                                                                                   </t>
  </si>
  <si>
    <t>358,26</t>
  </si>
  <si>
    <t xml:space="preserve">TUBO ACO CARBONO SEM COSTURA 8", E= *7,04 MM, SCHEDULE 30, *36,75 KG/M                                                                                                                                                                                                                                                                                                                                                                                                                                    </t>
  </si>
  <si>
    <t>390,83</t>
  </si>
  <si>
    <t xml:space="preserve">TUBO ACO CARBONO SEM COSTURA 8", E= *8,18 MM, SCHEDULE 40, *42,55 KG/M                                                                                                                                                                                                                                                                                                                                                                                                                                    </t>
  </si>
  <si>
    <t>464,93</t>
  </si>
  <si>
    <t xml:space="preserve">TUBO ACO GALVANIZADO COM COSTURA, CLASSE LEVE, DN 100 MM ( 4"),  E = 3,75 MM,  *10,55* KG/M (NBR 5580)                                                                                                                                                                                                                                                                                                                                                                                                    </t>
  </si>
  <si>
    <t>189,40</t>
  </si>
  <si>
    <t xml:space="preserve">TUBO ACO GALVANIZADO COM COSTURA, CLASSE LEVE, DN 15 MM ( 1/2"),  E = 2,25 MM,  *1,2* KG/M (NBR 5580)                                                                                                                                                                                                                                                                                                                                                                                                     </t>
  </si>
  <si>
    <t>22,13</t>
  </si>
  <si>
    <t xml:space="preserve">TUBO ACO GALVANIZADO COM COSTURA, CLASSE LEVE, DN 20 MM ( 3/4"),  E = 2,25 MM,  *1,3* KG/M (NBR 5580)                                                                                                                                                                                                                                                                                                                                                                                                     </t>
  </si>
  <si>
    <t>28,81</t>
  </si>
  <si>
    <t xml:space="preserve">TUBO ACO GALVANIZADO COM COSTURA, CLASSE LEVE, DN 25 MM ( 1"),  E = 2,65 MM,  *2,11* KG/M (NBR 5580)                                                                                                                                                                                                                                                                                                                                                                                                      </t>
  </si>
  <si>
    <t>38,68</t>
  </si>
  <si>
    <t xml:space="preserve">TUBO ACO GALVANIZADO COM COSTURA, CLASSE LEVE, DN 32 MM ( 1 1/4"),  E = 2,65 MM,  *2,71* KG/M (NBR 5580)                                                                                                                                                                                                                                                                                                                                                                                                  </t>
  </si>
  <si>
    <t xml:space="preserve">TUBO ACO GALVANIZADO COM COSTURA, CLASSE LEVE, DN 40 MM ( 1 1/2"),  E = 3,00 MM,  *3,48* KG/M (NBR 5580)                                                                                                                                                                                                                                                                                                                                                                                                  </t>
  </si>
  <si>
    <t>62,30</t>
  </si>
  <si>
    <t xml:space="preserve">TUBO ACO GALVANIZADO COM COSTURA, CLASSE LEVE, DN 50 MM ( 2"),  E = 3,00 MM,  *4,40* KG/M (NBR 5580)                                                                                                                                                                                                                                                                                                                                                                                                      </t>
  </si>
  <si>
    <t>81,30</t>
  </si>
  <si>
    <t xml:space="preserve">TUBO ACO GALVANIZADO COM COSTURA, CLASSE LEVE, DN 65 MM ( 2 1/2"),  E = 3,35 MM, * 6,23* KG/M (NBR 5580)                                                                                                                                                                                                                                                                                                                                                                                                  </t>
  </si>
  <si>
    <t>113,75</t>
  </si>
  <si>
    <t xml:space="preserve">TUBO ACO GALVANIZADO COM COSTURA, CLASSE LEVE, DN 80 MM ( 3"),  E = 3,35 MM, *7,32* KG/M (NBR 5580)                                                                                                                                                                                                                                                                                                                                                                                                       </t>
  </si>
  <si>
    <t>130,69</t>
  </si>
  <si>
    <t xml:space="preserve">TUBO ACO GALVANIZADO COM COSTURA, CLASSE MEDIA, DN 1.1/2", E = *3,25* MM, PESO *3,61* KG/M (NBR 5580)                                                                                                                                                                                                                                                                                                                                                                                                     </t>
  </si>
  <si>
    <t>62,36</t>
  </si>
  <si>
    <t xml:space="preserve">TUBO ACO GALVANIZADO COM COSTURA, CLASSE MEDIA, DN 1.1/4", E = *3,25* MM, PESO *3,14* KG/M (NBR 5580)                                                                                                                                                                                                                                                                                                                                                                                                     </t>
  </si>
  <si>
    <t>53,68</t>
  </si>
  <si>
    <t xml:space="preserve">TUBO ACO GALVANIZADO COM COSTURA, CLASSE MEDIA, DN 1/2", E = *2,65* MM, PESO *1,22* KG/M (NBR 5580)                                                                                                                                                                                                                                                                                                                                                                                                       </t>
  </si>
  <si>
    <t xml:space="preserve">TUBO ACO GALVANIZADO COM COSTURA, CLASSE MEDIA, DN 1", E = 3,38 MM, PESO 2,50 KG/M (NBR 5580)                                                                                                                                                                                                                                                                                                                                                                                                             </t>
  </si>
  <si>
    <t>42,57</t>
  </si>
  <si>
    <t xml:space="preserve">TUBO ACO GALVANIZADO COM COSTURA, CLASSE MEDIA, DN 2.1/2", E = *3,65* MM, PESO *6,51* KG/M (NBR 5580)                                                                                                                                                                                                                                                                                                                                                                                                     </t>
  </si>
  <si>
    <t>111,60</t>
  </si>
  <si>
    <t xml:space="preserve">TUBO ACO GALVANIZADO COM COSTURA, CLASSE MEDIA, DN 2", E = *3,65* MM, PESO *5,10* KG/M (NBR 5580)                                                                                                                                                                                                                                                                                                                                                                                                         </t>
  </si>
  <si>
    <t>89,93</t>
  </si>
  <si>
    <t xml:space="preserve">TUBO ACO GALVANIZADO COM COSTURA, CLASSE MEDIA, DN 3/4", E = *2,65* MM, PESO *1,58* KG/M (NBR 5580)                                                                                                                                                                                                                                                                                                                                                                                                       </t>
  </si>
  <si>
    <t>28,69</t>
  </si>
  <si>
    <t xml:space="preserve">TUBO ACO GALVANIZADO COM COSTURA, CLASSE MEDIA, DN 3", E = *4,05* MM, PESO *8,47* KG/M (NBR 5580)                                                                                                                                                                                                                                                                                                                                                                                                         </t>
  </si>
  <si>
    <t>150,18</t>
  </si>
  <si>
    <t xml:space="preserve">TUBO ACO GALVANIZADO COM COSTURA, CLASSE MEDIA, DN 4", E = 4,50* MM, PESO 12,10* KG/M (NBR 5580)                                                                                                                                                                                                                                                                                                                                                                                                          </t>
  </si>
  <si>
    <t>206,82</t>
  </si>
  <si>
    <t xml:space="preserve">TUBO ACO GALVANIZADO COM COSTURA, CLASSE MEDIA, DN 5", E = *5,40* MM, PESO *17,80* KG/M (NBR 5580)                                                                                                                                                                                                                                                                                                                                                                                                        </t>
  </si>
  <si>
    <t>309,65</t>
  </si>
  <si>
    <t xml:space="preserve">TUBO ACO GALVANIZADO COM COSTURA, CLASSE MEDIA, DN 6", E = 4,85* MM, PESO 19,68* KG/M (NBR 5580)                                                                                                                                                                                                                                                                                                                                                                                                          </t>
  </si>
  <si>
    <t>335,82</t>
  </si>
  <si>
    <t xml:space="preserve">TUBO ACO INDUSTRIAL DN 2" (50,8 MM) E=1,50MM, PESO= 1,8237 KG/M                                                                                                                                                                                                                                                                                                                                                                                                                                           </t>
  </si>
  <si>
    <t>24,35</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</si>
  <si>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</si>
  <si>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</si>
  <si>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</si>
  <si>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</si>
  <si>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</si>
  <si>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</si>
  <si>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</si>
  <si>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78,81</t>
  </si>
  <si>
    <t xml:space="preserve">TUBO CORRUGADO PEAD, PAREDE DUPLA, INTERNA LISA, JEI DN/DI 500 MM (DRENAGEM/ESGOTO)                                                                                                                                                                                                                                                                                                                                                                                                                       </t>
  </si>
  <si>
    <t>451,80</t>
  </si>
  <si>
    <t xml:space="preserve">TUBO CORRUGADO PEAD, PAREDE DUPLA, INTERNA LISA, JEI, DN/DI *1000* MM, PARA SANEAMENTO (DRENAGEM/ESGOTO)                                                                                                                                                                                                                                                                                                                                                                                                  </t>
  </si>
  <si>
    <t>1.674,35</t>
  </si>
  <si>
    <t xml:space="preserve">TUBO CORRUGADO PEAD, PAREDE DUPLA, INTERNA LISA, JEI, DN/DI *400* MM, PARA SANEAMENTO (DRENAGEM/ESGOTO)                                                                                                                                                                                                                                                                                                                                                                                                   </t>
  </si>
  <si>
    <t>302,33</t>
  </si>
  <si>
    <t xml:space="preserve">TUBO CORRUGADO PEAD, PAREDE DUPLA, INTERNA LISA, JEI, DN/DI *800* MM, PARA SANEAMENTO (DRENAGEM/ESGOTO)                                                                                                                                                                                                                                                                                                                                                                                                   </t>
  </si>
  <si>
    <t>1.086,90</t>
  </si>
  <si>
    <t xml:space="preserve">TUBO CORRUGADO PEAD, PAREDE DUPLA, INTERNA LISA, JEI, DN/DI 1200 MM, PARA SANEAMENTO (DRENAGEM/ESGOTO)                                                                                                                                                                                                                                                                                                                                                                                                    </t>
  </si>
  <si>
    <t>2.314,06</t>
  </si>
  <si>
    <t xml:space="preserve">TUBO CORRUGADO PEAD, PAREDE DUPLA, INTERNA LISA, JEI, DN/DI 250 MM, PARA SANEAMENTO (DRENAGEM/ESGOTO)                                                                                                                                                                                                                                                                                                                                                                                                     </t>
  </si>
  <si>
    <t>119,07</t>
  </si>
  <si>
    <t xml:space="preserve">TUBO CORRUGADO PEAD, PAREDE DUPLA, INTERNA LISA, JEI, DN/DI 300 MM, PARA SANEAMENTO (DRENAGEM/ESGOTO)                                                                                                                                                                                                                                                                                                                                                                                                     </t>
  </si>
  <si>
    <t>186,54</t>
  </si>
  <si>
    <t xml:space="preserve">TUBO CORRUGADO PEAD, PAREDE DUPLA, INTERNA LISA, JEI, DN/DI 600 MM, PARA SANEAMENTO (DRENAGEM/ESGOTO)                                                                                                                                                                                                                                                                                                                                                                                                     </t>
  </si>
  <si>
    <t>668,23</t>
  </si>
  <si>
    <t xml:space="preserve">TUBO CPVC SOLDAVEL, 35 MM, AGUA QUENTE PREDIAL (NBR 15884)                                                                                                                                                                                                                                                                                                                                                                                                                                                </t>
  </si>
  <si>
    <t xml:space="preserve">TUBO CPVC, SOLDAVEL, 114 MM, AGUA QUENTE (NBR 15884)                                                                                                                                                                                                                                                                                                                                                                                                                                                      </t>
  </si>
  <si>
    <t xml:space="preserve">TUBO CPVC, SOLDAVEL, 15 MM, AGUA QUENTE PREDIAL (NBR 15884)                                                                                                                                                                                                                                                                                                                                                                                                                                               </t>
  </si>
  <si>
    <t>8,54</t>
  </si>
  <si>
    <t xml:space="preserve">TUBO CPVC, SOLDAVEL, 22 MM, AGUA QUENTE PREDIAL (NBR 15884)                                                                                                                                                                                                                                                                                                                                                                                                                                               </t>
  </si>
  <si>
    <t>13,64</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</si>
  <si>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</si>
  <si>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</si>
  <si>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</si>
  <si>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</si>
  <si>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97,23</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</si>
  <si>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</si>
  <si>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</si>
  <si>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</si>
  <si>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</si>
  <si>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</si>
  <si>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</si>
  <si>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</si>
  <si>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</si>
  <si>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</si>
  <si>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</si>
  <si>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</si>
  <si>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21,15</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</si>
  <si>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</si>
  <si>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</si>
  <si>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</si>
  <si>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109,40</t>
  </si>
  <si>
    <t xml:space="preserve">TUBO DE COBRE CLASSE "A", DN = 1 1/2 " (42 MM), PARA INSTALACOES DE MEDIA PRESSAO PARA GASES COMBUSTIVEIS E MEDICINAIS                                                                                                                                                                                                                                                                                                                                                                                    </t>
  </si>
  <si>
    <t>198,81</t>
  </si>
  <si>
    <t xml:space="preserve">TUBO DE COBRE CLASSE "A", DN = 1 1/4 " (35 MM), PARA INSTALACOES DE MEDIA PRESSAO PARA GASES COMBUSTIVEIS E MEDICINAIS                                                                                                                                                                                                                                                                                                                                                                                    </t>
  </si>
  <si>
    <t>165,24</t>
  </si>
  <si>
    <t xml:space="preserve">TUBO DE COBRE CLASSE "A", DN = 1/2 " (15 MM), PARA INSTALACOES DE MEDIA PRESSAO PARA GASES COMBUSTIVEIS E MEDICINAIS                                                                                                                                                                                                                                                                                                                                                                                      </t>
  </si>
  <si>
    <t>53,15</t>
  </si>
  <si>
    <t xml:space="preserve">TUBO DE COBRE CLASSE "A", DN = 2 1/2 " (66 MM), PARA INSTALACOES DE MEDIA PRESSAO PARA GASES COMBUSTIVEIS E MEDICINAIS                                                                                                                                                                                                                                                                                                                                                                                    </t>
  </si>
  <si>
    <t>365,95</t>
  </si>
  <si>
    <t xml:space="preserve">TUBO DE COBRE CLASSE "A", DN = 3 " (79 MM), PARA INSTALACOES DE MEDIA PRESSAO PARA GASES COMBUSTIVEIS E MEDICINAIS                                                                                                                                                                                                                                                                                                                                                                                        </t>
  </si>
  <si>
    <t>539,14</t>
  </si>
  <si>
    <t xml:space="preserve">TUBO DE COBRE CLASSE "A", DN = 3/4 " (22 MM), PARA INSTALACOES DE MEDIA PRESSAO PARA GASES COMBUSTIVEIS E MEDICINAIS                                                                                                                                                                                                                                                                                                                                                                                      </t>
  </si>
  <si>
    <t>86,00</t>
  </si>
  <si>
    <t xml:space="preserve">TUBO DE COBRE CLASSE "A", DN = 4 " (104 MM), PARA INSTALACOES DE MEDIA PRESSAO PARA GASES COMBUSTIVEIS E MEDICINAIS                                                                                                                                                                                                                                                                                                                                                                                       </t>
  </si>
  <si>
    <t xml:space="preserve">TUBO DE COBRE CLASSE "E", DN = 104 MM, PARA INSTALACAO HIDRAULICA PREDIAL                                                                                                                                                                                                                                                                                                                                                                                                                                 </t>
  </si>
  <si>
    <t>647,29</t>
  </si>
  <si>
    <t xml:space="preserve">TUBO DE COBRE CLASSE "E", DN = 15 MM, PARA INSTALACAO HIDRAULICA PREDIAL                                                                                                                                                                                                                                                                                                                                                                                                                                  </t>
  </si>
  <si>
    <t>34,33</t>
  </si>
  <si>
    <t xml:space="preserve">TUBO DE COBRE CLASSE "E", DN = 22 MM, PARA INSTALACAO HIDRAULICA PREDIAL                                                                                                                                                                                                                                                                                                                                                                                                                                  </t>
  </si>
  <si>
    <t>59,05</t>
  </si>
  <si>
    <t xml:space="preserve">TUBO DE COBRE CLASSE "E", DN = 28 MM, PARA INSTALACAO HIDRAULICA PREDIAL                                                                                                                                                                                                                                                                                                                                                                                                                                  </t>
  </si>
  <si>
    <t>74,95</t>
  </si>
  <si>
    <t xml:space="preserve">TUBO DE COBRE CLASSE "E", DN = 35 MM, PARA INSTALACAO HIDRAULICA PREDIAL                                                                                                                                                                                                                                                                                                                                                                                                                                  </t>
  </si>
  <si>
    <t>108,84</t>
  </si>
  <si>
    <t xml:space="preserve">TUBO DE COBRE CLASSE "E", DN = 42 MM, PARA INSTALACAO HIDRAULICA PREDIAL                                                                                                                                                                                                                                                                                                                                                                                                                                  </t>
  </si>
  <si>
    <t>146,98</t>
  </si>
  <si>
    <t xml:space="preserve">TUBO DE COBRE CLASSE "E", DN = 54 MM, PARA INSTALACAO HIDRAULICA PREDIAL                                                                                                                                                                                                                                                                                                                                                                                                                                  </t>
  </si>
  <si>
    <t>213,15</t>
  </si>
  <si>
    <t xml:space="preserve">TUBO DE COBRE CLASSE "E", DN = 66 MM, PARA INSTALACAO HIDRAULICA PREDIAL                                                                                                                                                                                                                                                                                                                                                                                                                                  </t>
  </si>
  <si>
    <t>300,29</t>
  </si>
  <si>
    <t xml:space="preserve">TUBO DE COBRE CLASSE "E", DN = 79 MM, PARA INSTALACAO HIDRAULICA PREDIAL                                                                                                                                                                                                                                                                                                                                                                                                                                  </t>
  </si>
  <si>
    <t>438,97</t>
  </si>
  <si>
    <t xml:space="preserve">TUBO DE COBRE CLASSE "I", DN = 1 " (28 MM), PARA INSTALACOES INDUSTRIAIS DE ALTA PRESSAO E VAPOR                                                                                                                                                                                                                                                                                                                                                                                                          </t>
  </si>
  <si>
    <t>144,18</t>
  </si>
  <si>
    <t xml:space="preserve">TUBO DE COBRE CLASSE "I", DN = 1 1/2 " (42 MM), PARA INSTALACOES INDUSTRIAIS DE ALTA PRESSAO E VAPOR                                                                                                                                                                                                                                                                                                                                                                                                      </t>
  </si>
  <si>
    <t>253,41</t>
  </si>
  <si>
    <t xml:space="preserve">TUBO DE COBRE CLASSE "I", DN = 1 1/4 " (35 MM), PARA INSTALACOES INDUSTRIAIS DE ALTA PRESSAO E VAPOR                                                                                                                                                                                                                                                                                                                                                                                                      </t>
  </si>
  <si>
    <t>208,54</t>
  </si>
  <si>
    <t xml:space="preserve">TUBO DE COBRE CLASSE "I", DN = 1/2 " (15 MM), PARA INSTALACOES INDUSTRIAIS DE ALTA PRESSAO E VAPOR                                                                                                                                                                                                                                                                                                                                                                                                        </t>
  </si>
  <si>
    <t>63,85</t>
  </si>
  <si>
    <t xml:space="preserve">TUBO DE COBRE CLASSE "I", DN = 2 " (54 MM), PARA INSTALACOES INDUSTRIAIS DE ALTA PRESSAO E VAPOR                                                                                                                                                                                                                                                                                                                                                                                                          </t>
  </si>
  <si>
    <t>350,92</t>
  </si>
  <si>
    <t xml:space="preserve">TUBO DE COBRE CLASSE "I", DN = 2 1/2 " (66 MM), PARA INSTALACOES INDUSTRIAIS DE ALTA PRESSAO E VAPOR                                                                                                                                                                                                                                                                                                                                                                                                      </t>
  </si>
  <si>
    <t>455,31</t>
  </si>
  <si>
    <t xml:space="preserve">TUBO DE COBRE CLASSE "I", DN = 3 " (79 MM), PARA INSTALACOES INDUSTRIAIS DE ALTA PRESSAO E VAPOR                                                                                                                                                                                                                                                                                                                                                                                                          </t>
  </si>
  <si>
    <t>674,34</t>
  </si>
  <si>
    <t xml:space="preserve">TUBO DE COBRE CLASSE "I", DN = 3/4 " (22 MM), PARA INSTALACOES INDUSTRIAIS DE ALTA PRESSAO E VAPOR                                                                                                                                                                                                                                                                                                                                                                                                        </t>
  </si>
  <si>
    <t>104,07</t>
  </si>
  <si>
    <t xml:space="preserve">TUBO DE COBRE CLASSE "I", DN = 4" (104 MM), PARA INSTALACOES INDUSTRIAIS DE ALTA PRESSAO E VAPOR                                                                                                                                                                                                                                                                                                                                                                                                          </t>
  </si>
  <si>
    <t>992,60</t>
  </si>
  <si>
    <t xml:space="preserve">TUBO DE COBRE FLEXIVEL, D = 1/2 ", E = 0,79 MM, PARA AR-CONDICIONADO/ INSTALACOES GAS RESIDENCIAIS E COMERCIAIS                                                                                                                                                                                                                                                                                                                                                                                           </t>
  </si>
  <si>
    <t>45,23</t>
  </si>
  <si>
    <t xml:space="preserve">TUBO DE COBRE FLEXIVEL, D = 1/4 ", E = 0,79 MM, PARA AR-CONDICIONADO/ INSTALACOES GAS RESIDENCIAIS E COMERCIAIS                                                                                                                                                                                                                                                                                                                                                                                           </t>
  </si>
  <si>
    <t>21,68</t>
  </si>
  <si>
    <t xml:space="preserve">TUBO DE COBRE FLEXIVEL, D = 3/16 ", E = 0,79 MM, PARA AR-CONDICIONADO/ INSTALACOES GAS RESIDENCIAIS E COMERCIAIS                                                                                                                                                                                                                                                                                                                                                                                          </t>
  </si>
  <si>
    <t xml:space="preserve">TUBO DE COBRE FLEXIVEL, D = 3/4 ", E = 0,79 MM, PARA AR-CONDICIONADO/ INSTALACOES GAS RESIDENCIAIS E COMERCIAIS                                                                                                                                                                                                                                                                                                                                                                                           </t>
  </si>
  <si>
    <t>68,04</t>
  </si>
  <si>
    <t xml:space="preserve">TUBO DE COBRE FLEXIVEL, D = 3/8 ", E = 0,79 MM, PARA AR-CONDICIONADO/ INSTALACOES GAS RESIDENCIAIS E COMERCIAIS                                                                                                                                                                                                                                                                                                                                                                                           </t>
  </si>
  <si>
    <t>33,35</t>
  </si>
  <si>
    <t xml:space="preserve">TUBO DE COBRE FLEXIVEL, D = 5/16 ", E = 0,79 MM, PARA AR-CONDICIONADO/ INSTALACOES GAS RESIDENCIAIS E COMERCIAIS                                                                                                                                                                                                                                                                                                                                                                                          </t>
  </si>
  <si>
    <t>26,66</t>
  </si>
  <si>
    <t xml:space="preserve">TUBO DE COBRE FLEXIVEL, D = 5/8 ", E = 0,79 MM, PARA AR-CONDICIONADO/ INSTALACOES GAS RESIDENCIAIS E COMERCIAIS                                                                                                                                                                                                                                                                                                                                                                                           </t>
  </si>
  <si>
    <t>56,26</t>
  </si>
  <si>
    <t xml:space="preserve">TUBO DE COBRE, CLASSE "A", DN = 2" (54 MM), PARA INSTALACOES DE MEDIA PRESSAO PARA GASES COMBUSTIVEIS E MEDICINAIS                                                                                                                                                                                                                                                                                                                                                                                        </t>
  </si>
  <si>
    <t>282,88</t>
  </si>
  <si>
    <t xml:space="preserve">TUBO DE CONCRETO ARMADO PARA AGUAS PLUVIAIS, CLASSE PA-1, COM ENCAIXE PONTA E BOLSA, DIAMETRO NOMINAL DE = 600 MM                                                                                                                                                                                                                                                                                                                                                                                         </t>
  </si>
  <si>
    <t>221,42</t>
  </si>
  <si>
    <t xml:space="preserve">TUBO DE CONCRETO ARMADO PARA AGUAS PLUVIAIS, CLASSE PA-1, COM ENCAIXE PONTA E BOLSA, DIAMETRO NOMINAL DE 1000 MM                                                                                                                                                                                                                                                                                                                                                                                          </t>
  </si>
  <si>
    <t>431,67</t>
  </si>
  <si>
    <t xml:space="preserve">TUBO DE CONCRETO ARMADO PARA AGUAS PLUVIAIS, CLASSE PA-1, COM ENCAIXE PONTA E BOLSA, DIAMETRO NOMINAL DE 1100 MM                                                                                                                                                                                                                                                                                                                                                                                          </t>
  </si>
  <si>
    <t>604,71</t>
  </si>
  <si>
    <t xml:space="preserve">TUBO DE CONCRETO ARMADO PARA AGUAS PLUVIAIS, CLASSE PA-1, COM ENCAIXE PONTA E BOLSA, DIAMETRO NOMINAL DE 1200 MM                                                                                                                                                                                                                                                                                                                                                                                          </t>
  </si>
  <si>
    <t>644,72</t>
  </si>
  <si>
    <t xml:space="preserve">TUBO DE CONCRETO ARMADO PARA AGUAS PLUVIAIS, CLASSE PA-1, COM ENCAIXE PONTA E BOLSA, DIAMETRO NOMINAL DE 1500 MM                                                                                                                                                                                                                                                                                                                                                                                          </t>
  </si>
  <si>
    <t>934,05</t>
  </si>
  <si>
    <t xml:space="preserve">TUBO DE CONCRETO ARMADO PARA AGUAS PLUVIAIS, CLASSE PA-1, COM ENCAIXE PONTA E BOLSA, DIAMETRO NOMINAL DE 2000 MM                                                                                                                                                                                                                                                                                                                                                                                          </t>
  </si>
  <si>
    <t>2.588,26</t>
  </si>
  <si>
    <t xml:space="preserve">TUBO DE CONCRETO ARMADO PARA AGUAS PLUVIAIS, CLASSE PA-1, COM ENCAIXE PONTA E BOLSA, DIAMETRO NOMINAL DE 300 MM                                                                                                                                                                                                                                                                                                                                                                                           </t>
  </si>
  <si>
    <t>101,40</t>
  </si>
  <si>
    <t xml:space="preserve">TUBO DE CONCRETO ARMADO PARA AGUAS PLUVIAIS, CLASSE PA-1, COM ENCAIXE PONTA E BOLSA, DIAMETRO NOMINAL DE 400 MM                                                                                                                                                                                                                                                                                                                                                                                           </t>
  </si>
  <si>
    <t>114,43</t>
  </si>
  <si>
    <t xml:space="preserve">TUBO DE CONCRETO ARMADO PARA AGUAS PLUVIAIS, CLASSE PA-1, COM ENCAIXE PONTA E BOLSA, DIAMETRO NOMINAL DE 500 MM                                                                                                                                                                                                                                                                                                                                                                                           </t>
  </si>
  <si>
    <t>136,75</t>
  </si>
  <si>
    <t xml:space="preserve">TUBO DE CONCRETO ARMADO PARA AGUAS PLUVIAIS, CLASSE PA-1, COM ENCAIXE PONTA E BOLSA, DIAMETRO NOMINAL DE 700 MM                                                                                                                                                                                                                                                                                                                                                                                           </t>
  </si>
  <si>
    <t>301,80</t>
  </si>
  <si>
    <t xml:space="preserve">TUBO DE CONCRETO ARMADO PARA AGUAS PLUVIAIS, CLASSE PA-1, COM ENCAIXE PONTA E BOLSA, DIAMETRO NOMINAL DE 800 MM                                                                                                                                                                                                                                                                                                                                                                                           </t>
  </si>
  <si>
    <t>368,41</t>
  </si>
  <si>
    <t xml:space="preserve">TUBO DE CONCRETO ARMADO PARA AGUAS PLUVIAIS, CLASSE PA-1, COM ENCAIXE PONTA E BOLSA, DIAMETRO NOMINAL DE 900 MM                                                                                                                                                                                                                                                                                                                                                                                           </t>
  </si>
  <si>
    <t>423,30</t>
  </si>
  <si>
    <t xml:space="preserve">TUBO DE CONCRETO ARMADO PARA AGUAS PLUVIAIS, CLASSE PA-2, COM ENCAIXE PONTA E BOLSA, DIAMETRO NOMINAL DE 1000 MM                                                                                                                                                                                                                                                                                                                                                                                          </t>
  </si>
  <si>
    <t>474,47</t>
  </si>
  <si>
    <t xml:space="preserve">TUBO DE CONCRETO ARMADO PARA AGUAS PLUVIAIS, CLASSE PA-2, COM ENCAIXE PONTA E BOLSA, DIAMETRO NOMINAL DE 1100 MM                                                                                                                                                                                                                                                                                                                                                                                          </t>
  </si>
  <si>
    <t>654,95</t>
  </si>
  <si>
    <t xml:space="preserve">TUBO DE CONCRETO ARMADO PARA AGUAS PLUVIAIS, CLASSE PA-2, COM ENCAIXE PONTA E BOLSA, DIAMETRO NOMINAL DE 1200 MM                                                                                                                                                                                                                                                                                                                                                                                          </t>
  </si>
  <si>
    <t>695,89</t>
  </si>
  <si>
    <t xml:space="preserve">TUBO DE CONCRETO ARMADO PARA AGUAS PLUVIAIS, CLASSE PA-2, COM ENCAIXE PONTA E BOLSA, DIAMETRO NOMINAL DE 1500 MM                                                                                                                                                                                                                                                                                                                                                                                          </t>
  </si>
  <si>
    <t>999,18</t>
  </si>
  <si>
    <t xml:space="preserve">TUBO DE CONCRETO ARMADO PARA AGUAS PLUVIAIS, CLASSE PA-2, COM ENCAIXE PONTA E BOLSA, DIAMETRO NOMINAL DE 2000 MM                                                                                                                                                                                                                                                                                                                                                                                          </t>
  </si>
  <si>
    <t>2.902,64</t>
  </si>
  <si>
    <t xml:space="preserve">TUBO DE CONCRETO ARMADO PARA AGUAS PLUVIAIS, CLASSE PA-2, COM ENCAIXE PONTA E BOLSA, DIAMETRO NOMINAL DE 300 MM                                                                                                                                                                                                                                                                                                                                                                                           </t>
  </si>
  <si>
    <t xml:space="preserve">TUBO DE CONCRETO ARMADO PARA AGUAS PLUVIAIS, CLASSE PA-2, COM ENCAIXE PONTA E BOLSA, DIAMETRO NOMINAL DE 400 MM                                                                                                                                                                                                                                                                                                                                                                                           </t>
  </si>
  <si>
    <t>120,94</t>
  </si>
  <si>
    <t xml:space="preserve">TUBO DE CONCRETO ARMADO PARA AGUAS PLUVIAIS, CLASSE PA-2, COM ENCAIXE PONTA E BOLSA, DIAMETRO NOMINAL DE 500 MM                                                                                                                                                                                                                                                                                                                                                                                           </t>
  </si>
  <si>
    <t xml:space="preserve">TUBO DE CONCRETO ARMADO PARA AGUAS PLUVIAIS, CLASSE PA-2, COM ENCAIXE PONTA E BOLSA, DIAMETRO NOMINAL DE 600 MM                                                                                                                                                                                                                                                                                                                                                                                           </t>
  </si>
  <si>
    <t>192,11</t>
  </si>
  <si>
    <t xml:space="preserve">TUBO DE CONCRETO ARMADO PARA AGUAS PLUVIAIS, CLASSE PA-2, COM ENCAIXE PONTA E BOLSA, DIAMETRO NOMINAL DE 700 MM                                                                                                                                                                                                                                                                                                                                                                                           </t>
  </si>
  <si>
    <t>293,98</t>
  </si>
  <si>
    <t xml:space="preserve">TUBO DE CONCRETO ARMADO PARA AGUAS PLUVIAIS, CLASSE PA-2, COM ENCAIXE PONTA E BOLSA, DIAMETRO NOMINAL DE 800 MM                                                                                                                                                                                                                                                                                                                                                                                           </t>
  </si>
  <si>
    <t xml:space="preserve">TUBO DE CONCRETO ARMADO PARA AGUAS PLUVIAIS, CLASSE PA-2, COM ENCAIXE PONTA E BOLSA, DIAMETRO NOMINAL DE 900 MM                                                                                                                                                                                                                                                                                                                                                                                           </t>
  </si>
  <si>
    <t>427,95</t>
  </si>
  <si>
    <t xml:space="preserve">TUBO DE CONCRETO ARMADO PARA AGUAS PLUVIAIS, CLASSE PA-3, COM ENCAIXE PONTA E BOLSA, DIAMETRO NOMINAL DE 1000 MM                                                                                                                                                                                                                                                                                                                                                                                          </t>
  </si>
  <si>
    <t xml:space="preserve">TUBO DE CONCRETO ARMADO PARA AGUAS PLUVIAIS, CLASSE PA-3, COM ENCAIXE PONTA E BOLSA, DIAMETRO NOMINAL DE 1100 MM                                                                                                                                                                                                                                                                                                                                                                                          </t>
  </si>
  <si>
    <t>795,43</t>
  </si>
  <si>
    <t xml:space="preserve">TUBO DE CONCRETO ARMADO PARA AGUAS PLUVIAIS, CLASSE PA-3, COM ENCAIXE PONTA E BOLSA, DIAMETRO NOMINAL DE 1200 MM                                                                                                                                                                                                                                                                                                                                                                                          </t>
  </si>
  <si>
    <t>961,78</t>
  </si>
  <si>
    <t xml:space="preserve">TUBO DE CONCRETO ARMADO PARA AGUAS PLUVIAIS, CLASSE PA-3, COM ENCAIXE PONTA E BOLSA, DIAMETRO NOMINAL DE 1500 MM                                                                                                                                                                                                                                                                                                                                                                                          </t>
  </si>
  <si>
    <t>1.460,62</t>
  </si>
  <si>
    <t xml:space="preserve">TUBO DE CONCRETO ARMADO PARA AGUAS PLUVIAIS, CLASSE PA-3, COM ENCAIXE PONTA E BOLSA, DIAMETRO NOMINAL DE 400 MM                                                                                                                                                                                                                                                                                                                                                                                           </t>
  </si>
  <si>
    <t>176,76</t>
  </si>
  <si>
    <t xml:space="preserve">TUBO DE CONCRETO ARMADO PARA AGUAS PLUVIAIS, CLASSE PA-3, COM ENCAIXE PONTA E BOLSA, DIAMETRO NOMINAL DE 500 MM                                                                                                                                                                                                                                                                                                                                                                                           </t>
  </si>
  <si>
    <t>238,16</t>
  </si>
  <si>
    <t xml:space="preserve">TUBO DE CONCRETO ARMADO PARA AGUAS PLUVIAIS, CLASSE PA-3, COM ENCAIXE PONTA E BOLSA, DIAMETRO NOMINAL DE 600 MM                                                                                                                                                                                                                                                                                                                                                                                           </t>
  </si>
  <si>
    <t>288,40</t>
  </si>
  <si>
    <t xml:space="preserve">TUBO DE CONCRETO ARMADO PARA AGUAS PLUVIAIS, CLASSE PA-3, COM ENCAIXE PONTA E BOLSA, DIAMETRO NOMINAL DE 700 MM                                                                                                                                                                                                                                                                                                                                                                                           </t>
  </si>
  <si>
    <t>496,79</t>
  </si>
  <si>
    <t xml:space="preserve">TUBO DE CONCRETO ARMADO PARA AGUAS PLUVIAIS, CLASSE PA-3, COM ENCAIXE PONTA E BOLSA, DIAMETRO NOMINAL DE 800 MM                                                                                                                                                                                                                                                                                                                                                                                           </t>
  </si>
  <si>
    <t>517,63</t>
  </si>
  <si>
    <t xml:space="preserve">TUBO DE CONCRETO ARMADO PARA AGUAS PLUVIAIS, CLASSE PA-3, COM ENCAIXE PONTA E BOLSA, DIAMETRO NOMINAL DE 900 MM                                                                                                                                                                                                                                                                                                                                                                                           </t>
  </si>
  <si>
    <t>554,48</t>
  </si>
  <si>
    <t xml:space="preserve">TUBO DE CONCRETO ARMADO PARA ESGOTO SANITARIO, CLASSE EA-2, COM ENCAIXE PONTA E BOLSA, COM JUNTA ELASTICA, DIAMETRO NOMINAL DE 1000 MM                                                                                                                                                                                                                                                                                                                                                                    </t>
  </si>
  <si>
    <t>867,07</t>
  </si>
  <si>
    <t xml:space="preserve">TUBO DE CONCRETO ARMADO PARA ESGOTO SANITARIO, CLASSE EA-2, COM ENCAIXE PONTA E BOLSA, COM JUNTA ELASTICA, DIAMETRO NOMINAL DE 300 MM                                                                                                                                                                                                                                                                                                                                                                     </t>
  </si>
  <si>
    <t>181,41</t>
  </si>
  <si>
    <t xml:space="preserve">TUBO DE CONCRETO ARMADO PARA ESGOTO SANITARIO, CLASSE EA-2, COM ENCAIXE PONTA E BOLSA, COM JUNTA ELASTICA, DIAMETRO NOMINAL DE 400 MM                                                                                                                                                                                                                                                                                                                                                                     </t>
  </si>
  <si>
    <t>186,06</t>
  </si>
  <si>
    <t xml:space="preserve">TUBO DE CONCRETO ARMADO PARA ESGOTO SANITARIO, CLASSE EA-2, COM ENCAIXE PONTA E BOLSA, COM JUNTA ELASTICA, DIAMETRO NOMINAL DE 500 MM                                                                                                                                                                                                                                                                                                                                                                     </t>
  </si>
  <si>
    <t>344,22</t>
  </si>
  <si>
    <t xml:space="preserve">TUBO DE CONCRETO ARMADO PARA ESGOTO SANITARIO, CLASSE EA-2, COM ENCAIXE PONTA E BOLSA, COM JUNTA ELASTICA, DIAMETRO NOMINAL DE 600 MM                                                                                                                                                                                                                                                                                                                                                                     </t>
  </si>
  <si>
    <t>422,37</t>
  </si>
  <si>
    <t xml:space="preserve">TUBO DE CONCRETO ARMADO PARA ESGOTO SANITARIO, CLASSE EA-2, COM ENCAIXE PONTA E BOLSA, COM JUNTA ELASTICA, DIAMETRO NOMINAL DE 700 MM                                                                                                                                                                                                                                                                                                                                                                     </t>
  </si>
  <si>
    <t>551,68</t>
  </si>
  <si>
    <t xml:space="preserve">TUBO DE CONCRETO ARMADO PARA ESGOTO SANITARIO, CLASSE EA-2, COM ENCAIXE PONTA E BOLSA, COM JUNTA ELASTICA, DIAMETRO NOMINAL DE 800 MM                                                                                                                                                                                                                                                                                                                                                                     </t>
  </si>
  <si>
    <t>563,87</t>
  </si>
  <si>
    <t xml:space="preserve">TUBO DE CONCRETO ARMADO PARA ESGOTO SANITARIO, CLASSE EA-2, COM ENCAIXE PONTA E BOLSA, COM JUNTA ELASTICA, DIAMETRO NOMINAL DE 900 MM                                                                                                                                                                                                                                                                                                                                                                     </t>
  </si>
  <si>
    <t>854,97</t>
  </si>
  <si>
    <t xml:space="preserve">TUBO DE CONCRETO ARMADO PARA ESGOTO SANITARIO, CLASSE EA-3, COM ENCAIXE PONTA E BOLSA, COM JUNTA ELASTICA, DIAMETRO NOMINAL DE 1000 MM                                                                                                                                                                                                                                                                                                                                                                    </t>
  </si>
  <si>
    <t>1.107,10</t>
  </si>
  <si>
    <t xml:space="preserve">TUBO DE CONCRETO ARMADO PARA ESGOTO SANITARIO, CLASSE EA-3, COM ENCAIXE PONTA E BOLSA, COM JUNTA ELASTICA, DIAMETRO NOMINAL DE 400 MM                                                                                                                                                                                                                                                                                                                                                                     </t>
  </si>
  <si>
    <t>219,55</t>
  </si>
  <si>
    <t xml:space="preserve">TUBO DE CONCRETO ARMADO PARA ESGOTO SANITARIO, CLASSE EA-3, COM ENCAIXE PONTA E BOLSA, COM JUNTA ELASTICA, DIAMETRO NOMINAL DE 500 MM                                                                                                                                                                                                                                                                                                                                                                     </t>
  </si>
  <si>
    <t>457,72</t>
  </si>
  <si>
    <t xml:space="preserve">TUBO DE CONCRETO ARMADO PARA ESGOTO SANITARIO, CLASSE EA-3, COM ENCAIXE PONTA E BOLSA, COM JUNTA ELASTICA, DIAMETRO NOMINAL DE 600 MM                                                                                                                                                                                                                                                                                                                                                                     </t>
  </si>
  <si>
    <t>484,70</t>
  </si>
  <si>
    <t xml:space="preserve">TUBO DE CONCRETO ARMADO PARA ESGOTO SANITARIO, CLASSE EA-3, COM ENCAIXE PONTA E BOLSA, COM JUNTA ELASTICA, DIAMETRO NOMINAL DE 700 MM                                                                                                                                                                                                                                                                                                                                                                     </t>
  </si>
  <si>
    <t>632,62</t>
  </si>
  <si>
    <t xml:space="preserve">TUBO DE CONCRETO ARMADO PARA ESGOTO SANITARIO, CLASSE EA-3, COM ENCAIXE PONTA E BOLSA, COM JUNTA ELASTICA, DIAMETRO NOMINAL DE 800 MM                                                                                                                                                                                                                                                                                                                                                                     </t>
  </si>
  <si>
    <t>693,10</t>
  </si>
  <si>
    <t xml:space="preserve">TUBO DE CONCRETO ARMADO PARA ESGOTO SANITARIO, CLASSE EA-3, COM ENCAIXE PONTA E BOLSA, COM JUNTA ELASTICA, DIAMETRO NOMINAL DE 900 MM                                                                                                                                                                                                                                                                                                                                                                     </t>
  </si>
  <si>
    <t>981,50</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</si>
  <si>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</si>
  <si>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</si>
  <si>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</si>
  <si>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</si>
  <si>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</si>
  <si>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</si>
  <si>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34,02</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</si>
  <si>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</si>
  <si>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</si>
  <si>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</si>
  <si>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</si>
  <si>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</si>
  <si>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</si>
  <si>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</si>
  <si>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</si>
  <si>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</si>
  <si>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</si>
  <si>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88,21</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</si>
  <si>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</si>
  <si>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</si>
  <si>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</si>
  <si>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28,98</t>
  </si>
  <si>
    <t xml:space="preserve">TUBO DE CONCRETO SIMPLES POROSO PARA DRENAGEM (DRENO POROSO), COM ENCAIXE MACHO E FEMEA, DIAMETRO NOMINAL DE 300 MM                                                                                                                                                                                                                                                                                                                                                                                       </t>
  </si>
  <si>
    <t xml:space="preserve">TUBO DE DESCARGA, TIPO BENGALA, PARA LIGACAO CAIXA DE DESCARGA - EMBUTIR, PVC, 40 MM X 150 CM                                                                                                                                                                                                                                                                                                                                                                                                             </t>
  </si>
  <si>
    <t>27,37</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</si>
  <si>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</si>
  <si>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</si>
  <si>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</si>
  <si>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</si>
  <si>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</si>
  <si>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</si>
  <si>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</si>
  <si>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</si>
  <si>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</si>
  <si>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3,44</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</si>
  <si>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</si>
  <si>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</si>
  <si>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</si>
  <si>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</si>
  <si>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5,46</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</si>
  <si>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</si>
  <si>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</si>
  <si>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5.365,36</t>
  </si>
  <si>
    <t xml:space="preserve">TUBO DE POLIETILENO DE ALTA DENSIDADE, PEAD, PE-80, DE = 110 MM X 10,0 MM PAREDE, ( SDR 11 - PN 12,5 ) PARA REDE DE AGUA OU ESGOTO ( NBR 15561)                                                                                                                                                                                                                                                                                                                                                           </t>
  </si>
  <si>
    <t>131,50</t>
  </si>
  <si>
    <t xml:space="preserve">TUBO DE POLIETILENO DE ALTA DENSIDADE, PEAD, PE-80, DE = 1200 MM X 37,2 MM PAREDE ( SDR 32,25 - PN 04 ) PARA REDE DE AGUA OU ESGOTO ( NBR 15561)                                                                                                                                                                                                                                                                                                                                                          </t>
  </si>
  <si>
    <t>3.950,03</t>
  </si>
  <si>
    <t xml:space="preserve">TUBO DE POLIETILENO DE ALTA DENSIDADE, PEAD, PE-80, DE = 1400 MM X 42,9 MM PAREDE, (SDR 32,25 - PN 04 ) PARA REDE DE AGUA OU ESGOTO ( NBR 15561)                                                                                                                                                                                                                                                                                                                                                          </t>
  </si>
  <si>
    <t>1.920,34</t>
  </si>
  <si>
    <t xml:space="preserve">TUBO DE POLIETILENO DE ALTA DENSIDADE, PEAD, PE-80, DE = 160 MM X 14,6 MM PAREDE, (SDR 11 - PN 12,5 ) PARA REDE DE AGUA OU ESGOTO ( NBR 15561)                                                                                                                                                                                                                                                                                                                                                            </t>
  </si>
  <si>
    <t>282,26</t>
  </si>
  <si>
    <t xml:space="preserve">TUBO DE POLIETILENO DE ALTA DENSIDADE, PEAD, PE-80, DE = 1600 MM X 49,0 MM PAREDE, ( SDR 32,25 - PN 04 ) PARA REDE DE AGUA OU ESGOTO ( NBR 15561)                                                                                                                                                                                                                                                                                                                                                         </t>
  </si>
  <si>
    <t>1.260,59</t>
  </si>
  <si>
    <t xml:space="preserve">TUBO DE POLIETILENO DE ALTA DENSIDADE, PEAD, PE-80, DE = 900 MM X 34,7 MM PAREDE, ( SDR 26 - PN 05 ) PARA REDE DE AGUA OU ESGOTO ( NBR 15561)                                                                                                                                                                                                                                                                                                                                                             </t>
  </si>
  <si>
    <t>4.866,35</t>
  </si>
  <si>
    <t xml:space="preserve">TUBO DE POLIETILENO DE ALTA DENSIDADE, PEAD, PE-80, DE= 200 MM X 18,2 MM PAREDE, ( SDR 11 - PN 12,5 ) PARA REDE DE AGUA OU ESGOTO ( NBR 15561)                                                                                                                                                                                                                                                                                                                                                            </t>
  </si>
  <si>
    <t>440,01</t>
  </si>
  <si>
    <t xml:space="preserve">TUBO DE POLIETILENO DE ALTA DENSIDADE, PEAD, PE-80, DE= 315 MM X 28,7 MM PAREDE, ( SDR 11 - PN 12,5 ) PARA REDE DE AGUA OU ESGOTO ( NBR 15561)                                                                                                                                                                                                                                                                                                                                                            </t>
  </si>
  <si>
    <t>1.078,14</t>
  </si>
  <si>
    <t xml:space="preserve">TUBO DE POLIETILENO DE ALTA DENSIDADE, PEAD, PE-80, DE= 400 MM X 36,4 MM PAREDE, ( SDR 11 - PN 12,5 ) PARA REDE DE AGUA OU ESGOTO ( NBR 15561)                                                                                                                                                                                                                                                                                                                                                            </t>
  </si>
  <si>
    <t>1.736,49</t>
  </si>
  <si>
    <t xml:space="preserve">TUBO DE POLIETILENO DE ALTA DENSIDADE, PEAD, PE-80, DE= 50 MM X 4,6 MM PAREDE, (SDR 11 - PN 12,5) PARA REDE DE AGUA OU ESGOTO ( NBR 15561)                                                                                                                                                                                                                                                                                                                                                                </t>
  </si>
  <si>
    <t>28,01</t>
  </si>
  <si>
    <t xml:space="preserve">TUBO DE POLIETILENO DE ALTA DENSIDADE, PEAD, PE-80, DE= 500 MM X 45,5 MM PAREDE, ( SDR 11 - PN 12,5 ) PARA REDE DE AGUA OU ESGOTO ( NBR 15561)                                                                                                                                                                                                                                                                                                                                                            </t>
  </si>
  <si>
    <t>3.048,63</t>
  </si>
  <si>
    <t xml:space="preserve">TUBO DE POLIETILENO DE ALTA DENSIDADE, PEAD, PE-80, DE= 630 MM X 57,3 MM PAREDE (SDR 11 - PN 12,5 ) PARA REDE DE AGUA OU ESGOTO ( NBR 15561)                                                                                                                                                                                                                                                                                                                                                              </t>
  </si>
  <si>
    <t>4.534,18</t>
  </si>
  <si>
    <t xml:space="preserve">TUBO DE POLIETILENO DE ALTA DENSIDADE, PEAD, PE-80, DE= 730 MM X 34,1 MM PAREDE, ( SDR 21 - PN 06 ) PARA REDE DE AGUA OU ESGOTO ( NBR 15561)                                                                                                                                                                                                                                                                                                                                                              </t>
  </si>
  <si>
    <t>2.273,77</t>
  </si>
  <si>
    <t xml:space="preserve">TUBO DE POLIETILENO DE ALTA DENSIDADE, PEAD, PE-80, DE= 75 MM X 6,9 MM PAREDE, ( SRD 11 - PN 12,5 ) PARA REDE DE AGUA OU ESGOTO ( NBR 15561)                                                                                                                                                                                                                                                                                                                                                              </t>
  </si>
  <si>
    <t>62,65</t>
  </si>
  <si>
    <t xml:space="preserve">TUBO DE POLIETILENO DE ALTA DENSIDADE, PEAD, PE-80, DE= 800 MM X 30,8 MM PAREDE, ( SDR 26 - PN 05 ) PARA REDE DE AGUA OU ESGOTO ( NBR 15561)                                                                                                                                                                                                                                                                                                                                                              </t>
  </si>
  <si>
    <t>2.966,51</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</si>
  <si>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</si>
  <si>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</si>
  <si>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</si>
  <si>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1.842,70</t>
  </si>
  <si>
    <t xml:space="preserve">TUBO DE REVESTIMENTO, EM ACO, CORPO SCHEDULE 40, PONTEIRA SCHEDULE 80, ROSQUEAVEL E SEGMENTADO PARA PERFURACAO, DIAMETRO 12" (320 MM)                                                                                                                                                                                                                                                                                                                                                                     </t>
  </si>
  <si>
    <t>2.259,90</t>
  </si>
  <si>
    <t xml:space="preserve">TUBO DE REVESTIMENTO, EM ACO, CORPO SCHEDULE 40, PONTEIRA SCHEDULE 80, ROSQUEAVEL E SEGMENTADO PARA PERFURACAO, DIAMETRO 14'' (400 MM)                                                                                                                                                                                                                                                                                                                                                                    </t>
  </si>
  <si>
    <t>2.619,41</t>
  </si>
  <si>
    <t xml:space="preserve">TUBO DE REVESTIMENTO, EM ACO, CORPO SCHEDULE 40, PONTEIRA SCHEDULE 80, ROSQUEAVEL E SEGMENTADO PARA PERFURACAO, DIAMETRO 16'' (450 MM)                                                                                                                                                                                                                                                                                                                                                                    </t>
  </si>
  <si>
    <t>3.459,86</t>
  </si>
  <si>
    <t xml:space="preserve">TUBO DE REVESTIMENTO, EM ACO, CORPO SCHEDULE 40, PONTEIRA SCHEDULE 80, ROSQUEAVEL E SEGMENTADO PARA PERFURACAO, DIAMETRO 4'' (450 MM)                                                                                                                                                                                                                                                                                                                                                                     </t>
  </si>
  <si>
    <t>613,25</t>
  </si>
  <si>
    <t xml:space="preserve">TUBO DE REVESTIMENTO, EM ACO, CORPO SCHEDULE 40, PONTEIRA SCHEDULE 80, ROSQUEAVEL E SEGMENTADO PARA PERFURACAO, DIAMETRO 6'' (200 MM)                                                                                                                                                                                                                                                                                                                                                                     </t>
  </si>
  <si>
    <t>854,09</t>
  </si>
  <si>
    <t xml:space="preserve">TUBO DE REVESTIMENTO, EM ACO, CORPO SCHEDULE 40, PONTEIRA SCHEDULE 80, ROSQUEAVEL E SEGMENTADO PARA PERFURACAO, DIAMETRO 8'' (200 MM)                                                                                                                                                                                                                                                                                                                                                                     </t>
  </si>
  <si>
    <t>1.216,18</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</si>
  <si>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</si>
  <si>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</si>
  <si>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40,19</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</si>
  <si>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</si>
  <si>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</si>
  <si>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11,82</t>
  </si>
  <si>
    <t>18,99</t>
  </si>
  <si>
    <t xml:space="preserve">TUBO MULTICAMADA PEX, DN *26* MM, PARA INSTALACOES A GAS (AMARELO)                                                                                                                                                                                                                                                                                                                                                                                                                                        </t>
  </si>
  <si>
    <t>26,60</t>
  </si>
  <si>
    <t xml:space="preserve">TUBO MULTICAMADA PEX, DN 16 MM, PARA INSTALACOES A GAS (AMARELO)                                                                                                                                                                                                                                                                                                                                                                                                                                          </t>
  </si>
  <si>
    <t xml:space="preserve">TUBO MULTICAMADA PEX, DN 20 MM, PARA INSTALACOES A GAS (AMARELO)                                                                                                                                                                                                                                                                                                                                                                                                                                          </t>
  </si>
  <si>
    <t xml:space="preserve">TUBO MULTICAMADA PEX, DN 32 MM, PARA INSTALACOES A GAS (AMARELO)                                                                                                                                                                                                                                                                                                                                                                                                                                          </t>
  </si>
  <si>
    <t>37,10</t>
  </si>
  <si>
    <t xml:space="preserve">TUBO PPR PN 20, DN 20 MM, PARA AGUA QUENTE PREDIAL                                                                                                                                                                                                                                                                                                                                                                                                                                                        </t>
  </si>
  <si>
    <t xml:space="preserve">TUBO PPR PN 20, DN 25 MM, PARA AGUA QUENTE PREDIAL                                                                                                                                                                                                                                                                                                                                                                                                                                                        </t>
  </si>
  <si>
    <t>13,38</t>
  </si>
  <si>
    <t xml:space="preserve">TUBO PPR, CLASSE PN 12, DN 110 MM                                                                                                                                                                                                                                                                                                                                                                                                                                                                         </t>
  </si>
  <si>
    <t>130,94</t>
  </si>
  <si>
    <t xml:space="preserve">TUBO PPR, CLASSE PN 12, DN 32 MM                                                                                                                                                                                                                                                                                                                                                                                                                                                                          </t>
  </si>
  <si>
    <t>10,99</t>
  </si>
  <si>
    <t xml:space="preserve">TUBO PPR, CLASSE PN 12, DN 40 MM                                                                                                                                                                                                                                                                                                                                                                                                                                                                          </t>
  </si>
  <si>
    <t xml:space="preserve">TUBO PPR, CLASSE PN 12, DN 50 MM                                                                                                                                                                                                                                                                                                                                                                                                                                                                          </t>
  </si>
  <si>
    <t xml:space="preserve">TUBO PPR, CLASSE PN 12, DN 63 MM                                                                                                                                                                                                                                                                                                                                                                                                                                                                          </t>
  </si>
  <si>
    <t>39,76</t>
  </si>
  <si>
    <t xml:space="preserve">TUBO PPR, CLASSE PN 12, DN 75 MM                                                                                                                                                                                                                                                                                                                                                                                                                                                                          </t>
  </si>
  <si>
    <t xml:space="preserve">TUBO PPR, CLASSE PN 12, DN 90 MM                                                                                                                                                                                                                                                                                                                                                                                                                                                                          </t>
  </si>
  <si>
    <t>87,64</t>
  </si>
  <si>
    <t xml:space="preserve">TUBO PPR, CLASSE PN 20, SOLDAVEL, DN 32 MM PARA AGUA FRIA OU QUENTE PREDIAL                                                                                                                                                                                                                                                                                                                                                                                                                               </t>
  </si>
  <si>
    <t xml:space="preserve">TUBO PPR, CLASSE PN 25, DN 110 MM, PARA AGUA QUENTE E FRIA PREDIAL                                                                                                                                                                                                                                                                                                                                                                                                                                        </t>
  </si>
  <si>
    <t>264,55</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</si>
  <si>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</si>
  <si>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</si>
  <si>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</si>
  <si>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</si>
  <si>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28,97</t>
  </si>
  <si>
    <t xml:space="preserve">TUBO PPR, CLASSE PN 25, DN 50 MM, PARA AGUA QUENTE E FRIA PREDIAL                                                                                                                                                                                                                                                                                                                                                                                                                                         </t>
  </si>
  <si>
    <t>45,78</t>
  </si>
  <si>
    <t xml:space="preserve">TUBO PPR, CLASSE PN 25, DN 63 MM, PARA AGUA QUENTE E FRIA PREDIAL                                                                                                                                                                                                                                                                                                                                                                                                                                         </t>
  </si>
  <si>
    <t>80,55</t>
  </si>
  <si>
    <t xml:space="preserve">TUBO PPR, CLASSE PN 25, DN 75 MM, PARA AGUA QUENTE E FRIA PREDIAL                                                                                                                                                                                                                                                                                                                                                                                                                                         </t>
  </si>
  <si>
    <t>110,73</t>
  </si>
  <si>
    <t xml:space="preserve">TUBO PPR, CLASSE PN 25, DN 90 MM, PARA AGUA QUENTE E FRIA PREDIAL                                                                                                                                                                                                                                                                                                                                                                                                                                         </t>
  </si>
  <si>
    <t>190,38</t>
  </si>
  <si>
    <t xml:space="preserve">TUBO PVC  SERIE NORMAL, DN 100 MM, PARA ESGOTO  PREDIAL (NBR 5688)                                                                                                                                                                                                                                                                                                                                                                                                                                        </t>
  </si>
  <si>
    <t xml:space="preserve">TUBO PVC  SERIE NORMAL, DN 150 MM, PARA ESGOTO  PREDIAL (NBR 5688)                                                                                                                                                                                                                                                                                                                                                                                                                                        </t>
  </si>
  <si>
    <t>39,00</t>
  </si>
  <si>
    <t xml:space="preserve">TUBO PVC  SERIE NORMAL, DN 40 MM, PARA ESGOTO  PREDIAL (NBR 5688)                                                                                                                                                                                                                                                                                                                                                                                                                                         </t>
  </si>
  <si>
    <t>6,52</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</si>
  <si>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</si>
  <si>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</si>
  <si>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</si>
  <si>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</si>
  <si>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</si>
  <si>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</si>
  <si>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</si>
  <si>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167,63</t>
  </si>
  <si>
    <t xml:space="preserve">TUBO PVC DE REVESTIMENTO GEOMECANICO NERVURADO REFORCADO, DN = 200 MM, COMPRIMENTO = 2 M                                                                                                                                                                                                                                                                                                                                                                                                                  </t>
  </si>
  <si>
    <t>298,10</t>
  </si>
  <si>
    <t xml:space="preserve">TUBO PVC DE REVESTIMENTO GEOMECANICO NERVURADO STANDARD, DN = 154 MM, COMPRIMENTO = 2 M                                                                                                                                                                                                                                                                                                                                                                                                                   </t>
  </si>
  <si>
    <t>130,61</t>
  </si>
  <si>
    <t xml:space="preserve">TUBO PVC DE REVESTIMENTO GEOMECANICO NERVURADO STANDARD, DN = 206 MM, COMPRIMENTO = 2 M                                                                                                                                                                                                                                                                                                                                                                                                                   </t>
  </si>
  <si>
    <t>226,48</t>
  </si>
  <si>
    <t xml:space="preserve">TUBO PVC DE REVESTIMENTO GEOMECANICO NERVURADO STANDARD, DN = 250 MM, COMPRIMENTO = 2 M                                                                                                                                                                                                                                                                                                                                                                                                                   </t>
  </si>
  <si>
    <t>378,81</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</si>
  <si>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</si>
  <si>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</si>
  <si>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</si>
  <si>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</si>
  <si>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</si>
  <si>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</si>
  <si>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</si>
  <si>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</si>
  <si>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36,47</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</si>
  <si>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</si>
  <si>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</si>
  <si>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</si>
  <si>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</si>
  <si>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</si>
  <si>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26,64</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</si>
  <si>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</si>
  <si>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</si>
  <si>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</si>
  <si>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</si>
  <si>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</si>
  <si>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</si>
  <si>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</si>
  <si>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48,37</t>
  </si>
  <si>
    <t xml:space="preserve">TUBO PVC, ROSCAVEL, 1 1/2",  AGUA FRIA PREDIAL                                                                                                                                                                                                                                                                                                                                                                                                                                                            </t>
  </si>
  <si>
    <t xml:space="preserve">TUBO PVC, ROSCAVEL, 1 1/4", AGUA FRIA PREDIAL                                                                                                                                                                                                                                                                                                                                                                                                                                                             </t>
  </si>
  <si>
    <t xml:space="preserve">TUBO PVC, ROSCAVEL, 1/2", AGUA FRIA PREDIAL                                                                                                                                                                                                                                                                                                                                                                                                                                                               </t>
  </si>
  <si>
    <t>8,56</t>
  </si>
  <si>
    <t xml:space="preserve">TUBO PVC, ROSCAVEL, 1", AGUA FRIA PREDIAL                                                                                                                                                                                                                                                                                                                                                                                                                                                                 </t>
  </si>
  <si>
    <t xml:space="preserve">TUBO PVC, SERIE R, DN 100 MM, PARA ESGOTO OU AGUAS PLUVIAIS PREDIAL (NBR 5688)                                                                                                                                                                                                                                                                                                                                                                                                                            </t>
  </si>
  <si>
    <t>28,09</t>
  </si>
  <si>
    <t xml:space="preserve">TUBO PVC, SERIE R, DN 150 MM, PARA ESGOTO OU AGUAS PLUVIAIS PREDIAL (NBR 5688)                                                                                                                                                                                                                                                                                                                                                                                                                            </t>
  </si>
  <si>
    <t>59,35</t>
  </si>
  <si>
    <t xml:space="preserve">TUBO PVC, SERIE R, DN 40 MM, PARA ESGOTO OU AGUAS PLUVIAIS PREDIAL (NBR 5688)                                                                                                                                                                                                                                                                                                                                                                                                                             </t>
  </si>
  <si>
    <t xml:space="preserve">TUBO PVC, SERIE R, DN 50 MM, PARA ESGOTO OU AGUAS PLUVIAIS PREDIAL (NBR 5688)                                                                                                                                                                                                                                                                                                                                                                                                                             </t>
  </si>
  <si>
    <t>12,83</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</si>
  <si>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</si>
  <si>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</si>
  <si>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</si>
  <si>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</si>
  <si>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</si>
  <si>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</si>
  <si>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</si>
  <si>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16,65</t>
  </si>
  <si>
    <t xml:space="preserve">TUBO PVC, SOLDAVEL, DE 60 MM, AGUA FRIA (NBR-5648)                                                                                                                                                                                                                                                                                                                                                                                                                                                        </t>
  </si>
  <si>
    <t>27,40</t>
  </si>
  <si>
    <t xml:space="preserve">TUBO PVC, SOLDAVEL, DE 75 MM, AGUA FRIA (NBR-5648)                                                                                                                                                                                                                                                                                                                                                                                                                                                        </t>
  </si>
  <si>
    <t xml:space="preserve">TUBO PVC, SOLDAVEL, DE 85 MM, AGUA FRIA (NBR-5648)                                                                                                                                                                                                                                                                                                                                                                                                                                                        </t>
  </si>
  <si>
    <t>63,16</t>
  </si>
  <si>
    <t xml:space="preserve">TUBO 26" EM CHAPA PRETA, E= 3/16", 147 KG/6 M                                                                                                                                                                                                                                                                                                                                                                                                                                                             </t>
  </si>
  <si>
    <t>1.739,16</t>
  </si>
  <si>
    <t xml:space="preserve">TUBO 30" EM CHAPA PRETA, E= 1/4", 175 KG/6 M                                                                                                                                                                                                                                                                                                                                                                                                                                                              </t>
  </si>
  <si>
    <t>2.217,02</t>
  </si>
  <si>
    <t xml:space="preserve">TUBO 30" EM CHAPA PRETA, E= 3/8", 177 KG/6 M                                                                                                                                                                                                                                                                                                                                                                                                                                                              </t>
  </si>
  <si>
    <t>2.242,35</t>
  </si>
  <si>
    <t xml:space="preserve">UNIAO COM ASSENTO CONICO DE BRONZE, DIAMETRO 1/2"                                                                                                                                                                                                                                                                                                                                                                                                                                                         </t>
  </si>
  <si>
    <t>47,61</t>
  </si>
  <si>
    <t xml:space="preserve">UNIAO COM ASSENTO CONICO DE BRONZE, DIAMETRO 1"                                                                                                                                                                                                                                                                                                                                                                                                                                                           </t>
  </si>
  <si>
    <t>65,41</t>
  </si>
  <si>
    <t xml:space="preserve">UNIAO COM ASSENTO CONICO DE BRONZE, DIAMETRO 2 1/2"                                                                                                                                                                                                                                                                                                                                                                                                                                                       </t>
  </si>
  <si>
    <t>271,51</t>
  </si>
  <si>
    <t xml:space="preserve">UNIAO COM ASSENTO CONICO DE BRONZE, DIAMETRO 2'                                                                                                                                                                                                                                                                                                                                                                                                                                                           </t>
  </si>
  <si>
    <t>174,27</t>
  </si>
  <si>
    <t xml:space="preserve">UNIAO COM ASSENTO CONICO DE BRONZE, DIAMETRO 3/4"                                                                                                                                                                                                                                                                                                                                                                                                                                                         </t>
  </si>
  <si>
    <t>58,37</t>
  </si>
  <si>
    <t xml:space="preserve">UNIAO COM ASSENTO CONICO DE BRONZE, DIAMETRO 3"                                                                                                                                                                                                                                                                                                                                                                                                                                                           </t>
  </si>
  <si>
    <t>439,04</t>
  </si>
  <si>
    <t xml:space="preserve">UNIAO COM ASSENTO CONICO DE BRONZE, DIAMETRO 4"                                                                                                                                                                                                                                                                                                                                                                                                                                                           </t>
  </si>
  <si>
    <t>747,17</t>
  </si>
  <si>
    <t xml:space="preserve">UNIAO COM ASSENTO CONICO DE FERRO LONGO (MACHO-FEMEA), DIAMETRO 1 1/2"                                                                                                                                                                                                                                                                                                                                                                                                                                    </t>
  </si>
  <si>
    <t>153,67</t>
  </si>
  <si>
    <t xml:space="preserve">UNIAO COM ASSENTO CONICO DE FERRO LONGO (MACHO-FEMEA), DIAMETRO 1/2"                                                                                                                                                                                                                                                                                                                                                                                                                                      </t>
  </si>
  <si>
    <t>50,07</t>
  </si>
  <si>
    <t xml:space="preserve">UNIAO COM ASSENTO CONICO DE FERRO LONGO (MACHO-FEMEA), DIAMETRO 1"                                                                                                                                                                                                                                                                                                                                                                                                                                        </t>
  </si>
  <si>
    <t>97,83</t>
  </si>
  <si>
    <t xml:space="preserve">UNIAO COM ASSENTO CONICO DE FERRO LONGO (MACHO-FEMEA), DIAMETRO 2 1/2"                                                                                                                                                                                                                                                                                                                                                                                                                                    </t>
  </si>
  <si>
    <t>302,75</t>
  </si>
  <si>
    <t xml:space="preserve">UNIAO COM ASSENTO CONICO DE FERRO LONGO (MACHO-FEMEA), DIAMETRO 2"                                                                                                                                                                                                                                                                                                                                                                                                                                        </t>
  </si>
  <si>
    <t>244,51</t>
  </si>
  <si>
    <t xml:space="preserve">UNIAO COM ASSENTO CONICO DE FERRO LONGO (MACHO-FEMEA), DIAMETRO 3/4"                                                                                                                                                                                                                                                                                                                                                                                                                                      </t>
  </si>
  <si>
    <t>78,47</t>
  </si>
  <si>
    <t xml:space="preserve">UNIAO COM ASSENTO CONICO DE FERRO LONGO (MACHO-FEMEA), DIAMETRO 3'                                                                                                                                                                                                                                                                                                                                                                                                                                        </t>
  </si>
  <si>
    <t>442,49</t>
  </si>
  <si>
    <t xml:space="preserve">UNIAO COM ASSENTO CONICO DE FERRO LONGO (MACHO-FEMEA), DIAMETRO 4"                                                                                                                                                                                                                                                                                                                                                                                                                                        </t>
  </si>
  <si>
    <t>558,95</t>
  </si>
  <si>
    <t xml:space="preserve">UNIAO COM FLANGE PPR, DN 40 MM, PARA AGUA QUENTE PREDIAL                                                                                                                                                                                                                                                                                                                                                                                                                                                  </t>
  </si>
  <si>
    <t>146,10</t>
  </si>
  <si>
    <t xml:space="preserve">UNIAO DE FERRO GALVANIZADO, COM ASSENTO CONICO DE BRONZE, DE 1 1/2"                                                                                                                                                                                                                                                                                                                                                                                                                                       </t>
  </si>
  <si>
    <t>100,72</t>
  </si>
  <si>
    <t xml:space="preserve">UNIAO DE FERRO GALVANIZADO, COM ASSENTO CONICO DE BRONZE, DE 1 1/4"                                                                                                                                                                                                                                                                                                                                                                                                                                       </t>
  </si>
  <si>
    <t>97,35</t>
  </si>
  <si>
    <t xml:space="preserve">UNIAO DE FERRO GALVANIZADO, COM ROSCA BSP, COM ASSENTO PLANO, DE 1 1/2"                                                                                                                                                                                                                                                                                                                                                                                                                                   </t>
  </si>
  <si>
    <t>72,62</t>
  </si>
  <si>
    <t xml:space="preserve">UNIAO DE FERRO GALVANIZADO, COM ROSCA BSP, COM ASSENTO PLANO, DE 1 1/4"                                                                                                                                                                                                                                                                                                                                                                                                                                   </t>
  </si>
  <si>
    <t>58,34</t>
  </si>
  <si>
    <t xml:space="preserve">UNIAO DE FERRO GALVANIZADO, COM ROSCA BSP, COM ASSENTO PLANO, DE 1/2"                                                                                                                                                                                                                                                                                                                                                                                                                                     </t>
  </si>
  <si>
    <t>25,46</t>
  </si>
  <si>
    <t xml:space="preserve">UNIAO DE FERRO GALVANIZADO, COM ROSCA BSP, COM ASSENTO PLANO, DE 1"                                                                                                                                                                                                                                                                                                                                                                                                                                       </t>
  </si>
  <si>
    <t>34,87</t>
  </si>
  <si>
    <t xml:space="preserve">UNIAO DE FERRO GALVANIZADO, COM ROSCA BSP, COM ASSENTO PLANO, DE 2 1/2"                                                                                                                                                                                                                                                                                                                                                                                                                                   </t>
  </si>
  <si>
    <t>176,67</t>
  </si>
  <si>
    <t xml:space="preserve">UNIAO DE FERRO GALVANIZADO, COM ROSCA BSP, COM ASSENTO PLANO, DE 2"                                                                                                                                                                                                                                                                                                                                                                                                                                       </t>
  </si>
  <si>
    <t>106,78</t>
  </si>
  <si>
    <t xml:space="preserve">UNIAO DE FERRO GALVANIZADO, COM ROSCA BSP, COM ASSENTO PLANO, DE 3/4"                                                                                                                                                                                                                                                                                                                                                                                                                                     </t>
  </si>
  <si>
    <t>33,71</t>
  </si>
  <si>
    <t xml:space="preserve">UNIAO DE FERRO GALVANIZADO, COM ROSCA BSP, COM ASSENTO PLANO, DE 3"                                                                                                                                                                                                                                                                                                                                                                                                                                       </t>
  </si>
  <si>
    <t>273,70</t>
  </si>
  <si>
    <t xml:space="preserve">UNIAO DE FERRO GALVANIZADO, COM ROSCA BSP, COM ASSENTO PLANO, DE 4"                                                                                                                                                                                                                                                                                                                                                                                                                                       </t>
  </si>
  <si>
    <t>384,23</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</si>
  <si>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</si>
  <si>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</si>
  <si>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</si>
  <si>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</si>
  <si>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22,50</t>
  </si>
  <si>
    <t xml:space="preserve">UNIAO DUPLA PPR, DN 20 MM, PARA AGUA QUENTE PREDIAL                                                                                                                                                                                                                                                                                                                                                                                                                                                       </t>
  </si>
  <si>
    <t xml:space="preserve">UNIAO DUPLA PPR, DN 25 MM, PARA AGUA QUENTE PREDIAL                                                                                                                                                                                                                                                                                                                                                                                                                                                       </t>
  </si>
  <si>
    <t xml:space="preserve">UNIAO EM POLIPROPILENO (PP), PARA TUBO EM PEAD, 20 MM - LIGACAO PREDIAL DE AGUA                                                                                                                                                                                                                                                                                                                                                                                                                           </t>
  </si>
  <si>
    <t>4,66</t>
  </si>
  <si>
    <t xml:space="preserve">UNIAO EM POLIPROPILENO (PP), PARA TUBO EM PEAD, 32 MM - LIGACAO PREDIAL DE AGUA                                                                                                                                                                                                                                                                                                                                                                                                                           </t>
  </si>
  <si>
    <t xml:space="preserve">UNIAO METALICA, PARA CONEXAO COM ANEL DESLIZANTE EM TUBO PEX, DN 16 MM                                                                                                                                                                                                                                                                                                                                                                                                                                    </t>
  </si>
  <si>
    <t>6,32</t>
  </si>
  <si>
    <t xml:space="preserve">UNIAO METALICA, PARA CONEXAO COM ANEL DESLIZANTE EM TUBO PEX, DN 20 MM                                                                                                                                                                                                                                                                                                                                                                                                                                    </t>
  </si>
  <si>
    <t xml:space="preserve">UNIAO METALICA, PARA CONEXAO COM ANEL DESLIZANTE EM TUBO PEX, DN 25 MM                                                                                                                                                                                                                                                                                                                                                                                                                                    </t>
  </si>
  <si>
    <t>15,91</t>
  </si>
  <si>
    <t xml:space="preserve">UNIAO METALICA, PARA CONEXAO COM ANEL DESLIZANTE EM TUBO PEX, DN 32 MM                                                                                                                                                                                                                                                                                                                                                                                                                                    </t>
  </si>
  <si>
    <t xml:space="preserve">UNIAO PVC, ROSCAVEL 1/2",  AGUA FRIA PREDIAL                                                                                                                                                                                                                                                                                                                                                                                                                                                              </t>
  </si>
  <si>
    <t xml:space="preserve">UNIAO PVC, ROSCAVEL, 1 1/2",  AGUA FRIA PREDIAL                                                                                                                                                                                                                                                                                                                                                                                                                                                           </t>
  </si>
  <si>
    <t xml:space="preserve">UNIAO PVC, ROSCAVEL, 1",  AGUA FRIA PREDIAL                                                                                                                                                                                                                                                                                                                                                                                                                                                               </t>
  </si>
  <si>
    <t>20,38</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</si>
  <si>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</si>
  <si>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</si>
  <si>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</si>
  <si>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</si>
  <si>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</si>
  <si>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14,51</t>
  </si>
  <si>
    <t xml:space="preserve">UNIAO PVC, SOLDAVEL, 40 MM,  PARA AGUA FRIA PREDIAL                                                                                                                                                                                                                                                                                                                                                                                                                                                       </t>
  </si>
  <si>
    <t>27,92</t>
  </si>
  <si>
    <t xml:space="preserve">UNIAO PVC, SOLDAVEL, 50 MM,  PARA AGUA FRIA PREDIAL                                                                                                                                                                                                                                                                                                                                                                                                                                                       </t>
  </si>
  <si>
    <t>29,81</t>
  </si>
  <si>
    <t xml:space="preserve">UNIAO PVC, SOLDAVEL, 60 MM,  PARA AGUA FRIA PREDIAL                                                                                                                                                                                                                                                                                                                                                                                                                                                       </t>
  </si>
  <si>
    <t xml:space="preserve">UNIAO PVC, SOLDAVEL, 75 MM,  PARA AGUA FRIA PREDIAL                                                                                                                                                                                                                                                                                                                                                                                                                                                       </t>
  </si>
  <si>
    <t>157,95</t>
  </si>
  <si>
    <t xml:space="preserve">UNIAO PVC, SOLDAVEL, 85 MM,  PARA AGUA FRIA PREDIAL                                                                                                                                                                                                                                                                                                                                                                                                                                                       </t>
  </si>
  <si>
    <t xml:space="preserve">UNIAO TIPO STORZ, COM EMPATACAO INTERNA TIPO ANEL DE EXPANSAO, ENGATE RAPIDO 1 1/2", PARA MANGUEIRA DE COMBATE A INCENDIO PREDIAL                                                                                                                                                                                                                                                                                                                                                                         </t>
  </si>
  <si>
    <t>110,23</t>
  </si>
  <si>
    <t xml:space="preserve">UNIAO TIPO STORZ, COM EMPATACAO INTERNA TIPO ANEL DE EXPANSAO, ENGATE RAPIDO 2 1/2", PARA MANGUEIRA DE COMBATE A INCENDIO PREDIAL                                                                                                                                                                                                                                                                                                                                                                         </t>
  </si>
  <si>
    <t>157,71</t>
  </si>
  <si>
    <t xml:space="preserve">UNIAO, CPVC, SOLDAVEL, 15 MM, PARA AGUA QUENTE PREDIAL                                                                                                                                                                                                                                                                                                                                                                                                                                                    </t>
  </si>
  <si>
    <t xml:space="preserve">UNIAO, CPVC, SOLDAVEL, 22 MM, PARA AGUA QUENTE PREDIAL                                                                                                                                                                                                                                                                                                                                                                                                                                                    </t>
  </si>
  <si>
    <t>11,79</t>
  </si>
  <si>
    <t xml:space="preserve">UNIAO, CPVC, SOLDAVEL, 28 MM, PARA AGUA QUENTE PREDIAL                                                                                                                                                                                                                                                                                                                                                                                                                                                    </t>
  </si>
  <si>
    <t>15,70</t>
  </si>
  <si>
    <t xml:space="preserve">UNIAO, CPVC, SOLDAVEL, 35 MM, PARA AGUA QUENTE PREDIAL                                                                                                                                                                                                                                                                                                                                                                                                                                                    </t>
  </si>
  <si>
    <t>24,36</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</si>
  <si>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</si>
  <si>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</si>
  <si>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</si>
  <si>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</si>
  <si>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</si>
  <si>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124.216,22</t>
  </si>
  <si>
    <t xml:space="preserve">USINA DE ASFALTO A FRIO, CAPACIDADE DE 40 A 60 T/H, ELETRICA, POTENCIA DE 30 CV                                                                                                                                                                                                                                                                                                                                                                                                                           </t>
  </si>
  <si>
    <t>154.709,66</t>
  </si>
  <si>
    <t xml:space="preserve">USINA DE ASFALTO A QUENTE, FIXA, TIPO CONTRA FLUXO, CAPACIDADE DE 100 A 140 T/H, POTENCIA DE 280 KW, COM MISTURADOR EXTERNO ROTATIVO                                                                                                                                                                                                                                                                                                                                                                      </t>
  </si>
  <si>
    <t>3.009.411,44</t>
  </si>
  <si>
    <t xml:space="preserve">USINA DE ASFALTO, GRAVIMETRICA, CAPACIDADE DE 150 T/H, POTENCIA DE 400  KW                                                                                                                                                                                                                                                                                                                                                                                                                                </t>
  </si>
  <si>
    <t>7.923.674,11</t>
  </si>
  <si>
    <t xml:space="preserve">USINA DE CONCRETO FIXA, CAPACIDADE NOMINAL DE 40 M3/H, SEM SILO                                                                                                                                                                                                                                                                                                                                                                                                                                           </t>
  </si>
  <si>
    <t>392.649,25</t>
  </si>
  <si>
    <t xml:space="preserve">USINA DE CONCRETO FIXA, CAPACIDADE NOMINAL DE 60 M3/H, SEM SILO                                                                                                                                                                                                                                                                                                                                                                                                                                           </t>
  </si>
  <si>
    <t>527.982,35</t>
  </si>
  <si>
    <t xml:space="preserve">USINA DE CONCRETO FIXA, CAPACIDADE NOMINAL DE 80 M3/H, SEM SILO                                                                                                                                                                                                                                                                                                                                                                                                                                           </t>
  </si>
  <si>
    <t>647.029,46</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</si>
  <si>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</si>
  <si>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</si>
  <si>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</si>
  <si>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2.450.000,00</t>
  </si>
  <si>
    <t xml:space="preserve">USINA MISTURADORA DE SOLOS,  DOSADORES TRIPLOS, CALHA VIBRATORIA CAPACIDADE DE 200 A 500 T/H, POTENCIA DE 75 KW                                                                                                                                                                                                                                                                                                                                                                                           </t>
  </si>
  <si>
    <t>1.263.825,88</t>
  </si>
  <si>
    <t xml:space="preserve">VALVULA DE DESCARGA EM METAL CROMADO PARA MICTORIO COM ACIONAMENTO POR PRESSAO E FECHAMENTO AUTOMATICO                                                                                                                                                                                                                                                                                                                                                                                                    </t>
  </si>
  <si>
    <t>233,74</t>
  </si>
  <si>
    <t xml:space="preserve">VALVULA DE DESCARGA METALICA, BASE 1 1/2 " E ACABAMENTO METALICO CROMADO                                                                                                                                                                                                                                                                                                                                                                                                                                  </t>
  </si>
  <si>
    <t>271,54</t>
  </si>
  <si>
    <t xml:space="preserve">VALVULA DE DESCARGA METALICA, BASE 1 1/4 " E ACABAMENTO METALICO CROMADO                                                                                                                                                                                                                                                                                                                                                                                                                                  </t>
  </si>
  <si>
    <t>219,98</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</si>
  <si>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</si>
  <si>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</si>
  <si>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</si>
  <si>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</si>
  <si>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</si>
  <si>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</si>
  <si>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</si>
  <si>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</si>
  <si>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</si>
  <si>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</si>
  <si>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</si>
  <si>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</si>
  <si>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</si>
  <si>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</si>
  <si>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401,92</t>
  </si>
  <si>
    <t xml:space="preserve">VALVULA DE RETENCAO DE BRONZE, PE COM CRIVOS, EXTREMIDADE COM ROSCA, DE 4", PARA FUNDO DE POCO                                                                                                                                                                                                                                                                                                                                                                                                            </t>
  </si>
  <si>
    <t xml:space="preserve">VALVULA DE RETENCAO HORIZONTAL, DE BRONZE (PN-25), 1 1/2", 400 PSI, TAMPA DE PORCA DE UNIAO, EXTREMIDADES COM ROSCA                                                                                                                                                                                                                                                                                                                                                                                       </t>
  </si>
  <si>
    <t>210,14</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</si>
  <si>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</si>
  <si>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</si>
  <si>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</si>
  <si>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</si>
  <si>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</si>
  <si>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</si>
  <si>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</si>
  <si>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</si>
  <si>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</si>
  <si>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111,87</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</si>
  <si>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</si>
  <si>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</si>
  <si>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</si>
  <si>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</si>
  <si>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</si>
  <si>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</si>
  <si>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</si>
  <si>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</si>
  <si>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</si>
  <si>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36,25</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</si>
  <si>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</si>
  <si>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</si>
  <si>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</si>
  <si>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5,56</t>
  </si>
  <si>
    <t xml:space="preserve">VALVULA EM PLASTICO BRANCO PARA TANQUE 1.1/4 " X 1.1/2 ", SEM UNHO E SEM LADRAO                                                                                                                                                                                                                                                                                                                                                                                                                           </t>
  </si>
  <si>
    <t>6,92</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</si>
  <si>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</si>
  <si>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</si>
  <si>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</si>
  <si>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</si>
  <si>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</si>
  <si>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</si>
  <si>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</si>
  <si>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</si>
  <si>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</si>
  <si>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</si>
  <si>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</si>
  <si>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38,28</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</si>
  <si>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</si>
  <si>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</si>
  <si>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</si>
  <si>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</si>
  <si>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</si>
  <si>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3,84</t>
  </si>
  <si>
    <t xml:space="preserve">VERNIZ A BASE RESINA ALQUIDICA COM POLIURETANO PARA MADEIRA, COM FILTRO SOLAR, BRILHANTE, USO INTERNO E EXTERNO                                                                                                                                                                                                                                                                                                                                                                                           </t>
  </si>
  <si>
    <t>41,66</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</si>
  <si>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</si>
  <si>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</si>
  <si>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</si>
  <si>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</si>
  <si>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</si>
  <si>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1.486,74</t>
  </si>
  <si>
    <t xml:space="preserve">VIBRADOR DE IMERSAO, COM PONTEIRA DE *45* MM, MANGOTE DE 5 M, SEM MOTOR.                                                                                                                                                                                                                                                                                                                                                                                                                                  </t>
  </si>
  <si>
    <t>1.616,02</t>
  </si>
  <si>
    <t xml:space="preserve">VIBRADOR DE IMERSAO, COM PONTEIRA DE *60* MM, MANGOTE DE 5 M, SEM MOTOR.                                                                                                                                                                                                                                                                                                                                                                                                                                  </t>
  </si>
  <si>
    <t>1.812,78</t>
  </si>
  <si>
    <t xml:space="preserve">VIBRADOR DE IMERSAO, DIAMETRO DA PONTEIRA DE *35* MM, COM MOTOR 4 TEMPOS A GASOLINA DE 5,5 HP (5,5 CV)                                                                                                                                                                                                                                                                                                                                                                                                    </t>
  </si>
  <si>
    <t>3.900,00</t>
  </si>
  <si>
    <t xml:space="preserve">VIBRADOR DE IMERSAO, DIAMETRO DA PONTEIRA DE *45* MM, COM MOTOR ELETRICO TRIFASICO DE 2 HP (2 CV)                                                                                                                                                                                                                                                                                                                                                                                                         </t>
  </si>
  <si>
    <t>3.498,64</t>
  </si>
  <si>
    <t xml:space="preserve">VIBRADOR DE IMERSAO, DIAMETRO DA PONTEIRA DE *45* MM, COM MOTOR 4 TEMPOS A GASOLINA DE 5,5 HP (5,5 CV)                                                                                                                                                                                                                                                                                                                                                                                                    </t>
  </si>
  <si>
    <t>4.261,76</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</si>
  <si>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</si>
  <si>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</si>
  <si>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</si>
  <si>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</si>
  <si>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</si>
  <si>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</si>
  <si>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</si>
  <si>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</si>
  <si>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</si>
  <si>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</si>
  <si>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</si>
  <si>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</si>
  <si>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</si>
  <si>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88,38</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</si>
  <si>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</si>
  <si>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</si>
  <si>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</si>
  <si>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</si>
  <si>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</si>
  <si>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109,04</t>
  </si>
  <si>
    <t xml:space="preserve">VIDRO LISO INCOLOR 10 MM - SEM COLOCACAO                                                                                                                                                                                                                                                                                                                                                                                                                                                                  </t>
  </si>
  <si>
    <t xml:space="preserve">VIDRO LISO INCOLOR 2 A 3 MM - SEM COLOCACAO                                                                                                                                                                                                                                                                                                                                                                                                                                                               </t>
  </si>
  <si>
    <t xml:space="preserve">VIDRO LISO INCOLOR 4MM - SEM COLOCACAO                                                                                                                                                                                                                                                                                                                                                                                                                                                                    </t>
  </si>
  <si>
    <t>75,76</t>
  </si>
  <si>
    <t xml:space="preserve">VIDRO LISO INCOLOR 5MM - SEM COLOCACAO                                                                                                                                                                                                                                                                                                                                                                                                                                                                    </t>
  </si>
  <si>
    <t xml:space="preserve">VIDRO LISO INCOLOR 6 MM - SEM COLOCACAO                                                                                                                                                                                                                                                                                                                                                                                                                                                                   </t>
  </si>
  <si>
    <t>107,32</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</si>
  <si>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</si>
  <si>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</si>
  <si>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</si>
  <si>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</si>
  <si>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195,71</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</si>
  <si>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</si>
  <si>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</si>
  <si>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</si>
  <si>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</si>
  <si>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</si>
  <si>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</si>
  <si>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</si>
  <si>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</si>
  <si>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</si>
  <si>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</si>
  <si>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33,72</t>
  </si>
  <si>
    <t xml:space="preserve">VIGA APARELHADA *6 X 16* CM, EM MACARANDUBA, ANGELIM OU EQUIVALENTE DA REGIAO                                                                                                                                                                                                                                                                                                                                                                                                                             </t>
  </si>
  <si>
    <t xml:space="preserve">VIGA DE ESCORAMAENTO H20, DE MADEIRA, PESO DE 5,00 A 5,20 KG/M, COM EXTREMIDADES PLASTICAS                                                                                                                                                                                                                                                                                                                                                                                                                </t>
  </si>
  <si>
    <t>125,53</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</si>
  <si>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</si>
  <si>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</si>
  <si>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</si>
  <si>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</si>
  <si>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</si>
  <si>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</si>
  <si>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</si>
  <si>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0045</t>
  </si>
  <si>
    <t>97141</t>
  </si>
  <si>
    <t>8,23</t>
  </si>
  <si>
    <t>97142</t>
  </si>
  <si>
    <t>97143</t>
  </si>
  <si>
    <t>97144</t>
  </si>
  <si>
    <t>97145</t>
  </si>
  <si>
    <t>97146</t>
  </si>
  <si>
    <t>97147</t>
  </si>
  <si>
    <t>20,74</t>
  </si>
  <si>
    <t>97148</t>
  </si>
  <si>
    <t>97149</t>
  </si>
  <si>
    <t>97150</t>
  </si>
  <si>
    <t>97151</t>
  </si>
  <si>
    <t>37,37</t>
  </si>
  <si>
    <t>97152</t>
  </si>
  <si>
    <t>97153</t>
  </si>
  <si>
    <t>47,66</t>
  </si>
  <si>
    <t>97154</t>
  </si>
  <si>
    <t>52,91</t>
  </si>
  <si>
    <t>97155</t>
  </si>
  <si>
    <t>97156</t>
  </si>
  <si>
    <t>69,04</t>
  </si>
  <si>
    <t>97157</t>
  </si>
  <si>
    <t>97158</t>
  </si>
  <si>
    <t>97159</t>
  </si>
  <si>
    <t>7,01</t>
  </si>
  <si>
    <t>97160</t>
  </si>
  <si>
    <t>97161</t>
  </si>
  <si>
    <t>97162</t>
  </si>
  <si>
    <t>97163</t>
  </si>
  <si>
    <t>12,72</t>
  </si>
  <si>
    <t>97164</t>
  </si>
  <si>
    <t>14,15</t>
  </si>
  <si>
    <t>97165</t>
  </si>
  <si>
    <t>97166</t>
  </si>
  <si>
    <t>97167</t>
  </si>
  <si>
    <t>23,01</t>
  </si>
  <si>
    <t>97168</t>
  </si>
  <si>
    <t>26,06</t>
  </si>
  <si>
    <t>97169</t>
  </si>
  <si>
    <t>29,25</t>
  </si>
  <si>
    <t>97170</t>
  </si>
  <si>
    <t>97171</t>
  </si>
  <si>
    <t>97172</t>
  </si>
  <si>
    <t>0046</t>
  </si>
  <si>
    <t>97173</t>
  </si>
  <si>
    <t>38,35</t>
  </si>
  <si>
    <t>97174</t>
  </si>
  <si>
    <t>97175</t>
  </si>
  <si>
    <t>97176</t>
  </si>
  <si>
    <t>97177</t>
  </si>
  <si>
    <t>97178</t>
  </si>
  <si>
    <t>97179</t>
  </si>
  <si>
    <t>97180</t>
  </si>
  <si>
    <t>97181</t>
  </si>
  <si>
    <t>97182</t>
  </si>
  <si>
    <t>97183</t>
  </si>
  <si>
    <t>97184</t>
  </si>
  <si>
    <t>36,63</t>
  </si>
  <si>
    <t>97185</t>
  </si>
  <si>
    <t>97186</t>
  </si>
  <si>
    <t>97187</t>
  </si>
  <si>
    <t>97188</t>
  </si>
  <si>
    <t>97189</t>
  </si>
  <si>
    <t>97190</t>
  </si>
  <si>
    <t>97191</t>
  </si>
  <si>
    <t>97192</t>
  </si>
  <si>
    <t>111,40</t>
  </si>
  <si>
    <t>0048</t>
  </si>
  <si>
    <t>90694</t>
  </si>
  <si>
    <t>45,68</t>
  </si>
  <si>
    <t>90695</t>
  </si>
  <si>
    <t>90696</t>
  </si>
  <si>
    <t>90697</t>
  </si>
  <si>
    <t>90698</t>
  </si>
  <si>
    <t>90699</t>
  </si>
  <si>
    <t>90700</t>
  </si>
  <si>
    <t>90701</t>
  </si>
  <si>
    <t>68,12</t>
  </si>
  <si>
    <t>90702</t>
  </si>
  <si>
    <t>90703</t>
  </si>
  <si>
    <t>90704</t>
  </si>
  <si>
    <t>90705</t>
  </si>
  <si>
    <t>90706</t>
  </si>
  <si>
    <t>90708</t>
  </si>
  <si>
    <t>90724</t>
  </si>
  <si>
    <t>90725</t>
  </si>
  <si>
    <t>28,73</t>
  </si>
  <si>
    <t>90726</t>
  </si>
  <si>
    <t>34,22</t>
  </si>
  <si>
    <t>90727</t>
  </si>
  <si>
    <t>90728</t>
  </si>
  <si>
    <t>45,04</t>
  </si>
  <si>
    <t>90729</t>
  </si>
  <si>
    <t>90730</t>
  </si>
  <si>
    <t>90731</t>
  </si>
  <si>
    <t>90732</t>
  </si>
  <si>
    <t>77,49</t>
  </si>
  <si>
    <t>90733</t>
  </si>
  <si>
    <t>3,25</t>
  </si>
  <si>
    <t>90734</t>
  </si>
  <si>
    <t>90735</t>
  </si>
  <si>
    <t>90736</t>
  </si>
  <si>
    <t>5,06</t>
  </si>
  <si>
    <t>90737</t>
  </si>
  <si>
    <t>90738</t>
  </si>
  <si>
    <t>90739</t>
  </si>
  <si>
    <t>8,96</t>
  </si>
  <si>
    <t>90740</t>
  </si>
  <si>
    <t>90741</t>
  </si>
  <si>
    <t>4,89</t>
  </si>
  <si>
    <t>90742</t>
  </si>
  <si>
    <t>90743</t>
  </si>
  <si>
    <t>90744</t>
  </si>
  <si>
    <t>90745</t>
  </si>
  <si>
    <t>10,02</t>
  </si>
  <si>
    <t>90746</t>
  </si>
  <si>
    <t>3,51</t>
  </si>
  <si>
    <t>90747</t>
  </si>
  <si>
    <t>94869</t>
  </si>
  <si>
    <t>94870</t>
  </si>
  <si>
    <t>1,79</t>
  </si>
  <si>
    <t>94871</t>
  </si>
  <si>
    <t>94872</t>
  </si>
  <si>
    <t>94875</t>
  </si>
  <si>
    <t>94876</t>
  </si>
  <si>
    <t>94878</t>
  </si>
  <si>
    <t>94879</t>
  </si>
  <si>
    <t>94880</t>
  </si>
  <si>
    <t>94881</t>
  </si>
  <si>
    <t>94882</t>
  </si>
  <si>
    <t>94884</t>
  </si>
  <si>
    <t>97121</t>
  </si>
  <si>
    <t>1,94</t>
  </si>
  <si>
    <t>97122</t>
  </si>
  <si>
    <t>97123</t>
  </si>
  <si>
    <t>97124</t>
  </si>
  <si>
    <t>97125</t>
  </si>
  <si>
    <t>97126</t>
  </si>
  <si>
    <t>102264</t>
  </si>
  <si>
    <t>102265</t>
  </si>
  <si>
    <t>102266</t>
  </si>
  <si>
    <t>102267</t>
  </si>
  <si>
    <t>102268</t>
  </si>
  <si>
    <t>102269</t>
  </si>
  <si>
    <t>0051</t>
  </si>
  <si>
    <t>92833</t>
  </si>
  <si>
    <t>92834</t>
  </si>
  <si>
    <t>92835</t>
  </si>
  <si>
    <t>92836</t>
  </si>
  <si>
    <t>92837</t>
  </si>
  <si>
    <t>92838</t>
  </si>
  <si>
    <t>13,72</t>
  </si>
  <si>
    <t>92839</t>
  </si>
  <si>
    <t>92840</t>
  </si>
  <si>
    <t>16,28</t>
  </si>
  <si>
    <t>92841</t>
  </si>
  <si>
    <t>92842</t>
  </si>
  <si>
    <t>18,57</t>
  </si>
  <si>
    <t>92843</t>
  </si>
  <si>
    <t>92844</t>
  </si>
  <si>
    <t>21,13</t>
  </si>
  <si>
    <t>92845</t>
  </si>
  <si>
    <t>92846</t>
  </si>
  <si>
    <t>92847</t>
  </si>
  <si>
    <t>92848</t>
  </si>
  <si>
    <t>25,97</t>
  </si>
  <si>
    <t>92849</t>
  </si>
  <si>
    <t>92850</t>
  </si>
  <si>
    <t>92851</t>
  </si>
  <si>
    <t>224,98</t>
  </si>
  <si>
    <t>92852</t>
  </si>
  <si>
    <t>92853</t>
  </si>
  <si>
    <t>92854</t>
  </si>
  <si>
    <t>26,05</t>
  </si>
  <si>
    <t>92855</t>
  </si>
  <si>
    <t>92856</t>
  </si>
  <si>
    <t>92857</t>
  </si>
  <si>
    <t>92858</t>
  </si>
  <si>
    <t>92859</t>
  </si>
  <si>
    <t>92860</t>
  </si>
  <si>
    <t>92861</t>
  </si>
  <si>
    <t>92862</t>
  </si>
  <si>
    <t>92863</t>
  </si>
  <si>
    <t>983,64</t>
  </si>
  <si>
    <t>92864</t>
  </si>
  <si>
    <t>0052</t>
  </si>
  <si>
    <t>92210</t>
  </si>
  <si>
    <t>92211</t>
  </si>
  <si>
    <t>92212</t>
  </si>
  <si>
    <t>92213</t>
  </si>
  <si>
    <t>92214</t>
  </si>
  <si>
    <t>92215</t>
  </si>
  <si>
    <t>92216</t>
  </si>
  <si>
    <t>92219</t>
  </si>
  <si>
    <t>92220</t>
  </si>
  <si>
    <t>216,50</t>
  </si>
  <si>
    <t>92221</t>
  </si>
  <si>
    <t>92222</t>
  </si>
  <si>
    <t>92223</t>
  </si>
  <si>
    <t>92224</t>
  </si>
  <si>
    <t>92226</t>
  </si>
  <si>
    <t>92808</t>
  </si>
  <si>
    <t>92809</t>
  </si>
  <si>
    <t>51,99</t>
  </si>
  <si>
    <t>92810</t>
  </si>
  <si>
    <t>63,32</t>
  </si>
  <si>
    <t>92811</t>
  </si>
  <si>
    <t>92812</t>
  </si>
  <si>
    <t>87,65</t>
  </si>
  <si>
    <t>92813</t>
  </si>
  <si>
    <t>102,10</t>
  </si>
  <si>
    <t>92814</t>
  </si>
  <si>
    <t>92815</t>
  </si>
  <si>
    <t>92816</t>
  </si>
  <si>
    <t>92817</t>
  </si>
  <si>
    <t>92818</t>
  </si>
  <si>
    <t>92819</t>
  </si>
  <si>
    <t>92820</t>
  </si>
  <si>
    <t>48,23</t>
  </si>
  <si>
    <t>92821</t>
  </si>
  <si>
    <t>61,94</t>
  </si>
  <si>
    <t>92822</t>
  </si>
  <si>
    <t>92824</t>
  </si>
  <si>
    <t>92825</t>
  </si>
  <si>
    <t>92826</t>
  </si>
  <si>
    <t>92827</t>
  </si>
  <si>
    <t>92828</t>
  </si>
  <si>
    <t>92829</t>
  </si>
  <si>
    <t>92830</t>
  </si>
  <si>
    <t>196,57</t>
  </si>
  <si>
    <t>92831</t>
  </si>
  <si>
    <t>92832</t>
  </si>
  <si>
    <t>95565</t>
  </si>
  <si>
    <t>95566</t>
  </si>
  <si>
    <t>152,67</t>
  </si>
  <si>
    <t>95567</t>
  </si>
  <si>
    <t>95568</t>
  </si>
  <si>
    <t>95569</t>
  </si>
  <si>
    <t>95570</t>
  </si>
  <si>
    <t>95571</t>
  </si>
  <si>
    <t>118,69</t>
  </si>
  <si>
    <t>95572</t>
  </si>
  <si>
    <t>0230</t>
  </si>
  <si>
    <t>97127</t>
  </si>
  <si>
    <t>97128</t>
  </si>
  <si>
    <t>97129</t>
  </si>
  <si>
    <t>97130</t>
  </si>
  <si>
    <t>97131</t>
  </si>
  <si>
    <t>16,90</t>
  </si>
  <si>
    <t>97132</t>
  </si>
  <si>
    <t>19,18</t>
  </si>
  <si>
    <t>97133</t>
  </si>
  <si>
    <t>23,78</t>
  </si>
  <si>
    <t>97134</t>
  </si>
  <si>
    <t>2,23</t>
  </si>
  <si>
    <t>97135</t>
  </si>
  <si>
    <t>97136</t>
  </si>
  <si>
    <t>6,29</t>
  </si>
  <si>
    <t>97137</t>
  </si>
  <si>
    <t>7,49</t>
  </si>
  <si>
    <t>97138</t>
  </si>
  <si>
    <t>97139</t>
  </si>
  <si>
    <t>97140</t>
  </si>
  <si>
    <t>FORNEC E/OU ASSENT DE TUBO DE FERRO FUNDIDO JUNTA FLANGEADA</t>
  </si>
  <si>
    <t>0248</t>
  </si>
  <si>
    <t>103089</t>
  </si>
  <si>
    <t>ASSENTAMENTO DE TUBO DE FERRO FUNDIDO PARA REDE DE ÁGUA, DN 80 MM, JUNTA FLANGEADA (NÃO INCLUI O FORNECIMENTO). AF_09/2021</t>
  </si>
  <si>
    <t>103090</t>
  </si>
  <si>
    <t>ASSENTAMENTO DE TUBO DE FERRO FUNDIDO PARA REDE DE ÁGUA, DN 100 MM, JUNTA FLANGEADA (NÃO INCLUI O FORNECIMENTO). AF_09/2021</t>
  </si>
  <si>
    <t>12,95</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</si>
  <si>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</si>
  <si>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</si>
  <si>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</si>
  <si>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</si>
  <si>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</si>
  <si>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</si>
  <si>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</si>
  <si>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</si>
  <si>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</si>
  <si>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</si>
  <si>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</si>
  <si>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</si>
  <si>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</si>
  <si>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</si>
  <si>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</si>
  <si>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</si>
  <si>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</si>
  <si>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</si>
  <si>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</si>
  <si>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</si>
  <si>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</si>
  <si>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</si>
  <si>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102,88</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</si>
  <si>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</si>
  <si>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</si>
  <si>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</si>
  <si>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</si>
  <si>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</si>
  <si>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</si>
  <si>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</si>
  <si>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</si>
  <si>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44,82</t>
  </si>
  <si>
    <t>103106</t>
  </si>
  <si>
    <t>ASSENTAMENTO DE CONEXÃO COM 2 ACESSOS, FERRO FUNDIDO PARA REDE DE ÁGUA, DN  100 MM, JUNTA FLANGEADA (NÃO INCLUI O FORNECIMENTO). AF_09/2021</t>
  </si>
  <si>
    <t>53,67</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</si>
  <si>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</si>
  <si>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</si>
  <si>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</si>
  <si>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</si>
  <si>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</si>
  <si>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</si>
  <si>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161,42</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</si>
  <si>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</si>
  <si>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</si>
  <si>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</si>
  <si>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</si>
  <si>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</si>
  <si>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</si>
  <si>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</si>
  <si>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</si>
  <si>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</si>
  <si>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</si>
  <si>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</si>
  <si>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</si>
  <si>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</si>
  <si>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</si>
  <si>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</si>
  <si>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</si>
  <si>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</si>
  <si>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</si>
  <si>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</si>
  <si>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</si>
  <si>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</si>
  <si>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</si>
  <si>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</si>
  <si>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</si>
  <si>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</si>
  <si>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</si>
  <si>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</si>
  <si>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</si>
  <si>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</si>
  <si>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</si>
  <si>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</si>
  <si>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</si>
  <si>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</si>
  <si>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</si>
  <si>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</si>
  <si>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</si>
  <si>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</si>
  <si>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</si>
  <si>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</si>
  <si>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</si>
  <si>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</si>
  <si>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</si>
  <si>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</si>
  <si>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</si>
  <si>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</si>
  <si>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</si>
  <si>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</si>
  <si>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</si>
  <si>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</si>
  <si>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</si>
  <si>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</si>
  <si>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</si>
  <si>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</si>
  <si>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</si>
  <si>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</si>
  <si>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</si>
  <si>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</si>
  <si>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</si>
  <si>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</si>
  <si>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</si>
  <si>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</si>
  <si>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</si>
  <si>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</si>
  <si>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</si>
  <si>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</si>
  <si>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</si>
  <si>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99,87</t>
  </si>
  <si>
    <t>103143</t>
  </si>
  <si>
    <t>ASSENTAMENTO DE CONEXÃO COM 1 ACESSO, FERRO FUNDIDO PARA REDE DE ÁGUA, DN  350 MM, JUNTA FLANGEADA (NÃO INCLUI O FORNECIMENTO). AF_09/2021</t>
  </si>
  <si>
    <t>131,67</t>
  </si>
  <si>
    <t>103144</t>
  </si>
  <si>
    <t>ASSENTAMENTO DE CONEXÃO COM 1 ACESSO, FERRO FUNDIDO PARA REDE DE ÁGUA, DN  400 MM, JUNTA FLANGEADA (NÃO INCLUI O FORNECIMENTO). AF_09/2021</t>
  </si>
  <si>
    <t>142,72</t>
  </si>
  <si>
    <t>103145</t>
  </si>
  <si>
    <t>ASSENTAMENTO DE CONEXÃO COM 1 ACESSO, FERRO FUNDIDO PARA REDE DE ÁGUA, DN  450 MM, JUNTA FLANGEADA (NÃO INCLUI O FORNECIMENTO). AF_09/2021</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</si>
  <si>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</si>
  <si>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</si>
  <si>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</si>
  <si>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</si>
  <si>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</si>
  <si>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</si>
  <si>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</si>
  <si>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</si>
  <si>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</si>
  <si>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</si>
  <si>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315,32</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</si>
  <si>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</si>
  <si>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</si>
  <si>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</si>
  <si>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</si>
  <si>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FORNEC E/OU ASSENT DE CONEXOES DIVERSAS</t>
  </si>
  <si>
    <t>0253</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</si>
  <si>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</si>
  <si>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</si>
  <si>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</si>
  <si>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</si>
  <si>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103376</t>
  </si>
  <si>
    <t>TUBO PEAD LISO PARA REDE DE ÁGUA OU ESGOTO, DIÂMETRO DE 110 MM, JUNTA SOLDADA (NÃO INCLUI A EXECUÇÃO DE SOLDA) - FORNECIMENTO E ASSENTAMENTO. AF_12/2021</t>
  </si>
  <si>
    <t>132,69</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</si>
  <si>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</si>
  <si>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</si>
  <si>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</si>
  <si>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</si>
  <si>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</si>
  <si>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</si>
  <si>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</si>
  <si>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</si>
  <si>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</si>
  <si>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</si>
  <si>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</si>
  <si>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</si>
  <si>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</si>
  <si>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</si>
  <si>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</si>
  <si>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</si>
  <si>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</si>
  <si>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</si>
  <si>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103394</t>
  </si>
  <si>
    <t>TUBO PEAD LISO PARA REDE DE ÁGUA OU ESGOTO, DIÂMETRO DE 1200 MM, JUNTA SOLDADA (NÃO INCLUI A EXECUÇÃO DE SOLDA) - FORNECIMENTO E ASSENTAMENTO. AF_12/2021</t>
  </si>
  <si>
    <t>103395</t>
  </si>
  <si>
    <t>TUBO PEAD LISO PARA REDE DE ÁGUA OU ESGOTO, DIÂMETRO DE 1400 MM, JUNTA SOLDADA (NÃO INCLUI A EXECUÇÃO DE SOLDA) - FORNECIMENTO E ASSENTAMENTO. AF_12/2021</t>
  </si>
  <si>
    <t>103396</t>
  </si>
  <si>
    <t>TUBO PEAD LISO PARA REDE DE ÁGUA OU ESGOTO, DIÂMETRO DE 1600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</si>
  <si>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</si>
  <si>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</si>
  <si>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</si>
  <si>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</si>
  <si>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5,94</t>
  </si>
  <si>
    <t>103399</t>
  </si>
  <si>
    <t>ASSENTAMENTO DE CONEXÃO COM 2 ACESSOS, EM PEAD LISO PARA REDE DE ÁGUA OU ESGOTO, DIÂMETRO DE 63 MM, JUNTA SOLDADA (NÃO INCLUI O FORNECIMENTO E EXECUÇÃO DE SOLDA). AF_12/2021</t>
  </si>
  <si>
    <t>11,71</t>
  </si>
  <si>
    <t>103400</t>
  </si>
  <si>
    <t>ASSENTAMENTO DE CONEXÃO COM 2 ACESSOS, EM PEAD LISO PARA REDE DE ÁGUA OU ESGOTO, DIÂMETRO DE 90 MM, JUNTA SOLDADA (NÃO INCLUI O FORNECIMENTO E EXECUÇÃO DE SOLDA). AF_12/2021</t>
  </si>
  <si>
    <t>16,72</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</si>
  <si>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</si>
  <si>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</si>
  <si>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</si>
  <si>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</si>
  <si>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29,75</t>
  </si>
  <si>
    <t>103403</t>
  </si>
  <si>
    <t>ASSENTAMENTO DE CONEXÃO COM 2 ACESSOS, EM PEAD LISO PARA REDE DE ÁGUA OU ESGOTO, DIÂMETRO DE 180 MM, JUNTA SOLDADA (NÃO INCLUI O FORNECIMENTO E EXECUÇÃO DE SOLDA). AF_12/2021</t>
  </si>
  <si>
    <t>33,47</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</si>
  <si>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</si>
  <si>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</si>
  <si>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</si>
  <si>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</si>
  <si>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</si>
  <si>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</si>
  <si>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</si>
  <si>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</si>
  <si>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</si>
  <si>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</si>
  <si>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103409</t>
  </si>
  <si>
    <t>ASSENTAMENTO DE CONEXÃO COM 2 ACESSOS, EM PEAD LISO PARA REDE DE ÁGUA OU ESGOTO, DIÂMETRO DE 355 MM, JUNTA SOLDADA (NÃO INCLUI O FORNECIMENTO E EXECUÇÃO DE SOLDA). AF_12/2021</t>
  </si>
  <si>
    <t>66,02</t>
  </si>
  <si>
    <t>103410</t>
  </si>
  <si>
    <t>ASSENTAMENTO DE CONEXÃO COM 2 ACESSOS, EM PEAD LISO PARA REDE DE ÁGUA OU ESGOTO, DIÂMETRO DE 400 MM, JUNTA SOLDADA (NÃO INCLUI O FORNECIMENTO E EXECUÇÃO DE SOLDA). AF_12/2021</t>
  </si>
  <si>
    <t>74,38</t>
  </si>
  <si>
    <t>103411</t>
  </si>
  <si>
    <t>ASSENTAMENTO DE CONEXÃO COM 3 ACESSOS, EM PEAD LISO PARA REDE DE ÁGUA OU ESGOTO, DIÂMETRO DE 20 MM, JUNTA SOLDADA (NÃO INCLUI O FORNECIMENTO E EXECUÇÃO DE SOLDA). AF_12/2021</t>
  </si>
  <si>
    <t>7,43</t>
  </si>
  <si>
    <t>103412</t>
  </si>
  <si>
    <t>ASSENTAMENTO DE CONEXÃO COM 3 ACESSOS, EM PEAD LISO PARA REDE DE ÁGUA OU ESGOTO, DIÂMETRO DE 32 MM, JUNTA SOLDADA (NÃO INCLUI O FORNECIMENTO E EXECUÇÃO DE SOLDA). AF_12/2021</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</si>
  <si>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</si>
  <si>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</si>
  <si>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</si>
  <si>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</si>
  <si>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</si>
  <si>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</si>
  <si>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40,91</t>
  </si>
  <si>
    <t>103416</t>
  </si>
  <si>
    <t>ASSENTAMENTO DE CONEXÃO COM 3 ACESSOS, EM PEAD LISO PARA REDE DE ÁGUA OU ESGOTO, DIÂMETRO DE 160 MM, JUNTA SOLDADA (NÃO INCLUI O FORNECIMENTO E EXECUÇÃO DE SOLDA). AF_12/2021</t>
  </si>
  <si>
    <t>59,51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</si>
  <si>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</si>
  <si>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</si>
  <si>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</si>
  <si>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</si>
  <si>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</si>
  <si>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</si>
  <si>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</si>
  <si>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</si>
  <si>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</si>
  <si>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</si>
  <si>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</si>
  <si>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</si>
  <si>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</si>
  <si>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</si>
  <si>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</si>
  <si>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</si>
  <si>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</si>
  <si>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</si>
  <si>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16,08</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</si>
  <si>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</si>
  <si>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</si>
  <si>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</si>
  <si>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</si>
  <si>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</si>
  <si>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</si>
  <si>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</si>
  <si>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</si>
  <si>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</si>
  <si>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</si>
  <si>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</si>
  <si>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</si>
  <si>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</si>
  <si>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</si>
  <si>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</si>
  <si>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</si>
  <si>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</si>
  <si>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</si>
  <si>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</si>
  <si>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</si>
  <si>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</si>
  <si>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</si>
  <si>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</si>
  <si>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</si>
  <si>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</si>
  <si>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</si>
  <si>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</si>
  <si>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</si>
  <si>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215,56</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</si>
  <si>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</si>
  <si>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</si>
  <si>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</si>
  <si>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</si>
  <si>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</si>
  <si>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</si>
  <si>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0001</t>
  </si>
  <si>
    <t>93206</t>
  </si>
  <si>
    <t>93207</t>
  </si>
  <si>
    <t>93208</t>
  </si>
  <si>
    <t>93209</t>
  </si>
  <si>
    <t>93210</t>
  </si>
  <si>
    <t>93211</t>
  </si>
  <si>
    <t>93212</t>
  </si>
  <si>
    <t>93213</t>
  </si>
  <si>
    <t>93214</t>
  </si>
  <si>
    <t>EXECUÇÃO DE RESERVATÓRIO ELEVADO DE ÁGUA (1000 LITROS) EM CANTEIRO DE OBRA, APOIADO EM ESTRUTURA DE MADEIRA. AF_02/2016_PA</t>
  </si>
  <si>
    <t>93243</t>
  </si>
  <si>
    <t>EXECUÇÃO DE RESERVATÓRIO ELEVADO DE ÁGUA (2000 LITROS) EM CANTEIRO DE OBRA, APOIADO EM ESTRUTURA DE MADEIRA. AF_02/2016_PA</t>
  </si>
  <si>
    <t>93582</t>
  </si>
  <si>
    <t>93583</t>
  </si>
  <si>
    <t>93584</t>
  </si>
  <si>
    <t>93585</t>
  </si>
  <si>
    <t>98441</t>
  </si>
  <si>
    <t>98442</t>
  </si>
  <si>
    <t>98443</t>
  </si>
  <si>
    <t>98444</t>
  </si>
  <si>
    <t>98445</t>
  </si>
  <si>
    <t>98446</t>
  </si>
  <si>
    <t>98447</t>
  </si>
  <si>
    <t>192,33</t>
  </si>
  <si>
    <t>98448</t>
  </si>
  <si>
    <t>98449</t>
  </si>
  <si>
    <t>98450</t>
  </si>
  <si>
    <t>98451</t>
  </si>
  <si>
    <t>98452</t>
  </si>
  <si>
    <t>98453</t>
  </si>
  <si>
    <t>98454</t>
  </si>
  <si>
    <t>98455</t>
  </si>
  <si>
    <t>98456</t>
  </si>
  <si>
    <t>98458</t>
  </si>
  <si>
    <t>179,51</t>
  </si>
  <si>
    <t>98459</t>
  </si>
  <si>
    <t>98460</t>
  </si>
  <si>
    <t>98461</t>
  </si>
  <si>
    <t>ESTRUTURA DE MADEIRA PROVISÓRIA PARA SUPORTE DE CAIXA D ÁGUA ELEVADA DE 1000 LITROS. AF_05/2018_PS</t>
  </si>
  <si>
    <t>98462</t>
  </si>
  <si>
    <t>ESTRUTURA DE MADEIRA PROVISÓRIA PARA SUPORTE DE CAIXA D ÁGUA ELEVADA DE 3000 LITROS. AF_05/2018_PS</t>
  </si>
  <si>
    <t>0325</t>
  </si>
  <si>
    <t>5631</t>
  </si>
  <si>
    <t>5678</t>
  </si>
  <si>
    <t>147,97</t>
  </si>
  <si>
    <t>5680</t>
  </si>
  <si>
    <t>5684</t>
  </si>
  <si>
    <t>5689</t>
  </si>
  <si>
    <t>5795</t>
  </si>
  <si>
    <t>5811</t>
  </si>
  <si>
    <t>5823</t>
  </si>
  <si>
    <t>5824</t>
  </si>
  <si>
    <t>5835</t>
  </si>
  <si>
    <t>384,56</t>
  </si>
  <si>
    <t>5839</t>
  </si>
  <si>
    <t>11,02</t>
  </si>
  <si>
    <t>5843</t>
  </si>
  <si>
    <t>5847</t>
  </si>
  <si>
    <t>5851</t>
  </si>
  <si>
    <t>252,50</t>
  </si>
  <si>
    <t>5855</t>
  </si>
  <si>
    <t>5863</t>
  </si>
  <si>
    <t>5867</t>
  </si>
  <si>
    <t>5875</t>
  </si>
  <si>
    <t>5879</t>
  </si>
  <si>
    <t>5882</t>
  </si>
  <si>
    <t>5890</t>
  </si>
  <si>
    <t>5894</t>
  </si>
  <si>
    <t>5901</t>
  </si>
  <si>
    <t>5909</t>
  </si>
  <si>
    <t>5921</t>
  </si>
  <si>
    <t>5,75</t>
  </si>
  <si>
    <t>5928</t>
  </si>
  <si>
    <t>5932</t>
  </si>
  <si>
    <t>5940</t>
  </si>
  <si>
    <t>5944</t>
  </si>
  <si>
    <t>5953</t>
  </si>
  <si>
    <t>6259</t>
  </si>
  <si>
    <t>253,30</t>
  </si>
  <si>
    <t>6879</t>
  </si>
  <si>
    <t>7030</t>
  </si>
  <si>
    <t>7042</t>
  </si>
  <si>
    <t>7049</t>
  </si>
  <si>
    <t>67826</t>
  </si>
  <si>
    <t>73417</t>
  </si>
  <si>
    <t>73436</t>
  </si>
  <si>
    <t>73467</t>
  </si>
  <si>
    <t>73536</t>
  </si>
  <si>
    <t>18,50</t>
  </si>
  <si>
    <t>83362</t>
  </si>
  <si>
    <t>83765</t>
  </si>
  <si>
    <t>87445</t>
  </si>
  <si>
    <t>88386</t>
  </si>
  <si>
    <t>4,30</t>
  </si>
  <si>
    <t>88393</t>
  </si>
  <si>
    <t>88399</t>
  </si>
  <si>
    <t>88418</t>
  </si>
  <si>
    <t>15,37</t>
  </si>
  <si>
    <t>88433</t>
  </si>
  <si>
    <t>88830</t>
  </si>
  <si>
    <t>88843</t>
  </si>
  <si>
    <t>88907</t>
  </si>
  <si>
    <t>89021</t>
  </si>
  <si>
    <t>89028</t>
  </si>
  <si>
    <t>89032</t>
  </si>
  <si>
    <t>89035</t>
  </si>
  <si>
    <t>89225</t>
  </si>
  <si>
    <t>5,08</t>
  </si>
  <si>
    <t>89234</t>
  </si>
  <si>
    <t>89242</t>
  </si>
  <si>
    <t>89250</t>
  </si>
  <si>
    <t>89257</t>
  </si>
  <si>
    <t>89272</t>
  </si>
  <si>
    <t>89278</t>
  </si>
  <si>
    <t>89843</t>
  </si>
  <si>
    <t>89876</t>
  </si>
  <si>
    <t>89883</t>
  </si>
  <si>
    <t>90586</t>
  </si>
  <si>
    <t>90625</t>
  </si>
  <si>
    <t>90631</t>
  </si>
  <si>
    <t>90637</t>
  </si>
  <si>
    <t>90643</t>
  </si>
  <si>
    <t>29,65</t>
  </si>
  <si>
    <t>90650</t>
  </si>
  <si>
    <t>90656</t>
  </si>
  <si>
    <t>90662</t>
  </si>
  <si>
    <t>15,28</t>
  </si>
  <si>
    <t>90668</t>
  </si>
  <si>
    <t>32,35</t>
  </si>
  <si>
    <t>90674</t>
  </si>
  <si>
    <t>90680</t>
  </si>
  <si>
    <t>90686</t>
  </si>
  <si>
    <t>90692</t>
  </si>
  <si>
    <t>90964</t>
  </si>
  <si>
    <t>90972</t>
  </si>
  <si>
    <t>90979</t>
  </si>
  <si>
    <t>90991</t>
  </si>
  <si>
    <t>206,11</t>
  </si>
  <si>
    <t>90999</t>
  </si>
  <si>
    <t>91031</t>
  </si>
  <si>
    <t>91277</t>
  </si>
  <si>
    <t>91283</t>
  </si>
  <si>
    <t>91386</t>
  </si>
  <si>
    <t>91533</t>
  </si>
  <si>
    <t>91634</t>
  </si>
  <si>
    <t>91645</t>
  </si>
  <si>
    <t>91692</t>
  </si>
  <si>
    <t>23,21</t>
  </si>
  <si>
    <t>92043</t>
  </si>
  <si>
    <t>12,27</t>
  </si>
  <si>
    <t>92106</t>
  </si>
  <si>
    <t>92112</t>
  </si>
  <si>
    <t>92118</t>
  </si>
  <si>
    <t>92138</t>
  </si>
  <si>
    <t>92145</t>
  </si>
  <si>
    <t>68,53</t>
  </si>
  <si>
    <t>92242</t>
  </si>
  <si>
    <t>92716</t>
  </si>
  <si>
    <t>92960</t>
  </si>
  <si>
    <t>92966</t>
  </si>
  <si>
    <t>25,89</t>
  </si>
  <si>
    <t>93224</t>
  </si>
  <si>
    <t>93233</t>
  </si>
  <si>
    <t>93272</t>
  </si>
  <si>
    <t>93281</t>
  </si>
  <si>
    <t>23,36</t>
  </si>
  <si>
    <t>93287</t>
  </si>
  <si>
    <t>93402</t>
  </si>
  <si>
    <t>93408</t>
  </si>
  <si>
    <t>93,98</t>
  </si>
  <si>
    <t>93415</t>
  </si>
  <si>
    <t>13,58</t>
  </si>
  <si>
    <t>93421</t>
  </si>
  <si>
    <t>93427</t>
  </si>
  <si>
    <t>93433</t>
  </si>
  <si>
    <t>93439</t>
  </si>
  <si>
    <t>95121</t>
  </si>
  <si>
    <t>95127</t>
  </si>
  <si>
    <t>95133</t>
  </si>
  <si>
    <t>95139</t>
  </si>
  <si>
    <t>95212</t>
  </si>
  <si>
    <t>95258</t>
  </si>
  <si>
    <t>95264</t>
  </si>
  <si>
    <t>6,08</t>
  </si>
  <si>
    <t>95270</t>
  </si>
  <si>
    <t>8,43</t>
  </si>
  <si>
    <t>95276</t>
  </si>
  <si>
    <t>95282</t>
  </si>
  <si>
    <t>DESEMPENADEIRA DE CONCRETO, PESO DE 78 KG, 4 PÁS, MOTOR A GASOLINA, POTÊNCIA 5,5 HP - CHP DIURNO. AF_09/2016</t>
  </si>
  <si>
    <t>95620</t>
  </si>
  <si>
    <t>95631</t>
  </si>
  <si>
    <t>95702</t>
  </si>
  <si>
    <t>95708</t>
  </si>
  <si>
    <t>95714</t>
  </si>
  <si>
    <t>95720</t>
  </si>
  <si>
    <t>95872</t>
  </si>
  <si>
    <t>96013</t>
  </si>
  <si>
    <t>96020</t>
  </si>
  <si>
    <t>96028</t>
  </si>
  <si>
    <t>96035</t>
  </si>
  <si>
    <t>96157</t>
  </si>
  <si>
    <t>96158</t>
  </si>
  <si>
    <t>96245</t>
  </si>
  <si>
    <t>96463</t>
  </si>
  <si>
    <t>98764</t>
  </si>
  <si>
    <t>99833</t>
  </si>
  <si>
    <t>100641</t>
  </si>
  <si>
    <t>100647</t>
  </si>
  <si>
    <t>102275</t>
  </si>
  <si>
    <t>25,08</t>
  </si>
  <si>
    <t>104091</t>
  </si>
  <si>
    <t>TERMOFUSORA PARA TUBOS E CONEXÕES EM PPR COM DIÂMETROS DE 20 A 63 MM, POTÊNCIA DE 800 W, TENSAO 220 V - CHP DIURNO. AF_05/2022</t>
  </si>
  <si>
    <t>104097</t>
  </si>
  <si>
    <t>TERMOFUSORA PARA TUBOS E CONEXÕES EM PPR COM DIÂMETROS DE 75 A 110 MM, POTÊNCIA DE *1100* W, TENSÃO 220 V - CHP DIURNO. AF_05/2022</t>
  </si>
  <si>
    <t>0,89</t>
  </si>
  <si>
    <t>0327</t>
  </si>
  <si>
    <t>5632</t>
  </si>
  <si>
    <t>5679</t>
  </si>
  <si>
    <t>57,68</t>
  </si>
  <si>
    <t>5681</t>
  </si>
  <si>
    <t>54,28</t>
  </si>
  <si>
    <t>5685</t>
  </si>
  <si>
    <t>5690</t>
  </si>
  <si>
    <t>5806</t>
  </si>
  <si>
    <t>0,31</t>
  </si>
  <si>
    <t>5826</t>
  </si>
  <si>
    <t>47,03</t>
  </si>
  <si>
    <t>5829</t>
  </si>
  <si>
    <t>5837</t>
  </si>
  <si>
    <t>5841</t>
  </si>
  <si>
    <t>5845</t>
  </si>
  <si>
    <t>5849</t>
  </si>
  <si>
    <t>5853</t>
  </si>
  <si>
    <t>5857</t>
  </si>
  <si>
    <t>190,59</t>
  </si>
  <si>
    <t>5865</t>
  </si>
  <si>
    <t>10,89</t>
  </si>
  <si>
    <t>5869</t>
  </si>
  <si>
    <t>5877</t>
  </si>
  <si>
    <t>5881</t>
  </si>
  <si>
    <t>5884</t>
  </si>
  <si>
    <t>5892</t>
  </si>
  <si>
    <t>5896</t>
  </si>
  <si>
    <t>5903</t>
  </si>
  <si>
    <t>5911</t>
  </si>
  <si>
    <t>25,65</t>
  </si>
  <si>
    <t>5923</t>
  </si>
  <si>
    <t>5930</t>
  </si>
  <si>
    <t>5934</t>
  </si>
  <si>
    <t>5942</t>
  </si>
  <si>
    <t>5946</t>
  </si>
  <si>
    <t>5952</t>
  </si>
  <si>
    <t>5954</t>
  </si>
  <si>
    <t>5961</t>
  </si>
  <si>
    <t>6260</t>
  </si>
  <si>
    <t>47,19</t>
  </si>
  <si>
    <t>6880</t>
  </si>
  <si>
    <t>78,64</t>
  </si>
  <si>
    <t>7031</t>
  </si>
  <si>
    <t>5,34</t>
  </si>
  <si>
    <t>7043</t>
  </si>
  <si>
    <t>0,39</t>
  </si>
  <si>
    <t>7050</t>
  </si>
  <si>
    <t>67827</t>
  </si>
  <si>
    <t>73395</t>
  </si>
  <si>
    <t>7,80</t>
  </si>
  <si>
    <t>83766</t>
  </si>
  <si>
    <t>39,44</t>
  </si>
  <si>
    <t>84013</t>
  </si>
  <si>
    <t>87446</t>
  </si>
  <si>
    <t>88392</t>
  </si>
  <si>
    <t>88398</t>
  </si>
  <si>
    <t>1,33</t>
  </si>
  <si>
    <t>88404</t>
  </si>
  <si>
    <t>88430</t>
  </si>
  <si>
    <t>88438</t>
  </si>
  <si>
    <t>9,18</t>
  </si>
  <si>
    <t>88831</t>
  </si>
  <si>
    <t>0,42</t>
  </si>
  <si>
    <t>88844</t>
  </si>
  <si>
    <t>63,63</t>
  </si>
  <si>
    <t>88908</t>
  </si>
  <si>
    <t>89022</t>
  </si>
  <si>
    <t>0,38</t>
  </si>
  <si>
    <t>89027</t>
  </si>
  <si>
    <t>89031</t>
  </si>
  <si>
    <t>89036</t>
  </si>
  <si>
    <t>89218</t>
  </si>
  <si>
    <t>89226</t>
  </si>
  <si>
    <t>1,72</t>
  </si>
  <si>
    <t>89235</t>
  </si>
  <si>
    <t>89243</t>
  </si>
  <si>
    <t>89251</t>
  </si>
  <si>
    <t>331,82</t>
  </si>
  <si>
    <t>89258</t>
  </si>
  <si>
    <t>89273</t>
  </si>
  <si>
    <t>89279</t>
  </si>
  <si>
    <t>89877</t>
  </si>
  <si>
    <t>89884</t>
  </si>
  <si>
    <t>90587</t>
  </si>
  <si>
    <t>90626</t>
  </si>
  <si>
    <t>90632</t>
  </si>
  <si>
    <t>90638</t>
  </si>
  <si>
    <t>90644</t>
  </si>
  <si>
    <t>7,95</t>
  </si>
  <si>
    <t>90651</t>
  </si>
  <si>
    <t>90657</t>
  </si>
  <si>
    <t>5,18</t>
  </si>
  <si>
    <t>90663</t>
  </si>
  <si>
    <t>5,54</t>
  </si>
  <si>
    <t>90669</t>
  </si>
  <si>
    <t>90675</t>
  </si>
  <si>
    <t>90681</t>
  </si>
  <si>
    <t>90687</t>
  </si>
  <si>
    <t>90693</t>
  </si>
  <si>
    <t>46,09</t>
  </si>
  <si>
    <t>90965</t>
  </si>
  <si>
    <t>90973</t>
  </si>
  <si>
    <t>90982</t>
  </si>
  <si>
    <t>91001</t>
  </si>
  <si>
    <t>8,88</t>
  </si>
  <si>
    <t>91032</t>
  </si>
  <si>
    <t>91278</t>
  </si>
  <si>
    <t>91285</t>
  </si>
  <si>
    <t>91387</t>
  </si>
  <si>
    <t>91395</t>
  </si>
  <si>
    <t>91486</t>
  </si>
  <si>
    <t>91534</t>
  </si>
  <si>
    <t>91635</t>
  </si>
  <si>
    <t>91646</t>
  </si>
  <si>
    <t>91693</t>
  </si>
  <si>
    <t>92044</t>
  </si>
  <si>
    <t>6,99</t>
  </si>
  <si>
    <t>92107</t>
  </si>
  <si>
    <t>92113</t>
  </si>
  <si>
    <t>1,24</t>
  </si>
  <si>
    <t>92119</t>
  </si>
  <si>
    <t>0,30</t>
  </si>
  <si>
    <t>92139</t>
  </si>
  <si>
    <t>38,25</t>
  </si>
  <si>
    <t>92146</t>
  </si>
  <si>
    <t>92243</t>
  </si>
  <si>
    <t>92717</t>
  </si>
  <si>
    <t>92961</t>
  </si>
  <si>
    <t>92967</t>
  </si>
  <si>
    <t>24,11</t>
  </si>
  <si>
    <t>93225</t>
  </si>
  <si>
    <t>93234</t>
  </si>
  <si>
    <t>0,52</t>
  </si>
  <si>
    <t>93244</t>
  </si>
  <si>
    <t>93274</t>
  </si>
  <si>
    <t>93282</t>
  </si>
  <si>
    <t>93288</t>
  </si>
  <si>
    <t>93403</t>
  </si>
  <si>
    <t>93409</t>
  </si>
  <si>
    <t>93416</t>
  </si>
  <si>
    <t>93422</t>
  </si>
  <si>
    <t>93428</t>
  </si>
  <si>
    <t>6,94</t>
  </si>
  <si>
    <t>93434</t>
  </si>
  <si>
    <t>93440</t>
  </si>
  <si>
    <t>95122</t>
  </si>
  <si>
    <t>174,73</t>
  </si>
  <si>
    <t>95128</t>
  </si>
  <si>
    <t>95140</t>
  </si>
  <si>
    <t>0,03</t>
  </si>
  <si>
    <t>95213</t>
  </si>
  <si>
    <t>95259</t>
  </si>
  <si>
    <t>23,89</t>
  </si>
  <si>
    <t>95265</t>
  </si>
  <si>
    <t>95271</t>
  </si>
  <si>
    <t>95277</t>
  </si>
  <si>
    <t>95283</t>
  </si>
  <si>
    <t>DESEMPENADEIRA DE CONCRETO, PESO DE 78 KG, 4 PÁS, MOTOR A GASOLINA, POTÊNCIA 5,5 HP - CHI DIURNO. AF_09/2016</t>
  </si>
  <si>
    <t>95621</t>
  </si>
  <si>
    <t>95632</t>
  </si>
  <si>
    <t>95703</t>
  </si>
  <si>
    <t>26,74</t>
  </si>
  <si>
    <t>95709</t>
  </si>
  <si>
    <t>95715</t>
  </si>
  <si>
    <t>95721</t>
  </si>
  <si>
    <t>95873</t>
  </si>
  <si>
    <t>96014</t>
  </si>
  <si>
    <t>48,65</t>
  </si>
  <si>
    <t>96021</t>
  </si>
  <si>
    <t>48,36</t>
  </si>
  <si>
    <t>96029</t>
  </si>
  <si>
    <t>96036</t>
  </si>
  <si>
    <t>96155</t>
  </si>
  <si>
    <t>96156</t>
  </si>
  <si>
    <t>96159</t>
  </si>
  <si>
    <t>96246</t>
  </si>
  <si>
    <t>96464</t>
  </si>
  <si>
    <t>98765</t>
  </si>
  <si>
    <t>99834</t>
  </si>
  <si>
    <t>100642</t>
  </si>
  <si>
    <t>100648</t>
  </si>
  <si>
    <t>102274</t>
  </si>
  <si>
    <t>23,19</t>
  </si>
  <si>
    <t>104092</t>
  </si>
  <si>
    <t>TERMOFUSORA PARA TUBOS E CONEXÕES EM PPR COM DIÂMETROS DE 20 A 63 MM, POTÊNCIA DE 800 W, TENSAO 220 V - CHI DIURNO. AF_05/2022</t>
  </si>
  <si>
    <t>104098</t>
  </si>
  <si>
    <t>TERMOFUSORA PARA TUBOS E CONEXÕES EM PPR COM DIÂMETROS DE 75 A 110 MM, POTÊNCIA DE *1100* W, TENSÃO 220 V - CHI DIURNO. AF_05/2022</t>
  </si>
  <si>
    <t>0329</t>
  </si>
  <si>
    <t>5089</t>
  </si>
  <si>
    <t>41,26</t>
  </si>
  <si>
    <t>5627</t>
  </si>
  <si>
    <t>47,60</t>
  </si>
  <si>
    <t>5628</t>
  </si>
  <si>
    <t>6,46</t>
  </si>
  <si>
    <t>5629</t>
  </si>
  <si>
    <t>5630</t>
  </si>
  <si>
    <t>5658</t>
  </si>
  <si>
    <t>5664</t>
  </si>
  <si>
    <t>33,74</t>
  </si>
  <si>
    <t>5667</t>
  </si>
  <si>
    <t>30,00</t>
  </si>
  <si>
    <t>5668</t>
  </si>
  <si>
    <t>5674</t>
  </si>
  <si>
    <t>39,69</t>
  </si>
  <si>
    <t>5692</t>
  </si>
  <si>
    <t>5693</t>
  </si>
  <si>
    <t>17,88</t>
  </si>
  <si>
    <t>5695</t>
  </si>
  <si>
    <t>5703</t>
  </si>
  <si>
    <t>5705</t>
  </si>
  <si>
    <t>31,63</t>
  </si>
  <si>
    <t>5707</t>
  </si>
  <si>
    <t>63,19</t>
  </si>
  <si>
    <t>5710</t>
  </si>
  <si>
    <t>5711</t>
  </si>
  <si>
    <t>5714</t>
  </si>
  <si>
    <t>15,15</t>
  </si>
  <si>
    <t>5715</t>
  </si>
  <si>
    <t>5718</t>
  </si>
  <si>
    <t>5721</t>
  </si>
  <si>
    <t>5722</t>
  </si>
  <si>
    <t>5724</t>
  </si>
  <si>
    <t>5727</t>
  </si>
  <si>
    <t>11,98</t>
  </si>
  <si>
    <t>5729</t>
  </si>
  <si>
    <t>5730</t>
  </si>
  <si>
    <t>5735</t>
  </si>
  <si>
    <t>5736</t>
  </si>
  <si>
    <t>5738</t>
  </si>
  <si>
    <t>43,33</t>
  </si>
  <si>
    <t>5739</t>
  </si>
  <si>
    <t>5741</t>
  </si>
  <si>
    <t>41,85</t>
  </si>
  <si>
    <t>5742</t>
  </si>
  <si>
    <t>5747</t>
  </si>
  <si>
    <t>5751</t>
  </si>
  <si>
    <t>5754</t>
  </si>
  <si>
    <t>5763</t>
  </si>
  <si>
    <t>5765</t>
  </si>
  <si>
    <t>5766</t>
  </si>
  <si>
    <t>2,49</t>
  </si>
  <si>
    <t>5779</t>
  </si>
  <si>
    <t>5787</t>
  </si>
  <si>
    <t>5797</t>
  </si>
  <si>
    <t>5800</t>
  </si>
  <si>
    <t>7032</t>
  </si>
  <si>
    <t>7033</t>
  </si>
  <si>
    <t>7034</t>
  </si>
  <si>
    <t>7035</t>
  </si>
  <si>
    <t>7038</t>
  </si>
  <si>
    <t>7039</t>
  </si>
  <si>
    <t>7040</t>
  </si>
  <si>
    <t>7044</t>
  </si>
  <si>
    <t>7045</t>
  </si>
  <si>
    <t>0,04</t>
  </si>
  <si>
    <t>7046</t>
  </si>
  <si>
    <t>7047</t>
  </si>
  <si>
    <t>21,11</t>
  </si>
  <si>
    <t>7051</t>
  </si>
  <si>
    <t>7052</t>
  </si>
  <si>
    <t>7053</t>
  </si>
  <si>
    <t>7054</t>
  </si>
  <si>
    <t>7058</t>
  </si>
  <si>
    <t>19,06</t>
  </si>
  <si>
    <t>7059</t>
  </si>
  <si>
    <t>7060</t>
  </si>
  <si>
    <t>34,25</t>
  </si>
  <si>
    <t>7061</t>
  </si>
  <si>
    <t>7063</t>
  </si>
  <si>
    <t>7064</t>
  </si>
  <si>
    <t>7065</t>
  </si>
  <si>
    <t>7066</t>
  </si>
  <si>
    <t>53786</t>
  </si>
  <si>
    <t>56,55</t>
  </si>
  <si>
    <t>53788</t>
  </si>
  <si>
    <t>53792</t>
  </si>
  <si>
    <t>53794</t>
  </si>
  <si>
    <t>53797</t>
  </si>
  <si>
    <t>53804</t>
  </si>
  <si>
    <t>53806</t>
  </si>
  <si>
    <t>74,60</t>
  </si>
  <si>
    <t>53810</t>
  </si>
  <si>
    <t>53814</t>
  </si>
  <si>
    <t>53817</t>
  </si>
  <si>
    <t>69,21</t>
  </si>
  <si>
    <t>53818</t>
  </si>
  <si>
    <t>53827</t>
  </si>
  <si>
    <t>53829</t>
  </si>
  <si>
    <t>53831</t>
  </si>
  <si>
    <t>53840</t>
  </si>
  <si>
    <t>3,14</t>
  </si>
  <si>
    <t>53841</t>
  </si>
  <si>
    <t>53849</t>
  </si>
  <si>
    <t>53857</t>
  </si>
  <si>
    <t>70,00</t>
  </si>
  <si>
    <t>53858</t>
  </si>
  <si>
    <t>53861</t>
  </si>
  <si>
    <t>67,94</t>
  </si>
  <si>
    <t>53863</t>
  </si>
  <si>
    <t>53865</t>
  </si>
  <si>
    <t>53866</t>
  </si>
  <si>
    <t>53882</t>
  </si>
  <si>
    <t>30,88</t>
  </si>
  <si>
    <t>55263</t>
  </si>
  <si>
    <t>73303</t>
  </si>
  <si>
    <t>73307</t>
  </si>
  <si>
    <t>5,90</t>
  </si>
  <si>
    <t>73309</t>
  </si>
  <si>
    <t>73311</t>
  </si>
  <si>
    <t>73313</t>
  </si>
  <si>
    <t>73315</t>
  </si>
  <si>
    <t>73335</t>
  </si>
  <si>
    <t>28,86</t>
  </si>
  <si>
    <t>73340</t>
  </si>
  <si>
    <t>83361</t>
  </si>
  <si>
    <t>83761</t>
  </si>
  <si>
    <t>83762</t>
  </si>
  <si>
    <t>83763</t>
  </si>
  <si>
    <t>83764</t>
  </si>
  <si>
    <t>1,58</t>
  </si>
  <si>
    <t>87026</t>
  </si>
  <si>
    <t>0,43</t>
  </si>
  <si>
    <t>87441</t>
  </si>
  <si>
    <t>BETONEIRA CAPACIDADE NOMINAL 400 L, CAPACIDADE DE MISTURA 310 L, MOTOR A DIESEL POTÊNCIA 5,0 CV, SEM CARREGADOR - DEPRECIAÇÃO. AF_06/2014</t>
  </si>
  <si>
    <t>0,51</t>
  </si>
  <si>
    <t>87442</t>
  </si>
  <si>
    <t>BETONEIRA CAPACIDADE NOMINAL 400 L, CAPACIDADE DE MISTURA 310 L, MOTOR A DIESEL POTÊNCIA 5,0 CV, SEM CARREGADOR - JUROS. AF_06/2014</t>
  </si>
  <si>
    <t>87443</t>
  </si>
  <si>
    <t>BETONEIRA CAPACIDADE NOMINAL 400 L, CAPACIDADE DE MISTURA 310 L, MOTOR A DIESEL POTÊNCIA 5,0 CV, SEM CARREGADOR - MANUTENÇÃO. AF_06/2014</t>
  </si>
  <si>
    <t>87444</t>
  </si>
  <si>
    <t>BETONEIRA CAPACIDADE NOMINAL 400 L, CAPACIDADE DE MISTURA 310 L, MOTOR A DIESEL POTÊNCIA 5,0 CV, SEM CARREGADOR - MATERIAIS NA OPERAÇÃO. AF_06/2014</t>
  </si>
  <si>
    <t>88387</t>
  </si>
  <si>
    <t>1,00</t>
  </si>
  <si>
    <t>88389</t>
  </si>
  <si>
    <t>88390</t>
  </si>
  <si>
    <t>88391</t>
  </si>
  <si>
    <t>88394</t>
  </si>
  <si>
    <t>1,19</t>
  </si>
  <si>
    <t>88395</t>
  </si>
  <si>
    <t>0,14</t>
  </si>
  <si>
    <t>88396</t>
  </si>
  <si>
    <t>1,31</t>
  </si>
  <si>
    <t>88397</t>
  </si>
  <si>
    <t>88400</t>
  </si>
  <si>
    <t>88401</t>
  </si>
  <si>
    <t>88402</t>
  </si>
  <si>
    <t>1,04</t>
  </si>
  <si>
    <t>88403</t>
  </si>
  <si>
    <t>88419</t>
  </si>
  <si>
    <t>88422</t>
  </si>
  <si>
    <t>88425</t>
  </si>
  <si>
    <t>88427</t>
  </si>
  <si>
    <t>88434</t>
  </si>
  <si>
    <t>88435</t>
  </si>
  <si>
    <t>88436</t>
  </si>
  <si>
    <t>10,27</t>
  </si>
  <si>
    <t>88437</t>
  </si>
  <si>
    <t>88569</t>
  </si>
  <si>
    <t>3,88</t>
  </si>
  <si>
    <t>88570</t>
  </si>
  <si>
    <t>88826</t>
  </si>
  <si>
    <t>88827</t>
  </si>
  <si>
    <t>88828</t>
  </si>
  <si>
    <t>0,41</t>
  </si>
  <si>
    <t>88829</t>
  </si>
  <si>
    <t>88832</t>
  </si>
  <si>
    <t>45,41</t>
  </si>
  <si>
    <t>88834</t>
  </si>
  <si>
    <t>88835</t>
  </si>
  <si>
    <t>56,77</t>
  </si>
  <si>
    <t>88836</t>
  </si>
  <si>
    <t>88839</t>
  </si>
  <si>
    <t>33,89</t>
  </si>
  <si>
    <t>88840</t>
  </si>
  <si>
    <t>7,62</t>
  </si>
  <si>
    <t>88841</t>
  </si>
  <si>
    <t>88842</t>
  </si>
  <si>
    <t>88847</t>
  </si>
  <si>
    <t>22,32</t>
  </si>
  <si>
    <t>88848</t>
  </si>
  <si>
    <t>88853</t>
  </si>
  <si>
    <t>88854</t>
  </si>
  <si>
    <t>88855</t>
  </si>
  <si>
    <t>88856</t>
  </si>
  <si>
    <t>88857</t>
  </si>
  <si>
    <t>88858</t>
  </si>
  <si>
    <t>88859</t>
  </si>
  <si>
    <t>24,00</t>
  </si>
  <si>
    <t>88860</t>
  </si>
  <si>
    <t>88900</t>
  </si>
  <si>
    <t>52,95</t>
  </si>
  <si>
    <t>88902</t>
  </si>
  <si>
    <t>7,18</t>
  </si>
  <si>
    <t>88903</t>
  </si>
  <si>
    <t>66,19</t>
  </si>
  <si>
    <t>88904</t>
  </si>
  <si>
    <t>89009</t>
  </si>
  <si>
    <t>89010</t>
  </si>
  <si>
    <t>89011</t>
  </si>
  <si>
    <t>89012</t>
  </si>
  <si>
    <t>89013</t>
  </si>
  <si>
    <t>89014</t>
  </si>
  <si>
    <t>89015</t>
  </si>
  <si>
    <t>4,62</t>
  </si>
  <si>
    <t>89016</t>
  </si>
  <si>
    <t>0,62</t>
  </si>
  <si>
    <t>89017</t>
  </si>
  <si>
    <t>89018</t>
  </si>
  <si>
    <t>89019</t>
  </si>
  <si>
    <t>89020</t>
  </si>
  <si>
    <t>89023</t>
  </si>
  <si>
    <t>3,69</t>
  </si>
  <si>
    <t>89024</t>
  </si>
  <si>
    <t>0,65</t>
  </si>
  <si>
    <t>89025</t>
  </si>
  <si>
    <t>89026</t>
  </si>
  <si>
    <t>89029</t>
  </si>
  <si>
    <t>89030</t>
  </si>
  <si>
    <t>7,28</t>
  </si>
  <si>
    <t>89033</t>
  </si>
  <si>
    <t>89034</t>
  </si>
  <si>
    <t>89128</t>
  </si>
  <si>
    <t>39,20</t>
  </si>
  <si>
    <t>89129</t>
  </si>
  <si>
    <t>89130</t>
  </si>
  <si>
    <t>89131</t>
  </si>
  <si>
    <t>89210</t>
  </si>
  <si>
    <t>89211</t>
  </si>
  <si>
    <t>4,40</t>
  </si>
  <si>
    <t>89212</t>
  </si>
  <si>
    <t>29,50</t>
  </si>
  <si>
    <t>89213</t>
  </si>
  <si>
    <t>89214</t>
  </si>
  <si>
    <t>27,70</t>
  </si>
  <si>
    <t>89215</t>
  </si>
  <si>
    <t>89221</t>
  </si>
  <si>
    <t>89222</t>
  </si>
  <si>
    <t>89223</t>
  </si>
  <si>
    <t>89224</t>
  </si>
  <si>
    <t>89228</t>
  </si>
  <si>
    <t>89229</t>
  </si>
  <si>
    <t>8,55</t>
  </si>
  <si>
    <t>89230</t>
  </si>
  <si>
    <t>89231</t>
  </si>
  <si>
    <t>20,60</t>
  </si>
  <si>
    <t>89232</t>
  </si>
  <si>
    <t>231,89</t>
  </si>
  <si>
    <t>89233</t>
  </si>
  <si>
    <t>185,17</t>
  </si>
  <si>
    <t>89236</t>
  </si>
  <si>
    <t>89237</t>
  </si>
  <si>
    <t>89238</t>
  </si>
  <si>
    <t>89239</t>
  </si>
  <si>
    <t>89240</t>
  </si>
  <si>
    <t>89241</t>
  </si>
  <si>
    <t>16,77</t>
  </si>
  <si>
    <t>89246</t>
  </si>
  <si>
    <t>89247</t>
  </si>
  <si>
    <t>41,81</t>
  </si>
  <si>
    <t>89248</t>
  </si>
  <si>
    <t>89249</t>
  </si>
  <si>
    <t>89253</t>
  </si>
  <si>
    <t>89254</t>
  </si>
  <si>
    <t>89255</t>
  </si>
  <si>
    <t>89256</t>
  </si>
  <si>
    <t>89259</t>
  </si>
  <si>
    <t>23,67</t>
  </si>
  <si>
    <t>89260</t>
  </si>
  <si>
    <t>4,36</t>
  </si>
  <si>
    <t>89262</t>
  </si>
  <si>
    <t>39,46</t>
  </si>
  <si>
    <t>89264</t>
  </si>
  <si>
    <t>89265</t>
  </si>
  <si>
    <t>89266</t>
  </si>
  <si>
    <t>89267</t>
  </si>
  <si>
    <t>51,36</t>
  </si>
  <si>
    <t>89268</t>
  </si>
  <si>
    <t>9,24</t>
  </si>
  <si>
    <t>89269</t>
  </si>
  <si>
    <t>7,31</t>
  </si>
  <si>
    <t>89270</t>
  </si>
  <si>
    <t>82,56</t>
  </si>
  <si>
    <t>89271</t>
  </si>
  <si>
    <t>89274</t>
  </si>
  <si>
    <t>BETONEIRA CAPACIDADE NOMINAL DE 600 L, CAPACIDADE DE MISTURA 440 L, MOTOR A DIESEL POTÊNCIA 10 CV, COM CARREGADOR - DEPRECIAÇÃO. AF_11/2014</t>
  </si>
  <si>
    <t>1,87</t>
  </si>
  <si>
    <t>89275</t>
  </si>
  <si>
    <t>BETONEIRA CAPACIDADE NOMINAL DE 600 L, CAPACIDADE DE MISTURA 440 L, MOTOR A DIESEL POTÊNCIA 10 CV, COM CARREGADOR - JUROS. AF_11/2014</t>
  </si>
  <si>
    <t>89276</t>
  </si>
  <si>
    <t>BETONEIRA CAPACIDADE NOMINAL DE 600 L, CAPACIDADE DE MISTURA 440 L, MOTOR A DIESEL POTÊNCIA 10 CV, COM CARREGADOR - MANUTENÇÃO. AF_11/2014</t>
  </si>
  <si>
    <t>89277</t>
  </si>
  <si>
    <t>BETONEIRA CAPACIDADE NOMINAL DE 600 L, CAPACIDADE DE MISTURA 440 L, MOTOR A DIESEL POTÊNCIA 10 CV, COM CARREGADOR - MATERIAIS NA OPERAÇÃO. AF_11/2014</t>
  </si>
  <si>
    <t>9,28</t>
  </si>
  <si>
    <t>89280</t>
  </si>
  <si>
    <t>89281</t>
  </si>
  <si>
    <t>89870</t>
  </si>
  <si>
    <t>36,67</t>
  </si>
  <si>
    <t>89871</t>
  </si>
  <si>
    <t>89872</t>
  </si>
  <si>
    <t>5,22</t>
  </si>
  <si>
    <t>89873</t>
  </si>
  <si>
    <t>62,83</t>
  </si>
  <si>
    <t>89874</t>
  </si>
  <si>
    <t>89878</t>
  </si>
  <si>
    <t>39,21</t>
  </si>
  <si>
    <t>89879</t>
  </si>
  <si>
    <t>89880</t>
  </si>
  <si>
    <t>89881</t>
  </si>
  <si>
    <t>66,55</t>
  </si>
  <si>
    <t>89882</t>
  </si>
  <si>
    <t>90582</t>
  </si>
  <si>
    <t>90583</t>
  </si>
  <si>
    <t>90584</t>
  </si>
  <si>
    <t>90585</t>
  </si>
  <si>
    <t>90621</t>
  </si>
  <si>
    <t>1,85</t>
  </si>
  <si>
    <t>90622</t>
  </si>
  <si>
    <t>90623</t>
  </si>
  <si>
    <t>90624</t>
  </si>
  <si>
    <t>90627</t>
  </si>
  <si>
    <t>48,45</t>
  </si>
  <si>
    <t>90628</t>
  </si>
  <si>
    <t>90629</t>
  </si>
  <si>
    <t>60,63</t>
  </si>
  <si>
    <t>90630</t>
  </si>
  <si>
    <t>0,99</t>
  </si>
  <si>
    <t>90633</t>
  </si>
  <si>
    <t>90634</t>
  </si>
  <si>
    <t>90635</t>
  </si>
  <si>
    <t>5,21</t>
  </si>
  <si>
    <t>90636</t>
  </si>
  <si>
    <t>90639</t>
  </si>
  <si>
    <t>90640</t>
  </si>
  <si>
    <t>90641</t>
  </si>
  <si>
    <t>90642</t>
  </si>
  <si>
    <t>13,92</t>
  </si>
  <si>
    <t>90646</t>
  </si>
  <si>
    <t>90647</t>
  </si>
  <si>
    <t>90648</t>
  </si>
  <si>
    <t>1,09</t>
  </si>
  <si>
    <t>90649</t>
  </si>
  <si>
    <t>90652</t>
  </si>
  <si>
    <t>4,63</t>
  </si>
  <si>
    <t>90653</t>
  </si>
  <si>
    <t>0,55</t>
  </si>
  <si>
    <t>90654</t>
  </si>
  <si>
    <t>90655</t>
  </si>
  <si>
    <t>90658</t>
  </si>
  <si>
    <t>90659</t>
  </si>
  <si>
    <t>90660</t>
  </si>
  <si>
    <t>5,43</t>
  </si>
  <si>
    <t>90661</t>
  </si>
  <si>
    <t>90664</t>
  </si>
  <si>
    <t>90665</t>
  </si>
  <si>
    <t>90666</t>
  </si>
  <si>
    <t>8,26</t>
  </si>
  <si>
    <t>90667</t>
  </si>
  <si>
    <t>90670</t>
  </si>
  <si>
    <t>222,35</t>
  </si>
  <si>
    <t>90671</t>
  </si>
  <si>
    <t>30,87</t>
  </si>
  <si>
    <t>90672</t>
  </si>
  <si>
    <t>278,25</t>
  </si>
  <si>
    <t>90673</t>
  </si>
  <si>
    <t>90676</t>
  </si>
  <si>
    <t>103,49</t>
  </si>
  <si>
    <t>90677</t>
  </si>
  <si>
    <t>90678</t>
  </si>
  <si>
    <t>141,32</t>
  </si>
  <si>
    <t>90679</t>
  </si>
  <si>
    <t>90682</t>
  </si>
  <si>
    <t>90683</t>
  </si>
  <si>
    <t>90684</t>
  </si>
  <si>
    <t>29,22</t>
  </si>
  <si>
    <t>90685</t>
  </si>
  <si>
    <t>90688</t>
  </si>
  <si>
    <t>90689</t>
  </si>
  <si>
    <t>2,00</t>
  </si>
  <si>
    <t>90690</t>
  </si>
  <si>
    <t>24,75</t>
  </si>
  <si>
    <t>90691</t>
  </si>
  <si>
    <t>90957</t>
  </si>
  <si>
    <t>90958</t>
  </si>
  <si>
    <t>90960</t>
  </si>
  <si>
    <t>90961</t>
  </si>
  <si>
    <t>90962</t>
  </si>
  <si>
    <t>90963</t>
  </si>
  <si>
    <t>90968</t>
  </si>
  <si>
    <t>6,58</t>
  </si>
  <si>
    <t>90969</t>
  </si>
  <si>
    <t>90970</t>
  </si>
  <si>
    <t>90971</t>
  </si>
  <si>
    <t>67,16</t>
  </si>
  <si>
    <t>90975</t>
  </si>
  <si>
    <t>90976</t>
  </si>
  <si>
    <t>90977</t>
  </si>
  <si>
    <t>90978</t>
  </si>
  <si>
    <t>90992</t>
  </si>
  <si>
    <t>90993</t>
  </si>
  <si>
    <t>90994</t>
  </si>
  <si>
    <t>90995</t>
  </si>
  <si>
    <t>91,22</t>
  </si>
  <si>
    <t>91021</t>
  </si>
  <si>
    <t>12,35</t>
  </si>
  <si>
    <t>91026</t>
  </si>
  <si>
    <t>91027</t>
  </si>
  <si>
    <t>4,15</t>
  </si>
  <si>
    <t>91028</t>
  </si>
  <si>
    <t>91029</t>
  </si>
  <si>
    <t>91030</t>
  </si>
  <si>
    <t>91273</t>
  </si>
  <si>
    <t>91274</t>
  </si>
  <si>
    <t>0,07</t>
  </si>
  <si>
    <t>91275</t>
  </si>
  <si>
    <t>91276</t>
  </si>
  <si>
    <t>7,48</t>
  </si>
  <si>
    <t>91279</t>
  </si>
  <si>
    <t>0,76</t>
  </si>
  <si>
    <t>91280</t>
  </si>
  <si>
    <t>91281</t>
  </si>
  <si>
    <t>91282</t>
  </si>
  <si>
    <t>7,54</t>
  </si>
  <si>
    <t>91354</t>
  </si>
  <si>
    <t>14,40</t>
  </si>
  <si>
    <t>91355</t>
  </si>
  <si>
    <t>91356</t>
  </si>
  <si>
    <t>91359</t>
  </si>
  <si>
    <t>91360</t>
  </si>
  <si>
    <t>91361</t>
  </si>
  <si>
    <t>2,71</t>
  </si>
  <si>
    <t>91367</t>
  </si>
  <si>
    <t>91368</t>
  </si>
  <si>
    <t>3,58</t>
  </si>
  <si>
    <t>91369</t>
  </si>
  <si>
    <t>91375</t>
  </si>
  <si>
    <t>91376</t>
  </si>
  <si>
    <t>91377</t>
  </si>
  <si>
    <t>91380</t>
  </si>
  <si>
    <t>24,27</t>
  </si>
  <si>
    <t>91381</t>
  </si>
  <si>
    <t>91382</t>
  </si>
  <si>
    <t>91383</t>
  </si>
  <si>
    <t>43,51</t>
  </si>
  <si>
    <t>91384</t>
  </si>
  <si>
    <t>91390</t>
  </si>
  <si>
    <t>15,88</t>
  </si>
  <si>
    <t>91391</t>
  </si>
  <si>
    <t>91392</t>
  </si>
  <si>
    <t>91396</t>
  </si>
  <si>
    <t>24,50</t>
  </si>
  <si>
    <t>91397</t>
  </si>
  <si>
    <t>4,78</t>
  </si>
  <si>
    <t>91398</t>
  </si>
  <si>
    <t>91402</t>
  </si>
  <si>
    <t>91466</t>
  </si>
  <si>
    <t>91467</t>
  </si>
  <si>
    <t>91468</t>
  </si>
  <si>
    <t>91469</t>
  </si>
  <si>
    <t>91484</t>
  </si>
  <si>
    <t>3,47</t>
  </si>
  <si>
    <t>91485</t>
  </si>
  <si>
    <t>91529</t>
  </si>
  <si>
    <t>91530</t>
  </si>
  <si>
    <t>91531</t>
  </si>
  <si>
    <t>91532</t>
  </si>
  <si>
    <t>91629</t>
  </si>
  <si>
    <t>91630</t>
  </si>
  <si>
    <t>91631</t>
  </si>
  <si>
    <t>2,75</t>
  </si>
  <si>
    <t>91632</t>
  </si>
  <si>
    <t>31,46</t>
  </si>
  <si>
    <t>91633</t>
  </si>
  <si>
    <t>91640</t>
  </si>
  <si>
    <t>91641</t>
  </si>
  <si>
    <t>7,88</t>
  </si>
  <si>
    <t>91642</t>
  </si>
  <si>
    <t>6,24</t>
  </si>
  <si>
    <t>91643</t>
  </si>
  <si>
    <t>91644</t>
  </si>
  <si>
    <t>91688</t>
  </si>
  <si>
    <t>91689</t>
  </si>
  <si>
    <t>0,00</t>
  </si>
  <si>
    <t>91690</t>
  </si>
  <si>
    <t>91691</t>
  </si>
  <si>
    <t>92040</t>
  </si>
  <si>
    <t>92041</t>
  </si>
  <si>
    <t>92042</t>
  </si>
  <si>
    <t>5,28</t>
  </si>
  <si>
    <t>92101</t>
  </si>
  <si>
    <t>92102</t>
  </si>
  <si>
    <t>6,20</t>
  </si>
  <si>
    <t>92103</t>
  </si>
  <si>
    <t>4,97</t>
  </si>
  <si>
    <t>92104</t>
  </si>
  <si>
    <t>62,39</t>
  </si>
  <si>
    <t>92105</t>
  </si>
  <si>
    <t>92108</t>
  </si>
  <si>
    <t>92109</t>
  </si>
  <si>
    <t>0,13</t>
  </si>
  <si>
    <t>92110</t>
  </si>
  <si>
    <t>1,39</t>
  </si>
  <si>
    <t>92111</t>
  </si>
  <si>
    <t>92114</t>
  </si>
  <si>
    <t>92115</t>
  </si>
  <si>
    <t>0,02</t>
  </si>
  <si>
    <t>92116</t>
  </si>
  <si>
    <t>92133</t>
  </si>
  <si>
    <t>92134</t>
  </si>
  <si>
    <t>92135</t>
  </si>
  <si>
    <t>92136</t>
  </si>
  <si>
    <t>15,81</t>
  </si>
  <si>
    <t>92137</t>
  </si>
  <si>
    <t>39,05</t>
  </si>
  <si>
    <t>92140</t>
  </si>
  <si>
    <t>92141</t>
  </si>
  <si>
    <t>92142</t>
  </si>
  <si>
    <t>92143</t>
  </si>
  <si>
    <t>92144</t>
  </si>
  <si>
    <t>92237</t>
  </si>
  <si>
    <t>92238</t>
  </si>
  <si>
    <t>92239</t>
  </si>
  <si>
    <t>92240</t>
  </si>
  <si>
    <t>50,04</t>
  </si>
  <si>
    <t>92241</t>
  </si>
  <si>
    <t>92712</t>
  </si>
  <si>
    <t>92713</t>
  </si>
  <si>
    <t>92714</t>
  </si>
  <si>
    <t>0,21</t>
  </si>
  <si>
    <t>92715</t>
  </si>
  <si>
    <t>70,97</t>
  </si>
  <si>
    <t>92956</t>
  </si>
  <si>
    <t>4,35</t>
  </si>
  <si>
    <t>92957</t>
  </si>
  <si>
    <t>92958</t>
  </si>
  <si>
    <t>92959</t>
  </si>
  <si>
    <t>92963</t>
  </si>
  <si>
    <t>92964</t>
  </si>
  <si>
    <t>92965</t>
  </si>
  <si>
    <t>93220</t>
  </si>
  <si>
    <t>345,74</t>
  </si>
  <si>
    <t>93221</t>
  </si>
  <si>
    <t>48,00</t>
  </si>
  <si>
    <t>93222</t>
  </si>
  <si>
    <t>432,67</t>
  </si>
  <si>
    <t>93223</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</si>
  <si>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</si>
  <si>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</si>
  <si>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</si>
  <si>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</si>
  <si>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</si>
  <si>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</si>
  <si>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93232</t>
  </si>
  <si>
    <t>BETONEIRA CAPACIDADE NOMINAL 400 L, CAPACIDADE DE MISTURA 310 L, MOTOR A GASOLINA POTÊNCIA 5,5 CV, SEM CARREGADOR - MATERIAIS NA OPERAÇÃO. AF_02/2016</t>
  </si>
  <si>
    <t>93235</t>
  </si>
  <si>
    <t>93238</t>
  </si>
  <si>
    <t>93239</t>
  </si>
  <si>
    <t>93240</t>
  </si>
  <si>
    <t>93267</t>
  </si>
  <si>
    <t>26,43</t>
  </si>
  <si>
    <t>93269</t>
  </si>
  <si>
    <t>93270</t>
  </si>
  <si>
    <t>25,70</t>
  </si>
  <si>
    <t>93271</t>
  </si>
  <si>
    <t>93277</t>
  </si>
  <si>
    <t>93278</t>
  </si>
  <si>
    <t>93279</t>
  </si>
  <si>
    <t>93280</t>
  </si>
  <si>
    <t>93283</t>
  </si>
  <si>
    <t>98,77</t>
  </si>
  <si>
    <t>93284</t>
  </si>
  <si>
    <t>17,77</t>
  </si>
  <si>
    <t>93285</t>
  </si>
  <si>
    <t>158,78</t>
  </si>
  <si>
    <t>93286</t>
  </si>
  <si>
    <t>93296</t>
  </si>
  <si>
    <t>93397</t>
  </si>
  <si>
    <t>93398</t>
  </si>
  <si>
    <t>93399</t>
  </si>
  <si>
    <t>93400</t>
  </si>
  <si>
    <t>93401</t>
  </si>
  <si>
    <t>93404</t>
  </si>
  <si>
    <t>93405</t>
  </si>
  <si>
    <t>93406</t>
  </si>
  <si>
    <t>8,68</t>
  </si>
  <si>
    <t>93407</t>
  </si>
  <si>
    <t>93411</t>
  </si>
  <si>
    <t>93412</t>
  </si>
  <si>
    <t>93413</t>
  </si>
  <si>
    <t>93414</t>
  </si>
  <si>
    <t>93417</t>
  </si>
  <si>
    <t>4,16</t>
  </si>
  <si>
    <t>93418</t>
  </si>
  <si>
    <t>93419</t>
  </si>
  <si>
    <t>93420</t>
  </si>
  <si>
    <t>93423</t>
  </si>
  <si>
    <t>5,88</t>
  </si>
  <si>
    <t>93424</t>
  </si>
  <si>
    <t>93425</t>
  </si>
  <si>
    <t>5,25</t>
  </si>
  <si>
    <t>93426</t>
  </si>
  <si>
    <t>93429</t>
  </si>
  <si>
    <t>125,93</t>
  </si>
  <si>
    <t>93430</t>
  </si>
  <si>
    <t>19,84</t>
  </si>
  <si>
    <t>93431</t>
  </si>
  <si>
    <t>157,53</t>
  </si>
  <si>
    <t>93432</t>
  </si>
  <si>
    <t>93435</t>
  </si>
  <si>
    <t>7,07</t>
  </si>
  <si>
    <t>93436</t>
  </si>
  <si>
    <t>93437</t>
  </si>
  <si>
    <t>93438</t>
  </si>
  <si>
    <t>95114</t>
  </si>
  <si>
    <t>95115</t>
  </si>
  <si>
    <t>95116</t>
  </si>
  <si>
    <t>31,99</t>
  </si>
  <si>
    <t>95117</t>
  </si>
  <si>
    <t>5,04</t>
  </si>
  <si>
    <t>95118</t>
  </si>
  <si>
    <t>57,75</t>
  </si>
  <si>
    <t>95119</t>
  </si>
  <si>
    <t>95120</t>
  </si>
  <si>
    <t>42,71</t>
  </si>
  <si>
    <t>95123</t>
  </si>
  <si>
    <t>95124</t>
  </si>
  <si>
    <t>95125</t>
  </si>
  <si>
    <t>95126</t>
  </si>
  <si>
    <t>95129</t>
  </si>
  <si>
    <t>95130</t>
  </si>
  <si>
    <t>95131</t>
  </si>
  <si>
    <t>95132</t>
  </si>
  <si>
    <t>35,73</t>
  </si>
  <si>
    <t>95136</t>
  </si>
  <si>
    <t>95137</t>
  </si>
  <si>
    <t>95138</t>
  </si>
  <si>
    <t>95208</t>
  </si>
  <si>
    <t>53,24</t>
  </si>
  <si>
    <t>95209</t>
  </si>
  <si>
    <t>95210</t>
  </si>
  <si>
    <t>58,23</t>
  </si>
  <si>
    <t>95211</t>
  </si>
  <si>
    <t>95217</t>
  </si>
  <si>
    <t>95255</t>
  </si>
  <si>
    <t>1,23</t>
  </si>
  <si>
    <t>95256</t>
  </si>
  <si>
    <t>95257</t>
  </si>
  <si>
    <t>95260</t>
  </si>
  <si>
    <t>0,61</t>
  </si>
  <si>
    <t>95261</t>
  </si>
  <si>
    <t>95262</t>
  </si>
  <si>
    <t>95263</t>
  </si>
  <si>
    <t>95266</t>
  </si>
  <si>
    <t>95267</t>
  </si>
  <si>
    <t>95268</t>
  </si>
  <si>
    <t>0,45</t>
  </si>
  <si>
    <t>95269</t>
  </si>
  <si>
    <t>95272</t>
  </si>
  <si>
    <t>95273</t>
  </si>
  <si>
    <t>95274</t>
  </si>
  <si>
    <t>95275</t>
  </si>
  <si>
    <t>95278</t>
  </si>
  <si>
    <t>DESEMPENADEIRA DE CONCRETO, PESO DE 78 KG, 4 PÁS, MOTOR A GASOLINA, POTÊNCIA 5,5 HP - DEPRECIAÇÃO. AF_09/2016</t>
  </si>
  <si>
    <t>95279</t>
  </si>
  <si>
    <t>DESEMPENADEIRA DE CONCRETO, PESO DE 78 KG, 4 PÁS, MOTOR A GASOLINA, POTÊNCIA 5,5 HP - JUROS. AF_09/2016</t>
  </si>
  <si>
    <t>95280</t>
  </si>
  <si>
    <t>DESEMPENADEIRA DE CONCRETO, PESO DE 78 KG, 4 PÁS, MOTOR A GASOLINA, POTÊNCIA 5,5 HP - MANUTENÇÃO. AF_09/2016</t>
  </si>
  <si>
    <t>95281</t>
  </si>
  <si>
    <t>DESEMPENADEIRA DE CONCRETO, PESO DE 78 KG, 4 PÁS, MOTOR A GASOLINA, POTÊNCIA 5,5 HP   MATERIAIS NA OPERAÇÃO. AF_09/2016</t>
  </si>
  <si>
    <t>95617</t>
  </si>
  <si>
    <t>95618</t>
  </si>
  <si>
    <t>95619</t>
  </si>
  <si>
    <t>95627</t>
  </si>
  <si>
    <t>95628</t>
  </si>
  <si>
    <t>95629</t>
  </si>
  <si>
    <t>95630</t>
  </si>
  <si>
    <t>95698</t>
  </si>
  <si>
    <t>95699</t>
  </si>
  <si>
    <t>0,48</t>
  </si>
  <si>
    <t>95700</t>
  </si>
  <si>
    <t>95701</t>
  </si>
  <si>
    <t>95704</t>
  </si>
  <si>
    <t>46,43</t>
  </si>
  <si>
    <t>95705</t>
  </si>
  <si>
    <t>6,36</t>
  </si>
  <si>
    <t>95706</t>
  </si>
  <si>
    <t>58,11</t>
  </si>
  <si>
    <t>95707</t>
  </si>
  <si>
    <t>95710</t>
  </si>
  <si>
    <t>55,81</t>
  </si>
  <si>
    <t>95711</t>
  </si>
  <si>
    <t>7,57</t>
  </si>
  <si>
    <t>95712</t>
  </si>
  <si>
    <t>69,76</t>
  </si>
  <si>
    <t>95713</t>
  </si>
  <si>
    <t>95716</t>
  </si>
  <si>
    <t>95717</t>
  </si>
  <si>
    <t>95718</t>
  </si>
  <si>
    <t>95719</t>
  </si>
  <si>
    <t>95869</t>
  </si>
  <si>
    <t>95870</t>
  </si>
  <si>
    <t>8,40</t>
  </si>
  <si>
    <t>95871</t>
  </si>
  <si>
    <t>95874</t>
  </si>
  <si>
    <t>96008</t>
  </si>
  <si>
    <t>23,30</t>
  </si>
  <si>
    <t>96009</t>
  </si>
  <si>
    <t>3,23</t>
  </si>
  <si>
    <t>96011</t>
  </si>
  <si>
    <t>96012</t>
  </si>
  <si>
    <t>96015</t>
  </si>
  <si>
    <t>96016</t>
  </si>
  <si>
    <t>96018</t>
  </si>
  <si>
    <t>96019</t>
  </si>
  <si>
    <t>96023</t>
  </si>
  <si>
    <t>96024</t>
  </si>
  <si>
    <t>96026</t>
  </si>
  <si>
    <t>19,69</t>
  </si>
  <si>
    <t>96027</t>
  </si>
  <si>
    <t>96030</t>
  </si>
  <si>
    <t>96031</t>
  </si>
  <si>
    <t>96032</t>
  </si>
  <si>
    <t>96033</t>
  </si>
  <si>
    <t>96034</t>
  </si>
  <si>
    <t>96053</t>
  </si>
  <si>
    <t>18,25</t>
  </si>
  <si>
    <t>96054</t>
  </si>
  <si>
    <t>96055</t>
  </si>
  <si>
    <t>96056</t>
  </si>
  <si>
    <t>96057</t>
  </si>
  <si>
    <t>96060</t>
  </si>
  <si>
    <t>96061</t>
  </si>
  <si>
    <t>33,01</t>
  </si>
  <si>
    <t>96062</t>
  </si>
  <si>
    <t>96241</t>
  </si>
  <si>
    <t>96242</t>
  </si>
  <si>
    <t>96243</t>
  </si>
  <si>
    <t>96244</t>
  </si>
  <si>
    <t>19,29</t>
  </si>
  <si>
    <t>96301</t>
  </si>
  <si>
    <t>96457</t>
  </si>
  <si>
    <t>96458</t>
  </si>
  <si>
    <t>65,84</t>
  </si>
  <si>
    <t>96459</t>
  </si>
  <si>
    <t>96460</t>
  </si>
  <si>
    <t>98760</t>
  </si>
  <si>
    <t>98761</t>
  </si>
  <si>
    <t>98762</t>
  </si>
  <si>
    <t>98763</t>
  </si>
  <si>
    <t>3,07</t>
  </si>
  <si>
    <t>99829</t>
  </si>
  <si>
    <t>99830</t>
  </si>
  <si>
    <t>99831</t>
  </si>
  <si>
    <t>99832</t>
  </si>
  <si>
    <t>2,96</t>
  </si>
  <si>
    <t>100637</t>
  </si>
  <si>
    <t>120,37</t>
  </si>
  <si>
    <t>100638</t>
  </si>
  <si>
    <t>21,66</t>
  </si>
  <si>
    <t>100639</t>
  </si>
  <si>
    <t>193,50</t>
  </si>
  <si>
    <t>100640</t>
  </si>
  <si>
    <t>159,46</t>
  </si>
  <si>
    <t>100643</t>
  </si>
  <si>
    <t>316,94</t>
  </si>
  <si>
    <t>100644</t>
  </si>
  <si>
    <t>57,05</t>
  </si>
  <si>
    <t>100645</t>
  </si>
  <si>
    <t>509,49</t>
  </si>
  <si>
    <t>100646</t>
  </si>
  <si>
    <t>227,80</t>
  </si>
  <si>
    <t>102270</t>
  </si>
  <si>
    <t>102271</t>
  </si>
  <si>
    <t>102272</t>
  </si>
  <si>
    <t>102273</t>
  </si>
  <si>
    <t>102809</t>
  </si>
  <si>
    <t>CALDEIRA A GÁS COM TERMOSTATO, CAPACIDADE 100 LITROS - MATERIAIS NA OPERAÇÃO. AF_04/2019</t>
  </si>
  <si>
    <t>16,87</t>
  </si>
  <si>
    <t>102815</t>
  </si>
  <si>
    <t>CENTRAL DE LAMA BENTONÍTICA (DEPÓSITO DE BENTONITA, MISTURADOR DE ALTA TURBULÊNCIA, SILOS DE ARMAZENAMENTO DE LAMA E ÁGUA, LABORATÓRIO DE CONTROLE DE QUALIDADE DA LAMA) - MATERIAIS NA OPERAÇÃO. AF_04/2019</t>
  </si>
  <si>
    <t>102826</t>
  </si>
  <si>
    <t>CONJUNTO MACACO E BOMBA HIDRÁULICA PARA PROTENSAO DE CORDOALHAS, ESFORÇO MAXIMO DE 115 TONELADAS - MATERIAIS NA OPERAÇÃO. AF_04/2019</t>
  </si>
  <si>
    <t>102832</t>
  </si>
  <si>
    <t>CONJUNTO CILINDRO E BOMBA HIDRÁULICA PARA PROTENSÃO DE MONOBARRAS PARA TIRANTES, ESFORÇO MÁXIMO DE 30 TONELADAS  - MATERIAIS NA OPERAÇÃO. AF_04/2019</t>
  </si>
  <si>
    <t>5,69</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</si>
  <si>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</si>
  <si>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</si>
  <si>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</si>
  <si>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</si>
  <si>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</si>
  <si>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</si>
  <si>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</si>
  <si>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</si>
  <si>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</si>
  <si>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</si>
  <si>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</si>
  <si>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</si>
  <si>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</si>
  <si>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</si>
  <si>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102885</t>
  </si>
  <si>
    <t>PLATAFORMA ELEVATÓRIA - MATERIAIS NA OPERAÇÃO. AF_04/2019</t>
  </si>
  <si>
    <t>0,85</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</si>
  <si>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</si>
  <si>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</si>
  <si>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</si>
  <si>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</si>
  <si>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</si>
  <si>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</si>
  <si>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102909</t>
  </si>
  <si>
    <t>UNIDADE DOSADORA AIRLESS TIPO HOT SPRAY - MATERIAIS NA OPERAÇÃO. AF_04/2019</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</si>
  <si>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</si>
  <si>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</si>
  <si>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</si>
  <si>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</si>
  <si>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</si>
  <si>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</si>
  <si>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</si>
  <si>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</si>
  <si>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</si>
  <si>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</si>
  <si>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</si>
  <si>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</si>
  <si>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</si>
  <si>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</si>
  <si>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</si>
  <si>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</si>
  <si>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</si>
  <si>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</si>
  <si>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102985</t>
  </si>
  <si>
    <t>MÁQUINA DEMARCADORA DE FAIXA DE TRÁFEGO À FRIO, TRAÇÃO MANUAL, 4 CV, PRESSÃO MAX 3300 PSI, TANQUE 20 L - MATERIAIS NA OPERAÇÃO. AF_06/2021</t>
  </si>
  <si>
    <t>103156</t>
  </si>
  <si>
    <t>MÁQUINA PARA SOLDA POR ELETROFUSÃO PARA TUBOS DE POLIETILENO DE ALTA DENSIDADE (PEAD) COM DIÂMETRO EXTERNO DE 20 A 800 MM, POTÊNCIA ENTRE 2750 E 3000 W - MATERIAIS NA OPERAÇÃO. AF_10/2021</t>
  </si>
  <si>
    <t>103162</t>
  </si>
  <si>
    <t>MÁQUINA PARA SOLDA POR ELETROFUSÃO PARA TUBOS DE POLIETILENO DE ALTA DENSIDADE (PEAD) COM DIÂMETRO EXTERNO DE 20 A 1600 MM, POTÊNCIA DE 3500 W - MATERIAIS NA OPERAÇÃO. AF_10/2021</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</si>
  <si>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</si>
  <si>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</si>
  <si>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</si>
  <si>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</si>
  <si>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</si>
  <si>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</si>
  <si>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2,92</t>
  </si>
  <si>
    <t>103223</t>
  </si>
  <si>
    <t>PERFURATRIZ PARA FURO DIRECIONAL HORIZONTAL (HDD) COM CAPACIDADE ATÉ 89 KN, POTÊNCIA 24,8 HP A 80 HP (INCLUSO FERRAMENTAS E LOCALIZADOR) - MATERIAIS NA OPERAÇÃO. AF_11/2021</t>
  </si>
  <si>
    <t>103229</t>
  </si>
  <si>
    <t>PERFURATRIZ PARA FURO DIRECIONAL HORIZONTAL (HDD) COM CAPACIDADE DE 90 KN A 200 KN, POTÊNCIA 100 HP A 160 HP (INCLUSO FERRAMENTAS E LOCALIZADOR) - MATERIAIS NA OPERAÇÃO. AF_11/2021</t>
  </si>
  <si>
    <t>103235</t>
  </si>
  <si>
    <t>PERFURATRIZ PARA FURO DIRECIONAL HORIZONTAL (HDD) COM CAPACIDADE DE 201 KN A 560 KN, POTÊNCIA 200 HP A 260 HP (INCLUSO FERRAMENTAS E LOCALIZADOR) - MATERIAIS NA OPERAÇÃO. AF_11/2021</t>
  </si>
  <si>
    <t>103241</t>
  </si>
  <si>
    <t>MISTURADOR PARA PREPARO DE LAMA ESTABILIZANTE COM CAPACIDADE DE *4000* L, COM BOMBA CENTRÍFUGA 5,5 HP A 23,07 HP, PARA SISTEMA DE FURO DIRECIONAL - MATERIAIS NA OPERAÇÃO. AF_11/2021</t>
  </si>
  <si>
    <t>103660</t>
  </si>
  <si>
    <t>VARREDEIRA DE GRAMA SINTÉTICA A GASOLINA, 2,4 CV, 4 TEMPOS - MATERIAIS NA OPERAÇÃO. AF_02/2022</t>
  </si>
  <si>
    <t>103666</t>
  </si>
  <si>
    <t>BATE ESTACA PARA INSTALAÇÃO DE DEFENSAS METÁLICAS (GUARD RAIL) FIXO, INCLUSIVE CAMINHÃO TOCO PBT 9.700 KG, POTÊNCIA DE 160 CV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</si>
  <si>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</si>
  <si>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</si>
  <si>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103937</t>
  </si>
  <si>
    <t>CONJUNTO MACACO HIDRÁULICO E CENTRAL DE BOMBEAMENTO MOTORIZADO 1,8 KW PARA PROTENSÃO DE MONOCABOS PARA CONCRETO PROTENDIDO, ESFORÇO MÁXIMO DE 20 TONELADAS  - MATERIAIS NA OPERAÇÃO. AF_05/2022</t>
  </si>
  <si>
    <t>1,02</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</si>
  <si>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</si>
  <si>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</si>
  <si>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</si>
  <si>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</si>
  <si>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</si>
  <si>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</si>
  <si>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</si>
  <si>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</si>
  <si>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</si>
  <si>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</si>
  <si>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</si>
  <si>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</si>
  <si>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</si>
  <si>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</si>
  <si>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0,09</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</si>
  <si>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</si>
  <si>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</si>
  <si>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</si>
  <si>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</si>
  <si>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0073</t>
  </si>
  <si>
    <t>92259</t>
  </si>
  <si>
    <t>92260</t>
  </si>
  <si>
    <t>615,39</t>
  </si>
  <si>
    <t>92261</t>
  </si>
  <si>
    <t>92262</t>
  </si>
  <si>
    <t>92539</t>
  </si>
  <si>
    <t>92540</t>
  </si>
  <si>
    <t>92541</t>
  </si>
  <si>
    <t>92542</t>
  </si>
  <si>
    <t>92543</t>
  </si>
  <si>
    <t>29,06</t>
  </si>
  <si>
    <t>92544</t>
  </si>
  <si>
    <t>23,17</t>
  </si>
  <si>
    <t>92545</t>
  </si>
  <si>
    <t>92546</t>
  </si>
  <si>
    <t>92547</t>
  </si>
  <si>
    <t>92548</t>
  </si>
  <si>
    <t>92549</t>
  </si>
  <si>
    <t>92550</t>
  </si>
  <si>
    <t>92551</t>
  </si>
  <si>
    <t>92552</t>
  </si>
  <si>
    <t>92553</t>
  </si>
  <si>
    <t>92554</t>
  </si>
  <si>
    <t>92555</t>
  </si>
  <si>
    <t>92556</t>
  </si>
  <si>
    <t>92557</t>
  </si>
  <si>
    <t>92558</t>
  </si>
  <si>
    <t>92559</t>
  </si>
  <si>
    <t>92560</t>
  </si>
  <si>
    <t>92561</t>
  </si>
  <si>
    <t>92562</t>
  </si>
  <si>
    <t>92563</t>
  </si>
  <si>
    <t>92564</t>
  </si>
  <si>
    <t>92565</t>
  </si>
  <si>
    <t>92566</t>
  </si>
  <si>
    <t>29,23</t>
  </si>
  <si>
    <t>92567</t>
  </si>
  <si>
    <t>100379</t>
  </si>
  <si>
    <t>100380</t>
  </si>
  <si>
    <t>59,48</t>
  </si>
  <si>
    <t>100381</t>
  </si>
  <si>
    <t>100383</t>
  </si>
  <si>
    <t>100384</t>
  </si>
  <si>
    <t>100385</t>
  </si>
  <si>
    <t>100386</t>
  </si>
  <si>
    <t>100387</t>
  </si>
  <si>
    <t>64,51</t>
  </si>
  <si>
    <t>100388</t>
  </si>
  <si>
    <t>22,17</t>
  </si>
  <si>
    <t>100389</t>
  </si>
  <si>
    <t>19,38</t>
  </si>
  <si>
    <t>100390</t>
  </si>
  <si>
    <t>26,11</t>
  </si>
  <si>
    <t>100391</t>
  </si>
  <si>
    <t>100392</t>
  </si>
  <si>
    <t>100393</t>
  </si>
  <si>
    <t>100394</t>
  </si>
  <si>
    <t>100395</t>
  </si>
  <si>
    <t>26,27</t>
  </si>
  <si>
    <t>0074</t>
  </si>
  <si>
    <t>94189</t>
  </si>
  <si>
    <t>94192</t>
  </si>
  <si>
    <t>94195</t>
  </si>
  <si>
    <t>94198</t>
  </si>
  <si>
    <t>94201</t>
  </si>
  <si>
    <t>94204</t>
  </si>
  <si>
    <t>94224</t>
  </si>
  <si>
    <t>94226</t>
  </si>
  <si>
    <t>22,82</t>
  </si>
  <si>
    <t>94232</t>
  </si>
  <si>
    <t>2,99</t>
  </si>
  <si>
    <t>94440</t>
  </si>
  <si>
    <t>94441</t>
  </si>
  <si>
    <t>94442</t>
  </si>
  <si>
    <t>94443</t>
  </si>
  <si>
    <t>94445</t>
  </si>
  <si>
    <t>94446</t>
  </si>
  <si>
    <t>94447</t>
  </si>
  <si>
    <t>94448</t>
  </si>
  <si>
    <t>0075</t>
  </si>
  <si>
    <t>94207</t>
  </si>
  <si>
    <t>43,21</t>
  </si>
  <si>
    <t>94210</t>
  </si>
  <si>
    <t>94218</t>
  </si>
  <si>
    <t>TELHAMENTO COM TELHA ESTRUTURAL DE FIBROCIMENTO E= 8 MM, COM ATÉ 2 ÁGUAS, INCLUSO IÇAMENTO. AF_07/2019_PS</t>
  </si>
  <si>
    <t>0076</t>
  </si>
  <si>
    <t>94213</t>
  </si>
  <si>
    <t>94216</t>
  </si>
  <si>
    <t>0079</t>
  </si>
  <si>
    <t>94219</t>
  </si>
  <si>
    <t>94220</t>
  </si>
  <si>
    <t>94221</t>
  </si>
  <si>
    <t>94222</t>
  </si>
  <si>
    <t>0080</t>
  </si>
  <si>
    <t>94223</t>
  </si>
  <si>
    <t>94451</t>
  </si>
  <si>
    <t>100325</t>
  </si>
  <si>
    <t>82,44</t>
  </si>
  <si>
    <t>100327</t>
  </si>
  <si>
    <t>100328</t>
  </si>
  <si>
    <t>100329</t>
  </si>
  <si>
    <t>17,55</t>
  </si>
  <si>
    <t>100330</t>
  </si>
  <si>
    <t>100331</t>
  </si>
  <si>
    <t>0083</t>
  </si>
  <si>
    <t>100434</t>
  </si>
  <si>
    <t>100435</t>
  </si>
  <si>
    <t>0084</t>
  </si>
  <si>
    <t>94227</t>
  </si>
  <si>
    <t>94228</t>
  </si>
  <si>
    <t>94229</t>
  </si>
  <si>
    <t>0086</t>
  </si>
  <si>
    <t>94231</t>
  </si>
  <si>
    <t>0252</t>
  </si>
  <si>
    <t>94449</t>
  </si>
  <si>
    <t>0291</t>
  </si>
  <si>
    <t>92255</t>
  </si>
  <si>
    <t>92256</t>
  </si>
  <si>
    <t>92257</t>
  </si>
  <si>
    <t>92258</t>
  </si>
  <si>
    <t>92568</t>
  </si>
  <si>
    <t>92569</t>
  </si>
  <si>
    <t>92570</t>
  </si>
  <si>
    <t>92571</t>
  </si>
  <si>
    <t>92572</t>
  </si>
  <si>
    <t>92573</t>
  </si>
  <si>
    <t>62,80</t>
  </si>
  <si>
    <t>92574</t>
  </si>
  <si>
    <t>167,98</t>
  </si>
  <si>
    <t>92575</t>
  </si>
  <si>
    <t>92576</t>
  </si>
  <si>
    <t>46,85</t>
  </si>
  <si>
    <t>92577</t>
  </si>
  <si>
    <t>92578</t>
  </si>
  <si>
    <t>89,76</t>
  </si>
  <si>
    <t>92579</t>
  </si>
  <si>
    <t>92580</t>
  </si>
  <si>
    <t>61,45</t>
  </si>
  <si>
    <t>92581</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</si>
  <si>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</si>
  <si>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</si>
  <si>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</si>
  <si>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</si>
  <si>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</si>
  <si>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</si>
  <si>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</si>
  <si>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</si>
  <si>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</si>
  <si>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</si>
  <si>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</si>
  <si>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</si>
  <si>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</si>
  <si>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</si>
  <si>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</si>
  <si>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</si>
  <si>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</si>
  <si>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</si>
  <si>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</si>
  <si>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</si>
  <si>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</si>
  <si>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100357</t>
  </si>
  <si>
    <t>100358</t>
  </si>
  <si>
    <t>100359</t>
  </si>
  <si>
    <t>100360</t>
  </si>
  <si>
    <t>100361</t>
  </si>
  <si>
    <t>100362</t>
  </si>
  <si>
    <t>100363</t>
  </si>
  <si>
    <t>100364</t>
  </si>
  <si>
    <t>100365</t>
  </si>
  <si>
    <t>100366</t>
  </si>
  <si>
    <t>100367</t>
  </si>
  <si>
    <t>100368</t>
  </si>
  <si>
    <t>100369</t>
  </si>
  <si>
    <t>100370</t>
  </si>
  <si>
    <t>100371</t>
  </si>
  <si>
    <t>100372</t>
  </si>
  <si>
    <t>100373</t>
  </si>
  <si>
    <t>100374</t>
  </si>
  <si>
    <t>100375</t>
  </si>
  <si>
    <t>100376</t>
  </si>
  <si>
    <t>100377</t>
  </si>
  <si>
    <t>100378</t>
  </si>
  <si>
    <t>100382</t>
  </si>
  <si>
    <t>104314</t>
  </si>
  <si>
    <t>TRAMA DE AÇO COMPOSTA POR TERÇAS PARA TELHADOS DE ATÉ 2 ÁGUAS PARA TELHA ONDULADA DE FIBROCIMENTO, METÁLICA, PLÁSTICA OU TERMOACÚSTICA, INCLUSO TRANSPORTE VERTICAL (EM KG). AF_07/2019</t>
  </si>
  <si>
    <t>0302</t>
  </si>
  <si>
    <t>94444</t>
  </si>
  <si>
    <t>0028</t>
  </si>
  <si>
    <t>102661</t>
  </si>
  <si>
    <t>DRENO SUBSUPERFICIAL (SEÇÃO 0,40 X 0,40 M), COM TUBO DE PEAD CORRUGADO PERFURADO, DN 100 MM, ENCHIMENTO COM AREIA. AF_07/2021</t>
  </si>
  <si>
    <t>102662</t>
  </si>
  <si>
    <t>DRENO SUBSUPERFICIAL (SEÇÃO 0,40 X 0,40 M), COM TUBO DE PVC CORRUGADO RÍGIDO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</si>
  <si>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</si>
  <si>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</si>
  <si>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</si>
  <si>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</si>
  <si>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</si>
  <si>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</si>
  <si>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</si>
  <si>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</si>
  <si>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102668</t>
  </si>
  <si>
    <t>DRENO SUBSUPERFICIAL (SEÇÃO 0,40 X 0,40 M), COM TUBO DE PVC CORRUGADO RÍGIDO PERFURADO, DN 100 MM, ENCHIMENTO COM BRITA, ENVOLVIDO COM MANTA GEOTÊXTIL. AF_07/2021</t>
  </si>
  <si>
    <t>121,68</t>
  </si>
  <si>
    <t>102669</t>
  </si>
  <si>
    <t>DRENO SUBSUPERFICIAL (SEÇÃO 0,40 X 0,40 M), COM TUBO DE CONCRETO SIMPLES POROSO, DN 200 MM, ENCHIMENTO COM BRITA, ENVOLVIDO COM MANTA GEOTÊXTIL. AF_07/2021</t>
  </si>
  <si>
    <t>102670</t>
  </si>
  <si>
    <t>DRENO PROFUNDO (SEÇÃO 0,50 X 1,50 M), COM TUBO DE PEAD CORRUGADO PERFURADO, DN 100 MM, ENCHIMENTO COM AREIA, COM SELO DE ARGILA. AF_07/2021</t>
  </si>
  <si>
    <t>102672</t>
  </si>
  <si>
    <t>DRENO PROFUNDO (SEÇÃO 0,50 X 1,50 M), COM TUBO DE PVC CORRUGADO RÍGIDO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</si>
  <si>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</si>
  <si>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</si>
  <si>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</si>
  <si>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</si>
  <si>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102676</t>
  </si>
  <si>
    <t>DRENO PROFUNDO (SEÇÃO 0,50 X 1,50 M), COM TUBO DE PVC CORRUGADO RÍGIDO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</si>
  <si>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</si>
  <si>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</si>
  <si>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</si>
  <si>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</si>
  <si>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</si>
  <si>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</si>
  <si>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</si>
  <si>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</si>
  <si>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102681</t>
  </si>
  <si>
    <t>DRENO PROFUNDO (SEÇÃO 0,50 X 1,50 M), COM TUBO DE PVC CORRUGADO RÍGIDO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</si>
  <si>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</si>
  <si>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</si>
  <si>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222,77</t>
  </si>
  <si>
    <t>102684</t>
  </si>
  <si>
    <t>DRENO PROFUNDO (SEÇÃO 0,50 X 1,50 M), COM TUBO DE PEAD CORRUGADO PERFURADO, DN 100 MM, ENCHIMENTO COM BRITA, ENVOLVIDO COM MANTA GEOTÊXTIL. AF_07/2021</t>
  </si>
  <si>
    <t>102685</t>
  </si>
  <si>
    <t>DRENO PROFUNDO (SEÇÃO 0,50 X 1,50 M), COM TUBO DE PVC CORRUGADO RÍGIDO PERFURADO, DN 100 MM, ENCHIMENTO COM BRITA, ENVOLVIDO COM MANTA GEOTÊXTIL. AF_07/2021</t>
  </si>
  <si>
    <t>102687</t>
  </si>
  <si>
    <t>DRENO PROFUNDO (SEÇÃO 0,50 X 1,50 M), COM TUBO DE CONCRETO SIMPLES POROSO, DN 200 MM, ENCHIMENTO COM BRITA, ENVOLVIDO COM MANTA GEOTÊXTIL. AF_07/2021</t>
  </si>
  <si>
    <t>236,81</t>
  </si>
  <si>
    <t>102688</t>
  </si>
  <si>
    <t>DRENO ESPINHA DE PEIXE (SEÇÃO (0,40 X 0,40 M), COM TUBO DE PEAD CORRUGADO PERFURADO, DN 100 MM, ENCHIMENTO COM AREIA, INCLUSIVE CONEXÕES. AF_07/2021</t>
  </si>
  <si>
    <t>59,72</t>
  </si>
  <si>
    <t>102689</t>
  </si>
  <si>
    <t>DRENO ESPINHA DE PEIXE (SEÇÃO (0,40 X 0,40 M), COM TUBO DE PVC CORRUGADO RÍGIDO PERFURADO, DN 100 MM, ENCHIMENTO COM AREIA, INCLUSIVE CONEXÕES. AF_07/2021</t>
  </si>
  <si>
    <t>102690</t>
  </si>
  <si>
    <t>DRENO ESPINHA DE PEIXE (SEÇÃO (0,40 X 0,40 M), COM TUBO DE PEAD CORRUGADO PERFURADO, DN 100 MM, ENCHIMENTO COM BRITA, ENVOLVIDO COM MANTA GEOTÊXTIL, INCLUSIVE CONEXÕES. AF_07/2021</t>
  </si>
  <si>
    <t>74,02</t>
  </si>
  <si>
    <t>102693</t>
  </si>
  <si>
    <t>DRENO ESPINHA DE PEIXE (SEÇÃO (0,40 X 0,40 M), COM TUBO DE PVC CORRUGADO RÍGIDO PERFURADO, DN 100 MM, ENCHIMENTO COM BRITA, ENVOLVIDO COM MANTA GEOTÊXTIL, INCLUSIVE CONEXÕES. AF_07/2021</t>
  </si>
  <si>
    <t>102694</t>
  </si>
  <si>
    <t>DRENO ESPINHA DE PEIXE (SEÇÃO (0,50 X 0,80 M), COM TUBO DE PEAD CORRUGADO PERFURADO, DN 100 MM, ENCHIMENTO COM AREIA, INCLUSIVE CONEXÕES. AF_07/2021</t>
  </si>
  <si>
    <t>102696</t>
  </si>
  <si>
    <t>DRENO ESPINHA DE PEIXE (SEÇÃO (0,50 X 0,80 M), COM TUBO DE PVC CORRUGADO RÍGIDO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</si>
  <si>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</si>
  <si>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</si>
  <si>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102703</t>
  </si>
  <si>
    <t>DRENO ESPINHA DE PEIXE (SEÇÃO (0,50 X 0,80 M), COM TUBO DE PVC CORRUGADO RÍGIDO PERFURADO, DN 100 MM, ENCHIMENTO COM BRITA, ENVOLVIDO COM MANTA GEOTÊXTIL, INCLUSIVE CONEXÕES. AF_07/2021</t>
  </si>
  <si>
    <t>102704</t>
  </si>
  <si>
    <t>TUBO DE PEAD CORRUGADO PERFURADO, DN 100 MM, PARA DRENO - FORNECIMENTO E ASSENTAMENTO. AF_07/2021</t>
  </si>
  <si>
    <t>102705</t>
  </si>
  <si>
    <t>TUBO DE PVC CORRUGADO RÍGIDO PERFURADO, DN 100 MM, PARA DRENO - FORNECIMENTO E ASSENTAMENTO. AF_07/2021</t>
  </si>
  <si>
    <t>61,77</t>
  </si>
  <si>
    <t>102707</t>
  </si>
  <si>
    <t>TUBO DE CONCRETO SIMPLES POROSO, DN 200 MM, PARA DRENO - FORNECIMENTO E ASSENTAMENTO. AF_07/2021</t>
  </si>
  <si>
    <t>35,38</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</si>
  <si>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</si>
  <si>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</si>
  <si>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</si>
  <si>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</si>
  <si>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</si>
  <si>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</si>
  <si>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</si>
  <si>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</si>
  <si>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8,24</t>
  </si>
  <si>
    <t>102713</t>
  </si>
  <si>
    <t>GEOTÊXTIL NÃO TECIDO 100% POLIÉSTER, RESISTÊNCIA A TRAÇÃO DE 14 KN/M (RT - 14), INSTALADO EM DRENO - FORNECIMENTO E INSTALAÇÃO. AF_07/2021</t>
  </si>
  <si>
    <t>11,31</t>
  </si>
  <si>
    <t>102715</t>
  </si>
  <si>
    <t>GEOTÊXTIL NÃO TECIDO 100% POLIÉSTER, RESISTÊNCIA A TRAÇÃO DE 26 KN/M (RT - 26), INSTALADO EM DRENO - FORNECIMENTO E INSTALAÇÃO. AF_07/2021</t>
  </si>
  <si>
    <t>22,33</t>
  </si>
  <si>
    <t>102716</t>
  </si>
  <si>
    <t>ENCHIMENTO DE AREIA PARA DRENO, LANÇAMENTO MECANIZADO. AF_07/2021</t>
  </si>
  <si>
    <t>102717</t>
  </si>
  <si>
    <t>ENCHIMENTO DE BRITA PARA DRENO, LANÇAMENTO MECANIZADO. AF_07/2021</t>
  </si>
  <si>
    <t>210,72</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</si>
  <si>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</si>
  <si>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</si>
  <si>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</si>
  <si>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</si>
  <si>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</si>
  <si>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</si>
  <si>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57,16</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</si>
  <si>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</si>
  <si>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</si>
  <si>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</si>
  <si>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</si>
  <si>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</si>
  <si>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</si>
  <si>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102726</t>
  </si>
  <si>
    <t>DRENO BARBACÃ, DN 50 MM, COM MATERIAL DRENANTE. AF_07/2021</t>
  </si>
  <si>
    <t>28,18</t>
  </si>
  <si>
    <t>103653</t>
  </si>
  <si>
    <t>GEOTÊXTIL NÃO TECIDO 100% POLIÉSTER, RESISTÊNCIA A TRAÇÃO DE 31 KN/M (RT-31), INSTALADO EM DRENO - FORNECIMENTO E INSTALAÇÃO. AF_07/2021</t>
  </si>
  <si>
    <t>0031</t>
  </si>
  <si>
    <t>92743</t>
  </si>
  <si>
    <t>92744</t>
  </si>
  <si>
    <t>92745</t>
  </si>
  <si>
    <t>92746</t>
  </si>
  <si>
    <t>92747</t>
  </si>
  <si>
    <t>92748</t>
  </si>
  <si>
    <t>92749</t>
  </si>
  <si>
    <t>92750</t>
  </si>
  <si>
    <t>92751</t>
  </si>
  <si>
    <t>92752</t>
  </si>
  <si>
    <t>92753</t>
  </si>
  <si>
    <t>92754</t>
  </si>
  <si>
    <t>92755</t>
  </si>
  <si>
    <t>92756</t>
  </si>
  <si>
    <t>92757</t>
  </si>
  <si>
    <t>92758</t>
  </si>
  <si>
    <t>0032</t>
  </si>
  <si>
    <t>91069</t>
  </si>
  <si>
    <t>91070</t>
  </si>
  <si>
    <t>91071</t>
  </si>
  <si>
    <t>91072</t>
  </si>
  <si>
    <t>91073</t>
  </si>
  <si>
    <t>91074</t>
  </si>
  <si>
    <t>91075</t>
  </si>
  <si>
    <t>91076</t>
  </si>
  <si>
    <t>91077</t>
  </si>
  <si>
    <t>91078</t>
  </si>
  <si>
    <t>91079</t>
  </si>
  <si>
    <t>91080</t>
  </si>
  <si>
    <t>91081</t>
  </si>
  <si>
    <t>91082</t>
  </si>
  <si>
    <t>91083</t>
  </si>
  <si>
    <t>91084</t>
  </si>
  <si>
    <t>91086</t>
  </si>
  <si>
    <t>91087</t>
  </si>
  <si>
    <t>91088</t>
  </si>
  <si>
    <t>190,97</t>
  </si>
  <si>
    <t>91089</t>
  </si>
  <si>
    <t>91090</t>
  </si>
  <si>
    <t>91091</t>
  </si>
  <si>
    <t>91092</t>
  </si>
  <si>
    <t>91093</t>
  </si>
  <si>
    <t>91094</t>
  </si>
  <si>
    <t>91095</t>
  </si>
  <si>
    <t>91096</t>
  </si>
  <si>
    <t>91097</t>
  </si>
  <si>
    <t>91098</t>
  </si>
  <si>
    <t>91099</t>
  </si>
  <si>
    <t>91100</t>
  </si>
  <si>
    <t>91101</t>
  </si>
  <si>
    <t>93952</t>
  </si>
  <si>
    <t>93953</t>
  </si>
  <si>
    <t>93954</t>
  </si>
  <si>
    <t>93955</t>
  </si>
  <si>
    <t>93956</t>
  </si>
  <si>
    <t>93957</t>
  </si>
  <si>
    <t>93958</t>
  </si>
  <si>
    <t>93959</t>
  </si>
  <si>
    <t>93960</t>
  </si>
  <si>
    <t>93961</t>
  </si>
  <si>
    <t>93962</t>
  </si>
  <si>
    <t>93963</t>
  </si>
  <si>
    <t>187,63</t>
  </si>
  <si>
    <t>93964</t>
  </si>
  <si>
    <t>93965</t>
  </si>
  <si>
    <t>93966</t>
  </si>
  <si>
    <t>93967</t>
  </si>
  <si>
    <t>93968</t>
  </si>
  <si>
    <t>93969</t>
  </si>
  <si>
    <t>93970</t>
  </si>
  <si>
    <t>93971</t>
  </si>
  <si>
    <t>95108</t>
  </si>
  <si>
    <t>34,11</t>
  </si>
  <si>
    <t>100332</t>
  </si>
  <si>
    <t>100333</t>
  </si>
  <si>
    <t>100334</t>
  </si>
  <si>
    <t>100335</t>
  </si>
  <si>
    <t>100341</t>
  </si>
  <si>
    <t>100342</t>
  </si>
  <si>
    <t>100343</t>
  </si>
  <si>
    <t>100344</t>
  </si>
  <si>
    <t>100345</t>
  </si>
  <si>
    <t>100346</t>
  </si>
  <si>
    <t>100347</t>
  </si>
  <si>
    <t>100348</t>
  </si>
  <si>
    <t>12,28</t>
  </si>
  <si>
    <t>100349</t>
  </si>
  <si>
    <t>CALHAS DE DRENAGEM/ALAS DE GALERIAS (ESTRUT. DE LANCAMENTO)</t>
  </si>
  <si>
    <t>0035</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</si>
  <si>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</si>
  <si>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</si>
  <si>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</si>
  <si>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</si>
  <si>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</si>
  <si>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</si>
  <si>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</si>
  <si>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</si>
  <si>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</si>
  <si>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</si>
  <si>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</si>
  <si>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</si>
  <si>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</si>
  <si>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</si>
  <si>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</si>
  <si>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</si>
  <si>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</si>
  <si>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</si>
  <si>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</si>
  <si>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</si>
  <si>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108,01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</si>
  <si>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</si>
  <si>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</si>
  <si>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</si>
  <si>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</si>
  <si>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</si>
  <si>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</si>
  <si>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</si>
  <si>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</si>
  <si>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</si>
  <si>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</si>
  <si>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</si>
  <si>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</si>
  <si>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</si>
  <si>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</si>
  <si>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</si>
  <si>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</si>
  <si>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0036</t>
  </si>
  <si>
    <t>97933</t>
  </si>
  <si>
    <t>97934</t>
  </si>
  <si>
    <t>CAIXA COM GRELHA DUPLA RETANGULAR, EM CONCRETO PRÉ-MOLDADO, DIMENSÕES INTERNAS: 0,5X2,2X1,0 M. AF_12/2020</t>
  </si>
  <si>
    <t>97935</t>
  </si>
  <si>
    <t>97936</t>
  </si>
  <si>
    <t>97947</t>
  </si>
  <si>
    <t>97948</t>
  </si>
  <si>
    <t>97949</t>
  </si>
  <si>
    <t>97950</t>
  </si>
  <si>
    <t>97951</t>
  </si>
  <si>
    <t>97952</t>
  </si>
  <si>
    <t>97953</t>
  </si>
  <si>
    <t>97955</t>
  </si>
  <si>
    <t>97956</t>
  </si>
  <si>
    <t>97957</t>
  </si>
  <si>
    <t>97961</t>
  </si>
  <si>
    <t>97973</t>
  </si>
  <si>
    <t>97974</t>
  </si>
  <si>
    <t>POÇO DE INSPEÇÃO CIRCULAR PARA ESGOTO, EM CONCRETO PRÉ-MOLDADO, DIÂMETRO INTERNO = 0,60 M, PROFUNDIDADE = 0,90 M, EXCLUINDO TAMPÃO. AF_12/2020_PA</t>
  </si>
  <si>
    <t>97975</t>
  </si>
  <si>
    <t>POÇO DE INSPEÇÃO CIRCULAR PARA ESGOTO, EM CONCRETO PRÉ-MOLDADO, DIÂMETRO INTERNO = 0,60 M, PROFUNDIDADE = 1,40 M, EXCLUINDO TAMPÃO. AF_12/2020_PA</t>
  </si>
  <si>
    <t>97976</t>
  </si>
  <si>
    <t>POÇO DE INSPEÇÃO CIRCULAR PARA ESGOTO, EM ALVENARIA COM TIJOLOS CERÂMICOS MACIÇOS, DIÂMETRO INTERNO = 0,60 M, PROFUNDIDADE = 0,95 M, EXCLUINDO TAMPÃO. AF_12/2020_PA</t>
  </si>
  <si>
    <t>97977</t>
  </si>
  <si>
    <t>POÇO DE INSPEÇÃO CIRCULAR PARA ESGOTO, EM ALVENARIA COM TIJOLOS CERÂMICOS MACIÇOS, DIÂMETRO INTERNO = 0,60 M, PROFUNDIDADE = 1,45 M, EXCLUINDO TAMPÃO. AF_12/2020_PA</t>
  </si>
  <si>
    <t>97978</t>
  </si>
  <si>
    <t>BASE PARA POÇO DE VISITA CIRCULAR PARA ESGOTO, EM CONCRETO PRÉ-MOLDADO, DIÂMETRO INTERNO = 0,80 M, PROFUNDIDADE = 1,35 M, EXCLUINDO TAMPÃO. AF_12/2020_PA</t>
  </si>
  <si>
    <t>97980</t>
  </si>
  <si>
    <t>BASE PARA POÇO DE VISITA CIRCULAR PARA  ESGOTO, EM ALVENARIA COM TIJOLOS CERÂMICOS MACIÇOS, DIÂMETRO INTERNO = 0,80 M, PROFUNDIDADE = 1,40 M, EXCLUINDO TAMPÃO. AF_12/2020_PA</t>
  </si>
  <si>
    <t>97981</t>
  </si>
  <si>
    <t>97983</t>
  </si>
  <si>
    <t>97985</t>
  </si>
  <si>
    <t>97987</t>
  </si>
  <si>
    <t>97988</t>
  </si>
  <si>
    <t>BASE PARA POÇO DE VISITA CIRCULAR PARA  ESGOTO, EM ALVENARIA COM TIJOLOS CERÂMICOS MACIÇOS, DIÂMETRO INTERNO = 1,20 M, PROFUNDIDADE = 1,40 M, EXCLUINDO TAMPÃO. AF_12/2020_PA</t>
  </si>
  <si>
    <t>97989</t>
  </si>
  <si>
    <t>97991</t>
  </si>
  <si>
    <t>97992</t>
  </si>
  <si>
    <t>BASE PARA POÇO DE VISITA CIRCULAR PARA ESGOTO, EM ALVENARIA COM TIJOLOS CERÂMICOS MACIÇOS, DIÂMETRO INTERNO = 1,50 M, PROFUNDIDADE = 1,40 M, EXCLUINDO TAMPÃO. AF_12/2020_PA</t>
  </si>
  <si>
    <t>97993</t>
  </si>
  <si>
    <t>97994</t>
  </si>
  <si>
    <t>BASE PARA POÇO DE VISITA RETANGULAR PARA  ESGOTO, EM ALVENARIA COM BLOCOS DE CONCRETO, DIMENSÕES INTERNAS = 1X1 M, PROFUNDIDADE = 1,40 M, EXCLUINDO TAMPÃO. AF_12/2020_PA</t>
  </si>
  <si>
    <t>97995</t>
  </si>
  <si>
    <t>97996</t>
  </si>
  <si>
    <t>BASE PARA POÇO DE VISITA RETANGULAR PARA ESGOTO, EM ALVENARIA COM BLOCOS DE CONCRETO, DIMENSÕES INTERNAS = 1X1,5 M, PROFUNDIDADE = 1,40 M, EXCLUINDO TAMPÃO. AF_12/2020_PA</t>
  </si>
  <si>
    <t>97997</t>
  </si>
  <si>
    <t>97999</t>
  </si>
  <si>
    <t>98001</t>
  </si>
  <si>
    <t>98002</t>
  </si>
  <si>
    <t>BASE PARA POÇO DE VISITA RETANGULAR PARA ESGOTO, EM ALVENARIA COM BLOCOS DE CONCRETO, DIMENSÕES INTERNAS = 1X3 M, PROFUNDIDADE = 1,40 M, EXCLUINDO TAMPÃO. AF_12/2020_PA</t>
  </si>
  <si>
    <t>98003</t>
  </si>
  <si>
    <t>98005</t>
  </si>
  <si>
    <t>98006</t>
  </si>
  <si>
    <t>BASE PARA POÇO DE VISITA RETANGULAR PARA ESGOTO, EM ALVENARIA COM BLOCOS DE CONCRETO, DIMENSÕES INTERNAS = 1X4 M, PROFUNDIDADE = 1,40 M, EXCLUINDO TAMPÃO. AF_12/2020_PA</t>
  </si>
  <si>
    <t>98007</t>
  </si>
  <si>
    <t>98008</t>
  </si>
  <si>
    <t>BASE PARA POÇO DE VISITA RETANGULAR PARA ESGOTO, EM ALVENARIA COM BLOCOS DE CONCRETO, DIMENSÕES INTERNAS = 1,5X1,5 M, PROFUNDIDADE = 1,45 M, EXCLUINDO TAMPÃO . AF_12/2020_PA</t>
  </si>
  <si>
    <t>98009</t>
  </si>
  <si>
    <t>98010</t>
  </si>
  <si>
    <t>BASE PARA POÇO DE VISITA RETANGULAR PARA ESGOTO, EM ALVENARIA COM BLOCOS DE CONCRETO, DIMENSÕES INTERNAS = 1,5X2 M, PROFUNDIDADE = 1,40 M, EXCLUINDO TAMPÃO. AF_12/2020_PA</t>
  </si>
  <si>
    <t>98011</t>
  </si>
  <si>
    <t>98012</t>
  </si>
  <si>
    <t>BASE PARA POÇO DE VISITA RETANGULAR PARA ESGOTO, EM ALVENARIA COM BLOCOS DE CONCRETO, DIMENSÕES INTERNAS = 1,5X2,5 M, PROFUNDIDADE = 1,40 M, EXCLUINDO TAMPÃO. AF_12/2020_PA</t>
  </si>
  <si>
    <t>98013</t>
  </si>
  <si>
    <t>98014</t>
  </si>
  <si>
    <t>BASE PARA POÇO DE VISITA RETANGULAR PARA ESGOTO, EM ALVENARIA COM BLOCOS DE CONCRETO, DIMENSÕES INTERNAS = 1,5X3 M, PROFUNDIDADE = 1,40 M, EXCLUINDO TAMPÃO. AF_12/2020_PA</t>
  </si>
  <si>
    <t>98015</t>
  </si>
  <si>
    <t>98016</t>
  </si>
  <si>
    <t>BASE PARA POÇO DE VISITA RETANGULAR PARA ESGOTO, EM ALVENARIA COM BLOCOS DE CONCRETO, DIMENSÕES INTERNAS = 1,5X3,5 M, PROFUNDIDADE = 1,40 M, EXCLUINDO TAMPÃO. AF_12/2020_PA</t>
  </si>
  <si>
    <t>98017</t>
  </si>
  <si>
    <t>98018</t>
  </si>
  <si>
    <t>BASE PARA POÇO DE VISITA RETANGULAR PARA ESGOTO, EM ALVENARIA COM BLOCOS DE CONCRETO, DIMENSÕES INTERNAS = 1,5X4 M, PROFUNDIDADE = 1,40 M, EXCLUINDO TAMPÃO. AF_12/2020_PA</t>
  </si>
  <si>
    <t>98019</t>
  </si>
  <si>
    <t>98020</t>
  </si>
  <si>
    <t>BASE PARA POÇO DE VISITA RETANGULAR PARA ESGOTO, EM ALVENARIA COM BLOCOS DE CONCRETO, DIMENSÕES INTERNAS = 2X2 M, PROFUNDIDADE = 1,40 M, EXCLUINDO TAMPÃO. AF_12/2020_PA</t>
  </si>
  <si>
    <t>98021</t>
  </si>
  <si>
    <t>98022</t>
  </si>
  <si>
    <t>BASE PARA POÇO DE VISITA RETANGULAR PARA ESGOTO, EM ALVENARIA COM BLOCOS DE CONCRETO, DIMENSÕES INTERNAS = 2X2,5 M, PROFUNDIDADE = 1,40 M, EXCLUINDO TAMPÃO. AF_12/2020_PA</t>
  </si>
  <si>
    <t>98023</t>
  </si>
  <si>
    <t>98024</t>
  </si>
  <si>
    <t>BASE PARA POÇO DE VISITA RETANGULAR PARA ESGOTO, EM ALVENARIA COM BLOCOS DE CONCRETO, DIMENSÕES INTERNAS = 2X3 M, PROFUNDIDADE = 1,40 M, EXCLUINDO TAMPÃO. AF_12/2020_PA</t>
  </si>
  <si>
    <t>98025</t>
  </si>
  <si>
    <t>98026</t>
  </si>
  <si>
    <t>BASE PARA POÇO DE VISITA RETANGULAR PARA ESGOTO, EM ALVENARIA COM BLOCOS DE CONCRETO, DIMENSÕES INTERNAS = 2X3,5 M, PROFUNDIDADE = 1,40 M, EXCLUINDO TAMPÃO. AF_12/2020_PA</t>
  </si>
  <si>
    <t>98027</t>
  </si>
  <si>
    <t>98028</t>
  </si>
  <si>
    <t>BASE PARA POÇO DE VISITA RETANGULAR PARA ESGOTO, EM ALVENARIA COM BLOCOS DE CONCRETO, DIMENSÕES INTERNAS = 2X4 M, PROFUNDIDADE = 1,40 M, EXCLUINDO TAMPÃO. AF_12/2020_PA</t>
  </si>
  <si>
    <t>98029</t>
  </si>
  <si>
    <t>98030</t>
  </si>
  <si>
    <t>BASE PARA POÇO DE VISITA RETANGULAR PARA ESGOTO, EM ALVENARIA COM BLOCOS DE CONCRETO, DIMENSÕES INTERNAS = 2,5X2,5 M, PROFUNDIDADE = 1,40 M, EXCLUINDO TAMPÃO. AF_12/2020_PA</t>
  </si>
  <si>
    <t>98031</t>
  </si>
  <si>
    <t>98032</t>
  </si>
  <si>
    <t>BASE PARA POÇO DE VISITA RETANGULAR PARA ESGOTO, EM ALVENARIA COM BLOCOS DE CONCRETO, DIMENSÕES INTERNAS = 2,5X3 M, PROFUNDIDADE = 1,40 M, EXCLUINDO TAMPÃO. AF_12/2020_PA</t>
  </si>
  <si>
    <t>98033</t>
  </si>
  <si>
    <t>98034</t>
  </si>
  <si>
    <t>BASE PARA POÇO DE VISITA RETANGULAR PARA ESGOTO, EM ALVENARIA COM BLOCOS DE CONCRETO, DIMENSÕES INTERNAS = 2,5X3,5 M, PROFUNDIDADE = 1,40 M, EXCLUINDO TAMPÃO. AF_12/2020_PA</t>
  </si>
  <si>
    <t>98035</t>
  </si>
  <si>
    <t>98036</t>
  </si>
  <si>
    <t>BASE PARA POÇO DE VISITA RETANGULAR PARA ESGOTO, EM ALVENARIA COM BLOCOS DE CONCRETO, DIMENSÕES INTERNAS = 2,5X4 M, PROFUNDIDADE = 1,40 M, EXCLUINDO TAMPÃO. AF_12/2020_PA</t>
  </si>
  <si>
    <t>98037</t>
  </si>
  <si>
    <t>98038</t>
  </si>
  <si>
    <t>BASE PARA POÇO DE VISITA RETANGULAR PARA ESGOTO, EM ALVENARIA COM BLOCOS DE CONCRETO, DIMENSÕES INTERNAS = 3X3 M, PROFUNDIDADE = 1,40 M, EXCLUINDO TAMPÃO. AF_12/2020_PA</t>
  </si>
  <si>
    <t>98039</t>
  </si>
  <si>
    <t>98040</t>
  </si>
  <si>
    <t>BASE PARA POÇO DE VISITA RETANGULAR PARA ESGOTO, EM ALVENARIA COM BLOCOS DE CONCRETO, DIMENSÕES INTERNAS = 3X3,5 M, PROFUNDIDADE = 1,40 M, EXCLUINDO TAMPÃO. AF_12/2020_PA</t>
  </si>
  <si>
    <t>98041</t>
  </si>
  <si>
    <t>98042</t>
  </si>
  <si>
    <t>BASE PARA POÇO DE VISITA RETANGULAR PARA ESGOTO, EM ALVENARIA COM BLOCOS DE CONCRETO, DIMENSÕES INTERNAS = 3X4 M, PROFUNDIDADE = 1,40 M, EXCLUINDO TAMPÃO. AF_12/2020_PA</t>
  </si>
  <si>
    <t>98043</t>
  </si>
  <si>
    <t>98044</t>
  </si>
  <si>
    <t>BASE PARA POÇO DE VISITA RETANGULAR PARA ESGOTO, EM ALVENARIA COM BLOCOS DE CONCRETO, DIMENSÕES INTERNAS = 3,5X3,5 M, PROFUNDIDADE = 1,40 M, EXCLUINDO TAMPÃO. AF_12/2020_PA</t>
  </si>
  <si>
    <t>98045</t>
  </si>
  <si>
    <t>98046</t>
  </si>
  <si>
    <t>BASE PARA POÇO DE VISITA RETANGULAR PARA ESGOTO, EM ALVENARIA COM BLOCOS DE CONCRETO, DIMENSÕES INTERNAS = 3,5X4 M, PROFUNDIDADE = 1,40 M, EXCLUINDO TAMPÃO. AF_12/2020_PA</t>
  </si>
  <si>
    <t>98047</t>
  </si>
  <si>
    <t>98048</t>
  </si>
  <si>
    <t>BASE PARA POÇO DE VISITA RETANGULAR PARA ESGOTO, EM ALVENARIA COM BLOCOS DE CONCRETO, DIMENSÕES INTERNAS = 4X4 M, PROFUNDIDADE = 1,45 M, EXCLUINDO TAMPÃO. AF_12/2020_PA</t>
  </si>
  <si>
    <t>98049</t>
  </si>
  <si>
    <t>98050</t>
  </si>
  <si>
    <t>98051</t>
  </si>
  <si>
    <t>98405</t>
  </si>
  <si>
    <t>BASE PARA POÇO DE VISITA CIRCULAR PARA  ESGOTO, EM ALVENARIA COM TIJOLOS CERÂMICOS MACIÇOS, DIÂMETRO INTERNO = 1,0 M, PROFUNDIDADE = 1,40 M, EXCLUINDO TAMPÃO. AF_12/2020_PA</t>
  </si>
  <si>
    <t>98406</t>
  </si>
  <si>
    <t>BASE PARA POÇO DE VISITA RETANGULAR PARA ESGOTO, EM ALVENARIA COM BLOCOS DE CONCRETO, DIMENSÕES INTERNAS = 1X3,5 M, PROFUNDIDADE = 1,40 M, EXCLUINDO TAMPÃO. AF_12/2020_PA</t>
  </si>
  <si>
    <t>98407</t>
  </si>
  <si>
    <t>BASE PARA POÇO DE VISITA RETANGULAR PARA ESGOTO, EM ALVENARIA COM BLOCOS DE CONCRETO, DIMENSÕES INTERNAS = 1X2 M, PROFUNDIDADE = 1,40 M, EXCLUINDO TAMPÃO. AF_12/2020_PA</t>
  </si>
  <si>
    <t>98408</t>
  </si>
  <si>
    <t>BASE PARA POÇO DE VISITA RETANGULAR PARA ESGOTO, EM ALVENARIA COM BLOCOS DE CONCRETO, DIMENSÕES INTERNAS = 1X2,5 M, PROFUNDIDADE = 1,40 M, EXCLUINDO TAMPÃO. AF_12/2020_PA</t>
  </si>
  <si>
    <t>98409</t>
  </si>
  <si>
    <t>98410</t>
  </si>
  <si>
    <t>BASE PARA POÇO DE VISITA CIRCULAR PARA ESGOTO, EM CONCRETO PRÉ-MOLDADO, DIÂMETRO INTERNO = 1,0 M, PROFUNDIDADE = 1,35 M, EXCLUINDO TAMPÃO. AF_12/2020_PA</t>
  </si>
  <si>
    <t>99240</t>
  </si>
  <si>
    <t>99241</t>
  </si>
  <si>
    <t>99242</t>
  </si>
  <si>
    <t>BASE PARA POÇO DE VISITA CIRCULAR PARA DRENAGEM, EM ALVENARIA COM TIJOLOS CERÂMICOS MACIÇOS, DIÂMETRO INTERNO = 1,2 M, PROFUNDIDADE = 1,40 M, EXCLUINDO TAMPÃO. AF_12/2020_PA</t>
  </si>
  <si>
    <t>99243</t>
  </si>
  <si>
    <t>99244</t>
  </si>
  <si>
    <t>BASE PARA POÇO DE VISITA RETANGULAR PARA DRENAGEM, EM ALVENARIA COM BLOCOS DE CONCRETO, DIMENSÕES INTERNAS = 1,5X2 M, PROFUNDIDADE = 1,40 M, EXCLUINDO TAMPÃO. AF_12/2020_PA</t>
  </si>
  <si>
    <t>99246</t>
  </si>
  <si>
    <t>99247</t>
  </si>
  <si>
    <t>99248</t>
  </si>
  <si>
    <t>BASE PARA POÇO DE VISITA CIRCULAR PARA DRENAGEM, EM ALVENARIA COM TIJOLOS CERÂMICOS MACIÇOS, DIÂMETRO INTERNO = 1,50 M, PROFUNDIDADE = 1,40 M, EXCLUINDO TAMPÃO. AF_12/2020_PA</t>
  </si>
  <si>
    <t>99249</t>
  </si>
  <si>
    <t>99252</t>
  </si>
  <si>
    <t>BASE PARA POÇO DE VISITA RETANGULAR PARA DRENAGEM, EM ALVENARIA COM BLOCOS DE CONCRETO, DIMENSÕES INTERNAS = 1X1 M, PROFUNDIDADE = 1,40 M, EXCLUINDO TAMPÃO. AF_12/2020_PA</t>
  </si>
  <si>
    <t>99254</t>
  </si>
  <si>
    <t>99256</t>
  </si>
  <si>
    <t>BASE PARA POÇO DE VISITA RETANGULAR PARA DRENAGEM, EM ALVENARIA COM BLOCOS DE CONCRETO, DIMENSÕES INTERNAS = 1,5X2,5 M, PROFUNDIDADE = 1,40 M, EXCLUINDO TAMPÃO. AF_12/2020_PA</t>
  </si>
  <si>
    <t>99259</t>
  </si>
  <si>
    <t>BASE PARA POÇO DE VISITA RETANGULAR PARA DRENAGEM, EM ALVENARIA COM BLOCOS DE CONCRETO, DIMENSÕES INTERNAS = 1X1,5 M, PROFUNDIDADE = 1,40 M, EXCLUINDO TAMPÃO. AF_12/2020_PA</t>
  </si>
  <si>
    <t>99261</t>
  </si>
  <si>
    <t>99263</t>
  </si>
  <si>
    <t>99265</t>
  </si>
  <si>
    <t>BASE PARA POÇO DE VISITA RETANGULAR PARA DRENAGEM, EM ALVENARIA COM BLOCOS DE CONCRETO, DIMENSÕES INTERNAS = 1X2 M, PROFUNDIDADE = 1,40 M, EXCLUINDO TAMPÃO. AF_12/2020_PA</t>
  </si>
  <si>
    <t>99266</t>
  </si>
  <si>
    <t>99267</t>
  </si>
  <si>
    <t>BASE PARA POÇO DE VISITA RETANGULAR PARA DRENAGEM, EM ALVENARIA COM BLOCOS DE CONCRETO, DIMENSÕES INTERNAS = 1X2,5 M, PROFUNDIDADE = 1,40 M, EXCLUINDO TAMPÃO. AF_12/2020_PA</t>
  </si>
  <si>
    <t>99268</t>
  </si>
  <si>
    <t>POÇO DE INSPEÇÃO CIRCULAR PARA DRENAGEM, EM CONCRETO PRÉ-MOLDADO, DIÂMETRO INTERNO = 0,60 M, PROFUNDIDADE = 0,90 M, EXCLUINDO TAMPÃO. AF_12/2020_PA</t>
  </si>
  <si>
    <t>99269</t>
  </si>
  <si>
    <t>99270</t>
  </si>
  <si>
    <t>POÇO DE INSPEÇÃO CIRCULAR PARA DRENAGEM, EM CONCRETO PRÉ-MOLDADO, DIÂMETRO INTERNO = 0,60 M, PROFUNDIDADE = 1,40 M, EXCLUINDO TAMPÃO. AF_12/2020_PA</t>
  </si>
  <si>
    <t>99271</t>
  </si>
  <si>
    <t>BASE PARA POÇO DE VISITA RETANGULAR PARA DRENAGEM, EM ALVENARIA COM BLOCOS DE CONCRETO, DIMENSÕES INTERNAS = 1,5X3 M, PROFUNDIDADE = 1,40 M, EXCLUINDO TAMPÃO. AF_12/2020_PA</t>
  </si>
  <si>
    <t>99272</t>
  </si>
  <si>
    <t>POÇO DE INSPEÇÃO CIRCULAR PARA DRENAGEM, EM ALVENARIA COM TIJOLOS CERÂMICOS MACIÇOS, DIÂMETRO INTERNO = 0,60 M, PROFUNDIDADE = 0,95 M, EXCLUINDO TAMPÃO. AF_12/2020_PA</t>
  </si>
  <si>
    <t>99273</t>
  </si>
  <si>
    <t>POÇO DE INSPEÇÃO CIRCULAR PARA DRENAGEM, EM ALVENARIA COM TIJOLOS CERÂMICOS MACIÇOS, DIÂMETRO INTERNO = 0,60 M, PROFUNDIDADE = 1,45 M, EXCLUINDO TAMPÃO. AF_12/2020_PA</t>
  </si>
  <si>
    <t>99274</t>
  </si>
  <si>
    <t>BASE PARA POÇO DE VISITA RETANGULAR PARA DRENAGEM, EM ALVENARIA COM BLOCOS DE CONCRETO, DIMENSÕES INTERNAS = 1X3 M, PROFUNDIDADE = 1,40 M, EXCLUINDO TAMPÃO. AF_12/2020_PA</t>
  </si>
  <si>
    <t>99275</t>
  </si>
  <si>
    <t>BASE PARA POÇO DE VISITA CIRCULAR PARA DRENAGEM, EM CONCRETO PRÉ-MOLDADO, DIÂMETRO INTERNO = 0,80 M, PROFUNDIDADE = 1,35 M, EXCLUINDO TAMPÃO. AF_12/2020_PA</t>
  </si>
  <si>
    <t>99276</t>
  </si>
  <si>
    <t>99277</t>
  </si>
  <si>
    <t>99278</t>
  </si>
  <si>
    <t>99279</t>
  </si>
  <si>
    <t>BASE PARA POÇO DE VISITA RETANGULAR PARA DRENAGEM, EM ALVENARIA COM BLOCOS DE CONCRETO, DIMENSÕES INTERNAS = 1X3,5 M, PROFUNDIDADE = 1,40 M, EXCLUINDO TAMPÃO. AF_12/2020_PA</t>
  </si>
  <si>
    <t>99280</t>
  </si>
  <si>
    <t>BASE PARA POÇO DE VISITA CIRCULAR PARA DRENAGEM, EM ALVENARIA COM TIJOLOS CERÂMICOS MACIÇOS, DIÂMETRO INTERNO = 0,80 M, PROFUNDIDADE = 1,40 M, EXCLUINDO TAMPÃO. AF_12/2020_PA</t>
  </si>
  <si>
    <t>99281</t>
  </si>
  <si>
    <t>99282</t>
  </si>
  <si>
    <t>99283</t>
  </si>
  <si>
    <t>99284</t>
  </si>
  <si>
    <t>BASE PARA POÇO DE VISITA RETANGULAR PARA DRENAGEM, EM ALVENARIA COM BLOCOS DE CONCRETO, DIMENSÕES INTERNAS = 1,5X3,5 M, PROFUNDIDADE = 1,40 M, EXCLUINDO TAMPÃO. AF_12/2020_PA</t>
  </si>
  <si>
    <t>99285</t>
  </si>
  <si>
    <t>BASE PARA POÇO DE VISITA CIRCULAR PARA DRENAGEM, EM CONCRETO PRÉ-MOLDADO, DIÂMETRO INTERNO = 1,0 M, PROFUNDIDADE = 1,35 M, EXCLUINDO TAMPÃO. AF_05/2018_PA</t>
  </si>
  <si>
    <t>99286</t>
  </si>
  <si>
    <t>BASE PARA POÇO DE VISITA RETANGULAR PARA DRENAGEM, EM ALVENARIA COM BLOCOS DE CONCRETO, DIMENSÕES INTERNAS = 1X4 M, PROFUNDIDADE = 1,40 M, EXCLUINDO TAMPÃO. AF_12/2020_PA</t>
  </si>
  <si>
    <t>99287</t>
  </si>
  <si>
    <t>BASE PARA POÇO DE VISITA RETANGULAR PARA DRENAGEM, EM ALVENARIA COM BLOCOS DE CONCRETO, DIMENSÕES INTERNAS = 2,5X3 M, PROFUNDIDADE = 1,40 M, EXCLUINDO TAMPÃO. AF_12/2020_PA</t>
  </si>
  <si>
    <t>99288</t>
  </si>
  <si>
    <t>99289</t>
  </si>
  <si>
    <t>99290</t>
  </si>
  <si>
    <t>BASE PARA POÇO DE VISITA RETANGULAR PARA DRENAGEM, EM ALVENARIA COM BLOCOS DE CONCRETO, DIMENSÕES INTERNAS = 1,5X1,5 M, PROFUNDIDADE = 1,40 M, EXCLUINDO TAMPÃO. AF_12/2020_PA</t>
  </si>
  <si>
    <t>99291</t>
  </si>
  <si>
    <t>99292</t>
  </si>
  <si>
    <t>BASE PARA POÇO DE VISITA CIRCULAR PARA DRENAGEM, EM ALVENARIA COM TIJOLOS CERÂMICOS MACIÇOS, DIÂMETRO INTERNO = 1,0 M, PROFUNDIDADE = 1,40 M, EXCLUINDO TAMPÃO. AF_12/2020_PA</t>
  </si>
  <si>
    <t>99293</t>
  </si>
  <si>
    <t>99294</t>
  </si>
  <si>
    <t>BASE PARA POÇO DE VISITA RETANGULAR PARA DRENAGEM, EM ALVENARIA COM BLOCOS DE CONCRETO, DIMENSÕES INTERNAS = 1,5X4 M, PROFUNDIDADE = 1,40 M, EXCLUINDO TAMPÃO. AF_12/2020_PA</t>
  </si>
  <si>
    <t>99296</t>
  </si>
  <si>
    <t>99297</t>
  </si>
  <si>
    <t>99298</t>
  </si>
  <si>
    <t>BASE PARA POÇO DE VISITA RETANGULAR PARA DRENAGEM, EM ALVENARIA COM BLOCOS DE CONCRETO, DIMENSÕES INTERNAS = 2,5X3,5 M, PROFUNDIDADE = 1,40 M, EXCLUINDO TAMPÃO. AF_12/2020_PA</t>
  </si>
  <si>
    <t>99299</t>
  </si>
  <si>
    <t>99300</t>
  </si>
  <si>
    <t>BASE PARA POÇO DE VISITA RETANGULAR PARA DRENAGEM, EM ALVENARIA COM BLOCOS DE CONCRETO, DIMENSÕES INTERNAS = 2,5X4 M, PROFUNDIDADE = 1,40 M, EXCLUINDO TAMPÃO. AF_12/2020_PA</t>
  </si>
  <si>
    <t>99301</t>
  </si>
  <si>
    <t>BASE PARA POÇO DE VISITA RETANGULAR PARA DRENAGEM, EM ALVENARIA COM BLOCOS DE CONCRETO, DIMENSÕES INTERNAS = 2X2 M, PROFUNDIDADE = 1,40 M, EXCLUINDO TAMPÃO. AF_12/2020_PA</t>
  </si>
  <si>
    <t>99302</t>
  </si>
  <si>
    <t>99303</t>
  </si>
  <si>
    <t>BASE PARA POÇO DE VISITA RETANGULAR PARA DRENAGEM, EM ALVENARIA COM BLOCOS DE CONCRETO, DIMENSÕES INTERNAS = 3X3 M, PROFUNDIDADE = 1,40 M, EXCLUINDO TAMPÃO. AF_12/2020_PA</t>
  </si>
  <si>
    <t>99304</t>
  </si>
  <si>
    <t>99305</t>
  </si>
  <si>
    <t>BASE PARA POÇO DE VISITA RETANGULAR PARA DRENAGEM, EM ALVENARIA COM BLOCOS DE CONCRETO, DIMENSÕES INTERNAS = 3X3,5 M, PROFUNDIDADE = 1,40 M, EXCLUINDO TAMPÃO. AF_12/2020_PA</t>
  </si>
  <si>
    <t>99306</t>
  </si>
  <si>
    <t>99307</t>
  </si>
  <si>
    <t>99308</t>
  </si>
  <si>
    <t>BASE PARA POÇO DE VISITA RETANGULAR PARA DRENAGEM, EM ALVENARIA COM BLOCOS DE CONCRETO, DIMENSÕES INTERNAS = 3X4 M, PROFUNDIDADE = 1,40 M, EXCLUINDO TAMPÃO. AF_12/2020_PA</t>
  </si>
  <si>
    <t>99309</t>
  </si>
  <si>
    <t>99310</t>
  </si>
  <si>
    <t>BASE PARA POÇO DE VISITA RETANGULAR PARA DRENAGEM, EM ALVENARIA COM BLOCOS DE CONCRETO, DIMENSÕES INTERNAS = 3,5X3,5 M, PROFUNDIDADE = 1,40 M, EXCLUINDO TAMPÃO. AF_12/2020_PA</t>
  </si>
  <si>
    <t>99311</t>
  </si>
  <si>
    <t>99312</t>
  </si>
  <si>
    <t>BASE PARA POÇO DE VISITA RETANGULAR PARA DRENAGEM, EM ALVENARIA COM BLOCOS DE CONCRETO, DIMENSÕES INTERNAS = 2X2,5 M, PROFUNDIDADE = 1,40 M, EXCLUINDO TAMPÃO. AF_12/2020_PA</t>
  </si>
  <si>
    <t>99313</t>
  </si>
  <si>
    <t>BASE PARA POÇO DE VISITA RETANGULAR PARA DRENAGEM, EM ALVENARIA COM BLOCOS DE CONCRETO, DIMENSÕES INTERNAS = 3,5X4 M, PROFUNDIDADE = 1,40 M, EXCLUINDO TAMPÃO. AF_12/2020_PA</t>
  </si>
  <si>
    <t>99314</t>
  </si>
  <si>
    <t>99315</t>
  </si>
  <si>
    <t>BASE PARA POÇO DE VISITA RETANGULAR PARA DRENAGEM, EM ALVENARIA COM BLOCOS DE CONCRETO, DIMENSÕES INTERNAS = 4X4 M, PROFUNDIDADE = 1,40 M, EXCLUINDO TAMPÃO. AF_12/2020_PA</t>
  </si>
  <si>
    <t>99317</t>
  </si>
  <si>
    <t>99318</t>
  </si>
  <si>
    <t>99319</t>
  </si>
  <si>
    <t>99320</t>
  </si>
  <si>
    <t>BASE PARA POÇO DE VISITA RETANGULAR PARA DRENAGEM, EM ALVENARIA COM BLOCOS DE CONCRETO, DIMENSÕES INTERNAS = 2X3 M, PROFUNDIDADE = 1,40 M, EXCLUINDO TAMPÃO. AF_12/2020_PA</t>
  </si>
  <si>
    <t>99321</t>
  </si>
  <si>
    <t>99322</t>
  </si>
  <si>
    <t>BASE PARA POÇO DE VISITA RETANGULAR PARA DRENAGEM, EM ALVENARIA COM BLOCOS DE CONCRETO, DIMENSÕES INTERNAS = 2X3,5 M, PROFUNDIDADE = 1,40 M, EXCLUINDO TAMPÃO. AF_12/2020_PA</t>
  </si>
  <si>
    <t>99323</t>
  </si>
  <si>
    <t>99324</t>
  </si>
  <si>
    <t>BASE PARA POÇO DE VISITA RETANGULAR PARA DRENAGEM, EM ALVENARIA COM BLOCOS DE CONCRETO, DIMENSÕES INTERNAS = 2X4 M, PROFUNDIDADE = 1,40 M, EXCLUINDO TAMPÃO. AF_12/2020_PA</t>
  </si>
  <si>
    <t>99325</t>
  </si>
  <si>
    <t>99326</t>
  </si>
  <si>
    <t>BASE PARA POÇO DE VISITA RETANGULAR PARA DRENAGEM, EM ALVENARIA COM BLOCOS DE CONCRETO, DIMENSÕES INTERNAS = 2,5X2,5 M, PROFUNDIDADE = 1,40 M, EXCLUINDO TAMPÃO. AF_12/2020_PA</t>
  </si>
  <si>
    <t>99327</t>
  </si>
  <si>
    <t>101800</t>
  </si>
  <si>
    <t>101801</t>
  </si>
  <si>
    <t>101806</t>
  </si>
  <si>
    <t>CAIXA ENTERRADA DISTRIBUIDORA DE VAZÃO (SUMIDOUROS MÚLTIPLOS), RETANGULAR, EM ALVENARIA COM TIJOLOS MACIÇOS, DIMENSÕES INTERNAS: 0,60 X 0,60 X H=0,50 M. AF_12/2020</t>
  </si>
  <si>
    <t>101807</t>
  </si>
  <si>
    <t>CAIXA ENTERRADA DISTRIBUIDORA DE VAZÃO (SUMIDOUROS MÚLTIPLOS), RETANGULAR, EM ALVENARIA COM BLOCOS DE CONCRETO, DIMENSÕES INTERNAS: 0,60 X 0,60 X H=0,50 M. AF_12/2020</t>
  </si>
  <si>
    <t>101808</t>
  </si>
  <si>
    <t>CAIXA ENTERRADA DISTRIBUIDORA DE VAZÃO (SUMIDOUROS MÚLTIPLOS), RETANGULAR, EM CONCRETO PRÉ-MOLDADO, DIMENSÕES INTERNAS: 0,60 X 0,60 X H=0,50 M. AF_12/2020</t>
  </si>
  <si>
    <t>101809</t>
  </si>
  <si>
    <t>BASE PARA POCO DE VISITA RETANGULAR PARA ESGOTO E DRENAGEM, EM CONCRETO ESTRUTURAL, DIMENSÕES INTERNAS DE 90X150 M, PROFUNDIDADE DE 1,25 M, EXCLUINDO TAMPÃO. AF_12/2020_PA</t>
  </si>
  <si>
    <t>102139</t>
  </si>
  <si>
    <t>BASE PARA POÇO DE VISITA CIRCULAR PARA  ESGOTO, EM CONCRETO PRÉ-MOLDADO, DIÂMETRO INTERNO = 1,20 M, PROFUNDIDADE = 1,60 M, EXCLUINDO TAMPÃO. AF_12/2020_PA</t>
  </si>
  <si>
    <t>102141</t>
  </si>
  <si>
    <t>BASE PARA POÇO DE VISITA CIRCULAR PARA  ESGOTO, EM CONCRETO PRÉ-MOLDADO, DIÂMETRO INTERNO = 1,50 M, PROFUNDIDADE = 1,35 M, EXCLUINDO TAMPÃO. AF_12/2020_PA</t>
  </si>
  <si>
    <t>102142</t>
  </si>
  <si>
    <t>BASE PARA POÇO DE VISITA CIRCULAR PARA DRENAGEM, EM CONCRETO PRÉ-MOLDADO, DIÂMETRO INTERNO = 1,50 M, PROFUNDIDADE = 1,35 M, EXCLUINDO TAMPÃO. AF_12/2020_PA</t>
  </si>
  <si>
    <t>102457</t>
  </si>
  <si>
    <t>BASE PARA POÇO DE VISITA CIRCULAR PARA DRENAGEM, EM CONCRETO PRÉ-MOLDADO, DIÂMETRO INTERNO = 1,20 M, PROFUNDIDADE = 1,60 M, EXCLUINDO TAMPÃO. AF_05/2021_PA</t>
  </si>
  <si>
    <t>0037</t>
  </si>
  <si>
    <t>94263</t>
  </si>
  <si>
    <t>34,26</t>
  </si>
  <si>
    <t>94264</t>
  </si>
  <si>
    <t>38,01</t>
  </si>
  <si>
    <t>94265</t>
  </si>
  <si>
    <t>94266</t>
  </si>
  <si>
    <t>48,69</t>
  </si>
  <si>
    <t>94267</t>
  </si>
  <si>
    <t>94268</t>
  </si>
  <si>
    <t>94269</t>
  </si>
  <si>
    <t>94270</t>
  </si>
  <si>
    <t>94271</t>
  </si>
  <si>
    <t>GUIA (MEIO-FIO) E SARJETA CONJUGADOS DE CONCRETO, MOLDADA  IN LOCO  EM TRECHO RETO COM EXTRUSORA, 65 CM BASE (15 CM BASE DA GUIA + 50 CM BASE DA SARJETA) X 30 CM ALTURA. AF_06/2016</t>
  </si>
  <si>
    <t>94272</t>
  </si>
  <si>
    <t>94273</t>
  </si>
  <si>
    <t>94274</t>
  </si>
  <si>
    <t>94275</t>
  </si>
  <si>
    <t>ASSENTAMENTO DE GUIA (MEIO-FIO) EM TRECHO RETO, CONFECCIONADA EM CONCRETO PRÉ-FABRICADO, DIMENSÕES 100X15X13X20 CM (COMPRIMENTO X BASE INFERIOR X BASE SUPERIOR X ALTURA), PARA URBANIZAÇÃO INTERNA DE EMPREENDIMENTOS. AF_06/2016</t>
  </si>
  <si>
    <t>51,45</t>
  </si>
  <si>
    <t>94276</t>
  </si>
  <si>
    <t>ASSENTAMENTO DE GUIA (MEIO-FIO) EM TRECHO CURVO, CONFECCIONADA EM CONCRETO PRÉ-FABRICADO, DIMENSÕES 100X15X13X20 CM (COMPRIMENTO X BASE INFERIOR X BASE SUPERIOR X ALTURA), PARA URBANIZAÇÃO INTERNA DE EMPREENDIMENTOS. AF_06/2016</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</si>
  <si>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</si>
  <si>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</si>
  <si>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</si>
  <si>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</si>
  <si>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</si>
  <si>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</si>
  <si>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</si>
  <si>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</si>
  <si>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56,95</t>
  </si>
  <si>
    <t>94281</t>
  </si>
  <si>
    <t>94282</t>
  </si>
  <si>
    <t>94283</t>
  </si>
  <si>
    <t>94284</t>
  </si>
  <si>
    <t>94285</t>
  </si>
  <si>
    <t>94286</t>
  </si>
  <si>
    <t>94287</t>
  </si>
  <si>
    <t>94288</t>
  </si>
  <si>
    <t>94289</t>
  </si>
  <si>
    <t>94290</t>
  </si>
  <si>
    <t>67,74</t>
  </si>
  <si>
    <t>94291</t>
  </si>
  <si>
    <t>94292</t>
  </si>
  <si>
    <t>94293</t>
  </si>
  <si>
    <t>94294</t>
  </si>
  <si>
    <t>BUEIROS</t>
  </si>
  <si>
    <t>0317</t>
  </si>
  <si>
    <t>102727</t>
  </si>
  <si>
    <t>FABRICAÇÃO, MONTAGEM E DESMONTAGEM DE FÔRMA PARA BOCA PARA BUEIRO, EM CHAPA DE MADEIRA COMPENSADA RESINADA, E = 17 MM, 2 UTILIZAÇÕES. AF_07/2021</t>
  </si>
  <si>
    <t>106,63</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</si>
  <si>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</si>
  <si>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</si>
  <si>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</si>
  <si>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</si>
  <si>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</si>
  <si>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</si>
  <si>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</si>
  <si>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</si>
  <si>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</si>
  <si>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</si>
  <si>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</si>
  <si>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</si>
  <si>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12,61</t>
  </si>
  <si>
    <t>102734</t>
  </si>
  <si>
    <t>ARMAÇÃO DE SOLEIRA UTILIZANDO AÇO CA-50 DE 6,3 MM - MONTAGEM. AF_07/2021</t>
  </si>
  <si>
    <t>102735</t>
  </si>
  <si>
    <t>ARMAÇÃO DE SOLEIRA UTILIZANDO AÇO CA-50 DE 8 MM - MONTAGEM. AF_07/2021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</si>
  <si>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</si>
  <si>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</si>
  <si>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</si>
  <si>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</si>
  <si>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</si>
  <si>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</si>
  <si>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</si>
  <si>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</si>
  <si>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</si>
  <si>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</si>
  <si>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</si>
  <si>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</si>
  <si>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</si>
  <si>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</si>
  <si>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</si>
  <si>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</si>
  <si>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</si>
  <si>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</si>
  <si>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</si>
  <si>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</si>
  <si>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</si>
  <si>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</si>
  <si>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</si>
  <si>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</si>
  <si>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</si>
  <si>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</si>
  <si>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</si>
  <si>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</si>
  <si>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</si>
  <si>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</si>
  <si>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</si>
  <si>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</si>
  <si>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</si>
  <si>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</si>
  <si>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</si>
  <si>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</si>
  <si>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</si>
  <si>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</si>
  <si>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</si>
  <si>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</si>
  <si>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</si>
  <si>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</si>
  <si>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</si>
  <si>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</si>
  <si>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</si>
  <si>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</si>
  <si>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</si>
  <si>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</si>
  <si>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</si>
  <si>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</si>
  <si>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</si>
  <si>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</si>
  <si>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</si>
  <si>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</si>
  <si>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</si>
  <si>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</si>
  <si>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</si>
  <si>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</si>
  <si>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</si>
  <si>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</si>
  <si>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</si>
  <si>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</si>
  <si>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</si>
  <si>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</si>
  <si>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</si>
  <si>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</si>
  <si>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</si>
  <si>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</si>
  <si>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</si>
  <si>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</si>
  <si>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</si>
  <si>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</si>
  <si>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</si>
  <si>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</si>
  <si>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</si>
  <si>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</si>
  <si>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</si>
  <si>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</si>
  <si>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</si>
  <si>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</si>
  <si>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</si>
  <si>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</si>
  <si>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</si>
  <si>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</si>
  <si>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</si>
  <si>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</si>
  <si>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</si>
  <si>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</si>
  <si>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</si>
  <si>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</si>
  <si>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</si>
  <si>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</si>
  <si>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</si>
  <si>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</si>
  <si>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</si>
  <si>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</si>
  <si>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</si>
  <si>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</si>
  <si>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</si>
  <si>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</si>
  <si>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</si>
  <si>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</si>
  <si>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</si>
  <si>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</si>
  <si>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</si>
  <si>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</si>
  <si>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</si>
  <si>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</si>
  <si>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</si>
  <si>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</si>
  <si>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</si>
  <si>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</si>
  <si>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</si>
  <si>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</si>
  <si>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</si>
  <si>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</si>
  <si>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</si>
  <si>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</si>
  <si>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</si>
  <si>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</si>
  <si>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</si>
  <si>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</si>
  <si>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</si>
  <si>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</si>
  <si>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</si>
  <si>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</si>
  <si>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</si>
  <si>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</si>
  <si>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</si>
  <si>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</si>
  <si>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</si>
  <si>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</si>
  <si>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</si>
  <si>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</si>
  <si>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0023</t>
  </si>
  <si>
    <t>101570</t>
  </si>
  <si>
    <t>101571</t>
  </si>
  <si>
    <t>101572</t>
  </si>
  <si>
    <t>101573</t>
  </si>
  <si>
    <t>101574</t>
  </si>
  <si>
    <t>101575</t>
  </si>
  <si>
    <t>101576</t>
  </si>
  <si>
    <t>101577</t>
  </si>
  <si>
    <t>101578</t>
  </si>
  <si>
    <t>101579</t>
  </si>
  <si>
    <t>50,82</t>
  </si>
  <si>
    <t>101580</t>
  </si>
  <si>
    <t>101581</t>
  </si>
  <si>
    <t>101582</t>
  </si>
  <si>
    <t>101583</t>
  </si>
  <si>
    <t>101584</t>
  </si>
  <si>
    <t>101585</t>
  </si>
  <si>
    <t>101586</t>
  </si>
  <si>
    <t>101587</t>
  </si>
  <si>
    <t>0024</t>
  </si>
  <si>
    <t>101588</t>
  </si>
  <si>
    <t>101589</t>
  </si>
  <si>
    <t>134,07</t>
  </si>
  <si>
    <t>101590</t>
  </si>
  <si>
    <t>101591</t>
  </si>
  <si>
    <t>101592</t>
  </si>
  <si>
    <t>101593</t>
  </si>
  <si>
    <t>92,10</t>
  </si>
  <si>
    <t>101600</t>
  </si>
  <si>
    <t>101601</t>
  </si>
  <si>
    <t>101602</t>
  </si>
  <si>
    <t>101603</t>
  </si>
  <si>
    <t>20,81</t>
  </si>
  <si>
    <t>101604</t>
  </si>
  <si>
    <t>101605</t>
  </si>
  <si>
    <t>0089</t>
  </si>
  <si>
    <t>90788</t>
  </si>
  <si>
    <t>90789</t>
  </si>
  <si>
    <t>90790</t>
  </si>
  <si>
    <t>90791</t>
  </si>
  <si>
    <t>90793</t>
  </si>
  <si>
    <t>90794</t>
  </si>
  <si>
    <t>90795</t>
  </si>
  <si>
    <t>90796</t>
  </si>
  <si>
    <t>90797</t>
  </si>
  <si>
    <t>90798</t>
  </si>
  <si>
    <t>90799</t>
  </si>
  <si>
    <t>90801</t>
  </si>
  <si>
    <t>90806</t>
  </si>
  <si>
    <t>BATENTE PARA PORTA DE MADEIRA, FIXAÇÃO COM ARGAMASSA, PADRÃO MÉDIO - FORNECIMENTO E INSTALAÇÃO. AF_12/2019</t>
  </si>
  <si>
    <t>90820</t>
  </si>
  <si>
    <t>90821</t>
  </si>
  <si>
    <t>90822</t>
  </si>
  <si>
    <t>90823</t>
  </si>
  <si>
    <t>90824</t>
  </si>
  <si>
    <t>90825</t>
  </si>
  <si>
    <t>90830</t>
  </si>
  <si>
    <t>90831</t>
  </si>
  <si>
    <t>90841</t>
  </si>
  <si>
    <t>90842</t>
  </si>
  <si>
    <t>90843</t>
  </si>
  <si>
    <t>90844</t>
  </si>
  <si>
    <t>90845</t>
  </si>
  <si>
    <t>90846</t>
  </si>
  <si>
    <t>90847</t>
  </si>
  <si>
    <t>90848</t>
  </si>
  <si>
    <t>90849</t>
  </si>
  <si>
    <t>90850</t>
  </si>
  <si>
    <t>90851</t>
  </si>
  <si>
    <t>90852</t>
  </si>
  <si>
    <t>91009</t>
  </si>
  <si>
    <t>91010</t>
  </si>
  <si>
    <t>91011</t>
  </si>
  <si>
    <t>91012</t>
  </si>
  <si>
    <t>91013</t>
  </si>
  <si>
    <t>91014</t>
  </si>
  <si>
    <t>91015</t>
  </si>
  <si>
    <t>91016</t>
  </si>
  <si>
    <t>91287</t>
  </si>
  <si>
    <t>91292</t>
  </si>
  <si>
    <t>BATENTE PARA PORTA DE MADEIRA, FIXAÇÃO COM ARGAMASSA, PADRÃO POPULAR. FORNECIMENTO E INSTALAÇÃO. AF_12/2019</t>
  </si>
  <si>
    <t>355,09</t>
  </si>
  <si>
    <t>91295</t>
  </si>
  <si>
    <t>91296</t>
  </si>
  <si>
    <t>91297</t>
  </si>
  <si>
    <t>91298</t>
  </si>
  <si>
    <t>91299</t>
  </si>
  <si>
    <t>91304</t>
  </si>
  <si>
    <t>91305</t>
  </si>
  <si>
    <t>98,99</t>
  </si>
  <si>
    <t>91306</t>
  </si>
  <si>
    <t>91307</t>
  </si>
  <si>
    <t>91312</t>
  </si>
  <si>
    <t>91313</t>
  </si>
  <si>
    <t>91314</t>
  </si>
  <si>
    <t>91315</t>
  </si>
  <si>
    <t>91316</t>
  </si>
  <si>
    <t>91317</t>
  </si>
  <si>
    <t>91318</t>
  </si>
  <si>
    <t>91319</t>
  </si>
  <si>
    <t>91320</t>
  </si>
  <si>
    <t>91321</t>
  </si>
  <si>
    <t>91322</t>
  </si>
  <si>
    <t>91323</t>
  </si>
  <si>
    <t>91324</t>
  </si>
  <si>
    <t>812,68</t>
  </si>
  <si>
    <t>91325</t>
  </si>
  <si>
    <t>91326</t>
  </si>
  <si>
    <t>91327</t>
  </si>
  <si>
    <t>91328</t>
  </si>
  <si>
    <t>91329</t>
  </si>
  <si>
    <t>91330</t>
  </si>
  <si>
    <t>91331</t>
  </si>
  <si>
    <t>91332</t>
  </si>
  <si>
    <t>91333</t>
  </si>
  <si>
    <t>91334</t>
  </si>
  <si>
    <t>91335</t>
  </si>
  <si>
    <t>91336</t>
  </si>
  <si>
    <t>91337</t>
  </si>
  <si>
    <t>100659</t>
  </si>
  <si>
    <t>100660</t>
  </si>
  <si>
    <t>100675</t>
  </si>
  <si>
    <t>100676</t>
  </si>
  <si>
    <t>100678</t>
  </si>
  <si>
    <t>100679</t>
  </si>
  <si>
    <t>100680</t>
  </si>
  <si>
    <t>100681</t>
  </si>
  <si>
    <t>100682</t>
  </si>
  <si>
    <t>100683</t>
  </si>
  <si>
    <t>100684</t>
  </si>
  <si>
    <t>100685</t>
  </si>
  <si>
    <t>100686</t>
  </si>
  <si>
    <t>100687</t>
  </si>
  <si>
    <t>100688</t>
  </si>
  <si>
    <t>100689</t>
  </si>
  <si>
    <t>100690</t>
  </si>
  <si>
    <t>100691</t>
  </si>
  <si>
    <t>100692</t>
  </si>
  <si>
    <t>100693</t>
  </si>
  <si>
    <t>100694</t>
  </si>
  <si>
    <t>100695</t>
  </si>
  <si>
    <t>61,57</t>
  </si>
  <si>
    <t>100696</t>
  </si>
  <si>
    <t>68,41</t>
  </si>
  <si>
    <t>100697</t>
  </si>
  <si>
    <t>75,32</t>
  </si>
  <si>
    <t>100698</t>
  </si>
  <si>
    <t>100699</t>
  </si>
  <si>
    <t>100700</t>
  </si>
  <si>
    <t>100712</t>
  </si>
  <si>
    <t>0090</t>
  </si>
  <si>
    <t>100665</t>
  </si>
  <si>
    <t>100666</t>
  </si>
  <si>
    <t>100667</t>
  </si>
  <si>
    <t>100668</t>
  </si>
  <si>
    <t>100669</t>
  </si>
  <si>
    <t>100670</t>
  </si>
  <si>
    <t>100671</t>
  </si>
  <si>
    <t>100672</t>
  </si>
  <si>
    <t>0092</t>
  </si>
  <si>
    <t>100701</t>
  </si>
  <si>
    <t>0093</t>
  </si>
  <si>
    <t>94559</t>
  </si>
  <si>
    <t>94562</t>
  </si>
  <si>
    <t>94587</t>
  </si>
  <si>
    <t>94588</t>
  </si>
  <si>
    <t>0095</t>
  </si>
  <si>
    <t>99837</t>
  </si>
  <si>
    <t>GUARDA-CORPO DE AÇO GALVANIZADO DE 1,10M, MONTANTES TUBULARES DE 1.1/4 ESPAÇADOS DE 1,20M, TRAVESSA SUPERIOR DE 1.1/2, GRADIL FORMADO POR TUBOS HORIZONTAIS DE 1 E VERTICAIS DE 3/4, FIXADO COM CHUMBADOR MECÂNICO. AF_04/2019_PS</t>
  </si>
  <si>
    <t>653,62</t>
  </si>
  <si>
    <t>99839</t>
  </si>
  <si>
    <t>GUARDA-CORPO DE AÇO GALVANIZADO DE 1,10M DE ALTURA, MONTANTES TUBULARES DE 1.1/2  ESPAÇADOS DE 1,20M, TRAVESSA SUPERIOR DE 2 , GRADIL FORMADO POR BARRAS CHATAS EM FERRO DE 32X4,8MM, FIXADO COM CHUMBADOR MECÂNICO. AF_04/2019_PS</t>
  </si>
  <si>
    <t>99841</t>
  </si>
  <si>
    <t>GUARDA-CORPO PANORÂMICO COM PERFIS DE ALUMÍNIO E VIDRO LAMINADO 8 MM, FIXADO COM CHUMBADOR MECÂNICO. AF_04/2019_PS</t>
  </si>
  <si>
    <t>99855</t>
  </si>
  <si>
    <t>CORRIMÃO SIMPLES, DIÂMETRO EXTERNO = 1 1/2, EM AÇO GALVANIZADO. AF_04/2019_PS</t>
  </si>
  <si>
    <t>99857</t>
  </si>
  <si>
    <t>CORRIMÃO SIMPLES, DIÂMETRO EXTERNO = 1 1/2, EM ALUMÍNIO. AF_04/2019_PS</t>
  </si>
  <si>
    <t>99861</t>
  </si>
  <si>
    <t>99862</t>
  </si>
  <si>
    <t>0098</t>
  </si>
  <si>
    <t>90838</t>
  </si>
  <si>
    <t>91338</t>
  </si>
  <si>
    <t>91341</t>
  </si>
  <si>
    <t>94805</t>
  </si>
  <si>
    <t>94806</t>
  </si>
  <si>
    <t>94807</t>
  </si>
  <si>
    <t>100702</t>
  </si>
  <si>
    <t>0100</t>
  </si>
  <si>
    <t>102188</t>
  </si>
  <si>
    <t>102189</t>
  </si>
  <si>
    <t>0102</t>
  </si>
  <si>
    <t>100703</t>
  </si>
  <si>
    <t>100704</t>
  </si>
  <si>
    <t>100705</t>
  </si>
  <si>
    <t>100706</t>
  </si>
  <si>
    <t>100707</t>
  </si>
  <si>
    <t>100708</t>
  </si>
  <si>
    <t>100709</t>
  </si>
  <si>
    <t>100710</t>
  </si>
  <si>
    <t>132,21</t>
  </si>
  <si>
    <t>0103</t>
  </si>
  <si>
    <t>102151</t>
  </si>
  <si>
    <t>102152</t>
  </si>
  <si>
    <t>122,80</t>
  </si>
  <si>
    <t>102153</t>
  </si>
  <si>
    <t>148,05</t>
  </si>
  <si>
    <t>102154</t>
  </si>
  <si>
    <t>102155</t>
  </si>
  <si>
    <t>102156</t>
  </si>
  <si>
    <t>102157</t>
  </si>
  <si>
    <t>102158</t>
  </si>
  <si>
    <t>102159</t>
  </si>
  <si>
    <t>102160</t>
  </si>
  <si>
    <t>102161</t>
  </si>
  <si>
    <t>INSTALAÇÃO DE VIDRO LISO INCOLOR, E = 3 MM, EM ESQUADRIA DE ALUMÍNIO OU PVC, FIXADO COM BAGUETE. AF_01/2021_PS</t>
  </si>
  <si>
    <t>102162</t>
  </si>
  <si>
    <t>INSTALAÇÃO DE VIDRO LISO INCOLOR, E = 4 MM, EM ESQUADRIA DE ALUMÍNIO OU PVC, FIXADO COM BAGUETE. AF_01/2021_PS</t>
  </si>
  <si>
    <t>102163</t>
  </si>
  <si>
    <t>INSTALAÇÃO DE VIDRO LISO FUME, E = 4 MM, EM ESQUADRIA DE ALUMÍNIO OU PVC, FIXADO COM BAGUETE. AF_01/2021_PS</t>
  </si>
  <si>
    <t>102164</t>
  </si>
  <si>
    <t>INSTALAÇÃO DE VIDRO LISO INCOLOR, E = 5 MM, EM ESQUADRIA DE ALUMÍNIO OU PVC, FIXADO COM BAGUETE. AF_01/2021_PS</t>
  </si>
  <si>
    <t>211,26</t>
  </si>
  <si>
    <t>102165</t>
  </si>
  <si>
    <t>INSTALAÇÃO DE VIDRO LISO FUME, E = 5 MM, EM ESQUADRIA DE ALUMÍNIO OU PVC, FIXADO COM BAGUETE. AF_01/2021_PS</t>
  </si>
  <si>
    <t>102166</t>
  </si>
  <si>
    <t>INSTALAÇÃO DE VIDRO LISO INCOLOR, E = 6 MM, EM ESQUADRIA DE ALUMÍNIO OU PVC, FIXADO COM BAGUETE. AF_01/2021_PS</t>
  </si>
  <si>
    <t>102167</t>
  </si>
  <si>
    <t>INSTALAÇÃO DE VIDRO LISO FUME, E = 6 MM, EM ESQUADRIA DE ALUMÍNIO OU PVC, FIXADO COM BAGUETE. AF_01/2021_PS</t>
  </si>
  <si>
    <t>102168</t>
  </si>
  <si>
    <t>INSTALAÇÃO DE VIDRO LISO INCOLOR, E = 8 MM, EM ESQUADRIA DE ALUMÍNIO OU PVC, FIXADO COM BAGUETE. AF_01/2021_PS</t>
  </si>
  <si>
    <t>102169</t>
  </si>
  <si>
    <t>INSTALAÇÃO DE VIDRO LISO INCOLOR, E = 10 MM, EM ESQUADRIA DE ALUMÍNIO OU PVC, FIXADO COM BAGUETE. AF_01/2021_PS</t>
  </si>
  <si>
    <t>102170</t>
  </si>
  <si>
    <t>INSTALAÇÃO DE VIDRO IMPRESSO, E = 4 MM, EM ESQUADRIA DE ALUMÍNIO OU PVC, FIXADO COM BAGUETE. AF_01/2021_PS</t>
  </si>
  <si>
    <t>102171</t>
  </si>
  <si>
    <t>INSTALAÇÃO DE VIDRO ARAMADO, E = 6 MM, EM ESQUADRIA DE ALUMÍNIO OU PVC, FIXADO COM BAGUETE. AF_01/2021_PS</t>
  </si>
  <si>
    <t>102172</t>
  </si>
  <si>
    <t>INSTALAÇÃO DE VIDRO ARAMADO, E = 7 MM, EM ESQUADRIA DE ALUMÍNIO OU PVC, FIXADO COM BAGUETE. AF_01/2021_PS</t>
  </si>
  <si>
    <t>102176</t>
  </si>
  <si>
    <t>INSTALAÇÃO DE VIDRO LAMINADO, E = 8 MM (4+4), ENCAIXADO EM PERFIL U. AF_01/2021_PS</t>
  </si>
  <si>
    <t>102177</t>
  </si>
  <si>
    <t>INSTALAÇÃO DE VIDRO LAMINADO, E = 12 MM (4+4+4), ENCAIXADO EM PERFIL U. AF_01/2021_PS</t>
  </si>
  <si>
    <t>102178</t>
  </si>
  <si>
    <t>INSTALAÇÃO DE VIDRO LAMINADO, E = 15 MM (5+5+5), ENCAIXADO EM PERFIL U. AF_01/2021_PS</t>
  </si>
  <si>
    <t>102179</t>
  </si>
  <si>
    <t>INSTALAÇÃO DE VIDRO TEMPERADO, E = 6 MM, ENCAIXADO EM PERFIL U. AF_01/2021_PS</t>
  </si>
  <si>
    <t>275,28</t>
  </si>
  <si>
    <t>102180</t>
  </si>
  <si>
    <t>INSTALAÇÃO DE VIDRO TEMPERADO, E = 8 MM, ENCAIXADO EM PERFIL U. AF_01/2021_PS</t>
  </si>
  <si>
    <t>102181</t>
  </si>
  <si>
    <t>INSTALAÇÃO DE VIDRO TEMPERADO, E = 10 MM, ENCAIXADO EM PERFIL U. AF_01/2021_PS</t>
  </si>
  <si>
    <t>102182</t>
  </si>
  <si>
    <t>102183</t>
  </si>
  <si>
    <t>102184</t>
  </si>
  <si>
    <t>102185</t>
  </si>
  <si>
    <t>102190</t>
  </si>
  <si>
    <t>102191</t>
  </si>
  <si>
    <t>22,76</t>
  </si>
  <si>
    <t>102192</t>
  </si>
  <si>
    <t>0222</t>
  </si>
  <si>
    <t>94569</t>
  </si>
  <si>
    <t>94570</t>
  </si>
  <si>
    <t>336,28</t>
  </si>
  <si>
    <t>94572</t>
  </si>
  <si>
    <t>94573</t>
  </si>
  <si>
    <t>94580</t>
  </si>
  <si>
    <t>533,34</t>
  </si>
  <si>
    <t>94589</t>
  </si>
  <si>
    <t>CONTRAMARCO DE ALUMÍNIO, FIXAÇÃO COM ARGAMASSA - FORNECIMENTO E INSTALAÇÃO. AF_12/2019</t>
  </si>
  <si>
    <t>21,82</t>
  </si>
  <si>
    <t>94590</t>
  </si>
  <si>
    <t>CONTRAMARCO DE ALUMÍNIO, FIXAÇÃO COM PARAFUSO - FORNECIMENTO E INSTALAÇÃO. AF_12/2019</t>
  </si>
  <si>
    <t>19,41</t>
  </si>
  <si>
    <t>100674</t>
  </si>
  <si>
    <t>0038</t>
  </si>
  <si>
    <t>101096</t>
  </si>
  <si>
    <t>101097</t>
  </si>
  <si>
    <t>101098</t>
  </si>
  <si>
    <t>101099</t>
  </si>
  <si>
    <t>101100</t>
  </si>
  <si>
    <t>101101</t>
  </si>
  <si>
    <t>101102</t>
  </si>
  <si>
    <t>101103</t>
  </si>
  <si>
    <t>101104</t>
  </si>
  <si>
    <t>101105</t>
  </si>
  <si>
    <t>101106</t>
  </si>
  <si>
    <t>101107</t>
  </si>
  <si>
    <t>101108</t>
  </si>
  <si>
    <t>101109</t>
  </si>
  <si>
    <t>101110</t>
  </si>
  <si>
    <t>101111</t>
  </si>
  <si>
    <t>101112</t>
  </si>
  <si>
    <t>101113</t>
  </si>
  <si>
    <t>0039</t>
  </si>
  <si>
    <t>95601</t>
  </si>
  <si>
    <t>16,39</t>
  </si>
  <si>
    <t>95602</t>
  </si>
  <si>
    <t>95603</t>
  </si>
  <si>
    <t>95604</t>
  </si>
  <si>
    <t>95605</t>
  </si>
  <si>
    <t>95607</t>
  </si>
  <si>
    <t>95608</t>
  </si>
  <si>
    <t>95609</t>
  </si>
  <si>
    <t>36,72</t>
  </si>
  <si>
    <t>100651</t>
  </si>
  <si>
    <t>100652</t>
  </si>
  <si>
    <t>100653</t>
  </si>
  <si>
    <t>100654</t>
  </si>
  <si>
    <t>100655</t>
  </si>
  <si>
    <t>652,24</t>
  </si>
  <si>
    <t>100656</t>
  </si>
  <si>
    <t>100657</t>
  </si>
  <si>
    <t>100658</t>
  </si>
  <si>
    <t>100889</t>
  </si>
  <si>
    <t>100890</t>
  </si>
  <si>
    <t>17,72</t>
  </si>
  <si>
    <t>100892</t>
  </si>
  <si>
    <t>100893</t>
  </si>
  <si>
    <t>100894</t>
  </si>
  <si>
    <t>16,61</t>
  </si>
  <si>
    <t>100896</t>
  </si>
  <si>
    <t>100897</t>
  </si>
  <si>
    <t>100898</t>
  </si>
  <si>
    <t>100899</t>
  </si>
  <si>
    <t>82,86</t>
  </si>
  <si>
    <t>100900</t>
  </si>
  <si>
    <t>101173</t>
  </si>
  <si>
    <t>101174</t>
  </si>
  <si>
    <t>93,31</t>
  </si>
  <si>
    <t>101175</t>
  </si>
  <si>
    <t>101176</t>
  </si>
  <si>
    <t>102521</t>
  </si>
  <si>
    <t>102522</t>
  </si>
  <si>
    <t>154,29</t>
  </si>
  <si>
    <t>102523</t>
  </si>
  <si>
    <t>0040</t>
  </si>
  <si>
    <t>95240</t>
  </si>
  <si>
    <t>95241</t>
  </si>
  <si>
    <t>96616</t>
  </si>
  <si>
    <t>96617</t>
  </si>
  <si>
    <t>23,09</t>
  </si>
  <si>
    <t>96619</t>
  </si>
  <si>
    <t>38,50</t>
  </si>
  <si>
    <t>96620</t>
  </si>
  <si>
    <t>96621</t>
  </si>
  <si>
    <t>96622</t>
  </si>
  <si>
    <t>96623</t>
  </si>
  <si>
    <t>96624</t>
  </si>
  <si>
    <t>97082</t>
  </si>
  <si>
    <t>ESCAVAÇÃO MANUAL DE VIGA DE BORDA PARA RADIER. AF_09/2021</t>
  </si>
  <si>
    <t>97083</t>
  </si>
  <si>
    <t>COMPACTAÇÃO MECÂNICA DE SOLO PARA EXECUÇÃO DE RADIER, PISO DE CONCRETO OU LAJE SOBRE SOLO, COM COMPACTADOR DE SOLOS A PERCUSSÃO. AF_09/2021</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</si>
  <si>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</si>
  <si>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</si>
  <si>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</si>
  <si>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</si>
  <si>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97087</t>
  </si>
  <si>
    <t>CAMADA SEPARADORA PARA EXECUÇÃO DE RADIER, PISO DE CONCRETO OU LAJE SOBRE SOLO, EM LONA PLÁSTICA. AF_09/2021</t>
  </si>
  <si>
    <t>97088</t>
  </si>
  <si>
    <t>ARMAÇÃO PARA EXECUÇÃO DE RADIER, PISO DE CONCRETO OU LAJE SOBRE SOLO, COM USO DE TELA Q-92. AF_09/2021</t>
  </si>
  <si>
    <t>20,04</t>
  </si>
  <si>
    <t>97089</t>
  </si>
  <si>
    <t>ARMAÇÃO PARA EXECUÇÃO DE RADIER, PISO DE CONCRETO OU LAJE SOBRE SOLO, COM USO DE TELA Q-113. AF_09/2021</t>
  </si>
  <si>
    <t>97090</t>
  </si>
  <si>
    <t>ARMAÇÃO PARA EXECUÇÃO DE RADIER, PISO DE CONCRETO OU LAJE SOBRE SOLO, COM USO DE TELA Q-138. AF_09/2021</t>
  </si>
  <si>
    <t>97091</t>
  </si>
  <si>
    <t>ARMAÇÃO PARA EXECUÇÃO DE RADIER, PISO DE CONCRETO OU LAJE SOBRE SOLO, COM USO DE TELA Q-159. AF_09/2021</t>
  </si>
  <si>
    <t>97092</t>
  </si>
  <si>
    <t>ARMAÇÃO PARA EXECUÇÃO DE RADIER, PISO DE CONCRETO OU LAJE SOBRE SOLO, COM USO DE TELA Q-196. AF_09/2021</t>
  </si>
  <si>
    <t>97093</t>
  </si>
  <si>
    <t>ARMAÇÃO PARA EXECUÇÃO DE RADIER, PISO DE CONCRETO OU LAJE SOBRE SOLO, COM USO DE TELA Q-283. AF_09/2021</t>
  </si>
  <si>
    <t>97096</t>
  </si>
  <si>
    <t>CONCRETAGEM DE RADIER, PISO DE CONCRETO OU LAJE SOBRE SOLO, FCK 30 MPA - LANÇAMENTO, ADENSAMENTO E ACABAMENTO. AF_09/2021</t>
  </si>
  <si>
    <t>97097</t>
  </si>
  <si>
    <t>ACABAMENTO POLIDO PARA PISO DE CONCRETO ARMADO OU LAJE SOBRE SOLO DE ALTA RESISTÊNCIA. AF_09/2021</t>
  </si>
  <si>
    <t>46,59</t>
  </si>
  <si>
    <t>97101</t>
  </si>
  <si>
    <t>EXECUÇÃO DE RADIER, ESPESSURA DE 10 CM, FCK = 30 MPA, COM USO DE FORMAS EM MADEIRA SERRADA. AF_09/2021</t>
  </si>
  <si>
    <t>97102</t>
  </si>
  <si>
    <t>EXECUÇÃO DE RADIER, ESPESSURA DE 15 CM, FCK = 30 MPA, COM USO DE FORMAS EM MADEIRA SERRADA. AF_09/2021</t>
  </si>
  <si>
    <t>97103</t>
  </si>
  <si>
    <t>EXECUÇÃO DE RADIER, ESPESSURA DE 20 CM, FCK = 30 MPA, COM USO DE FORMAS EM MADEIRA SERRADA. AF_09/2021</t>
  </si>
  <si>
    <t>100322</t>
  </si>
  <si>
    <t>100323</t>
  </si>
  <si>
    <t>100324</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</si>
  <si>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</si>
  <si>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</si>
  <si>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</si>
  <si>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</si>
  <si>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</si>
  <si>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</si>
  <si>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</si>
  <si>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</si>
  <si>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</si>
  <si>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</si>
  <si>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</si>
  <si>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</si>
  <si>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</si>
  <si>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</si>
  <si>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</si>
  <si>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</si>
  <si>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</si>
  <si>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</si>
  <si>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0041</t>
  </si>
  <si>
    <t>92263</t>
  </si>
  <si>
    <t>92264</t>
  </si>
  <si>
    <t>252,41</t>
  </si>
  <si>
    <t>92265</t>
  </si>
  <si>
    <t>92266</t>
  </si>
  <si>
    <t>92267</t>
  </si>
  <si>
    <t>72,41</t>
  </si>
  <si>
    <t>92268</t>
  </si>
  <si>
    <t>92269</t>
  </si>
  <si>
    <t>92270</t>
  </si>
  <si>
    <t>92271</t>
  </si>
  <si>
    <t>92272</t>
  </si>
  <si>
    <t>41,64</t>
  </si>
  <si>
    <t>92273</t>
  </si>
  <si>
    <t>15,64</t>
  </si>
  <si>
    <t>92409</t>
  </si>
  <si>
    <t>92411</t>
  </si>
  <si>
    <t>92413</t>
  </si>
  <si>
    <t>92415</t>
  </si>
  <si>
    <t>92417</t>
  </si>
  <si>
    <t>92419</t>
  </si>
  <si>
    <t>92421</t>
  </si>
  <si>
    <t>92423</t>
  </si>
  <si>
    <t>92425</t>
  </si>
  <si>
    <t>92427</t>
  </si>
  <si>
    <t>92429</t>
  </si>
  <si>
    <t>92431</t>
  </si>
  <si>
    <t>62,59</t>
  </si>
  <si>
    <t>92433</t>
  </si>
  <si>
    <t>92435</t>
  </si>
  <si>
    <t>92437</t>
  </si>
  <si>
    <t>92439</t>
  </si>
  <si>
    <t>92441</t>
  </si>
  <si>
    <t>69,47</t>
  </si>
  <si>
    <t>92443</t>
  </si>
  <si>
    <t>92445</t>
  </si>
  <si>
    <t>63,51</t>
  </si>
  <si>
    <t>92446</t>
  </si>
  <si>
    <t>92447</t>
  </si>
  <si>
    <t>92448</t>
  </si>
  <si>
    <t>92449</t>
  </si>
  <si>
    <t>92450</t>
  </si>
  <si>
    <t>92451</t>
  </si>
  <si>
    <t>92452</t>
  </si>
  <si>
    <t>92453</t>
  </si>
  <si>
    <t>92454</t>
  </si>
  <si>
    <t>92455</t>
  </si>
  <si>
    <t>92456</t>
  </si>
  <si>
    <t>92457</t>
  </si>
  <si>
    <t>92458</t>
  </si>
  <si>
    <t>92459</t>
  </si>
  <si>
    <t>92460</t>
  </si>
  <si>
    <t>92461</t>
  </si>
  <si>
    <t>92462</t>
  </si>
  <si>
    <t>92463</t>
  </si>
  <si>
    <t>92464</t>
  </si>
  <si>
    <t>107,84</t>
  </si>
  <si>
    <t>92465</t>
  </si>
  <si>
    <t>92466</t>
  </si>
  <si>
    <t>92467</t>
  </si>
  <si>
    <t>92468</t>
  </si>
  <si>
    <t>92469</t>
  </si>
  <si>
    <t>92470</t>
  </si>
  <si>
    <t>92471</t>
  </si>
  <si>
    <t>92472</t>
  </si>
  <si>
    <t>92473</t>
  </si>
  <si>
    <t>92474</t>
  </si>
  <si>
    <t>92475</t>
  </si>
  <si>
    <t>92476</t>
  </si>
  <si>
    <t>92477</t>
  </si>
  <si>
    <t>92478</t>
  </si>
  <si>
    <t>92479</t>
  </si>
  <si>
    <t>76,49</t>
  </si>
  <si>
    <t>92480</t>
  </si>
  <si>
    <t>92482</t>
  </si>
  <si>
    <t>92484</t>
  </si>
  <si>
    <t>92486</t>
  </si>
  <si>
    <t>92488</t>
  </si>
  <si>
    <t>92490</t>
  </si>
  <si>
    <t>77,81</t>
  </si>
  <si>
    <t>92492</t>
  </si>
  <si>
    <t>92494</t>
  </si>
  <si>
    <t>92496</t>
  </si>
  <si>
    <t>92498</t>
  </si>
  <si>
    <t>92500</t>
  </si>
  <si>
    <t>92502</t>
  </si>
  <si>
    <t>65,15</t>
  </si>
  <si>
    <t>92504</t>
  </si>
  <si>
    <t>92506</t>
  </si>
  <si>
    <t>92508</t>
  </si>
  <si>
    <t>92510</t>
  </si>
  <si>
    <t>92512</t>
  </si>
  <si>
    <t>92514</t>
  </si>
  <si>
    <t>60,69</t>
  </si>
  <si>
    <t>92515</t>
  </si>
  <si>
    <t>92518</t>
  </si>
  <si>
    <t>92520</t>
  </si>
  <si>
    <t>92522</t>
  </si>
  <si>
    <t>92524</t>
  </si>
  <si>
    <t>MONTAGEM E DESMONTAGEM DE FÔRMA DE LAJE MACIÇA, PÉ-DIREITO DUPLO, EM CHAPA DE MADEIRA COMPENSADA PLASTIFICADA, 10 UTILIZAÇÕES. AF_09/2020</t>
  </si>
  <si>
    <t>92526</t>
  </si>
  <si>
    <t>92528</t>
  </si>
  <si>
    <t>92530</t>
  </si>
  <si>
    <t>45,36</t>
  </si>
  <si>
    <t>92532</t>
  </si>
  <si>
    <t>92534</t>
  </si>
  <si>
    <t>92536</t>
  </si>
  <si>
    <t>92538</t>
  </si>
  <si>
    <t>96252</t>
  </si>
  <si>
    <t>96257</t>
  </si>
  <si>
    <t>96258</t>
  </si>
  <si>
    <t>96259</t>
  </si>
  <si>
    <t>96529</t>
  </si>
  <si>
    <t>96530</t>
  </si>
  <si>
    <t>96531</t>
  </si>
  <si>
    <t>150,14</t>
  </si>
  <si>
    <t>96532</t>
  </si>
  <si>
    <t>96533</t>
  </si>
  <si>
    <t>96534</t>
  </si>
  <si>
    <t>96535</t>
  </si>
  <si>
    <t>96536</t>
  </si>
  <si>
    <t>96537</t>
  </si>
  <si>
    <t>96538</t>
  </si>
  <si>
    <t>96539</t>
  </si>
  <si>
    <t>96540</t>
  </si>
  <si>
    <t>96541</t>
  </si>
  <si>
    <t>96542</t>
  </si>
  <si>
    <t>96543</t>
  </si>
  <si>
    <t>97747</t>
  </si>
  <si>
    <t>101791</t>
  </si>
  <si>
    <t>101792</t>
  </si>
  <si>
    <t>17,89</t>
  </si>
  <si>
    <t>101793</t>
  </si>
  <si>
    <t>101969</t>
  </si>
  <si>
    <t>101971</t>
  </si>
  <si>
    <t>101973</t>
  </si>
  <si>
    <t>101974</t>
  </si>
  <si>
    <t>101975</t>
  </si>
  <si>
    <t>101977</t>
  </si>
  <si>
    <t>101980</t>
  </si>
  <si>
    <t>101981</t>
  </si>
  <si>
    <t>101982</t>
  </si>
  <si>
    <t>101983</t>
  </si>
  <si>
    <t>101985</t>
  </si>
  <si>
    <t>101986</t>
  </si>
  <si>
    <t>101987</t>
  </si>
  <si>
    <t>101988</t>
  </si>
  <si>
    <t>101989</t>
  </si>
  <si>
    <t>101990</t>
  </si>
  <si>
    <t>101991</t>
  </si>
  <si>
    <t>101992</t>
  </si>
  <si>
    <t>101993</t>
  </si>
  <si>
    <t>101994</t>
  </si>
  <si>
    <t>101995</t>
  </si>
  <si>
    <t>101996</t>
  </si>
  <si>
    <t>101997</t>
  </si>
  <si>
    <t>101998</t>
  </si>
  <si>
    <t>101999</t>
  </si>
  <si>
    <t>102000</t>
  </si>
  <si>
    <t>102001</t>
  </si>
  <si>
    <t>102002</t>
  </si>
  <si>
    <t>102003</t>
  </si>
  <si>
    <t>102004</t>
  </si>
  <si>
    <t>102005</t>
  </si>
  <si>
    <t>102006</t>
  </si>
  <si>
    <t>102007</t>
  </si>
  <si>
    <t>102008</t>
  </si>
  <si>
    <t>102009</t>
  </si>
  <si>
    <t>102010</t>
  </si>
  <si>
    <t>102011</t>
  </si>
  <si>
    <t>245,25</t>
  </si>
  <si>
    <t>102012</t>
  </si>
  <si>
    <t>213,57</t>
  </si>
  <si>
    <t>102013</t>
  </si>
  <si>
    <t>102014</t>
  </si>
  <si>
    <t>102015</t>
  </si>
  <si>
    <t>102016</t>
  </si>
  <si>
    <t>102017</t>
  </si>
  <si>
    <t>102036</t>
  </si>
  <si>
    <t>102037</t>
  </si>
  <si>
    <t>102038</t>
  </si>
  <si>
    <t>102039</t>
  </si>
  <si>
    <t>567,07</t>
  </si>
  <si>
    <t>102040</t>
  </si>
  <si>
    <t>102041</t>
  </si>
  <si>
    <t>102042</t>
  </si>
  <si>
    <t>102043</t>
  </si>
  <si>
    <t>102044</t>
  </si>
  <si>
    <t>216,74</t>
  </si>
  <si>
    <t>102045</t>
  </si>
  <si>
    <t>102046</t>
  </si>
  <si>
    <t>102047</t>
  </si>
  <si>
    <t>543,52</t>
  </si>
  <si>
    <t>102048</t>
  </si>
  <si>
    <t>102049</t>
  </si>
  <si>
    <t>102050</t>
  </si>
  <si>
    <t>102051</t>
  </si>
  <si>
    <t>102052</t>
  </si>
  <si>
    <t>102059</t>
  </si>
  <si>
    <t>102060</t>
  </si>
  <si>
    <t>102061</t>
  </si>
  <si>
    <t>102062</t>
  </si>
  <si>
    <t>102063</t>
  </si>
  <si>
    <t>102064</t>
  </si>
  <si>
    <t>102065</t>
  </si>
  <si>
    <t>183,23</t>
  </si>
  <si>
    <t>102066</t>
  </si>
  <si>
    <t>102067</t>
  </si>
  <si>
    <t>102068</t>
  </si>
  <si>
    <t>102069</t>
  </si>
  <si>
    <t>102070</t>
  </si>
  <si>
    <t>102071</t>
  </si>
  <si>
    <t>102072</t>
  </si>
  <si>
    <t>102073</t>
  </si>
  <si>
    <t>102074</t>
  </si>
  <si>
    <t>102075</t>
  </si>
  <si>
    <t>102076</t>
  </si>
  <si>
    <t>102077</t>
  </si>
  <si>
    <t>102078</t>
  </si>
  <si>
    <t>102079</t>
  </si>
  <si>
    <t>102080</t>
  </si>
  <si>
    <t>102086</t>
  </si>
  <si>
    <t>102087</t>
  </si>
  <si>
    <t>102088</t>
  </si>
  <si>
    <t>102089</t>
  </si>
  <si>
    <t>102090</t>
  </si>
  <si>
    <t>102091</t>
  </si>
  <si>
    <t>103760</t>
  </si>
  <si>
    <t>MONTAGEM E DESMONTAGEM DE FÔRMA DE LAJE MACIÇA, PÉ-DIREITO SIMPLES, EM CHAPA DE MADEIRA COMPENSADA RESINADA E CIMBRAMENTO DE MADEIRA, 2 UTILIZAÇÕES. AF_03/2022</t>
  </si>
  <si>
    <t>103761</t>
  </si>
  <si>
    <t>MONTAGEM E DESMONTAGEM DE FÔRMA DE LAJE MACIÇA, PÉ-DIREITO SIMPLES, EM CHAPA DE MADEIRA COMPENSADA RESINADA E CIMBRAMENTO DE MADEIRA, 4 UTILIZAÇÕES. AF_03/2022</t>
  </si>
  <si>
    <t>92,02</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</si>
  <si>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</si>
  <si>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</si>
  <si>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</si>
  <si>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</si>
  <si>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0042</t>
  </si>
  <si>
    <t>89996</t>
  </si>
  <si>
    <t>ARMAÇÃO VERTICAL DE ALVENARIA ESTRUTURAL; DIÂMETRO DE 10,0 MM. AF_09/2021</t>
  </si>
  <si>
    <t>89997</t>
  </si>
  <si>
    <t>ARMAÇÃO VERTICAL DE ALVENARIA ESTRUTURAL; DIÂMETRO DE 12,5 MM. AF_09/2021</t>
  </si>
  <si>
    <t>89998</t>
  </si>
  <si>
    <t>ARMAÇÃO DE CINTA DE ALVENARIA ESTRUTURAL; DIÂMETRO DE 10,0 MM. AF_09/2021</t>
  </si>
  <si>
    <t>89999</t>
  </si>
  <si>
    <t>ARMAÇÃO DE VERGA E CONTRAVERGA DE ALVENARIA ESTRUTURAL; DIÂMETRO DE 8,0 MM. AF_09/2021</t>
  </si>
  <si>
    <t>90000</t>
  </si>
  <si>
    <t>ARMAÇÃO DE VERGA E CONTRAVERGA DE ALVENARIA ESTRUTURAL; DIÂMETRO DE 10,0 MM. AF_09/2021</t>
  </si>
  <si>
    <t>91593</t>
  </si>
  <si>
    <t>91594</t>
  </si>
  <si>
    <t>91595</t>
  </si>
  <si>
    <t>91596</t>
  </si>
  <si>
    <t>91597</t>
  </si>
  <si>
    <t>91598</t>
  </si>
  <si>
    <t>91599</t>
  </si>
  <si>
    <t>91600</t>
  </si>
  <si>
    <t>15,63</t>
  </si>
  <si>
    <t>91601</t>
  </si>
  <si>
    <t>91602</t>
  </si>
  <si>
    <t>13,56</t>
  </si>
  <si>
    <t>91603</t>
  </si>
  <si>
    <t>92759</t>
  </si>
  <si>
    <t>ARMAÇÃO DE PILAR OU VIGA DE ESTRUTURA CONVENCIONAL DE CONCRETO ARMADO UTILIZANDO AÇO CA-60 DE 5,0 MM - MONTAGEM. AF_06/2022</t>
  </si>
  <si>
    <t>92760</t>
  </si>
  <si>
    <t>ARMAÇÃO DE PILAR OU VIGA DE ESTRUTURA CONVENCIONAL DE CONCRETO ARMADO UTILIZANDO AÇO CA-50 DE 6,3 MM - MONTAGEM. AF_06/2022</t>
  </si>
  <si>
    <t>15,45</t>
  </si>
  <si>
    <t>92761</t>
  </si>
  <si>
    <t>ARMAÇÃO DE PILAR OU VIGA DE ESTRUTURA CONVENCIONAL DE CONCRETO ARMADO UTILIZANDO AÇO CA-50 DE 8,0 MM - MONTAGEM. AF_06/2022</t>
  </si>
  <si>
    <t>92762</t>
  </si>
  <si>
    <t>ARMAÇÃO DE PILAR OU VIGA DE ESTRUTURA CONVENCIONAL DE CONCRETO ARMADO UTILIZANDO AÇO CA-50 DE 10,0 MM - MONTAGEM. AF_06/2022</t>
  </si>
  <si>
    <t>92763</t>
  </si>
  <si>
    <t>ARMAÇÃO DE PILAR OU VIGA DE ESTRUTURA CONVENCIONAL DE CONCRETO ARMADO UTILIZANDO AÇO CA-50 DE 12,5 MM - MONTAGEM. AF_06/2022</t>
  </si>
  <si>
    <t>92764</t>
  </si>
  <si>
    <t>ARMAÇÃO DE PILAR OU VIGA DE ESTRUTURA CONVENCIONAL DE CONCRETO ARMADO UTILIZANDO AÇO CA-50 DE 16,0 MM - MONTAGEM. AF_06/2022</t>
  </si>
  <si>
    <t>92765</t>
  </si>
  <si>
    <t>ARMAÇÃO DE PILAR OU VIGA DE ESTRUTURA CONVENCIONAL DE CONCRETO ARMADO UTILIZANDO AÇO CA-50 DE 20,0 MM - MONTAGEM. AF_06/2022</t>
  </si>
  <si>
    <t>92766</t>
  </si>
  <si>
    <t>ARMAÇÃO DE PILAR OU VIGA DE ESTRUTURA CONVENCIONAL DE CONCRETO ARMADO UTILIZANDO AÇO CA-50 DE 25,0 MM - MONTAGEM. AF_06/2022</t>
  </si>
  <si>
    <t>12,29</t>
  </si>
  <si>
    <t>92767</t>
  </si>
  <si>
    <t>ARMAÇÃO DE LAJE DE ESTRUTURA CONVENCIONAL DE CONCRETO ARMADO UTILIZANDO AÇO CA-60 DE 4,2 MM - MONTAGEM. AF_06/2022</t>
  </si>
  <si>
    <t>92768</t>
  </si>
  <si>
    <t>ARMAÇÃO DE LAJE DE ESTRUTURA CONVENCIONAL DE CONCRETO ARMADO UTILIZANDO AÇO CA-60 DE 5,0 MM - MONTAGEM. AF_06/2022</t>
  </si>
  <si>
    <t>15,54</t>
  </si>
  <si>
    <t>92769</t>
  </si>
  <si>
    <t>ARMAÇÃO DE LAJE DE ESTRUTURA CONVENCIONAL DE CONCRETO ARMADO UTILIZANDO AÇO CA-50 DE 6,3 MM - MONTAGEM. AF_06/2022</t>
  </si>
  <si>
    <t>92770</t>
  </si>
  <si>
    <t>ARMAÇÃO DE LAJE DE ESTRUTURA CONVENCIONAL DE CONCRETO ARMADO UTILIZANDO AÇO CA-50 DE 8,0 MM - MONTAGEM. AF_06/2022</t>
  </si>
  <si>
    <t>14,18</t>
  </si>
  <si>
    <t>92771</t>
  </si>
  <si>
    <t>ARMAÇÃO DE LAJE DE ESTRUTURA CONVENCIONAL DE CONCRETO ARMADO UTILIZANDO AÇO CA-50 DE 10,0 MM - MONTAGEM. AF_06/2022</t>
  </si>
  <si>
    <t>92772</t>
  </si>
  <si>
    <t>ARMAÇÃO DE LAJE DE ESTRUTURA CONVENCIONAL DE CONCRETO ARMADO UTILIZANDO AÇO CA-50 DE 12,5 MM - MONTAGEM. AF_06/2022</t>
  </si>
  <si>
    <t>92773</t>
  </si>
  <si>
    <t>ARMAÇÃO DE LAJE DE ESTRUTURA CONVENCIONAL DE CONCRETO ARMADO UTILIZANDO AÇO CA-50 DE 16,0 MM - MONTAGEM. AF_06/2022</t>
  </si>
  <si>
    <t>92774</t>
  </si>
  <si>
    <t>ARMAÇÃO DE LAJE DE ESTRUTURA CONVENCIONAL DE CONCRETO ARMADO UTILIZANDO AÇO CA-50 DE 20,0 MM - MONTAGEM. AF_06/2022</t>
  </si>
  <si>
    <t>12,24</t>
  </si>
  <si>
    <t>92798</t>
  </si>
  <si>
    <t>CORTE E DOBRA DE AÇO CA-50, DIÂMETRO DE 25,0 MM. AF_06/2022</t>
  </si>
  <si>
    <t>11,33</t>
  </si>
  <si>
    <t>92799</t>
  </si>
  <si>
    <t>CORTE E DOBRA DE AÇO CA-60, DIÂMETRO DE 4,2 MM. AF_06/2022</t>
  </si>
  <si>
    <t>12,99</t>
  </si>
  <si>
    <t>92800</t>
  </si>
  <si>
    <t>CORTE E DOBRA DE AÇO CA-60, DIÂMETRO DE 5,0 MM. AF_06/2022</t>
  </si>
  <si>
    <t>92801</t>
  </si>
  <si>
    <t>CORTE E DOBRA DE AÇO CA-50, DIÂMETRO DE 6,3 MM. AF_06/2022</t>
  </si>
  <si>
    <t>92802</t>
  </si>
  <si>
    <t>CORTE E DOBRA DE AÇO CA-50, DIÂMETRO DE 8,0 MM. AF_06/2022</t>
  </si>
  <si>
    <t>92803</t>
  </si>
  <si>
    <t>CORTE E DOBRA DE AÇO CA-50, DIÂMETRO DE 10,0 MM. AF_06/2022</t>
  </si>
  <si>
    <t>11,28</t>
  </si>
  <si>
    <t>92804</t>
  </si>
  <si>
    <t>CORTE E DOBRA DE AÇO CA-50, DIÂMETRO DE 12,5 MM. AF_06/2022</t>
  </si>
  <si>
    <t>9,68</t>
  </si>
  <si>
    <t>92805</t>
  </si>
  <si>
    <t>CORTE E DOBRA DE AÇO CA-50, DIÂMETRO DE 16,0 MM. AF_06/2022</t>
  </si>
  <si>
    <t>9,61</t>
  </si>
  <si>
    <t>92806</t>
  </si>
  <si>
    <t>CORTE E DOBRA DE AÇO CA-50, DIÂMETRO DE 20,0 MM. AF_06/2022</t>
  </si>
  <si>
    <t>92875</t>
  </si>
  <si>
    <t>CORTE E DOBRA DE AÇO CA-25, DIÂMETRO DE 6,3 MM. AF_06/2022</t>
  </si>
  <si>
    <t>92876</t>
  </si>
  <si>
    <t>CORTE E DOBRA DE AÇO CA-25, DIÂMETRO DE 8,0 MM. AF_06/2022</t>
  </si>
  <si>
    <t>92877</t>
  </si>
  <si>
    <t>CORTE E DOBRA DE AÇO CA-25, DIÂMETRO DE 10,0 MM. AF_06/2022</t>
  </si>
  <si>
    <t>92878</t>
  </si>
  <si>
    <t>CORTE E DOBRA DE AÇO CA-25, DIÂMETRO DE 12,5 MM. AF_06/2022</t>
  </si>
  <si>
    <t>92879</t>
  </si>
  <si>
    <t>CORTE E DOBRA DE AÇO CA-25, DIÂMETRO DE 16,0 MM. AF_06/2022</t>
  </si>
  <si>
    <t>92880</t>
  </si>
  <si>
    <t>CORTE E DOBRA DE AÇO CA-25, DIÂMETRO DE 20,0 MM. AF_06/2022</t>
  </si>
  <si>
    <t>92881</t>
  </si>
  <si>
    <t>CORTE E DOBRA DE AÇO CA-25, DIÂMETRO DE 25,0 MM. AF_06/2022</t>
  </si>
  <si>
    <t>92882</t>
  </si>
  <si>
    <t>ARMAÇÃO UTILIZANDO AÇO CA-25 DE 6,3 MM - MONTAGEM. AF_06/2022</t>
  </si>
  <si>
    <t>92883</t>
  </si>
  <si>
    <t>ARMAÇÃO UTILIZANDO AÇO CA-25 DE 8,0 MM - MONTAGEM. AF_06/2022</t>
  </si>
  <si>
    <t>14,23</t>
  </si>
  <si>
    <t>92884</t>
  </si>
  <si>
    <t>ARMAÇÃO UTILIZANDO AÇO CA-25 DE 10,0 MM - MONTAGEM. AF_06/2022</t>
  </si>
  <si>
    <t>92885</t>
  </si>
  <si>
    <t>ARMAÇÃO UTILIZANDO AÇO CA-25 DE 12,5 MM - MONTAGEM. AF_06/2022</t>
  </si>
  <si>
    <t>92886</t>
  </si>
  <si>
    <t>ARMAÇÃO UTILIZANDO AÇO CA-25 DE 16,0 MM - MONTAGEM. AF_06/2022</t>
  </si>
  <si>
    <t>92887</t>
  </si>
  <si>
    <t>ARMAÇÃO UTILIZANDO AÇO CA-25 DE 20,0 MM - MONTAGEM. AF_06/2022</t>
  </si>
  <si>
    <t>92888</t>
  </si>
  <si>
    <t>ARMAÇÃO UTILIZANDO AÇO CA-25 DE 25,0 MM - MONTAGEM. AF_06/2022</t>
  </si>
  <si>
    <t>92915</t>
  </si>
  <si>
    <t>ARMAÇÃO DE ESTRUTURAS DIVERSAS DE CONCRETO ARMADO, EXCETO VIGAS, PILARES, LAJES E FUNDAÇÕES, UTILIZANDO AÇO CA-60 DE 5,0 MM - MONTAGEM. AF_06/2022</t>
  </si>
  <si>
    <t>92916</t>
  </si>
  <si>
    <t>ARMAÇÃO DE ESTRUTURAS DIVERSAS DE CONCRETO ARMADO, EXCETO VIGAS, PILARES, LAJES E FUNDAÇÕES, UTILIZANDO AÇO CA-50 DE 6,3 MM - MONTAGEM. AF_06/2022</t>
  </si>
  <si>
    <t>92917</t>
  </si>
  <si>
    <t>ARMAÇÃO DE ESTRUTURAS DIVERSAS DE CONCRETO ARMADO, EXCETO VIGAS, PILARES, LAJES E FUNDAÇÕES, UTILIZANDO AÇO CA-50 DE 8,0 MM - MONTAGEM. AF_06/2022</t>
  </si>
  <si>
    <t>92919</t>
  </si>
  <si>
    <t>ARMAÇÃO DE ESTRUTURAS DIVERSAS DE CONCRETO ARMADO, EXCETO VIGAS, PILARES, LAJES E FUNDAÇÕES, UTILIZANDO AÇO CA-50 DE 10,0 MM - MONTAGEM. AF_06/2022</t>
  </si>
  <si>
    <t>92921</t>
  </si>
  <si>
    <t>ARMAÇÃO DE ESTRUTURAS DIVERSAS DE CONCRETO ARMADO, EXCETO VIGAS, PILARES, LAJES E FUNDAÇÕES, UTILIZANDO AÇO CA-50 DE 12,5 MM - MONTAGEM. AF_06/2022</t>
  </si>
  <si>
    <t>92922</t>
  </si>
  <si>
    <t>ARMAÇÃO DE ESTRUTURAS DIVERSAS DE CONCRETO ARMADO, EXCETO VIGAS, PILARES, LAJES E FUNDAÇÕES, UTILIZANDO AÇO CA-50 DE 16,0 MM - MONTAGEM. AF_06/2022</t>
  </si>
  <si>
    <t>92923</t>
  </si>
  <si>
    <t>ARMAÇÃO DE ESTRUTURAS DIVERSAS DE CONCRETO ARMADO, EXCETO VIGAS, PILARES, LAJES E FUNDAÇÕES, UTILIZANDO AÇO CA-50 DE 20,0 MM - MONTAGEM. AF_06/2022</t>
  </si>
  <si>
    <t>92924</t>
  </si>
  <si>
    <t>ARMAÇÃO DE ESTRUTURAS DIVERSAS DE CONCRETO ARMADO, EXCETO VIGAS, PILARES, LAJES E FUNDAÇÕES, UTILIZANDO AÇO CA-50 DE 25,0 MM - MONTAGEM. AF_06/2022</t>
  </si>
  <si>
    <t>12,59</t>
  </si>
  <si>
    <t>95448</t>
  </si>
  <si>
    <t>CORTE E DOBRA DE AÇO CA-50, DIÂMERO DE 32 MM. AF_06/2022</t>
  </si>
  <si>
    <t>12,43</t>
  </si>
  <si>
    <t>95576</t>
  </si>
  <si>
    <t>MONTAGEM DE ARMADURA DE ESTACAS, DIÂMETRO = 8,0 MM. AF_09/2021_PS</t>
  </si>
  <si>
    <t>95577</t>
  </si>
  <si>
    <t>MONTAGEM DE ARMADURA DE ESTACAS, DIÂMETRO = 10,0 MM. AF_09/2021_PS</t>
  </si>
  <si>
    <t>95578</t>
  </si>
  <si>
    <t>MONTAGEM DE ARMADURA DE ESTACAS, DIÂMETRO = 12,5 MM. AF_09/2021_PS</t>
  </si>
  <si>
    <t>95579</t>
  </si>
  <si>
    <t>MONTAGEM DE ARMADURA DE ESTACAS, DIÂMETRO = 16,0 MM. AF_09/2021_PS</t>
  </si>
  <si>
    <t>95580</t>
  </si>
  <si>
    <t>MONTAGEM DE ARMADURA DE ESTACAS, DIÂMETRO = 20,0 MM. AF_09/2021_PS</t>
  </si>
  <si>
    <t>95581</t>
  </si>
  <si>
    <t>MONTAGEM DE ARMADURA DE ESTACAS, DIÂMETRO = 25,0 MM. AF_09/2021_PS</t>
  </si>
  <si>
    <t>95582</t>
  </si>
  <si>
    <t>95583</t>
  </si>
  <si>
    <t>MONTAGEM DE ARMADURA TRANSVERSAL DE ESTACAS DE SEÇÃO CIRCULAR, DIÂMETRO = 5,0 MM. AF_09/2021_PS</t>
  </si>
  <si>
    <t>95584</t>
  </si>
  <si>
    <t>MONTAGEM DE ARMADURA TRANSVERSAL DE ESTACAS DE SEÇÃO CIRCULAR, DIÂMETRO = 6,30 MM. AF_09/2021_PS</t>
  </si>
  <si>
    <t>16,21</t>
  </si>
  <si>
    <t>95592</t>
  </si>
  <si>
    <t>MONTAGEM DE ARMADURA TRANVERSAL DE ESTACAS DE SEÇÃO RETANGULAR, DIÂMETRO = 5,0 MM. AF_09/2021_PS</t>
  </si>
  <si>
    <t>95593</t>
  </si>
  <si>
    <t>MONTAGEM DE ARMADURA TRANSVERSAL DE ESTACAS DE SEÇÃO RETANGULAR, DIÂMETRO = 6,30 MM. AF_09/2021_PS</t>
  </si>
  <si>
    <t>95943</t>
  </si>
  <si>
    <t>24,21</t>
  </si>
  <si>
    <t>95944</t>
  </si>
  <si>
    <t>22,29</t>
  </si>
  <si>
    <t>95945</t>
  </si>
  <si>
    <t>18,41</t>
  </si>
  <si>
    <t>95946</t>
  </si>
  <si>
    <t>95947</t>
  </si>
  <si>
    <t>95948</t>
  </si>
  <si>
    <t>96544</t>
  </si>
  <si>
    <t>18,29</t>
  </si>
  <si>
    <t>96545</t>
  </si>
  <si>
    <t>96546</t>
  </si>
  <si>
    <t>96547</t>
  </si>
  <si>
    <t>96548</t>
  </si>
  <si>
    <t>96549</t>
  </si>
  <si>
    <t>96550</t>
  </si>
  <si>
    <t>100064</t>
  </si>
  <si>
    <t>100066</t>
  </si>
  <si>
    <t>12,80</t>
  </si>
  <si>
    <t>100067</t>
  </si>
  <si>
    <t>14,06</t>
  </si>
  <si>
    <t>100068</t>
  </si>
  <si>
    <t>102920</t>
  </si>
  <si>
    <t>ARMAÇÃO DE CINTA DE ALVENARIA ESTRUTURAL; DIÂMETRO DE 12,5 MM. AF_09/2021</t>
  </si>
  <si>
    <t>102921</t>
  </si>
  <si>
    <t>ARMAÇÃO VERTICAL DE ALVENARIA ESTRUTURAL; DIÂMETRO DE 16,0 MM. AF_09/2021</t>
  </si>
  <si>
    <t>9,60</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</si>
  <si>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</si>
  <si>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</si>
  <si>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</si>
  <si>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</si>
  <si>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</si>
  <si>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</si>
  <si>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</si>
  <si>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</si>
  <si>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</si>
  <si>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</si>
  <si>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</si>
  <si>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</si>
  <si>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104107</t>
  </si>
  <si>
    <t>ARMAÇÃO DE PILAR OU VIGA DE ESTRUTURA DE CONCRETO ARMADO EMBUTIDA EM ALVENARIA DE VEDAÇÃO UTILIZANDO AÇO CA-50 DE 12,5 MM - MONTAGEM. AF_06/2022</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</si>
  <si>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</si>
  <si>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</si>
  <si>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</si>
  <si>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</si>
  <si>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</si>
  <si>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</si>
  <si>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</si>
  <si>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</si>
  <si>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22,49</t>
  </si>
  <si>
    <t>0043</t>
  </si>
  <si>
    <t>89993</t>
  </si>
  <si>
    <t>GRAUTEAMENTO VERTICAL EM ALVENARIA ESTRUTURAL. AF_09/2021</t>
  </si>
  <si>
    <t>89994</t>
  </si>
  <si>
    <t>GRAUTEAMENTO DE CINTA INTERMEDIÁRIA OU DE CONTRAVERGA EM ALVENARIA ESTRUTURAL. AF_09/2021</t>
  </si>
  <si>
    <t>89995</t>
  </si>
  <si>
    <t>GRAUTEAMENTO DE CINTA SUPERIOR OU DE VERGA EM ALVENARIA ESTRUTURAL. AF_09/2021</t>
  </si>
  <si>
    <t>90278</t>
  </si>
  <si>
    <t>GRAUTE FGK=15 MPA; TRAÇO 1:0,04:2,2:2,5 (EM MASSA SECA DE CIMENTO/CAL/AREIA GROSSA/BRITA 0) - PREPARO MECÂNICO COM BETONEIRA 400 L. AF_09/2021</t>
  </si>
  <si>
    <t>90279</t>
  </si>
  <si>
    <t>GRAUTE FGK=20 MPA; TRAÇO 1:0,04:1,8:2,1 (EM MASSA SECA DE CIMENTO/ CAL/ AREIA GROSSA/ BRITA 0) - PREPARO MECÂNICO COM BETONEIRA 400 L. AF_09/2021</t>
  </si>
  <si>
    <t>90280</t>
  </si>
  <si>
    <t>GRAUTE FGK=25 MPA; TRAÇO 1:0,02:1,3:1,6 (EM MASSA SECA DE CIMENTO/ CAL/ AREIA GROSSA/ BRITA 0) - PREPARO MECÂNICO COM BETONEIRA 400 L. AF_09/2021</t>
  </si>
  <si>
    <t>90281</t>
  </si>
  <si>
    <t>GRAUTE FGK=30 MPA; TRAÇO 1:0,02:0,9:1,2 (EM MASSA SECA DE CIMENTO/ CAL/ AREIA GROSSA/ BRITA 0) - PREPARO MECÂNICO COM BETONEIRA 400 L. AF_09/2021</t>
  </si>
  <si>
    <t>90282</t>
  </si>
  <si>
    <t>GRAUTE FGK=15 MPA; TRAÇO 1:2,2:2,5:0,3 (EM MASSA SECA DE CIMENTO/ AREIA GROSSA/ BRITA 0/ ADITIVO) - PREPARO MECÂNICO COM BETONEIRA 400 L. AF_09/2021</t>
  </si>
  <si>
    <t>90283</t>
  </si>
  <si>
    <t>GRAUTE FGK=20 MPA; TRAÇO 1:1,8:2,1:0,4 (EM MASSA SECA DE CIMENTO/ AREIA GROSSA/ BRITA 0/ ADITIVO) - PREPARO MECÂNICO COM BETONEIRA 400 L. AF_09/2021</t>
  </si>
  <si>
    <t>90284</t>
  </si>
  <si>
    <t>GRAUTE FGK=25 MPA; TRAÇO 1:1,3:1,6:0,4 (EM MASSA SECA DE CIMENTO/ AREIA GROSSA/ BRITA 0/ ADITIVO) - PREPARO MECÂNICO COM BETONEIRA 400 L. AF_09/2021</t>
  </si>
  <si>
    <t>90285</t>
  </si>
  <si>
    <t>GRAUTE FGK=30 MPA; TRAÇO 1:0,9:1,2:0,6 (EM MASSA SECA DE CIMENTO/ AREIA GROSSA/ BRITA 0/ ADITIVO) - PREPARO MECÂNICO COM BETONEIRA 400 L. AF_09/2021</t>
  </si>
  <si>
    <t>94962</t>
  </si>
  <si>
    <t>94963</t>
  </si>
  <si>
    <t>94964</t>
  </si>
  <si>
    <t>94965</t>
  </si>
  <si>
    <t>94966</t>
  </si>
  <si>
    <t>94967</t>
  </si>
  <si>
    <t>94968</t>
  </si>
  <si>
    <t>94969</t>
  </si>
  <si>
    <t>94970</t>
  </si>
  <si>
    <t>94971</t>
  </si>
  <si>
    <t>94972</t>
  </si>
  <si>
    <t>94973</t>
  </si>
  <si>
    <t>94974</t>
  </si>
  <si>
    <t>94975</t>
  </si>
  <si>
    <t>96555</t>
  </si>
  <si>
    <t>96556</t>
  </si>
  <si>
    <t>96557</t>
  </si>
  <si>
    <t>96558</t>
  </si>
  <si>
    <t>99235</t>
  </si>
  <si>
    <t>CONCRETAGEM DE EDIFICAÇÕES (PAREDES E LAJES) FEITAS COM SISTEMA DE FÔRMAS MANUSEÁVEIS, COM CONCRETO USINADO AUTOADENSÁVEL FCK 25 MPA - LANÇAMENTO E ACABAMENTO. AF_10/2021</t>
  </si>
  <si>
    <t>99431</t>
  </si>
  <si>
    <t>CONCRETAGEM DE LAJES EM EDIFICAÇÕES UNIFAMILIARES FEITAS COM SISTEMA DE FÔRMAS MANUSEÁVEIS, COM CONCRETO USINADO BOMBEÁVEL FCK 25 MPA - LANÇAMENTO, ADENSAMENTO E ACABAMENTO (EXCLUSIVE BOMBA LANÇA). AF_10/2021</t>
  </si>
  <si>
    <t>99432</t>
  </si>
  <si>
    <t>CONCRETAGEM DE PAREDES EM EDIFICAÇÕES UNIFAMILIARES FEITAS COM SISTEMA DE FÔRMAS MANUSEÁVEIS, COM CONCRETO USINADO BOMBEÁVEL FCK 25 MPA - LANÇAMENTO, ADENSAMENTO E ACABAMENTO (EXCLUSIVE BOMBA LANÇA). AF_10/2021</t>
  </si>
  <si>
    <t>99433</t>
  </si>
  <si>
    <t>CONCRETAGEM DE PLATIBANDA EM EDIFICAÇÕES UNIFAMILIARES FEITAS COM SISTEMA DE FÔRMAS MANUSEÁVEIS, COM CONCRETO USINADO BOMBEÁVEL FCK 25 MPA, - LANÇAMENTO, ADENSAMENTO E ACABAMENTO (EXCLUSIVE BOMBA LANÇA). AF_10/2021</t>
  </si>
  <si>
    <t>99434</t>
  </si>
  <si>
    <t>CONCRETAGEM DE LAJES EM EDIFICAÇÕES MULTIFAMILIARES FEITAS COM SISTEMA DE FÔRMAS MANUSEÁVEIS, COM CONCRETO USINADO BOMBEÁVEL FCK 25 MPA - LANÇAMENTO, ADENSAMENTO E ACABAMENTO (EXCLUSIVE BOMBA LANÇA). AF_10/2021</t>
  </si>
  <si>
    <t>99435</t>
  </si>
  <si>
    <t>CONCRETAGEM DE PAREDES EM EDIFICAÇÕES MULTIFAMILIARES FEITAS COM SISTEMA DE FÔRMAS MANUSEÁVEIS, COM CONCRETO USINADO BOMBEÁVEL FCK 25 MPA - LANÇAMENTO, ADENSAMENTO E ACABAMENTO (EXCLUSIVE BOMBA LANÇA). AF_10/2021</t>
  </si>
  <si>
    <t>99436</t>
  </si>
  <si>
    <t>CONCRETAGEM DE PLATIBANDA EM EDIFICAÇÕES MULTIFAMILIARES FEITAS COM SISTEMA DE FÔRMAS MANUSEÁVEIS, COM CONCRETO USINADO BOMBEÁVEL FCK 25 MPA - LANÇAMENTO, ADENSAMENTO E ACABAMENTO (EXCLUSIVE BOMBA LANÇA). AF_10/2021</t>
  </si>
  <si>
    <t>99437</t>
  </si>
  <si>
    <t>CONCRETAGEM DE PLATIBANDA EM EDIFICAÇÕES UNIFAMILIARES FEITAS COM SISTEMA DE FÔRMAS MANUSEÁVEIS, COM CONCRETO USINADO AUTOADENSÁVEL FCK 25 MPA - LANÇAMENTO E ACABAMENTO. AF_10/2021</t>
  </si>
  <si>
    <t>99438</t>
  </si>
  <si>
    <t>CONCRETAGEM DE PLATIBANDA EM EDIFICAÇÕES MULTIFAMILIARES FEITAS COM SISTEMA DE FÔRMAS MANUSEÁVEIS, COM CONCRETO USINADO AUTOADENSÁVEL FCK 25 MPA - LANÇAMENTO E ACABAMENTO. AF_10/2021</t>
  </si>
  <si>
    <t>99439</t>
  </si>
  <si>
    <t>CONCRETAGEM DE EDIFICAÇÕES (PAREDES E LAJES) FEITAS COM SISTEMA DE FÔRMAS MANUSEÁVEIS, COM CONCRETO USINADO BOMBEÁVEL FCK 25 MPA - LANÇAMENTO, ADENSAMENTO E ACABAMENTO (EXCLUSIVE BOMBA LANÇA). AF_10/2021</t>
  </si>
  <si>
    <t>102473</t>
  </si>
  <si>
    <t>102474</t>
  </si>
  <si>
    <t>102475</t>
  </si>
  <si>
    <t>102476</t>
  </si>
  <si>
    <t>102477</t>
  </si>
  <si>
    <t>102478</t>
  </si>
  <si>
    <t>102479</t>
  </si>
  <si>
    <t>102480</t>
  </si>
  <si>
    <t>102481</t>
  </si>
  <si>
    <t>102482</t>
  </si>
  <si>
    <t>102483</t>
  </si>
  <si>
    <t>102484</t>
  </si>
  <si>
    <t>102485</t>
  </si>
  <si>
    <t>102486</t>
  </si>
  <si>
    <t>102487</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</si>
  <si>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</si>
  <si>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</si>
  <si>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</si>
  <si>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</si>
  <si>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103669</t>
  </si>
  <si>
    <t>CONCRETAGEM DE PILARES, FCK = 25 MPA,  COM USO DE BALDES - LANÇAMENTO, ADENSAMENTO E ACABAMENTO. AF_02/2022</t>
  </si>
  <si>
    <t>103670</t>
  </si>
  <si>
    <t>LANÇAMENTO COM USO DE BALDES, ADENSAMENTO E ACABAMENTO DE CONCRETO EM ESTRUTURAS. AF_02/2022</t>
  </si>
  <si>
    <t>103671</t>
  </si>
  <si>
    <t>CONCRETAGEM DE PILARES, FCK = 25 MPA, COM USO DE GRUA - LANÇAMENTO, ADENSAMENTO E ACABAMENTO. AF_02/2022</t>
  </si>
  <si>
    <t>103672</t>
  </si>
  <si>
    <t>CONCRETAGEM DE PILARES, FCK = 25 MPA, COM USO DE BOMBA - LANÇAMENTO, ADENSAMENTO E ACABAMENTO. AF_02/2022</t>
  </si>
  <si>
    <t>103673</t>
  </si>
  <si>
    <t>LANÇAMENTO COM USO DE BOMBA, ADENSAMENTO E ACABAMENTO DE CONCRETO EM ESTRUTURAS. AF_02/2022</t>
  </si>
  <si>
    <t>41,19</t>
  </si>
  <si>
    <t>103674</t>
  </si>
  <si>
    <t>CONCRETAGEM DE VIGAS E LAJES, FCK=25 MPA, PARA LAJES PREMOLDADAS COM USO DE BOMBA - LANÇAMENTO, ADENSAMENTO E ACABAMENTO. AF_02/2022</t>
  </si>
  <si>
    <t>103675</t>
  </si>
  <si>
    <t>CONCRETAGEM DE VIGAS E LAJES, FCK=25 MPA, PARA LAJES MACIÇAS OU NERVURADAS COM USO DE BOMBA - LANÇAMENTO, ADENSAMENTO E ACABAMENTO. AF_02/2022</t>
  </si>
  <si>
    <t>103676</t>
  </si>
  <si>
    <t>CONCRETAGEM DE VIGAS E LAJES, FCK=25 MPA, PARA LAJES PREMOLDADAS COM JERICAS EM ELEVADOR DE CABO EM EDIFICAÇÃO DE MULTIPAVIMENTOS ATÉ 16 ANDARES - LANÇAMENTO, ADENSAMENTO E ACABAMENTO. AF_02/2022</t>
  </si>
  <si>
    <t>103677</t>
  </si>
  <si>
    <t>CONCRETAGEM DE VIGAS E LAJES, FCK=25 MPA, PARA LAJES MACIÇAS OU NERVURADAS COM JERICAS EM ELEVADOR DE CABO EM EDIFICAÇÃO DE MULTIPAVIMENTOS ATÉ 16 ANDARES  - LANÇAMENTO, ADENSAMENTO E ACABAMENTO. AF_02/2022</t>
  </si>
  <si>
    <t>103678</t>
  </si>
  <si>
    <t>CONCRETAGEM DE VIGAS E LAJES, FCK=25 MPA, PARA LAJES PREMOLDADAS COM JERICAS EM CREMALHEIRA EM EDIFICAÇÃO DE MULTIPAVIMENTOS ATÉ 16 ANDARES  - LANÇAMENTO, ADENSAMENTO E ACABAMENTO. AF_02/2022</t>
  </si>
  <si>
    <t>103679</t>
  </si>
  <si>
    <t>CONCRETAGEM DE VIGAS E LAJES, FCK=25 MPA, PARA LAJES MACIÇAS OU NERVURADAS COM JERICAS EM CREMALHEIRA EM EDIFICAÇÃO DE MULTIPAVIMENTOS ATÉ 16 ANDARES - LANÇAMENTO, ADENSAMENTO E ACABAMENTO. AF_02/2022</t>
  </si>
  <si>
    <t>103680</t>
  </si>
  <si>
    <t>CONCRETAGEM DE VIGAS E LAJES, FCK=25 MPA, PARA LAJES PREMOLDADAS COM GRUA DE CAÇAMBA DE 350 L EM EDIFICAÇÃO DE MULTIPAVIMENTOS ATÉ 16 ANDARES - LANÇAMENTO, ADENSAMENTO E ACABAMENTO. AF_02/2022</t>
  </si>
  <si>
    <t>103681</t>
  </si>
  <si>
    <t>CONCRETAGEM DE VIGAS E LAJES, FCK=25 MPA, PARA LAJES MACIÇAS OU NERVURADAS COM GRUA DE CAÇAMBA DE 500 L EM EDIFICAÇÃO DE MULTIPAVIMENTOS ATÉ 16 ANDARES - LANÇAMENTO, ADENSAMENTO E ACABAMENTO. AF_02/2022</t>
  </si>
  <si>
    <t>103682</t>
  </si>
  <si>
    <t>CONCRETAGEM DE VIGAS E LAJES, FCK=25 MPA, PARA QUALQUER TIPO DE LAJE COM BALDES EM EDIFICAÇÃO TÉRREA - LANÇAMENTO, ADENSAMENTO E ACABAMENTO. AF_02/2022</t>
  </si>
  <si>
    <t>103683</t>
  </si>
  <si>
    <t>CONCRETAGEM DE VIGAS E LAJES, FCK=25 MPA, PARA QUALQUER TIPO DE LAJE COM BALDES EM EDIFICAÇÃO DE MULTIPAVIMENTOS ATÉ 04 ANDARES - LANÇAMENTO, ADENSAMENTO E ACABAMENTO. AF_02/2022</t>
  </si>
  <si>
    <t>103684</t>
  </si>
  <si>
    <t>CONCRETAGEM DE RESERVATÓRIOS, FCK=25 MPA, COM USO DE BOMBA - LANÇAMENTO, ADENSAMENTO E ACABAMENTO. AF_02/2022</t>
  </si>
  <si>
    <t>103685</t>
  </si>
  <si>
    <t>CONCRETAGEM DE MURETAS, FCK=25 MPA, COM USO DE BOMBA - LANÇAMENTO, ADENSAMENTO E ACABAMENTO. AF_02/2022</t>
  </si>
  <si>
    <t>103686</t>
  </si>
  <si>
    <t>CONCRETAGEM DE ESCADAS, FCK=25 MPA, COM USO DE BOMBA - LANÇAMENTO, ADENSAMENTO E ACABAMENTO. AF_02/2022</t>
  </si>
  <si>
    <t>103687</t>
  </si>
  <si>
    <t>CONCRETAGEM DE PILARES, FCK=25 MPA, COM USO DE JERICAS EM ELEVADOR DE CABO - LANÇAMENTO, ADENSAMENTO E ACABAMENTO. AF_02/2022</t>
  </si>
  <si>
    <t>103688</t>
  </si>
  <si>
    <t>CONCRETAGEM DE PILARES, FCK=25 MPA, COM USO DE JERICAS EM CREMALHEIRA - LANÇAMENTO, ADENSAMENTO E ACABAMENTO. AF_02/2022</t>
  </si>
  <si>
    <t>0044</t>
  </si>
  <si>
    <t>101963</t>
  </si>
  <si>
    <t>101964</t>
  </si>
  <si>
    <t>0247</t>
  </si>
  <si>
    <t>101165</t>
  </si>
  <si>
    <t>101166</t>
  </si>
  <si>
    <t>0286</t>
  </si>
  <si>
    <t>98575</t>
  </si>
  <si>
    <t>TRATAMENTO DE JUNTA DE DILATAÇÃO, COM TARUGO DE POLIETILENO E SELANTE PU, INCLUSO PREENCHIMENTO COM ESPUMA EXPANSIVA PU. AF_06/2018</t>
  </si>
  <si>
    <t>98576</t>
  </si>
  <si>
    <t>21,18</t>
  </si>
  <si>
    <t>98577</t>
  </si>
  <si>
    <t>TRATAMENTO DE JUNTA SERRADA, COM TARUGO DE POLIETILENO E SELANTE À BASE DE SILICONE. AF_06/2018</t>
  </si>
  <si>
    <t>0296</t>
  </si>
  <si>
    <t>93182</t>
  </si>
  <si>
    <t>93183</t>
  </si>
  <si>
    <t>93184</t>
  </si>
  <si>
    <t>43,22</t>
  </si>
  <si>
    <t>93185</t>
  </si>
  <si>
    <t>93186</t>
  </si>
  <si>
    <t>93187</t>
  </si>
  <si>
    <t>93188</t>
  </si>
  <si>
    <t>93189</t>
  </si>
  <si>
    <t>93190</t>
  </si>
  <si>
    <t>93191</t>
  </si>
  <si>
    <t>93192</t>
  </si>
  <si>
    <t>93193</t>
  </si>
  <si>
    <t>93194</t>
  </si>
  <si>
    <t>93195</t>
  </si>
  <si>
    <t>93196</t>
  </si>
  <si>
    <t>104,78</t>
  </si>
  <si>
    <t>93197</t>
  </si>
  <si>
    <t>93198</t>
  </si>
  <si>
    <t>93199</t>
  </si>
  <si>
    <t>45,54</t>
  </si>
  <si>
    <t>93200</t>
  </si>
  <si>
    <t>93201</t>
  </si>
  <si>
    <t>93202</t>
  </si>
  <si>
    <t>28,31</t>
  </si>
  <si>
    <t>93203</t>
  </si>
  <si>
    <t>13,61</t>
  </si>
  <si>
    <t>93204</t>
  </si>
  <si>
    <t>93205</t>
  </si>
  <si>
    <t>0301</t>
  </si>
  <si>
    <t>97733</t>
  </si>
  <si>
    <t>97734</t>
  </si>
  <si>
    <t>97735</t>
  </si>
  <si>
    <t>97736</t>
  </si>
  <si>
    <t>97737</t>
  </si>
  <si>
    <t>97738</t>
  </si>
  <si>
    <t>PEÇA CIRCULAR PRÉ-MOLDADA, VOLUME DE CONCRETO DE 10 A 30 LITROS, TAXA DE FIBRA DE POLIPROPILENO APROXIMADA DE 6 KG/M³. AF_01/2018_PS</t>
  </si>
  <si>
    <t>97739</t>
  </si>
  <si>
    <t>97740</t>
  </si>
  <si>
    <t>98615</t>
  </si>
  <si>
    <t>98616</t>
  </si>
  <si>
    <t>98617</t>
  </si>
  <si>
    <t>98618</t>
  </si>
  <si>
    <t>98619</t>
  </si>
  <si>
    <t>98620</t>
  </si>
  <si>
    <t>116,27</t>
  </si>
  <si>
    <t>98621</t>
  </si>
  <si>
    <t>98622</t>
  </si>
  <si>
    <t>98623</t>
  </si>
  <si>
    <t>98624</t>
  </si>
  <si>
    <t>171,96</t>
  </si>
  <si>
    <t>98625</t>
  </si>
  <si>
    <t>98626</t>
  </si>
  <si>
    <t>98655</t>
  </si>
  <si>
    <t>98656</t>
  </si>
  <si>
    <t>98657</t>
  </si>
  <si>
    <t>98658</t>
  </si>
  <si>
    <t>98659</t>
  </si>
  <si>
    <t>98746</t>
  </si>
  <si>
    <t>98749</t>
  </si>
  <si>
    <t>82,35</t>
  </si>
  <si>
    <t>98750</t>
  </si>
  <si>
    <t>98751</t>
  </si>
  <si>
    <t>98752</t>
  </si>
  <si>
    <t>98753</t>
  </si>
  <si>
    <t>100763</t>
  </si>
  <si>
    <t>VIGA METÁLICA EM PERFIL LAMINADO OU SOLDADO EM AÇO ESTRUTURAL, COM CONEXÕES PARAFUSADAS, INCLUSOS MÃO DE OBRA, TRANSPORTE E IÇAMENTO UTILIZANDO GUINDASTE - FORNECIMENTO E INSTALAÇÃO. AF_01/2020_PSA</t>
  </si>
  <si>
    <t>18,62</t>
  </si>
  <si>
    <t>100764</t>
  </si>
  <si>
    <t>100765</t>
  </si>
  <si>
    <t>PILAR METÁLICO PERFIL LAMINADO/SOLDADO EM AÇO ESTRUTURAL, COM CONEXÕES PARAFUSADAS, INCLUSOS MÃO DE OBRA, TRANSPORTE E IÇAMENTO UTILIZANDO GUINDASTE - FORNECIMENTO E INSTALAÇÃO. AF_01/2020_PSA</t>
  </si>
  <si>
    <t>100766</t>
  </si>
  <si>
    <t>PILAR METÁLICO PERFIL LAMINADO OU SOLDADO EM AÇO ESTRUTURAL, COM CONEXÕES SOLDADAS, INCLUSOS MÃO DE OBRA, TRANSPORTE E IÇAMENTO UTILIZANDO GUINDASTE - FORNECIMENTO E INSTALAÇÃO. AF_01/2020_PA</t>
  </si>
  <si>
    <t>100767</t>
  </si>
  <si>
    <t>CONTRAVENTAMENTO COM CANTONEIRAS DE AÇO, ABAS IGUAIS, COM CONEXÕES PARAFUSADAS, INCLUSOS MÃO DE OBRA, TRANSPORTE E IÇAMENTO UTILIZANDO TALHA MANUAL, PARA EDIFÍCIOS DE ATÉ 2 PAVIMENTOS - FORNECIMENTO E INSTALAÇÃO. AF_01/2020_PSA</t>
  </si>
  <si>
    <t>18,22</t>
  </si>
  <si>
    <t>100768</t>
  </si>
  <si>
    <t>24,52</t>
  </si>
  <si>
    <t>100769</t>
  </si>
  <si>
    <t>CONTRAVENTAMENTO COM CANTONEIRAS DE AÇO, ABAS IGUAIS, COM CONEXÕES PARAFUSADAS, INCLUSOS MÃO DE OBRA, TRANSPORTE E IÇAMENTO UTILIZANDO GUINDASTE, PARA EDIFÍCIOS DE 3 A 5 PAVIMENTOS - FORNECIMENTO E INSTALAÇÃO. AF_01/2020_PSA</t>
  </si>
  <si>
    <t>100770</t>
  </si>
  <si>
    <t>100771</t>
  </si>
  <si>
    <t>CONTRAVENTAMENTO COM CANTONEIRAS DE AÇO, ABAS IGUAIS, COM CONEXÕES PARAFUSADAS, INCLUSOS MÃO DE OBRA, TRANSPORTE E IÇAMENTO UTILIZANDO GRUA, PARA EDIFÍCIOS DE 6 A 10 PAVIMENTOS - FORNECIMENTO E INSTALAÇÃO. AF_01/2020_PSA</t>
  </si>
  <si>
    <t>100772</t>
  </si>
  <si>
    <t>18,46</t>
  </si>
  <si>
    <t>100773</t>
  </si>
  <si>
    <t>ESTRUTURA TRELIÇADA DE COBERTURA, TIPO ARCO, COM LIGAÇÕES SOLDADAS, INCLUSOS PERFIS METÁLICOS, CHAPAS METÁLICAS, MÃO DE OBRA E TRANSPORTE COM GUINDASTE - FORNECIMENTO E INSTALAÇÃO. AF_01/2020_PSA</t>
  </si>
  <si>
    <t>22,04</t>
  </si>
  <si>
    <t>100774</t>
  </si>
  <si>
    <t>ESTRUTURA TRELIÇADA DE COBERTURA, TIPO SHED, COM LIGAÇÕES SOLDADAS, INCLUSOS PERFIS METÁLICOS, CHAPAS METÁLICAS, MÃO DE OBRA E TRANSPORTE COM GUINDASTE - FORNECIMENTO E INSTALAÇÃO. AF_01/2020_PSA</t>
  </si>
  <si>
    <t>100775</t>
  </si>
  <si>
    <t>ESTRUTURA TRELIÇADA DE COBERTURA, TIPO FINK, COM LIGAÇÕES SOLDADAS, INCLUSOS PERFIS METÁLICOS, CHAPAS METÁLICAS, MÃO DE OBRA E TRANSPORTE COM GUINDASTE - FORNECIMENTO E INSTALAÇÃO. AF_01/2020_PSA</t>
  </si>
  <si>
    <t>100776</t>
  </si>
  <si>
    <t>ESTRUTURA TRELIÇADA DE COBERTURA, TIPO ARCO, COM LIGAÇÕES PARAFUSADAS, INCLUSOS PERFIS METÁLICOS, CHAPAS METÁLICAS, MÃO DE OBRA E TRANSPORTE COM GUINDASTE - FORNECIMENTO E INSTALAÇÃO. AF_01/2020_PSA</t>
  </si>
  <si>
    <t>100777</t>
  </si>
  <si>
    <t>ESTRUTURA TRELIÇADA DE COBERTURA, TIPO SHED, COM LIGAÇÕES PARAFUSADAS, INCLUSOS PERFIS METÁLICOS, CHAPAS METÁLICAS, MÃO DE OBRA E TRANSPORTE COM GUINDASTE - FORNECIMENTO E INSTALAÇÃO. AF_01/2020_PSA</t>
  </si>
  <si>
    <t>100778</t>
  </si>
  <si>
    <t>ESTRUTURA TRELIÇADA DE COBERTURA, TIPO FINK, COM LIGAÇÕES PARAFUSADAS, INCLUSOS PERFIS METÁLICOS, CHAPAS METÁLICAS, MÃO DE OBRA E TRANSPORTE COM GUINDASTE - FORNECIMENTO E INSTALAÇÃO. AF_01/2020_PSA</t>
  </si>
  <si>
    <t>12,38</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</si>
  <si>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</si>
  <si>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</si>
  <si>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</si>
  <si>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</si>
  <si>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59,03</t>
  </si>
  <si>
    <t>103797</t>
  </si>
  <si>
    <t>ARMAÇÃO DE DESCIDA DÁGUA UTILIZANDO AÇO CA-60 DE 5 MM - MONTAGEM. AF_08/2022</t>
  </si>
  <si>
    <t>18,11</t>
  </si>
  <si>
    <t>103798</t>
  </si>
  <si>
    <t>CONCRETAGEM DE DISSIPADOR DE ENERGIA, CONCRETO USINADO, FCK = 20 MPA, COM USO DE BOMBA - LANÇAMENTO, ADENSAMENTO E ACABAMENTO. AF_08/2022</t>
  </si>
  <si>
    <t>103799</t>
  </si>
  <si>
    <t>PEDRA DE MÃO FIXADA COM CONCRETO PARA BACIA DE DISSIPAÇÃO, 40% DE CONCRETO EM VOLUME, FCK = 20 MPA, COM USO DE JERICA E PREPARO EM BETONEIRA DE 600 L - AREIA, BRITA E PEDRA DE MÃO COMERCIAIS - LANÇAMENTO, ADENSAMENTO E ACABAMENTO. AF_08/2022</t>
  </si>
  <si>
    <t>103800</t>
  </si>
  <si>
    <t>PEDRA ARGAMASSADA COM CIMENTO E AREIA 1:3, 40% DE ARGAMASSA EM VOLUME - AREIA E PEDRA DE MÃO COMERCIAIS - FORNECIMENTO E ASSENTAMENTO. AF_08/2022</t>
  </si>
  <si>
    <t>103801</t>
  </si>
  <si>
    <t>CONCRETAGEM DE DISSIPADOR DE ENERGIA, FCK = 20 MPA, COM USO DE JERICAS E PREPARO EM BETONEIRA DE 600 L - AREIA E BRITA COMERCIAIS - LANÇAMENTO, ADENSAMENTO E ACABAMENTO. AF_08/2022</t>
  </si>
  <si>
    <t>103925</t>
  </si>
  <si>
    <t>ESCADA HIDRÁULICA, LARGURA ATÉ 1M, TIPO DESCIDA DÁGUA DE CORTE OU ATERRO EM DEGRAUS (DCD 02, 04 E DAD 02), EM CONCRETO USINADO, FCK = 20 MPA, LANÇADO COM BOMBA, INCLUINDO ARMAÇÃO, MATERIAIS E FÔRMAS (3 UTILIZAÇÕES). AF_08/2022</t>
  </si>
  <si>
    <t>103926</t>
  </si>
  <si>
    <t>ESCADA HIDRÁULICA, LARGURA DE 1 A 4,1 M, TIPO DESCIDA DÁGUA DE ATERRO EM DEGRAUS (DAD 04, 06, 08, 10, 12, 14, 16, 18), EM CONCRETO USINADO, FCK = 20 MPA, LANÇADO COM BOMBA, INCLUINDO ARMAÇÃO, MATERIAIS E FÔRMAS (3 UTILIZAÇÕES). AF_08/2022</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</si>
  <si>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</si>
  <si>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</si>
  <si>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</si>
  <si>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</si>
  <si>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103930</t>
  </si>
  <si>
    <t>BACIA DE DISSIPAÇÃO, LARGURA ATÉ 1 M, TIPO BACIA EM PEDRA DE MÃO FIXADA COM CONCRETO (DEB 01, 02), COM PREPARO MANUAL, FCK = 20 MPA, LANÇADO MANUALMENTE, INCLUINDO MATERIAIS E FÔRMAS (2 UTILIZAÇÕES). AF_08/2022</t>
  </si>
  <si>
    <t>103931</t>
  </si>
  <si>
    <t>BACIA DE DISSIPAÇÃO, LARGURA DE 1 A 4 M, TIPO BACIA EM PEDRA DE MÃO FIXADA COM CONCRETO (DEB 03, 04, 05, 06), COM PREPARO MANUAL, FCK = 20 MPA, LANÇADO MANUALMENTE, INCLUINDO MATERIAIS E FÔRMAS (2 UTILIZAÇÕES). AF_08/2022</t>
  </si>
  <si>
    <t>103932</t>
  </si>
  <si>
    <t>BACIA DE DISSIPAÇÃO, LARGURA DE 4 A 9,2 M, TIPO BACIA EM PEDRA DE MÃO FIXADA COM CONCRETO (DEB 07, 08, 09, 10, 11, 12, 13), COM PREPARO MANUAL, FCK = 20 MPA, LANÇADO MANUALMENTE, INCLUINDO MATERIAIS E FÔRMAS (2 UTILIZAÇÕES). AF_08/2022</t>
  </si>
  <si>
    <t>103933</t>
  </si>
  <si>
    <t>DESCIDA D'ÁGUA RÁPIDA (DAR 03), EM CONCRETO USINADO, FCK = 20 MPA, LANÇADO COM BOMBA, INCLUINDO ARMAÇÃO, MATERIAIS E FÔRMAS (2 UTILIZAÇÕES). AF_08/2022</t>
  </si>
  <si>
    <t>104466</t>
  </si>
  <si>
    <t>COMPOSIÇÃO PARAMÉTRICA PARA FORNECIMENTO E MONTAGEM DE ESTRUTURA METÁLICA PARA ESTRUTURA PRINCIPAL DE EDIFICAÇÕES (PILARES, VIGAS E CONTRAVENTAMENTO). AF_11/2022</t>
  </si>
  <si>
    <t>104467</t>
  </si>
  <si>
    <t>COMPOSIÇÃO PARAMÉTRICA PARA FORNECIMENTO E MONTAGEM DE ESTRUTURA METÁLICA PARA COBERTURA DE EDIFICAÇÕES COM ESTRUTURA DE APOIO. AF_11/2022</t>
  </si>
  <si>
    <t>104468</t>
  </si>
  <si>
    <t>COMPOSIÇÃO PARAMÉTRICA PARA FORNECIMENTO E MONTAGEM DE ESTRUTURA METÁLICA PARA GALPÕES SEM PONTE ROLANTE. AF_11/2022</t>
  </si>
  <si>
    <t>104469</t>
  </si>
  <si>
    <t>COMPOSIÇÃO PARAMÉTRICA PARA FORNECIMENTO E MONTAGEM DE ESTRUTURA METÁLICA PARA GALPÕES COM PONTE ROLANTE. AF_11/2022</t>
  </si>
  <si>
    <t>60,08</t>
  </si>
  <si>
    <t>104470</t>
  </si>
  <si>
    <t>COMPOSIÇÃO PARAMÉTRICA PARA FORNECIMENTO E MONTAGEM DE ESTRUTURA METÁLICA PARA COBERTURA DE GALPÕES COM ESTRUTURA DE APOIO EM VIGAS. AF_11/2022</t>
  </si>
  <si>
    <t>104471</t>
  </si>
  <si>
    <t>COMPOSIÇÃO PARAMÉTRICA PARA FORNECIMENTO E MONTAGEM DE ESTRUTURA METÁLICA PARA COBERTURA DE GALPÕES COM ESTRUTURA DE APOIO EM TRELIÇA TIPO FINK. AF_11/2022</t>
  </si>
  <si>
    <t>104472</t>
  </si>
  <si>
    <t>COMPOSIÇÃO PARAMÉTRICA PARA FORNECIMENTO E MONTAGEM DE ESTRUTURA METÁLICA PARA COBERTURA DE GALPÕES COM ESTRUTURA DE APOIO EM TRELIÇA TIPO ARCO. AF_11/2022</t>
  </si>
  <si>
    <t>104483</t>
  </si>
  <si>
    <t>COMPOSIÇÃO PARAMÉTRICA PARA EXECUÇÃO DE ESTRUTURAS DE CONCRETO ARMADO CONVENCIONAL, PARA EDIFICAÇÃO HABITACIONAL MULTIFAMILIAR (PRÉDIO), ATÉ 4 PAVIMENTOS, FCK = 25 MPA. AF_11/2022</t>
  </si>
  <si>
    <t>104484</t>
  </si>
  <si>
    <t>COMPOSIÇÃO PARAMÉTRICA PARA EXECUÇÃO DE ESTRUTURAS DE CONCRETO ARMADO, PARA EDIFICAÇÃO HABITACIONAL UNIFAMILIAR COM DOIS PAVIMENTOS (CASA ISOLADA), FCK = 25 MPA. AF_11/2022</t>
  </si>
  <si>
    <t>104485</t>
  </si>
  <si>
    <t>COMPOSIÇÃO PARAMÉTRICA EXECUÇÃO DE ESTRUTURAS DE CONCRETO ARMADO, PARA EDIFICAÇÃO HABITACIONAL UNIFAMILIAR COM DOIS PAVIMENTOS (CASA EM EMPREENDIMENTOS), FCK = 25 MPA. AF_11/2022</t>
  </si>
  <si>
    <t>104486</t>
  </si>
  <si>
    <t>COMPOSIÇÃO PARAMÉTRICA PARA EXECUÇÃO DE ESTRUTURAS DE CONCRETO ARMADO, PARA EDIFICAÇÃO HABITACIONAL UNIFAMILIAR TÉRREA (CASA ISOLADA), FCK = 25 MPA. AF_11/2022</t>
  </si>
  <si>
    <t>104487</t>
  </si>
  <si>
    <t>COMPOSIÇÃO PARAMÉTRICA PARA EXECUÇÃO DE ESTRUTURAS DE CONCRETO ARMADO, PARA EDIFICAÇÃO HABITACIONAL UNIFAMILIAR TÉRREA (CASA EM EMPREENDIMENTOS), FCK = 25 MPA. AF_11/2022</t>
  </si>
  <si>
    <t>104488</t>
  </si>
  <si>
    <t>COMPOSIÇÃO PARAMÉTRICA PARA EXECUÇÃO DE ESTRUTURAS DE CONCRETO ARMADO, PARA EDIFICAÇÃO INSTITUCIONAL TÉRREA, FCK = 25 MPA. AF_11/2022</t>
  </si>
  <si>
    <t>104489</t>
  </si>
  <si>
    <t>COMPOSIÇÃO PARAMÉTRICA PARA EXECUÇÃO DE ESCADA EM CONCRETO ARMADO, MOLDADA IN LOCO, FCK = 25 MPA. AF_11/2022</t>
  </si>
  <si>
    <t>104490</t>
  </si>
  <si>
    <t>COMPOSIÇÃO PARAMÉTRICA PARA EXECUÇÃO DE ESTRUTURAS DE CONCRETO ARMADO CONVENCIONAL, PARA EDIFICAÇÃO HABITACIONAL MULTIFAMILIAR (PRÉDIO), DE 5 A 8 PAVIMENTOS, FCK = 25 MPA. AF_11/2022</t>
  </si>
  <si>
    <t>0138</t>
  </si>
  <si>
    <t>98560</t>
  </si>
  <si>
    <t>53,11</t>
  </si>
  <si>
    <t>98561</t>
  </si>
  <si>
    <t>98562</t>
  </si>
  <si>
    <t>0140</t>
  </si>
  <si>
    <t>98555</t>
  </si>
  <si>
    <t>98556</t>
  </si>
  <si>
    <t>55,21</t>
  </si>
  <si>
    <t>98558</t>
  </si>
  <si>
    <t>8,44</t>
  </si>
  <si>
    <t>98559</t>
  </si>
  <si>
    <t>0141</t>
  </si>
  <si>
    <t>98546</t>
  </si>
  <si>
    <t>98547</t>
  </si>
  <si>
    <t>98553</t>
  </si>
  <si>
    <t>98554</t>
  </si>
  <si>
    <t>0145</t>
  </si>
  <si>
    <t>98557</t>
  </si>
  <si>
    <t>0150</t>
  </si>
  <si>
    <t>98563</t>
  </si>
  <si>
    <t>98564</t>
  </si>
  <si>
    <t>53,31</t>
  </si>
  <si>
    <t>98565</t>
  </si>
  <si>
    <t>98566</t>
  </si>
  <si>
    <t>98567</t>
  </si>
  <si>
    <t>98568</t>
  </si>
  <si>
    <t>98569</t>
  </si>
  <si>
    <t>87,21</t>
  </si>
  <si>
    <t>98570</t>
  </si>
  <si>
    <t>102,61</t>
  </si>
  <si>
    <t>98571</t>
  </si>
  <si>
    <t>98572</t>
  </si>
  <si>
    <t>98573</t>
  </si>
  <si>
    <t>66,25</t>
  </si>
  <si>
    <t>0165</t>
  </si>
  <si>
    <t>91831</t>
  </si>
  <si>
    <t>8,94</t>
  </si>
  <si>
    <t>91833</t>
  </si>
  <si>
    <t>91834</t>
  </si>
  <si>
    <t>9,96</t>
  </si>
  <si>
    <t>91835</t>
  </si>
  <si>
    <t>11,69</t>
  </si>
  <si>
    <t>91836</t>
  </si>
  <si>
    <t>91837</t>
  </si>
  <si>
    <t>17,39</t>
  </si>
  <si>
    <t>91839</t>
  </si>
  <si>
    <t>91840</t>
  </si>
  <si>
    <t>91841</t>
  </si>
  <si>
    <t>91842</t>
  </si>
  <si>
    <t>91843</t>
  </si>
  <si>
    <t>7,41</t>
  </si>
  <si>
    <t>91844</t>
  </si>
  <si>
    <t>7,77</t>
  </si>
  <si>
    <t>91845</t>
  </si>
  <si>
    <t>91846</t>
  </si>
  <si>
    <t>91847</t>
  </si>
  <si>
    <t>91849</t>
  </si>
  <si>
    <t>91850</t>
  </si>
  <si>
    <t>91851</t>
  </si>
  <si>
    <t>91852</t>
  </si>
  <si>
    <t>91853</t>
  </si>
  <si>
    <t>91854</t>
  </si>
  <si>
    <t>91855</t>
  </si>
  <si>
    <t>91856</t>
  </si>
  <si>
    <t>91857</t>
  </si>
  <si>
    <t>91859</t>
  </si>
  <si>
    <t>91860</t>
  </si>
  <si>
    <t>91861</t>
  </si>
  <si>
    <t>91862</t>
  </si>
  <si>
    <t>11,07</t>
  </si>
  <si>
    <t>91863</t>
  </si>
  <si>
    <t>13,09</t>
  </si>
  <si>
    <t>91864</t>
  </si>
  <si>
    <t>91865</t>
  </si>
  <si>
    <t>91866</t>
  </si>
  <si>
    <t>9,02</t>
  </si>
  <si>
    <t>91867</t>
  </si>
  <si>
    <t>91868</t>
  </si>
  <si>
    <t>91869</t>
  </si>
  <si>
    <t>91870</t>
  </si>
  <si>
    <t>12,41</t>
  </si>
  <si>
    <t>91871</t>
  </si>
  <si>
    <t>14,47</t>
  </si>
  <si>
    <t>91872</t>
  </si>
  <si>
    <t>91873</t>
  </si>
  <si>
    <t>93008</t>
  </si>
  <si>
    <t>ELETRODUTO RÍGIDO ROSCÁVEL, PVC, DN 50 MM (1 1/2"), PARA REDE ENTERRADA DE DISTRIBUIÇÃO DE ENERGIA ELÉTRICA - FORNECIMENTO E INSTALAÇÃO. AF_12/2021</t>
  </si>
  <si>
    <t>20,12</t>
  </si>
  <si>
    <t>93009</t>
  </si>
  <si>
    <t>ELETRODUTO RÍGIDO ROSCÁVEL, PVC, DN 60 MM (2"), PARA REDE ENTERRADA DE DISTRIBUIÇÃO DE ENERGIA ELÉTRICA - FORNECIMENTO E INSTALAÇÃO. AF_12/2021</t>
  </si>
  <si>
    <t>93010</t>
  </si>
  <si>
    <t>ELETRODUTO RÍGIDO ROSCÁVEL, PVC, DN 75 MM (2 1/2"), PARA REDE ENTERRADA DE DISTRIBUIÇÃO DE ENERGIA ELÉTRICA - FORNECIMENTO E INSTALAÇÃO. AF_12/2021</t>
  </si>
  <si>
    <t>93011</t>
  </si>
  <si>
    <t>ELETRODUTO RÍGIDO ROSCÁVEL, PVC, DN 85 MM (3"), PARA REDE ENTERRADA DE DISTRIBUIÇÃO DE ENERGIA ELÉTRICA - FORNECIMENTO E INSTALAÇÃO. AF_12/2021</t>
  </si>
  <si>
    <t>51,77</t>
  </si>
  <si>
    <t>93012</t>
  </si>
  <si>
    <t>ELETRODUTO RÍGIDO ROSCÁVEL, PVC, DN 110 MM (4"), PARA REDE ENTERRADA DE DISTRIBUIÇÃO DE ENERGIA ELÉTRICA - FORNECIMENTO E INSTALAÇÃO. AF_12/2021</t>
  </si>
  <si>
    <t>95726</t>
  </si>
  <si>
    <t>ELETRODUTO RÍGIDO SOLDÁVEL, PVC, DN 20 MM (½''), APARENTE - FORNECIMENTO E INSTALAÇÃO. AF_10/2022</t>
  </si>
  <si>
    <t>95727</t>
  </si>
  <si>
    <t>ELETRODUTO RÍGIDO SOLDÁVEL, PVC, DN 25 MM (3/4''), APARENTE - FORNECIMENTO E INSTALAÇÃO. AF_10/2022</t>
  </si>
  <si>
    <t>95728</t>
  </si>
  <si>
    <t>ELETRODUTO RÍGIDO SOLDÁVEL, PVC, DN 32 MM (1''), APARENTE - FORNECIMENTO E INSTALAÇÃO. AF_10/2022</t>
  </si>
  <si>
    <t>18,87</t>
  </si>
  <si>
    <t>97667</t>
  </si>
  <si>
    <t>ELETRODUTO FLEXÍVEL CORRUGADO, PEAD, DN 50 (1 1/2"), PARA REDE ENTERRADA DE DISTRIBUIÇÃO DE ENERGIA ELÉTRICA - FORNECIMENTO E INSTALAÇÃO. AF_12/2021</t>
  </si>
  <si>
    <t>97668</t>
  </si>
  <si>
    <t>ELETRODUTO FLEXÍVEL CORRUGADO, PEAD, DN 63 (2"), PARA REDE ENTERRADA DE DISTRIBUIÇÃO DE ENERGIA ELÉTRICA - FORNECIMENTO E INSTALAÇÃO. AF_12/2021</t>
  </si>
  <si>
    <t>11,93</t>
  </si>
  <si>
    <t>97669</t>
  </si>
  <si>
    <t>ELETRODUTO FLEXÍVEL CORRUGADO, PEAD, DN 90 (3"), PARA REDE ENTERRADA DE DISTRIBUIÇÃO DE ENERGIA ELÉTRICA - FORNECIMENTO E INSTALAÇÃO. AF_12/2021</t>
  </si>
  <si>
    <t>97670</t>
  </si>
  <si>
    <t>ELETRODUTO FLEXÍVEL CORRUGADO, PEAD, DN 100 (4"), PARA REDE ENTERRADA DE DISTRIBUIÇÃO DE ENERGIA ELÉTRICA - FORNECIMENTO E INSTALAÇÃO. AF_12/2021</t>
  </si>
  <si>
    <t>0166</t>
  </si>
  <si>
    <t>91874</t>
  </si>
  <si>
    <t>91875</t>
  </si>
  <si>
    <t>7,16</t>
  </si>
  <si>
    <t>91876</t>
  </si>
  <si>
    <t>91877</t>
  </si>
  <si>
    <t>12,67</t>
  </si>
  <si>
    <t>91878</t>
  </si>
  <si>
    <t>91879</t>
  </si>
  <si>
    <t>91880</t>
  </si>
  <si>
    <t>91881</t>
  </si>
  <si>
    <t>91882</t>
  </si>
  <si>
    <t>91884</t>
  </si>
  <si>
    <t>91885</t>
  </si>
  <si>
    <t>11,66</t>
  </si>
  <si>
    <t>91886</t>
  </si>
  <si>
    <t>91887</t>
  </si>
  <si>
    <t>91889</t>
  </si>
  <si>
    <t>91890</t>
  </si>
  <si>
    <t>12,10</t>
  </si>
  <si>
    <t>91892</t>
  </si>
  <si>
    <t>14,93</t>
  </si>
  <si>
    <t>91893</t>
  </si>
  <si>
    <t>16,63</t>
  </si>
  <si>
    <t>91895</t>
  </si>
  <si>
    <t>91896</t>
  </si>
  <si>
    <t>20,19</t>
  </si>
  <si>
    <t>91898</t>
  </si>
  <si>
    <t>91899</t>
  </si>
  <si>
    <t>91901</t>
  </si>
  <si>
    <t>91902</t>
  </si>
  <si>
    <t>91904</t>
  </si>
  <si>
    <t>91905</t>
  </si>
  <si>
    <t>18,77</t>
  </si>
  <si>
    <t>91907</t>
  </si>
  <si>
    <t>91908</t>
  </si>
  <si>
    <t>22,39</t>
  </si>
  <si>
    <t>91910</t>
  </si>
  <si>
    <t>25,47</t>
  </si>
  <si>
    <t>91911</t>
  </si>
  <si>
    <t>14,85</t>
  </si>
  <si>
    <t>91913</t>
  </si>
  <si>
    <t>14,43</t>
  </si>
  <si>
    <t>91914</t>
  </si>
  <si>
    <t>91916</t>
  </si>
  <si>
    <t>91917</t>
  </si>
  <si>
    <t>91919</t>
  </si>
  <si>
    <t>91920</t>
  </si>
  <si>
    <t>91922</t>
  </si>
  <si>
    <t>25,72</t>
  </si>
  <si>
    <t>93013</t>
  </si>
  <si>
    <t>LUVA PARA ELETRODUTO, PVC, ROSCÁVEL, DN 50 MM (1 1/2"), PARA REDE ENTERRADA DE DISTRIBUIÇÃO DE ENERGIA ELÉTRICA - FORNECIMENTO E INSTALAÇÃO. AF_12/2021</t>
  </si>
  <si>
    <t>16,52</t>
  </si>
  <si>
    <t>93014</t>
  </si>
  <si>
    <t>LUVA PARA ELETRODUTO, PVC, ROSCÁVEL, DN 60 MM (2"), PARA REDE ENTERRADA DE DISTRIBUIÇÃO DE ENERGIA ELÉTRICA - FORNECIMENTO E INSTALAÇÃO. AF_12/2021</t>
  </si>
  <si>
    <t>20,53</t>
  </si>
  <si>
    <t>93015</t>
  </si>
  <si>
    <t>LUVA PARA ELETRODUTO, PVC, ROSCÁVEL, DN 75 MM (2 1/2"), PARA REDE ENTERRADA DE DISTRIBUIÇÃO DE ENERGIA ELÉTRICA - FORNECIMENTO E INSTALAÇÃO. AF_12/2021</t>
  </si>
  <si>
    <t>93016</t>
  </si>
  <si>
    <t>LUVA PARA ELETRODUTO, PVC, ROSCÁVEL, DN 85 MM (3"), PARA REDE ENTERRADA DE DISTRIBUIÇÃO DE ENERGIA ELÉTRICA - FORNECIMENTO E INSTALAÇÃO. AF_12/2021</t>
  </si>
  <si>
    <t>39,48</t>
  </si>
  <si>
    <t>93017</t>
  </si>
  <si>
    <t>LUVA PARA ELETRODUTO, PVC, ROSCÁVEL, DN 110 MM (4"), PARA REDE ENTERRADA DE DISTRIBUIÇÃO DE ENERGIA ELÉTRICA - FORNECIMENTO E INSTALAÇÃO. AF_12/2021</t>
  </si>
  <si>
    <t>93018</t>
  </si>
  <si>
    <t>CURVA 90 GRAUS PARA ELETRODUTO, PVC, ROSCÁVEL, DN 50 MM (1 1/2"), PARA REDE ENTERRADA DE DISTRIBUIÇÃO DE ENERGIA ELÉTRICA - FORNECIMENTO E INSTALAÇÃO. AF_12/2021</t>
  </si>
  <si>
    <t>93020</t>
  </si>
  <si>
    <t>CURVA 90 GRAUS PARA ELETRODUTO, PVC, ROSCÁVEL, DN 60 MM (2"), PARA REDE ENTERRADA DE DISTRIBUIÇÃO DE ENERGIA ELÉTRICA - FORNECIMENTO E INSTALAÇÃO. AF_12/2021</t>
  </si>
  <si>
    <t>93022</t>
  </si>
  <si>
    <t>CURVA 90 GRAUS PARA ELETRODUTO, PVC, ROSCÁVEL, DN 75 MM (2 1/2"), PARA REDE ENTERRADA DE DISTRIBUIÇÃO DE ENERGIA ELÉTRICA - FORNECIMENTO E INSTALAÇÃO. AF_12/2021</t>
  </si>
  <si>
    <t>57,47</t>
  </si>
  <si>
    <t>93024</t>
  </si>
  <si>
    <t>CURVA 90 GRAUS PARA ELETRODUTO, PVC, ROSCÁVEL, DN 85 MM (3"), PARA REDE ENTERRADA DE DISTRIBUIÇÃO DE ENERGIA ELÉTRICA - FORNECIMENTO E INSTALAÇÃO. AF_12/2021</t>
  </si>
  <si>
    <t>93026</t>
  </si>
  <si>
    <t>CURVA 90 GRAUS PARA ELETRODUTO, PVC, ROSCÁVEL, DN 110 MM (4"), PARA REDE ENTERRADA DE DISTRIBUIÇÃO DE ENERGIA ELÉTRICA - FORNECIMENTO E INSTALAÇÃO. AF_12/2021</t>
  </si>
  <si>
    <t>97559</t>
  </si>
  <si>
    <t>97562</t>
  </si>
  <si>
    <t>97564</t>
  </si>
  <si>
    <t>104395</t>
  </si>
  <si>
    <t>CONDULETE DE PVC, TIPO E, PARA ELETRODUTO DE PVC SOLDÁVEL DN 20 MM (1/2''), APARENTE - FORNECIMENTO E INSTALAÇÃO. AF_10/2022</t>
  </si>
  <si>
    <t>25,35</t>
  </si>
  <si>
    <t>0167</t>
  </si>
  <si>
    <t>91924</t>
  </si>
  <si>
    <t>91925</t>
  </si>
  <si>
    <t>91926</t>
  </si>
  <si>
    <t>4,46</t>
  </si>
  <si>
    <t>91927</t>
  </si>
  <si>
    <t>5,01</t>
  </si>
  <si>
    <t>91928</t>
  </si>
  <si>
    <t>91929</t>
  </si>
  <si>
    <t>91930</t>
  </si>
  <si>
    <t>91931</t>
  </si>
  <si>
    <t>91932</t>
  </si>
  <si>
    <t>17,19</t>
  </si>
  <si>
    <t>91933</t>
  </si>
  <si>
    <t>91934</t>
  </si>
  <si>
    <t>91935</t>
  </si>
  <si>
    <t>92979</t>
  </si>
  <si>
    <t>92980</t>
  </si>
  <si>
    <t>11,38</t>
  </si>
  <si>
    <t>92981</t>
  </si>
  <si>
    <t>17,01</t>
  </si>
  <si>
    <t>92982</t>
  </si>
  <si>
    <t>92984</t>
  </si>
  <si>
    <t>CABO DE COBRE FLEXÍVEL ISOLADO, 25 MM², ANTI-CHAMA 0,6/1,0 KV, PARA REDE ENTERRADA DE DISTRIBUIÇÃO DE ENERGIA ELÉTRICA - FORNECIMENTO E INSTALAÇÃO. AF_12/2021</t>
  </si>
  <si>
    <t>92986</t>
  </si>
  <si>
    <t>CABO DE COBRE FLEXÍVEL ISOLADO, 35 MM², ANTI-CHAMA 0,6/1,0 KV, PARA REDE ENTERRADA DE DISTRIBUIÇÃO DE ENERGIA ELÉTRICA - FORNECIMENTO E INSTALAÇÃO. AF_12/2021</t>
  </si>
  <si>
    <t>92988</t>
  </si>
  <si>
    <t>CABO DE COBRE FLEXÍVEL ISOLADO, 50 MM², ANTI-CHAMA 0,6/1,0 KV, PARA REDE ENTERRADA DE DISTRIBUIÇÃO DE ENERGIA ELÉTRICA - FORNECIMENTO E INSTALAÇÃO. AF_12/2021</t>
  </si>
  <si>
    <t>92990</t>
  </si>
  <si>
    <t>CABO DE COBRE FLEXÍVEL ISOLADO, 70 MM², ANTI-CHAMA 0,6/1,0 KV, PARA REDE ENTERRADA DE DISTRIBUIÇÃO DE ENERGIA ELÉTRICA - FORNECIMENTO E INSTALAÇÃO. AF_12/2021</t>
  </si>
  <si>
    <t>92992</t>
  </si>
  <si>
    <t>CABO DE COBRE FLEXÍVEL ISOLADO, 95 MM², ANTI-CHAMA 0,6/1,0 KV, PARA REDE ENTERRADA DE DISTRIBUIÇÃO DE ENERGIA ELÉTRICA - FORNECIMENTO E INSTALAÇÃO. AF_12/2021</t>
  </si>
  <si>
    <t>92994</t>
  </si>
  <si>
    <t>CABO DE COBRE FLEXÍVEL ISOLADO, 120 MM², ANTI-CHAMA 0,6/1,0 KV, PARA REDE ENTERRADA DE DISTRIBUIÇÃO DE ENERGIA ELÉTRICA - FORNECIMENTO E INSTALAÇÃO. AF_12/2021</t>
  </si>
  <si>
    <t>92996</t>
  </si>
  <si>
    <t>CABO DE COBRE FLEXÍVEL ISOLADO, 150 MM², ANTI-CHAMA 0,6/1,0 KV, PARA REDE ENTERRADA DE DISTRIBUIÇÃO DE ENERGIA ELÉTRICA - FORNECIMENTO E INSTALAÇÃO. AF_12/2021</t>
  </si>
  <si>
    <t>168,65</t>
  </si>
  <si>
    <t>92998</t>
  </si>
  <si>
    <t>CABO DE COBRE FLEXÍVEL ISOLADO, 185 MM², ANTI-CHAMA 0,6/1,0 KV, PARA REDE ENTERRADA DE DISTRIBUIÇÃO DE ENERGIA ELÉTRICA - FORNECIMENTO E INSTALAÇÃO. AF_12/2021</t>
  </si>
  <si>
    <t>93000</t>
  </si>
  <si>
    <t>CABO DE COBRE FLEXÍVEL ISOLADO, 240 MM², ANTI-CHAMA 0,6/1,0 KV, PARA REDE ENTERRADA DE DISTRIBUIÇÃO DE ENERGIA ELÉTRICA - FORNECIMENTO E INSTALAÇÃO. AF_12/2021</t>
  </si>
  <si>
    <t>93002</t>
  </si>
  <si>
    <t>CABO DE COBRE FLEXÍVEL ISOLADO, 300 MM², ANTI-CHAMA 0,6/1,0 KV, PARA REDE ENTERRADA DE DISTRIBUIÇÃO DE ENERGIA ELÉTRICA - FORNECIMENTO E INSTALAÇÃO. AF_12/2021</t>
  </si>
  <si>
    <t>101884</t>
  </si>
  <si>
    <t>101885</t>
  </si>
  <si>
    <t>101886</t>
  </si>
  <si>
    <t>101887</t>
  </si>
  <si>
    <t>17,73</t>
  </si>
  <si>
    <t>101888</t>
  </si>
  <si>
    <t>26,20</t>
  </si>
  <si>
    <t>101889</t>
  </si>
  <si>
    <t>27,53</t>
  </si>
  <si>
    <t>0168</t>
  </si>
  <si>
    <t>91936</t>
  </si>
  <si>
    <t>91937</t>
  </si>
  <si>
    <t>91939</t>
  </si>
  <si>
    <t>91940</t>
  </si>
  <si>
    <t>91941</t>
  </si>
  <si>
    <t>91942</t>
  </si>
  <si>
    <t>38,02</t>
  </si>
  <si>
    <t>91943</t>
  </si>
  <si>
    <t>91944</t>
  </si>
  <si>
    <t>16,10</t>
  </si>
  <si>
    <t>92865</t>
  </si>
  <si>
    <t>92866</t>
  </si>
  <si>
    <t>9,21</t>
  </si>
  <si>
    <t>92867</t>
  </si>
  <si>
    <t>29,08</t>
  </si>
  <si>
    <t>92868</t>
  </si>
  <si>
    <t>92869</t>
  </si>
  <si>
    <t>92870</t>
  </si>
  <si>
    <t>35,45</t>
  </si>
  <si>
    <t>92871</t>
  </si>
  <si>
    <t>92872</t>
  </si>
  <si>
    <t>95777</t>
  </si>
  <si>
    <t>CONDULETE DE ALUMÍNIO, TIPO B, PARA ELETRODUTO DE AÇO GALVANIZADO DN 20 MM (3/4''), APARENTE - FORNECIMENTO E INSTALAÇÃO. AF_10/2022</t>
  </si>
  <si>
    <t>95778</t>
  </si>
  <si>
    <t>CONDULETE DE ALUMÍNIO, TIPO C, PARA ELETRODUTO DE AÇO GALVANIZADO DN 20 MM (3/4''), APARENTE - FORNECIMENTO E INSTALAÇÃO. AF_10/2022</t>
  </si>
  <si>
    <t>26,81</t>
  </si>
  <si>
    <t>95779</t>
  </si>
  <si>
    <t>CONDULETE DE ALUMÍNIO, TIPO E, PARA ELETRODUTO DE AÇO GALVANIZADO DN 20 MM (3/4''), APARENTE - FORNECIMENTO E INSTALAÇÃO. AF_10/2022</t>
  </si>
  <si>
    <t>95780</t>
  </si>
  <si>
    <t>CONDULETE DE ALUMÍNIO, TIPO B, PARA ELETRODUTO DE AÇO GALVANIZADO DN 25 MM (1''), APARENTE - FORNECIMENTO E INSTALAÇÃO. AF_10/2022</t>
  </si>
  <si>
    <t>95781</t>
  </si>
  <si>
    <t>CONDULETE DE ALUMÍNIO, TIPO C, PARA ELETRODUTO DE AÇO GALVANIZADO DN 25 MM (1''), APARENTE - FORNECIMENTO E INSTALAÇÃO. AF_10/2022</t>
  </si>
  <si>
    <t>32,40</t>
  </si>
  <si>
    <t>95782</t>
  </si>
  <si>
    <t>CONDULETE DE ALUMÍNIO, TIPO E, ELETRODUTO DE AÇO GALVANIZADO DN 25 MM (1''), APARENTE - FORNECIMENTO E INSTALAÇÃO. AF_10/2022</t>
  </si>
  <si>
    <t>95785</t>
  </si>
  <si>
    <t>CONDULETE DE ALUMÍNIO, TIPO E, PARA ELETRODUTO DE AÇO GALVANIZADO DN 32 MM (1 1/4''), APARENTE - FORNECIMENTO E INSTALAÇÃO. AF_10/2022</t>
  </si>
  <si>
    <t>35,82</t>
  </si>
  <si>
    <t>95787</t>
  </si>
  <si>
    <t>CONDULETE DE ALUMÍNIO, TIPO LR, PARA ELETRODUTO DE AÇO GALVANIZADO DN 20 MM (3/4''), APARENTE - FORNECIMENTO E INSTALAÇÃO. AF_10/2022</t>
  </si>
  <si>
    <t>95789</t>
  </si>
  <si>
    <t>CONDULETE DE ALUMÍNIO, TIPO LR, PARA ELETRODUTO DE AÇO GALVANIZADO DN 25 MM (1''), APARENTE - FORNECIMENTO E INSTALAÇÃO. AF_10/2022</t>
  </si>
  <si>
    <t>95791</t>
  </si>
  <si>
    <t>CONDULETE DE ALUMÍNIO, TIPO LR, PARA ELETRODUTO DE AÇO GALVANIZADO DN 32 MM (1 1/4''), APARENTE - FORNECIMENTO E INSTALAÇÃO. AF_10/2022</t>
  </si>
  <si>
    <t>95795</t>
  </si>
  <si>
    <t>CONDULETE DE ALUMÍNIO, TIPO T, PARA ELETRODUTO DE AÇO GALVANIZADO DN 20 MM (3/4''), APARENTE - FORNECIMENTO E INSTALAÇÃO. AF_10/2022</t>
  </si>
  <si>
    <t>95796</t>
  </si>
  <si>
    <t>CONDULETE DE ALUMÍNIO, TIPO T, PARA ELETRODUTO DE AÇO GALVANIZADO DN 25 MM (1''), APARENTE - FORNECIMENTO E INSTALAÇÃO. AF_10/2022</t>
  </si>
  <si>
    <t>95797</t>
  </si>
  <si>
    <t>CONDULETE DE ALUMÍNIO, TIPO T, PARA ELETRODUTO DE AÇO GALVANIZADO DN 32 MM (1 1/4''), APARENTE - FORNECIMENTO E INSTALAÇÃO. AF_10/2022</t>
  </si>
  <si>
    <t>59,31</t>
  </si>
  <si>
    <t>95801</t>
  </si>
  <si>
    <t>CONDULETE DE ALUMÍNIO, TIPO X, PARA ELETRODUTO DE AÇO GALVANIZADO DN 20 MM (3/4''), APARENTE - FORNECIMENTO E INSTALAÇÃO. AF_10/2022</t>
  </si>
  <si>
    <t>36,68</t>
  </si>
  <si>
    <t>95802</t>
  </si>
  <si>
    <t>CONDULETE DE ALUMÍNIO, TIPO X, PARA ELETRODUTO DE AÇO GALVANIZADO DN 25 MM (1''), APARENTE - FORNECIMENTO E INSTALAÇÃO. AF_10/2022</t>
  </si>
  <si>
    <t>95803</t>
  </si>
  <si>
    <t>CONDULETE DE ALUMÍNIO, TIPO X, PARA ELETRODUTO DE AÇO GALVANIZADO DN 32 MM (1 1/4''), APARENTE - FORNECIMENTO E INSTALAÇÃO. AF_10/2022</t>
  </si>
  <si>
    <t>95804</t>
  </si>
  <si>
    <t>CONDULETE DE PVC, TIPO B, PARA ELETRODUTO DE PVC SOLDÁVEL DN 20 MM (1/2''), APARENTE - FORNECIMENTO E INSTALAÇÃO. AF_10/2022</t>
  </si>
  <si>
    <t>95805</t>
  </si>
  <si>
    <t>CONDULETE DE PVC, TIPO B, PARA ELETRODUTO DE PVC SOLDÁVEL DN 25 MM (3/4''), APARENTE - FORNECIMENTO E INSTALAÇÃO. AF_10/2022</t>
  </si>
  <si>
    <t>95806</t>
  </si>
  <si>
    <t>CONDULETE DE PVC, TIPO B, PARA ELETRODUTO DE PVC SOLDÁVEL DN 32 MM (1''), APARENTE - FORNECIMENTO E INSTALAÇÃO. AF_10/2022</t>
  </si>
  <si>
    <t>95807</t>
  </si>
  <si>
    <t>CONDULETE DE PVC, TIPO LL, PARA ELETRODUTO DE PVC SOLDÁVEL DN 20 MM (1/2''), APARENTE - FORNECIMENTO E INSTALAÇÃO. AF_10/2022</t>
  </si>
  <si>
    <t>95808</t>
  </si>
  <si>
    <t>CONDULETE DE PVC, TIPO LL, PARA ELETRODUTO DE PVC SOLDÁVEL DN 25 MM (3/4''), APARENTE - FORNECIMENTO E INSTALAÇÃO. AF_10/2022</t>
  </si>
  <si>
    <t>34,07</t>
  </si>
  <si>
    <t>95809</t>
  </si>
  <si>
    <t>CONDULETE DE PVC, TIPO LL, PARA ELETRODUTO DE PVC SOLDÁVEL DN 32 MM (1''), APARENTE - FORNECIMENTO E INSTALAÇÃO. AF_10/2022</t>
  </si>
  <si>
    <t>95810</t>
  </si>
  <si>
    <t>CONDULETE DE PVC, TIPO LB, PARA ELETRODUTO DE PVC SOLDÁVEL DN 20 MM (1/2''), APARENTE - FORNECIMENTO E INSTALAÇÃO. AF_10/2022</t>
  </si>
  <si>
    <t>95811</t>
  </si>
  <si>
    <t>CONDULETE DE PVC, TIPO LB, PARA ELETRODUTO DE PVC SOLDÁVEL DN 25 MM (3/4''), APARENTE - FORNECIMENTO E INSTALAÇÃO. AF_10/2022</t>
  </si>
  <si>
    <t>95812</t>
  </si>
  <si>
    <t>CONDULETE DE PVC, TIPO LB, PARA ELETRODUTO DE PVC SOLDÁVEL DN 32 MM (1''), APARENTE - FORNECIMENTO E INSTALAÇÃO. AF_10/2022</t>
  </si>
  <si>
    <t>95813</t>
  </si>
  <si>
    <t>CONDULETE DE PVC, TIPO TB, PARA ELETRODUTO DE PVC SOLDÁVEL DN 20 MM (1/2''), APARENTE - FORNECIMENTO E INSTALAÇÃO. AF_10/2022</t>
  </si>
  <si>
    <t>95814</t>
  </si>
  <si>
    <t>CONDULETE DE PVC, TIPO TB, PARA ELETRODUTO DE PVC SOLDÁVEL DN 25 MM (3/4''), APARENTE - FORNECIMENTO E INSTALAÇÃO. AF_10/2022</t>
  </si>
  <si>
    <t>95815</t>
  </si>
  <si>
    <t>CONDULETE DE PVC, TIPO TB, PARA ELETRODUTO DE PVC SOLDÁVEL DN 32 MM (1''), APARENTE - FORNECIMENTO E INSTALAÇÃO. AF_10/2022</t>
  </si>
  <si>
    <t>95816</t>
  </si>
  <si>
    <t>CONDULETE DE PVC, TIPO X, PARA ELETRODUTO DE PVC SOLDÁVEL DN 20 MM (1/2''), APARENTE - FORNECIMENTO E INSTALAÇÃO. AF_10/2022</t>
  </si>
  <si>
    <t>95817</t>
  </si>
  <si>
    <t>CONDULETE DE PVC, TIPO X, PARA ELETRODUTO DE PVC SOLDÁVEL DN 25 MM (3/4), APARENTE - FORNECIMENTO E INSTALAÇÃO. AF_10/2022</t>
  </si>
  <si>
    <t>42,36</t>
  </si>
  <si>
    <t>95818</t>
  </si>
  <si>
    <t>CONDULETE DE PVC, TIPO X, PARA ELETRODUTO DE PVC SOLDÁVEL DN 32 MM (1''), APARENTE - FORNECIMENTO E INSTALAÇÃO. AF_10/2022</t>
  </si>
  <si>
    <t>97881</t>
  </si>
  <si>
    <t>97882</t>
  </si>
  <si>
    <t>97883</t>
  </si>
  <si>
    <t>97884</t>
  </si>
  <si>
    <t>97885</t>
  </si>
  <si>
    <t>1.235,23</t>
  </si>
  <si>
    <t>97886</t>
  </si>
  <si>
    <t>97887</t>
  </si>
  <si>
    <t>97888</t>
  </si>
  <si>
    <t>97889</t>
  </si>
  <si>
    <t>97890</t>
  </si>
  <si>
    <t>97891</t>
  </si>
  <si>
    <t>97892</t>
  </si>
  <si>
    <t>97893</t>
  </si>
  <si>
    <t>97894</t>
  </si>
  <si>
    <t>104396</t>
  </si>
  <si>
    <t>CONDULETE DE PVC, TIPO E, PARA ELETRODUTO DE PVC SOLDÁVEL DN 25 MM (3/4''), APARENTE - FORNECIMENTO E INSTALAÇÃO. AF_10/2022</t>
  </si>
  <si>
    <t>25,52</t>
  </si>
  <si>
    <t>104397</t>
  </si>
  <si>
    <t>CONDULETE DE PVC, TIPO E, PARA ELETRODUTO DE PVC SOLDÁVEL DN 32 MM (1''), APARENTE - FORNECIMENTO E INSTALAÇÃO. AF_10/2022</t>
  </si>
  <si>
    <t>104398</t>
  </si>
  <si>
    <t>CONDULETE DE PVC, TIPO LR, PARA ELETRODUTO DE PVC SOLDÁVEL DN 20 MM (1/2''), APARENTE - FORNECIMENTO E INSTALAÇÃO. AF_10/2022</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</si>
  <si>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</si>
  <si>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</si>
  <si>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</si>
  <si>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</si>
  <si>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104401</t>
  </si>
  <si>
    <t>CONDULETE DE PVC, TIPO C, PARA ELETRODUTO DE PVC SOLDÁVEL DN 20 MM (1/2''), APARENTE - FORNECIMENTO E INSTALAÇÃO. AF_10/2022</t>
  </si>
  <si>
    <t>28,84</t>
  </si>
  <si>
    <t>104402</t>
  </si>
  <si>
    <t>CONDULETE DE PVC, TIPO C, PARA ELETRODUTO DE PVC SOLDÁVEL DN 25 MM (3/4''), APARENTE - FORNECIMENTO E INSTALAÇÃO. AF_10/2022</t>
  </si>
  <si>
    <t>104403</t>
  </si>
  <si>
    <t>CONDULETE DE PVC, TIPO C, PARA ELETRODUTO DE PVC SOLDÁVEL DN 32 MM (1''), APARENTE - FORNECIMENTO E INSTALAÇÃO. AF_10/2022</t>
  </si>
  <si>
    <t>36,79</t>
  </si>
  <si>
    <t>104404</t>
  </si>
  <si>
    <t>CONDULETE DE PVC, TIPO T, PARA ELETRODUTO DE PVC SOLDÁVEL DN 25 MM (3/4''), APARENTE - FORNECIMENTO E INSTALAÇÃO. AF_10/2022</t>
  </si>
  <si>
    <t>104405</t>
  </si>
  <si>
    <t>CONDULETE DE PVC, TIPO T, PARA ELETRODUTO DE PVC SOLDÁVEL DN 32 MM (1''), APARENTE - FORNECIMENTO E INSTALAÇÃO. AF_10/2022</t>
  </si>
  <si>
    <t>0169</t>
  </si>
  <si>
    <t>93653</t>
  </si>
  <si>
    <t>14,74</t>
  </si>
  <si>
    <t>93654</t>
  </si>
  <si>
    <t>93655</t>
  </si>
  <si>
    <t>93656</t>
  </si>
  <si>
    <t>93657</t>
  </si>
  <si>
    <t>93658</t>
  </si>
  <si>
    <t>93659</t>
  </si>
  <si>
    <t>93660</t>
  </si>
  <si>
    <t>73,85</t>
  </si>
  <si>
    <t>93661</t>
  </si>
  <si>
    <t>75,13</t>
  </si>
  <si>
    <t>93662</t>
  </si>
  <si>
    <t>93663</t>
  </si>
  <si>
    <t>93664</t>
  </si>
  <si>
    <t>93665</t>
  </si>
  <si>
    <t>93666</t>
  </si>
  <si>
    <t>93667</t>
  </si>
  <si>
    <t>93668</t>
  </si>
  <si>
    <t>93669</t>
  </si>
  <si>
    <t>93670</t>
  </si>
  <si>
    <t>93671</t>
  </si>
  <si>
    <t>93672</t>
  </si>
  <si>
    <t>93673</t>
  </si>
  <si>
    <t>97359</t>
  </si>
  <si>
    <t>97360</t>
  </si>
  <si>
    <t>97361</t>
  </si>
  <si>
    <t>97362</t>
  </si>
  <si>
    <t>101875</t>
  </si>
  <si>
    <t>101876</t>
  </si>
  <si>
    <t>101877</t>
  </si>
  <si>
    <t>64,66</t>
  </si>
  <si>
    <t>101878</t>
  </si>
  <si>
    <t>101879</t>
  </si>
  <si>
    <t>101880</t>
  </si>
  <si>
    <t>101881</t>
  </si>
  <si>
    <t>101882</t>
  </si>
  <si>
    <t>101883</t>
  </si>
  <si>
    <t>101890</t>
  </si>
  <si>
    <t>101891</t>
  </si>
  <si>
    <t>34,49</t>
  </si>
  <si>
    <t>101892</t>
  </si>
  <si>
    <t>101893</t>
  </si>
  <si>
    <t>101894</t>
  </si>
  <si>
    <t>101895</t>
  </si>
  <si>
    <t>101896</t>
  </si>
  <si>
    <t>101897</t>
  </si>
  <si>
    <t>101898</t>
  </si>
  <si>
    <t>101899</t>
  </si>
  <si>
    <t>101900</t>
  </si>
  <si>
    <t>101901</t>
  </si>
  <si>
    <t>167,61</t>
  </si>
  <si>
    <t>101902</t>
  </si>
  <si>
    <t>101903</t>
  </si>
  <si>
    <t>431,92</t>
  </si>
  <si>
    <t>101904</t>
  </si>
  <si>
    <t>101938</t>
  </si>
  <si>
    <t>101946</t>
  </si>
  <si>
    <t>0170</t>
  </si>
  <si>
    <t>91945</t>
  </si>
  <si>
    <t>91946</t>
  </si>
  <si>
    <t>91947</t>
  </si>
  <si>
    <t>91949</t>
  </si>
  <si>
    <t>91950</t>
  </si>
  <si>
    <t>91951</t>
  </si>
  <si>
    <t>91952</t>
  </si>
  <si>
    <t>19,45</t>
  </si>
  <si>
    <t>91953</t>
  </si>
  <si>
    <t>28,15</t>
  </si>
  <si>
    <t>91954</t>
  </si>
  <si>
    <t>91955</t>
  </si>
  <si>
    <t>91956</t>
  </si>
  <si>
    <t>91957</t>
  </si>
  <si>
    <t>91958</t>
  </si>
  <si>
    <t>91959</t>
  </si>
  <si>
    <t>91960</t>
  </si>
  <si>
    <t>91961</t>
  </si>
  <si>
    <t>91962</t>
  </si>
  <si>
    <t>91963</t>
  </si>
  <si>
    <t>91964</t>
  </si>
  <si>
    <t>58,85</t>
  </si>
  <si>
    <t>91965</t>
  </si>
  <si>
    <t>91966</t>
  </si>
  <si>
    <t>91967</t>
  </si>
  <si>
    <t>91968</t>
  </si>
  <si>
    <t>91969</t>
  </si>
  <si>
    <t>91970</t>
  </si>
  <si>
    <t>91971</t>
  </si>
  <si>
    <t>91972</t>
  </si>
  <si>
    <t>91973</t>
  </si>
  <si>
    <t>91974</t>
  </si>
  <si>
    <t>91975</t>
  </si>
  <si>
    <t>91976</t>
  </si>
  <si>
    <t>91977</t>
  </si>
  <si>
    <t>115,81</t>
  </si>
  <si>
    <t>91978</t>
  </si>
  <si>
    <t>91979</t>
  </si>
  <si>
    <t>91980</t>
  </si>
  <si>
    <t>40,58</t>
  </si>
  <si>
    <t>91981</t>
  </si>
  <si>
    <t>49,28</t>
  </si>
  <si>
    <t>91982</t>
  </si>
  <si>
    <t>91983</t>
  </si>
  <si>
    <t>91984</t>
  </si>
  <si>
    <t>91985</t>
  </si>
  <si>
    <t>91986</t>
  </si>
  <si>
    <t>91987</t>
  </si>
  <si>
    <t>91988</t>
  </si>
  <si>
    <t>22,86</t>
  </si>
  <si>
    <t>91989</t>
  </si>
  <si>
    <t>31,56</t>
  </si>
  <si>
    <t>91990</t>
  </si>
  <si>
    <t>91991</t>
  </si>
  <si>
    <t>91992</t>
  </si>
  <si>
    <t>91993</t>
  </si>
  <si>
    <t>91994</t>
  </si>
  <si>
    <t>24,78</t>
  </si>
  <si>
    <t>91995</t>
  </si>
  <si>
    <t>91996</t>
  </si>
  <si>
    <t>33,48</t>
  </si>
  <si>
    <t>91997</t>
  </si>
  <si>
    <t>91998</t>
  </si>
  <si>
    <t>91999</t>
  </si>
  <si>
    <t>23,61</t>
  </si>
  <si>
    <t>92000</t>
  </si>
  <si>
    <t>92001</t>
  </si>
  <si>
    <t>92002</t>
  </si>
  <si>
    <t>92003</t>
  </si>
  <si>
    <t>92004</t>
  </si>
  <si>
    <t>92005</t>
  </si>
  <si>
    <t>92006</t>
  </si>
  <si>
    <t>39,03</t>
  </si>
  <si>
    <t>92007</t>
  </si>
  <si>
    <t>92008</t>
  </si>
  <si>
    <t>47,73</t>
  </si>
  <si>
    <t>92009</t>
  </si>
  <si>
    <t>92010</t>
  </si>
  <si>
    <t>92011</t>
  </si>
  <si>
    <t>92012</t>
  </si>
  <si>
    <t>92013</t>
  </si>
  <si>
    <t>84,49</t>
  </si>
  <si>
    <t>92014</t>
  </si>
  <si>
    <t>92015</t>
  </si>
  <si>
    <t>64,63</t>
  </si>
  <si>
    <t>92016</t>
  </si>
  <si>
    <t>92017</t>
  </si>
  <si>
    <t>92018</t>
  </si>
  <si>
    <t>92019</t>
  </si>
  <si>
    <t>92020</t>
  </si>
  <si>
    <t>92021</t>
  </si>
  <si>
    <t>92022</t>
  </si>
  <si>
    <t>92023</t>
  </si>
  <si>
    <t>92024</t>
  </si>
  <si>
    <t>92025</t>
  </si>
  <si>
    <t>71,58</t>
  </si>
  <si>
    <t>92026</t>
  </si>
  <si>
    <t>92027</t>
  </si>
  <si>
    <t>92028</t>
  </si>
  <si>
    <t>47,78</t>
  </si>
  <si>
    <t>92029</t>
  </si>
  <si>
    <t>92030</t>
  </si>
  <si>
    <t>92031</t>
  </si>
  <si>
    <t>92032</t>
  </si>
  <si>
    <t>92033</t>
  </si>
  <si>
    <t>92034</t>
  </si>
  <si>
    <t>92035</t>
  </si>
  <si>
    <t>0171</t>
  </si>
  <si>
    <t>97583</t>
  </si>
  <si>
    <t>97584</t>
  </si>
  <si>
    <t>75,77</t>
  </si>
  <si>
    <t>97585</t>
  </si>
  <si>
    <t>73,90</t>
  </si>
  <si>
    <t>97586</t>
  </si>
  <si>
    <t>97587</t>
  </si>
  <si>
    <t>97589</t>
  </si>
  <si>
    <t>97590</t>
  </si>
  <si>
    <t>97591</t>
  </si>
  <si>
    <t>97593</t>
  </si>
  <si>
    <t>97594</t>
  </si>
  <si>
    <t>97595</t>
  </si>
  <si>
    <t>97596</t>
  </si>
  <si>
    <t>97597</t>
  </si>
  <si>
    <t>97598</t>
  </si>
  <si>
    <t>97599</t>
  </si>
  <si>
    <t>97609</t>
  </si>
  <si>
    <t>97610</t>
  </si>
  <si>
    <t>97611</t>
  </si>
  <si>
    <t>97612</t>
  </si>
  <si>
    <t>26,13</t>
  </si>
  <si>
    <t>97613</t>
  </si>
  <si>
    <t>33,13</t>
  </si>
  <si>
    <t>97614</t>
  </si>
  <si>
    <t>97615</t>
  </si>
  <si>
    <t>LÂMPADA TUBULAR FLUORESCENTE T8 DE 16/18 W, BASE G13 - FORNECIMENTO E INSTALAÇÃO. AF_02/2020_PS</t>
  </si>
  <si>
    <t>97616</t>
  </si>
  <si>
    <t>LÂMPADA TUBULAR FLUORESCENTE T8 DE 32/36 W, BASE G13 - FORNECIMENTO E INSTALAÇÃO. AF_02/2020_PS</t>
  </si>
  <si>
    <t>97617</t>
  </si>
  <si>
    <t>LÂMPADA TUBULAR FLUORESCENTE T10 DE 20/40 W, BASE G13 - FORNECIMENTO E INSTALAÇÃO. AF_02/2020_PS</t>
  </si>
  <si>
    <t>97618</t>
  </si>
  <si>
    <t>LÂMPADA TUBULAR FLUORESCENTE T5 DE 14 W, BASE G13 - FORNECIMENTO E INSTALAÇÃO. AF_02/2020_PS</t>
  </si>
  <si>
    <t>44,14</t>
  </si>
  <si>
    <t>100902</t>
  </si>
  <si>
    <t>LÂMPADA TUBULAR LED DE 9/10 W, BASE G13 - FORNECIMENTO E INSTALAÇÃO. AF_02/2020_PS</t>
  </si>
  <si>
    <t>100903</t>
  </si>
  <si>
    <t>LÂMPADA TUBULAR LED DE 18/20 W, BASE G13 - FORNECIMENTO E INSTALAÇÃO. AF_02/2020_PS</t>
  </si>
  <si>
    <t>100904</t>
  </si>
  <si>
    <t>100905</t>
  </si>
  <si>
    <t>100906</t>
  </si>
  <si>
    <t>100919</t>
  </si>
  <si>
    <t>100920</t>
  </si>
  <si>
    <t>100921</t>
  </si>
  <si>
    <t>49,59</t>
  </si>
  <si>
    <t>100922</t>
  </si>
  <si>
    <t>100923</t>
  </si>
  <si>
    <t>103782</t>
  </si>
  <si>
    <t>LUMINÁRIA TIPO PLAFON CIRCULAR, DE SOBREPOR, COM LED DE 12/13 W - FORNECIMENTO E INSTALAÇÃO. AF_03/2022</t>
  </si>
  <si>
    <t>0172</t>
  </si>
  <si>
    <t>101489</t>
  </si>
  <si>
    <t>ENTRADA DE ENERGIA ELÉTRICA, AÉREA, MONOFÁSICA, COM CAIXA DE SOBREPOR, CABO DE 10 MM2 E DISJUNTOR DIN 50A (NÃO INCLUSO O POSTE DE CONCRETO). AF_07/2020_PS</t>
  </si>
  <si>
    <t>101490</t>
  </si>
  <si>
    <t>ENTRADA DE ENERGIA ELÉTRICA, AÉREA, MONOFÁSICA, COM CAIXA DE SOBREPOR, CABO DE 16 MM2 E DISJUNTOR DIN 50A (NÃO INCLUSO O POSTE DE CONCRETO). AF_07/2020_PS</t>
  </si>
  <si>
    <t>101491</t>
  </si>
  <si>
    <t>ENTRADA DE ENERGIA ELÉTRICA, AÉREA, MONOFÁSICA, COM CAIXA DE SOBREPOR, CABO DE 25 MM2 E DISJUNTOR DIN 50A (NÃO INCLUSO O POSTE DE CONCRETO). AF_07/2020_PS</t>
  </si>
  <si>
    <t>101492</t>
  </si>
  <si>
    <t>ENTRADA DE ENERGIA ELÉTRICA, AÉREA, MONOFÁSICA, COM CAIXA DE SOBREPOR, CABO DE 35 MM2 E DISJUNTOR DIN 50A (NÃO INCLUSO O POSTE DE CONCRETO). AF_07/2020_PS</t>
  </si>
  <si>
    <t>101493</t>
  </si>
  <si>
    <t>ENTRADA DE ENERGIA ELÉTRICA, AÉREA, MONOFÁSICA, COM CAIXA DE EMBUTIR, CABO DE 10 MM2 E DISJUNTOR DIN 50A (NÃO INCLUSO O POSTE DE CONCRETO). AF_07/2020_PS</t>
  </si>
  <si>
    <t>101494</t>
  </si>
  <si>
    <t>ENTRADA DE ENERGIA ELÉTRICA, AÉREA, MONOFÁSICA, COM CAIXA DE EMBUTIR, CABO DE 16 MM2 E DISJUNTOR DIN 50A (NÃO INCLUSO O POSTE DE CONCRETO). AF_07/2020_PS</t>
  </si>
  <si>
    <t>101495</t>
  </si>
  <si>
    <t>ENTRADA DE ENERGIA ELÉTRICA, AÉREA, MONOFÁSICA, COM CAIXA DE EMBUTIR, CABO DE 25 MM2 E DISJUNTOR DIN 50A (NÃO INCLUSO O POSTE DE CONCRETO). AF_07/2020_PS</t>
  </si>
  <si>
    <t>101496</t>
  </si>
  <si>
    <t>ENTRADA DE ENERGIA ELÉTRICA, AÉREA, MONOFÁSICA, COM CAIXA DE EMBUTIR, CABO DE 35 MM2 E DISJUNTOR DIN 50A (NÃO INCLUSO O POSTE DE CONCRETO). AF_07/2020_PS</t>
  </si>
  <si>
    <t>1.821,97</t>
  </si>
  <si>
    <t>101497</t>
  </si>
  <si>
    <t>ENTRADA DE ENERGIA ELÉTRICA, AÉREA, BIFÁSICA, COM CAIXA DE SOBREPOR, CABO DE 10 MM2 E DISJUNTOR DIN 50A (NÃO INCLUSO O POSTE DE CONCRETO). AF_07/2020_PS</t>
  </si>
  <si>
    <t>101498</t>
  </si>
  <si>
    <t>ENTRADA DE ENERGIA ELÉTRICA, AÉREA, BIFÁSICA, COM CAIXA DE SOBREPOR, CABO DE 16 MM2 E DISJUNTOR DIN 50A (NÃO INCLUSO O POSTE DE CONCRETO). AF_07/2020_PS</t>
  </si>
  <si>
    <t>101499</t>
  </si>
  <si>
    <t>ENTRADA DE ENERGIA ELÉTRICA, AÉREA, BIFÁSICA, COM CAIXA DE SOBREPOR, CABO DE 25 MM2 E DISJUNTOR DIN 50A (NÃO INCLUSO O POSTE DE CONCRETO). AF_07/2020_PS</t>
  </si>
  <si>
    <t>101500</t>
  </si>
  <si>
    <t>ENTRADA DE ENERGIA ELÉTRICA, AÉREA, BIFÁSICA, COM CAIXA DE SOBREPOR, CABO DE 35 MM2 E DISJUNTOR DIN 50A (NÃO INCLUSO O POSTE DE CONCRETO). AF_07/2020_PS</t>
  </si>
  <si>
    <t>101501</t>
  </si>
  <si>
    <t>ENTRADA DE ENERGIA ELÉTRICA, AÉREA, BIFÁSICA, COM CAIXA DE EMBUTIR, CABO DE 10 MM2 E DISJUNTOR DIN 50A (NÃO INCLUSO O POSTE DE CONCRETO). AF_07/2020_PS</t>
  </si>
  <si>
    <t>101502</t>
  </si>
  <si>
    <t>ENTRADA DE ENERGIA ELÉTRICA, AÉREA, BIFÁSICA, COM CAIXA DE EMBUTIR, CABO DE 16 MM2 E DISJUNTOR DIN 50A (NÃO INCLUSO O POSTE DE CONCRETO). AF_07/2020_PS</t>
  </si>
  <si>
    <t>101503</t>
  </si>
  <si>
    <t>ENTRADA DE ENERGIA ELÉTRICA, AÉREA, BIFÁSICA, COM CAIXA DE EMBUTIR, CABO DE 25 MM2 E DISJUNTOR DIN 50A (NÃO INCLUSO O POSTE DE CONCRETO). AF_07/2020_PS</t>
  </si>
  <si>
    <t>101504</t>
  </si>
  <si>
    <t>ENTRADA DE ENERGIA ELÉTRICA, AÉREA, BIFÁSICA, COM CAIXA DE EMBUTIR, CABO DE 35 MM2 E DISJUNTOR DIN 50A (NÃO INCLUSO O POSTE DE CONCRETO). AF_07/2020_PS</t>
  </si>
  <si>
    <t>101505</t>
  </si>
  <si>
    <t>ENTRADA DE ENERGIA ELÉTRICA, AÉREA, TRIFÁSICA, COM CAIXA DE SOBREPOR, CABO DE 10 MM2 E DISJUNTOR DIN 50A (NÃO INCLUSO O POSTE DE CONCRETO). AF_07/2020_PS</t>
  </si>
  <si>
    <t>101506</t>
  </si>
  <si>
    <t>ENTRADA DE ENERGIA ELÉTRICA, AÉREA, TRIFÁSICA, COM CAIXA DE SOBREPOR, CABO DE 16 MM2 E DISJUNTOR DIN 50A (NÃO INCLUSO O POSTE DE CONCRETO). AF_07/2020_PS</t>
  </si>
  <si>
    <t>101507</t>
  </si>
  <si>
    <t>ENTRADA DE ENERGIA ELÉTRICA, AÉREA, TRIFÁSICA, COM CAIXA DE SOBREPOR, CABO DE 25 MM2 E DISJUNTOR DIN 50A (NÃO INCLUSO O POSTE DE CONCRETO). AF_07/2020_PS</t>
  </si>
  <si>
    <t>101508</t>
  </si>
  <si>
    <t>ENTRADA DE ENERGIA ELÉTRICA, AÉREA, TRIFÁSICA, COM CAIXA DE SOBREPOR, CABO DE 35 MM2 E DISJUNTOR DIN 50A (NÃO INCLUSO O POSTE DE CONCRETO). AF_07/2020_PS</t>
  </si>
  <si>
    <t>101509</t>
  </si>
  <si>
    <t>ENTRADA DE ENERGIA ELÉTRICA, AÉREA, TRIFÁSICA, COM CAIXA DE EMBUTIR, CABO DE 10 MM2 E DISJUNTOR DIN 50A (NÃO INCLUSO O POSTE DE CONCRETO). AF_07/2020_PS</t>
  </si>
  <si>
    <t>101510</t>
  </si>
  <si>
    <t>ENTRADA DE ENERGIA ELÉTRICA, AÉREA, TRIFÁSICA, COM CAIXA DE EMBUTIR, CABO DE 16 MM2 E DISJUNTOR DIN 50A (NÃO INCLUSO O POSTE DE CONCRETO). AF_07/2020_PS</t>
  </si>
  <si>
    <t>101511</t>
  </si>
  <si>
    <t>ENTRADA DE ENERGIA ELÉTRICA, AÉREA, TRIFÁSICA, COM CAIXA DE EMBUTIR, CABO DE 25 MM2 E DISJUNTOR DIN 50A (NÃO INCLUSO O POSTE DE CONCRETO). AF_07/2020_PS</t>
  </si>
  <si>
    <t>101512</t>
  </si>
  <si>
    <t>ENTRADA DE ENERGIA ELÉTRICA, AÉREA, TRIFÁSICA, COM CAIXA DE EMBUTIR, CABO DE 35 MM2 E DISJUNTOR DIN 50A (NÃO INCLUSO O POSTE DE CONCRETO). AF_07/2020_PS</t>
  </si>
  <si>
    <t>101513</t>
  </si>
  <si>
    <t>ENTRADA DE ENERGIA ELÉTRICA, SUBTERRÂNEA, MONOFÁSICA, COM CAIXA DE SOBREPOR, CABO DE 10 MM2 E DISJUNTOR DIN 50A (NÃO INCLUSA MURETA DE ALVENARIA). AF_07/2020_PS</t>
  </si>
  <si>
    <t>101514</t>
  </si>
  <si>
    <t>ENTRADA DE ENERGIA ELÉTRICA, SUBTERRÂNEA, MONOFÁSICA, COM CAIXA DE SOBREPOR, CABO DE 16 MM2 E DISJUNTOR DIN 50A (NÃO INCLUSA MURETA DE ALVENARIA). AF_07/2020_PS</t>
  </si>
  <si>
    <t>101515</t>
  </si>
  <si>
    <t>ENTRADA DE ENERGIA ELÉTRICA, SUBTERRÂNEA, MONOFÁSICA, COM CAIXA DE SOBREPOR, CABO DE 25 MM2 E DISJUNTOR DIN 50A (NÃO INCLUSA MURETA DE ALVENARIA). AF_07/2020_PS</t>
  </si>
  <si>
    <t>101516</t>
  </si>
  <si>
    <t>ENTRADA DE ENERGIA ELÉTRICA, SUBTERRÂNEA, MONOFÁSICA, COM CAIXA DE SOBREPOR, CABO DE 35 MM2 E DISJUNTOR DIN 50A (NÃO INCLUSA MURETA DE ALVENARIA). AF_07/2020_PS</t>
  </si>
  <si>
    <t>101517</t>
  </si>
  <si>
    <t>ENTRADA DE ENERGIA ELÉTRICA, SUBTERRÂNEA, MONOFÁSICA, COM CAIXA DE EMBUTIR, CABO DE 10 MM2 E DISJUNTOR DIN 50A (NÃO INCLUSA MURETA DE ALVENARIA). AF_07/2020_PS</t>
  </si>
  <si>
    <t>101518</t>
  </si>
  <si>
    <t>ENTRADA DE ENERGIA ELÉTRICA, SUBTERRÂNEA, MONOFÁSICA, COM CAIXA DE EMBUTIR, CABO DE 16 MM2 E DISJUNTOR DIN 50A (NÃO INCLUSA MURETA DE ALVENARIA). AF_07/2020_PS</t>
  </si>
  <si>
    <t>101519</t>
  </si>
  <si>
    <t>ENTRADA DE ENERGIA ELÉTRICA, SUBTERRÂNEA, MONOFÁSICA, COM CAIXA DE EMBUTIR, CABO DE 25 MM2 E DISJUNTOR DIN 50A (NÃO INCLUSA MURETA DE ALVENARIA). AF_07/2020_PS</t>
  </si>
  <si>
    <t>101520</t>
  </si>
  <si>
    <t>ENTRADA DE ENERGIA ELÉTRICA, SUBTERRÂNEA, MONOFÁSICA, COM CAIXA DE EMBUTIR, CABO DE 35 MM2 E DISJUNTOR DIN 50A (NÃO INCLUSA MURETA DE ALVENARIA). AF_07/2020_PS</t>
  </si>
  <si>
    <t>101521</t>
  </si>
  <si>
    <t>ENTRADA DE ENERGIA ELÉTRICA, SUBTERRÂNEA, BIFÁSICA, COM CAIXA DE SOBREPOR, CABO DE 10 MM2 E DISJUNTOR DIN 50A (NÃO INCLUSA MURETA DE ALVENARIA). AF_07/2020_PS</t>
  </si>
  <si>
    <t>101522</t>
  </si>
  <si>
    <t>ENTRADA DE ENERGIA ELÉTRICA, SUBTERRÂNEA, BIFÁSICA, COM CAIXA DE SOBREPOR, CABO DE 16 MM2 E DISJUNTOR DIN 50A (NÃO INCLUSA MURETA DE ALVENARIA). AF_07/2020_PS</t>
  </si>
  <si>
    <t>101523</t>
  </si>
  <si>
    <t>ENTRADA DE ENERGIA ELÉTRICA, SUBTERRÂNEA, BIFÁSICA, COM CAIXA DE SOBREPOR, CABO DE 25 MM2 E DISJUNTOR DIN 50A (NÃO INCLUSA MURETA DE ALVENARIA). AF_07/2020_PS</t>
  </si>
  <si>
    <t>101524</t>
  </si>
  <si>
    <t>ENTRADA DE ENERGIA ELÉTRICA, SUBTERRÂNEA, BIFÁSICA, COM CAIXA DE SOBREPOR, CABO DE 35 MM2 E DISJUNTOR DIN 50A (NÃO INCLUSA MURETA DE ALVENARIA). AF_07/2020_PS</t>
  </si>
  <si>
    <t>101525</t>
  </si>
  <si>
    <t>ENTRADA DE ENERGIA ELÉTRICA, SUBTERRÂNEA, BIFÁSICA, COM CAIXA DE EMBUTIR, CABO DE 10 MM2 E DISJUNTOR DIN 50A (NÃO INCLUSA MURETA DE ALVENARIA). AF_07/2020_PS</t>
  </si>
  <si>
    <t>101526</t>
  </si>
  <si>
    <t>ENTRADA DE ENERGIA ELÉTRICA, SUBTERRÂNEA, BIFÁSICA, COM CAIXA DE EMBUTIR, CABO DE 16 MM2 E DISJUNTOR DIN 50A (NÃO INCLUSA MURETA DE ALVENARIA). AF_07/2020_PS</t>
  </si>
  <si>
    <t>101527</t>
  </si>
  <si>
    <t>ENTRADA DE ENERGIA ELÉTRICA, SUBTERRÂNEA, BIFÁSICA, COM CAIXA DE EMBUTIR, CABO DE 25 MM2 E DISJUNTOR DIN 50A (NÃO INCLUSA MURETA DE ALVENARIA). AF_07/2020_PS</t>
  </si>
  <si>
    <t>101528</t>
  </si>
  <si>
    <t>ENTRADA DE ENERGIA ELÉTRICA, SUBTERRÂNEA, BIFÁSICA, COM CAIXA DE EMBUTIR, CABO DE 35 MM2 E DISJUNTOR DIN 50A (NÃO INCLUSA MURETA DE ALVENARIA). AF_07/2020_PS</t>
  </si>
  <si>
    <t>101529</t>
  </si>
  <si>
    <t>ENTRADA DE ENERGIA ELÉTRICA, SUBTERRÂNEA, TRIFÁSICA, COM CAIXA DE SOBREPOR, CABO DE 10 MM2 E DISJUNTOR DIN 50A (NÃO INCLUSA MURETA DE ALVENARIA). AF_07/2020_PS</t>
  </si>
  <si>
    <t>101530</t>
  </si>
  <si>
    <t>ENTRADA DE ENERGIA ELÉTRICA, SUBTERRÂNEA, TRIFÁSICA, COM CAIXA DE SOBREPOR, CABO DE 16 MM2 E DISJUNTOR DIN 50A (NÃO INCLUSA MURETA DE ALVENARIA). AF_07/2020_PS</t>
  </si>
  <si>
    <t>101531</t>
  </si>
  <si>
    <t>ENTRADA DE ENERGIA ELÉTRICA, SUBTERRÂNEA, TRIFÁSICA, COM CAIXA DE SOBREPOR, CABO DE 25 MM2 E DISJUNTOR DIN 50A (NÃO INCLUSA MURETA DE ALVENARIA). AF_07/2020_PS</t>
  </si>
  <si>
    <t>101532</t>
  </si>
  <si>
    <t>ENTRADA DE ENERGIA ELÉTRICA, SUBTERRÂNEA, TRIFÁSICA, COM CAIXA DE SOBREPOR, CABO DE 35 MM2 E DISJUNTOR DIN 50A (NÃO INCLUSA MURETA DE ALVENARIA). AF_07/2020_PS</t>
  </si>
  <si>
    <t>101533</t>
  </si>
  <si>
    <t>ENTRADA DE ENERGIA ELÉTRICA, SUBTERRÂNEA, TRIFÁSICA, COM CAIXA DE EMBUTIR, CABO DE 10 MM2 E DISJUNTOR DIN 50A (NÃO INCLUSA MURETA DE ALVENARIA). AF_07/2020_PS</t>
  </si>
  <si>
    <t>101534</t>
  </si>
  <si>
    <t>ENTRADA DE ENERGIA ELÉTRICA, SUBTERRÂNEA, TRIFÁSICA, COM CAIXA DE EMBUTIR, CABO DE 16 MM2 E DISJUNTOR DIN 50A (NÃO INCLUSA MURETA DE ALVENARIA). AF_07/2020_PS</t>
  </si>
  <si>
    <t>101535</t>
  </si>
  <si>
    <t>ENTRADA DE ENERGIA ELÉTRICA, SUBTERRÂNEA, TRIFÁSICA, COM CAIXA DE EMBUTIR, CABO DE 25 MM2 E DISJUNTOR DIN 50A (NÃO INCLUSA MURETA DE ALVENARIA). AF_07/2020_PS</t>
  </si>
  <si>
    <t>101536</t>
  </si>
  <si>
    <t>ENTRADA DE ENERGIA ELÉTRICA, SUBTERRÂNEA, TRIFÁSICA, COM CAIXA DE EMBUTIR, CABO DE 35 MM2 E DISJUNTOR DIN 50A (NÃO INCLUSA MURETA DE ALVENARIA). AF_07/2020_PS</t>
  </si>
  <si>
    <t>101537</t>
  </si>
  <si>
    <t>101538</t>
  </si>
  <si>
    <t>101539</t>
  </si>
  <si>
    <t>101540</t>
  </si>
  <si>
    <t>101541</t>
  </si>
  <si>
    <t>101542</t>
  </si>
  <si>
    <t>42,58</t>
  </si>
  <si>
    <t>101543</t>
  </si>
  <si>
    <t>101544</t>
  </si>
  <si>
    <t>101545</t>
  </si>
  <si>
    <t>101546</t>
  </si>
  <si>
    <t>101547</t>
  </si>
  <si>
    <t>101548</t>
  </si>
  <si>
    <t>101549</t>
  </si>
  <si>
    <t>101553</t>
  </si>
  <si>
    <t>20,24</t>
  </si>
  <si>
    <t>101554</t>
  </si>
  <si>
    <t>101555</t>
  </si>
  <si>
    <t>101556</t>
  </si>
  <si>
    <t>101560</t>
  </si>
  <si>
    <t>101561</t>
  </si>
  <si>
    <t>101562</t>
  </si>
  <si>
    <t>101563</t>
  </si>
  <si>
    <t>38,58</t>
  </si>
  <si>
    <t>101564</t>
  </si>
  <si>
    <t>101565</t>
  </si>
  <si>
    <t>79,73</t>
  </si>
  <si>
    <t>101567</t>
  </si>
  <si>
    <t>101568</t>
  </si>
  <si>
    <t>101626</t>
  </si>
  <si>
    <t>102,77</t>
  </si>
  <si>
    <t>101627</t>
  </si>
  <si>
    <t>101628</t>
  </si>
  <si>
    <t>101629</t>
  </si>
  <si>
    <t>101630</t>
  </si>
  <si>
    <t>101631</t>
  </si>
  <si>
    <t>32,03</t>
  </si>
  <si>
    <t>101632</t>
  </si>
  <si>
    <t>22,28</t>
  </si>
  <si>
    <t>101633</t>
  </si>
  <si>
    <t>101636</t>
  </si>
  <si>
    <t>101637</t>
  </si>
  <si>
    <t>101640</t>
  </si>
  <si>
    <t>101641</t>
  </si>
  <si>
    <t>50,74</t>
  </si>
  <si>
    <t>101642</t>
  </si>
  <si>
    <t>101643</t>
  </si>
  <si>
    <t>101644</t>
  </si>
  <si>
    <t>101645</t>
  </si>
  <si>
    <t>28,38</t>
  </si>
  <si>
    <t>101646</t>
  </si>
  <si>
    <t>101647</t>
  </si>
  <si>
    <t>101648</t>
  </si>
  <si>
    <t>101649</t>
  </si>
  <si>
    <t>101650</t>
  </si>
  <si>
    <t>101651</t>
  </si>
  <si>
    <t>101652</t>
  </si>
  <si>
    <t>101653</t>
  </si>
  <si>
    <t>101654</t>
  </si>
  <si>
    <t>101655</t>
  </si>
  <si>
    <t>101656</t>
  </si>
  <si>
    <t>101657</t>
  </si>
  <si>
    <t>101658</t>
  </si>
  <si>
    <t>101659</t>
  </si>
  <si>
    <t>101660</t>
  </si>
  <si>
    <t>101661</t>
  </si>
  <si>
    <t>101662</t>
  </si>
  <si>
    <t>101663</t>
  </si>
  <si>
    <t>27,35</t>
  </si>
  <si>
    <t>101664</t>
  </si>
  <si>
    <t>101665</t>
  </si>
  <si>
    <t>101666</t>
  </si>
  <si>
    <t>102085</t>
  </si>
  <si>
    <t>0173</t>
  </si>
  <si>
    <t>100578</t>
  </si>
  <si>
    <t>100579</t>
  </si>
  <si>
    <t>100580</t>
  </si>
  <si>
    <t>100581</t>
  </si>
  <si>
    <t>100582</t>
  </si>
  <si>
    <t>100583</t>
  </si>
  <si>
    <t>630,90</t>
  </si>
  <si>
    <t>100584</t>
  </si>
  <si>
    <t>100585</t>
  </si>
  <si>
    <t>100586</t>
  </si>
  <si>
    <t>100587</t>
  </si>
  <si>
    <t>100588</t>
  </si>
  <si>
    <t>100589</t>
  </si>
  <si>
    <t>100590</t>
  </si>
  <si>
    <t>100591</t>
  </si>
  <si>
    <t>100592</t>
  </si>
  <si>
    <t>100593</t>
  </si>
  <si>
    <t>100594</t>
  </si>
  <si>
    <t>100595</t>
  </si>
  <si>
    <t>100596</t>
  </si>
  <si>
    <t>100597</t>
  </si>
  <si>
    <t>100598</t>
  </si>
  <si>
    <t>100599</t>
  </si>
  <si>
    <t>100600</t>
  </si>
  <si>
    <t>100601</t>
  </si>
  <si>
    <t>100602</t>
  </si>
  <si>
    <t>100603</t>
  </si>
  <si>
    <t>100604</t>
  </si>
  <si>
    <t>100605</t>
  </si>
  <si>
    <t>100606</t>
  </si>
  <si>
    <t>100607</t>
  </si>
  <si>
    <t>100608</t>
  </si>
  <si>
    <t>100609</t>
  </si>
  <si>
    <t>100610</t>
  </si>
  <si>
    <t>100611</t>
  </si>
  <si>
    <t>100612</t>
  </si>
  <si>
    <t>100613</t>
  </si>
  <si>
    <t>100614</t>
  </si>
  <si>
    <t>100615</t>
  </si>
  <si>
    <t>100616</t>
  </si>
  <si>
    <t>100617</t>
  </si>
  <si>
    <t>100618</t>
  </si>
  <si>
    <t>0174</t>
  </si>
  <si>
    <t>100619</t>
  </si>
  <si>
    <t>100620</t>
  </si>
  <si>
    <t>100621</t>
  </si>
  <si>
    <t>100622</t>
  </si>
  <si>
    <t>100623</t>
  </si>
  <si>
    <t>0175</t>
  </si>
  <si>
    <t>97600</t>
  </si>
  <si>
    <t>97601</t>
  </si>
  <si>
    <t>97605</t>
  </si>
  <si>
    <t>97606</t>
  </si>
  <si>
    <t>97607</t>
  </si>
  <si>
    <t>76,73</t>
  </si>
  <si>
    <t>97608</t>
  </si>
  <si>
    <t>84,52</t>
  </si>
  <si>
    <t>0176</t>
  </si>
  <si>
    <t>102102</t>
  </si>
  <si>
    <t>102103</t>
  </si>
  <si>
    <t>102104</t>
  </si>
  <si>
    <t>102105</t>
  </si>
  <si>
    <t>102106</t>
  </si>
  <si>
    <t>102107</t>
  </si>
  <si>
    <t>102108</t>
  </si>
  <si>
    <t>102109</t>
  </si>
  <si>
    <t>74,57</t>
  </si>
  <si>
    <t>102110</t>
  </si>
  <si>
    <t>103654</t>
  </si>
  <si>
    <t>TRANSFORMADOR DE DISTRIBUIÇÃO, 500KVA, TRIFÁSICO, 60 HZ, CLASSE 15 KV, IMERSO EM ÓLEO MINERAL, INSTALAÇÃO EM SOLO (NÃO INCLUSO ABRIGO) - FORNECIMENTO E INSTALAÇÃO. AF_02/2022</t>
  </si>
  <si>
    <t>103655</t>
  </si>
  <si>
    <t>TRANSFORMADOR DE DISTRIBUIÇÃO, 750 KVA, TRIFÁSICO, 60 HZ, CLASSE 15 KV, IMERSO EM ÓLEO MINERAL, INSTALAÇÃO EM SOLO (NÃO INCLUSO ABRIGO) - FORNECIMENTO E INSTALAÇÃO. AF_02/2022</t>
  </si>
  <si>
    <t>103656</t>
  </si>
  <si>
    <t>TRANSFORMADOR DE DISTRIBUIÇÃO, 1000 KVA, TRIFÁSICO, 60 HZ, CLASSE 15 KV, IMERSO EM ÓLEO MINERAL, INSTALAÇÃO EM SOLO (NÃO INCLUSO ABRIGO) - FORNECIMENTO E INSTALAÇÃO. AF_02/2022</t>
  </si>
  <si>
    <t>0177</t>
  </si>
  <si>
    <t>104473</t>
  </si>
  <si>
    <t>COMPOSIÇÃO PARAMÉTRICA DE PONTO ELÉTRICO DE ILUMINAÇÃO, COM INTERRUPTOR SIMPLES, EM EDIFÍCIO RESIDENCIAL COM ELETRODUTO EMBUTIDO EM RASGOS NAS PAREDES, INCLUSO TOMADA, ELETRODUTO, CABO, RASGO E CHUMBAMENTO (SEM LUMINÁRIA E LÂMPADA). AF_11/2022</t>
  </si>
  <si>
    <t>104474</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</si>
  <si>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</si>
  <si>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104475</t>
  </si>
  <si>
    <t>COMPOSIÇÃO PARAMÉTRICA DE PONTO ELÉTRICO DE TOMADA DE USO GERAL 2P+T (10A/250V) EM EDIFÍCIO RESIDENCIAL COM ELETRODUTO EMBUTIDO EM RASGOS NAS PAREDES, INCLUSO TOMADA, ELETRODUTO, CABO, RASGO, QUEBRA E CHUMBAMENTO. AF_11/2022</t>
  </si>
  <si>
    <t>104476</t>
  </si>
  <si>
    <t>COMPOSIÇÃO PARAMÉTRICA DE PONTO ELÉTRICO DE TOMADA DE USO ESPECÍFICO 2P+T (20A/250V) EM EDIFÍCIO RESIDENCIAL COM ELETRODUTO EMBUTIDO EM RASGOS NAS PAREDES, INCLUSO TOMADA, ELETRODUTO, CABO, RASGO, QUEBRA E CHUMBAMENTO (EXCETO CHUVEIRO). AF_11/2022</t>
  </si>
  <si>
    <t>104477</t>
  </si>
  <si>
    <t>COMPOSIÇÃO PARAMÉTRICA DE PONTO ELÉTRICO DE ILUMINAÇÃO, COM INTERRUPTOR SIMPLES, EM EDIFÍCIO RESIDENCIAL COM ELETRODUTO EMBUTIDO SEM NECESSIDADE DE RASGOS, INCLUSO TOMADA, ELETRODUTO, CABO E QUEBRA (SEM LUMINÁRIA E LÂMPADA). AF_11/2022</t>
  </si>
  <si>
    <t>104478</t>
  </si>
  <si>
    <t>COMPOSIÇÃO PARAMÉTRICA DE PONTO ELÉTRICO DE ILUMINAÇÃO, COM INTERRUPTOR PARALELO, EM EDIFÍCIO RESIDENCIAL COM ELETRODUTO EMBUTIDO SEM NECESSIDADE DE RASGOS, INCLUSO TOMADA, ELETRODUTO, CABO E QUEBRA (SEM LUMINÁRIA E LÂMPADA). AF_11/2022</t>
  </si>
  <si>
    <t>104479</t>
  </si>
  <si>
    <t>COMPOSIÇÃO PARAMÉTRICA DE PONTO ELÉTRICO DE TOMADA DE USO GERAL 2P+T (10A/250V) EM EDIFÍCIO RESIDENCIAL COM ELETRODUTO EMBUTIDO SEM NECESSIDADE DE RASGOS, INCLUSO TOMADA, ELETRODUTO, CABO E QUEBRA. AF_11/2022</t>
  </si>
  <si>
    <t>104480</t>
  </si>
  <si>
    <t>COMPOSIÇÃO PARAMÉTRICA DE PONTO ELÉTRICO DE TOMADA DE USO ESPECÍFICO 2P+T (20A/250V) EM EDIFÍCIO RESIDENCIAL COM ELETRODUTO EMBUTIDO SEM NECESSIDADE DE RASGOS, INCLUSO TOMADA, ELETRODUTO, CABO E QUEBRA (EXCETO CHUVEIRO). AF_11/2022</t>
  </si>
  <si>
    <t>104481</t>
  </si>
  <si>
    <t>COMPOSIÇÃO PARAMÉTRICA DE PONTO ELÉTRICO DE TOMADA PARA CHUVEIRO (20A/250V) EM EDIFÍCIO RESIDENCIAL COM ELETRODUTO EMBUTIDO EM RASGOS NAS PAREDES, INCLUSO TOMADA, ELETRODUTO, CABO, RASGO, QUEBRA E CHUMBAMENTO. AF_11/2022</t>
  </si>
  <si>
    <t>0243</t>
  </si>
  <si>
    <t>96971</t>
  </si>
  <si>
    <t>96972</t>
  </si>
  <si>
    <t>96973</t>
  </si>
  <si>
    <t>96974</t>
  </si>
  <si>
    <t>89,12</t>
  </si>
  <si>
    <t>96975</t>
  </si>
  <si>
    <t>96976</t>
  </si>
  <si>
    <t>96977</t>
  </si>
  <si>
    <t>96978</t>
  </si>
  <si>
    <t>96979</t>
  </si>
  <si>
    <t>96984</t>
  </si>
  <si>
    <t>65,14</t>
  </si>
  <si>
    <t>96985</t>
  </si>
  <si>
    <t>79,15</t>
  </si>
  <si>
    <t>96986</t>
  </si>
  <si>
    <t>96987</t>
  </si>
  <si>
    <t>96988</t>
  </si>
  <si>
    <t>96989</t>
  </si>
  <si>
    <t>98463</t>
  </si>
  <si>
    <t>24,28</t>
  </si>
  <si>
    <t>0244</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</si>
  <si>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</si>
  <si>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</si>
  <si>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</si>
  <si>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</si>
  <si>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0186</t>
  </si>
  <si>
    <t>96765</t>
  </si>
  <si>
    <t>101905</t>
  </si>
  <si>
    <t>EXTINTOR DE INCÊNDIO PORTÁTIL COM CARGA DE ÁGUA PRESSURIZADA DE 10 L, CLASSE A - FORNECIMENTO E INSTALAÇÃO. AF_10/2020_PE</t>
  </si>
  <si>
    <t>101906</t>
  </si>
  <si>
    <t>EXTINTOR DE INCÊNDIO PORTÁTIL COM CARGA DE CO2 DE 4 KG, CLASSE BC - FORNECIMENTO E INSTALAÇÃO. AF_10/2020_PE</t>
  </si>
  <si>
    <t>101907</t>
  </si>
  <si>
    <t>EXTINTOR DE INCÊNDIO PORTÁTIL COM CARGA DE CO2 DE 6 KG, CLASSE BC - FORNECIMENTO E INSTALAÇÃO. AF_10/2020_PE</t>
  </si>
  <si>
    <t>101908</t>
  </si>
  <si>
    <t>EXTINTOR DE INCÊNDIO PORTÁTIL COM CARGA DE PQS DE 4 KG, CLASSE BC - FORNECIMENTO E INSTALAÇÃO. AF_10/2020_PE</t>
  </si>
  <si>
    <t>101909</t>
  </si>
  <si>
    <t>EXTINTOR DE INCÊNDIO PORTÁTIL COM CARGA DE PQS DE 6 KG, CLASSE BC - FORNECIMENTO E INSTALAÇÃO. AF_10/2020_PE</t>
  </si>
  <si>
    <t>101910</t>
  </si>
  <si>
    <t>EXTINTOR DE INCÊNDIO PORTÁTIL COM CARGA DE PQS DE 8 KG, CLASSE BC - FORNECIMENTO E INSTALAÇÃO. AF_10/2020_PE</t>
  </si>
  <si>
    <t>101911</t>
  </si>
  <si>
    <t>EXTINTOR DE INCÊNDIO PORTÁTIL COM CARGA DE PQS DE 12 KG, CLASSE BC - FORNECIMENTO E INSTALAÇÃO. AF_10/2020_PE</t>
  </si>
  <si>
    <t>101912</t>
  </si>
  <si>
    <t>101913</t>
  </si>
  <si>
    <t>101914</t>
  </si>
  <si>
    <t>101915</t>
  </si>
  <si>
    <t>101916</t>
  </si>
  <si>
    <t>101917</t>
  </si>
  <si>
    <t>0187</t>
  </si>
  <si>
    <t>98261</t>
  </si>
  <si>
    <t>98262</t>
  </si>
  <si>
    <t>98263</t>
  </si>
  <si>
    <t>98264</t>
  </si>
  <si>
    <t>98265</t>
  </si>
  <si>
    <t>98266</t>
  </si>
  <si>
    <t>98267</t>
  </si>
  <si>
    <t>98268</t>
  </si>
  <si>
    <t>98269</t>
  </si>
  <si>
    <t>98270</t>
  </si>
  <si>
    <t>98271</t>
  </si>
  <si>
    <t>98272</t>
  </si>
  <si>
    <t>98273</t>
  </si>
  <si>
    <t>2,70</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</si>
  <si>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</si>
  <si>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</si>
  <si>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</si>
  <si>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</si>
  <si>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</si>
  <si>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</si>
  <si>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</si>
  <si>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</si>
  <si>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</si>
  <si>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</si>
  <si>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</si>
  <si>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</si>
  <si>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</si>
  <si>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</si>
  <si>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</si>
  <si>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</si>
  <si>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</si>
  <si>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</si>
  <si>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</si>
  <si>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</si>
  <si>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98400</t>
  </si>
  <si>
    <t>98401</t>
  </si>
  <si>
    <t>20,94</t>
  </si>
  <si>
    <t>98402</t>
  </si>
  <si>
    <t>24,39</t>
  </si>
  <si>
    <t>100556</t>
  </si>
  <si>
    <t>100557</t>
  </si>
  <si>
    <t>100560</t>
  </si>
  <si>
    <t>125,40</t>
  </si>
  <si>
    <t>100561</t>
  </si>
  <si>
    <t>100562</t>
  </si>
  <si>
    <t>100563</t>
  </si>
  <si>
    <t>101795</t>
  </si>
  <si>
    <t>101798</t>
  </si>
  <si>
    <t>101799</t>
  </si>
  <si>
    <t>0190</t>
  </si>
  <si>
    <t>98397</t>
  </si>
  <si>
    <t>103244</t>
  </si>
  <si>
    <t>AR CONDICIONADO SPLIT INVERTER, HI-WALL (PAREDE), 9000 BTU/H, CICLO FRIO - FORNECIMENTO E INSTALAÇÃO. AF_11/2021_PE</t>
  </si>
  <si>
    <t>103245</t>
  </si>
  <si>
    <t>AR CONDICIONADO SPLIT ON/OFF, HI-WALL (PAREDE), 9000 BTUS/H, CICLO FRIO - FORNECIMENTO E INSTALAÇÃO. AF_11/2021_PE</t>
  </si>
  <si>
    <t>103246</t>
  </si>
  <si>
    <t>AR CONDICIONADO SPLIT ON/OFF, HI-WALL (PAREDE), 9000 BTUS/H, CICLO QUENTE/FRIO - FORNECIMENTO E INSTALAÇÃO. AF_11/2021_PE</t>
  </si>
  <si>
    <t>103247</t>
  </si>
  <si>
    <t>AR CONDICIONADO SPLIT INVERTER, HI-WALL (PAREDE), 12000 BTU/H, CICLO FRIO - FORNECIMENTO E INSTALAÇÃO. AF_11/2021_PE</t>
  </si>
  <si>
    <t>103248</t>
  </si>
  <si>
    <t>AR CONDICIONADO SPLIT ON/OFF, HI-WALL (PAREDE), 12000 BTUS/H, CICLO FRIO - FORNECIMENTO E INSTALAÇÃO. AF_11/2021_PE</t>
  </si>
  <si>
    <t>103249</t>
  </si>
  <si>
    <t>AR CONDICIONADO SPLIT ON/OFF, HI-WALL (PAREDE), 12000 BTUS/H, CICLO QUENTE/FRIO - FORNECIMENTO E INSTALAÇÃO. AF_11/2021_PE</t>
  </si>
  <si>
    <t>103250</t>
  </si>
  <si>
    <t>AR CONDICIONADO SPLIT INVERTER, HI-WALL (PAREDE), 18000 BTU/H, CICLO FRIO - FORNECIMENTO E INSTALAÇÃO. AF_11/2021_PE</t>
  </si>
  <si>
    <t>103251</t>
  </si>
  <si>
    <t>AR CONDICIONADO SPLIT ON/OFF, HI-WALL (PAREDE), 18000 BTUS/H, CICLO FRIO - FORNECIMENTO E INSTALAÇÃO. AF_11/2021_PE</t>
  </si>
  <si>
    <t>103252</t>
  </si>
  <si>
    <t>AR CONDICIONADO SPLIT ON/OFF, HI-WALL (PAREDE), 18000 BTUS/H, CICLO QUENTE/FRIO - FORNECIMENTO E INSTALAÇÃO. AF_11/2021_PE</t>
  </si>
  <si>
    <t>103253</t>
  </si>
  <si>
    <t>AR CONDICIONADO SPLIT INVERTER, HI-WALL (PAREDE), 24000 BTU/H, CICLO FRIO - FORNECIMENTO E INSTALAÇÃO. AF_11/2021_PE</t>
  </si>
  <si>
    <t>103254</t>
  </si>
  <si>
    <t>AR CONDICIONADO SPLIT ON/OFF, HI-WALL (PAREDE), 24000 BTUS/H, CICLO FRIO - FORNECIMENTO E INSTALAÇÃO. AF_11/2021_PE</t>
  </si>
  <si>
    <t>103255</t>
  </si>
  <si>
    <t>AR CONDICIONADO SPLIT ON/OFF, HI-WALL (PAREDE), 24000 BTUS/H, CICLO QUENTE/FRIO - FORNECIMENTO E INSTALAÇÃO. AF_11/2021_PE</t>
  </si>
  <si>
    <t>103256</t>
  </si>
  <si>
    <t>AR CONDICIONADO SPLIT INVERTER, PISO TETO, 18000 BTU/H, CICLO FRIO - FORNECIMENTO E INSTALAÇÃO. AF_11/2021_PE</t>
  </si>
  <si>
    <t>103257</t>
  </si>
  <si>
    <t>AR CONDICIONADO SPLIT ON/OFF, PISO TETO, 18.000 BTU/H, CICLO FRIO - FORNECIMENTO E INSTALAÇÃO. AF_11/2021_PE</t>
  </si>
  <si>
    <t>103258</t>
  </si>
  <si>
    <t>AR CONDICIONADO SPLIT INVERTER, PISO TETO, 24000 BTU/H, CICLO FRIO - FORNECIMENTO E INSTALAÇÃO. AF_11/2021_PE</t>
  </si>
  <si>
    <t>103259</t>
  </si>
  <si>
    <t>AR CONDICIONADO SPLIT ON/OFF, PISO TETO, 24.000 BTU/H, CICLO FRIO - FORNECIMENTO E INSTALAÇÃO. AF_11/2021_PE</t>
  </si>
  <si>
    <t>103260</t>
  </si>
  <si>
    <t>AR CONDICIONADO SPLIT INVERTER, PISO TETO, 24000 BTU/H, QUENTE/FRIO - FORNECIMENTO E INSTALAÇÃO. AF_11/2021_PE</t>
  </si>
  <si>
    <t>103261</t>
  </si>
  <si>
    <t>AR CONDICIONADO SPLIT INVERTER, PISO TETO, 36000 BTU/H, CICLO FRIO - FORNECIMENTO E INSTALAÇÃO. AF_11/2021_PE</t>
  </si>
  <si>
    <t>103262</t>
  </si>
  <si>
    <t>AR CONDICIONADO SPLIT ON/OFF, PISO TETO, 36.000 BTU/H, CICLO FRIO - FORNECIMENTO E INSTALAÇÃO. AF_11/2021_PE</t>
  </si>
  <si>
    <t>103263</t>
  </si>
  <si>
    <t>AR CONDICIONADO SPLIT INVERTER, PISO TETO, 48000 BTU/H, CICLO FRIO - FORNECIMENTO E INSTALAÇÃO. AF_11/2021_PE</t>
  </si>
  <si>
    <t>103264</t>
  </si>
  <si>
    <t>AR CONDICIONADO SPLIT ON/OFF, PISO TETO, 48.000 BTU/H, CICLO FRIO - FORNECIMENTO E INSTALAÇÃO. AF_11/2021_PE</t>
  </si>
  <si>
    <t>103265</t>
  </si>
  <si>
    <t>AR CONDICIONADO SPLIT INVERTER, PISO TETO, APRESENTANDO ENTRE 54000 E 58000 BTU/H, CICLO FRIO - FORNECIMENTO E INSTALAÇÃO. AF_11/2021_PE</t>
  </si>
  <si>
    <t>103266</t>
  </si>
  <si>
    <t>AR CONDICIONADO SPLIT ON/OFF, PISO TETO, 60.000 BTU/H, CICLO FRIO - FORNECIMENTO E INSTALAÇÃO. AF_11/2021_PE</t>
  </si>
  <si>
    <t>103267</t>
  </si>
  <si>
    <t>AR CONDICIONADO SPLIT ON/OFF, CASSETE (TETO), FRIO 4 VIAS 18000 BTU/H - FORNECIMENTO E INSTALAÇÃO. AF_11/2021_PE</t>
  </si>
  <si>
    <t>103268</t>
  </si>
  <si>
    <t>AR CONDICIONADO SPLIT ON/OFF, CASSETE (TETO), 18000 BTU/H, CICLO QUENTE/FRIO - FORNECIMENTO E INSTALAÇÃO. AF_11/2021_PE</t>
  </si>
  <si>
    <t>103269</t>
  </si>
  <si>
    <t>AR CONDICIONADO SPLIT ON/OFF, CASSETE (TETO), FRIO 4 VIAS 24000 BTU/H - FORNECIMENTO E INSTALAÇÃO. AF_11/2021_PE</t>
  </si>
  <si>
    <t>103270</t>
  </si>
  <si>
    <t>AR CONDICIONADO SPLIT ON/OFF, CASSETE (TETO), 24000 BTU/H, CICLO QUENTE/FRIO - FORNECIMENTO E INSTALAÇÃO. AF_11/2021_PE</t>
  </si>
  <si>
    <t>103271</t>
  </si>
  <si>
    <t>AR CONDICIONADO SPLIT ON/OFF, CASSETE (TETO), FRIO 4 VIAS 36000 BTU/H - FORNECIMENTO E INSTALAÇÃO. AF_11/2021_PE</t>
  </si>
  <si>
    <t>103272</t>
  </si>
  <si>
    <t>AR CONDICIONADO SPLIT ON/OFF, CASSETE (TETO), 36000 BTU/H, CICLO QUENTE/FRIO - FORNECIMENTO E INSTALAÇÃO. AF_11/2021_PE</t>
  </si>
  <si>
    <t>103273</t>
  </si>
  <si>
    <t>AR CONDICIONADO SPLIT ON/OFF, CASSETE (TETO), FRIO 4 VIAS 48000 BTU/H - FORNECIMENTO E INSTALAÇÃO. AF_11/2021_PE</t>
  </si>
  <si>
    <t>103274</t>
  </si>
  <si>
    <t>AR CONDICIONADO SPLIT ON/OFF, CASSETE (TETO), 48000 BTU/H, CICLO QUENTE/FRIO - FORNECIMENTO E INSTALAÇÃO. AF_11/2021_PE</t>
  </si>
  <si>
    <t>103275</t>
  </si>
  <si>
    <t>AR CONDICIONADO SPLIT ON/OFF, CASSETE (TETO), FRIO 4 VIAS 60000 BTU/H - FORNECIMENTO E INSTALAÇÃO. AF_11/2021_PE</t>
  </si>
  <si>
    <t>103276</t>
  </si>
  <si>
    <t>AR CONDICIONADO SPLIT ON/OFF, CASSETE (TETO), 60000 BTU/H, CICLO QUENTE/FRIO - FORNECIMENTO E INSTALAÇÃO. AF_11/2021_PE</t>
  </si>
  <si>
    <t>103277</t>
  </si>
  <si>
    <t>AR CONDICIONADO SPLITÃO 10 TR - FORNECIMENTO E INSTALAÇÃO. AF_11/2021_PE</t>
  </si>
  <si>
    <t>103278</t>
  </si>
  <si>
    <t>AR CONDICIONADO SPLITÃO 15 TR - FORNECIMENTO E INSTALAÇÃO. AF_11/2021_PE</t>
  </si>
  <si>
    <t>103288</t>
  </si>
  <si>
    <t>RASGO E CHUMBAMENTO EM ALVENARIA PARA TUBOS DE SPLIT PAREDE DE 9000 A 24000 BTUS/H. AF_11/2021</t>
  </si>
  <si>
    <t>103289</t>
  </si>
  <si>
    <t>TUBO EM COBRE FLEXÍVEL, DN 1/4", COM ISOLAMENTO, INSTALADO EM FORRO, PARA RAMAL DE ALIMENTAÇÃO DE AR CONDICIONADO, INCLUSO FIXADOR. AF_11/2021</t>
  </si>
  <si>
    <t>103290</t>
  </si>
  <si>
    <t>TUBO EM COBRE FLEXÍVEL, DN 3/8", COM ISOLAMENTO, INSTALADO EM FORRO, PARA RAMAL DE ALIMENTAÇÃO DE AR CONDICIONADO, INCLUSO FIXADOR. AF_11/2021</t>
  </si>
  <si>
    <t>62,55</t>
  </si>
  <si>
    <t>103291</t>
  </si>
  <si>
    <t>TUBO EM COBRE FLEXÍVEL, DN 1/2", COM ISOLAMENTO, INSTALADO EM FORRO, PARA RAMAL DE ALIMENTAÇÃO DE AR CONDICIONADO, INCLUSO FIXADOR. AF_11/2021</t>
  </si>
  <si>
    <t>103292</t>
  </si>
  <si>
    <t>TUBO EM COBRE FLEXÍVEL, DN 5/8", COM ISOLAMENTO, INSTALADO EM FORRO, PARA RAMAL DE ALIMENTAÇÃO DE AR CONDICIONADO, INCLUSO FIXADOR. AF_11/2021</t>
  </si>
  <si>
    <t>0274</t>
  </si>
  <si>
    <t>101936</t>
  </si>
  <si>
    <t>101937</t>
  </si>
  <si>
    <t>0313</t>
  </si>
  <si>
    <t>98294</t>
  </si>
  <si>
    <t>98295</t>
  </si>
  <si>
    <t>98296</t>
  </si>
  <si>
    <t>9,62</t>
  </si>
  <si>
    <t>98297</t>
  </si>
  <si>
    <t>8,48</t>
  </si>
  <si>
    <t>98298</t>
  </si>
  <si>
    <t>CABO ELETRÔNICO CATEGORIA 6A, INSTALADO EM EDIFICAÇÃO RESIDENCIAL - FORNECIMENTO E INSTALAÇÃO. AF_11/2019</t>
  </si>
  <si>
    <t>98299</t>
  </si>
  <si>
    <t>CABO ELETRÔNICO CATEGORIA 6A, INSTALADO EM EDIFICAÇÃO INSTITUCIONAL - FORNECIMENTO E INSTALAÇÃO. AF_11/2019</t>
  </si>
  <si>
    <t>22,03</t>
  </si>
  <si>
    <t>98300</t>
  </si>
  <si>
    <t>CABO COAXIAL RG6 95% - FORNECIMENTO E INSTALAÇÃO. AF_11/2019</t>
  </si>
  <si>
    <t>98301</t>
  </si>
  <si>
    <t>98302</t>
  </si>
  <si>
    <t>98304</t>
  </si>
  <si>
    <t>98305</t>
  </si>
  <si>
    <t>RACK FECHADO PARA SERVIDOR - FORNECIMENTO E INSTALAÇÃO. AF_11/2019</t>
  </si>
  <si>
    <t>98306</t>
  </si>
  <si>
    <t>BLOCO DE ENGATE RÁPIDO PARA BASTIDOR TIPO M10 - FORNECIMENTO E INSTALAÇÃO. AF_11/2019</t>
  </si>
  <si>
    <t>98307</t>
  </si>
  <si>
    <t>98308</t>
  </si>
  <si>
    <t>98593</t>
  </si>
  <si>
    <t>100553</t>
  </si>
  <si>
    <t>CABO COAXIAL RG11 95% - FORNECIMENTO E INSTALAÇÃO. AF_11/2019</t>
  </si>
  <si>
    <t>25,11</t>
  </si>
  <si>
    <t>100554</t>
  </si>
  <si>
    <t>CABO COAXIAL RG59 95% - FORNECIMENTO E INSTALAÇÃO. AF_11/2019</t>
  </si>
  <si>
    <t>100555</t>
  </si>
  <si>
    <t>RACK ABERTO EM COLUNA 44U PARA SERVIDOR - FORNECIMENTO E INSTALAÇÃO. AF_11/2019</t>
  </si>
  <si>
    <t>0179</t>
  </si>
  <si>
    <t>89355</t>
  </si>
  <si>
    <t>TUBO, PVC, SOLDÁVEL, DN 20MM, INSTALADO EM RAMAL OU SUB-RAMAL DE ÁGUA - FORNECIMENTO E INSTALAÇÃO. AF_06/2022</t>
  </si>
  <si>
    <t>89356</t>
  </si>
  <si>
    <t>TUBO, PVC, SOLDÁVEL, DN 25MM, INSTALADO EM RAMAL OU SUB-RAMAL DE ÁGUA - FORNECIMENTO E INSTALAÇÃO. AF_06/2022</t>
  </si>
  <si>
    <t>89357</t>
  </si>
  <si>
    <t>TUBO, PVC, SOLDÁVEL, DN 32MM, INSTALADO EM RAMAL OU SUB-RAMAL DE ÁGUA - FORNECIMENTO E INSTALAÇÃO. AF_06/2022</t>
  </si>
  <si>
    <t>32,78</t>
  </si>
  <si>
    <t>89401</t>
  </si>
  <si>
    <t>TUBO, PVC, SOLDÁVEL, DN 20MM, INSTALADO EM RAMAL DE DISTRIBUIÇÃO DE ÁGUA - FORNECIMENTO E INSTALAÇÃO. AF_06/2022</t>
  </si>
  <si>
    <t>89402</t>
  </si>
  <si>
    <t>TUBO, PVC, SOLDÁVEL, DN 25MM, INSTALADO EM RAMAL DE DISTRIBUIÇÃO DE ÁGUA - FORNECIMENTO E INSTALAÇÃO. AF_06/2022</t>
  </si>
  <si>
    <t>89403</t>
  </si>
  <si>
    <t>TUBO, PVC, SOLDÁVEL, DN 32MM, INSTALADO EM RAMAL DE DISTRIBUIÇÃO DE ÁGUA - FORNECIMENTO E INSTALAÇÃO. AF_06/2022</t>
  </si>
  <si>
    <t>19,57</t>
  </si>
  <si>
    <t>89446</t>
  </si>
  <si>
    <t>TUBO, PVC, SOLDÁVEL, DN 25MM, INSTALADO EM PRUMADA DE ÁGUA - FORNECIMENTO E INSTALAÇÃO. AF_06/2022</t>
  </si>
  <si>
    <t>89447</t>
  </si>
  <si>
    <t>TUBO, PVC, SOLDÁVEL, DN 32MM, INSTALADO EM PRUMADA DE ÁGUA - FORNECIMENTO E INSTALAÇÃO. AF_06/2022</t>
  </si>
  <si>
    <t>89448</t>
  </si>
  <si>
    <t>TUBO, PVC, SOLDÁVEL, DN 40MM, INSTALADO EM PRUMADA DE ÁGUA - FORNECIMENTO E INSTALAÇÃO. AF_06/2022</t>
  </si>
  <si>
    <t>89449</t>
  </si>
  <si>
    <t>TUBO, PVC, SOLDÁVEL, DN 50MM, INSTALADO EM PRUMADA DE ÁGUA - FORNECIMENTO E INSTALAÇÃO. AF_06/2022</t>
  </si>
  <si>
    <t>89450</t>
  </si>
  <si>
    <t>TUBO, PVC, SOLDÁVEL, DN 60MM, INSTALADO EM PRUMADA DE ÁGUA - FORNECIMENTO E INSTALAÇÃO. AF_06/2022</t>
  </si>
  <si>
    <t>89451</t>
  </si>
  <si>
    <t>TUBO, PVC, SOLDÁVEL, DN 75MM, INSTALADO EM PRUMADA DE ÁGUA - FORNECIMENTO E INSTALAÇÃO. AF_06/2022</t>
  </si>
  <si>
    <t>89452</t>
  </si>
  <si>
    <t>TUBO, PVC, SOLDÁVEL, DN 85MM, INSTALADO EM PRUMADA DE ÁGUA - FORNECIMENTO E INSTALAÇÃO. AF_06/2022</t>
  </si>
  <si>
    <t>69,01</t>
  </si>
  <si>
    <t>89508</t>
  </si>
  <si>
    <t>TUBO PVC, SÉRIE R, ÁGUA PLUVIAL, DN 40 MM, FORNECIDO E INSTALADO EM RAMAL DE ENCAMINHAMENTO. AF_06/2022</t>
  </si>
  <si>
    <t>89509</t>
  </si>
  <si>
    <t>TUBO PVC, SÉRIE R, ÁGUA PLUVIAL, DN 50 MM, FORNECIDO E INSTALADO EM RAMAL DE ENCAMINHAMENTO. AF_06/2022</t>
  </si>
  <si>
    <t>89511</t>
  </si>
  <si>
    <t>TUBO PVC, SÉRIE R, ÁGUA PLUVIAL, DN 75 MM, FORNECIDO E INSTALADO EM RAMAL DE ENCAMINHAMENTO. AF_06/2022</t>
  </si>
  <si>
    <t>38,65</t>
  </si>
  <si>
    <t>89512</t>
  </si>
  <si>
    <t>TUBO PVC, SÉRIE R, ÁGUA PLUVIAL, DN 100 MM, FORNECIDO E INSTALADO EM RAMAL DE ENCAMINHAMENTO. AF_06/2022</t>
  </si>
  <si>
    <t>89576</t>
  </si>
  <si>
    <t>TUBO PVC, SÉRIE R, ÁGUA PLUVIAL, DN 75 MM, FORNECIDO E INSTALADO EM CONDUTORES VERTICAIS DE ÁGUAS PLUVIAIS. AF_06/2022</t>
  </si>
  <si>
    <t>89578</t>
  </si>
  <si>
    <t>TUBO PVC, SÉRIE R, ÁGUA PLUVIAL, DN 100 MM, FORNECIDO E INSTALADO EM CONDUTORES VERTICAIS DE ÁGUAS PLUVIAIS. AF_06/2022</t>
  </si>
  <si>
    <t>89580</t>
  </si>
  <si>
    <t>TUBO PVC, SÉRIE R, ÁGUA PLUVIAL, DN 150 MM, FORNECIDO E INSTALADO EM CONDUTORES VERTICAIS DE ÁGUAS PLUVIAIS. AF_06/2022</t>
  </si>
  <si>
    <t>68,06</t>
  </si>
  <si>
    <t>89633</t>
  </si>
  <si>
    <t>TUBO, CPVC, SOLDÁVEL, DN 15MM, INSTALADO EM RAMAL OU SUB-RAMAL DE ÁGUA - FORNECIMENTO E INSTALAÇÃO. AF_06/2022</t>
  </si>
  <si>
    <t>22,60</t>
  </si>
  <si>
    <t>89634</t>
  </si>
  <si>
    <t>TUBO, CPVC, SOLDÁVEL, DN 22MM, INSTALADO EM RAMAL OU SUB-RAMAL DE ÁGUA - FORNECIMENTO E INSTALAÇÃO. AF_06/2022</t>
  </si>
  <si>
    <t>89635</t>
  </si>
  <si>
    <t>TUBO, CPVC, SOLDÁVEL, DN 28MM, INSTALADO EM RAMAL OU SUB-RAMAL DE ÁGUA - FORNECIMENTO E INSTALAÇÃO. AF_06/2022</t>
  </si>
  <si>
    <t>89636</t>
  </si>
  <si>
    <t>TUBO, CPVC, SOLDÁVEL, DN 35MM, INSTALADO EM RAMAL OU SUB-RAMAL DE ÁGUA   FORNECIMENTO E INSTALAÇÃO. AF_06/2022</t>
  </si>
  <si>
    <t>56,16</t>
  </si>
  <si>
    <t>89711</t>
  </si>
  <si>
    <t>TUBO PVC, SERIE NORMAL, ESGOTO PREDIAL, DN 40 MM, FORNECIDO E INSTALADO EM RAMAL DE DESCARGA OU RAMAL DE ESGOTO SANITÁRIO. AF_08/2022</t>
  </si>
  <si>
    <t>89712</t>
  </si>
  <si>
    <t>TUBO PVC, SERIE NORMAL, ESGOTO PREDIAL, DN 50 MM, FORNECIDO E INSTALADO EM RAMAL DE DESCARGA OU RAMAL DE ESGOTO SANITÁRIO. AF_08/2022</t>
  </si>
  <si>
    <t>27,12</t>
  </si>
  <si>
    <t>89713</t>
  </si>
  <si>
    <t>TUBO PVC, SERIE NORMAL, ESGOTO PREDIAL, DN 75 MM, FORNECIDO E INSTALADO EM RAMAL DE DESCARGA OU RAMAL DE ESGOTO SANITÁRIO. AF_08/2022</t>
  </si>
  <si>
    <t>89714</t>
  </si>
  <si>
    <t>TUBO PVC, SERIE NORMAL, ESGOTO PREDIAL, DN 100 MM, FORNECIDO E INSTALADO EM RAMAL DE DESCARGA OU RAMAL DE ESGOTO SANITÁRIO. AF_08/2022</t>
  </si>
  <si>
    <t>89716</t>
  </si>
  <si>
    <t>TUBO, CPVC, SOLDÁVEL, DN 22MM, INSTALADO EM RAMAL DE DISTRIBUIÇÃO DE ÁGUA - FORNECIMENTO E INSTALAÇÃO. AF_06/2022</t>
  </si>
  <si>
    <t>21,50</t>
  </si>
  <si>
    <t>89717</t>
  </si>
  <si>
    <t>TUBO, CPVC, SOLDÁVEL, DN 28MM, INSTALADO EM RAMAL DE DISTRIBUIÇÃO DE ÁGUA - FORNECIMENTO E INSTALAÇÃO. AF_06/2022</t>
  </si>
  <si>
    <t>89770</t>
  </si>
  <si>
    <t>TUBO, CPVC, SOLDÁVEL, DN 35MM, INSTALADO EM PRUMADA DE ÁGUA   FORNECIMENTO E INSTALAÇÃO. AF_06/2022</t>
  </si>
  <si>
    <t>89771</t>
  </si>
  <si>
    <t>TUBO, CPVC, SOLDÁVEL, DN 42MM, INSTALADO EM PRUMADA DE ÁGUA   FORNECIMENTO E INSTALAÇÃO. AF_06/2022</t>
  </si>
  <si>
    <t>89773</t>
  </si>
  <si>
    <t>TUBO, CPVC, SOLDÁVEL, DN 73MM, INSTALADO EM PRUMADA DE ÁGUA   FORNECIMENTO E INSTALAÇÃO. AF_06/2022</t>
  </si>
  <si>
    <t>89775</t>
  </si>
  <si>
    <t>TUBO, CPVC, SOLDÁVEL, DN 89MM, INSTALADO EM PRUMADA DE ÁGUA   FORNECIMENTO E INSTALAÇÃO. AF_06/2022</t>
  </si>
  <si>
    <t>89798</t>
  </si>
  <si>
    <t>TUBO PVC, SERIE NORMAL, ESGOTO PREDIAL, DN 50 MM, FORNECIDO E INSTALADO EM PRUMADA DE ESGOTO SANITÁRIO OU VENTILAÇÃO. AF_08/2022</t>
  </si>
  <si>
    <t>13,44</t>
  </si>
  <si>
    <t>89799</t>
  </si>
  <si>
    <t>TUBO PVC, SERIE NORMAL, ESGOTO PREDIAL, DN 75 MM, FORNECIDO E INSTALADO EM PRUMADA DE ESGOTO SANITÁRIO OU VENTILAÇÃO. AF_08/2022</t>
  </si>
  <si>
    <t>22,43</t>
  </si>
  <si>
    <t>89800</t>
  </si>
  <si>
    <t>TUBO PVC, SERIE NORMAL, ESGOTO PREDIAL, DN 100 MM, FORNECIDO E INSTALADO EM PRUMADA DE ESGOTO SANITÁRIO OU VENTILAÇÃO. AF_08/2022</t>
  </si>
  <si>
    <t>28,77</t>
  </si>
  <si>
    <t>89848</t>
  </si>
  <si>
    <t>TUBO PVC, SERIE NORMAL, ESGOTO PREDIAL, DN 100 MM, FORNECIDO E INSTALADO EM SUBCOLETOR AÉREO DE ESGOTO SANITÁRIO. AF_08/2022</t>
  </si>
  <si>
    <t>27,61</t>
  </si>
  <si>
    <t>89849</t>
  </si>
  <si>
    <t>TUBO PVC, SERIE NORMAL, ESGOTO PREDIAL, DN 150 MM, FORNECIDO E INSTALADO EM SUBCOLETOR AÉREO DE ESGOTO SANITÁRIO. AF_08/2022</t>
  </si>
  <si>
    <t>89865</t>
  </si>
  <si>
    <t>TUBO, PVC, SOLDÁVEL, DN 25MM, INSTALADO EM DRENO DE AR-CONDICIONADO - FORNECIMENTO E INSTALAÇÃO. AF_08/2022</t>
  </si>
  <si>
    <t>91784</t>
  </si>
  <si>
    <t>47,25</t>
  </si>
  <si>
    <t>91785</t>
  </si>
  <si>
    <t>91786</t>
  </si>
  <si>
    <t>91787</t>
  </si>
  <si>
    <t>91788</t>
  </si>
  <si>
    <t>91789</t>
  </si>
  <si>
    <t>91790</t>
  </si>
  <si>
    <t>91791</t>
  </si>
  <si>
    <t>91792</t>
  </si>
  <si>
    <t>64,09</t>
  </si>
  <si>
    <t>91793</t>
  </si>
  <si>
    <t>91794</t>
  </si>
  <si>
    <t>91795</t>
  </si>
  <si>
    <t>91796</t>
  </si>
  <si>
    <t>92275</t>
  </si>
  <si>
    <t>TUBO EM COBRE RÍGIDO, DN 22 MM, CLASSE E, SEM ISOLAMENTO, INSTALADO EM PRUMADA DE HIDRÁULICA PREDIAL - FORNECIMENTO E INSTALAÇÃO. AF_04/2022</t>
  </si>
  <si>
    <t>62,53</t>
  </si>
  <si>
    <t>92276</t>
  </si>
  <si>
    <t>TUBO EM COBRE RÍGIDO, DN 28 MM, CLASSE E, SEM ISOLAMENTO, INSTALADO EM PRUMADA DE HIDRÁULICA PREDIAL - FORNECIMENTO E INSTALAÇÃO. AF_04/2022</t>
  </si>
  <si>
    <t>92277</t>
  </si>
  <si>
    <t>TUBO EM COBRE RÍGIDO, DN 35 MM, CLASSE E, SEM ISOLAMENTO, INSTALADO EM PRUMADA DE HIDRÁULICA PREDIAL - FORNECIMENTO E INSTALAÇÃO. AF_04/2022</t>
  </si>
  <si>
    <t>92278</t>
  </si>
  <si>
    <t>TUBO EM COBRE RÍGIDO, DN 42 MM, CLASSE E, SEM ISOLAMENTO, INSTALADO EM PRUMADA DE HIDRÁULICA PREDIAL - FORNECIMENTO E INSTALAÇÃO. AF_04/2022</t>
  </si>
  <si>
    <t>92279</t>
  </si>
  <si>
    <t>TUBO EM COBRE RÍGIDO, DN 54 MM, CLASSE E, SEM ISOLAMENTO, INSTALADO EM PRUMADA DE HIDRÁULICA PREDIAL - FORNECIMENTO E INSTALAÇÃO. AF_04/2022</t>
  </si>
  <si>
    <t>92280</t>
  </si>
  <si>
    <t>TUBO EM COBRE RÍGIDO, DN 66 MM, CLASSE E, SEM ISOLAMENTO, INSTALADO EM PRUMADA DE HIDRÁULICA PREDIAL - FORNECIMENTO E INSTALAÇÃO. AF_04/2022</t>
  </si>
  <si>
    <t>92281</t>
  </si>
  <si>
    <t>TUBO EM COBRE RÍGIDO, DN 22 MM, CLASSE E, COM ISOLAMENTO, INSTALADO EM PRUMADA DE HIDRÁULICA PREDIAL - FORNECIMENTO E INSTALAÇÃO. AF_04/2022</t>
  </si>
  <si>
    <t>92282</t>
  </si>
  <si>
    <t>TUBO EM COBRE RÍGIDO, DN 28 MM, CLASSE E, COM ISOLAMENTO, INSTALADO EM PRUMADA DE HIDRÁULICA PREDIAL - FORNECIMENTO E INSTALAÇÃO. AF_04/2022</t>
  </si>
  <si>
    <t>202,68</t>
  </si>
  <si>
    <t>92283</t>
  </si>
  <si>
    <t>TUBO EM COBRE RÍGIDO, DN 35 MM, CLASSE E, COM ISOLAMENTO, INSTALADO EM PRUMADA DE HIDRÁULICA PREDIAL - FORNECIMENTO E INSTALAÇÃO. AF_04/2022</t>
  </si>
  <si>
    <t>92284</t>
  </si>
  <si>
    <t>TUBO EM COBRE RÍGIDO, DN 42 MM, CLASSE E, COM ISOLAMENTO, INSTALADO EM PRUMADA DE HIDRÁULICA PREDIAL - FORNECIMENTO E INSTALAÇÃO. AF_04/2022</t>
  </si>
  <si>
    <t>92285</t>
  </si>
  <si>
    <t>TUBO EM COBRE RÍGIDO, DN 54 MM, CLASSE E, COM ISOLAMENTO, INSTALADO EM PRUMADA DE HIDRÁULICA PREDIAL - FORNECIMENTO E INSTALAÇÃO. AF_04/2022</t>
  </si>
  <si>
    <t>92286</t>
  </si>
  <si>
    <t>TUBO EM COBRE RÍGIDO, DN 66 MM, CLASSE E, COM ISOLAMENTO, INSTALADO EM PRUMADA DE HIDRÁULICA PREDIAL - FORNECIMENTO E INSTALAÇÃO. AF_04/2022</t>
  </si>
  <si>
    <t>92305</t>
  </si>
  <si>
    <t>TUBO EM COBRE RÍGIDO, DN 15 MM, CLASSE E, SEM ISOLAMENTO, INSTALADO EM RAMAL DE DISTRIBUIÇÃO DE HIDRÁULICA PREDIAL - FORNECIMENTO E INSTALAÇÃO. AF_04/2022</t>
  </si>
  <si>
    <t>92306</t>
  </si>
  <si>
    <t>TUBO EM COBRE RÍGIDO, DN 22 MM, CLASSE E, SEM ISOLAMENTO, INSTALADO EM RAMAL DE DISTRIBUIÇÃO DE HIDRÁULICA PREDIAL - FORNECIMENTO E INSTALAÇÃO. AF_04/2022</t>
  </si>
  <si>
    <t>92307</t>
  </si>
  <si>
    <t>TUBO EM COBRE RÍGIDO, DN 28 MM, CLASSE E, SEM ISOLAMENTO, INSTALADO EM RAMAL DE DISTRIBUIÇÃO DE HIDRÁULICA PREDIAL - FORNECIMENTO E INSTALAÇÃO. AF_04/2022</t>
  </si>
  <si>
    <t>85,26</t>
  </si>
  <si>
    <t>92308</t>
  </si>
  <si>
    <t>TUBO EM COBRE RÍGIDO, DN 15 MM, CLASSE E, COM ISOLAMENTO, INSTALADO EM RAMAL DE DISTRIBUIÇÃO DE HIDRÁULICA PREDIAL - FORNECIMENTO E INSTALAÇÃO. AF_04/2022</t>
  </si>
  <si>
    <t>92309</t>
  </si>
  <si>
    <t>TUBO EM COBRE RÍGIDO, DN 22 MM, CLASSE E, COM ISOLAMENTO, INSTALADO EM RAMAL DE DISTRIBUIÇÃO DE HIDRÁULICA PREDIAL - FORNECIMENTO E INSTALAÇÃO. AF_04/2022</t>
  </si>
  <si>
    <t>92310</t>
  </si>
  <si>
    <t>TUBO EM COBRE RÍGIDO, DN 28 MM, CLASSE E, COM ISOLAMENTO, INSTALADO EM RAMAL DE DISTRIBUIÇÃO DE HIDRÁULICA PREDIAL - FORNECIMENTO E INSTALAÇÃO. AF_04/2022</t>
  </si>
  <si>
    <t>211,29</t>
  </si>
  <si>
    <t>92320</t>
  </si>
  <si>
    <t>TUBO EM COBRE RÍGIDO, DN 15 MM, CLASSE E, SEM ISOLAMENTO, INSTALADO EM RAMAL E SUB-RAMAL DE HIDRÁULICA PREDIAL - FORNECIMENTO E INSTALAÇÃO. AF_04/2022</t>
  </si>
  <si>
    <t>92321</t>
  </si>
  <si>
    <t>TUBO EM COBRE RÍGIDO, DN 22 MM, CLASSE E, SEM ISOLAMENTO, INSTALADO EM RAMAL E SUB-RAMAL DE HIDRÁULICA PREDIAL - FORNECIMENTO E INSTALAÇÃO. AF_04/2022</t>
  </si>
  <si>
    <t>92322</t>
  </si>
  <si>
    <t>TUBO EM COBRE RÍGIDO, DN 28 MM, CLASSE E, SEM ISOLAMENTO, INSTALADO EM RAMAL E SUB-RAMAL DE HIDRÁULICA PREDIAL - FORNECIMENTO E INSTALAÇÃO. AF_04/2022</t>
  </si>
  <si>
    <t>92323</t>
  </si>
  <si>
    <t>TUBO EM COBRE RÍGIDO, DN 15 MM, CLASSE E, COM ISOLAMENTO, INSTALADO EM RAMAL E SUB-RAMAL DE HIDRÁULICA PREDIAL - FORNECIMENTO E INSTALAÇÃO. AF_04/2022</t>
  </si>
  <si>
    <t>92324</t>
  </si>
  <si>
    <t>TUBO EM COBRE RÍGIDO, DN 22 MM, CLASSE E, COM ISOLAMENTO, INSTALADO EM RAMAL E SUB-RAMAL DE HIDRÁULICA PREDIAL - FORNECIMENTO E INSTALAÇÃO. AF_04/2022</t>
  </si>
  <si>
    <t>92325</t>
  </si>
  <si>
    <t>TUBO EM COBRE RÍGIDO, DN 28 MM, CLASSE E, COM ISOLAMENTO, INSTALADO EM RAMAL E SUB-RAMAL DE HIDRÁULICA PREDIAL - FORNECIMENTO E INSTALAÇÃO. AF_04/2022</t>
  </si>
  <si>
    <t>92335</t>
  </si>
  <si>
    <t>92336</t>
  </si>
  <si>
    <t>92337</t>
  </si>
  <si>
    <t>92338</t>
  </si>
  <si>
    <t>92339</t>
  </si>
  <si>
    <t>92341</t>
  </si>
  <si>
    <t>92342</t>
  </si>
  <si>
    <t>92343</t>
  </si>
  <si>
    <t>92359</t>
  </si>
  <si>
    <t>38,08</t>
  </si>
  <si>
    <t>92360</t>
  </si>
  <si>
    <t>92361</t>
  </si>
  <si>
    <t>92362</t>
  </si>
  <si>
    <t>92364</t>
  </si>
  <si>
    <t>92365</t>
  </si>
  <si>
    <t>92366</t>
  </si>
  <si>
    <t>104,06</t>
  </si>
  <si>
    <t>92367</t>
  </si>
  <si>
    <t>92368</t>
  </si>
  <si>
    <t>92645</t>
  </si>
  <si>
    <t>92646</t>
  </si>
  <si>
    <t>92648</t>
  </si>
  <si>
    <t>92649</t>
  </si>
  <si>
    <t>92650</t>
  </si>
  <si>
    <t>92652</t>
  </si>
  <si>
    <t>92653</t>
  </si>
  <si>
    <t>92654</t>
  </si>
  <si>
    <t>108,91</t>
  </si>
  <si>
    <t>92655</t>
  </si>
  <si>
    <t>92656</t>
  </si>
  <si>
    <t>92687</t>
  </si>
  <si>
    <t>92688</t>
  </si>
  <si>
    <t>92689</t>
  </si>
  <si>
    <t>31,18</t>
  </si>
  <si>
    <t>92690</t>
  </si>
  <si>
    <t>92691</t>
  </si>
  <si>
    <t>94462</t>
  </si>
  <si>
    <t>94463</t>
  </si>
  <si>
    <t>94464</t>
  </si>
  <si>
    <t>191,90</t>
  </si>
  <si>
    <t>94602</t>
  </si>
  <si>
    <t>94603</t>
  </si>
  <si>
    <t>94604</t>
  </si>
  <si>
    <t>94605</t>
  </si>
  <si>
    <t>94648</t>
  </si>
  <si>
    <t>11,24</t>
  </si>
  <si>
    <t>94649</t>
  </si>
  <si>
    <t>94650</t>
  </si>
  <si>
    <t>94651</t>
  </si>
  <si>
    <t>26,45</t>
  </si>
  <si>
    <t>94652</t>
  </si>
  <si>
    <t>94653</t>
  </si>
  <si>
    <t>94654</t>
  </si>
  <si>
    <t>94655</t>
  </si>
  <si>
    <t>94716</t>
  </si>
  <si>
    <t>94717</t>
  </si>
  <si>
    <t>30,24</t>
  </si>
  <si>
    <t>94718</t>
  </si>
  <si>
    <t>39,19</t>
  </si>
  <si>
    <t>94719</t>
  </si>
  <si>
    <t>94720</t>
  </si>
  <si>
    <t>94721</t>
  </si>
  <si>
    <t>94722</t>
  </si>
  <si>
    <t>94723</t>
  </si>
  <si>
    <t>TUBO, CPVC, SOLDÁVEL, DN 114 MM, INSTALADO EM RESERVAÇÃO DE ÁGUA DE EDIFICAÇÃO QUE POSSUA RESERVATÓRIO DE FIBRA/FIBROCIMENTO  FORNECIMENTO E INSTALAÇÃO. AF_06/2016</t>
  </si>
  <si>
    <t>95697</t>
  </si>
  <si>
    <t>96635</t>
  </si>
  <si>
    <t>TUBO, PPR, DN 25, CLASSE PN 20,  INSTALADO EM RAMAL OU SUB-RAMAL DE ÁGUA   FORNECIMENTO E INSTALAÇÃO. AF_08/2022</t>
  </si>
  <si>
    <t>96636</t>
  </si>
  <si>
    <t>TUBO, PPR, DN 25, CLASSE PN 25 INSTALADO EM RAMAL OU SUB-RAMAL DE ÁGUA   FORNECIMENTO E INSTALAÇÃO. AF_08/2022</t>
  </si>
  <si>
    <t>96644</t>
  </si>
  <si>
    <t>TUBO, PPR, DN 25, CLASSE PN 20,  INSTALADO EM RAMAL DE DISTRIBUIÇÃO DE ÁGUA   FORNECIMENTO E INSTALAÇÃO. AF_08/2022</t>
  </si>
  <si>
    <t>96645</t>
  </si>
  <si>
    <t>TUBO, PPR, DN 32, CLASSE PN 12,  INSTALADO EM RAMAL DE DISTRIBUIÇÃO DE ÁGUA   FORNECIMENTO E INSTALAÇÃO. AF_08/2022</t>
  </si>
  <si>
    <t>96646</t>
  </si>
  <si>
    <t>TUBO, PPR, DN 40, CLASSE PN 12,  INSTALADO EM RAMAL DE DISTRIBUIÇÃO DE ÁGUA   FORNECIMENTO E INSTALAÇÃO. AF_08/2022</t>
  </si>
  <si>
    <t>96647</t>
  </si>
  <si>
    <t>TUBO, PPR, DN 25, CLASSE PN 25,  INSTALADO EM RAMAL DE DISTRIBUIÇÃO DE ÁGUA   FORNECIMENTO E INSTALAÇÃO. AF_08/2022</t>
  </si>
  <si>
    <t>96648</t>
  </si>
  <si>
    <t>TUBO, PPR, DN 32, CLASSE PN 25,  INSTALADO EM RAMAL DE DISTRIBUIÇÃO DE ÁGUA   FORNECIMENTO E INSTALAÇÃO. AF_08/2022</t>
  </si>
  <si>
    <t>96649</t>
  </si>
  <si>
    <t>TUBO, PPR, DN 40, CLASSE PN 25,  INSTALADO EM RAMAL DE DISTRIBUIÇÃO DE ÁGUA   FORNECIMENTO E INSTALAÇÃO. AF_08/2022</t>
  </si>
  <si>
    <t>96668</t>
  </si>
  <si>
    <t>TUBO, PPR, DN 25, CLASSE PN 20,  INSTALADO EM PRUMADA DE ÁGUA   FORNECIMENTO E INSTALAÇÃO. AF_08/2022</t>
  </si>
  <si>
    <t>17,92</t>
  </si>
  <si>
    <t>96669</t>
  </si>
  <si>
    <t>TUBO, PPR, DN 32, CLASSE PN 12,  INSTALADO EM PRUMADA DE ÁGUA   FORNECIMENTO E INSTALAÇÃO. AF_08/2022</t>
  </si>
  <si>
    <t>17,57</t>
  </si>
  <si>
    <t>96670</t>
  </si>
  <si>
    <t>TUBO, PPR, DN 40, CLASSE PN 12,  INSTALADO EM PRUMADA DE ÁGUA   FORNECIMENTO E INSTALAÇÃO. AF_08/2022</t>
  </si>
  <si>
    <t>96671</t>
  </si>
  <si>
    <t>TUBO, PPR, DN 50, CLASSE PN 12,  INSTALADO EM PRUMADA DE ÁGUA   FORNECIMENTO E INSTALAÇÃO. AF_08/2022</t>
  </si>
  <si>
    <t>96672</t>
  </si>
  <si>
    <t>TUBO, PPR, DN 63, CLASSE PN 12,  INSTALADO EM PRUMADA DE ÁGUA   FORNECIMENTO E INSTALAÇÃO. AF_08/2022</t>
  </si>
  <si>
    <t>96673</t>
  </si>
  <si>
    <t>TUBO, PPR, DN 75, CLASSE PN 12,  INSTALADO EM PRUMADA DE ÁGUA   FORNECIMENTO E INSTALAÇÃO. AF_08/2022</t>
  </si>
  <si>
    <t>96674</t>
  </si>
  <si>
    <t>TUBO, PPR, DN 90, CLASSE PN 12,  INSTALADO EM PRUMADA DE ÁGUA   FORNECIMENTO E INSTALAÇÃO. AF_08/2022</t>
  </si>
  <si>
    <t>108,10</t>
  </si>
  <si>
    <t>96675</t>
  </si>
  <si>
    <t>TUBO, PPR, DN 110, CLASSE PN 12,  INSTALADO EM PRUMADA DE ÁGUA   FORNECIMENTO E INSTALAÇÃO. AF_08/2022</t>
  </si>
  <si>
    <t>96676</t>
  </si>
  <si>
    <t>TUBO, PPR, DN 25, CLASSE PN 25,  INSTALADO EM PRUMADA DE ÁGUA   FORNECIMENTO E INSTALAÇÃO. AF_08/2022</t>
  </si>
  <si>
    <t>96677</t>
  </si>
  <si>
    <t>TUBO, PPR, DN 32, CLASSE PN 25,  INSTALADO EM PRUMADA DE ÁGUA   FORNECIMENTO E INSTALAÇÃO. AF_08/2022</t>
  </si>
  <si>
    <t>29,38</t>
  </si>
  <si>
    <t>96678</t>
  </si>
  <si>
    <t>TUBO, PPR, DN 40, CLASSE PN 25,  INSTALADO EM PRUMADA DE ÁGUA   FORNECIMENTO E INSTALAÇÃO. AF_08/2022</t>
  </si>
  <si>
    <t>96679</t>
  </si>
  <si>
    <t>TUBO, PPR, DN 50, CLASSE PN 25,  INSTALADO EM PRUMADA DE ÁGUA   FORNECIMENTO E INSTALAÇÃO. AF_08/2022</t>
  </si>
  <si>
    <t>96680</t>
  </si>
  <si>
    <t>TUBO, PPR, DN 63, CLASSE PN 25,  INSTALADO EM PRUMADA DE ÁGUA   FORNECIMENTO E INSTALAÇÃO. AF_08/2022</t>
  </si>
  <si>
    <t>96681</t>
  </si>
  <si>
    <t>TUBO, PPR, DN 75, CLASSE PN 25,  INSTALADO EM PRUMADA DE ÁGUA   FORNECIMENTO E INSTALAÇÃO. AF_08/2022</t>
  </si>
  <si>
    <t>96682</t>
  </si>
  <si>
    <t>TUBO, PPR, DN 90, CLASSE PN 25,  INSTALADO EM PRUMADA DE ÁGUA   FORNECIMENTO E INSTALAÇÃO. AF_08/2022</t>
  </si>
  <si>
    <t>96683</t>
  </si>
  <si>
    <t>TUBO, PPR, DN 110, CLASSE PN 25,  INSTALADO EM PRUMADA DE ÁGUA   FORNECIMENTO E INSTALAÇÃO. AF_08/2022</t>
  </si>
  <si>
    <t>96718</t>
  </si>
  <si>
    <t>10,48</t>
  </si>
  <si>
    <t>96719</t>
  </si>
  <si>
    <t>96720</t>
  </si>
  <si>
    <t>96721</t>
  </si>
  <si>
    <t>96722</t>
  </si>
  <si>
    <t>96723</t>
  </si>
  <si>
    <t>96724</t>
  </si>
  <si>
    <t>96725</t>
  </si>
  <si>
    <t>96726</t>
  </si>
  <si>
    <t>96727</t>
  </si>
  <si>
    <t>96728</t>
  </si>
  <si>
    <t>96729</t>
  </si>
  <si>
    <t>29,48</t>
  </si>
  <si>
    <t>96730</t>
  </si>
  <si>
    <t>96731</t>
  </si>
  <si>
    <t>96732</t>
  </si>
  <si>
    <t>96733</t>
  </si>
  <si>
    <t>96734</t>
  </si>
  <si>
    <t>96735</t>
  </si>
  <si>
    <t>96798</t>
  </si>
  <si>
    <t>96799</t>
  </si>
  <si>
    <t>96800</t>
  </si>
  <si>
    <t>18,55</t>
  </si>
  <si>
    <t>96801</t>
  </si>
  <si>
    <t>97327</t>
  </si>
  <si>
    <t>97328</t>
  </si>
  <si>
    <t>58,45</t>
  </si>
  <si>
    <t>97329</t>
  </si>
  <si>
    <t>97330</t>
  </si>
  <si>
    <t>88,95</t>
  </si>
  <si>
    <t>97331</t>
  </si>
  <si>
    <t>33,62</t>
  </si>
  <si>
    <t>97332</t>
  </si>
  <si>
    <t>58,84</t>
  </si>
  <si>
    <t>97333</t>
  </si>
  <si>
    <t>73,43</t>
  </si>
  <si>
    <t>97334</t>
  </si>
  <si>
    <t>97335</t>
  </si>
  <si>
    <t>TUBO EM COBRE RÍGIDO, DN 22 MM, CLASSE A, SEM ISOLAMENTO, INSTALADO EM PRUMADA DE GÁS COMBUSTÍVEL - FORNECIMENTO E INSTALAÇÃO. AF_04/2022</t>
  </si>
  <si>
    <t>97336</t>
  </si>
  <si>
    <t>TUBO EM COBRE RÍGIDO, DN 28 MM, CLASSE A, SEM ISOLAMENTO, INSTALADO EM PRUMADA DE GÁS COMBUSTÍVEL - FORNECIMENTO E INSTALAÇÃO. AF_04/2022</t>
  </si>
  <si>
    <t>97337</t>
  </si>
  <si>
    <t>TUBO EM COBRE RÍGIDO, DN 35 MM, CLASSE A, SEM ISOLAMENTO, INSTALADO EM PRUMADA DE GÁS COMBUSTÍVEL - FORNECIMENTO E INSTALAÇÃO. AF_04/2022</t>
  </si>
  <si>
    <t>97338</t>
  </si>
  <si>
    <t>TUBO EM COBRE RÍGIDO, DN 42 MM, CLASSE A, SEM ISOLAMENTO, INSTALADO EM PRUMADA DE GÁS COMBUSTÍVEL - FORNECIMENTO E INSTALAÇÃO. AF_04/2022</t>
  </si>
  <si>
    <t>207,54</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</si>
  <si>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</si>
  <si>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</si>
  <si>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</si>
  <si>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</si>
  <si>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97347</t>
  </si>
  <si>
    <t>97348</t>
  </si>
  <si>
    <t>149,98</t>
  </si>
  <si>
    <t>97349</t>
  </si>
  <si>
    <t>97350</t>
  </si>
  <si>
    <t>97351</t>
  </si>
  <si>
    <t>97352</t>
  </si>
  <si>
    <t>97353</t>
  </si>
  <si>
    <t>97354</t>
  </si>
  <si>
    <t>97355</t>
  </si>
  <si>
    <t>97356</t>
  </si>
  <si>
    <t>81,91</t>
  </si>
  <si>
    <t>97357</t>
  </si>
  <si>
    <t>97358</t>
  </si>
  <si>
    <t>97498</t>
  </si>
  <si>
    <t>97535</t>
  </si>
  <si>
    <t>97536</t>
  </si>
  <si>
    <t>100788</t>
  </si>
  <si>
    <t>100791</t>
  </si>
  <si>
    <t>100792</t>
  </si>
  <si>
    <t>100793</t>
  </si>
  <si>
    <t>100794</t>
  </si>
  <si>
    <t>100799</t>
  </si>
  <si>
    <t>100800</t>
  </si>
  <si>
    <t>100801</t>
  </si>
  <si>
    <t>100802</t>
  </si>
  <si>
    <t>100803</t>
  </si>
  <si>
    <t>18,76</t>
  </si>
  <si>
    <t>100804</t>
  </si>
  <si>
    <t>27,66</t>
  </si>
  <si>
    <t>100805</t>
  </si>
  <si>
    <t>100806</t>
  </si>
  <si>
    <t>100807</t>
  </si>
  <si>
    <t>26,03</t>
  </si>
  <si>
    <t>100808</t>
  </si>
  <si>
    <t>100809</t>
  </si>
  <si>
    <t>100810</t>
  </si>
  <si>
    <t>101918</t>
  </si>
  <si>
    <t>101919</t>
  </si>
  <si>
    <t>101920</t>
  </si>
  <si>
    <t>101921</t>
  </si>
  <si>
    <t>101922</t>
  </si>
  <si>
    <t>101923</t>
  </si>
  <si>
    <t>101924</t>
  </si>
  <si>
    <t>101925</t>
  </si>
  <si>
    <t>101926</t>
  </si>
  <si>
    <t>101927</t>
  </si>
  <si>
    <t>101928</t>
  </si>
  <si>
    <t>101929</t>
  </si>
  <si>
    <t>101930</t>
  </si>
  <si>
    <t>101931</t>
  </si>
  <si>
    <t>101932</t>
  </si>
  <si>
    <t>101933</t>
  </si>
  <si>
    <t>101934</t>
  </si>
  <si>
    <t>101935</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</si>
  <si>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</si>
  <si>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</si>
  <si>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</si>
  <si>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</si>
  <si>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</si>
  <si>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</si>
  <si>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103835</t>
  </si>
  <si>
    <t>TUBO EM COBRE RÍGIDO, DN 15 MM, CLASSE A, SEM ISOLAMENTO, INSTALADO EM RAMAL E SUB-RAMAL DE GÁS MEDICINAL - FORNECIMENTO E INSTALAÇÃO. AF_04/2022</t>
  </si>
  <si>
    <t>68,73</t>
  </si>
  <si>
    <t>103836</t>
  </si>
  <si>
    <t>TUBO EM COBRE RÍGIDO, DN 22 MM, CLASSE A, SEM ISOLAMENTO, INSTALADO EM RAMAL E SUB-RAMAL DE GÁS MEDICINAL - FORNECIMENTO E INSTALAÇÃO. AF_04/2022</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</si>
  <si>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</si>
  <si>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</si>
  <si>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</si>
  <si>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</si>
  <si>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</si>
  <si>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</si>
  <si>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</si>
  <si>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</si>
  <si>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</si>
  <si>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</si>
  <si>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</si>
  <si>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</si>
  <si>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</si>
  <si>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</si>
  <si>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103978</t>
  </si>
  <si>
    <t>TUBO, PVC, SOLDÁVEL, DN 40MM, INSTALADO EM RAMAL DE DISTRIBUIÇÃO DE ÁGUA - FORNECIMENTO E INSTALAÇÃO. AF_06/2022</t>
  </si>
  <si>
    <t>103979</t>
  </si>
  <si>
    <t>TUBO, PVC, SOLDÁVEL, DN 50MM, INSTALADO EM RAMAL DE DISTRIBUIÇÃO DE ÁGUA - FORNECIMENTO E INSTALAÇÃO. AF_06/2022</t>
  </si>
  <si>
    <t>104021</t>
  </si>
  <si>
    <t>TUBO, CPVC, SOLDÁVEL, DN 42MM, INSTALADO EM RAMAL DE DISTRIBUIÇÃO DE ÁGUA - FORNECIMENTO E INSTALAÇÃO. AF_06/2022</t>
  </si>
  <si>
    <t>104166</t>
  </si>
  <si>
    <t>TUBO PVC, SÉRIE R, ÁGUA PLUVIAL, DN 150 MM, FORNECIDO E INSTALADO EM RAMAL DE ENCAMINHAMENTO. AF_06/2022</t>
  </si>
  <si>
    <t>104194</t>
  </si>
  <si>
    <t>TUBO, PPR, DN 20, CLASSE PN20, INSTALADO EM RAMAL OU SUB-RAMAL DE ÁGUA - FORNECIMENTO E INSTALAÇÃO. AF_08/2022</t>
  </si>
  <si>
    <t>104195</t>
  </si>
  <si>
    <t>TUBO, PPR, DN 20, CLASSE PN25, INSTALADO EM RAMAL OU SUB-RAMAL DE ÁGUA - FORNECIMENTO E INSTALAÇÃO. AF_08/2022</t>
  </si>
  <si>
    <t>104315</t>
  </si>
  <si>
    <t>TUBO, PVC, SOLDÁVEL, DN 20 MM, INSTALADO EM DRENO DE AR CONDICIONADO - FORNECIMENTO E INSTALAÇÃO. AF_08/2022</t>
  </si>
  <si>
    <t>104316</t>
  </si>
  <si>
    <t>TUBO, PVC, SOLDÁVEL, DN 32 MM, INSTALADO EM DRENO DE AR CONDICIONADO - FORNECIMENTO E INSTALAÇÃO. AF_08/2022</t>
  </si>
  <si>
    <t>0180</t>
  </si>
  <si>
    <t>89358</t>
  </si>
  <si>
    <t>JOELHO 90 GRAUS, PVC, SOLDÁVEL, DN 20MM, INSTALADO EM RAMAL OU SUB-RAMAL DE ÁGUA - FORNECIMENTO E INSTALAÇÃO. AF_06/2022</t>
  </si>
  <si>
    <t>89359</t>
  </si>
  <si>
    <t>JOELHO 45 GRAUS, PVC, SOLDÁVEL, DN 20MM, INSTALADO EM RAMAL OU SUB-RAMAL DE ÁGUA - FORNECIMENTO E INSTALAÇÃO. AF_06/2022</t>
  </si>
  <si>
    <t>89360</t>
  </si>
  <si>
    <t>CURVA 90 GRAUS, PVC, SOLDÁVEL, DN 20MM, INSTALADO EM RAMAL OU SUB-RAMAL DE ÁGUA - FORNECIMENTO E INSTALAÇÃO. AF_06/2022</t>
  </si>
  <si>
    <t>89361</t>
  </si>
  <si>
    <t>CURVA 45 GRAUS, PVC, SOLDÁVEL, DN 20MM, INSTALADO EM RAMAL OU SUB-RAMAL DE ÁGUA - FORNECIMENTO E INSTALAÇÃO. AF_06/2022</t>
  </si>
  <si>
    <t>89362</t>
  </si>
  <si>
    <t>JOELHO 90 GRAUS, PVC, SOLDÁVEL, DN 25MM, INSTALADO EM RAMAL OU SUB-RAMAL DE ÁGUA - FORNECIMENTO E INSTALAÇÃO. AF_06/2022</t>
  </si>
  <si>
    <t>89363</t>
  </si>
  <si>
    <t>JOELHO 45 GRAUS, PVC, SOLDÁVEL, DN 25MM, INSTALADO EM RAMAL OU SUB-RAMAL DE ÁGUA - FORNECIMENTO E INSTALAÇÃO. AF_06/2022</t>
  </si>
  <si>
    <t>89364</t>
  </si>
  <si>
    <t>CURVA 90 GRAUS, PVC, SOLDÁVEL, DN 25MM, INSTALADO EM RAMAL OU SUB-RAMAL DE ÁGUA - FORNECIMENTO E INSTALAÇÃO. AF_06/2022</t>
  </si>
  <si>
    <t>89365</t>
  </si>
  <si>
    <t>CURVA 45 GRAUS, PVC, SOLDÁVEL, DN 25MM, INSTALADO EM RAMAL OU SUB-RAMAL DE ÁGUA - FORNECIMENTO E INSTALAÇÃO. AF_06/2022</t>
  </si>
  <si>
    <t>89366</t>
  </si>
  <si>
    <t>JOELHO 90 GRAUS COM BUCHA DE LATÃO, PVC, SOLDÁVEL, DN 25MM, X 3/4  INSTALADO EM RAMAL OU SUB-RAMAL DE ÁGUA - FORNECIMENTO E INSTALAÇÃO. AF_06/2022</t>
  </si>
  <si>
    <t>16,58</t>
  </si>
  <si>
    <t>89367</t>
  </si>
  <si>
    <t>JOELHO 90 GRAUS, PVC, SOLDÁVEL, DN 32MM, INSTALADO EM RAMAL OU SUB-RAMAL DE ÁGUA - FORNECIMENTO E INSTALAÇÃO. AF_06/2022</t>
  </si>
  <si>
    <t>89368</t>
  </si>
  <si>
    <t>JOELHO 45 GRAUS, PVC, SOLDÁVEL, DN 32MM, INSTALADO EM RAMAL OU SUB-RAMAL DE ÁGUA - FORNECIMENTO E INSTALAÇÃO. AF_06/2022</t>
  </si>
  <si>
    <t>89369</t>
  </si>
  <si>
    <t>CURVA 90 GRAUS, PVC, SOLDÁVEL, DN 32MM, INSTALADO EM RAMAL OU SUB-RAMAL DE ÁGUA - FORNECIMENTO E INSTALAÇÃO. AF_06/2022</t>
  </si>
  <si>
    <t>89370</t>
  </si>
  <si>
    <t>CURVA 45 GRAUS, PVC, SOLDÁVEL, DN 32MM, INSTALADO EM RAMAL OU SUB-RAMAL DE ÁGUA - FORNECIMENTO E INSTALAÇÃO. AF_06/2022</t>
  </si>
  <si>
    <t>15,17</t>
  </si>
  <si>
    <t>89371</t>
  </si>
  <si>
    <t>LUVA, PVC, SOLDÁVEL, DN 20MM, INSTALADO EM RAMAL OU SUB-RAMAL DE ÁGUA - FORNECIMENTO E INSTALAÇÃO. AF_06/2022</t>
  </si>
  <si>
    <t>89372</t>
  </si>
  <si>
    <t>LUVA DE CORRER, PVC, SOLDÁVEL, DN 20MM, INSTALADO EM RAMAL OU SUB-RAMAL DE ÁGUA - FORNECIMENTO E INSTALAÇÃO. AF_06/2022</t>
  </si>
  <si>
    <t>16,49</t>
  </si>
  <si>
    <t>89373</t>
  </si>
  <si>
    <t>LUVA DE REDUÇÃO, PVC, SOLDÁVEL, DN 25MM X 20MM, INSTALADO EM RAMAL OU SUB-RAMAL DE ÁGUA - FORNECIMENTO E INSTALAÇÃO. AF_06/2022</t>
  </si>
  <si>
    <t>89374</t>
  </si>
  <si>
    <t>LUVA COM BUCHA DE LATÃO, PVC, SOLDÁVEL, DN 20MM X 1/2", INSTALADO EM RAMAL OU SUB-RAMAL DE ÁGUA - FORNECIMENTO E INSTALAÇÃO. AF_06/2022</t>
  </si>
  <si>
    <t>10,28</t>
  </si>
  <si>
    <t>89375</t>
  </si>
  <si>
    <t>UNIÃO, PVC, SOLDÁVEL, DN 20MM, INSTALADO EM RAMAL OU SUB-RAMAL DE ÁGUA - FORNECIMENTO E INSTALAÇÃO. AF_06/2022</t>
  </si>
  <si>
    <t>89376</t>
  </si>
  <si>
    <t>ADAPTADOR CURTO COM BOLSA E ROSCA PARA REGISTRO, PVC, SOLDÁVEL, DN 20MM X 1/2 , INSTALADO EM RAMAL OU SUB-RAMAL DE ÁGUA - FORNECIMENTO E INSTALAÇÃO. AF_06/2022</t>
  </si>
  <si>
    <t>89377</t>
  </si>
  <si>
    <t>CURVA DE TRANSPOSIÇÃO, PVC, SOLDÁVEL, DN 20MM, INSTALADO EM RAMAL OU SUB-RAMAL DE ÁGUA - FORNECIMENTO E INSTALAÇÃO. AF_06/2022</t>
  </si>
  <si>
    <t>10,36</t>
  </si>
  <si>
    <t>89378</t>
  </si>
  <si>
    <t>LUVA, PVC, SOLDÁVEL, DN 25MM, INSTALADO EM RAMAL OU SUB-RAMAL DE ÁGUA - FORNECIMENTO E INSTALAÇÃO. AF_06/2022</t>
  </si>
  <si>
    <t>89379</t>
  </si>
  <si>
    <t>19,35</t>
  </si>
  <si>
    <t>89380</t>
  </si>
  <si>
    <t>LUVA DE REDUÇÃO, PVC, SOLDÁVEL, DN 32MM X 25MM, INSTALADO EM RAMAL OU SUB-RAMAL DE ÁGUA - FORNECIMENTO E INSTALAÇÃO. AF_06/2022</t>
  </si>
  <si>
    <t>10,05</t>
  </si>
  <si>
    <t>89381</t>
  </si>
  <si>
    <t>LUVA COM BUCHA DE LATÃO, PVC, SOLDÁVEL, DN 25MM X 3/4 , INSTALADO EM RAMAL OU SUB-RAMAL DE ÁGUA - FORNECIMENTO E INSTALAÇÃO. AF_06/2022</t>
  </si>
  <si>
    <t>89382</t>
  </si>
  <si>
    <t>UNIÃO, PVC, SOLDÁVEL, DN 25MM, INSTALADO EM RAMAL OU SUB-RAMAL DE ÁGUA - FORNECIMENTO E INSTALAÇÃO. AF_06/2022</t>
  </si>
  <si>
    <t>14,66</t>
  </si>
  <si>
    <t>89383</t>
  </si>
  <si>
    <t>ADAPTADOR CURTO COM BOLSA E ROSCA PARA REGISTRO, PVC, SOLDÁVEL, DN 25MM X 3/4 , INSTALADO EM RAMAL OU SUB-RAMAL DE ÁGUA - FORNECIMENTO E INSTALAÇÃO. AF_06/2022</t>
  </si>
  <si>
    <t>89384</t>
  </si>
  <si>
    <t>CURVA DE TRANSPOSIÇÃO, PVC, SOLDÁVEL, DN 25MM, INSTALADO EM RAMAL OU SUB-RAMAL DE ÁGUA   FORNECIMENTO E INSTALAÇÃO. AF_06/2022</t>
  </si>
  <si>
    <t>89385</t>
  </si>
  <si>
    <t>LUVA SOLDÁVEL E COM ROSCA, PVC, SOLDÁVEL, DN 25MM X 3/4 , INSTALADO EM RAMAL OU SUB-RAMAL DE ÁGUA - FORNECIMENTO E INSTALAÇÃO. AF_06/2022</t>
  </si>
  <si>
    <t>89386</t>
  </si>
  <si>
    <t>LUVA, PVC, SOLDÁVEL, DN 32MM, INSTALADO EM RAMAL OU SUB-RAMAL DE ÁGUA - FORNECIMENTO E INSTALAÇÃO. AF_06/2022</t>
  </si>
  <si>
    <t>89387</t>
  </si>
  <si>
    <t>LUVA DE CORRER, PVC, SOLDÁVEL, DN 32MM, INSTALADO EM RAMAL OU SUB-RAMAL DE ÁGUA   FORNECIMENTO E INSTALAÇÃO. AF_06/2022</t>
  </si>
  <si>
    <t>89389</t>
  </si>
  <si>
    <t>LUVA SOLDÁVEL E COM ROSCA, PVC, SOLDÁVEL, DN 32MM X 1 , INSTALADO EM RAMAL OU SUB-RAMAL DE ÁGUA - FORNECIMENTO E INSTALAÇÃO. AF_06/2022</t>
  </si>
  <si>
    <t>89390</t>
  </si>
  <si>
    <t>UNIÃO, PVC, SOLDÁVEL, DN 32MM, INSTALADO EM RAMAL OU SUB-RAMAL DE ÁGUA - FORNECIMENTO E INSTALAÇÃO. AF_06/2022</t>
  </si>
  <si>
    <t>89391</t>
  </si>
  <si>
    <t>ADAPTADOR CURTO COM BOLSA E ROSCA PARA REGISTRO, PVC, SOLDÁVEL, DN 32MM X 1 , INSTALADO EM RAMAL OU SUB-RAMAL DE ÁGUA - FORNECIMENTO E INSTALAÇÃO. AF_06/2022</t>
  </si>
  <si>
    <t>89392</t>
  </si>
  <si>
    <t>CURVA DE TRANSPOSIÇÃO, PVC, SOLDÁVEL, DN 32MM, INSTALADO EM RAMAL OU SUB-RAMAL DE ÁGUA   FORNECIMENTO E INSTALAÇÃO. AF_06/2022</t>
  </si>
  <si>
    <t>25,16</t>
  </si>
  <si>
    <t>89393</t>
  </si>
  <si>
    <t>TE, PVC, SOLDÁVEL, DN 20MM, INSTALADO EM RAMAL OU SUB-RAMAL DE ÁGUA - FORNECIMENTO E INSTALAÇÃO. AF_06/2022</t>
  </si>
  <si>
    <t>89394</t>
  </si>
  <si>
    <t>TÊ COM BUCHA DE LATÃO NA BOLSA CENTRAL, PVC, SOLDÁVEL, DN 20MM X 1/2 , INSTALADO EM RAMAL OU SUB-RAMAL DE ÁGUA - FORNECIMENTO E INSTALAÇÃO. AF_06/2022</t>
  </si>
  <si>
    <t>89395</t>
  </si>
  <si>
    <t>TE, PVC, SOLDÁVEL, DN 25MM, INSTALADO EM RAMAL OU SUB-RAMAL DE ÁGUA - FORNECIMENTO E INSTALAÇÃO. AF_06/2022</t>
  </si>
  <si>
    <t>89396</t>
  </si>
  <si>
    <t>TÊ COM BUCHA DE LATÃO NA BOLSA CENTRAL, PVC, SOLDÁVEL, DN 25MM X 1/2 , INSTALADO EM RAMAL OU SUB-RAMAL DE ÁGUA - FORNECIMENTO E INSTALAÇÃO. AF_06/2022</t>
  </si>
  <si>
    <t>89397</t>
  </si>
  <si>
    <t>TÊ DE REDUÇÃO, PVC, SOLDÁVEL, DN 25MM X 20MM, INSTALADO EM RAMAL OU SUB-RAMAL DE ÁGUA - FORNECIMENTO E INSTALAÇÃO. AF_06/2022</t>
  </si>
  <si>
    <t>14,80</t>
  </si>
  <si>
    <t>89398</t>
  </si>
  <si>
    <t>TE, PVC, SOLDÁVEL, DN 32MM, INSTALADO EM RAMAL OU SUB-RAMAL DE ÁGUA - FORNECIMENTO E INSTALAÇÃO. AF_06/2022</t>
  </si>
  <si>
    <t>89399</t>
  </si>
  <si>
    <t>TÊ COM BUCHA DE LATÃO NA BOLSA CENTRAL, PVC, SOLDÁVEL, DN 32MM X 3/4 , INSTALADO EM RAMAL OU SUB-RAMAL DE ÁGUA - FORNECIMENTO E INSTALAÇÃO. AF_06/2022</t>
  </si>
  <si>
    <t>89400</t>
  </si>
  <si>
    <t>TÊ DE REDUÇÃO, PVC, SOLDÁVEL, DN 32MM X 25MM, INSTALADO EM RAMAL OU SUB-RAMAL DE ÁGUA - FORNECIMENTO E INSTALAÇÃO. AF_06/2022</t>
  </si>
  <si>
    <t>20,03</t>
  </si>
  <si>
    <t>89404</t>
  </si>
  <si>
    <t>JOELHO 90 GRAUS, PVC, SOLDÁVEL, DN 20MM, INSTALADO EM RAMAL DE DISTRIBUIÇÃO DE ÁGUA - FORNECIMENTO E INSTALAÇÃO. AF_06/2022</t>
  </si>
  <si>
    <t>89405</t>
  </si>
  <si>
    <t>JOELHO 45 GRAUS, PVC, SOLDÁVEL, DN 20MM, INSTALADO EM RAMAL DE DISTRIBUIÇÃO DE ÁGUA - FORNECIMENTO E INSTALAÇÃO. AF_06/2022</t>
  </si>
  <si>
    <t>89406</t>
  </si>
  <si>
    <t>CURVA 90 GRAUS, PVC, SOLDÁVEL, DN 20MM, INSTALADO EM RAMAL DE DISTRIBUIÇÃO DE ÁGUA - FORNECIMENTO E INSTALAÇÃO. AF_06/2022</t>
  </si>
  <si>
    <t>89407</t>
  </si>
  <si>
    <t>CURVA 45 GRAUS, PVC, SOLDÁVEL, DN 20MM, INSTALADO EM RAMAL DE DISTRIBUIÇÃO DE ÁGUA - FORNECIMENTO E INSTALAÇÃO. AF_06/2022</t>
  </si>
  <si>
    <t>89408</t>
  </si>
  <si>
    <t>JOELHO 90 GRAUS, PVC, SOLDÁVEL, DN 25MM, INSTALADO EM RAMAL DE DISTRIBUIÇÃO DE ÁGUA - FORNECIMENTO E INSTALAÇÃO. AF_06/2022</t>
  </si>
  <si>
    <t>89409</t>
  </si>
  <si>
    <t>JOELHO 45 GRAUS, PVC, SOLDÁVEL, DN 25MM, INSTALADO EM RAMAL DE DISTRIBUIÇÃO DE ÁGUA - FORNECIMENTO E INSTALAÇÃO. AF_06/2022</t>
  </si>
  <si>
    <t>89410</t>
  </si>
  <si>
    <t>CURVA 90 GRAUS, PVC, SOLDÁVEL, DN 25MM, INSTALADO EM RAMAL DE DISTRIBUIÇÃO DE ÁGUA - FORNECIMENTO E INSTALAÇÃO. AF_06/2022</t>
  </si>
  <si>
    <t>89411</t>
  </si>
  <si>
    <t>CURVA 45 GRAUS, PVC, SOLDÁVEL, DN 25MM, INSTALADO EM RAMAL DE DISTRIBUIÇÃO DE ÁGUA - FORNECIMENTO E INSTALAÇÃO. AF_06/2022</t>
  </si>
  <si>
    <t>89412</t>
  </si>
  <si>
    <t>JOELHO 90 GRAUS, PVC, SOLDÁVEL, DN 25MM, X 3/4  INSTALADO EM RAMAL DE DISTRIBUIÇÃO DE ÁGUA - FORNECIMENTO E INSTALAÇÃO. AF_06/2022</t>
  </si>
  <si>
    <t>89413</t>
  </si>
  <si>
    <t>JOELHO 90 GRAUS, PVC, SOLDÁVEL, DN 32MM, INSTALADO EM RAMAL DE DISTRIBUIÇÃO DE ÁGUA - FORNECIMENTO E INSTALAÇÃO. AF_06/2022</t>
  </si>
  <si>
    <t>89414</t>
  </si>
  <si>
    <t>JOELHO 45 GRAUS, PVC, SOLDÁVEL, DN 32MM, INSTALADO EM RAMAL DE DISTRIBUIÇÃO DE ÁGUA - FORNECIMENTO E INSTALAÇÃO. AF_06/2022</t>
  </si>
  <si>
    <t>89415</t>
  </si>
  <si>
    <t>CURVA 90 GRAUS, PVC, SOLDÁVEL, DN 32MM, INSTALADO EM RAMAL DE DISTRIBUIÇÃO DE ÁGUA - FORNECIMENTO E INSTALAÇÃO. AF_06/2022</t>
  </si>
  <si>
    <t>89416</t>
  </si>
  <si>
    <t>CURVA 45 GRAUS, PVC, SOLDÁVEL, DN 32MM, INSTALADO EM RAMAL DE DISTRIBUIÇÃO DE ÁGUA - FORNECIMENTO E INSTALAÇÃO. AF_06/2022</t>
  </si>
  <si>
    <t>89417</t>
  </si>
  <si>
    <t>LUVA, PVC, SOLDÁVEL, DN 20MM, INSTALADO EM RAMAL DE DISTRIBUIÇÃO DE ÁGUA - FORNECIMENTO E INSTALAÇÃO. AF_06/2022</t>
  </si>
  <si>
    <t>5,41</t>
  </si>
  <si>
    <t>89418</t>
  </si>
  <si>
    <t>LUVA DE CORRER, PVC, SOLDÁVEL, DN 20MM, INSTALADO EM RAMAL DE DISTRIBUIÇÃO DE ÁGUA - FORNECIMENTO E INSTALAÇÃO. AF_06/2022</t>
  </si>
  <si>
    <t>89419</t>
  </si>
  <si>
    <t>LUVA DE REDUÇÃO, PVC, SOLDÁVEL, DN 25MM X 20MM, INSTALADO EM RAMAL DE DISTRIBUIÇÃO DE ÁGUA - FORNECIMENTO E INSTALAÇÃO. AF_06/2022</t>
  </si>
  <si>
    <t>89421</t>
  </si>
  <si>
    <t>UNIÃO, PVC, SOLDÁVEL, DN 20MM, INSTALADO EM RAMAL DE DISTRIBUIÇÃO DE ÁGUA - FORNECIMENTO E INSTALAÇÃO. AF_06/2022</t>
  </si>
  <si>
    <t>89423</t>
  </si>
  <si>
    <t>CURVA DE TRANSPOSIÇÃO, PVC, SOLDÁVEL, DN 20MM, INSTALADO EM RAMAL DE DISTRIBUIÇÃO DE ÁGUA   FORNECIMENTO E INSTALAÇÃO. AF_06/2022</t>
  </si>
  <si>
    <t>89424</t>
  </si>
  <si>
    <t>LUVA, PVC, SOLDÁVEL, DN 25MM, INSTALADO EM RAMAL DE DISTRIBUIÇÃO DE ÁGUA - FORNECIMENTO E INSTALAÇÃO. AF_06/2022</t>
  </si>
  <si>
    <t>89425</t>
  </si>
  <si>
    <t>LUVA DE CORRER, PVC, SOLDÁVEL, DN 25MM, INSTALADO EM RAMAL DE DISTRIBUIÇÃO DE ÁGUA - FORNECIMENTO E INSTALAÇÃO. AF_06/2022</t>
  </si>
  <si>
    <t>18,80</t>
  </si>
  <si>
    <t>89426</t>
  </si>
  <si>
    <t>LUVA DE REDUÇÃO, PVC, SOLDÁVEL, DN 32MM X 25MM, INSTALADO EM RAMAL DE DISTRIBUIÇÃO DE ÁGUA - FORNECIMENTO E INSTALAÇÃO. AF_06/2022</t>
  </si>
  <si>
    <t>89427</t>
  </si>
  <si>
    <t>LUVA COM BUCHA DE LATÃO, PVC, SOLDÁVEL, DN 25MM X 3/4 , INSTALADO EM RAMAL DE DISTRIBUIÇÃO DE ÁGUA - FORNECIMENTO E INSTALAÇÃO. AF_06/2022</t>
  </si>
  <si>
    <t>12,13</t>
  </si>
  <si>
    <t>89428</t>
  </si>
  <si>
    <t>UNIÃO, PVC, SOLDÁVEL, DN 25MM, INSTALADO EM RAMAL DE DISTRIBUIÇÃO DE ÁGUA - FORNECIMENTO E INSTALAÇÃO. AF_06/2022</t>
  </si>
  <si>
    <t>14,11</t>
  </si>
  <si>
    <t>89429</t>
  </si>
  <si>
    <t>ADAPTADOR CURTO COM BOLSA E ROSCA PARA REGISTRO, PVC, SOLDÁVEL, DN 25MM X 3/4 , INSTALADO EM RAMAL DE DISTRIBUIÇÃO DE ÁGUA - FORNECIMENTO E INSTALAÇÃO. AF_06/2022</t>
  </si>
  <si>
    <t>89430</t>
  </si>
  <si>
    <t>CURVA DE TRANSPOSIÇÃO, PVC, SOLDÁVEL, DN 25MM, INSTALADO EM RAMAL DE DISTRIBUIÇÃO DE ÁGUA   FORNECIMENTO E INSTALAÇÃO. AF_06/2022</t>
  </si>
  <si>
    <t>89431</t>
  </si>
  <si>
    <t>LUVA, PVC, SOLDÁVEL, DN 32MM, INSTALADO EM RAMAL DE DISTRIBUIÇÃO DE ÁGUA - FORNECIMENTO E INSTALAÇÃO. AF_06/2022</t>
  </si>
  <si>
    <t>89432</t>
  </si>
  <si>
    <t>LUVA DE CORRER, PVC, SOLDÁVEL, DN 32MM, INSTALADO EM RAMAL DE DISTRIBUIÇÃO DE ÁGUA   FORNECIMENTO E INSTALAÇÃO. AF_06/2022</t>
  </si>
  <si>
    <t>30,36</t>
  </si>
  <si>
    <t>89433</t>
  </si>
  <si>
    <t>LUVA DE REDUÇÃO, PVC, SOLDÁVEL, DN 40MM X 32MM, INSTALADO EM RAMAL DE DISTRIBUIÇÃO DE ÁGUA - FORNECIMENTO E INSTALAÇÃO. AF_06/2022</t>
  </si>
  <si>
    <t>89434</t>
  </si>
  <si>
    <t>LUVA SOLDÁVEL E COM ROSCA, PVC, SOLDÁVEL, DN 32MM X 1 , INSTALADO EM RAMAL DE DISTRIBUIÇÃO DE ÁGUA - FORNECIMENTO E INSTALAÇÃO. AF_06/2022</t>
  </si>
  <si>
    <t>89435</t>
  </si>
  <si>
    <t>UNIÃO, PVC, SOLDÁVEL, DN 32MM, INSTALADO EM RAMAL DE DISTRIBUIÇÃO DE ÁGUA - FORNECIMENTO E INSTALAÇÃO. AF_06/2022</t>
  </si>
  <si>
    <t>89436</t>
  </si>
  <si>
    <t>ADAPTADOR CURTO COM BOLSA E ROSCA PARA REGISTRO, PVC, SOLDÁVEL, DN 32MM X 1 , INSTALADO EM RAMAL DE DISTRIBUIÇÃO DE ÁGUA - FORNECIMENTO E INSTALAÇÃO. AF_06/2022</t>
  </si>
  <si>
    <t>8,04</t>
  </si>
  <si>
    <t>89437</t>
  </si>
  <si>
    <t>CURVA DE TRANSPOSIÇÃO, PVC, SOLDÁVEL, DN 32MM, INSTALADO EM RAMAL DE DISTRIBUIÇÃO DE ÁGUA   FORNECIMENTO E INSTALAÇÃO. AF_06/2022</t>
  </si>
  <si>
    <t>89438</t>
  </si>
  <si>
    <t>TE, PVC, SOLDÁVEL, DN 20MM, INSTALADO EM RAMAL DE DISTRIBUIÇÃO DE ÁGUA - FORNECIMENTO E INSTALAÇÃO. AF_06/2022</t>
  </si>
  <si>
    <t>9,98</t>
  </si>
  <si>
    <t>89439</t>
  </si>
  <si>
    <t>TÊ SOLDÁVEL E COM ROSCA NA BOLSA CENTRAL, PVC, SOLDÁVEL, DN 20MM X 1/2 , INSTALADO EM RAMAL DE DISTRIBUIÇÃO DE ÁGUA - FORNECIMENTO E INSTALAÇÃO. AF_06/2022</t>
  </si>
  <si>
    <t>89440</t>
  </si>
  <si>
    <t>TE, PVC, SOLDÁVEL, DN 25MM, INSTALADO EM RAMAL DE DISTRIBUIÇÃO DE ÁGUA - FORNECIMENTO E INSTALAÇÃO. AF_06/2022</t>
  </si>
  <si>
    <t>89442</t>
  </si>
  <si>
    <t>TÊ DE REDUÇÃO, PVC, SOLDÁVEL, DN 25MM X 20MM, INSTALADO EM RAMAL DE DISTRIBUIÇÃO DE ÁGUA - FORNECIMENTO E INSTALAÇÃO. AF_06/2022</t>
  </si>
  <si>
    <t>89443</t>
  </si>
  <si>
    <t>TE, PVC, SOLDÁVEL, DN 32MM, INSTALADO EM RAMAL DE DISTRIBUIÇÃO DE ÁGUA - FORNECIMENTO E INSTALAÇÃO. AF_06/2022</t>
  </si>
  <si>
    <t>89444</t>
  </si>
  <si>
    <t>TÊ COM BUCHA DE LATÃO NA BOLSA CENTRAL, PVC, SOLDÁVEL, DN 32MM X 3/4 , INSTALADO EM RAMAL DE DISTRIBUIÇÃO DE ÁGUA - FORNECIMENTO E INSTALAÇÃO. AF_06/2022</t>
  </si>
  <si>
    <t>24,63</t>
  </si>
  <si>
    <t>89445</t>
  </si>
  <si>
    <t>TÊ DE REDUÇÃO, PVC, SOLDÁVEL, DN 32MM X 25MM, INSTALADO EM RAMAL DE DISTRIBUIÇÃO DE ÁGUA - FORNECIMENTO E INSTALAÇÃO. AF_06/2022</t>
  </si>
  <si>
    <t>89481</t>
  </si>
  <si>
    <t>JOELHO 90 GRAUS, PVC, SOLDÁVEL, DN 25MM, INSTALADO EM PRUMADA DE ÁGUA - FORNECIMENTO E INSTALAÇÃO. AF_06/2022</t>
  </si>
  <si>
    <t>89485</t>
  </si>
  <si>
    <t>JOELHO 45 GRAUS, PVC, SOLDÁVEL, DN 25MM, INSTALADO EM PRUMADA DE ÁGUA - FORNECIMENTO E INSTALAÇÃO. AF_06/2022</t>
  </si>
  <si>
    <t>89489</t>
  </si>
  <si>
    <t>CURVA 90 GRAUS, PVC, SOLDÁVEL, DN 25MM, INSTALADO EM PRUMADA DE ÁGUA - FORNECIMENTO E INSTALAÇÃO. AF_06/2022</t>
  </si>
  <si>
    <t>7,69</t>
  </si>
  <si>
    <t>89490</t>
  </si>
  <si>
    <t>CURVA 45 GRAUS, PVC, SOLDÁVEL, DN 25MM, INSTALADO EM PRUMADA DE ÁGUA - FORNECIMENTO E INSTALAÇÃO. AF_06/2022</t>
  </si>
  <si>
    <t>89492</t>
  </si>
  <si>
    <t>JOELHO 90 GRAUS, PVC, SOLDÁVEL, DN 32MM, INSTALADO EM PRUMADA DE ÁGUA - FORNECIMENTO E INSTALAÇÃO. AF_06/2022</t>
  </si>
  <si>
    <t>89493</t>
  </si>
  <si>
    <t>JOELHO 45 GRAUS, PVC, SOLDÁVEL, DN 32MM, INSTALADO EM PRUMADA DE ÁGUA - FORNECIMENTO E INSTALAÇÃO. AF_06/2022</t>
  </si>
  <si>
    <t>10,03</t>
  </si>
  <si>
    <t>89494</t>
  </si>
  <si>
    <t>CURVA 90 GRAUS, PVC, SOLDÁVEL, DN 32MM, INSTALADO EM PRUMADA DE ÁGUA - FORNECIMENTO E INSTALAÇÃO. AF_06/2022</t>
  </si>
  <si>
    <t>89496</t>
  </si>
  <si>
    <t>CURVA 45 GRAUS, PVC, SOLDÁVEL, DN 32MM, INSTALADO EM PRUMADA DE ÁGUA - FORNECIMENTO E INSTALAÇÃO. AF_06/2022</t>
  </si>
  <si>
    <t>10,38</t>
  </si>
  <si>
    <t>89497</t>
  </si>
  <si>
    <t>JOELHO 90 GRAUS, PVC, SOLDÁVEL, DN 40MM, INSTALADO EM PRUMADA DE ÁGUA - FORNECIMENTO E INSTALAÇÃO. AF_06/2022</t>
  </si>
  <si>
    <t>13,22</t>
  </si>
  <si>
    <t>89498</t>
  </si>
  <si>
    <t>JOELHO 45 GRAUS, PVC, SOLDÁVEL, DN 40MM, INSTALADO EM PRUMADA DE ÁGUA - FORNECIMENTO E INSTALAÇÃO. AF_06/2022</t>
  </si>
  <si>
    <t>89499</t>
  </si>
  <si>
    <t>CURVA 90 GRAUS, PVC, SOLDÁVEL, DN 40MM, INSTALADO EM PRUMADA DE ÁGUA - FORNECIMENTO E INSTALAÇÃO. AF_06/2022</t>
  </si>
  <si>
    <t>19,82</t>
  </si>
  <si>
    <t>89500</t>
  </si>
  <si>
    <t>CURVA 45 GRAUS, PVC, SOLDÁVEL, DN 40MM, INSTALADO EM PRUMADA DE ÁGUA - FORNECIMENTO E INSTALAÇÃO. AF_06/2022</t>
  </si>
  <si>
    <t>89501</t>
  </si>
  <si>
    <t>JOELHO 90 GRAUS, PVC, SOLDÁVEL, DN 50MM, INSTALADO EM PRUMADA DE ÁGUA - FORNECIMENTO E INSTALAÇÃO. AF_06/2022</t>
  </si>
  <si>
    <t>89502</t>
  </si>
  <si>
    <t>JOELHO 45 GRAUS, PVC, SOLDÁVEL, DN 50MM, INSTALADO EM PRUMADA DE ÁGUA - FORNECIMENTO E INSTALAÇÃO. AF_06/2022</t>
  </si>
  <si>
    <t>89503</t>
  </si>
  <si>
    <t>CURVA 90 GRAUS, PVC, SOLDÁVEL, DN 50MM, INSTALADO EM PRUMADA DE ÁGUA - FORNECIMENTO E INSTALAÇÃO. AF_06/2022</t>
  </si>
  <si>
    <t>89504</t>
  </si>
  <si>
    <t>CURVA 45 GRAUS, PVC, SOLDÁVEL, DN 50MM, INSTALADO EM PRUMADA DE ÁGUA - FORNECIMENTO E INSTALAÇÃO. AF_06/2022</t>
  </si>
  <si>
    <t>89505</t>
  </si>
  <si>
    <t>JOELHO 90 GRAUS, PVC, SOLDÁVEL, DN 60MM, INSTALADO EM PRUMADA DE ÁGUA - FORNECIMENTO E INSTALAÇÃO. AF_06/2022</t>
  </si>
  <si>
    <t>42,02</t>
  </si>
  <si>
    <t>89506</t>
  </si>
  <si>
    <t>JOELHO 45 GRAUS, PVC, SOLDÁVEL, DN 60MM, INSTALADO EM PRUMADA DE ÁGUA - FORNECIMENTO E INSTALAÇÃO. AF_06/2022</t>
  </si>
  <si>
    <t>89507</t>
  </si>
  <si>
    <t>CURVA 90 GRAUS, PVC, SOLDÁVEL, DN 60MM, INSTALADO EM PRUMADA DE ÁGUA - FORNECIMENTO E INSTALAÇÃO. AF_06/2022</t>
  </si>
  <si>
    <t>47,58</t>
  </si>
  <si>
    <t>89510</t>
  </si>
  <si>
    <t>CURVA 45 GRAUS, PVC, SOLDÁVEL, DN 60MM, INSTALADO EM PRUMADA DE ÁGUA - FORNECIMENTO E INSTALAÇÃO. AF_06/2022</t>
  </si>
  <si>
    <t>26,95</t>
  </si>
  <si>
    <t>89513</t>
  </si>
  <si>
    <t>JOELHO 90 GRAUS, PVC, SOLDÁVEL, DN 75MM, INSTALADO EM PRUMADA DE ÁGUA - FORNECIMENTO E INSTALAÇÃO. AF_06/2022</t>
  </si>
  <si>
    <t>89514</t>
  </si>
  <si>
    <t>JOELHO 90 GRAUS, PVC, SERIE R, ÁGUA PLUVIAL, DN 40 MM, JUNTA SOLDÁVEL, FORNECIDO E INSTALADO EM RAMAL DE ENCAMINHAMENTO. AF_06/2022</t>
  </si>
  <si>
    <t>89515</t>
  </si>
  <si>
    <t>JOELHO 45 GRAUS, PVC, SOLDÁVEL, DN 75MM, INSTALADO EM PRUMADA DE ÁGUA - FORNECIMENTO E INSTALAÇÃO. AF_06/2022</t>
  </si>
  <si>
    <t>89516</t>
  </si>
  <si>
    <t>JOELHO 45 GRAUS, PVC, SERIE R, ÁGUA PLUVIAL, DN 40 MM, JUNTA SOLDÁVEL, FORNECIDO E INSTALADO EM RAMAL DE ENCAMINHAMENTO. AF_06/2022</t>
  </si>
  <si>
    <t>89517</t>
  </si>
  <si>
    <t>CURVA 90 GRAUS, PVC, SOLDÁVEL, DN 75MM, INSTALADO EM PRUMADA DE ÁGUA - FORNECIMENTO E INSTALAÇÃO. AF_06/2022</t>
  </si>
  <si>
    <t>89518</t>
  </si>
  <si>
    <t>JOELHO 90 GRAUS, PVC, SERIE R, ÁGUA PLUVIAL, DN 50 MM, JUNTA ELÁSTICA, FORNECIDO E INSTALADO EM RAMAL DE ENCAMINHAMENTO. AF_06/2022</t>
  </si>
  <si>
    <t>14,27</t>
  </si>
  <si>
    <t>89519</t>
  </si>
  <si>
    <t>CURVA 45 GRAUS, PVC, SOLDÁVEL, DN 75MM, INSTALADO EM PRUMADA DE ÁGUA - FORNECIMENTO E INSTALAÇÃO. AF_06/2022</t>
  </si>
  <si>
    <t>89520</t>
  </si>
  <si>
    <t>JOELHO 45 GRAUS, PVC, SERIE R, ÁGUA PLUVIAL, DN 50 MM, JUNTA ELÁSTICA, FORNECIDO E INSTALADO EM RAMAL DE ENCAMINHAMENTO. AF_06/2022</t>
  </si>
  <si>
    <t>89521</t>
  </si>
  <si>
    <t>JOELHO 90 GRAUS, PVC, SOLDÁVEL, DN 85MM, INSTALADO EM PRUMADA DE ÁGUA - FORNECIMENTO E INSTALAÇÃO. AF_06/2022</t>
  </si>
  <si>
    <t>89522</t>
  </si>
  <si>
    <t>JOELHO 90 GRAUS, PVC, SERIE R, ÁGUA PLUVIAL, DN 75 MM, JUNTA ELÁSTICA, FORNECIDO E INSTALADO EM RAMAL DE ENCAMINHAMENTO. AF_06/2022</t>
  </si>
  <si>
    <t>89523</t>
  </si>
  <si>
    <t>JOELHO 45 GRAUS, PVC, SOLDÁVEL, DN 85MM, INSTALADO EM PRUMADA DE ÁGUA - FORNECIMENTO E INSTALAÇÃO. AF_06/2022</t>
  </si>
  <si>
    <t>89524</t>
  </si>
  <si>
    <t>JOELHO 45 GRAUS, PVC, SERIE R, ÁGUA PLUVIAL, DN 75 MM, JUNTA ELÁSTICA, FORNECIDO E INSTALADO EM RAMAL DE ENCAMINHAMENTO. AF_06/2022</t>
  </si>
  <si>
    <t>89525</t>
  </si>
  <si>
    <t>CURVA 90 GRAUS, PVC, SOLDÁVEL, DN 85MM, INSTALADO EM PRUMADA DE ÁGUA - FORNECIMENTO E INSTALAÇÃO. AF_06/2022</t>
  </si>
  <si>
    <t>89526</t>
  </si>
  <si>
    <t>CURVA 87 GRAUS E 30 MINUTOS, PVC, SERIE R, ÁGUA PLUVIAL, DN 75 MM, JUNTA ELÁSTICA, FORNECIDO E INSTALADO EM RAMAL DE ENCAMINHAMENTO. AF_06/2022</t>
  </si>
  <si>
    <t>37,14</t>
  </si>
  <si>
    <t>89527</t>
  </si>
  <si>
    <t>CURVA 45 GRAUS, PVC, SOLDÁVEL, DN 85MM, INSTALADO EM PRUMADA DE ÁGUA - FORNECIMENTO E INSTALAÇÃO. AF_06/2022</t>
  </si>
  <si>
    <t>57,26</t>
  </si>
  <si>
    <t>89528</t>
  </si>
  <si>
    <t>LUVA, PVC, SOLDÁVEL, DN 25MM, INSTALADO EM PRUMADA DE ÁGUA - FORNECIMENTO E INSTALAÇÃO. AF_06/2022</t>
  </si>
  <si>
    <t>89529</t>
  </si>
  <si>
    <t>JOELHO 90 GRAUS, PVC, SERIE R, ÁGUA PLUVIAL, DN 100 MM, JUNTA ELÁSTICA, FORNECIDO E INSTALADO EM RAMAL DE ENCAMINHAMENTO. AF_06/2022</t>
  </si>
  <si>
    <t>35,03</t>
  </si>
  <si>
    <t>89530</t>
  </si>
  <si>
    <t>LUVA DE CORRER, PVC, SOLDÁVEL, DN 25MM, INSTALADO EM PRUMADA DE ÁGUA - FORNECIMENTO E INSTALAÇÃO. AF_06/2022</t>
  </si>
  <si>
    <t>89531</t>
  </si>
  <si>
    <t>JOELHO 45 GRAUS, PVC, SERIE R, ÁGUA PLUVIAL, DN 100 MM, JUNTA ELÁSTICA, FORNECIDO E INSTALADO EM RAMAL DE ENCAMINHAMENTO. AF_06/2022</t>
  </si>
  <si>
    <t>89532</t>
  </si>
  <si>
    <t>LUVA DE REDUÇÃO, PVC, SOLDÁVEL, DN 32MM X 25MM, INSTALADO EM PRUMADA DE ÁGUA - FORNECIMENTO E INSTALAÇÃO. AF_06/2022</t>
  </si>
  <si>
    <t>89535</t>
  </si>
  <si>
    <t>CURVA 87 GRAUS E 30 MINUTOS, PVC, SERIE R, ÁGUA PLUVIAL, DN 100 MM, JUNTA ELÁSTICA, FORNECIDO E INSTALADO EM RAMAL DE ENCAMINHAMENTO. AF_06/2022</t>
  </si>
  <si>
    <t>89536</t>
  </si>
  <si>
    <t>UNIÃO, PVC, SOLDÁVEL, DN 25MM, INSTALADO EM PRUMADA DE ÁGUA - FORNECIMENTO E INSTALAÇÃO. AF_06/2022</t>
  </si>
  <si>
    <t>89540</t>
  </si>
  <si>
    <t>CURVA DE TRANSPOSIÇÃO, PVC, SOLDÁVEL, DN 25MM, INSTALADO EM PRUMADA DE ÁGUA  - FORNECIMENTO E INSTALAÇÃO. AF_06/2022</t>
  </si>
  <si>
    <t>10,51</t>
  </si>
  <si>
    <t>89541</t>
  </si>
  <si>
    <t>LUVA, PVC, SOLDÁVEL, DN 32MM, INSTALADO EM PRUMADA DE ÁGUA - FORNECIMENTO E INSTALAÇÃO. AF_06/2022</t>
  </si>
  <si>
    <t>89542</t>
  </si>
  <si>
    <t>LUVA DE CORRER, PVC, SOLDÁVEL, DN 32MM, INSTALADO EM PRUMADA DE ÁGUA - FORNECIMENTO E INSTALAÇÃO. AF_06/2022</t>
  </si>
  <si>
    <t>27,81</t>
  </si>
  <si>
    <t>89544</t>
  </si>
  <si>
    <t>LUVA SIMPLES, PVC, SERIE R, ÁGUA PLUVIAL, DN 40 MM, JUNTA SOLDÁVEL, FORNECIDO E INSTALADO EM RAMAL DE ENCAMINHAMENTO. AF_06/2022</t>
  </si>
  <si>
    <t>89545</t>
  </si>
  <si>
    <t>LUVA SIMPLES, PVC, SERIE R, ÁGUA PLUVIAL, DN 50 MM, JUNTA ELÁSTICA, FORNECIDO E INSTALADO EM RAMAL DE ENCAMINHAMENTO. AF_06/2022</t>
  </si>
  <si>
    <t>89546</t>
  </si>
  <si>
    <t>BUCHA DE REDUÇÃO LONGA, PVC, SERIE R, ÁGUA PLUVIAL, DN 50 X 40 MM, JUNTA ELÁSTICA, FORNECIDO E INSTALADO EM RAMAL DE ENCAMINHAMENTO. AF_06/2022</t>
  </si>
  <si>
    <t>89547</t>
  </si>
  <si>
    <t>LUVA SIMPLES, PVC, SERIE R, ÁGUA PLUVIAL, DN 75 MM, JUNTA ELÁSTICA, FORNECIDO E INSTALADO EM RAMAL DE ENCAMINHAMENTO. AF_06/2022</t>
  </si>
  <si>
    <t>89548</t>
  </si>
  <si>
    <t>LUVA DE CORRER, PVC, SERIE R, ÁGUA PLUVIAL, DN 75 MM, JUNTA ELÁSTICA, FORNECIDO E INSTALADO EM RAMAL DE ENCAMINHAMENTO. AF_06/2022</t>
  </si>
  <si>
    <t>89549</t>
  </si>
  <si>
    <t>REDUÇÃO EXCÊNTRICA, PVC, SERIE R, ÁGUA PLUVIAL, DN 75 X 50 MM, JUNTA ELÁSTICA, FORNECIDO E INSTALADO EM RAMAL DE ENCAMINHAMENTO. AF_06/2022</t>
  </si>
  <si>
    <t>89550</t>
  </si>
  <si>
    <t>TÊ DE INSPEÇÃO, PVC, SERIE R, ÁGUA PLUVIAL, DN 75 MM, JUNTA ELÁSTICA, FORNECIDO E INSTALADO EM RAMAL DE ENCAMINHAMENTO. AF_06/2022</t>
  </si>
  <si>
    <t>89551</t>
  </si>
  <si>
    <t>LUVA SOLDÁVEL E COM ROSCA, PVC, SOLDÁVEL, DN 32MM X 1 , INSTALADO EM PRUMADA DE ÁGUA - FORNECIMENTO E INSTALAÇÃO. AF_06/2022</t>
  </si>
  <si>
    <t>89552</t>
  </si>
  <si>
    <t>UNIÃO, PVC, SOLDÁVEL, DN 32MM, INSTALADO EM PRUMADA DE ÁGUA - FORNECIMENTO E INSTALAÇÃO. AF_06/2022</t>
  </si>
  <si>
    <t>89553</t>
  </si>
  <si>
    <t>ADAPTADOR CURTO COM BOLSA E ROSCA PARA REGISTRO, PVC, SOLDÁVEL, DN 32MM X 1 , INSTALADO EM PRUMADA DE ÁGUA - FORNECIMENTO E INSTALAÇÃO. AF_06/2022</t>
  </si>
  <si>
    <t>89554</t>
  </si>
  <si>
    <t>LUVA SIMPLES, PVC, SERIE R, ÁGUA PLUVIAL, DN 100 MM, JUNTA ELÁSTICA, FORNECIDO E INSTALADO EM RAMAL DE ENCAMINHAMENTO. AF_06/2022</t>
  </si>
  <si>
    <t>26,71</t>
  </si>
  <si>
    <t>89555</t>
  </si>
  <si>
    <t>CURVA DE TRANSPOSIÇÃO, PVC, SOLDÁVEL, DN 32MM, INSTALADO EM PRUMADA DE ÁGUA   FORNECIMENTO E INSTALAÇÃO. AF_06/2022</t>
  </si>
  <si>
    <t>21,97</t>
  </si>
  <si>
    <t>89556</t>
  </si>
  <si>
    <t>LUVA DE CORRER, PVC, SERIE R, ÁGUA PLUVIAL, DN 100 MM, JUNTA ELÁSTICA, FORNECIDO E INSTALADO EM RAMAL DE ENCAMINHAMENTO. AF_06/2022</t>
  </si>
  <si>
    <t>89557</t>
  </si>
  <si>
    <t>REDUÇÃO EXCÊNTRICA, PVC, SERIE R, ÁGUA PLUVIAL, DN 100 X 75 MM, JUNTA ELÁSTICA, FORNECIDO E INSTALADO EM RAMAL DE ENCAMINHAMENTO. AF_06/2022</t>
  </si>
  <si>
    <t>89558</t>
  </si>
  <si>
    <t>LUVA, PVC, SOLDÁVEL, DN 40MM, INSTALADO EM PRUMADA DE ÁGUA - FORNECIMENTO E INSTALAÇÃO. AF_06/2022</t>
  </si>
  <si>
    <t>9,69</t>
  </si>
  <si>
    <t>89559</t>
  </si>
  <si>
    <t>TÊ DE INSPEÇÃO, PVC, SERIE R, ÁGUA PLUVIAL, DN 100 MM, JUNTA ELÁSTICA, FORNECIDO E INSTALADO EM RAMAL DE ENCAMINHAMENTO. AF_06/2022</t>
  </si>
  <si>
    <t>89560</t>
  </si>
  <si>
    <t>LUVA DE CORRER, PVC, SOLDÁVEL, DN 40MM, INSTALADO EM PRUMADA DE ÁGUA   FORNECIMENTO E INSTALAÇÃO. AF_06/2022</t>
  </si>
  <si>
    <t>89561</t>
  </si>
  <si>
    <t>JUNÇÃO SIMPLES, PVC, SERIE R, ÁGUA PLUVIAL, DN 40 MM, JUNTA SOLDÁVEL, FORNECIDO E INSTALADO EM RAMAL DE ENCAMINHAMENTO. AF_06/2022</t>
  </si>
  <si>
    <t>89562</t>
  </si>
  <si>
    <t>LUVA DE REDUÇÃO, PVC, SOLDÁVEL, DN 40MM X 32MM, INSTALADO EM PRUMADA DE ÁGUA - FORNECIMENTO E INSTALAÇÃO. AF_06/2022</t>
  </si>
  <si>
    <t>89563</t>
  </si>
  <si>
    <t>JUNÇÃO SIMPLES, PVC, SERIE R, ÁGUA PLUVIAL, DN 50 MM, JUNTA ELÁSTICA, FORNECIDO E INSTALADO EM RAMAL DE ENCAMINHAMENTO. AF_06/2022</t>
  </si>
  <si>
    <t>89564</t>
  </si>
  <si>
    <t>LUVA COM ROSCA, PVC, SOLDÁVEL, DN 40MM X 1.1/4 , INSTALADO EM PRUMADA DE ÁGUA - FORNECIMENTO E INSTALAÇÃO. AF_06/2022</t>
  </si>
  <si>
    <t>89565</t>
  </si>
  <si>
    <t>JUNÇÃO SIMPLES, PVC, SERIE R, ÁGUA PLUVIAL, DN 75 X 75 MM, JUNTA ELÁSTICA, FORNECIDO E INSTALADO EM RAMAL DE ENCAMINHAMENTO. AF_06/2022</t>
  </si>
  <si>
    <t>89566</t>
  </si>
  <si>
    <t>TÊ, PVC, SERIE R, ÁGUA PLUVIAL, DN 75 MM, JUNTA ELÁSTICA, FORNECIDO E INSTALADO EM RAMAL DE ENCAMINHAMENTO. AF_06/2022</t>
  </si>
  <si>
    <t>89567</t>
  </si>
  <si>
    <t>JUNÇÃO SIMPLES, PVC, SERIE R, ÁGUA PLUVIAL, DN 100 X 100 MM, JUNTA ELÁSTICA, FORNECIDO E INSTALADO EM RAMAL DE ENCAMINHAMENTO. AF_06/2022</t>
  </si>
  <si>
    <t>89568</t>
  </si>
  <si>
    <t>UNIÃO, PVC, SOLDÁVEL, DN 40MM, INSTALADO EM PRUMADA DE ÁGUA - FORNECIMENTO E INSTALAÇÃO. AF_06/2022</t>
  </si>
  <si>
    <t>89569</t>
  </si>
  <si>
    <t>JUNÇÃO SIMPLES, PVC, SERIE R, ÁGUA PLUVIAL, DN 100 X 75 MM, JUNTA ELÁSTICA, FORNECIDO E INSTALADO EM RAMAL DE ENCAMINHAMENTO. AF_06/2022</t>
  </si>
  <si>
    <t>89570</t>
  </si>
  <si>
    <t>ADAPTADOR CURTO COM BOLSA E ROSCA PARA REGISTRO, PVC, SOLDÁVEL, DN 40MM X 1.1/2 , INSTALADO EM PRUMADA DE ÁGUA - FORNECIMENTO E INSTALAÇÃO. AF_06/2022</t>
  </si>
  <si>
    <t>89571</t>
  </si>
  <si>
    <t>TÊ, PVC, SERIE R, ÁGUA PLUVIAL, DN 100 X 100 MM, JUNTA ELÁSTICA, FORNECIDO E INSTALADO EM RAMAL DE ENCAMINHAMENTO. AF_06/2022</t>
  </si>
  <si>
    <t>89572</t>
  </si>
  <si>
    <t>ADAPTADOR CURTO COM BOLSA E ROSCA PARA REGISTRO, PVC, SOLDÁVEL, DN 40MM X 1.1/4 , INSTALADO EM PRUMADA DE ÁGUA - FORNECIMENTO E INSTALAÇÃO. AF_06/2022</t>
  </si>
  <si>
    <t>89573</t>
  </si>
  <si>
    <t>TÊ, PVC, SERIE R, ÁGUA PLUVIAL, DN 100 X 75 MM, JUNTA ELÁSTICA, FORNECIDO E INSTALADO EM RAMAL DE ENCAMINHAMENTO. AF_06/2022</t>
  </si>
  <si>
    <t>89574</t>
  </si>
  <si>
    <t>JUNÇÃO DUPLA, PVC, SERIE R, ÁGUA PLUVIAL, DN 100 X 100 X 100 MM, JUNTA ELÁSTICA, FORNECIDO E INSTALADO EM RAMAL DE ENCAMINHAMENTO. AF_06/2022</t>
  </si>
  <si>
    <t>89575</t>
  </si>
  <si>
    <t>LUVA, PVC, SOLDÁVEL, DN 50MM, INSTALADO EM PRUMADA DE ÁGUA - FORNECIMENTO E INSTALAÇÃO. AF_06/2022</t>
  </si>
  <si>
    <t>89577</t>
  </si>
  <si>
    <t>LUVA DE CORRER, PVC, SOLDÁVEL, DN 50MM, INSTALADO EM PRUMADA DE ÁGUA - FORNECIMENTO E INSTALAÇÃO. AF_06/2022</t>
  </si>
  <si>
    <t>37,51</t>
  </si>
  <si>
    <t>89579</t>
  </si>
  <si>
    <t>LUVA DE REDUÇÃO, PVC, SOLDÁVEL, DN 50MM X 25MM, INSTALADO EM PRUMADA DE ÁGUA   FORNECIMENTO E INSTALAÇÃO. AF_06/2022</t>
  </si>
  <si>
    <t>89581</t>
  </si>
  <si>
    <t>JOELHO 90 GRAUS, PVC, SERIE R, ÁGUA PLUVIAL, DN 75 MM, JUNTA ELÁSTICA, FORNECIDO E INSTALADO EM CONDUTORES VERTICAIS DE ÁGUAS PLUVIAIS. AF_06/2022</t>
  </si>
  <si>
    <t>32,20</t>
  </si>
  <si>
    <t>89582</t>
  </si>
  <si>
    <t>JOELHO 45 GRAUS, PVC, SERIE R, ÁGUA PLUVIAL, DN 75 MM, JUNTA ELÁSTICA, FORNECIDO E INSTALADO EM CONDUTORES VERTICAIS DE ÁGUAS PLUVIAIS. AF_06/2022</t>
  </si>
  <si>
    <t>89583</t>
  </si>
  <si>
    <t>CURVA 87 GRAUS E 30 MINUTOS, PVC, SERIE R, ÁGUA PLUVIAL, DN 75 MM, JUNTA ELÁSTICA, FORNECIDO E INSTALADO EM CONDUTORES VERTICAIS DE ÁGUAS PLUVIAIS. AF_06/2022</t>
  </si>
  <si>
    <t>89584</t>
  </si>
  <si>
    <t>JOELHO 90 GRAUS, PVC, SERIE R, ÁGUA PLUVIAL, DN 100 MM, JUNTA ELÁSTICA, FORNECIDO E INSTALADO EM CONDUTORES VERTICAIS DE ÁGUAS PLUVIAIS. AF_06/2022</t>
  </si>
  <si>
    <t>89585</t>
  </si>
  <si>
    <t>JOELHO 45 GRAUS, PVC, SERIE R, ÁGUA PLUVIAL, DN 100 MM, JUNTA ELÁSTICA, FORNECIDO E INSTALADO EM CONDUTORES VERTICAIS DE ÁGUAS PLUVIAIS. AF_06/2022</t>
  </si>
  <si>
    <t>89587</t>
  </si>
  <si>
    <t>CURVA 87 GRAUS E 30 MINUTOS, PVC, SERIE R, ÁGUA PLUVIAL, DN 100 MM, JUNTA ELÁSTICA, FORNECIDO E INSTALADO EM CONDUTORES VERTICAIS DE ÁGUAS PLUVIAIS. AF_06/2022</t>
  </si>
  <si>
    <t>89590</t>
  </si>
  <si>
    <t>JOELHO 90 GRAUS, PVC, SERIE R, ÁGUA PLUVIAL, DN 150 MM, JUNTA ELÁSTICA, FORNECIDO E INSTALADO EM CONDUTORES VERTICAIS DE ÁGUAS PLUVIAIS. AF_06/2022</t>
  </si>
  <si>
    <t>89591</t>
  </si>
  <si>
    <t>JOELHO 45 GRAUS, PVC, SERIE R, ÁGUA PLUVIAL, DN 150 MM, JUNTA ELÁSTICA, FORNECIDO E INSTALADO EM CONDUTORES VERTICAIS DE ÁGUAS PLUVIAIS. AF_06/2022</t>
  </si>
  <si>
    <t>89592</t>
  </si>
  <si>
    <t>CURVA 87 GRAUS E 30 MINUTOS, PVC, SERIE R, ÁGUA PLUVIAL, DN 150 MM, JUNTA ELÁSTICA, FORNECIDO E INSTALADO EM CONDUTORES VERTICAIS DE ÁGUAS PLUVIAIS. AF_06/2022</t>
  </si>
  <si>
    <t>89593</t>
  </si>
  <si>
    <t>LUVA COM ROSCA, PVC, SOLDÁVEL, DN 50MM X 1.1/2 , INSTALADO EM PRUMADA DE ÁGUA - FORNECIMENTO E INSTALAÇÃO. AF_06/2022</t>
  </si>
  <si>
    <t>25,26</t>
  </si>
  <si>
    <t>89594</t>
  </si>
  <si>
    <t>UNIÃO, PVC, SOLDÁVEL, DN 50MM, INSTALADO EM PRUMADA DE ÁGUA - FORNECIMENTO E INSTALAÇÃO. AF_06/2022</t>
  </si>
  <si>
    <t>89595</t>
  </si>
  <si>
    <t>ADAPTADOR CURTO COM BOLSA E ROSCA PARA REGISTRO, PVC, SOLDÁVEL, DN 50MM X 1.1/4 , INSTALADO EM PRUMADA DE ÁGUA - FORNECIMENTO E INSTALAÇÃO. AF_06/2022</t>
  </si>
  <si>
    <t>89596</t>
  </si>
  <si>
    <t>ADAPTADOR CURTO COM BOLSA E ROSCA PARA REGISTRO, PVC, SOLDÁVEL, DN 50MM X 1.1/2 , INSTALADO EM PRUMADA DE ÁGUA - FORNECIMENTO E INSTALAÇÃO. AF_06/2022</t>
  </si>
  <si>
    <t>89597</t>
  </si>
  <si>
    <t>LUVA, PVC, SOLDÁVEL, DN 60MM, INSTALADO EM PRUMADA DE ÁGUA - FORNECIMENTO E INSTALAÇÃO. AF_06/2022</t>
  </si>
  <si>
    <t>89598</t>
  </si>
  <si>
    <t>LUVA DE CORRER, PVC, SOLDÁVEL, DN 60MM, INSTALADO EM PRUMADA DE ÁGUA   FORNECIMENTO E INSTALAÇÃO. AF_06/2022</t>
  </si>
  <si>
    <t>89599</t>
  </si>
  <si>
    <t>LUVA SIMPLES, PVC, SERIE R, ÁGUA PLUVIAL, DN 75 MM, JUNTA ELÁSTICA, FORNECIDO E INSTALADO EM CONDUTORES VERTICAIS DE ÁGUAS PLUVIAIS. AF_06/2022</t>
  </si>
  <si>
    <t>89600</t>
  </si>
  <si>
    <t>LUVA DE CORRER, PVC, SERIE R, ÁGUA PLUVIAL, DN 75 MM, JUNTA ELÁSTICA, FORNECIDO E INSTALADO EM CONDUTORES VERTICAIS DE ÁGUAS PLUVIAIS. AF_06/2022</t>
  </si>
  <si>
    <t>89605</t>
  </si>
  <si>
    <t>LUVA DE REDUÇÃO, PVC, SOLDÁVEL, DN 60MM X 50MM, INSTALADO EM PRUMADA DE ÁGUA - FORNECIMENTO E INSTALAÇÃO. AF_06/2022</t>
  </si>
  <si>
    <t>89609</t>
  </si>
  <si>
    <t>UNIÃO, PVC, SOLDÁVEL, DN 60MM, INSTALADO EM PRUMADA DE ÁGUA - FORNECIMENTO E INSTALAÇÃO. AF_06/2022</t>
  </si>
  <si>
    <t>85,86</t>
  </si>
  <si>
    <t>89610</t>
  </si>
  <si>
    <t>ADAPTADOR CURTO COM BOLSA E ROSCA PARA REGISTRO, PVC, SOLDÁVEL, DN 60MM X 2 , INSTALADO EM PRUMADA DE ÁGUA - FORNECIMENTO E INSTALAÇÃO. AF_06/2022</t>
  </si>
  <si>
    <t>89611</t>
  </si>
  <si>
    <t>LUVA, PVC, SOLDÁVEL, DN 75MM, INSTALADO EM PRUMADA DE ÁGUA - FORNECIMENTO E INSTALAÇÃO. AF_06/2022</t>
  </si>
  <si>
    <t>89612</t>
  </si>
  <si>
    <t>UNIÃO, PVC, SOLDÁVEL, DN 75MM, INSTALADO EM PRUMADA DE ÁGUA - FORNECIMENTO E INSTALAÇÃO. AF_06/2022</t>
  </si>
  <si>
    <t>89613</t>
  </si>
  <si>
    <t>89614</t>
  </si>
  <si>
    <t>LUVA, PVC, SOLDÁVEL, DN 85MM, INSTALADO EM PRUMADA DE ÁGUA - FORNECIMENTO E INSTALAÇÃO. AF_06/2022</t>
  </si>
  <si>
    <t>60,37</t>
  </si>
  <si>
    <t>89615</t>
  </si>
  <si>
    <t>UNIÃO, PVC, SOLDÁVEL, DN 85MM, INSTALADO EM PRUMADA DE ÁGUA - FORNECIMENTO E INSTALAÇÃO. AF_06/2022</t>
  </si>
  <si>
    <t>89616</t>
  </si>
  <si>
    <t>ADAPTADOR CURTO COM BOLSA E ROSCA PARA REGISTRO, PVC, SOLDÁVEL, DN 85MM X 3 , INSTALADO EM PRUMADA DE ÁGUA - FORNECIMENTO E INSTALAÇÃO. AF_06/2022</t>
  </si>
  <si>
    <t>40,96</t>
  </si>
  <si>
    <t>89617</t>
  </si>
  <si>
    <t>TE, PVC, SOLDÁVEL, DN 25MM, INSTALADO EM PRUMADA DE ÁGUA - FORNECIMENTO E INSTALAÇÃO. AF_06/2022</t>
  </si>
  <si>
    <t>7,42</t>
  </si>
  <si>
    <t>89620</t>
  </si>
  <si>
    <t>TE, PVC, SOLDÁVEL, DN 32MM, INSTALADO EM PRUMADA DE ÁGUA - FORNECIMENTO E INSTALAÇÃO. AF_06/2022</t>
  </si>
  <si>
    <t>89622</t>
  </si>
  <si>
    <t>TÊ DE REDUÇÃO, PVC, SOLDÁVEL, DN 32MM X 25MM, INSTALADO EM PRUMADA DE ÁGUA - FORNECIMENTO E INSTALAÇÃO. AF_06/2022</t>
  </si>
  <si>
    <t>89623</t>
  </si>
  <si>
    <t>TE, PVC, SOLDÁVEL, DN 40MM, INSTALADO EM PRUMADA DE ÁGUA - FORNECIMENTO E INSTALAÇÃO. AF_06/2022</t>
  </si>
  <si>
    <t>89624</t>
  </si>
  <si>
    <t>TÊ DE REDUÇÃO, PVC, SOLDÁVEL, DN 40MM X 32MM, INSTALADO EM PRUMADA DE ÁGUA - FORNECIMENTO E INSTALAÇÃO. AF_06/2022</t>
  </si>
  <si>
    <t>17,93</t>
  </si>
  <si>
    <t>89625</t>
  </si>
  <si>
    <t>TE, PVC, SOLDÁVEL, DN 50MM, INSTALADO EM PRUMADA DE ÁGUA - FORNECIMENTO E INSTALAÇÃO. AF_06/2022</t>
  </si>
  <si>
    <t>89626</t>
  </si>
  <si>
    <t>TÊ DE REDUÇÃO, PVC, SOLDÁVEL, DN 50MM X 40MM, INSTALADO EM PRUMADA DE ÁGUA - FORNECIMENTO E INSTALAÇÃO. AF_06/2022</t>
  </si>
  <si>
    <t>89627</t>
  </si>
  <si>
    <t>TÊ DE REDUÇÃO, PVC, SOLDÁVEL, DN 50MM X 25MM, INSTALADO EM PRUMADA DE ÁGUA - FORNECIMENTO E INSTALAÇÃO. AF_06/2022</t>
  </si>
  <si>
    <t>89628</t>
  </si>
  <si>
    <t>TE, PVC, SOLDÁVEL, DN 60MM, INSTALADO EM PRUMADA DE ÁGUA - FORNECIMENTO E INSTALAÇÃO. AF_06/2022</t>
  </si>
  <si>
    <t>48,32</t>
  </si>
  <si>
    <t>89629</t>
  </si>
  <si>
    <t>TE, PVC, SOLDÁVEL, DN 75MM, INSTALADO EM PRUMADA DE ÁGUA - FORNECIMENTO E INSTALAÇÃO. AF_06/2022</t>
  </si>
  <si>
    <t>89630</t>
  </si>
  <si>
    <t>TE DE REDUÇÃO, PVC, SOLDÁVEL, DN 75MM X 50MM, INSTALADO EM PRUMADA DE ÁGUA - FORNECIMENTO E INSTALAÇÃO. AF_06/2022</t>
  </si>
  <si>
    <t>89631</t>
  </si>
  <si>
    <t>TE, PVC, SOLDÁVEL, DN 85MM, INSTALADO EM PRUMADA DE ÁGUA - FORNECIMENTO E INSTALAÇÃO. AF_06/2022</t>
  </si>
  <si>
    <t>89632</t>
  </si>
  <si>
    <t>TE DE REDUÇÃO, PVC, SOLDÁVEL, DN 85MM X 60MM, INSTALADO EM PRUMADA DE ÁGUA - FORNECIMENTO E INSTALAÇÃO. AF_06/2022</t>
  </si>
  <si>
    <t>89637</t>
  </si>
  <si>
    <t>JOELHO 90 GRAUS, CPVC, SOLDÁVEL, DN 15MM, INSTALADO EM RAMAL OU SUB-RAMAL DE ÁGUA - FORNECIMENTO E INSTALAÇÃO. AF_06/2022</t>
  </si>
  <si>
    <t>89638</t>
  </si>
  <si>
    <t>JOELHO 45 GRAUS, CPVC, SOLDÁVEL, DN 15MM, INSTALADO EM RAMAL OU SUB-RAMAL DE ÁGUA - FORNECIMENTO E INSTALAÇÃO. AF_06/2022</t>
  </si>
  <si>
    <t>89639</t>
  </si>
  <si>
    <t>CURVA 90 GRAUS, CPVC, SOLDÁVEL, DN 15MM, INSTALADO EM RAMAL OU SUB-RAMAL DE ÁGUA - FORNECIMENTO E INSTALAÇÃO. AF_06/2022</t>
  </si>
  <si>
    <t>10,74</t>
  </si>
  <si>
    <t>89640</t>
  </si>
  <si>
    <t>JOELHO DE TRANSIÇÃO, 90 GRAUS, CPVC, SOLDÁVEL, DN 15MM X 1/2, INSTALADO EM RAMAL OU SUB-RAMAL DE ÁGUA - FORNECIMENTO E INSTALAÇÃO. AF_06/2022</t>
  </si>
  <si>
    <t>89641</t>
  </si>
  <si>
    <t>JOELHO 90 GRAUS, CPVC, SOLDÁVEL, DN 22MM, INSTALADO EM RAMAL OU SUB-RAMAL DE ÁGUA - FORNECIMENTO E INSTALAÇÃO. AF_06/2022</t>
  </si>
  <si>
    <t>12,47</t>
  </si>
  <si>
    <t>89642</t>
  </si>
  <si>
    <t>JOELHO 45 GRAUS, CPVC, SOLDÁVEL, DN 22MM, INSTALADO EM RAMAL OU SUB-RAMAL DE ÁGUA - FORNECIMENTO E INSTALAÇÃO. AF_06/2022</t>
  </si>
  <si>
    <t>13,62</t>
  </si>
  <si>
    <t>89643</t>
  </si>
  <si>
    <t>CURVA 90 GRAUS, CPVC, SOLDÁVEL, DN 22MM, INSTALADO EM RAMAL OU SUB-RAMAL DE ÁGUA - FORNECIMENTO E INSTALAÇÃO. AF_06/2022</t>
  </si>
  <si>
    <t>89644</t>
  </si>
  <si>
    <t>JOELHO DE TRANSIÇÃO, 90 GRAUS, CPVC, SOLDÁVEL, DN 22MM X 1/2, INSTALADO EM RAMAL OU SUB-RAMAL DE ÁGUA - FORNECIMENTO E INSTALAÇÃO. AF_06/2022</t>
  </si>
  <si>
    <t>89645</t>
  </si>
  <si>
    <t>JOELHO DE TRANSIÇÃO, 90 GRAUS, CPVC, SOLDÁVEL, DN 22MM X 3/4, INSTALADO EM RAMAL OU SUB-RAMAL DE ÁGUA - FORNECIMENTO E INSTALAÇÃO. AF_06/2022</t>
  </si>
  <si>
    <t>25,96</t>
  </si>
  <si>
    <t>89646</t>
  </si>
  <si>
    <t>JOELHO 90 GRAUS, CPVC, SOLDÁVEL, DN 28MM, INSTALADO EM RAMAL OU SUB-RAMAL DE ÁGUA - FORNECIMENTO E INSTALAÇÃO. AF_06/2022</t>
  </si>
  <si>
    <t>89647</t>
  </si>
  <si>
    <t>JOELHO 45 GRAUS, CPVC, SOLDÁVEL, DN 28MM, INSTALADO EM RAMAL OU SUB-RAMAL DE ÁGUA   FORNECIMENTO E INSTALAÇÃO. AF_06/2022</t>
  </si>
  <si>
    <t>17,58</t>
  </si>
  <si>
    <t>89648</t>
  </si>
  <si>
    <t>CURVA 90 GRAUS, CPVC, SOLDÁVEL, DN 28MM, INSTALADO EM RAMAL OU SUB-RAMAL DE ÁGUA   FORNECIMENTO E INSTALAÇÃO. AF_06/2022</t>
  </si>
  <si>
    <t>89649</t>
  </si>
  <si>
    <t>JOELHO 90 GRAUS, CPVC, SOLDÁVEL, DN 35MM, INSTALADO EM RAMAL OU SUB-RAMAL DE ÁGUA   FORNECIMENTO E INSTALAÇÃO. AF_06/2022</t>
  </si>
  <si>
    <t>25,69</t>
  </si>
  <si>
    <t>89650</t>
  </si>
  <si>
    <t>JOELHO 45 GRAUS, CPVC, SOLDÁVEL, DN 35MM, INSTALADO EM RAMAL OU SUB-RAMAL DE ÁGUA   FORNECIMENTO E INSTALAÇÃO. AF_06/2022</t>
  </si>
  <si>
    <t>24,51</t>
  </si>
  <si>
    <t>89651</t>
  </si>
  <si>
    <t>LUVA, CPVC, SOLDÁVEL, DN 15MM, INSTALADO EM RAMAL OU SUB-RAMAL DE ÁGUA - FORNECIMENTO E INSTALAÇÃO. AF_06/2022</t>
  </si>
  <si>
    <t>89652</t>
  </si>
  <si>
    <t>LUVA DE CORRER, CPVC, SOLDÁVEL, DN 15MM, INSTALADO EM RAMAL OU SUB-RAMAL DE ÁGUA   FORNECIMENTO E INSTALAÇÃO. AF_06/2022</t>
  </si>
  <si>
    <t>89653</t>
  </si>
  <si>
    <t>LUVA DE TRANSIÇÃO, CPVC, SOLDÁVEL, DN15MM X 1/2, INSTALADO EM RAMAL OU SUB-RAMAL DE ÁGUA - FORNECIMENTO E INSTALAÇÃO. AF_06/2022</t>
  </si>
  <si>
    <t>89654</t>
  </si>
  <si>
    <t>UNIÃO, CPVC, SOLDÁVEL, DN15MM, INSTALADO EM RAMAL OU SUB-RAMAL DE ÁGUA   FORNECIMENTO E INSTALAÇÃO. AF_06/2022</t>
  </si>
  <si>
    <t>15,96</t>
  </si>
  <si>
    <t>89655</t>
  </si>
  <si>
    <t>CONECTOR, CPVC, SOLDÁVEL, DN 15MM X 1/2 , INSTALADO EM RAMAL OU SUB-RAMAL DE ÁGUA   FORNECIMENTO E INSTALAÇÃO. AF_06/2022</t>
  </si>
  <si>
    <t>89656</t>
  </si>
  <si>
    <t>ADAPTADOR, CPVC, SOLDÁVEL, DN15MM, INSTALADO EM RAMAL OU SUB-RAMAL DE ÁGUA   FORNECIMENTO E INSTALAÇÃO. AF_06/2022</t>
  </si>
  <si>
    <t>89657</t>
  </si>
  <si>
    <t>CURVA DE TRANSPOSIÇÃO, CPVC, SOLDÁVEL, DN15MM, INSTALADO EM RAMAL OU SUB-RAMAL DE ÁGUA   FORNECIMENTO E INSTALAÇÃO. AF_06/2022</t>
  </si>
  <si>
    <t>89658</t>
  </si>
  <si>
    <t>LUVA, CPVC, SOLDÁVEL, DN 22MM, INSTALADO EM RAMAL OU SUB-RAMAL DE ÁGUA   FORNECIMENTO E INSTALAÇÃO. AF_06/2022</t>
  </si>
  <si>
    <t>8,79</t>
  </si>
  <si>
    <t>89659</t>
  </si>
  <si>
    <t>LUVA DE CORRER, CPVC, SOLDÁVEL, DN 22MM, INSTALADO EM RAMAL OU SUB-RAMAL DE ÁGUA   FORNECIMENTO E INSTALAÇÃO. AF_06/2022</t>
  </si>
  <si>
    <t>14,32</t>
  </si>
  <si>
    <t>89660</t>
  </si>
  <si>
    <t>LUVA DE TRANSIÇÃO, CPVC, SOLDÁVEL, DN22MM X 25MM, INSTALADO EM RAMAL OU SUB-RAMAL DE ÁGUA - FORNECIMENTO E INSTALAÇÃO. AF_06/2022</t>
  </si>
  <si>
    <t>8,97</t>
  </si>
  <si>
    <t>89661</t>
  </si>
  <si>
    <t>UNIÃO, CPVC, SOLDÁVEL, DN22MM, INSTALADO EM RAMAL OU SUB-RAMAL DE ÁGUA   FORNECIMENTO E INSTALAÇÃO. AF_06/2022</t>
  </si>
  <si>
    <t>89662</t>
  </si>
  <si>
    <t>CONECTOR, CPVC, SOLDÁVEL, DN 22MM X 1/2 , INSTALADO EM RAMAL OU SUB-RAMAL DE ÁGUA   FORNECIMENTO E INSTALAÇÃO. AF_06/2022</t>
  </si>
  <si>
    <t>89663</t>
  </si>
  <si>
    <t>ADAPTADOR, CPVC, SOLDÁVEL, DN22MM, INSTALADO EM RAMAL OU SUB-RAMAL DE ÁGUA   FORNECIMENTO E INSTALAÇÃO. AF_06/2022</t>
  </si>
  <si>
    <t>23,52</t>
  </si>
  <si>
    <t>89664</t>
  </si>
  <si>
    <t>CURVA DE TRANSPOSIÇÃO, CPVC, SOLDÁVEL, DN22MM, INSTALADO EM RAMAL OU SUB-RAMAL DE ÁGUA   FORNECIMENTO E INSTALAÇÃO. AF_06/2022</t>
  </si>
  <si>
    <t>89666</t>
  </si>
  <si>
    <t>BUCHA DE REDUÇÃO, CPVC, SOLDÁVEL, DN22MM X 15MM, INSTALADO EM RAMAL OU SUB-RAMAL DE ÁGUA   FORNECIMENTO E INSTALAÇÃO. AF_06/2022</t>
  </si>
  <si>
    <t>7,00</t>
  </si>
  <si>
    <t>89667</t>
  </si>
  <si>
    <t>TÊ DE INSPEÇÃO, PVC, SERIE R, ÁGUA PLUVIAL, DN 75 MM, JUNTA ELÁSTICA, FORNECIDO E INSTALADO EM CONDUTORES VERTICAIS DE ÁGUAS PLUVIAIS. AF_06/2022</t>
  </si>
  <si>
    <t>89668</t>
  </si>
  <si>
    <t>CONECTOR, CPVC, SOLDÁVEL, DN22MM X 3/4, INSTALADO EM RAMAL OU SUB-RAMAL DE ÁGUA - FORNECIMENTO E INSTALAÇÃO. AF_06/2022</t>
  </si>
  <si>
    <t>89669</t>
  </si>
  <si>
    <t>LUVA SIMPLES, PVC, SERIE R, ÁGUA PLUVIAL, DN 100 MM, JUNTA ELÁSTICA, FORNECIDO E INSTALADO EM CONDUTORES VERTICAIS DE ÁGUAS PLUVIAIS. AF_06/2022</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</si>
  <si>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</si>
  <si>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</si>
  <si>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</si>
  <si>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</si>
  <si>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89672</t>
  </si>
  <si>
    <t>LUVA DE CORRER, CPVC, SOLDÁVEL, DN 28MM, INSTALADO EM RAMAL OU SUB-RAMAL DE ÁGUA   FORNECIMENTO E INSTALAÇÃO. AF_06/2022</t>
  </si>
  <si>
    <t>89673</t>
  </si>
  <si>
    <t>REDUÇÃO EXCÊNTRICA, PVC, SERIE R, ÁGUA PLUVIAL, DN 100 X 75 MM, JUNTA ELÁSTICA, FORNECIDO E INSTALADO EM CONDUTORES VERTICAIS DE ÁGUAS PLUVIAIS. AF_06/2022</t>
  </si>
  <si>
    <t>89674</t>
  </si>
  <si>
    <t>UNIÃO, CPVC, SOLDÁVEL, DN28MM, INSTALADO EM RAMAL OU SUB-RAMAL DE ÁGUA   FORNECIMENTO E INSTALAÇÃO. AF_06/2022</t>
  </si>
  <si>
    <t>89675</t>
  </si>
  <si>
    <t>TÊ DE INSPEÇÃO, PVC, SERIE R, ÁGUA PLUVIAL, DN 100 MM, JUNTA ELÁSTICA, FORNECIDO E INSTALADO EM CONDUTORES VERTICAIS DE ÁGUAS PLUVIAIS. AF_06/2022</t>
  </si>
  <si>
    <t>89676</t>
  </si>
  <si>
    <t>CONECTOR, CPVC, SOLDÁVEL, DN 28MM X 1 , INSTALADO EM RAMAL OU SUB-RAMAL DE ÁGUA   FORNECIMENTO E INSTALAÇÃO. AF_06/2022</t>
  </si>
  <si>
    <t>89677</t>
  </si>
  <si>
    <t>LUVA SIMPLES, PVC, SERIE R, ÁGUA PLUVIAL, DN 150 MM, JUNTA ELÁSTICA, FORNECIDO E INSTALADO EM CONDUTORES VERTICAIS DE ÁGUAS PLUVIAIS. AF_06/2022</t>
  </si>
  <si>
    <t>89678</t>
  </si>
  <si>
    <t>BUCHA DE REDUÇÃO, CPVC, SOLDÁVEL, DN28MM X 22MM, INSTALADO EM RAMAL OU SUB-RAMAL DE ÁGUA   FORNECIMENTO E INSTALAÇÃO. AF_06/2022</t>
  </si>
  <si>
    <t>89679</t>
  </si>
  <si>
    <t>LUVA DE CORRER, PVC, SERIE R, ÁGUA PLUVIAL, DN 150 MM, JUNTA ELÁSTICA, FORNECIDO E INSTALADO EM CONDUTORES VERTICAIS DE ÁGUAS PLUVIAIS. AF_06/2022</t>
  </si>
  <si>
    <t>89680</t>
  </si>
  <si>
    <t>LUVA, CPVC, SOLDÁVEL, DN 35MM, INSTALADO EM RAMAL OU SUB-RAMAL DE ÁGUA   FORNECIMENTO E INSTALAÇÃO. AF_06/2022</t>
  </si>
  <si>
    <t>19,05</t>
  </si>
  <si>
    <t>89681</t>
  </si>
  <si>
    <t>REDUÇÃO EXCÊNTRICA, PVC, SERIE R, ÁGUA PLUVIAL, DN 150 X 100 MM, JUNTA ELÁSTICA, FORNECIDO E INSTALADO EM CONDUTORES VERTICAIS DE ÁGUAS PLUVIAIS. AF_06/2022</t>
  </si>
  <si>
    <t>89682</t>
  </si>
  <si>
    <t>LUVA DE CORRER, CPVC, SOLDÁVEL, DN 35MM, INSTALADO EM RAMAL OU SUB-RAMAL DE ÁGUA   FORNECIMENTO E INSTALAÇÃO. AF_06/2022</t>
  </si>
  <si>
    <t>89683</t>
  </si>
  <si>
    <t>TÊ DE INSPEÇÃO, PVC, SERIE R, ÁGUA PLUVIAL, DN 150 X 100 MM, JUNTA ELÁSTICA, FORNECIDO E INSTALADO EM CONDUTORES VERTICAIS DE ÁGUAS PLUVIAIS. AF_06/2022</t>
  </si>
  <si>
    <t>89684</t>
  </si>
  <si>
    <t>UNIÃO, CPVC, SOLDÁVEL, DN35MM, INSTALADO EM RAMAL OU SUB-RAMAL DE ÁGUA   FORNECIMENTO E INSTALAÇÃO. AF_06/2022</t>
  </si>
  <si>
    <t>89685</t>
  </si>
  <si>
    <t>JUNÇÃO SIMPLES, PVC, SERIE R, ÁGUA PLUVIAL, DN 75 X 75 MM, JUNTA ELÁSTICA, FORNECIDO E INSTALADO EM CONDUTORES VERTICAIS DE ÁGUAS PLUVIAIS. AF_06/2022</t>
  </si>
  <si>
    <t>58,57</t>
  </si>
  <si>
    <t>89686</t>
  </si>
  <si>
    <t>CONECTOR, CPVC, SOLDÁVEL, DN 35MM X 1 1/4 , INSTALADO EM RAMAL OU SUB-RAMAL DE ÁGUA   FORNECIMENTO E INSTALAÇÃO. AF_06/2022</t>
  </si>
  <si>
    <t>89687</t>
  </si>
  <si>
    <t>TÊ, PVC, SERIE R, ÁGUA PLUVIAL, DN 75 X 75 MM, JUNTA ELÁSTICA, FORNECIDO E INSTALADO EM CONDUTORES VERTICAIS DE ÁGUAS PLUVIAIS. AF_06/2022</t>
  </si>
  <si>
    <t>89689</t>
  </si>
  <si>
    <t>BUCHA DE REDUÇÃO, CPVC, SOLDÁVEL, DN35MM X 28MM, INSTALADO EM RAMAL OU SUB-RAMAL DE ÁGUA   FORNECIMENTO E INSTALAÇÃO. AF_06/2022</t>
  </si>
  <si>
    <t>29,68</t>
  </si>
  <si>
    <t>89690</t>
  </si>
  <si>
    <t>JUNÇÃO SIMPLES, PVC, SERIE R, ÁGUA PLUVIAL, DN 100 X 100 MM, JUNTA ELÁSTICA, FORNECIDO E INSTALADO EM CONDUTORES VERTICAIS DE ÁGUAS PLUVIAIS. AF_06/2022</t>
  </si>
  <si>
    <t>89691</t>
  </si>
  <si>
    <t>TE, CPVC, SOLDÁVEL, DN 15MM, INSTALADO EM RAMAL OU SUB-RAMAL DE ÁGUA - FORNECIMENTO E INSTALAÇÃO. AF_06/2022</t>
  </si>
  <si>
    <t>89692</t>
  </si>
  <si>
    <t>JUNÇÃO SIMPLES, PVC, SERIE R, ÁGUA PLUVIAL, DN 100 X 75 MM, JUNTA ELÁSTICA, FORNECIDO E INSTALADO EM CONDUTORES VERTICAIS DE ÁGUAS PLUVIAIS. AF_06/2022</t>
  </si>
  <si>
    <t>97,81</t>
  </si>
  <si>
    <t>89693</t>
  </si>
  <si>
    <t>TÊ, PVC, SERIE R, ÁGUA PLUVIAL, DN 100 X 100 MM, JUNTA ELÁSTICA, FORNECIDO E INSTALADO EM CONDUTORES VERTICAIS DE ÁGUAS PLUVIAIS. AF_06/2022</t>
  </si>
  <si>
    <t>89694</t>
  </si>
  <si>
    <t>TE DE TRANSIÇÃO, CPVC, SOLDÁVEL, DN 15MM X 1/2 , INSTALADO EM RAMAL OU SUB-RAMAL DE ÁGUA   FORNECIMENTO E INSTALAÇÃO. AF_06/2022</t>
  </si>
  <si>
    <t>17,26</t>
  </si>
  <si>
    <t>89695</t>
  </si>
  <si>
    <t>TÊ MISTURADOR, CPVC, SOLDÁVEL, DN15MM, INSTALADO EM RAMAL OU SUB-RAMAL DE ÁGUA   FORNECIMENTO E INSTALAÇÃO. AF_06/2022</t>
  </si>
  <si>
    <t>15,09</t>
  </si>
  <si>
    <t>89696</t>
  </si>
  <si>
    <t>TÊ, PVC, SERIE R, ÁGUA PLUVIAL, DN 100 X 75 MM, JUNTA ELÁSTICA, FORNECIDO E INSTALADO EM CONDUTORES VERTICAIS DE ÁGUAS PLUVIAIS. AF_06/2022</t>
  </si>
  <si>
    <t>89697</t>
  </si>
  <si>
    <t>TE, CPVC, SOLDÁVEL, DN 22MM, INSTALADO EM RAMAL OU SUB-RAMAL DE ÁGUA - FORNECIMENTO E INSTALAÇÃO. AF_06/2022</t>
  </si>
  <si>
    <t>16,41</t>
  </si>
  <si>
    <t>89698</t>
  </si>
  <si>
    <t>JUNÇÃO SIMPLES, PVC, SERIE R, ÁGUA PLUVIAL, DN 150 X 150 MM, JUNTA ELÁSTICA, FORNECIDO E INSTALADO EM CONDUTORES VERTICAIS DE ÁGUAS PLUVIAIS. AF_06/2022</t>
  </si>
  <si>
    <t>89699</t>
  </si>
  <si>
    <t>JUNÇÃO SIMPLES, PVC, SERIE R, ÁGUA PLUVIAL, DN 150 X 100 MM, JUNTA ELÁSTICA, FORNECIDO E INSTALADO EM CONDUTORES VERTICAIS DE ÁGUAS PLUVIAIS. AF_06/2022</t>
  </si>
  <si>
    <t>89700</t>
  </si>
  <si>
    <t>TE DE TRANSIÇÃO, CPVC, SOLDÁVEL, DN 22MM X 1/2 , INSTALADO EM RAMAL OU SUB-RAMAL DE ÁGUA   FORNECIMENTO E INSTALAÇÃO. AF_06/2022</t>
  </si>
  <si>
    <t>89701</t>
  </si>
  <si>
    <t>TÊ, PVC, SERIE R, ÁGUA PLUVIAL, DN 150 X 150 MM, JUNTA ELÁSTICA, FORNECIDO E INSTALADO EM CONDUTORES VERTICAIS DE ÁGUAS PLUVIAIS. AF_06/2022</t>
  </si>
  <si>
    <t>89702</t>
  </si>
  <si>
    <t>TÊ MISTURADOR, CPVC, SOLDÁVEL, DN22MM, INSTALADO EM RAMAL OU SUB-RAMAL DE ÁGUA   FORNECIMENTO E INSTALAÇÃO. AF_06/2022</t>
  </si>
  <si>
    <t>89703</t>
  </si>
  <si>
    <t>TE MISTURADOR DE TRANSIÇÃO, CPVC, SOLDÁVEL, DN 22MM X 3/4, INSTALADO EM RAMAL OU SUB-RAMAL DE ÁGUA - FORNECIMENTO E INSTALAÇÃO. AF_06/2022</t>
  </si>
  <si>
    <t>89704</t>
  </si>
  <si>
    <t>TÊ, PVC, SERIE R, ÁGUA PLUVIAL, DN 150 X 100 MM, JUNTA ELÁSTICA, FORNECIDO E INSTALADO EM CONDUTORES VERTICAIS DE ÁGUAS PLUVIAIS. AF_06/2022</t>
  </si>
  <si>
    <t>89705</t>
  </si>
  <si>
    <t>TÊ, CPVC, SOLDÁVEL, DN28MM, INSTALADO EM RAMAL OU SUB-RAMAL DE ÁGUA   FORNECIMENTO E INSTALAÇÃO. AF_06/2022</t>
  </si>
  <si>
    <t>89706</t>
  </si>
  <si>
    <t>TÊ, CPVC, SOLDÁVEL, DN35MM, INSTALADO EM RAMAL OU SUB-RAMAL DE ÁGUA   FORNECIMENTO E INSTALAÇÃO. AF_06/2022</t>
  </si>
  <si>
    <t>89718</t>
  </si>
  <si>
    <t>TUBO, CPVC, SOLDÁVEL, DN 35MM, INSTALADO EM RAMAL DE DISTRIBUIÇÃO DE ÁGUA   FORNECIMENTO E INSTALAÇÃO. AF_06/2022</t>
  </si>
  <si>
    <t>89719</t>
  </si>
  <si>
    <t>JOELHO 90 GRAUS, CPVC, SOLDÁVEL, DN 22MM, INSTALADO EM RAMAL DE DISTRIBUIÇÃO DE ÁGUA   FORNECIMENTO E INSTALAÇÃO. AF_06/2022</t>
  </si>
  <si>
    <t>89720</t>
  </si>
  <si>
    <t>JOELHO 45 GRAUS, CPVC, SOLDÁVEL, DN 22MM, INSTALADO EM RAMAL DE DISTRIBUIÇÃO DE ÁGUA   FORNECIMENTO E INSTALAÇÃO. AF_06/2022</t>
  </si>
  <si>
    <t>89721</t>
  </si>
  <si>
    <t>CURVA 90 GRAUS, CPVC, SOLDÁVEL, DN 22MM, INSTALADO EM RAMAL DE DISTRIBUIÇÃO DE ÁGUA - FORNECIMENTO E INSTALAÇÃO. AF_06/2022</t>
  </si>
  <si>
    <t>89723</t>
  </si>
  <si>
    <t>JOELHO 90 GRAUS, CPVC, SOLDÁVEL, DN 28MM, INSTALADO EM RAMAL DE DISTRIBUIÇÃO DE ÁGUA   FORNECIMENTO E INSTALAÇÃO. AF_06/2022</t>
  </si>
  <si>
    <t>89724</t>
  </si>
  <si>
    <t>JOELHO 90 GRAUS, PVC, SERIE NORMAL, ESGOTO PREDIAL, DN 40 MM, JUNTA SOLDÁVEL, FORNECIDO E INSTALADO EM RAMAL DE DESCARGA OU RAMAL DE ESGOTO SANITÁRIO. AF_08/2022</t>
  </si>
  <si>
    <t>89725</t>
  </si>
  <si>
    <t>JOELHO 45 GRAUS, CPVC, SOLDÁVEL, DN 28MM, INSTALADO EM RAMAL DE DISTRIBUIÇÃO DE ÁGUA   FORNECIMENTO E INSTALAÇÃO. AF_06/2022</t>
  </si>
  <si>
    <t>89726</t>
  </si>
  <si>
    <t>JOELHO 45 GRAUS, PVC, SERIE NORMAL, ESGOTO PREDIAL, DN 40 MM, JUNTA SOLDÁVEL, FORNECIDO E INSTALADO EM RAMAL DE DESCARGA OU RAMAL DE ESGOTO SANITÁRIO. AF_08/2022</t>
  </si>
  <si>
    <t>10,24</t>
  </si>
  <si>
    <t>89727</t>
  </si>
  <si>
    <t>CURVA 90 GRAUS, CPVC, SOLDÁVEL, DN 28MM, INSTALADO EM RAMAL DE DISTRIBUIÇÃO DE ÁGUA   FORNECIMENTO E INSTALAÇÃO. AF_06/2022</t>
  </si>
  <si>
    <t>20,31</t>
  </si>
  <si>
    <t>89728</t>
  </si>
  <si>
    <t>CURVA CURTA 90 GRAUS, PVC, SERIE NORMAL, ESGOTO PREDIAL, DN 40 MM, JUNTA SOLDÁVEL, FORNECIDO E INSTALADO EM RAMAL DE DESCARGA OU RAMAL DE ESGOTO SANITÁRIO. AF_08/2022</t>
  </si>
  <si>
    <t>12,93</t>
  </si>
  <si>
    <t>89729</t>
  </si>
  <si>
    <t>JOELHO 90 GRAUS, CPVC, SOLDÁVEL, DN 35MM, INSTALADO EM RAMAL DE DISTRIBUIÇÃO DE ÁGUA   FORNECIMENTO E INSTALAÇÃO. AF_06/2022</t>
  </si>
  <si>
    <t>24,68</t>
  </si>
  <si>
    <t>89730</t>
  </si>
  <si>
    <t>CURVA LONGA 90 GRAUS, PVC, SERIE NORMAL, ESGOTO PREDIAL, DN 40 MM, JUNTA SOLDÁVEL, FORNECIDO E INSTALADO EM RAMAL DE DESCARGA OU RAMAL DE ESGOTO SANITÁRIO. AF_08/2022</t>
  </si>
  <si>
    <t>14,83</t>
  </si>
  <si>
    <t>89731</t>
  </si>
  <si>
    <t>JOELHO 90 GRAUS, PVC, SERIE NORMAL, ESGOTO PREDIAL, DN 50 MM, JUNTA ELÁSTICA, FORNECIDO E INSTALADO EM RAMAL DE DESCARGA OU RAMAL DE ESGOTO SANITÁRIO. AF_08/2022</t>
  </si>
  <si>
    <t>89732</t>
  </si>
  <si>
    <t>JOELHO 45 GRAUS, PVC, SERIE NORMAL, ESGOTO PREDIAL, DN 50 MM, JUNTA ELÁSTICA, FORNECIDO E INSTALADO EM RAMAL DE DESCARGA OU RAMAL DE ESGOTO SANITÁRIO. AF_08/2022</t>
  </si>
  <si>
    <t>89733</t>
  </si>
  <si>
    <t>CURVA CURTA 90 GRAUS, PVC, SERIE NORMAL, ESGOTO PREDIAL, DN 50 MM, JUNTA ELÁSTICA, FORNECIDO E INSTALADO EM RAMAL DE DESCARGA OU RAMAL DE ESGOTO SANITÁRIO. AF_08/2022</t>
  </si>
  <si>
    <t>89734</t>
  </si>
  <si>
    <t>JOELHO 45 GRAUS, CPVC, SOLDÁVEL, DN 35MM, INSTALADO EM RAMAL DE DISTRIBUIÇÃO DE ÁGUA   FORNECIMENTO E INSTALAÇÃO. AF_06/2022</t>
  </si>
  <si>
    <t>89735</t>
  </si>
  <si>
    <t>CURVA LONGA 90 GRAUS, PVC, SERIE NORMAL, ESGOTO PREDIAL, DN 50 MM, JUNTA ELÁSTICA, FORNECIDO E INSTALADO EM RAMAL DE DESCARGA OU RAMAL DE ESGOTO SANITÁRIO. AF_08/2022</t>
  </si>
  <si>
    <t>89736</t>
  </si>
  <si>
    <t>LUVA, CPVC, SOLDÁVEL, DN 22MM, INSTALADO EM RAMAL DE DISTRIBUIÇÃO DE ÁGUA   FORNECIMENTO E INSTALAÇÃO. AF_06/2022</t>
  </si>
  <si>
    <t>89737</t>
  </si>
  <si>
    <t>JOELHO 90 GRAUS, PVC, SERIE NORMAL, ESGOTO PREDIAL, DN 75 MM, JUNTA ELÁSTICA, FORNECIDO E INSTALADO EM RAMAL DE DESCARGA OU RAMAL DE ESGOTO SANITÁRIO. AF_08/2022</t>
  </si>
  <si>
    <t>89738</t>
  </si>
  <si>
    <t>89739</t>
  </si>
  <si>
    <t>JOELHO 45 GRAUS, PVC, SERIE NORMAL, ESGOTO PREDIAL, DN 75 MM, JUNTA ELÁSTICA, FORNECIDO E INSTALADO EM RAMAL DE DESCARGA OU RAMAL DE ESGOTO SANITÁRIO. AF_08/2022</t>
  </si>
  <si>
    <t>89740</t>
  </si>
  <si>
    <t>LUVA DE TRANSIÇÃO, CPVC, SOLDÁVEL, DN 22MM X 25MM, INSTALADO EM RAMAL DE DISTRIBUIÇÃO DE ÁGUA   FORNECIMENTO E INSTALAÇÃO. AF_06/2022</t>
  </si>
  <si>
    <t>89741</t>
  </si>
  <si>
    <t>UNIÃO, CPVC, SOLDÁVEL, DN 22MM, INSTALADO EM RAMAL DE DISTRIBUIÇÃO DE ÁGUA   FORNECIMENTO E INSTALAÇÃO. AF_06/2022</t>
  </si>
  <si>
    <t>89742</t>
  </si>
  <si>
    <t>CURVA CURTA 90 GRAUS, PVC, SERIE NORMAL, ESGOTO PREDIAL, DN 75 MM, JUNTA ELÁSTICA, FORNECIDO E INSTALADO EM RAMAL DE DESCARGA OU RAMAL DE ESGOTO SANITÁRIO. AF_08/2022</t>
  </si>
  <si>
    <t>89743</t>
  </si>
  <si>
    <t>CURVA LONGA 90 GRAUS, PVC, SERIE NORMAL, ESGOTO PREDIAL, DN 75 MM, JUNTA ELÁSTICA, FORNECIDO E INSTALADO EM RAMAL DE DESCARGA OU RAMAL DE ESGOTO SANITÁRIO. AF_08/2022</t>
  </si>
  <si>
    <t>89744</t>
  </si>
  <si>
    <t>JOELHO 90 GRAUS, PVC, SERIE NORMAL, ESGOTO PREDIAL, DN 100 MM, JUNTA ELÁSTICA, FORNECIDO E INSTALADO EM RAMAL DE DESCARGA OU RAMAL DE ESGOTO SANITÁRIO. AF_08/2022</t>
  </si>
  <si>
    <t>89746</t>
  </si>
  <si>
    <t>JOELHO 45 GRAUS, PVC, SERIE NORMAL, ESGOTO PREDIAL, DN 100 MM, JUNTA ELÁSTICA, FORNECIDO E INSTALADO EM RAMAL DE DESCARGA OU RAMAL DE ESGOTO SANITÁRIO. AF_08/2022</t>
  </si>
  <si>
    <t>26,96</t>
  </si>
  <si>
    <t>89747</t>
  </si>
  <si>
    <t>ADAPTADOR, CPVC, SOLDÁVEL, DN 22MM, INSTALADO EM RAMAL DE DISTRIBUIÇÃO DE ÁGUA   FORNECIMENTO E INSTALAÇÃO. AF_06/2022</t>
  </si>
  <si>
    <t>89748</t>
  </si>
  <si>
    <t>CURVA CURTA 90 GRAUS, PVC, SERIE NORMAL, ESGOTO PREDIAL, DN 100 MM, JUNTA ELÁSTICA, FORNECIDO E INSTALADO EM RAMAL DE DESCARGA OU RAMAL DE ESGOTO SANITÁRIO. AF_08/2022</t>
  </si>
  <si>
    <t>89749</t>
  </si>
  <si>
    <t>CURVA DE TRANSPOSIÇÃO, CPVC, SOLDÁVEL, DN 22MM, INSTALADO EM RAMAL DE DISTRIBUIÇÃO DE ÁGUA   FORNECIMENTO E INSTALAÇÃO. AF_06/2022</t>
  </si>
  <si>
    <t>13,77</t>
  </si>
  <si>
    <t>89750</t>
  </si>
  <si>
    <t>CURVA LONGA 90 GRAUS, PVC, SERIE NORMAL, ESGOTO PREDIAL, DN 100 MM, JUNTA ELÁSTICA, FORNECIDO E INSTALADO EM RAMAL DE DESCARGA OU RAMAL DE ESGOTO SANITÁRIO. AF_08/2022</t>
  </si>
  <si>
    <t>76,16</t>
  </si>
  <si>
    <t>89752</t>
  </si>
  <si>
    <t>LUVA SIMPLES, PVC, SERIE NORMAL, ESGOTO PREDIAL, DN 40 MM, JUNTA SOLDÁVEL, FORNECIDO E INSTALADO EM RAMAL DE DESCARGA OU RAMAL DE ESGOTO SANITÁRIO. AF_08/2022</t>
  </si>
  <si>
    <t>89753</t>
  </si>
  <si>
    <t>LUVA SIMPLES, PVC, SERIE NORMAL, ESGOTO PREDIAL, DN 50 MM, JUNTA ELÁSTICA, FORNECIDO E INSTALADO EM RAMAL DE DESCARGA OU RAMAL DE ESGOTO SANITÁRIO. AF_08/2022</t>
  </si>
  <si>
    <t>89754</t>
  </si>
  <si>
    <t>LUVA DE CORRER, PVC, SERIE NORMAL, ESGOTO PREDIAL, DN 50 MM, JUNTA ELÁSTICA, FORNECIDO E INSTALADO EM RAMAL DE DESCARGA OU RAMAL DE ESGOTO SANITÁRIO. AF_08/2022</t>
  </si>
  <si>
    <t>89755</t>
  </si>
  <si>
    <t>LUVA, CPVC, SOLDÁVEL, DN 28MM, INSTALADO EM RAMAL DE DISTRIBUIÇÃO DE ÁGUA   FORNECIMENTO E INSTALAÇÃO. AF_06/2022</t>
  </si>
  <si>
    <t>89756</t>
  </si>
  <si>
    <t>LUVA DE CORRER, CPVC, SOLDÁVEL, DN 28MM, INSTALADO EM RAMAL DE DISTRIBUIÇÃO DE ÁGUA   FORNECIMENTO E INSTALAÇÃO. AF_06/2022</t>
  </si>
  <si>
    <t>89757</t>
  </si>
  <si>
    <t>UNIÃO, CPVC, SOLDÁVEL, DN 28MM, INSTALADO EM RAMAL DE DISTRIBUIÇÃO DE ÁGUA   FORNECIMENTO E INSTALAÇÃO. AF_06/2022</t>
  </si>
  <si>
    <t>23,83</t>
  </si>
  <si>
    <t>89758</t>
  </si>
  <si>
    <t>CONECTOR, CPVC, SOLDÁVEL, DN 28MM X 1 , INSTALADO EM RAMAL DE DISTRIBUIÇÃO DE ÁGUA   FORNECIMENTO E INSTALAÇÃO. AF_06/2022</t>
  </si>
  <si>
    <t>89759</t>
  </si>
  <si>
    <t>BUCHA DE REDUÇÃO, CPVC, SOLDÁVEL, DN 28MM X 22MM, INSTALADO EM RAMAL DE DISTRIBUIÇÃO DE ÁGUA - FORNECIMENTO E INSTALAÇÃO. AF_06/2022</t>
  </si>
  <si>
    <t>89760</t>
  </si>
  <si>
    <t>LUVA, CPVC, SOLDÁVEL, DN 35MM, INSTALADO EM RAMAL DE DISTRIBUIÇÃO DE ÁGUA - FORNECIMENTO E INSTALAÇÃO. AF_06/2022</t>
  </si>
  <si>
    <t>18,39</t>
  </si>
  <si>
    <t>89761</t>
  </si>
  <si>
    <t>LUVA DE CORRER, CPVC, SOLDÁVEL, DN 35MM, INSTALADO EM RAMAL DE DISTRIBUIÇÃO DE ÁGUA - FORNECIMENTO E INSTALAÇÃO. AF_06/2022</t>
  </si>
  <si>
    <t>89762</t>
  </si>
  <si>
    <t>UNIÃO, CPVC, SOLDÁVEL, DN35MM, INSTALADO EM RAMAL DE DISTRIBUIÇÃO DE ÁGUA - FORNECIMENTO E INSTALAÇÃO. AF_06/2022</t>
  </si>
  <si>
    <t>34,17</t>
  </si>
  <si>
    <t>89763</t>
  </si>
  <si>
    <t>CONECTOR, CPVC, SOLDÁVEL, DN 35MM X 1 1/4 , INSTALADO EM RAMAL DE DISTRIBUIÇÃO DE ÁGUA - FORNECIMENTO E INSTALAÇÃO. AF_06/2022</t>
  </si>
  <si>
    <t>89764</t>
  </si>
  <si>
    <t>BUCHA DE REDUÇÃO, CPVC, SOLDÁVEL, DN35MM X 28MM, INSTALADO EM RAMAL DE DISTRIBUIÇÃO DE ÁGUA - FORNECIMENTO E INSTALAÇÃO. AF_06/2022</t>
  </si>
  <si>
    <t>89765</t>
  </si>
  <si>
    <t>TE, CPVC, SOLDÁVEL, DN 22MM, INSTALADO EM RAMAL DE DISTRIBUIÇÃO DE ÁGUA - FORNECIMENTO E INSTALAÇÃO. AF_06/2022</t>
  </si>
  <si>
    <t>15,42</t>
  </si>
  <si>
    <t>89767</t>
  </si>
  <si>
    <t>TÊ MISTURADOR, CPVC, SOLDÁVEL, DN 22MM, INSTALADO EM RAMAL DE DISTRIBUIÇÃO DE ÁGUA - FORNECIMENTO E INSTALAÇÃO. AF_06/2022</t>
  </si>
  <si>
    <t>89768</t>
  </si>
  <si>
    <t>TÊ, CPVC, SOLDÁVEL, DN 28MM, INSTALADO EM RAMAL DE DISTRIBUIÇÃO DE ÁGUA - FORNECIMENTO E INSTALAÇÃO. AF_06/2022</t>
  </si>
  <si>
    <t>89769</t>
  </si>
  <si>
    <t>TÊ, CPVC, SOLDÁVEL, DN35MM, INSTALADO EM RAMAL DE DISTRIBUIÇÃO DE ÁGUA - FORNECIMENTO E INSTALAÇÃO. AF_06/2022</t>
  </si>
  <si>
    <t>89772</t>
  </si>
  <si>
    <t>TUBO, CPVC, SOLDÁVEL, DN 54MM, INSTALADO EM PRUMADA DE ÁGUA   FORNECIMENTO E INSTALAÇÃO. AF_06/2022</t>
  </si>
  <si>
    <t>89774</t>
  </si>
  <si>
    <t>LUVA SIMPLES, PVC, SERIE NORMAL, ESGOTO PREDIAL, DN 75 MM, JUNTA ELÁSTICA, FORNECIDO E INSTALADO EM RAMAL DE DESCARGA OU RAMAL DE ESGOTO SANITÁRIO. AF_08/2022</t>
  </si>
  <si>
    <t>15,03</t>
  </si>
  <si>
    <t>89776</t>
  </si>
  <si>
    <t>LUVA DE CORRER, PVC, SERIE NORMAL, ESGOTO PREDIAL, DN 75 MM, JUNTA ELÁSTICA, FORNECIDO E INSTALADO EM RAMAL DE DESCARGA OU RAMAL DE ESGOTO SANITÁRIO. AF_08/2022</t>
  </si>
  <si>
    <t>89777</t>
  </si>
  <si>
    <t>JOELHO 90 GRAUS, CPVC, SOLDÁVEL, DN 35MM, INSTALADO EM PRUMADA DE ÁGUA   FORNECIMENTO E INSTALAÇÃO. AF_06/2022</t>
  </si>
  <si>
    <t>89778</t>
  </si>
  <si>
    <t>LUVA SIMPLES, PVC, SERIE NORMAL, ESGOTO PREDIAL, DN 100 MM, JUNTA ELÁSTICA, FORNECIDO E INSTALADO EM RAMAL DE DESCARGA OU RAMAL DE ESGOTO SANITÁRIO. AF_08/2022</t>
  </si>
  <si>
    <t>17,11</t>
  </si>
  <si>
    <t>89779</t>
  </si>
  <si>
    <t>LUVA DE CORRER, PVC, SERIE NORMAL, ESGOTO PREDIAL, DN 100 MM, JUNTA ELÁSTICA, FORNECIDO E INSTALADO EM RAMAL DE DESCARGA OU RAMAL DE ESGOTO SANITÁRIO. AF_08/2022</t>
  </si>
  <si>
    <t>89780</t>
  </si>
  <si>
    <t>JOELHO 45 GRAUS, CPVC, SOLDÁVEL, DN 35MM, INSTALADO EM PRUMADA DE ÁGUA - FORNECIMENTO E INSTALAÇÃO. AF_06/2022</t>
  </si>
  <si>
    <t>89781</t>
  </si>
  <si>
    <t>JOELHO 90 GRAUS, CPVC, SOLDÁVEL, DN 42MM, INSTALADO EM PRUMADA DE ÁGUA   FORNECIMENTO E INSTALAÇÃO. AF_06/2022</t>
  </si>
  <si>
    <t>89782</t>
  </si>
  <si>
    <t>TE, PVC, SERIE NORMAL, ESGOTO PREDIAL, DN 40 X 40 MM, JUNTA SOLDÁVEL, FORNECIDO E INSTALADO EM RAMAL DE DESCARGA OU RAMAL DE ESGOTO SANITÁRIO. AF_08/2022</t>
  </si>
  <si>
    <t>14,48</t>
  </si>
  <si>
    <t>89783</t>
  </si>
  <si>
    <t>JUNÇÃO SIMPLES, PVC, SERIE NORMAL, ESGOTO PREDIAL, DN 40 MM, JUNTA SOLDÁVEL, FORNECIDO E INSTALADO EM RAMAL DE DESCARGA OU RAMAL DE ESGOTO SANITÁRIO. AF_08/2022</t>
  </si>
  <si>
    <t>89784</t>
  </si>
  <si>
    <t>TE, PVC, SERIE NORMAL, ESGOTO PREDIAL, DN 50 X 50 MM, JUNTA ELÁSTICA, FORNECIDO E INSTALADO EM RAMAL DE DESCARGA OU RAMAL DE ESGOTO SANITÁRIO. AF_08/2022</t>
  </si>
  <si>
    <t>23,06</t>
  </si>
  <si>
    <t>89785</t>
  </si>
  <si>
    <t>JUNÇÃO SIMPLES, PVC, SERIE NORMAL, ESGOTO PREDIAL, DN 50 X 50 MM, JUNTA ELÁSTICA, FORNECIDO E INSTALADO EM RAMAL DE DESCARGA OU RAMAL DE ESGOTO SANITÁRIO. AF_08/2022</t>
  </si>
  <si>
    <t>89786</t>
  </si>
  <si>
    <t>TE, PVC, SERIE NORMAL, ESGOTO PREDIAL, DN 75 X 75 MM, JUNTA ELÁSTICA, FORNECIDO E INSTALADO EM RAMAL DE DESCARGA OU RAMAL DE ESGOTO SANITÁRIO. AF_08/2022</t>
  </si>
  <si>
    <t>89787</t>
  </si>
  <si>
    <t>JOELHO 45 GRAUS, CPVC, SOLDÁVEL, DN 42MM, INSTALADO EM PRUMADA DE ÁGUA   FORNECIMENTO E INSTALAÇÃO. AF_06/2022</t>
  </si>
  <si>
    <t>89788</t>
  </si>
  <si>
    <t>JOELHO 90 GRAUS, CPVC, SOLDÁVEL, DN 54MM, INSTALADO EM PRUMADA DE ÁGUA   FORNECIMENTO E INSTALAÇÃO. AF_06/2022</t>
  </si>
  <si>
    <t>60,15</t>
  </si>
  <si>
    <t>89789</t>
  </si>
  <si>
    <t>JOELHO 45 GRAUS, CPVC, SOLDÁVEL, DN 54MM, INSTALADO EM PRUMADA DE ÁGUA   FORNECIMENTO E INSTALAÇÃO. AF_06/2022</t>
  </si>
  <si>
    <t>89790</t>
  </si>
  <si>
    <t>JOELHO 90 GRAUS, CPVC, SOLDÁVEL, DN 73MM, INSTALADO EM PRUMADA DE ÁGUA   FORNECIMENTO E INSTALAÇÃO. AF_06/2022</t>
  </si>
  <si>
    <t>89791</t>
  </si>
  <si>
    <t>JOELHO 45 GRAUS, CPVC, SOLDÁVEL, DN 73MM, INSTALADO EM PRUMADA DE ÁGUA   FORNECIMENTO E INSTALAÇÃO. AF_06/2022</t>
  </si>
  <si>
    <t>89792</t>
  </si>
  <si>
    <t>JOELHO 90 GRAUS, CPVC, SOLDÁVEL, DN 89MM, INSTALADO EM PRUMADA DE ÁGUA   FORNECIMENTO E INSTALAÇÃO. AF_06/2022</t>
  </si>
  <si>
    <t>89793</t>
  </si>
  <si>
    <t>JOELHO 45 GRAUS, CPVC, SOLDÁVEL, DN 89MM, INSTALADO EM PRUMADA DE ÁGUA   FORNECIMENTO E INSTALAÇÃO. AF_06/2022</t>
  </si>
  <si>
    <t>89794</t>
  </si>
  <si>
    <t>LUVA, CPVC, SOLDÁVEL, DN 35MM, INSTALADO EM PRUMADA DE ÁGUA   FORNECIMENTO E INSTALAÇÃO. AF_06/2022</t>
  </si>
  <si>
    <t>89795</t>
  </si>
  <si>
    <t>JUNÇÃO SIMPLES, PVC, SERIE NORMAL, ESGOTO PREDIAL, DN 75 X 75 MM, JUNTA ELÁSTICA, FORNECIDO E INSTALADO EM RAMAL DE DESCARGA OU RAMAL DE ESGOTO SANITÁRIO. AF_08/2022</t>
  </si>
  <si>
    <t>89796</t>
  </si>
  <si>
    <t>TE, PVC, SERIE NORMAL, ESGOTO PREDIAL, DN 100 X 100 MM, JUNTA ELÁSTICA, FORNECIDO E INSTALADO EM RAMAL DE DESCARGA OU RAMAL DE ESGOTO SANITÁRIO. AF_08/2022</t>
  </si>
  <si>
    <t>89797</t>
  </si>
  <si>
    <t>JUNÇÃO SIMPLES, PVC, SERIE NORMAL, ESGOTO PREDIAL, DN 100 X 100 MM, JUNTA ELÁSTICA, FORNECIDO E INSTALADO EM RAMAL DE DESCARGA OU RAMAL DE ESGOTO SANITÁRIO. AF_08/2022</t>
  </si>
  <si>
    <t>89801</t>
  </si>
  <si>
    <t>JOELHO 90 GRAUS, PVC, SERIE NORMAL, ESGOTO PREDIAL, DN 50 MM, JUNTA ELÁSTICA, FORNECIDO E INSTALADO EM PRUMADA DE ESGOTO SANITÁRIO OU VENTILAÇÃO. AF_08/2022</t>
  </si>
  <si>
    <t>9,04</t>
  </si>
  <si>
    <t>89802</t>
  </si>
  <si>
    <t>JOELHO 45 GRAUS, PVC, SERIE NORMAL, ESGOTO PREDIAL, DN 50 MM, JUNTA ELÁSTICA, FORNECIDO E INSTALADO EM PRUMADA DE ESGOTO SANITÁRIO OU VENTILAÇÃO. AF_08/2022</t>
  </si>
  <si>
    <t>9,77</t>
  </si>
  <si>
    <t>89803</t>
  </si>
  <si>
    <t>CURVA CURTA 90 GRAUS, PVC, SERIE NORMAL, ESGOTO PREDIAL, DN 50 MM, JUNTA ELÁSTICA, FORNECIDO E INSTALADO EM PRUMADA DE ESGOTO SANITÁRIO OU VENTILAÇÃO. AF_08/2022</t>
  </si>
  <si>
    <t>89804</t>
  </si>
  <si>
    <t>CURVA LONGA 90 GRAUS, PVC, SERIE NORMAL, ESGOTO PREDIAL, DN 50 MM, JUNTA ELÁSTICA, FORNECIDO E INSTALADO EM PRUMADA DE ESGOTO SANITÁRIO OU VENTILAÇÃO. AF_08/2022</t>
  </si>
  <si>
    <t>89805</t>
  </si>
  <si>
    <t>JOELHO 90 GRAUS, PVC, SERIE NORMAL, ESGOTO PREDIAL, DN 75 MM, JUNTA ELÁSTICA, FORNECIDO E INSTALADO EM PRUMADA DE ESGOTO SANITÁRIO OU VENTILAÇÃO. AF_08/2022</t>
  </si>
  <si>
    <t>89806</t>
  </si>
  <si>
    <t>JOELHO 45 GRAUS, PVC, SERIE NORMAL, ESGOTO PREDIAL, DN 75 MM, JUNTA ELÁSTICA, FORNECIDO E INSTALADO EM PRUMADA DE ESGOTO SANITÁRIO OU VENTILAÇÃO. AF_08/2022</t>
  </si>
  <si>
    <t>89807</t>
  </si>
  <si>
    <t>CURVA CURTA 90 GRAUS, PVC, SERIE NORMAL, ESGOTO PREDIAL, DN 75 MM, JUNTA ELÁSTICA, FORNECIDO E INSTALADO EM PRUMADA DE ESGOTO SANITÁRIO OU VENTILAÇÃO. AF_08/2022</t>
  </si>
  <si>
    <t>36,61</t>
  </si>
  <si>
    <t>89808</t>
  </si>
  <si>
    <t>CURVA LONGA 90 GRAUS, PVC, SERIE NORMAL, ESGOTO PREDIAL, DN 75 MM, JUNTA ELÁSTICA, FORNECIDO E INSTALADO EM PRUMADA DE ESGOTO SANITÁRIO OU VENTILAÇÃO. AF_08/2022</t>
  </si>
  <si>
    <t>89809</t>
  </si>
  <si>
    <t>JOELHO 90 GRAUS, PVC, SERIE NORMAL, ESGOTO PREDIAL, DN 100 MM, JUNTA ELÁSTICA, FORNECIDO E INSTALADO EM PRUMADA DE ESGOTO SANITÁRIO OU VENTILAÇÃO. AF_08/2022</t>
  </si>
  <si>
    <t>89810</t>
  </si>
  <si>
    <t>JOELHO 45 GRAUS, PVC, SERIE NORMAL, ESGOTO PREDIAL, DN 100 MM, JUNTA ELÁSTICA, FORNECIDO E INSTALADO EM PRUMADA DE ESGOTO SANITÁRIO OU VENTILAÇÃO. AF_08/2022</t>
  </si>
  <si>
    <t>89811</t>
  </si>
  <si>
    <t>CURVA CURTA 90 GRAUS, PVC, SERIE NORMAL, ESGOTO PREDIAL, DN 100 MM, JUNTA ELÁSTICA, FORNECIDO E INSTALADO EM PRUMADA DE ESGOTO SANITÁRIO OU VENTILAÇÃO. AF_08/2022</t>
  </si>
  <si>
    <t>42,37</t>
  </si>
  <si>
    <t>89812</t>
  </si>
  <si>
    <t>CURVA LONGA 90 GRAUS, PVC, SERIE NORMAL, ESGOTO PREDIAL, DN 100 MM, JUNTA ELÁSTICA, FORNECIDO E INSTALADO EM PRUMADA DE ESGOTO SANITÁRIO OU VENTILAÇÃO. AF_08/2022</t>
  </si>
  <si>
    <t>89813</t>
  </si>
  <si>
    <t>LUVA SIMPLES, PVC, SERIE NORMAL, ESGOTO PREDIAL, DN 50 MM, JUNTA ELÁSTICA, FORNECIDO E INSTALADO EM PRUMADA DE ESGOTO SANITÁRIO OU VENTILAÇÃO. AF_08/2022</t>
  </si>
  <si>
    <t>89814</t>
  </si>
  <si>
    <t>LUVA DE CORRER, PVC, SERIE NORMAL, ESGOTO PREDIAL, DN 50 MM, JUNTA ELÁSTICA, FORNECIDO E INSTALADO EM PRUMADA DE ESGOTO SANITÁRIO OU VENTILAÇÃO. AF_08/2022</t>
  </si>
  <si>
    <t>89815</t>
  </si>
  <si>
    <t>LUVA DE CORRER, CPVC, SOLDÁVEL, DN 35MM, INSTALADO EM PRUMADA DE ÁGUA   FORNECIMENTO E INSTALAÇÃO. AF_06/2022</t>
  </si>
  <si>
    <t>22,25</t>
  </si>
  <si>
    <t>89816</t>
  </si>
  <si>
    <t>UNIÃO, CPVC, SOLDÁVEL, DN35MM, INSTALADO EM PRUMADA DE ÁGUA   FORNECIMENTO E INSTALAÇÃO. AF_06/2022</t>
  </si>
  <si>
    <t>89817</t>
  </si>
  <si>
    <t>LUVA SIMPLES, PVC, SERIE NORMAL, ESGOTO PREDIAL, DN 75 MM, JUNTA ELÁSTICA, FORNECIDO E INSTALADO EM PRUMADA DE ESGOTO SANITÁRIO OU VENTILAÇÃO. AF_08/2022</t>
  </si>
  <si>
    <t>13,70</t>
  </si>
  <si>
    <t>89818</t>
  </si>
  <si>
    <t>CONECTOR, CPVC, SOLDÁVEL, DN 35MM X 1 1/4 , INSTALADO EM PRUMADA DE ÁGUA   FORNECIMENTO E INSTALAÇÃO. AF_06/2022</t>
  </si>
  <si>
    <t>40,12</t>
  </si>
  <si>
    <t>89819</t>
  </si>
  <si>
    <t>LUVA DE CORRER, PVC, SERIE NORMAL, ESGOTO PREDIAL, DN 75 MM, JUNTA ELÁSTICA, FORNECIDO E INSTALADO EM PRUMADA DE ESGOTO SANITÁRIO OU VENTILAÇÃO. AF_08/2022</t>
  </si>
  <si>
    <t>23,03</t>
  </si>
  <si>
    <t>89821</t>
  </si>
  <si>
    <t>LUVA SIMPLES, PVC, SERIE NORMAL, ESGOTO PREDIAL, DN 100 MM, JUNTA ELÁSTICA, FORNECIDO E INSTALADO EM PRUMADA DE ESGOTO SANITÁRIO OU VENTILAÇÃO. AF_08/2022</t>
  </si>
  <si>
    <t>89822</t>
  </si>
  <si>
    <t>LUVA, CPVC, SOLDÁVEL, DN 42MM, INSTALADO EM PRUMADA DE ÁGUA   FORNECIMENTO E INSTALAÇÃO. AF_06/2022</t>
  </si>
  <si>
    <t>89823</t>
  </si>
  <si>
    <t>LUVA DE CORRER, PVC, SERIE NORMAL, ESGOTO PREDIAL, DN 100 MM, JUNTA ELÁSTICA, FORNECIDO E INSTALADO EM PRUMADA DE ESGOTO SANITÁRIO OU VENTILAÇÃO. AF_08/2022</t>
  </si>
  <si>
    <t>33,92</t>
  </si>
  <si>
    <t>89824</t>
  </si>
  <si>
    <t>LUVA DE CORRER, CPVC, SOLDÁVEL, DN 42MM, INSTALADO EM PRUMADA DE ÁGUA   FORNECIMENTO E INSTALAÇÃO. AF_06/2022</t>
  </si>
  <si>
    <t>29,94</t>
  </si>
  <si>
    <t>89825</t>
  </si>
  <si>
    <t>TE, PVC, SERIE NORMAL, ESGOTO PREDIAL, DN 50 X 50 MM, JUNTA ELÁSTICA, FORNECIDO E INSTALADO EM PRUMADA DE ESGOTO SANITÁRIO OU VENTILAÇÃO. AF_08/2022</t>
  </si>
  <si>
    <t>89826</t>
  </si>
  <si>
    <t>LUVA DE TRANSIÇÃO, CPVC, SOLDÁVEL, DN42MM X 1.1/2 , INSTALADO EM PRUMADA DE ÁGUA   FORNECIMENTO E INSTALAÇÃO. AF_06/2022</t>
  </si>
  <si>
    <t>89827</t>
  </si>
  <si>
    <t>JUNÇÃO SIMPLES, PVC, SERIE NORMAL, ESGOTO PREDIAL, DN 50 X 50 MM, JUNTA ELÁSTICA, FORNECIDO E INSTALADO EM PRUMADA DE ESGOTO SANITÁRIO OU VENTILAÇÃO. AF_08/2022</t>
  </si>
  <si>
    <t>89828</t>
  </si>
  <si>
    <t>UNIÃO, CPVC, SOLDÁVEL, DN42MM, INSTALADO EM PRUMADA DE ÁGUA   FORNECIMENTO E INSTALAÇÃO. AF_06/2022</t>
  </si>
  <si>
    <t>45,48</t>
  </si>
  <si>
    <t>89829</t>
  </si>
  <si>
    <t>TE, PVC, SERIE NORMAL, ESGOTO PREDIAL, DN 75 X 75 MM, JUNTA ELÁSTICA, FORNECIDO E INSTALADO EM PRUMADA DE ESGOTO SANITÁRIO OU VENTILAÇÃO. AF_08/2022</t>
  </si>
  <si>
    <t>89830</t>
  </si>
  <si>
    <t>JUNÇÃO SIMPLES, PVC, SERIE NORMAL, ESGOTO PREDIAL, DN 75 X 75 MM, JUNTA ELÁSTICA, FORNECIDO E INSTALADO EM PRUMADA DE ESGOTO SANITÁRIO OU VENTILAÇÃO. AF_08/2022</t>
  </si>
  <si>
    <t>36,55</t>
  </si>
  <si>
    <t>89831</t>
  </si>
  <si>
    <t>CONECTOR, CPVC, SOLDÁVEL, DN 42MM X 1.1/2 , INSTALADO EM PRUMADA DE ÁGUA   FORNECIMENTO E INSTALAÇÃO. AF_06/2022</t>
  </si>
  <si>
    <t>48,33</t>
  </si>
  <si>
    <t>89832</t>
  </si>
  <si>
    <t>BUCHA DE REDUÇÃO, CPVC, SOLDÁVEL, DN 42MM X 22MM, INSTALADO EM RAMAL DE DISTRIBUIÇÃO DE ÁGUA - FORNECIMENTO E INSTALAÇÃO. AF_06/2022</t>
  </si>
  <si>
    <t>89833</t>
  </si>
  <si>
    <t>TE, PVC, SERIE NORMAL, ESGOTO PREDIAL, DN 100 X 100 MM, JUNTA ELÁSTICA, FORNECIDO E INSTALADO EM PRUMADA DE ESGOTO SANITÁRIO OU VENTILAÇÃO. AF_08/2022</t>
  </si>
  <si>
    <t>89834</t>
  </si>
  <si>
    <t>JUNÇÃO SIMPLES, PVC, SERIE NORMAL, ESGOTO PREDIAL, DN 100 X 100 MM, JUNTA ELÁSTICA, FORNECIDO E INSTALADO EM PRUMADA DE ESGOTO SANITÁRIO OU VENTILAÇÃO. AF_08/2022</t>
  </si>
  <si>
    <t>50,80</t>
  </si>
  <si>
    <t>89835</t>
  </si>
  <si>
    <t>LUVA, CPVC, SOLDÁVEL, DN 54MM, INSTALADO EM PRUMADA DE ÁGUA   FORNECIMENTO E INSTALAÇÃO. AF_06/2022</t>
  </si>
  <si>
    <t>89836</t>
  </si>
  <si>
    <t>LUVA DE TRANSIÇÃO, CPVC, SOLDÁVEL, DN 54MM X 2 , INSTALADO EM PRUMADA DE ÁGUA   FORNECIMENTO E INSTALAÇÃO. AF_06/2022</t>
  </si>
  <si>
    <t>89837</t>
  </si>
  <si>
    <t>UNIÃO, CPVC, SOLDÁVEL, DN 54MM, INSTALADO EM PRUMADA DE ÁGUA   FORNECIMENTO E INSTALAÇÃO. AF_06/2022</t>
  </si>
  <si>
    <t>89838</t>
  </si>
  <si>
    <t>LUVA, CPVC, SOLDÁVEL, DN 73MM, INSTALADO EM PRUMADA DE ÁGUA   FORNECIMENTO E INSTALAÇÃO. AF_06/2022</t>
  </si>
  <si>
    <t>89839</t>
  </si>
  <si>
    <t>UNIÃO, CPVC, SOLDÁVEL, DN 73MM, INSTALADO EM PRUMADA DE ÁGUA   FORNECIMENTO E INSTALAÇÃO. AF_06/2022</t>
  </si>
  <si>
    <t>89840</t>
  </si>
  <si>
    <t>LUVA, CPVC, SOLDÁVEL, DN 89MM, INSTALADO EM PRUMADA DE ÁGUA   FORNECIMENTO E INSTALAÇÃO. AF_06/2022</t>
  </si>
  <si>
    <t>89841</t>
  </si>
  <si>
    <t>UNIÃO, CPVC, SOLDÁVEL, DN 89MM, INSTALADO EM PRUMADA DE ÁGUA   FORNECIMENTO E INSTALAÇÃO. AF_06/2022</t>
  </si>
  <si>
    <t>89842</t>
  </si>
  <si>
    <t>TÊ, CPVC, SOLDÁVEL, DN 35MM, INSTALADO EM PRUMADA DE ÁGUA   FORNECIMENTO E INSTALAÇÃO. AF_06/2022</t>
  </si>
  <si>
    <t>89844</t>
  </si>
  <si>
    <t>TE, CPVC, SOLDÁVEL, DN  42MM, INSTALADO EM PRUMADA DE ÁGUA   FORNECIMENTO E INSTALAÇÃO. AF_06/2022</t>
  </si>
  <si>
    <t>89845</t>
  </si>
  <si>
    <t>TÊ, CPVC, SOLDÁVEL, DN 54 MM, INSTALADO EM PRUMADA DE ÁGUA   FORNECIMENTO E INSTALAÇÃO. AF_06/2022</t>
  </si>
  <si>
    <t>89846</t>
  </si>
  <si>
    <t>TÊ, CPVC, SOLDÁVEL, DN 73MM, INSTALADO EM PRUMADA DE ÁGUA   FORNECIMENTO E INSTALAÇÃO. AF_06/2022</t>
  </si>
  <si>
    <t>89847</t>
  </si>
  <si>
    <t>TÊ, CPVC, SOLDÁVEL, DN 89MM, INSTALADO EM PRUMADA DE ÁGUA   FORNECIMENTO E INSTALAÇÃO. AF_06/2022</t>
  </si>
  <si>
    <t>89850</t>
  </si>
  <si>
    <t>JOELHO 90 GRAUS, PVC, SERIE NORMAL, ESGOTO PREDIAL, DN 100 MM, JUNTA ELÁSTICA, FORNECIDO E INSTALADO EM SUBCOLETOR AÉREO DE ESGOTO SANITÁRIO. AF_08/2022</t>
  </si>
  <si>
    <t>89851</t>
  </si>
  <si>
    <t>JOELHO 45 GRAUS, PVC, SERIE NORMAL, ESGOTO PREDIAL, DN 100 MM, JUNTA ELÁSTICA, FORNECIDO E INSTALADO EM SUBCOLETOR AÉREO DE ESGOTO SANITÁRIO. AF_08/2022</t>
  </si>
  <si>
    <t>89852</t>
  </si>
  <si>
    <t>CURVA CURTA 90 GRAUS, PVC, SERIE NORMAL, ESGOTO PREDIAL, DN 100 MM, JUNTA ELÁSTICA, FORNECIDO E INSTALADO EM SUBCOLETOR AÉREO DE ESGOTO SANITÁRIO. AF_08/2022</t>
  </si>
  <si>
    <t>45,35</t>
  </si>
  <si>
    <t>89853</t>
  </si>
  <si>
    <t>CURVA LONGA 90 GRAUS, PVC, SERIE NORMAL, ESGOTO PREDIAL, DN 100 MM, JUNTA ELÁSTICA, FORNECIDO E INSTALADO EM SUBCOLETOR AÉREO DE ESGOTO SANITÁRIO. AF_08/2022</t>
  </si>
  <si>
    <t>89854</t>
  </si>
  <si>
    <t>JOELHO 90 GRAUS, PVC, SERIE NORMAL, ESGOTO PREDIAL, DN 150 MM, JUNTA ELÁSTICA, FORNECIDO E INSTALADO EM SUBCOLETOR AÉREO DE ESGOTO SANITÁRIO. AF_08/2022</t>
  </si>
  <si>
    <t>101,51</t>
  </si>
  <si>
    <t>89855</t>
  </si>
  <si>
    <t>JOELHO 45 GRAUS, PVC, SERIE NORMAL, ESGOTO PREDIAL, DN 150 MM, JUNTA ELÁSTICA, FORNECIDO E INSTALADO EM SUBCOLETOR AÉREO DE ESGOTO SANITÁRIO. AF_08/2022</t>
  </si>
  <si>
    <t>89856</t>
  </si>
  <si>
    <t>LUVA SIMPLES, PVC, SERIE NORMAL, ESGOTO PREDIAL, DN 100 MM, JUNTA ELÁSTICA, FORNECIDO E INSTALADO EM SUBCOLETOR AÉREO DE ESGOTO SANITÁRIO. AF_08/2022</t>
  </si>
  <si>
    <t>19,90</t>
  </si>
  <si>
    <t>89857</t>
  </si>
  <si>
    <t>LUVA DE CORRER, PVC, SERIE NORMAL, ESGOTO PREDIAL, DN 100 MM, JUNTA ELÁSTICA, FORNECIDO E INSTALADO EM SUBCOLETOR AÉREO DE ESGOTO SANITÁRIO. AF_08/2022</t>
  </si>
  <si>
    <t>35,90</t>
  </si>
  <si>
    <t>89860</t>
  </si>
  <si>
    <t>TE, PVC, SERIE NORMAL, ESGOTO PREDIAL, DN 100 X 100 MM, JUNTA ELÁSTICA, FORNECIDO E INSTALADO EM SUBCOLETOR AÉREO DE ESGOTO SANITÁRIO. AF_08/2022</t>
  </si>
  <si>
    <t>89861</t>
  </si>
  <si>
    <t>JUNÇÃO SIMPLES, PVC, SERIE NORMAL, ESGOTO PREDIAL, DN 100 X 100 MM, JUNTA ELÁSTICA, FORNECIDO E INSTALADO EM SUBCOLETOR AÉREO DE ESGOTO SANITÁRIO. AF_08/2022</t>
  </si>
  <si>
    <t>54,77</t>
  </si>
  <si>
    <t>89866</t>
  </si>
  <si>
    <t>JOELHO 90 GRAUS, PVC, SOLDÁVEL, DN 25MM, INSTALADO EM DRENO DE AR-CONDICIONADO - FORNECIMENTO E INSTALAÇÃO. AF_08/2022</t>
  </si>
  <si>
    <t>89867</t>
  </si>
  <si>
    <t>JOELHO 45 GRAUS, PVC, SOLDÁVEL, DN 25MM, INSTALADO EM DRENO DE AR-CONDICIONADO - FORNECIMENTO E INSTALAÇÃO. AF_08/2022</t>
  </si>
  <si>
    <t>89868</t>
  </si>
  <si>
    <t>LUVA, PVC, SOLDÁVEL, DN 25MM, INSTALADO EM DRENO DE AR-CONDICIONADO - FORNECIMENTO E INSTALAÇÃO. AF_08/2022</t>
  </si>
  <si>
    <t>89869</t>
  </si>
  <si>
    <t>TE, PVC, SOLDÁVEL, DN 25MM, INSTALADO EM DRENO DE AR-CONDICIONADO - FORNECIMENTO E INSTALAÇÃO. AF_08/2022</t>
  </si>
  <si>
    <t>89979</t>
  </si>
  <si>
    <t>LUVA COM BUCHA DE LATÃO, PVC, SOLDÁVEL, DN 32MM X 1 , INSTALADO EM RAMAL OU SUB-RAMAL DE ÁGUA   FORNECIMENTO E INSTALAÇÃO. AF_06/2022</t>
  </si>
  <si>
    <t>25,44</t>
  </si>
  <si>
    <t>89981</t>
  </si>
  <si>
    <t>LUVA SOLDÁVEL E COM BUCHA DE LATÃO, PVC, SOLDÁVEL, DN 32MM X 1 , INSTALADO EM PRUMADA DE ÁGUA   FORNECIMENTO E INSTALAÇÃO. AF_06/2022</t>
  </si>
  <si>
    <t>90373</t>
  </si>
  <si>
    <t>JOELHO 90 GRAUS COM BUCHA DE LATÃO, PVC, SOLDÁVEL, DN 25MM, X 1/2  INSTALADO EM RAMAL OU SUB-RAMAL DE ÁGUA - FORNECIMENTO E INSTALAÇÃO. AF_06/2022</t>
  </si>
  <si>
    <t>13,15</t>
  </si>
  <si>
    <t>90374</t>
  </si>
  <si>
    <t>TÊ COM BUCHA DE LATÃO NA BOLSA CENTRAL, PVC, SOLDÁVEL, DN 25MM X 3/4 , INSTALADO EM RAMAL OU SUB-RAMAL DE ÁGUA - FORNECIMENTO E INSTALAÇÃO. AF_06/2022</t>
  </si>
  <si>
    <t>92287</t>
  </si>
  <si>
    <t>COTOVELO EM COBRE, DN 22 MM, 90 GRAUS, SEM ANEL DE SOLDA, INSTALADO EM PRUMADA DE HIDRÁULICA PREDIAL - FORNECIMENTO E INSTALAÇÃO. AF_04/2022</t>
  </si>
  <si>
    <t>19,11</t>
  </si>
  <si>
    <t>92288</t>
  </si>
  <si>
    <t>COTOVELO EM COBRE, DN 28 MM, 90 GRAUS, SEM ANEL DE SOLDA, INSTALADO EM PRUMADA DE HIDRÁULICA PREDIAL - FORNECIMENTO E INSTALAÇÃO. AF_04/2022</t>
  </si>
  <si>
    <t>92289</t>
  </si>
  <si>
    <t>COTOVELO EM COBRE, DN 35 MM, 90 GRAUS, SEM ANEL DE SOLDA, INSTALADO EM PRUMADA DE HIDRÁULICA PREDIAL - FORNECIMENTO E INSTALAÇÃO. AF_04/2022</t>
  </si>
  <si>
    <t>92290</t>
  </si>
  <si>
    <t>COTOVELO EM COBRE, DN 42 MM, 90 GRAUS, SEM ANEL DE SOLDA, INSTALADO EM PRUMADA DE HIDRÁULICA PREDIAL - FORNECIMENTO E INSTALAÇÃO. AF_04/2022</t>
  </si>
  <si>
    <t>92291</t>
  </si>
  <si>
    <t>COTOVELO EM COBRE, DN 54 MM, 90 GRAUS, SEM ANEL DE SOLDA, INSTALADO EM PRUMADA DE HIDRÁULICA PREDIAL - FORNECIMENTO E INSTALAÇÃO. AF_04/2022</t>
  </si>
  <si>
    <t>92292</t>
  </si>
  <si>
    <t>COTOVELO EM COBRE, DN 66 MM, 90 GRAUS, SEM ANEL DE SOLDA, INSTALADO EM PRUMADA DE HIDRÁULICA PREDIAL - FORNECIMENTO E INSTALAÇÃO. AF_04/2022</t>
  </si>
  <si>
    <t>92293</t>
  </si>
  <si>
    <t>LUVA EM COBRE, DN 22 MM, SEM ANEL DE SOLDA, INSTALADO EM PRUMADA DE HIDRÁULICA PREDIAL - FORNECIMENTO E INSTALAÇÃO. AF_04/2022</t>
  </si>
  <si>
    <t>92294</t>
  </si>
  <si>
    <t>LUVA EM COBRE, DN 28 MM, SEM ANEL DE SOLDA, INSTALADO EM PRUMADA DE HIDRÁULICA PREDIAL - FORNECIMENTO E INSTALAÇÃO. AF_04/2022</t>
  </si>
  <si>
    <t>92295</t>
  </si>
  <si>
    <t>LUVA EM COBRE, DN 35 MM, SEM ANEL DE SOLDA, INSTALADO EM PRUMADA DE HIDRÁULICA PREDIAL - FORNECIMENTO E INSTALAÇÃO. AF_04/2022</t>
  </si>
  <si>
    <t>92296</t>
  </si>
  <si>
    <t>LUVA EM COBRE, DN 42 MM, SEM ANEL DE SOLDA, INSTALADO EM PRUMADA DE HIDRÁULICA PREDIAL - FORNECIMENTO E INSTALAÇÃO. AF_04/2022</t>
  </si>
  <si>
    <t>92297</t>
  </si>
  <si>
    <t>LUVA EM COBRE, DN 54 MM, SEM ANEL DE SOLDA, INSTALADO EM PRUMADA DE HIDRÁULICA PREDIAL - FORNECIMENTO E INSTALAÇÃO. AF_04/2022</t>
  </si>
  <si>
    <t>92298</t>
  </si>
  <si>
    <t>LUVA EM COBRE, DN 66 MM, SEM ANEL DE SOLDA, INSTALADO EM PRUMADA DE HIDRÁULICA PREDIAL - FORNECIMENTO E INSTALAÇÃO. AF_04/2022</t>
  </si>
  <si>
    <t>92299</t>
  </si>
  <si>
    <t>TE EM COBRE, DN 22 MM, SEM ANEL DE SOLDA, INSTALADO EM PRUMADA DE HIDRÁULICA PREDIAL - FORNECIMENTO E INSTALAÇÃO. AF_04/2022</t>
  </si>
  <si>
    <t>92300</t>
  </si>
  <si>
    <t>TE EM COBRE, DN 28 MM, SEM ANEL DE SOLDA, INSTALADO EM PRUMADA DE HIDRÁULICA PREDIAL - FORNECIMENTO E INSTALAÇÃO. AF_04/2022</t>
  </si>
  <si>
    <t>92301</t>
  </si>
  <si>
    <t>TE EM COBRE, DN 35 MM, SEM ANEL DE SOLDA, INSTALADO EM PRUMADA DE HIDRÁULICA PREDIAL - FORNECIMENTO E INSTALAÇÃO. AF_04/2022</t>
  </si>
  <si>
    <t>92302</t>
  </si>
  <si>
    <t>TE EM COBRE, DN 42 MM, SEM ANEL DE SOLDA, INSTALADO EM PRUMADA DE HIDRÁULICA PREDIAL - FORNECIMENTO E INSTALAÇÃO. AF_04/2022</t>
  </si>
  <si>
    <t>92303</t>
  </si>
  <si>
    <t>TE EM COBRE, DN 54 MM, SEM ANEL DE SOLDA, INSTALADO EM PRUMADA DE HIDRÁULICA PREDIAL - FORNECIMENTO E INSTALAÇÃO. AF_04/2022</t>
  </si>
  <si>
    <t>92304</t>
  </si>
  <si>
    <t>TE EM COBRE, DN 66 MM, SEM ANEL DE SOLDA, INSTALADO EM PRUMADA DE HIDRÁULICA PREDIAL - FORNECIMENTO E INSTALAÇÃO. AF_04/2022</t>
  </si>
  <si>
    <t>92311</t>
  </si>
  <si>
    <t>COTOVELO EM COBRE, DN 15 MM, 90 GRAUS, SEM ANEL DE SOLDA, INSTALADO EM RAMAL DE DISTRIBUIÇÃO   FORNECIMENTO E INSTALAÇÃO. AF_04/2022</t>
  </si>
  <si>
    <t>92312</t>
  </si>
  <si>
    <t>COTOVELO EM COBRE, DN 22 MM, 90 GRAUS, SEM ANEL DE SOLDA, INSTALADO EM RAMAL DE DISTRIBUIÇÃO DE HIDRÁULICA PREDIAL - FORNECIMENTO E INSTALAÇÃO. AF_04/2022</t>
  </si>
  <si>
    <t>92313</t>
  </si>
  <si>
    <t>COTOVELO EM COBRE, DN 28 MM, 90 GRAUS, SEM ANEL DE SOLDA, INSTALADO EM RAMAL DE DISTRIBUIÇÃO DE HIDRÁULICA PREDIAL - FORNECIMENTO E INSTALAÇÃO. AF_04/2022</t>
  </si>
  <si>
    <t>34,16</t>
  </si>
  <si>
    <t>92314</t>
  </si>
  <si>
    <t>LUVA EM COBRE, DN 15 MM, SEM ANEL DE SOLDA, INSTALADO EM RAMAL DE DISTRIBUIÇÃO DE HIDRÁULICA PREDIAL - FORNECIMENTO E INSTALAÇÃO. AF_04/2022</t>
  </si>
  <si>
    <t>92315</t>
  </si>
  <si>
    <t>LUVA EM COBRE, DN 22 MM, SEM ANEL DE SOLDA, INSTALADO EM RAMAL DE DISTRIBUIÇÃO DE HIDRÁULICA PREDIAL - FORNECIMENTO E INSTALAÇÃO. AF_04/2022</t>
  </si>
  <si>
    <t>92316</t>
  </si>
  <si>
    <t>LUVA EM COBRE, DN 28 MM, SEM ANEL DE SOLDA, INSTALADO EM RAMAL DE DISTRIBUIÇÃO DE HIDRÁULICA PREDIAL - FORNECIMENTO E INSTALAÇÃO. AF_04/2022</t>
  </si>
  <si>
    <t>92317</t>
  </si>
  <si>
    <t>TE EM COBRE, DN 15 MM, SEM ANEL DE SOLDA, INSTALADO EM RAMAL DE DISTRIBUIÇÃO DE HIDRÁULICA PREDIAL - FORNECIMENTO E INSTALAÇÃO. AF_04/2022</t>
  </si>
  <si>
    <t>92318</t>
  </si>
  <si>
    <t>TE EM COBRE, DN 22 MM, SEM ANEL DE SOLDA, INSTALADO EM RAMAL DE DISTRIBUIÇÃO DE HIDRÁULICA PREDIAL - FORNECIMENTO E INSTALAÇÃO. AF_04/2022</t>
  </si>
  <si>
    <t>30,70</t>
  </si>
  <si>
    <t>92319</t>
  </si>
  <si>
    <t>TE EM COBRE, DN 28 MM, SEM ANEL DE SOLDA, INSTALADO EM RAMAL DE DISTRIBUIÇÃO DE HIDRÁULICA PREDIAL - FORNECIMENTO E INSTALAÇÃO. AF_04/2022</t>
  </si>
  <si>
    <t>92326</t>
  </si>
  <si>
    <t>COTOVELO EM COBRE, DN 15 MM, 90 GRAUS, SEM ANEL DE SOLDA, INSTALADO EM RAMAL E SUB-RAMAL DE HIDRÁULICA PREDIAL - FORNECIMENTO E INSTALAÇÃO. AF_04/2022</t>
  </si>
  <si>
    <t>92327</t>
  </si>
  <si>
    <t>COTOVELO EM COBRE, DN 22 MM, 90 GRAUS, SEM ANEL DE SOLDA, INSTALADO EM RAMAL E SUB-RAMAL DE HIDRÁULICA PREDIAL - FORNECIMENTO E INSTALAÇÃO. AF_04/2022</t>
  </si>
  <si>
    <t>92328</t>
  </si>
  <si>
    <t>COTOVELO EM COBRE, DN 28 MM, 90 GRAUS, SEM ANEL DE SOLDA, INSTALADO EM RAMAL E SUB-RAMAL DE HIDRÁULICA PREDIAL - FORNECIMENTO E INSTALAÇÃO. AF_04/2022</t>
  </si>
  <si>
    <t>39,67</t>
  </si>
  <si>
    <t>92329</t>
  </si>
  <si>
    <t>LUVA EM COBRE, DN 15 MM, SEM ANEL DE SOLDA, INSTALADO EM RAMAL E SUB-RAMAL DE HIDRÁULICA PREDIAL - FORNECIMENTO E INSTALAÇÃO. AF_04/2022</t>
  </si>
  <si>
    <t>92330</t>
  </si>
  <si>
    <t>LUVA EM COBRE, DN 22 MM, SEM ANEL DE SOLDA, INSTALADO EM RAMAL E SUB-RAMAL DE HIDRÁULICA PREDIAL - FORNECIMENTO E INSTALAÇÃO. AF_04/2022</t>
  </si>
  <si>
    <t>15,66</t>
  </si>
  <si>
    <t>92331</t>
  </si>
  <si>
    <t>LUVA EM COBRE, DN 28 MM, SEM ANEL DE SOLDA, INSTALADO EM RAMAL E SUB-RAMAL DE HIDRÁULICA PREDIAL - FORNECIMENTO E INSTALAÇÃO. AF_04/2022</t>
  </si>
  <si>
    <t>92332</t>
  </si>
  <si>
    <t>TE EM COBRE, DN 15 MM, SEM ANEL DE SOLDA, INSTALADO EM RAMAL E SUB-RAMAL DE HIDRÁULICA PREDIAL - FORNECIMENTO E INSTALAÇÃO. AF_04/2022</t>
  </si>
  <si>
    <t>19,63</t>
  </si>
  <si>
    <t>92333</t>
  </si>
  <si>
    <t>TE EM COBRE, DN 22 MM, SEM ANEL DE SOLDA, INSTALADO EM RAMAL E SUB-RAMAL DE HIDRÁULICA PREDIAL - FORNECIMENTO E INSTALAÇÃO. AF_04/2022</t>
  </si>
  <si>
    <t>92334</t>
  </si>
  <si>
    <t>TE EM COBRE, DN 28 MM, SEM ANEL DE SOLDA, INSTALADO EM RAMAL E SUB-RAMAL DE HIDRÁULICA PREDIAL - FORNECIMENTO E INSTALAÇÃO. AF_04/2022</t>
  </si>
  <si>
    <t>92344</t>
  </si>
  <si>
    <t>92345</t>
  </si>
  <si>
    <t>92346</t>
  </si>
  <si>
    <t>91,86</t>
  </si>
  <si>
    <t>92347</t>
  </si>
  <si>
    <t>102,64</t>
  </si>
  <si>
    <t>92348</t>
  </si>
  <si>
    <t>92349</t>
  </si>
  <si>
    <t>139,67</t>
  </si>
  <si>
    <t>92350</t>
  </si>
  <si>
    <t>92351</t>
  </si>
  <si>
    <t>92352</t>
  </si>
  <si>
    <t>92353</t>
  </si>
  <si>
    <t>92354</t>
  </si>
  <si>
    <t>92355</t>
  </si>
  <si>
    <t>92356</t>
  </si>
  <si>
    <t>92357</t>
  </si>
  <si>
    <t>92358</t>
  </si>
  <si>
    <t>92369</t>
  </si>
  <si>
    <t>36,65</t>
  </si>
  <si>
    <t>92370</t>
  </si>
  <si>
    <t>92371</t>
  </si>
  <si>
    <t>92372</t>
  </si>
  <si>
    <t>92373</t>
  </si>
  <si>
    <t>92374</t>
  </si>
  <si>
    <t>92375</t>
  </si>
  <si>
    <t>69,30</t>
  </si>
  <si>
    <t>92376</t>
  </si>
  <si>
    <t>92377</t>
  </si>
  <si>
    <t>92378</t>
  </si>
  <si>
    <t>92379</t>
  </si>
  <si>
    <t>92380</t>
  </si>
  <si>
    <t>92381</t>
  </si>
  <si>
    <t>92382</t>
  </si>
  <si>
    <t>53,00</t>
  </si>
  <si>
    <t>92383</t>
  </si>
  <si>
    <t>92384</t>
  </si>
  <si>
    <t>65,53</t>
  </si>
  <si>
    <t>92385</t>
  </si>
  <si>
    <t>92386</t>
  </si>
  <si>
    <t>92387</t>
  </si>
  <si>
    <t>92388</t>
  </si>
  <si>
    <t>100,65</t>
  </si>
  <si>
    <t>92389</t>
  </si>
  <si>
    <t>161,09</t>
  </si>
  <si>
    <t>92390</t>
  </si>
  <si>
    <t>92635</t>
  </si>
  <si>
    <t>92636</t>
  </si>
  <si>
    <t>92637</t>
  </si>
  <si>
    <t>92638</t>
  </si>
  <si>
    <t>92639</t>
  </si>
  <si>
    <t>92640</t>
  </si>
  <si>
    <t>92642</t>
  </si>
  <si>
    <t>92644</t>
  </si>
  <si>
    <t>92657</t>
  </si>
  <si>
    <t>92658</t>
  </si>
  <si>
    <t>29,24</t>
  </si>
  <si>
    <t>92659</t>
  </si>
  <si>
    <t>33,97</t>
  </si>
  <si>
    <t>92660</t>
  </si>
  <si>
    <t>92661</t>
  </si>
  <si>
    <t>92662</t>
  </si>
  <si>
    <t>92663</t>
  </si>
  <si>
    <t>92664</t>
  </si>
  <si>
    <t>92665</t>
  </si>
  <si>
    <t>92666</t>
  </si>
  <si>
    <t>92667</t>
  </si>
  <si>
    <t>92668</t>
  </si>
  <si>
    <t>92669</t>
  </si>
  <si>
    <t>92670</t>
  </si>
  <si>
    <t>92671</t>
  </si>
  <si>
    <t>54,70</t>
  </si>
  <si>
    <t>92672</t>
  </si>
  <si>
    <t>49,58</t>
  </si>
  <si>
    <t>92673</t>
  </si>
  <si>
    <t>92674</t>
  </si>
  <si>
    <t>59,53</t>
  </si>
  <si>
    <t>92675</t>
  </si>
  <si>
    <t>92676</t>
  </si>
  <si>
    <t>92677</t>
  </si>
  <si>
    <t>92678</t>
  </si>
  <si>
    <t>92679</t>
  </si>
  <si>
    <t>92680</t>
  </si>
  <si>
    <t>92681</t>
  </si>
  <si>
    <t>92682</t>
  </si>
  <si>
    <t>92683</t>
  </si>
  <si>
    <t>78,01</t>
  </si>
  <si>
    <t>92684</t>
  </si>
  <si>
    <t>92685</t>
  </si>
  <si>
    <t>92686</t>
  </si>
  <si>
    <t>92692</t>
  </si>
  <si>
    <t>92693</t>
  </si>
  <si>
    <t>92694</t>
  </si>
  <si>
    <t>92695</t>
  </si>
  <si>
    <t>92696</t>
  </si>
  <si>
    <t>92697</t>
  </si>
  <si>
    <t>92698</t>
  </si>
  <si>
    <t>92699</t>
  </si>
  <si>
    <t>92700</t>
  </si>
  <si>
    <t>92701</t>
  </si>
  <si>
    <t>33,16</t>
  </si>
  <si>
    <t>92702</t>
  </si>
  <si>
    <t>92703</t>
  </si>
  <si>
    <t>92704</t>
  </si>
  <si>
    <t>92705</t>
  </si>
  <si>
    <t>92706</t>
  </si>
  <si>
    <t>92889</t>
  </si>
  <si>
    <t>92890</t>
  </si>
  <si>
    <t>92891</t>
  </si>
  <si>
    <t>92892</t>
  </si>
  <si>
    <t>92893</t>
  </si>
  <si>
    <t>92894</t>
  </si>
  <si>
    <t>92895</t>
  </si>
  <si>
    <t>92896</t>
  </si>
  <si>
    <t>92897</t>
  </si>
  <si>
    <t>92898</t>
  </si>
  <si>
    <t>92899</t>
  </si>
  <si>
    <t>92900</t>
  </si>
  <si>
    <t>92901</t>
  </si>
  <si>
    <t>92902</t>
  </si>
  <si>
    <t>92903</t>
  </si>
  <si>
    <t>92904</t>
  </si>
  <si>
    <t>34,20</t>
  </si>
  <si>
    <t>92905</t>
  </si>
  <si>
    <t>92906</t>
  </si>
  <si>
    <t>59,01</t>
  </si>
  <si>
    <t>92907</t>
  </si>
  <si>
    <t>73,39</t>
  </si>
  <si>
    <t>92908</t>
  </si>
  <si>
    <t>92909</t>
  </si>
  <si>
    <t>92910</t>
  </si>
  <si>
    <t>92911</t>
  </si>
  <si>
    <t>92912</t>
  </si>
  <si>
    <t>144,74</t>
  </si>
  <si>
    <t>92913</t>
  </si>
  <si>
    <t>92914</t>
  </si>
  <si>
    <t>92918</t>
  </si>
  <si>
    <t>92920</t>
  </si>
  <si>
    <t>92925</t>
  </si>
  <si>
    <t>47,85</t>
  </si>
  <si>
    <t>92926</t>
  </si>
  <si>
    <t>92927</t>
  </si>
  <si>
    <t>92928</t>
  </si>
  <si>
    <t>92929</t>
  </si>
  <si>
    <t>92930</t>
  </si>
  <si>
    <t>92931</t>
  </si>
  <si>
    <t>92932</t>
  </si>
  <si>
    <t>92933</t>
  </si>
  <si>
    <t>92934</t>
  </si>
  <si>
    <t>92935</t>
  </si>
  <si>
    <t>92936</t>
  </si>
  <si>
    <t>92937</t>
  </si>
  <si>
    <t>92938</t>
  </si>
  <si>
    <t>92939</t>
  </si>
  <si>
    <t>29,35</t>
  </si>
  <si>
    <t>92940</t>
  </si>
  <si>
    <t>92941</t>
  </si>
  <si>
    <t>92942</t>
  </si>
  <si>
    <t>92943</t>
  </si>
  <si>
    <t>92944</t>
  </si>
  <si>
    <t>92945</t>
  </si>
  <si>
    <t>92946</t>
  </si>
  <si>
    <t>92947</t>
  </si>
  <si>
    <t>92948</t>
  </si>
  <si>
    <t>92949</t>
  </si>
  <si>
    <t>92,14</t>
  </si>
  <si>
    <t>92950</t>
  </si>
  <si>
    <t>92951</t>
  </si>
  <si>
    <t>92952</t>
  </si>
  <si>
    <t>92953</t>
  </si>
  <si>
    <t>93050</t>
  </si>
  <si>
    <t>LUVA PASSANTE EM COBRE, DN 22 MM, SEM ANEL DE SOLDA, INSTALADO EM PRUMADA DE HIDRÁULICA PREDIAL - FORNECIMENTO E INSTALAÇÃO. AF_04/2022</t>
  </si>
  <si>
    <t>12,26</t>
  </si>
  <si>
    <t>93052</t>
  </si>
  <si>
    <t>JUNTA DE EXPANSÃO EM COBRE, DN 22 MM, PONTA X PONTA, INSTALADO EM PRUMADA DE HIDRÁULICA PREDIAL - FORNECIMENTO E INSTALAÇÃO. AF_04/2022</t>
  </si>
  <si>
    <t>93054</t>
  </si>
  <si>
    <t>CONECTOR EM BRONZE/LATÃO, DN 22 MM X 3/4", SEM ANEL DE SOLDA, BOLSA X ROSCA F, INSTALADO EM PRUMADA DE HIDRÁULICA PREDIAL - FORNECIMENTO E INSTALAÇÃO. AF_04/2022</t>
  </si>
  <si>
    <t>93055</t>
  </si>
  <si>
    <t>CURVA DE TRANSPOSIÇÃO EM BRONZE/LATÃO, DN 22 MM, SEM ANEL DE SOLDA, BOLSA X BOLSA, INSTALADO EM PRUMADA DE HIDRÁULICA PREDIAL - FORNECIMENTO E INSTALAÇÃO. AF_04/2022</t>
  </si>
  <si>
    <t>49,95</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</si>
  <si>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</si>
  <si>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</si>
  <si>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</si>
  <si>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</si>
  <si>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93058</t>
  </si>
  <si>
    <t>JUNTA DE EXPANSÃO EM COBRE, DN 28 MM, PONTA X PONTA, INSTALADO EM PRUMADA DE HIDRÁULICA PREDIAL - FORNECIMENTO E INSTALAÇÃO. AF_04/2022</t>
  </si>
  <si>
    <t>93059</t>
  </si>
  <si>
    <t>CONECTOR EM BRONZE/LATÃO, DN 28 MM X 1/2", SEM ANEL DE SOLDA, BOLSA X ROSCA F, INSTALADO EM PRUMADA DE HIDRÁULICA PREDIAL - FORNECIMENTO E INSTALAÇÃO. AF_04/2022</t>
  </si>
  <si>
    <t>93060</t>
  </si>
  <si>
    <t>CURVA DE TRANSPOSIÇÃO EM BRONZE/LATÃO, DN 28 MM, SEM ANEL DE SOLDA, BOLSA X BOLSA, INSTALADO EM PRUMADA DE HIDRÁULICA PREDIAL - FORNECIMENTO E INSTALAÇÃO. AF_04/2022</t>
  </si>
  <si>
    <t>87,71</t>
  </si>
  <si>
    <t>93061</t>
  </si>
  <si>
    <t>LUVA PASSANTE EM COBRE, DN 35 MM, SEM ANEL DE SOLDA, INSTALADO EM PRUMADA DE HIDRÁULICA PREDIAL - FORNECIMENTO E INSTALAÇÃO. AF_04/2022</t>
  </si>
  <si>
    <t>93062</t>
  </si>
  <si>
    <t>BUCHA DE REDUÇÃO EM COBRE, DN 35 MM X 28 MM, SEM ANEL DE SOLDA, PONTA X BOLSA, INSTALADO EM PRUMADA DE HIDRÁULICA PREDIAL - FORNECIMENTO E INSTALAÇÃO. AF_04/2022</t>
  </si>
  <si>
    <t>29,67</t>
  </si>
  <si>
    <t>93063</t>
  </si>
  <si>
    <t>JUNTA DE EXPANSÃO EM BRONZE/LATÃO, DN 35 MM, PONTA X PONTA, INSTALADO EM PRUMADA DE HIDRÁULICA PREDIAL - FORNECIMENTO E INSTALAÇÃO. AF_04/2022</t>
  </si>
  <si>
    <t>93064</t>
  </si>
  <si>
    <t>LUVA PASSANTE EM COBRE, DN 42 MM, SEM ANEL DE SOLDA, INSTALADO EM PRUMADA DE HIDRÁULICA PREDIAL - FORNECIMENTO E INSTALAÇÃO. AF_04/2022</t>
  </si>
  <si>
    <t>93065</t>
  </si>
  <si>
    <t>BUCHA DE REDUÇÃO EM COBRE, DN 42 MM X 35 MM, SEM ANEL DE SOLDA, PONTA X BOLSA, INSTALADO EM PRUMADA DE HIDRÁULICA PREDIAL - FORNECIMENTO E INSTALAÇÃO. AF_04/2022</t>
  </si>
  <si>
    <t>93066</t>
  </si>
  <si>
    <t>JUNTA DE EXPANSÃO EM BRONZE/LATÃO, DN 42 MM, PONTA X PONTA, INSTALADO EM PRUMADA DE HIDRÁULICA PREDIAL - FORNECIMENTO E INSTALAÇÃO. AF_04/2022</t>
  </si>
  <si>
    <t>93067</t>
  </si>
  <si>
    <t>LUVA PASSANTE EM COBRE, DN 54 MM, SEM ANEL DE SOLDA, INSTALADO EM PRUMADA DE HIDRÁULICA PREDIAL - FORNECIMENTO E INSTALAÇÃO. AF_04/2022</t>
  </si>
  <si>
    <t>93068</t>
  </si>
  <si>
    <t>BUCHA DE REDUÇÃO EM COBRE, DN 54 MM X 42 MM, SEM ANEL DE SOLDA, PONTA X BOLSA, INSTALADO EM PRUMADA DE HIDRÁULICA PREDIAL - FORNECIMENTO E INSTALAÇÃO. AF_04/2022</t>
  </si>
  <si>
    <t>68,62</t>
  </si>
  <si>
    <t>93069</t>
  </si>
  <si>
    <t>JUNTA DE EXPANSÃO EM BRONZE/LATÃO, DN 54 MM, PONTA X PONTA, INSTALADO EM PRUMADA DE HIDRÁULICA PREDIAL - FORNECIMENTO E INSTALAÇÃO. AF_04/2022</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</si>
  <si>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</si>
  <si>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</si>
  <si>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</si>
  <si>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</si>
  <si>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93072</t>
  </si>
  <si>
    <t>JUNTA DE EXPANSÃO EM BRONZE/LATÃO, DN 66 MM, PONTA X PONTA, INSTALADO EM PRUMADA DE HIDRÁULICA PREDIAL - FORNECIMENTO E INSTALAÇÃO. AF_04/2022</t>
  </si>
  <si>
    <t>93074</t>
  </si>
  <si>
    <t>CURVA EM COBRE, DN 15 MM, 45 GRAUS, SEM ANEL DE SOLDA, BOLSA X BOLSA, INSTALADO EM RAMAL DE DISTRIBUIÇÃO DE HIDRÁULICA PREDIAL - FORNECIMENTO E INSTALAÇÃO. AF_04/2022</t>
  </si>
  <si>
    <t>93075</t>
  </si>
  <si>
    <t>COTOVELO EM BRONZE/LATÃO, DN 15 MM X 1/2", 90 GRAUS, SEM ANEL DE SOLDA, BOLSA X ROSCA F, INSTALADO EM RAMAL DE DISTRIBUIÇÃO DE HIDRÁULICA PREDIAL - FORNECIMENTO E INSTALAÇÃO. AF_04/2022</t>
  </si>
  <si>
    <t>93076</t>
  </si>
  <si>
    <t>CURVA EM COBRE, DN 22 MM, 45 GRAUS, SEM ANEL DE SOLDA, BOLSA X BOLSA, INSTALADO EM RAMAL DE DISTRIBUIÇÃO DE HIDRÁULICA PREDIAL - FORNECIMENTO E INSTALAÇÃO. AF_04/2022</t>
  </si>
  <si>
    <t>93077</t>
  </si>
  <si>
    <t>COTOVELO EM BRONZE/LATÃO, DN 22 MM X 1/2", 90 GRAUS, SEM ANEL DE SOLDA, BOLSA X ROSCA F, INSTALADO EM RAMAL DE DISTRIBUIÇÃO DE HIDRÁULICA PREDIAL - FORNECIMENTO E INSTALAÇÃO. AF_04/2022</t>
  </si>
  <si>
    <t>93078</t>
  </si>
  <si>
    <t>COTOVELO EM BRONZE/LATÃO, DN 22 MM X 3/4", 90 GRAUS, SEM ANEL DE SOLDA, BOLSA X ROSCA F, INSTALADO EM RAMAL DE DISTRIBUIÇÃO DE HIDRÁULICA PREDIAL - FORNECIMENTO E INSTALAÇÃO. AF_04/2022</t>
  </si>
  <si>
    <t>93079</t>
  </si>
  <si>
    <t>CURVA EM COBRE, DN 28 MM, 45 GRAUS, SEM ANEL DE SOLDA, BOLSA X BOLSA, INSTALADO EM RAMAL DE DISTRIBUIÇÃO DE HIDRÁULICA PREDIAL - FORNECIMENTO E INSTALAÇÃO. AF_04/2022</t>
  </si>
  <si>
    <t>32,17</t>
  </si>
  <si>
    <t>93080</t>
  </si>
  <si>
    <t>LUVA PASSANTE EM COBRE, DN 15 MM, SEM ANEL DE SOLDA, INSTALADO EM RAMAL DE DISTRIBUIÇÃO DE HIDRÁULICA PREDIAL - FORNECIMENTO E INSTALAÇÃO. AF_04/2022</t>
  </si>
  <si>
    <t>93081</t>
  </si>
  <si>
    <t>CONECTOR EM BRONZE/LATÃO, DN 15 MM X 1/2", SEM ANEL DE SOLDA, BOLSA X ROSCA F, INSTALADO EM RAMAL DE DISTRIBUIÇÃO DE HIDRÁULICA PREDIAL - FORNECIMENTO E INSTALAÇÃO. AF_04/2022</t>
  </si>
  <si>
    <t>93082</t>
  </si>
  <si>
    <t>CURVA DE TRANSPOSIÇÃO EM BRONZE/LATÃO, DN 15 MM, SEM ANEL DE SOLDA, BOLSA X BOLSA, INSTALADO EM RAMAL DE DISTRIBUIÇÃO DE HIDRÁULICA PREDIAL - FORNECIMENTO E INSTALAÇÃO. AF_04/2022</t>
  </si>
  <si>
    <t>93083</t>
  </si>
  <si>
    <t>JUNTA DE EXPANSÃO EM COBRE, DN 15 MM, PONTA X PONTA, INSTALADO EM RAMAL DE DISTRIBUIÇÃO DE HIDRÁULICA PREDIAL - FORNECIMENTO E INSTALAÇÃO. AF_04/2022</t>
  </si>
  <si>
    <t>93084</t>
  </si>
  <si>
    <t>LUVA PASSANTE EM COBRE, DN 22 MM, SEM ANEL DE SOLDA, INSTALADO EM RAMAL DE DISTRIBUIÇÃO DE HIDRÁULICA PREDIAL - FORNECIMENTO E INSTALAÇÃO. AF_04/2022</t>
  </si>
  <si>
    <t>93085</t>
  </si>
  <si>
    <t>BUCHA DE REDUÇÃO EM COBRE, DN 22 MM X 15 MM, SEM ANEL DE SOLDA, PONTA X BOLSA, INSTALADO EM RAMAL DE DISTRIBUIÇÃO DE HIDRÁULICA PREDIAL - FORNECIMENTO E INSTALAÇÃO. AF_04/2022</t>
  </si>
  <si>
    <t>15,99</t>
  </si>
  <si>
    <t>93086</t>
  </si>
  <si>
    <t>JUNTA DE EXPANSÃO EM COBRE, DN 22 MM, PONTA X PONTA, INSTALADO EM RAMAL DE DISTRIBUIÇÃO DE HIDRÁULICA PREDIAL - FORNECIMENTO E INSTALAÇÃO. AF_04/2022</t>
  </si>
  <si>
    <t>93087</t>
  </si>
  <si>
    <t>CONECTOR EM BRONZE/LATÃO, DN 22 MM X 1/2", SEM ANEL DE SOLDA, BOLSA X ROSCA F, INSTALADO EM RAMAL DE DISTRIBUIÇÃO DE HIDRÁULICA PREDIAL - FORNECIMENTO E INSTALAÇÃO. AF_04/2022</t>
  </si>
  <si>
    <t>21,25</t>
  </si>
  <si>
    <t>93088</t>
  </si>
  <si>
    <t>CONECTOR EM BRONZE/LATÃO, DN 22 MM X 3/4", SEM ANEL DE SOLDA, BOLSA X ROSCA F, INSTALADO EM RAMAL DE DISTRIBUIÇÃO DE HIDRÁULICA PREDIAL - FORNECIMENTO E INSTALAÇÃO. AF_04/2022</t>
  </si>
  <si>
    <t>26,35</t>
  </si>
  <si>
    <t>93089</t>
  </si>
  <si>
    <t>CURVA DE TRANSPOSIÇÃO EM BRONZE/LATÃO, DN 22 MM, SEM ANEL DE SOLDA, BOLSA X BOLSA, INSTALADO EM RAMAL DE DISTRIBUIÇÃO DE HIDRÁULICA PREDIAL - FORNECIMENTO E INSTALAÇÃO. AF_04/2022</t>
  </si>
  <si>
    <t>52,74</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</si>
  <si>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</si>
  <si>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</si>
  <si>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</si>
  <si>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</si>
  <si>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17,97</t>
  </si>
  <si>
    <t>93092</t>
  </si>
  <si>
    <t>JUNTA DE EXPANSÃO EM COBRE, DN 28 MM, PONTA X PONTA, INSTALADO EM RAMAL DE DISTRIBUIÇÃO DE HIDRÁULICA PREDIAL - FORNECIMENTO E INSTALAÇÃO. AF_04/2022</t>
  </si>
  <si>
    <t>93093</t>
  </si>
  <si>
    <t>CONECTOR EM BRONZE/LATÃO, DN 28 MM X 1/2", SEM ANEL DE SOLDA, BOLSA X ROSCA F, INSTALADO EM RAMAL DE DISTRIBUIÇÃO DE HIDRÁULICA PREDIAL - FORNECIMENTO E INSTALAÇÃO. AF_04/2022</t>
  </si>
  <si>
    <t>33,63</t>
  </si>
  <si>
    <t>93094</t>
  </si>
  <si>
    <t>CURVA DE TRANSPOSIÇÃO EM BRONZE/LATÃO, DN 28 MM, SEM ANEL DE SOLDA, BOLSA X BOLSA, INSTALADO EM RAMAL DE DISTRIBUIÇÃO DE HIDRÁULICA PREDIAL - FORNECIMENTO E INSTALAÇÃO. AF_04/2022</t>
  </si>
  <si>
    <t>93097</t>
  </si>
  <si>
    <t>CURVA EM COBRE, DN 15 MM, 45 GRAUS, SEM ANEL DE SOLDA, BOLSA X BOLSA, INSTALADO EM RAMAL E SUB-RAMAL DE HIDRÁULICA PREDIAL - FORNECIMENTO E INSTALAÇÃO. AF_04/2022</t>
  </si>
  <si>
    <t>93098</t>
  </si>
  <si>
    <t>COTOVELO EM BRONZE/LATÃO, DN 15 MM X 1/2", 90 GRAUS, SEM ANEL DE SOLDA, BOLSA X ROSCA F, INSTALADO EM RAMAL E SUB-RAMAL DE HIDRÁULICA PREDIAL - FORNECIMENTO E INSTALAÇÃO. AF_04/2022</t>
  </si>
  <si>
    <t>93099</t>
  </si>
  <si>
    <t>CURVA EM COBRE, DN 22 MM, 45 GRAUS, SEM ANEL DE SOLDA, BOLSA X BOLSA, INSTALADO EM RAMAL E SUB-RAMAL DE HIDRÁULICA PREDIAL - FORNECIMENTO E INSTALAÇÃO. AF_04/2022</t>
  </si>
  <si>
    <t>93100</t>
  </si>
  <si>
    <t>COTOVELO EM BRONZE/LATÃO, DN 22 MM X 1/2", 90 GRAUS, SEM ANEL DE SOLDA, BOLSA X ROSCA F, INSTALADO EM RAMAL E SUB-RAMAL DE HIDRÁULICA PREDIAL - FORNECIMENTO E INSTALAÇÃO. AF_04/2022</t>
  </si>
  <si>
    <t>32,04</t>
  </si>
  <si>
    <t>93101</t>
  </si>
  <si>
    <t>COTOVELO EM BRONZE/LATÃO, DN 22 MM X 3/4", 90 GRAUS, SEM ANEL DE SOLDA, BOLSA X ROSCA F, INSTALADO EM RAMAL E SUB-RAMAL DE HIDRÁULICA PREDIAL - FORNECIMENTO E INSTALAÇÃO. AF_04/2022</t>
  </si>
  <si>
    <t>93102</t>
  </si>
  <si>
    <t>CURVA EM COBRE, DN 28 MM, 45 GRAUS, SEM ANEL DE SOLDA, BOLSA X BOLSA, INSTALADO EM RAMAL E SUB-RAMAL DE HIDRÁULICA PREDIAL - FORNECIMENTO E INSTALAÇÃO. AF_04/2022</t>
  </si>
  <si>
    <t>93103</t>
  </si>
  <si>
    <t>LUVA PASSANTE EM COBRE, DN 15 MM, SEM ANEL DE SOLDA, INSTALADO EM RAMAL E SUB-RAMAL DE HIDRÁULICA PREDIAL - FORNECIMENTO E INSTALAÇÃO. AF_04/2022</t>
  </si>
  <si>
    <t>93104</t>
  </si>
  <si>
    <t>CONECTOR EM BRONZE/LATÃO, DN 15 MM X 1/2", SEM ANEL DE SOLDA, BOLSA X ROSCA F, INSTALADO EM RAMAL E SUB-RAMAL DE HIDRÁULICA PREDIAL - FORNECIMENTO E INSTALAÇÃO. AF_04/2022</t>
  </si>
  <si>
    <t>93105</t>
  </si>
  <si>
    <t>CURVA DE TRANSPOSIÇÃO EM BRONZE/LATÃO, DN 15 MM, SEM ANEL DE SOLDA, BOLSA X BOLSA, INSTALADO EM RAMAL E SUB-RAMAL DE HIDRÁULICA PREDIAL - FORNECIMENTO E INSTALAÇÃO. AF_04/2022</t>
  </si>
  <si>
    <t>26,54</t>
  </si>
  <si>
    <t>93106</t>
  </si>
  <si>
    <t>JUNTA DE EXPANSÃO EM COBRE, DN 15 MM, PONTA X PONTA, INSTALADO EM RAMAL E SUB-RAMAL DE HIDRÁULICA PREDIAL - FORNECIMENTO E INSTALAÇÃO. AF_04/2022</t>
  </si>
  <si>
    <t>93107</t>
  </si>
  <si>
    <t>LUVA PASSANTE EM COBRE, DN 22 MM, SEM ANEL DE SOLDA, INSTALADO EM RAMAL E SUB-RAMAL DE HIDRÁULICA PREDIAL - FORNECIMENTO E INSTALAÇÃO. AF_04/2022</t>
  </si>
  <si>
    <t>93108</t>
  </si>
  <si>
    <t>BUCHA DE REDUÇÃO EM COBRE, DN 22 MM X 15 MM, SEM ANEL DE SOLDA, PONTA X BOLSA, INSTALADO EM RAMAL E SUB-RAMAL DE HIDRÁULICA PREDIAL - FORNECIMENTO E INSTALAÇÃO. AF_04/2022</t>
  </si>
  <si>
    <t>93109</t>
  </si>
  <si>
    <t>JUNTA DE EXPANSÃO EM COBRE, DN 22 MM, PONTA X PONTA, INSTALADO EM RAMAL E SUB-RAMAL DE HIDRÁULICA PREDIAL - FORNECIMENTO E INSTALAÇÃO. AF_04/2022</t>
  </si>
  <si>
    <t>93110</t>
  </si>
  <si>
    <t>CONECTOR EM BRONZE/LATÃO, DN 22 MM X 1/2", SEM ANEL DE SOLDA, BOLSA X ROSCA F, INSTALADO EM RAMAL E SUB-RAMAL DE HIDRÁULICA PREDIAL - FORNECIMENTO E INSTALAÇÃO. AF_04/2022</t>
  </si>
  <si>
    <t>93111</t>
  </si>
  <si>
    <t>CONECTOR EM BRONZE/LATÃO, DN 22 MM X 3/4", SEM ANEL DE SOLDA, BOLSA X ROSCA F, INSTALADO EM RAMAL E SUB-RAMAL DE HIDRÁULICA PREDIAL - FORNECIMENTO E INSTALAÇÃO. AF_04/2022</t>
  </si>
  <si>
    <t>93112</t>
  </si>
  <si>
    <t>CURVA DE TRANSPOSIÇÃO EM BRONZE/LATÃO, DN 22 MM, SEM ANEL DE SOLDA, BOLSA X BOLSA, INSTALADO EM RAMAL E SUB-RAMAL DE HIDRÁULICA PREDIAL - FORNECIMENTO E INSTALAÇÃO. AF_04/2022</t>
  </si>
  <si>
    <t>54,83</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</si>
  <si>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</si>
  <si>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</si>
  <si>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</si>
  <si>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</si>
  <si>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93115</t>
  </si>
  <si>
    <t>CURVA DE TRANSPOSIÇÃO EM BRONZE/LATÃO, DN 28 MM, SEM ANEL DE SOLDA, BOLSA X BOLSA, INSTALADO EM RAMAL E SUB-RAMAL DE HIDRÁULICA PREDIAL - FORNECIMENTO E INSTALAÇÃO. AF_04/2022</t>
  </si>
  <si>
    <t>93116</t>
  </si>
  <si>
    <t>JUNTA DE EXPANSÃO EM COBRE, DN 28 MM, PONTA X PONTA, INSTALADO EM RAMAL E SUB-RAMAL DE HIDRÁULICA PREDIAL - FORNECIMENTO E INSTALAÇÃO. AF_04/2022</t>
  </si>
  <si>
    <t>93117</t>
  </si>
  <si>
    <t>TE DUPLA CURVA EM BRONZE/LATÃO, DN 1/2" X 15 MM X 1/2", SEM ANEL DE SOLDA, ROSCA F X BOLSA X ROSCA F, INSTALADO EM RAMAL E SUB-RAMAL DE HIDRÁULICA PREDIAL - FORNECIMENTO E INSTALAÇÃO. AF_04/2022</t>
  </si>
  <si>
    <t>93118</t>
  </si>
  <si>
    <t>TE DUPLA CURVA EM BRONZE/LATÃO, DN 3/4" X 22 MM X 3/4", SEM ANEL DE SOLDA, ROSCA F X BOLSA X ROSCA F, INSTALADO EM RAMAL E SUB-RAMAL DE HIDRÁULICA PREDIAL - FORNECIMENTO E INSTALAÇÃO. AF_04/2022</t>
  </si>
  <si>
    <t>93119</t>
  </si>
  <si>
    <t>CURVA EM COBRE, DN 22 MM, 45 GRAUS, SEM ANEL DE SOLDA, BOLSA X BOLSA, INSTALADO EM PRUMADA DE HIDRÁULICA PREDIAL - FORNECIMENTO E INSTALAÇÃO. AF_04/2022</t>
  </si>
  <si>
    <t>18,79</t>
  </si>
  <si>
    <t>93120</t>
  </si>
  <si>
    <t>COTOVELO EM BRONZE/LATÃO, DN 22 MM X 1/2", 90 GRAUS, SEM ANEL DE SOLDA, BOLSA X ROSCA F, INSTALADO EM PRUMADA DE HIDRÁULICA PREDIAL - FORNECIMENTO E INSTALAÇÃO. AF_04/2022</t>
  </si>
  <si>
    <t>93121</t>
  </si>
  <si>
    <t>COTOVELO EM BRONZE/LATÃO, DN 22 MM X 3/4", 90 GRAUS, SEM ANEL DE SOLDA, BOLSA X ROSCA F, INSTALADO EM PRUMADA DE HIDRÁULICA PREDIAL - FORNECIMENTO E INSTALAÇÃO. AF_04/2022</t>
  </si>
  <si>
    <t>93122</t>
  </si>
  <si>
    <t>CURVA EM COBRE, DN 28 MM, 45 GRAUS, SEM ANEL DE SOLDA, BOLSA X BOLSA, INSTALADO EM PRUMADA DE HIDRÁULICA PREDIAL - FORNECIMENTO E INSTALAÇÃO. AF_04/2022</t>
  </si>
  <si>
    <t>93123</t>
  </si>
  <si>
    <t>CURVA EM COBRE, DN 35 MM, 45 GRAUS, SEM ANEL DE SOLDA, BOLSA X BOLSA, INSTALADO EM PRUMADA DE HIDRÁULICA PREDIAL -  FORNECIMENTO E INSTALAÇÃO. AF_04/2022</t>
  </si>
  <si>
    <t>93124</t>
  </si>
  <si>
    <t>CURVA EM COBRE, DN 42 MM, 45 GRAUS, SEM ANEL DE SOLDA, BOLSA X BOLSA, INSTALADO EM PRUMADA DE HIDRÁULICA PREDIAL - FORNECIMENTO E INSTALAÇÃO. AF_04/2022</t>
  </si>
  <si>
    <t>93125</t>
  </si>
  <si>
    <t>CURVA EM COBRE, DN 54 MM, 45 GRAUS, SEM ANEL DE SOLDA, BOLSA X BOLSA, INSTALADO EM PRUMADA DE HIDRÁULICA PREDIAL - FORNECIMENTO E INSTALAÇÃO. AF_04/2022</t>
  </si>
  <si>
    <t>93126</t>
  </si>
  <si>
    <t>CURVA EM COBRE, DN 66 MM, 45 GRAUS, SEM ANEL DE SOLDA, BOLSA X BOLSA, INSTALADO EM PRUMADA DE HIDRÁULICA PREDIAL - FORNECIMENTO E INSTALAÇÃO. AF_04/2022</t>
  </si>
  <si>
    <t>93133</t>
  </si>
  <si>
    <t>BUCHA DE REDUÇÃO EM COBRE, DN 28 MM X 22 MM, SEM ANEL DE SOLDA, INSTALADO EM RAMAL E SUB-RAMAL DE HIDRÁULICA PREDIAL - FORNECIMENTO E INSTALAÇÃO. AF_04/2022</t>
  </si>
  <si>
    <t>94465</t>
  </si>
  <si>
    <t>94466</t>
  </si>
  <si>
    <t>94467</t>
  </si>
  <si>
    <t>94468</t>
  </si>
  <si>
    <t>74,12</t>
  </si>
  <si>
    <t>94469</t>
  </si>
  <si>
    <t>94470</t>
  </si>
  <si>
    <t>94471</t>
  </si>
  <si>
    <t>94472</t>
  </si>
  <si>
    <t>94473</t>
  </si>
  <si>
    <t>94474</t>
  </si>
  <si>
    <t>94475</t>
  </si>
  <si>
    <t>94476</t>
  </si>
  <si>
    <t>94477</t>
  </si>
  <si>
    <t>94478</t>
  </si>
  <si>
    <t>94479</t>
  </si>
  <si>
    <t>94606</t>
  </si>
  <si>
    <t>87,58</t>
  </si>
  <si>
    <t>94608</t>
  </si>
  <si>
    <t>94610</t>
  </si>
  <si>
    <t>94612</t>
  </si>
  <si>
    <t>94614</t>
  </si>
  <si>
    <t>94615</t>
  </si>
  <si>
    <t>94616</t>
  </si>
  <si>
    <t>94617</t>
  </si>
  <si>
    <t>94618</t>
  </si>
  <si>
    <t>94620</t>
  </si>
  <si>
    <t>94622</t>
  </si>
  <si>
    <t>94623</t>
  </si>
  <si>
    <t>94624</t>
  </si>
  <si>
    <t>94625</t>
  </si>
  <si>
    <t>94656</t>
  </si>
  <si>
    <t>6,38</t>
  </si>
  <si>
    <t>94657</t>
  </si>
  <si>
    <t>6,30</t>
  </si>
  <si>
    <t>94658</t>
  </si>
  <si>
    <t>94659</t>
  </si>
  <si>
    <t>94660</t>
  </si>
  <si>
    <t>94661</t>
  </si>
  <si>
    <t>12,85</t>
  </si>
  <si>
    <t>94662</t>
  </si>
  <si>
    <t>94663</t>
  </si>
  <si>
    <t>94664</t>
  </si>
  <si>
    <t>26,98</t>
  </si>
  <si>
    <t>94665</t>
  </si>
  <si>
    <t>94666</t>
  </si>
  <si>
    <t>94667</t>
  </si>
  <si>
    <t>94668</t>
  </si>
  <si>
    <t>55,79</t>
  </si>
  <si>
    <t>94669</t>
  </si>
  <si>
    <t>94670</t>
  </si>
  <si>
    <t>94671</t>
  </si>
  <si>
    <t>94672</t>
  </si>
  <si>
    <t>94673</t>
  </si>
  <si>
    <t>10,63</t>
  </si>
  <si>
    <t>94674</t>
  </si>
  <si>
    <t>94675</t>
  </si>
  <si>
    <t>94676</t>
  </si>
  <si>
    <t>17,46</t>
  </si>
  <si>
    <t>94677</t>
  </si>
  <si>
    <t>24,06</t>
  </si>
  <si>
    <t>94678</t>
  </si>
  <si>
    <t>16,48</t>
  </si>
  <si>
    <t>94679</t>
  </si>
  <si>
    <t>94680</t>
  </si>
  <si>
    <t>94681</t>
  </si>
  <si>
    <t>94682</t>
  </si>
  <si>
    <t>94683</t>
  </si>
  <si>
    <t>94684</t>
  </si>
  <si>
    <t>94685</t>
  </si>
  <si>
    <t>94686</t>
  </si>
  <si>
    <t>94687</t>
  </si>
  <si>
    <t>94688</t>
  </si>
  <si>
    <t>94689</t>
  </si>
  <si>
    <t>94690</t>
  </si>
  <si>
    <t>14,10</t>
  </si>
  <si>
    <t>94691</t>
  </si>
  <si>
    <t>94692</t>
  </si>
  <si>
    <t>94693</t>
  </si>
  <si>
    <t>24,56</t>
  </si>
  <si>
    <t>94694</t>
  </si>
  <si>
    <t>94695</t>
  </si>
  <si>
    <t>94696</t>
  </si>
  <si>
    <t>94697</t>
  </si>
  <si>
    <t>94698</t>
  </si>
  <si>
    <t>94699</t>
  </si>
  <si>
    <t>94700</t>
  </si>
  <si>
    <t>94701</t>
  </si>
  <si>
    <t>94702</t>
  </si>
  <si>
    <t>94703</t>
  </si>
  <si>
    <t>21,69</t>
  </si>
  <si>
    <t>94704</t>
  </si>
  <si>
    <t>28,39</t>
  </si>
  <si>
    <t>94705</t>
  </si>
  <si>
    <t>94706</t>
  </si>
  <si>
    <t>94707</t>
  </si>
  <si>
    <t>94713</t>
  </si>
  <si>
    <t>94714</t>
  </si>
  <si>
    <t>94715</t>
  </si>
  <si>
    <t>94724</t>
  </si>
  <si>
    <t>20,22</t>
  </si>
  <si>
    <t>94725</t>
  </si>
  <si>
    <t>94726</t>
  </si>
  <si>
    <t>94727</t>
  </si>
  <si>
    <t>8,03</t>
  </si>
  <si>
    <t>94728</t>
  </si>
  <si>
    <t>94729</t>
  </si>
  <si>
    <t>14,25</t>
  </si>
  <si>
    <t>94730</t>
  </si>
  <si>
    <t>46,15</t>
  </si>
  <si>
    <t>94731</t>
  </si>
  <si>
    <t>94732</t>
  </si>
  <si>
    <t>CONECTOR, CPVC, SOLDÁVEL, DN 54 MM X 2", INSTALADO EM RESERVAÇÃO DE ÁGUA DE EDIFICAÇÃO QUE POSSUA RESERVATÓRIO DE FIBRA/FIBROCIMENTO - FORNECIMENTO E INSTALAÇÃO. AF_06/2016</t>
  </si>
  <si>
    <t>94733</t>
  </si>
  <si>
    <t>33,15</t>
  </si>
  <si>
    <t>94734</t>
  </si>
  <si>
    <t>CONECTOR, CPVC, SOLDÁVEL, DN 73 MM X 2 1/2", INSTALADO EM RESERVAÇÃO DE ÁGUA DE EDIFICAÇÃO QUE POSSUA RESERVATÓRIO DE FIBRA/FIBROCIMENTO - FORNECIMENTO E INSTALAÇÃO. AF_06/2016</t>
  </si>
  <si>
    <t>94736</t>
  </si>
  <si>
    <t>CONECTOR, CPVC, SOLDÁVEL, DN 89 MM X 3", INSTALADO EM RESERVAÇÃO DE ÁGUA DE EDIFICAÇÃO QUE POSSUA RESERVATÓRIO DE FIBRA/FIBROCIMENTO - FORNECIMENTO E INSTALAÇÃO. AF_06/2016</t>
  </si>
  <si>
    <t>388,30</t>
  </si>
  <si>
    <t>94737</t>
  </si>
  <si>
    <t>94738</t>
  </si>
  <si>
    <t>CONECTOR, CPVC, SOLDÁVEL, DN 114 MM X 4", INSTALADO EM RESERVAÇÃO DE ÁGUA DE EDIFICAÇÃO QUE POSSUA RESERVATÓRIO DE FIBRA/FIBROCIMENTO - FORNECIMENTO E INSTALAÇÃO. AF_06/2016</t>
  </si>
  <si>
    <t>94739</t>
  </si>
  <si>
    <t>LUVA, CPVC, SOLDÁVEL, DN 114 MM, INSTALADO EM RESERVAÇÃO DE ÁGUA DE EDIFICAÇÃO QUE POSSUA RESERVATÓRIO DE FIBRA/FIBROCIMENTO - FORNECIMENTO E INSTALAÇÃO. AF_06/2016</t>
  </si>
  <si>
    <t>152,16</t>
  </si>
  <si>
    <t>94740</t>
  </si>
  <si>
    <t>94741</t>
  </si>
  <si>
    <t>94742</t>
  </si>
  <si>
    <t>94743</t>
  </si>
  <si>
    <t>94744</t>
  </si>
  <si>
    <t>94746</t>
  </si>
  <si>
    <t>94748</t>
  </si>
  <si>
    <t>94750</t>
  </si>
  <si>
    <t>94752</t>
  </si>
  <si>
    <t>94754</t>
  </si>
  <si>
    <t>JOELHO 90 GRAUS, CPVC, SOLDÁVEL, DN 114 MM, INSTALADO EM RESERVAÇÃO DE ÁGUA DE EDIFICAÇÃO QUE POSSUA RESERVATÓRIO DE FIBRA/FIBROCIMENTO - FORNECIMENTO E INSTALAÇÃO. AF_06/2016</t>
  </si>
  <si>
    <t>94756</t>
  </si>
  <si>
    <t>11,60</t>
  </si>
  <si>
    <t>94757</t>
  </si>
  <si>
    <t>94758</t>
  </si>
  <si>
    <t>94759</t>
  </si>
  <si>
    <t>94760</t>
  </si>
  <si>
    <t>94761</t>
  </si>
  <si>
    <t>94762</t>
  </si>
  <si>
    <t>94763</t>
  </si>
  <si>
    <t>TE, CPVC, SOLDÁVEL, DN 114 MM, INSTALADO EM RESERVAÇÃO DE ÁGUA DE EDIFICAÇÃO QUE POSSUA RESERVATÓRIO DE FIBRA/FIBROCIMENTO - FORNECIMENTO E INSTALAÇÃO. AF_06/2016</t>
  </si>
  <si>
    <t>94764</t>
  </si>
  <si>
    <t>ADAPTADOR COM FLANGE E ANEL DE VEDAÇÃO, CPVC, ROSCÁVEL, DN 15 MM, INSTALADO EM RESERVAÇÃO DE ÁGUA DE EDIFICAÇÃO QUE POSSUA RESERVATÓRIO DE FIBRA/FIBROCIMENTO - FORNECIMENTO E INSTALAÇÃO. AF_06/2016</t>
  </si>
  <si>
    <t>94765</t>
  </si>
  <si>
    <t>ADAPTADOR COM FLANGE E ANEL DE VEDAÇÃO, CPVC, ROSCÁVEL, DN 22 MM, INSTALADO EM RESERVAÇÃO DE ÁGUA DE EDIFICAÇÃO QUE POSSUA RESERVATÓRIO DE FIBRA/FIBROCIMENTO - FORNECIMENTO E INSTALAÇÃO. AF_06/2016</t>
  </si>
  <si>
    <t>94766</t>
  </si>
  <si>
    <t>ADAPTADOR COM FLANGE E ANEL DE VEDAÇÃO, CPVC, ROSCÁVEL, DN 28 MM, INSTALADO EM RESERVAÇÃO DE ÁGUA DE EDIFICAÇÃO QUE POSSUA RESERVATÓRIO DE FIBRA/FIBROCIMENTO - FORNECIMENTO E INSTALAÇÃO. AF_06/2016</t>
  </si>
  <si>
    <t>33,67</t>
  </si>
  <si>
    <t>94767</t>
  </si>
  <si>
    <t>ADAPTADOR COM FLANGE E ANEL DE VEDAÇÃO, CPVC, ROSCÁVEL, DN 35 MM, INSTALADO EM RESERVAÇÃO DE ÁGUA DE EDIFICAÇÃO QUE POSSUA RESERVATÓRIO DE FIBRA/FIBROCIMENTO - FORNECIMENTO E INSTALAÇÃO. AF_06/2016</t>
  </si>
  <si>
    <t>94768</t>
  </si>
  <si>
    <t>ADAPTADOR COM FLANGE E ANEL DE VEDAÇÃO, CPVC, ROSCÁVEL, DN 42 MM, INSTALADO EM RESERVAÇÃO DE ÁGUA DE EDIFICAÇÃO QUE POSSUA RESERVATÓRIO DE FIBRA/FIBROCIMENTO - FORNECIMENTO E INSTALAÇÃO. AF_06/2016</t>
  </si>
  <si>
    <t>94769</t>
  </si>
  <si>
    <t>ADAPTADOR COM FLANGE E ANEL DE VEDAÇÃO, CPVC, ROSCÁVEL, DN 54 MM, INSTALADO EM RESERVAÇÃO DE ÁGUA DE EDIFICAÇÃO QUE POSSUA RESERVATÓRIO DE FIBRA/FIBROCIMENTO - FORNECIMENTO E INSTALAÇÃO. AF_06/2016</t>
  </si>
  <si>
    <t>94770</t>
  </si>
  <si>
    <t>ADAPTADOR COM FLANGES LIVRES, CPVC, ROSCÁVEL, DN 15 MM, INSTALADO EM RESERVAÇÃO DE ÁGUA DE EDIFICAÇÃO QUE POSSUA RESERVATÓRIO DE FIBRA/FIBROCIMENTO - FORNECIMENTO E INSTALAÇÃO. AF_06/2016</t>
  </si>
  <si>
    <t>94771</t>
  </si>
  <si>
    <t>ADAPTADOR COM FLANGES LIVRES, CPVC, ROSCÁVEL, DN 22 MM, INSTALADO EM RESERVAÇÃO DE ÁGUA DE EDIFICAÇÃO QUE POSSUA RESERVATÓRIO DE FIBRA/FIBROCIMENTO - FORNECIMENTO E INSTALAÇÃO. AF_06/2016</t>
  </si>
  <si>
    <t>94772</t>
  </si>
  <si>
    <t>ADAPTADOR COM FLANGES LIVRES, CPVC, ROSCÁVEL, DN 28 MM, INSTALADO EM RESERVAÇÃO DE ÁGUA DE EDIFICAÇÃO QUE POSSUA RESERVATÓRIO DE FIBRA/FIBROCIMENTO - FORNECIMENTO E INSTALAÇÃO. AF_06/2016</t>
  </si>
  <si>
    <t>94773</t>
  </si>
  <si>
    <t>ADAPTADOR COM FLANGES LIVRES, CPVC, ROSCÁVEL, DN 35 MM, INSTALADO EM RESERVAÇÃO DE ÁGUA DE EDIFICAÇÃO QUE POSSUA RESERVATÓRIO DE FIBRA/FIBROCIMENTO - FORNECIMENTO E INSTALAÇÃO. AF_06/2016</t>
  </si>
  <si>
    <t>94774</t>
  </si>
  <si>
    <t>ADAPTADOR COM FLANGES LIVRES, CPVC, ROSCÁVEL, DN 42 MM, INSTALADO EM RESERVAÇÃO DE ÁGUA DE EDIFICAÇÃO QUE POSSUA RESERVATÓRIO DE FIBRA/FIBROCIMENTO - FORNECIMENTO E INSTALAÇÃO. AF_06/2016</t>
  </si>
  <si>
    <t>94775</t>
  </si>
  <si>
    <t>ADAPTADOR COM FLANGES LIVRES, CPVC, ROSCÁVEL, DN 54 MM, INSTALADO EM RESERVAÇÃO DE ÁGUA DE EDIFICAÇÃO QUE POSSUA RESERVATÓRIO DE FIBRA/FIBROCIMENTO - FORNECIMENTO E INSTALAÇÃO. AF_06/2016</t>
  </si>
  <si>
    <t>94783</t>
  </si>
  <si>
    <t>20,62</t>
  </si>
  <si>
    <t>94785</t>
  </si>
  <si>
    <t>94789</t>
  </si>
  <si>
    <t>94790</t>
  </si>
  <si>
    <t>94791</t>
  </si>
  <si>
    <t>94863</t>
  </si>
  <si>
    <t>109,56</t>
  </si>
  <si>
    <t>95237</t>
  </si>
  <si>
    <t>LUVA COM BUCHA DE LATÃO, PVC, SOLDÁVEL, DN 32MM X 1 , INSTALADO EM RAMAL DE DISTRIBUIÇÃO DE ÁGUA   FORNECIMENTO E INSTALAÇÃO. AF_06/2022</t>
  </si>
  <si>
    <t>24,85</t>
  </si>
  <si>
    <t>95693</t>
  </si>
  <si>
    <t>LUVA SIMPLES, PVC, SÉRIE NORMAL, ESGOTO PREDIAL, DN 150 MM, JUNTA ELÁSTICA, FORNECIDO E INSTALADO EM SUBCOLETOR AÉREO DE ESGOTO SANITÁRIO. AF_08/2022</t>
  </si>
  <si>
    <t>95694</t>
  </si>
  <si>
    <t>CURVA 90 GRAUS, PVC, SERIE R, ÁGUA PLUVIAL, DN 100 MM, JUNTA ELÁSTICA, FORNECIDO E INSTALADO EM RAMAL DE ENCAMINHAMENTO. AF_06/2022</t>
  </si>
  <si>
    <t>51,10</t>
  </si>
  <si>
    <t>95695</t>
  </si>
  <si>
    <t>CURVA 90 GRAUS, PVC, SERIE R, ÁGUA PLUVIAL, DN 100 MM, JUNTA ELÁSTICA, FORNECIDO E INSTALADO EM CONDUTORES VERTICAIS DE ÁGUAS PLUVIAIS. AF_06/2022</t>
  </si>
  <si>
    <t>95696</t>
  </si>
  <si>
    <t>96637</t>
  </si>
  <si>
    <t>JOELHO 90 GRAUS, PPR, DN 25 MM, CLASSE PN 25, INSTALADO EM RAMAL OU SUB-RAMAL DE ÁGUA   FORNECIMENTO E INSTALAÇÃO. AF_08/2022</t>
  </si>
  <si>
    <t>96638</t>
  </si>
  <si>
    <t>JOELHO 45 GRAUS, PPR, DN 25 MM, CLASSE PN 25, INSTALADO EM RAMAL OU SUB-RAMAL DE ÁGUA   FORNECIMENTO E INSTALAÇÃO. AF_08/2022</t>
  </si>
  <si>
    <t>96639</t>
  </si>
  <si>
    <t>LUVA, PPR, DN 25 MM, CLASSE PN 25, INSTALADO EM RAMAL OU SUB-RAMAL DE ÁGUA   FORNECIMENTO E INSTALAÇÃO. AF_08/2022</t>
  </si>
  <si>
    <t>96640</t>
  </si>
  <si>
    <t>CONECTOR MACHO, PPR, 25 X 1/2  , CLASSE PN 25, INSTALADO EM RAMAL OU SUB-RAMAL DE ÁGUA   FORNECIMENTO E INSTALAÇÃO. AF_08/2022</t>
  </si>
  <si>
    <t>96641</t>
  </si>
  <si>
    <t>CONECTOR FÊMEA, PPR, 25 X 1/2  , CLASSE PN 25, INSTALADO EM RAMAL OU SUB-RAMAL DE ÁGUA   FORNECIMENTO E INSTALAÇÃO. AF_08/2022</t>
  </si>
  <si>
    <t>17,15</t>
  </si>
  <si>
    <t>96642</t>
  </si>
  <si>
    <t>TÊ NORMAL, PPR, DN 25 MM, CLASSE PN 25, INSTALADO EM RAMAL OU SUB-RAMAL DE ÁGUA   FORNECIMENTO E INSTALAÇÃO. AF_08/2022</t>
  </si>
  <si>
    <t>96643</t>
  </si>
  <si>
    <t>TÊ MISTURADOR, PPR, 25 X 3/4   , CLASSE PN 25, INSTALADO EM RAMAL OU SUB-RAMAL DE ÁGUA   FORNECIMENTO E INSTALAÇÃO. AF_08/2022</t>
  </si>
  <si>
    <t>96650</t>
  </si>
  <si>
    <t>JOELHO 90 GRAUS, PPR, DN 25 MM, CLASSE PN 25, INSTALADO EM RAMAL DE DISTRIBUIÇÃO   FORNECIMENTO E INSTALAÇÃO. AF_08/2022</t>
  </si>
  <si>
    <t>96651</t>
  </si>
  <si>
    <t>JOELHO 45 GRAUS, PPR, DN 25 MM, CLASSE PN 25, INSTALADO EM RAMAL DE DISTRIBUIÇÃO DE ÁGUA   FORNECIMENTO E INSTALAÇÃO. AF_08/2022</t>
  </si>
  <si>
    <t>96652</t>
  </si>
  <si>
    <t>JOELHO 90 GRAUS, PPR, DN 32 MM, CLASSE PN 25, INSTALADO EM RAMAL DE DISTRIBUIÇÃO - FORNECIMENTO E INSTALAÇÃO. AF_08/2022</t>
  </si>
  <si>
    <t>96653</t>
  </si>
  <si>
    <t>JOELHO 45 GRAUS, PPR, DN 32 MM, CLASSE PN 25, INSTALADO EM RAMAL DE DISTRIBUIÇÃO DE ÁGUA - FORNECIMENTO E INSTALAÇÃO. AF_08/2022</t>
  </si>
  <si>
    <t>96654</t>
  </si>
  <si>
    <t>JOELHO 90 GRAUS, PPR, DN 40 MM, CLASSE PN 25, INSTALADO EM RAMAL DE DISTRIBUIÇÃO - FORNECIMENTO E INSTALAÇÃO. AF_08/2022</t>
  </si>
  <si>
    <t>96655</t>
  </si>
  <si>
    <t>JOELHO 45 GRAUS, PPR, DN 40 MM, CLASSE PN 25, INSTALADO EM RAMAL DE DISTRIBUIÇÃO DE ÁGUA - FORNECIMENTO E INSTALAÇÃO. AF_08/2022</t>
  </si>
  <si>
    <t>96656</t>
  </si>
  <si>
    <t>LUVA, PPR, DN 25 MM, CLASSE PN 25, INSTALADO EM RAMAL DE DISTRIBUIÇÃO DE ÁGUA   FORNECIMENTO E INSTALAÇÃO. AF_08/2022</t>
  </si>
  <si>
    <t>96657</t>
  </si>
  <si>
    <t>CONECTOR MACHO, PPR, 25 X 1/2, CLASSE PN 25, INSTALADO EM RAMAL DE DISTRIBUIÇÃO DE ÁGUA   FORNECIMENTO E INSTALAÇÃO. AF_08/2022</t>
  </si>
  <si>
    <t>96658</t>
  </si>
  <si>
    <t>CONECTOR FÊMEA, PPR, 25 X 1/2  , CLASSE PN 25, INSTALADO EM RAMAL DE DISTRIBUIÇÃO DE ÁGUA   FORNECIMENTO E INSTALAÇÃO. AF_08/2022</t>
  </si>
  <si>
    <t>96659</t>
  </si>
  <si>
    <t>LUVA, PPR, DN 32 MM, CLASSE PN 25, INSTALADO EM RAMAL DE DISTRIBUIÇÃO DE ÁGUA   FORNECIMENTO E INSTALAÇÃO. AF_08/2022</t>
  </si>
  <si>
    <t>96660</t>
  </si>
  <si>
    <t>CONECTOR MACHO, PPR, 32 X 3/4, CLASSE PN 25, INSTALADO EM RAMAL DE DISTRIBUIÇÃO DE ÁGUA   FORNECIMENTO E INSTALAÇÃO. AF_08/2022</t>
  </si>
  <si>
    <t>32,36</t>
  </si>
  <si>
    <t>96661</t>
  </si>
  <si>
    <t>CONECTOR FÊMEA, PPR, 32 X 3/4, CLASSE PN 25, INSTALADO EM RAMAL DE DISTRIBUIÇÃO DE ÁGUA   FORNECIMENTO E INSTALAÇÃO. AF_08/2022</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</si>
  <si>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</si>
  <si>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</si>
  <si>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</si>
  <si>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</si>
  <si>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96664</t>
  </si>
  <si>
    <t>BUCHA DE REDUÇÃO, PPR, 40 X 25, CLASSE PN 25, INSTALADO EM RAMAL DE DISTRIBUIÇÃO DE ÁGUA   FORNECIMENTO E INSTALAÇÃO. AF_08/2022</t>
  </si>
  <si>
    <t>96665</t>
  </si>
  <si>
    <t>TÊ NORMAL, PPR, DN 25 MM, CLASSE PN 25, INSTALADO EM RAMAL DE DISTRIBUIÇÃO DE ÁGUA   FORNECIMENTO E INSTALAÇÃO. AF_08/2022</t>
  </si>
  <si>
    <t>11,41</t>
  </si>
  <si>
    <t>96666</t>
  </si>
  <si>
    <t>TÊ NORMAL, PPR, DN 32 MM, CLASSE PN 25, INSTALADO EM RAMAL DE DISTRIBUIÇÃO DE ÁGUA   FORNECIMENTO E INSTALAÇÃO. AF_08/2022</t>
  </si>
  <si>
    <t>16,55</t>
  </si>
  <si>
    <t>96667</t>
  </si>
  <si>
    <t>TÊ NORMAL, PPR, DN 40 MM, CLASSE PN 25, INSTALADO EM RAMAL DE DISTRIBUIÇÃO DE ÁGUA   FORNECIMENTO E INSTALAÇÃO. AF_08/2022</t>
  </si>
  <si>
    <t>96684</t>
  </si>
  <si>
    <t>JOELHO 90 GRAUS, PPR, DN 25 MM, CLASSE PN 25, INSTALADO EM PRUMADA DE ÁGUA   FORNECIMENTO E INSTALAÇÃO . AF_08/2022</t>
  </si>
  <si>
    <t>11,21</t>
  </si>
  <si>
    <t>96685</t>
  </si>
  <si>
    <t>JOELHO 45 GRAUS, PPR, DN 25 MM, CLASSE PN 25, INSTALADO EM PRUMADA DE ÁGUA   FORNECIMENTO E INSTALAÇÃO . AF_08/2022</t>
  </si>
  <si>
    <t>11,61</t>
  </si>
  <si>
    <t>96686</t>
  </si>
  <si>
    <t>JOELHO 90 GRAUS, PPR, DN 32 MM, CLASSE PN 25, INSTALADO EM PRUMADA DE ÁGUA   FORNECIMENTO E INSTALAÇÃO . AF_08/2022</t>
  </si>
  <si>
    <t>96687</t>
  </si>
  <si>
    <t>JOELHO 45 GRAUS, PPR, DN 32 MM, CLASSE PN 25, INSTALADO EM PRUMADA DE ÁGUA   FORNECIMENTO E INSTALAÇÃO . AF_08/2022</t>
  </si>
  <si>
    <t>96688</t>
  </si>
  <si>
    <t>JOELHO 90 GRAUS, PPR, DN 40 MM, CLASSE PN 25, INSTALADO EM PRUMADA DE ÁGUA   FORNECIMENTO E INSTALAÇÃO . AF_08/2022</t>
  </si>
  <si>
    <t>21,54</t>
  </si>
  <si>
    <t>96689</t>
  </si>
  <si>
    <t>JOELHO 45 GRAUS, PPR, DN 40 MM, CLASSE PN 25, INSTALADO EM PRUMADA DE ÁGUA   FORNECIMENTO E INSTALAÇÃO . AF_08/2022</t>
  </si>
  <si>
    <t>96690</t>
  </si>
  <si>
    <t>JOELHO 90 GRAUS, PPR, DN 50 MM, CLASSE PN 25, INSTALADO EM PRUMADA DE ÁGUA   FORNECIMENTO E INSTALAÇÃO . AF_08/2022</t>
  </si>
  <si>
    <t>96691</t>
  </si>
  <si>
    <t>JOELHO 45 GRAUS, PPR, DN 50 MM, CLASSE PN 25, INSTALADO EM PRUMADA DE ÁGUA   FORNECIMENTO E INSTALAÇÃO . AF_08/2022</t>
  </si>
  <si>
    <t>96692</t>
  </si>
  <si>
    <t>JOELHO 90 GRAUS, PPR, DN 63 MM, CLASSE PN 25, INSTALADO EM PRUMADA DE ÁGUA   FORNECIMENTO E INSTALAÇÃO . AF_08/2022</t>
  </si>
  <si>
    <t>96693</t>
  </si>
  <si>
    <t>JOELHO 45 GRAUS, PPR, DN 63 MM, CLASSE PN 25, INSTALADO EM PRUMADA DE ÁGUA   FORNECIMENTO E INSTALAÇÃO . AF_08/2022</t>
  </si>
  <si>
    <t>96694</t>
  </si>
  <si>
    <t>JOELHO 90 GRAUS, PPR, DN 75 MM, CLASSE PN 25, INSTALADO EM PRUMADA DE ÁGUA   FORNECIMENTO E INSTALAÇÃO . AF_08/2022</t>
  </si>
  <si>
    <t>96695</t>
  </si>
  <si>
    <t>JOELHO 45 GRAUS, PPR, DN 75 MM, CLASSE PN 25, INSTALADO EM PRUMADA DE ÁGUA   FORNECIMENTO E INSTALAÇÃO . AF_08/2022</t>
  </si>
  <si>
    <t>100,80</t>
  </si>
  <si>
    <t>96696</t>
  </si>
  <si>
    <t>JOELHO 90 GRAUS, PPR, DN 90 MM, CLASSE PN 25, INSTALADO EM PRUMADA DE ÁGUA   FORNECIMENTO E INSTALAÇÃO . AF_08/2022</t>
  </si>
  <si>
    <t>96697</t>
  </si>
  <si>
    <t>JOELHO 90 GRAUS, PPR, DN 110 MM, CLASSE PN 25, INSTALADO EM PRUMADA DE ÁGUA   FORNECIMENTO E INSTALAÇÃO . AF_08/2022</t>
  </si>
  <si>
    <t>96698</t>
  </si>
  <si>
    <t>LUVA, PPR, DN 25 MM, CLASSE PN 25, INSTALADO EM PRUMADA DE ÁGUA   FORNECIMENTO E INSTALAÇÃO . AF_08/2022</t>
  </si>
  <si>
    <t>7,96</t>
  </si>
  <si>
    <t>96699</t>
  </si>
  <si>
    <t>CONECTOR MACHO, PPR, 25 X 1/2, CLASSE PN 25, INSTALADO EM PRUMADA DE ÁGUA   FORNECIMENTO E INSTALAÇÃO . AF_08/2022</t>
  </si>
  <si>
    <t>96700</t>
  </si>
  <si>
    <t>CONECTOR FÊMEA, PPR, 25 X 1/2, CLASSE PN 25, INSTALADO EM PRUMADA DE ÁGUA   FORNECIMENTO E INSTALAÇÃO . AF_08/2022</t>
  </si>
  <si>
    <t>96701</t>
  </si>
  <si>
    <t>LUVA, PPR, DN 32 MM, CLASSE PN 25, INSTALADO EM PRUMADA DE ÁGUA   FORNECIMENTO E INSTALAÇÃO. AF_08/2022</t>
  </si>
  <si>
    <t>96702</t>
  </si>
  <si>
    <t>BUCHA DE REDUÇÃO, PPR, 32 X 25, CLASSE PN 25, INSTALADO EM PRUMADA DE ÁGUA   FORNECIMENTO E INSTALAÇÃO . AF_08/2022</t>
  </si>
  <si>
    <t>96703</t>
  </si>
  <si>
    <t>LUVA, PPR, DN 40 MM, CLASSE PN 25, INSTALADO EM PRUMADA DE ÁGUA   FORNECIMENTO E INSTALAÇÃO. AF_08/2022</t>
  </si>
  <si>
    <t>19,73</t>
  </si>
  <si>
    <t>96704</t>
  </si>
  <si>
    <t>BUCHA DE REDUÇÃO, PPR, 40 X 25, CLASSE PN 25, INSTALADO EM PRUMADA DE ÁGUA   FORNECIMENTO E INSTALAÇÃO . AF_08/2022</t>
  </si>
  <si>
    <t>96705</t>
  </si>
  <si>
    <t>LUVA, PPR, DN 50 MM, CLASSE PN 25, INSTALADO EM PRUMADA DE ÁGUA   FORNECIMENTO E INSTALAÇÃO. AF_08/2022</t>
  </si>
  <si>
    <t>96706</t>
  </si>
  <si>
    <t>LUVA, PPR, DN 63 MM, CLASSE PN 25, INSTALADO EM PRUMADA DE ÁGUA   FORNECIMENTO E INSTALAÇÃO. AF_08/2022</t>
  </si>
  <si>
    <t>96707</t>
  </si>
  <si>
    <t>LUVA, PPR, DN 75 MM, CLASSE PN 25, INSTALADO EM PRUMADA DE ÁGUA   FORNECIMENTO E INSTALAÇÃO. AF_08/2022</t>
  </si>
  <si>
    <t>96708</t>
  </si>
  <si>
    <t>LUVA, PPR, DN 90 MM, CLASSE PN 25, INSTALADO EM PRUMADA DE ÁGUA   FORNECIMENTO E INSTALAÇÃO. AF_08/2022</t>
  </si>
  <si>
    <t>96709</t>
  </si>
  <si>
    <t>LUVA, PPR, DN 110 MM, CLASSE PN 25, INSTALADO EM PRUMADA DE ÁGUA   FORNECIMENTO E INSTALAÇÃO. AF_08/2022</t>
  </si>
  <si>
    <t>96710</t>
  </si>
  <si>
    <t>TÊ NORMAL, PPR, DN 25 MM, CLASSE PN 25, INSTALADO EM PRUMADA DE ÁGUA   FORNECIMENTO E INSTALAÇÃO . AF_08/2022</t>
  </si>
  <si>
    <t>96711</t>
  </si>
  <si>
    <t>TÊ NORMAL, PPR, DN 32 MM, CLASSE PN 25, INSTALADO EM PRUMADA DE ÁGUA   FORNECIMENTO E INSTALAÇÃO . AF_08/2022</t>
  </si>
  <si>
    <t>21,92</t>
  </si>
  <si>
    <t>96712</t>
  </si>
  <si>
    <t>TÊ NORMAL, PPR, DN 40 MM, CLASSE PN 25, INSTALADO EM PRUMADA DE ÁGUA   FORNECIMENTO E INSTALAÇÃO . AF_08/2022</t>
  </si>
  <si>
    <t>31,28</t>
  </si>
  <si>
    <t>96713</t>
  </si>
  <si>
    <t>TÊ NORMAL, PPR, DN 50 MM, CLASSE PN 25, INSTALADO EM PRUMADA DE ÁGUA   FORNECIMENTO E INSTALAÇÃO . AF_08/2022</t>
  </si>
  <si>
    <t>96714</t>
  </si>
  <si>
    <t>TÊ NORMAL, PPR, DN 63 MM, CLASSE PN 25, INSTALADO EM PRUMADA DE ÁGUA   FORNECIMENTO E INSTALAÇÃO . AF_08/2022</t>
  </si>
  <si>
    <t>96715</t>
  </si>
  <si>
    <t>TÊ NORMAL, PPR, DN 75 MM, CLASSE PN 25, INSTALADO EM PRUMADA DE ÁGUA   FORNECIMENTO E INSTALAÇÃO . AF_08/2022</t>
  </si>
  <si>
    <t>96716</t>
  </si>
  <si>
    <t>TÊ NORMAL, PPR, DN 90 MM, CLASSE PN 25, INSTALADO EM PRUMADA DE ÁGUA   FORNECIMENTO E INSTALAÇÃO . AF_08/2022</t>
  </si>
  <si>
    <t>96717</t>
  </si>
  <si>
    <t>TÊ NORMAL, PPR, DN 110 MM, CLASSE PN 25, INSTALADO EM PRUMADA DE ÁGUA   FORNECIMENTO E INSTALAÇÃO . AF_08/2022</t>
  </si>
  <si>
    <t>96736</t>
  </si>
  <si>
    <t>96737</t>
  </si>
  <si>
    <t>96738</t>
  </si>
  <si>
    <t>96739</t>
  </si>
  <si>
    <t>9,40</t>
  </si>
  <si>
    <t>96740</t>
  </si>
  <si>
    <t>96741</t>
  </si>
  <si>
    <t>96742</t>
  </si>
  <si>
    <t>21,96</t>
  </si>
  <si>
    <t>96743</t>
  </si>
  <si>
    <t>96744</t>
  </si>
  <si>
    <t>96745</t>
  </si>
  <si>
    <t>96746</t>
  </si>
  <si>
    <t>96747</t>
  </si>
  <si>
    <t>96748</t>
  </si>
  <si>
    <t>96749</t>
  </si>
  <si>
    <t>96750</t>
  </si>
  <si>
    <t>96751</t>
  </si>
  <si>
    <t>96752</t>
  </si>
  <si>
    <t>36,23</t>
  </si>
  <si>
    <t>96753</t>
  </si>
  <si>
    <t>96754</t>
  </si>
  <si>
    <t>96755</t>
  </si>
  <si>
    <t>340,13</t>
  </si>
  <si>
    <t>96756</t>
  </si>
  <si>
    <t>96757</t>
  </si>
  <si>
    <t>96758</t>
  </si>
  <si>
    <t>96759</t>
  </si>
  <si>
    <t>96760</t>
  </si>
  <si>
    <t>96761</t>
  </si>
  <si>
    <t>96762</t>
  </si>
  <si>
    <t>96763</t>
  </si>
  <si>
    <t>96764</t>
  </si>
  <si>
    <t>96802</t>
  </si>
  <si>
    <t>96803</t>
  </si>
  <si>
    <t>114,04</t>
  </si>
  <si>
    <t>96804</t>
  </si>
  <si>
    <t>96805</t>
  </si>
  <si>
    <t>96806</t>
  </si>
  <si>
    <t>96807</t>
  </si>
  <si>
    <t>96808</t>
  </si>
  <si>
    <t>11,55</t>
  </si>
  <si>
    <t>96809</t>
  </si>
  <si>
    <t>96810</t>
  </si>
  <si>
    <t>14,00</t>
  </si>
  <si>
    <t>96811</t>
  </si>
  <si>
    <t>96812</t>
  </si>
  <si>
    <t>96813</t>
  </si>
  <si>
    <t>96814</t>
  </si>
  <si>
    <t>14,35</t>
  </si>
  <si>
    <t>96815</t>
  </si>
  <si>
    <t>96816</t>
  </si>
  <si>
    <t>96817</t>
  </si>
  <si>
    <t>96818</t>
  </si>
  <si>
    <t>96819</t>
  </si>
  <si>
    <t>96820</t>
  </si>
  <si>
    <t>96821</t>
  </si>
  <si>
    <t>96822</t>
  </si>
  <si>
    <t>31,58</t>
  </si>
  <si>
    <t>96823</t>
  </si>
  <si>
    <t>96824</t>
  </si>
  <si>
    <t>96825</t>
  </si>
  <si>
    <t>96826</t>
  </si>
  <si>
    <t>96827</t>
  </si>
  <si>
    <t>96828</t>
  </si>
  <si>
    <t>96829</t>
  </si>
  <si>
    <t>17,90</t>
  </si>
  <si>
    <t>96830</t>
  </si>
  <si>
    <t>25,62</t>
  </si>
  <si>
    <t>96831</t>
  </si>
  <si>
    <t>96832</t>
  </si>
  <si>
    <t>24,25</t>
  </si>
  <si>
    <t>96833</t>
  </si>
  <si>
    <t>96834</t>
  </si>
  <si>
    <t>96835</t>
  </si>
  <si>
    <t>32,26</t>
  </si>
  <si>
    <t>96836</t>
  </si>
  <si>
    <t>96837</t>
  </si>
  <si>
    <t>96838</t>
  </si>
  <si>
    <t>18,37</t>
  </si>
  <si>
    <t>96839</t>
  </si>
  <si>
    <t>96840</t>
  </si>
  <si>
    <t>96841</t>
  </si>
  <si>
    <t>96842</t>
  </si>
  <si>
    <t>96843</t>
  </si>
  <si>
    <t>96844</t>
  </si>
  <si>
    <t>96845</t>
  </si>
  <si>
    <t>96846</t>
  </si>
  <si>
    <t>96847</t>
  </si>
  <si>
    <t>96848</t>
  </si>
  <si>
    <t>96849</t>
  </si>
  <si>
    <t>96850</t>
  </si>
  <si>
    <t>96851</t>
  </si>
  <si>
    <t>96852</t>
  </si>
  <si>
    <t>22,08</t>
  </si>
  <si>
    <t>96853</t>
  </si>
  <si>
    <t>96854</t>
  </si>
  <si>
    <t>96855</t>
  </si>
  <si>
    <t>27,31</t>
  </si>
  <si>
    <t>96856</t>
  </si>
  <si>
    <t>96857</t>
  </si>
  <si>
    <t>96858</t>
  </si>
  <si>
    <t>96859</t>
  </si>
  <si>
    <t>96860</t>
  </si>
  <si>
    <t>96861</t>
  </si>
  <si>
    <t>96862</t>
  </si>
  <si>
    <t>28,12</t>
  </si>
  <si>
    <t>96863</t>
  </si>
  <si>
    <t>27,85</t>
  </si>
  <si>
    <t>96864</t>
  </si>
  <si>
    <t>96865</t>
  </si>
  <si>
    <t>96866</t>
  </si>
  <si>
    <t>55,63</t>
  </si>
  <si>
    <t>96867</t>
  </si>
  <si>
    <t>63,72</t>
  </si>
  <si>
    <t>96868</t>
  </si>
  <si>
    <t>96869</t>
  </si>
  <si>
    <t>96870</t>
  </si>
  <si>
    <t>47,18</t>
  </si>
  <si>
    <t>96871</t>
  </si>
  <si>
    <t>96872</t>
  </si>
  <si>
    <t>96873</t>
  </si>
  <si>
    <t>96874</t>
  </si>
  <si>
    <t>96875</t>
  </si>
  <si>
    <t>96876</t>
  </si>
  <si>
    <t>96877</t>
  </si>
  <si>
    <t>96878</t>
  </si>
  <si>
    <t>96879</t>
  </si>
  <si>
    <t>96880</t>
  </si>
  <si>
    <t>96881</t>
  </si>
  <si>
    <t>97425</t>
  </si>
  <si>
    <t>97426</t>
  </si>
  <si>
    <t>39,55</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</si>
  <si>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</si>
  <si>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</si>
  <si>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</si>
  <si>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</si>
  <si>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</si>
  <si>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</si>
  <si>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</si>
  <si>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</si>
  <si>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</si>
  <si>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</si>
  <si>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</si>
  <si>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</si>
  <si>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</si>
  <si>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</si>
  <si>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</si>
  <si>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</si>
  <si>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</si>
  <si>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</si>
  <si>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</si>
  <si>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</si>
  <si>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</si>
  <si>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366,92</t>
  </si>
  <si>
    <t>97452</t>
  </si>
  <si>
    <t>97453</t>
  </si>
  <si>
    <t>233,28</t>
  </si>
  <si>
    <t>97454</t>
  </si>
  <si>
    <t>97455</t>
  </si>
  <si>
    <t>97456</t>
  </si>
  <si>
    <t>97457</t>
  </si>
  <si>
    <t>97458</t>
  </si>
  <si>
    <t>97459</t>
  </si>
  <si>
    <t>97460</t>
  </si>
  <si>
    <t>97461</t>
  </si>
  <si>
    <t>97462</t>
  </si>
  <si>
    <t>34,29</t>
  </si>
  <si>
    <t>97464</t>
  </si>
  <si>
    <t>97465</t>
  </si>
  <si>
    <t>97467</t>
  </si>
  <si>
    <t>97468</t>
  </si>
  <si>
    <t>93,30</t>
  </si>
  <si>
    <t>97470</t>
  </si>
  <si>
    <t>97471</t>
  </si>
  <si>
    <t>97474</t>
  </si>
  <si>
    <t>97475</t>
  </si>
  <si>
    <t>97477</t>
  </si>
  <si>
    <t>97478</t>
  </si>
  <si>
    <t>97479</t>
  </si>
  <si>
    <t>67,82</t>
  </si>
  <si>
    <t>97480</t>
  </si>
  <si>
    <t>97481</t>
  </si>
  <si>
    <t>97482</t>
  </si>
  <si>
    <t>97483</t>
  </si>
  <si>
    <t>97484</t>
  </si>
  <si>
    <t>97485</t>
  </si>
  <si>
    <t>97486</t>
  </si>
  <si>
    <t>97487</t>
  </si>
  <si>
    <t>97488</t>
  </si>
  <si>
    <t>97489</t>
  </si>
  <si>
    <t>97490</t>
  </si>
  <si>
    <t>97491</t>
  </si>
  <si>
    <t>105,87</t>
  </si>
  <si>
    <t>97492</t>
  </si>
  <si>
    <t>97493</t>
  </si>
  <si>
    <t>97494</t>
  </si>
  <si>
    <t>97495</t>
  </si>
  <si>
    <t>97496</t>
  </si>
  <si>
    <t>97499</t>
  </si>
  <si>
    <t>39,10</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</si>
  <si>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</si>
  <si>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</si>
  <si>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</si>
  <si>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</si>
  <si>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</si>
  <si>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</si>
  <si>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</si>
  <si>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</si>
  <si>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</si>
  <si>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</si>
  <si>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</si>
  <si>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</si>
  <si>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</si>
  <si>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</si>
  <si>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</si>
  <si>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</si>
  <si>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</si>
  <si>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</si>
  <si>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</si>
  <si>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</si>
  <si>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</si>
  <si>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</si>
  <si>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</si>
  <si>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</si>
  <si>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100,60</t>
  </si>
  <si>
    <t>97530</t>
  </si>
  <si>
    <t>147,10</t>
  </si>
  <si>
    <t>97531</t>
  </si>
  <si>
    <t>97532</t>
  </si>
  <si>
    <t>97533</t>
  </si>
  <si>
    <t>97534</t>
  </si>
  <si>
    <t>97537</t>
  </si>
  <si>
    <t>28,76</t>
  </si>
  <si>
    <t>97540</t>
  </si>
  <si>
    <t>37,69</t>
  </si>
  <si>
    <t>97541</t>
  </si>
  <si>
    <t>97543</t>
  </si>
  <si>
    <t>59,92</t>
  </si>
  <si>
    <t>97544</t>
  </si>
  <si>
    <t>52,44</t>
  </si>
  <si>
    <t>97546</t>
  </si>
  <si>
    <t>97547</t>
  </si>
  <si>
    <t>97548</t>
  </si>
  <si>
    <t>97549</t>
  </si>
  <si>
    <t>97550</t>
  </si>
  <si>
    <t>97551</t>
  </si>
  <si>
    <t>97552</t>
  </si>
  <si>
    <t>58,72</t>
  </si>
  <si>
    <t>97553</t>
  </si>
  <si>
    <t>97554</t>
  </si>
  <si>
    <t>98602</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</si>
  <si>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</si>
  <si>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</si>
  <si>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</si>
  <si>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</si>
  <si>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</si>
  <si>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103807</t>
  </si>
  <si>
    <t>COTOVELO EM BRONZE/LATÃO, DN 15 MM X 1/2, 90 GRAUS, SEM ANEL DE SOLDA, BOLSA X ROSCA F, INSTALADO EM RAMAL E SUB-RAMAL DE GÁS COMBUSTÍVEL - FORNECIMENTO E INSTALAÇÃO. AF_04/2022</t>
  </si>
  <si>
    <t>23,79</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</si>
  <si>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</si>
  <si>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</si>
  <si>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</si>
  <si>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</si>
  <si>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</si>
  <si>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</si>
  <si>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103811</t>
  </si>
  <si>
    <t>COTOVELO EM BRONZE/LATÃO, DN 22 MM X 3/4, 90 GRAUS, SEM ANEL DE SOLDA, BOLSA X ROSCA F, INSTALADO EM RAMAL E SUB-RAMAL DE GÁS COMBUSTÍVEL - FORNECIMENTO E INSTALAÇÃO. AF_04/2022</t>
  </si>
  <si>
    <t>40,44</t>
  </si>
  <si>
    <t>103812</t>
  </si>
  <si>
    <t>COTOVELO EM COBRE, DN 28 MM, 90 GRAUS, SEM ANEL DE SOLDA, INSTALADO EM RAMAL E SUB-RAMAL DE GÁS COMBUSTÍVEL - FORNECIMENTO E INSTALAÇÃO. AF_04/2022</t>
  </si>
  <si>
    <t>52,88</t>
  </si>
  <si>
    <t>103813</t>
  </si>
  <si>
    <t>CURVA EM COBRE, DN 28 MM, 45 GRAUS, SEM ANEL DE SOLDA, BOLSA X BOLSA, INSTALADO EM RAMAL E SUB-RAMAL DE GÁS COMBUSTÍVEL - FORNECIMENTO E INSTALAÇÃO. AF_04/2022</t>
  </si>
  <si>
    <t>50,89</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</si>
  <si>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</si>
  <si>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</si>
  <si>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</si>
  <si>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</si>
  <si>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</si>
  <si>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</si>
  <si>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</si>
  <si>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</si>
  <si>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103818</t>
  </si>
  <si>
    <t>CONECTOR EM BRONZE/LATÃO, DN 15 MM X 1/2, SEM ANEL DE SOLDA, BOLSA X ROSCA F, INSTALADO EM RAMAL E SUB-RAMAL DE GÁS COMBUSTÍVEL - FORNECIMENTO E INSTALAÇÃO. AF_04/2022</t>
  </si>
  <si>
    <t>21,90</t>
  </si>
  <si>
    <t>103819</t>
  </si>
  <si>
    <t>LUVA EM COBRE, DN 22 MM, SEM ANEL DE SOLDA, INSTALADO EM RAMAL E SUB-RAMAL DE GÁS COMBUSTÍVEL - FORNECIMENTO E INSTALAÇÃO. AF_04/2022</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</si>
  <si>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</si>
  <si>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</si>
  <si>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</si>
  <si>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</si>
  <si>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</si>
  <si>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</si>
  <si>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</si>
  <si>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</si>
  <si>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</si>
  <si>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</si>
  <si>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25,37</t>
  </si>
  <si>
    <t>103825</t>
  </si>
  <si>
    <t>CONECTOR EM BRONZE/LATÃO, DN 22 MM X 3/4, SEM ANEL DE SOLDA, BOLSA X ROSCA F, INSTALADO EM RAMAL E SUB-RAMAL DE GÁS COMBUSTÍVEL - FORNECIMENTO E INSTALAÇÃO. AF_04/2022</t>
  </si>
  <si>
    <t>30,12</t>
  </si>
  <si>
    <t>103826</t>
  </si>
  <si>
    <t>LUVA EM COBRE, DN 28 MM, SEM ANEL DE SOLDA, INSTALADO EM RAMAL E SUB-RAMAL DE GÁS COMBUSTÍVEL - FORNECIMENTO E INSTALAÇÃO. AF_04/2022</t>
  </si>
  <si>
    <t>33,04</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</si>
  <si>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</si>
  <si>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</si>
  <si>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</si>
  <si>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</si>
  <si>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</si>
  <si>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</si>
  <si>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103830</t>
  </si>
  <si>
    <t>CONECTOR EM BRONZE/LATÃO, DN 28 MM X 1/2, SEM ANEL DE SOLDA, BOLSA X ROSCA F, INSTALADO EM RAMAL E SUB-RAMAL DE GÁS COMBUSTÍVEL - FORNECIMENTO E INSTALAÇÃO. AF_04/2022</t>
  </si>
  <si>
    <t>103831</t>
  </si>
  <si>
    <t>BUCHA DE REDUÇÃO EM COBRE, DN 28 MM X 22 MM, SEM ANEL DE SOLDA, INSTALADO EM RAMAL E SUB-RAMAL DE GÁS COMBUSTÍVEL - FORNECIMENTO E INSTALAÇÃO. AF_04/2022</t>
  </si>
  <si>
    <t>103832</t>
  </si>
  <si>
    <t>TÊ EM COBRE, DN 15 MM, SEM ANEL DE SOLDA, INSTALADO EM RAMAL E SUB-RAMAL DE GÁS COMBUSTÍVEL - FORNECIMENTO E INSTALAÇÃO. AF_04/2022</t>
  </si>
  <si>
    <t>25,55</t>
  </si>
  <si>
    <t>103833</t>
  </si>
  <si>
    <t>TE EM COBRE, DN 22 MM, SEM ANEL DE SOLDA, INSTALADO EM RAMAL E SUB-RAMAL DE GÁS COMBUSTÍVEL - FORNECIMENTO E INSTALAÇÃO. AF_04/2022</t>
  </si>
  <si>
    <t>103834</t>
  </si>
  <si>
    <t>TÊ EM COBRE, DN 28 MM, SEM ANEL DE SOLDA, INSTALADO EM RAMAL E SUB-RAMAL DE GÁS COMBUSTÍVEL - FORNECIMENTO E INSTALAÇÃO. AF_04/2022</t>
  </si>
  <si>
    <t>103838</t>
  </si>
  <si>
    <t>COTOVELO EM COBRE, DN 15 MM, 90 GRAUS, SEM ANEL DE SOLDA, INSTALADO EM RAMAL E SUB-RAMAL DE GÁS MEDICINAL - FORNECIMENTO E INSTALAÇÃO. AF_04/2022</t>
  </si>
  <si>
    <t>18,19</t>
  </si>
  <si>
    <t>103839</t>
  </si>
  <si>
    <t>CURVA EM COBRE, DN 15 MM, 45 GRAUS, SEM ANEL DE SOLDA, BOLSA X BOLSA, INSTALADO EM RAMAL E SUB-RAMAL DE GÁS MEDICINAL - FORNECIMENTO E INSTALAÇÃO. AF_04/2022</t>
  </si>
  <si>
    <t>18,15</t>
  </si>
  <si>
    <t>103840</t>
  </si>
  <si>
    <t>COTOVELO EM BRONZE/LATÃO, DN 15 MM X 1/2, 90 GRAUS, SEM ANEL DE SOLDA, BOLSA X ROSCA F, INSTALADO EM RAMAL E SUB-RAMAL DE GÁS MEDICINAL - FORNECIMENTO E INSTALAÇÃO. AF_04/2022</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</si>
  <si>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</si>
  <si>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</si>
  <si>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</si>
  <si>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</si>
  <si>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103843</t>
  </si>
  <si>
    <t>COTOVELO EM BRONZE/LATÃO, DN 22 MM X 1/2, 90 GRAUS, SEM ANEL DE SOLDA, BOLSA X ROSCA F, INSTALADO EM RAMAL E SUB-RAMAL DE GÁS MEDICINAL - FORNECIMENTO E INSTALAÇÃO. AF_04/2022</t>
  </si>
  <si>
    <t>33,83</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</si>
  <si>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</si>
  <si>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</si>
  <si>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</si>
  <si>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</si>
  <si>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</si>
  <si>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</si>
  <si>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</si>
  <si>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</si>
  <si>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</si>
  <si>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</si>
  <si>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</si>
  <si>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</si>
  <si>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</si>
  <si>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</si>
  <si>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103851</t>
  </si>
  <si>
    <t>CONECTOR EM BRONZE/LATÃO, DN 15 MM X 1/2, SEM ANEL DE SOLDA, BOLSA X ROSCA F, INSTALADO EM RAMAL E SUB-RAMAL DE GÁS MEDICINAL - FORNECIMENTO E INSTALAÇÃO. AF_04/2022</t>
  </si>
  <si>
    <t>103852</t>
  </si>
  <si>
    <t>LUVA EM COBRE, DN 22 MM, SEM ANEL DE SOLDA, INSTALADO EM RAMAL E SUB-RAMAL DE GÁS MEDICINAL - FORNECIMENTO E INSTALAÇÃO. AF_04/2022</t>
  </si>
  <si>
    <t>103853</t>
  </si>
  <si>
    <t>LUVA PASSANTE EM COBRE, DN 22 MM, SEM ANEL DE SOLDA, INSTALADO EM RAMAL E SUB-RAMAL DE GÁS MEDICINAL - FORNECIMENTO E INSTALAÇÃO. AF_04/2022</t>
  </si>
  <si>
    <t>19,52</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</si>
  <si>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</si>
  <si>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</si>
  <si>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</si>
  <si>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</si>
  <si>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</si>
  <si>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</si>
  <si>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17,00</t>
  </si>
  <si>
    <t>103857</t>
  </si>
  <si>
    <t>CONECTOR EM BRONZE/LATÃO, DN 22 MM X 1/2", SEM ANEL DE SOLDA, BOLSA X ROSCA F, INSTALADO EM RAMAL E SUB-RAMAL DE GÁS MEDICINAL - FORNECIMENTO E INSTALAÇÃO. AF_04/2022</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</si>
  <si>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</si>
  <si>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</si>
  <si>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</si>
  <si>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</si>
  <si>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</si>
  <si>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</si>
  <si>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</si>
  <si>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</si>
  <si>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</si>
  <si>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</si>
  <si>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</si>
  <si>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</si>
  <si>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</si>
  <si>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</si>
  <si>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23,33</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</si>
  <si>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</si>
  <si>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</si>
  <si>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</si>
  <si>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</si>
  <si>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39,56</t>
  </si>
  <si>
    <t>103867</t>
  </si>
  <si>
    <t>TÊ EM COBRE, DN 28 MM, SEM ANEL DE SOLDA, INSTALADO EM RAMAL E SUB-RAMAL DE GÁS MEDICINAL - FORNECIMENTO E INSTALAÇÃO. AF_04/2022</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</si>
  <si>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</si>
  <si>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</si>
  <si>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</si>
  <si>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</si>
  <si>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18,91</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</si>
  <si>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</si>
  <si>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</si>
  <si>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</si>
  <si>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</si>
  <si>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</si>
  <si>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</si>
  <si>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</si>
  <si>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</si>
  <si>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</si>
  <si>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</si>
  <si>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</si>
  <si>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</si>
  <si>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</si>
  <si>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</si>
  <si>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</si>
  <si>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</si>
  <si>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</si>
  <si>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</si>
  <si>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</si>
  <si>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</si>
  <si>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</si>
  <si>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</si>
  <si>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</si>
  <si>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</si>
  <si>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</si>
  <si>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</si>
  <si>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</si>
  <si>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</si>
  <si>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</si>
  <si>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</si>
  <si>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</si>
  <si>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</si>
  <si>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</si>
  <si>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</si>
  <si>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</si>
  <si>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</si>
  <si>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</si>
  <si>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</si>
  <si>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</si>
  <si>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</si>
  <si>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</si>
  <si>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</si>
  <si>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</si>
  <si>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</si>
  <si>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</si>
  <si>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</si>
  <si>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</si>
  <si>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</si>
  <si>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</si>
  <si>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</si>
  <si>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22,16</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</si>
  <si>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</si>
  <si>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</si>
  <si>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</si>
  <si>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</si>
  <si>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38,45</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</si>
  <si>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</si>
  <si>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</si>
  <si>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</si>
  <si>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</si>
  <si>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</si>
  <si>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</si>
  <si>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103949</t>
  </si>
  <si>
    <t>BUCHA DE REDUÇÃO, LONGA, PVC, SOLDÁVEL, DN 32 X 20 MM, INSTALADO EM RAMAL OU SUB-RAMAL DE ÁGUA - FORNECIMENTO E INSTALAÇÃO. AF_06/2022</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</si>
  <si>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</si>
  <si>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</si>
  <si>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</si>
  <si>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</si>
  <si>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</si>
  <si>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</si>
  <si>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</si>
  <si>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</si>
  <si>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7,14</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</si>
  <si>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</si>
  <si>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</si>
  <si>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</si>
  <si>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</si>
  <si>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10,09</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</si>
  <si>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</si>
  <si>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</si>
  <si>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</si>
  <si>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</si>
  <si>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</si>
  <si>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</si>
  <si>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</si>
  <si>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</si>
  <si>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</si>
  <si>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</si>
  <si>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6,40</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</si>
  <si>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</si>
  <si>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</si>
  <si>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</si>
  <si>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</si>
  <si>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</si>
  <si>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</si>
  <si>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11,59</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</si>
  <si>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</si>
  <si>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</si>
  <si>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</si>
  <si>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</si>
  <si>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</si>
  <si>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</si>
  <si>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</si>
  <si>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</si>
  <si>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</si>
  <si>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</si>
  <si>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</si>
  <si>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</si>
  <si>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17,78</t>
  </si>
  <si>
    <t>103976</t>
  </si>
  <si>
    <t>TE DE REDUÇÃO, 90 GRAUS, PVC, SOLDÁVEL, DN 50 MM X 32 MM, INSTALADO EM PRUMADA DE ÁGUA - FORNECIMENTO E INSTALAÇÃO. AF_06/2022</t>
  </si>
  <si>
    <t>103977</t>
  </si>
  <si>
    <t>BUCHA DE REDUÇÃO, PVC, SOLDÁVEL, DN 40MM X 32MM,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</si>
  <si>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</si>
  <si>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</si>
  <si>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</si>
  <si>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</si>
  <si>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17,66</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</si>
  <si>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</si>
  <si>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</si>
  <si>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</si>
  <si>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</si>
  <si>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</si>
  <si>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</si>
  <si>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</si>
  <si>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</si>
  <si>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22,01</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</si>
  <si>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</si>
  <si>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</si>
  <si>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</si>
  <si>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</si>
  <si>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23,94</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</si>
  <si>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</si>
  <si>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</si>
  <si>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</si>
  <si>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</si>
  <si>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35,98</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</si>
  <si>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</si>
  <si>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</si>
  <si>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</si>
  <si>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</si>
  <si>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11,39</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</si>
  <si>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</si>
  <si>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</si>
  <si>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</si>
  <si>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</si>
  <si>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</si>
  <si>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</si>
  <si>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</si>
  <si>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</si>
  <si>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40,97</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</si>
  <si>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</si>
  <si>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</si>
  <si>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</si>
  <si>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</si>
  <si>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</si>
  <si>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</si>
  <si>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</si>
  <si>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</si>
  <si>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28,51</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</si>
  <si>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</si>
  <si>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</si>
  <si>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</si>
  <si>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</si>
  <si>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</si>
  <si>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</si>
  <si>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14,60</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</si>
  <si>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</si>
  <si>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</si>
  <si>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</si>
  <si>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</si>
  <si>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</si>
  <si>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</si>
  <si>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</si>
  <si>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</si>
  <si>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</si>
  <si>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</si>
  <si>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</si>
  <si>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</si>
  <si>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13,04</t>
  </si>
  <si>
    <t>104011</t>
  </si>
  <si>
    <t>TE, PVC, SOLDÁVEL, DN 40MM, INSTALADO EM RAMAL DE DISTRIBUIÇÃO DE ÁGUA - FORNECIMENTO E INSTALAÇÃO. AF_06/2022</t>
  </si>
  <si>
    <t>104012</t>
  </si>
  <si>
    <t>TÊ DE REDUÇÃO, PVC, SOLDÁVEL, DN 40MM X 32MM, INSTALADO EM RAMAL DE DISTRIBUIÇÃO DE ÁGUA - FORNECIMENTO E INSTALAÇÃO. AF_06/2022</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</si>
  <si>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</si>
  <si>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</si>
  <si>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</si>
  <si>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</si>
  <si>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</si>
  <si>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</si>
  <si>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19,88</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</si>
  <si>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</si>
  <si>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</si>
  <si>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</si>
  <si>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</si>
  <si>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</si>
  <si>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</si>
  <si>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</si>
  <si>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43,50</t>
  </si>
  <si>
    <t>104022</t>
  </si>
  <si>
    <t>TE, CPVC, SOLDÁVEL, DN  42MM, INSTALADO EM RAMAL DE DISTRIBUIÇÃO DE ÁGUA  FORNECIMENTO E INSTALAÇÃO. AF_06/2022</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</si>
  <si>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</si>
  <si>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</si>
  <si>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</si>
  <si>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</si>
  <si>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104025</t>
  </si>
  <si>
    <t>LUVA, CPVC, SOLDÁVEL, DN 42MM, INSTALADO EM RAMAL DE DISTRIBUIÇÃO DE ÁGUA  FORNECIMENTO E INSTALAÇÃO. AF_06/2022</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</si>
  <si>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</si>
  <si>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</si>
  <si>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</si>
  <si>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</si>
  <si>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104028</t>
  </si>
  <si>
    <t>LUVA DE TRANSIÇÃO, CPVC, SOLDÁVEL, DN42MM X 1.1/2, INSTALADO EM RAMAL DE DISTRIBUIÇÃO DE ÁGUA  FORNECIMENTO E INSTALAÇÃO. AF_06/2022</t>
  </si>
  <si>
    <t>104029</t>
  </si>
  <si>
    <t>CONECTOR, CPVC, SOLDÁVEL, DN 42MM X 1.1/2, INSTALADO EM RAMAL DE DISTRIBUIÇÃO DE ÁGUA  FORNECIMENTO E INSTALAÇÃO. AF_06/2022</t>
  </si>
  <si>
    <t>104030</t>
  </si>
  <si>
    <t>TE DE REDUÇÃO, CPVC, SOLDÁVEL, DN 42 X 35 MM, INSTALADO EM RAMAL DE DISTRIBUIÇÃO DE ÁGUA - FORNECIMENTO E INSTALAÇÃO. AF_06/2022</t>
  </si>
  <si>
    <t>104159</t>
  </si>
  <si>
    <t>LUVA DE CORRER, PVC, SOLDÁVEL, DN 40MM, INSTALADO EM RAMAL DE DISTRIBUIÇÃO DE ÁGUA  FORNECIMENTO E INSTALAÇÃO. AF_06/2022</t>
  </si>
  <si>
    <t>38,61</t>
  </si>
  <si>
    <t>104167</t>
  </si>
  <si>
    <t>JOELHO 90 GRAUS, PVC, SERIE R, ÁGUA PLUVIAL, DN 150 MM, JUNTA ELÁSTICA, FORNECIDO E INSTALADO EM RAMAL DE ENCAMINHAMENTO. AF_06/2022</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</si>
  <si>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</si>
  <si>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</si>
  <si>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</si>
  <si>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</si>
  <si>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</si>
  <si>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</si>
  <si>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</si>
  <si>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</si>
  <si>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</si>
  <si>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</si>
  <si>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</si>
  <si>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</si>
  <si>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104174</t>
  </si>
  <si>
    <t>JUNÇÃO SIMPLES, PVC, SERIE R, ÁGUA PLUVIAL, DN 150 X 100 MM, JUNTA ELÁSTICA, FORNECIDO E INSTALADO EM RAMAL DE ENCAMINHAMENTO. AF_06/2022</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</si>
  <si>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</si>
  <si>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</si>
  <si>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</si>
  <si>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</si>
  <si>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104177</t>
  </si>
  <si>
    <t>TÊ, PVC, SERIE R, ÁGUA PLUVIAL, DN 150 X 150 MM, JUNTA ELÁSTICA, FORNECIDO E INSTALADO EM RAMAL DE ENCAMINHAMENTO. AF_06/2022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</si>
  <si>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</si>
  <si>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</si>
  <si>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</si>
  <si>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</si>
  <si>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</si>
  <si>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</si>
  <si>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</si>
  <si>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</si>
  <si>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28,80</t>
  </si>
  <si>
    <t>104193</t>
  </si>
  <si>
    <t>JOELHO 45 GRAUS, PPR, F/ F, DN 90 MM, INSTALADO EM PRUMADA DE ÁGUA - FORNECIMENTO E INSTALAÇÃO. AF_08/2022</t>
  </si>
  <si>
    <t>104196</t>
  </si>
  <si>
    <t>CURVA 90 GRAUS, PPR, DN 20 MM, INSTALADO EM RAMAL OU SUB-RAMAL DE ÁGUA - FORNECIMENTO E INSTALAÇÃO. AF_08/2022</t>
  </si>
  <si>
    <t>104197</t>
  </si>
  <si>
    <t>CURVA 90 GRAUS, PPR, DN 25 MM, INSTALADO EM RAMAL OU SUB-RAMAL DE ÁGUA - FORNECIMENTO E INSTALAÇÃO. AF_08/2022</t>
  </si>
  <si>
    <t>29,78</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</si>
  <si>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</si>
  <si>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</si>
  <si>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</si>
  <si>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</si>
  <si>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</si>
  <si>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</si>
  <si>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6,05</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</si>
  <si>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</si>
  <si>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</si>
  <si>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</si>
  <si>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</si>
  <si>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10,94</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</si>
  <si>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</si>
  <si>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</si>
  <si>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</si>
  <si>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</si>
  <si>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</si>
  <si>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</si>
  <si>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</si>
  <si>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</si>
  <si>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11,62</t>
  </si>
  <si>
    <t>104321</t>
  </si>
  <si>
    <t>LUVA, PVC, SOLDÁVEL, DN 20 MM, INSTALADO EM DRENO DE AR CONDICIONADO - FORNECIMENTO E INSTALAÇÃO. AF_08/2022</t>
  </si>
  <si>
    <t>5,05</t>
  </si>
  <si>
    <t>104322</t>
  </si>
  <si>
    <t>LUVA, PVC, SOLDÁVEL, DN 32 MM, INSTALADO EM DRENO DE AR CONDICIONADO - FORNECIMENTO E INSTALAÇÃO. AF_08/2022</t>
  </si>
  <si>
    <t>104323</t>
  </si>
  <si>
    <t>TE, PVC, SOLDÁVEL, DN 20 MM, INSTALADO EM DRENO DE AR CONDICIONADO - FORNECIMENTO E INSTALAÇÃO. AF_08/2022</t>
  </si>
  <si>
    <t>104324</t>
  </si>
  <si>
    <t>TE, PVC, SOLDÁVEL, DN 32 MM, INSTALADO EM DRENO DE AR CONDICIONADO - FORNECIMENTO E INSTALAÇÃO. AF_08/2022</t>
  </si>
  <si>
    <t>13,84</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</si>
  <si>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</si>
  <si>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</si>
  <si>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</si>
  <si>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</si>
  <si>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</si>
  <si>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</si>
  <si>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</si>
  <si>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</si>
  <si>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104346</t>
  </si>
  <si>
    <t>TE, PVC, SÉRIE NORMAL, ESGOTO PREDIAL, DN 100 X 75 MM, JUNTA ELÁSTICA, FORNECIDO E INSTALADO EM RAMAL DE DESCARGA OU RAMAL DE ESGOTO SANITÁRIO. AF_08/2022</t>
  </si>
  <si>
    <t>104347</t>
  </si>
  <si>
    <t>JUNÇÃO DE REDUCAO INVERTIDA, PVC, SÉRIE NORMAL, ESGOTO PREDIAL, DN 100 X 75 MM, JUNTA ELÁSTICA, FORNECIDO E INSTALADO EM RAMAL DE DESCARGA OU RAMAL DE ESGOTO SANITÁRIO. AF_08/2022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</si>
  <si>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</si>
  <si>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</si>
  <si>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</si>
  <si>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</si>
  <si>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28,46</t>
  </si>
  <si>
    <t>104351</t>
  </si>
  <si>
    <t>TERMINAL DE VENTILAÇÃO, PVC, SÉRIE NORMAL, ESGOTO PREDIAL, DN 75 MM, JUNTA SOLDÁVEL, FORNECIDO E INSTALADO EM PRUMADA DE ESGOTO SANITÁRIO OU VENTILAÇÃO. AF_08/2022</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</si>
  <si>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</si>
  <si>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</si>
  <si>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</si>
  <si>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</si>
  <si>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39,83</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</si>
  <si>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</si>
  <si>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</si>
  <si>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</si>
  <si>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</si>
  <si>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</si>
  <si>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</si>
  <si>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104357</t>
  </si>
  <si>
    <t>CAP, PVC, SÉRIE NORMAL, ESGOTO PREDIAL, DN 100 MM, JUNTA ELÁSTICA, FORNECIDO E INSTALADO EM SUBCOLETOR AÉREO DE ESGOTO SANITÁRIO. AF_08/2022</t>
  </si>
  <si>
    <t>0181</t>
  </si>
  <si>
    <t>97895</t>
  </si>
  <si>
    <t>97896</t>
  </si>
  <si>
    <t>97897</t>
  </si>
  <si>
    <t>97898</t>
  </si>
  <si>
    <t>97900</t>
  </si>
  <si>
    <t>97901</t>
  </si>
  <si>
    <t>97902</t>
  </si>
  <si>
    <t>97903</t>
  </si>
  <si>
    <t>833,52</t>
  </si>
  <si>
    <t>97904</t>
  </si>
  <si>
    <t>97905</t>
  </si>
  <si>
    <t>97906</t>
  </si>
  <si>
    <t>97907</t>
  </si>
  <si>
    <t>97908</t>
  </si>
  <si>
    <t>98102</t>
  </si>
  <si>
    <t>98104</t>
  </si>
  <si>
    <t>98105</t>
  </si>
  <si>
    <t>98106</t>
  </si>
  <si>
    <t>98107</t>
  </si>
  <si>
    <t>98108</t>
  </si>
  <si>
    <t>99250</t>
  </si>
  <si>
    <t>99251</t>
  </si>
  <si>
    <t>99253</t>
  </si>
  <si>
    <t>99255</t>
  </si>
  <si>
    <t>99257</t>
  </si>
  <si>
    <t>99258</t>
  </si>
  <si>
    <t>99260</t>
  </si>
  <si>
    <t>99262</t>
  </si>
  <si>
    <t>99264</t>
  </si>
  <si>
    <t>102587</t>
  </si>
  <si>
    <t>FURO EM CAIXA D'ÁGUA COM ESPESSURA DE 2 ATÉ 5 MM E DIÂMETRO DE 15 MM. AF_06/2021</t>
  </si>
  <si>
    <t>3,45</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</si>
  <si>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</si>
  <si>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</si>
  <si>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</si>
  <si>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</si>
  <si>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</si>
  <si>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</si>
  <si>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</si>
  <si>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</si>
  <si>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</si>
  <si>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</si>
  <si>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</si>
  <si>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</si>
  <si>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</si>
  <si>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</si>
  <si>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</si>
  <si>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</si>
  <si>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</si>
  <si>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</si>
  <si>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</si>
  <si>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</si>
  <si>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</si>
  <si>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</si>
  <si>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</si>
  <si>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</si>
  <si>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</si>
  <si>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</si>
  <si>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8,50</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</si>
  <si>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</si>
  <si>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</si>
  <si>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</si>
  <si>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</si>
  <si>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</si>
  <si>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</si>
  <si>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</si>
  <si>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</si>
  <si>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11,63</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</si>
  <si>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</si>
  <si>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</si>
  <si>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</si>
  <si>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</si>
  <si>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</si>
  <si>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</si>
  <si>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</si>
  <si>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</si>
  <si>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</si>
  <si>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</si>
  <si>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102611</t>
  </si>
  <si>
    <t>CAIXA D´ÁGUA EM POLIÉSTER REFORÇADO COM FIBRA DE VIDRO, 500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</si>
  <si>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</si>
  <si>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</si>
  <si>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</si>
  <si>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</si>
  <si>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</si>
  <si>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</si>
  <si>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102617</t>
  </si>
  <si>
    <t>CAIXA D´ÁGUA EM POLIÉSTER REFORÇADO COM FIBRA DE VIDRO, 5000 LITROS - FORNECIMENTO E INSTALAÇÃO. AF_06/2021</t>
  </si>
  <si>
    <t>102619</t>
  </si>
  <si>
    <t>CAIXA D´ÁGUA EM POLIÉSTER REFORÇADO COM FIBRA DE VIDRO, 10000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</si>
  <si>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</si>
  <si>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</si>
  <si>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</si>
  <si>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</si>
  <si>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0182</t>
  </si>
  <si>
    <t>89482</t>
  </si>
  <si>
    <t>CAIXA SIFONADA, PVC, DN 100 X 100 X 50 MM, FORNECIDA E INSTALADA EM RAMAIS DE ENCAMINHAMENTO DE ÁGUA PLUVIAL. AF_06/2022</t>
  </si>
  <si>
    <t>89491</t>
  </si>
  <si>
    <t>CAIXA SIFONADA, PVC, DN 150 X 185 X 75 MM, FORNECIDA E INSTALADA EM RAMAIS DE ENCAMINHAMENTO DE ÁGUA PLUVIAL. AF_06/2022</t>
  </si>
  <si>
    <t>89495</t>
  </si>
  <si>
    <t>RALO SIFONADO, PVC, DN 100 X 40 MM, JUNTA SOLDÁVEL, FORNECIDO E INSTALADO EM RAMAIS DE ENCAMINHAMENTO DE ÁGUA PLUVIAL. AF_06/2022</t>
  </si>
  <si>
    <t>89707</t>
  </si>
  <si>
    <t>CAIXA SIFONADA, PVC, DN 100 X 100 X 50 MM, JUNTA ELÁSTICA, FORNECIDA E INSTALADA EM RAMAL DE DESCARGA OU EM RAMAL DE ESGOTO SANITÁRIO. AF_08/2022</t>
  </si>
  <si>
    <t>89708</t>
  </si>
  <si>
    <t>CAIXA SIFONADA, PVC, DN 150 X 185 X 75 MM, JUNTA ELÁSTICA, FORNECIDA E INSTALADA EM RAMAL DE DESCARGA OU EM RAMAL DE ESGOTO SANITÁRIO. AF_08/2022</t>
  </si>
  <si>
    <t>89709</t>
  </si>
  <si>
    <t>RALO SIFONADO, PVC, DN 100 X 40 MM, JUNTA SOLDÁVEL, FORNECIDO E INSTALADO EM RAMAL DE DESCARGA OU EM RAMAL DE ESGOTO SANITÁRIO. AF_08/2022</t>
  </si>
  <si>
    <t>89710</t>
  </si>
  <si>
    <t>RALO SECO, PVC, DN 100 X 40 MM, JUNTA SOLDÁVEL, FORNECIDO E INSTALADO EM RAMAL DE DESCARGA OU EM RAMAL DE ESGOTO SANITÁRIO. AF_08/2022</t>
  </si>
  <si>
    <t>104326</t>
  </si>
  <si>
    <t>RALO SECO CÔNICO, PVC, DN 100 X 40 MM, JUNTA SOLDÁVEL, FORNECIDO E INSTALADO EM RAMAL DE DESCARGA OU EM RAMAL DE ESGOTO SANITÁRIO. AF_08/2022</t>
  </si>
  <si>
    <t>24,03</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</si>
  <si>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</si>
  <si>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</si>
  <si>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</si>
  <si>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</si>
  <si>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104329</t>
  </si>
  <si>
    <t>CAIXA SIFONADA, COM GRELHA REDONDA, PVC, DN 150 X 150 X 50 MM, JUNTA SOLDÁVEL, FORNECIDA E INSTALADA EM RAMAL DE DESCARGA OU EM RAMAL DE ESGOTO SANITÁRIO. AF_08/2022</t>
  </si>
  <si>
    <t>99,11</t>
  </si>
  <si>
    <t>0183</t>
  </si>
  <si>
    <t>86872</t>
  </si>
  <si>
    <t>86874</t>
  </si>
  <si>
    <t>86875</t>
  </si>
  <si>
    <t>86876</t>
  </si>
  <si>
    <t>86877</t>
  </si>
  <si>
    <t>51,76</t>
  </si>
  <si>
    <t>86878</t>
  </si>
  <si>
    <t>55,66</t>
  </si>
  <si>
    <t>86879</t>
  </si>
  <si>
    <t>86880</t>
  </si>
  <si>
    <t>86881</t>
  </si>
  <si>
    <t>86882</t>
  </si>
  <si>
    <t>22,96</t>
  </si>
  <si>
    <t>86883</t>
  </si>
  <si>
    <t>12,46</t>
  </si>
  <si>
    <t>86884</t>
  </si>
  <si>
    <t>86885</t>
  </si>
  <si>
    <t>86886</t>
  </si>
  <si>
    <t>38,55</t>
  </si>
  <si>
    <t>86887</t>
  </si>
  <si>
    <t>86888</t>
  </si>
  <si>
    <t>86889</t>
  </si>
  <si>
    <t>86893</t>
  </si>
  <si>
    <t>86894</t>
  </si>
  <si>
    <t>86895</t>
  </si>
  <si>
    <t>86899</t>
  </si>
  <si>
    <t>86900</t>
  </si>
  <si>
    <t>86901</t>
  </si>
  <si>
    <t>86902</t>
  </si>
  <si>
    <t>86903</t>
  </si>
  <si>
    <t>86904</t>
  </si>
  <si>
    <t>86905</t>
  </si>
  <si>
    <t>86906</t>
  </si>
  <si>
    <t>86908</t>
  </si>
  <si>
    <t>86909</t>
  </si>
  <si>
    <t>86910</t>
  </si>
  <si>
    <t>107,62</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</si>
  <si>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</si>
  <si>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</si>
  <si>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</si>
  <si>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</si>
  <si>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</si>
  <si>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</si>
  <si>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</si>
  <si>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</si>
  <si>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</si>
  <si>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</si>
  <si>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</si>
  <si>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</si>
  <si>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</si>
  <si>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</si>
  <si>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</si>
  <si>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</si>
  <si>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</si>
  <si>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</si>
  <si>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</si>
  <si>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</si>
  <si>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</si>
  <si>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</si>
  <si>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</si>
  <si>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</si>
  <si>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</si>
  <si>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</si>
  <si>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</si>
  <si>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</si>
  <si>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</si>
  <si>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</si>
  <si>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</si>
  <si>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93396</t>
  </si>
  <si>
    <t>93441</t>
  </si>
  <si>
    <t>93442</t>
  </si>
  <si>
    <t>95469</t>
  </si>
  <si>
    <t>95470</t>
  </si>
  <si>
    <t>95471</t>
  </si>
  <si>
    <t>95472</t>
  </si>
  <si>
    <t>95542</t>
  </si>
  <si>
    <t>95543</t>
  </si>
  <si>
    <t>95544</t>
  </si>
  <si>
    <t>95545</t>
  </si>
  <si>
    <t>95546</t>
  </si>
  <si>
    <t>95547</t>
  </si>
  <si>
    <t>45,56</t>
  </si>
  <si>
    <t>100848</t>
  </si>
  <si>
    <t>100849</t>
  </si>
  <si>
    <t>100851</t>
  </si>
  <si>
    <t>100852</t>
  </si>
  <si>
    <t>100853</t>
  </si>
  <si>
    <t>TORNEIRA CROMADA DE MESA PARA LAVATORIO, TIPO MONOCOMANDO. AF_01/2020</t>
  </si>
  <si>
    <t>100854</t>
  </si>
  <si>
    <t>100855</t>
  </si>
  <si>
    <t>100856</t>
  </si>
  <si>
    <t>32,39</t>
  </si>
  <si>
    <t>100857</t>
  </si>
  <si>
    <t>100858</t>
  </si>
  <si>
    <t>100859</t>
  </si>
  <si>
    <t>MICTÓRIO SIFONADO LOUÇA BRANCA PARA ENTRADA DE ÁGUA EMBUTIDA  PADRÃO ALTO  FORNECIMENTO E INSTALAÇÃO. AF_01/2020</t>
  </si>
  <si>
    <t>100860</t>
  </si>
  <si>
    <t>100861</t>
  </si>
  <si>
    <t>43,29</t>
  </si>
  <si>
    <t>100862</t>
  </si>
  <si>
    <t>100863</t>
  </si>
  <si>
    <t>100864</t>
  </si>
  <si>
    <t>100865</t>
  </si>
  <si>
    <t>100866</t>
  </si>
  <si>
    <t>100867</t>
  </si>
  <si>
    <t>100868</t>
  </si>
  <si>
    <t>303,89</t>
  </si>
  <si>
    <t>100869</t>
  </si>
  <si>
    <t>100870</t>
  </si>
  <si>
    <t>100871</t>
  </si>
  <si>
    <t>100872</t>
  </si>
  <si>
    <t>100873</t>
  </si>
  <si>
    <t>100874</t>
  </si>
  <si>
    <t>100875</t>
  </si>
  <si>
    <t>100878</t>
  </si>
  <si>
    <t>VASO SANITÁRIO SIFONADO COM CAIXA ACOPLADA, LOUÇA BRANCA - PADRÃO ALTO - FORNECIMENTO E INSTALAÇÃO. AF_01/2020</t>
  </si>
  <si>
    <t>0184</t>
  </si>
  <si>
    <t>98052</t>
  </si>
  <si>
    <t>TANQUE SÉPTICO CIRCULAR, EM CONCRETO PRÉ-MOLDADO, DIÂMETRO INTERNO = 1,10 M, ALTURA INTERNA = 2,50 M, VOLUME ÚTIL: 2138,2 L (PARA 5 CONTRIBUINTES). AF_12/2020_PA</t>
  </si>
  <si>
    <t>98053</t>
  </si>
  <si>
    <t>TANQUE SÉPTICO CIRCULAR, EM CONCRETO PRÉ-MOLDADO, DIÂMETRO INTERNO = 1,40 M, ALTURA INTERNA = 2,50 M, VOLUME ÚTIL: 3463,6 L (PARA 13 CONTRIBUINTES). AF_12/2020_PA</t>
  </si>
  <si>
    <t>98054</t>
  </si>
  <si>
    <t>TANQUE SÉPTICO CIRCULAR, EM CONCRETO PRÉ-MOLDADO, DIÂMETRO INTERNO = 1,88 M, ALTURA INTERNA = 2,50 M, VOLUME ÚTIL: 6245,8 L (PARA 32 CONTRIBUINTES). AF_12/2020_PA</t>
  </si>
  <si>
    <t>98055</t>
  </si>
  <si>
    <t>TANQUE SÉPTICO CIRCULAR, EM CONCRETO PRÉ-MOLDADO, DIÂMETRO INTERNO = 2,38 M, ALTURA INTERNA = 2,50 M, VOLUME ÚTIL: 10009,8 L (PARA 69 CONTRIBUINTES). AF_12/2020_PA</t>
  </si>
  <si>
    <t>98056</t>
  </si>
  <si>
    <t>TANQUE SÉPTICO CIRCULAR, EM CONCRETO PRÉ-MOLDADO, DIÂMETRO INTERNO = 2,38 M, ALTURA INTERNA = 3,0 M, VOLUME ÚTIL: 12234,2 L (PARA 86 CONTRIBUINTES). AF_12/2020_PA</t>
  </si>
  <si>
    <t>98057</t>
  </si>
  <si>
    <t>TANQUE SÉPTICO CIRCULAR, EM CONCRETO PRÉ-MOLDADO, DIÂMETRO INTERNO = 2,88 M, ALTURA INTERNA = 2,50 M, VOLUME ÚTIL: 14657,4 L (PARA 105 CONTRIBUINTES). AF_12/2020_PA</t>
  </si>
  <si>
    <t>98058</t>
  </si>
  <si>
    <t>FILTRO ANAERÓBIO CIRCULAR, EM CONCRETO PRÉ-MOLDADO, DIÂMETRO INTERNO = 1,10 M, ALTURA INTERNA = 1,50 M, VOLUME ÚTIL: 1140,4 L (PARA 5 CONTRIBUINTES). AF_12/2020_PA</t>
  </si>
  <si>
    <t>98059</t>
  </si>
  <si>
    <t>FILTRO ANAERÓBIO CIRCULAR, EM CONCRETO PRÉ-MOLDADO, DIÂMETRO INTERNO = 1,88 M, ALTURA INTERNA = 1,50 M, VOLUME ÚTIL: 3331,1 L (PARA 19 CONTRIBUINTES). AF_12/2020_PA</t>
  </si>
  <si>
    <t>98060</t>
  </si>
  <si>
    <t>FILTRO ANAERÓBIO CIRCULAR, EM CONCRETO PRÉ-MOLDADO, DIÂMETRO INTERNO = 2,38 M, ALTURA INTERNA = 1,50 M, VOLUME ÚTIL: 5338,6 L (PARA 34 CONTRIBUINTES). AF_12/2020_PA</t>
  </si>
  <si>
    <t>98061</t>
  </si>
  <si>
    <t>FILTRO ANAERÓBIO CIRCULAR, EM CONCRETO PRÉ-MOLDADO, DIÂMETRO INTERNO = 2,88 M, ALTURA INTERNA = 1,50 M, VOLUME ÚTIL: 7817,3 L (PARA 75 CONTRIBUINTES). AF_12/2020_PA</t>
  </si>
  <si>
    <t>98062</t>
  </si>
  <si>
    <t>SUMIDOURO CIRCULAR, EM CONCRETO PRÉ-MOLDADO, DIÂMETRO INTERNO = 1,88 M, ALTURA INTERNA = 2,00 M, ÁREA DE INFILTRAÇÃO: 13,1 M² (PARA 5 CONTRIBUINTES). AF_12/2020_PA</t>
  </si>
  <si>
    <t>98063</t>
  </si>
  <si>
    <t>SUMIDOURO CIRCULAR, EM CONCRETO PRÉ-MOLDADO, DIÂMETRO INTERNO = 2,38 M, ALTURA INTERNA = 2,50 M, ÁREA DE INFILTRAÇÃO: 21,3 M² (PARA 8 CONTRIBUINTES). AF_12/2020_PA</t>
  </si>
  <si>
    <t>98064</t>
  </si>
  <si>
    <t>SUMIDOURO CIRCULAR, EM CONCRETO PRÉ-MOLDADO, DIÂMETRO INTERNO = 2,38 M, ALTURA INTERNA = 3,0 M, ÁREA DE INFILTRAÇÃO: 25 M² (PARA 10 CONTRIBUINTES). AF_12/2020_PA</t>
  </si>
  <si>
    <t>98065</t>
  </si>
  <si>
    <t>SUMIDOURO CIRCULAR, EM CONCRETO PRÉ-MOLDADO, DIÂMETRO INTERNO = 2,88 M, ALTURA INTERNA = 3,0 M, ÁREA DE INFILTRAÇÃO: 31,4 M² (PARA 12 CONTRIBUINTES). AF_12/2020_PA</t>
  </si>
  <si>
    <t>98066</t>
  </si>
  <si>
    <t>TANQUE SÉPTICO RETANGULAR, EM ALVENARIA COM TIJOLOS CERÂMICOS MACIÇOS, DIMENSÕES INTERNAS: 1,0 X 2,0 X H=1,4 M, VOLUME ÚTIL: 2000 L (PARA 5 CONTRIBUINTES). AF_12/2020</t>
  </si>
  <si>
    <t>98067</t>
  </si>
  <si>
    <t>TANQUE SÉPTICO RETANGULAR, EM ALVENARIA COM TIJOLOS CERÂMICOS MACIÇOS, DIMENSÕES INTERNAS: 1,2 X 2,4 X H=1,6 M, VOLUME ÚTIL: 3456 L (PARA 13 CONTRIBUINTES). AF_12/2020</t>
  </si>
  <si>
    <t>98068</t>
  </si>
  <si>
    <t>TANQUE SÉPTICO RETANGULAR, EM ALVENARIA COM TIJOLOS CERÂMICOS MACIÇOS, DIMENSÕES INTERNAS: 1,4 X 3,2 X H=1,8 M, VOLUME ÚTIL: 6272 L (PARA 32 CONTRIBUINTES). AF_12/2020</t>
  </si>
  <si>
    <t>98069</t>
  </si>
  <si>
    <t>TANQUE SÉPTICO RETANGULAR, EM ALVENARIA COM TIJOLOS CERÂMICOS MACIÇOS, DIMENSÕES INTERNAS: 1,6 X 4,4 X H=1,8 M, VOLUME ÚTIL: 9856 L (PARA 68 CONTRIBUINTES). AF_12/2020</t>
  </si>
  <si>
    <t>98070</t>
  </si>
  <si>
    <t>TANQUE SÉPTICO RETANGULAR, EM ALVENARIA COM TIJOLOS CERÂMICOS MACIÇOS, DIMENSÕES INTERNAS: 1,6 X 4,8 X H=2,0 M, VOLUME ÚTIL: 12288 L (PARA 86 CONTRIBUINTES). AF_12/2020</t>
  </si>
  <si>
    <t>98071</t>
  </si>
  <si>
    <t>TANQUE SÉPTICO RETANGULAR, EM ALVENARIA COM TIJOLOS CERÂMICOS MACIÇOS, DIMENSÕES INTERNAS: 1,6 X 4,6 X H=2,4 M, VOLUME ÚTIL: 14720 L (PARA 105 CONTRIBUINTES). AF_12/2020</t>
  </si>
  <si>
    <t>98072</t>
  </si>
  <si>
    <t>FILTRO ANAERÓBIO RETANGULAR, EM ALVENARIA COM TIJOLOS CERÂMICOS MACIÇOS, DIMENSÕES INTERNAS: 0,8 X 1,2 X H=1,67 M, VOLUME ÚTIL: 1152 L (PARA 5 CONTRIBUINTES). AF_12/2020</t>
  </si>
  <si>
    <t>98073</t>
  </si>
  <si>
    <t>FILTRO ANAERÓBIO RETANGULAR, EM ALVENARIA COM TIJOLOS CERÂMICOS MACIÇOS, DIMENSÕES INTERNAS: 1,2 X 1,8 X H=1,67 M, VOLUME ÚTIL: 2592 L (PARA 13 CONTRIBUINTES). AF_12/2020</t>
  </si>
  <si>
    <t>98074</t>
  </si>
  <si>
    <t>FILTRO ANAERÓBIO RETANGULAR, EM ALVENARIA COM TIJOLOS CERÂMICOS MACIÇOS, DIMENSÕES INTERNAS: 1,4 X 3,0 X H=1,67 M, VOLUME ÚTIL: 5040 L (PARA 32 CONTRIBUINTES). AF_12/2020</t>
  </si>
  <si>
    <t>98075</t>
  </si>
  <si>
    <t>FILTRO ANAERÓBIO RETANGULAR, EM ALVENARIA COM TIJOLOS CERÂMICOS MACIÇOS, DIMENSÕES INTERNAS: 1,4 X 4,2 X H=1,67 M, VOLUME ÚTIL: 7056 L (PARA 67 CONTRIBUINTES). AF_12/2020</t>
  </si>
  <si>
    <t>98076</t>
  </si>
  <si>
    <t>FILTRO ANAERÓBIO RETANGULAR, EM ALVENARIA COM TIJOLOS CERÂMICOS MACIÇOS, DIMENSÕES INTERNAS: 1,6 X 4,6 X H=1,67 M, VOLUME ÚTIL: 8832 L (PARA 84 CONTRIBUINTES). AF_12/2020</t>
  </si>
  <si>
    <t>98077</t>
  </si>
  <si>
    <t>FILTRO ANAERÓBIO RETANGULAR, EM ALVENARIA COM TIJOLOS CERÂMICOS MACIÇOS, DIMENSÕES INTERNAS: 1,6 X 5,6 X H=1,67 M, VOLUME ÚTIL: 10752 L (PARA 103 CONTRIBUINTES). AF_12/2020</t>
  </si>
  <si>
    <t>98078</t>
  </si>
  <si>
    <t>SUMIDOURO RETANGULAR, EM ALVENARIA COM TIJOLOS CERÂMICOS MACIÇOS, DIMENSÕES INTERNAS: 0,8 X 1,4 X H=3,0 M, ÁREA DE INFILTRAÇÃO: 13,2 M² (PARA 5 CONTRIBUINTES). AF_12/2020</t>
  </si>
  <si>
    <t>98079</t>
  </si>
  <si>
    <t>SUMIDOURO RETANGULAR, EM ALVENARIA COM TIJOLOS CERÂMICOS MACIÇOS, DIMENSÕES INTERNAS: 1,0 X 3,0 X H=3,0 M, ÁREA DE INFILTRAÇÃO: 25 M² (PARA 10 CONTRIBUINTES). AF_12/2020</t>
  </si>
  <si>
    <t>98080</t>
  </si>
  <si>
    <t>SUMIDOURO RETANGULAR, EM ALVENARIA COM TIJOLOS CERÂMICOS MACIÇOS, DIMENSÕES INTERNAS: 1,6 X 3,4 X H=3,0 M, ÁREA DE INFILTRAÇÃO: 32,9 M² (PARA 13 CONTRIBUINTES). AF_12/2020</t>
  </si>
  <si>
    <t>98081</t>
  </si>
  <si>
    <t>SUMIDOURO RETANGULAR, EM ALVENARIA COM TIJOLOS CERÂMICOS MACIÇOS, DIMENSÕES INTERNAS: 1,6 X 5,8 X H=3,0 M, ÁREA DE INFILTRAÇÃO: 50 M² (PARA 20 CONTRIBUINTES). AF_12/2020</t>
  </si>
  <si>
    <t>98082</t>
  </si>
  <si>
    <t>TANQUE SÉPTICO RETANGULAR, EM ALVENARIA COM BLOCOS DE CONCRETO, DIMENSÕES INTERNAS: 1,0 X 2,0 X H=1,4 M, VOLUME ÚTIL: 2000 L (PARA 5 CONTRIBUINTES). AF_12/2020</t>
  </si>
  <si>
    <t>98083</t>
  </si>
  <si>
    <t>TANQUE SÉPTICO RETANGULAR, EM ALVENARIA COM BLOCOS DE CONCRETO, DIMENSÕES INTERNAS: 1,2 X 2,4 X H=1,6 M, VOLUME ÚTIL: 3456 L (PARA 13 CONTRIBUINTES). AF_12/2020</t>
  </si>
  <si>
    <t>98084</t>
  </si>
  <si>
    <t>TANQUE SÉPTICO RETANGULAR, EM ALVENARIA COM BLOCOS DE CONCRETO, DIMENSÕES INTERNAS: 1,4 X 3,2 X H=1,8 M, VOLUME ÚTIL: 6272 L (PARA 32 CONTRIBUINTES). AF_12/2020</t>
  </si>
  <si>
    <t>98085</t>
  </si>
  <si>
    <t>TANQUE SÉPTICO RETANGULAR, EM ALVENARIA COM BLOCOS DE CONCRETO, DIMENSÕES INTERNAS: 1,6 X 4,4 X H=1,8 M, VOLUME ÚTIL: 9856 L (PARA 68 CONTRIBUINTES). AF_12/2020</t>
  </si>
  <si>
    <t>98086</t>
  </si>
  <si>
    <t>TANQUE SÉPTICO RETANGULAR, EM ALVENARIA COM BLOCOS DE CONCRETO, DIMENSÕES INTERNAS: 1,6 X 4,8 X H=2,0 M, VOLUME ÚTIL: 12288 L (PARA 86 CONTRIBUINTES). AF_12/2020</t>
  </si>
  <si>
    <t>98087</t>
  </si>
  <si>
    <t>TANQUE SÉPTICO RETANGULAR, EM ALVENARIA COM BLOCOS DE CONCRETO, DIMENSÕES INTERNAS: 1,6 X 4,6 X H=2,4 M, VOLUME ÚTIL: 14720 L (PARA 105 CONTRIBUINTES). AF_12/2020</t>
  </si>
  <si>
    <t>98088</t>
  </si>
  <si>
    <t>FILTRO ANAERÓBIO RETANGULAR, EM ALVENARIA COM BLOCOS DE CONCRETO, DIMENSÕES INTERNAS: 0,8 X 1,2 X H=1,67 M, VOLUME ÚTIL: 1152 L (PARA 5 CONTRIBUINTES). AF_12/2020</t>
  </si>
  <si>
    <t>98089</t>
  </si>
  <si>
    <t>FILTRO ANAERÓBIO RETANGULAR, EM ALVENARIA COM BLOCOS DE CONCRETO, DIMENSÕES INTERNAS: 1,2 X 1,8 X H=1,67 M, VOLUME ÚTIL: 2592 L (PARA 13 CONTRIBUINTES). AF_12/2020</t>
  </si>
  <si>
    <t>98090</t>
  </si>
  <si>
    <t>FILTRO ANAERÓBIO RETANGULAR, EM ALVENARIA COM BLOCOS DE CONCRETO, DIMENSÕES INTERNAS: 1,4 X 3,0 X H=1,67 M, VOLUME ÚTIL: 5040 L (PARA 32 CONTRIBUINTES). AF_12/2020</t>
  </si>
  <si>
    <t>98091</t>
  </si>
  <si>
    <t>FILTRO ANAERÓBIO RETANGULAR, EM ALVENARIA COM BLOCOS DE CONCRETO, DIMENSÕES INTERNAS: 1,4 X 4,2 X H=1,67 M, VOLUME ÚTIL: 7056 L (PARA 67 CONTRIBUINTES). AF_12/2020</t>
  </si>
  <si>
    <t>98092</t>
  </si>
  <si>
    <t>FILTRO ANAERÓBIO RETANGULAR, EM ALVENARIA COM BLOCOS DE CONCRETO, DIMENSÕES INTERNAS: 1,6 X 4,6 X H=1,67 M, VOLUME ÚTIL: 8832 L (PARA 84 CONTRIBUINTES). AF_12/2020</t>
  </si>
  <si>
    <t>98093</t>
  </si>
  <si>
    <t>FILTRO ANAERÓBIO RETANGULAR, EM ALVENARIA COM BLOCOS DE CONCRETO, DIMENSÕES INTERNAS: 1,6 X 5,6 X H=1,67 M, VOLUME ÚTIL: 10752 L (PARA 103 CONTRIBUINTES). AF_12/2020</t>
  </si>
  <si>
    <t>98094</t>
  </si>
  <si>
    <t>SUMIDOURO RETANGULAR, EM ALVENARIA COM BLOCOS DE CONCRETO, DIMENSÕES INTERNAS: 0,8 X 1,4 X H=3,0 M, ÁREA DE INFILTRAÇÃO: 13,2 M² (PARA 5 CONTRIBUINTES). AF_12/2020</t>
  </si>
  <si>
    <t>98099</t>
  </si>
  <si>
    <t>SUMIDOURO RETANGULAR, EM ALVENARIA COM BLOCOS DE CONCRETO, DIMENSÕES INTERNAS: 1,0 X 3,0 X H=3,0 M, ÁREA DE INFILTRAÇÃO: 25 M² (PARA 10 CONTRIBUINTES). AF_12/2020</t>
  </si>
  <si>
    <t>98100</t>
  </si>
  <si>
    <t>SUMIDOURO RETANGULAR, EM ALVENARIA COM BLOCOS DE CONCRETO, DIMENSÕES INTERNAS: 1,6 X 3,4 X H=3,0 M, ÁREA DE INFILTRAÇÃO: 32,9 M² (PARA 13 CONTRIBUINTES). . AF_12/2020</t>
  </si>
  <si>
    <t>98101</t>
  </si>
  <si>
    <t>SUMIDOURO RETANGULAR, EM ALVENARIA COM BLOCOS DE CONCRETO, DIMENSÕES INTERNAS: 1,6 X 5,8 X H=3,0 M, ÁREA DE INFILTRAÇÃO: 50 M² (PARA 20 CONTRIBUINTES). . AF_12/2020</t>
  </si>
  <si>
    <t>98109</t>
  </si>
  <si>
    <t>98110</t>
  </si>
  <si>
    <t>98111</t>
  </si>
  <si>
    <t>98112</t>
  </si>
  <si>
    <t>98114</t>
  </si>
  <si>
    <t>98115</t>
  </si>
  <si>
    <t>TAMPA CIRCULAR PARA ESGOTO E DRENAGEM, EM CONCRETO PRÉ-MOLDADO, DIÂMETRO INTERNO = 0,60 M E ALTURA = 0,10 M. AF_12/2020</t>
  </si>
  <si>
    <t>104,56</t>
  </si>
  <si>
    <t>0185</t>
  </si>
  <si>
    <t>89957</t>
  </si>
  <si>
    <t>89959</t>
  </si>
  <si>
    <t>0271</t>
  </si>
  <si>
    <t>89349</t>
  </si>
  <si>
    <t>REGISTRO DE PRESSÃO BRUTO, LATÃO, ROSCÁVEL, 1/2" - FORNECIMENTO E INSTALAÇÃO. AF_08/2021</t>
  </si>
  <si>
    <t>89351</t>
  </si>
  <si>
    <t>REGISTRO DE PRESSÃO BRUTO, LATÃO,  ROSCÁVEL, 3/4'' - FORNECIMENTO E INSTALAÇÃO. AF_08/2021</t>
  </si>
  <si>
    <t>89352</t>
  </si>
  <si>
    <t>REGISTRO DE GAVETA BRUTO, LATÃO, ROSCÁVEL, 1/2" - FORNECIMENTO E INSTALAÇÃO. AF_08/2021</t>
  </si>
  <si>
    <t>89353</t>
  </si>
  <si>
    <t>REGISTRO DE GAVETA BRUTO, LATÃO, ROSCÁVEL, 3/4" - FORNECIMENTO E INSTALAÇÃO. AF_08/2021</t>
  </si>
  <si>
    <t>89354</t>
  </si>
  <si>
    <t>MISTURADOR MONOCOMANDO PARA CHUVEIRO, BASE BRUTA E ACABAMENTO CROMADO - FORNECIMENTO E INSTALAÇÃO. AF_08/2021</t>
  </si>
  <si>
    <t>89969</t>
  </si>
  <si>
    <t>89970</t>
  </si>
  <si>
    <t>89971</t>
  </si>
  <si>
    <t>89972</t>
  </si>
  <si>
    <t>89973</t>
  </si>
  <si>
    <t>89974</t>
  </si>
  <si>
    <t>89984</t>
  </si>
  <si>
    <t>REGISTRO DE PRESSÃO BRUTO, LATÃO, ROSCÁVEL, 1/2", COM ACABAMENTO E CANOPLA CROMADOS - FORNECIMENTO E INSTALAÇÃO. AF_08/2021</t>
  </si>
  <si>
    <t>89985</t>
  </si>
  <si>
    <t>REGISTRO DE PRESSÃO BRUTO, LATÃO, ROSCÁVEL, 3/4", COM ACABAMENTO E CANOPLA CROMADOS - FORNECIMENTO E INSTALAÇÃO. AF_08/2021</t>
  </si>
  <si>
    <t>89986</t>
  </si>
  <si>
    <t>REGISTRO DE GAVETA BRUTO, LATÃO, ROSCÁVEL, 1/2", COM ACABAMENTO E CANOPLA CROMADOS - FORNECIMENTO E INSTALAÇÃO. AF_08/2021</t>
  </si>
  <si>
    <t>89987</t>
  </si>
  <si>
    <t>REGISTRO DE GAVETA BRUTO, LATÃO, ROSCÁVEL, 3/4", COM ACABAMENTO E CANOPLA CROMADOS - FORNECIMENTO E INSTALAÇÃO. AF_08/2021</t>
  </si>
  <si>
    <t>90371</t>
  </si>
  <si>
    <t>REGISTRO DE ESFERA, PVC, ROSCÁVEL, COM VOLANTE, 3/4" - FORNECIMENTO E INSTALAÇÃO. AF_08/2021</t>
  </si>
  <si>
    <t>94489</t>
  </si>
  <si>
    <t>REGISTRO DE ESFERA, PVC, SOLDÁVEL, COM VOLANTE, DN  25 MM - FORNECIMENTO E INSTALAÇÃO. AF_08/2021</t>
  </si>
  <si>
    <t>34,54</t>
  </si>
  <si>
    <t>94490</t>
  </si>
  <si>
    <t>REGISTRO DE ESFERA, PVC, SOLDÁVEL, COM VOLANTE, DN  32 MM - FORNECIMENTO E INSTALAÇÃO. AF_08/2021</t>
  </si>
  <si>
    <t>94491</t>
  </si>
  <si>
    <t>REGISTRO DE ESFERA, PVC, SOLDÁVEL, COM VOLANTE, DN  40 MM - FORNECIMENTO E INSTALAÇÃO. AF_08/2021</t>
  </si>
  <si>
    <t>94492</t>
  </si>
  <si>
    <t>REGISTRO DE ESFERA, PVC, SOLDÁVEL, COM VOLANTE, DN  50 MM - FORNECIMENTO E INSTALAÇÃO. AF_08/2021</t>
  </si>
  <si>
    <t>94493</t>
  </si>
  <si>
    <t>REGISTRO DE ESFERA, PVC, SOLDÁVEL, COM VOLANTE, DN  60 MM - FORNECIMENTO E INSTALAÇÃO. AF_08/2021</t>
  </si>
  <si>
    <t>94495</t>
  </si>
  <si>
    <t>REGISTRO DE GAVETA BRUTO, LATÃO, ROSCÁVEL, 1" - FORNECIMENTO E INSTALAÇÃO. AF_08/2021</t>
  </si>
  <si>
    <t>94496</t>
  </si>
  <si>
    <t>REGISTRO DE GAVETA BRUTO, LATÃO, ROSCÁVEL, 1 1/4" - FORNECIMENTO E INSTALAÇÃO. AF_08/2021</t>
  </si>
  <si>
    <t>94497</t>
  </si>
  <si>
    <t>REGISTRO DE GAVETA BRUTO, LATÃO, ROSCÁVEL, 1 1/2" - FORNECIMENTO E INSTALAÇÃO. AF_08/2021</t>
  </si>
  <si>
    <t>94498</t>
  </si>
  <si>
    <t>REGISTRO DE GAVETA BRUTO, LATÃO, ROSCÁVEL, 2" - FORNECIMENTO E INSTALAÇÃO. AF_08/2021</t>
  </si>
  <si>
    <t>138,10</t>
  </si>
  <si>
    <t>94499</t>
  </si>
  <si>
    <t>REGISTRO DE GAVETA BRUTO, LATÃO, ROSCÁVEL, 2 1/2" - FORNECIMENTO E INSTALAÇÃO. AF_08/2021</t>
  </si>
  <si>
    <t>94500</t>
  </si>
  <si>
    <t>REGISTRO DE GAVETA BRUTO, LATÃO, ROSCÁVEL, 3" - FORNECIMENTO E INSTALAÇÃO. AF_08/2021</t>
  </si>
  <si>
    <t>94501</t>
  </si>
  <si>
    <t>REGISTRO DE GAVETA BRUTO, LATÃO, ROSCÁVEL, 4" - FORNECIMENTO E INSTALAÇÃO. AF_08/2021</t>
  </si>
  <si>
    <t>94792</t>
  </si>
  <si>
    <t>REGISTRO DE GAVETA BRUTO, LATÃO, ROSCÁVEL, 1", COM ACABAMENTO E CANOPLA CROMADOS - FORNECIMENTO E INSTALAÇÃO. AF_08/2021</t>
  </si>
  <si>
    <t>94793</t>
  </si>
  <si>
    <t>REGISTRO DE GAVETA BRUTO, LATÃO, ROSCÁVEL, 1 1/4", COM ACABAMENTO E CANOPLA CROMADOS - FORNECIMENTO E INSTALAÇÃO. AF_08/2021</t>
  </si>
  <si>
    <t>94794</t>
  </si>
  <si>
    <t>REGISTRO DE GAVETA BRUTO, LATÃO, ROSCÁVEL, 1 1/2", COM ACABAMENTO E CANOPLA CROMADOS - FORNECIMENTO E INSTALAÇÃO. AF_08/2021</t>
  </si>
  <si>
    <t>94795</t>
  </si>
  <si>
    <t>TORNEIRA DE BOIA PARA CAIXA D'ÁGUA, ROSCÁVEL, 1/2" - FORNECIMENTO E INSTALAÇÃO. AF_08/2021</t>
  </si>
  <si>
    <t>94796</t>
  </si>
  <si>
    <t>TORNEIRA DE BOIA PARA CAIXA D'ÁGUA, ROSCÁVEL, 3/4" - FORNECIMENTO E INSTALAÇÃO. AF_08/2021</t>
  </si>
  <si>
    <t>94797</t>
  </si>
  <si>
    <t>TORNEIRA DE BOIA PARA CAIXA D'ÁGUA, ROSCÁVEL, 1" - FORNECIMENTO E INSTALAÇÃO. AF_08/2021</t>
  </si>
  <si>
    <t>94798</t>
  </si>
  <si>
    <t>TORNEIRA DE BOIA PARA CAIXA D'ÁGUA, ROSCÁVEL, 1 1/4" - FORNECIMENTO E INSTALAÇÃO. AF_08/2021</t>
  </si>
  <si>
    <t>94799</t>
  </si>
  <si>
    <t>TORNEIRA DE BOIA PARA CAIXA D'ÁGUA, ROSCÁVEL, 1 1/2" - FORNECIMENTO E INSTALAÇÃO. AF_08/2021</t>
  </si>
  <si>
    <t>94800</t>
  </si>
  <si>
    <t>TORNEIRA DE BOIA PARA CAIXA D'ÁGUA, ROSCÁVEL, 2" - FORNECIMENTO E INSTALAÇÃO. AF_08/2021</t>
  </si>
  <si>
    <t>95248</t>
  </si>
  <si>
    <t>VÁLVULA DE ESFERA BRUTA, BRONZE, ROSCÁVEL, 1/2" - FORNECIMENTO E INSTALAÇÃO. AF_08/2021</t>
  </si>
  <si>
    <t>95249</t>
  </si>
  <si>
    <t>VÁLVULA DE ESFERA BRUTA, BRONZE, ROSCÁVEL, 3/4'' - FORNECIMENTO E INSTALAÇÃO. AF_08/2021</t>
  </si>
  <si>
    <t>58,04</t>
  </si>
  <si>
    <t>95250</t>
  </si>
  <si>
    <t>VÁLVULA DE ESFERA BRUTA, BRONZE, ROSCÁVEL, 1'' - FORNECIMENTO E INSTALAÇÃO. AF_08/2021</t>
  </si>
  <si>
    <t>95251</t>
  </si>
  <si>
    <t>VÁLVULA DE ESFERA BRUTA, BRONZE, ROSCÁVEL, 1 1/4'' - FORNECIMENTO E INSTALAÇÃO. AF_08/2021</t>
  </si>
  <si>
    <t>95252</t>
  </si>
  <si>
    <t>VÁLVULA DE ESFERA BRUTA, BRONZE, ROSCÁVEL, 1 1/2'' - FORNECIMENTO E INSTALAÇÃO. AF_08/2021</t>
  </si>
  <si>
    <t>95253</t>
  </si>
  <si>
    <t>VÁLVULA DE ESFERA BRUTA, BRONZE, ROSCÁVEL, 2'' - FORNECIMENTO E INSTALAÇÃO. AF_08/2021</t>
  </si>
  <si>
    <t>99619</t>
  </si>
  <si>
    <t>VÁLVULA DE RETENÇÃO HORIZONTAL, DE BRONZE, ROSCÁVEL, 3/4" - FORNECIMENTO E INSTALAÇÃO. AF_08/2021</t>
  </si>
  <si>
    <t>99620</t>
  </si>
  <si>
    <t>VÁLVULA DE RETENÇÃO HORIZONTAL, DE BRONZE, ROSCÁVEL, 1" - FORNECIMENTO E INSTALAÇÃO. AF_08/2021</t>
  </si>
  <si>
    <t>99621</t>
  </si>
  <si>
    <t>VÁLVULA DE RETENÇÃO HORIZONTAL, DE BRONZE, ROSCÁVEL, 1 1/4" - FORNECIMENTO E INSTALAÇÃO. AF_08/2021</t>
  </si>
  <si>
    <t>99622</t>
  </si>
  <si>
    <t>VÁLVULA DE RETENÇÃO HORIZONTAL, DE BRONZE, ROSCÁVEL, 1 1/2"  - FORNECIMENTO E INSTALAÇÃO. AF_08/2021</t>
  </si>
  <si>
    <t>99623</t>
  </si>
  <si>
    <t>VÁLVULA DE RETENÇÃO HORIZONTAL, DE BRONZE, ROSCÁVEL, 2"  - FORNECIMENTO E INSTALAÇÃO. AF_08/2021</t>
  </si>
  <si>
    <t>99624</t>
  </si>
  <si>
    <t>VÁLVULA DE RETENÇÃO HORIZONTAL, DE BRONZE, ROSCÁVEL, 2 1/2" - FORNECIMENTO E INSTALAÇÃO. AF_08/2021</t>
  </si>
  <si>
    <t>99625</t>
  </si>
  <si>
    <t>VÁLVULA DE RETENÇÃO HORIZONTAL, DE BRONZE, ROSCÁVEL, 3" - FORNECIMENTO E INSTALAÇÃO. AF_08/2021</t>
  </si>
  <si>
    <t>99626</t>
  </si>
  <si>
    <t>VÁLVULA DE RETENÇÃO HORIZONTAL, DE BRONZE, ROSCÁVEL, 4" - FORNECIMENTO E INSTALAÇÃO. AF_08/2021</t>
  </si>
  <si>
    <t>99627</t>
  </si>
  <si>
    <t>VÁLVULA DE RETENÇÃO VERTICAL, DE BRONZE, ROSCÁVEL, 1/2" - FORNECIMENTO E INSTALAÇÃO. AF_08/2021</t>
  </si>
  <si>
    <t>99628</t>
  </si>
  <si>
    <t>VÁLVULA DE RETENÇÃO VERTICAL, DE BRONZE, ROSCÁVEL, 3/4" - FORNECIMENTO E INSTALAÇÃO. AF_08/2021</t>
  </si>
  <si>
    <t>99629</t>
  </si>
  <si>
    <t>VÁLVULA DE RETENÇÃO VERTICAL, DE BRONZE, ROSCÁVEL, 1" - FORNECIMENTO E INSTALAÇÃO. AF_08/2021</t>
  </si>
  <si>
    <t>99630</t>
  </si>
  <si>
    <t>VÁLVULA DE RETENÇÃO VERTICAL, DE BRONZE, ROSCÁVEL, 1 1/4" - FORNECIMENTO E INSTALAÇÃO. AF_08/2021</t>
  </si>
  <si>
    <t>99631</t>
  </si>
  <si>
    <t>VÁLVULA DE RETENÇÃO VERTICAL, DE BRONZE, ROSCÁVEL, 1 1/2" - FORNECIMENTO E INSTALAÇÃO. AF_08/2021</t>
  </si>
  <si>
    <t>99632</t>
  </si>
  <si>
    <t>VÁLVULA DE RETENÇÃO VERTICAL, DE BRONZE, ROSCÁVEL, 2" - FORNECIMENTO E INSTALAÇÃO. AF_08/2021</t>
  </si>
  <si>
    <t>99633</t>
  </si>
  <si>
    <t>VÁLVULA DE RETENÇÃO VERTICAL, DE BRONZE, ROSCÁVEL, 3" - FORNECIMENTO E INSTALAÇÃO. AF_08/2021</t>
  </si>
  <si>
    <t>99634</t>
  </si>
  <si>
    <t>VÁLVULA DE RETENÇÃO VERTICAL, DE BRONZE, ROSCÁVEL, 4" - FORNECIMENTO E INSTALAÇÃO. AF_08/2021</t>
  </si>
  <si>
    <t>99635</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</si>
  <si>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</si>
  <si>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</si>
  <si>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</si>
  <si>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</si>
  <si>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</si>
  <si>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</si>
  <si>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</si>
  <si>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60,61</t>
  </si>
  <si>
    <t>103011</t>
  </si>
  <si>
    <t>VÁLVULA DE RETENÇÃO, DE BRONZE, PÉ COM CRIVOS, ROSCÁVEL, 1" - FORNECIMENTO E INSTALAÇÃO. AF_08/2021</t>
  </si>
  <si>
    <t>67,69</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</si>
  <si>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</si>
  <si>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</si>
  <si>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</si>
  <si>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</si>
  <si>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</si>
  <si>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</si>
  <si>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</si>
  <si>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</si>
  <si>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</si>
  <si>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</si>
  <si>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</si>
  <si>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</si>
  <si>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</si>
  <si>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</si>
  <si>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</si>
  <si>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</si>
  <si>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</si>
  <si>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</si>
  <si>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42,84</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</si>
  <si>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</si>
  <si>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</si>
  <si>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</si>
  <si>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</si>
  <si>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</si>
  <si>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</si>
  <si>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72,95</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</si>
  <si>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</si>
  <si>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</si>
  <si>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</si>
  <si>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</si>
  <si>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</si>
  <si>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</si>
  <si>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</si>
  <si>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</si>
  <si>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28,32</t>
  </si>
  <si>
    <t>103043</t>
  </si>
  <si>
    <t>REGISTRO DE ESFERA, PVC, ROSCÁVEL, COM CABEÇA QUADRADA, 1/2" - FORNECIMENTO E INSTALAÇÃO. AF_08/2021</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</si>
  <si>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</si>
  <si>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</si>
  <si>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</si>
  <si>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</si>
  <si>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</si>
  <si>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</si>
  <si>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</si>
  <si>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</si>
  <si>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</si>
  <si>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</si>
  <si>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</si>
  <si>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</si>
  <si>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</si>
  <si>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</si>
  <si>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</si>
  <si>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</si>
  <si>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</si>
  <si>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</si>
  <si>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40,27</t>
  </si>
  <si>
    <t>0272</t>
  </si>
  <si>
    <t>95634</t>
  </si>
  <si>
    <t>95635</t>
  </si>
  <si>
    <t>95636</t>
  </si>
  <si>
    <t>95637</t>
  </si>
  <si>
    <t>95638</t>
  </si>
  <si>
    <t>95639</t>
  </si>
  <si>
    <t>95641</t>
  </si>
  <si>
    <t>95642</t>
  </si>
  <si>
    <t>95643</t>
  </si>
  <si>
    <t>95644</t>
  </si>
  <si>
    <t>95645</t>
  </si>
  <si>
    <t>95646</t>
  </si>
  <si>
    <t>95647</t>
  </si>
  <si>
    <t>95648</t>
  </si>
  <si>
    <t>KIT CAVALETE PARA MEDIÇÃO DE ÁGUA - ENTRADA INDIVIDUALIZADA, EM CPVC DN 28 (1"), PARA 1 MEDIDOR - FORNECIMENTO E INSTALAÇÃO (EXCLUSIVE HIDRÔMETRO). AF_11/2016</t>
  </si>
  <si>
    <t>95649</t>
  </si>
  <si>
    <t>KIT CAVALETE PARA MEDIÇÃO DE ÁGUA - ENTRADA INDIVIDUALIZADA, EM CPVC DN 28 (1"), PARA 2 MEDIDORES - FORNECIMENTO E INSTALAÇÃO (EXCLUSIVE HIDRÔMETRO). AF_11/2016</t>
  </si>
  <si>
    <t>95650</t>
  </si>
  <si>
    <t>KIT CAVALETE PARA MEDIÇÃO DE ÁGUA - ENTRADA INDIVIDUALIZADA, EM CPVC DN 28 (1"), PARA 3 MEDIDORES - FORNECIMENTO E INSTALAÇÃO (EXCLUSIVE HIDRÔMETRO). AF_11/2016</t>
  </si>
  <si>
    <t>95651</t>
  </si>
  <si>
    <t>KIT CAVALETE PARA MEDIÇÃO DE ÁGUA - ENTRADA INDIVIDUALIZADA, EM CPVC DN 28 (1"), PARA 4 MEDIDORES - FORNECIMENTO E INSTALAÇÃO (EXCLUSIVE HIDRÔMETRO). AF_11/2016</t>
  </si>
  <si>
    <t>95652</t>
  </si>
  <si>
    <t>KIT CAVALETE PARA MEDIÇÃO DE ÁGUA - ENTRADA INDIVIDUALIZADA, EM CPVC DN 35 (1 ¼"), PARA 1 MEDIDOR - FORNECIMENTO E INSTALAÇÃO (EXCLUSIVE HIDRÔMETRO). AF_11/2016</t>
  </si>
  <si>
    <t>95653</t>
  </si>
  <si>
    <t>KIT CAVALETE PARA MEDIÇÃO DE ÁGUA - ENTRADA INDIVIDUALIZADA, EM CPVC DN 35 (1 ¼"), PARA 2 MEDIDORES - FORNECIMENTO E INSTALAÇÃO (EXCLUSIVE HIDRÔMETRO). AF_11/2016</t>
  </si>
  <si>
    <t>95654</t>
  </si>
  <si>
    <t>KIT CAVALETE PARA MEDIÇÃO DE ÁGUA - ENTRADA INDIVIDUALIZADA, EM CPVC DN 35 (1 ¼"), PARA 3 MEDIDORES - FORNECIMENTO E INSTALAÇÃO (EXCLUSIVE HIDRÔMETRO). AF_11/2016</t>
  </si>
  <si>
    <t>95655</t>
  </si>
  <si>
    <t>KIT CAVALETE PARA MEDIÇÃO DE ÁGUA - ENTRADA INDIVIDUALIZADA, EM CPVC DN 35 (1 ¼"), PARA 4 MEDIDORES - FORNECIMENTO E INSTALAÇÃO (EXCLUSIVE HIDRÔMETRO). AF_11/2016</t>
  </si>
  <si>
    <t>95657</t>
  </si>
  <si>
    <t>KIT CAVALETE PARA MEDIÇÃO DE ÁGUA - ENTRADA INDIVIDUALIZADA, EM PPR PN20 DN 25 (¾") PARA 1 MEDIDOR - FORNECIMENTO E INSTALAÇÃO (EXCLUSIVE HIDRÔMETRO). AF_11/2016</t>
  </si>
  <si>
    <t>95658</t>
  </si>
  <si>
    <t>KIT CAVALETE PARA MEDIÇÃO DE ÁGUA - ENTRADA INDIVIDUALIZADA, EM PPR PN20 DN 25 (¾" ) PARA 2 MEDIDORES - FORNECIMENTO E INSTALAÇÃO (EXCLUSIVE HIDRÔMETRO). AF_11/2016</t>
  </si>
  <si>
    <t>95659</t>
  </si>
  <si>
    <t>KIT CAVALETE PARA MEDIÇÃO DE ÁGUA - ENTRADA INDIVIDUALIZADA, EM PPR PN20 DN 25 (¾") PARA 3 MEDIDORES - FORNECIMENTO E INSTALAÇÃO (EXCLUSIVE HIDRÔMETRO). AF_11/2016</t>
  </si>
  <si>
    <t>95660</t>
  </si>
  <si>
    <t>KIT CAVALETE PARA MEDIÇÃO DE ÁGUA - ENTRADA INDIVIDUALIZADA, EM PPR PN20 DN 25 (¾") PARA 4 MEDIDORES - FORNECIMENTO E INSTALAÇÃO (EXCLUSIVE HIDRÔMETRO). AF_11/2016</t>
  </si>
  <si>
    <t>95661</t>
  </si>
  <si>
    <t>KIT CAVALETE PARA MEDIÇÃO DE ÁGUA - ENTRADA INDIVIDUALIZADA, EM PPR PN20 DN 32 (1") PARA 1 MEDIDOR - FORNECIMENTO E INSTALAÇÃO (EXCLUSIVE HIDRÔMETRO). AF_11/2016</t>
  </si>
  <si>
    <t>95662</t>
  </si>
  <si>
    <t>KIT CAVALETE PARA MEDIÇÃO DE ÁGUA - ENTRADA INDIVIDUALIZADA, EM PPR PN20 DN 32 (1") PARA 2 MEDIDORES - FORNECIMENTO E INSTALAÇÃO (EXCLUSIVE HIDRÔMETRO). AF_11/2016</t>
  </si>
  <si>
    <t>95663</t>
  </si>
  <si>
    <t>KIT CAVALETE PARA MEDIÇÃO DE ÁGUA - ENTRADA INDIVIDUALIZADA, EM PPR PN20 DN 32 (1") PARA 3 MEDIDORES - FORNECIMENTO E INSTALAÇÃO (EXCLUSIVE HIDRÔMETRO). AF_11/2016</t>
  </si>
  <si>
    <t>95664</t>
  </si>
  <si>
    <t>KIT CAVALETE PARA MEDIÇÃO DE ÁGUA - ENTRADA INDIVIDUALIZADA, EM PPR PN20 DN 32 (1") PARA 4 MEDIDORES - FORNECIMENTO E INSTALAÇÃO (EXCLUSIVE HIDRÔMETRO). AF_11/2016</t>
  </si>
  <si>
    <t>95665</t>
  </si>
  <si>
    <t>KIT CAVALETE PARA MEDIÇÃO DE ÁGUA - ENTRADA INDIVIDUALIZADA, EM PPR PN25 DN 25 (¾") PARA 1 MEDIDOR - FORNECIMENTO E INSTALAÇÃO (EXCLUSIVE HIDRÔMETRO). AF_11/2016</t>
  </si>
  <si>
    <t>95666</t>
  </si>
  <si>
    <t>KIT CAVALETE PARA MEDIÇÃO DE ÁGUA - ENTRADA INDIVIDUALIZADA, EM PPR PN25 DN 25 (¾") PARA 2 MEDIDORES - FORNECIMENTO E INSTALAÇÃO (EXCLUSIVE HIDRÔMETRO). AF_11/2016</t>
  </si>
  <si>
    <t>95667</t>
  </si>
  <si>
    <t>KIT CAVALETE PARA MEDIÇÃO DE ÁGUA - ENTRADA INDIVIDUALIZADA, EM PPR PN25 DN 25 (¾") PARA 3 MEDIDORES - FORNECIMENTO E INSTALAÇÃO (EXCLUSIVE HIDRÔMETRO). AF_11/2016</t>
  </si>
  <si>
    <t>95668</t>
  </si>
  <si>
    <t>KIT CAVALETE PARA MEDIÇÃO DE ÁGUA - ENTRADA INDIVIDUALIZADA, EM PPR PN25 DN 25 (¾") PARA 4 MEDIDORES - FORNECIMENTO E INSTALAÇÃO (EXCLUSIVE HIDRÔMETRO). AF_11/2016</t>
  </si>
  <si>
    <t>95669</t>
  </si>
  <si>
    <t>KIT CAVALETE PARA MEDIÇÃO DE ÁGUA - ENTRADA INDIVIDUALIZADA, EM PPR PN25 DN 32 (1") PARA 1 MEDIDOR - FORNECIMENTO E INSTALAÇÃO (EXCLUSIVE HIDRÔMETRO). AF_11/2016</t>
  </si>
  <si>
    <t>95670</t>
  </si>
  <si>
    <t>KIT CAVALETE PARA MEDIÇÃO DE ÁGUA - ENTRADA INDIVIDUALIZADA, EM PPR PN25 DN 32 (1") PARA 2 MEDIDORES - FORNECIMENTO E INSTALAÇÃO (EXCLUSIVE HIDRÔMETRO). AF_11/2016</t>
  </si>
  <si>
    <t>95671</t>
  </si>
  <si>
    <t>KIT CAVALETE PARA MEDIÇÃO DE ÁGUA - ENTRADA INDIVIDUALIZADA, EM PPR PN25 DN 32 (1") PARA 3 MEDIDORES - FORNECIMENTO E INSTALAÇÃO (EXCLUSIVE HIDRÔMETRO). AF_11/2016</t>
  </si>
  <si>
    <t>95672</t>
  </si>
  <si>
    <t>KIT CAVALETE PARA MEDIÇÃO DE ÁGUA - ENTRADA INDIVIDUALIZADA, EM PPR PN25 DN 32 (1") PARA 4 MEDIDORES - FORNECIMENTO E INSTALAÇÃO (EXCLUSIVE HIDRÔMETRO). AF_11/2016</t>
  </si>
  <si>
    <t>95673</t>
  </si>
  <si>
    <t>95674</t>
  </si>
  <si>
    <t>95675</t>
  </si>
  <si>
    <t>95676</t>
  </si>
  <si>
    <t>97741</t>
  </si>
  <si>
    <t>0297</t>
  </si>
  <si>
    <t>90436</t>
  </si>
  <si>
    <t>15,33</t>
  </si>
  <si>
    <t>90437</t>
  </si>
  <si>
    <t>90438</t>
  </si>
  <si>
    <t>90439</t>
  </si>
  <si>
    <t>90440</t>
  </si>
  <si>
    <t>90441</t>
  </si>
  <si>
    <t>90443</t>
  </si>
  <si>
    <t>13,93</t>
  </si>
  <si>
    <t>90444</t>
  </si>
  <si>
    <t>90445</t>
  </si>
  <si>
    <t>90446</t>
  </si>
  <si>
    <t>90447</t>
  </si>
  <si>
    <t>90451</t>
  </si>
  <si>
    <t>90452</t>
  </si>
  <si>
    <t>19,79</t>
  </si>
  <si>
    <t>90453</t>
  </si>
  <si>
    <t>90454</t>
  </si>
  <si>
    <t>90455</t>
  </si>
  <si>
    <t>6,90</t>
  </si>
  <si>
    <t>90456</t>
  </si>
  <si>
    <t>90457</t>
  </si>
  <si>
    <t>10,20</t>
  </si>
  <si>
    <t>90458</t>
  </si>
  <si>
    <t>90459</t>
  </si>
  <si>
    <t>40,82</t>
  </si>
  <si>
    <t>90460</t>
  </si>
  <si>
    <t>11,25</t>
  </si>
  <si>
    <t>90461</t>
  </si>
  <si>
    <t>90462</t>
  </si>
  <si>
    <t>90463</t>
  </si>
  <si>
    <t>1,36</t>
  </si>
  <si>
    <t>90466</t>
  </si>
  <si>
    <t>90467</t>
  </si>
  <si>
    <t>90468</t>
  </si>
  <si>
    <t>90469</t>
  </si>
  <si>
    <t>90470</t>
  </si>
  <si>
    <t>91166</t>
  </si>
  <si>
    <t>91167</t>
  </si>
  <si>
    <t>12,07</t>
  </si>
  <si>
    <t>91168</t>
  </si>
  <si>
    <t>91169</t>
  </si>
  <si>
    <t>91170</t>
  </si>
  <si>
    <t>3,10</t>
  </si>
  <si>
    <t>91171</t>
  </si>
  <si>
    <t>91172</t>
  </si>
  <si>
    <t>91173</t>
  </si>
  <si>
    <t>1,56</t>
  </si>
  <si>
    <t>91174</t>
  </si>
  <si>
    <t>91175</t>
  </si>
  <si>
    <t>91176</t>
  </si>
  <si>
    <t>91177</t>
  </si>
  <si>
    <t>14,01</t>
  </si>
  <si>
    <t>91178</t>
  </si>
  <si>
    <t>91179</t>
  </si>
  <si>
    <t>91180</t>
  </si>
  <si>
    <t>91181</t>
  </si>
  <si>
    <t>91182</t>
  </si>
  <si>
    <t>91183</t>
  </si>
  <si>
    <t>91184</t>
  </si>
  <si>
    <t>91185</t>
  </si>
  <si>
    <t>91186</t>
  </si>
  <si>
    <t>6,23</t>
  </si>
  <si>
    <t>91187</t>
  </si>
  <si>
    <t>91188</t>
  </si>
  <si>
    <t>91189</t>
  </si>
  <si>
    <t>91190</t>
  </si>
  <si>
    <t>91191</t>
  </si>
  <si>
    <t>5,81</t>
  </si>
  <si>
    <t>91192</t>
  </si>
  <si>
    <t>91222</t>
  </si>
  <si>
    <t>94480</t>
  </si>
  <si>
    <t>94481</t>
  </si>
  <si>
    <t>94482</t>
  </si>
  <si>
    <t>94483</t>
  </si>
  <si>
    <t>95541</t>
  </si>
  <si>
    <t>96559</t>
  </si>
  <si>
    <t>96560</t>
  </si>
  <si>
    <t>20,75</t>
  </si>
  <si>
    <t>96561</t>
  </si>
  <si>
    <t>96562</t>
  </si>
  <si>
    <t>96563</t>
  </si>
  <si>
    <t>SUPORTE PARA ELETROCALHA LISA OU PERFURADA EM AÇO GALVANIZADO, LARGURA 500 OU 800 MM E ALTURA 50 MM, ESPAÇADO A CADA 1,5 M, EM PERFILADO DE SEÇÃO 38X76 MM, POR METRO DE ELETROCALHA FIXADA. AF_07/2017</t>
  </si>
  <si>
    <t>100128</t>
  </si>
  <si>
    <t>TIL (TUBO DE INSPEÇÃO E LIMPEZA) RADIAL PARA ESGOTO, EM PVC, DN 300X200 MM. AF_12/2020</t>
  </si>
  <si>
    <t>101802</t>
  </si>
  <si>
    <t>101803</t>
  </si>
  <si>
    <t>101804</t>
  </si>
  <si>
    <t>101805</t>
  </si>
  <si>
    <t>102111</t>
  </si>
  <si>
    <t>102112</t>
  </si>
  <si>
    <t>102113</t>
  </si>
  <si>
    <t>102114</t>
  </si>
  <si>
    <t>102115</t>
  </si>
  <si>
    <t>102116</t>
  </si>
  <si>
    <t>102117</t>
  </si>
  <si>
    <t>102118</t>
  </si>
  <si>
    <t>102119</t>
  </si>
  <si>
    <t>102121</t>
  </si>
  <si>
    <t>102122</t>
  </si>
  <si>
    <t>102123</t>
  </si>
  <si>
    <t>201,74</t>
  </si>
  <si>
    <t>102136</t>
  </si>
  <si>
    <t>73,02</t>
  </si>
  <si>
    <t>102137</t>
  </si>
  <si>
    <t>102138</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</si>
  <si>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</si>
  <si>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</si>
  <si>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</si>
  <si>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</si>
  <si>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</si>
  <si>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</si>
  <si>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</si>
  <si>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</si>
  <si>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</si>
  <si>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</si>
  <si>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</si>
  <si>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</si>
  <si>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LIGACOES PREDIAIS DE AGUA</t>
  </si>
  <si>
    <t>0058</t>
  </si>
  <si>
    <t>104031</t>
  </si>
  <si>
    <t>COLAR DE TOMADA, PVC, COM TRAVAS, DE 60 MM X 1/2" OU 60 MM X 3/4", PARA LIGAÇÃO PREDIAL DE ÁGUA. AF_06/2022</t>
  </si>
  <si>
    <t>104032</t>
  </si>
  <si>
    <t>COLAR DE TOMADA, PVC, COM TRAVAS, DE 75 MM X 1/2" OU 75 MM X 3/4", PARA LIGAÇÃO PREDIAL DE ÁGUA. AF_06/2022</t>
  </si>
  <si>
    <t>104033</t>
  </si>
  <si>
    <t>COLAR DE TOMADA, PVC, COM TRAVAS, DE 85 MM X 1/2" OU 85 MM X 3/4", PARA LIGAÇÃO PREDIAL DE ÁGUA. AF_06/2022</t>
  </si>
  <si>
    <t>22,37</t>
  </si>
  <si>
    <t>104034</t>
  </si>
  <si>
    <t>COLAR DE TOMADA, PVC, COM TRAVAS, DE 110 MM X 1/2" OU 110 MM X 3/4", PARA LIGAÇÃO PREDIAL DE ÁGUA. AF_06/2022</t>
  </si>
  <si>
    <t>104035</t>
  </si>
  <si>
    <t>COLAR DE TOMADA, POLIPROPILENO, COM PARAFUSOS, 63 MM X 1/2", PARA LIGAÇÃO PREDIAL DE ÁGUA. AF_06/2022</t>
  </si>
  <si>
    <t>104036</t>
  </si>
  <si>
    <t>COLAR DE TOMADA, POLIPROPILENO, COM PARAFUSOS, 63 MM X 3/4", PARA LIGAÇÃO PREDIAL DE ÁGUA. AF_06/2022</t>
  </si>
  <si>
    <t>104039</t>
  </si>
  <si>
    <t>TÊ DE SERVIÇO INTEGRADO, POLIPROPILENO, PARA TUBOS EM PEAD, 63 MM X 20 MM, PARA LIGAÇÃO PREDIAL DE ÁGUA. AF_06/2022</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</si>
  <si>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</si>
  <si>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</si>
  <si>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</si>
  <si>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</si>
  <si>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</si>
  <si>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</si>
  <si>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</si>
  <si>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</si>
  <si>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</si>
  <si>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</si>
  <si>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</si>
  <si>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</si>
  <si>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104049</t>
  </si>
  <si>
    <t>ADAPTADOR, PVC, CURTO COM BOLSA E ROSCA, 20 MM X 1/2", PARA LIGAÇÃO PREDIAL DE ÁGUA. AF_06/2022</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</si>
  <si>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</si>
  <si>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</si>
  <si>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</si>
  <si>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</si>
  <si>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</si>
  <si>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</si>
  <si>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104053</t>
  </si>
  <si>
    <t>UNIÃO, POLIPROPILENO, PARA TUBOS EM PEAD, 20 MM, PARA LIGAÇÃO PREDIAL DE ÁGUA. AF_06/2022</t>
  </si>
  <si>
    <t>8,27</t>
  </si>
  <si>
    <t>104054</t>
  </si>
  <si>
    <t>UNIÃO, POLIPROPILENO, PARA TUBOS EM PEAD, 32 MM, PARA LIGAÇÃO PREDIAL DE ÁGUA. AF_06/2022</t>
  </si>
  <si>
    <t>104055</t>
  </si>
  <si>
    <t>REGISTRO ESFERA, PVC, DE PASSEIO, PARA POLIETILENO, 20 MM, PARA LIGAÇÃO PREDIAL DE ÁGUA. AF_06/2022</t>
  </si>
  <si>
    <t>17,81</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</si>
  <si>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</si>
  <si>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</si>
  <si>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</si>
  <si>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</si>
  <si>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</si>
  <si>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</si>
  <si>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104060</t>
  </si>
  <si>
    <t>TUBO, PEAD, PE-80, DE = 20 MM X 2,3 MM, PARA LIGAÇÃO PREDIAL DE ÁGUA. AF_06/2022</t>
  </si>
  <si>
    <t>8,84</t>
  </si>
  <si>
    <t>104061</t>
  </si>
  <si>
    <t>TUBO, PEAD, PE-80, DE = 32 MM X 3,0 MM, PARA LIGAÇÃO PREDIAL DE ÁGUA. AF_06/2022</t>
  </si>
  <si>
    <t>104112</t>
  </si>
  <si>
    <t>(COMPOSIÇÃO REPRESENTATIVA) LIGAÇÃO PREDIAL DE ÁGUA, REDE DN 50 MM, RAMAL PREDIAL DE 20 MM, L = 2,0 M, LARGURA DA VALA = 0,65 M; COM COLAR DE TOMADA DE PVC; ESCAVAÇÃO MECANIZADA, PREPARO DE FUNDO DE VALA E REATERRO COMPACTADO. AF_06/2022</t>
  </si>
  <si>
    <t>104114</t>
  </si>
  <si>
    <t>(COMPOSIÇÃO REPRESENTATIVA) LIGAÇÃO PREDIAL DE ÁGUA, REDE DN 50 MM, RAMAL PREDIAL DE 20 MM, L = 4,0 M, LARGURA DA VALA = 0,65 M; COM COLAR DE TOMADA DE PVC; ESCAVAÇÃO MECANIZADA, PREPARO DE FUNDO DE VALA E REATERRO COMPACTADO. AF_06/2022</t>
  </si>
  <si>
    <t>245,29</t>
  </si>
  <si>
    <t>104116</t>
  </si>
  <si>
    <t>(COMPOSIÇÃO REPRESENTATIVA) LIGAÇÃO PREDIAL DE ÁGUA, REDE DN 50 MM, RAMAL PREDIAL DE 20 MM, L = 6,0 M, LARGURA DA VALA = 0,65 M; COM COLAR DE TOMADA DE PVC; ESCAVAÇÃO MECANIZADA, PREPARO DE FUNDO DE VALA E REATERRO COMPACTADO. AF_06/2022</t>
  </si>
  <si>
    <t>104118</t>
  </si>
  <si>
    <t>(COMPOSIÇÃO REPRESENTATIVA) LIGAÇÃO PREDIAL DE ÁGUA, REDE DN 50 MM, RAMAL PREDIAL DE 20 MM, L = 2,0 M, LARGURA DA VALA = 0,65 M; COM COLAR DE TOMADA DE PVC; ESCAVAÇÃO MANUAL, PREPARO DE FUNDO DE VALA E REATERRO COMPACTADO. AF_06/2022</t>
  </si>
  <si>
    <t>104120</t>
  </si>
  <si>
    <t>(COMPOSIÇÃO REPRESENTATIVA) LIGAÇÃO PREDIAL DE ÁGUA, REDE DN 50 MM, RAMAL PREDIAL DE 20 MM, L = 4,0 M, LARGURA DA VALA = 0,65 M; COM COLAR DE TOMADA DE PVC; ESCAVAÇÃO MANUAL, PREPARO DE FUNDO DE VALA E REATERRO COMPACTADO. AF_06/2022</t>
  </si>
  <si>
    <t>104122</t>
  </si>
  <si>
    <t>(COMPOSIÇÃO REPRESENTATIVA) LIGAÇÃO PREDIAL DE ÁGUA, REDE DN 50 MM, RAMAL PREDIAL DE 20 MM, L = 6,0 M, LARGURA DA VALA = 0,65 M; COM COLAR DE TOMADA DE PVC; ESCAVAÇÃO MANUAL, PREPARO DE FUNDO DE VALA E REATERRO COMPACTADO. AF_06/2022</t>
  </si>
  <si>
    <t>0059</t>
  </si>
  <si>
    <t>104062</t>
  </si>
  <si>
    <t>CURVA LONGA, 90 GRAUS, PVC OCRE, JUNTA ELÁSTICA, DN 100 MM, PARA COLETOR PREDIAL DE ESGOTO. AF_06/2022</t>
  </si>
  <si>
    <t>104063</t>
  </si>
  <si>
    <t>CURVA LONGA, 45 GRAUS, PVC OCRE, JUNTA ELÁSTICA, DN 100 MM, PARA COLETOR PREDIAL DE ESGOTO. AF_06/2022</t>
  </si>
  <si>
    <t>104064</t>
  </si>
  <si>
    <t>CURVA LONGA, 90 GRAUS, PVC OCRE, JUNTA ELÁSTICA, DN 150 MM, PARA COLETOR PREDIAL DE ESGOTO. AF_06/2022</t>
  </si>
  <si>
    <t>104065</t>
  </si>
  <si>
    <t>CURVA LONGA, 45 GRAUS, PVC OCRE, JUNTA ELÁSTICA, DN 150 MM, PARA COLETOR PREDIAL DE ESGOTO. AF_06/2022</t>
  </si>
  <si>
    <t>104072</t>
  </si>
  <si>
    <t>TÊ, PVC OCRE, JUNTA ELÁSTICA, DN 200 MM, PARA COLETOR PREDIAL DE ESGOTO. AF_06/2022</t>
  </si>
  <si>
    <t>104076</t>
  </si>
  <si>
    <t>SELIM, PVC OCRE, COM TRAVA, DN 125 X 100 MM OU 150 X 100 MM, PARA COLETOR PREDIAL DE ESGOTO. AF_06/2022</t>
  </si>
  <si>
    <t>104082</t>
  </si>
  <si>
    <t>PLUG, PVC OCRE, JUNTA ELÁSTICA, DN 100 MM, PARA COLETOR PREDIAL DE ESGOTO. AF_06/2022</t>
  </si>
  <si>
    <t>104083</t>
  </si>
  <si>
    <t>PLUG, PVC OCRE, JUNTA ELÁSTICA, DN 150 MM, PARA COLETOR PREDIAL DE ESGOTO. AF_06/2022</t>
  </si>
  <si>
    <t>104084</t>
  </si>
  <si>
    <t>CAP, PVC OCRE, JUNTA ELÁSTICA, DN 150 MM, PARA COLETOR PREDIAL DE ESGOTO. AF_06/2022</t>
  </si>
  <si>
    <t>104085</t>
  </si>
  <si>
    <t>TUBO, PVC OCRE, JUNTA ELÁSTICA, DN 100 MM, PARA COLETOR PREDIAL DE ESGOTO. AF_06/2022</t>
  </si>
  <si>
    <t>104086</t>
  </si>
  <si>
    <t>TUBO, PVC OCRE, JUNTA ELÁSTICA, DN 150 MM, PARA COLETOR PREDIAL DE ESGOTO. AF_06/2022</t>
  </si>
  <si>
    <t>104124</t>
  </si>
  <si>
    <t>(COMPOSIÇÃO REPRESENTATIVA) LIGAÇÃO PREDIAL DE ESGOTO, REDE DN 150 MM, COLETOR PREDIAL DN 100 MM, L = 2,0 M, LARGURA DA VALA = 0,65 M; COM SELIM E CURVA 90 GRAUS; ESCAVAÇÃO MECANIZADA, PREPARO DE FUNDO DE VALA E REATERRO COMPACTADO. AF_06/2022</t>
  </si>
  <si>
    <t>104130</t>
  </si>
  <si>
    <t>(COMPOSIÇÃO REPRESENTATIVA) LIGAÇÃO PREDIAL DE ESGOTO, REDE DN 150 MM, COLETOR PREDIAL DN 100 MM, L = 4,0 M, LARGURA DA VALA = 0,65 M; COM SELIM E CURVA 90 GRAUS; ESCAVAÇÃO MECANIZADA, PREPARO DE FUNDO DE VALA E REATERRO COMPACTADO. AF_06/2022</t>
  </si>
  <si>
    <t>104136</t>
  </si>
  <si>
    <t>(COMPOSIÇÃO REPRESENTATIVA) LIGAÇÃO PREDIAL DE ESGOTO, REDE DN 150 MM, COLETOR PREDIAL DN 100 MM, L = 6,0 M, LARGURA DA VALA = 0,65 M; COM SELIM E CURVA 90 GRAUS; ESCAVAÇÃO MECANIZADA, PREPARO DE FUNDO DE VALA E REATERRO COMPACTADO. AF_06/2022</t>
  </si>
  <si>
    <t>104142</t>
  </si>
  <si>
    <t>(COMPOSIÇÃO REPRESENTATIVA) LIGAÇÃO PREDIAL DE ESGOTO, REDE DN 150 MM, COLETOR PREDIAL DN 100 MM, L = 2,0 M, LARGURA DA VALA = 0,65 M; COM SELIM E CURVA 90 GRAUS; ESCAVAÇÃO MANUAL, PREPARO DE FUNDO DE VALA E REATERRO COMPACTADO. AF_06/2022</t>
  </si>
  <si>
    <t>104148</t>
  </si>
  <si>
    <t>(COMPOSIÇÃO REPRESENTATIVA) LIGAÇÃO PREDIAL DE ESGOTO, REDE DN 150 MM, COLETOR PREDIAL DN 100 MM, L = 4,0 M, LARGURA DA VALA = 0,65 M; COM SELIM E CURVA 90 GRAUS; ESCAVAÇÃO MANUAL, PREPARO DE FUNDO DE VALA E REATERRO COMPACTADO. AF_06/2022</t>
  </si>
  <si>
    <t>104154</t>
  </si>
  <si>
    <t>(COMPOSIÇÃO REPRESENTATIVA) LIGAÇÃO PREDIAL DE ESGOTO, REDE DN 150 MM, COLETOR PREDIAL DN 100 MM, L = 6,0 M, LARGURA DA VALA = 0,65 M; COM SELIM E CURVA 90 GRAUS; ESCAVAÇÃO MANUAL, PREPARO DE FUNDO DE VALA E REATERRO COMPACTADO. AF_06/2022</t>
  </si>
  <si>
    <t>0018</t>
  </si>
  <si>
    <t>96520</t>
  </si>
  <si>
    <t>ESCAVAÇÃO MECANIZADA PARA BLOCO DE COROAMENTO OU SAPATA COM RETROESCAVADEIRA (SEM ESCAVAÇÃO PARA COLOCAÇÃO DE FÔRMAS). AF_06/2017</t>
  </si>
  <si>
    <t>96521</t>
  </si>
  <si>
    <t>ESCAVAÇÃO MECANIZADA PARA BLOCO DE COROAMENTO OU SAPATA COM RETROESCAVADEIRA (INCLUINDO ESCAVAÇÃO PARA COLOCAÇÃO DE FÔRMAS). AF_06/2017</t>
  </si>
  <si>
    <t>45,45</t>
  </si>
  <si>
    <t>96522</t>
  </si>
  <si>
    <t>ESCAVAÇÃO MANUAL PARA BLOCO DE COROAMENTO OU SAPATA (SEM ESCAVAÇÃO PARA COLOCAÇÃO DE FÔRMAS). AF_06/2017</t>
  </si>
  <si>
    <t>96523</t>
  </si>
  <si>
    <t>ESCAVAÇÃO MANUAL PARA BLOCO DE COROAMENTO OU SAPATA (INCLUINDO ESCAVAÇÃO PARA COLOCAÇÃO DE FÔRMAS). AF_06/2017</t>
  </si>
  <si>
    <t>96524</t>
  </si>
  <si>
    <t>ESCAVAÇÃO MECANIZADA PARA VIGA BALDRAME COM MINI-ESCAVADEIRA (SEM ESCAVAÇÃO PARA COLOCAÇÃO DE FÔRMAS). AF_06/2017</t>
  </si>
  <si>
    <t>186,70</t>
  </si>
  <si>
    <t>96525</t>
  </si>
  <si>
    <t>ESCAVAÇÃO MECANIZADA PARA VIGA BALDRAME COM MINI-ESCAVADEIRA (INCLUINDO ESCAVAÇÃO PARA COLOCAÇÃO DE FÔRMAS). AF_06/2017</t>
  </si>
  <si>
    <t>40,20</t>
  </si>
  <si>
    <t>96526</t>
  </si>
  <si>
    <t>ESCAVAÇÃO MANUAL DE VALA PARA VIGA BALDRAME (SEM ESCAVAÇÃO PARA COLOCAÇÃO DE FÔRMAS). AF_06/2017</t>
  </si>
  <si>
    <t>96527</t>
  </si>
  <si>
    <t>ESCAVAÇÃO MANUAL DE VALA PARA VIGA BALDRAME (INCLUINDO ESCAVAÇÃO PARA COLOCAÇÃO DE FÔRMAS). AF_06/2017</t>
  </si>
  <si>
    <t>96528</t>
  </si>
  <si>
    <t>101114</t>
  </si>
  <si>
    <t>101115</t>
  </si>
  <si>
    <t>101116</t>
  </si>
  <si>
    <t>101117</t>
  </si>
  <si>
    <t>101118</t>
  </si>
  <si>
    <t>101119</t>
  </si>
  <si>
    <t>101120</t>
  </si>
  <si>
    <t>101121</t>
  </si>
  <si>
    <t>101122</t>
  </si>
  <si>
    <t>101123</t>
  </si>
  <si>
    <t>101124</t>
  </si>
  <si>
    <t>101125</t>
  </si>
  <si>
    <t>101126</t>
  </si>
  <si>
    <t>101127</t>
  </si>
  <si>
    <t>13,18</t>
  </si>
  <si>
    <t>101128</t>
  </si>
  <si>
    <t>101129</t>
  </si>
  <si>
    <t>101130</t>
  </si>
  <si>
    <t>101131</t>
  </si>
  <si>
    <t>14,64</t>
  </si>
  <si>
    <t>101132</t>
  </si>
  <si>
    <t>101133</t>
  </si>
  <si>
    <t>101134</t>
  </si>
  <si>
    <t>101135</t>
  </si>
  <si>
    <t>101136</t>
  </si>
  <si>
    <t>101137</t>
  </si>
  <si>
    <t>101138</t>
  </si>
  <si>
    <t>101139</t>
  </si>
  <si>
    <t>101140</t>
  </si>
  <si>
    <t>101141</t>
  </si>
  <si>
    <t>101142</t>
  </si>
  <si>
    <t>101143</t>
  </si>
  <si>
    <t>17,85</t>
  </si>
  <si>
    <t>101144</t>
  </si>
  <si>
    <t>101145</t>
  </si>
  <si>
    <t>101146</t>
  </si>
  <si>
    <t>13,32</t>
  </si>
  <si>
    <t>101147</t>
  </si>
  <si>
    <t>101148</t>
  </si>
  <si>
    <t>101149</t>
  </si>
  <si>
    <t>101150</t>
  </si>
  <si>
    <t>101151</t>
  </si>
  <si>
    <t>101152</t>
  </si>
  <si>
    <t>101153</t>
  </si>
  <si>
    <t>101206</t>
  </si>
  <si>
    <t>101207</t>
  </si>
  <si>
    <t>101208</t>
  </si>
  <si>
    <t>101209</t>
  </si>
  <si>
    <t>101210</t>
  </si>
  <si>
    <t>101211</t>
  </si>
  <si>
    <t>101212</t>
  </si>
  <si>
    <t>21,80</t>
  </si>
  <si>
    <t>101213</t>
  </si>
  <si>
    <t>101214</t>
  </si>
  <si>
    <t>29,47</t>
  </si>
  <si>
    <t>101215</t>
  </si>
  <si>
    <t>101216</t>
  </si>
  <si>
    <t>101217</t>
  </si>
  <si>
    <t>101218</t>
  </si>
  <si>
    <t>101219</t>
  </si>
  <si>
    <t>101220</t>
  </si>
  <si>
    <t>16,40</t>
  </si>
  <si>
    <t>101221</t>
  </si>
  <si>
    <t>101222</t>
  </si>
  <si>
    <t>101223</t>
  </si>
  <si>
    <t>101224</t>
  </si>
  <si>
    <t>28,17</t>
  </si>
  <si>
    <t>101225</t>
  </si>
  <si>
    <t>15,06</t>
  </si>
  <si>
    <t>101226</t>
  </si>
  <si>
    <t>101227</t>
  </si>
  <si>
    <t>101228</t>
  </si>
  <si>
    <t>101229</t>
  </si>
  <si>
    <t>101230</t>
  </si>
  <si>
    <t>101231</t>
  </si>
  <si>
    <t>101232</t>
  </si>
  <si>
    <t>101233</t>
  </si>
  <si>
    <t>101234</t>
  </si>
  <si>
    <t>101235</t>
  </si>
  <si>
    <t>101236</t>
  </si>
  <si>
    <t>101237</t>
  </si>
  <si>
    <t>101238</t>
  </si>
  <si>
    <t>28,25</t>
  </si>
  <si>
    <t>101239</t>
  </si>
  <si>
    <t>101240</t>
  </si>
  <si>
    <t>101241</t>
  </si>
  <si>
    <t>18,59</t>
  </si>
  <si>
    <t>101242</t>
  </si>
  <si>
    <t>20,70</t>
  </si>
  <si>
    <t>101243</t>
  </si>
  <si>
    <t>101244</t>
  </si>
  <si>
    <t>101245</t>
  </si>
  <si>
    <t>101246</t>
  </si>
  <si>
    <t>101247</t>
  </si>
  <si>
    <t>101248</t>
  </si>
  <si>
    <t>101249</t>
  </si>
  <si>
    <t>101250</t>
  </si>
  <si>
    <t>15,25</t>
  </si>
  <si>
    <t>101251</t>
  </si>
  <si>
    <t>101252</t>
  </si>
  <si>
    <t>18,96</t>
  </si>
  <si>
    <t>101253</t>
  </si>
  <si>
    <t>101254</t>
  </si>
  <si>
    <t>12,12</t>
  </si>
  <si>
    <t>101255</t>
  </si>
  <si>
    <t>101256</t>
  </si>
  <si>
    <t>18,67</t>
  </si>
  <si>
    <t>101257</t>
  </si>
  <si>
    <t>101258</t>
  </si>
  <si>
    <t>22,89</t>
  </si>
  <si>
    <t>101259</t>
  </si>
  <si>
    <t>101260</t>
  </si>
  <si>
    <t>101261</t>
  </si>
  <si>
    <t>101262</t>
  </si>
  <si>
    <t>101263</t>
  </si>
  <si>
    <t>101264</t>
  </si>
  <si>
    <t>101265</t>
  </si>
  <si>
    <t>29,95</t>
  </si>
  <si>
    <t>101266</t>
  </si>
  <si>
    <t>101267</t>
  </si>
  <si>
    <t>10,35</t>
  </si>
  <si>
    <t>101268</t>
  </si>
  <si>
    <t>101269</t>
  </si>
  <si>
    <t>101270</t>
  </si>
  <si>
    <t>101271</t>
  </si>
  <si>
    <t>101272</t>
  </si>
  <si>
    <t>30,28</t>
  </si>
  <si>
    <t>101273</t>
  </si>
  <si>
    <t>101274</t>
  </si>
  <si>
    <t>101275</t>
  </si>
  <si>
    <t>20,87</t>
  </si>
  <si>
    <t>101276</t>
  </si>
  <si>
    <t>23,04</t>
  </si>
  <si>
    <t>101277</t>
  </si>
  <si>
    <t>102354</t>
  </si>
  <si>
    <t>102355</t>
  </si>
  <si>
    <t>102360</t>
  </si>
  <si>
    <t>102361</t>
  </si>
  <si>
    <t>0019</t>
  </si>
  <si>
    <t>90082</t>
  </si>
  <si>
    <t>ESCAVAÇÃO MECANIZADA DE VALA COM PROF. ATÉ 1,5 M (MÉDIA MONTANTE E JUSANTE/UMA COMPOSIÇÃO POR TRECHO), ESCAVADEIRA (0,8 M3), LARG. DE 1,5 M A 2,5 M, EM SOLO DE 1A CATEGORIA, EM LOCAIS COM ALTO NÍVEL DE INTERFERÊNCIA. AF_02/2021</t>
  </si>
  <si>
    <t>90084</t>
  </si>
  <si>
    <t>ESCAVAÇÃO MECANIZADA DE VALA COM PROF. MAIOR QUE 1,5 M ATÉ 3,0 M (MÉDIA MONTANTE E JUSANTE/UMA COMPOSIÇÃO POR TRECHO), ESCAVADEIRA (0,8 M3), LARGURA ATÉ 1,5 M, EM SOLO DE 1A CATEGORIA, EM LOCAIS COM ALTO NÍVEL DE INTERFERÊNCIA. AF_02/2021</t>
  </si>
  <si>
    <t>10,72</t>
  </si>
  <si>
    <t>90086</t>
  </si>
  <si>
    <t>ESCAVAÇÃO MECANIZADA DE VALA COM PROF. MAIOR QUE 3,0 M ATÉ 4,5 M(MÉDIA MONTANTE E JUSANTE/UMA COMPOSIÇÃO POR TRECHO), ESCAVADEIRA (0,8 M3), LARG. MENOR QUE 1,5 M, EM SOLO DE 1A CATEGORIA, EM LOCAIS COM ALTO NÍVEL DE INTERFERÊNCIA. AF_02/2021</t>
  </si>
  <si>
    <t>10,13</t>
  </si>
  <si>
    <t>90087</t>
  </si>
  <si>
    <t>ESCAVAÇÃO MECANIZADA DE VALA COM PROF. DE 3,0 M ATÉ 4,5 M(MÉDIA MONTANTE E JUSANTE/UMA COMPOSIÇÃO POR TRECHO), ESCAVADEIRA (1,2 M3), LARG. DE 1,5 M A 2,5 M, EM SOLO DE 1A CATEGORIA, EM LOCAIS COM ALTO NÍVEL DE INTERFERÊNCIA. AF_02/2021</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</si>
  <si>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</si>
  <si>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</si>
  <si>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</si>
  <si>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</si>
  <si>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5,98</t>
  </si>
  <si>
    <t>90092</t>
  </si>
  <si>
    <t>ESCAVAÇÃO MECANIZADA DE VALA COM PROF. MAIOR QUE 1,5 M E ATÉ 3,0 M(MÉDIA MONTANTE E JUSANTE/UMA COMPOSIÇÃO POR TRECHO), ESCAVADEIRA (0,8 M3), LARG. MENOR QUE 1,5 M, EM SOLO DE 1A CATEGORIA, LOCAIS COM BAIXO NÍVEL DE INTERFERÊNCIA. AF_02/2021</t>
  </si>
  <si>
    <t>90094</t>
  </si>
  <si>
    <t>ESCAVAÇÃO MECANIZADA DE VALA COM PROF. MAIOR QUE 3,0 M ATÉ 4,5 M (MÉDIA MONTANTE E JUSANTE/UMA COMPOSIÇÃO POR TRECHO), ESCAVADEIRA (0,8 M3), LARG. MENOR QUE 1,5 M, EM SOLO DE 1A CATEGORIA, LOCAIS COM BAIXO NÍVEL DE INTERFERÊNCIA. AF_02/2021</t>
  </si>
  <si>
    <t>90095</t>
  </si>
  <si>
    <t>ESCAVAÇÃO MECANIZADA DE VALA COM PROF. MAIOR QUE 3,0 M ATÉ 4,5 M (MÉDIA MONTANTE E JUSANTE/UMA COMPOSIÇÃO POR TRECHO), ESCAVADEIRA (1,2 M3), LARG. DE 1,5 M A 2,5 M, EM SOLO DE 1A CATEGORIA, LOCAIS COM BAIXO NÍVEL DE INTERFERÊNCIA. AF_02/2021</t>
  </si>
  <si>
    <t>90098</t>
  </si>
  <si>
    <t>ESCAVAÇÃO MECANIZADA DE VALA COM PROF. MAIOR QUE 4,5 M ATÉ 6,0 M (MÉDIA MONTANTE E JUSANTE/UMA COMPOSIÇÃO POR TRECHO), ESCAVADEIRA (1,2 M3), LARG. DE 1,5 M A 2,5 M, EM SOLO DE 1A CATEGORIA, LOCAIS COM BAIXO NÍVEL DE INTERFERÊNCIA. AF_02/2021</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</si>
  <si>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</si>
  <si>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</si>
  <si>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</si>
  <si>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</si>
  <si>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90101</t>
  </si>
  <si>
    <t>ESCAVAÇÃO MECANIZADA DE VALA COM PROF. MAIOR QUE 1,5 M ATÉ 3,0 M (MÉDIA MONTANTE E JUSANTE/UMA COMPOSIÇÃO POR TRECHO), RETROESCAV. (0,26 M3), LARG. MENOR QUE 0,8 M, EM SOLO DE 1A CATEGORIA, EM LOCAIS COM ALTO NÍVEL DE INTERFERÊNCIA. AF_02/2021</t>
  </si>
  <si>
    <t>13,02</t>
  </si>
  <si>
    <t>90102</t>
  </si>
  <si>
    <t>ESCAVAÇÃO MECANIZADA DE VALA COM PROF. MAIOR QUE 1,5 M ATÉ 3,0 M (MÉDIA MONTANTE E JUSANTE/UMA COMPOSIÇÃO POR TRECHO), RETROESCAV. (0,26 M3), LARGURA DE 0,8 M A 1,5 M, EM SOLO DE 1A CATEGORIA, EM LOCAIS COM ALTO NÍVEL DE INTERFERÊNCIA. AF_02/2021</t>
  </si>
  <si>
    <t>11,85</t>
  </si>
  <si>
    <t>90105</t>
  </si>
  <si>
    <t>ESCAVAÇÃO MECANIZADA DE VALA COM PROFUNDIDADE ATÉ 1,5 M (MÉDIA MONTANTE E JUSANTE/UMA COMPOSIÇÃO POR TRECHO), RETROESCAV. (0,26 M3), LARGURA MENOR QUE 0,8 M, EM SOLO DE 1A CATEGORIA, LOCAIS COM BAIXO NÍVEL DE INTERFERÊNCIA. AF_02/2021</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</si>
  <si>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</si>
  <si>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</si>
  <si>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</si>
  <si>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</si>
  <si>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90108</t>
  </si>
  <si>
    <t>ESCAVAÇÃO MECANIZADA DE VALA COM PROFUNDIDADE MAIOR QUE 1,5 M ATÉ 3,0 M (MÉDIA MONTANTE E JUSANTE/UMA COMPOSIÇÃO POR TRECHO), RETROESCAV (0,26 M3), LARGURA DE 0,8 M A 1,5 M, EM SOLO DE 1A CATEGORIA, LOCAIS COM BAIXO NÍVEL DE INTERFERÊNCIA. AF_02/2021</t>
  </si>
  <si>
    <t>93358</t>
  </si>
  <si>
    <t>102276</t>
  </si>
  <si>
    <t>ESCAVAÇÃO MECANIZADA DE VALA COM PROF. ATÉ 1,5 M (MÉDIA MONTANTE E JUSANTE/UMA COMPOSIÇÃO POR TRECHO), ESCAVADEIRA (0,8 M3), LARG. MENOR QUE 1,5 M, EM SOLO DE 1A CATEGORIA, EM LOCAIS COM ALTO NÍVEL DE INTERFERÊNCIA. AF_02/2021</t>
  </si>
  <si>
    <t>12,45</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</si>
  <si>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</si>
  <si>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</si>
  <si>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</si>
  <si>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</si>
  <si>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9,71</t>
  </si>
  <si>
    <t>102279</t>
  </si>
  <si>
    <t>ESCAVAÇÃO MECANIZADA DE VALA COM PROF. ATÉ 1,5 M (MÉDIA MONTANTE E JUSANTE/UMA COMPOSIÇÃO POR TRECHO), ESCAVADEIRA (0,8 M3),LARG. MENOR QUE 1,5 M, EM SOLO DE 1A CATEGORIA, LOCAIS COM BAIXO NÍVEL DE INTERFERÊNCIA. AF_02/2021</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</si>
  <si>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</si>
  <si>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</si>
  <si>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</si>
  <si>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</si>
  <si>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</si>
  <si>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</si>
  <si>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13,83</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</si>
  <si>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</si>
  <si>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</si>
  <si>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</si>
  <si>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</si>
  <si>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</si>
  <si>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</si>
  <si>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</si>
  <si>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</si>
  <si>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</si>
  <si>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</si>
  <si>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</si>
  <si>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</si>
  <si>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</si>
  <si>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</si>
  <si>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102290</t>
  </si>
  <si>
    <t>ESCAVAÇÃO MECANIZADA DE VALA COM PROF. ATÉ 1,5 M (MÉDIA MONTANTE E JUSANTE/UMA COMPOSIÇÃO POR TRECHO), ESCAVADEIRA (0,8 M3),LARG. MENOR QUE 1,5 M, EM SOLO MOLE, LOCAIS COM BAIXO NÍVEL DE INTERFERÊNCIA. AF_02/2021</t>
  </si>
  <si>
    <t>7,63</t>
  </si>
  <si>
    <t>102291</t>
  </si>
  <si>
    <t>ESCAVAÇÃO MECANIZADA DE VALA COM PROF. ATÉ 1,5 M (MÉDIA MONTANTE E JUSANTE/UMA COMPOSIÇÃO POR TRECHO), ESCAVADEIRA (0,8 M3), LARG. DE 1,5 M A 2,5 M, EM SOLO MOLE, LOCAIS COM BAIXO NÍVEL DE INTERFERÊNCIA. AF_02/2021</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</si>
  <si>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</si>
  <si>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</si>
  <si>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</si>
  <si>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</si>
  <si>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6,21</t>
  </si>
  <si>
    <t>102294</t>
  </si>
  <si>
    <t>ESCAVAÇÃO MECANIZADA DE VALA COM PROF. MAIOR QUE 4,5 M ATÉ 6,0 M (MÉDIA MONTANTE E JUSANTE/UMA COMPOSIÇÃO POR TRECHO),COM ESCAVADEIRA (0,8 M3), LARG. MENOR QUE 1,5 M, EM SOLO MOLE, LOCAIS COM BAIXO NÍVEL DE INTERFERÊNCIA. AF_02/2021</t>
  </si>
  <si>
    <t>102295</t>
  </si>
  <si>
    <t>ESCAVAÇÃO MECANIZADA DE VALA COM PROF. MAIOR QUE 1,5 M ATÉ 3,0 M (MÉDIA MONTANTE E JUSANTE/UMA COMPOSIÇÃO POR TRECHO),COM ESCAVADEIRA (1,2 M3), LARG. DE 1,5 M A 2,5 M, EM SOLO MOLE, LOCAIS COM BAIXO NÍVEL DE INTERFERÊNCIA. AF_02/2021</t>
  </si>
  <si>
    <t>5,95</t>
  </si>
  <si>
    <t>102296</t>
  </si>
  <si>
    <t>ESCAVAÇÃO MECANIZADA DE VALA COM PROF. MAIOR QUE 3,0 M ATÉ 4,5 M (MÉDIA MONTANTE E JUSANTE/UMA COMPOSIÇÃO POR TRECHO), ESCAVADEIRA (1,2 M3), LARG. DE 1,5 M A 2,5 M, EM SOLO MOLE, LOCAIS COM BAIXO NÍVEL DE INTERFERÊNCIA. AF_02/2021</t>
  </si>
  <si>
    <t>5,71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</si>
  <si>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</si>
  <si>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</si>
  <si>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</si>
  <si>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</si>
  <si>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</si>
  <si>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</si>
  <si>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14,65</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</si>
  <si>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</si>
  <si>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</si>
  <si>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</si>
  <si>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</si>
  <si>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</si>
  <si>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</si>
  <si>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</si>
  <si>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</si>
  <si>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</si>
  <si>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</si>
  <si>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</si>
  <si>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</si>
  <si>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</si>
  <si>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</si>
  <si>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</si>
  <si>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</si>
  <si>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</si>
  <si>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</si>
  <si>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</si>
  <si>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</si>
  <si>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</si>
  <si>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</si>
  <si>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</si>
  <si>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</si>
  <si>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</si>
  <si>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</si>
  <si>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</si>
  <si>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</si>
  <si>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</si>
  <si>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</si>
  <si>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</si>
  <si>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</si>
  <si>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</si>
  <si>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</si>
  <si>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</si>
  <si>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</si>
  <si>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</si>
  <si>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</si>
  <si>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102319</t>
  </si>
  <si>
    <t>ESCAVAÇÃO MECANIZADA DE VALA COM PROF. MAIOR QUE 1,5 M ATÉ 3,0 M (MÉDIA MONTANTE E JUSANTE/UMA COMPOSIÇÃO POR TRECHO),COM ESCAVADEIRA (1,2 M3),LARG. DE 1,5 M A 2,5 M, EM SOLO DE 2A CATEGORIA, LOCAIS COM BAIXO NÍVEL DE INTERFERÊNCIA. AF_02/2021</t>
  </si>
  <si>
    <t>6,69</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</si>
  <si>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</si>
  <si>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</si>
  <si>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</si>
  <si>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</si>
  <si>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</si>
  <si>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</si>
  <si>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</si>
  <si>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</si>
  <si>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</si>
  <si>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</si>
  <si>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16,27</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</si>
  <si>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</si>
  <si>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</si>
  <si>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</si>
  <si>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</si>
  <si>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</si>
  <si>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</si>
  <si>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</si>
  <si>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</si>
  <si>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</si>
  <si>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</si>
  <si>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0020</t>
  </si>
  <si>
    <t>94304</t>
  </si>
  <si>
    <t>111,48</t>
  </si>
  <si>
    <t>94305</t>
  </si>
  <si>
    <t>107,83</t>
  </si>
  <si>
    <t>94306</t>
  </si>
  <si>
    <t>94307</t>
  </si>
  <si>
    <t>104,29</t>
  </si>
  <si>
    <t>94308</t>
  </si>
  <si>
    <t>94309</t>
  </si>
  <si>
    <t>102,72</t>
  </si>
  <si>
    <t>94310</t>
  </si>
  <si>
    <t>94315</t>
  </si>
  <si>
    <t>94316</t>
  </si>
  <si>
    <t>109,32</t>
  </si>
  <si>
    <t>94317</t>
  </si>
  <si>
    <t>94318</t>
  </si>
  <si>
    <t>94319</t>
  </si>
  <si>
    <t>94327</t>
  </si>
  <si>
    <t>94328</t>
  </si>
  <si>
    <t>94329</t>
  </si>
  <si>
    <t>94330</t>
  </si>
  <si>
    <t>94331</t>
  </si>
  <si>
    <t>94332</t>
  </si>
  <si>
    <t>94333</t>
  </si>
  <si>
    <t>94338</t>
  </si>
  <si>
    <t>94339</t>
  </si>
  <si>
    <t>94340</t>
  </si>
  <si>
    <t>94341</t>
  </si>
  <si>
    <t>94342</t>
  </si>
  <si>
    <t>96385</t>
  </si>
  <si>
    <t>10,91</t>
  </si>
  <si>
    <t>96386</t>
  </si>
  <si>
    <t>7,92</t>
  </si>
  <si>
    <t>0021</t>
  </si>
  <si>
    <t>93360</t>
  </si>
  <si>
    <t>21,65</t>
  </si>
  <si>
    <t>93361</t>
  </si>
  <si>
    <t>18,13</t>
  </si>
  <si>
    <t>93362</t>
  </si>
  <si>
    <t>13,41</t>
  </si>
  <si>
    <t>93363</t>
  </si>
  <si>
    <t>93364</t>
  </si>
  <si>
    <t>93365</t>
  </si>
  <si>
    <t>93366</t>
  </si>
  <si>
    <t>93367</t>
  </si>
  <si>
    <t>93368</t>
  </si>
  <si>
    <t>93369</t>
  </si>
  <si>
    <t>93370</t>
  </si>
  <si>
    <t>93371</t>
  </si>
  <si>
    <t>10,12</t>
  </si>
  <si>
    <t>93372</t>
  </si>
  <si>
    <t>93373</t>
  </si>
  <si>
    <t>93374</t>
  </si>
  <si>
    <t>24,32</t>
  </si>
  <si>
    <t>93375</t>
  </si>
  <si>
    <t>93376</t>
  </si>
  <si>
    <t>15,44</t>
  </si>
  <si>
    <t>93377</t>
  </si>
  <si>
    <t>93378</t>
  </si>
  <si>
    <t>22,65</t>
  </si>
  <si>
    <t>93379</t>
  </si>
  <si>
    <t>93380</t>
  </si>
  <si>
    <t>14,44</t>
  </si>
  <si>
    <t>93381</t>
  </si>
  <si>
    <t>93382</t>
  </si>
  <si>
    <t>96995</t>
  </si>
  <si>
    <t>0022</t>
  </si>
  <si>
    <t>97916</t>
  </si>
  <si>
    <t>97917</t>
  </si>
  <si>
    <t>97918</t>
  </si>
  <si>
    <t>97919</t>
  </si>
  <si>
    <t>0225</t>
  </si>
  <si>
    <t>101616</t>
  </si>
  <si>
    <t>101617</t>
  </si>
  <si>
    <t>101618</t>
  </si>
  <si>
    <t>101619</t>
  </si>
  <si>
    <t>101620</t>
  </si>
  <si>
    <t>101621</t>
  </si>
  <si>
    <t>101622</t>
  </si>
  <si>
    <t>101623</t>
  </si>
  <si>
    <t>101624</t>
  </si>
  <si>
    <t>101625</t>
  </si>
  <si>
    <t>0283</t>
  </si>
  <si>
    <t>95606</t>
  </si>
  <si>
    <t>0063</t>
  </si>
  <si>
    <t>101159</t>
  </si>
  <si>
    <t>103322</t>
  </si>
  <si>
    <t>ALVENARIA DE VEDAÇÃO DE BLOCOS CERÂMICOS FURADOS NA VERTICAL DE 9X19X39 CM (ESPESSURA 9 CM) E ARGAMASSA DE ASSENTAMENTO COM PREPARO EM BETONEIRA. AF_12/2021</t>
  </si>
  <si>
    <t>59,77</t>
  </si>
  <si>
    <t>103323</t>
  </si>
  <si>
    <t>ALVENARIA DE VEDAÇÃO DE BLOCOS CERÂMICOS FURADOS NA VERTICAL DE 9X19X39 CM (ESPESSURA 9 CM) E ARGAMASSA DE ASSENTAMENTO COM PREPARO MANUAL. AF_12/2021</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</si>
  <si>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</si>
  <si>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</si>
  <si>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</si>
  <si>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</si>
  <si>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</si>
  <si>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</si>
  <si>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96,22</t>
  </si>
  <si>
    <t>103327</t>
  </si>
  <si>
    <t>ALVENARIA DE VEDAÇÃO DE BLOCOS CERÂMICOS FURADOS NA VERTICAL DE 19X19X39 CM (ESPESSURA 19 CM) E ARGAMASSA DE ASSENTAMENTO COM PREPARO MANUAL. AF_12/2021</t>
  </si>
  <si>
    <t>97,95</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</si>
  <si>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</si>
  <si>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</si>
  <si>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</si>
  <si>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</si>
  <si>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</si>
  <si>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</si>
  <si>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85,80</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</si>
  <si>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</si>
  <si>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</si>
  <si>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</si>
  <si>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</si>
  <si>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</si>
  <si>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</si>
  <si>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</si>
  <si>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</si>
  <si>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</si>
  <si>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</si>
  <si>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</si>
  <si>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</si>
  <si>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182,18</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</si>
  <si>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</si>
  <si>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</si>
  <si>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</si>
  <si>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</si>
  <si>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</si>
  <si>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</si>
  <si>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0064</t>
  </si>
  <si>
    <t>89282</t>
  </si>
  <si>
    <t>77,61</t>
  </si>
  <si>
    <t>89283</t>
  </si>
  <si>
    <t>89284</t>
  </si>
  <si>
    <t>89285</t>
  </si>
  <si>
    <t>89286</t>
  </si>
  <si>
    <t>89287</t>
  </si>
  <si>
    <t>89288</t>
  </si>
  <si>
    <t>73,77</t>
  </si>
  <si>
    <t>89289</t>
  </si>
  <si>
    <t>89290</t>
  </si>
  <si>
    <t>89291</t>
  </si>
  <si>
    <t>91,08</t>
  </si>
  <si>
    <t>89292</t>
  </si>
  <si>
    <t>82,55</t>
  </si>
  <si>
    <t>89293</t>
  </si>
  <si>
    <t>89294</t>
  </si>
  <si>
    <t>89295</t>
  </si>
  <si>
    <t>89296</t>
  </si>
  <si>
    <t>89297</t>
  </si>
  <si>
    <t>89298</t>
  </si>
  <si>
    <t>89299</t>
  </si>
  <si>
    <t>89300</t>
  </si>
  <si>
    <t>89301</t>
  </si>
  <si>
    <t>89302</t>
  </si>
  <si>
    <t>89303</t>
  </si>
  <si>
    <t>104,14</t>
  </si>
  <si>
    <t>89304</t>
  </si>
  <si>
    <t>89305</t>
  </si>
  <si>
    <t>89306</t>
  </si>
  <si>
    <t>89307</t>
  </si>
  <si>
    <t>89308</t>
  </si>
  <si>
    <t>89309</t>
  </si>
  <si>
    <t>100,17</t>
  </si>
  <si>
    <t>89310</t>
  </si>
  <si>
    <t>89311</t>
  </si>
  <si>
    <t>89312</t>
  </si>
  <si>
    <t>104,58</t>
  </si>
  <si>
    <t>89313</t>
  </si>
  <si>
    <t>101157</t>
  </si>
  <si>
    <t>ALVENARIA DE VEDAÇÃO DE BLOCOS DE GESSO DE 7X50X66CM (ESPESSURA 7CM). AF_05/2020</t>
  </si>
  <si>
    <t>101158</t>
  </si>
  <si>
    <t>ALVENARIA DE VEDAÇÃO DE BLOCOS DE GESSO DE 10X50X66CM (ESPESSURA 10CM). AF_05/2020</t>
  </si>
  <si>
    <t>101162</t>
  </si>
  <si>
    <t>0065</t>
  </si>
  <si>
    <t>103316</t>
  </si>
  <si>
    <t>ALVENARIA DE VEDAÇÃO DE BLOCOS VAZADOS DE CONCRETO DE 9X19X39 CM (ESPESSURA 9 CM) E ARGAMASSA DE ASSENTAMENTO COM PREPARO EM BETONEIRA. AF_12/2021</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</si>
  <si>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</si>
  <si>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</si>
  <si>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</si>
  <si>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</si>
  <si>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</si>
  <si>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</si>
  <si>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105,82</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</si>
  <si>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</si>
  <si>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</si>
  <si>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</si>
  <si>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</si>
  <si>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</si>
  <si>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</si>
  <si>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</si>
  <si>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</si>
  <si>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</si>
  <si>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</si>
  <si>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</si>
  <si>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</si>
  <si>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</si>
  <si>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</si>
  <si>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</si>
  <si>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</si>
  <si>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</si>
  <si>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</si>
  <si>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</si>
  <si>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</si>
  <si>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0066</t>
  </si>
  <si>
    <t>89453</t>
  </si>
  <si>
    <t>ALVENARIA DE BLOCOS DE CONCRETO ESTRUTURAL 14X19X39 CM (ESPESSURA 14 CM), FBK = 4,5 MPA, UTILIZANDO PALHETA. AF_10/2022</t>
  </si>
  <si>
    <t>89455</t>
  </si>
  <si>
    <t>ALVENARIA DE BLOCOS DE CONCRETO ESTRUTURAL 14X19X39 CM (ESPESSURA 14 CM), FBK = 14 MPA, UTILIZANDO PALHETA. AF_10/2022</t>
  </si>
  <si>
    <t>89462</t>
  </si>
  <si>
    <t>ALVENARIA DE BLOCOS DE CONCRETO ESTRUTURAL 14X19X29 CM (ESPESSURA 14 CM), FBK = 4,5 MPA, UTILIZANDO PALHETA. AF_10/2022</t>
  </si>
  <si>
    <t>89464</t>
  </si>
  <si>
    <t>89470</t>
  </si>
  <si>
    <t>ALVENARIA DE BLOCOS DE CONCRETO ESTRUTURAL 14X19X39 CM (ESPESSURA 14 CM), FBK = 4,5 MPA, UTILIZANDO COLHER DE PEDREIRO. AF_10/2022</t>
  </si>
  <si>
    <t>89472</t>
  </si>
  <si>
    <t>ALVENARIA DE BLOCOS DE CONCRETO ESTRUTURAL 14X19X39 CM (ESPESSURA 14 CM), FBK = 14 MPA, UTILIZANDO COLHER DE PEDREIRO. AF_10/2022</t>
  </si>
  <si>
    <t>89478</t>
  </si>
  <si>
    <t>ALVENARIA DE BLOCOS DE CONCRETO ESTRUTURAL 14X19X29 CM (ESPESSURA 14 CM), FBK = 4,5 MPA, UTILIZANDO COLHER DE PEDREIRO. AF_10/2022</t>
  </si>
  <si>
    <t>89480</t>
  </si>
  <si>
    <t>ALVENARIA DE BLOCOS DE CONCRETO ESTRUTURAL 14X19X29 CM (ESPESSURA 14 CM), FBK = 14 MPA, UTILIZANDO COLHER DE PEDREIRO. AF_10/2022</t>
  </si>
  <si>
    <t>91815</t>
  </si>
  <si>
    <t>91816</t>
  </si>
  <si>
    <t>101161</t>
  </si>
  <si>
    <t>0067</t>
  </si>
  <si>
    <t>101163</t>
  </si>
  <si>
    <t>101164</t>
  </si>
  <si>
    <t>0070</t>
  </si>
  <si>
    <t>96358</t>
  </si>
  <si>
    <t>PAREDE COM PLACAS DE GESSO ACARTONADO (DRYWALL), PARA USO INTERNO, COM DUAS FACES SIMPLES E ESTRUTURA METÁLICA COM GUIAS SIMPLES, SEM VÃOS. AF_06/2017_PS</t>
  </si>
  <si>
    <t>87,66</t>
  </si>
  <si>
    <t>96359</t>
  </si>
  <si>
    <t>PAREDE COM PLACAS DE GESSO ACARTONADO (DRYWALL), PARA USO INTERNO, COM DUAS FACES SIMPLES E ESTRUTURA METÁLICA COM GUIAS SIMPLES, COM VÃOS AF_06/2017_PS</t>
  </si>
  <si>
    <t>96360</t>
  </si>
  <si>
    <t>PAREDE COM PLACAS DE GESSO ACARTONADO (DRYWALL), PARA USO INTERNO, COM DUAS FACES SIMPLES E ESTRUTURA METÁLICA COM GUIAS DUPLAS, SEM VÃOS. AF_06/2017_PS</t>
  </si>
  <si>
    <t>96361</t>
  </si>
  <si>
    <t>PAREDE COM PLACAS DE GESSO ACARTONADO (DRYWALL), PARA USO INTERNO, COM DUAS FACES SIMPLES E ESTRUTURA METÁLICA COM GUIAS DUPLAS, COM VÃOS. AF_06/2017_PS</t>
  </si>
  <si>
    <t>96362</t>
  </si>
  <si>
    <t>PAREDE COM PLACAS DE GESSO ACARTONADO (DRYWALL), PARA USO INTERNO, COM UMA FACE SIMPLES E OUTRA FACE DUPLA E ESTRUTURA METÁLICA COM GUIAS SIMPLES, SEM VÃOS. AF_06/2017_PS</t>
  </si>
  <si>
    <t>96363</t>
  </si>
  <si>
    <t>PAREDE COM PLACAS DE GESSO ACARTONADO (DRYWALL), PARA USO INTERNO, COM UMA FACE SIMPLES E OUTRA FACE DUPLA E ESTRUTURA METÁLICA COM GUIAS SIMPLES, COM VÃOS. AF_06/2017_PS</t>
  </si>
  <si>
    <t>96364</t>
  </si>
  <si>
    <t>PAREDE COM PLACAS DE GESSO ACARTONADO (DRYWALL), PARA USO INTERNO COM UMA FACE SIMPLES E OUTRA FACE DUPLA E ESTRUTURA METÁLICA COM GUIAS DUPLAS, SEM VÃOS. AF_06/2017_PS</t>
  </si>
  <si>
    <t>96365</t>
  </si>
  <si>
    <t>PAREDE COM PLACAS DE GESSO ACARTONADO (DRYWALL), PARA USO INTERNO, COM UMA FACE SIMPLES E OUTRA FACE DUPLA E   ESTRUTURA METÁLICA COM GUIAS DUPLAS, COM VÃOS. AF_06/2017_PS</t>
  </si>
  <si>
    <t>96366</t>
  </si>
  <si>
    <t>PAREDE COM PLACAS DE GESSO ACARTONADO (DRYWALL), PARA USO INTERNO, COM DUAS FACES DUPLAS E ESTRUTURA METÁLICA COM GUIAS SIMPLES, SEM VÃOS. AF_06/2017_PS</t>
  </si>
  <si>
    <t>96367</t>
  </si>
  <si>
    <t>PAREDE COM PLACAS DE GESSO ACARTONADO (DRYWALL), PARA USO INTERNO, COM DUAS FACES DUPLAS E ESTRUTURA METÁLICA COM GUIAS SIMPLES, COM VÃOS. AF_06/2017_PS</t>
  </si>
  <si>
    <t>96368</t>
  </si>
  <si>
    <t>96369</t>
  </si>
  <si>
    <t>PAREDE COM PLACAS DE GESSO ACARTONADO (DRYWALL), PARA USO INTERNO, COM DUAS FACES DUPLAS E ESTRUTURA METÁLICA COM GUIAS DUPLAS, COM VÃOS. AF_06/2017_PS</t>
  </si>
  <si>
    <t>96370</t>
  </si>
  <si>
    <t>PAREDE COM PLACAS DE GESSO ACARTONADO (DRYWALL), PARA USO INTERNO, COM UMA FACE SIMPLES E ESTRUTURA METÁLICA COM GUIAS SIMPLES, SEM VÃOS. AF_06/2017_PS</t>
  </si>
  <si>
    <t>96371</t>
  </si>
  <si>
    <t>PAREDE COM PLACAS DE GESSO ACARTONADO (DRYWALL), PARA USO INTERNO, COM UMA FACE SIMPLES E ESTRUTURA METÁLICA COM GUIAS SIMPLES, COM VÃOS. AF_06/2017_PS</t>
  </si>
  <si>
    <t>96373</t>
  </si>
  <si>
    <t>96374</t>
  </si>
  <si>
    <t>37,31</t>
  </si>
  <si>
    <t>102235</t>
  </si>
  <si>
    <t>102253</t>
  </si>
  <si>
    <t>102254</t>
  </si>
  <si>
    <t>102255</t>
  </si>
  <si>
    <t>102256</t>
  </si>
  <si>
    <t>102257</t>
  </si>
  <si>
    <t>102258</t>
  </si>
  <si>
    <t>0251</t>
  </si>
  <si>
    <t>101154</t>
  </si>
  <si>
    <t>101155</t>
  </si>
  <si>
    <t>101156</t>
  </si>
  <si>
    <t>223,50</t>
  </si>
  <si>
    <t>0054</t>
  </si>
  <si>
    <t>101814</t>
  </si>
  <si>
    <t>101816</t>
  </si>
  <si>
    <t>101817</t>
  </si>
  <si>
    <t>63,45</t>
  </si>
  <si>
    <t>101819</t>
  </si>
  <si>
    <t>77,30</t>
  </si>
  <si>
    <t>101820</t>
  </si>
  <si>
    <t>101822</t>
  </si>
  <si>
    <t>101823</t>
  </si>
  <si>
    <t>101824</t>
  </si>
  <si>
    <t>101825</t>
  </si>
  <si>
    <t>101826</t>
  </si>
  <si>
    <t>101827</t>
  </si>
  <si>
    <t>101828</t>
  </si>
  <si>
    <t>101829</t>
  </si>
  <si>
    <t>RECOMPOSIÇÃO DE BASE E OU SUB-BASE PARA REMENDO PROFUNDO DE SOLO BRITA (40/60) COM CIMENTO (TEOR DE 4%) - INCLUSO RETIRADA E COLOCAÇÃO DO MATERIAL. AF_12/2020</t>
  </si>
  <si>
    <t>101830</t>
  </si>
  <si>
    <t>RECOMPOSIÇÃO DE BASE E OU SUB-BASE PARA REMENDO PROFUNDO DE SOLO BRITA (40/60) COM CIMENTO (TEOR DE 6%) - INCLUSO RETIRADA E COLOCAÇÃO DO MATERIAL. AF_12/2020</t>
  </si>
  <si>
    <t>101831</t>
  </si>
  <si>
    <t>RECOMPOSIÇÃO DE BASE E OU SUB-BASE PARA REMENDO PROFUNDO DE SOLO BRITA (40/60) COM CIMENTO (TEOR DE 8%) - INCLUSO RETIRADA E COLOCAÇÃO DO MATERIAL. AF_12/2020</t>
  </si>
  <si>
    <t>101832</t>
  </si>
  <si>
    <t>101833</t>
  </si>
  <si>
    <t>101834</t>
  </si>
  <si>
    <t>101835</t>
  </si>
  <si>
    <t>101836</t>
  </si>
  <si>
    <t>101837</t>
  </si>
  <si>
    <t>101838</t>
  </si>
  <si>
    <t>101839</t>
  </si>
  <si>
    <t>101840</t>
  </si>
  <si>
    <t>101841</t>
  </si>
  <si>
    <t>101842</t>
  </si>
  <si>
    <t>141,43</t>
  </si>
  <si>
    <t>101843</t>
  </si>
  <si>
    <t>RECOMPOSIÇÃO DE BASE E OU SUB-BASE PARA FECHAMENTO DE VALAS DE SOLO BRITA (40/60) COM CIMENTO (TEOR DE 4%) - INCLUSO RETIRADA E COLOCAÇÃO DO MATERIAL. AF_12/2020</t>
  </si>
  <si>
    <t>101844</t>
  </si>
  <si>
    <t>RECOMPOSIÇÃO DE BASE E OU SUB-BASE PARA FECHAMENTO DE VALAS DE SOLO BRITA (40/60) COM CIMENTO (TEOR DE 6%) - INCLUSO RETIRADA E COLOCAÇÃO DO MATERIAL. AF_12/2020</t>
  </si>
  <si>
    <t>101845</t>
  </si>
  <si>
    <t>RECOMPOSIÇÃO DE BASE E OU SUB-BASE PARA FECHAMENTO DE VALAS DE SOLO BRITA (40/60) COM CIMENTO (TEOR DE 8%) - INCLUSO RETIRADA E COLOCAÇÃO DO MATERIAL. AF_12/2020</t>
  </si>
  <si>
    <t>101846</t>
  </si>
  <si>
    <t>101847</t>
  </si>
  <si>
    <t>101848</t>
  </si>
  <si>
    <t>101849</t>
  </si>
  <si>
    <t>101850</t>
  </si>
  <si>
    <t>101852</t>
  </si>
  <si>
    <t>86,87</t>
  </si>
  <si>
    <t>101853</t>
  </si>
  <si>
    <t>101855</t>
  </si>
  <si>
    <t>101856</t>
  </si>
  <si>
    <t>32,56</t>
  </si>
  <si>
    <t>101857</t>
  </si>
  <si>
    <t>101858</t>
  </si>
  <si>
    <t>101859</t>
  </si>
  <si>
    <t>101860</t>
  </si>
  <si>
    <t>101861</t>
  </si>
  <si>
    <t>38,22</t>
  </si>
  <si>
    <t>101862</t>
  </si>
  <si>
    <t>41,12</t>
  </si>
  <si>
    <t>101863</t>
  </si>
  <si>
    <t>101864</t>
  </si>
  <si>
    <t>37,99</t>
  </si>
  <si>
    <t>101865</t>
  </si>
  <si>
    <t>101866</t>
  </si>
  <si>
    <t>101867</t>
  </si>
  <si>
    <t>101868</t>
  </si>
  <si>
    <t>101869</t>
  </si>
  <si>
    <t>101870</t>
  </si>
  <si>
    <t>102098</t>
  </si>
  <si>
    <t>102988</t>
  </si>
  <si>
    <t>RECOMPOSIÇÃO DE PAVIMENTO EM PISO INTERTRAVADO, COM REAPROVEITAMENTO DOS BLOCOS INTERTRAVADOS, PARA FECHAMENTO DE VALAS - INCLUSO RETIRADA E COLOCAÇÃO DO MATERIAL. AF_12/2020</t>
  </si>
  <si>
    <t>0055</t>
  </si>
  <si>
    <t>100576</t>
  </si>
  <si>
    <t>100577</t>
  </si>
  <si>
    <t>1,12</t>
  </si>
  <si>
    <t>0056</t>
  </si>
  <si>
    <t>96388</t>
  </si>
  <si>
    <t>96389</t>
  </si>
  <si>
    <t>96390</t>
  </si>
  <si>
    <t>96391</t>
  </si>
  <si>
    <t>96392</t>
  </si>
  <si>
    <t>137,11</t>
  </si>
  <si>
    <t>96396</t>
  </si>
  <si>
    <t>96397</t>
  </si>
  <si>
    <t>96398</t>
  </si>
  <si>
    <t>96399</t>
  </si>
  <si>
    <t>96400</t>
  </si>
  <si>
    <t>100564</t>
  </si>
  <si>
    <t>160,84</t>
  </si>
  <si>
    <t>100565</t>
  </si>
  <si>
    <t>137,67</t>
  </si>
  <si>
    <t>100566</t>
  </si>
  <si>
    <t>218,51</t>
  </si>
  <si>
    <t>100567</t>
  </si>
  <si>
    <t>100568</t>
  </si>
  <si>
    <t>271,89</t>
  </si>
  <si>
    <t>100569</t>
  </si>
  <si>
    <t>196,19</t>
  </si>
  <si>
    <t>100570</t>
  </si>
  <si>
    <t>100571</t>
  </si>
  <si>
    <t>250,58</t>
  </si>
  <si>
    <t>100572</t>
  </si>
  <si>
    <t>100573</t>
  </si>
  <si>
    <t>100574</t>
  </si>
  <si>
    <t>1,38</t>
  </si>
  <si>
    <t>100575</t>
  </si>
  <si>
    <t>101767</t>
  </si>
  <si>
    <t>101768</t>
  </si>
  <si>
    <t>41,89</t>
  </si>
  <si>
    <t>0057</t>
  </si>
  <si>
    <t>92391</t>
  </si>
  <si>
    <t>EXECUÇÃO DE PAVIMENTO EM PISO INTERTRAVADO, COM BLOCO PISOGRAMA DE 35 X 15 CM, ESPESSURA 6 CM. AF_10/2022</t>
  </si>
  <si>
    <t>92392</t>
  </si>
  <si>
    <t>EXECUÇÃO DE PAVIMENTO EM PISO INTERTRAVADO, COM BLOCO PISOGRAMA DE 35 X 15 CM, ESPESSURA 8 CM. AF_10/2022</t>
  </si>
  <si>
    <t>154,82</t>
  </si>
  <si>
    <t>92393</t>
  </si>
  <si>
    <t>EXECUÇÃO DE PAVIMENTO EM PISO INTERTRAVADO, COM BLOCO SEXTAVADO DE 25 X 25 CM, ESPESSURA 6 CM. AF_10/2022</t>
  </si>
  <si>
    <t>76,95</t>
  </si>
  <si>
    <t>92394</t>
  </si>
  <si>
    <t>EXECUÇÃO DE PAVIMENTO EM PISO INTERTRAVADO, COM BLOCO SEXTAVADO DE 25 X 25 CM, ESPESSURA 8 CM. AF_10/2022</t>
  </si>
  <si>
    <t>92395</t>
  </si>
  <si>
    <t>EXECUÇÃO DE PAVIMENTO EM PISO INTERTRAVADO, COM BLOCO SEXTAVADO DE 25 X 25 CM, ESPESSURA 10 CM. AF_10/2022</t>
  </si>
  <si>
    <t>92396</t>
  </si>
  <si>
    <t>EXECUÇÃO DE PASSEIO EM PISO INTERTRAVADO, COM BLOCO RETANGULAR COR NATURAL DE 20 X 10 CM, ESPESSURA 6 CM. AF_10/2022</t>
  </si>
  <si>
    <t>92397</t>
  </si>
  <si>
    <t>EXECUÇÃO DE PAVIMENTO EM PISO INTERTRAVADO, COM BLOCO RETANGULAR COR NATURAL DE 20 X 10 CM, ESPESSURA 6 CM. AF_10/2022</t>
  </si>
  <si>
    <t>92398</t>
  </si>
  <si>
    <t>EXECUÇÃO DE PAVIMENTO EM PISO INTERTRAVADO, COM BLOCO RETANGULAR COR NATURAL DE 20 X 10 CM, ESPESSURA 8 CM. AF_10/2022</t>
  </si>
  <si>
    <t>98,98</t>
  </si>
  <si>
    <t>92400</t>
  </si>
  <si>
    <t>EXECUÇÃO DE PAVIMENTO EM PISO INTERTRAVADO, COM BLOCO RETANGULAR DE 20 X 10 CM, ESPESSURA 10 CM. AF_10/2022</t>
  </si>
  <si>
    <t>92402</t>
  </si>
  <si>
    <t>EXECUÇÃO DE PASSEIO EM PISO INTERTRAVADO, COM BLOCO 16 FACES DE 22 X 11 CM, ESPESSURA 6 CM. AF_10/2022</t>
  </si>
  <si>
    <t>92403</t>
  </si>
  <si>
    <t>EXECUÇÃO DE PAVIMENTO EM PISO INTERTRAVADO, COM BLOCO 16 FACES DE 22 X 11 CM, ESPESSURA 6 CM. AF_10/2022</t>
  </si>
  <si>
    <t>92404</t>
  </si>
  <si>
    <t>EXECUÇÃO DE PAVIMENTO EM PISO INTERTRAVADO, COM BLOCO 16 FACES DE 22 X 11 CM, ESPESSURA 8 CM. AF_10/2022</t>
  </si>
  <si>
    <t>92406</t>
  </si>
  <si>
    <t>EXECUÇÃO DE PAVIMENTO EM PISO INTERTRAVADO, COM BLOCO 16 FACES DE 22 X 11 CM, ESPESSURA 10 CM. AF_10/2022</t>
  </si>
  <si>
    <t>93679</t>
  </si>
  <si>
    <t>EXECUÇÃO DE PASSEIO EM PISO INTERTRAVADO, COM BLOCO RETANGULAR COLORIDO DE 20 X 10 CM, ESPESSURA 6 CM. AF_10/2022</t>
  </si>
  <si>
    <t>93680</t>
  </si>
  <si>
    <t>EXECUÇÃO DE PAVIMENTO EM PISO INTERTRAVADO, COM BLOCO RETANGULAR COLORIDO DE 20 X 10 CM, ESPESSURA 6 CM. AF_10/2022</t>
  </si>
  <si>
    <t>93681</t>
  </si>
  <si>
    <t>EXECUÇÃO DE PAVIMENTO EM PISO INTERTRAVADO, COM BLOCO RETANGULAR COLORIDO DE 20 X 10 CM, ESPESSURA 8 CM. AF_10/2022</t>
  </si>
  <si>
    <t>97104</t>
  </si>
  <si>
    <t>EXECUÇÃO DE PAVIMENTO DE CONCRETO SIMPLES (PCS), FCK = 40 MPA, ESPESSURA DE 15,0 CM. AF_04/2022</t>
  </si>
  <si>
    <t>97105</t>
  </si>
  <si>
    <t>EXECUÇÃO DE PAVIMENTO DE CONCRETO SIMPLES (PCS), FCK = 40 MPA, ESPESSURA DE 17,5 CM. AF_04/2022</t>
  </si>
  <si>
    <t>97106</t>
  </si>
  <si>
    <t>EXECUÇÃO DE PAVIMENTO DE CONCRETO SIMPLES (PCS), FCK = 40 MPA, ESPESSURA DE 20,0 CM. AF_04/2022</t>
  </si>
  <si>
    <t>97107</t>
  </si>
  <si>
    <t>EXECUÇÃO DE PAVIMENTO DE CONCRETO SIMPLES (PCS), FCK = 40 MPA, ESPESSURA DE 22,5 CM. AF_04/2022</t>
  </si>
  <si>
    <t>97108</t>
  </si>
  <si>
    <t>EXECUÇÃO DE PAVIMENTO DE CONCRETO SIMPLES (PCS), FCK = 40 MPA, ESPESSURA DE 25,0 CM. AF_04/2022</t>
  </si>
  <si>
    <t>97109</t>
  </si>
  <si>
    <t>EXECUÇÃO DE PAVIMENTO DE CONCRETO SIMPLES (PCS), FCK = 40 MPA, ESPESSURA DE 27,5 CM. AF_04/2022</t>
  </si>
  <si>
    <t>97111</t>
  </si>
  <si>
    <t>EXECUÇÃO DE PAVIMENTO DE CONCRETO ARMADO (PCA), FCK = 30 MPA, ESPESSURA DE 15,0 CM. AF_04/2022</t>
  </si>
  <si>
    <t>97112</t>
  </si>
  <si>
    <t>EXECUÇÃO DE PAVIMENTO DE CONCRETO ARMADO (PCA), FCK = 30 MPA, ESPESSURA DE 17,5 CM. AF_04/2022</t>
  </si>
  <si>
    <t>97113</t>
  </si>
  <si>
    <t>APLICAÇÃO DE LONA PLÁSTICA PARA EXECUÇÃO DE PAVIMENTOS DE CONCRETO. AF_04/2022</t>
  </si>
  <si>
    <t>97114</t>
  </si>
  <si>
    <t>EXECUÇÃO DE JUNTAS DE CONTRAÇÃO PARA PAVIMENTOS DE CONCRETO. AF_04/2022</t>
  </si>
  <si>
    <t>97115</t>
  </si>
  <si>
    <t>APLICAÇÃO DE GRAXA EM BARRAS DE TRANSFERÊNCIA PARA EXECUÇÃO DE PAVIMENTO DE CONCRETO. AF_04/2022</t>
  </si>
  <si>
    <t>97116</t>
  </si>
  <si>
    <t>BARRAS DE TRANSFERÊNCIA, AÇO CA-25 DE 16,0 MM, PARA EXECUÇÃO DE PAVIMENTO DE CONCRETO  FORNECIMENTO E INSTALAÇÃO. AF_04/2022</t>
  </si>
  <si>
    <t>25,94</t>
  </si>
  <si>
    <t>97117</t>
  </si>
  <si>
    <t>BARRAS DE TRANSFERÊNCIA, AÇO CA-25 DE 20,0 MM, PARA EXECUÇÃO DE PAVIMENTO DE CONCRETO  FORNECIMENTO E INSTALAÇÃO. AF_04/2022</t>
  </si>
  <si>
    <t>23,15</t>
  </si>
  <si>
    <t>97118</t>
  </si>
  <si>
    <t>BARRAS DE TRANSFERÊNCIA, AÇO CA-25 DE 25,0 MM, PARA EXECUÇÃO DE PAVIMENTO DE CONCRETO  FORNECIMENTO E INSTALAÇÃO. AF_04/2022</t>
  </si>
  <si>
    <t>19,44</t>
  </si>
  <si>
    <t>97119</t>
  </si>
  <si>
    <t>BARRAS DE TRANSFERÊNCIA, AÇO CA-25 DE 32,0 MM, PARA EXECUÇÃO DE PAVIMENTO DE CONCRETO  FORNECIMENTO E INSTALAÇÃO. AF_04/2022</t>
  </si>
  <si>
    <t>97120</t>
  </si>
  <si>
    <t>BARRAS DE LIGAÇÃO, AÇO CA-50 DE 10 MM, PARA EXECUÇÃO DE PAVIMENTO DE CONCRETO  FORNECIMENTO E INSTALAÇÃO. AF_04/2022</t>
  </si>
  <si>
    <t>101167</t>
  </si>
  <si>
    <t>101169</t>
  </si>
  <si>
    <t>101170</t>
  </si>
  <si>
    <t>70,60</t>
  </si>
  <si>
    <t>101172</t>
  </si>
  <si>
    <t>103904</t>
  </si>
  <si>
    <t>EXECUÇÃO DE PAVIMENTO DE CONCRETO SIMPLES (PCS), FCK = 35 MPA, ESPESSURA DE 15,0 CM. AF_04/2022</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</si>
  <si>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</si>
  <si>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</si>
  <si>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</si>
  <si>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</si>
  <si>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</si>
  <si>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</si>
  <si>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</si>
  <si>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</si>
  <si>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155,22</t>
  </si>
  <si>
    <t>103909</t>
  </si>
  <si>
    <t>EXECUÇÃO PAVIMENTO DE CONCRETO SIMPLES (PCS), FCK = 35 MPA, ESPESSURA DE 22,5 CM. AF_04/2022</t>
  </si>
  <si>
    <t>177,86</t>
  </si>
  <si>
    <t>103911</t>
  </si>
  <si>
    <t>EXECUÇÃO DE PAVIMENTO DE CONCRETO SIMPLES (PCS), FCK = 35 MPA, ESPESSURA DE 25,0 CM. AF_04/2022</t>
  </si>
  <si>
    <t>103912</t>
  </si>
  <si>
    <t>EXECUÇÃO PAVIMENTO DE CONCRETO SIMPLES (PCS), FCK = 35 MPA, ESPESSURA DE 27,5 CM. AF_04/2022</t>
  </si>
  <si>
    <t>103913</t>
  </si>
  <si>
    <t>EXECUÇÃO DE PISO INDUSTRIAL DE CONCRETO ARMADO, FCK = 20 MPA, ESPESSURA DE 12,0 CM. AF_04/2022</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</si>
  <si>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</si>
  <si>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</si>
  <si>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</si>
  <si>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</si>
  <si>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</si>
  <si>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</si>
  <si>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103917</t>
  </si>
  <si>
    <t>EXECUÇÃO DE PISO INDUSTRIAL DE CONCRETO ARMADO, FCK = 20 MPA, ESPESSURA DE 20,0 CM. AF_04/2022</t>
  </si>
  <si>
    <t>103918</t>
  </si>
  <si>
    <t>EXECUÇÃO DE PISO INDUSTRIAL DE CONCRETO ARMADO, FCK = 20 MPA, ESPESSURA DE 22,0 CM. AF_04/2022</t>
  </si>
  <si>
    <t>104432</t>
  </si>
  <si>
    <t>EXECUÇÃO DE PASSEIO EM PISO INTERTRAVADO, COM BLOCO RAQUETE  22 X 13,5 CM, ESPESSURA 6 CM. AF_10/2022</t>
  </si>
  <si>
    <t>104433</t>
  </si>
  <si>
    <t>EXECUÇÃO DE PAVIMENTO EM PISO INTERTRAVADO, COM BLOCO RAQUETE  22 X 13,5 CM, ESPESSURA 6 CM. AF_10/2022</t>
  </si>
  <si>
    <t>0249</t>
  </si>
  <si>
    <t>103694</t>
  </si>
  <si>
    <t>FORNECIMENTO E INSTALAÇÃO DE SUPORTE DE MADEIRA  PARA PLACAS DE SINALIZAÇÃO, EM SOLO, COM H= DE 2,5 M E SEÇÃO DE 7,5 X 7,5 CM. AF_03/2022</t>
  </si>
  <si>
    <t>114,71</t>
  </si>
  <si>
    <t>103695</t>
  </si>
  <si>
    <t>FORNECIMENTO E INSTALAÇÃO DE SUPORTE DE MADEIRA PARA PLACAS DE SINALIZAÇÃO, EM SOLO, COM H= DE 2,0 M E SEÇÃO DE 7,5 X 7,5 CM. AF_03/2022</t>
  </si>
  <si>
    <t>103696</t>
  </si>
  <si>
    <t>FORNECIMENTO E INSTALAÇÃO DE SUPORTE DE MADEIRA PARA PLACAS DE SINALIZAÇÃO EM CONCRETO, COM H= DE 2,5 M E SEÇÃO DE 7,5 X 7,5 CM. AF_03/2022</t>
  </si>
  <si>
    <t>103697</t>
  </si>
  <si>
    <t>FORNECIMENTO E INSTALAÇÃO DE SUPORTE DE MADEIRA PARA PLACAS DE SINALIZAÇÃO, EM BASE DE CONCRETO, COM H= DE 2,0 M E SEÇÃO DE 7,5 X 7,5 CM. AF_03/2022</t>
  </si>
  <si>
    <t>0287</t>
  </si>
  <si>
    <t>95995</t>
  </si>
  <si>
    <t>95996</t>
  </si>
  <si>
    <t>96001</t>
  </si>
  <si>
    <t>96393</t>
  </si>
  <si>
    <t>96394</t>
  </si>
  <si>
    <t>96395</t>
  </si>
  <si>
    <t>0155</t>
  </si>
  <si>
    <t>88411</t>
  </si>
  <si>
    <t>88412</t>
  </si>
  <si>
    <t>88413</t>
  </si>
  <si>
    <t>88414</t>
  </si>
  <si>
    <t>88415</t>
  </si>
  <si>
    <t>88416</t>
  </si>
  <si>
    <t>88417</t>
  </si>
  <si>
    <t>88420</t>
  </si>
  <si>
    <t>88421</t>
  </si>
  <si>
    <t>88423</t>
  </si>
  <si>
    <t>88424</t>
  </si>
  <si>
    <t>88426</t>
  </si>
  <si>
    <t>88428</t>
  </si>
  <si>
    <t>88429</t>
  </si>
  <si>
    <t>35,40</t>
  </si>
  <si>
    <t>88431</t>
  </si>
  <si>
    <t>24,23</t>
  </si>
  <si>
    <t>88432</t>
  </si>
  <si>
    <t>88484</t>
  </si>
  <si>
    <t>88485</t>
  </si>
  <si>
    <t>88488</t>
  </si>
  <si>
    <t>88489</t>
  </si>
  <si>
    <t>88494</t>
  </si>
  <si>
    <t>88495</t>
  </si>
  <si>
    <t>88496</t>
  </si>
  <si>
    <t>88497</t>
  </si>
  <si>
    <t>95305</t>
  </si>
  <si>
    <t>15,04</t>
  </si>
  <si>
    <t>95306</t>
  </si>
  <si>
    <t>95622</t>
  </si>
  <si>
    <t>95623</t>
  </si>
  <si>
    <t>95624</t>
  </si>
  <si>
    <t>95625</t>
  </si>
  <si>
    <t>95626</t>
  </si>
  <si>
    <t>96126</t>
  </si>
  <si>
    <t>21,16</t>
  </si>
  <si>
    <t>96127</t>
  </si>
  <si>
    <t>96128</t>
  </si>
  <si>
    <t>96129</t>
  </si>
  <si>
    <t>96130</t>
  </si>
  <si>
    <t>96131</t>
  </si>
  <si>
    <t>96132</t>
  </si>
  <si>
    <t>96133</t>
  </si>
  <si>
    <t>42,07</t>
  </si>
  <si>
    <t>96134</t>
  </si>
  <si>
    <t>46,13</t>
  </si>
  <si>
    <t>96135</t>
  </si>
  <si>
    <t>31,38</t>
  </si>
  <si>
    <t>0157</t>
  </si>
  <si>
    <t>102193</t>
  </si>
  <si>
    <t>102194</t>
  </si>
  <si>
    <t>102197</t>
  </si>
  <si>
    <t>29,17</t>
  </si>
  <si>
    <t>102200</t>
  </si>
  <si>
    <t>22,42</t>
  </si>
  <si>
    <t>102201</t>
  </si>
  <si>
    <t>APLICAÇÃO MASSA ACRÍLICA PARA MADEIRA, PARA PINTURA COM TINTA DE ACABAMENTO (PIGMENTADA). AF_01/2021</t>
  </si>
  <si>
    <t>20,20</t>
  </si>
  <si>
    <t>102202</t>
  </si>
  <si>
    <t>102203</t>
  </si>
  <si>
    <t>102204</t>
  </si>
  <si>
    <t>102205</t>
  </si>
  <si>
    <t>9,86</t>
  </si>
  <si>
    <t>102207</t>
  </si>
  <si>
    <t>102208</t>
  </si>
  <si>
    <t>8,31</t>
  </si>
  <si>
    <t>102209</t>
  </si>
  <si>
    <t>102210</t>
  </si>
  <si>
    <t>102213</t>
  </si>
  <si>
    <t>102214</t>
  </si>
  <si>
    <t>102215</t>
  </si>
  <si>
    <t>19,74</t>
  </si>
  <si>
    <t>102217</t>
  </si>
  <si>
    <t>102218</t>
  </si>
  <si>
    <t>102219</t>
  </si>
  <si>
    <t>17,16</t>
  </si>
  <si>
    <t>102220</t>
  </si>
  <si>
    <t>102223</t>
  </si>
  <si>
    <t>102224</t>
  </si>
  <si>
    <t>32,71</t>
  </si>
  <si>
    <t>102225</t>
  </si>
  <si>
    <t>102227</t>
  </si>
  <si>
    <t>102228</t>
  </si>
  <si>
    <t>24,95</t>
  </si>
  <si>
    <t>102229</t>
  </si>
  <si>
    <t>102230</t>
  </si>
  <si>
    <t>24,55</t>
  </si>
  <si>
    <t>102233</t>
  </si>
  <si>
    <t>102234</t>
  </si>
  <si>
    <t>0158</t>
  </si>
  <si>
    <t>100716</t>
  </si>
  <si>
    <t>100717</t>
  </si>
  <si>
    <t>10,07</t>
  </si>
  <si>
    <t>100718</t>
  </si>
  <si>
    <t>100719</t>
  </si>
  <si>
    <t>PINTURA COM TINTA ALQUÍDICA DE FUNDO (TIPO ZARCÃO) PULVERIZADA SOBRE PERFIL METÁLICO EXECUTADO EM FÁBRICA (POR DEMÃO). AF_01/2020_PE</t>
  </si>
  <si>
    <t>100720</t>
  </si>
  <si>
    <t>11,00</t>
  </si>
  <si>
    <t>100721</t>
  </si>
  <si>
    <t>PINTURA COM TINTA ALQUÍDICA DE FUNDO (TIPO ZARCÃO) PULVERIZADA SOBRE SUPERFÍCIES METÁLICAS (EXCETO PERFIL) EXECUTADO EM OBRA (POR DEMÃO). AF_01/2020_PE</t>
  </si>
  <si>
    <t>100722</t>
  </si>
  <si>
    <t>100723</t>
  </si>
  <si>
    <t>PINTURA COM TINTA ALQUÍDICA DE FUNDO E ACABAMENTO (ESMALTE SINTÉTICO GRAFITE) PULVERIZADA SOBRE PERFIL METÁLICO EXECUTADO EM FÁBRICA (POR DEMÃO). AF_01/2020_PE</t>
  </si>
  <si>
    <t>100724</t>
  </si>
  <si>
    <t>100725</t>
  </si>
  <si>
    <t>PINTURA COM TINTA ALQUÍDICA DE FUNDO E ACABAMENTO (ESMALTE SINTÉTICO GRAFITE) PULVERIZADA SOBRE SUPERFÍCIES METÁLICAS (EXCETO PERFIL) EXECUTADO EM OBRA (POR DEMÃO). AF_01/2020_PE</t>
  </si>
  <si>
    <t>25,68</t>
  </si>
  <si>
    <t>100726</t>
  </si>
  <si>
    <t>28,03</t>
  </si>
  <si>
    <t>100727</t>
  </si>
  <si>
    <t>PINTURA COM TINTA EPOXÍDICA DE FUNDO PULVERIZADA SOBRE PERFIL METÁLICO EXECUTADO EM FÁBRICA (POR DEMÃO). AF_01/2020_PE</t>
  </si>
  <si>
    <t>100728</t>
  </si>
  <si>
    <t>24,29</t>
  </si>
  <si>
    <t>100729</t>
  </si>
  <si>
    <t>PINTURA COM TINTA EPOXÍDICA DE ACABAMENTO PULVERIZADA SOBRE PERFIL METÁLICO EXECUTADO EM FÁBRICA (POR DEMÃO). AF_01/2020_PE</t>
  </si>
  <si>
    <t>20,28</t>
  </si>
  <si>
    <t>100730</t>
  </si>
  <si>
    <t>23,84</t>
  </si>
  <si>
    <t>100733</t>
  </si>
  <si>
    <t>PINTURA COM TINTA ACRÍLICA DE FUNDO PULVERIZADA SOBRE SUPERFÍCIES METÁLICAS (EXCETO PERFIL) EXECUTADO EM OBRA (POR DEMÃO). AF_01/2020_PE</t>
  </si>
  <si>
    <t>100734</t>
  </si>
  <si>
    <t>100735</t>
  </si>
  <si>
    <t>PINTURA COM TINTA ACRÍLICA DE ACABAMENTO PULVERIZADA SOBRE SUPERFÍCIES METÁLICAS (EXCETO PERFIL) EXECUTADO EM OBRA (POR DEMÃO). AF_01/2020_PE</t>
  </si>
  <si>
    <t>100736</t>
  </si>
  <si>
    <t>100739</t>
  </si>
  <si>
    <t>PINTURA COM TINTA ALQUÍDICA DE ACABAMENTO (ESMALTE SINTÉTICO ACETINADO) PULVERIZADA SOBRE PERFIL METÁLICO EXECUTADO EM FÁBRICA (POR DEMÃO). AF_01/2020_PE</t>
  </si>
  <si>
    <t>100740</t>
  </si>
  <si>
    <t>100741</t>
  </si>
  <si>
    <t>PINTURA COM TINTA ALQUÍDICA DE ACABAMENTO (ESMALTE SINTÉTICO ACETINADO) PULVERIZADA SOBRE SUPERFÍCIES METÁLICAS (EXCETO PERFIL) EXECUTADO EM OBRA (POR DEMÃO). AF_01/2020_PE</t>
  </si>
  <si>
    <t>100742</t>
  </si>
  <si>
    <t>100743</t>
  </si>
  <si>
    <t>PINTURA COM TINTA ALQUÍDICA DE ACABAMENTO (ESMALTE SINTÉTICO BRILHANTE) PULVERIZADA SOBRE PERFIL METÁLICO EXECUTADO EM FÁBRICA  (POR DEMÃO). AF_01/2020_PE</t>
  </si>
  <si>
    <t>100744</t>
  </si>
  <si>
    <t>100745</t>
  </si>
  <si>
    <t>PINTURA COM TINTA ALQUÍDICA DE ACABAMENTO (ESMALTE SINTÉTICO BRILHANTE) PULVERIZADA SOBRE SUPERFÍCIES METÁLICAS (EXCETO PERFIL) EXECUTADO EM OBRA  (POR DEMÃO). AF_01/2020_PE</t>
  </si>
  <si>
    <t>100746</t>
  </si>
  <si>
    <t>100747</t>
  </si>
  <si>
    <t>PINTURA COM TINTA ALQUÍDICA DE ACABAMENTO (ESMALTE SINTÉTICO FOSCO) PULVERIZADA SOBRE PERFIL METÁLICO EXECUTADO EM FÁBRICA (POR DEMÃO). AF_01/2020_PE</t>
  </si>
  <si>
    <t>100748</t>
  </si>
  <si>
    <t>11,48</t>
  </si>
  <si>
    <t>100749</t>
  </si>
  <si>
    <t>PINTURA COM TINTA ALQUÍDICA DE ACABAMENTO (ESMALTE SINTÉTICO FOSCO) PULVERIZADA SOBRE SUPERFÍCIES METÁLICAS (EXCETO PERFIL) EXECUTADO EM OBRA (POR DEMÃO). AF_01/2020_PE</t>
  </si>
  <si>
    <t>100750</t>
  </si>
  <si>
    <t>25,31</t>
  </si>
  <si>
    <t>100751</t>
  </si>
  <si>
    <t>PINTURA COM TINTA EPOXÍDICA DE ACABAMENTO PULVERIZADA SOBRE PERFIL METÁLICO EXECUTADO EM FÁBRICA (02 DEMÃOS). AF_01/2020_PE</t>
  </si>
  <si>
    <t>100752</t>
  </si>
  <si>
    <t>100753</t>
  </si>
  <si>
    <t>PINTURA COM TINTA ACRÍLICA DE ACABAMENTO PULVERIZADA SOBRE SUPERFÍCIES METÁLICAS (EXCETO PERFIL) EXECUTADO EM OBRA (02 DEMÃOS). AF_01/2020_PE</t>
  </si>
  <si>
    <t>100754</t>
  </si>
  <si>
    <t>100757</t>
  </si>
  <si>
    <t>PINTURA COM TINTA ALQUÍDICA DE ACABAMENTO (ESMALTE SINTÉTICO ACETINADO) PULVERIZADA SOBRE SUPERFÍCIES METÁLICAS (EXCETO PERFIL) EXECUTADO EM OBRA (02 DEMÃOS). AF_01/2020_PE</t>
  </si>
  <si>
    <t>50,10</t>
  </si>
  <si>
    <t>100758</t>
  </si>
  <si>
    <t>50,86</t>
  </si>
  <si>
    <t>100759</t>
  </si>
  <si>
    <t>PINTURA COM TINTA ALQUÍDICA DE ACABAMENTO (ESMALTE SINTÉTICO BRILHANTE) PULVERIZADA SOBRE SUPERFÍCIES METÁLICAS (EXCETO PERFIL) EXECUTADO EM OBRA (02 DEMÃOS). AF_01/2020_PE</t>
  </si>
  <si>
    <t>100760</t>
  </si>
  <si>
    <t>50,53</t>
  </si>
  <si>
    <t>100761</t>
  </si>
  <si>
    <t>PINTURA COM TINTA ALQUÍDICA DE ACABAMENTO (ESMALTE SINTÉTICO FOSCO) PULVERIZADA SOBRE SUPERFÍCIES METÁLICAS (EXCETO PERFIL) EXECUTADO EM OBRA (02 DEMÃOS). AF_01/2020_PE</t>
  </si>
  <si>
    <t>49,79</t>
  </si>
  <si>
    <t>100762</t>
  </si>
  <si>
    <t>50,67</t>
  </si>
  <si>
    <t>0161</t>
  </si>
  <si>
    <t>102488</t>
  </si>
  <si>
    <t>102489</t>
  </si>
  <si>
    <t>102491</t>
  </si>
  <si>
    <t>102492</t>
  </si>
  <si>
    <t>102494</t>
  </si>
  <si>
    <t>63,52</t>
  </si>
  <si>
    <t>102496</t>
  </si>
  <si>
    <t>102497</t>
  </si>
  <si>
    <t>102498</t>
  </si>
  <si>
    <t>102499</t>
  </si>
  <si>
    <t>102500</t>
  </si>
  <si>
    <t>102501</t>
  </si>
  <si>
    <t>102504</t>
  </si>
  <si>
    <t>102505</t>
  </si>
  <si>
    <t>102506</t>
  </si>
  <si>
    <t>102507</t>
  </si>
  <si>
    <t>102508</t>
  </si>
  <si>
    <t>102509</t>
  </si>
  <si>
    <t>24,64</t>
  </si>
  <si>
    <t>102512</t>
  </si>
  <si>
    <t>102513</t>
  </si>
  <si>
    <t>102520</t>
  </si>
  <si>
    <t>82,48</t>
  </si>
  <si>
    <t>0111</t>
  </si>
  <si>
    <t>101749</t>
  </si>
  <si>
    <t>101750</t>
  </si>
  <si>
    <t>0112</t>
  </si>
  <si>
    <t>101729</t>
  </si>
  <si>
    <t>238,08</t>
  </si>
  <si>
    <t>101746</t>
  </si>
  <si>
    <t>101751</t>
  </si>
  <si>
    <t>0113</t>
  </si>
  <si>
    <t>87246</t>
  </si>
  <si>
    <t>87247</t>
  </si>
  <si>
    <t>87248</t>
  </si>
  <si>
    <t>87249</t>
  </si>
  <si>
    <t>87250</t>
  </si>
  <si>
    <t>87251</t>
  </si>
  <si>
    <t>87255</t>
  </si>
  <si>
    <t>87256</t>
  </si>
  <si>
    <t>87257</t>
  </si>
  <si>
    <t>87258</t>
  </si>
  <si>
    <t>135,05</t>
  </si>
  <si>
    <t>87259</t>
  </si>
  <si>
    <t>87260</t>
  </si>
  <si>
    <t>112,96</t>
  </si>
  <si>
    <t>87261</t>
  </si>
  <si>
    <t>155,64</t>
  </si>
  <si>
    <t>87262</t>
  </si>
  <si>
    <t>87263</t>
  </si>
  <si>
    <t>89046</t>
  </si>
  <si>
    <t>89171</t>
  </si>
  <si>
    <t>93389</t>
  </si>
  <si>
    <t>93390</t>
  </si>
  <si>
    <t>93391</t>
  </si>
  <si>
    <t>0115</t>
  </si>
  <si>
    <t>98671</t>
  </si>
  <si>
    <t>98672</t>
  </si>
  <si>
    <t>98678</t>
  </si>
  <si>
    <t>98679</t>
  </si>
  <si>
    <t>98680</t>
  </si>
  <si>
    <t>98681</t>
  </si>
  <si>
    <t>98682</t>
  </si>
  <si>
    <t>98685</t>
  </si>
  <si>
    <t>98686</t>
  </si>
  <si>
    <t>42,15</t>
  </si>
  <si>
    <t>98688</t>
  </si>
  <si>
    <t>98689</t>
  </si>
  <si>
    <t>101090</t>
  </si>
  <si>
    <t>101091</t>
  </si>
  <si>
    <t>101725</t>
  </si>
  <si>
    <t>271,14</t>
  </si>
  <si>
    <t>101726</t>
  </si>
  <si>
    <t>178,14</t>
  </si>
  <si>
    <t>101731</t>
  </si>
  <si>
    <t>101732</t>
  </si>
  <si>
    <t>99,23</t>
  </si>
  <si>
    <t>0116</t>
  </si>
  <si>
    <t>101094</t>
  </si>
  <si>
    <t>PISO PODOTÁTIL DE ALERTA OU DIRECIONAL, DE BORRACHA, ASSENTADO SOBRE ARGAMASSA. AF_05/2020</t>
  </si>
  <si>
    <t>143,69</t>
  </si>
  <si>
    <t>101727</t>
  </si>
  <si>
    <t>101733</t>
  </si>
  <si>
    <t>101734</t>
  </si>
  <si>
    <t>101735</t>
  </si>
  <si>
    <t>101736</t>
  </si>
  <si>
    <t>101737</t>
  </si>
  <si>
    <t>101748</t>
  </si>
  <si>
    <t>PISO GRANILITE/MARMORITE</t>
  </si>
  <si>
    <t>0118</t>
  </si>
  <si>
    <t>104162</t>
  </si>
  <si>
    <t>PISO EM GRANILITE, MARMORITE OU GRANITINA EM AMBIENTES INTERNOS, COM ESPESSURA DE 8 MM, INCLUSO MISTURA EM BETONEIRA, COLOCAÇÃO DAS JUNTAS, APLICAÇÃO DO PISO, 4 POLIMENTOS COM POLITRIZ, ESTUCAMENTO, SELADOR E CERA. AF_06/2022</t>
  </si>
  <si>
    <t>0119</t>
  </si>
  <si>
    <t>101092</t>
  </si>
  <si>
    <t>101093</t>
  </si>
  <si>
    <t>0122</t>
  </si>
  <si>
    <t>98695</t>
  </si>
  <si>
    <t>82,74</t>
  </si>
  <si>
    <t>98697</t>
  </si>
  <si>
    <t>0130</t>
  </si>
  <si>
    <t>101738</t>
  </si>
  <si>
    <t>101739</t>
  </si>
  <si>
    <t>37,32</t>
  </si>
  <si>
    <t>0131</t>
  </si>
  <si>
    <t>88648</t>
  </si>
  <si>
    <t>88649</t>
  </si>
  <si>
    <t>88650</t>
  </si>
  <si>
    <t>96467</t>
  </si>
  <si>
    <t>0164</t>
  </si>
  <si>
    <t>101740</t>
  </si>
  <si>
    <t>101741</t>
  </si>
  <si>
    <t>24,04</t>
  </si>
  <si>
    <t>0258</t>
  </si>
  <si>
    <t>94990</t>
  </si>
  <si>
    <t>EXECUÇÃO DE PASSEIO (CALÇADA) OU PISO DE CONCRETO COM CONCRETO MOLDADO IN LOCO, FEITO EM OBRA, ACABAMENTO CONVENCIONAL, NÃO ARMADO. AF_08/2022</t>
  </si>
  <si>
    <t>94991</t>
  </si>
  <si>
    <t>EXECUÇÃO DE PASSEIO (CALÇADA) OU PISO DE CONCRETO COM CONCRETO MOLDADO IN LOCO, USINADO, ACABAMENTO CONVENCIONAL, NÃO ARMADO. AF_08/2022</t>
  </si>
  <si>
    <t>94992</t>
  </si>
  <si>
    <t>EXECUÇÃO DE PASSEIO (CALÇADA) OU PISO DE CONCRETO COM CONCRETO MOLDADO IN LOCO, FEITO EM OBRA, ACABAMENTO CONVENCIONAL, ESPESSURA 6 CM, ARMADO. AF_08/2022</t>
  </si>
  <si>
    <t>94993</t>
  </si>
  <si>
    <t>EXECUÇÃO DE PASSEIO (CALÇADA) OU PISO DE CONCRETO COM CONCRETO MOLDADO IN LOCO, USINADO, ACABAMENTO CONVENCIONAL, ESPESSURA 6 CM, ARMADO. AF_08/2022</t>
  </si>
  <si>
    <t>94994</t>
  </si>
  <si>
    <t>EXECUÇÃO DE PASSEIO (CALÇADA) OU PISO DE CONCRETO COM CONCRETO MOLDADO IN LOCO, FEITO EM OBRA, ACABAMENTO CONVENCIONAL, ESPESSURA 8 CM, ARMADO. AF_08/2022</t>
  </si>
  <si>
    <t>94995</t>
  </si>
  <si>
    <t>EXECUÇÃO DE PASSEIO (CALÇADA) OU PISO DE CONCRETO COM CONCRETO MOLDADO IN LOCO, USINADO, ACABAMENTO CONVENCIONAL, ESPESSURA 8 CM, ARMADO. AF_08/2022</t>
  </si>
  <si>
    <t>101747</t>
  </si>
  <si>
    <t>0264</t>
  </si>
  <si>
    <t>87620</t>
  </si>
  <si>
    <t>CONTRAPISO EM ARGAMASSA TRAÇO 1:4 (CIMENTO E AREIA), PREPARO MECÂNICO COM BETONEIRA 400 L, APLICADO EM ÁREAS SECAS SOBRE LAJE, ADERIDO, ACABAMENTO NÃO REFORÇADO, ESPESSURA 2CM. AF_07/2021</t>
  </si>
  <si>
    <t>87622</t>
  </si>
  <si>
    <t>CONTRAPISO EM ARGAMASSA TRAÇO 1:4 (CIMENTO E AREIA), PREPARO MANUAL, APLICADO EM ÁREAS SECAS SOBRE LAJE, ADERIDO, ACABAMENTO NÃO REFORÇADO, ESPESSURA 2CM. AF_07/2021</t>
  </si>
  <si>
    <t>37,50</t>
  </si>
  <si>
    <t>87623</t>
  </si>
  <si>
    <t>CONTRAPISO EM ARGAMASSA PRONTA, PREPARO MECÂNICO COM MISTURADOR 300 KG, APLICADO EM ÁREAS SECAS SOBRE LAJE, ADERIDO, ACABAMENTO NÃO REFORÇADO, ESPESSURA 2CM. AF_07/2021</t>
  </si>
  <si>
    <t>87624</t>
  </si>
  <si>
    <t>87630</t>
  </si>
  <si>
    <t>CONTRAPISO EM ARGAMASSA TRAÇO 1:4 (CIMENTO E AREIA), PREPARO MECÂNICO COM BETONEIRA 400 L, APLICADO EM ÁREAS SECAS SOBRE LAJE, ADERIDO, ACABAMENTO NÃO REFORÇADO, ESPESSURA 3CM. AF_07/2021</t>
  </si>
  <si>
    <t>87632</t>
  </si>
  <si>
    <t>CONTRAPISO EM ARGAMASSA TRAÇO 1:4 (CIMENTO E AREIA), PREPARO MANUAL, APLICADO EM ÁREAS SECAS SOBRE LAJE, ADERIDO, ACABAMENTO NÃO REFORÇADO, ESPESSURA 3CM. AF_07/2021</t>
  </si>
  <si>
    <t>87633</t>
  </si>
  <si>
    <t>CONTRAPISO EM ARGAMASSA PRONTA, PREPARO MECÂNICO COM MISTURADOR 300 KG, APLICADO EM ÁREAS SECAS SOBRE LAJE, ADERIDO, ACABAMENTO NÃO REFORÇADO, ESPESSURA 3CM. AF_07/2021</t>
  </si>
  <si>
    <t>87634</t>
  </si>
  <si>
    <t>CONTRAPISO EM ARGAMASSA PRONTA, PREPARO MANUAL, APLICADO EM ÁREAS SECAS SOBRE LAJE, ADERIDO, ACABAMENTO NÃO REFORÇADO, ESPESSURA 3CM. AF_07/2021</t>
  </si>
  <si>
    <t>87640</t>
  </si>
  <si>
    <t>CONTRAPISO EM ARGAMASSA TRAÇO 1:4 (CIMENTO E AREIA), PREPARO MECÂNICO COM BETONEIRA 400 L, APLICADO EM ÁREAS SECAS SOBRE LAJE, ADERIDO, ACABAMENTO NÃO REFORÇADO, ESPESSURA 4CM. AF_07/2021</t>
  </si>
  <si>
    <t>87642</t>
  </si>
  <si>
    <t>CONTRAPISO EM ARGAMASSA TRAÇO 1:4 (CIMENTO E AREIA), PREPARO MANUAL, APLICADO EM ÁREAS SECAS SOBRE LAJE, ADERIDO, ACABAMENTO NÃO REFORÇADO, ESPESSURA 4CM. AF_07/2021</t>
  </si>
  <si>
    <t>87643</t>
  </si>
  <si>
    <t>CONTRAPISO EM ARGAMASSA PRONTA, PREPARO MECÂNICO COM MISTURADOR 300 KG, APLICADO EM ÁREAS SECAS SOBRE LAJE, ADERIDO, ACABAMENTO NÃO REFORÇADO, ESPESSURA 4CM. AF_07/2021</t>
  </si>
  <si>
    <t>87644</t>
  </si>
  <si>
    <t>CONTRAPISO EM ARGAMASSA PRONTA, PREPARO MANUAL, APLICADO EM ÁREAS SECAS SOBRE LAJE, ADERIDO, ACABAMENTO NÃO REFORÇADO, ESPESSURA 4CM. AF_07/2021</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</si>
  <si>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</si>
  <si>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</si>
  <si>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</si>
  <si>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</si>
  <si>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53,26</t>
  </si>
  <si>
    <t>87683</t>
  </si>
  <si>
    <t>CONTRAPISO EM ARGAMASSA PRONTA, PREPARO MECÂNICO COM MISTURADOR 300 KG, APLICADO EM ÁREAS SECAS SOBRE LAJE, NÃO ADERIDO, ACABAMENTO NÃO REFORÇADO, ESPESSURA 4CM. AF_07/2021</t>
  </si>
  <si>
    <t>87684</t>
  </si>
  <si>
    <t>CONTRAPISO EM ARGAMASSA PRONTA, PREPARO MANUAL, APLICADO EM ÁREAS SECAS SOBRE LAJE, NÃO ADERIDO, ACABAMENTO NÃO REFORÇADO, ESPESSURA 4CM. AF_07/2021</t>
  </si>
  <si>
    <t>87690</t>
  </si>
  <si>
    <t>CONTRAPISO EM ARGAMASSA TRAÇO 1:4 (CIMENTO E AREIA), PREPARO MECÂNICO COM BETONEIRA 400 L, APLICADO EM ÁREAS SECAS SOBRE LAJE, NÃO ADERIDO, ACABAMENTO NÃO REFORÇADO, ESPESSURA 5CM. AF_07/2021</t>
  </si>
  <si>
    <t>87692</t>
  </si>
  <si>
    <t>CONTRAPISO EM ARGAMASSA TRAÇO 1:4 (CIMENTO E AREIA), PREPARO MANUAL, APLICADO EM ÁREAS SECAS SOBRE LAJE, NÃO ADERIDO, ACABAMENTO NÃO REFORÇADO, ESPESSURA 5CM. AF_07/2021</t>
  </si>
  <si>
    <t>87693</t>
  </si>
  <si>
    <t>CONTRAPISO EM ARGAMASSA PRONTA, PREPARO MECÂNICO COM MISTURADOR 300 KG, APLICADO EM ÁREAS SECAS SOBRE LAJE, NÃO ADERIDO, ESPESSURA 5CM. AF_07/2021</t>
  </si>
  <si>
    <t>87694</t>
  </si>
  <si>
    <t>CONTRAPISO EM ARGAMASSA PRONTA, PREPARO MANUAL, APLICADO EM ÁREAS SECAS SOBRE LAJE, NÃO ADERIDO, ACABAMENTO NÃO REFORÇADO, ESPESSURA 5CM. AF_07/2021</t>
  </si>
  <si>
    <t>87700</t>
  </si>
  <si>
    <t>CONTRAPISO EM ARGAMASSA TRAÇO 1:4 (CIMENTO E AREIA), PREPARO MECÂNICO COM BETONEIRA 400 L, APLICADO EM ÁREAS SECAS SOBRE LAJE, NÃO ADERIDO, ACABAMENTO NÃO REFORÇADO, ESPESSURA 6CM. AF_07/2021</t>
  </si>
  <si>
    <t>87702</t>
  </si>
  <si>
    <t>CONTRAPISO EM ARGAMASSA TRAÇO 1:4 (CIMENTO E AREIA), PREPARO MANUAL, APLICADO EM ÁREAS SECAS SOBRE LAJE, NÃO ADERIDO, ACABAMENTO NÃO REFORÇADO, ESPESSURA 6CM. AF_07/2021</t>
  </si>
  <si>
    <t>87703</t>
  </si>
  <si>
    <t>CONTRAPISO EM ARGAMASSA PRONTA, PREPARO MECÂNICO COM MISTURADOR 300 KG, APLICADO EM ÁREAS SECAS SOBRE LAJE, NÃO ADERIDO, ACABAMENTO NÃO REFORÇADO, ESPESSURA 6CM. AF_07/2021</t>
  </si>
  <si>
    <t>87704</t>
  </si>
  <si>
    <t>CONTRAPISO EM ARGAMASSA PRONTA, PREPARO MANUAL, APLICADO EM ÁREAS SECAS SOBRE LAJE, NÃO ADERIDO, ACABAMENTO NÃO REFORÇADO, ESPESSURA 6CM. AF_07/2021</t>
  </si>
  <si>
    <t>87735</t>
  </si>
  <si>
    <t>CONTRAPISO EM ARGAMASSA TRAÇO 1:4 (CIMENTO E AREIA), PREPARO MECÂNICO COM BETONEIRA 400 L, APLICADO EM ÁREAS MOLHADAS SOBRE LAJE, ADERIDO, ACABAMENTO NÃO REFORÇADO, ESPESSURA 2CM. AF_07/2021</t>
  </si>
  <si>
    <t>87737</t>
  </si>
  <si>
    <t>CONTRAPISO EM ARGAMASSA TRAÇO 1:4 (CIMENTO E AREIA), PREPARO MANUAL, APLICADO EM ÁREAS MOLHADAS SOBRE LAJE, ADERIDO, ACABAMENTO NÃO REFORÇADO, ESPESSURA 2CM. AF_07/2021</t>
  </si>
  <si>
    <t>49,77</t>
  </si>
  <si>
    <t>87738</t>
  </si>
  <si>
    <t>CONTRAPISO EM ARGAMASSA PRONTA, PREPARO MECÂNICO COM MISTURADOR 300 KG, APLICADO EM ÁREAS MOLHADAS SOBRE LAJE, ADERIDO, ACABAMENTO NÃO REFORÇADO, ESPESSURA 2CM. AF_07/2021</t>
  </si>
  <si>
    <t>87739</t>
  </si>
  <si>
    <t>CONTRAPISO EM ARGAMASSA PRONTA, PREPARO MANUAL, APLICADO EM ÁREAS MOLHADAS SOBRE LAJE, ADERIDO, ACABAMENTO NÃO REFORÇADO, ESPESSURA 2CM. AF_07/2021</t>
  </si>
  <si>
    <t>87745</t>
  </si>
  <si>
    <t>CONTRAPISO EM ARGAMASSA TRAÇO 1:4 (CIMENTO E AREIA), PREPARO MECÂNICO COM BETONEIRA 400 L, APLICADO EM ÁREAS MOLHADAS SOBRE LAJE, ADERIDO, ACABAMENTO NÃO REFORÇADO, ESPESSURA 3CM. AF_07/2021</t>
  </si>
  <si>
    <t>55,74</t>
  </si>
  <si>
    <t>87747</t>
  </si>
  <si>
    <t>CONTRAPISO EM ARGAMASSA TRAÇO 1:4 (CIMENTO E AREIA), PREPARO MANUAL, APLICADO EM ÁREAS MOLHADAS SOBRE LAJE, ADERIDO, ACABAMENTO NÃO REFORÇADO, ESPESSURA 3CM. AF_07/2021</t>
  </si>
  <si>
    <t>87748</t>
  </si>
  <si>
    <t>CONTRAPISO EM ARGAMASSA PRONTA, PREPARO MECÂNICO COM MISTURADOR 300 KG, APLICADO EM ÁREAS MOLHADAS SOBRE LAJE, ADERIDO, ACABAMENTO NÃO REFORÇADO, ESPESSURA 3CM. AF_07/2021</t>
  </si>
  <si>
    <t>87749</t>
  </si>
  <si>
    <t>CONTRAPISO EM ARGAMASSA PRONTA, PREPARO MANUAL, APLICADO EM ÁREAS MOLHADAS SOBRE LAJE, ADERIDO, ACABAMENTO NÃO REFORÇADO, ESPESSURA 3CM. AF_07/2021</t>
  </si>
  <si>
    <t>97,55</t>
  </si>
  <si>
    <t>87755</t>
  </si>
  <si>
    <t>CONTRAPISO EM ARGAMASSA TRAÇO 1:4 (CIMENTO E AREIA), PREPARO MECÂNICO COM BETONEIRA 400 L, APLICADO EM ÁREAS MOLHADAS SOBRE IMPERMEABILIZAÇÃO, ACABAMENTO NÃO REFORÇADO, ESPESSURA 3CM. AF_07/2021</t>
  </si>
  <si>
    <t>87757</t>
  </si>
  <si>
    <t>CONTRAPISO EM ARGAMASSA TRAÇO 1:4 (CIMENTO E AREIA), PREPARO MANUAL, APLICADO EM ÁREAS MOLHADAS SOBRE IMPERMEABILIZAÇÃO, ACABAMENTO NÃO REFORÇADO, ESPESSURA 3CM. AF_07/2021</t>
  </si>
  <si>
    <t>87758</t>
  </si>
  <si>
    <t>CONTRAPISO EM ARGAMASSA PRONTA, PREPARO MECÂNICO COM MISTURADOR 300 KG, APLICADO EM ÁREAS MOLHADAS SOBRE IMPERMEABILIZAÇÃO, ACABAMENTO NÃO REFORÇADO, ESPESSURA 3CM. AF_07/2021</t>
  </si>
  <si>
    <t>87759</t>
  </si>
  <si>
    <t>CONTRAPISO EM ARGAMASSA PRONTA, PREPARO MANUAL, APLICADO EM ÁREAS MOLHADAS SOBRE IMPERMEABILIZAÇÃO, ACABAMENTO NÃO REFORÇADO, ESPESSURA 3CM. AF_07/2021</t>
  </si>
  <si>
    <t>87765</t>
  </si>
  <si>
    <t>CONTRAPISO EM ARGAMASSA TRAÇO 1:4 (CIMENTO E AREIA), PREPARO MECÂNICO COM BETONEIRA 400 L, APLICADO EM ÁREAS MOLHADAS SOBRE IMPERMEABILIZAÇÃO, ACABAMENTO NÃO REFORÇADO, ESPESSURA 4CM. AF_07/2021</t>
  </si>
  <si>
    <t>87767</t>
  </si>
  <si>
    <t>CONTRAPISO EM ARGAMASSA TRAÇO 1:4 (CIMENTO E AREIA), PREPARO MANUAL, APLICADO EM ÁREAS MOLHADAS SOBRE IMPERMEABILIZAÇÃO, ACABAMENTO NÃO REFORÇADO, ESPESSURA 4CM. AF_07/2021</t>
  </si>
  <si>
    <t>87768</t>
  </si>
  <si>
    <t>CONTRAPISO EM ARGAMASSA PRONTA, PREPARO MECÂNICO COM MISTURADOR 300 KG, APLICADO EM ÁREAS MOLHADAS SOBRE IMPERMEABILIZAÇÃO, ACABAMENTO NÃO REFORÇADO, ESPESSURA 4CM. AF_07/2021</t>
  </si>
  <si>
    <t>87769</t>
  </si>
  <si>
    <t>CONTRAPISO EM ARGAMASSA PRONTA, PREPARO MANUAL, APLICADO EM ÁREAS MOLHADAS SOBRE IMPERMEABILIZAÇÃO, ACABAMENTO NÃO REFORÇADO, ESPESSURA 4CM. AF_07/2021</t>
  </si>
  <si>
    <t>112,92</t>
  </si>
  <si>
    <t>88470</t>
  </si>
  <si>
    <t>CONTRAPISO COM ARGAMASSA AUTONIVELANTE, APLICADO SOBRE LAJE, NÃO ADERIDO, ESPESSURA 3CM. AF_07/2021</t>
  </si>
  <si>
    <t>88471</t>
  </si>
  <si>
    <t>CONTRAPISO COM ARGAMASSA AUTONIVELANTE, APLICADO SOBRE LAJE, NÃO ADERIDO, ESPESSURA 4CM. AF_07/2021</t>
  </si>
  <si>
    <t>30,15</t>
  </si>
  <si>
    <t>88472</t>
  </si>
  <si>
    <t>CONTRAPISO COM ARGAMASSA AUTONIVELANTE, APLICADO SOBRE LAJE, NÃO ADERIDO, ESPESSURA 5CM. AF_07/2021</t>
  </si>
  <si>
    <t>34,99</t>
  </si>
  <si>
    <t>88476</t>
  </si>
  <si>
    <t>CONTRAPISO COM ARGAMASSA AUTONIVELANTE, APLICADO SOBRE LAJE, ADERIDO, ESPESSURA 2CM. AF_07/2021</t>
  </si>
  <si>
    <t>88477</t>
  </si>
  <si>
    <t>CONTRAPISO COM ARGAMASSA AUTONIVELANTE, APLICADO SOBRE LAJE, ADERIDO, ESPESSURA 3CM. AF_07/2021</t>
  </si>
  <si>
    <t>88478</t>
  </si>
  <si>
    <t>CONTRAPISO COM ARGAMASSA AUTONIVELANTE, APLICADO SOBRE LAJE, ADERIDO, ESPESSURA 4CM. AF_07/2021</t>
  </si>
  <si>
    <t>90930</t>
  </si>
  <si>
    <t>CONTRAPISO ACÚSTICO EM ARGAMASSA TRAÇO 1:4 (CIMENTO E AREIA), PREPARO MECÂNICO COM BETONEIRA 400L, APLICADO EM ÁREAS SECAS, ACABAMENTO NÃO REFORÇADO, ESPESSURA 5CM. AF_07/2021</t>
  </si>
  <si>
    <t>90932</t>
  </si>
  <si>
    <t>CONTRAPISO ACÚSTICO EM ARGAMASSA TRAÇO 1:4 (CIMENTO E AREIA), PREPARO MANUAL, APLICADO EM ÁREAS SECAS, ACABAMENTO NÃO REFORÇADO, ESPESSURA 5CM. AF_07/2021</t>
  </si>
  <si>
    <t>90933</t>
  </si>
  <si>
    <t>CONTRAPISO ACÚSTICO EM ARGAMASSA PRONTA, PREPARO MECÂNICO COM MISTURADOR 300 KG, APLICADO EM ÁREAS SECAS, ACABAMENTO NÃO REFORÇADO, ESPESSURA 5CM. AF_07/2021</t>
  </si>
  <si>
    <t>90934</t>
  </si>
  <si>
    <t>CONTRAPISO ACÚSTICO EM ARGAMASSA PRONTA, PREPARO MANUAL, APLICADO EM ÁREAS SECAS, ACABAMENTO NÃO REFORÇADO, ESPESSURA 5CM. AF_07/2021</t>
  </si>
  <si>
    <t>90940</t>
  </si>
  <si>
    <t>CONTRAPISO ACÚSTICO EM ARGAMASSA TRAÇO 1:4 (CIMENTO E AREIA), PREPARO MECÂNICO COM BETONEIRA 400L, APLICADO EM ÁREAS SECAS, ACABAMENTO NÃO REFORÇADO, ESPESSURA 6CM. AF_07/2021</t>
  </si>
  <si>
    <t>90942</t>
  </si>
  <si>
    <t>CONTRAPISO ACÚSTICO EM ARGAMASSA TRAÇO 1:4 (CIMENTO E AREIA), PREPARO MANUAL, APLICADO EM ÁREAS SECAS, ACABAMENTO NÃO REFORÇADO, ESPESSURA 6CM. AF_07/2021</t>
  </si>
  <si>
    <t>90943</t>
  </si>
  <si>
    <t>CONTRAPISO ACÚSTICO EM ARGAMASSA PRONTA, PREPARO MECÂNICO COM MISTURADOR 300 KG, APLICADO EM ÁREAS SECAS, ACABAMENTO NÃO REFORÇADO, ESPESSURA 6CM. AF_07/2021</t>
  </si>
  <si>
    <t>90944</t>
  </si>
  <si>
    <t>CONTRAPISO ACÚSTICO EM ARGAMASSA PRONTA, PREPARO MANUAL, APLICADO EM ÁREAS SECA, ACABAMENTO NÃO REFORÇADO, ESPESSURA 6CM. AF_07/2021</t>
  </si>
  <si>
    <t>155,81</t>
  </si>
  <si>
    <t>90950</t>
  </si>
  <si>
    <t>CONTRAPISO ACÚSTICO EM ARGAMASSA TRAÇO 1:4 (CIMENTO E AREIA), PREPARO MECÂNICO COM BETONEIRA 400L, APLICADO EM ÁREAS SECAS, ACABAMENTO NÃO REFORÇADO, ESPESSURA 7CM. AF_07/2021</t>
  </si>
  <si>
    <t>90952</t>
  </si>
  <si>
    <t>CONTRAPISO ACÚSTICO EM ARGAMASSA TRAÇO 1:4 (CIMENTO E AREIA), PREPARO MANUAL, APLICADO EM ÁREAS SECAS, ACABAMENTO NÃO REFORÇADO, ESPESSURA 7CM. AF_07/2021</t>
  </si>
  <si>
    <t>90953</t>
  </si>
  <si>
    <t>CONTRAPISO ACÚSTICO EM ARGAMASSA PRONTA, PREPARO MECÂNICO COM MISTURADOR 300 KG, APLICADO EM ÁREAS SECAS, ACABAMENTO NÃO REFORÇADO, ESPESSURA 7CM. AF_07/2021</t>
  </si>
  <si>
    <t>90954</t>
  </si>
  <si>
    <t>CONTRAPISO ACÚSTICO EM ARGAMASSA PRONTA, PREPARO MANUAL, APLICADO EM ÁREAS SECAS, ACABAMENTO NÃO REFORÇADO, ESPESSURA 7CM. AF_07/2021</t>
  </si>
  <si>
    <t>94438</t>
  </si>
  <si>
    <t>94439</t>
  </si>
  <si>
    <t>(COMPOSIÇÃO REPRESENTATIVA) DO SERVIÇO DE CONTRAPISO EM ARGAMASSA TRAÇO 1:4 (CIM E AREIA), BETONEIRA 400 L, E = 4 CM ÁREAS SECAS E  MOLHADAS SOBRE LAJE , E = 3 CM ÁREAS MOLHADAS SOBRE IMPERMEABILIZAÇÃO, CASA E EDIFICAÇÃO PÚBLICA PADRÃO. AF_11/2014</t>
  </si>
  <si>
    <t>94779</t>
  </si>
  <si>
    <t>45,95</t>
  </si>
  <si>
    <t>94782</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</si>
  <si>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</si>
  <si>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</si>
  <si>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</si>
  <si>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0308</t>
  </si>
  <si>
    <t>101742</t>
  </si>
  <si>
    <t>0106</t>
  </si>
  <si>
    <t>87878</t>
  </si>
  <si>
    <t>CHAPISCO APLICADO EM ALVENARIAS E ESTRUTURAS DE CONCRETO INTERNAS, COM COLHER DE PEDREIRO.  ARGAMASSA TRAÇO 1:3 COM PREPARO MANUAL. AF_10/2022</t>
  </si>
  <si>
    <t>87879</t>
  </si>
  <si>
    <t>CHAPISCO APLICADO EM ALVENARIAS E ESTRUTURAS DE CONCRETO INTERNAS, COM COLHER DE PEDREIRO.  ARGAMASSA TRAÇO 1:3 COM PREPARO EM BETONEIRA 400L. AF_10/2022</t>
  </si>
  <si>
    <t>87881</t>
  </si>
  <si>
    <t>CHAPISCO APLICADO NO TETO OU EM ALVENARIA E ESTRUTURA, COM ROLO PARA TEXTURA ACRÍLICA. ARGAMASSA TRAÇO 1:4 E EMULSÃO POLIMÉRICA (ADESIVO) COM PREPARO MANUAL. AF_10/2022</t>
  </si>
  <si>
    <t>87882</t>
  </si>
  <si>
    <t>CHAPISCO APLICADO NO TETO OU EM ALVENARIA E ESTRUTURA, COM ROLO PARA TEXTURA ACRÍLICA. ARGAMASSA TRAÇO 1:4 E EMULSÃO POLIMÉRICA (ADESIVO) COM PREPARO EM BETONEIRA 400L. AF_10/2022</t>
  </si>
  <si>
    <t>87884</t>
  </si>
  <si>
    <t>CHAPISCO APLICADO NO TETO OU EM ALVENARIA E ESTRUTURA, COM ROLO PARA TEXTURA ACRÍLICA. ARGAMASSA INDUSTRIALIZADA COM PREPARO MANUAL. AF_10/2022</t>
  </si>
  <si>
    <t>87885</t>
  </si>
  <si>
    <t>CHAPISCO APLICADO NO TETO OU EM ALVENARIA E ESTRUTURA, COM ROLO PARA TEXTURA ACRÍLICA. ARGAMASSA INDUSTRIALIZADA COM PREPARO EM MISTURADOR 300 KG. AF_10/2022</t>
  </si>
  <si>
    <t>87886</t>
  </si>
  <si>
    <t>CHAPISCO APLICADO NO TETO OU EM ESTRUTURA, COM DESEMPENADEIRA DENTADA. ARGAMASSA INDUSTRIALIZADA COM PREPARO MANUAL. AF_10/2022</t>
  </si>
  <si>
    <t>87887</t>
  </si>
  <si>
    <t>CHAPISCO APLICADO NO TETO OU EM ESTRUTURA, COM DESEMPENADEIRA DENTADA. ARGAMASSA INDUSTRIALIZADA COM PREPARO EM MISTURADOR 300 KG. AF_10/2022</t>
  </si>
  <si>
    <t>87888</t>
  </si>
  <si>
    <t>CHAPISCO APLICADO EM ALVENARIA (SEM PRESENÇA DE VÃOS) E ESTRUTURAS DE CONCRETO DE FACHADA, COM ROLO PARA TEXTURA ACRÍLICA.  ARGAMASSA TRAÇO 1:4 E EMULSÃO POLIMÉRICA (ADESIVO) COM PREPARO MANUAL. AF_10/2022</t>
  </si>
  <si>
    <t>8,42</t>
  </si>
  <si>
    <t>87889</t>
  </si>
  <si>
    <t>CHAPISCO APLICADO EM ALVENARIA (SEM PRESENÇA DE VÃOS) E ESTRUTURAS DE CONCRETO DE FACHADA, COM ROLO PARA TEXTURA ACRÍLICA.  ARGAMASSA TRAÇO 1:4 E EMULSÃO POLIMÉRICA (ADESIVO) COM PREPARO EM BETONEIRA 400L. AF_10/2022</t>
  </si>
  <si>
    <t>87891</t>
  </si>
  <si>
    <t>CHAPISCO APLICADO EM ALVENARIA (SEM PRESENÇA DE VÃOS) E ESTRUTURAS DE CONCRETO DE FACHADA, COM ROLO PARA TEXTURA ACRÍLICA. ARGAMASSA INDUSTRIALIZADA COM PREPARO MANUAL. AF_10/2022</t>
  </si>
  <si>
    <t>87892</t>
  </si>
  <si>
    <t>CHAPISCO APLICADO EM ALVENARIA (SEM PRESENÇA DE VÃOS) E ESTRUTURAS DE CONCRETO DE FACHADA, COM ROLO PARA TEXTURA ACRÍLICA.  ARGAMASSA INDUSTRIALIZADA COM PREPARO EM MISTURADOR 300 KG. AF_10/2022</t>
  </si>
  <si>
    <t>87893</t>
  </si>
  <si>
    <t>CHAPISCO APLICADO EM ALVENARIA (SEM PRESENÇA DE VÃOS) E ESTRUTURAS DE CONCRETO DE FACHADA, COM COLHER DE PEDREIRO.  ARGAMASSA TRAÇO 1:3 COM PREPARO MANUAL. AF_10/2022</t>
  </si>
  <si>
    <t>87894</t>
  </si>
  <si>
    <t>CHAPISCO APLICADO EM ALVENARIA (SEM PRESENÇA DE VÃOS) E ESTRUTURAS DE CONCRETO DE FACHADA, COM COLHER DE PEDREIRO.  ARGAMASSA TRAÇO 1:3 COM PREPARO EM BETONEIRA 400L. AF_10/2022</t>
  </si>
  <si>
    <t>87896</t>
  </si>
  <si>
    <t>CHAPISCO APLICADO EM ALVENARIA (SEM PRESENÇA DE VÃOS) E ESTRUTURAS DE CONCRETO DE FACHADA, COM EQUIPAMENTO DE PROJEÇÃO. ARGAMASSA TRAÇO 1:3 COM PREPARO MANUAL. AF_10/2022</t>
  </si>
  <si>
    <t>87897</t>
  </si>
  <si>
    <t>CHAPISCO APLICADO EM ALVENARIA (SEM PRESENÇA DE VÃOS) E ESTRUTURAS DE CONCRETO DE FACHADA, COM EQUIPAMENTO DE PROJEÇÃO.  ARGAMASSA TRAÇO 1:3 COM PREPARO EM BETONEIRA 400 L. AF_10/2022</t>
  </si>
  <si>
    <t>87899</t>
  </si>
  <si>
    <t>CHAPISCO APLICADO EM ALVENARIA (COM PRESENÇA DE VÃOS) E ESTRUTURAS DE CONCRETO DE FACHADA, COM ROLO PARA TEXTURA ACRÍLICA.  ARGAMASSA TRAÇO 1:4 E EMULSÃO POLIMÉRICA (ADESIVO) COM PREPARO MANUAL. AF_10/2022</t>
  </si>
  <si>
    <t>87900</t>
  </si>
  <si>
    <t>CHAPISCO APLICADO EM ALVENARIA (COM PRESENÇA DE VÃOS) E ESTRUTURAS DE CONCRETO DE FACHADA, COM ROLO PARA TEXTURA ACRÍLICA.  ARGAMASSA TRAÇO 1:4 E EMULSÃO POLIMÉRICA (ADESIVO) COM PREPARO EM BETONEIRA 400L. AF_10/2022</t>
  </si>
  <si>
    <t>87902</t>
  </si>
  <si>
    <t>CHAPISCO APLICADO EM ALVENARIA (COM PRESENÇA DE VÃOS) E ESTRUTURAS DE CONCRETO DE FACHADA, COM ROLO PARA TEXTURA ACRÍLICA.  ARGAMASSA INDUSTRIALIZADA COM PREPARO MANUAL. AF_10/2022</t>
  </si>
  <si>
    <t>87903</t>
  </si>
  <si>
    <t>CHAPISCO APLICADO EM ALVENARIA (COM PRESENÇA DE VÃOS) E ESTRUTURAS DE CONCRETO DE FACHADA, COM ROLO PARA TEXTURA ACRÍLICA.  ARGAMASSA INDUSTRIALIZADA COM PREPARO EM MISTURADOR 300 KG. AF_10/2022</t>
  </si>
  <si>
    <t>9,59</t>
  </si>
  <si>
    <t>87904</t>
  </si>
  <si>
    <t>CHAPISCO APLICADO EM ALVENARIA (COM PRESENÇA DE VÃOS) E ESTRUTURAS DE CONCRETO DE FACHADA, COM COLHER DE PEDREIRO.  ARGAMASSA TRAÇO 1:3 COM PREPARO MANUAL. AF_10/2022</t>
  </si>
  <si>
    <t>87905</t>
  </si>
  <si>
    <t>CHAPISCO APLICADO EM ALVENARIA (COM PRESENÇA DE VÃOS) E ESTRUTURAS DE CONCRETO DE FACHADA, COM COLHER DE PEDREIRO.  ARGAMASSA TRAÇO 1:3 COM PREPARO EM BETONEIRA 400L. AF_10/2022</t>
  </si>
  <si>
    <t>87907</t>
  </si>
  <si>
    <t>CHAPISCO APLICADO EM ALVENARIA (COM PRESENÇA DE VÃOS) E ESTRUTURAS DE CONCRETO DE FACHADA, COM EQUIPAMENTO DE PROJEÇÃO.  ARGAMASSA TRAÇO 1:3 COM PREPARO MANUAL. AF_10/2022</t>
  </si>
  <si>
    <t>87908</t>
  </si>
  <si>
    <t>CHAPISCO APLICADO EM ALVENARIA (COM PRESENÇA DE VÃOS) E ESTRUTURAS DE CONCRETO DE FACHADA, COM EQUIPAMENTO DE PROJEÇÃO.  ARGAMASSA TRAÇO 1:3 COM PREPARO EM BETONEIRA 400 L. AF_10/2022</t>
  </si>
  <si>
    <t>87910</t>
  </si>
  <si>
    <t>CHAPISCO APLICADO SOMENTE NA ESTRUTURA DE CONCRETO DA FACHADA, COM DESEMPENADEIRA DENTADA. ARGAMASSA INDUSTRIALIZADA COM PREPARO MANUAL. AF_10/2022</t>
  </si>
  <si>
    <t>19,37</t>
  </si>
  <si>
    <t>87911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</si>
  <si>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</si>
  <si>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</si>
  <si>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</si>
  <si>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</si>
  <si>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</si>
  <si>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0107</t>
  </si>
  <si>
    <t>87411</t>
  </si>
  <si>
    <t>87412</t>
  </si>
  <si>
    <t>87413</t>
  </si>
  <si>
    <t>87414</t>
  </si>
  <si>
    <t>87415</t>
  </si>
  <si>
    <t>87416</t>
  </si>
  <si>
    <t>87417</t>
  </si>
  <si>
    <t>87418</t>
  </si>
  <si>
    <t>87419</t>
  </si>
  <si>
    <t>87420</t>
  </si>
  <si>
    <t>87421</t>
  </si>
  <si>
    <t>87422</t>
  </si>
  <si>
    <t>87423</t>
  </si>
  <si>
    <t>35,68</t>
  </si>
  <si>
    <t>87424</t>
  </si>
  <si>
    <t>87425</t>
  </si>
  <si>
    <t>87426</t>
  </si>
  <si>
    <t>87427</t>
  </si>
  <si>
    <t>87428</t>
  </si>
  <si>
    <t>43,93</t>
  </si>
  <si>
    <t>87429</t>
  </si>
  <si>
    <t>87430</t>
  </si>
  <si>
    <t>87431</t>
  </si>
  <si>
    <t>19,23</t>
  </si>
  <si>
    <t>87432</t>
  </si>
  <si>
    <t>87433</t>
  </si>
  <si>
    <t>87434</t>
  </si>
  <si>
    <t>87435</t>
  </si>
  <si>
    <t>29,14</t>
  </si>
  <si>
    <t>87436</t>
  </si>
  <si>
    <t>87437</t>
  </si>
  <si>
    <t>87438</t>
  </si>
  <si>
    <t>87439</t>
  </si>
  <si>
    <t>37,96</t>
  </si>
  <si>
    <t>87440</t>
  </si>
  <si>
    <t>87527</t>
  </si>
  <si>
    <t>87528</t>
  </si>
  <si>
    <t>51,60</t>
  </si>
  <si>
    <t>87529</t>
  </si>
  <si>
    <t>87530</t>
  </si>
  <si>
    <t>87531</t>
  </si>
  <si>
    <t>87532</t>
  </si>
  <si>
    <t>87535</t>
  </si>
  <si>
    <t>87536</t>
  </si>
  <si>
    <t>87537</t>
  </si>
  <si>
    <t>87538</t>
  </si>
  <si>
    <t>87539</t>
  </si>
  <si>
    <t>87541</t>
  </si>
  <si>
    <t>57,35</t>
  </si>
  <si>
    <t>87543</t>
  </si>
  <si>
    <t>20,82</t>
  </si>
  <si>
    <t>87545</t>
  </si>
  <si>
    <t>87546</t>
  </si>
  <si>
    <t>87547</t>
  </si>
  <si>
    <t>87548</t>
  </si>
  <si>
    <t>87549</t>
  </si>
  <si>
    <t>25,90</t>
  </si>
  <si>
    <t>87550</t>
  </si>
  <si>
    <t>28,58</t>
  </si>
  <si>
    <t>87553</t>
  </si>
  <si>
    <t>21,93</t>
  </si>
  <si>
    <t>87554</t>
  </si>
  <si>
    <t>87555</t>
  </si>
  <si>
    <t>40,59</t>
  </si>
  <si>
    <t>87556</t>
  </si>
  <si>
    <t>87557</t>
  </si>
  <si>
    <t>35,95</t>
  </si>
  <si>
    <t>87559</t>
  </si>
  <si>
    <t>87561</t>
  </si>
  <si>
    <t>87775</t>
  </si>
  <si>
    <t>EMBOÇO OU MASSA ÚNICA EM ARGAMASSA TRAÇO 1:2:8, PREPARO MECÂNICO COM BETONEIRA 400 L, APLICADA MANUALMENTE EM PANOS DE FACHADA COM PRESENÇA DE VÃOS, ESPESSURA DE 25 MM. AF_08/2022</t>
  </si>
  <si>
    <t>87777</t>
  </si>
  <si>
    <t>EMBOÇO OU MASSA ÚNICA EM ARGAMASSA TRAÇO 1:2:8, PREPARO MANUAL, APLICADA MANUALMENTE EM PANOS DE FACHADA COM PRESENÇA DE VÃOS, ESPESSURA DE 25 MM. AF_08/2022</t>
  </si>
  <si>
    <t>62,29</t>
  </si>
  <si>
    <t>87778</t>
  </si>
  <si>
    <t>EMBOÇO OU MASSA ÚNICA EM ARGAMASSA INDUSTRIALIZADA, PREPARO MECÂNICO E APLICAÇÃO COM EQUIPAMENTO DE MISTURA E PROJEÇÃO DE 1,5 M3/H DE ARGAMASSA EM PANOS DE FACHADA COM PRESENÇA DE VÃOS, ESPESSURA DE 25 MM. AF_08/2022</t>
  </si>
  <si>
    <t>87779</t>
  </si>
  <si>
    <t>EMBOÇO OU MASSA ÚNICA EM ARGAMASSA TRAÇO 1:2:8, PREPARO MECÂNICO COM BETONEIRA 400 L, APLICADA MANUALMENTE EM PANOS DE FACHADA COM PRESENÇA DE VÃOS, ESPESSURA DE 35 MM. AF_08/2022</t>
  </si>
  <si>
    <t>75,15</t>
  </si>
  <si>
    <t>87781</t>
  </si>
  <si>
    <t>EMBOÇO OU MASSA ÚNICA EM ARGAMASSA TRAÇO 1:2:8, PREPARO MANUAL, APLICADA MANUALMENTE EM PANOS DE FACHADA COM PRESENÇA DE VÃOS, ESPESSURA DE 35 MM. AF_08/2022</t>
  </si>
  <si>
    <t>87783</t>
  </si>
  <si>
    <t>EMBOÇO OU MASSA ÚNICA EM ARGAMASSA INDUSTRIALIZADA, PREPARO MECÂNICO E APLICAÇÃO COM EQUIPAMENTO DE MISTURA E PROJEÇÃO DE 1,5 M3/H DE ARGAMASSA EM PANOS DE FACHADA COM PRESENÇA DE VÃOS, ESPESSURA DE 35 MM. AF_08/2022</t>
  </si>
  <si>
    <t>87784</t>
  </si>
  <si>
    <t>EMBOÇO OU MASSA ÚNICA EM ARGAMASSA TRAÇO 1:2:8, PREPARO MECÂNICO COM BETONEIRA 400 L, APLICADA MANUALMENTE EM PANOS DE FACHADA COM PRESENÇA DE VÃOS, ESPESSURA DE 45 MM. AF_08/2022</t>
  </si>
  <si>
    <t>87786</t>
  </si>
  <si>
    <t>EMBOÇO OU MASSA ÚNICA EM ARGAMASSA TRAÇO 1:2:8, PREPARO MANUAL, APLICADA MANUALMENTE EM PANOS DE FACHADA COM PRESENÇA DE VÃOS, ESPESSURA DE 45 MM. AF_08/2022</t>
  </si>
  <si>
    <t>87787</t>
  </si>
  <si>
    <t>EMBOÇO OU MASSA ÚNICA EM ARGAMASSA INDUSTRIALIZADA, PREPARO MECÂNICO E APLICAÇÃO COM EQUIPAMENTO DE MISTURA E PROJEÇÃO DE 1,5 M3/H DE ARGAMASSA EM PANOS DE FACHADA COM PRESENÇA DE VÃOS, ESPESSURA DE 45 MM. AF_08/2022</t>
  </si>
  <si>
    <t>87788</t>
  </si>
  <si>
    <t>EMBOÇO OU MASSA ÚNICA EM ARGAMASSA TRAÇO 1:2:8, PREPARO MECÂNICO COM BETONEIRA 400 L, APLICADA MANUALMENTE EM PANOS DE FACHADA COM PRESENÇA DE VÃOS, ESPESSURA MAIOR OU IGUAL A 50 MM. AF_08/2022</t>
  </si>
  <si>
    <t>87790</t>
  </si>
  <si>
    <t>87791</t>
  </si>
  <si>
    <t>EMBOÇO OU MASSA ÚNICA EM ARGAMASSA INDUSTRIALIZADA, PREPARO MECÂNICO E APLICAÇÃO COM EQUIPAMENTO DE MISTURA E PROJEÇÃO DE 1,5 M3/H DE ARGAMASSA EM PANOS DE FACHADA COM PRESENÇA DE VÃOS, ESPESSURA MAIOR OU IGUAL A 50 MM. AF_08/2022</t>
  </si>
  <si>
    <t>87792</t>
  </si>
  <si>
    <t>EMBOÇO OU MASSA ÚNICA EM ARGAMASSA TRAÇO 1:2:8, PREPARO MECÂNICO COM BETONEIRA 400 L, APLICADA MANUALMENTE EM PANOS CEGOS DE FACHADA (SEM PRESENÇA DE VÃOS), ESPESSURA DE 25 MM. AF_08/2022</t>
  </si>
  <si>
    <t>87794</t>
  </si>
  <si>
    <t>EMBOÇO OU MASSA ÚNICA EM ARGAMASSA TRAÇO 1:2:8, PREPARO MANUAL, APLICADA MANUALMENTE EM PANOS CEGOS DE FACHADA (SEM PRESENÇA DE VÃOS), ESPESSURA DE 25 MM. AF_09/2022</t>
  </si>
  <si>
    <t>87795</t>
  </si>
  <si>
    <t>EMBOÇO OU MASSA ÚNICA EM ARGAMASSA INDUSTRIALIZADA, PREPARO MECÂNICO E APLICAÇÃO COM EQUIPAMENTO DE MISTURA E PROJEÇÃO DE 1,5 M3/H DE ARGAMASSA EM PANOS CEGOS DE FACHADA (SEM PRESENÇA DE VÃOS), ESPESSURA DE 25 MM. AF_08/2022</t>
  </si>
  <si>
    <t>87797</t>
  </si>
  <si>
    <t>EMBOÇO OU MASSA ÚNICA EM ARGAMASSA TRAÇO 1:2:8, PREPARO MECÂNICO COM BETONEIRA 400 L, APLICADA MANUALMENTE EM PANOS CEGOS DE FACHADA (SEM PRESENÇA DE VÃOS), ESPESSURA DE 35 MM. AF_08/2022</t>
  </si>
  <si>
    <t>60,31</t>
  </si>
  <si>
    <t>87799</t>
  </si>
  <si>
    <t>EMBOÇO OU MASSA ÚNICA EM ARGAMASSA TRAÇO 1:2:8, PREPARO MANUAL, APLICADA MANUALMENTE EM PANOS CEGOS DE FACHADA (SEM PRESENÇA DE VÃOS), ESPESSURA DE 35 MM. AF_08/2022</t>
  </si>
  <si>
    <t>87800</t>
  </si>
  <si>
    <t>EMBOÇO OU MASSA ÚNICA EM ARGAMASSA INDUSTRIALIZADA, PREPARO MECÂNICO E APLICAÇÃO COM EQUIPAMENTO DE MISTURA E PROJEÇÃO DE 1,5 M3/H DE ARGAMASSA EM PANOS CEGOS DE FACHADA (SEM PRESENÇA DE VÃOS), ESPESSURA DE 35 MM. AF_08/2022</t>
  </si>
  <si>
    <t>87801</t>
  </si>
  <si>
    <t>EMBOÇO OU MASSA ÚNICA EM ARGAMASSA TRAÇO 1:2:8, PREPARO MECÂNICO COM BETONEIRA 400 L, APLICADA MANUALMENTE EM PANOS CEGOS DE FACHADA (SEM PRESENÇA DE VÃOS), ESPESSURA DE 45 MM. AF_08/2022</t>
  </si>
  <si>
    <t>87803</t>
  </si>
  <si>
    <t>EMBOÇO OU MASSA ÚNICA EM ARGAMASSA TRAÇO 1:2:8, PREPARO MANUAL, APLICADA MANUALMENTE EM PANOS CEGOS DE FACHADA (SEM PRESENÇA DE VÃOS), ESPESSURA DE 45 MM. AF_08/2022</t>
  </si>
  <si>
    <t>87804</t>
  </si>
  <si>
    <t>EMBOÇO OU MASSA ÚNICA EM ARGAMASSA INDUSTRIALIZADA, PREPARO MECÂNICO E APLICAÇÃO COM EQUIPAMENTO DE MISTURA E PROJEÇÃO DE 1,5 M3/H DE ARGAMASSA EM PANOS CEGOS DE FACHADA (SEM PRESENÇA DE VÃOS), ESPESSURA DE 45 MM. AF_08/2022</t>
  </si>
  <si>
    <t>87805</t>
  </si>
  <si>
    <t>EMBOÇO OU MASSA ÚNICA EM ARGAMASSA TRAÇO 1:2:8, PREPARO MECÂNICO COM BETONEIRA 400 L, APLICADA MANUALMENTE EM PANOS CEGOS DE FACHADA (SEM PRESENÇA DE VÃOS), ESPESSURA MAIOR OU IGUAL A 50 MM. AF_08/2022</t>
  </si>
  <si>
    <t>87807</t>
  </si>
  <si>
    <t>EMBOÇO OU MASSA ÚNICA EM ARGAMASSA TRAÇO 1:2:8, PREPARO MANUAL, APLICADA MANUALMENTE EM PANOS CEGOS DE FACHADA (SEM PRESENÇA DE VÃOS), ESPESSURA MAIOR OU IGUAL A 50 MM. AF_08/2022</t>
  </si>
  <si>
    <t>87808</t>
  </si>
  <si>
    <t>EMBOÇO OU MASSA ÚNICA EM ARGAMASSA INDUSTRIALIZADA, PREPARO MECÂNICO E APLICAÇÃO COM EQUIPAMENTO DE MISTURA E PROJEÇÃO DE 1,5 M3/H DE ARGAMASSA EM PANOS CEGOS DE FACHADA (SEM PRESENÇA DE VÃOS), ESPESSURA MAIOR OU IGUAL A 50 MM. AF_08/2022</t>
  </si>
  <si>
    <t>100,07</t>
  </si>
  <si>
    <t>87809</t>
  </si>
  <si>
    <t>EMBOÇO OU MASSA ÚNICA EM ARGAMASSA TRAÇO 1:2:8, PREPARO MECÂNICO COM BETONEIRA 400 L, APLICADA MANUALMENTE EM SUPERFÍCIES EXTERNAS DA SACADA, ESPESSURA DE 25 MM, SEM USO DE TELA METÁLICA DE REFORÇO CONTRA FISSURAÇÃO. AF_08/2022</t>
  </si>
  <si>
    <t>87811</t>
  </si>
  <si>
    <t>EMBOÇO OU MASSA ÚNICA EM ARGAMASSA TRAÇO 1:2:8, PREPARO MANUAL, APLICADA MANUALMENTE EM SUPERFÍCIES EXTERNAS DA SACADA, ESPESSURA DE 25 MM, SEM USO DE TELA METÁLICA DE REFORÇO CONTRA FISSURAÇÃO. AF_08/2022</t>
  </si>
  <si>
    <t>87812</t>
  </si>
  <si>
    <t>EMBOÇO OU MASSA ÚNICA EM ARGAMASSA INDUSTRIALIZADA, PREPARO MECÂNICO E APLICAÇÃO COM EQUIPAMENTO DE MISTURA E PROJEÇÃO DE 1,5 M3/H EM SUPERFÍCIES EXTERNAS DA SACADA, ESPESSURA 25 MM, SEM USO DE TELA METÁLICA. AF_08/2022</t>
  </si>
  <si>
    <t>87813</t>
  </si>
  <si>
    <t>EMBOÇO OU MASSA ÚNICA EM ARGAMASSA TRAÇO 1:2:8, PREPARO MECÂNICO COM BETONEIRA 400 L, APLICADA MANUALMENTE EM SUPERFÍCIES EXTERNAS DA SACADA, ESPESSURA DE 35 MM, SEM USO DE TELA METÁLICA DE REFORÇO CONTRA FISSURAÇÃO. AF_08/2022</t>
  </si>
  <si>
    <t>87815</t>
  </si>
  <si>
    <t>EMBOÇO OU MASSA ÚNICA EM ARGAMASSA TRAÇO 1:2:8, PREPARO MANUAL, APLICADA MANUALMENTE EM SUPERFÍCIES EXTERNAS DA SACADA, ESPESSURA DE 35 MM, SEM USO DE TELA METÁLICA DE REFORÇO CONTRA FISSURAÇÃO. AF_08/2022</t>
  </si>
  <si>
    <t>87816</t>
  </si>
  <si>
    <t>EMBOÇO OU MASSA ÚNICA EM ARGAMASSA INDUSTRIALIZADA, PREPARO MECÂNICO E APLICAÇÃO COM EQUIPAMENTO DE MISTURA E PROJEÇÃO DE 1,5 M3/H EM SUPERFÍCIES EXTERNAS DA SACADA, ESPESSURA 35 MM, SEM USO DE TELA METÁLICA. AF_08/2022</t>
  </si>
  <si>
    <t>87817</t>
  </si>
  <si>
    <t>EMBOÇO OU MASSA ÚNICA EM ARGAMASSA TRAÇO 1:2:8, PREPARO MECÂNICO COM BETONEIRA 400 L, APLICADA MANUALMENTE EM SUPERFÍCIES EXTERNAS DA SACADA, ESPESSURA DE 45 MM, SEM USO DE TELA METÁLICA DE REFORÇO CONTRA FISSURAÇÃO. AF_08/2022</t>
  </si>
  <si>
    <t>87819</t>
  </si>
  <si>
    <t>EMBOÇO OU MASSA ÚNICA EM ARGAMASSA TRAÇO 1:2:8, PREPARO MANUAL, APLICADA MANUALMENTE EM SUPERFÍCIES EXTERNAS DA SACADA, ESPESSURA DE 45 MM, SEM USO DE TELA METÁLICA DE REFORÇO CONTRA FISSURAÇÃO. AF_08/2022</t>
  </si>
  <si>
    <t>87820</t>
  </si>
  <si>
    <t>EMBOÇO OU MASSA ÚNICA EM ARGAMASSA INDUSTRIALIZADA, PREPARO MECÂNICO E APLICAÇÃO COM EQUIPAMENTO DE MISTURA E PROJEÇÃO DE 1,5 M3/H EM SUPERFÍCIES EXTERNAS DA SACADA, ESPESSURA 45 MM, SEM USO DE TELA METÁLICA. AF_08/2022</t>
  </si>
  <si>
    <t>127,16</t>
  </si>
  <si>
    <t>87821</t>
  </si>
  <si>
    <t>EMBOÇO OU MASSA ÚNICA EM ARGAMASSA TRAÇO 1:2:8, PREPARO MECÂNICO COM BETONEIRA 400 L, APLICADA MANUALMENTE EM SUPERFÍCIES EXTERNAS DA SACADA, ESPESSURA MAIOR OU IGUAL A 50 MM, SEM USO DE TELA METÁLICA DE REFORÇO CONTRA FISSURAÇÃO. AF_08/2022</t>
  </si>
  <si>
    <t>87823</t>
  </si>
  <si>
    <t>EMBOÇO OU MASSA ÚNICA EM ARGAMASSA TRAÇO 1:2:8, PREPARO MANUAL, APLICADA MANUALMENTE EM SUPERFÍCIES EXTERNAS DA SACADA, ESPESSURA MAIOR OU IGUAL A 50 MM, SEM USO DE TELA METÁLICA DE REFORÇO CONTRA FISSURAÇÃO. AF_068/2022</t>
  </si>
  <si>
    <t>87824</t>
  </si>
  <si>
    <t>EMBOÇO OU MASSA ÚNICA EM ARGAMASSA INDUSTRIALIZADA, PREPARO MECÂNICO E APLICAÇÃO COM EQUIPAMENTO DE MISTURA E PROJEÇÃO DE 1,5 M3/H EM SUPERFÍCIES EXTERNAS DA SACADA, ESPESSURA MAIOR OU IGUAL A 50 MM, SEM USO DE TELA METÁLICA. AF_08/2022</t>
  </si>
  <si>
    <t>87825</t>
  </si>
  <si>
    <t>EMBOÇO OU MASSA ÚNICA EM ARGAMASSA TRAÇO 1:2:8, PREPARO MECÂNICO COM BETONEIRA 400 L, APLICADA MANUALMENTE NAS PAREDES INTERNAS DA SACADA, ESPESSURA DE 25 MM, SEM USO DE TELA METÁLICA DE REFORÇO CONTRA FISSURAÇÃO. AF_08/2022</t>
  </si>
  <si>
    <t>87827</t>
  </si>
  <si>
    <t>EMBOÇO OU MASSA ÚNICA EM ARGAMASSA TRAÇO 1:2:8, PREPARO MANUAL, APLICADA MANUALMENTE NAS PAREDES INTERNAS DA SACADA, ESPESSURA DE 25 MM, SEM USO DE TELA METÁLICA DE REFORÇO CONTRA FISSURAÇÃO. AF_08/2022</t>
  </si>
  <si>
    <t>80,65</t>
  </si>
  <si>
    <t>87828</t>
  </si>
  <si>
    <t>EMBOÇO OU MASSA ÚNICA EM ARGAMASSA INDUSTRIALIZADA, PREPARO MECÂNICO E APLICAÇÃO COM EQUIPAMENTO DE MISTURA E PROJEÇÃO DE 1,5 M3/H NAS PAREDES INTERNAS DA SACADA, ESPESSURA 25 MM, SEM USO DE TELA METÁLICA. AF_08/2022</t>
  </si>
  <si>
    <t>93,22</t>
  </si>
  <si>
    <t>87829</t>
  </si>
  <si>
    <t>EMBOÇO OU MASSA ÚNICA EM ARGAMASSA TRAÇO 1:2:8, PREPARO MECÂNICO COM BETONEIRA 400 L, APLICADA MANUALMENTE NAS PAREDES INTERNAS DA SACADA, ESPESSURA DE 35 MM, SEM USO DE TELA METÁLICA DE REFORÇO CONTRA FISSURAÇÃO. AF_08/2022</t>
  </si>
  <si>
    <t>87831</t>
  </si>
  <si>
    <t>EMBOÇO OU MASSA ÚNICA EM ARGAMASSA TRAÇO 1:2:8, PREPARO MANUAL, APLICADA MANUALMENTE NAS PAREDES INTERNAS DA SACADA, ESPESSURA DE 35 MM, SEM USO DE TELA METÁLICA DE REFORÇO CONTRA FISSURAÇÃO. AF_08/2022</t>
  </si>
  <si>
    <t>87832</t>
  </si>
  <si>
    <t>EMBOÇO OU MASSA ÚNICA EM ARGAMASSA INDUSTRIALIZADA, PREPARO MECÂNICO E APLICAÇÃO COM EQUIPAMENTO DE MISTURA E PROJEÇÃO DE 1,5 M3/H DE ARGAMASSA NAS PAREDES INTERNAS DA SACADA, ESPESSURA 35 MM, SEM USO DE TELA METÁLICA. AF_08/2022</t>
  </si>
  <si>
    <t>87834</t>
  </si>
  <si>
    <t>87835</t>
  </si>
  <si>
    <t>87836</t>
  </si>
  <si>
    <t>87837</t>
  </si>
  <si>
    <t>87838</t>
  </si>
  <si>
    <t>87839</t>
  </si>
  <si>
    <t>87840</t>
  </si>
  <si>
    <t>87841</t>
  </si>
  <si>
    <t>87842</t>
  </si>
  <si>
    <t>87843</t>
  </si>
  <si>
    <t>87844</t>
  </si>
  <si>
    <t>87845</t>
  </si>
  <si>
    <t>87846</t>
  </si>
  <si>
    <t>87847</t>
  </si>
  <si>
    <t>87848</t>
  </si>
  <si>
    <t>153,09</t>
  </si>
  <si>
    <t>87849</t>
  </si>
  <si>
    <t>87850</t>
  </si>
  <si>
    <t>169,96</t>
  </si>
  <si>
    <t>87851</t>
  </si>
  <si>
    <t>87852</t>
  </si>
  <si>
    <t>87853</t>
  </si>
  <si>
    <t>87854</t>
  </si>
  <si>
    <t>87855</t>
  </si>
  <si>
    <t>87856</t>
  </si>
  <si>
    <t>87857</t>
  </si>
  <si>
    <t>87858</t>
  </si>
  <si>
    <t>87859</t>
  </si>
  <si>
    <t>89048</t>
  </si>
  <si>
    <t>89049</t>
  </si>
  <si>
    <t>89173</t>
  </si>
  <si>
    <t>90406</t>
  </si>
  <si>
    <t>54,48</t>
  </si>
  <si>
    <t>90407</t>
  </si>
  <si>
    <t>90408</t>
  </si>
  <si>
    <t>90409</t>
  </si>
  <si>
    <t>41,24</t>
  </si>
  <si>
    <t>104203</t>
  </si>
  <si>
    <t>EMBOÇO OU MASSA ÚNICA EM ARGAMASSA TRAÇO 1:2:8, PREPARO MECÂNICA COM BETONEIRA 400 L, APLICADA COM PROJETOR TIPO CANEQUINHA EM PANOS DE FACHADA COM PRESENÇA DE VÃOS, ESPESSURA DE 25 MM, ACESSO POR BALANCIM MANUAL. AF_08/2022</t>
  </si>
  <si>
    <t>61,69</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</si>
  <si>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</si>
  <si>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</si>
  <si>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</si>
  <si>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</si>
  <si>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87,83</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</si>
  <si>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</si>
  <si>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</si>
  <si>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</si>
  <si>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</si>
  <si>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</si>
  <si>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</si>
  <si>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</si>
  <si>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</si>
  <si>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104210</t>
  </si>
  <si>
    <t>EMBOÇO OU MASSA ÚNICA EM ARGAMASSA TRAÇO 1:2:8, PREPARO MECÂNICA COM BETONEIRA 400 L, APLICADA COM PROJETOR TIPO CANEQUINHA EM PANOS DE FACHADA SEM PRESENÇA DE VÃOS, ESPESSURA DE 50 MM, ACESSO POR BALANCIM MANUAL. AF_08/2022</t>
  </si>
  <si>
    <t>74,82</t>
  </si>
  <si>
    <t>104211</t>
  </si>
  <si>
    <t>EMBOÇO OU MASSA ÚNICA EM ARGAMASSA TRAÇO 1:2:8, PREPARO MECÂNICA COM BETONEIRA 400 L, APLICADA COM PROJETOR TIPO CANEQUINHA EM SUPERFÍCIES EXTERNAS DA SACADA, ESPESSURA DE 25 MM, ACESSO POR BALANCIM MANUAL, SEM USO DE TELA METÁLICA. AF_08/2022</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</si>
  <si>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</si>
  <si>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</si>
  <si>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</si>
  <si>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</si>
  <si>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104214</t>
  </si>
  <si>
    <t>EMBOÇO OU MASSA ÚNICA EM ARGAMASSA TRAÇO 1:2:8, PREPARO MECÂNICA COM BETONEIRA 400 L, APLICADA COM PROJETOR TIPO CANEQUINHA EM SUPERFÍCIES EXTERNAS DA SACADA, ESPESSURA DE 50 MM, ACESSO POR BALANCIM MANUAL, SEM USO DE TELA METÁLICA. AF_08/2022</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</si>
  <si>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</si>
  <si>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</si>
  <si>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</si>
  <si>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</si>
  <si>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</si>
  <si>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</si>
  <si>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</si>
  <si>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</si>
  <si>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58,43</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</si>
  <si>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</si>
  <si>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</si>
  <si>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</si>
  <si>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</si>
  <si>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</si>
  <si>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</si>
  <si>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</si>
  <si>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</si>
  <si>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104223</t>
  </si>
  <si>
    <t>EMBOÇO OU MASSA ÚNICA EM ARGAMASSA INDUSTRIALIZADA, PREPARO MECÂNICA E APLICAÇÃO COM EQUIPAMENTO DE MISTURA E PROJEÇÃO DE 1,5 M3/H DE ARGAMASSA EM PANOS DE FACHADA COM PRESENÇA DE VÃOS, ESPESSURA DE 35 MM, ACESSO POR ANDAIME. AF_08/2022</t>
  </si>
  <si>
    <t>92,22</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</si>
  <si>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</si>
  <si>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</si>
  <si>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</si>
  <si>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</si>
  <si>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104226</t>
  </si>
  <si>
    <t>EMBOÇO OU MASSA ÚNICA EM ARGAMASSA TRAÇO 1:2:8, PREPARO MANUAL, APLICADA MANUALMENTE EM PANOS DE FACHADA COM PRESENÇA DE VÃOS, ESPESSURA DE 45 MM, ACESSO POR ANDAIME. AF_08/2022</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</si>
  <si>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</si>
  <si>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</si>
  <si>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</si>
  <si>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</si>
  <si>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</si>
  <si>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</si>
  <si>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</si>
  <si>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</si>
  <si>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</si>
  <si>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</si>
  <si>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</si>
  <si>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</si>
  <si>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91,23</t>
  </si>
  <si>
    <t>104233</t>
  </si>
  <si>
    <t>EMBOÇO OU MASSA ÚNICA EM ARGAMASSA TRAÇO 1:2:8, PREPARO MECÂNICA COM BETONEIRA 400 L, APLICADA MANUALMENTE EM PANOS DE FACHADA SEM PRESENÇA DE VÃOS, ESPESSURA DE 25 MM, ACESSO POR ANDAIME. AF_08/2022</t>
  </si>
  <si>
    <t>41,67</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</si>
  <si>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</si>
  <si>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</si>
  <si>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</si>
  <si>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</si>
  <si>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</si>
  <si>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</si>
  <si>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</si>
  <si>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</si>
  <si>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</si>
  <si>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</si>
  <si>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</si>
  <si>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</si>
  <si>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</si>
  <si>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</si>
  <si>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</si>
  <si>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</si>
  <si>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</si>
  <si>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</si>
  <si>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</si>
  <si>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</si>
  <si>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</si>
  <si>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</si>
  <si>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68,26</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</si>
  <si>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</si>
  <si>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</si>
  <si>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</si>
  <si>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</si>
  <si>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</si>
  <si>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</si>
  <si>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</si>
  <si>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</si>
  <si>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</si>
  <si>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</si>
  <si>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</si>
  <si>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</si>
  <si>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</si>
  <si>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</si>
  <si>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</si>
  <si>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</si>
  <si>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</si>
  <si>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</si>
  <si>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</si>
  <si>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</si>
  <si>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</si>
  <si>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</si>
  <si>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104256</t>
  </si>
  <si>
    <t>EMBOÇO OU MASSA ÚNICA EM ARGAMASSA TRAÇO 1:2:8, PREPARO MECÂNICO COM BETONEIRA 400 L, APLICADA COM PROJETOR TIPO CANEQUINHA EM SUPERFÍCIES EXTERNAS DA SACADA, ESPESSURA DE 35 MM, ACESSO POR ANDAIME, SEM USO DE TELA METÁLICA. AF_08/2022</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</si>
  <si>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</si>
  <si>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</si>
  <si>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</si>
  <si>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</si>
  <si>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</si>
  <si>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</si>
  <si>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</si>
  <si>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</si>
  <si>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</si>
  <si>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</si>
  <si>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104262</t>
  </si>
  <si>
    <t>EMBOÇO OU MASSA ÚNICA EM ARGAMASSA TRAÇO 1:2:8, PREPARO MANUAL, APLICADA MANUALMENTE EM SUPERFÍCIES EXTERNAS DA SACADA, ESPESSURA DE 50 MM, ACESSO POR ANDAIME, SEM USO DE TELA METÁLICA. AF_08/2022</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</si>
  <si>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</si>
  <si>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</si>
  <si>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104264</t>
  </si>
  <si>
    <t>EMBOÇO OU MASSA ÚNICA EM ARGAMASSA TRAÇO 1:2:8, PREPARO MECÂNICO COM BETONEIRA 400 L, APLICADA COM PROJETOR TIPO CANEQUINHA EM SUPERFÍCIES EXTERNAS DA SACADA, ESPESSURA DE 50 MM, ACESSO POR ANDAIME, SEM USO DE TELA METÁLICA. AF_08/2022</t>
  </si>
  <si>
    <t>0110</t>
  </si>
  <si>
    <t>87242</t>
  </si>
  <si>
    <t>87243</t>
  </si>
  <si>
    <t>87244</t>
  </si>
  <si>
    <t>87245</t>
  </si>
  <si>
    <t>87265</t>
  </si>
  <si>
    <t>87267</t>
  </si>
  <si>
    <t>65,63</t>
  </si>
  <si>
    <t>87269</t>
  </si>
  <si>
    <t>87271</t>
  </si>
  <si>
    <t>69,97</t>
  </si>
  <si>
    <t>87273</t>
  </si>
  <si>
    <t>65,00</t>
  </si>
  <si>
    <t>87275</t>
  </si>
  <si>
    <t>74,50</t>
  </si>
  <si>
    <t>88786</t>
  </si>
  <si>
    <t>88787</t>
  </si>
  <si>
    <t>88788</t>
  </si>
  <si>
    <t>88789</t>
  </si>
  <si>
    <t>89045</t>
  </si>
  <si>
    <t>89170</t>
  </si>
  <si>
    <t>(COMPOSIÇÃO REPRESENTATIVA) DO SERVIÇO DE REVESTIMENTO CERÂMICO PARA PAREDES INTERNAS, MEIA OU PAREDE INTEIRA, PLACAS TIPO ESMALTADA EXTRA DE 20X20 CM, PARA EDIFICAÇÕES HABITACIONAIS UNIFAMILIAR (CASAS) E EDIFICAÇÕES PÚBLICAS PADRÃO. AF_11/2014</t>
  </si>
  <si>
    <t>64,00</t>
  </si>
  <si>
    <t>93393</t>
  </si>
  <si>
    <t>93395</t>
  </si>
  <si>
    <t>56,59</t>
  </si>
  <si>
    <t>99195</t>
  </si>
  <si>
    <t>99198</t>
  </si>
  <si>
    <t>104453</t>
  </si>
  <si>
    <t>104454</t>
  </si>
  <si>
    <t>69,52</t>
  </si>
  <si>
    <t>104455</t>
  </si>
  <si>
    <t>104456</t>
  </si>
  <si>
    <t>104457</t>
  </si>
  <si>
    <t>76,63</t>
  </si>
  <si>
    <t>104458</t>
  </si>
  <si>
    <t>104459</t>
  </si>
  <si>
    <t>104460</t>
  </si>
  <si>
    <t>104461</t>
  </si>
  <si>
    <t>104462</t>
  </si>
  <si>
    <t>66,32</t>
  </si>
  <si>
    <t>0125</t>
  </si>
  <si>
    <t>101965</t>
  </si>
  <si>
    <t>0132</t>
  </si>
  <si>
    <t>101966</t>
  </si>
  <si>
    <t>101979</t>
  </si>
  <si>
    <t>0133</t>
  </si>
  <si>
    <t>96112</t>
  </si>
  <si>
    <t>96117</t>
  </si>
  <si>
    <t>96122</t>
  </si>
  <si>
    <t>0134</t>
  </si>
  <si>
    <t>96109</t>
  </si>
  <si>
    <t>FORRO EM PLACAS DE GESSO, PARA AMBIENTES RESIDENCIAIS. AF_05/2017_PS</t>
  </si>
  <si>
    <t>96110</t>
  </si>
  <si>
    <t>FORRO EM DRYWALL, PARA AMBIENTES RESIDENCIAIS, INCLUSIVE ESTRUTURA DE FIXAÇÃO. AF_05/2017_PS</t>
  </si>
  <si>
    <t>96113</t>
  </si>
  <si>
    <t>FORRO EM PLACAS DE GESSO, PARA AMBIENTES COMERCIAIS. AF_05/2017_PS</t>
  </si>
  <si>
    <t>38,06</t>
  </si>
  <si>
    <t>96114</t>
  </si>
  <si>
    <t>FORRO EM DRYWALL, PARA AMBIENTES COMERCIAIS, INCLUSIVE ESTRUTURA DE FIXAÇÃO. AF_05/2017_PS</t>
  </si>
  <si>
    <t>96120</t>
  </si>
  <si>
    <t>96123</t>
  </si>
  <si>
    <t>ACABAMENTOS PARA FORRO (MOLDURA EM DRYWALL, COM LARGURA DE 15 CM). AF_05/2017_PS</t>
  </si>
  <si>
    <t>33,22</t>
  </si>
  <si>
    <t>99054</t>
  </si>
  <si>
    <t>ACABAMENTOS PARA FORRO (SANCA DE GESSO MONTADA NA OBRA). AF_05/2017_PS</t>
  </si>
  <si>
    <t>0311</t>
  </si>
  <si>
    <t>96111</t>
  </si>
  <si>
    <t>FORRO EM RÉGUAS DE PVC, FRISADO, PARA AMBIENTES RESIDENCIAIS, INCLUSIVE ESTRUTURA DE FIXAÇÃO. AF_05/2017_PS</t>
  </si>
  <si>
    <t>96116</t>
  </si>
  <si>
    <t>FORRO EM RÉGUAS DE PVC, FRISADO, PARA AMBIENTES COMERCIAIS, INCLUSIVE ESTRUTURA DE FIXAÇÃO. AF_05/2017_PS</t>
  </si>
  <si>
    <t>96121</t>
  </si>
  <si>
    <t>96485</t>
  </si>
  <si>
    <t>FORRO EM RÉGUAS DE PVC, LISO, PARA AMBIENTES RESIDENCIAIS, INCLUSIVE ESTRUTURA DE FIXAÇÃO. AF_05/2017_PS</t>
  </si>
  <si>
    <t>96486</t>
  </si>
  <si>
    <t>FORRO DE PVC, LISO, PARA AMBIENTES COMERCIAIS, INCLUSIVE ESTRUTURA DE FIXAÇÃO. AF_05/2017_PS</t>
  </si>
  <si>
    <t>0319</t>
  </si>
  <si>
    <t>91515</t>
  </si>
  <si>
    <t>ESTUCAMENTO DE DENSIDADE BAIXA DE PANOS DE FACHADA DO SISTEMA DE PAREDES DE CONCRETO EM EDIFICAÇÕES DE MÚLTIPLOS PAVIMENTOS, ACESSO COM PLATAFORMA OU CADEIRINHA, UTILIZAÇÃO DE ARGAMASSA COLANTE. AF_10/2022</t>
  </si>
  <si>
    <t>91519</t>
  </si>
  <si>
    <t>ESTUCAMENTO DE DENSIDADE BAIXA DE PANOS DE FACHADA DO SISTEMA DE PAREDES DE CONCRETO EM UNIDADES HABITACIONAIS DE PAVIMENTO ÚNICO, UTILIZAÇÃO DE ARGAMASSA COLANTE. AF_10/2022</t>
  </si>
  <si>
    <t>91520</t>
  </si>
  <si>
    <t>ESTUCAMENTO DE DENSIDADE BAIXA NAS FACES INTERNAS DE PAREDES DO SISTEMA DE PAREDES DE CONCRETO, EM AMBIENTES COM ÁREA ENTRE 5 M² E 10 M², UTILIZAÇÃO DE ARGAMASSA COLANTE. AF_10/2022</t>
  </si>
  <si>
    <t>2,37</t>
  </si>
  <si>
    <t>91522</t>
  </si>
  <si>
    <t>ESTUCAMENTO PARA QUALQUER REVESTIMENTO, EM TETO DO SISTEMA DE PAREDES DE CONCRETO, EM AMBIENTES COM ÁREA ENTRE 5 M² E 10 M², UTILIZAÇÃO DE ARGAMASSA COLANTE. AF_10/2022</t>
  </si>
  <si>
    <t>91525</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</si>
  <si>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</si>
  <si>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</si>
  <si>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</si>
  <si>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104413</t>
  </si>
  <si>
    <t>ESTUCAMENTO PARA QUALQUER REVESTIMENTO, EM TETO DO SISTEMA DE PAREDES DE CONCRETO, EM AMBIENTES COM ÁREA MENOR QUE 5 M², UTILIZAÇÃO DE ARGAMASSA COLANTE. AF_10/2022</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</si>
  <si>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</si>
  <si>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</si>
  <si>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</si>
  <si>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</si>
  <si>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</si>
  <si>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</si>
  <si>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</si>
  <si>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</si>
  <si>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</si>
  <si>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</si>
  <si>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</si>
  <si>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</si>
  <si>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104420</t>
  </si>
  <si>
    <t>ESTUCAMENTO DE DENSIDADE BAIXA DE PANOS DE FACHADA DO SISTEMA DE PAREDES DE CONCRETO EM UNIDADES HABITACIONAIS DE DOIS PAVIMENTOS (SOBRADO), ACESSO COM PLATAFORMA, UTILIZAÇÃO DE ARGAMASSA COLANTE. AF_10/2022</t>
  </si>
  <si>
    <t>10,32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</si>
  <si>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</si>
  <si>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</si>
  <si>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</si>
  <si>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</si>
  <si>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</si>
  <si>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</si>
  <si>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</si>
  <si>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</si>
  <si>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20,30</t>
  </si>
  <si>
    <t>104425</t>
  </si>
  <si>
    <t>ESTUCAMENTO DE DENSIDADE ALTA DE PANOS DE FACHADA DO SISTEMA DE PAREDES DE CONCRETO EM UNIDADES HABITACIONAIS DE PAVIMENTO ÚNICO, UTILIZAÇÃO DE ARGAMASSA COLANTE. AF_10/2022</t>
  </si>
  <si>
    <t>0210</t>
  </si>
  <si>
    <t>87280</t>
  </si>
  <si>
    <t>87281</t>
  </si>
  <si>
    <t>87283</t>
  </si>
  <si>
    <t>87284</t>
  </si>
  <si>
    <t>547,10</t>
  </si>
  <si>
    <t>87286</t>
  </si>
  <si>
    <t>87287</t>
  </si>
  <si>
    <t>87289</t>
  </si>
  <si>
    <t>672,30</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</si>
  <si>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</si>
  <si>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</si>
  <si>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</si>
  <si>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</si>
  <si>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</si>
  <si>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</si>
  <si>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</si>
  <si>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</si>
  <si>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</si>
  <si>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</si>
  <si>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</si>
  <si>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</si>
  <si>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</si>
  <si>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</si>
  <si>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</si>
  <si>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</si>
  <si>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</si>
  <si>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</si>
  <si>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</si>
  <si>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</si>
  <si>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</si>
  <si>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</si>
  <si>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</si>
  <si>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</si>
  <si>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</si>
  <si>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</si>
  <si>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562,34</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</si>
  <si>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</si>
  <si>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</si>
  <si>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</si>
  <si>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</si>
  <si>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</si>
  <si>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</si>
  <si>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</si>
  <si>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</si>
  <si>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</si>
  <si>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</si>
  <si>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</si>
  <si>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</si>
  <si>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</si>
  <si>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</si>
  <si>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</si>
  <si>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</si>
  <si>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</si>
  <si>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</si>
  <si>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</si>
  <si>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</si>
  <si>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</si>
  <si>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</si>
  <si>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</si>
  <si>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</si>
  <si>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</si>
  <si>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</si>
  <si>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</si>
  <si>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</si>
  <si>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</si>
  <si>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</si>
  <si>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</si>
  <si>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</si>
  <si>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</si>
  <si>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</si>
  <si>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</si>
  <si>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</si>
  <si>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</si>
  <si>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</si>
  <si>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</si>
  <si>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</si>
  <si>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</si>
  <si>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</si>
  <si>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</si>
  <si>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</si>
  <si>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</si>
  <si>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</si>
  <si>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</si>
  <si>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</si>
  <si>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</si>
  <si>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</si>
  <si>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</si>
  <si>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</si>
  <si>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</si>
  <si>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</si>
  <si>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</si>
  <si>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</si>
  <si>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</si>
  <si>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</si>
  <si>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</si>
  <si>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</si>
  <si>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</si>
  <si>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</si>
  <si>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</si>
  <si>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</si>
  <si>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</si>
  <si>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</si>
  <si>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</si>
  <si>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</si>
  <si>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</si>
  <si>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</si>
  <si>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</si>
  <si>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</si>
  <si>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</si>
  <si>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</si>
  <si>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</si>
  <si>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</si>
  <si>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</si>
  <si>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</si>
  <si>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88626</t>
  </si>
  <si>
    <t>88627</t>
  </si>
  <si>
    <t>88628</t>
  </si>
  <si>
    <t>88629</t>
  </si>
  <si>
    <t>731,97</t>
  </si>
  <si>
    <t>88630</t>
  </si>
  <si>
    <t>88631</t>
  </si>
  <si>
    <t>88715</t>
  </si>
  <si>
    <t>95563</t>
  </si>
  <si>
    <t>100464</t>
  </si>
  <si>
    <t>100465</t>
  </si>
  <si>
    <t>100466</t>
  </si>
  <si>
    <t>100468</t>
  </si>
  <si>
    <t>100469</t>
  </si>
  <si>
    <t>100470</t>
  </si>
  <si>
    <t>100472</t>
  </si>
  <si>
    <t>100473</t>
  </si>
  <si>
    <t>100474</t>
  </si>
  <si>
    <t>100475</t>
  </si>
  <si>
    <t>100477</t>
  </si>
  <si>
    <t>100478</t>
  </si>
  <si>
    <t>100479</t>
  </si>
  <si>
    <t>100480</t>
  </si>
  <si>
    <t>100481</t>
  </si>
  <si>
    <t>100483</t>
  </si>
  <si>
    <t>100484</t>
  </si>
  <si>
    <t>100485</t>
  </si>
  <si>
    <t>100486</t>
  </si>
  <si>
    <t>100487</t>
  </si>
  <si>
    <t>100488</t>
  </si>
  <si>
    <t>100489</t>
  </si>
  <si>
    <t>100490</t>
  </si>
  <si>
    <t>100491</t>
  </si>
  <si>
    <t>100492</t>
  </si>
  <si>
    <t>0211</t>
  </si>
  <si>
    <t>92121</t>
  </si>
  <si>
    <t>92122</t>
  </si>
  <si>
    <t>92123</t>
  </si>
  <si>
    <t>100195</t>
  </si>
  <si>
    <t>0,77</t>
  </si>
  <si>
    <t>100196</t>
  </si>
  <si>
    <t>100197</t>
  </si>
  <si>
    <t>100198</t>
  </si>
  <si>
    <t>100199</t>
  </si>
  <si>
    <t>100200</t>
  </si>
  <si>
    <t>100201</t>
  </si>
  <si>
    <t>100202</t>
  </si>
  <si>
    <t>100203</t>
  </si>
  <si>
    <t>100204</t>
  </si>
  <si>
    <t>100205</t>
  </si>
  <si>
    <t>100206</t>
  </si>
  <si>
    <t>100207</t>
  </si>
  <si>
    <t>100208</t>
  </si>
  <si>
    <t>19,09</t>
  </si>
  <si>
    <t>100209</t>
  </si>
  <si>
    <t>9,54</t>
  </si>
  <si>
    <t>100210</t>
  </si>
  <si>
    <t>17,59</t>
  </si>
  <si>
    <t>100211</t>
  </si>
  <si>
    <t>100212</t>
  </si>
  <si>
    <t>100213</t>
  </si>
  <si>
    <t>100214</t>
  </si>
  <si>
    <t>100215</t>
  </si>
  <si>
    <t>100216</t>
  </si>
  <si>
    <t>100217</t>
  </si>
  <si>
    <t>100218</t>
  </si>
  <si>
    <t>100219</t>
  </si>
  <si>
    <t>0,40</t>
  </si>
  <si>
    <t>100220</t>
  </si>
  <si>
    <t>100221</t>
  </si>
  <si>
    <t>100222</t>
  </si>
  <si>
    <t>100223</t>
  </si>
  <si>
    <t>100224</t>
  </si>
  <si>
    <t>100225</t>
  </si>
  <si>
    <t>100226</t>
  </si>
  <si>
    <t>100227</t>
  </si>
  <si>
    <t>100228</t>
  </si>
  <si>
    <t>100229</t>
  </si>
  <si>
    <t>100230</t>
  </si>
  <si>
    <t>100231</t>
  </si>
  <si>
    <t>100232</t>
  </si>
  <si>
    <t>100233</t>
  </si>
  <si>
    <t>100234</t>
  </si>
  <si>
    <t>100235</t>
  </si>
  <si>
    <t>100236</t>
  </si>
  <si>
    <t>100237</t>
  </si>
  <si>
    <t>100238</t>
  </si>
  <si>
    <t>100239</t>
  </si>
  <si>
    <t>100240</t>
  </si>
  <si>
    <t>100241</t>
  </si>
  <si>
    <t>100242</t>
  </si>
  <si>
    <t>100243</t>
  </si>
  <si>
    <t>100244</t>
  </si>
  <si>
    <t>100245</t>
  </si>
  <si>
    <t>100246</t>
  </si>
  <si>
    <t>100247</t>
  </si>
  <si>
    <t>100248</t>
  </si>
  <si>
    <t>100249</t>
  </si>
  <si>
    <t>100250</t>
  </si>
  <si>
    <t>100251</t>
  </si>
  <si>
    <t>100252</t>
  </si>
  <si>
    <t>100253</t>
  </si>
  <si>
    <t>100254</t>
  </si>
  <si>
    <t>100255</t>
  </si>
  <si>
    <t>100256</t>
  </si>
  <si>
    <t>8,74</t>
  </si>
  <si>
    <t>100257</t>
  </si>
  <si>
    <t>100258</t>
  </si>
  <si>
    <t>100259</t>
  </si>
  <si>
    <t>100260</t>
  </si>
  <si>
    <t>100261</t>
  </si>
  <si>
    <t>100262</t>
  </si>
  <si>
    <t>100263</t>
  </si>
  <si>
    <t>100264</t>
  </si>
  <si>
    <t>100265</t>
  </si>
  <si>
    <t>100266</t>
  </si>
  <si>
    <t>100267</t>
  </si>
  <si>
    <t>100268</t>
  </si>
  <si>
    <t>100269</t>
  </si>
  <si>
    <t>100270</t>
  </si>
  <si>
    <t>61,68</t>
  </si>
  <si>
    <t>100271</t>
  </si>
  <si>
    <t>61,72</t>
  </si>
  <si>
    <t>100272</t>
  </si>
  <si>
    <t>100273</t>
  </si>
  <si>
    <t>100274</t>
  </si>
  <si>
    <t>100275</t>
  </si>
  <si>
    <t>100276</t>
  </si>
  <si>
    <t>100277</t>
  </si>
  <si>
    <t>100278</t>
  </si>
  <si>
    <t>100279</t>
  </si>
  <si>
    <t>100280</t>
  </si>
  <si>
    <t>100281</t>
  </si>
  <si>
    <t>100282</t>
  </si>
  <si>
    <t>100283</t>
  </si>
  <si>
    <t>100284</t>
  </si>
  <si>
    <t>100285</t>
  </si>
  <si>
    <t>41,42</t>
  </si>
  <si>
    <t>100286</t>
  </si>
  <si>
    <t>13,49</t>
  </si>
  <si>
    <t>100287</t>
  </si>
  <si>
    <t>0212</t>
  </si>
  <si>
    <t>99802</t>
  </si>
  <si>
    <t>99803</t>
  </si>
  <si>
    <t>99804</t>
  </si>
  <si>
    <t>LIMPEZA DE PISO CERÂMICO OU PORCELANATO UTILIZANDO DETERGENTE NEUTRO E ESCOVAÇÃO MANUAL. AF_04/2019</t>
  </si>
  <si>
    <t>99805</t>
  </si>
  <si>
    <t>99806</t>
  </si>
  <si>
    <t>99807</t>
  </si>
  <si>
    <t>LIMPEZA DE REVESTIMENTO CERÂMICO EM PAREDE UTILIZANDO DETERGENTE NEUTRO E ESCOVAÇÃO MANUAL. AF_04/2019</t>
  </si>
  <si>
    <t>99808</t>
  </si>
  <si>
    <t>99809</t>
  </si>
  <si>
    <t>5,83</t>
  </si>
  <si>
    <t>99810</t>
  </si>
  <si>
    <t>LIMPEZA DE PISO DE MÁRMORE/GRANITO UTILIZANDO DETERGENTE NEUTRO E ESCOVAÇÃO MANUAL. AF_04/2019</t>
  </si>
  <si>
    <t>99811</t>
  </si>
  <si>
    <t>99812</t>
  </si>
  <si>
    <t>99813</t>
  </si>
  <si>
    <t>LIMPEZA DE MÁRMORE/GRANITO EM PAREDE UTILIZANDO DETERGENTE NEUTRO E ESCOVAÇÃO MANUAL. AF_04/2019</t>
  </si>
  <si>
    <t>99814</t>
  </si>
  <si>
    <t>99815</t>
  </si>
  <si>
    <t>LIMPEZA DE PIA INOX COM BANCADA DE PEDRA, INCLUSIVE METAIS CORRESPONDENTES. AF_04/2019</t>
  </si>
  <si>
    <t>8,38</t>
  </si>
  <si>
    <t>99816</t>
  </si>
  <si>
    <t>LIMPEZA DE TANQUE OU LAVATÓRIO DE LOUÇA ISOLADO, INCLUSIVE METAIS CORRESPONDENTES. AF_04/2019</t>
  </si>
  <si>
    <t>99817</t>
  </si>
  <si>
    <t>LIMPEZA DE LAVATÓRIO DE LOUÇA COM BANCADA DE PEDRA, INCLUSIVE METAIS CORRESPONDENTES. AF_04/2019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</si>
  <si>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</si>
  <si>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</si>
  <si>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</si>
  <si>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</si>
  <si>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</si>
  <si>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</si>
  <si>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99821</t>
  </si>
  <si>
    <t>LIMPEZA DE JANELA DE VIDRO COM CAIXILHO EM AÇO/ALUMÍNIO/PVC. AF_04/2019</t>
  </si>
  <si>
    <t>99822</t>
  </si>
  <si>
    <t>99823</t>
  </si>
  <si>
    <t>LIMPEZA DE PORTA INTEIRAMENTE DE VIDRO. AF_04/2019</t>
  </si>
  <si>
    <t>99824</t>
  </si>
  <si>
    <t>LIMPEZA DE PORTA EM AÇO/ALUMÍNIO. AF_04/2019</t>
  </si>
  <si>
    <t>99825</t>
  </si>
  <si>
    <t>LIMPEZA DE PORTA DE VIDRO COM CAIXILHO EM AÇO/ ALUMÍNIO/ PVC. AF_04/2019</t>
  </si>
  <si>
    <t>99826</t>
  </si>
  <si>
    <t>0318</t>
  </si>
  <si>
    <t>97010</t>
  </si>
  <si>
    <t>97011</t>
  </si>
  <si>
    <t>97012</t>
  </si>
  <si>
    <t>97013</t>
  </si>
  <si>
    <t>97014</t>
  </si>
  <si>
    <t>97015</t>
  </si>
  <si>
    <t>97016</t>
  </si>
  <si>
    <t>97017</t>
  </si>
  <si>
    <t>97018</t>
  </si>
  <si>
    <t>97031</t>
  </si>
  <si>
    <t>97032</t>
  </si>
  <si>
    <t>97033</t>
  </si>
  <si>
    <t>97034</t>
  </si>
  <si>
    <t>97039</t>
  </si>
  <si>
    <t>55,71</t>
  </si>
  <si>
    <t>97040</t>
  </si>
  <si>
    <t>97041</t>
  </si>
  <si>
    <t>97046</t>
  </si>
  <si>
    <t>97047</t>
  </si>
  <si>
    <t>97048</t>
  </si>
  <si>
    <t>97054</t>
  </si>
  <si>
    <t>97062</t>
  </si>
  <si>
    <t>97063</t>
  </si>
  <si>
    <t>97064</t>
  </si>
  <si>
    <t>97065</t>
  </si>
  <si>
    <t>97066</t>
  </si>
  <si>
    <t>97067</t>
  </si>
  <si>
    <t>0014</t>
  </si>
  <si>
    <t>97621</t>
  </si>
  <si>
    <t>97622</t>
  </si>
  <si>
    <t>97623</t>
  </si>
  <si>
    <t>97624</t>
  </si>
  <si>
    <t>104,35</t>
  </si>
  <si>
    <t>97625</t>
  </si>
  <si>
    <t>97626</t>
  </si>
  <si>
    <t>97627</t>
  </si>
  <si>
    <t>97628</t>
  </si>
  <si>
    <t>97629</t>
  </si>
  <si>
    <t>97631</t>
  </si>
  <si>
    <t>97632</t>
  </si>
  <si>
    <t>97633</t>
  </si>
  <si>
    <t>97634</t>
  </si>
  <si>
    <t>97635</t>
  </si>
  <si>
    <t>97636</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</si>
  <si>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</si>
  <si>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</si>
  <si>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</si>
  <si>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</si>
  <si>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</si>
  <si>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</si>
  <si>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</si>
  <si>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</si>
  <si>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</si>
  <si>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</si>
  <si>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</si>
  <si>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</si>
  <si>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</si>
  <si>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</si>
  <si>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</si>
  <si>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</si>
  <si>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</si>
  <si>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</si>
  <si>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</si>
  <si>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</si>
  <si>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</si>
  <si>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</si>
  <si>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</si>
  <si>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</si>
  <si>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</si>
  <si>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</si>
  <si>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</si>
  <si>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</si>
  <si>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</si>
  <si>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0006</t>
  </si>
  <si>
    <t>95967</t>
  </si>
  <si>
    <t>0008</t>
  </si>
  <si>
    <t>99058</t>
  </si>
  <si>
    <t>99059</t>
  </si>
  <si>
    <t>99060</t>
  </si>
  <si>
    <t>99061</t>
  </si>
  <si>
    <t>99062</t>
  </si>
  <si>
    <t>2,59</t>
  </si>
  <si>
    <t>99063</t>
  </si>
  <si>
    <t>99064</t>
  </si>
  <si>
    <t>0332</t>
  </si>
  <si>
    <t>93588</t>
  </si>
  <si>
    <t>93589</t>
  </si>
  <si>
    <t>93590</t>
  </si>
  <si>
    <t>93591</t>
  </si>
  <si>
    <t>93592</t>
  </si>
  <si>
    <t>93593</t>
  </si>
  <si>
    <t>93594</t>
  </si>
  <si>
    <t>93595</t>
  </si>
  <si>
    <t>93596</t>
  </si>
  <si>
    <t>93597</t>
  </si>
  <si>
    <t>93598</t>
  </si>
  <si>
    <t>93599</t>
  </si>
  <si>
    <t>95425</t>
  </si>
  <si>
    <t>95426</t>
  </si>
  <si>
    <t>95427</t>
  </si>
  <si>
    <t>95428</t>
  </si>
  <si>
    <t>95429</t>
  </si>
  <si>
    <t>95430</t>
  </si>
  <si>
    <t>95875</t>
  </si>
  <si>
    <t>95876</t>
  </si>
  <si>
    <t>95877</t>
  </si>
  <si>
    <t>1,82</t>
  </si>
  <si>
    <t>95878</t>
  </si>
  <si>
    <t>95879</t>
  </si>
  <si>
    <t>95880</t>
  </si>
  <si>
    <t>97912</t>
  </si>
  <si>
    <t>97913</t>
  </si>
  <si>
    <t>97914</t>
  </si>
  <si>
    <t>97915</t>
  </si>
  <si>
    <t>100937</t>
  </si>
  <si>
    <t>100938</t>
  </si>
  <si>
    <t>6,97</t>
  </si>
  <si>
    <t>100939</t>
  </si>
  <si>
    <t>100940</t>
  </si>
  <si>
    <t>100941</t>
  </si>
  <si>
    <t>100942</t>
  </si>
  <si>
    <t>100943</t>
  </si>
  <si>
    <t>100944</t>
  </si>
  <si>
    <t>100945</t>
  </si>
  <si>
    <t>100946</t>
  </si>
  <si>
    <t>2,29</t>
  </si>
  <si>
    <t>100947</t>
  </si>
  <si>
    <t>100948</t>
  </si>
  <si>
    <t>100949</t>
  </si>
  <si>
    <t>100950</t>
  </si>
  <si>
    <t>100951</t>
  </si>
  <si>
    <t>100952</t>
  </si>
  <si>
    <t>100953</t>
  </si>
  <si>
    <t>100954</t>
  </si>
  <si>
    <t>100955</t>
  </si>
  <si>
    <t>100956</t>
  </si>
  <si>
    <t>100957</t>
  </si>
  <si>
    <t>100958</t>
  </si>
  <si>
    <t>100959</t>
  </si>
  <si>
    <t>100960</t>
  </si>
  <si>
    <t>100961</t>
  </si>
  <si>
    <t>100962</t>
  </si>
  <si>
    <t>100963</t>
  </si>
  <si>
    <t>100964</t>
  </si>
  <si>
    <t>100973</t>
  </si>
  <si>
    <t>100974</t>
  </si>
  <si>
    <t>100975</t>
  </si>
  <si>
    <t>0333</t>
  </si>
  <si>
    <t>100965</t>
  </si>
  <si>
    <t>100966</t>
  </si>
  <si>
    <t>100969</t>
  </si>
  <si>
    <t>100970</t>
  </si>
  <si>
    <t>102330</t>
  </si>
  <si>
    <t>1,44</t>
  </si>
  <si>
    <t>102331</t>
  </si>
  <si>
    <t>102332</t>
  </si>
  <si>
    <t>102333</t>
  </si>
  <si>
    <t>0334</t>
  </si>
  <si>
    <t>101019</t>
  </si>
  <si>
    <t>101479</t>
  </si>
  <si>
    <t>102568</t>
  </si>
  <si>
    <t>CARGA, MANOBRA E DESCARGA MANUAL DE TUBOS PLÁSTICOS, DN 150 MM, EM CAMINHÃO CARROCERIA 9T. AF_06/2021</t>
  </si>
  <si>
    <t>271,24</t>
  </si>
  <si>
    <t>0335</t>
  </si>
  <si>
    <t>100976</t>
  </si>
  <si>
    <t>8,36</t>
  </si>
  <si>
    <t>100977</t>
  </si>
  <si>
    <t>100978</t>
  </si>
  <si>
    <t>100979</t>
  </si>
  <si>
    <t>100980</t>
  </si>
  <si>
    <t>100981</t>
  </si>
  <si>
    <t>100982</t>
  </si>
  <si>
    <t>100983</t>
  </si>
  <si>
    <t>8,76</t>
  </si>
  <si>
    <t>100984</t>
  </si>
  <si>
    <t>100985</t>
  </si>
  <si>
    <t>100986</t>
  </si>
  <si>
    <t>100987</t>
  </si>
  <si>
    <t>100988</t>
  </si>
  <si>
    <t>100989</t>
  </si>
  <si>
    <t>100990</t>
  </si>
  <si>
    <t>100991</t>
  </si>
  <si>
    <t>100992</t>
  </si>
  <si>
    <t>100993</t>
  </si>
  <si>
    <t>100994</t>
  </si>
  <si>
    <t>100995</t>
  </si>
  <si>
    <t>100996</t>
  </si>
  <si>
    <t>100997</t>
  </si>
  <si>
    <t>100998</t>
  </si>
  <si>
    <t>100999</t>
  </si>
  <si>
    <t>5,87</t>
  </si>
  <si>
    <t>101000</t>
  </si>
  <si>
    <t>101001</t>
  </si>
  <si>
    <t>101002</t>
  </si>
  <si>
    <t>101003</t>
  </si>
  <si>
    <t>101004</t>
  </si>
  <si>
    <t>7,22</t>
  </si>
  <si>
    <t>101005</t>
  </si>
  <si>
    <t>101006</t>
  </si>
  <si>
    <t>101007</t>
  </si>
  <si>
    <t>101008</t>
  </si>
  <si>
    <t>101009</t>
  </si>
  <si>
    <t>40,98</t>
  </si>
  <si>
    <t>101010</t>
  </si>
  <si>
    <t>101013</t>
  </si>
  <si>
    <t>101014</t>
  </si>
  <si>
    <t>101015</t>
  </si>
  <si>
    <t>32,53</t>
  </si>
  <si>
    <t>101016</t>
  </si>
  <si>
    <t>101017</t>
  </si>
  <si>
    <t>28,55</t>
  </si>
  <si>
    <t>101018</t>
  </si>
  <si>
    <t>101463</t>
  </si>
  <si>
    <t>101464</t>
  </si>
  <si>
    <t>101465</t>
  </si>
  <si>
    <t>25,45</t>
  </si>
  <si>
    <t>101466</t>
  </si>
  <si>
    <t>101467</t>
  </si>
  <si>
    <t>101468</t>
  </si>
  <si>
    <t>15,85</t>
  </si>
  <si>
    <t>101469</t>
  </si>
  <si>
    <t>101470</t>
  </si>
  <si>
    <t>28,16</t>
  </si>
  <si>
    <t>101471</t>
  </si>
  <si>
    <t>24,15</t>
  </si>
  <si>
    <t>101472</t>
  </si>
  <si>
    <t>101473</t>
  </si>
  <si>
    <t>101474</t>
  </si>
  <si>
    <t>19,36</t>
  </si>
  <si>
    <t>101475</t>
  </si>
  <si>
    <t>101476</t>
  </si>
  <si>
    <t>101477</t>
  </si>
  <si>
    <t>101478</t>
  </si>
  <si>
    <t>101480</t>
  </si>
  <si>
    <t>101481</t>
  </si>
  <si>
    <t>45,81</t>
  </si>
  <si>
    <t>101482</t>
  </si>
  <si>
    <t>CARGA, MANOBRA E DESCARGA DE TUBOS PLÁSTICOS, DN 400 MM, EM CAMINHÃO CARROCERIA COM GUINDAUTO (MUNCK) 11,7 TM. AF_07/2020</t>
  </si>
  <si>
    <t>101483</t>
  </si>
  <si>
    <t>101484</t>
  </si>
  <si>
    <t>184,22</t>
  </si>
  <si>
    <t>101485</t>
  </si>
  <si>
    <t>101486</t>
  </si>
  <si>
    <t>101487</t>
  </si>
  <si>
    <t>101488</t>
  </si>
  <si>
    <t>0202</t>
  </si>
  <si>
    <t>101188</t>
  </si>
  <si>
    <t>101189</t>
  </si>
  <si>
    <t>101190</t>
  </si>
  <si>
    <t>101191</t>
  </si>
  <si>
    <t>101192</t>
  </si>
  <si>
    <t>101193</t>
  </si>
  <si>
    <t>101194</t>
  </si>
  <si>
    <t>63,22</t>
  </si>
  <si>
    <t>101197</t>
  </si>
  <si>
    <t>101198</t>
  </si>
  <si>
    <t>101199</t>
  </si>
  <si>
    <t>101200</t>
  </si>
  <si>
    <t>101201</t>
  </si>
  <si>
    <t>101202</t>
  </si>
  <si>
    <t>101203</t>
  </si>
  <si>
    <t>101204</t>
  </si>
  <si>
    <t>101205</t>
  </si>
  <si>
    <t>0204</t>
  </si>
  <si>
    <t>102362</t>
  </si>
  <si>
    <t>102363</t>
  </si>
  <si>
    <t>102364</t>
  </si>
  <si>
    <t>0205</t>
  </si>
  <si>
    <t>98509</t>
  </si>
  <si>
    <t>98510</t>
  </si>
  <si>
    <t>98511</t>
  </si>
  <si>
    <t>98516</t>
  </si>
  <si>
    <t>98519</t>
  </si>
  <si>
    <t>98520</t>
  </si>
  <si>
    <t>98521</t>
  </si>
  <si>
    <t>98522</t>
  </si>
  <si>
    <t>98524</t>
  </si>
  <si>
    <t>0206</t>
  </si>
  <si>
    <t>98503</t>
  </si>
  <si>
    <t>98504</t>
  </si>
  <si>
    <t>PLANTIO DE GRAMA BATATAIS EM PLACAS. AF_05/2018</t>
  </si>
  <si>
    <t>15,02</t>
  </si>
  <si>
    <t>98505</t>
  </si>
  <si>
    <t>103946</t>
  </si>
  <si>
    <t>PLANTIO DE GRAMA ESMERALDA OU SÃO CARLOS OU CURITIBANA, EM PLACAS. AF_05/2022</t>
  </si>
  <si>
    <t>PLAYGROUND/QUADRAS</t>
  </si>
  <si>
    <t>0208</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</si>
  <si>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</si>
  <si>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</si>
  <si>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</si>
  <si>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</si>
  <si>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</si>
  <si>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</si>
  <si>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</si>
  <si>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</si>
  <si>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</si>
  <si>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</si>
  <si>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</si>
  <si>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</si>
  <si>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</si>
  <si>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</si>
  <si>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</si>
  <si>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</si>
  <si>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</si>
  <si>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</si>
  <si>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</si>
  <si>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</si>
  <si>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</si>
  <si>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</si>
  <si>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</si>
  <si>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</si>
  <si>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</si>
  <si>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</si>
  <si>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</si>
  <si>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</si>
  <si>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</si>
  <si>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</si>
  <si>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</si>
  <si>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</si>
  <si>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</si>
  <si>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</si>
  <si>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</si>
  <si>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</si>
  <si>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</si>
  <si>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</si>
  <si>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</si>
  <si>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</si>
  <si>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</si>
  <si>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</si>
  <si>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</si>
  <si>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</si>
  <si>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103769</t>
  </si>
  <si>
    <t>PAR DE TABELAS DE BASQUETE DE COMPENSADO NAVAL, COM AROS E REDES - FORNECIMENTO E INSTALAÇÃO. AF_03/2022</t>
  </si>
  <si>
    <t>0277</t>
  </si>
  <si>
    <t>98525</t>
  </si>
  <si>
    <t>98526</t>
  </si>
  <si>
    <t>98527</t>
  </si>
  <si>
    <t>98528</t>
  </si>
  <si>
    <t>98529</t>
  </si>
  <si>
    <t>98530</t>
  </si>
  <si>
    <t>98531</t>
  </si>
  <si>
    <t>98532</t>
  </si>
  <si>
    <t>98533</t>
  </si>
  <si>
    <t>98534</t>
  </si>
  <si>
    <t>770,86</t>
  </si>
  <si>
    <t>98535</t>
  </si>
  <si>
    <t>88238</t>
  </si>
  <si>
    <t>88239</t>
  </si>
  <si>
    <t>88240</t>
  </si>
  <si>
    <t>88241</t>
  </si>
  <si>
    <t>88242</t>
  </si>
  <si>
    <t>88243</t>
  </si>
  <si>
    <t>88245</t>
  </si>
  <si>
    <t>88246</t>
  </si>
  <si>
    <t>88247</t>
  </si>
  <si>
    <t>22,27</t>
  </si>
  <si>
    <t>88248</t>
  </si>
  <si>
    <t>88249</t>
  </si>
  <si>
    <t>88250</t>
  </si>
  <si>
    <t>88251</t>
  </si>
  <si>
    <t>88252</t>
  </si>
  <si>
    <t>21,01</t>
  </si>
  <si>
    <t>88253</t>
  </si>
  <si>
    <t>10,96</t>
  </si>
  <si>
    <t>88255</t>
  </si>
  <si>
    <t>40,79</t>
  </si>
  <si>
    <t>88256</t>
  </si>
  <si>
    <t>88257</t>
  </si>
  <si>
    <t>21,06</t>
  </si>
  <si>
    <t>88258</t>
  </si>
  <si>
    <t>88260</t>
  </si>
  <si>
    <t>88261</t>
  </si>
  <si>
    <t>26,89</t>
  </si>
  <si>
    <t>88262</t>
  </si>
  <si>
    <t>88263</t>
  </si>
  <si>
    <t>88264</t>
  </si>
  <si>
    <t>88265</t>
  </si>
  <si>
    <t>88266</t>
  </si>
  <si>
    <t>88267</t>
  </si>
  <si>
    <t>88269</t>
  </si>
  <si>
    <t>88270</t>
  </si>
  <si>
    <t>88272</t>
  </si>
  <si>
    <t>88273</t>
  </si>
  <si>
    <t>88274</t>
  </si>
  <si>
    <t>88275</t>
  </si>
  <si>
    <t>88277</t>
  </si>
  <si>
    <t>88278</t>
  </si>
  <si>
    <t>88279</t>
  </si>
  <si>
    <t>88281</t>
  </si>
  <si>
    <t>88282</t>
  </si>
  <si>
    <t>88283</t>
  </si>
  <si>
    <t>88284</t>
  </si>
  <si>
    <t>88285</t>
  </si>
  <si>
    <t>21,94</t>
  </si>
  <si>
    <t>88286</t>
  </si>
  <si>
    <t>22,19</t>
  </si>
  <si>
    <t>88288</t>
  </si>
  <si>
    <t>88291</t>
  </si>
  <si>
    <t>21,73</t>
  </si>
  <si>
    <t>88292</t>
  </si>
  <si>
    <t>88293</t>
  </si>
  <si>
    <t>88294</t>
  </si>
  <si>
    <t>88295</t>
  </si>
  <si>
    <t>88296</t>
  </si>
  <si>
    <t>88297</t>
  </si>
  <si>
    <t>88298</t>
  </si>
  <si>
    <t>22,52</t>
  </si>
  <si>
    <t>88299</t>
  </si>
  <si>
    <t>88300</t>
  </si>
  <si>
    <t>88301</t>
  </si>
  <si>
    <t>88302</t>
  </si>
  <si>
    <t>88303</t>
  </si>
  <si>
    <t>22,20</t>
  </si>
  <si>
    <t>88304</t>
  </si>
  <si>
    <t>88306</t>
  </si>
  <si>
    <t>88307</t>
  </si>
  <si>
    <t>88308</t>
  </si>
  <si>
    <t>88309</t>
  </si>
  <si>
    <t>88310</t>
  </si>
  <si>
    <t>88311</t>
  </si>
  <si>
    <t>29,02</t>
  </si>
  <si>
    <t>88312</t>
  </si>
  <si>
    <t>88313</t>
  </si>
  <si>
    <t>88314</t>
  </si>
  <si>
    <t>88315</t>
  </si>
  <si>
    <t>88316</t>
  </si>
  <si>
    <t>88317</t>
  </si>
  <si>
    <t>88318</t>
  </si>
  <si>
    <t>88320</t>
  </si>
  <si>
    <t>88321</t>
  </si>
  <si>
    <t>88322</t>
  </si>
  <si>
    <t>88323</t>
  </si>
  <si>
    <t>88324</t>
  </si>
  <si>
    <t>88325</t>
  </si>
  <si>
    <t>88326</t>
  </si>
  <si>
    <t>88377</t>
  </si>
  <si>
    <t>88441</t>
  </si>
  <si>
    <t>88597</t>
  </si>
  <si>
    <t>20,98</t>
  </si>
  <si>
    <t>90766</t>
  </si>
  <si>
    <t>90767</t>
  </si>
  <si>
    <t>90768</t>
  </si>
  <si>
    <t>74,90</t>
  </si>
  <si>
    <t>90769</t>
  </si>
  <si>
    <t>90770</t>
  </si>
  <si>
    <t>90771</t>
  </si>
  <si>
    <t>90772</t>
  </si>
  <si>
    <t>90773</t>
  </si>
  <si>
    <t>90775</t>
  </si>
  <si>
    <t>90776</t>
  </si>
  <si>
    <t>90777</t>
  </si>
  <si>
    <t>90778</t>
  </si>
  <si>
    <t>90779</t>
  </si>
  <si>
    <t>90780</t>
  </si>
  <si>
    <t>90781</t>
  </si>
  <si>
    <t>91677</t>
  </si>
  <si>
    <t>91678</t>
  </si>
  <si>
    <t>93558</t>
  </si>
  <si>
    <t>93559</t>
  </si>
  <si>
    <t>93560</t>
  </si>
  <si>
    <t>93561</t>
  </si>
  <si>
    <t>93562</t>
  </si>
  <si>
    <t>93563</t>
  </si>
  <si>
    <t>93564</t>
  </si>
  <si>
    <t>93565</t>
  </si>
  <si>
    <t>93566</t>
  </si>
  <si>
    <t>93567</t>
  </si>
  <si>
    <t>93568</t>
  </si>
  <si>
    <t>93569</t>
  </si>
  <si>
    <t>93570</t>
  </si>
  <si>
    <t>93571</t>
  </si>
  <si>
    <t>93572</t>
  </si>
  <si>
    <t>94295</t>
  </si>
  <si>
    <t>94296</t>
  </si>
  <si>
    <t>95308</t>
  </si>
  <si>
    <t>95309</t>
  </si>
  <si>
    <t>95310</t>
  </si>
  <si>
    <t>95311</t>
  </si>
  <si>
    <t>95312</t>
  </si>
  <si>
    <t>95313</t>
  </si>
  <si>
    <t>95314</t>
  </si>
  <si>
    <t>95315</t>
  </si>
  <si>
    <t>95316</t>
  </si>
  <si>
    <t>95317</t>
  </si>
  <si>
    <t>0,24</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</si>
  <si>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</si>
  <si>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</si>
  <si>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</si>
  <si>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</si>
  <si>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</si>
  <si>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</si>
  <si>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</si>
  <si>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</si>
  <si>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</si>
  <si>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</si>
  <si>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</si>
  <si>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</si>
  <si>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</si>
  <si>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</si>
  <si>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</si>
  <si>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</si>
  <si>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</si>
  <si>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</si>
  <si>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</si>
  <si>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</si>
  <si>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</si>
  <si>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</si>
  <si>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</si>
  <si>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</si>
  <si>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</si>
  <si>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</si>
  <si>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</si>
  <si>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</si>
  <si>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</si>
  <si>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</si>
  <si>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</si>
  <si>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</si>
  <si>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0,23</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</si>
  <si>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</si>
  <si>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</si>
  <si>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</si>
  <si>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</si>
  <si>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</si>
  <si>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</si>
  <si>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</si>
  <si>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</si>
  <si>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</si>
  <si>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</si>
  <si>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</si>
  <si>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</si>
  <si>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</si>
  <si>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</si>
  <si>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</si>
  <si>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</si>
  <si>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</si>
  <si>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</si>
  <si>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</si>
  <si>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</si>
  <si>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</si>
  <si>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</si>
  <si>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</si>
  <si>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</si>
  <si>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</si>
  <si>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</si>
  <si>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</si>
  <si>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</si>
  <si>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</si>
  <si>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</si>
  <si>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</si>
  <si>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</si>
  <si>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</si>
  <si>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</si>
  <si>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</si>
  <si>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</si>
  <si>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</si>
  <si>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</si>
  <si>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</si>
  <si>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</si>
  <si>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</si>
  <si>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</si>
  <si>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</si>
  <si>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</si>
  <si>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</si>
  <si>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</si>
  <si>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</si>
  <si>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</si>
  <si>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</si>
  <si>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</si>
  <si>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</si>
  <si>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2,17</t>
  </si>
  <si>
    <t>95405</t>
  </si>
  <si>
    <t>95406</t>
  </si>
  <si>
    <t>95407</t>
  </si>
  <si>
    <t>95408</t>
  </si>
  <si>
    <t>95409</t>
  </si>
  <si>
    <t>95410</t>
  </si>
  <si>
    <t>95411</t>
  </si>
  <si>
    <t>95412</t>
  </si>
  <si>
    <t>95413</t>
  </si>
  <si>
    <t>95414</t>
  </si>
  <si>
    <t>95415</t>
  </si>
  <si>
    <t>95416</t>
  </si>
  <si>
    <t>95417</t>
  </si>
  <si>
    <t>95418</t>
  </si>
  <si>
    <t>95419</t>
  </si>
  <si>
    <t>95420</t>
  </si>
  <si>
    <t>95421</t>
  </si>
  <si>
    <t>95422</t>
  </si>
  <si>
    <t>55,12</t>
  </si>
  <si>
    <t>95423</t>
  </si>
  <si>
    <t>95424</t>
  </si>
  <si>
    <t>21,60</t>
  </si>
  <si>
    <t>100288</t>
  </si>
  <si>
    <t>100289</t>
  </si>
  <si>
    <t>100290</t>
  </si>
  <si>
    <t>100291</t>
  </si>
  <si>
    <t>100292</t>
  </si>
  <si>
    <t>100293</t>
  </si>
  <si>
    <t>100294</t>
  </si>
  <si>
    <t>100295</t>
  </si>
  <si>
    <t>100296</t>
  </si>
  <si>
    <t>100297</t>
  </si>
  <si>
    <t>100298</t>
  </si>
  <si>
    <t>100299</t>
  </si>
  <si>
    <t>100300</t>
  </si>
  <si>
    <t>100301</t>
  </si>
  <si>
    <t>100302</t>
  </si>
  <si>
    <t>100303</t>
  </si>
  <si>
    <t>100304</t>
  </si>
  <si>
    <t>100305</t>
  </si>
  <si>
    <t>100306</t>
  </si>
  <si>
    <t>100307</t>
  </si>
  <si>
    <t>100308</t>
  </si>
  <si>
    <t>100309</t>
  </si>
  <si>
    <t>100310</t>
  </si>
  <si>
    <t>12,63</t>
  </si>
  <si>
    <t>100311</t>
  </si>
  <si>
    <t>100312</t>
  </si>
  <si>
    <t>100313</t>
  </si>
  <si>
    <t>100314</t>
  </si>
  <si>
    <t>100315</t>
  </si>
  <si>
    <t>100316</t>
  </si>
  <si>
    <t>100317</t>
  </si>
  <si>
    <t>100318</t>
  </si>
  <si>
    <t>100319</t>
  </si>
  <si>
    <t>100320</t>
  </si>
  <si>
    <t>100321</t>
  </si>
  <si>
    <t>100533</t>
  </si>
  <si>
    <t>100534</t>
  </si>
  <si>
    <t>100535</t>
  </si>
  <si>
    <t>100536</t>
  </si>
  <si>
    <t>101284</t>
  </si>
  <si>
    <t>101285</t>
  </si>
  <si>
    <t>0,53</t>
  </si>
  <si>
    <t>101286</t>
  </si>
  <si>
    <t>101287</t>
  </si>
  <si>
    <t>67,08</t>
  </si>
  <si>
    <t>101288</t>
  </si>
  <si>
    <t>101289</t>
  </si>
  <si>
    <t>24,10</t>
  </si>
  <si>
    <t>101290</t>
  </si>
  <si>
    <t>101291</t>
  </si>
  <si>
    <t>101292</t>
  </si>
  <si>
    <t>101293</t>
  </si>
  <si>
    <t>101294</t>
  </si>
  <si>
    <t>101295</t>
  </si>
  <si>
    <t>24,96</t>
  </si>
  <si>
    <t>101296</t>
  </si>
  <si>
    <t>101297</t>
  </si>
  <si>
    <t>101298</t>
  </si>
  <si>
    <t>101299</t>
  </si>
  <si>
    <t>101300</t>
  </si>
  <si>
    <t>19,59</t>
  </si>
  <si>
    <t>101301</t>
  </si>
  <si>
    <t>101302</t>
  </si>
  <si>
    <t>101303</t>
  </si>
  <si>
    <t>101304</t>
  </si>
  <si>
    <t>38,34</t>
  </si>
  <si>
    <t>101305</t>
  </si>
  <si>
    <t>101307</t>
  </si>
  <si>
    <t>101308</t>
  </si>
  <si>
    <t>101309</t>
  </si>
  <si>
    <t>101310</t>
  </si>
  <si>
    <t>101311</t>
  </si>
  <si>
    <t>101312</t>
  </si>
  <si>
    <t>101313</t>
  </si>
  <si>
    <t>101314</t>
  </si>
  <si>
    <t>101315</t>
  </si>
  <si>
    <t>101316</t>
  </si>
  <si>
    <t>101317</t>
  </si>
  <si>
    <t>101318</t>
  </si>
  <si>
    <t>101319</t>
  </si>
  <si>
    <t>101320</t>
  </si>
  <si>
    <t>101322</t>
  </si>
  <si>
    <t>101323</t>
  </si>
  <si>
    <t>101324</t>
  </si>
  <si>
    <t>101325</t>
  </si>
  <si>
    <t>29,55</t>
  </si>
  <si>
    <t>101326</t>
  </si>
  <si>
    <t>101327</t>
  </si>
  <si>
    <t>101328</t>
  </si>
  <si>
    <t>14,53</t>
  </si>
  <si>
    <t>101329</t>
  </si>
  <si>
    <t>45,55</t>
  </si>
  <si>
    <t>101330</t>
  </si>
  <si>
    <t>101331</t>
  </si>
  <si>
    <t>101332</t>
  </si>
  <si>
    <t>101333</t>
  </si>
  <si>
    <t>101334</t>
  </si>
  <si>
    <t>101335</t>
  </si>
  <si>
    <t>101336</t>
  </si>
  <si>
    <t>101337</t>
  </si>
  <si>
    <t>101338</t>
  </si>
  <si>
    <t>18,45</t>
  </si>
  <si>
    <t>101339</t>
  </si>
  <si>
    <t>101340</t>
  </si>
  <si>
    <t>101341</t>
  </si>
  <si>
    <t>101342</t>
  </si>
  <si>
    <t>101343</t>
  </si>
  <si>
    <t>101344</t>
  </si>
  <si>
    <t>101345</t>
  </si>
  <si>
    <t>101346</t>
  </si>
  <si>
    <t>26,83</t>
  </si>
  <si>
    <t>101347</t>
  </si>
  <si>
    <t>101348</t>
  </si>
  <si>
    <t>101349</t>
  </si>
  <si>
    <t>20,05</t>
  </si>
  <si>
    <t>101350</t>
  </si>
  <si>
    <t>24,60</t>
  </si>
  <si>
    <t>101351</t>
  </si>
  <si>
    <t>101352</t>
  </si>
  <si>
    <t>101353</t>
  </si>
  <si>
    <t>16,53</t>
  </si>
  <si>
    <t>101354</t>
  </si>
  <si>
    <t>101355</t>
  </si>
  <si>
    <t>101356</t>
  </si>
  <si>
    <t>101357</t>
  </si>
  <si>
    <t>101358</t>
  </si>
  <si>
    <t>101359</t>
  </si>
  <si>
    <t>101360</t>
  </si>
  <si>
    <t>101361</t>
  </si>
  <si>
    <t>36,83</t>
  </si>
  <si>
    <t>101362</t>
  </si>
  <si>
    <t>101363</t>
  </si>
  <si>
    <t>101364</t>
  </si>
  <si>
    <t>101365</t>
  </si>
  <si>
    <t>101366</t>
  </si>
  <si>
    <t>101367</t>
  </si>
  <si>
    <t>101368</t>
  </si>
  <si>
    <t>101369</t>
  </si>
  <si>
    <t>101370</t>
  </si>
  <si>
    <t>101371</t>
  </si>
  <si>
    <t>101372</t>
  </si>
  <si>
    <t>101373</t>
  </si>
  <si>
    <t>101374</t>
  </si>
  <si>
    <t>101375</t>
  </si>
  <si>
    <t>101376</t>
  </si>
  <si>
    <t>101377</t>
  </si>
  <si>
    <t>101378</t>
  </si>
  <si>
    <t>101379</t>
  </si>
  <si>
    <t>101380</t>
  </si>
  <si>
    <t>101381</t>
  </si>
  <si>
    <t>101382</t>
  </si>
  <si>
    <t>101383</t>
  </si>
  <si>
    <t>101384</t>
  </si>
  <si>
    <t>101385</t>
  </si>
  <si>
    <t>101386</t>
  </si>
  <si>
    <t>101387</t>
  </si>
  <si>
    <t>101388</t>
  </si>
  <si>
    <t>101389</t>
  </si>
  <si>
    <t>101390</t>
  </si>
  <si>
    <t>101391</t>
  </si>
  <si>
    <t>101392</t>
  </si>
  <si>
    <t>101394</t>
  </si>
  <si>
    <t>101395</t>
  </si>
  <si>
    <t>101396</t>
  </si>
  <si>
    <t>101397</t>
  </si>
  <si>
    <t>101398</t>
  </si>
  <si>
    <t>101399</t>
  </si>
  <si>
    <t>101400</t>
  </si>
  <si>
    <t>101401</t>
  </si>
  <si>
    <t>101402</t>
  </si>
  <si>
    <t>101403</t>
  </si>
  <si>
    <t>101404</t>
  </si>
  <si>
    <t>101405</t>
  </si>
  <si>
    <t>101407</t>
  </si>
  <si>
    <t>101408</t>
  </si>
  <si>
    <t>101409</t>
  </si>
  <si>
    <t>101410</t>
  </si>
  <si>
    <t>101411</t>
  </si>
  <si>
    <t>101412</t>
  </si>
  <si>
    <t>101413</t>
  </si>
  <si>
    <t>101414</t>
  </si>
  <si>
    <t>101415</t>
  </si>
  <si>
    <t>101416</t>
  </si>
  <si>
    <t>101417</t>
  </si>
  <si>
    <t>101418</t>
  </si>
  <si>
    <t>101419</t>
  </si>
  <si>
    <t>101420</t>
  </si>
  <si>
    <t>101421</t>
  </si>
  <si>
    <t>101422</t>
  </si>
  <si>
    <t>101423</t>
  </si>
  <si>
    <t>101424</t>
  </si>
  <si>
    <t>101425</t>
  </si>
  <si>
    <t>101426</t>
  </si>
  <si>
    <t>101427</t>
  </si>
  <si>
    <t>101428</t>
  </si>
  <si>
    <t>101429</t>
  </si>
  <si>
    <t>101430</t>
  </si>
  <si>
    <t>101431</t>
  </si>
  <si>
    <t>101432</t>
  </si>
  <si>
    <t>101433</t>
  </si>
  <si>
    <t>101434</t>
  </si>
  <si>
    <t>101435</t>
  </si>
  <si>
    <t>101436</t>
  </si>
  <si>
    <t>101437</t>
  </si>
  <si>
    <t>101438</t>
  </si>
  <si>
    <t>101439</t>
  </si>
  <si>
    <t>101440</t>
  </si>
  <si>
    <t>101441</t>
  </si>
  <si>
    <t>101442</t>
  </si>
  <si>
    <t>101443</t>
  </si>
  <si>
    <t>101444</t>
  </si>
  <si>
    <t>101445</t>
  </si>
  <si>
    <t>101446</t>
  </si>
  <si>
    <t>101447</t>
  </si>
  <si>
    <t>101448</t>
  </si>
  <si>
    <t>101449</t>
  </si>
  <si>
    <t>101450</t>
  </si>
  <si>
    <t>101451</t>
  </si>
  <si>
    <t>101452</t>
  </si>
  <si>
    <t>101453</t>
  </si>
  <si>
    <t>101454</t>
  </si>
  <si>
    <t>101455</t>
  </si>
  <si>
    <t>101456</t>
  </si>
  <si>
    <t>101457</t>
  </si>
  <si>
    <t>101458</t>
  </si>
  <si>
    <t>101459</t>
  </si>
  <si>
    <t>101460</t>
  </si>
  <si>
    <t>SALÁRIO MÍNIMO - 2023</t>
  </si>
  <si>
    <t>** Licenciamento 2022/DF: R$ 87,66</t>
  </si>
  <si>
    <t>* DPVAT-2021: Conforme a Resolução CNSP Nº 399, de 29 de dezembro de 2020, o prêmio do seguro DPVAT para o ano de 2021 é igual a zero para todas as categorias de veículos automotores.</t>
  </si>
  <si>
    <t xml:space="preserve">D - Recursos humanos necessários </t>
  </si>
  <si>
    <t>Ref.</t>
  </si>
  <si>
    <t>F - Ocorrência de Horas Extras</t>
  </si>
  <si>
    <t>SIM</t>
  </si>
  <si>
    <t>; e</t>
  </si>
  <si>
    <t>NÃO</t>
  </si>
  <si>
    <t>Motorista de Carreta</t>
  </si>
  <si>
    <t>PREÇO C/ IMPOSTOS POR TONELADA (R$/T)</t>
  </si>
  <si>
    <t>Volume (m³)</t>
  </si>
  <si>
    <t xml:space="preserve">Data-Base SINAPI </t>
  </si>
  <si>
    <t>Tempo de pesagem e deslocamento dentro da URE e ASB</t>
  </si>
  <si>
    <t>(9) Capacidade do Tanque (L)</t>
  </si>
  <si>
    <t>(11) Fator de Eficiência (Fe)
(Tempo de operação, despreza paradas p/ lubrificação, idas ao banheiro, tempo para beber água e etc...)
(SICRO Vol. 01, 3.13)</t>
  </si>
  <si>
    <t>(13) - Velocidade média (km/h) (Nota Técnica N.º 4/2022 - SLU/PRESI/DTI/COGEO)</t>
  </si>
  <si>
    <t>(14) - Tempo de carga e descarga produtivo (minutos) (aferição em campo)</t>
  </si>
  <si>
    <t>(17) Tempo de descarga improdutivo (minutos)</t>
  </si>
  <si>
    <t>(12) - Trajeto URE/ASB - ida (33,02 km) e volta (36,25 km) (Nota Técnica N.º 4/2022 - SLU/PRESI/DTI/COGEO)</t>
  </si>
  <si>
    <t>Motobomba Trash</t>
  </si>
  <si>
    <t>VALOR RESIDUAL (Tabela 1.1 Sinapi)</t>
  </si>
  <si>
    <t>TAXA DE JUROS AO ANO (Sinapi)</t>
  </si>
  <si>
    <t>VIDA ÚTIL em anos  (Tabela 1.1 Sinapi)</t>
  </si>
  <si>
    <t>HORAS TRABALHADAS ANO  (Tabela 1.1 Sinapi)</t>
  </si>
  <si>
    <t>COEFICIENTE DE MANUTENÇÃO  (Tabela 1.1 Sinapi)</t>
  </si>
  <si>
    <t>CONSUMO DE TABELA  (Média Sinapi)</t>
  </si>
  <si>
    <t>(10) Fator de Carga (Fc) (espumamento do chorume, risco de transbordamento e risco de respingo de chorume no trabalhador)</t>
  </si>
  <si>
    <t xml:space="preserve">[1]
Salário
(HORA)
</t>
  </si>
  <si>
    <t>AJUDANTE ESPECIALIZADO - DIURNO</t>
  </si>
  <si>
    <t xml:space="preserve">(15) - Tempo necessário por percurso (minuto/vg) 
</t>
  </si>
  <si>
    <t xml:space="preserve">(16) Tempo de carga improdutivo (minutos) </t>
  </si>
  <si>
    <t>(18) Tempo total de um ciclo de transporte completo (horas)</t>
  </si>
  <si>
    <t>Salário (horista)</t>
  </si>
  <si>
    <t xml:space="preserve">AJUDANTE </t>
  </si>
  <si>
    <t>Ajudante</t>
  </si>
  <si>
    <t>(26) nº de equipamentos (arredondado para maior inteiro)</t>
  </si>
  <si>
    <t>(27) Horas Produtivas necessárias no mês</t>
  </si>
  <si>
    <t xml:space="preserve">(28) Horas Improdutivas no mês
</t>
  </si>
  <si>
    <t>(30) -Vazão do equipamento (m³/hora)</t>
  </si>
  <si>
    <t>(31) -Vazão do equipamento (litros/hora) (27) = (26) * 1000</t>
  </si>
  <si>
    <t>(32) - Fator de Eficiência (Fe)(Tempo de operação, despreza paradas p/ lubrificação, idas ao banheiro, tempo para beber água e etc...)</t>
  </si>
  <si>
    <t>(33) PRODUÇÃO (29) = (27) * (28)</t>
  </si>
  <si>
    <t>(35) Nº de equipamentos necessários para demanda prevista</t>
  </si>
  <si>
    <t>(36) Quantidade de horas "PRODUTIVAS" no mês</t>
  </si>
  <si>
    <t>(1) Dias efetivos</t>
  </si>
  <si>
    <t>(2) Horas/dia efetivos (6:00 até 22:00)</t>
  </si>
  <si>
    <t>Fonte: Dados históricos de recirculação de chorume</t>
  </si>
  <si>
    <t>2 - EQUIPAMENTO - MOTOBOMBA TRASH</t>
  </si>
  <si>
    <t>MOTOBOMBA TRASH</t>
  </si>
  <si>
    <t>PREÇO TOTAL ANUAL DO SERVIÇO C/ IMPOSTO (R$/ANO)</t>
  </si>
  <si>
    <t>1 - EQUIPAMENTO - VEÍCULO</t>
  </si>
  <si>
    <t>Custo do Chassi</t>
  </si>
  <si>
    <t>Custo do Tanque</t>
  </si>
  <si>
    <t>Capacidade do Tanque (litros)</t>
  </si>
  <si>
    <t>Potência do Chassi (kW)</t>
  </si>
  <si>
    <t>2 - EQUIPAMENTO - BOMBA</t>
  </si>
  <si>
    <t>Custo da Bomba</t>
  </si>
  <si>
    <t>Vazão da Bomba (m³/hora)</t>
  </si>
  <si>
    <t>Potência da Bomba (HP)</t>
  </si>
  <si>
    <t>3 - COMBUSTÍVEIS</t>
  </si>
  <si>
    <t>Preço do Diesel</t>
  </si>
  <si>
    <t>Preço da Gasolina</t>
  </si>
  <si>
    <t>4 - MÃO DE OBRA</t>
  </si>
  <si>
    <t>Encargos sociais</t>
  </si>
  <si>
    <t>Motorista</t>
  </si>
  <si>
    <t>5 - BDI</t>
  </si>
  <si>
    <t>DADOS PARA PROPOSTA</t>
  </si>
  <si>
    <t>SINAPI DEZ/2022</t>
  </si>
  <si>
    <t>PCI.817.01 - CUSTO DE COMPOSIÇÕES - SINTÉTICO                                               DATA DE EMISSÃO: 17/01/2023 23:19:52            DATA DE RT: 13/01/2023</t>
  </si>
  <si>
    <t>ENCARGOS SOCIAIS SOBRE PREÇOS DA MÃO-DE-OBRA: 110,69%(HORA)   70,40%(MÊS)</t>
  </si>
  <si>
    <t>ABRANGÊNCIA : NACIONAL                                              LOCALIDADE  : BRASILIA                                                                                                            DATA DE PREÇO   : 12/2022 REFERÊNCIA COLETA : MEDIANO</t>
  </si>
  <si>
    <t>11,52</t>
  </si>
  <si>
    <t>20,85</t>
  </si>
  <si>
    <t>23,18</t>
  </si>
  <si>
    <t>25,56</t>
  </si>
  <si>
    <t>37,55</t>
  </si>
  <si>
    <t>47,89</t>
  </si>
  <si>
    <t>69,38</t>
  </si>
  <si>
    <t>8,45</t>
  </si>
  <si>
    <t>29,40</t>
  </si>
  <si>
    <t>32,63</t>
  </si>
  <si>
    <t>42,78</t>
  </si>
  <si>
    <t>38,47</t>
  </si>
  <si>
    <t>44,56</t>
  </si>
  <si>
    <t>50,63</t>
  </si>
  <si>
    <t>56,72</t>
  </si>
  <si>
    <t>68,88</t>
  </si>
  <si>
    <t>81,05</t>
  </si>
  <si>
    <t>105,38</t>
  </si>
  <si>
    <t>122,19</t>
  </si>
  <si>
    <t>134,84</t>
  </si>
  <si>
    <t>36,74</t>
  </si>
  <si>
    <t>67,22</t>
  </si>
  <si>
    <t>77,39</t>
  </si>
  <si>
    <t>87,54</t>
  </si>
  <si>
    <t>101,18</t>
  </si>
  <si>
    <t>111,71</t>
  </si>
  <si>
    <t>89,77</t>
  </si>
  <si>
    <t>233,08</t>
  </si>
  <si>
    <t>356,45</t>
  </si>
  <si>
    <t>501,84</t>
  </si>
  <si>
    <t>586,09</t>
  </si>
  <si>
    <t>70,22</t>
  </si>
  <si>
    <t>116,45</t>
  </si>
  <si>
    <t>182,35</t>
  </si>
  <si>
    <t>270,65</t>
  </si>
  <si>
    <t>354,74</t>
  </si>
  <si>
    <t>470,21</t>
  </si>
  <si>
    <t>720,13</t>
  </si>
  <si>
    <t>28,93</t>
  </si>
  <si>
    <t>34,46</t>
  </si>
  <si>
    <t>56,25</t>
  </si>
  <si>
    <t>78,05</t>
  </si>
  <si>
    <t>4,92</t>
  </si>
  <si>
    <t>5,53</t>
  </si>
  <si>
    <t>16,70</t>
  </si>
  <si>
    <t>126,85</t>
  </si>
  <si>
    <t>198,44</t>
  </si>
  <si>
    <t>1.169,22</t>
  </si>
  <si>
    <t>1.799,79</t>
  </si>
  <si>
    <t>2.478,25</t>
  </si>
  <si>
    <t>48,49</t>
  </si>
  <si>
    <t>62,23</t>
  </si>
  <si>
    <t>1,96</t>
  </si>
  <si>
    <t>0,87</t>
  </si>
  <si>
    <t>99,84</t>
  </si>
  <si>
    <t>110,74</t>
  </si>
  <si>
    <t>143,50</t>
  </si>
  <si>
    <t>176,19</t>
  </si>
  <si>
    <t>205,72</t>
  </si>
  <si>
    <t>214,92</t>
  </si>
  <si>
    <t>382,40</t>
  </si>
  <si>
    <t>468,06</t>
  </si>
  <si>
    <t>609,63</t>
  </si>
  <si>
    <t>630,02</t>
  </si>
  <si>
    <t>936,63</t>
  </si>
  <si>
    <t>23,48</t>
  </si>
  <si>
    <t>960,02</t>
  </si>
  <si>
    <t>213,73</t>
  </si>
  <si>
    <t>224,90</t>
  </si>
  <si>
    <t>21,46</t>
  </si>
  <si>
    <t>394,75</t>
  </si>
  <si>
    <t>482,53</t>
  </si>
  <si>
    <t>30,79</t>
  </si>
  <si>
    <t>626,24</t>
  </si>
  <si>
    <t>648,86</t>
  </si>
  <si>
    <t>40,02</t>
  </si>
  <si>
    <t>957,82</t>
  </si>
  <si>
    <t>44,67</t>
  </si>
  <si>
    <t>983,32</t>
  </si>
  <si>
    <t>170,01</t>
  </si>
  <si>
    <t>204,37</t>
  </si>
  <si>
    <t>303,88</t>
  </si>
  <si>
    <t>398,80</t>
  </si>
  <si>
    <t>481,91</t>
  </si>
  <si>
    <t>553,71</t>
  </si>
  <si>
    <t>580,27</t>
  </si>
  <si>
    <t>179,99</t>
  </si>
  <si>
    <t>318,37</t>
  </si>
  <si>
    <t>415,63</t>
  </si>
  <si>
    <t>500,74</t>
  </si>
  <si>
    <t>574,63</t>
  </si>
  <si>
    <t>603,67</t>
  </si>
  <si>
    <t>52,15</t>
  </si>
  <si>
    <t>75,82</t>
  </si>
  <si>
    <t>87,95</t>
  </si>
  <si>
    <t>102,45</t>
  </si>
  <si>
    <t>117,72</t>
  </si>
  <si>
    <t>833,79</t>
  </si>
  <si>
    <t>169,73</t>
  </si>
  <si>
    <t>1.190,55</t>
  </si>
  <si>
    <t>228,48</t>
  </si>
  <si>
    <t>48,38</t>
  </si>
  <si>
    <t>62,13</t>
  </si>
  <si>
    <t>75,89</t>
  </si>
  <si>
    <t>90,31</t>
  </si>
  <si>
    <t>121,28</t>
  </si>
  <si>
    <t>138,64</t>
  </si>
  <si>
    <t>159,05</t>
  </si>
  <si>
    <t>861,36</t>
  </si>
  <si>
    <t>197,30</t>
  </si>
  <si>
    <t>1.224,35</t>
  </si>
  <si>
    <t>262,28</t>
  </si>
  <si>
    <t>145,02</t>
  </si>
  <si>
    <t>152,82</t>
  </si>
  <si>
    <t>89,41</t>
  </si>
  <si>
    <t>109,85</t>
  </si>
  <si>
    <t>149,40</t>
  </si>
  <si>
    <t>97,21</t>
  </si>
  <si>
    <t>119,83</t>
  </si>
  <si>
    <t>161,77</t>
  </si>
  <si>
    <t>14,71</t>
  </si>
  <si>
    <t>19,30</t>
  </si>
  <si>
    <t>8,72</t>
  </si>
  <si>
    <t>18,26</t>
  </si>
  <si>
    <t>23,58</t>
  </si>
  <si>
    <t>41,39</t>
  </si>
  <si>
    <t>53,85</t>
  </si>
  <si>
    <t>71,65</t>
  </si>
  <si>
    <t>76,98</t>
  </si>
  <si>
    <t>87,60</t>
  </si>
  <si>
    <t>93,52</t>
  </si>
  <si>
    <t>103,03</t>
  </si>
  <si>
    <t>118,65</t>
  </si>
  <si>
    <t>128,16</t>
  </si>
  <si>
    <t>153,30</t>
  </si>
  <si>
    <t>97,89</t>
  </si>
  <si>
    <t>161,53</t>
  </si>
  <si>
    <t>183,64</t>
  </si>
  <si>
    <t>247,29</t>
  </si>
  <si>
    <t>269,40</t>
  </si>
  <si>
    <t>333,05</t>
  </si>
  <si>
    <t>355,15</t>
  </si>
  <si>
    <t>485,13</t>
  </si>
  <si>
    <t>529,35</t>
  </si>
  <si>
    <t>615,11</t>
  </si>
  <si>
    <t>659,33</t>
  </si>
  <si>
    <t>789,30</t>
  </si>
  <si>
    <t>59,13</t>
  </si>
  <si>
    <t>72,39</t>
  </si>
  <si>
    <t>105,57</t>
  </si>
  <si>
    <t>138,72</t>
  </si>
  <si>
    <t>234,20</t>
  </si>
  <si>
    <t>267,36</t>
  </si>
  <si>
    <t>362,85</t>
  </si>
  <si>
    <t>396,00</t>
  </si>
  <si>
    <t>491,48</t>
  </si>
  <si>
    <t>524,63</t>
  </si>
  <si>
    <t>590,96</t>
  </si>
  <si>
    <t>719,60</t>
  </si>
  <si>
    <t>785,93</t>
  </si>
  <si>
    <t>914,57</t>
  </si>
  <si>
    <t>980,90</t>
  </si>
  <si>
    <t>1.175,85</t>
  </si>
  <si>
    <t>30,52</t>
  </si>
  <si>
    <t>34,93</t>
  </si>
  <si>
    <t>45,99</t>
  </si>
  <si>
    <t>88,87</t>
  </si>
  <si>
    <t>99,93</t>
  </si>
  <si>
    <t>131,75</t>
  </si>
  <si>
    <t>142,80</t>
  </si>
  <si>
    <t>174,64</t>
  </si>
  <si>
    <t>185,67</t>
  </si>
  <si>
    <t>207,79</t>
  </si>
  <si>
    <t>250,67</t>
  </si>
  <si>
    <t>272,77</t>
  </si>
  <si>
    <t>315,60</t>
  </si>
  <si>
    <t>337,77</t>
  </si>
  <si>
    <t>402,74</t>
  </si>
  <si>
    <t>11,12</t>
  </si>
  <si>
    <t>284,00</t>
  </si>
  <si>
    <t>442,19</t>
  </si>
  <si>
    <t>1.083,55</t>
  </si>
  <si>
    <t>1.746,86</t>
  </si>
  <si>
    <t>3.064,85</t>
  </si>
  <si>
    <t>4.557,98</t>
  </si>
  <si>
    <t>3.000,27</t>
  </si>
  <si>
    <t>4.905,95</t>
  </si>
  <si>
    <t>5.410,80</t>
  </si>
  <si>
    <t>4.007,16</t>
  </si>
  <si>
    <t>1.989,15</t>
  </si>
  <si>
    <t>1.341,10</t>
  </si>
  <si>
    <t>3,73</t>
  </si>
  <si>
    <t>20,59</t>
  </si>
  <si>
    <t>33,70</t>
  </si>
  <si>
    <t>42,13</t>
  </si>
  <si>
    <t>46,81</t>
  </si>
  <si>
    <t>66,48</t>
  </si>
  <si>
    <t>74,91</t>
  </si>
  <si>
    <t>67,42</t>
  </si>
  <si>
    <t>84,27</t>
  </si>
  <si>
    <t>93,64</t>
  </si>
  <si>
    <t>104,88</t>
  </si>
  <si>
    <t>117,99</t>
  </si>
  <si>
    <t>132,97</t>
  </si>
  <si>
    <t>149,83</t>
  </si>
  <si>
    <t>38,71</t>
  </si>
  <si>
    <t>258,81</t>
  </si>
  <si>
    <t>2.874,17</t>
  </si>
  <si>
    <t>60,70</t>
  </si>
  <si>
    <t>1.631,69</t>
  </si>
  <si>
    <t>88,25</t>
  </si>
  <si>
    <t>2.311,05</t>
  </si>
  <si>
    <t>183,11</t>
  </si>
  <si>
    <t>215,72</t>
  </si>
  <si>
    <t>412,63</t>
  </si>
  <si>
    <t>417,92</t>
  </si>
  <si>
    <t>545,40</t>
  </si>
  <si>
    <t>1.215,18</t>
  </si>
  <si>
    <t>1.265,98</t>
  </si>
  <si>
    <t>1.041,56</t>
  </si>
  <si>
    <t>1.015,65</t>
  </si>
  <si>
    <t>647,54</t>
  </si>
  <si>
    <t>625,53</t>
  </si>
  <si>
    <t>1.113,59</t>
  </si>
  <si>
    <t>1.080,45</t>
  </si>
  <si>
    <t>7.581,04</t>
  </si>
  <si>
    <t>11.668,92</t>
  </si>
  <si>
    <t>313,28</t>
  </si>
  <si>
    <t>499,53</t>
  </si>
  <si>
    <t>1.055,32</t>
  </si>
  <si>
    <t>1.418,15</t>
  </si>
  <si>
    <t>185,32</t>
  </si>
  <si>
    <t>188,81</t>
  </si>
  <si>
    <t>163,75</t>
  </si>
  <si>
    <t>166,23</t>
  </si>
  <si>
    <t>222,50</t>
  </si>
  <si>
    <t>283,41</t>
  </si>
  <si>
    <t>239,96</t>
  </si>
  <si>
    <t>236,60</t>
  </si>
  <si>
    <t>241,66</t>
  </si>
  <si>
    <t>212,04</t>
  </si>
  <si>
    <t>215,11</t>
  </si>
  <si>
    <t>279,72</t>
  </si>
  <si>
    <t>246,56</t>
  </si>
  <si>
    <t>307,67</t>
  </si>
  <si>
    <t>142,53</t>
  </si>
  <si>
    <t>223,30</t>
  </si>
  <si>
    <t>6.619,30</t>
  </si>
  <si>
    <t>10.035,88</t>
  </si>
  <si>
    <t>211,51</t>
  </si>
  <si>
    <t>147,63</t>
  </si>
  <si>
    <t>162,92</t>
  </si>
  <si>
    <t>191,71</t>
  </si>
  <si>
    <t>196,61</t>
  </si>
  <si>
    <t>206,71</t>
  </si>
  <si>
    <t>393,91</t>
  </si>
  <si>
    <t>172,67</t>
  </si>
  <si>
    <t>265,12</t>
  </si>
  <si>
    <t>252,17</t>
  </si>
  <si>
    <t>676,22</t>
  </si>
  <si>
    <t>162,80</t>
  </si>
  <si>
    <t>135,17</t>
  </si>
  <si>
    <t>141,85</t>
  </si>
  <si>
    <t>115,96</t>
  </si>
  <si>
    <t>195,50</t>
  </si>
  <si>
    <t>202,78</t>
  </si>
  <si>
    <t>310,95</t>
  </si>
  <si>
    <t>266,92</t>
  </si>
  <si>
    <t>246,71</t>
  </si>
  <si>
    <t>185,88</t>
  </si>
  <si>
    <t>227,67</t>
  </si>
  <si>
    <t>251,90</t>
  </si>
  <si>
    <t>214,75</t>
  </si>
  <si>
    <t>292,67</t>
  </si>
  <si>
    <t>228,26</t>
  </si>
  <si>
    <t>243,91</t>
  </si>
  <si>
    <t>17,10</t>
  </si>
  <si>
    <t>258,65</t>
  </si>
  <si>
    <t>103,57</t>
  </si>
  <si>
    <t>210,56</t>
  </si>
  <si>
    <t>252,26</t>
  </si>
  <si>
    <t>196,71</t>
  </si>
  <si>
    <t>188,78</t>
  </si>
  <si>
    <t>128,65</t>
  </si>
  <si>
    <t>607,12</t>
  </si>
  <si>
    <t>1.439,74</t>
  </si>
  <si>
    <t>1.246,45</t>
  </si>
  <si>
    <t>340,52</t>
  </si>
  <si>
    <t>204,68</t>
  </si>
  <si>
    <t>212,10</t>
  </si>
  <si>
    <t>327,43</t>
  </si>
  <si>
    <t>364,06</t>
  </si>
  <si>
    <t>139,01</t>
  </si>
  <si>
    <t>29,52</t>
  </si>
  <si>
    <t>685,11</t>
  </si>
  <si>
    <t>395,89</t>
  </si>
  <si>
    <t>146,04</t>
  </si>
  <si>
    <t>115,69</t>
  </si>
  <si>
    <t>212,59</t>
  </si>
  <si>
    <t>205,64</t>
  </si>
  <si>
    <t>249,67</t>
  </si>
  <si>
    <t>8,73</t>
  </si>
  <si>
    <t>254,44</t>
  </si>
  <si>
    <t>225,63</t>
  </si>
  <si>
    <t>481,29</t>
  </si>
  <si>
    <t>348,25</t>
  </si>
  <si>
    <t>92,89</t>
  </si>
  <si>
    <t>65,93</t>
  </si>
  <si>
    <t>420,52</t>
  </si>
  <si>
    <t>71,35</t>
  </si>
  <si>
    <t>1.020,26</t>
  </si>
  <si>
    <t>4,79</t>
  </si>
  <si>
    <t>320,45</t>
  </si>
  <si>
    <t>261,27</t>
  </si>
  <si>
    <t>93,67</t>
  </si>
  <si>
    <t>12,60</t>
  </si>
  <si>
    <t>82,71</t>
  </si>
  <si>
    <t>188,85</t>
  </si>
  <si>
    <t>2.777,14</t>
  </si>
  <si>
    <t>281,38</t>
  </si>
  <si>
    <t>220,82</t>
  </si>
  <si>
    <t>164,30</t>
  </si>
  <si>
    <t>146,40</t>
  </si>
  <si>
    <t>25,57</t>
  </si>
  <si>
    <t>25,05</t>
  </si>
  <si>
    <t>135,95</t>
  </si>
  <si>
    <t>259,08</t>
  </si>
  <si>
    <t>254,11</t>
  </si>
  <si>
    <t>320,38</t>
  </si>
  <si>
    <t>182,74</t>
  </si>
  <si>
    <t>138,16</t>
  </si>
  <si>
    <t>263,36</t>
  </si>
  <si>
    <t>131,62</t>
  </si>
  <si>
    <t>97,51</t>
  </si>
  <si>
    <t>221,59</t>
  </si>
  <si>
    <t>518,51</t>
  </si>
  <si>
    <t>1.134,80</t>
  </si>
  <si>
    <t>25,23</t>
  </si>
  <si>
    <t>81,26</t>
  </si>
  <si>
    <t>57,85</t>
  </si>
  <si>
    <t>59,43</t>
  </si>
  <si>
    <t>47,17</t>
  </si>
  <si>
    <t>145,67</t>
  </si>
  <si>
    <t>140,51</t>
  </si>
  <si>
    <t>44,83</t>
  </si>
  <si>
    <t>73,89</t>
  </si>
  <si>
    <t>191,36</t>
  </si>
  <si>
    <t>11,19</t>
  </si>
  <si>
    <t>67,89</t>
  </si>
  <si>
    <t>46,54</t>
  </si>
  <si>
    <t>43,27</t>
  </si>
  <si>
    <t>53,82</t>
  </si>
  <si>
    <t>84,41</t>
  </si>
  <si>
    <t>47,36</t>
  </si>
  <si>
    <t>47,35</t>
  </si>
  <si>
    <t>80,31</t>
  </si>
  <si>
    <t>5,37</t>
  </si>
  <si>
    <t>73,75</t>
  </si>
  <si>
    <t>40,17</t>
  </si>
  <si>
    <t>78,77</t>
  </si>
  <si>
    <t>63,94</t>
  </si>
  <si>
    <t>87,33</t>
  </si>
  <si>
    <t>62,08</t>
  </si>
  <si>
    <t>38,80</t>
  </si>
  <si>
    <t>182,72</t>
  </si>
  <si>
    <t>391,74</t>
  </si>
  <si>
    <t>343,83</t>
  </si>
  <si>
    <t>119,89</t>
  </si>
  <si>
    <t>90,26</t>
  </si>
  <si>
    <t>70,99</t>
  </si>
  <si>
    <t>74,13</t>
  </si>
  <si>
    <t>275,53</t>
  </si>
  <si>
    <t>153,86</t>
  </si>
  <si>
    <t>54,34</t>
  </si>
  <si>
    <t>46,69</t>
  </si>
  <si>
    <t>51,29</t>
  </si>
  <si>
    <t>55,23</t>
  </si>
  <si>
    <t>45,09</t>
  </si>
  <si>
    <t>52,71</t>
  </si>
  <si>
    <t>47,20</t>
  </si>
  <si>
    <t>81,52</t>
  </si>
  <si>
    <t>38,39</t>
  </si>
  <si>
    <t>28,10</t>
  </si>
  <si>
    <t>67,25</t>
  </si>
  <si>
    <t>416,05</t>
  </si>
  <si>
    <t>60,91</t>
  </si>
  <si>
    <t>53,84</t>
  </si>
  <si>
    <t>22,70</t>
  </si>
  <si>
    <t>152,96</t>
  </si>
  <si>
    <t>51,00</t>
  </si>
  <si>
    <t>254,41</t>
  </si>
  <si>
    <t>116,82</t>
  </si>
  <si>
    <t>175,48</t>
  </si>
  <si>
    <t>77,83</t>
  </si>
  <si>
    <t>75,10</t>
  </si>
  <si>
    <t>49,96</t>
  </si>
  <si>
    <t>49,68</t>
  </si>
  <si>
    <t>43,65</t>
  </si>
  <si>
    <t>60,04</t>
  </si>
  <si>
    <t>54,15</t>
  </si>
  <si>
    <t>51,57</t>
  </si>
  <si>
    <t>83,88</t>
  </si>
  <si>
    <t>165,55</t>
  </si>
  <si>
    <t>397,51</t>
  </si>
  <si>
    <t>70,75</t>
  </si>
  <si>
    <t>50,32</t>
  </si>
  <si>
    <t>40,75</t>
  </si>
  <si>
    <t>16,47</t>
  </si>
  <si>
    <t>97,76</t>
  </si>
  <si>
    <t>73,97</t>
  </si>
  <si>
    <t>116,68</t>
  </si>
  <si>
    <t>102,95</t>
  </si>
  <si>
    <t>238,09</t>
  </si>
  <si>
    <t>44,87</t>
  </si>
  <si>
    <t>45,85</t>
  </si>
  <si>
    <t>55,69</t>
  </si>
  <si>
    <t>39,14</t>
  </si>
  <si>
    <t>173,64</t>
  </si>
  <si>
    <t>72,01</t>
  </si>
  <si>
    <t>77,26</t>
  </si>
  <si>
    <t>281,59</t>
  </si>
  <si>
    <t>50,90</t>
  </si>
  <si>
    <t>63,69</t>
  </si>
  <si>
    <t>45,14</t>
  </si>
  <si>
    <t>56,49</t>
  </si>
  <si>
    <t>98,02</t>
  </si>
  <si>
    <t>89,48</t>
  </si>
  <si>
    <t>56,04</t>
  </si>
  <si>
    <t>62,74</t>
  </si>
  <si>
    <t>111,23</t>
  </si>
  <si>
    <t>127,91</t>
  </si>
  <si>
    <t>74,87</t>
  </si>
  <si>
    <t>75,33</t>
  </si>
  <si>
    <t>246,77</t>
  </si>
  <si>
    <t>68,59</t>
  </si>
  <si>
    <t>125,22</t>
  </si>
  <si>
    <t>68,00</t>
  </si>
  <si>
    <t>50,19</t>
  </si>
  <si>
    <t>66,00</t>
  </si>
  <si>
    <t>30,91</t>
  </si>
  <si>
    <t>33,86</t>
  </si>
  <si>
    <t>195,58</t>
  </si>
  <si>
    <t>8,28</t>
  </si>
  <si>
    <t>70,10</t>
  </si>
  <si>
    <t>60,82</t>
  </si>
  <si>
    <t>4,38</t>
  </si>
  <si>
    <t>98,74</t>
  </si>
  <si>
    <t>42,14</t>
  </si>
  <si>
    <t>138,03</t>
  </si>
  <si>
    <t>41,88</t>
  </si>
  <si>
    <t>187,70</t>
  </si>
  <si>
    <t>14,52</t>
  </si>
  <si>
    <t>52,80</t>
  </si>
  <si>
    <t>4,52</t>
  </si>
  <si>
    <t>101,96</t>
  </si>
  <si>
    <t>44,80</t>
  </si>
  <si>
    <t>8,06</t>
  </si>
  <si>
    <t>240,90</t>
  </si>
  <si>
    <t>183,50</t>
  </si>
  <si>
    <t>315,48</t>
  </si>
  <si>
    <t>49,99</t>
  </si>
  <si>
    <t>562,74</t>
  </si>
  <si>
    <t>485,26</t>
  </si>
  <si>
    <t>96,82</t>
  </si>
  <si>
    <t>274,13</t>
  </si>
  <si>
    <t>488,98</t>
  </si>
  <si>
    <t>413,64</t>
  </si>
  <si>
    <t>79,34</t>
  </si>
  <si>
    <t>127,54</t>
  </si>
  <si>
    <t>93,09</t>
  </si>
  <si>
    <t>31,86</t>
  </si>
  <si>
    <t>39,99</t>
  </si>
  <si>
    <t>193,61</t>
  </si>
  <si>
    <t>223,38</t>
  </si>
  <si>
    <t>13,79</t>
  </si>
  <si>
    <t>131,33</t>
  </si>
  <si>
    <t>100,71</t>
  </si>
  <si>
    <t>43,75</t>
  </si>
  <si>
    <t>172,65</t>
  </si>
  <si>
    <t>90,40</t>
  </si>
  <si>
    <t>155,70</t>
  </si>
  <si>
    <t>146,97</t>
  </si>
  <si>
    <t>330,73</t>
  </si>
  <si>
    <t>38,69</t>
  </si>
  <si>
    <t>303,20</t>
  </si>
  <si>
    <t>10,18</t>
  </si>
  <si>
    <t>171,54</t>
  </si>
  <si>
    <t>3,91</t>
  </si>
  <si>
    <t>73,64</t>
  </si>
  <si>
    <t>176,01</t>
  </si>
  <si>
    <t>2.365,20</t>
  </si>
  <si>
    <t>123,31</t>
  </si>
  <si>
    <t>161,68</t>
  </si>
  <si>
    <t>43,83</t>
  </si>
  <si>
    <t>51,59</t>
  </si>
  <si>
    <t>35,41</t>
  </si>
  <si>
    <t>48,72</t>
  </si>
  <si>
    <t>6,76</t>
  </si>
  <si>
    <t>60,96</t>
  </si>
  <si>
    <t>299,85</t>
  </si>
  <si>
    <t>3,37</t>
  </si>
  <si>
    <t>20,54</t>
  </si>
  <si>
    <t>4,20</t>
  </si>
  <si>
    <t>47,62</t>
  </si>
  <si>
    <t>53,93</t>
  </si>
  <si>
    <t>67,61</t>
  </si>
  <si>
    <t>7,50</t>
  </si>
  <si>
    <t>54,03</t>
  </si>
  <si>
    <t>147,82</t>
  </si>
  <si>
    <t>72,27</t>
  </si>
  <si>
    <t>197,10</t>
  </si>
  <si>
    <t>9,29</t>
  </si>
  <si>
    <t>104519</t>
  </si>
  <si>
    <t>LIXADEIRA DE PAREDE, COM LED, POTÊNCIA 750 W, FREQUÊNCIA 60 HZ, VELOCIDADE 1000 A 2100 RPM, DIÂMETRO DA LIXA 225 MM - MATERIAIS NA OPERAÇÃO. AF_12/2022</t>
  </si>
  <si>
    <t>549,80</t>
  </si>
  <si>
    <t>616,52</t>
  </si>
  <si>
    <t>681,21</t>
  </si>
  <si>
    <t>785,35</t>
  </si>
  <si>
    <t>94,70</t>
  </si>
  <si>
    <t>102,49</t>
  </si>
  <si>
    <t>123,35</t>
  </si>
  <si>
    <t>29,07</t>
  </si>
  <si>
    <t>1.211,63</t>
  </si>
  <si>
    <t>1.486,09</t>
  </si>
  <si>
    <t>1.579,99</t>
  </si>
  <si>
    <t>1.759,05</t>
  </si>
  <si>
    <t>2.181,64</t>
  </si>
  <si>
    <t>2.676,80</t>
  </si>
  <si>
    <t>2.797,61</t>
  </si>
  <si>
    <t>3.041,01</t>
  </si>
  <si>
    <t>3.475,67</t>
  </si>
  <si>
    <t>3.614,22</t>
  </si>
  <si>
    <t>1.193,20</t>
  </si>
  <si>
    <t>1.453,79</t>
  </si>
  <si>
    <t>1.547,69</t>
  </si>
  <si>
    <t>1.740,61</t>
  </si>
  <si>
    <t>2.147,31</t>
  </si>
  <si>
    <t>2.630,04</t>
  </si>
  <si>
    <t>2.752,12</t>
  </si>
  <si>
    <t>2.963,22</t>
  </si>
  <si>
    <t>3.384,70</t>
  </si>
  <si>
    <t>3.502,79</t>
  </si>
  <si>
    <t>59,62</t>
  </si>
  <si>
    <t>66,46</t>
  </si>
  <si>
    <t>31,47</t>
  </si>
  <si>
    <t>32,96</t>
  </si>
  <si>
    <t>20,65</t>
  </si>
  <si>
    <t>26,37</t>
  </si>
  <si>
    <t>44,53</t>
  </si>
  <si>
    <t>40,71</t>
  </si>
  <si>
    <t>27,62</t>
  </si>
  <si>
    <t>3,00</t>
  </si>
  <si>
    <t>48,64</t>
  </si>
  <si>
    <t>113,41</t>
  </si>
  <si>
    <t>90,55</t>
  </si>
  <si>
    <t>261,19</t>
  </si>
  <si>
    <t>61,09</t>
  </si>
  <si>
    <t>28,05</t>
  </si>
  <si>
    <t>81,44</t>
  </si>
  <si>
    <t>90,03</t>
  </si>
  <si>
    <t>87,56</t>
  </si>
  <si>
    <t>166,52</t>
  </si>
  <si>
    <t>57,38</t>
  </si>
  <si>
    <t>195,34</t>
  </si>
  <si>
    <t>80,78</t>
  </si>
  <si>
    <t>178,52</t>
  </si>
  <si>
    <t>218,43</t>
  </si>
  <si>
    <t>257,97</t>
  </si>
  <si>
    <t>321,56</t>
  </si>
  <si>
    <t>164,61</t>
  </si>
  <si>
    <t>92,46</t>
  </si>
  <si>
    <t>172,77</t>
  </si>
  <si>
    <t>62,44</t>
  </si>
  <si>
    <t>167,00</t>
  </si>
  <si>
    <t>46,56</t>
  </si>
  <si>
    <t>175,81</t>
  </si>
  <si>
    <t>89,27</t>
  </si>
  <si>
    <t>61,11</t>
  </si>
  <si>
    <t>855,10</t>
  </si>
  <si>
    <t>1.017,20</t>
  </si>
  <si>
    <t>1.179,29</t>
  </si>
  <si>
    <t>1.487,79</t>
  </si>
  <si>
    <t>1.649,89</t>
  </si>
  <si>
    <t>1.851,53</t>
  </si>
  <si>
    <t>2.161,16</t>
  </si>
  <si>
    <t>2.393,78</t>
  </si>
  <si>
    <t>2.555,88</t>
  </si>
  <si>
    <t>2.759,01</t>
  </si>
  <si>
    <t>976,17</t>
  </si>
  <si>
    <t>1.138,26</t>
  </si>
  <si>
    <t>1.405,74</t>
  </si>
  <si>
    <t>1.567,84</t>
  </si>
  <si>
    <t>1.769,47</t>
  </si>
  <si>
    <t>1.997,04</t>
  </si>
  <si>
    <t>2.270,70</t>
  </si>
  <si>
    <t>2.432,80</t>
  </si>
  <si>
    <t>2.594,90</t>
  </si>
  <si>
    <t>1.263,68</t>
  </si>
  <si>
    <t>1.693,02</t>
  </si>
  <si>
    <t>1.789,06</t>
  </si>
  <si>
    <t>1.987,43</t>
  </si>
  <si>
    <t>2.457,67</t>
  </si>
  <si>
    <t>3.255,42</t>
  </si>
  <si>
    <t>3.372,71</t>
  </si>
  <si>
    <t>3.665,98</t>
  </si>
  <si>
    <t>4.207,21</t>
  </si>
  <si>
    <t>4.522,62</t>
  </si>
  <si>
    <t>1.226,81</t>
  </si>
  <si>
    <t>1.647,53</t>
  </si>
  <si>
    <t>1.743,57</t>
  </si>
  <si>
    <t>2.082,84</t>
  </si>
  <si>
    <t>2.336,36</t>
  </si>
  <si>
    <t>3.047,59</t>
  </si>
  <si>
    <t>3.163,96</t>
  </si>
  <si>
    <t>3.391,07</t>
  </si>
  <si>
    <t>3.797,54</t>
  </si>
  <si>
    <t>3.707,96</t>
  </si>
  <si>
    <t>14,56</t>
  </si>
  <si>
    <t>823,65</t>
  </si>
  <si>
    <t>ESGOTAMENTO COM BOMBA</t>
  </si>
  <si>
    <t>0026</t>
  </si>
  <si>
    <t>104482</t>
  </si>
  <si>
    <t>ESGOTAMENTO DE VALA COM BOMBA SUBMERSÍVEL. AF_12/2022</t>
  </si>
  <si>
    <t>29,70</t>
  </si>
  <si>
    <t>REBAIXAMENTO DO LENCOL FREATICO</t>
  </si>
  <si>
    <t>0027</t>
  </si>
  <si>
    <t>104184</t>
  </si>
  <si>
    <t>INSTALAÇÃO E DESINSTALAÇÃO DE REGISTRO DE PVC PARA SISTEMA DE REBAIXAMENTO DE LENÇOL FREÁTICO POR PONTEIRAS FILTRANTES. AF_12/2022</t>
  </si>
  <si>
    <t>34,10</t>
  </si>
  <si>
    <t>104185</t>
  </si>
  <si>
    <t>INSTALAÇÃO E DESINSTALAÇÃO DE CONJUNTO DE BOMBAS, À VÁCUO E CENTRÍFUGA, PARA SISTEMA DE REBAIXAMENTO DE LENÇOL FREÁTICO POR PONTEIRAS FILTRANTES (EXCLUI O FORNECIMENTO DE BOMBAS). AF_12/2022</t>
  </si>
  <si>
    <t>104189</t>
  </si>
  <si>
    <t>INSTALAÇÃO DE MATERIAL GRANULAR FILTRANTE PARA SISTEMA DE REBAIXAMENTO DE LENÇOL FREÁTICO POR POÇOS PROFUNDOSA, DIÂMETRO DO POÇO DE 400 MM. AF_12/2022</t>
  </si>
  <si>
    <t>274,85</t>
  </si>
  <si>
    <t>104190</t>
  </si>
  <si>
    <t>INSTALAÇÃO E DESINSTALAÇÃO DE SISTEMA DE BOMBA PARA SISTEMA DE REBAIXAMENTO DE LENÇOL FREÁTICO POR POÇOS PROFUNDOS (EXCLUI O FORNECIMENTO DE BOMBA). AF_12/2022</t>
  </si>
  <si>
    <t>657,63</t>
  </si>
  <si>
    <t>54,63</t>
  </si>
  <si>
    <t>110,38</t>
  </si>
  <si>
    <t>67,80</t>
  </si>
  <si>
    <t>123,55</t>
  </si>
  <si>
    <t>86,37</t>
  </si>
  <si>
    <t>187,77</t>
  </si>
  <si>
    <t>257,13</t>
  </si>
  <si>
    <t>231,09</t>
  </si>
  <si>
    <t>208,23</t>
  </si>
  <si>
    <t>267,23</t>
  </si>
  <si>
    <t>231,22</t>
  </si>
  <si>
    <t>181,85</t>
  </si>
  <si>
    <t>201,13</t>
  </si>
  <si>
    <t>193,42</t>
  </si>
  <si>
    <t>222,92</t>
  </si>
  <si>
    <t>212,68</t>
  </si>
  <si>
    <t>271,68</t>
  </si>
  <si>
    <t>236,87</t>
  </si>
  <si>
    <t>106,26</t>
  </si>
  <si>
    <t>127,09</t>
  </si>
  <si>
    <t>126,65</t>
  </si>
  <si>
    <t>179,69</t>
  </si>
  <si>
    <t>135,51</t>
  </si>
  <si>
    <t>188,55</t>
  </si>
  <si>
    <t>63,83</t>
  </si>
  <si>
    <t>24,43</t>
  </si>
  <si>
    <t>60,16</t>
  </si>
  <si>
    <t>8,14</t>
  </si>
  <si>
    <t>261,07</t>
  </si>
  <si>
    <t>210,79</t>
  </si>
  <si>
    <t>271,57</t>
  </si>
  <si>
    <t>221,29</t>
  </si>
  <si>
    <t>56,96</t>
  </si>
  <si>
    <t>57,49</t>
  </si>
  <si>
    <t>30,84</t>
  </si>
  <si>
    <t>26,31</t>
  </si>
  <si>
    <t>729,64</t>
  </si>
  <si>
    <t>688,42</t>
  </si>
  <si>
    <t>879,34</t>
  </si>
  <si>
    <t>801,01</t>
  </si>
  <si>
    <t>964,48</t>
  </si>
  <si>
    <t>865,41</t>
  </si>
  <si>
    <t>990,34</t>
  </si>
  <si>
    <t>1.619,46</t>
  </si>
  <si>
    <t>1.984,44</t>
  </si>
  <si>
    <t>2.347,80</t>
  </si>
  <si>
    <t>600,11</t>
  </si>
  <si>
    <t>547,11</t>
  </si>
  <si>
    <t>246,16</t>
  </si>
  <si>
    <t>283,72</t>
  </si>
  <si>
    <t>328,99</t>
  </si>
  <si>
    <t>791,65</t>
  </si>
  <si>
    <t>136,17</t>
  </si>
  <si>
    <t>180,59</t>
  </si>
  <si>
    <t>150,48</t>
  </si>
  <si>
    <t>197,32</t>
  </si>
  <si>
    <t>214,91</t>
  </si>
  <si>
    <t>151,23</t>
  </si>
  <si>
    <t>178,18</t>
  </si>
  <si>
    <t>157,86</t>
  </si>
  <si>
    <t>184,57</t>
  </si>
  <si>
    <t>167,45</t>
  </si>
  <si>
    <t>179,00</t>
  </si>
  <si>
    <t>207,00</t>
  </si>
  <si>
    <t>147,47</t>
  </si>
  <si>
    <t>163,86</t>
  </si>
  <si>
    <t>193,58</t>
  </si>
  <si>
    <t>159,55</t>
  </si>
  <si>
    <t>177,62</t>
  </si>
  <si>
    <t>226,05</t>
  </si>
  <si>
    <t>185,30</t>
  </si>
  <si>
    <t>161,46</t>
  </si>
  <si>
    <t>188,67</t>
  </si>
  <si>
    <t>173,87</t>
  </si>
  <si>
    <t>202,65</t>
  </si>
  <si>
    <t>211,94</t>
  </si>
  <si>
    <t>216,56</t>
  </si>
  <si>
    <t>201,15</t>
  </si>
  <si>
    <t>185,34</t>
  </si>
  <si>
    <t>180,17</t>
  </si>
  <si>
    <t>232,14</t>
  </si>
  <si>
    <t>215,80</t>
  </si>
  <si>
    <t>193,90</t>
  </si>
  <si>
    <t>203,85</t>
  </si>
  <si>
    <t>188,48</t>
  </si>
  <si>
    <t>179,26</t>
  </si>
  <si>
    <t>170,51</t>
  </si>
  <si>
    <t>219,39</t>
  </si>
  <si>
    <t>203,13</t>
  </si>
  <si>
    <t>193,46</t>
  </si>
  <si>
    <t>186,67</t>
  </si>
  <si>
    <t>175,39</t>
  </si>
  <si>
    <t>1.069,81</t>
  </si>
  <si>
    <t>643,03</t>
  </si>
  <si>
    <t>838,97</t>
  </si>
  <si>
    <t>518,89</t>
  </si>
  <si>
    <t>41,29</t>
  </si>
  <si>
    <t>16,74</t>
  </si>
  <si>
    <t>12,04</t>
  </si>
  <si>
    <t>594,74</t>
  </si>
  <si>
    <t>32,67</t>
  </si>
  <si>
    <t>160,28</t>
  </si>
  <si>
    <t>60,06</t>
  </si>
  <si>
    <t>85,04</t>
  </si>
  <si>
    <t>108,72</t>
  </si>
  <si>
    <t>137,62</t>
  </si>
  <si>
    <t>138,20</t>
  </si>
  <si>
    <t>239,20</t>
  </si>
  <si>
    <t>297,91</t>
  </si>
  <si>
    <t>415,40</t>
  </si>
  <si>
    <t>633,38</t>
  </si>
  <si>
    <t>868,02</t>
  </si>
  <si>
    <t>1.143,57</t>
  </si>
  <si>
    <t>1.052,76</t>
  </si>
  <si>
    <t>2.483,58</t>
  </si>
  <si>
    <t>880,05</t>
  </si>
  <si>
    <t>2.170,68</t>
  </si>
  <si>
    <t>1.874,31</t>
  </si>
  <si>
    <t>3.446,53</t>
  </si>
  <si>
    <t>1.916,69</t>
  </si>
  <si>
    <t>3.370,97</t>
  </si>
  <si>
    <t>3.035,47</t>
  </si>
  <si>
    <t>5.239,08</t>
  </si>
  <si>
    <t>1.438,02</t>
  </si>
  <si>
    <t>3.134,99</t>
  </si>
  <si>
    <t>1.590,80</t>
  </si>
  <si>
    <t>2.839,73</t>
  </si>
  <si>
    <t>2.543,05</t>
  </si>
  <si>
    <t>4.755,73</t>
  </si>
  <si>
    <t>534,67</t>
  </si>
  <si>
    <t>678,21</t>
  </si>
  <si>
    <t>1.277,90</t>
  </si>
  <si>
    <t>1.796,29</t>
  </si>
  <si>
    <t>1.042,98</t>
  </si>
  <si>
    <t>2.317,75</t>
  </si>
  <si>
    <t>1.279,10</t>
  </si>
  <si>
    <t>505,76</t>
  </si>
  <si>
    <t>1.538,71</t>
  </si>
  <si>
    <t>672,59</t>
  </si>
  <si>
    <t>3.394,85</t>
  </si>
  <si>
    <t>1.798,25</t>
  </si>
  <si>
    <t>921,71</t>
  </si>
  <si>
    <t>4.350,98</t>
  </si>
  <si>
    <t>2.187,70</t>
  </si>
  <si>
    <t>2.931,62</t>
  </si>
  <si>
    <t>1.424,98</t>
  </si>
  <si>
    <t>3.704,66</t>
  </si>
  <si>
    <t>1.702,44</t>
  </si>
  <si>
    <t>1.979,99</t>
  </si>
  <si>
    <t>2.257,45</t>
  </si>
  <si>
    <t>6.056,91</t>
  </si>
  <si>
    <t>2.535,00</t>
  </si>
  <si>
    <t>2.812,56</t>
  </si>
  <si>
    <t>7.611,33</t>
  </si>
  <si>
    <t>3.090,02</t>
  </si>
  <si>
    <t>4.591,54</t>
  </si>
  <si>
    <t>5.596,69</t>
  </si>
  <si>
    <t>6.575,44</t>
  </si>
  <si>
    <t>7.554,13</t>
  </si>
  <si>
    <t>8.532,98</t>
  </si>
  <si>
    <t>9.511,66</t>
  </si>
  <si>
    <t>3.393,54</t>
  </si>
  <si>
    <t>6.767,88</t>
  </si>
  <si>
    <t>2.561,06</t>
  </si>
  <si>
    <t>7.934,64</t>
  </si>
  <si>
    <t>2.838,52</t>
  </si>
  <si>
    <t>9.159,86</t>
  </si>
  <si>
    <t>3.116,07</t>
  </si>
  <si>
    <t>10.334,01</t>
  </si>
  <si>
    <t>11.508,22</t>
  </si>
  <si>
    <t>3.676,42</t>
  </si>
  <si>
    <t>9.390,28</t>
  </si>
  <si>
    <t>3.121,49</t>
  </si>
  <si>
    <t>10.808,79</t>
  </si>
  <si>
    <t>3.398,96</t>
  </si>
  <si>
    <t>12.227,33</t>
  </si>
  <si>
    <t>13.645,85</t>
  </si>
  <si>
    <t>3.959,31</t>
  </si>
  <si>
    <t>12.490,24</t>
  </si>
  <si>
    <t>3.681,84</t>
  </si>
  <si>
    <t>14.122,66</t>
  </si>
  <si>
    <t>15.755,13</t>
  </si>
  <si>
    <t>4.242,28</t>
  </si>
  <si>
    <t>16.018,12</t>
  </si>
  <si>
    <t>17.864,27</t>
  </si>
  <si>
    <t>4.525,18</t>
  </si>
  <si>
    <t>19.973,57</t>
  </si>
  <si>
    <t>4.755,06</t>
  </si>
  <si>
    <t>279,35</t>
  </si>
  <si>
    <t>1.028,79</t>
  </si>
  <si>
    <t>2.854,45</t>
  </si>
  <si>
    <t>6.834,06</t>
  </si>
  <si>
    <t>4.477,59</t>
  </si>
  <si>
    <t>5.250,63</t>
  </si>
  <si>
    <t>383,23</t>
  </si>
  <si>
    <t>1.336,22</t>
  </si>
  <si>
    <t>668,47</t>
  </si>
  <si>
    <t>1.893,36</t>
  </si>
  <si>
    <t>3.277,05</t>
  </si>
  <si>
    <t>1.686,69</t>
  </si>
  <si>
    <t>5.455,16</t>
  </si>
  <si>
    <t>916,07</t>
  </si>
  <si>
    <t>2.158,09</t>
  </si>
  <si>
    <t>4.208,82</t>
  </si>
  <si>
    <t>2.058,77</t>
  </si>
  <si>
    <t>2.857,85</t>
  </si>
  <si>
    <t>1.363,82</t>
  </si>
  <si>
    <t>6.408,41</t>
  </si>
  <si>
    <t>3.610,52</t>
  </si>
  <si>
    <t>1.628,56</t>
  </si>
  <si>
    <t>2.422,90</t>
  </si>
  <si>
    <t>4.363,10</t>
  </si>
  <si>
    <t>5.115,78</t>
  </si>
  <si>
    <t>529,40</t>
  </si>
  <si>
    <t>672,05</t>
  </si>
  <si>
    <t>7.361,56</t>
  </si>
  <si>
    <t>1.224,88</t>
  </si>
  <si>
    <t>1.702,29</t>
  </si>
  <si>
    <t>5.901,71</t>
  </si>
  <si>
    <t>1.032,64</t>
  </si>
  <si>
    <t>2.687,71</t>
  </si>
  <si>
    <t>380,72</t>
  </si>
  <si>
    <t>6.658,50</t>
  </si>
  <si>
    <t>2.224,85</t>
  </si>
  <si>
    <t>2.979,28</t>
  </si>
  <si>
    <t>1.190,67</t>
  </si>
  <si>
    <t>8.314,88</t>
  </si>
  <si>
    <t>1.414,65</t>
  </si>
  <si>
    <t>7.415,41</t>
  </si>
  <si>
    <t>10.531,21</t>
  </si>
  <si>
    <t>502,47</t>
  </si>
  <si>
    <t>2.952,44</t>
  </si>
  <si>
    <t>4.475,55</t>
  </si>
  <si>
    <t>2.748,52</t>
  </si>
  <si>
    <t>1.438,72</t>
  </si>
  <si>
    <t>9.268,05</t>
  </si>
  <si>
    <t>3.244,02</t>
  </si>
  <si>
    <t>3.239,40</t>
  </si>
  <si>
    <t>11.912,46</t>
  </si>
  <si>
    <t>3.508,72</t>
  </si>
  <si>
    <t>13.293,68</t>
  </si>
  <si>
    <t>6.595,48</t>
  </si>
  <si>
    <t>3.778,09</t>
  </si>
  <si>
    <t>12.168,24</t>
  </si>
  <si>
    <t>3.513,34</t>
  </si>
  <si>
    <t>13.757,92</t>
  </si>
  <si>
    <t>2.445,12</t>
  </si>
  <si>
    <t>15.347,66</t>
  </si>
  <si>
    <t>4.047,51</t>
  </si>
  <si>
    <t>15.603,51</t>
  </si>
  <si>
    <t>7.732,18</t>
  </si>
  <si>
    <t>17.401,50</t>
  </si>
  <si>
    <t>4.316,89</t>
  </si>
  <si>
    <t>19.455,51</t>
  </si>
  <si>
    <t>2.709,85</t>
  </si>
  <si>
    <t>278,22</t>
  </si>
  <si>
    <t>954,82</t>
  </si>
  <si>
    <t>8.927,32</t>
  </si>
  <si>
    <t>2.974,65</t>
  </si>
  <si>
    <t>10.071,41</t>
  </si>
  <si>
    <t>11.215,55</t>
  </si>
  <si>
    <t>9.149,99</t>
  </si>
  <si>
    <t>4.541,04</t>
  </si>
  <si>
    <t>1.584,00</t>
  </si>
  <si>
    <t>1.138,89</t>
  </si>
  <si>
    <t>577,70</t>
  </si>
  <si>
    <t>532,12</t>
  </si>
  <si>
    <t>534,07</t>
  </si>
  <si>
    <t>3.367,06</t>
  </si>
  <si>
    <t>1.830,43</t>
  </si>
  <si>
    <t>2.811,26</t>
  </si>
  <si>
    <t>2.764,52</t>
  </si>
  <si>
    <t>1.782,58</t>
  </si>
  <si>
    <t>48,95</t>
  </si>
  <si>
    <t>76,35</t>
  </si>
  <si>
    <t>82,94</t>
  </si>
  <si>
    <t>92,66</t>
  </si>
  <si>
    <t>101,42</t>
  </si>
  <si>
    <t>57,34</t>
  </si>
  <si>
    <t>51,61</t>
  </si>
  <si>
    <t>56,05</t>
  </si>
  <si>
    <t>57,13</t>
  </si>
  <si>
    <t>56,94</t>
  </si>
  <si>
    <t>70,45</t>
  </si>
  <si>
    <t>72,71</t>
  </si>
  <si>
    <t>86,23</t>
  </si>
  <si>
    <t>44,78</t>
  </si>
  <si>
    <t>56,30</t>
  </si>
  <si>
    <t>79,03</t>
  </si>
  <si>
    <t>173,51</t>
  </si>
  <si>
    <t>106,57</t>
  </si>
  <si>
    <t>16,14</t>
  </si>
  <si>
    <t>15,30</t>
  </si>
  <si>
    <t>576,57</t>
  </si>
  <si>
    <t>1.161,41</t>
  </si>
  <si>
    <t>2.375,24</t>
  </si>
  <si>
    <t>3.973,80</t>
  </si>
  <si>
    <t>5.951,35</t>
  </si>
  <si>
    <t>8.347,04</t>
  </si>
  <si>
    <t>14.443,08</t>
  </si>
  <si>
    <t>4.820,90</t>
  </si>
  <si>
    <t>7.215,30</t>
  </si>
  <si>
    <t>10.133,05</t>
  </si>
  <si>
    <t>17.553,72</t>
  </si>
  <si>
    <t>8.960,93</t>
  </si>
  <si>
    <t>12.530,29</t>
  </si>
  <si>
    <t>21.498,45</t>
  </si>
  <si>
    <t>2.894,85</t>
  </si>
  <si>
    <t>5.022,66</t>
  </si>
  <si>
    <t>7.994,18</t>
  </si>
  <si>
    <t>11.824,23</t>
  </si>
  <si>
    <t>22.462,55</t>
  </si>
  <si>
    <t>11.169,33</t>
  </si>
  <si>
    <t>16.572,90</t>
  </si>
  <si>
    <t>30.808,39</t>
  </si>
  <si>
    <t>14.360,22</t>
  </si>
  <si>
    <t>21.345,51</t>
  </si>
  <si>
    <t>39.314,96</t>
  </si>
  <si>
    <t>13.805,42</t>
  </si>
  <si>
    <t>21.321,67</t>
  </si>
  <si>
    <t>29.690,48</t>
  </si>
  <si>
    <t>41.909,27</t>
  </si>
  <si>
    <t>17.172,05</t>
  </si>
  <si>
    <t>25.866,45</t>
  </si>
  <si>
    <t>36.310,64</t>
  </si>
  <si>
    <t>50.829,69</t>
  </si>
  <si>
    <t>19.838,67</t>
  </si>
  <si>
    <t>30.474,82</t>
  </si>
  <si>
    <t>42.758,03</t>
  </si>
  <si>
    <t>60.374,49</t>
  </si>
  <si>
    <t>8.674,32</t>
  </si>
  <si>
    <t>13.052,16</t>
  </si>
  <si>
    <t>19.821,54</t>
  </si>
  <si>
    <t>29.492,08</t>
  </si>
  <si>
    <t>9.971,40</t>
  </si>
  <si>
    <t>14.896,47</t>
  </si>
  <si>
    <t>16.575,90</t>
  </si>
  <si>
    <t>22.048,20</t>
  </si>
  <si>
    <t>34.327,35</t>
  </si>
  <si>
    <t>11.103,60</t>
  </si>
  <si>
    <t>18.224,41</t>
  </si>
  <si>
    <t>24.089,37</t>
  </si>
  <si>
    <t>39.677,87</t>
  </si>
  <si>
    <t>31.934,48</t>
  </si>
  <si>
    <t>52.049,77</t>
  </si>
  <si>
    <t>70.072,23</t>
  </si>
  <si>
    <t>100.759,26</t>
  </si>
  <si>
    <t>33.981,01</t>
  </si>
  <si>
    <t>54.946,12</t>
  </si>
  <si>
    <t>77.815,77</t>
  </si>
  <si>
    <t>95.499,50</t>
  </si>
  <si>
    <t>34.710,65</t>
  </si>
  <si>
    <t>60.234,41</t>
  </si>
  <si>
    <t>84.277,48</t>
  </si>
  <si>
    <t>101.192,23</t>
  </si>
  <si>
    <t>15,83</t>
  </si>
  <si>
    <t>24,79</t>
  </si>
  <si>
    <t>47,67</t>
  </si>
  <si>
    <t>58,88</t>
  </si>
  <si>
    <t>39,75</t>
  </si>
  <si>
    <t>50,97</t>
  </si>
  <si>
    <t>35,92</t>
  </si>
  <si>
    <t>78,56</t>
  </si>
  <si>
    <t>96,00</t>
  </si>
  <si>
    <t>65,11</t>
  </si>
  <si>
    <t>74,97</t>
  </si>
  <si>
    <t>92,58</t>
  </si>
  <si>
    <t>134,29</t>
  </si>
  <si>
    <t>112,14</t>
  </si>
  <si>
    <t>50,37</t>
  </si>
  <si>
    <t>92,23</t>
  </si>
  <si>
    <t>894,65</t>
  </si>
  <si>
    <t>896,46</t>
  </si>
  <si>
    <t>924,65</t>
  </si>
  <si>
    <t>1.084,01</t>
  </si>
  <si>
    <t>1.141,52</t>
  </si>
  <si>
    <t>774,45</t>
  </si>
  <si>
    <t>782,18</t>
  </si>
  <si>
    <t>789,92</t>
  </si>
  <si>
    <t>797,64</t>
  </si>
  <si>
    <t>1.156,50</t>
  </si>
  <si>
    <t>1.193,46</t>
  </si>
  <si>
    <t>356,43</t>
  </si>
  <si>
    <t>453,84</t>
  </si>
  <si>
    <t>361,34</t>
  </si>
  <si>
    <t>368,30</t>
  </si>
  <si>
    <t>393,83</t>
  </si>
  <si>
    <t>480,41</t>
  </si>
  <si>
    <t>679,98</t>
  </si>
  <si>
    <t>755,45</t>
  </si>
  <si>
    <t>161,93</t>
  </si>
  <si>
    <t>1.085,05</t>
  </si>
  <si>
    <t>1.094,69</t>
  </si>
  <si>
    <t>1.143,40</t>
  </si>
  <si>
    <t>1.232,65</t>
  </si>
  <si>
    <t>1.429,55</t>
  </si>
  <si>
    <t>1.507,69</t>
  </si>
  <si>
    <t>943,62</t>
  </si>
  <si>
    <t>953,26</t>
  </si>
  <si>
    <t>981,47</t>
  </si>
  <si>
    <t>1.070,72</t>
  </si>
  <si>
    <t>1.267,62</t>
  </si>
  <si>
    <t>1.345,76</t>
  </si>
  <si>
    <t>373,56</t>
  </si>
  <si>
    <t>381,10</t>
  </si>
  <si>
    <t>443,44</t>
  </si>
  <si>
    <t>491,24</t>
  </si>
  <si>
    <t>955,84</t>
  </si>
  <si>
    <t>966,06</t>
  </si>
  <si>
    <t>1.031,08</t>
  </si>
  <si>
    <t>1.081,55</t>
  </si>
  <si>
    <t>260,70</t>
  </si>
  <si>
    <t>358,11</t>
  </si>
  <si>
    <t>384,13</t>
  </si>
  <si>
    <t>410,66</t>
  </si>
  <si>
    <t>450,50</t>
  </si>
  <si>
    <t>803,44</t>
  </si>
  <si>
    <t>1.113,12</t>
  </si>
  <si>
    <t>100,53</t>
  </si>
  <si>
    <t>99,19</t>
  </si>
  <si>
    <t>84,94</t>
  </si>
  <si>
    <t>905,80</t>
  </si>
  <si>
    <t>900,33</t>
  </si>
  <si>
    <t>943,27</t>
  </si>
  <si>
    <t>1.031,66</t>
  </si>
  <si>
    <t>1.229,42</t>
  </si>
  <si>
    <t>1.306,70</t>
  </si>
  <si>
    <t>806,61</t>
  </si>
  <si>
    <t>815,39</t>
  </si>
  <si>
    <t>842,74</t>
  </si>
  <si>
    <t>931,13</t>
  </si>
  <si>
    <t>1.128,89</t>
  </si>
  <si>
    <t>1.206,17</t>
  </si>
  <si>
    <t>818,83</t>
  </si>
  <si>
    <t>828,19</t>
  </si>
  <si>
    <t>892,35</t>
  </si>
  <si>
    <t>941,96</t>
  </si>
  <si>
    <t>966,41</t>
  </si>
  <si>
    <t>829,40</t>
  </si>
  <si>
    <t>995,62</t>
  </si>
  <si>
    <t>857,75</t>
  </si>
  <si>
    <t>1.038,14</t>
  </si>
  <si>
    <t>899,41</t>
  </si>
  <si>
    <t>1.391,08</t>
  </si>
  <si>
    <t>1.252,35</t>
  </si>
  <si>
    <t>1.700,76</t>
  </si>
  <si>
    <t>1.562,03</t>
  </si>
  <si>
    <t>1.016,70</t>
  </si>
  <si>
    <t>220,63</t>
  </si>
  <si>
    <t>1.097,27</t>
  </si>
  <si>
    <t>918,02</t>
  </si>
  <si>
    <t>1.107,49</t>
  </si>
  <si>
    <t>1.137,05</t>
  </si>
  <si>
    <t>942,69</t>
  </si>
  <si>
    <t>1.193,01</t>
  </si>
  <si>
    <t>992,88</t>
  </si>
  <si>
    <t>1.243,48</t>
  </si>
  <si>
    <t>1.042,49</t>
  </si>
  <si>
    <t>1.107,84</t>
  </si>
  <si>
    <t>928,59</t>
  </si>
  <si>
    <t>1.200,07</t>
  </si>
  <si>
    <t>999,94</t>
  </si>
  <si>
    <t>1.553,01</t>
  </si>
  <si>
    <t>1.352,88</t>
  </si>
  <si>
    <t>1.862,69</t>
  </si>
  <si>
    <t>1.662,56</t>
  </si>
  <si>
    <t>61,97</t>
  </si>
  <si>
    <t>68,87</t>
  </si>
  <si>
    <t>935,99</t>
  </si>
  <si>
    <t>913,13</t>
  </si>
  <si>
    <t>1.010,61</t>
  </si>
  <si>
    <t>802,19</t>
  </si>
  <si>
    <t>1.305,26</t>
  </si>
  <si>
    <t>1.599,53</t>
  </si>
  <si>
    <t>941,70</t>
  </si>
  <si>
    <t>1.259,34</t>
  </si>
  <si>
    <t>1.558,99</t>
  </si>
  <si>
    <t>1.012,53</t>
  </si>
  <si>
    <t>641,11</t>
  </si>
  <si>
    <t>831,34</t>
  </si>
  <si>
    <t>791,13</t>
  </si>
  <si>
    <t>78,54</t>
  </si>
  <si>
    <t>71,39</t>
  </si>
  <si>
    <t>655,24</t>
  </si>
  <si>
    <t>530,57</t>
  </si>
  <si>
    <t>756,75</t>
  </si>
  <si>
    <t>122,59</t>
  </si>
  <si>
    <t>94,99</t>
  </si>
  <si>
    <t>660,02</t>
  </si>
  <si>
    <t>604,06</t>
  </si>
  <si>
    <t>1.617,07</t>
  </si>
  <si>
    <t>777,96</t>
  </si>
  <si>
    <t>611,88</t>
  </si>
  <si>
    <t>772,59</t>
  </si>
  <si>
    <t>766,74</t>
  </si>
  <si>
    <t>700,56</t>
  </si>
  <si>
    <t>424,07</t>
  </si>
  <si>
    <t>864,96</t>
  </si>
  <si>
    <t>239,66</t>
  </si>
  <si>
    <t>32,69</t>
  </si>
  <si>
    <t>68,98</t>
  </si>
  <si>
    <t>80,02</t>
  </si>
  <si>
    <t>72,06</t>
  </si>
  <si>
    <t>145,95</t>
  </si>
  <si>
    <t>182,44</t>
  </si>
  <si>
    <t>51,21</t>
  </si>
  <si>
    <t>134,45</t>
  </si>
  <si>
    <t>112,68</t>
  </si>
  <si>
    <t>122,07</t>
  </si>
  <si>
    <t>125,42</t>
  </si>
  <si>
    <t>145,90</t>
  </si>
  <si>
    <t>135,41</t>
  </si>
  <si>
    <t>179,23</t>
  </si>
  <si>
    <t>206,62</t>
  </si>
  <si>
    <t>109,55</t>
  </si>
  <si>
    <t>228,37</t>
  </si>
  <si>
    <t>237,76</t>
  </si>
  <si>
    <t>262,79</t>
  </si>
  <si>
    <t>219,84</t>
  </si>
  <si>
    <t>240,32</t>
  </si>
  <si>
    <t>208,52</t>
  </si>
  <si>
    <t>252,34</t>
  </si>
  <si>
    <t>230,94</t>
  </si>
  <si>
    <t>253,79</t>
  </si>
  <si>
    <t>225,24</t>
  </si>
  <si>
    <t>319,99</t>
  </si>
  <si>
    <t>296,15</t>
  </si>
  <si>
    <t>537,66</t>
  </si>
  <si>
    <t>971,78</t>
  </si>
  <si>
    <t>1.094,08</t>
  </si>
  <si>
    <t>262,34</t>
  </si>
  <si>
    <t>290,27</t>
  </si>
  <si>
    <t>330,19</t>
  </si>
  <si>
    <t>679,13</t>
  </si>
  <si>
    <t>1.370,53</t>
  </si>
  <si>
    <t>1.521,26</t>
  </si>
  <si>
    <t>3.054,46</t>
  </si>
  <si>
    <t>22,92</t>
  </si>
  <si>
    <t>652,52</t>
  </si>
  <si>
    <t>336,10</t>
  </si>
  <si>
    <t>476,91</t>
  </si>
  <si>
    <t>389,93</t>
  </si>
  <si>
    <t>692,59</t>
  </si>
  <si>
    <t>1.339,40</t>
  </si>
  <si>
    <t>1.279,53</t>
  </si>
  <si>
    <t>1.205,78</t>
  </si>
  <si>
    <t>1.113,52</t>
  </si>
  <si>
    <t>1.062,36</t>
  </si>
  <si>
    <t>1.040,32</t>
  </si>
  <si>
    <t>1.018,81</t>
  </si>
  <si>
    <t>960,47</t>
  </si>
  <si>
    <t>1.183,22</t>
  </si>
  <si>
    <t>1.126,10</t>
  </si>
  <si>
    <t>1.056,92</t>
  </si>
  <si>
    <t>970,18</t>
  </si>
  <si>
    <t>901,55</t>
  </si>
  <si>
    <t>882,49</t>
  </si>
  <si>
    <t>866,08</t>
  </si>
  <si>
    <t>813,79</t>
  </si>
  <si>
    <t>987,70</t>
  </si>
  <si>
    <t>833,58</t>
  </si>
  <si>
    <t>69,89</t>
  </si>
  <si>
    <t>128,33</t>
  </si>
  <si>
    <t>133,14</t>
  </si>
  <si>
    <t>251,29</t>
  </si>
  <si>
    <t>416,84</t>
  </si>
  <si>
    <t>570,00</t>
  </si>
  <si>
    <t>657,32</t>
  </si>
  <si>
    <t>109,59</t>
  </si>
  <si>
    <t>141,59</t>
  </si>
  <si>
    <t>327,15</t>
  </si>
  <si>
    <t>16,78</t>
  </si>
  <si>
    <t>16,50</t>
  </si>
  <si>
    <t>59,09</t>
  </si>
  <si>
    <t>217,86</t>
  </si>
  <si>
    <t>83,36</t>
  </si>
  <si>
    <t>249,47</t>
  </si>
  <si>
    <t>67,79</t>
  </si>
  <si>
    <t>94,31</t>
  </si>
  <si>
    <t>128,95</t>
  </si>
  <si>
    <t>161,97</t>
  </si>
  <si>
    <t>155,31</t>
  </si>
  <si>
    <t>204,75</t>
  </si>
  <si>
    <t>777,04</t>
  </si>
  <si>
    <t>750,40</t>
  </si>
  <si>
    <t>313,72</t>
  </si>
  <si>
    <t>235,52</t>
  </si>
  <si>
    <t>295,49</t>
  </si>
  <si>
    <t>229,08</t>
  </si>
  <si>
    <t>61,79</t>
  </si>
  <si>
    <t>139,57</t>
  </si>
  <si>
    <t>19,26</t>
  </si>
  <si>
    <t>562,13</t>
  </si>
  <si>
    <t>45,84</t>
  </si>
  <si>
    <t>187,85</t>
  </si>
  <si>
    <t>232,62</t>
  </si>
  <si>
    <t>272,75</t>
  </si>
  <si>
    <t>217,48</t>
  </si>
  <si>
    <t>277,59</t>
  </si>
  <si>
    <t>228,57</t>
  </si>
  <si>
    <t>321,73</t>
  </si>
  <si>
    <t>391,39</t>
  </si>
  <si>
    <t>228,09</t>
  </si>
  <si>
    <t>165,43</t>
  </si>
  <si>
    <t>210,19</t>
  </si>
  <si>
    <t>250,32</t>
  </si>
  <si>
    <t>299,31</t>
  </si>
  <si>
    <t>368,96</t>
  </si>
  <si>
    <t>188,59</t>
  </si>
  <si>
    <t>251,76</t>
  </si>
  <si>
    <t>140,33</t>
  </si>
  <si>
    <t>194,51</t>
  </si>
  <si>
    <t>72,42</t>
  </si>
  <si>
    <t>275,76</t>
  </si>
  <si>
    <t>207,94</t>
  </si>
  <si>
    <t>139,02</t>
  </si>
  <si>
    <t>15,43</t>
  </si>
  <si>
    <t>379,84</t>
  </si>
  <si>
    <t>233,25</t>
  </si>
  <si>
    <t>143,03</t>
  </si>
  <si>
    <t>150,27</t>
  </si>
  <si>
    <t>173,78</t>
  </si>
  <si>
    <t>110,52</t>
  </si>
  <si>
    <t>74,67</t>
  </si>
  <si>
    <t>90,35</t>
  </si>
  <si>
    <t>65,65</t>
  </si>
  <si>
    <t>80,18</t>
  </si>
  <si>
    <t>62,66</t>
  </si>
  <si>
    <t>76,45</t>
  </si>
  <si>
    <t>59,15</t>
  </si>
  <si>
    <t>72,48</t>
  </si>
  <si>
    <t>69,62</t>
  </si>
  <si>
    <t>51,12</t>
  </si>
  <si>
    <t>63,66</t>
  </si>
  <si>
    <t>342,69</t>
  </si>
  <si>
    <t>234,75</t>
  </si>
  <si>
    <t>180,65</t>
  </si>
  <si>
    <t>309,18</t>
  </si>
  <si>
    <t>339,59</t>
  </si>
  <si>
    <t>211,37</t>
  </si>
  <si>
    <t>177,70</t>
  </si>
  <si>
    <t>263,63</t>
  </si>
  <si>
    <t>304,81</t>
  </si>
  <si>
    <t>172,39</t>
  </si>
  <si>
    <t>142,59</t>
  </si>
  <si>
    <t>228,76</t>
  </si>
  <si>
    <t>283,04</t>
  </si>
  <si>
    <t>146,09</t>
  </si>
  <si>
    <t>115,60</t>
  </si>
  <si>
    <t>211,06</t>
  </si>
  <si>
    <t>269,54</t>
  </si>
  <si>
    <t>132,33</t>
  </si>
  <si>
    <t>108,02</t>
  </si>
  <si>
    <t>170,12</t>
  </si>
  <si>
    <t>263,93</t>
  </si>
  <si>
    <t>110,78</t>
  </si>
  <si>
    <t>102,80</t>
  </si>
  <si>
    <t>155,00</t>
  </si>
  <si>
    <t>256,41</t>
  </si>
  <si>
    <t>101,08</t>
  </si>
  <si>
    <t>142,83</t>
  </si>
  <si>
    <t>250,01</t>
  </si>
  <si>
    <t>90,54</t>
  </si>
  <si>
    <t>116,65</t>
  </si>
  <si>
    <t>237,22</t>
  </si>
  <si>
    <t>76,33</t>
  </si>
  <si>
    <t>79,21</t>
  </si>
  <si>
    <t>387,82</t>
  </si>
  <si>
    <t>262,15</t>
  </si>
  <si>
    <t>183,26</t>
  </si>
  <si>
    <t>123,53</t>
  </si>
  <si>
    <t>78,02</t>
  </si>
  <si>
    <t>117,12</t>
  </si>
  <si>
    <t>72,73</t>
  </si>
  <si>
    <t>68,44</t>
  </si>
  <si>
    <t>107,82</t>
  </si>
  <si>
    <t>65,32</t>
  </si>
  <si>
    <t>127,05</t>
  </si>
  <si>
    <t>79,60</t>
  </si>
  <si>
    <t>107,07</t>
  </si>
  <si>
    <t>97,44</t>
  </si>
  <si>
    <t>52,34</t>
  </si>
  <si>
    <t>91,33</t>
  </si>
  <si>
    <t>47,28</t>
  </si>
  <si>
    <t>91,46</t>
  </si>
  <si>
    <t>48,39</t>
  </si>
  <si>
    <t>87,63</t>
  </si>
  <si>
    <t>84,34</t>
  </si>
  <si>
    <t>42,98</t>
  </si>
  <si>
    <t>77,92</t>
  </si>
  <si>
    <t>285,11</t>
  </si>
  <si>
    <t>224,56</t>
  </si>
  <si>
    <t>211,73</t>
  </si>
  <si>
    <t>249,51</t>
  </si>
  <si>
    <t>391,83</t>
  </si>
  <si>
    <t>222,12</t>
  </si>
  <si>
    <t>150,12</t>
  </si>
  <si>
    <t>243,73</t>
  </si>
  <si>
    <t>166,63</t>
  </si>
  <si>
    <t>218,18</t>
  </si>
  <si>
    <t>294,60</t>
  </si>
  <si>
    <t>148,36</t>
  </si>
  <si>
    <t>205,52</t>
  </si>
  <si>
    <t>101,31</t>
  </si>
  <si>
    <t>233,23</t>
  </si>
  <si>
    <t>26,59</t>
  </si>
  <si>
    <t>229,06</t>
  </si>
  <si>
    <t>172,42</t>
  </si>
  <si>
    <t>255,74</t>
  </si>
  <si>
    <t>464,27</t>
  </si>
  <si>
    <t>315,97</t>
  </si>
  <si>
    <t>285,69</t>
  </si>
  <si>
    <t>247,51</t>
  </si>
  <si>
    <t>216,70</t>
  </si>
  <si>
    <t>246,79</t>
  </si>
  <si>
    <t>304,07</t>
  </si>
  <si>
    <t>236,17</t>
  </si>
  <si>
    <t>180,24</t>
  </si>
  <si>
    <t>245,14</t>
  </si>
  <si>
    <t>358,27</t>
  </si>
  <si>
    <t>252,70</t>
  </si>
  <si>
    <t>189,91</t>
  </si>
  <si>
    <t>296,76</t>
  </si>
  <si>
    <t>245,77</t>
  </si>
  <si>
    <t>175,37</t>
  </si>
  <si>
    <t>564,86</t>
  </si>
  <si>
    <t>489,41</t>
  </si>
  <si>
    <t>317,89</t>
  </si>
  <si>
    <t>289,35</t>
  </si>
  <si>
    <t>256,91</t>
  </si>
  <si>
    <t>224,16</t>
  </si>
  <si>
    <t>203,51</t>
  </si>
  <si>
    <t>540,53</t>
  </si>
  <si>
    <t>453,18</t>
  </si>
  <si>
    <t>318,53</t>
  </si>
  <si>
    <t>285,84</t>
  </si>
  <si>
    <t>213,70</t>
  </si>
  <si>
    <t>196,16</t>
  </si>
  <si>
    <t>619,30</t>
  </si>
  <si>
    <t>520,50</t>
  </si>
  <si>
    <t>315,38</t>
  </si>
  <si>
    <t>284,79</t>
  </si>
  <si>
    <t>250,35</t>
  </si>
  <si>
    <t>217,78</t>
  </si>
  <si>
    <t>199,70</t>
  </si>
  <si>
    <t>473,77</t>
  </si>
  <si>
    <t>322,43</t>
  </si>
  <si>
    <t>287,14</t>
  </si>
  <si>
    <t>247,74</t>
  </si>
  <si>
    <t>216,86</t>
  </si>
  <si>
    <t>198,33</t>
  </si>
  <si>
    <t>634,38</t>
  </si>
  <si>
    <t>543,72</t>
  </si>
  <si>
    <t>310,76</t>
  </si>
  <si>
    <t>277,43</t>
  </si>
  <si>
    <t>194,49</t>
  </si>
  <si>
    <t>529,21</t>
  </si>
  <si>
    <t>446,18</t>
  </si>
  <si>
    <t>297,17</t>
  </si>
  <si>
    <t>269,91</t>
  </si>
  <si>
    <t>200,62</t>
  </si>
  <si>
    <t>183,31</t>
  </si>
  <si>
    <t>560,41</t>
  </si>
  <si>
    <t>482,50</t>
  </si>
  <si>
    <t>283,05</t>
  </si>
  <si>
    <t>257,94</t>
  </si>
  <si>
    <t>183,20</t>
  </si>
  <si>
    <t>3.816,01</t>
  </si>
  <si>
    <t>4.613,49</t>
  </si>
  <si>
    <t>4.840,38</t>
  </si>
  <si>
    <t>4.970,81</t>
  </si>
  <si>
    <t>5.522,70</t>
  </si>
  <si>
    <t>5.596,30</t>
  </si>
  <si>
    <t>5.383,04</t>
  </si>
  <si>
    <t>4.732,72</t>
  </si>
  <si>
    <t>241,41</t>
  </si>
  <si>
    <t>182,69</t>
  </si>
  <si>
    <t>275,49</t>
  </si>
  <si>
    <t>166,67</t>
  </si>
  <si>
    <t>323,73</t>
  </si>
  <si>
    <t>92,01</t>
  </si>
  <si>
    <t>77,69</t>
  </si>
  <si>
    <t>13,24</t>
  </si>
  <si>
    <t>13,68</t>
  </si>
  <si>
    <t>13,94</t>
  </si>
  <si>
    <t>13,54</t>
  </si>
  <si>
    <t>11,43</t>
  </si>
  <si>
    <t>12,76</t>
  </si>
  <si>
    <t>10,86</t>
  </si>
  <si>
    <t>12,54</t>
  </si>
  <si>
    <t>9,90</t>
  </si>
  <si>
    <t>11,81</t>
  </si>
  <si>
    <t>12,57</t>
  </si>
  <si>
    <t>14,57</t>
  </si>
  <si>
    <t>14,94</t>
  </si>
  <si>
    <t>12,44</t>
  </si>
  <si>
    <t>MONTAGEM DE ARMADURA DE ESTACAS, DIÂMETRO = 32,0 MM. AF_09/2021_PE</t>
  </si>
  <si>
    <t>12,98</t>
  </si>
  <si>
    <t>22,88</t>
  </si>
  <si>
    <t>1.131,20</t>
  </si>
  <si>
    <t>1.093,46</t>
  </si>
  <si>
    <t>602,25</t>
  </si>
  <si>
    <t>645,36</t>
  </si>
  <si>
    <t>691,79</t>
  </si>
  <si>
    <t>771,17</t>
  </si>
  <si>
    <t>591,03</t>
  </si>
  <si>
    <t>634,46</t>
  </si>
  <si>
    <t>685,66</t>
  </si>
  <si>
    <t>772,07</t>
  </si>
  <si>
    <t>501,05</t>
  </si>
  <si>
    <t>537,37</t>
  </si>
  <si>
    <t>569,69</t>
  </si>
  <si>
    <t>582,83</t>
  </si>
  <si>
    <t>596,08</t>
  </si>
  <si>
    <t>656,00</t>
  </si>
  <si>
    <t>498,65</t>
  </si>
  <si>
    <t>531,53</t>
  </si>
  <si>
    <t>557,84</t>
  </si>
  <si>
    <t>577,14</t>
  </si>
  <si>
    <t>590,31</t>
  </si>
  <si>
    <t>648,48</t>
  </si>
  <si>
    <t>565,39</t>
  </si>
  <si>
    <t>594,99</t>
  </si>
  <si>
    <t>799,97</t>
  </si>
  <si>
    <t>890,28</t>
  </si>
  <si>
    <t>617,57</t>
  </si>
  <si>
    <t>590,62</t>
  </si>
  <si>
    <t>612,71</t>
  </si>
  <si>
    <t>594,81</t>
  </si>
  <si>
    <t>646,79</t>
  </si>
  <si>
    <t>617,01</t>
  </si>
  <si>
    <t>597,77</t>
  </si>
  <si>
    <t>669,23</t>
  </si>
  <si>
    <t>626,75</t>
  </si>
  <si>
    <t>632,93</t>
  </si>
  <si>
    <t>603,43</t>
  </si>
  <si>
    <t>743,52</t>
  </si>
  <si>
    <t>773,43</t>
  </si>
  <si>
    <t>810,13</t>
  </si>
  <si>
    <t>821,60</t>
  </si>
  <si>
    <t>852,40</t>
  </si>
  <si>
    <t>887,16</t>
  </si>
  <si>
    <t>742,39</t>
  </si>
  <si>
    <t>768,42</t>
  </si>
  <si>
    <t>799,46</t>
  </si>
  <si>
    <t>820,56</t>
  </si>
  <si>
    <t>847,67</t>
  </si>
  <si>
    <t>887,43</t>
  </si>
  <si>
    <t>814,01</t>
  </si>
  <si>
    <t>833,69</t>
  </si>
  <si>
    <t>690,72</t>
  </si>
  <si>
    <t>645,83</t>
  </si>
  <si>
    <t>878,60</t>
  </si>
  <si>
    <t>298,49</t>
  </si>
  <si>
    <t>628,51</t>
  </si>
  <si>
    <t>588,21</t>
  </si>
  <si>
    <t>609,60</t>
  </si>
  <si>
    <t>589,53</t>
  </si>
  <si>
    <t>933,14</t>
  </si>
  <si>
    <t>763,09</t>
  </si>
  <si>
    <t>837,44</t>
  </si>
  <si>
    <t>720,56</t>
  </si>
  <si>
    <t>772,08</t>
  </si>
  <si>
    <t>655,64</t>
  </si>
  <si>
    <t>895,83</t>
  </si>
  <si>
    <t>1.184,93</t>
  </si>
  <si>
    <t>606,83</t>
  </si>
  <si>
    <t>594,21</t>
  </si>
  <si>
    <t>656,98</t>
  </si>
  <si>
    <t>1.001,83</t>
  </si>
  <si>
    <t>756,94</t>
  </si>
  <si>
    <t>193,36</t>
  </si>
  <si>
    <t>181,29</t>
  </si>
  <si>
    <t>1.038,76</t>
  </si>
  <si>
    <t>687,17</t>
  </si>
  <si>
    <t>113,19</t>
  </si>
  <si>
    <t>20,77</t>
  </si>
  <si>
    <t>58,70</t>
  </si>
  <si>
    <t>43,37</t>
  </si>
  <si>
    <t>73,88</t>
  </si>
  <si>
    <t>123,78</t>
  </si>
  <si>
    <t>99,62</t>
  </si>
  <si>
    <t>124,73</t>
  </si>
  <si>
    <t>53,73</t>
  </si>
  <si>
    <t>55,94</t>
  </si>
  <si>
    <t>58,97</t>
  </si>
  <si>
    <t>57,46</t>
  </si>
  <si>
    <t>70,36</t>
  </si>
  <si>
    <t>105,04</t>
  </si>
  <si>
    <t>118,15</t>
  </si>
  <si>
    <t>75,52</t>
  </si>
  <si>
    <t>44,37</t>
  </si>
  <si>
    <t>3.623,56</t>
  </si>
  <si>
    <t>3.155,99</t>
  </si>
  <si>
    <t>2.620,58</t>
  </si>
  <si>
    <t>1.671,43</t>
  </si>
  <si>
    <t>3.510,65</t>
  </si>
  <si>
    <t>5.909,04</t>
  </si>
  <si>
    <t>3.194,07</t>
  </si>
  <si>
    <t>2.350,89</t>
  </si>
  <si>
    <t>107,03</t>
  </si>
  <si>
    <t>98,66</t>
  </si>
  <si>
    <t>135,57</t>
  </si>
  <si>
    <t>116,47</t>
  </si>
  <si>
    <t>142,88</t>
  </si>
  <si>
    <t>137,69</t>
  </si>
  <si>
    <t>172,26</t>
  </si>
  <si>
    <t>163,64</t>
  </si>
  <si>
    <t>159,22</t>
  </si>
  <si>
    <t>729,92</t>
  </si>
  <si>
    <t>741,34</t>
  </si>
  <si>
    <t>752,76</t>
  </si>
  <si>
    <t>764,17</t>
  </si>
  <si>
    <t>787,02</t>
  </si>
  <si>
    <t>82,63</t>
  </si>
  <si>
    <t>99,17</t>
  </si>
  <si>
    <t>142,35</t>
  </si>
  <si>
    <t>194,35</t>
  </si>
  <si>
    <t>259,06</t>
  </si>
  <si>
    <t>VIGA METÁLICA EM PERFIL LAMINADO OU SOLDADO EM AÇO ESTRUTURAL, COM CONEXÕES SOLDADAS, INCLUSOS MÃO DE OBRA, TRANSPORTE E IÇAMENTO UTILIZANDO GUINDASTE - FORNECIMENTO E INSTALAÇÃO. AF_01/2020_PA</t>
  </si>
  <si>
    <t>CONTRAVENTAMENTO COM CANTONEIRAS DE AÇO, ABAS IGUAIS, COM CONEXÕES SOLDADAS, INCLUSOS MÃO DE OBRA, TRANSPORTE E IÇAMENTO UTILIZANDO TALHA MANUAL, PARA EDIFÍCIOS DE ATÉ 2 PAVIMENTOS - FORNECIMENTO E INSTALAÇÃO. AF_01/2020_PA</t>
  </si>
  <si>
    <t>24,49</t>
  </si>
  <si>
    <t>CONTRAVENTAMENTO COM CANTONEIRAS DE AÇO, ABAS IGUAIS, COM CONEXÕES SOLDADAS, INCLUSOS MÃO DE OBRA, TRANSPORTE E IÇAMENTO UTILIZANDO GUINDASTE, PARA EDIFÍCIOS DE 3 A 5 PAVIMENTOS - FORNECIMENTO E INSTALAÇÃO. AF_01/2020_PA</t>
  </si>
  <si>
    <t>30,40</t>
  </si>
  <si>
    <t>CONTRAVENTAMENTO COM CANTONEIRAS DE AÇO, ABAS IGUAIS, COM CONEXÕES SOLDADAS, INCLUSOS MÃO DE OBRA, TRANSPORTE E IÇAMENTO UTILIZANDO GRUA, PARA EDIFÍCIOS DE 6 A 10 PAVIMENTOS - FORNECIMENTO E INSTALAÇÃO. AF_01/2020_PA</t>
  </si>
  <si>
    <t>14,03</t>
  </si>
  <si>
    <t>89,59</t>
  </si>
  <si>
    <t>58,27</t>
  </si>
  <si>
    <t>593,61</t>
  </si>
  <si>
    <t>519,86</t>
  </si>
  <si>
    <t>599,62</t>
  </si>
  <si>
    <t>747,23</t>
  </si>
  <si>
    <t>1.723,81</t>
  </si>
  <si>
    <t>1.371,99</t>
  </si>
  <si>
    <t>1.329,99</t>
  </si>
  <si>
    <t>865,00</t>
  </si>
  <si>
    <t>665,77</t>
  </si>
  <si>
    <t>636,59</t>
  </si>
  <si>
    <t>1.527,89</t>
  </si>
  <si>
    <t>55,84</t>
  </si>
  <si>
    <t>59,89</t>
  </si>
  <si>
    <t>32,99</t>
  </si>
  <si>
    <t>43,57</t>
  </si>
  <si>
    <t>2.365,05</t>
  </si>
  <si>
    <t>4.082,32</t>
  </si>
  <si>
    <t>3.189,40</t>
  </si>
  <si>
    <t>3.476,80</t>
  </si>
  <si>
    <t>2.785,68</t>
  </si>
  <si>
    <t>2.734,66</t>
  </si>
  <si>
    <t>4.123,49</t>
  </si>
  <si>
    <t>2.617,32</t>
  </si>
  <si>
    <t>53,45</t>
  </si>
  <si>
    <t>54,98</t>
  </si>
  <si>
    <t>101,37</t>
  </si>
  <si>
    <t>187,00</t>
  </si>
  <si>
    <t>44,38</t>
  </si>
  <si>
    <t>38,21</t>
  </si>
  <si>
    <t>53,62</t>
  </si>
  <si>
    <t>70,46</t>
  </si>
  <si>
    <t>71,05</t>
  </si>
  <si>
    <t>86,42</t>
  </si>
  <si>
    <t>87,87</t>
  </si>
  <si>
    <t>103,29</t>
  </si>
  <si>
    <t>51,53</t>
  </si>
  <si>
    <t>66,49</t>
  </si>
  <si>
    <t>8,93</t>
  </si>
  <si>
    <t>6,77</t>
  </si>
  <si>
    <t>15,24</t>
  </si>
  <si>
    <t>9,05</t>
  </si>
  <si>
    <t>11,08</t>
  </si>
  <si>
    <t>20,07</t>
  </si>
  <si>
    <t>23,46</t>
  </si>
  <si>
    <t>51,84</t>
  </si>
  <si>
    <t>11,97</t>
  </si>
  <si>
    <t>22,74</t>
  </si>
  <si>
    <t>9,52</t>
  </si>
  <si>
    <t>21,74</t>
  </si>
  <si>
    <t>22,51</t>
  </si>
  <si>
    <t>19,04</t>
  </si>
  <si>
    <t>25,84</t>
  </si>
  <si>
    <t>60,64</t>
  </si>
  <si>
    <t>57,66</t>
  </si>
  <si>
    <t>60,29</t>
  </si>
  <si>
    <t>101,03</t>
  </si>
  <si>
    <t>4,42</t>
  </si>
  <si>
    <t>6,81</t>
  </si>
  <si>
    <t>11,23</t>
  </si>
  <si>
    <t>29,33</t>
  </si>
  <si>
    <t>40,61</t>
  </si>
  <si>
    <t>81,77</t>
  </si>
  <si>
    <t>137,48</t>
  </si>
  <si>
    <t>166,34</t>
  </si>
  <si>
    <t>203,89</t>
  </si>
  <si>
    <t>270,01</t>
  </si>
  <si>
    <t>349,23</t>
  </si>
  <si>
    <t>27,14</t>
  </si>
  <si>
    <t>30,72</t>
  </si>
  <si>
    <t>16,75</t>
  </si>
  <si>
    <t>38,27</t>
  </si>
  <si>
    <t>29,30</t>
  </si>
  <si>
    <t>35,70</t>
  </si>
  <si>
    <t>50,95</t>
  </si>
  <si>
    <t>45,83</t>
  </si>
  <si>
    <t>42,18</t>
  </si>
  <si>
    <t>136,40</t>
  </si>
  <si>
    <t>214,07</t>
  </si>
  <si>
    <t>412,97</t>
  </si>
  <si>
    <t>805,36</t>
  </si>
  <si>
    <t>1.237,31</t>
  </si>
  <si>
    <t>176,66</t>
  </si>
  <si>
    <t>277,70</t>
  </si>
  <si>
    <t>535,49</t>
  </si>
  <si>
    <t>727,53</t>
  </si>
  <si>
    <t>408,99</t>
  </si>
  <si>
    <t>566,20</t>
  </si>
  <si>
    <t>638,01</t>
  </si>
  <si>
    <t>30,65</t>
  </si>
  <si>
    <t>30,34</t>
  </si>
  <si>
    <t>36,93</t>
  </si>
  <si>
    <t>51,24</t>
  </si>
  <si>
    <t>15,26</t>
  </si>
  <si>
    <t>77,91</t>
  </si>
  <si>
    <t>80,51</t>
  </si>
  <si>
    <t>83,63</t>
  </si>
  <si>
    <t>87,36</t>
  </si>
  <si>
    <t>95,50</t>
  </si>
  <si>
    <t>97,41</t>
  </si>
  <si>
    <t>105,98</t>
  </si>
  <si>
    <t>122,57</t>
  </si>
  <si>
    <t>4.435,60</t>
  </si>
  <si>
    <t>8.564,82</t>
  </si>
  <si>
    <t>11.419,78</t>
  </si>
  <si>
    <t>2.270,50</t>
  </si>
  <si>
    <t>485,30</t>
  </si>
  <si>
    <t>97,12</t>
  </si>
  <si>
    <t>663,42</t>
  </si>
  <si>
    <t>703,51</t>
  </si>
  <si>
    <t>810,01</t>
  </si>
  <si>
    <t>1.166,13</t>
  </si>
  <si>
    <t>1.657,05</t>
  </si>
  <si>
    <t>670,46</t>
  </si>
  <si>
    <t>20,84</t>
  </si>
  <si>
    <t>35,64</t>
  </si>
  <si>
    <t>95,81</t>
  </si>
  <si>
    <t>121,95</t>
  </si>
  <si>
    <t>200,73</t>
  </si>
  <si>
    <t>559,19</t>
  </si>
  <si>
    <t>849,03</t>
  </si>
  <si>
    <t>1.368,59</t>
  </si>
  <si>
    <t>1.840,02</t>
  </si>
  <si>
    <t>2.961,39</t>
  </si>
  <si>
    <t>6.209,35</t>
  </si>
  <si>
    <t>154,23</t>
  </si>
  <si>
    <t>190,60</t>
  </si>
  <si>
    <t>397,29</t>
  </si>
  <si>
    <t>1.460,08</t>
  </si>
  <si>
    <t>130,72</t>
  </si>
  <si>
    <t>8,82</t>
  </si>
  <si>
    <t>16,18</t>
  </si>
  <si>
    <t>26,42</t>
  </si>
  <si>
    <t>51,80</t>
  </si>
  <si>
    <t>36,30</t>
  </si>
  <si>
    <t>45,12</t>
  </si>
  <si>
    <t>49,71</t>
  </si>
  <si>
    <t>58,53</t>
  </si>
  <si>
    <t>59,60</t>
  </si>
  <si>
    <t>68,42</t>
  </si>
  <si>
    <t>61,73</t>
  </si>
  <si>
    <t>73,01</t>
  </si>
  <si>
    <t>81,83</t>
  </si>
  <si>
    <t>76,57</t>
  </si>
  <si>
    <t>90,73</t>
  </si>
  <si>
    <t>83,30</t>
  </si>
  <si>
    <t>97,46</t>
  </si>
  <si>
    <t>69,83</t>
  </si>
  <si>
    <t>83,99</t>
  </si>
  <si>
    <t>103,17</t>
  </si>
  <si>
    <t>117,33</t>
  </si>
  <si>
    <t>51,37</t>
  </si>
  <si>
    <t>102,19</t>
  </si>
  <si>
    <t>111,01</t>
  </si>
  <si>
    <t>27,19</t>
  </si>
  <si>
    <t>34,73</t>
  </si>
  <si>
    <t>43,55</t>
  </si>
  <si>
    <t>33,90</t>
  </si>
  <si>
    <t>36,48</t>
  </si>
  <si>
    <t>52,19</t>
  </si>
  <si>
    <t>39,54</t>
  </si>
  <si>
    <t>44,70</t>
  </si>
  <si>
    <t>53,52</t>
  </si>
  <si>
    <t>68,99</t>
  </si>
  <si>
    <t>85,55</t>
  </si>
  <si>
    <t>57,74</t>
  </si>
  <si>
    <t>65,48</t>
  </si>
  <si>
    <t>66,56</t>
  </si>
  <si>
    <t>74,30</t>
  </si>
  <si>
    <t>90,62</t>
  </si>
  <si>
    <t>113,13</t>
  </si>
  <si>
    <t>127,29</t>
  </si>
  <si>
    <t>50,46</t>
  </si>
  <si>
    <t>63,65</t>
  </si>
  <si>
    <t>58,26</t>
  </si>
  <si>
    <t>57,19</t>
  </si>
  <si>
    <t>70,33</t>
  </si>
  <si>
    <t>71,67</t>
  </si>
  <si>
    <t>80,49</t>
  </si>
  <si>
    <t>73,81</t>
  </si>
  <si>
    <t>55,91</t>
  </si>
  <si>
    <t>75,87</t>
  </si>
  <si>
    <t>98,12</t>
  </si>
  <si>
    <t>172,55</t>
  </si>
  <si>
    <t>72,68</t>
  </si>
  <si>
    <t>99,52</t>
  </si>
  <si>
    <t>96,81</t>
  </si>
  <si>
    <t>98,11</t>
  </si>
  <si>
    <t>44,88</t>
  </si>
  <si>
    <t>33,33</t>
  </si>
  <si>
    <t>58,61</t>
  </si>
  <si>
    <t>41,54</t>
  </si>
  <si>
    <t>46,37</t>
  </si>
  <si>
    <t>46,04</t>
  </si>
  <si>
    <t>32,41</t>
  </si>
  <si>
    <t>196,25</t>
  </si>
  <si>
    <t>66,87</t>
  </si>
  <si>
    <t>113,51</t>
  </si>
  <si>
    <t>39,71</t>
  </si>
  <si>
    <t>1.532,28</t>
  </si>
  <si>
    <t>1.634,91</t>
  </si>
  <si>
    <t>1.674,51</t>
  </si>
  <si>
    <t>1.833,65</t>
  </si>
  <si>
    <t>1.516,45</t>
  </si>
  <si>
    <t>1.619,08</t>
  </si>
  <si>
    <t>1.658,68</t>
  </si>
  <si>
    <t>1.817,82</t>
  </si>
  <si>
    <t>1.830,32</t>
  </si>
  <si>
    <t>1.985,66</t>
  </si>
  <si>
    <t>2.045,60</t>
  </si>
  <si>
    <t>2.268,47</t>
  </si>
  <si>
    <t>1.823,43</t>
  </si>
  <si>
    <t>1.978,77</t>
  </si>
  <si>
    <t>2.038,71</t>
  </si>
  <si>
    <t>2.261,58</t>
  </si>
  <si>
    <t>1.950,32</t>
  </si>
  <si>
    <t>2.157,44</t>
  </si>
  <si>
    <t>2.237,36</t>
  </si>
  <si>
    <t>2.522,84</t>
  </si>
  <si>
    <t>2.037,74</t>
  </si>
  <si>
    <t>2.244,86</t>
  </si>
  <si>
    <t>2.324,78</t>
  </si>
  <si>
    <t>2.610,26</t>
  </si>
  <si>
    <t>851,09</t>
  </si>
  <si>
    <t>974,24</t>
  </si>
  <si>
    <t>1.021,76</t>
  </si>
  <si>
    <t>1.170,66</t>
  </si>
  <si>
    <t>835,26</t>
  </si>
  <si>
    <t>958,41</t>
  </si>
  <si>
    <t>1.005,93</t>
  </si>
  <si>
    <t>1.154,83</t>
  </si>
  <si>
    <t>1.164,71</t>
  </si>
  <si>
    <t>1.349,44</t>
  </si>
  <si>
    <t>1.420,72</t>
  </si>
  <si>
    <t>1.644,06</t>
  </si>
  <si>
    <t>1.157,82</t>
  </si>
  <si>
    <t>1.342,55</t>
  </si>
  <si>
    <t>1.413,83</t>
  </si>
  <si>
    <t>1.637,17</t>
  </si>
  <si>
    <t>1.301,93</t>
  </si>
  <si>
    <t>1.548,24</t>
  </si>
  <si>
    <t>1.643,28</t>
  </si>
  <si>
    <t>1.941,07</t>
  </si>
  <si>
    <t>1.389,35</t>
  </si>
  <si>
    <t>1.635,66</t>
  </si>
  <si>
    <t>1.730,70</t>
  </si>
  <si>
    <t>2.028,49</t>
  </si>
  <si>
    <t>140,22</t>
  </si>
  <si>
    <t>57,86</t>
  </si>
  <si>
    <t>94,24</t>
  </si>
  <si>
    <t>160,46</t>
  </si>
  <si>
    <t>208,91</t>
  </si>
  <si>
    <t>76,29</t>
  </si>
  <si>
    <t>122,72</t>
  </si>
  <si>
    <t>17,38</t>
  </si>
  <si>
    <t>56,17</t>
  </si>
  <si>
    <t>133,31</t>
  </si>
  <si>
    <t>102,85</t>
  </si>
  <si>
    <t>157,42</t>
  </si>
  <si>
    <t>90,61</t>
  </si>
  <si>
    <t>77,99</t>
  </si>
  <si>
    <t>130,34</t>
  </si>
  <si>
    <t>97,98</t>
  </si>
  <si>
    <t>50,75</t>
  </si>
  <si>
    <t>44,30</t>
  </si>
  <si>
    <t>59,94</t>
  </si>
  <si>
    <t>53,54</t>
  </si>
  <si>
    <t>71,69</t>
  </si>
  <si>
    <t>66,73</t>
  </si>
  <si>
    <t>228,05</t>
  </si>
  <si>
    <t>305,36</t>
  </si>
  <si>
    <t>499,22</t>
  </si>
  <si>
    <t>544,49</t>
  </si>
  <si>
    <t>640,91</t>
  </si>
  <si>
    <t>839,17</t>
  </si>
  <si>
    <t>962,48</t>
  </si>
  <si>
    <t>1.544,58</t>
  </si>
  <si>
    <t>117,59</t>
  </si>
  <si>
    <t>475,06</t>
  </si>
  <si>
    <t>27,50</t>
  </si>
  <si>
    <t>284,73</t>
  </si>
  <si>
    <t>129,94</t>
  </si>
  <si>
    <t>522,30</t>
  </si>
  <si>
    <t>573,25</t>
  </si>
  <si>
    <t>623,17</t>
  </si>
  <si>
    <t>598,52</t>
  </si>
  <si>
    <t>688,47</t>
  </si>
  <si>
    <t>625,43</t>
  </si>
  <si>
    <t>679,54</t>
  </si>
  <si>
    <t>677,85</t>
  </si>
  <si>
    <t>764,08</t>
  </si>
  <si>
    <t>798,99</t>
  </si>
  <si>
    <t>805,46</t>
  </si>
  <si>
    <t>871,66</t>
  </si>
  <si>
    <t>803,68</t>
  </si>
  <si>
    <t>858,56</t>
  </si>
  <si>
    <t>860,81</t>
  </si>
  <si>
    <t>953,88</t>
  </si>
  <si>
    <t>1.032,17</t>
  </si>
  <si>
    <t>1.157,76</t>
  </si>
  <si>
    <t>1.189,11</t>
  </si>
  <si>
    <t>1.292,66</t>
  </si>
  <si>
    <t>558,38</t>
  </si>
  <si>
    <t>667,19</t>
  </si>
  <si>
    <t>856,66</t>
  </si>
  <si>
    <t>1.092,99</t>
  </si>
  <si>
    <t>1.698,81</t>
  </si>
  <si>
    <t>706,77</t>
  </si>
  <si>
    <t>1.758,82</t>
  </si>
  <si>
    <t>725,47</t>
  </si>
  <si>
    <t>1.165,47</t>
  </si>
  <si>
    <t>1.790,82</t>
  </si>
  <si>
    <t>744,12</t>
  </si>
  <si>
    <t>941,51</t>
  </si>
  <si>
    <t>1.188,87</t>
  </si>
  <si>
    <t>983,10</t>
  </si>
  <si>
    <t>1.887,22</t>
  </si>
  <si>
    <t>1.281,26</t>
  </si>
  <si>
    <t>1.961,28</t>
  </si>
  <si>
    <t>613,46</t>
  </si>
  <si>
    <t>3.703,12</t>
  </si>
  <si>
    <t>4.143,40</t>
  </si>
  <si>
    <t>2.578,86</t>
  </si>
  <si>
    <t>2.732,21</t>
  </si>
  <si>
    <t>391,22</t>
  </si>
  <si>
    <t>410,05</t>
  </si>
  <si>
    <t>72,34</t>
  </si>
  <si>
    <t>77,46</t>
  </si>
  <si>
    <t>84,69</t>
  </si>
  <si>
    <t>9.880,36</t>
  </si>
  <si>
    <t>10.991,89</t>
  </si>
  <si>
    <t>14.089,93</t>
  </si>
  <si>
    <t>17.308,81</t>
  </si>
  <si>
    <t>21.700,76</t>
  </si>
  <si>
    <t>30.266,04</t>
  </si>
  <si>
    <t>35.238,90</t>
  </si>
  <si>
    <t>74,74</t>
  </si>
  <si>
    <t>249,37</t>
  </si>
  <si>
    <t>57.045,02</t>
  </si>
  <si>
    <t>78.132,52</t>
  </si>
  <si>
    <t>109.222,63</t>
  </si>
  <si>
    <t>164,98</t>
  </si>
  <si>
    <t>358,09</t>
  </si>
  <si>
    <t>182,43</t>
  </si>
  <si>
    <t>138,51</t>
  </si>
  <si>
    <t>311,23</t>
  </si>
  <si>
    <t>123,99</t>
  </si>
  <si>
    <t>141,21</t>
  </si>
  <si>
    <t>339,51</t>
  </si>
  <si>
    <t>37,00</t>
  </si>
  <si>
    <t>66,99</t>
  </si>
  <si>
    <t>88,41</t>
  </si>
  <si>
    <t>111,00</t>
  </si>
  <si>
    <t>148,63</t>
  </si>
  <si>
    <t>84,47</t>
  </si>
  <si>
    <t>120,91</t>
  </si>
  <si>
    <t>79,25</t>
  </si>
  <si>
    <t>118,34</t>
  </si>
  <si>
    <t>110,67</t>
  </si>
  <si>
    <t>163,25</t>
  </si>
  <si>
    <t>136,59</t>
  </si>
  <si>
    <t>3.312,90</t>
  </si>
  <si>
    <t>922,41</t>
  </si>
  <si>
    <t>1.360,81</t>
  </si>
  <si>
    <t>221,08</t>
  </si>
  <si>
    <t>647,28</t>
  </si>
  <si>
    <t>699,21</t>
  </si>
  <si>
    <t>214,59</t>
  </si>
  <si>
    <t>249,21</t>
  </si>
  <si>
    <t>292,47</t>
  </si>
  <si>
    <t>335,74</t>
  </si>
  <si>
    <t>1.756,91</t>
  </si>
  <si>
    <t>347,75</t>
  </si>
  <si>
    <t>443,56</t>
  </si>
  <si>
    <t>317,05</t>
  </si>
  <si>
    <t>3.387,18</t>
  </si>
  <si>
    <t>153,44</t>
  </si>
  <si>
    <t>4,83</t>
  </si>
  <si>
    <t>7,51</t>
  </si>
  <si>
    <t>38,37</t>
  </si>
  <si>
    <t>53,79</t>
  </si>
  <si>
    <t>122,85</t>
  </si>
  <si>
    <t>35,26</t>
  </si>
  <si>
    <t>10,62</t>
  </si>
  <si>
    <t>4,25</t>
  </si>
  <si>
    <t>583,21</t>
  </si>
  <si>
    <t>125,77</t>
  </si>
  <si>
    <t>231,64</t>
  </si>
  <si>
    <t>360,06</t>
  </si>
  <si>
    <t>520,36</t>
  </si>
  <si>
    <t>626,80</t>
  </si>
  <si>
    <t>370,10</t>
  </si>
  <si>
    <t>895,99</t>
  </si>
  <si>
    <t>2.455,46</t>
  </si>
  <si>
    <t>1.938,72</t>
  </si>
  <si>
    <t>2.113,47</t>
  </si>
  <si>
    <t>2.724,23</t>
  </si>
  <si>
    <t>2.227,90</t>
  </si>
  <si>
    <t>2.392,82</t>
  </si>
  <si>
    <t>3.952,29</t>
  </si>
  <si>
    <t>3.123,33</t>
  </si>
  <si>
    <t>3.457,63</t>
  </si>
  <si>
    <t>5.384,07</t>
  </si>
  <si>
    <t>4.028,81</t>
  </si>
  <si>
    <t>4.506,98</t>
  </si>
  <si>
    <t>9.985,96</t>
  </si>
  <si>
    <t>5.707,47</t>
  </si>
  <si>
    <t>11.163,26</t>
  </si>
  <si>
    <t>6.017,59</t>
  </si>
  <si>
    <t>6.181,34</t>
  </si>
  <si>
    <t>12.591,98</t>
  </si>
  <si>
    <t>7.903,57</t>
  </si>
  <si>
    <t>17.424,46</t>
  </si>
  <si>
    <t>9.748,20</t>
  </si>
  <si>
    <t>21.017,57</t>
  </si>
  <si>
    <t>10.893,22</t>
  </si>
  <si>
    <t>6.239,10</t>
  </si>
  <si>
    <t>7.405,42</t>
  </si>
  <si>
    <t>7.667,40</t>
  </si>
  <si>
    <t>7.958,77</t>
  </si>
  <si>
    <t>11.273,45</t>
  </si>
  <si>
    <t>11.643,97</t>
  </si>
  <si>
    <t>11.918,59</t>
  </si>
  <si>
    <t>13.661,19</t>
  </si>
  <si>
    <t>13.590,04</t>
  </si>
  <si>
    <t>14.264,02</t>
  </si>
  <si>
    <t>26.337,43</t>
  </si>
  <si>
    <t>33.741,58</t>
  </si>
  <si>
    <t>64,32</t>
  </si>
  <si>
    <t>79,06</t>
  </si>
  <si>
    <t>95,52</t>
  </si>
  <si>
    <t>8.262,29</t>
  </si>
  <si>
    <t>14.959,00</t>
  </si>
  <si>
    <t>658,79</t>
  </si>
  <si>
    <t>1.229,89</t>
  </si>
  <si>
    <t>3.845,27</t>
  </si>
  <si>
    <t>2.822,22</t>
  </si>
  <si>
    <t>52,94</t>
  </si>
  <si>
    <t>34,58</t>
  </si>
  <si>
    <t>2.680,79</t>
  </si>
  <si>
    <t>1.413,76</t>
  </si>
  <si>
    <t>24,08</t>
  </si>
  <si>
    <t>18,23</t>
  </si>
  <si>
    <t>52,76</t>
  </si>
  <si>
    <t>72,72</t>
  </si>
  <si>
    <t>50,15</t>
  </si>
  <si>
    <t>23,14</t>
  </si>
  <si>
    <t>46,38</t>
  </si>
  <si>
    <t>57,94</t>
  </si>
  <si>
    <t>34,43</t>
  </si>
  <si>
    <t>46,72</t>
  </si>
  <si>
    <t>171,06</t>
  </si>
  <si>
    <t>28,22</t>
  </si>
  <si>
    <t>58,06</t>
  </si>
  <si>
    <t>48,07</t>
  </si>
  <si>
    <t>36,86</t>
  </si>
  <si>
    <t>76,44</t>
  </si>
  <si>
    <t>96,41</t>
  </si>
  <si>
    <t>45,26</t>
  </si>
  <si>
    <t>71,14</t>
  </si>
  <si>
    <t>79,44</t>
  </si>
  <si>
    <t>154,58</t>
  </si>
  <si>
    <t>313,88</t>
  </si>
  <si>
    <t>190,22</t>
  </si>
  <si>
    <t>212,35</t>
  </si>
  <si>
    <t>282,95</t>
  </si>
  <si>
    <t>346,30</t>
  </si>
  <si>
    <t>452,75</t>
  </si>
  <si>
    <t>546,34</t>
  </si>
  <si>
    <t>41,86</t>
  </si>
  <si>
    <t>85,33</t>
  </si>
  <si>
    <t>198,64</t>
  </si>
  <si>
    <t>221,03</t>
  </si>
  <si>
    <t>53,41</t>
  </si>
  <si>
    <t>88,06</t>
  </si>
  <si>
    <t>112,37</t>
  </si>
  <si>
    <t>80,12</t>
  </si>
  <si>
    <t>215,75</t>
  </si>
  <si>
    <t>245,30</t>
  </si>
  <si>
    <t>106,65</t>
  </si>
  <si>
    <t>131,19</t>
  </si>
  <si>
    <t>173,27</t>
  </si>
  <si>
    <t>132,29</t>
  </si>
  <si>
    <t>141,86</t>
  </si>
  <si>
    <t>184,03</t>
  </si>
  <si>
    <t>38,11</t>
  </si>
  <si>
    <t>69,11</t>
  </si>
  <si>
    <t>74,45</t>
  </si>
  <si>
    <t>42,06</t>
  </si>
  <si>
    <t>60,14</t>
  </si>
  <si>
    <t>73,06</t>
  </si>
  <si>
    <t>113,40</t>
  </si>
  <si>
    <t>79,33</t>
  </si>
  <si>
    <t>174,76</t>
  </si>
  <si>
    <t>44,59</t>
  </si>
  <si>
    <t>31,24</t>
  </si>
  <si>
    <t>45,82</t>
  </si>
  <si>
    <t>64,35</t>
  </si>
  <si>
    <t>115,05</t>
  </si>
  <si>
    <t>192,16</t>
  </si>
  <si>
    <t>236,89</t>
  </si>
  <si>
    <t>319,85</t>
  </si>
  <si>
    <t>438,23</t>
  </si>
  <si>
    <t>628,64</t>
  </si>
  <si>
    <t>27,48</t>
  </si>
  <si>
    <t>43,97</t>
  </si>
  <si>
    <t>62,81</t>
  </si>
  <si>
    <t>89,67</t>
  </si>
  <si>
    <t>125,15</t>
  </si>
  <si>
    <t>31,51</t>
  </si>
  <si>
    <t>40,80</t>
  </si>
  <si>
    <t>198,72</t>
  </si>
  <si>
    <t>352,32</t>
  </si>
  <si>
    <t>56,19</t>
  </si>
  <si>
    <t>41,32</t>
  </si>
  <si>
    <t>43,84</t>
  </si>
  <si>
    <t>17,61</t>
  </si>
  <si>
    <t>52,99</t>
  </si>
  <si>
    <t>66,84</t>
  </si>
  <si>
    <t>108,21</t>
  </si>
  <si>
    <t>157,45</t>
  </si>
  <si>
    <t>22,58</t>
  </si>
  <si>
    <t>29,44</t>
  </si>
  <si>
    <t>100,36</t>
  </si>
  <si>
    <t>135,10</t>
  </si>
  <si>
    <t>223,18</t>
  </si>
  <si>
    <t>306,45</t>
  </si>
  <si>
    <t>105,54</t>
  </si>
  <si>
    <t>18,27</t>
  </si>
  <si>
    <t>95,16</t>
  </si>
  <si>
    <t>132,14</t>
  </si>
  <si>
    <t>210,68</t>
  </si>
  <si>
    <t>278,34</t>
  </si>
  <si>
    <t>60,18</t>
  </si>
  <si>
    <t>60,58</t>
  </si>
  <si>
    <t>91,78</t>
  </si>
  <si>
    <t>90,11</t>
  </si>
  <si>
    <t>114,67</t>
  </si>
  <si>
    <t>172,51</t>
  </si>
  <si>
    <t>207,58</t>
  </si>
  <si>
    <t>224,78</t>
  </si>
  <si>
    <t>108,59</t>
  </si>
  <si>
    <t>150,00</t>
  </si>
  <si>
    <t>216,22</t>
  </si>
  <si>
    <t>262,53</t>
  </si>
  <si>
    <t>362,99</t>
  </si>
  <si>
    <t>470,44</t>
  </si>
  <si>
    <t>71,42</t>
  </si>
  <si>
    <t>113,42</t>
  </si>
  <si>
    <t>155,19</t>
  </si>
  <si>
    <t>82,02</t>
  </si>
  <si>
    <t>180,05</t>
  </si>
  <si>
    <t>57,18</t>
  </si>
  <si>
    <t>68,29</t>
  </si>
  <si>
    <t>709,75</t>
  </si>
  <si>
    <t>19,53</t>
  </si>
  <si>
    <t>18,02</t>
  </si>
  <si>
    <t>35,07</t>
  </si>
  <si>
    <t>25,34</t>
  </si>
  <si>
    <t>245,85</t>
  </si>
  <si>
    <t>427,10</t>
  </si>
  <si>
    <t>231,58</t>
  </si>
  <si>
    <t>319,13</t>
  </si>
  <si>
    <t>411,31</t>
  </si>
  <si>
    <t>230,78</t>
  </si>
  <si>
    <t>432,87</t>
  </si>
  <si>
    <t>208,45</t>
  </si>
  <si>
    <t>237,35</t>
  </si>
  <si>
    <t>196,36</t>
  </si>
  <si>
    <t>327,79</t>
  </si>
  <si>
    <t>422,85</t>
  </si>
  <si>
    <t>68,82</t>
  </si>
  <si>
    <t>107,24</t>
  </si>
  <si>
    <t>135,31</t>
  </si>
  <si>
    <t>54,04</t>
  </si>
  <si>
    <t>101,94</t>
  </si>
  <si>
    <t>80,64</t>
  </si>
  <si>
    <t>210,31</t>
  </si>
  <si>
    <t>234,76</t>
  </si>
  <si>
    <t>31,83</t>
  </si>
  <si>
    <t>56,87</t>
  </si>
  <si>
    <t>76,15</t>
  </si>
  <si>
    <t>9,78</t>
  </si>
  <si>
    <t>9,47</t>
  </si>
  <si>
    <t>10,66</t>
  </si>
  <si>
    <t>7,04</t>
  </si>
  <si>
    <t>20,17</t>
  </si>
  <si>
    <t>10,33</t>
  </si>
  <si>
    <t>15,21</t>
  </si>
  <si>
    <t>7,33</t>
  </si>
  <si>
    <t>9,73</t>
  </si>
  <si>
    <t>22,78</t>
  </si>
  <si>
    <t>15,16</t>
  </si>
  <si>
    <t>18,51</t>
  </si>
  <si>
    <t>26,15</t>
  </si>
  <si>
    <t>8,99</t>
  </si>
  <si>
    <t>6,11</t>
  </si>
  <si>
    <t>31,75</t>
  </si>
  <si>
    <t>17,22</t>
  </si>
  <si>
    <t>7,93</t>
  </si>
  <si>
    <t>13,75</t>
  </si>
  <si>
    <t>17,48</t>
  </si>
  <si>
    <t>41,96</t>
  </si>
  <si>
    <t>49,81</t>
  </si>
  <si>
    <t>111,65</t>
  </si>
  <si>
    <t>8,16</t>
  </si>
  <si>
    <t>88,70</t>
  </si>
  <si>
    <t>74,05</t>
  </si>
  <si>
    <t>133,08</t>
  </si>
  <si>
    <t>28,87</t>
  </si>
  <si>
    <t>108,50</t>
  </si>
  <si>
    <t>38,05</t>
  </si>
  <si>
    <t>59,87</t>
  </si>
  <si>
    <t>35,76</t>
  </si>
  <si>
    <t>41,37</t>
  </si>
  <si>
    <t>40,29</t>
  </si>
  <si>
    <t>38,88</t>
  </si>
  <si>
    <t>30,77</t>
  </si>
  <si>
    <t>37,46</t>
  </si>
  <si>
    <t>33,65</t>
  </si>
  <si>
    <t>54,62</t>
  </si>
  <si>
    <t>46,07</t>
  </si>
  <si>
    <t>78,50</t>
  </si>
  <si>
    <t>34,67</t>
  </si>
  <si>
    <t>92,15</t>
  </si>
  <si>
    <t>74,72</t>
  </si>
  <si>
    <t>33,31</t>
  </si>
  <si>
    <t>42,94</t>
  </si>
  <si>
    <t>44,00</t>
  </si>
  <si>
    <t>48,55</t>
  </si>
  <si>
    <t>129,58</t>
  </si>
  <si>
    <t>126,33</t>
  </si>
  <si>
    <t>154,85</t>
  </si>
  <si>
    <t>26,46</t>
  </si>
  <si>
    <t>38,31</t>
  </si>
  <si>
    <t>15,13</t>
  </si>
  <si>
    <t>53,17</t>
  </si>
  <si>
    <t>24,71</t>
  </si>
  <si>
    <t>21,58</t>
  </si>
  <si>
    <t>90,34</t>
  </si>
  <si>
    <t>33,56</t>
  </si>
  <si>
    <t>178,08</t>
  </si>
  <si>
    <t>32,02</t>
  </si>
  <si>
    <t>210,27</t>
  </si>
  <si>
    <t>42,87</t>
  </si>
  <si>
    <t>7,59</t>
  </si>
  <si>
    <t>85,49</t>
  </si>
  <si>
    <t>64,75</t>
  </si>
  <si>
    <t>131,48</t>
  </si>
  <si>
    <t>10,56</t>
  </si>
  <si>
    <t>12,78</t>
  </si>
  <si>
    <t>18,58</t>
  </si>
  <si>
    <t>16,59</t>
  </si>
  <si>
    <t>9,00</t>
  </si>
  <si>
    <t>25,09</t>
  </si>
  <si>
    <t>24,47</t>
  </si>
  <si>
    <t>43,68</t>
  </si>
  <si>
    <t>70,64</t>
  </si>
  <si>
    <t>119,44</t>
  </si>
  <si>
    <t>87,32</t>
  </si>
  <si>
    <t>279,39</t>
  </si>
  <si>
    <t>59,91</t>
  </si>
  <si>
    <t>88,07</t>
  </si>
  <si>
    <t>100,30</t>
  </si>
  <si>
    <t>77,31</t>
  </si>
  <si>
    <t>15,51</t>
  </si>
  <si>
    <t>82,87</t>
  </si>
  <si>
    <t>259,95</t>
  </si>
  <si>
    <t>196,24</t>
  </si>
  <si>
    <t>190,81</t>
  </si>
  <si>
    <t>147,50</t>
  </si>
  <si>
    <t>43,87</t>
  </si>
  <si>
    <t>14,36</t>
  </si>
  <si>
    <t>22,81</t>
  </si>
  <si>
    <t>19,08</t>
  </si>
  <si>
    <t>39,43</t>
  </si>
  <si>
    <t>23,98</t>
  </si>
  <si>
    <t>14,26</t>
  </si>
  <si>
    <t>78,25</t>
  </si>
  <si>
    <t>7,55</t>
  </si>
  <si>
    <t>9,30</t>
  </si>
  <si>
    <t>25,86</t>
  </si>
  <si>
    <t>35,62</t>
  </si>
  <si>
    <t>46,21</t>
  </si>
  <si>
    <t>14,87</t>
  </si>
  <si>
    <t>37,74</t>
  </si>
  <si>
    <t>62,84</t>
  </si>
  <si>
    <t>53,81</t>
  </si>
  <si>
    <t>119,23</t>
  </si>
  <si>
    <t>146,57</t>
  </si>
  <si>
    <t>172,00</t>
  </si>
  <si>
    <t>39,88</t>
  </si>
  <si>
    <t>27,76</t>
  </si>
  <si>
    <t>28,62</t>
  </si>
  <si>
    <t>79,47</t>
  </si>
  <si>
    <t>18,36</t>
  </si>
  <si>
    <t>34,65</t>
  </si>
  <si>
    <t>35,11</t>
  </si>
  <si>
    <t>50,59</t>
  </si>
  <si>
    <t>33,49</t>
  </si>
  <si>
    <t>35,67</t>
  </si>
  <si>
    <t>134,19</t>
  </si>
  <si>
    <t>140,66</t>
  </si>
  <si>
    <t>203,54</t>
  </si>
  <si>
    <t>79,39</t>
  </si>
  <si>
    <t>166,16</t>
  </si>
  <si>
    <t>199,51</t>
  </si>
  <si>
    <t>46,30</t>
  </si>
  <si>
    <t>103,63</t>
  </si>
  <si>
    <t>109,01</t>
  </si>
  <si>
    <t>20,35</t>
  </si>
  <si>
    <t>36,64</t>
  </si>
  <si>
    <t>47,49</t>
  </si>
  <si>
    <t>8,22</t>
  </si>
  <si>
    <t>26,58</t>
  </si>
  <si>
    <t>54,13</t>
  </si>
  <si>
    <t>82,28</t>
  </si>
  <si>
    <t>127,75</t>
  </si>
  <si>
    <t>398,39</t>
  </si>
  <si>
    <t>35,08</t>
  </si>
  <si>
    <t>204,96</t>
  </si>
  <si>
    <t>38,51</t>
  </si>
  <si>
    <t>76,94</t>
  </si>
  <si>
    <t>101,80</t>
  </si>
  <si>
    <t>489,67</t>
  </si>
  <si>
    <t>43,70</t>
  </si>
  <si>
    <t>14,49</t>
  </si>
  <si>
    <t>39,77</t>
  </si>
  <si>
    <t>9,38</t>
  </si>
  <si>
    <t>34,92</t>
  </si>
  <si>
    <t>69,58</t>
  </si>
  <si>
    <t>139,94</t>
  </si>
  <si>
    <t>101,09</t>
  </si>
  <si>
    <t>148,34</t>
  </si>
  <si>
    <t>212,09</t>
  </si>
  <si>
    <t>191,77</t>
  </si>
  <si>
    <t>203,07</t>
  </si>
  <si>
    <t>253,72</t>
  </si>
  <si>
    <t>69,49</t>
  </si>
  <si>
    <t>93,80</t>
  </si>
  <si>
    <t>133,84</t>
  </si>
  <si>
    <t>143,43</t>
  </si>
  <si>
    <t>55,83</t>
  </si>
  <si>
    <t>70,92</t>
  </si>
  <si>
    <t>103,39</t>
  </si>
  <si>
    <t>100,99</t>
  </si>
  <si>
    <t>161,47</t>
  </si>
  <si>
    <t>150,93</t>
  </si>
  <si>
    <t>217,32</t>
  </si>
  <si>
    <t>197,00</t>
  </si>
  <si>
    <t>134,57</t>
  </si>
  <si>
    <t>206,47</t>
  </si>
  <si>
    <t>41,31</t>
  </si>
  <si>
    <t>55,47</t>
  </si>
  <si>
    <t>55,44</t>
  </si>
  <si>
    <t>87,73</t>
  </si>
  <si>
    <t>114,26</t>
  </si>
  <si>
    <t>123,85</t>
  </si>
  <si>
    <t>54,87</t>
  </si>
  <si>
    <t>49,75</t>
  </si>
  <si>
    <t>63,23</t>
  </si>
  <si>
    <t>59,70</t>
  </si>
  <si>
    <t>79,95</t>
  </si>
  <si>
    <t>136,25</t>
  </si>
  <si>
    <t>125,71</t>
  </si>
  <si>
    <t>187,96</t>
  </si>
  <si>
    <t>167,64</t>
  </si>
  <si>
    <t>53,07</t>
  </si>
  <si>
    <t>66,90</t>
  </si>
  <si>
    <t>106,50</t>
  </si>
  <si>
    <t>172,87</t>
  </si>
  <si>
    <t>221,53</t>
  </si>
  <si>
    <t>38,36</t>
  </si>
  <si>
    <t>21,76</t>
  </si>
  <si>
    <t>33,32</t>
  </si>
  <si>
    <t>55,27</t>
  </si>
  <si>
    <t>52,70</t>
  </si>
  <si>
    <t>27,42</t>
  </si>
  <si>
    <t>71,21</t>
  </si>
  <si>
    <t>139,51</t>
  </si>
  <si>
    <t>212,37</t>
  </si>
  <si>
    <t>312,30</t>
  </si>
  <si>
    <t>59,59</t>
  </si>
  <si>
    <t>85,29</t>
  </si>
  <si>
    <t>102,09</t>
  </si>
  <si>
    <t>139,45</t>
  </si>
  <si>
    <t>315,79</t>
  </si>
  <si>
    <t>50,16</t>
  </si>
  <si>
    <t>74,58</t>
  </si>
  <si>
    <t>89,88</t>
  </si>
  <si>
    <t>197,22</t>
  </si>
  <si>
    <t>296,21</t>
  </si>
  <si>
    <t>48,77</t>
  </si>
  <si>
    <t>73,62</t>
  </si>
  <si>
    <t>107,43</t>
  </si>
  <si>
    <t>144,98</t>
  </si>
  <si>
    <t>147,88</t>
  </si>
  <si>
    <t>48,03</t>
  </si>
  <si>
    <t>48,02</t>
  </si>
  <si>
    <t>109,13</t>
  </si>
  <si>
    <t>151,37</t>
  </si>
  <si>
    <t>29,18</t>
  </si>
  <si>
    <t>29,45</t>
  </si>
  <si>
    <t>42,80</t>
  </si>
  <si>
    <t>92,28</t>
  </si>
  <si>
    <t>131,79</t>
  </si>
  <si>
    <t>25,10</t>
  </si>
  <si>
    <t>581,37</t>
  </si>
  <si>
    <t>15,31</t>
  </si>
  <si>
    <t>639,52</t>
  </si>
  <si>
    <t>732,80</t>
  </si>
  <si>
    <t>54,24</t>
  </si>
  <si>
    <t>919,67</t>
  </si>
  <si>
    <t>68,66</t>
  </si>
  <si>
    <t>1.274,85</t>
  </si>
  <si>
    <t>188,45</t>
  </si>
  <si>
    <t>1.682,53</t>
  </si>
  <si>
    <t>32,23</t>
  </si>
  <si>
    <t>503,20</t>
  </si>
  <si>
    <t>584,17</t>
  </si>
  <si>
    <t>21,29</t>
  </si>
  <si>
    <t>52,78</t>
  </si>
  <si>
    <t>642,12</t>
  </si>
  <si>
    <t>90,33</t>
  </si>
  <si>
    <t>21,61</t>
  </si>
  <si>
    <t>35,91</t>
  </si>
  <si>
    <t>37,78</t>
  </si>
  <si>
    <t>20,43</t>
  </si>
  <si>
    <t>503,38</t>
  </si>
  <si>
    <t>586,27</t>
  </si>
  <si>
    <t>27,08</t>
  </si>
  <si>
    <t>54,88</t>
  </si>
  <si>
    <t>35,53</t>
  </si>
  <si>
    <t>94,06</t>
  </si>
  <si>
    <t>645,85</t>
  </si>
  <si>
    <t>64,26</t>
  </si>
  <si>
    <t>94,68</t>
  </si>
  <si>
    <t>28,35</t>
  </si>
  <si>
    <t>100,52</t>
  </si>
  <si>
    <t>328,10</t>
  </si>
  <si>
    <t>20,92</t>
  </si>
  <si>
    <t>54,65</t>
  </si>
  <si>
    <t>54,68</t>
  </si>
  <si>
    <t>85,01</t>
  </si>
  <si>
    <t>74,23</t>
  </si>
  <si>
    <t>123,68</t>
  </si>
  <si>
    <t>114,09</t>
  </si>
  <si>
    <t>78,82</t>
  </si>
  <si>
    <t>81,22</t>
  </si>
  <si>
    <t>121,71</t>
  </si>
  <si>
    <t>132,25</t>
  </si>
  <si>
    <t>167,43</t>
  </si>
  <si>
    <t>187,75</t>
  </si>
  <si>
    <t>167,39</t>
  </si>
  <si>
    <t>221,09</t>
  </si>
  <si>
    <t>321,85</t>
  </si>
  <si>
    <t>451,87</t>
  </si>
  <si>
    <t>148,49</t>
  </si>
  <si>
    <t>168,71</t>
  </si>
  <si>
    <t>414,20</t>
  </si>
  <si>
    <t>343,91</t>
  </si>
  <si>
    <t>406,66</t>
  </si>
  <si>
    <t>932,47</t>
  </si>
  <si>
    <t>217,34</t>
  </si>
  <si>
    <t>512,89</t>
  </si>
  <si>
    <t>781,03</t>
  </si>
  <si>
    <t>1.626,75</t>
  </si>
  <si>
    <t>6,51</t>
  </si>
  <si>
    <t>30,44</t>
  </si>
  <si>
    <t>37,48</t>
  </si>
  <si>
    <t>57,98</t>
  </si>
  <si>
    <t>77,40</t>
  </si>
  <si>
    <t>76,71</t>
  </si>
  <si>
    <t>112,26</t>
  </si>
  <si>
    <t>16,96</t>
  </si>
  <si>
    <t>52,82</t>
  </si>
  <si>
    <t>58,68</t>
  </si>
  <si>
    <t>79,48</t>
  </si>
  <si>
    <t>151,81</t>
  </si>
  <si>
    <t>111,95</t>
  </si>
  <si>
    <t>271,11</t>
  </si>
  <si>
    <t>244,65</t>
  </si>
  <si>
    <t>11,54</t>
  </si>
  <si>
    <t>26,44</t>
  </si>
  <si>
    <t>62,82</t>
  </si>
  <si>
    <t>92,97</t>
  </si>
  <si>
    <t>76,07</t>
  </si>
  <si>
    <t>138,27</t>
  </si>
  <si>
    <t>240,30</t>
  </si>
  <si>
    <t>211,50</t>
  </si>
  <si>
    <t>29,63</t>
  </si>
  <si>
    <t>46,55</t>
  </si>
  <si>
    <t>68,86</t>
  </si>
  <si>
    <t>266,27</t>
  </si>
  <si>
    <t>370,79</t>
  </si>
  <si>
    <t>327,28</t>
  </si>
  <si>
    <t>48,25</t>
  </si>
  <si>
    <t>79,00</t>
  </si>
  <si>
    <t>34,44</t>
  </si>
  <si>
    <t>277,08</t>
  </si>
  <si>
    <t>407,11</t>
  </si>
  <si>
    <t>139,43</t>
  </si>
  <si>
    <t>1.209,36</t>
  </si>
  <si>
    <t>27,55</t>
  </si>
  <si>
    <t>63,55</t>
  </si>
  <si>
    <t>120,57</t>
  </si>
  <si>
    <t>150,38</t>
  </si>
  <si>
    <t>198,82</t>
  </si>
  <si>
    <t>15,58</t>
  </si>
  <si>
    <t>39,22</t>
  </si>
  <si>
    <t>47,27</t>
  </si>
  <si>
    <t>161,45</t>
  </si>
  <si>
    <t>202,77</t>
  </si>
  <si>
    <t>244,08</t>
  </si>
  <si>
    <t>31,91</t>
  </si>
  <si>
    <t>78,17</t>
  </si>
  <si>
    <t>254,45</t>
  </si>
  <si>
    <t>350,95</t>
  </si>
  <si>
    <t>462,78</t>
  </si>
  <si>
    <t>25,98</t>
  </si>
  <si>
    <t>52,37</t>
  </si>
  <si>
    <t>59,55</t>
  </si>
  <si>
    <t>15,65</t>
  </si>
  <si>
    <t>16,05</t>
  </si>
  <si>
    <t>10,92</t>
  </si>
  <si>
    <t>45,27</t>
  </si>
  <si>
    <t>32,08</t>
  </si>
  <si>
    <t>27,11</t>
  </si>
  <si>
    <t>38,87</t>
  </si>
  <si>
    <t>42,88</t>
  </si>
  <si>
    <t>58,36</t>
  </si>
  <si>
    <t>91,51</t>
  </si>
  <si>
    <t>100,95</t>
  </si>
  <si>
    <t>114,32</t>
  </si>
  <si>
    <t>339,94</t>
  </si>
  <si>
    <t>8,00</t>
  </si>
  <si>
    <t>23,99</t>
  </si>
  <si>
    <t>87,34</t>
  </si>
  <si>
    <t>31,39</t>
  </si>
  <si>
    <t>68,85</t>
  </si>
  <si>
    <t>123,09</t>
  </si>
  <si>
    <t>160,42</t>
  </si>
  <si>
    <t>308,85</t>
  </si>
  <si>
    <t>6,49</t>
  </si>
  <si>
    <t>22,02</t>
  </si>
  <si>
    <t>56,35</t>
  </si>
  <si>
    <t>83,45</t>
  </si>
  <si>
    <t>111,76</t>
  </si>
  <si>
    <t>8,34</t>
  </si>
  <si>
    <t>27,18</t>
  </si>
  <si>
    <t>108,46</t>
  </si>
  <si>
    <t>340,36</t>
  </si>
  <si>
    <t>25,07</t>
  </si>
  <si>
    <t>18,83</t>
  </si>
  <si>
    <t>44,32</t>
  </si>
  <si>
    <t>60,12</t>
  </si>
  <si>
    <t>152,58</t>
  </si>
  <si>
    <t>309,41</t>
  </si>
  <si>
    <t>234,83</t>
  </si>
  <si>
    <t>121,50</t>
  </si>
  <si>
    <t>219,96</t>
  </si>
  <si>
    <t>244,23</t>
  </si>
  <si>
    <t>120,47</t>
  </si>
  <si>
    <t>202,43</t>
  </si>
  <si>
    <t>14,97</t>
  </si>
  <si>
    <t>20,51</t>
  </si>
  <si>
    <t>33,26</t>
  </si>
  <si>
    <t>18,88</t>
  </si>
  <si>
    <t>22,38</t>
  </si>
  <si>
    <t>34,13</t>
  </si>
  <si>
    <t>19,19</t>
  </si>
  <si>
    <t>18,92</t>
  </si>
  <si>
    <t>25,78</t>
  </si>
  <si>
    <t>26,41</t>
  </si>
  <si>
    <t>25,87</t>
  </si>
  <si>
    <t>30,57</t>
  </si>
  <si>
    <t>45,03</t>
  </si>
  <si>
    <t>46,03</t>
  </si>
  <si>
    <t>56,36</t>
  </si>
  <si>
    <t>44,72</t>
  </si>
  <si>
    <t>43,89</t>
  </si>
  <si>
    <t>67,12</t>
  </si>
  <si>
    <t>32,18</t>
  </si>
  <si>
    <t>49,85</t>
  </si>
  <si>
    <t>69,17</t>
  </si>
  <si>
    <t>78,75</t>
  </si>
  <si>
    <t>84,60</t>
  </si>
  <si>
    <t>173,15</t>
  </si>
  <si>
    <t>184,32</t>
  </si>
  <si>
    <t>186,41</t>
  </si>
  <si>
    <t>32,59</t>
  </si>
  <si>
    <t>39,64</t>
  </si>
  <si>
    <t>44,98</t>
  </si>
  <si>
    <t>68,74</t>
  </si>
  <si>
    <t>55,64</t>
  </si>
  <si>
    <t>104,71</t>
  </si>
  <si>
    <t>120,21</t>
  </si>
  <si>
    <t>124,02</t>
  </si>
  <si>
    <t>137,59</t>
  </si>
  <si>
    <t>141,68</t>
  </si>
  <si>
    <t>156,01</t>
  </si>
  <si>
    <t>187,19</t>
  </si>
  <si>
    <t>206,69</t>
  </si>
  <si>
    <t>149,45</t>
  </si>
  <si>
    <t>263,66</t>
  </si>
  <si>
    <t>280,47</t>
  </si>
  <si>
    <t>345,11</t>
  </si>
  <si>
    <t>208,07</t>
  </si>
  <si>
    <t>221,62</t>
  </si>
  <si>
    <t>361,36</t>
  </si>
  <si>
    <t>383,03</t>
  </si>
  <si>
    <t>834,41</t>
  </si>
  <si>
    <t>737,19</t>
  </si>
  <si>
    <t>331,84</t>
  </si>
  <si>
    <t>579,12</t>
  </si>
  <si>
    <t>898,03</t>
  </si>
  <si>
    <t>39,80</t>
  </si>
  <si>
    <t>69,41</t>
  </si>
  <si>
    <t>73,26</t>
  </si>
  <si>
    <t>88,28</t>
  </si>
  <si>
    <t>109,03</t>
  </si>
  <si>
    <t>132,77</t>
  </si>
  <si>
    <t>201,84</t>
  </si>
  <si>
    <t>249,83</t>
  </si>
  <si>
    <t>269,48</t>
  </si>
  <si>
    <t>334,12</t>
  </si>
  <si>
    <t>64,46</t>
  </si>
  <si>
    <t>132,27</t>
  </si>
  <si>
    <t>196,63</t>
  </si>
  <si>
    <t>340,66</t>
  </si>
  <si>
    <t>362,33</t>
  </si>
  <si>
    <t>817,88</t>
  </si>
  <si>
    <t>720,66</t>
  </si>
  <si>
    <t>147,96</t>
  </si>
  <si>
    <t>191,03</t>
  </si>
  <si>
    <t>298,48</t>
  </si>
  <si>
    <t>551,46</t>
  </si>
  <si>
    <t>876,04</t>
  </si>
  <si>
    <t>30,14</t>
  </si>
  <si>
    <t>66,22</t>
  </si>
  <si>
    <t>81,24</t>
  </si>
  <si>
    <t>99,06</t>
  </si>
  <si>
    <t>187,52</t>
  </si>
  <si>
    <t>235,51</t>
  </si>
  <si>
    <t>250,66</t>
  </si>
  <si>
    <t>315,30</t>
  </si>
  <si>
    <t>60,42</t>
  </si>
  <si>
    <t>168,14</t>
  </si>
  <si>
    <t>181,69</t>
  </si>
  <si>
    <t>319,07</t>
  </si>
  <si>
    <t>340,74</t>
  </si>
  <si>
    <t>789,74</t>
  </si>
  <si>
    <t>692,52</t>
  </si>
  <si>
    <t>95,00</t>
  </si>
  <si>
    <t>138,46</t>
  </si>
  <si>
    <t>278,54</t>
  </si>
  <si>
    <t>526,95</t>
  </si>
  <si>
    <t>838,49</t>
  </si>
  <si>
    <t>27,45</t>
  </si>
  <si>
    <t>30,48</t>
  </si>
  <si>
    <t>56,09</t>
  </si>
  <si>
    <t>91,89</t>
  </si>
  <si>
    <t>79,82</t>
  </si>
  <si>
    <t>136,99</t>
  </si>
  <si>
    <t>18,97</t>
  </si>
  <si>
    <t>35,66</t>
  </si>
  <si>
    <t>35,34</t>
  </si>
  <si>
    <t>40,53</t>
  </si>
  <si>
    <t>51,08</t>
  </si>
  <si>
    <t>29,56</t>
  </si>
  <si>
    <t>506,37</t>
  </si>
  <si>
    <t>592,46</t>
  </si>
  <si>
    <t>61,07</t>
  </si>
  <si>
    <t>30,18</t>
  </si>
  <si>
    <t>654,24</t>
  </si>
  <si>
    <t>39,72</t>
  </si>
  <si>
    <t>30,03</t>
  </si>
  <si>
    <t>37,70</t>
  </si>
  <si>
    <t>41,22</t>
  </si>
  <si>
    <t>505,89</t>
  </si>
  <si>
    <t>588,67</t>
  </si>
  <si>
    <t>57,28</t>
  </si>
  <si>
    <t>17,05</t>
  </si>
  <si>
    <t>96,37</t>
  </si>
  <si>
    <t>648,16</t>
  </si>
  <si>
    <t>24,69</t>
  </si>
  <si>
    <t>39,70</t>
  </si>
  <si>
    <t>55,70</t>
  </si>
  <si>
    <t>23,86</t>
  </si>
  <si>
    <t>29,20</t>
  </si>
  <si>
    <t>28,88</t>
  </si>
  <si>
    <t>37,28</t>
  </si>
  <si>
    <t>40,99</t>
  </si>
  <si>
    <t>506,39</t>
  </si>
  <si>
    <t>17,53</t>
  </si>
  <si>
    <t>588,09</t>
  </si>
  <si>
    <t>56,70</t>
  </si>
  <si>
    <t>17,09</t>
  </si>
  <si>
    <t>23,24</t>
  </si>
  <si>
    <t>94,85</t>
  </si>
  <si>
    <t>646,64</t>
  </si>
  <si>
    <t>10,17</t>
  </si>
  <si>
    <t>6,62</t>
  </si>
  <si>
    <t>7,12</t>
  </si>
  <si>
    <t>37,65</t>
  </si>
  <si>
    <t>41,78</t>
  </si>
  <si>
    <t>30,25</t>
  </si>
  <si>
    <t>37,98</t>
  </si>
  <si>
    <t>34,24</t>
  </si>
  <si>
    <t>50,58</t>
  </si>
  <si>
    <t>100,38</t>
  </si>
  <si>
    <t>53,42</t>
  </si>
  <si>
    <t>119,06</t>
  </si>
  <si>
    <t>144,33</t>
  </si>
  <si>
    <t>67,76</t>
  </si>
  <si>
    <t>95,33</t>
  </si>
  <si>
    <t>272,37</t>
  </si>
  <si>
    <t>82,52</t>
  </si>
  <si>
    <t>136,43</t>
  </si>
  <si>
    <t>245,91</t>
  </si>
  <si>
    <t>176,77</t>
  </si>
  <si>
    <t>74,10</t>
  </si>
  <si>
    <t>167,83</t>
  </si>
  <si>
    <t>15,93</t>
  </si>
  <si>
    <t>29,87</t>
  </si>
  <si>
    <t>7,40</t>
  </si>
  <si>
    <t>28,99</t>
  </si>
  <si>
    <t>40,62</t>
  </si>
  <si>
    <t>46,90</t>
  </si>
  <si>
    <t>30,66</t>
  </si>
  <si>
    <t>179,76</t>
  </si>
  <si>
    <t>332,13</t>
  </si>
  <si>
    <t>845,90</t>
  </si>
  <si>
    <t>197,61</t>
  </si>
  <si>
    <t>309,55</t>
  </si>
  <si>
    <t>600,31</t>
  </si>
  <si>
    <t>836,59</t>
  </si>
  <si>
    <t>993,43</t>
  </si>
  <si>
    <t>256,52</t>
  </si>
  <si>
    <t>476,55</t>
  </si>
  <si>
    <t>678,65</t>
  </si>
  <si>
    <t>806,55</t>
  </si>
  <si>
    <t>171,03</t>
  </si>
  <si>
    <t>385,59</t>
  </si>
  <si>
    <t>1.107,88</t>
  </si>
  <si>
    <t>289,94</t>
  </si>
  <si>
    <t>517,77</t>
  </si>
  <si>
    <t>192,15</t>
  </si>
  <si>
    <t>300,18</t>
  </si>
  <si>
    <t>579,29</t>
  </si>
  <si>
    <t>807,76</t>
  </si>
  <si>
    <t>956,15</t>
  </si>
  <si>
    <t>463,32</t>
  </si>
  <si>
    <t>659,76</t>
  </si>
  <si>
    <t>781,02</t>
  </si>
  <si>
    <t>3,87</t>
  </si>
  <si>
    <t>10,15</t>
  </si>
  <si>
    <t>300,86</t>
  </si>
  <si>
    <t>513,42</t>
  </si>
  <si>
    <t>522,42</t>
  </si>
  <si>
    <t>1.055,76</t>
  </si>
  <si>
    <t>1.188,02</t>
  </si>
  <si>
    <t>465,73</t>
  </si>
  <si>
    <t>639,86</t>
  </si>
  <si>
    <t>1.035,57</t>
  </si>
  <si>
    <t>1.334,57</t>
  </si>
  <si>
    <t>3.464,26</t>
  </si>
  <si>
    <t>6.625,81</t>
  </si>
  <si>
    <t>724,84</t>
  </si>
  <si>
    <t>1.009,28</t>
  </si>
  <si>
    <t>124,81</t>
  </si>
  <si>
    <t>128,64</t>
  </si>
  <si>
    <t>86,94</t>
  </si>
  <si>
    <t>99,45</t>
  </si>
  <si>
    <t>690,05</t>
  </si>
  <si>
    <t>481,21</t>
  </si>
  <si>
    <t>471,31</t>
  </si>
  <si>
    <t>272,97</t>
  </si>
  <si>
    <t>52,35</t>
  </si>
  <si>
    <t>25,95</t>
  </si>
  <si>
    <t>38,99</t>
  </si>
  <si>
    <t>467,97</t>
  </si>
  <si>
    <t>636,70</t>
  </si>
  <si>
    <t>554,64</t>
  </si>
  <si>
    <t>279,07</t>
  </si>
  <si>
    <t>328,05</t>
  </si>
  <si>
    <t>297,27</t>
  </si>
  <si>
    <t>183,71</t>
  </si>
  <si>
    <t>141,10</t>
  </si>
  <si>
    <t>306,28</t>
  </si>
  <si>
    <t>346,41</t>
  </si>
  <si>
    <t>142,44</t>
  </si>
  <si>
    <t>63,29</t>
  </si>
  <si>
    <t>406,64</t>
  </si>
  <si>
    <t>109,89</t>
  </si>
  <si>
    <t>47,00</t>
  </si>
  <si>
    <t>83,35</t>
  </si>
  <si>
    <t>120,48</t>
  </si>
  <si>
    <t>837,73</t>
  </si>
  <si>
    <t>758,65</t>
  </si>
  <si>
    <t>734,17</t>
  </si>
  <si>
    <t>773,23</t>
  </si>
  <si>
    <t>559,86</t>
  </si>
  <si>
    <t>535,38</t>
  </si>
  <si>
    <t>539,91</t>
  </si>
  <si>
    <t>515,43</t>
  </si>
  <si>
    <t>351,62</t>
  </si>
  <si>
    <t>327,14</t>
  </si>
  <si>
    <t>341,57</t>
  </si>
  <si>
    <t>317,09</t>
  </si>
  <si>
    <t>480,14</t>
  </si>
  <si>
    <t>510,15</t>
  </si>
  <si>
    <t>401,15</t>
  </si>
  <si>
    <t>391,10</t>
  </si>
  <si>
    <t>251,99</t>
  </si>
  <si>
    <t>396,33</t>
  </si>
  <si>
    <t>205,43</t>
  </si>
  <si>
    <t>349,77</t>
  </si>
  <si>
    <t>981,07</t>
  </si>
  <si>
    <t>717,74</t>
  </si>
  <si>
    <t>248,13</t>
  </si>
  <si>
    <t>607,52</t>
  </si>
  <si>
    <t>973,54</t>
  </si>
  <si>
    <t>1.071,61</t>
  </si>
  <si>
    <t>288,49</t>
  </si>
  <si>
    <t>299,08</t>
  </si>
  <si>
    <t>730,24</t>
  </si>
  <si>
    <t>740,83</t>
  </si>
  <si>
    <t>47,13</t>
  </si>
  <si>
    <t>78,23</t>
  </si>
  <si>
    <t>58,32</t>
  </si>
  <si>
    <t>187,37</t>
  </si>
  <si>
    <t>525,89</t>
  </si>
  <si>
    <t>49,32</t>
  </si>
  <si>
    <t>201,01</t>
  </si>
  <si>
    <t>290,86</t>
  </si>
  <si>
    <t>1.502,78</t>
  </si>
  <si>
    <t>32,45</t>
  </si>
  <si>
    <t>441,58</t>
  </si>
  <si>
    <t>656,42</t>
  </si>
  <si>
    <t>959,54</t>
  </si>
  <si>
    <t>85,40</t>
  </si>
  <si>
    <t>43,23</t>
  </si>
  <si>
    <t>47,98</t>
  </si>
  <si>
    <t>530,73</t>
  </si>
  <si>
    <t>577,17</t>
  </si>
  <si>
    <t>486,65</t>
  </si>
  <si>
    <t>282,59</t>
  </si>
  <si>
    <t>308,10</t>
  </si>
  <si>
    <t>315,91</t>
  </si>
  <si>
    <t>280,37</t>
  </si>
  <si>
    <t>300,35</t>
  </si>
  <si>
    <t>313,11</t>
  </si>
  <si>
    <t>321,08</t>
  </si>
  <si>
    <t>902,31</t>
  </si>
  <si>
    <t>626,63</t>
  </si>
  <si>
    <t>2.033,21</t>
  </si>
  <si>
    <t>2.796,44</t>
  </si>
  <si>
    <t>4.525,33</t>
  </si>
  <si>
    <t>6.165,36</t>
  </si>
  <si>
    <t>7.165,76</t>
  </si>
  <si>
    <t>8.565,42</t>
  </si>
  <si>
    <t>1.828,43</t>
  </si>
  <si>
    <t>3.974,81</t>
  </si>
  <si>
    <t>5.603,39</t>
  </si>
  <si>
    <t>7.836,38</t>
  </si>
  <si>
    <t>3.042,56</t>
  </si>
  <si>
    <t>4.637,03</t>
  </si>
  <si>
    <t>5.332,81</t>
  </si>
  <si>
    <t>7.409,01</t>
  </si>
  <si>
    <t>4.965,61</t>
  </si>
  <si>
    <t>6.607,91</t>
  </si>
  <si>
    <t>9.326,11</t>
  </si>
  <si>
    <t>12.565,66</t>
  </si>
  <si>
    <t>14.325,68</t>
  </si>
  <si>
    <t>15.564,38</t>
  </si>
  <si>
    <t>4.213,87</t>
  </si>
  <si>
    <t>6.661,73</t>
  </si>
  <si>
    <t>10.443,07</t>
  </si>
  <si>
    <t>13.633,37</t>
  </si>
  <si>
    <t>15.772,30</t>
  </si>
  <si>
    <t>18.606,29</t>
  </si>
  <si>
    <t>4.526,60</t>
  </si>
  <si>
    <t>7.972,53</t>
  </si>
  <si>
    <t>10.314,23</t>
  </si>
  <si>
    <t>15.328,48</t>
  </si>
  <si>
    <t>3.977,20</t>
  </si>
  <si>
    <t>5.237,13</t>
  </si>
  <si>
    <t>7.335,91</t>
  </si>
  <si>
    <t>9.959,20</t>
  </si>
  <si>
    <t>11.222,57</t>
  </si>
  <si>
    <t>11.938,39</t>
  </si>
  <si>
    <t>3.464,52</t>
  </si>
  <si>
    <t>5.519,03</t>
  </si>
  <si>
    <t>8.733,67</t>
  </si>
  <si>
    <t>11.443,74</t>
  </si>
  <si>
    <t>13.329,95</t>
  </si>
  <si>
    <t>15.759,50</t>
  </si>
  <si>
    <t>2.858,27</t>
  </si>
  <si>
    <t>4.907,68</t>
  </si>
  <si>
    <t>6.473,44</t>
  </si>
  <si>
    <t>9.599,62</t>
  </si>
  <si>
    <t>839,89</t>
  </si>
  <si>
    <t>532,05</t>
  </si>
  <si>
    <t>70,54</t>
  </si>
  <si>
    <t>100,34</t>
  </si>
  <si>
    <t>696,78</t>
  </si>
  <si>
    <t>105,48</t>
  </si>
  <si>
    <t>152,13</t>
  </si>
  <si>
    <t>228,08</t>
  </si>
  <si>
    <t>34,75</t>
  </si>
  <si>
    <t>38,38</t>
  </si>
  <si>
    <t>460,81</t>
  </si>
  <si>
    <t>646,19</t>
  </si>
  <si>
    <t>264,73</t>
  </si>
  <si>
    <t>82,13</t>
  </si>
  <si>
    <t>86,52</t>
  </si>
  <si>
    <t>80,06</t>
  </si>
  <si>
    <t>91,06</t>
  </si>
  <si>
    <t>33,57</t>
  </si>
  <si>
    <t>68,10</t>
  </si>
  <si>
    <t>70,06</t>
  </si>
  <si>
    <t>128,20</t>
  </si>
  <si>
    <t>59,26</t>
  </si>
  <si>
    <t>80,75</t>
  </si>
  <si>
    <t>102,34</t>
  </si>
  <si>
    <t>141,16</t>
  </si>
  <si>
    <t>280,03</t>
  </si>
  <si>
    <t>339,95</t>
  </si>
  <si>
    <t>684,82</t>
  </si>
  <si>
    <t>110,91</t>
  </si>
  <si>
    <t>151,82</t>
  </si>
  <si>
    <t>161,15</t>
  </si>
  <si>
    <t>93,90</t>
  </si>
  <si>
    <t>104,21</t>
  </si>
  <si>
    <t>225,82</t>
  </si>
  <si>
    <t>380,18</t>
  </si>
  <si>
    <t>464,85</t>
  </si>
  <si>
    <t>596,60</t>
  </si>
  <si>
    <t>50,24</t>
  </si>
  <si>
    <t>80,10</t>
  </si>
  <si>
    <t>118,40</t>
  </si>
  <si>
    <t>143,66</t>
  </si>
  <si>
    <t>218,14</t>
  </si>
  <si>
    <t>124,29</t>
  </si>
  <si>
    <t>185,03</t>
  </si>
  <si>
    <t>208,67</t>
  </si>
  <si>
    <t>290,85</t>
  </si>
  <si>
    <t>414,32</t>
  </si>
  <si>
    <t>569,25</t>
  </si>
  <si>
    <t>874,77</t>
  </si>
  <si>
    <t>55,29</t>
  </si>
  <si>
    <t>60,68</t>
  </si>
  <si>
    <t>67,72</t>
  </si>
  <si>
    <t>100,54</t>
  </si>
  <si>
    <t>117,35</t>
  </si>
  <si>
    <t>168,74</t>
  </si>
  <si>
    <t>360,33</t>
  </si>
  <si>
    <t>611,90</t>
  </si>
  <si>
    <t>74,56</t>
  </si>
  <si>
    <t>265,80</t>
  </si>
  <si>
    <t>99,46</t>
  </si>
  <si>
    <t>161,08</t>
  </si>
  <si>
    <t>283,97</t>
  </si>
  <si>
    <t>387,92</t>
  </si>
  <si>
    <t>675,61</t>
  </si>
  <si>
    <t>260,20</t>
  </si>
  <si>
    <t>203,08</t>
  </si>
  <si>
    <t>43,79</t>
  </si>
  <si>
    <t>26,85</t>
  </si>
  <si>
    <t>52,83</t>
  </si>
  <si>
    <t>70,73</t>
  </si>
  <si>
    <t>76,84</t>
  </si>
  <si>
    <t>114,38</t>
  </si>
  <si>
    <t>22,34</t>
  </si>
  <si>
    <t>34,80</t>
  </si>
  <si>
    <t>27,21</t>
  </si>
  <si>
    <t>41,04</t>
  </si>
  <si>
    <t>241,16</t>
  </si>
  <si>
    <t>254,99</t>
  </si>
  <si>
    <t>378,92</t>
  </si>
  <si>
    <t>588,10</t>
  </si>
  <si>
    <t>714,84</t>
  </si>
  <si>
    <t>916,67</t>
  </si>
  <si>
    <t>310,42</t>
  </si>
  <si>
    <t>459,09</t>
  </si>
  <si>
    <t>600,70</t>
  </si>
  <si>
    <t>227,66</t>
  </si>
  <si>
    <t>416,82</t>
  </si>
  <si>
    <t>621,43</t>
  </si>
  <si>
    <t>814,95</t>
  </si>
  <si>
    <t>451,17</t>
  </si>
  <si>
    <t>779,99</t>
  </si>
  <si>
    <t>1.140,59</t>
  </si>
  <si>
    <t>1.482,19</t>
  </si>
  <si>
    <t>559,33</t>
  </si>
  <si>
    <t>994,85</t>
  </si>
  <si>
    <t>1.466,49</t>
  </si>
  <si>
    <t>1.913,84</t>
  </si>
  <si>
    <t>262,24</t>
  </si>
  <si>
    <t>492,54</t>
  </si>
  <si>
    <t>690,34</t>
  </si>
  <si>
    <t>981,19</t>
  </si>
  <si>
    <t>336,42</t>
  </si>
  <si>
    <t>642,21</t>
  </si>
  <si>
    <t>969,61</t>
  </si>
  <si>
    <t>1.276,97</t>
  </si>
  <si>
    <t>274,69</t>
  </si>
  <si>
    <t>521,96</t>
  </si>
  <si>
    <t>780,36</t>
  </si>
  <si>
    <t>1.023,40</t>
  </si>
  <si>
    <t>360,67</t>
  </si>
  <si>
    <t>670,09</t>
  </si>
  <si>
    <t>1.006,24</t>
  </si>
  <si>
    <t>1.344,71</t>
  </si>
  <si>
    <t>110,37</t>
  </si>
  <si>
    <t>116,80</t>
  </si>
  <si>
    <t>142,28</t>
  </si>
  <si>
    <t>124,30</t>
  </si>
  <si>
    <t>173,89</t>
  </si>
  <si>
    <t>53,76</t>
  </si>
  <si>
    <t>105,14</t>
  </si>
  <si>
    <t>134,30</t>
  </si>
  <si>
    <t>14,04</t>
  </si>
  <si>
    <t>30,07</t>
  </si>
  <si>
    <t>4,73</t>
  </si>
  <si>
    <t>4,50</t>
  </si>
  <si>
    <t>1,45</t>
  </si>
  <si>
    <t>3,81</t>
  </si>
  <si>
    <t>60,73</t>
  </si>
  <si>
    <t>2.740,62</t>
  </si>
  <si>
    <t>1.938,10</t>
  </si>
  <si>
    <t>1.533,84</t>
  </si>
  <si>
    <t>1.292,86</t>
  </si>
  <si>
    <t>34,51</t>
  </si>
  <si>
    <t>21,05</t>
  </si>
  <si>
    <t>25,74</t>
  </si>
  <si>
    <t>1.626,32</t>
  </si>
  <si>
    <t>1.837,68</t>
  </si>
  <si>
    <t>1.166,42</t>
  </si>
  <si>
    <t>1.473,84</t>
  </si>
  <si>
    <t>1.877,84</t>
  </si>
  <si>
    <t>1.217,57</t>
  </si>
  <si>
    <t>142,40</t>
  </si>
  <si>
    <t>1.958,39</t>
  </si>
  <si>
    <t>146,00</t>
  </si>
  <si>
    <t>3.428,66</t>
  </si>
  <si>
    <t>2.093,23</t>
  </si>
  <si>
    <t>150,35</t>
  </si>
  <si>
    <t>2.865,03</t>
  </si>
  <si>
    <t>154,11</t>
  </si>
  <si>
    <t>193,35</t>
  </si>
  <si>
    <t>9.765,54</t>
  </si>
  <si>
    <t>204,52</t>
  </si>
  <si>
    <t>84,15</t>
  </si>
  <si>
    <t>222,73</t>
  </si>
  <si>
    <t>3.308,11</t>
  </si>
  <si>
    <t>5.447,90</t>
  </si>
  <si>
    <t>7.233,85</t>
  </si>
  <si>
    <t>7.282,84</t>
  </si>
  <si>
    <t>10.963,41</t>
  </si>
  <si>
    <t>24,73</t>
  </si>
  <si>
    <t>22,44</t>
  </si>
  <si>
    <t>35,87</t>
  </si>
  <si>
    <t>37,01</t>
  </si>
  <si>
    <t>8,30</t>
  </si>
  <si>
    <t>26,30</t>
  </si>
  <si>
    <t>163,14</t>
  </si>
  <si>
    <t>245,71</t>
  </si>
  <si>
    <t>328,29</t>
  </si>
  <si>
    <t>264,86</t>
  </si>
  <si>
    <t>418,21</t>
  </si>
  <si>
    <t>571,57</t>
  </si>
  <si>
    <t>72,43</t>
  </si>
  <si>
    <t>176,93</t>
  </si>
  <si>
    <t>149,49</t>
  </si>
  <si>
    <t>71,50</t>
  </si>
  <si>
    <t>81,85</t>
  </si>
  <si>
    <t>54,30</t>
  </si>
  <si>
    <t>97,69</t>
  </si>
  <si>
    <t>353,46</t>
  </si>
  <si>
    <t>545,13</t>
  </si>
  <si>
    <t>737,97</t>
  </si>
  <si>
    <t>502,11</t>
  </si>
  <si>
    <t>792,80</t>
  </si>
  <si>
    <t>1.086,45</t>
  </si>
  <si>
    <t>104,83</t>
  </si>
  <si>
    <t>45,46</t>
  </si>
  <si>
    <t>155,71</t>
  </si>
  <si>
    <t>98,94</t>
  </si>
  <si>
    <t>188,18</t>
  </si>
  <si>
    <t>314,91</t>
  </si>
  <si>
    <t>129,74</t>
  </si>
  <si>
    <t>243,36</t>
  </si>
  <si>
    <t>4,03</t>
  </si>
  <si>
    <t>3,43</t>
  </si>
  <si>
    <t>14,08</t>
  </si>
  <si>
    <t>13,48</t>
  </si>
  <si>
    <t>16,26</t>
  </si>
  <si>
    <t>15,19</t>
  </si>
  <si>
    <t>17,75</t>
  </si>
  <si>
    <t>13,23</t>
  </si>
  <si>
    <t>14,14</t>
  </si>
  <si>
    <t>19,22</t>
  </si>
  <si>
    <t>17,35</t>
  </si>
  <si>
    <t>18,65</t>
  </si>
  <si>
    <t>24,19</t>
  </si>
  <si>
    <t>26,23</t>
  </si>
  <si>
    <t>9,37</t>
  </si>
  <si>
    <t>16,92</t>
  </si>
  <si>
    <t>20,61</t>
  </si>
  <si>
    <t>18,60</t>
  </si>
  <si>
    <t>31,52</t>
  </si>
  <si>
    <t>30,16</t>
  </si>
  <si>
    <t>20,78</t>
  </si>
  <si>
    <t>154,90</t>
  </si>
  <si>
    <t>179,97</t>
  </si>
  <si>
    <t>9,31</t>
  </si>
  <si>
    <t>84,18</t>
  </si>
  <si>
    <t>6,87</t>
  </si>
  <si>
    <t>8,08</t>
  </si>
  <si>
    <t>6,79</t>
  </si>
  <si>
    <t>111,46</t>
  </si>
  <si>
    <t>103,22</t>
  </si>
  <si>
    <t>101,38</t>
  </si>
  <si>
    <t>102,71</t>
  </si>
  <si>
    <t>100,45</t>
  </si>
  <si>
    <t>117,40</t>
  </si>
  <si>
    <t>105,72</t>
  </si>
  <si>
    <t>101,11</t>
  </si>
  <si>
    <t>121,15</t>
  </si>
  <si>
    <t>153,25</t>
  </si>
  <si>
    <t>149,61</t>
  </si>
  <si>
    <t>146,08</t>
  </si>
  <si>
    <t>143,17</t>
  </si>
  <si>
    <t>144,50</t>
  </si>
  <si>
    <t>142,24</t>
  </si>
  <si>
    <t>159,19</t>
  </si>
  <si>
    <t>151,07</t>
  </si>
  <si>
    <t>147,51</t>
  </si>
  <si>
    <t>142,90</t>
  </si>
  <si>
    <t>162,94</t>
  </si>
  <si>
    <t>16,54</t>
  </si>
  <si>
    <t>10,10</t>
  </si>
  <si>
    <t>51,04</t>
  </si>
  <si>
    <t>6,34</t>
  </si>
  <si>
    <t>360,16</t>
  </si>
  <si>
    <t>369,25</t>
  </si>
  <si>
    <t>334,90</t>
  </si>
  <si>
    <t>343,99</t>
  </si>
  <si>
    <t>328,32</t>
  </si>
  <si>
    <t>330,01</t>
  </si>
  <si>
    <t>289,63</t>
  </si>
  <si>
    <t>144,60</t>
  </si>
  <si>
    <t>59,57</t>
  </si>
  <si>
    <t>60,89</t>
  </si>
  <si>
    <t>79,58</t>
  </si>
  <si>
    <t>81,07</t>
  </si>
  <si>
    <t>96,11</t>
  </si>
  <si>
    <t>97,86</t>
  </si>
  <si>
    <t>94,46</t>
  </si>
  <si>
    <t>85,63</t>
  </si>
  <si>
    <t>122,40</t>
  </si>
  <si>
    <t>123,73</t>
  </si>
  <si>
    <t>148,60</t>
  </si>
  <si>
    <t>150,92</t>
  </si>
  <si>
    <t>182,52</t>
  </si>
  <si>
    <t>57,59</t>
  </si>
  <si>
    <t>70,51</t>
  </si>
  <si>
    <t>72,05</t>
  </si>
  <si>
    <t>82,95</t>
  </si>
  <si>
    <t>73,52</t>
  </si>
  <si>
    <t>89,35</t>
  </si>
  <si>
    <t>91,05</t>
  </si>
  <si>
    <t>84,05</t>
  </si>
  <si>
    <t>97,28</t>
  </si>
  <si>
    <t>86,62</t>
  </si>
  <si>
    <t>88,32</t>
  </si>
  <si>
    <t>92,39</t>
  </si>
  <si>
    <t>94,56</t>
  </si>
  <si>
    <t>85,41</t>
  </si>
  <si>
    <t>101,99</t>
  </si>
  <si>
    <t>104,16</t>
  </si>
  <si>
    <t>90,98</t>
  </si>
  <si>
    <t>93,15</t>
  </si>
  <si>
    <t>104,66</t>
  </si>
  <si>
    <t>97,66</t>
  </si>
  <si>
    <t>119,52</t>
  </si>
  <si>
    <t>121,93</t>
  </si>
  <si>
    <t>104,49</t>
  </si>
  <si>
    <t>106,90</t>
  </si>
  <si>
    <t>77,27</t>
  </si>
  <si>
    <t>159,32</t>
  </si>
  <si>
    <t>81,03</t>
  </si>
  <si>
    <t>104,91</t>
  </si>
  <si>
    <t>106,21</t>
  </si>
  <si>
    <t>126,48</t>
  </si>
  <si>
    <t>128,10</t>
  </si>
  <si>
    <t>90,47</t>
  </si>
  <si>
    <t>91,57</t>
  </si>
  <si>
    <t>118,71</t>
  </si>
  <si>
    <t>120,01</t>
  </si>
  <si>
    <t>144,31</t>
  </si>
  <si>
    <t>145,93</t>
  </si>
  <si>
    <t>122,44</t>
  </si>
  <si>
    <t>123,88</t>
  </si>
  <si>
    <t>121,98</t>
  </si>
  <si>
    <t>105,41</t>
  </si>
  <si>
    <t>141,54</t>
  </si>
  <si>
    <t>164,16</t>
  </si>
  <si>
    <t>239,84</t>
  </si>
  <si>
    <t>825,22</t>
  </si>
  <si>
    <t>89,11</t>
  </si>
  <si>
    <t>101,69</t>
  </si>
  <si>
    <t>121,48</t>
  </si>
  <si>
    <t>113,96</t>
  </si>
  <si>
    <t>126,92</t>
  </si>
  <si>
    <t>146,33</t>
  </si>
  <si>
    <t>171,22</t>
  </si>
  <si>
    <t>138,81</t>
  </si>
  <si>
    <t>152,12</t>
  </si>
  <si>
    <t>171,17</t>
  </si>
  <si>
    <t>196,44</t>
  </si>
  <si>
    <t>73,68</t>
  </si>
  <si>
    <t>301,97</t>
  </si>
  <si>
    <t>684,38</t>
  </si>
  <si>
    <t>656,97</t>
  </si>
  <si>
    <t>708,43</t>
  </si>
  <si>
    <t>824,10</t>
  </si>
  <si>
    <t>350,30</t>
  </si>
  <si>
    <t>383,12</t>
  </si>
  <si>
    <t>224,08</t>
  </si>
  <si>
    <t>86,72</t>
  </si>
  <si>
    <t>64,28</t>
  </si>
  <si>
    <t>78,28</t>
  </si>
  <si>
    <t>48,05</t>
  </si>
  <si>
    <t>114,89</t>
  </si>
  <si>
    <t>147,64</t>
  </si>
  <si>
    <t>207,82</t>
  </si>
  <si>
    <t>237,10</t>
  </si>
  <si>
    <t>254,43</t>
  </si>
  <si>
    <t>231,18</t>
  </si>
  <si>
    <t>312,10</t>
  </si>
  <si>
    <t>338,99</t>
  </si>
  <si>
    <t>365,48</t>
  </si>
  <si>
    <t>289,78</t>
  </si>
  <si>
    <t>317,13</t>
  </si>
  <si>
    <t>378,35</t>
  </si>
  <si>
    <t>58,09</t>
  </si>
  <si>
    <t>88,59</t>
  </si>
  <si>
    <t>191,96</t>
  </si>
  <si>
    <t>164,88</t>
  </si>
  <si>
    <t>141,63</t>
  </si>
  <si>
    <t>222,55</t>
  </si>
  <si>
    <t>249,44</t>
  </si>
  <si>
    <t>275,93</t>
  </si>
  <si>
    <t>200,23</t>
  </si>
  <si>
    <t>254,54</t>
  </si>
  <si>
    <t>288,80</t>
  </si>
  <si>
    <t>73,65</t>
  </si>
  <si>
    <t>88,09</t>
  </si>
  <si>
    <t>69,02</t>
  </si>
  <si>
    <t>94,48</t>
  </si>
  <si>
    <t>39,63</t>
  </si>
  <si>
    <t>36,38</t>
  </si>
  <si>
    <t>41,57</t>
  </si>
  <si>
    <t>38,42</t>
  </si>
  <si>
    <t>43,38</t>
  </si>
  <si>
    <t>40,23</t>
  </si>
  <si>
    <t>44,73</t>
  </si>
  <si>
    <t>1.993,03</t>
  </si>
  <si>
    <t>61,74</t>
  </si>
  <si>
    <t>48,80</t>
  </si>
  <si>
    <t>77,44</t>
  </si>
  <si>
    <t>275,84</t>
  </si>
  <si>
    <t>409,16</t>
  </si>
  <si>
    <t>189,04</t>
  </si>
  <si>
    <t>243,59</t>
  </si>
  <si>
    <t>225,88</t>
  </si>
  <si>
    <t>165,89</t>
  </si>
  <si>
    <t>79,77</t>
  </si>
  <si>
    <t>158,90</t>
  </si>
  <si>
    <t>78,87</t>
  </si>
  <si>
    <t>96,53</t>
  </si>
  <si>
    <t>114,59</t>
  </si>
  <si>
    <t>117,77</t>
  </si>
  <si>
    <t>90,82</t>
  </si>
  <si>
    <t>80,30</t>
  </si>
  <si>
    <t>98,89</t>
  </si>
  <si>
    <t>117,27</t>
  </si>
  <si>
    <t>102,53</t>
  </si>
  <si>
    <t>92,13</t>
  </si>
  <si>
    <t>108,86</t>
  </si>
  <si>
    <t>128,94</t>
  </si>
  <si>
    <t>145,12</t>
  </si>
  <si>
    <t>233,90</t>
  </si>
  <si>
    <t>282,80</t>
  </si>
  <si>
    <t>239,24</t>
  </si>
  <si>
    <t>26,63</t>
  </si>
  <si>
    <t>323,93</t>
  </si>
  <si>
    <t>338,41</t>
  </si>
  <si>
    <t>125,59</t>
  </si>
  <si>
    <t>132,41</t>
  </si>
  <si>
    <t>162,30</t>
  </si>
  <si>
    <t>138,91</t>
  </si>
  <si>
    <t>178,68</t>
  </si>
  <si>
    <t>205,71</t>
  </si>
  <si>
    <t>163,81</t>
  </si>
  <si>
    <t>186,53</t>
  </si>
  <si>
    <t>216,31</t>
  </si>
  <si>
    <t>227,35</t>
  </si>
  <si>
    <t>97,38</t>
  </si>
  <si>
    <t>113,98</t>
  </si>
  <si>
    <t>102,52</t>
  </si>
  <si>
    <t>141,72</t>
  </si>
  <si>
    <t>130,26</t>
  </si>
  <si>
    <t>1.624,03</t>
  </si>
  <si>
    <t>1.405,92</t>
  </si>
  <si>
    <t>263,46</t>
  </si>
  <si>
    <t>317,82</t>
  </si>
  <si>
    <t>396,78</t>
  </si>
  <si>
    <t>24,57</t>
  </si>
  <si>
    <t>16,73</t>
  </si>
  <si>
    <t>24,46</t>
  </si>
  <si>
    <t>26,91</t>
  </si>
  <si>
    <t>17,98</t>
  </si>
  <si>
    <t>21,10</t>
  </si>
  <si>
    <t>33,77</t>
  </si>
  <si>
    <t>22,59</t>
  </si>
  <si>
    <t>29,27</t>
  </si>
  <si>
    <t>22,26</t>
  </si>
  <si>
    <t>21,35</t>
  </si>
  <si>
    <t>19,93</t>
  </si>
  <si>
    <t>17,21</t>
  </si>
  <si>
    <t>29,90</t>
  </si>
  <si>
    <t>26,21</t>
  </si>
  <si>
    <t>24,99</t>
  </si>
  <si>
    <t>11,42</t>
  </si>
  <si>
    <t>25,53</t>
  </si>
  <si>
    <t>24,83</t>
  </si>
  <si>
    <t>30,38</t>
  </si>
  <si>
    <t>49,88</t>
  </si>
  <si>
    <t>31,08</t>
  </si>
  <si>
    <t>63,47</t>
  </si>
  <si>
    <t>4,41</t>
  </si>
  <si>
    <t>59,39</t>
  </si>
  <si>
    <t>56,86</t>
  </si>
  <si>
    <t>238,42</t>
  </si>
  <si>
    <t>366,86</t>
  </si>
  <si>
    <t>245,07</t>
  </si>
  <si>
    <t>57,97</t>
  </si>
  <si>
    <t>65,27</t>
  </si>
  <si>
    <t>52,90</t>
  </si>
  <si>
    <t>103,88</t>
  </si>
  <si>
    <t>89,20</t>
  </si>
  <si>
    <t>121,11</t>
  </si>
  <si>
    <t>112,79</t>
  </si>
  <si>
    <t>155,62</t>
  </si>
  <si>
    <t>139,61</t>
  </si>
  <si>
    <t>129,80</t>
  </si>
  <si>
    <t>46,62</t>
  </si>
  <si>
    <t>344,30</t>
  </si>
  <si>
    <t>452,68</t>
  </si>
  <si>
    <t>377,27</t>
  </si>
  <si>
    <t>37,67</t>
  </si>
  <si>
    <t>48,22</t>
  </si>
  <si>
    <t>72,76</t>
  </si>
  <si>
    <t>91,55</t>
  </si>
  <si>
    <t>229,12</t>
  </si>
  <si>
    <t>136,21</t>
  </si>
  <si>
    <t>272,03</t>
  </si>
  <si>
    <t>178,42</t>
  </si>
  <si>
    <t>331,49</t>
  </si>
  <si>
    <t>143,76</t>
  </si>
  <si>
    <t>168,20</t>
  </si>
  <si>
    <t>234,16</t>
  </si>
  <si>
    <t>359,42</t>
  </si>
  <si>
    <t>115,99</t>
  </si>
  <si>
    <t>93,00</t>
  </si>
  <si>
    <t>355,53</t>
  </si>
  <si>
    <t>463,91</t>
  </si>
  <si>
    <t>83,46</t>
  </si>
  <si>
    <t>54,72</t>
  </si>
  <si>
    <t>33,94</t>
  </si>
  <si>
    <t>880,35</t>
  </si>
  <si>
    <t>664,02</t>
  </si>
  <si>
    <t>94,91</t>
  </si>
  <si>
    <t>81,92</t>
  </si>
  <si>
    <t>112,86</t>
  </si>
  <si>
    <t>95,56</t>
  </si>
  <si>
    <t>83,73</t>
  </si>
  <si>
    <t>34,14</t>
  </si>
  <si>
    <t>37,92</t>
  </si>
  <si>
    <t>63,33</t>
  </si>
  <si>
    <t>75,28</t>
  </si>
  <si>
    <t>84,53</t>
  </si>
  <si>
    <t>90,52</t>
  </si>
  <si>
    <t>101,90</t>
  </si>
  <si>
    <t>47,29</t>
  </si>
  <si>
    <t>85,82</t>
  </si>
  <si>
    <t>97,20</t>
  </si>
  <si>
    <t>54,21</t>
  </si>
  <si>
    <t>61,60</t>
  </si>
  <si>
    <t>98,33</t>
  </si>
  <si>
    <t>111,36</t>
  </si>
  <si>
    <t>66,64</t>
  </si>
  <si>
    <t>120,82</t>
  </si>
  <si>
    <t>46,50</t>
  </si>
  <si>
    <t>50,28</t>
  </si>
  <si>
    <t>69,03</t>
  </si>
  <si>
    <t>75,69</t>
  </si>
  <si>
    <t>56,32</t>
  </si>
  <si>
    <t>96,90</t>
  </si>
  <si>
    <t>53,98</t>
  </si>
  <si>
    <t>85,31</t>
  </si>
  <si>
    <t>62,07</t>
  </si>
  <si>
    <t>35,09</t>
  </si>
  <si>
    <t>86,49</t>
  </si>
  <si>
    <t>93,88</t>
  </si>
  <si>
    <t>143,64</t>
  </si>
  <si>
    <t>92,20</t>
  </si>
  <si>
    <t>140,24</t>
  </si>
  <si>
    <t>154,43</t>
  </si>
  <si>
    <t>111,90</t>
  </si>
  <si>
    <t>157,88</t>
  </si>
  <si>
    <t>48,04</t>
  </si>
  <si>
    <t>46,46</t>
  </si>
  <si>
    <t>53,61</t>
  </si>
  <si>
    <t>13,73</t>
  </si>
  <si>
    <t>32,24</t>
  </si>
  <si>
    <t>26,78</t>
  </si>
  <si>
    <t>38,20</t>
  </si>
  <si>
    <t>42,12</t>
  </si>
  <si>
    <t>42,97</t>
  </si>
  <si>
    <t>31,36</t>
  </si>
  <si>
    <t>35,94</t>
  </si>
  <si>
    <t>39,49</t>
  </si>
  <si>
    <t>43,00</t>
  </si>
  <si>
    <t>47,77</t>
  </si>
  <si>
    <t>37,59</t>
  </si>
  <si>
    <t>64,86</t>
  </si>
  <si>
    <t>61,41</t>
  </si>
  <si>
    <t>60,19</t>
  </si>
  <si>
    <t>56,75</t>
  </si>
  <si>
    <t>27,41</t>
  </si>
  <si>
    <t>28,67</t>
  </si>
  <si>
    <t>62,71</t>
  </si>
  <si>
    <t>74,06</t>
  </si>
  <si>
    <t>75,59</t>
  </si>
  <si>
    <t>80,93</t>
  </si>
  <si>
    <t>96,40</t>
  </si>
  <si>
    <t>82,97</t>
  </si>
  <si>
    <t>97,39</t>
  </si>
  <si>
    <t>104,76</t>
  </si>
  <si>
    <t>121,27</t>
  </si>
  <si>
    <t>47,97</t>
  </si>
  <si>
    <t>59,61</t>
  </si>
  <si>
    <t>65,66</t>
  </si>
  <si>
    <t>81,00</t>
  </si>
  <si>
    <t>67,58</t>
  </si>
  <si>
    <t>73,83</t>
  </si>
  <si>
    <t>93,77</t>
  </si>
  <si>
    <t>80,83</t>
  </si>
  <si>
    <t>84,55</t>
  </si>
  <si>
    <t>97,27</t>
  </si>
  <si>
    <t>102,25</t>
  </si>
  <si>
    <t>113,94</t>
  </si>
  <si>
    <t>104,17</t>
  </si>
  <si>
    <t>110,42</t>
  </si>
  <si>
    <t>126,71</t>
  </si>
  <si>
    <t>134,38</t>
  </si>
  <si>
    <t>147,95</t>
  </si>
  <si>
    <t>81,01</t>
  </si>
  <si>
    <t>92,88</t>
  </si>
  <si>
    <t>93,01</t>
  </si>
  <si>
    <t>115,84</t>
  </si>
  <si>
    <t>147,12</t>
  </si>
  <si>
    <t>139,37</t>
  </si>
  <si>
    <t>108,26</t>
  </si>
  <si>
    <t>99,24</t>
  </si>
  <si>
    <t>159,33</t>
  </si>
  <si>
    <t>119,96</t>
  </si>
  <si>
    <t>144,45</t>
  </si>
  <si>
    <t>160,51</t>
  </si>
  <si>
    <t>115,66</t>
  </si>
  <si>
    <t>151,29</t>
  </si>
  <si>
    <t>168,25</t>
  </si>
  <si>
    <t>121,69</t>
  </si>
  <si>
    <t>157,01</t>
  </si>
  <si>
    <t>111,15</t>
  </si>
  <si>
    <t>172,72</t>
  </si>
  <si>
    <t>133,39</t>
  </si>
  <si>
    <t>156,37</t>
  </si>
  <si>
    <t>133,68</t>
  </si>
  <si>
    <t>43,86</t>
  </si>
  <si>
    <t>23,87</t>
  </si>
  <si>
    <t>59,42</t>
  </si>
  <si>
    <t>41,43</t>
  </si>
  <si>
    <t>88,22</t>
  </si>
  <si>
    <t>46,98</t>
  </si>
  <si>
    <t>72,13</t>
  </si>
  <si>
    <t>85,38</t>
  </si>
  <si>
    <t>102,97</t>
  </si>
  <si>
    <t>110,59</t>
  </si>
  <si>
    <t>80,69</t>
  </si>
  <si>
    <t>98,31</t>
  </si>
  <si>
    <t>58,82</t>
  </si>
  <si>
    <t>70,58</t>
  </si>
  <si>
    <t>75,94</t>
  </si>
  <si>
    <t>77,98</t>
  </si>
  <si>
    <t>84,68</t>
  </si>
  <si>
    <t>105,52</t>
  </si>
  <si>
    <t>98,59</t>
  </si>
  <si>
    <t>116,28</t>
  </si>
  <si>
    <t>91,61</t>
  </si>
  <si>
    <t>57,30</t>
  </si>
  <si>
    <t>62,28</t>
  </si>
  <si>
    <t>64,20</t>
  </si>
  <si>
    <t>90,68</t>
  </si>
  <si>
    <t>68,57</t>
  </si>
  <si>
    <t>70,04</t>
  </si>
  <si>
    <t>76,92</t>
  </si>
  <si>
    <t>96,47</t>
  </si>
  <si>
    <t>71,70</t>
  </si>
  <si>
    <t>77,57</t>
  </si>
  <si>
    <t>86,21</t>
  </si>
  <si>
    <t>89,19</t>
  </si>
  <si>
    <t>94,17</t>
  </si>
  <si>
    <t>106,67</t>
  </si>
  <si>
    <t>94,61</t>
  </si>
  <si>
    <t>96,09</t>
  </si>
  <si>
    <t>102,22</t>
  </si>
  <si>
    <t>123,37</t>
  </si>
  <si>
    <t>130,25</t>
  </si>
  <si>
    <t>138,97</t>
  </si>
  <si>
    <t>121,17</t>
  </si>
  <si>
    <t>217,00</t>
  </si>
  <si>
    <t>197,50</t>
  </si>
  <si>
    <t>255,04</t>
  </si>
  <si>
    <t>66,82</t>
  </si>
  <si>
    <t>71,18</t>
  </si>
  <si>
    <t>66,18</t>
  </si>
  <si>
    <t>75,74</t>
  </si>
  <si>
    <t>304,79</t>
  </si>
  <si>
    <t>280,26</t>
  </si>
  <si>
    <t>294,05</t>
  </si>
  <si>
    <t>355,06</t>
  </si>
  <si>
    <t>67,39</t>
  </si>
  <si>
    <t>65,18</t>
  </si>
  <si>
    <t>73,08</t>
  </si>
  <si>
    <t>75,71</t>
  </si>
  <si>
    <t>61,40</t>
  </si>
  <si>
    <t>67,13</t>
  </si>
  <si>
    <t>111,84</t>
  </si>
  <si>
    <t>138,05</t>
  </si>
  <si>
    <t>53,13</t>
  </si>
  <si>
    <t>152,25</t>
  </si>
  <si>
    <t>203,82</t>
  </si>
  <si>
    <t>44,45</t>
  </si>
  <si>
    <t>71,49</t>
  </si>
  <si>
    <t>33,68</t>
  </si>
  <si>
    <t>75,93</t>
  </si>
  <si>
    <t>2,38</t>
  </si>
  <si>
    <t>550,24</t>
  </si>
  <si>
    <t>544,31</t>
  </si>
  <si>
    <t>560,86</t>
  </si>
  <si>
    <t>553,97</t>
  </si>
  <si>
    <t>684,10</t>
  </si>
  <si>
    <t>669,37</t>
  </si>
  <si>
    <t>673,24</t>
  </si>
  <si>
    <t>664,52</t>
  </si>
  <si>
    <t>690,08</t>
  </si>
  <si>
    <t>666,04</t>
  </si>
  <si>
    <t>686,55</t>
  </si>
  <si>
    <t>661,03</t>
  </si>
  <si>
    <t>757,95</t>
  </si>
  <si>
    <t>551,87</t>
  </si>
  <si>
    <t>709,24</t>
  </si>
  <si>
    <t>701,63</t>
  </si>
  <si>
    <t>664,82</t>
  </si>
  <si>
    <t>667,55</t>
  </si>
  <si>
    <t>648,12</t>
  </si>
  <si>
    <t>637,78</t>
  </si>
  <si>
    <t>522,38</t>
  </si>
  <si>
    <t>513,05</t>
  </si>
  <si>
    <t>590,22</t>
  </si>
  <si>
    <t>582,56</t>
  </si>
  <si>
    <t>555,95</t>
  </si>
  <si>
    <t>541,41</t>
  </si>
  <si>
    <t>3.541,58</t>
  </si>
  <si>
    <t>3.548,41</t>
  </si>
  <si>
    <t>3.632,73</t>
  </si>
  <si>
    <t>3.631,95</t>
  </si>
  <si>
    <t>3.561,43</t>
  </si>
  <si>
    <t>3.571,55</t>
  </si>
  <si>
    <t>569,45</t>
  </si>
  <si>
    <t>513,47</t>
  </si>
  <si>
    <t>596,99</t>
  </si>
  <si>
    <t>533,38</t>
  </si>
  <si>
    <t>702,95</t>
  </si>
  <si>
    <t>645,03</t>
  </si>
  <si>
    <t>672,66</t>
  </si>
  <si>
    <t>637,94</t>
  </si>
  <si>
    <t>666,80</t>
  </si>
  <si>
    <t>659,13</t>
  </si>
  <si>
    <t>665,27</t>
  </si>
  <si>
    <t>871,98</t>
  </si>
  <si>
    <t>753,49</t>
  </si>
  <si>
    <t>723,29</t>
  </si>
  <si>
    <t>774,91</t>
  </si>
  <si>
    <t>707,56</t>
  </si>
  <si>
    <t>671,04</t>
  </si>
  <si>
    <t>718,24</t>
  </si>
  <si>
    <t>662,84</t>
  </si>
  <si>
    <t>634,09</t>
  </si>
  <si>
    <t>676,50</t>
  </si>
  <si>
    <t>604,85</t>
  </si>
  <si>
    <t>563,69</t>
  </si>
  <si>
    <t>495,29</t>
  </si>
  <si>
    <t>666,36</t>
  </si>
  <si>
    <t>591,57</t>
  </si>
  <si>
    <t>559,35</t>
  </si>
  <si>
    <t>590,47</t>
  </si>
  <si>
    <t>541,06</t>
  </si>
  <si>
    <t>516,73</t>
  </si>
  <si>
    <t>3.501,91</t>
  </si>
  <si>
    <t>3.475,04</t>
  </si>
  <si>
    <t>3.587,70</t>
  </si>
  <si>
    <t>3.546,54</t>
  </si>
  <si>
    <t>3.546,14</t>
  </si>
  <si>
    <t>3.531,02</t>
  </si>
  <si>
    <t>3.506,17</t>
  </si>
  <si>
    <t>670,52</t>
  </si>
  <si>
    <t>694,80</t>
  </si>
  <si>
    <t>804,88</t>
  </si>
  <si>
    <t>797,10</t>
  </si>
  <si>
    <t>816,91</t>
  </si>
  <si>
    <t>794,63</t>
  </si>
  <si>
    <t>790,91</t>
  </si>
  <si>
    <t>897,31</t>
  </si>
  <si>
    <t>831,06</t>
  </si>
  <si>
    <t>795,44</t>
  </si>
  <si>
    <t>774,43</t>
  </si>
  <si>
    <t>724,64</t>
  </si>
  <si>
    <t>676,17</t>
  </si>
  <si>
    <t>3.651,23</t>
  </si>
  <si>
    <t>3.726,64</t>
  </si>
  <si>
    <t>3.675,91</t>
  </si>
  <si>
    <t>1.242,89</t>
  </si>
  <si>
    <t>1.233,35</t>
  </si>
  <si>
    <t>1.222,00</t>
  </si>
  <si>
    <t>1.451,43</t>
  </si>
  <si>
    <t>1.436,11</t>
  </si>
  <si>
    <t>1.425,86</t>
  </si>
  <si>
    <t>3.404,14</t>
  </si>
  <si>
    <t>3.409,53</t>
  </si>
  <si>
    <t>3.420,72</t>
  </si>
  <si>
    <t>3.789,31</t>
  </si>
  <si>
    <t>3.814,41</t>
  </si>
  <si>
    <t>3.841,00</t>
  </si>
  <si>
    <t>2.401,28</t>
  </si>
  <si>
    <t>2.407,73</t>
  </si>
  <si>
    <t>2.416,52</t>
  </si>
  <si>
    <t>1.439,71</t>
  </si>
  <si>
    <t>1.650,81</t>
  </si>
  <si>
    <t>4.066,44</t>
  </si>
  <si>
    <t>2.649,99</t>
  </si>
  <si>
    <t>3.565,10</t>
  </si>
  <si>
    <t>3.562,20</t>
  </si>
  <si>
    <t>1.276,88</t>
  </si>
  <si>
    <t>1.261,17</t>
  </si>
  <si>
    <t>796,61</t>
  </si>
  <si>
    <t>648,41</t>
  </si>
  <si>
    <t>749,69</t>
  </si>
  <si>
    <t>632,17</t>
  </si>
  <si>
    <t>738,60</t>
  </si>
  <si>
    <t>577,42</t>
  </si>
  <si>
    <t>686,15</t>
  </si>
  <si>
    <t>661,25</t>
  </si>
  <si>
    <t>867,57</t>
  </si>
  <si>
    <t>670,18</t>
  </si>
  <si>
    <t>633,92</t>
  </si>
  <si>
    <t>616,86</t>
  </si>
  <si>
    <t>746,09</t>
  </si>
  <si>
    <t>620,95</t>
  </si>
  <si>
    <t>581,08</t>
  </si>
  <si>
    <t>627,85</t>
  </si>
  <si>
    <t>581,44</t>
  </si>
  <si>
    <t>562,02</t>
  </si>
  <si>
    <t>869,44</t>
  </si>
  <si>
    <t>798,57</t>
  </si>
  <si>
    <t>783,37</t>
  </si>
  <si>
    <t>919,35</t>
  </si>
  <si>
    <t>727,23</t>
  </si>
  <si>
    <t>767,65</t>
  </si>
  <si>
    <t>722,37</t>
  </si>
  <si>
    <t>705,21</t>
  </si>
  <si>
    <t>838,28</t>
  </si>
  <si>
    <t>633,07</t>
  </si>
  <si>
    <t>641,73</t>
  </si>
  <si>
    <t>582,25</t>
  </si>
  <si>
    <t>813,92</t>
  </si>
  <si>
    <t>727,62</t>
  </si>
  <si>
    <t>51,02</t>
  </si>
  <si>
    <t>0,79</t>
  </si>
  <si>
    <t>1.453,56</t>
  </si>
  <si>
    <t>1.050,67</t>
  </si>
  <si>
    <t>420,65</t>
  </si>
  <si>
    <t>17,71</t>
  </si>
  <si>
    <t>6,83</t>
  </si>
  <si>
    <t>62,12</t>
  </si>
  <si>
    <t>62,15</t>
  </si>
  <si>
    <t>27,64</t>
  </si>
  <si>
    <t>17,87</t>
  </si>
  <si>
    <t>32,61</t>
  </si>
  <si>
    <t>155,27</t>
  </si>
  <si>
    <t>41,71</t>
  </si>
  <si>
    <t>81,48</t>
  </si>
  <si>
    <t>125,11</t>
  </si>
  <si>
    <t>90,79</t>
  </si>
  <si>
    <t>73,49</t>
  </si>
  <si>
    <t>73,32</t>
  </si>
  <si>
    <t>44,34</t>
  </si>
  <si>
    <t>111,93</t>
  </si>
  <si>
    <t>117,04</t>
  </si>
  <si>
    <t>55,59</t>
  </si>
  <si>
    <t>332,62</t>
  </si>
  <si>
    <t>129,38</t>
  </si>
  <si>
    <t>862,14</t>
  </si>
  <si>
    <t>114,68</t>
  </si>
  <si>
    <t>55,90</t>
  </si>
  <si>
    <t>105,08</t>
  </si>
  <si>
    <t>597,42</t>
  </si>
  <si>
    <t>285,74</t>
  </si>
  <si>
    <t>276,23</t>
  </si>
  <si>
    <t>126,83</t>
  </si>
  <si>
    <t>22,57</t>
  </si>
  <si>
    <t>15,49</t>
  </si>
  <si>
    <t>32,94</t>
  </si>
  <si>
    <t>81,89</t>
  </si>
  <si>
    <t>185,66</t>
  </si>
  <si>
    <t>151,75</t>
  </si>
  <si>
    <t>280,86</t>
  </si>
  <si>
    <t>556,70</t>
  </si>
  <si>
    <t>192,08</t>
  </si>
  <si>
    <t>266,03</t>
  </si>
  <si>
    <t>8,90</t>
  </si>
  <si>
    <t>139,00</t>
  </si>
  <si>
    <t>64,67</t>
  </si>
  <si>
    <t>174,96</t>
  </si>
  <si>
    <t>114,42</t>
  </si>
  <si>
    <t>0,90</t>
  </si>
  <si>
    <t>1,42</t>
  </si>
  <si>
    <t>545,93</t>
  </si>
  <si>
    <t>270,96</t>
  </si>
  <si>
    <t>6,44</t>
  </si>
  <si>
    <t>6,67</t>
  </si>
  <si>
    <t>43,10</t>
  </si>
  <si>
    <t>32,44</t>
  </si>
  <si>
    <t>28,47</t>
  </si>
  <si>
    <t>43,24</t>
  </si>
  <si>
    <t>33,20</t>
  </si>
  <si>
    <t>25,38</t>
  </si>
  <si>
    <t>17,28</t>
  </si>
  <si>
    <t>19,32</t>
  </si>
  <si>
    <t>63,28</t>
  </si>
  <si>
    <t>45,69</t>
  </si>
  <si>
    <t>34,15</t>
  </si>
  <si>
    <t>183,73</t>
  </si>
  <si>
    <t>141,03</t>
  </si>
  <si>
    <t>127,04</t>
  </si>
  <si>
    <t>69,69</t>
  </si>
  <si>
    <t>69,33</t>
  </si>
  <si>
    <t>63,10</t>
  </si>
  <si>
    <t>136,82</t>
  </si>
  <si>
    <t>65,02</t>
  </si>
  <si>
    <t>78,42</t>
  </si>
  <si>
    <t>185,47</t>
  </si>
  <si>
    <t>50,29</t>
  </si>
  <si>
    <t>357,91</t>
  </si>
  <si>
    <t>2,03</t>
  </si>
  <si>
    <t>178,54</t>
  </si>
  <si>
    <t>6.103,53</t>
  </si>
  <si>
    <t>6.431,41</t>
  </si>
  <si>
    <t>4.836,94</t>
  </si>
  <si>
    <t>5.198,99</t>
  </si>
  <si>
    <t>2.606,44</t>
  </si>
  <si>
    <t>4.064,14</t>
  </si>
  <si>
    <t>2.375,73</t>
  </si>
  <si>
    <t>2.528,01</t>
  </si>
  <si>
    <t>1.951,86</t>
  </si>
  <si>
    <t>2.802,28</t>
  </si>
  <si>
    <t>2.189,67</t>
  </si>
  <si>
    <t>4.073,68</t>
  </si>
  <si>
    <t>2.385,27</t>
  </si>
  <si>
    <t>2.537,55</t>
  </si>
  <si>
    <t>1.961,40</t>
  </si>
  <si>
    <t>2.811,82</t>
  </si>
  <si>
    <t>2.293,62</t>
  </si>
  <si>
    <t>1.238,67</t>
  </si>
  <si>
    <t>1.332,13</t>
  </si>
  <si>
    <t>1.280,85</t>
  </si>
  <si>
    <t>327,76</t>
  </si>
  <si>
    <t>4.616,38</t>
  </si>
  <si>
    <t>80,84</t>
  </si>
  <si>
    <t>174,05</t>
  </si>
  <si>
    <t>254,53</t>
  </si>
  <si>
    <t>120,43</t>
  </si>
  <si>
    <t>111,17</t>
  </si>
  <si>
    <t>298,07</t>
  </si>
  <si>
    <t>771,22</t>
  </si>
  <si>
    <t>1.207,66</t>
  </si>
  <si>
    <t>24,37</t>
  </si>
  <si>
    <t>21,30</t>
  </si>
  <si>
    <t>28,45</t>
  </si>
  <si>
    <t>28,20</t>
  </si>
  <si>
    <t>34,97</t>
  </si>
  <si>
    <t>28,82</t>
  </si>
  <si>
    <t>26,76</t>
  </si>
  <si>
    <t>22,56</t>
  </si>
  <si>
    <t>30,32</t>
  </si>
  <si>
    <t>27,20</t>
  </si>
  <si>
    <t>22,31</t>
  </si>
  <si>
    <t>25,66</t>
  </si>
  <si>
    <t>29,80</t>
  </si>
  <si>
    <t>19,92</t>
  </si>
  <si>
    <t>21,28</t>
  </si>
  <si>
    <t>47,50</t>
  </si>
  <si>
    <t>32,90</t>
  </si>
  <si>
    <t>75,25</t>
  </si>
  <si>
    <t>106,12</t>
  </si>
  <si>
    <t>115,94</t>
  </si>
  <si>
    <t>157,79</t>
  </si>
  <si>
    <t>121,83</t>
  </si>
  <si>
    <t>111,82</t>
  </si>
  <si>
    <t>4.245,10</t>
  </si>
  <si>
    <t>3.781,59</t>
  </si>
  <si>
    <t>1.770,39</t>
  </si>
  <si>
    <t>3.003,47</t>
  </si>
  <si>
    <t>2.428,27</t>
  </si>
  <si>
    <t>5.870,12</t>
  </si>
  <si>
    <t>5.672,87</t>
  </si>
  <si>
    <t>18.123,67</t>
  </si>
  <si>
    <t>4.460,63</t>
  </si>
  <si>
    <t>20.578,25</t>
  </si>
  <si>
    <t>27.996,57</t>
  </si>
  <si>
    <t>13.388,62</t>
  </si>
  <si>
    <t>18.864,68</t>
  </si>
  <si>
    <t>24.823,74</t>
  </si>
  <si>
    <t>4.114,23</t>
  </si>
  <si>
    <t>8.334,88</t>
  </si>
  <si>
    <t>3.976,63</t>
  </si>
  <si>
    <t>21,98</t>
  </si>
  <si>
    <t>204,69</t>
  </si>
  <si>
    <t>16,34</t>
  </si>
  <si>
    <t>232,98</t>
  </si>
  <si>
    <t>318,48</t>
  </si>
  <si>
    <t>120,76</t>
  </si>
  <si>
    <t>159,65</t>
  </si>
  <si>
    <t>60,02</t>
  </si>
  <si>
    <t>129,56</t>
  </si>
  <si>
    <t>23,54</t>
  </si>
  <si>
    <t>147,30</t>
  </si>
  <si>
    <t>82,91</t>
  </si>
  <si>
    <t>116,20</t>
  </si>
  <si>
    <t>25,58</t>
  </si>
  <si>
    <t>103,45</t>
  </si>
  <si>
    <t>148,81</t>
  </si>
  <si>
    <t>162,26</t>
  </si>
  <si>
    <t>183,06</t>
  </si>
  <si>
    <t>109,92</t>
  </si>
  <si>
    <t>3.964,26</t>
  </si>
  <si>
    <t>26.201,74</t>
  </si>
  <si>
    <t>14.848,55</t>
  </si>
  <si>
    <t>18.337,33</t>
  </si>
  <si>
    <t>20.641,56</t>
  </si>
  <si>
    <t>8.229,75</t>
  </si>
  <si>
    <t>3.250,54</t>
  </si>
  <si>
    <t>17,23</t>
  </si>
  <si>
    <t>26,25</t>
  </si>
  <si>
    <t>23,42</t>
  </si>
  <si>
    <t>32,64</t>
  </si>
  <si>
    <t>36,46</t>
  </si>
  <si>
    <t>33,88</t>
  </si>
  <si>
    <t>73,99</t>
  </si>
  <si>
    <t>39,34</t>
  </si>
  <si>
    <t>105,61</t>
  </si>
  <si>
    <t>250,87</t>
  </si>
  <si>
    <t>554,80</t>
  </si>
  <si>
    <t>78,20</t>
  </si>
  <si>
    <t>49,61</t>
  </si>
  <si>
    <t>10,93</t>
  </si>
  <si>
    <t>26,68</t>
  </si>
  <si>
    <t>83,68</t>
  </si>
  <si>
    <t>35,17</t>
  </si>
  <si>
    <t>20,44</t>
  </si>
  <si>
    <t>40,57</t>
  </si>
  <si>
    <t>39,24</t>
  </si>
  <si>
    <t>37,58</t>
  </si>
  <si>
    <t>158,54</t>
  </si>
  <si>
    <t>3.864,91</t>
  </si>
  <si>
    <t>4.059,00</t>
  </si>
  <si>
    <t>3.194,61</t>
  </si>
  <si>
    <t>4.418,41</t>
  </si>
  <si>
    <t>4.360,37</t>
  </si>
  <si>
    <t>4.102,29</t>
  </si>
  <si>
    <t>4.071,11</t>
  </si>
  <si>
    <t>5.126,71</t>
  </si>
  <si>
    <t>4.036,96</t>
  </si>
  <si>
    <t>3.870,86</t>
  </si>
  <si>
    <t>3.985,05</t>
  </si>
  <si>
    <t>5.569,89</t>
  </si>
  <si>
    <t>3.629,83</t>
  </si>
  <si>
    <t>3.841,07</t>
  </si>
  <si>
    <t>1.992,66</t>
  </si>
  <si>
    <t>7.308,99</t>
  </si>
  <si>
    <t>5.135,85</t>
  </si>
  <si>
    <t>3.839,28</t>
  </si>
  <si>
    <t>4.785,82</t>
  </si>
  <si>
    <t>4.074,60</t>
  </si>
  <si>
    <t>4.891,01</t>
  </si>
  <si>
    <t>5.093,44</t>
  </si>
  <si>
    <t>3.483,91</t>
  </si>
  <si>
    <t>5.196,24</t>
  </si>
  <si>
    <t>6.272,69</t>
  </si>
  <si>
    <t>5.015,61</t>
  </si>
  <si>
    <t>28.152,71</t>
  </si>
  <si>
    <t>21.519,98</t>
  </si>
  <si>
    <t>19.895,40</t>
  </si>
  <si>
    <t>5.154,09</t>
  </si>
  <si>
    <t>4.079,19</t>
  </si>
  <si>
    <t>4.089,21</t>
  </si>
  <si>
    <t>4.757,89</t>
  </si>
  <si>
    <t>5.212,29</t>
  </si>
  <si>
    <t>4.837,14</t>
  </si>
  <si>
    <t>5.373,37</t>
  </si>
  <si>
    <t>5.422,17</t>
  </si>
  <si>
    <t>4.615,93</t>
  </si>
  <si>
    <t>3.946,05</t>
  </si>
  <si>
    <t>5.384,76</t>
  </si>
  <si>
    <t>4.077,12</t>
  </si>
  <si>
    <t>5.237,97</t>
  </si>
  <si>
    <t>4.016,18</t>
  </si>
  <si>
    <t>4.000,00</t>
  </si>
  <si>
    <t>4.040,42</t>
  </si>
  <si>
    <t>2.440,58</t>
  </si>
  <si>
    <t>4.367,17</t>
  </si>
  <si>
    <t>3.960,72</t>
  </si>
  <si>
    <t>3.867,18</t>
  </si>
  <si>
    <t>4.030,12</t>
  </si>
  <si>
    <t>4.578,18</t>
  </si>
  <si>
    <t>4.901,62</t>
  </si>
  <si>
    <t>4.522,70</t>
  </si>
  <si>
    <t>4.035,46</t>
  </si>
  <si>
    <t>4.103,32</t>
  </si>
  <si>
    <t>4.634,30</t>
  </si>
  <si>
    <t>5.393,95</t>
  </si>
  <si>
    <t>4.417,38</t>
  </si>
  <si>
    <t>4.742,83</t>
  </si>
  <si>
    <t>4.046,93</t>
  </si>
  <si>
    <t>4.030,03</t>
  </si>
  <si>
    <t>4.254,49</t>
  </si>
  <si>
    <t>5.388,35</t>
  </si>
  <si>
    <t>5.283,45</t>
  </si>
  <si>
    <t>3.720,51</t>
  </si>
  <si>
    <t>3.618,01</t>
  </si>
  <si>
    <t>3.858,97</t>
  </si>
  <si>
    <t>5.285,50</t>
  </si>
  <si>
    <t>5.918,84</t>
  </si>
  <si>
    <t>8.458,65</t>
  </si>
  <si>
    <t>6.072,74</t>
  </si>
  <si>
    <t>5.050,46</t>
  </si>
  <si>
    <t>4.771,63</t>
  </si>
  <si>
    <t>3.829,14</t>
  </si>
  <si>
    <t>MES DE COLETA: 12/2022</t>
  </si>
  <si>
    <t>ENCARGOS SOCIAIS (%) HORISTA 110,69  MENSALISTA  70,40</t>
  </si>
  <si>
    <t>119,70</t>
  </si>
  <si>
    <t>6,02</t>
  </si>
  <si>
    <t>16,16</t>
  </si>
  <si>
    <t>28,54</t>
  </si>
  <si>
    <t>42,93</t>
  </si>
  <si>
    <t>49,06</t>
  </si>
  <si>
    <t>67,35</t>
  </si>
  <si>
    <t>9,55</t>
  </si>
  <si>
    <t>49,26</t>
  </si>
  <si>
    <t>22,14</t>
  </si>
  <si>
    <t>30,53</t>
  </si>
  <si>
    <t>31,60</t>
  </si>
  <si>
    <t>52,18</t>
  </si>
  <si>
    <t>304,24</t>
  </si>
  <si>
    <t>243,23</t>
  </si>
  <si>
    <t>439,74</t>
  </si>
  <si>
    <t>231,41</t>
  </si>
  <si>
    <t>327,91</t>
  </si>
  <si>
    <t>17,29</t>
  </si>
  <si>
    <t>49,02</t>
  </si>
  <si>
    <t>83,83</t>
  </si>
  <si>
    <t>56,06</t>
  </si>
  <si>
    <t>162,93</t>
  </si>
  <si>
    <t>49,41</t>
  </si>
  <si>
    <t>62,63</t>
  </si>
  <si>
    <t>46,25</t>
  </si>
  <si>
    <t>2.333,44</t>
  </si>
  <si>
    <t>2.479,16</t>
  </si>
  <si>
    <t>1.892,25</t>
  </si>
  <si>
    <t>2.881,94</t>
  </si>
  <si>
    <t>2.567,72</t>
  </si>
  <si>
    <t>2.568,67</t>
  </si>
  <si>
    <t>2.570,96</t>
  </si>
  <si>
    <t>56,27</t>
  </si>
  <si>
    <t>153,55</t>
  </si>
  <si>
    <t>165,11</t>
  </si>
  <si>
    <t>102,23</t>
  </si>
  <si>
    <t>132,76</t>
  </si>
  <si>
    <t>30,73</t>
  </si>
  <si>
    <t>5.469,49</t>
  </si>
  <si>
    <t>28,43</t>
  </si>
  <si>
    <t>81,55</t>
  </si>
  <si>
    <t>7,13</t>
  </si>
  <si>
    <t>5,96</t>
  </si>
  <si>
    <t>80,16</t>
  </si>
  <si>
    <t>33,40</t>
  </si>
  <si>
    <t>56,12</t>
  </si>
  <si>
    <t>65,09</t>
  </si>
  <si>
    <t>81,79</t>
  </si>
  <si>
    <t>4,98</t>
  </si>
  <si>
    <t>2.626,83</t>
  </si>
  <si>
    <t>2.730,11</t>
  </si>
  <si>
    <t>5.207,01</t>
  </si>
  <si>
    <t>291.184,53</t>
  </si>
  <si>
    <t>2.513,92</t>
  </si>
  <si>
    <t>3.732,00</t>
  </si>
  <si>
    <t>5.157,98</t>
  </si>
  <si>
    <t>2.245,15</t>
  </si>
  <si>
    <t>20.441,85</t>
  </si>
  <si>
    <t>9.678,58</t>
  </si>
  <si>
    <t>10.850,48</t>
  </si>
  <si>
    <t>12.258,75</t>
  </si>
  <si>
    <t>16.848,74</t>
  </si>
  <si>
    <t>5.932,68</t>
  </si>
  <si>
    <t>7.352,70</t>
  </si>
  <si>
    <t>10.925,94</t>
  </si>
  <si>
    <t>11.326,31</t>
  </si>
  <si>
    <t>12.997,76</t>
  </si>
  <si>
    <t>7.099,00</t>
  </si>
  <si>
    <t>7.644,07</t>
  </si>
  <si>
    <t>11.296,46</t>
  </si>
  <si>
    <t>13.068,91</t>
  </si>
  <si>
    <t>13.671,74</t>
  </si>
  <si>
    <t>2.017,59</t>
  </si>
  <si>
    <t>2.182,51</t>
  </si>
  <si>
    <t>2.903,04</t>
  </si>
  <si>
    <t>3.237,34</t>
  </si>
  <si>
    <t>3.802,72</t>
  </si>
  <si>
    <t>4.280,89</t>
  </si>
  <si>
    <t>1.728,41</t>
  </si>
  <si>
    <t>1.903,16</t>
  </si>
  <si>
    <t>5.408,44</t>
  </si>
  <si>
    <t>5.704,81</t>
  </si>
  <si>
    <t>7.570,34</t>
  </si>
  <si>
    <t>9.172,48</t>
  </si>
  <si>
    <t>10.317,50</t>
  </si>
  <si>
    <t>81.306,17</t>
  </si>
  <si>
    <t>25.448,66</t>
  </si>
  <si>
    <t>32.842,00</t>
  </si>
  <si>
    <t>47.782,53</t>
  </si>
  <si>
    <t>5.868,56</t>
  </si>
  <si>
    <t>29.021,73</t>
  </si>
  <si>
    <t>212,93</t>
  </si>
  <si>
    <t>215,71</t>
  </si>
  <si>
    <t>106,46</t>
  </si>
  <si>
    <t>2.443,78</t>
  </si>
  <si>
    <t>485,56</t>
  </si>
  <si>
    <t>3.583,85</t>
  </si>
  <si>
    <t>72,70</t>
  </si>
  <si>
    <t>12.940,26</t>
  </si>
  <si>
    <t>80,56</t>
  </si>
  <si>
    <t>14.336,39</t>
  </si>
  <si>
    <t>103,30</t>
  </si>
  <si>
    <t>18.380,57</t>
  </si>
  <si>
    <t>136,56</t>
  </si>
  <si>
    <t>24.300,74</t>
  </si>
  <si>
    <t>2.720,12</t>
  </si>
  <si>
    <t>93,70</t>
  </si>
  <si>
    <t>44,03</t>
  </si>
  <si>
    <t>51,64</t>
  </si>
  <si>
    <t>3.571,26</t>
  </si>
  <si>
    <t>4.065,64</t>
  </si>
  <si>
    <t>28,96</t>
  </si>
  <si>
    <t>5.157,36</t>
  </si>
  <si>
    <t>2.323,54</t>
  </si>
  <si>
    <t>2.343,00</t>
  </si>
  <si>
    <t>1.612,83</t>
  </si>
  <si>
    <t>38,76</t>
  </si>
  <si>
    <t>6.900,31</t>
  </si>
  <si>
    <t>42,11</t>
  </si>
  <si>
    <t>365,00</t>
  </si>
  <si>
    <t>505,25</t>
  </si>
  <si>
    <t>614,32</t>
  </si>
  <si>
    <t>550,47</t>
  </si>
  <si>
    <t>195,27</t>
  </si>
  <si>
    <t>214,58</t>
  </si>
  <si>
    <t>172,40</t>
  </si>
  <si>
    <t>216,10</t>
  </si>
  <si>
    <t>486,99</t>
  </si>
  <si>
    <t>676,10</t>
  </si>
  <si>
    <t>405,14</t>
  </si>
  <si>
    <t>214,90</t>
  </si>
  <si>
    <t>285,76</t>
  </si>
  <si>
    <t>414,02</t>
  </si>
  <si>
    <t>210,06</t>
  </si>
  <si>
    <t>249,79</t>
  </si>
  <si>
    <t>583,73</t>
  </si>
  <si>
    <t>930,06</t>
  </si>
  <si>
    <t>1.165,31</t>
  </si>
  <si>
    <t>191,15</t>
  </si>
  <si>
    <t>710,15</t>
  </si>
  <si>
    <t>54,47</t>
  </si>
  <si>
    <t>107,85</t>
  </si>
  <si>
    <t>33,73</t>
  </si>
  <si>
    <t>40,39</t>
  </si>
  <si>
    <t>314,55</t>
  </si>
  <si>
    <t>360,99</t>
  </si>
  <si>
    <t>390,58</t>
  </si>
  <si>
    <t>138,48</t>
  </si>
  <si>
    <t>153,80</t>
  </si>
  <si>
    <t>163,99</t>
  </si>
  <si>
    <t>171,80</t>
  </si>
  <si>
    <t>371,07</t>
  </si>
  <si>
    <t>156,38</t>
  </si>
  <si>
    <t>337,20</t>
  </si>
  <si>
    <t>195,48</t>
  </si>
  <si>
    <t>406,58</t>
  </si>
  <si>
    <t>2.518,39</t>
  </si>
  <si>
    <t>8,33</t>
  </si>
  <si>
    <t>53,57</t>
  </si>
  <si>
    <t>62,54</t>
  </si>
  <si>
    <t>140,73</t>
  </si>
  <si>
    <t>89,91</t>
  </si>
  <si>
    <t>59,06</t>
  </si>
  <si>
    <t>82,09</t>
  </si>
  <si>
    <t>60,30</t>
  </si>
  <si>
    <t>3.224,14</t>
  </si>
  <si>
    <t>2.710,92</t>
  </si>
  <si>
    <t>1.104,73</t>
  </si>
  <si>
    <t>15.963,25</t>
  </si>
  <si>
    <t>1.075,17</t>
  </si>
  <si>
    <t>1.677,89</t>
  </si>
  <si>
    <t>1.837,09</t>
  </si>
  <si>
    <t>1.812,39</t>
  </si>
  <si>
    <t>10.163,34</t>
  </si>
  <si>
    <t>4.712,66</t>
  </si>
  <si>
    <t>9.561,02</t>
  </si>
  <si>
    <t>1.942,88</t>
  </si>
  <si>
    <t>274.635,38</t>
  </si>
  <si>
    <t>40,83</t>
  </si>
  <si>
    <t>2,40</t>
  </si>
  <si>
    <t>43,58</t>
  </si>
  <si>
    <t>16,93</t>
  </si>
  <si>
    <t>58,30</t>
  </si>
  <si>
    <t>124,24</t>
  </si>
  <si>
    <t>247,37</t>
  </si>
  <si>
    <t>52,41</t>
  </si>
  <si>
    <t>144,04</t>
  </si>
  <si>
    <t>174,36</t>
  </si>
  <si>
    <t>107,73</t>
  </si>
  <si>
    <t>128,09</t>
  </si>
  <si>
    <t>190,62</t>
  </si>
  <si>
    <t>2,86</t>
  </si>
  <si>
    <t>328,65</t>
  </si>
  <si>
    <t>441,90</t>
  </si>
  <si>
    <t>528,61</t>
  </si>
  <si>
    <t>75,44</t>
  </si>
  <si>
    <t>116,61</t>
  </si>
  <si>
    <t>147,07</t>
  </si>
  <si>
    <t>177,68</t>
  </si>
  <si>
    <t>233,70</t>
  </si>
  <si>
    <t>35,75</t>
  </si>
  <si>
    <t>49,76</t>
  </si>
  <si>
    <t>97,26</t>
  </si>
  <si>
    <t>172,58</t>
  </si>
  <si>
    <t>214,87</t>
  </si>
  <si>
    <t>281,44</t>
  </si>
  <si>
    <t>26,84</t>
  </si>
  <si>
    <t>36,75</t>
  </si>
  <si>
    <t>70,14</t>
  </si>
  <si>
    <t>129,79</t>
  </si>
  <si>
    <t>542,32</t>
  </si>
  <si>
    <t>55,25</t>
  </si>
  <si>
    <t>132,35</t>
  </si>
  <si>
    <t>179,68</t>
  </si>
  <si>
    <t>66,59</t>
  </si>
  <si>
    <t>42,32</t>
  </si>
  <si>
    <t>1.023,72</t>
  </si>
  <si>
    <t>35,57</t>
  </si>
  <si>
    <t>27,74</t>
  </si>
  <si>
    <t>29,01</t>
  </si>
  <si>
    <t>460,00</t>
  </si>
  <si>
    <t>514,90</t>
  </si>
  <si>
    <t>1.045,76</t>
  </si>
  <si>
    <t>1.174,65</t>
  </si>
  <si>
    <t>295,63</t>
  </si>
  <si>
    <t>506,96</t>
  </si>
  <si>
    <t>632,21</t>
  </si>
  <si>
    <t>6.106,40</t>
  </si>
  <si>
    <t>1.025,74</t>
  </si>
  <si>
    <t>1.322,25</t>
  </si>
  <si>
    <t>2.944,85</t>
  </si>
  <si>
    <t>334,50</t>
  </si>
  <si>
    <t>355,47</t>
  </si>
  <si>
    <t>300,94</t>
  </si>
  <si>
    <t>182,99</t>
  </si>
  <si>
    <t>269,45</t>
  </si>
  <si>
    <t>60,39</t>
  </si>
  <si>
    <t>714,39</t>
  </si>
  <si>
    <t>198,31</t>
  </si>
  <si>
    <t>103,53</t>
  </si>
  <si>
    <t>245,56</t>
  </si>
  <si>
    <t>3.246,03</t>
  </si>
  <si>
    <t>172,76</t>
  </si>
  <si>
    <t>49,83</t>
  </si>
  <si>
    <t>64,45</t>
  </si>
  <si>
    <t>160,59</t>
  </si>
  <si>
    <t>34,31</t>
  </si>
  <si>
    <t>55,80</t>
  </si>
  <si>
    <t>65,16</t>
  </si>
  <si>
    <t>9,99</t>
  </si>
  <si>
    <t>67,53</t>
  </si>
  <si>
    <t>167,91</t>
  </si>
  <si>
    <t>285,30</t>
  </si>
  <si>
    <t>3.374,72</t>
  </si>
  <si>
    <t>2.178,93</t>
  </si>
  <si>
    <t>8.282,85</t>
  </si>
  <si>
    <t>11.043,81</t>
  </si>
  <si>
    <t>1.924,70</t>
  </si>
  <si>
    <t>4.247,62</t>
  </si>
  <si>
    <t>1.249,64</t>
  </si>
  <si>
    <t>833,08</t>
  </si>
  <si>
    <t>57,11</t>
  </si>
  <si>
    <t>63,59</t>
  </si>
  <si>
    <t>46,57</t>
  </si>
  <si>
    <t>65,46</t>
  </si>
  <si>
    <t>94,02</t>
  </si>
  <si>
    <t>44,92</t>
  </si>
  <si>
    <t>37,49</t>
  </si>
  <si>
    <t>48,24</t>
  </si>
  <si>
    <t>64,14</t>
  </si>
  <si>
    <t>136,64</t>
  </si>
  <si>
    <t>206,92</t>
  </si>
  <si>
    <t>55,00</t>
  </si>
  <si>
    <t>137,07</t>
  </si>
  <si>
    <t>44,66</t>
  </si>
  <si>
    <t>151,90</t>
  </si>
  <si>
    <t>15,69</t>
  </si>
  <si>
    <t>500,73</t>
  </si>
  <si>
    <t>520,33</t>
  </si>
  <si>
    <t>526,17</t>
  </si>
  <si>
    <t>541,42</t>
  </si>
  <si>
    <t>578,72</t>
  </si>
  <si>
    <t>590,00</t>
  </si>
  <si>
    <t>517,33</t>
  </si>
  <si>
    <t>445,00</t>
  </si>
  <si>
    <t>480,42</t>
  </si>
  <si>
    <t>460,93</t>
  </si>
  <si>
    <t>528,23</t>
  </si>
  <si>
    <t>535,90</t>
  </si>
  <si>
    <t>457,54</t>
  </si>
  <si>
    <t>495,67</t>
  </si>
  <si>
    <t>475,15</t>
  </si>
  <si>
    <t>525,94</t>
  </si>
  <si>
    <t>472,79</t>
  </si>
  <si>
    <t>510,92</t>
  </si>
  <si>
    <t>501,72</t>
  </si>
  <si>
    <t>529,53</t>
  </si>
  <si>
    <t>552,14</t>
  </si>
  <si>
    <t>488,04</t>
  </si>
  <si>
    <t>509,11</t>
  </si>
  <si>
    <t>565,72</t>
  </si>
  <si>
    <t>604,43</t>
  </si>
  <si>
    <t>646,37</t>
  </si>
  <si>
    <t>420,17</t>
  </si>
  <si>
    <t>427,04</t>
  </si>
  <si>
    <t>16,88</t>
  </si>
  <si>
    <t>35,81</t>
  </si>
  <si>
    <t>54,85</t>
  </si>
  <si>
    <t>48,89</t>
  </si>
  <si>
    <t>82,82</t>
  </si>
  <si>
    <t>38,52</t>
  </si>
  <si>
    <t>47,81</t>
  </si>
  <si>
    <t>65,05</t>
  </si>
  <si>
    <t>23,74</t>
  </si>
  <si>
    <t>42,52</t>
  </si>
  <si>
    <t>267,38</t>
  </si>
  <si>
    <t>16,69</t>
  </si>
  <si>
    <t>19,95</t>
  </si>
  <si>
    <t>23,71</t>
  </si>
  <si>
    <t>1.685,29</t>
  </si>
  <si>
    <t>2.520,56</t>
  </si>
  <si>
    <t>176,05</t>
  </si>
  <si>
    <t>5.687,87</t>
  </si>
  <si>
    <t>370,86</t>
  </si>
  <si>
    <t>13.842,92</t>
  </si>
  <si>
    <t>708,88</t>
  </si>
  <si>
    <t>143,58</t>
  </si>
  <si>
    <t>4.348,49</t>
  </si>
  <si>
    <t>6.688,06</t>
  </si>
  <si>
    <t>305,67</t>
  </si>
  <si>
    <t>7.984,10</t>
  </si>
  <si>
    <t>546,68</t>
  </si>
  <si>
    <t>19.625,30</t>
  </si>
  <si>
    <t>1.026,58</t>
  </si>
  <si>
    <t>135,21</t>
  </si>
  <si>
    <t>1.410,67</t>
  </si>
  <si>
    <t>144,61</t>
  </si>
  <si>
    <t>25.734,94</t>
  </si>
  <si>
    <t>605,24</t>
  </si>
  <si>
    <t>27,38</t>
  </si>
  <si>
    <t>150,22</t>
  </si>
  <si>
    <t>171,42</t>
  </si>
  <si>
    <t>118,73</t>
  </si>
  <si>
    <t>155,92</t>
  </si>
  <si>
    <t>61,86</t>
  </si>
  <si>
    <t>49,74</t>
  </si>
  <si>
    <t>3,64</t>
  </si>
  <si>
    <t>60,41</t>
  </si>
  <si>
    <t>53,58</t>
  </si>
  <si>
    <t>5,09</t>
  </si>
  <si>
    <t>209,09</t>
  </si>
  <si>
    <t>38,83</t>
  </si>
  <si>
    <t>59,63</t>
  </si>
  <si>
    <t>76,39</t>
  </si>
  <si>
    <t>36,69</t>
  </si>
  <si>
    <t>56,85</t>
  </si>
  <si>
    <t>130,20</t>
  </si>
  <si>
    <t>60,50</t>
  </si>
  <si>
    <t>11,90</t>
  </si>
  <si>
    <t>46,08</t>
  </si>
  <si>
    <t>143,31</t>
  </si>
  <si>
    <t>77,21</t>
  </si>
  <si>
    <t>174,88</t>
  </si>
  <si>
    <t>92,55</t>
  </si>
  <si>
    <t>37,94</t>
  </si>
  <si>
    <t>442,83</t>
  </si>
  <si>
    <t>309,38</t>
  </si>
  <si>
    <t>592,60</t>
  </si>
  <si>
    <t>105,01</t>
  </si>
  <si>
    <t>291,91</t>
  </si>
  <si>
    <t>146,11</t>
  </si>
  <si>
    <t>757,66</t>
  </si>
  <si>
    <t>313,58</t>
  </si>
  <si>
    <t>159,66</t>
  </si>
  <si>
    <t>660,44</t>
  </si>
  <si>
    <t>42,05</t>
  </si>
  <si>
    <t>1.395,54</t>
  </si>
  <si>
    <t>3.398,69</t>
  </si>
  <si>
    <t>2.623,69</t>
  </si>
  <si>
    <t>2.050,79</t>
  </si>
  <si>
    <t>45,93</t>
  </si>
  <si>
    <t>26,10</t>
  </si>
  <si>
    <t>617,93</t>
  </si>
  <si>
    <t>27,51</t>
  </si>
  <si>
    <t>2.044,76</t>
  </si>
  <si>
    <t>1.608,52</t>
  </si>
  <si>
    <t>2.490,50</t>
  </si>
  <si>
    <t>5.818,58</t>
  </si>
  <si>
    <t>473,24</t>
  </si>
  <si>
    <t>536,88</t>
  </si>
  <si>
    <t>753,45</t>
  </si>
  <si>
    <t>1.261,76</t>
  </si>
  <si>
    <t>1.103,59</t>
  </si>
  <si>
    <t>2.044,97</t>
  </si>
  <si>
    <t>1.733,19</t>
  </si>
  <si>
    <t>2.854,56</t>
  </si>
  <si>
    <t>6.102,52</t>
  </si>
  <si>
    <t>70,81</t>
  </si>
  <si>
    <t>69,73</t>
  </si>
  <si>
    <t>86,76</t>
  </si>
  <si>
    <t>103,62</t>
  </si>
  <si>
    <t>86,11</t>
  </si>
  <si>
    <t>132,09</t>
  </si>
  <si>
    <t>16,00</t>
  </si>
  <si>
    <t>107,40</t>
  </si>
  <si>
    <t>151,32</t>
  </si>
  <si>
    <t>92,44</t>
  </si>
  <si>
    <t>104,00</t>
  </si>
  <si>
    <t>133,03</t>
  </si>
  <si>
    <t>236,45</t>
  </si>
  <si>
    <t>96,32</t>
  </si>
  <si>
    <t>247,11</t>
  </si>
  <si>
    <t>159,63</t>
  </si>
  <si>
    <t>170,17</t>
  </si>
  <si>
    <t>193,08</t>
  </si>
  <si>
    <t>363,46</t>
  </si>
  <si>
    <t>183,60</t>
  </si>
  <si>
    <t>216,32</t>
  </si>
  <si>
    <t>446,36</t>
  </si>
  <si>
    <t>378,85</t>
  </si>
  <si>
    <t>193,60</t>
  </si>
  <si>
    <t>207,04</t>
  </si>
  <si>
    <t>353,04</t>
  </si>
  <si>
    <t>215,39</t>
  </si>
  <si>
    <t>234,93</t>
  </si>
  <si>
    <t>236,33</t>
  </si>
  <si>
    <t>395,50</t>
  </si>
  <si>
    <t>437,99</t>
  </si>
  <si>
    <t>216,72</t>
  </si>
  <si>
    <t>216,88</t>
  </si>
  <si>
    <t>236,44</t>
  </si>
  <si>
    <t>441,21</t>
  </si>
  <si>
    <t>709,51</t>
  </si>
  <si>
    <t>269,10</t>
  </si>
  <si>
    <t>704,00</t>
  </si>
  <si>
    <t>358.024,62</t>
  </si>
  <si>
    <t>82.349,63</t>
  </si>
  <si>
    <t>34,42</t>
  </si>
  <si>
    <t>133,57</t>
  </si>
  <si>
    <t>146,83</t>
  </si>
  <si>
    <t>143,63</t>
  </si>
  <si>
    <t>179,98</t>
  </si>
  <si>
    <t>539,52</t>
  </si>
  <si>
    <t>513,41</t>
  </si>
  <si>
    <t>13,30</t>
  </si>
  <si>
    <t>144,65</t>
  </si>
  <si>
    <t>304,73</t>
  </si>
  <si>
    <t>143.890,16</t>
  </si>
  <si>
    <t>37,85</t>
  </si>
  <si>
    <t>26,14</t>
  </si>
  <si>
    <t>4.652,49</t>
  </si>
  <si>
    <t>33,17</t>
  </si>
  <si>
    <t>36,84</t>
  </si>
  <si>
    <t>17.555,63</t>
  </si>
  <si>
    <t>112,29</t>
  </si>
  <si>
    <t>19.981,92</t>
  </si>
  <si>
    <t>153,50</t>
  </si>
  <si>
    <t>27.314,74</t>
  </si>
  <si>
    <t>100,09</t>
  </si>
  <si>
    <t>17.811,72</t>
  </si>
  <si>
    <t>20.095,15</t>
  </si>
  <si>
    <t>154,75</t>
  </si>
  <si>
    <t>27.538,49</t>
  </si>
  <si>
    <t>115,77</t>
  </si>
  <si>
    <t>20.601,83</t>
  </si>
  <si>
    <t>19.453,85</t>
  </si>
  <si>
    <t>106.150,00</t>
  </si>
  <si>
    <t>225.337,12</t>
  </si>
  <si>
    <t>7,85</t>
  </si>
  <si>
    <t>215,31</t>
  </si>
  <si>
    <t>36,11</t>
  </si>
  <si>
    <t>550,00</t>
  </si>
  <si>
    <t>997,61</t>
  </si>
  <si>
    <t>1.366,32</t>
  </si>
  <si>
    <t>218,47</t>
  </si>
  <si>
    <t>318,73</t>
  </si>
  <si>
    <t>75,80</t>
  </si>
  <si>
    <t>103,07</t>
  </si>
  <si>
    <t>264,16</t>
  </si>
  <si>
    <t>196,87</t>
  </si>
  <si>
    <t>623,07</t>
  </si>
  <si>
    <t>675,00</t>
  </si>
  <si>
    <t>311,53</t>
  </si>
  <si>
    <t>225,00</t>
  </si>
  <si>
    <t>268,26</t>
  </si>
  <si>
    <t>210,77</t>
  </si>
  <si>
    <t>133,07</t>
  </si>
  <si>
    <t>173,28</t>
  </si>
  <si>
    <t>109,50</t>
  </si>
  <si>
    <t>135,36</t>
  </si>
  <si>
    <t>48,61</t>
  </si>
  <si>
    <t>1.384,24</t>
  </si>
  <si>
    <t>3.544,25</t>
  </si>
  <si>
    <t>4.844,35</t>
  </si>
  <si>
    <t>74,07</t>
  </si>
  <si>
    <t>113,84</t>
  </si>
  <si>
    <t>122,11</t>
  </si>
  <si>
    <t>5.638,59</t>
  </si>
  <si>
    <t>1.449,92</t>
  </si>
  <si>
    <t>4.461,78</t>
  </si>
  <si>
    <t>12.888,20</t>
  </si>
  <si>
    <t>6.755.636,05</t>
  </si>
  <si>
    <t>2.891.987,03</t>
  </si>
  <si>
    <t>39,15</t>
  </si>
  <si>
    <t>3,92</t>
  </si>
  <si>
    <t>21,22</t>
  </si>
  <si>
    <t>23,68</t>
  </si>
  <si>
    <t>8.380,85</t>
  </si>
  <si>
    <t>79.958,52</t>
  </si>
  <si>
    <t>62.687,48</t>
  </si>
  <si>
    <t>486,79</t>
  </si>
  <si>
    <t>278,66</t>
  </si>
  <si>
    <t>385,43</t>
  </si>
  <si>
    <t>212,65</t>
  </si>
  <si>
    <t>270,24</t>
  </si>
  <si>
    <t>4.525,66</t>
  </si>
  <si>
    <t>207.458,35</t>
  </si>
  <si>
    <t>232.085,16</t>
  </si>
  <si>
    <t>149.857,38</t>
  </si>
  <si>
    <t>175.772,56</t>
  </si>
  <si>
    <t>214.081,97</t>
  </si>
  <si>
    <t>247.884,38</t>
  </si>
  <si>
    <t>133.451,94</t>
  </si>
  <si>
    <t>130.251,98</t>
  </si>
  <si>
    <t>187.175,24</t>
  </si>
  <si>
    <t>121.688,70</t>
  </si>
  <si>
    <t>101.619,77</t>
  </si>
  <si>
    <t>174.187,65</t>
  </si>
  <si>
    <t>155.087,03</t>
  </si>
  <si>
    <t>186.444,33</t>
  </si>
  <si>
    <t>109.595,77</t>
  </si>
  <si>
    <t>318,21</t>
  </si>
  <si>
    <t>279,61</t>
  </si>
  <si>
    <t>318,89</t>
  </si>
  <si>
    <t>759,19</t>
  </si>
  <si>
    <t>456,80</t>
  </si>
  <si>
    <t>334,55</t>
  </si>
  <si>
    <t>1.068,01</t>
  </si>
  <si>
    <t>87,50</t>
  </si>
  <si>
    <t>93,93</t>
  </si>
  <si>
    <t>115,80</t>
  </si>
  <si>
    <t>1.724,26</t>
  </si>
  <si>
    <t>2.251,83</t>
  </si>
  <si>
    <t>26,82</t>
  </si>
  <si>
    <t>2.761,86</t>
  </si>
  <si>
    <t>999,40</t>
  </si>
  <si>
    <t>83,93</t>
  </si>
  <si>
    <t>443,03</t>
  </si>
  <si>
    <t>754,31</t>
  </si>
  <si>
    <t>108,37</t>
  </si>
  <si>
    <t>4,49</t>
  </si>
  <si>
    <t>102,56</t>
  </si>
  <si>
    <t>148,38</t>
  </si>
  <si>
    <t>171,39</t>
  </si>
  <si>
    <t>19,42</t>
  </si>
  <si>
    <t>49,62</t>
  </si>
  <si>
    <t>122,95</t>
  </si>
  <si>
    <t>3,83</t>
  </si>
  <si>
    <t>62,41</t>
  </si>
  <si>
    <t>235,55</t>
  </si>
  <si>
    <t>116,25</t>
  </si>
  <si>
    <t>35,51</t>
  </si>
  <si>
    <t>17,36</t>
  </si>
  <si>
    <t>20,58</t>
  </si>
  <si>
    <t>36,49</t>
  </si>
  <si>
    <t>35,78</t>
  </si>
  <si>
    <t>79,74</t>
  </si>
  <si>
    <t>4,72</t>
  </si>
  <si>
    <t>30,98</t>
  </si>
  <si>
    <t>74,28</t>
  </si>
  <si>
    <t>91,67</t>
  </si>
  <si>
    <t>51,06</t>
  </si>
  <si>
    <t>121,31</t>
  </si>
  <si>
    <t>19,00</t>
  </si>
  <si>
    <t>25,03</t>
  </si>
  <si>
    <t>71,71</t>
  </si>
  <si>
    <t>138,33</t>
  </si>
  <si>
    <t>189,10</t>
  </si>
  <si>
    <t>153,23</t>
  </si>
  <si>
    <t>149,75</t>
  </si>
  <si>
    <t>563,57</t>
  </si>
  <si>
    <t>466,25</t>
  </si>
  <si>
    <t>321,17</t>
  </si>
  <si>
    <t>100,32</t>
  </si>
  <si>
    <t>187,68</t>
  </si>
  <si>
    <t>161,50</t>
  </si>
  <si>
    <t>221,47</t>
  </si>
  <si>
    <t>220,73</t>
  </si>
  <si>
    <t>689,02</t>
  </si>
  <si>
    <t>571,55</t>
  </si>
  <si>
    <t>581,24</t>
  </si>
  <si>
    <t>866,12</t>
  </si>
  <si>
    <t>621,94</t>
  </si>
  <si>
    <t>700,85</t>
  </si>
  <si>
    <t>770,93</t>
  </si>
  <si>
    <t>892,53</t>
  </si>
  <si>
    <t>806,19</t>
  </si>
  <si>
    <t>957,32</t>
  </si>
  <si>
    <t>1.044,52</t>
  </si>
  <si>
    <t>1.288,24</t>
  </si>
  <si>
    <t>1.015,41</t>
  </si>
  <si>
    <t>1.072,80</t>
  </si>
  <si>
    <t>1.306,53</t>
  </si>
  <si>
    <t>1.078,87</t>
  </si>
  <si>
    <t>65,87</t>
  </si>
  <si>
    <t>83,50</t>
  </si>
  <si>
    <t>64,69</t>
  </si>
  <si>
    <t>55,24</t>
  </si>
  <si>
    <t>55,05</t>
  </si>
  <si>
    <t>60,60</t>
  </si>
  <si>
    <t>63,68</t>
  </si>
  <si>
    <t>66,76</t>
  </si>
  <si>
    <t>77,03</t>
  </si>
  <si>
    <t>439,61</t>
  </si>
  <si>
    <t>749,29</t>
  </si>
  <si>
    <t>79,91</t>
  </si>
  <si>
    <t>54,37</t>
  </si>
  <si>
    <t>2.348,90</t>
  </si>
  <si>
    <t>162,49</t>
  </si>
  <si>
    <t>454,72</t>
  </si>
  <si>
    <t>468,51</t>
  </si>
  <si>
    <t>146,18</t>
  </si>
  <si>
    <t>174,26</t>
  </si>
  <si>
    <t>88,40</t>
  </si>
  <si>
    <t>302,67</t>
  </si>
  <si>
    <t>149,31</t>
  </si>
  <si>
    <t>4.361,71</t>
  </si>
  <si>
    <t>87,53</t>
  </si>
  <si>
    <t>1.500,00</t>
  </si>
  <si>
    <t>1.362,50</t>
  </si>
  <si>
    <t>1.200,00</t>
  </si>
  <si>
    <t>937,50</t>
  </si>
  <si>
    <t>763,16</t>
  </si>
  <si>
    <t>886,47</t>
  </si>
  <si>
    <t>1.468,57</t>
  </si>
  <si>
    <t>229,35</t>
  </si>
  <si>
    <t>468,48</t>
  </si>
  <si>
    <t>564,90</t>
  </si>
  <si>
    <t>46,51</t>
  </si>
  <si>
    <t>52,21</t>
  </si>
  <si>
    <t>63,95</t>
  </si>
  <si>
    <t>140,26</t>
  </si>
  <si>
    <t>1,41</t>
  </si>
  <si>
    <t>12,48</t>
  </si>
  <si>
    <t>24,74</t>
  </si>
  <si>
    <t>120,62</t>
  </si>
  <si>
    <t>55,41</t>
  </si>
  <si>
    <t>122,29</t>
  </si>
  <si>
    <t>218,13</t>
  </si>
  <si>
    <t>397,31</t>
  </si>
  <si>
    <t>545,32</t>
  </si>
  <si>
    <t>53,10</t>
  </si>
  <si>
    <t>44,71</t>
  </si>
  <si>
    <t>77,43</t>
  </si>
  <si>
    <t>53,37</t>
  </si>
  <si>
    <t>216,58</t>
  </si>
  <si>
    <t>107,65</t>
  </si>
  <si>
    <t>292,87</t>
  </si>
  <si>
    <t>27,71</t>
  </si>
  <si>
    <t>6,12</t>
  </si>
  <si>
    <t>168,59</t>
  </si>
  <si>
    <t>83,91</t>
  </si>
  <si>
    <t>228,23</t>
  </si>
  <si>
    <t>84,81</t>
  </si>
  <si>
    <t>0,93</t>
  </si>
  <si>
    <t>4,85</t>
  </si>
  <si>
    <t>40,50</t>
  </si>
  <si>
    <t>12,23</t>
  </si>
  <si>
    <t>6,82</t>
  </si>
  <si>
    <t>176,52</t>
  </si>
  <si>
    <t>3.493,67</t>
  </si>
  <si>
    <t>152,10</t>
  </si>
  <si>
    <t>221,58</t>
  </si>
  <si>
    <t>1.900,38</t>
  </si>
  <si>
    <t>310,00</t>
  </si>
  <si>
    <t>382,12</t>
  </si>
  <si>
    <t>475,74</t>
  </si>
  <si>
    <t>458,86</t>
  </si>
  <si>
    <t>552,47</t>
  </si>
  <si>
    <t>721,28</t>
  </si>
  <si>
    <t>775,00</t>
  </si>
  <si>
    <t>942,27</t>
  </si>
  <si>
    <t>1.074,25</t>
  </si>
  <si>
    <t>20,90</t>
  </si>
  <si>
    <t>7,72</t>
  </si>
  <si>
    <t>24,42</t>
  </si>
  <si>
    <t>48,60</t>
  </si>
  <si>
    <t>61,75</t>
  </si>
  <si>
    <t>89,85</t>
  </si>
  <si>
    <t>35,49</t>
  </si>
  <si>
    <t>725.729,26</t>
  </si>
  <si>
    <t>485,04</t>
  </si>
  <si>
    <t>18,66</t>
  </si>
  <si>
    <t>3.321,47</t>
  </si>
  <si>
    <t>9.533,61</t>
  </si>
  <si>
    <t>17.774,24</t>
  </si>
  <si>
    <t>20.453,61</t>
  </si>
  <si>
    <t>19.318,13</t>
  </si>
  <si>
    <t>21.735,52</t>
  </si>
  <si>
    <t>39.994,85</t>
  </si>
  <si>
    <t>22.368,10</t>
  </si>
  <si>
    <t>21.946,53</t>
  </si>
  <si>
    <t>79,88</t>
  </si>
  <si>
    <t>144,32</t>
  </si>
  <si>
    <t>37,03</t>
  </si>
  <si>
    <t>4.061,56</t>
  </si>
  <si>
    <t>21,53</t>
  </si>
  <si>
    <t>3.831,71</t>
  </si>
  <si>
    <t>2.752,16</t>
  </si>
  <si>
    <t>73,11</t>
  </si>
  <si>
    <t>43,46</t>
  </si>
  <si>
    <t>7.734,96</t>
  </si>
  <si>
    <t>21.265,16</t>
  </si>
  <si>
    <t>598,90</t>
  </si>
  <si>
    <t>714,46</t>
  </si>
  <si>
    <t>339,98</t>
  </si>
  <si>
    <t>789,64</t>
  </si>
  <si>
    <t>838,77</t>
  </si>
  <si>
    <t>252.500,00</t>
  </si>
  <si>
    <t>389.681,58</t>
  </si>
  <si>
    <t>383.293,35</t>
  </si>
  <si>
    <t>467.617,90</t>
  </si>
  <si>
    <t>481.686,54</t>
  </si>
  <si>
    <t>736,51</t>
  </si>
  <si>
    <t>325,48</t>
  </si>
  <si>
    <t>398,67</t>
  </si>
  <si>
    <t>47,90</t>
  </si>
  <si>
    <t>195,57</t>
  </si>
  <si>
    <t>429,68</t>
  </si>
  <si>
    <t>230,43</t>
  </si>
  <si>
    <t>3.035,16</t>
  </si>
  <si>
    <t>2.636,90</t>
  </si>
  <si>
    <t>3.852,67</t>
  </si>
  <si>
    <t>3.655,50</t>
  </si>
  <si>
    <t>9.766,82</t>
  </si>
  <si>
    <t>4.854,45</t>
  </si>
  <si>
    <t>4.562,60</t>
  </si>
  <si>
    <t>5.626,23</t>
  </si>
  <si>
    <t>1.120.000,00</t>
  </si>
  <si>
    <t>1.391.739,66</t>
  </si>
  <si>
    <t>1.464.985,53</t>
  </si>
  <si>
    <t>2.948,12</t>
  </si>
  <si>
    <t>15,61</t>
  </si>
  <si>
    <t>2.780,82</t>
  </si>
  <si>
    <t>3.937,02</t>
  </si>
  <si>
    <t>2.704,00</t>
  </si>
  <si>
    <t>76,72</t>
  </si>
  <si>
    <t>47,56</t>
  </si>
  <si>
    <t>184,13</t>
  </si>
  <si>
    <t>116,62</t>
  </si>
  <si>
    <t>65,23</t>
  </si>
  <si>
    <t>170,48</t>
  </si>
  <si>
    <t>107,31</t>
  </si>
  <si>
    <t>2.057,83</t>
  </si>
  <si>
    <t>76.181,27</t>
  </si>
  <si>
    <t>111.200,88</t>
  </si>
  <si>
    <t>134.571,27</t>
  </si>
  <si>
    <t>210.808,92</t>
  </si>
  <si>
    <t>60.913,74</t>
  </si>
  <si>
    <t>3.061,93</t>
  </si>
  <si>
    <t>2.658,13</t>
  </si>
  <si>
    <t>2.565,20</t>
  </si>
  <si>
    <t>2.727,08</t>
  </si>
  <si>
    <t>3.271,56</t>
  </si>
  <si>
    <t>18,01</t>
  </si>
  <si>
    <t>3.208,35</t>
  </si>
  <si>
    <t>2.725,51</t>
  </si>
  <si>
    <t>2.799,80</t>
  </si>
  <si>
    <t>3.327,31</t>
  </si>
  <si>
    <t>4.082,01</t>
  </si>
  <si>
    <t>3.111,81</t>
  </si>
  <si>
    <t>3.435,14</t>
  </si>
  <si>
    <t>2.743,78</t>
  </si>
  <si>
    <t>2.949,98</t>
  </si>
  <si>
    <t>603.840,00</t>
  </si>
  <si>
    <t>680.000,00</t>
  </si>
  <si>
    <t>942.933,28</t>
  </si>
  <si>
    <t>1.073.493,28</t>
  </si>
  <si>
    <t>626.506,64</t>
  </si>
  <si>
    <t>88,29</t>
  </si>
  <si>
    <t>99,91</t>
  </si>
  <si>
    <t>150,74</t>
  </si>
  <si>
    <t>300,85</t>
  </si>
  <si>
    <t>356,67</t>
  </si>
  <si>
    <t>33,53</t>
  </si>
  <si>
    <t>202,15</t>
  </si>
  <si>
    <t>130,19</t>
  </si>
  <si>
    <t>219,89</t>
  </si>
  <si>
    <t>155,67</t>
  </si>
  <si>
    <t>42,28</t>
  </si>
  <si>
    <t>38,15</t>
  </si>
  <si>
    <t>132,87</t>
  </si>
  <si>
    <t>79,04</t>
  </si>
  <si>
    <t>153,31</t>
  </si>
  <si>
    <t>240,35</t>
  </si>
  <si>
    <t>79,54</t>
  </si>
  <si>
    <t>85,52</t>
  </si>
  <si>
    <t>118,38</t>
  </si>
  <si>
    <t>27,90</t>
  </si>
  <si>
    <t>15,48</t>
  </si>
  <si>
    <t>12,75</t>
  </si>
  <si>
    <t>41,41</t>
  </si>
  <si>
    <t>229,59</t>
  </si>
  <si>
    <t>103,77</t>
  </si>
  <si>
    <t>5,60</t>
  </si>
  <si>
    <t>64.201,56</t>
  </si>
  <si>
    <t>9.252,10</t>
  </si>
  <si>
    <t>28.963,11</t>
  </si>
  <si>
    <t>15.840,33</t>
  </si>
  <si>
    <t>66,34</t>
  </si>
  <si>
    <t>140,81</t>
  </si>
  <si>
    <t>245,00</t>
  </si>
  <si>
    <t>3.480,16</t>
  </si>
  <si>
    <t>322,50</t>
  </si>
  <si>
    <t>243,39</t>
  </si>
  <si>
    <t>311,00</t>
  </si>
  <si>
    <t>351,57</t>
  </si>
  <si>
    <t>327,69</t>
  </si>
  <si>
    <t>336,82</t>
  </si>
  <si>
    <t>25,36</t>
  </si>
  <si>
    <t>25,28</t>
  </si>
  <si>
    <t>17,34</t>
  </si>
  <si>
    <t>99,00</t>
  </si>
  <si>
    <t>48,35</t>
  </si>
  <si>
    <t>1.440,01</t>
  </si>
  <si>
    <t>904,50</t>
  </si>
  <si>
    <t>300,00</t>
  </si>
  <si>
    <t>693,00</t>
  </si>
  <si>
    <t>864,00</t>
  </si>
  <si>
    <t>45,00</t>
  </si>
  <si>
    <t>2.395,26</t>
  </si>
  <si>
    <t>4,65</t>
  </si>
  <si>
    <t>173,66</t>
  </si>
  <si>
    <t>364,15</t>
  </si>
  <si>
    <t>341,56</t>
  </si>
  <si>
    <t>269,36</t>
  </si>
  <si>
    <t>239,80</t>
  </si>
  <si>
    <t>297,16</t>
  </si>
  <si>
    <t>206,01</t>
  </si>
  <si>
    <t>213,79</t>
  </si>
  <si>
    <t>227,25</t>
  </si>
  <si>
    <t>266,94</t>
  </si>
  <si>
    <t>247,80</t>
  </si>
  <si>
    <t>225,01</t>
  </si>
  <si>
    <t>237,23</t>
  </si>
  <si>
    <t>227,00</t>
  </si>
  <si>
    <t>247,55</t>
  </si>
  <si>
    <t>329,15</t>
  </si>
  <si>
    <t>462,20</t>
  </si>
  <si>
    <t>511,10</t>
  </si>
  <si>
    <t>537,92</t>
  </si>
  <si>
    <t>579,69</t>
  </si>
  <si>
    <t>581,16</t>
  </si>
  <si>
    <t>107,18</t>
  </si>
  <si>
    <t>428,08</t>
  </si>
  <si>
    <t>57,73</t>
  </si>
  <si>
    <t>69,24</t>
  </si>
  <si>
    <t>159,78</t>
  </si>
  <si>
    <t>143,80</t>
  </si>
  <si>
    <t>106,52</t>
  </si>
  <si>
    <t>43,54</t>
  </si>
  <si>
    <t>24,12</t>
  </si>
  <si>
    <t>683,78</t>
  </si>
  <si>
    <t>56,69</t>
  </si>
  <si>
    <t>241,06</t>
  </si>
  <si>
    <t>140,91</t>
  </si>
  <si>
    <t>188,43</t>
  </si>
  <si>
    <t>349,11</t>
  </si>
  <si>
    <t>756,60</t>
  </si>
  <si>
    <t>591,50</t>
  </si>
  <si>
    <t>110,65</t>
  </si>
  <si>
    <t>114,60</t>
  </si>
  <si>
    <t>308,58</t>
  </si>
  <si>
    <t>76,85</t>
  </si>
  <si>
    <t>162,28</t>
  </si>
  <si>
    <t>237,88</t>
  </si>
  <si>
    <t>96,59</t>
  </si>
  <si>
    <t>61,13</t>
  </si>
  <si>
    <t>141,76</t>
  </si>
  <si>
    <t>57,23</t>
  </si>
  <si>
    <t>131,57</t>
  </si>
  <si>
    <t>266,00</t>
  </si>
  <si>
    <t>5.870.216,34</t>
  </si>
  <si>
    <t>9,64</t>
  </si>
  <si>
    <t>31,02</t>
  </si>
  <si>
    <t>18,64</t>
  </si>
  <si>
    <t>60,43</t>
  </si>
  <si>
    <t>97,11</t>
  </si>
  <si>
    <t>51,69</t>
  </si>
  <si>
    <t>31,05</t>
  </si>
  <si>
    <t>123,89</t>
  </si>
  <si>
    <t>256,95</t>
  </si>
  <si>
    <t>311,08</t>
  </si>
  <si>
    <t>32,75</t>
  </si>
  <si>
    <t>648,18</t>
  </si>
  <si>
    <t>142,23</t>
  </si>
  <si>
    <t>135,99</t>
  </si>
  <si>
    <t>70,83</t>
  </si>
  <si>
    <t>72,90</t>
  </si>
  <si>
    <t>75,36</t>
  </si>
  <si>
    <t>70,49</t>
  </si>
  <si>
    <t>146,15</t>
  </si>
  <si>
    <t>118,56</t>
  </si>
  <si>
    <t>40,10</t>
  </si>
  <si>
    <t>39,12</t>
  </si>
  <si>
    <t>1.013.748,16</t>
  </si>
  <si>
    <t>955.000,00</t>
  </si>
  <si>
    <t>847.067,23</t>
  </si>
  <si>
    <t>635.320,53</t>
  </si>
  <si>
    <t>819.742,39</t>
  </si>
  <si>
    <t>611.063,33</t>
  </si>
  <si>
    <t>834.942,84</t>
  </si>
  <si>
    <t>184.451,46</t>
  </si>
  <si>
    <t>914.071,46</t>
  </si>
  <si>
    <t>750.357,15</t>
  </si>
  <si>
    <t>24.771,80</t>
  </si>
  <si>
    <t>51,54</t>
  </si>
  <si>
    <t>724,04</t>
  </si>
  <si>
    <t>89,34</t>
  </si>
  <si>
    <t>42,74</t>
  </si>
  <si>
    <t>191,48</t>
  </si>
  <si>
    <t>72,51</t>
  </si>
  <si>
    <t>45,75</t>
  </si>
  <si>
    <t>184,45</t>
  </si>
  <si>
    <t>146,76</t>
  </si>
  <si>
    <t>155,43</t>
  </si>
  <si>
    <t>184,19</t>
  </si>
  <si>
    <t>4.211,47</t>
  </si>
  <si>
    <t>59,85</t>
  </si>
  <si>
    <t>70,96</t>
  </si>
  <si>
    <t>159,20</t>
  </si>
  <si>
    <t>189,65</t>
  </si>
  <si>
    <t>43,72</t>
  </si>
  <si>
    <t>248,09</t>
  </si>
  <si>
    <t>629,09</t>
  </si>
  <si>
    <t>150,62</t>
  </si>
  <si>
    <t>321,63</t>
  </si>
  <si>
    <t>496,18</t>
  </si>
  <si>
    <t>571,50</t>
  </si>
  <si>
    <t>756,68</t>
  </si>
  <si>
    <t>2.410,93</t>
  </si>
  <si>
    <t>816,04</t>
  </si>
  <si>
    <t>428,81</t>
  </si>
  <si>
    <t>83.450,00</t>
  </si>
  <si>
    <t>102.707,68</t>
  </si>
  <si>
    <t>58.610,36</t>
  </si>
  <si>
    <t>69.634,70</t>
  </si>
  <si>
    <t>55.400,75</t>
  </si>
  <si>
    <t>116.034,57</t>
  </si>
  <si>
    <t>121.616,51</t>
  </si>
  <si>
    <t>142.758,10</t>
  </si>
  <si>
    <t>509,38</t>
  </si>
  <si>
    <t>374,00</t>
  </si>
  <si>
    <t>259,57</t>
  </si>
  <si>
    <t>318,04</t>
  </si>
  <si>
    <t>168,95</t>
  </si>
  <si>
    <t>207,20</t>
  </si>
  <si>
    <t>2,97</t>
  </si>
  <si>
    <t>36,33</t>
  </si>
  <si>
    <t>142,65</t>
  </si>
  <si>
    <t>42,46</t>
  </si>
  <si>
    <t>237,38</t>
  </si>
  <si>
    <t>30,41</t>
  </si>
  <si>
    <t>44,31</t>
  </si>
  <si>
    <t>35,63</t>
  </si>
  <si>
    <t>45,25</t>
  </si>
  <si>
    <t>46,14</t>
  </si>
  <si>
    <t>97,03</t>
  </si>
  <si>
    <t>81,99</t>
  </si>
  <si>
    <t>162,17</t>
  </si>
  <si>
    <t>48,51</t>
  </si>
  <si>
    <t>112,09</t>
  </si>
  <si>
    <t>8,89</t>
  </si>
  <si>
    <t>63,24</t>
  </si>
  <si>
    <t>88,94</t>
  </si>
  <si>
    <t>151,50</t>
  </si>
  <si>
    <t>37,41</t>
  </si>
  <si>
    <t>75,70</t>
  </si>
  <si>
    <t>486,05</t>
  </si>
  <si>
    <t>248,91</t>
  </si>
  <si>
    <t>48,19</t>
  </si>
  <si>
    <t>795,17</t>
  </si>
  <si>
    <t>38,46</t>
  </si>
  <si>
    <t>122,10</t>
  </si>
  <si>
    <t>57,63</t>
  </si>
  <si>
    <t>45,29</t>
  </si>
  <si>
    <t>212,92</t>
  </si>
  <si>
    <t>2.831,69</t>
  </si>
  <si>
    <t>45,10</t>
  </si>
  <si>
    <t>8.027,27</t>
  </si>
  <si>
    <t>7.741,18</t>
  </si>
  <si>
    <t>26,65</t>
  </si>
  <si>
    <t>4.744,39</t>
  </si>
  <si>
    <t>24,97</t>
  </si>
  <si>
    <t>28,63</t>
  </si>
  <si>
    <t>51,26</t>
  </si>
  <si>
    <t>16,11</t>
  </si>
  <si>
    <t>1.405,17</t>
  </si>
  <si>
    <t>140,77</t>
  </si>
  <si>
    <t>209,54</t>
  </si>
  <si>
    <t>264,18</t>
  </si>
  <si>
    <t>160,26</t>
  </si>
  <si>
    <t>296,16</t>
  </si>
  <si>
    <t>350,64</t>
  </si>
  <si>
    <t>50,44</t>
  </si>
  <si>
    <t>106,93</t>
  </si>
  <si>
    <t>95,80</t>
  </si>
  <si>
    <t>107,86</t>
  </si>
  <si>
    <t>125,34</t>
  </si>
  <si>
    <t>176,96</t>
  </si>
  <si>
    <t>113,68</t>
  </si>
  <si>
    <t>126,68</t>
  </si>
  <si>
    <t>191,16</t>
  </si>
  <si>
    <t>232,89</t>
  </si>
  <si>
    <t>249,72</t>
  </si>
  <si>
    <t>266,48</t>
  </si>
  <si>
    <t>303,33</t>
  </si>
  <si>
    <t>333,28</t>
  </si>
  <si>
    <t>351,70</t>
  </si>
  <si>
    <t>498,92</t>
  </si>
  <si>
    <t>615,86</t>
  </si>
  <si>
    <t>688,62</t>
  </si>
  <si>
    <t>789,96</t>
  </si>
  <si>
    <t>243,42</t>
  </si>
  <si>
    <t>198,59</t>
  </si>
  <si>
    <t>205,08</t>
  </si>
  <si>
    <t>211,77</t>
  </si>
  <si>
    <t>553,72</t>
  </si>
  <si>
    <t>699,54</t>
  </si>
  <si>
    <t>3.541,25</t>
  </si>
  <si>
    <t>29,16</t>
  </si>
  <si>
    <t>30,99</t>
  </si>
  <si>
    <t>31,87</t>
  </si>
  <si>
    <t>123,92</t>
  </si>
  <si>
    <t>19,27</t>
  </si>
  <si>
    <t>150,75</t>
  </si>
  <si>
    <t>72,98</t>
  </si>
  <si>
    <t>1.576,29</t>
  </si>
  <si>
    <t>83,87</t>
  </si>
  <si>
    <t>168,33</t>
  </si>
  <si>
    <t>202,44</t>
  </si>
  <si>
    <t>442,06</t>
  </si>
  <si>
    <t>362,68</t>
  </si>
  <si>
    <t>94,66</t>
  </si>
  <si>
    <t>212,95</t>
  </si>
  <si>
    <t>567,18</t>
  </si>
  <si>
    <t>241,71</t>
  </si>
  <si>
    <t>155,51</t>
  </si>
  <si>
    <t>274,72</t>
  </si>
  <si>
    <t>1.824,50</t>
  </si>
  <si>
    <t>59,90</t>
  </si>
  <si>
    <t>117,09</t>
  </si>
  <si>
    <t>1.480,42</t>
  </si>
  <si>
    <t>123,02</t>
  </si>
  <si>
    <t>155,83</t>
  </si>
  <si>
    <t>103,74</t>
  </si>
  <si>
    <t>60,55</t>
  </si>
  <si>
    <t>17,12</t>
  </si>
  <si>
    <t>1.077.369,98</t>
  </si>
  <si>
    <t>4.438.385,29</t>
  </si>
  <si>
    <t>1.045.206,35</t>
  </si>
  <si>
    <t>1.355.000,00</t>
  </si>
  <si>
    <t>1.346.712,41</t>
  </si>
  <si>
    <t>1.996.117,97</t>
  </si>
  <si>
    <t>1.093.944,88</t>
  </si>
  <si>
    <t>320.887,82</t>
  </si>
  <si>
    <t>371.822,40</t>
  </si>
  <si>
    <t>109.509,32</t>
  </si>
  <si>
    <t>177.585,93</t>
  </si>
  <si>
    <t>272.500,00</t>
  </si>
  <si>
    <t>262.504,07</t>
  </si>
  <si>
    <t>292.873,81</t>
  </si>
  <si>
    <t>30,97</t>
  </si>
  <si>
    <t>166,61</t>
  </si>
  <si>
    <t>30,58</t>
  </si>
  <si>
    <t>41,53</t>
  </si>
  <si>
    <t>138,32</t>
  </si>
  <si>
    <t>216,64</t>
  </si>
  <si>
    <t>333,45</t>
  </si>
  <si>
    <t>471,24</t>
  </si>
  <si>
    <t>548,82</t>
  </si>
  <si>
    <t>81,45</t>
  </si>
  <si>
    <t>305,07</t>
  </si>
  <si>
    <t>102,13</t>
  </si>
  <si>
    <t>160,30</t>
  </si>
  <si>
    <t>137,77</t>
  </si>
  <si>
    <t>163,42</t>
  </si>
  <si>
    <t>186,50</t>
  </si>
  <si>
    <t>128,97</t>
  </si>
  <si>
    <t>223,19</t>
  </si>
  <si>
    <t>226,35</t>
  </si>
  <si>
    <t>29,98</t>
  </si>
  <si>
    <t>99,55</t>
  </si>
  <si>
    <t>55,09</t>
  </si>
  <si>
    <t>80,08</t>
  </si>
  <si>
    <t>56,02</t>
  </si>
  <si>
    <t>83,38</t>
  </si>
  <si>
    <t>99,81</t>
  </si>
  <si>
    <t>35,37</t>
  </si>
  <si>
    <t>55,73</t>
  </si>
  <si>
    <t>61,50</t>
  </si>
  <si>
    <t>87,22</t>
  </si>
  <si>
    <t>103,02</t>
  </si>
  <si>
    <t>89,69</t>
  </si>
  <si>
    <t>147,35</t>
  </si>
  <si>
    <t>38,44</t>
  </si>
  <si>
    <t>127,95</t>
  </si>
  <si>
    <t>157,51</t>
  </si>
  <si>
    <t xml:space="preserve">TUBO MONOCAMADA PEX, DN 16 MM, PARA AGUA QUENTE E FRIA                                                                                                                                                                                                                                                                                                                                                                                                                                                    </t>
  </si>
  <si>
    <t xml:space="preserve">TUBO MONOCAMADA PEX, DN 20 MM, PARA AGUA QUENTE E FRIA                                                                                                                                                                                                                                                                                                                                                                                                                                                    </t>
  </si>
  <si>
    <t xml:space="preserve">TUBO MONOCAMADA PEX, DN 25 MM, PARA AGUA QUENTE E FRIA                                                                                                                                                                                                                                                                                                                                                                                                                                                    </t>
  </si>
  <si>
    <t>10,46</t>
  </si>
  <si>
    <t xml:space="preserve">TUBO MONOCAMADA PEX, DN 32 MM, PARA AGUA QUENTE E FRIA                                                                                                                                                                                                                                                                                                                                                                                                                                                    </t>
  </si>
  <si>
    <t>60,93</t>
  </si>
  <si>
    <t>162,25</t>
  </si>
  <si>
    <t>238,69</t>
  </si>
  <si>
    <t>321,54</t>
  </si>
  <si>
    <t>424,72</t>
  </si>
  <si>
    <t>49,48</t>
  </si>
  <si>
    <t>133,17</t>
  </si>
  <si>
    <t>225,69</t>
  </si>
  <si>
    <t>343,57</t>
  </si>
  <si>
    <t>487,88</t>
  </si>
  <si>
    <t>51,07</t>
  </si>
  <si>
    <t>35,69</t>
  </si>
  <si>
    <t>29,04</t>
  </si>
  <si>
    <t>61,34</t>
  </si>
  <si>
    <t>10,21</t>
  </si>
  <si>
    <t>28,92</t>
  </si>
  <si>
    <t>47,93</t>
  </si>
  <si>
    <t>66,68</t>
  </si>
  <si>
    <t>21,52</t>
  </si>
  <si>
    <t>433,81</t>
  </si>
  <si>
    <t>81,88</t>
  </si>
  <si>
    <t>166,77</t>
  </si>
  <si>
    <t>196,90</t>
  </si>
  <si>
    <t>92,45</t>
  </si>
  <si>
    <t>120,51</t>
  </si>
  <si>
    <t>608.840,39</t>
  </si>
  <si>
    <t>46,17</t>
  </si>
  <si>
    <t>72,53</t>
  </si>
  <si>
    <t>130,27</t>
  </si>
  <si>
    <t>200,87</t>
  </si>
  <si>
    <t>100,64</t>
  </si>
  <si>
    <t>272,44</t>
  </si>
  <si>
    <t>152,45</t>
  </si>
  <si>
    <t>373,49</t>
  </si>
  <si>
    <t>657,30</t>
  </si>
  <si>
    <t>195,28</t>
  </si>
  <si>
    <t>70,86</t>
  </si>
  <si>
    <t>116,72</t>
  </si>
  <si>
    <t>391,24</t>
  </si>
  <si>
    <t>273,58</t>
  </si>
  <si>
    <t>85,88</t>
  </si>
  <si>
    <t>540,38</t>
  </si>
  <si>
    <t>838,13</t>
  </si>
  <si>
    <t>90,24</t>
  </si>
  <si>
    <t>242,72</t>
  </si>
  <si>
    <t>151,47</t>
  </si>
  <si>
    <t>331,46</t>
  </si>
  <si>
    <t>575,26</t>
  </si>
  <si>
    <t>5,26</t>
  </si>
  <si>
    <t>56,71</t>
  </si>
  <si>
    <t>90,64</t>
  </si>
  <si>
    <t>95,31</t>
  </si>
  <si>
    <t>84.756,03</t>
  </si>
  <si>
    <t>4.711.696,71</t>
  </si>
  <si>
    <t>1.983.569,63</t>
  </si>
  <si>
    <t>1.997.943,46</t>
  </si>
  <si>
    <t>2.420.530,00</t>
  </si>
  <si>
    <t>2.144.554,96</t>
  </si>
  <si>
    <t>3.223,83</t>
  </si>
  <si>
    <t>359,58</t>
  </si>
  <si>
    <t>312,95</t>
  </si>
  <si>
    <t>813,69</t>
  </si>
  <si>
    <t>951,39</t>
  </si>
  <si>
    <t>280,41</t>
  </si>
  <si>
    <t>87,62</t>
  </si>
  <si>
    <t>124,54</t>
  </si>
  <si>
    <t>202,17</t>
  </si>
  <si>
    <t>100,14</t>
  </si>
  <si>
    <t>65,72</t>
  </si>
  <si>
    <t>75,11</t>
  </si>
  <si>
    <t>106,40</t>
  </si>
  <si>
    <t>194,03</t>
  </si>
  <si>
    <t>217,27</t>
  </si>
  <si>
    <t>167,36</t>
  </si>
  <si>
    <t>235,00</t>
  </si>
  <si>
    <t>273,83</t>
  </si>
  <si>
    <t>154,70</t>
  </si>
  <si>
    <t>209,00</t>
  </si>
  <si>
    <t>44,60</t>
  </si>
  <si>
    <t>36,87</t>
  </si>
  <si>
    <t>66,57</t>
  </si>
  <si>
    <t>71,26</t>
  </si>
  <si>
    <t>TOTAL DE INSUMOS : 5016</t>
  </si>
  <si>
    <t>Ref. SICRO 10/2022</t>
  </si>
  <si>
    <t xml:space="preserve">[9]
Encargos complementares
</t>
  </si>
  <si>
    <t xml:space="preserve">
[10]
Custo Total Mensal
do Posto</t>
  </si>
  <si>
    <t>Salário (por hora)</t>
  </si>
  <si>
    <t>Encargos complementares</t>
  </si>
  <si>
    <t>3 - POTENCIAL DE TRANSPORTE DE CHORUME</t>
  </si>
  <si>
    <t>(20) Número de ciclos por dia (arredondado para menor inteiro)</t>
  </si>
  <si>
    <t xml:space="preserve">(19) Números de ciclos por dia </t>
  </si>
  <si>
    <t>(24) Produção por caminhão por dia</t>
  </si>
  <si>
    <t>Posto de Trabalho Referência (SINAPI)</t>
  </si>
  <si>
    <t>Quantidade de veículos (un.)</t>
  </si>
  <si>
    <t>Quantidade de bombas (un.)</t>
  </si>
  <si>
    <t>Potencial total de volume anual a ser transportado por esse conjunto</t>
  </si>
  <si>
    <t>Potencial total de volume mensal a ser transportado por esse conjunto</t>
  </si>
  <si>
    <t>Volume anual a ser transportado por esse conjunto</t>
  </si>
  <si>
    <t>Volume mensal a ser transportado por esse conjunto</t>
  </si>
  <si>
    <t>0 - PARCELA DO SERVIÇO</t>
  </si>
  <si>
    <t>Parcela a ser transportada por este conjunto</t>
  </si>
  <si>
    <t>Fração do serviço realizado com estes equipamentos</t>
  </si>
  <si>
    <t>Aproveitamento do potencial</t>
  </si>
  <si>
    <t>Horas/mês</t>
  </si>
  <si>
    <t>ENCARGOS SOCIAIS</t>
  </si>
  <si>
    <t>Enc. Leis Sociais (Horista) (SINAPI 12/2022)</t>
  </si>
  <si>
    <t>E - Encargos Sociais e Complementares</t>
  </si>
  <si>
    <t>Auxílio Transporte (SINAPI 12/2022)</t>
  </si>
  <si>
    <t>Exames (SINAPI 12/2022)</t>
  </si>
  <si>
    <t>Seguro (SINAPI 12/2022)</t>
  </si>
  <si>
    <t>Ferramentas (SINAPI 12/2022)</t>
  </si>
  <si>
    <t>EPI (SINAPI 12/2022)</t>
  </si>
  <si>
    <t>Auxílio Alimentação (SINAPI 12/2022)</t>
  </si>
  <si>
    <t>4 - EQUIPAMENTOS - RESUMO</t>
  </si>
  <si>
    <t xml:space="preserve">Número de viagens
</t>
  </si>
  <si>
    <t>*Aproveitamento</t>
  </si>
  <si>
    <t>* O valor apontado em Aproveitamento não poderá ser superior a 100%. Um valor acima de 100% demonstra a inexequibilidade técnica da proposta.</t>
  </si>
  <si>
    <t>PLANILHA MODELO</t>
  </si>
  <si>
    <t>Un</t>
  </si>
  <si>
    <t>Preço Item</t>
  </si>
  <si>
    <t>Preço Total</t>
  </si>
  <si>
    <t>SUBTOTAL - 1</t>
  </si>
  <si>
    <t>TOTAL MENSAL - R$:</t>
  </si>
  <si>
    <t>TOTAL ANUAL - R$:</t>
  </si>
  <si>
    <t>T/mês</t>
  </si>
  <si>
    <t>T/MÊS</t>
  </si>
  <si>
    <t>QUANT (T)</t>
  </si>
  <si>
    <t>preço unitário¹ (R$/T)</t>
  </si>
  <si>
    <t>Preencher apenas os espaços em verde:</t>
  </si>
  <si>
    <t>Cavalo mecânico estradeiro 6 x 2, PBT 23.000 kg - 265 kW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</si>
</sst>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8" formatCode="&quot;R$&quot;\ #,##0.00;[Red]\-&quot;R$&quot;\ #,##0.00"/>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d&quot;-&quot;mmm&quot;-&quot;yy"/>
    <numFmt numFmtId="166" formatCode="#,##0.00;[Red]#,##0.00"/>
    <numFmt numFmtId="167" formatCode="&quot;R$&quot;#,##0.00"/>
    <numFmt numFmtId="168" formatCode="&quot; R$ &quot;* #,##0.00&quot; &quot;;&quot; R$ &quot;* \(#,##0.00\);&quot; R$ &quot;* &quot;-&quot;??&quot; &quot;"/>
    <numFmt numFmtId="169" formatCode="&quot; &quot;* #,##0.00&quot; &quot;;&quot; &quot;* \(#,##0.00\);&quot; &quot;* &quot;-&quot;??&quot; &quot;"/>
    <numFmt numFmtId="170" formatCode="#,##0.00&quot; h&quot;"/>
    <numFmt numFmtId="171" formatCode="&quot; &quot;* #,##0&quot; &quot;;&quot; &quot;* \(#,##0\);&quot; &quot;* &quot;-&quot;??&quot; &quot;"/>
    <numFmt numFmtId="172" formatCode="0.000"/>
    <numFmt numFmtId="173" formatCode="#,##0.00&quot; unidade&quot;"/>
    <numFmt numFmtId="174" formatCode="#,##0&quot; unidade&quot;"/>
    <numFmt numFmtId="175" formatCode="#,##0.00&quot; Horas Prod.&quot;"/>
    <numFmt numFmtId="176" formatCode="#,##0.00&quot; hs/mês &quot;"/>
    <numFmt numFmtId="177" formatCode="0.0%"/>
    <numFmt numFmtId="178" formatCode="&quot;R$&quot;#,##0.000"/>
    <numFmt numFmtId="179" formatCode="&quot;R$ &quot;#,##0.00"/>
    <numFmt numFmtId="180" formatCode="&quot;R$ &quot;#,##0.000"/>
    <numFmt numFmtId="181" formatCode="#,##0&quot;  h &quot;"/>
    <numFmt numFmtId="182" formatCode="0.0"/>
    <numFmt numFmtId="183" formatCode="&quot;R$&quot;\ #,##0.00"/>
    <numFmt numFmtId="184" formatCode="0.0000%"/>
    <numFmt numFmtId="185" formatCode="mmm/yyyy"/>
    <numFmt numFmtId="186" formatCode="_(&quot;R$ &quot;* #,##0.00_);_(&quot;R$ &quot;* \(#,##0.00\);_(&quot;R$ &quot;* &quot;-&quot;??_);_(@_)"/>
    <numFmt numFmtId="187" formatCode="_(* #,##0_);_(* \(#,##0\);_(* &quot;-&quot;??_);_(@_)"/>
    <numFmt numFmtId="188" formatCode="_(&quot;Cr$&quot;* #,##0_);_(&quot;Cr$&quot;* \(#,##0\);_(&quot;Cr$&quot;* &quot;-&quot;_);_(@_)"/>
    <numFmt numFmtId="189" formatCode="_(* #,##0.0000_);_(* \(#,##0.0000\);_(* &quot;-&quot;??_);_(@_)"/>
    <numFmt numFmtId="190" formatCode="\$#,##0\ ;\(\$#,##0\)"/>
    <numFmt numFmtId="191" formatCode="_-* #,##0.00\ [$€]_-;\-* #,##0.00\ [$€]_-;_-* &quot;-&quot;??\ [$€]_-;_-@_-"/>
    <numFmt numFmtId="192" formatCode="&quot;R$ &quot;#,##0.00_);[Red]\(&quot;R$ &quot;#,##0.00\)"/>
    <numFmt numFmtId="193" formatCode="_-* #,##0.00_-;\-* #,##0.00_-;_-* \-??_-;_-@_-"/>
    <numFmt numFmtId="194" formatCode="\$#,##0.00\ ;\(\$#,##0.00\)"/>
    <numFmt numFmtId="195" formatCode="#,##0."/>
    <numFmt numFmtId="196" formatCode="\$#."/>
    <numFmt numFmtId="197" formatCode="_([$€-2]* #,##0.00_);_([$€-2]* \(#,##0.00\);_([$€-2]* &quot;-&quot;??_)"/>
    <numFmt numFmtId="198" formatCode="#.00"/>
    <numFmt numFmtId="199" formatCode="&quot; R$&quot;* #,##0.00&quot; &quot;;&quot;-R$&quot;* #,##0.00&quot; &quot;;&quot; R$&quot;* &quot;-&quot;??&quot; &quot;"/>
    <numFmt numFmtId="200" formatCode="#,##0.00&quot; Horas Improd.&quot;"/>
    <numFmt numFmtId="201" formatCode="#,##0.00&quot; litros&quot;"/>
    <numFmt numFmtId="202" formatCode="_-&quot;R$&quot;\ * #,##0.000_-;\-&quot;R$&quot;\ * #,##0.000_-;_-&quot;R$&quot;\ * &quot;-&quot;??_-;_-@_-"/>
    <numFmt numFmtId="203" formatCode="_-[$R$-416]\ * #,##0.00_-;\-[$R$-416]\ * #,##0.00_-;_-[$R$-416]\ * &quot;-&quot;??_-;_-@_-"/>
    <numFmt numFmtId="204" formatCode="0.0000"/>
  </numFmts>
  <fonts count="114">
    <font>
      <sz val="12"/>
      <color indexed="8"/>
      <name val="Verdana"/>
    </font>
    <font>
      <sz val="11"/>
      <color theme="1"/>
      <name val="Helvetica"/>
      <family val="2"/>
      <scheme val="minor"/>
    </font>
    <font>
      <sz val="10"/>
      <color indexed="8"/>
      <name val="Arial"/>
      <family val="2"/>
    </font>
    <font>
      <sz val="12"/>
      <color indexed="8"/>
      <name val="Verdana"/>
      <family val="2"/>
    </font>
    <font>
      <sz val="10"/>
      <color indexed="8"/>
      <name val="Arial Bold"/>
    </font>
    <font>
      <u/>
      <sz val="10"/>
      <color indexed="10"/>
      <name val="Arial"/>
      <family val="2"/>
    </font>
    <font>
      <sz val="8"/>
      <color indexed="8"/>
      <name val="Arial Bold"/>
    </font>
    <font>
      <sz val="8"/>
      <color indexed="8"/>
      <name val="Arial"/>
      <family val="2"/>
    </font>
    <font>
      <sz val="7"/>
      <color indexed="8"/>
      <name val="Arial"/>
      <family val="2"/>
    </font>
    <font>
      <b/>
      <sz val="12"/>
      <color indexed="8"/>
      <name val="Calibri"/>
      <family val="2"/>
    </font>
    <font>
      <sz val="12"/>
      <color indexed="8"/>
      <name val="Calibri"/>
      <family val="2"/>
    </font>
    <font>
      <sz val="11"/>
      <color indexed="8"/>
      <name val="Calibri"/>
      <family val="2"/>
    </font>
    <font>
      <b/>
      <sz val="11"/>
      <color indexed="8"/>
      <name val="Calibri"/>
      <family val="2"/>
    </font>
    <font>
      <i/>
      <sz val="12"/>
      <color indexed="8"/>
      <name val="Calibri"/>
      <family val="2"/>
    </font>
    <font>
      <i/>
      <vertAlign val="subscript"/>
      <sz val="12"/>
      <color indexed="8"/>
      <name val="Calibri"/>
      <family val="2"/>
    </font>
    <font>
      <vertAlign val="subscript"/>
      <sz val="12"/>
      <color indexed="8"/>
      <name val="Calibri"/>
      <family val="2"/>
    </font>
    <font>
      <b/>
      <i/>
      <sz val="10"/>
      <color indexed="8"/>
      <name val="Arial"/>
      <family val="2"/>
    </font>
    <font>
      <sz val="10"/>
      <color indexed="13"/>
      <name val="Arial"/>
      <family val="2"/>
    </font>
    <font>
      <i/>
      <sz val="10"/>
      <color indexed="8"/>
      <name val="Arial"/>
      <family val="2"/>
    </font>
    <font>
      <b/>
      <i/>
      <sz val="11"/>
      <color indexed="8"/>
      <name val="Calibri"/>
      <family val="2"/>
    </font>
    <font>
      <u/>
      <sz val="12"/>
      <color indexed="8"/>
      <name val="Arial Bold"/>
    </font>
    <font>
      <sz val="11"/>
      <color indexed="8"/>
      <name val="Arial Bold"/>
    </font>
    <font>
      <u/>
      <sz val="10"/>
      <color indexed="8"/>
      <name val="Arial Bold"/>
    </font>
    <font>
      <sz val="11"/>
      <color indexed="8"/>
      <name val="Arial"/>
      <family val="2"/>
    </font>
    <font>
      <b/>
      <sz val="10"/>
      <color indexed="8"/>
      <name val="Calibri"/>
      <family val="2"/>
    </font>
    <font>
      <sz val="10"/>
      <name val="Arial"/>
      <family val="2"/>
    </font>
    <font>
      <sz val="10"/>
      <color indexed="8"/>
      <name val="Arial"/>
      <family val="2"/>
    </font>
    <font>
      <sz val="10"/>
      <name val="Arial Bold"/>
    </font>
    <font>
      <sz val="7"/>
      <color indexed="8"/>
      <name val="Arial"/>
      <family val="2"/>
    </font>
    <font>
      <b/>
      <sz val="10"/>
      <color indexed="8"/>
      <name val="Arial Bold"/>
    </font>
    <font>
      <u/>
      <sz val="12"/>
      <color theme="10"/>
      <name val="Verdana"/>
      <family val="2"/>
    </font>
    <font>
      <u/>
      <sz val="12"/>
      <color theme="11"/>
      <name val="Verdana"/>
      <family val="2"/>
    </font>
    <font>
      <b/>
      <sz val="10"/>
      <color indexed="8"/>
      <name val="Verdana"/>
      <family val="2"/>
    </font>
    <font>
      <sz val="10"/>
      <color indexed="8"/>
      <name val="Verdana"/>
      <family val="2"/>
    </font>
    <font>
      <sz val="8"/>
      <name val="Verdana"/>
      <family val="2"/>
    </font>
    <font>
      <sz val="11"/>
      <name val="Calibri"/>
      <family val="2"/>
    </font>
    <font>
      <sz val="10"/>
      <color rgb="FFFF0000"/>
      <name val="Arial Bold"/>
    </font>
    <font>
      <sz val="12"/>
      <color indexed="8"/>
      <name val="Verdana"/>
      <family val="2"/>
    </font>
    <font>
      <b/>
      <sz val="15"/>
      <color theme="3"/>
      <name val="Helvetica"/>
      <family val="2"/>
      <scheme val="minor"/>
    </font>
    <font>
      <b/>
      <sz val="13"/>
      <color theme="3"/>
      <name val="Helvetica"/>
      <family val="2"/>
      <scheme val="minor"/>
    </font>
    <font>
      <b/>
      <sz val="11"/>
      <color theme="3"/>
      <name val="Helvetica"/>
      <family val="2"/>
      <scheme val="minor"/>
    </font>
    <font>
      <sz val="11"/>
      <color rgb="FF006100"/>
      <name val="Helvetica"/>
      <family val="2"/>
      <scheme val="minor"/>
    </font>
    <font>
      <sz val="11"/>
      <color rgb="FF9C0006"/>
      <name val="Helvetica"/>
      <family val="2"/>
      <scheme val="minor"/>
    </font>
    <font>
      <sz val="11"/>
      <color rgb="FF3F3F76"/>
      <name val="Helvetica"/>
      <family val="2"/>
      <scheme val="minor"/>
    </font>
    <font>
      <b/>
      <sz val="11"/>
      <color rgb="FF3F3F3F"/>
      <name val="Helvetica"/>
      <family val="2"/>
      <scheme val="minor"/>
    </font>
    <font>
      <b/>
      <sz val="11"/>
      <color rgb="FFFA7D00"/>
      <name val="Helvetica"/>
      <family val="2"/>
      <scheme val="minor"/>
    </font>
    <font>
      <sz val="11"/>
      <color rgb="FFFA7D00"/>
      <name val="Helvetica"/>
      <family val="2"/>
      <scheme val="minor"/>
    </font>
    <font>
      <b/>
      <sz val="11"/>
      <color theme="0"/>
      <name val="Helvetica"/>
      <family val="2"/>
      <scheme val="minor"/>
    </font>
    <font>
      <sz val="11"/>
      <color rgb="FFFF0000"/>
      <name val="Helvetica"/>
      <family val="2"/>
      <scheme val="minor"/>
    </font>
    <font>
      <i/>
      <sz val="11"/>
      <color rgb="FF7F7F7F"/>
      <name val="Helvetica"/>
      <family val="2"/>
      <scheme val="minor"/>
    </font>
    <font>
      <b/>
      <sz val="11"/>
      <color theme="1"/>
      <name val="Helvetica"/>
      <family val="2"/>
      <scheme val="minor"/>
    </font>
    <font>
      <sz val="11"/>
      <color theme="0"/>
      <name val="Helvetica"/>
      <family val="2"/>
      <scheme val="minor"/>
    </font>
    <font>
      <sz val="8"/>
      <name val="Arial"/>
      <family val="2"/>
    </font>
    <font>
      <sz val="10"/>
      <color rgb="FF000000"/>
      <name val="Arial"/>
      <family val="2"/>
    </font>
    <font>
      <b/>
      <sz val="11"/>
      <color theme="1"/>
      <name val="Calibri"/>
      <family val="2"/>
    </font>
    <font>
      <sz val="11"/>
      <color rgb="FF000000"/>
      <name val="Calibri"/>
      <family val="2"/>
    </font>
    <font>
      <sz val="10"/>
      <name val="Courier New"/>
      <family val="3"/>
    </font>
    <font>
      <b/>
      <sz val="11"/>
      <name val="Arial"/>
      <family val="2"/>
    </font>
    <font>
      <sz val="11"/>
      <color indexed="8"/>
      <name val="Verdana"/>
      <family val="2"/>
    </font>
    <font>
      <sz val="11"/>
      <color theme="1"/>
      <name val="Calibri"/>
      <family val="2"/>
    </font>
    <font>
      <i/>
      <sz val="8"/>
      <color indexed="8"/>
      <name val="Arial"/>
      <family val="2"/>
    </font>
    <font>
      <b/>
      <sz val="18"/>
      <color theme="3"/>
      <name val="Helvetica"/>
      <family val="2"/>
      <scheme val="major"/>
    </font>
    <font>
      <sz val="11"/>
      <color rgb="FF9C6500"/>
      <name val="Helvetica"/>
      <family val="2"/>
      <scheme val="minor"/>
    </font>
    <font>
      <b/>
      <sz val="10"/>
      <name val="Arial"/>
      <family val="2"/>
    </font>
    <font>
      <sz val="12"/>
      <name val="Arial"/>
      <family val="2"/>
    </font>
    <font>
      <u/>
      <sz val="12"/>
      <color indexed="12"/>
      <name val="Arial"/>
      <family val="2"/>
    </font>
    <font>
      <sz val="18"/>
      <color indexed="24"/>
      <name val="Arial"/>
      <family val="2"/>
    </font>
    <font>
      <sz val="8"/>
      <color indexed="24"/>
      <name val="Arial"/>
      <family val="2"/>
    </font>
    <font>
      <sz val="12"/>
      <color indexed="24"/>
      <name val="Arial"/>
      <family val="2"/>
    </font>
    <font>
      <sz val="12"/>
      <color rgb="FF9999FF"/>
      <name val="Arial"/>
      <family val="2"/>
    </font>
    <font>
      <sz val="11"/>
      <color rgb="FF000000"/>
      <name val="Helvetica"/>
      <family val="2"/>
      <scheme val="minor"/>
    </font>
    <font>
      <sz val="10"/>
      <color theme="1"/>
      <name val="Arial"/>
      <family val="2"/>
    </font>
    <font>
      <u/>
      <sz val="10"/>
      <color theme="10"/>
      <name val="Arial"/>
      <family val="2"/>
    </font>
    <font>
      <sz val="12"/>
      <name val="Times New Roman"/>
      <family val="1"/>
    </font>
    <font>
      <sz val="10"/>
      <name val="Arial"/>
      <family val="2"/>
      <charset val="1"/>
    </font>
    <font>
      <sz val="11"/>
      <color rgb="FF000000"/>
      <name val="Calibri"/>
      <family val="2"/>
      <charset val="1"/>
    </font>
    <font>
      <sz val="10"/>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8"/>
      <name val="Times New Roman"/>
      <family val="1"/>
    </font>
    <font>
      <sz val="10"/>
      <name val="Lucida Sans Unicode"/>
      <family val="2"/>
    </font>
    <font>
      <sz val="7.5"/>
      <name val="MS Sans Serif"/>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8"/>
      <color indexed="56"/>
      <name val="Cambria"/>
      <family val="2"/>
    </font>
    <font>
      <b/>
      <sz val="13"/>
      <color indexed="56"/>
      <name val="Calibri"/>
      <family val="2"/>
    </font>
    <font>
      <b/>
      <sz val="11"/>
      <color indexed="56"/>
      <name val="Calibri"/>
      <family val="2"/>
    </font>
    <font>
      <sz val="1"/>
      <color indexed="8"/>
      <name val="Courier"/>
      <family val="3"/>
    </font>
    <font>
      <b/>
      <sz val="1"/>
      <color indexed="8"/>
      <name val="Courier"/>
      <family val="3"/>
    </font>
    <font>
      <u/>
      <sz val="11"/>
      <color indexed="8"/>
      <name val="Arial Bold"/>
    </font>
    <font>
      <i/>
      <sz val="11"/>
      <color indexed="8"/>
      <name val="Calibri"/>
      <family val="2"/>
    </font>
    <font>
      <b/>
      <sz val="14"/>
      <color rgb="FF000000"/>
      <name val="Calibri"/>
      <family val="2"/>
    </font>
    <font>
      <b/>
      <sz val="12"/>
      <color rgb="FF000000"/>
      <name val="Calibri"/>
      <family val="2"/>
    </font>
    <font>
      <b/>
      <sz val="16"/>
      <color theme="0"/>
      <name val="Calibri"/>
      <family val="2"/>
    </font>
    <font>
      <b/>
      <sz val="11"/>
      <color rgb="FF000000"/>
      <name val="Calibri"/>
      <family val="2"/>
    </font>
    <font>
      <b/>
      <sz val="12"/>
      <color indexed="8"/>
      <name val="Arial BOLD"/>
    </font>
    <font>
      <sz val="9"/>
      <color indexed="8"/>
      <name val="Calibri"/>
      <family val="2"/>
    </font>
    <font>
      <i/>
      <sz val="9"/>
      <color indexed="8"/>
      <name val="Calibri"/>
      <family val="2"/>
    </font>
    <font>
      <u/>
      <sz val="11"/>
      <color theme="10"/>
      <name val="Calibri"/>
      <family val="2"/>
    </font>
    <font>
      <sz val="12"/>
      <color indexed="8"/>
      <name val="Verdana"/>
      <family val="2"/>
    </font>
    <font>
      <b/>
      <sz val="11"/>
      <color indexed="8"/>
      <name val="Arial Bold"/>
    </font>
    <font>
      <b/>
      <sz val="10"/>
      <color indexed="8"/>
      <name val="Arial"/>
      <family val="2"/>
    </font>
    <font>
      <sz val="10"/>
      <name val="Courier New"/>
    </font>
    <font>
      <sz val="12"/>
      <color indexed="8"/>
      <name val="Verdana"/>
    </font>
    <font>
      <sz val="9"/>
      <color theme="1"/>
      <name val="Calibri"/>
      <family val="2"/>
    </font>
    <font>
      <sz val="10"/>
      <color theme="1"/>
      <name val="Calibri"/>
      <family val="2"/>
    </font>
  </fonts>
  <fills count="77">
    <fill>
      <patternFill patternType="none"/>
    </fill>
    <fill>
      <patternFill patternType="gray125"/>
    </fill>
    <fill>
      <patternFill patternType="solid">
        <fgColor indexed="11"/>
        <bgColor auto="1"/>
      </patternFill>
    </fill>
    <fill>
      <patternFill patternType="solid">
        <fgColor indexed="15"/>
        <bgColor auto="1"/>
      </patternFill>
    </fill>
    <fill>
      <patternFill patternType="solid">
        <fgColor indexed="16"/>
        <bgColor auto="1"/>
      </patternFill>
    </fill>
    <fill>
      <patternFill patternType="solid">
        <fgColor indexed="17"/>
        <bgColor auto="1"/>
      </patternFill>
    </fill>
    <fill>
      <patternFill patternType="solid">
        <fgColor indexed="18"/>
        <bgColor auto="1"/>
      </patternFill>
    </fill>
    <fill>
      <patternFill patternType="solid">
        <fgColor indexed="19"/>
        <bgColor auto="1"/>
      </patternFill>
    </fill>
    <fill>
      <patternFill patternType="solid">
        <fgColor indexed="23"/>
        <bgColor auto="1"/>
      </patternFill>
    </fill>
    <fill>
      <patternFill patternType="solid">
        <fgColor theme="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7" tint="-0.249977111117893"/>
        <bgColor indexed="64"/>
      </patternFill>
    </fill>
    <fill>
      <patternFill patternType="solid">
        <fgColor theme="1"/>
        <bgColor indexed="64"/>
      </patternFill>
    </fill>
    <fill>
      <patternFill patternType="solid">
        <fgColor theme="0" tint="-4.9989318521683403E-2"/>
        <bgColor indexed="64"/>
      </patternFill>
    </fill>
    <fill>
      <patternFill patternType="solid">
        <fgColor theme="7"/>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5" tint="-0.249977111117893"/>
        <bgColor indexed="64"/>
      </patternFill>
    </fill>
  </fills>
  <borders count="214">
    <border>
      <left/>
      <right/>
      <top/>
      <bottom/>
      <diagonal/>
    </border>
    <border>
      <left style="thin">
        <color indexed="9"/>
      </left>
      <right style="medium">
        <color indexed="8"/>
      </right>
      <top style="thin">
        <color indexed="9"/>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right/>
      <top style="thin">
        <color indexed="9"/>
      </top>
      <bottom/>
      <diagonal/>
    </border>
    <border>
      <left style="thin">
        <color indexed="9"/>
      </left>
      <right style="medium">
        <color indexed="8"/>
      </right>
      <top/>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medium">
        <color indexed="8"/>
      </left>
      <right/>
      <top/>
      <bottom/>
      <diagonal/>
    </border>
    <border>
      <left/>
      <right/>
      <top/>
      <bottom/>
      <diagonal/>
    </border>
    <border>
      <left/>
      <right style="thin">
        <color indexed="9"/>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medium">
        <color indexed="8"/>
      </bottom>
      <diagonal/>
    </border>
    <border>
      <left style="medium">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right style="thin">
        <color indexed="8"/>
      </right>
      <top style="thin">
        <color indexed="8"/>
      </top>
      <bottom style="medium">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bottom style="thin">
        <color indexed="8"/>
      </bottom>
      <diagonal/>
    </border>
    <border>
      <left/>
      <right style="thin">
        <color indexed="8"/>
      </right>
      <top style="thin">
        <color indexed="8"/>
      </top>
      <bottom/>
      <diagonal/>
    </border>
    <border>
      <left style="medium">
        <color indexed="8"/>
      </left>
      <right/>
      <top/>
      <bottom style="thin">
        <color indexed="8"/>
      </bottom>
      <diagonal/>
    </border>
    <border>
      <left/>
      <right style="thin">
        <color indexed="8"/>
      </right>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style="medium">
        <color indexed="8"/>
      </bottom>
      <diagonal/>
    </border>
    <border>
      <left style="thin">
        <color indexed="9"/>
      </left>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right style="medium">
        <color indexed="8"/>
      </right>
      <top/>
      <bottom style="thin">
        <color indexed="8"/>
      </bottom>
      <diagonal/>
    </border>
    <border>
      <left/>
      <right style="medium">
        <color indexed="8"/>
      </right>
      <top style="thin">
        <color indexed="8"/>
      </top>
      <bottom style="thin">
        <color indexed="8"/>
      </bottom>
      <diagonal/>
    </border>
    <border>
      <left style="thin">
        <color indexed="9"/>
      </left>
      <right style="medium">
        <color indexed="8"/>
      </right>
      <top/>
      <bottom style="thin">
        <color indexed="9"/>
      </bottom>
      <diagonal/>
    </border>
    <border>
      <left style="thin">
        <color indexed="8"/>
      </left>
      <right/>
      <top/>
      <bottom/>
      <diagonal/>
    </border>
    <border>
      <left/>
      <right style="thin">
        <color indexed="9"/>
      </right>
      <top/>
      <bottom style="thin">
        <color indexed="8"/>
      </bottom>
      <diagonal/>
    </border>
    <border>
      <left/>
      <right style="thin">
        <color indexed="8"/>
      </right>
      <top/>
      <bottom/>
      <diagonal/>
    </border>
    <border>
      <left/>
      <right style="medium">
        <color indexed="8"/>
      </right>
      <top/>
      <bottom/>
      <diagonal/>
    </border>
    <border>
      <left style="thin">
        <color indexed="8"/>
      </left>
      <right style="medium">
        <color indexed="8"/>
      </right>
      <top/>
      <bottom/>
      <diagonal/>
    </border>
    <border>
      <left/>
      <right style="thin">
        <color indexed="9"/>
      </right>
      <top style="medium">
        <color indexed="8"/>
      </top>
      <bottom style="medium">
        <color indexed="8"/>
      </bottom>
      <diagonal/>
    </border>
    <border>
      <left style="thin">
        <color indexed="9"/>
      </left>
      <right style="thin">
        <color indexed="8"/>
      </right>
      <top/>
      <bottom/>
      <diagonal/>
    </border>
    <border>
      <left style="thin">
        <color indexed="8"/>
      </left>
      <right/>
      <top/>
      <bottom style="thin">
        <color indexed="8"/>
      </bottom>
      <diagonal/>
    </border>
    <border>
      <left style="thin">
        <color indexed="8"/>
      </left>
      <right style="thin">
        <color indexed="8"/>
      </right>
      <top/>
      <bottom/>
      <diagonal/>
    </border>
    <border>
      <left style="thin">
        <color indexed="8"/>
      </left>
      <right/>
      <top style="thin">
        <color indexed="8"/>
      </top>
      <bottom/>
      <diagonal/>
    </border>
    <border>
      <left style="medium">
        <color indexed="8"/>
      </left>
      <right style="thin">
        <color indexed="9"/>
      </right>
      <top/>
      <bottom/>
      <diagonal/>
    </border>
    <border>
      <left style="medium">
        <color indexed="8"/>
      </left>
      <right style="thin">
        <color indexed="8"/>
      </right>
      <top style="thin">
        <color indexed="8"/>
      </top>
      <bottom style="thin">
        <color indexed="8"/>
      </bottom>
      <diagonal/>
    </border>
    <border>
      <left style="medium">
        <color indexed="8"/>
      </left>
      <right style="thin">
        <color indexed="9"/>
      </right>
      <top/>
      <bottom style="thin">
        <color indexed="9"/>
      </bottom>
      <diagonal/>
    </border>
    <border>
      <left style="thin">
        <color indexed="9"/>
      </left>
      <right/>
      <top style="thin">
        <color indexed="9"/>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auto="1"/>
      </left>
      <right/>
      <top/>
      <bottom/>
      <diagonal/>
    </border>
    <border>
      <left style="thin">
        <color auto="1"/>
      </left>
      <right style="medium">
        <color auto="1"/>
      </right>
      <top style="thin">
        <color auto="1"/>
      </top>
      <bottom style="thin">
        <color auto="1"/>
      </bottom>
      <diagonal/>
    </border>
    <border>
      <left/>
      <right style="medium">
        <color auto="1"/>
      </right>
      <top/>
      <bottom/>
      <diagonal/>
    </border>
    <border>
      <left/>
      <right/>
      <top/>
      <bottom style="medium">
        <color auto="1"/>
      </bottom>
      <diagonal/>
    </border>
    <border>
      <left/>
      <right style="thin">
        <color auto="1"/>
      </right>
      <top style="thin">
        <color auto="1"/>
      </top>
      <bottom style="thin">
        <color auto="1"/>
      </bottom>
      <diagonal/>
    </border>
    <border>
      <left/>
      <right/>
      <top/>
      <bottom style="medium">
        <color indexed="8"/>
      </bottom>
      <diagonal/>
    </border>
    <border>
      <left/>
      <right style="medium">
        <color indexed="8"/>
      </right>
      <top/>
      <bottom style="medium">
        <color indexed="8"/>
      </bottom>
      <diagonal/>
    </border>
    <border>
      <left style="medium">
        <color indexed="8"/>
      </left>
      <right/>
      <top/>
      <bottom style="medium">
        <color indexed="8"/>
      </bottom>
      <diagonal/>
    </border>
    <border>
      <left style="thin">
        <color auto="1"/>
      </left>
      <right/>
      <top style="thin">
        <color auto="1"/>
      </top>
      <bottom style="thin">
        <color auto="1"/>
      </bottom>
      <diagonal/>
    </border>
    <border>
      <left/>
      <right/>
      <top style="thin">
        <color indexed="8"/>
      </top>
      <bottom style="thin">
        <color indexed="8"/>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indexed="8"/>
      </bottom>
      <diagonal/>
    </border>
    <border>
      <left/>
      <right/>
      <top style="double">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8"/>
      </right>
      <top style="thin">
        <color auto="1"/>
      </top>
      <bottom style="thin">
        <color indexed="8"/>
      </bottom>
      <diagonal/>
    </border>
    <border>
      <left/>
      <right style="medium">
        <color indexed="64"/>
      </right>
      <top style="medium">
        <color indexed="64"/>
      </top>
      <bottom/>
      <diagonal/>
    </border>
    <border>
      <left style="thin">
        <color auto="1"/>
      </left>
      <right style="thin">
        <color auto="1"/>
      </right>
      <top style="thin">
        <color auto="1"/>
      </top>
      <bottom/>
      <diagonal/>
    </border>
    <border>
      <left style="medium">
        <color rgb="FF000000"/>
      </left>
      <right style="medium">
        <color indexed="64"/>
      </right>
      <top style="medium">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rgb="FF000000"/>
      </left>
      <right style="medium">
        <color indexed="64"/>
      </right>
      <top/>
      <bottom/>
      <diagonal/>
    </border>
    <border>
      <left style="medium">
        <color indexed="64"/>
      </left>
      <right/>
      <top/>
      <bottom/>
      <diagonal/>
    </border>
    <border>
      <left style="medium">
        <color indexed="64"/>
      </left>
      <right style="medium">
        <color indexed="64"/>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8"/>
      </left>
      <right/>
      <top style="medium">
        <color indexed="64"/>
      </top>
      <bottom style="double">
        <color indexed="8"/>
      </bottom>
      <diagonal/>
    </border>
    <border>
      <left/>
      <right/>
      <top style="medium">
        <color indexed="64"/>
      </top>
      <bottom style="double">
        <color indexed="8"/>
      </bottom>
      <diagonal/>
    </border>
    <border>
      <left/>
      <right style="medium">
        <color indexed="8"/>
      </right>
      <top style="medium">
        <color indexed="64"/>
      </top>
      <bottom style="double">
        <color indexed="8"/>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8"/>
      </bottom>
      <diagonal/>
    </border>
    <border>
      <left/>
      <right style="medium">
        <color indexed="64"/>
      </right>
      <top/>
      <bottom style="thin">
        <color indexed="8"/>
      </bottom>
      <diagonal/>
    </border>
    <border>
      <left style="medium">
        <color indexed="64"/>
      </left>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diagonal/>
    </border>
    <border>
      <left/>
      <right style="medium">
        <color indexed="64"/>
      </right>
      <top style="thin">
        <color indexed="8"/>
      </top>
      <bottom/>
      <diagonal/>
    </border>
    <border>
      <left style="medium">
        <color indexed="64"/>
      </left>
      <right style="thin">
        <color indexed="8"/>
      </right>
      <top/>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8"/>
      </left>
      <right/>
      <top/>
      <bottom/>
      <diagonal/>
    </border>
    <border>
      <left style="medium">
        <color indexed="64"/>
      </left>
      <right/>
      <top style="medium">
        <color indexed="64"/>
      </top>
      <bottom style="double">
        <color indexed="8"/>
      </bottom>
      <diagonal/>
    </border>
    <border>
      <left/>
      <right style="medium">
        <color indexed="64"/>
      </right>
      <top style="medium">
        <color indexed="64"/>
      </top>
      <bottom style="double">
        <color indexed="8"/>
      </bottom>
      <diagonal/>
    </border>
    <border>
      <left style="medium">
        <color indexed="64"/>
      </left>
      <right style="thin">
        <color indexed="8"/>
      </right>
      <top/>
      <bottom style="thin">
        <color indexed="8"/>
      </bottom>
      <diagonal/>
    </border>
    <border>
      <left style="thin">
        <color indexed="8"/>
      </left>
      <right style="medium">
        <color indexed="64"/>
      </right>
      <top/>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auto="1"/>
      </right>
      <top style="thin">
        <color auto="1"/>
      </top>
      <bottom style="thin">
        <color auto="1"/>
      </bottom>
      <diagonal/>
    </border>
    <border>
      <left style="medium">
        <color indexed="64"/>
      </left>
      <right/>
      <top style="thin">
        <color auto="1"/>
      </top>
      <bottom style="thin">
        <color indexed="8"/>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style="thin">
        <color indexed="8"/>
      </right>
      <top style="medium">
        <color indexed="8"/>
      </top>
      <bottom/>
      <diagonal/>
    </border>
    <border>
      <left style="medium">
        <color indexed="64"/>
      </left>
      <right style="thin">
        <color indexed="8"/>
      </right>
      <top/>
      <bottom style="medium">
        <color indexed="8"/>
      </bottom>
      <diagonal/>
    </border>
    <border>
      <left style="medium">
        <color indexed="64"/>
      </left>
      <right/>
      <top style="medium">
        <color indexed="8"/>
      </top>
      <bottom style="medium">
        <color indexed="8"/>
      </bottom>
      <diagonal/>
    </border>
    <border>
      <left/>
      <right/>
      <top style="medium">
        <color indexed="8"/>
      </top>
      <bottom style="medium">
        <color indexed="8"/>
      </bottom>
      <diagonal/>
    </border>
    <border>
      <left/>
      <right style="medium">
        <color indexed="64"/>
      </right>
      <top style="medium">
        <color indexed="8"/>
      </top>
      <bottom style="medium">
        <color indexed="8"/>
      </bottom>
      <diagonal/>
    </border>
    <border>
      <left style="thin">
        <color indexed="8"/>
      </left>
      <right style="medium">
        <color indexed="64"/>
      </right>
      <top style="thin">
        <color indexed="8"/>
      </top>
      <bottom style="medium">
        <color indexed="8"/>
      </bottom>
      <diagonal/>
    </border>
    <border>
      <left/>
      <right style="thin">
        <color indexed="8"/>
      </right>
      <top style="medium">
        <color indexed="8"/>
      </top>
      <bottom style="medium">
        <color indexed="8"/>
      </bottom>
      <diagonal/>
    </border>
    <border>
      <left style="medium">
        <color indexed="64"/>
      </left>
      <right/>
      <top style="medium">
        <color indexed="8"/>
      </top>
      <bottom style="thin">
        <color indexed="8"/>
      </bottom>
      <diagonal/>
    </border>
    <border>
      <left style="thin">
        <color indexed="8"/>
      </left>
      <right style="medium">
        <color indexed="64"/>
      </right>
      <top style="thin">
        <color indexed="8"/>
      </top>
      <bottom/>
      <diagonal/>
    </border>
    <border>
      <left style="thin">
        <color indexed="8"/>
      </left>
      <right style="medium">
        <color indexed="64"/>
      </right>
      <top/>
      <bottom style="thin">
        <color indexed="8"/>
      </bottom>
      <diagonal/>
    </border>
    <border>
      <left style="medium">
        <color indexed="64"/>
      </left>
      <right/>
      <top style="thin">
        <color indexed="8"/>
      </top>
      <bottom style="medium">
        <color indexed="8"/>
      </bottom>
      <diagonal/>
    </border>
    <border>
      <left style="thin">
        <color indexed="8"/>
      </left>
      <right/>
      <top style="medium">
        <color indexed="8"/>
      </top>
      <bottom style="medium">
        <color indexed="8"/>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style="thin">
        <color indexed="64"/>
      </left>
      <right style="medium">
        <color indexed="64"/>
      </right>
      <top style="medium">
        <color indexed="8"/>
      </top>
      <bottom style="medium">
        <color indexed="64"/>
      </bottom>
      <diagonal/>
    </border>
    <border>
      <left style="thin">
        <color indexed="8"/>
      </left>
      <right style="thin">
        <color indexed="8"/>
      </right>
      <top style="medium">
        <color indexed="8"/>
      </top>
      <bottom/>
      <diagonal/>
    </border>
    <border>
      <left style="thin">
        <color indexed="8"/>
      </left>
      <right style="thin">
        <color indexed="12"/>
      </right>
      <top style="medium">
        <color indexed="8"/>
      </top>
      <bottom/>
      <diagonal/>
    </border>
    <border>
      <left style="thin">
        <color indexed="12"/>
      </left>
      <right style="thin">
        <color indexed="12"/>
      </right>
      <top style="medium">
        <color indexed="8"/>
      </top>
      <bottom/>
      <diagonal/>
    </border>
    <border>
      <left style="thin">
        <color indexed="12"/>
      </left>
      <right style="thin">
        <color indexed="8"/>
      </right>
      <top style="medium">
        <color indexed="8"/>
      </top>
      <bottom/>
      <diagonal/>
    </border>
    <border>
      <left style="thin">
        <color indexed="8"/>
      </left>
      <right style="medium">
        <color indexed="64"/>
      </right>
      <top style="medium">
        <color indexed="8"/>
      </top>
      <bottom/>
      <diagonal/>
    </border>
    <border>
      <left/>
      <right style="medium">
        <color indexed="64"/>
      </right>
      <top/>
      <bottom style="medium">
        <color indexed="8"/>
      </bottom>
      <diagonal/>
    </border>
    <border>
      <left/>
      <right/>
      <top style="medium">
        <color indexed="64"/>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diagonal/>
    </border>
    <border>
      <left/>
      <right/>
      <top style="medium">
        <color indexed="8"/>
      </top>
      <bottom/>
      <diagonal/>
    </border>
    <border>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8"/>
      </left>
      <right style="medium">
        <color indexed="8"/>
      </right>
      <top style="medium">
        <color indexed="8"/>
      </top>
      <bottom style="medium">
        <color indexed="8"/>
      </bottom>
      <diagonal/>
    </border>
    <border>
      <left style="thin">
        <color indexed="8"/>
      </left>
      <right style="thin">
        <color indexed="64"/>
      </right>
      <top style="double">
        <color indexed="64"/>
      </top>
      <bottom style="thin">
        <color indexed="8"/>
      </bottom>
      <diagonal/>
    </border>
    <border>
      <left style="thin">
        <color indexed="8"/>
      </left>
      <right style="thin">
        <color indexed="8"/>
      </right>
      <top style="double">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64"/>
      </left>
      <right/>
      <top/>
      <bottom style="medium">
        <color indexed="8"/>
      </bottom>
      <diagonal/>
    </border>
    <border>
      <left style="medium">
        <color indexed="64"/>
      </left>
      <right style="thin">
        <color indexed="8"/>
      </right>
      <top/>
      <bottom style="medium">
        <color indexed="64"/>
      </bottom>
      <diagonal/>
    </border>
    <border>
      <left style="thin">
        <color indexed="8"/>
      </left>
      <right/>
      <top/>
      <bottom style="medium">
        <color indexed="64"/>
      </bottom>
      <diagonal/>
    </border>
    <border>
      <left style="thin">
        <color indexed="9"/>
      </left>
      <right style="medium">
        <color indexed="64"/>
      </right>
      <top/>
      <bottom/>
      <diagonal/>
    </border>
    <border>
      <left style="thin">
        <color indexed="64"/>
      </left>
      <right/>
      <top style="thin">
        <color indexed="64"/>
      </top>
      <bottom style="thin">
        <color indexed="64"/>
      </bottom>
      <diagonal/>
    </border>
    <border>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medium">
        <color auto="1"/>
      </left>
      <right/>
      <top/>
      <bottom/>
      <diagonal/>
    </border>
    <border>
      <left style="thin">
        <color indexed="8"/>
      </left>
      <right style="thin">
        <color indexed="8"/>
      </right>
      <top/>
      <bottom style="medium">
        <color indexed="64"/>
      </bottom>
      <diagonal/>
    </border>
    <border>
      <left style="thin">
        <color auto="1"/>
      </left>
      <right/>
      <top style="thin">
        <color auto="1"/>
      </top>
      <bottom/>
      <diagonal/>
    </border>
    <border>
      <left/>
      <right/>
      <top style="medium">
        <color auto="1"/>
      </top>
      <bottom/>
      <diagonal/>
    </border>
    <border>
      <left/>
      <right style="medium">
        <color auto="1"/>
      </right>
      <top style="medium">
        <color auto="1"/>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4674">
    <xf numFmtId="0" fontId="0" fillId="0" borderId="0" applyNumberFormat="0" applyFill="0" applyBorder="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0" fontId="30" fillId="0" borderId="0" applyNumberFormat="0" applyFill="0" applyBorder="0" applyAlignment="0" applyProtection="0">
      <alignment vertical="top" wrapText="1"/>
    </xf>
    <xf numFmtId="0" fontId="31" fillId="0" borderId="0" applyNumberFormat="0" applyFill="0" applyBorder="0" applyAlignment="0" applyProtection="0">
      <alignment vertical="top" wrapText="1"/>
    </xf>
    <xf numFmtId="9" fontId="37" fillId="0" borderId="0" applyFont="0" applyFill="0" applyBorder="0" applyAlignment="0" applyProtection="0"/>
    <xf numFmtId="0" fontId="3" fillId="0" borderId="11" applyNumberFormat="0" applyFill="0" applyBorder="0" applyProtection="0">
      <alignment vertical="top" wrapText="1"/>
    </xf>
    <xf numFmtId="0" fontId="25" fillId="0" borderId="11"/>
    <xf numFmtId="0" fontId="1" fillId="0" borderId="11"/>
    <xf numFmtId="0" fontId="1" fillId="0" borderId="11"/>
    <xf numFmtId="9" fontId="3" fillId="0" borderId="11" applyFont="0" applyFill="0" applyBorder="0" applyAlignment="0" applyProtection="0"/>
    <xf numFmtId="0" fontId="3" fillId="0" borderId="11" applyNumberFormat="0" applyFill="0" applyBorder="0" applyProtection="0">
      <alignment vertical="top" wrapText="1"/>
    </xf>
    <xf numFmtId="186" fontId="25" fillId="0" borderId="11" applyFont="0" applyFill="0" applyBorder="0" applyAlignment="0" applyProtection="0"/>
    <xf numFmtId="0" fontId="65" fillId="0" borderId="11" applyNumberFormat="0" applyFill="0" applyBorder="0" applyAlignment="0" applyProtection="0">
      <alignment vertical="top"/>
      <protection locked="0"/>
    </xf>
    <xf numFmtId="188" fontId="52" fillId="0" borderId="11" applyFont="0" applyFill="0" applyBorder="0" applyAlignment="0" applyProtection="0"/>
    <xf numFmtId="41" fontId="52" fillId="0" borderId="11" applyFont="0" applyFill="0" applyBorder="0" applyAlignment="0" applyProtection="0"/>
    <xf numFmtId="0" fontId="3" fillId="0" borderId="11" applyNumberFormat="0" applyFill="0" applyBorder="0" applyProtection="0">
      <alignment vertical="top" wrapText="1"/>
    </xf>
    <xf numFmtId="43" fontId="3" fillId="0" borderId="11" applyFont="0" applyFill="0" applyBorder="0" applyAlignment="0" applyProtection="0"/>
    <xf numFmtId="0" fontId="25" fillId="0" borderId="11"/>
    <xf numFmtId="0" fontId="3" fillId="0" borderId="11" applyNumberFormat="0" applyFill="0" applyBorder="0" applyProtection="0">
      <alignment vertical="top" wrapText="1"/>
    </xf>
    <xf numFmtId="0" fontId="3" fillId="0" borderId="11" applyNumberFormat="0" applyFill="0" applyBorder="0" applyProtection="0">
      <alignment vertical="top" wrapText="1"/>
    </xf>
    <xf numFmtId="0" fontId="3" fillId="0" borderId="11" applyNumberFormat="0" applyFill="0" applyBorder="0" applyProtection="0">
      <alignment vertical="top" wrapText="1"/>
    </xf>
    <xf numFmtId="0" fontId="1" fillId="0" borderId="11"/>
    <xf numFmtId="0" fontId="1" fillId="0" borderId="11"/>
    <xf numFmtId="0" fontId="3" fillId="0" borderId="11" applyNumberFormat="0" applyFill="0" applyBorder="0" applyProtection="0">
      <alignment vertical="top" wrapText="1"/>
    </xf>
    <xf numFmtId="0" fontId="64" fillId="0" borderId="11"/>
    <xf numFmtId="0" fontId="25" fillId="0" borderId="11"/>
    <xf numFmtId="9" fontId="25" fillId="0" borderId="11" applyFont="0" applyFill="0" applyBorder="0" applyAlignment="0" applyProtection="0"/>
    <xf numFmtId="9"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1" fillId="0" borderId="11"/>
    <xf numFmtId="0" fontId="66" fillId="0" borderId="11" applyNumberFormat="0" applyFill="0" applyBorder="0" applyAlignment="0" applyProtection="0"/>
    <xf numFmtId="0" fontId="67" fillId="0" borderId="11" applyNumberFormat="0" applyFill="0" applyBorder="0" applyAlignment="0" applyProtection="0"/>
    <xf numFmtId="43" fontId="25" fillId="0" borderId="11" applyFont="0" applyFill="0" applyBorder="0" applyAlignment="0" applyProtection="0"/>
    <xf numFmtId="0" fontId="68" fillId="0" borderId="11" applyFont="0" applyFill="0" applyBorder="0" applyAlignment="0" applyProtection="0"/>
    <xf numFmtId="2" fontId="68" fillId="0" borderId="11" applyFont="0" applyFill="0" applyBorder="0" applyAlignment="0" applyProtection="0"/>
    <xf numFmtId="4" fontId="69" fillId="0" borderId="11" applyNumberFormat="0" applyFont="0" applyFill="0" applyBorder="0" applyAlignment="0" applyProtection="0">
      <alignment vertical="center" wrapText="1"/>
      <protection locked="0"/>
    </xf>
    <xf numFmtId="186" fontId="25" fillId="0" borderId="11" applyFont="0" applyFill="0" applyBorder="0" applyAlignment="0" applyProtection="0"/>
    <xf numFmtId="44" fontId="1" fillId="0" borderId="11" applyFont="0" applyFill="0" applyBorder="0" applyAlignment="0" applyProtection="0"/>
    <xf numFmtId="190" fontId="68" fillId="0" borderId="11" applyFont="0" applyFill="0" applyBorder="0" applyAlignment="0" applyProtection="0"/>
    <xf numFmtId="4" fontId="68" fillId="0" borderId="11">
      <alignment vertical="center" wrapText="1"/>
      <protection locked="0"/>
    </xf>
    <xf numFmtId="4" fontId="68" fillId="0" borderId="11">
      <alignment vertical="center" wrapText="1"/>
      <protection locked="0"/>
    </xf>
    <xf numFmtId="0" fontId="1" fillId="0" borderId="11"/>
    <xf numFmtId="0" fontId="25" fillId="0" borderId="11"/>
    <xf numFmtId="0" fontId="70" fillId="0" borderId="11"/>
    <xf numFmtId="0" fontId="25" fillId="0" borderId="11"/>
    <xf numFmtId="0" fontId="70" fillId="0" borderId="11"/>
    <xf numFmtId="0" fontId="70" fillId="0" borderId="11"/>
    <xf numFmtId="0" fontId="70" fillId="0" borderId="11"/>
    <xf numFmtId="0" fontId="70" fillId="0" borderId="11"/>
    <xf numFmtId="0" fontId="25" fillId="0" borderId="11"/>
    <xf numFmtId="4" fontId="68" fillId="0" borderId="11">
      <alignment vertical="center" wrapText="1"/>
      <protection locked="0"/>
    </xf>
    <xf numFmtId="0" fontId="70" fillId="0" borderId="11"/>
    <xf numFmtId="0" fontId="25" fillId="0" borderId="11"/>
    <xf numFmtId="0" fontId="70" fillId="0" borderId="11"/>
    <xf numFmtId="0" fontId="25" fillId="0" borderId="11"/>
    <xf numFmtId="0" fontId="70" fillId="0" borderId="11"/>
    <xf numFmtId="4" fontId="69" fillId="0" borderId="11">
      <alignment vertical="center" wrapText="1"/>
      <protection locked="0"/>
    </xf>
    <xf numFmtId="9" fontId="69" fillId="0" borderId="11" applyFont="0" applyFill="0" applyBorder="0" applyAlignment="0" applyProtection="0">
      <alignment vertical="center" wrapText="1"/>
      <protection locked="0"/>
    </xf>
    <xf numFmtId="10" fontId="69" fillId="0" borderId="11" applyFont="0" applyFill="0" applyBorder="0" applyAlignment="0" applyProtection="0">
      <alignment vertical="center" wrapText="1"/>
      <protection locked="0"/>
    </xf>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69" fillId="0" borderId="11" applyFont="0" applyFill="0" applyBorder="0" applyAlignment="0" applyProtection="0">
      <alignment vertical="center" wrapText="1"/>
      <protection locked="0"/>
    </xf>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191" fontId="1" fillId="0" borderId="11" applyFont="0" applyFill="0" applyBorder="0" applyAlignment="0" applyProtection="0"/>
    <xf numFmtId="0" fontId="69" fillId="0" borderId="11" applyFont="0" applyFill="0" applyBorder="0" applyAlignment="0" applyProtection="0">
      <alignment vertical="center" wrapText="1"/>
      <protection locked="0"/>
    </xf>
    <xf numFmtId="43" fontId="1" fillId="0" borderId="11" applyFont="0" applyFill="0" applyBorder="0" applyAlignment="0" applyProtection="0"/>
    <xf numFmtId="43" fontId="25" fillId="0" borderId="11" applyFont="0" applyFill="0" applyBorder="0" applyAlignment="0" applyProtection="0"/>
    <xf numFmtId="0" fontId="61" fillId="0" borderId="11" applyNumberFormat="0" applyFill="0" applyBorder="0" applyAlignment="0" applyProtection="0"/>
    <xf numFmtId="0" fontId="50" fillId="0" borderId="79" applyNumberFormat="0" applyFill="0" applyAlignment="0" applyProtection="0"/>
    <xf numFmtId="3" fontId="68" fillId="0" borderId="11" applyFont="0" applyFill="0" applyBorder="0" applyAlignment="0" applyProtection="0"/>
    <xf numFmtId="43" fontId="25" fillId="0" borderId="11" applyFont="0" applyFill="0" applyBorder="0" applyAlignment="0" applyProtection="0"/>
    <xf numFmtId="0" fontId="25" fillId="0" borderId="11"/>
    <xf numFmtId="9" fontId="25" fillId="0" borderId="11" applyFont="0" applyFill="0" applyBorder="0" applyAlignment="0" applyProtection="0"/>
    <xf numFmtId="0" fontId="1" fillId="0" borderId="11"/>
    <xf numFmtId="187" fontId="25" fillId="0" borderId="11" applyFont="0" applyFill="0" applyBorder="0" applyAlignment="0" applyProtection="0"/>
    <xf numFmtId="44" fontId="1" fillId="0" borderId="11" applyFont="0" applyFill="0" applyBorder="0" applyAlignment="0" applyProtection="0"/>
    <xf numFmtId="44" fontId="25" fillId="0" borderId="11" applyFont="0" applyFill="0" applyBorder="0" applyAlignment="0" applyProtection="0"/>
    <xf numFmtId="0" fontId="25" fillId="0" borderId="11" applyNumberFormat="0" applyFill="0" applyBorder="0" applyAlignment="0" applyProtection="0"/>
    <xf numFmtId="0" fontId="25" fillId="0" borderId="11" applyNumberFormat="0" applyFill="0" applyBorder="0" applyAlignment="0" applyProtection="0"/>
    <xf numFmtId="0" fontId="25" fillId="0" borderId="11" applyNumberForma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64" fillId="0" borderId="11"/>
    <xf numFmtId="0" fontId="64" fillId="0" borderId="11"/>
    <xf numFmtId="0" fontId="11" fillId="0" borderId="11"/>
    <xf numFmtId="0" fontId="1" fillId="0" borderId="11"/>
    <xf numFmtId="0" fontId="1" fillId="0" borderId="11"/>
    <xf numFmtId="0" fontId="25" fillId="0" borderId="11"/>
    <xf numFmtId="9" fontId="1"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69" fillId="0" borderId="11" applyFont="0" applyFill="0" applyBorder="0" applyAlignment="0" applyProtection="0">
      <alignment vertical="center" wrapText="1"/>
      <protection locked="0"/>
    </xf>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87" fontId="25" fillId="0" borderId="11" applyFont="0" applyFill="0" applyBorder="0" applyAlignment="0" applyProtection="0"/>
    <xf numFmtId="187" fontId="25"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2" fontId="25" fillId="0" borderId="11" applyFont="0" applyFill="0" applyBorder="0" applyAlignment="0" applyProtection="0"/>
    <xf numFmtId="189" fontId="25" fillId="0" borderId="11" applyFont="0" applyFill="0" applyBorder="0" applyAlignment="0" applyProtection="0"/>
    <xf numFmtId="182" fontId="25" fillId="0" borderId="11" applyFont="0" applyFill="0" applyBorder="0" applyAlignment="0" applyProtection="0"/>
    <xf numFmtId="189" fontId="25" fillId="0" borderId="11" applyFont="0" applyFill="0" applyBorder="0" applyAlignment="0" applyProtection="0"/>
    <xf numFmtId="182"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4" fontId="1" fillId="0" borderId="11" applyFont="0" applyFill="0" applyBorder="0" applyAlignment="0" applyProtection="0"/>
    <xf numFmtId="0" fontId="52" fillId="0" borderId="11">
      <alignment vertical="center"/>
    </xf>
    <xf numFmtId="9" fontId="73" fillId="0" borderId="11" applyFont="0" applyFill="0" applyBorder="0" applyAlignment="0" applyProtection="0"/>
    <xf numFmtId="0" fontId="1" fillId="0" borderId="11"/>
    <xf numFmtId="43" fontId="73" fillId="0" borderId="11" applyFont="0" applyFill="0" applyBorder="0" applyAlignment="0" applyProtection="0"/>
    <xf numFmtId="186" fontId="73" fillId="0" borderId="11" applyFont="0" applyFill="0" applyBorder="0" applyAlignment="0" applyProtection="0"/>
    <xf numFmtId="9" fontId="73" fillId="0" borderId="11" applyFont="0" applyFill="0" applyBorder="0" applyAlignment="0" applyProtection="0"/>
    <xf numFmtId="44" fontId="25"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74"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25" fillId="0" borderId="11" applyFont="0" applyFill="0" applyBorder="0" applyAlignment="0" applyProtection="0"/>
    <xf numFmtId="0" fontId="74" fillId="0" borderId="11"/>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3" fontId="75" fillId="0" borderId="11"/>
    <xf numFmtId="0" fontId="1" fillId="0" borderId="11"/>
    <xf numFmtId="0" fontId="1" fillId="0" borderId="11"/>
    <xf numFmtId="0" fontId="1" fillId="0" borderId="11"/>
    <xf numFmtId="0" fontId="1" fillId="0" borderId="11"/>
    <xf numFmtId="0" fontId="72" fillId="0" borderId="11" applyNumberFormat="0" applyFill="0" applyBorder="0" applyAlignment="0" applyProtection="0"/>
    <xf numFmtId="0" fontId="1" fillId="0" borderId="11"/>
    <xf numFmtId="0" fontId="25" fillId="0" borderId="11"/>
    <xf numFmtId="9"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0" fontId="25" fillId="0" borderId="11"/>
    <xf numFmtId="0" fontId="1" fillId="0" borderId="11"/>
    <xf numFmtId="9" fontId="1" fillId="0" borderId="11" applyFont="0" applyFill="0" applyBorder="0" applyAlignment="0" applyProtection="0"/>
    <xf numFmtId="0" fontId="1" fillId="21" borderId="11" applyNumberFormat="0" applyBorder="0" applyAlignment="0" applyProtection="0"/>
    <xf numFmtId="0" fontId="11" fillId="48" borderId="11" applyNumberFormat="0" applyBorder="0" applyAlignment="0" applyProtection="0"/>
    <xf numFmtId="0" fontId="1" fillId="21" borderId="11" applyNumberFormat="0" applyBorder="0" applyAlignment="0" applyProtection="0"/>
    <xf numFmtId="0" fontId="11" fillId="48" borderId="11" applyNumberFormat="0" applyBorder="0" applyAlignment="0" applyProtection="0"/>
    <xf numFmtId="0" fontId="1" fillId="21" borderId="11" applyNumberFormat="0" applyBorder="0" applyAlignment="0" applyProtection="0"/>
    <xf numFmtId="0" fontId="11" fillId="48" borderId="11" applyNumberFormat="0" applyBorder="0" applyAlignment="0" applyProtection="0"/>
    <xf numFmtId="0" fontId="1" fillId="21" borderId="11" applyNumberFormat="0" applyBorder="0" applyAlignment="0" applyProtection="0"/>
    <xf numFmtId="0" fontId="11" fillId="48" borderId="11" applyNumberFormat="0" applyBorder="0" applyAlignment="0" applyProtection="0"/>
    <xf numFmtId="0" fontId="11" fillId="48" borderId="11" applyNumberFormat="0" applyBorder="0" applyAlignment="0" applyProtection="0"/>
    <xf numFmtId="0" fontId="11" fillId="48" borderId="11" applyNumberFormat="0" applyBorder="0" applyAlignment="0" applyProtection="0"/>
    <xf numFmtId="0" fontId="11" fillId="48" borderId="11" applyNumberFormat="0" applyBorder="0" applyAlignment="0" applyProtection="0"/>
    <xf numFmtId="0" fontId="11" fillId="48" borderId="11" applyNumberFormat="0" applyBorder="0" applyAlignment="0" applyProtection="0"/>
    <xf numFmtId="0" fontId="71" fillId="21" borderId="11" applyNumberFormat="0" applyBorder="0" applyAlignment="0" applyProtection="0"/>
    <xf numFmtId="0" fontId="11" fillId="48" borderId="11" applyNumberFormat="0" applyBorder="0" applyAlignment="0" applyProtection="0"/>
    <xf numFmtId="0" fontId="71" fillId="21" borderId="11" applyNumberFormat="0" applyBorder="0" applyAlignment="0" applyProtection="0"/>
    <xf numFmtId="0" fontId="11" fillId="48" borderId="11" applyNumberFormat="0" applyBorder="0" applyAlignment="0" applyProtection="0"/>
    <xf numFmtId="0" fontId="71" fillId="21" borderId="11" applyNumberFormat="0" applyBorder="0" applyAlignment="0" applyProtection="0"/>
    <xf numFmtId="0" fontId="11" fillId="48" borderId="11" applyNumberFormat="0" applyBorder="0" applyAlignment="0" applyProtection="0"/>
    <xf numFmtId="0" fontId="71" fillId="21" borderId="11" applyNumberFormat="0" applyBorder="0" applyAlignment="0" applyProtection="0"/>
    <xf numFmtId="0" fontId="11" fillId="48" borderId="11" applyNumberFormat="0" applyBorder="0" applyAlignment="0" applyProtection="0"/>
    <xf numFmtId="0" fontId="71" fillId="21" borderId="11" applyNumberFormat="0" applyBorder="0" applyAlignment="0" applyProtection="0"/>
    <xf numFmtId="0" fontId="11" fillId="48" borderId="11" applyNumberFormat="0" applyBorder="0" applyAlignment="0" applyProtection="0"/>
    <xf numFmtId="0" fontId="71" fillId="21" borderId="11" applyNumberFormat="0" applyBorder="0" applyAlignment="0" applyProtection="0"/>
    <xf numFmtId="0" fontId="11" fillId="48" borderId="11" applyNumberFormat="0" applyBorder="0" applyAlignment="0" applyProtection="0"/>
    <xf numFmtId="0" fontId="71" fillId="21" borderId="11" applyNumberFormat="0" applyBorder="0" applyAlignment="0" applyProtection="0"/>
    <xf numFmtId="0" fontId="11" fillId="48" borderId="11" applyNumberFormat="0" applyBorder="0" applyAlignment="0" applyProtection="0"/>
    <xf numFmtId="0" fontId="71" fillId="21" borderId="11" applyNumberFormat="0" applyBorder="0" applyAlignment="0" applyProtection="0"/>
    <xf numFmtId="0" fontId="11" fillId="48" borderId="11" applyNumberFormat="0" applyBorder="0" applyAlignment="0" applyProtection="0"/>
    <xf numFmtId="0" fontId="1" fillId="25" borderId="11" applyNumberFormat="0" applyBorder="0" applyAlignment="0" applyProtection="0"/>
    <xf numFmtId="0" fontId="11" fillId="49" borderId="11" applyNumberFormat="0" applyBorder="0" applyAlignment="0" applyProtection="0"/>
    <xf numFmtId="0" fontId="1" fillId="25" borderId="11" applyNumberFormat="0" applyBorder="0" applyAlignment="0" applyProtection="0"/>
    <xf numFmtId="0" fontId="11" fillId="49" borderId="11" applyNumberFormat="0" applyBorder="0" applyAlignment="0" applyProtection="0"/>
    <xf numFmtId="0" fontId="1" fillId="25" borderId="11" applyNumberFormat="0" applyBorder="0" applyAlignment="0" applyProtection="0"/>
    <xf numFmtId="0" fontId="11" fillId="49" borderId="11" applyNumberFormat="0" applyBorder="0" applyAlignment="0" applyProtection="0"/>
    <xf numFmtId="0" fontId="1" fillId="25" borderId="11" applyNumberFormat="0" applyBorder="0" applyAlignment="0" applyProtection="0"/>
    <xf numFmtId="0" fontId="11" fillId="49" borderId="11" applyNumberFormat="0" applyBorder="0" applyAlignment="0" applyProtection="0"/>
    <xf numFmtId="0" fontId="11" fillId="49" borderId="11" applyNumberFormat="0" applyBorder="0" applyAlignment="0" applyProtection="0"/>
    <xf numFmtId="0" fontId="11" fillId="49" borderId="11" applyNumberFormat="0" applyBorder="0" applyAlignment="0" applyProtection="0"/>
    <xf numFmtId="0" fontId="11" fillId="49" borderId="11" applyNumberFormat="0" applyBorder="0" applyAlignment="0" applyProtection="0"/>
    <xf numFmtId="0" fontId="11" fillId="49" borderId="11" applyNumberFormat="0" applyBorder="0" applyAlignment="0" applyProtection="0"/>
    <xf numFmtId="0" fontId="71" fillId="25" borderId="11" applyNumberFormat="0" applyBorder="0" applyAlignment="0" applyProtection="0"/>
    <xf numFmtId="0" fontId="11" fillId="49" borderId="11" applyNumberFormat="0" applyBorder="0" applyAlignment="0" applyProtection="0"/>
    <xf numFmtId="0" fontId="71" fillId="25" borderId="11" applyNumberFormat="0" applyBorder="0" applyAlignment="0" applyProtection="0"/>
    <xf numFmtId="0" fontId="11" fillId="49" borderId="11" applyNumberFormat="0" applyBorder="0" applyAlignment="0" applyProtection="0"/>
    <xf numFmtId="0" fontId="71" fillId="25" borderId="11" applyNumberFormat="0" applyBorder="0" applyAlignment="0" applyProtection="0"/>
    <xf numFmtId="0" fontId="11" fillId="49" borderId="11" applyNumberFormat="0" applyBorder="0" applyAlignment="0" applyProtection="0"/>
    <xf numFmtId="0" fontId="71" fillId="25" borderId="11" applyNumberFormat="0" applyBorder="0" applyAlignment="0" applyProtection="0"/>
    <xf numFmtId="0" fontId="11" fillId="49" borderId="11" applyNumberFormat="0" applyBorder="0" applyAlignment="0" applyProtection="0"/>
    <xf numFmtId="0" fontId="71" fillId="25" borderId="11" applyNumberFormat="0" applyBorder="0" applyAlignment="0" applyProtection="0"/>
    <xf numFmtId="0" fontId="11" fillId="49" borderId="11" applyNumberFormat="0" applyBorder="0" applyAlignment="0" applyProtection="0"/>
    <xf numFmtId="0" fontId="71" fillId="25" borderId="11" applyNumberFormat="0" applyBorder="0" applyAlignment="0" applyProtection="0"/>
    <xf numFmtId="0" fontId="11" fillId="49" borderId="11" applyNumberFormat="0" applyBorder="0" applyAlignment="0" applyProtection="0"/>
    <xf numFmtId="0" fontId="71" fillId="25" borderId="11" applyNumberFormat="0" applyBorder="0" applyAlignment="0" applyProtection="0"/>
    <xf numFmtId="0" fontId="11" fillId="49" borderId="11" applyNumberFormat="0" applyBorder="0" applyAlignment="0" applyProtection="0"/>
    <xf numFmtId="0" fontId="71" fillId="25" borderId="11" applyNumberFormat="0" applyBorder="0" applyAlignment="0" applyProtection="0"/>
    <xf numFmtId="0" fontId="11" fillId="49" borderId="11" applyNumberFormat="0" applyBorder="0" applyAlignment="0" applyProtection="0"/>
    <xf numFmtId="0" fontId="1" fillId="29" borderId="11" applyNumberFormat="0" applyBorder="0" applyAlignment="0" applyProtection="0"/>
    <xf numFmtId="0" fontId="11" fillId="50" borderId="11" applyNumberFormat="0" applyBorder="0" applyAlignment="0" applyProtection="0"/>
    <xf numFmtId="0" fontId="1" fillId="29" borderId="11" applyNumberFormat="0" applyBorder="0" applyAlignment="0" applyProtection="0"/>
    <xf numFmtId="0" fontId="11" fillId="50" borderId="11" applyNumberFormat="0" applyBorder="0" applyAlignment="0" applyProtection="0"/>
    <xf numFmtId="0" fontId="1" fillId="29" borderId="11" applyNumberFormat="0" applyBorder="0" applyAlignment="0" applyProtection="0"/>
    <xf numFmtId="0" fontId="11" fillId="50" borderId="11" applyNumberFormat="0" applyBorder="0" applyAlignment="0" applyProtection="0"/>
    <xf numFmtId="0" fontId="1" fillId="29" borderId="11" applyNumberFormat="0" applyBorder="0" applyAlignment="0" applyProtection="0"/>
    <xf numFmtId="0" fontId="11" fillId="50" borderId="11" applyNumberFormat="0" applyBorder="0" applyAlignment="0" applyProtection="0"/>
    <xf numFmtId="0" fontId="11" fillId="50" borderId="11" applyNumberFormat="0" applyBorder="0" applyAlignment="0" applyProtection="0"/>
    <xf numFmtId="0" fontId="11" fillId="50" borderId="11" applyNumberFormat="0" applyBorder="0" applyAlignment="0" applyProtection="0"/>
    <xf numFmtId="0" fontId="11" fillId="50" borderId="11" applyNumberFormat="0" applyBorder="0" applyAlignment="0" applyProtection="0"/>
    <xf numFmtId="0" fontId="11" fillId="50" borderId="11" applyNumberFormat="0" applyBorder="0" applyAlignment="0" applyProtection="0"/>
    <xf numFmtId="0" fontId="71" fillId="29" borderId="11" applyNumberFormat="0" applyBorder="0" applyAlignment="0" applyProtection="0"/>
    <xf numFmtId="0" fontId="11" fillId="50" borderId="11" applyNumberFormat="0" applyBorder="0" applyAlignment="0" applyProtection="0"/>
    <xf numFmtId="0" fontId="71" fillId="29" borderId="11" applyNumberFormat="0" applyBorder="0" applyAlignment="0" applyProtection="0"/>
    <xf numFmtId="0" fontId="11" fillId="50" borderId="11" applyNumberFormat="0" applyBorder="0" applyAlignment="0" applyProtection="0"/>
    <xf numFmtId="0" fontId="71" fillId="29" borderId="11" applyNumberFormat="0" applyBorder="0" applyAlignment="0" applyProtection="0"/>
    <xf numFmtId="0" fontId="11" fillId="50" borderId="11" applyNumberFormat="0" applyBorder="0" applyAlignment="0" applyProtection="0"/>
    <xf numFmtId="0" fontId="71" fillId="29" borderId="11" applyNumberFormat="0" applyBorder="0" applyAlignment="0" applyProtection="0"/>
    <xf numFmtId="0" fontId="11" fillId="50" borderId="11" applyNumberFormat="0" applyBorder="0" applyAlignment="0" applyProtection="0"/>
    <xf numFmtId="0" fontId="71" fillId="29" borderId="11" applyNumberFormat="0" applyBorder="0" applyAlignment="0" applyProtection="0"/>
    <xf numFmtId="0" fontId="11" fillId="50" borderId="11" applyNumberFormat="0" applyBorder="0" applyAlignment="0" applyProtection="0"/>
    <xf numFmtId="0" fontId="71" fillId="29" borderId="11" applyNumberFormat="0" applyBorder="0" applyAlignment="0" applyProtection="0"/>
    <xf numFmtId="0" fontId="11" fillId="50" borderId="11" applyNumberFormat="0" applyBorder="0" applyAlignment="0" applyProtection="0"/>
    <xf numFmtId="0" fontId="71" fillId="29" borderId="11" applyNumberFormat="0" applyBorder="0" applyAlignment="0" applyProtection="0"/>
    <xf numFmtId="0" fontId="11" fillId="50" borderId="11" applyNumberFormat="0" applyBorder="0" applyAlignment="0" applyProtection="0"/>
    <xf numFmtId="0" fontId="71" fillId="29" borderId="11" applyNumberFormat="0" applyBorder="0" applyAlignment="0" applyProtection="0"/>
    <xf numFmtId="0" fontId="11" fillId="50" borderId="11" applyNumberFormat="0" applyBorder="0" applyAlignment="0" applyProtection="0"/>
    <xf numFmtId="0" fontId="1" fillId="33" borderId="11" applyNumberFormat="0" applyBorder="0" applyAlignment="0" applyProtection="0"/>
    <xf numFmtId="0" fontId="11" fillId="51" borderId="11" applyNumberFormat="0" applyBorder="0" applyAlignment="0" applyProtection="0"/>
    <xf numFmtId="0" fontId="1" fillId="33" borderId="11" applyNumberFormat="0" applyBorder="0" applyAlignment="0" applyProtection="0"/>
    <xf numFmtId="0" fontId="11" fillId="51" borderId="11" applyNumberFormat="0" applyBorder="0" applyAlignment="0" applyProtection="0"/>
    <xf numFmtId="0" fontId="1" fillId="33" borderId="11" applyNumberFormat="0" applyBorder="0" applyAlignment="0" applyProtection="0"/>
    <xf numFmtId="0" fontId="11" fillId="51" borderId="11" applyNumberFormat="0" applyBorder="0" applyAlignment="0" applyProtection="0"/>
    <xf numFmtId="0" fontId="1" fillId="33" borderId="11" applyNumberFormat="0" applyBorder="0" applyAlignment="0" applyProtection="0"/>
    <xf numFmtId="0" fontId="11" fillId="51" borderId="11" applyNumberFormat="0" applyBorder="0" applyAlignment="0" applyProtection="0"/>
    <xf numFmtId="0" fontId="11" fillId="51" borderId="11" applyNumberFormat="0" applyBorder="0" applyAlignment="0" applyProtection="0"/>
    <xf numFmtId="0" fontId="11" fillId="51" borderId="11" applyNumberFormat="0" applyBorder="0" applyAlignment="0" applyProtection="0"/>
    <xf numFmtId="0" fontId="11" fillId="51" borderId="11" applyNumberFormat="0" applyBorder="0" applyAlignment="0" applyProtection="0"/>
    <xf numFmtId="0" fontId="11" fillId="51" borderId="11" applyNumberFormat="0" applyBorder="0" applyAlignment="0" applyProtection="0"/>
    <xf numFmtId="0" fontId="71" fillId="33" borderId="11" applyNumberFormat="0" applyBorder="0" applyAlignment="0" applyProtection="0"/>
    <xf numFmtId="0" fontId="11" fillId="51" borderId="11" applyNumberFormat="0" applyBorder="0" applyAlignment="0" applyProtection="0"/>
    <xf numFmtId="0" fontId="71" fillId="33" borderId="11" applyNumberFormat="0" applyBorder="0" applyAlignment="0" applyProtection="0"/>
    <xf numFmtId="0" fontId="11" fillId="51" borderId="11" applyNumberFormat="0" applyBorder="0" applyAlignment="0" applyProtection="0"/>
    <xf numFmtId="0" fontId="71" fillId="33" borderId="11" applyNumberFormat="0" applyBorder="0" applyAlignment="0" applyProtection="0"/>
    <xf numFmtId="0" fontId="11" fillId="51" borderId="11" applyNumberFormat="0" applyBorder="0" applyAlignment="0" applyProtection="0"/>
    <xf numFmtId="0" fontId="71" fillId="33" borderId="11" applyNumberFormat="0" applyBorder="0" applyAlignment="0" applyProtection="0"/>
    <xf numFmtId="0" fontId="11" fillId="51" borderId="11" applyNumberFormat="0" applyBorder="0" applyAlignment="0" applyProtection="0"/>
    <xf numFmtId="0" fontId="71" fillId="33" borderId="11" applyNumberFormat="0" applyBorder="0" applyAlignment="0" applyProtection="0"/>
    <xf numFmtId="0" fontId="11" fillId="51" borderId="11" applyNumberFormat="0" applyBorder="0" applyAlignment="0" applyProtection="0"/>
    <xf numFmtId="0" fontId="71" fillId="33" borderId="11" applyNumberFormat="0" applyBorder="0" applyAlignment="0" applyProtection="0"/>
    <xf numFmtId="0" fontId="11" fillId="51" borderId="11" applyNumberFormat="0" applyBorder="0" applyAlignment="0" applyProtection="0"/>
    <xf numFmtId="0" fontId="71" fillId="33" borderId="11" applyNumberFormat="0" applyBorder="0" applyAlignment="0" applyProtection="0"/>
    <xf numFmtId="0" fontId="11" fillId="51" borderId="11" applyNumberFormat="0" applyBorder="0" applyAlignment="0" applyProtection="0"/>
    <xf numFmtId="0" fontId="71" fillId="33" borderId="11" applyNumberFormat="0" applyBorder="0" applyAlignment="0" applyProtection="0"/>
    <xf numFmtId="0" fontId="11" fillId="51" borderId="11" applyNumberFormat="0" applyBorder="0" applyAlignment="0" applyProtection="0"/>
    <xf numFmtId="0" fontId="1" fillId="37" borderId="11" applyNumberFormat="0" applyBorder="0" applyAlignment="0" applyProtection="0"/>
    <xf numFmtId="0" fontId="11" fillId="52" borderId="11" applyNumberFormat="0" applyBorder="0" applyAlignment="0" applyProtection="0"/>
    <xf numFmtId="0" fontId="1" fillId="37" borderId="11" applyNumberFormat="0" applyBorder="0" applyAlignment="0" applyProtection="0"/>
    <xf numFmtId="0" fontId="11" fillId="52" borderId="11" applyNumberFormat="0" applyBorder="0" applyAlignment="0" applyProtection="0"/>
    <xf numFmtId="0" fontId="1" fillId="37" borderId="11" applyNumberFormat="0" applyBorder="0" applyAlignment="0" applyProtection="0"/>
    <xf numFmtId="0" fontId="11" fillId="52" borderId="11" applyNumberFormat="0" applyBorder="0" applyAlignment="0" applyProtection="0"/>
    <xf numFmtId="0" fontId="1" fillId="37" borderId="11" applyNumberFormat="0" applyBorder="0" applyAlignment="0" applyProtection="0"/>
    <xf numFmtId="0" fontId="11" fillId="52" borderId="11" applyNumberFormat="0" applyBorder="0" applyAlignment="0" applyProtection="0"/>
    <xf numFmtId="0" fontId="11" fillId="52" borderId="11" applyNumberFormat="0" applyBorder="0" applyAlignment="0" applyProtection="0"/>
    <xf numFmtId="0" fontId="11" fillId="52" borderId="11" applyNumberFormat="0" applyBorder="0" applyAlignment="0" applyProtection="0"/>
    <xf numFmtId="0" fontId="11" fillId="52" borderId="11" applyNumberFormat="0" applyBorder="0" applyAlignment="0" applyProtection="0"/>
    <xf numFmtId="0" fontId="11" fillId="52" borderId="11" applyNumberFormat="0" applyBorder="0" applyAlignment="0" applyProtection="0"/>
    <xf numFmtId="0" fontId="71" fillId="37" borderId="11" applyNumberFormat="0" applyBorder="0" applyAlignment="0" applyProtection="0"/>
    <xf numFmtId="0" fontId="11" fillId="52" borderId="11" applyNumberFormat="0" applyBorder="0" applyAlignment="0" applyProtection="0"/>
    <xf numFmtId="0" fontId="71" fillId="37" borderId="11" applyNumberFormat="0" applyBorder="0" applyAlignment="0" applyProtection="0"/>
    <xf numFmtId="0" fontId="11" fillId="52" borderId="11" applyNumberFormat="0" applyBorder="0" applyAlignment="0" applyProtection="0"/>
    <xf numFmtId="0" fontId="71" fillId="37" borderId="11" applyNumberFormat="0" applyBorder="0" applyAlignment="0" applyProtection="0"/>
    <xf numFmtId="0" fontId="11" fillId="52" borderId="11" applyNumberFormat="0" applyBorder="0" applyAlignment="0" applyProtection="0"/>
    <xf numFmtId="0" fontId="71" fillId="37" borderId="11" applyNumberFormat="0" applyBorder="0" applyAlignment="0" applyProtection="0"/>
    <xf numFmtId="0" fontId="11" fillId="52" borderId="11" applyNumberFormat="0" applyBorder="0" applyAlignment="0" applyProtection="0"/>
    <xf numFmtId="0" fontId="71" fillId="37" borderId="11" applyNumberFormat="0" applyBorder="0" applyAlignment="0" applyProtection="0"/>
    <xf numFmtId="0" fontId="11" fillId="52" borderId="11" applyNumberFormat="0" applyBorder="0" applyAlignment="0" applyProtection="0"/>
    <xf numFmtId="0" fontId="71" fillId="37" borderId="11" applyNumberFormat="0" applyBorder="0" applyAlignment="0" applyProtection="0"/>
    <xf numFmtId="0" fontId="11" fillId="52" borderId="11" applyNumberFormat="0" applyBorder="0" applyAlignment="0" applyProtection="0"/>
    <xf numFmtId="0" fontId="71" fillId="37" borderId="11" applyNumberFormat="0" applyBorder="0" applyAlignment="0" applyProtection="0"/>
    <xf numFmtId="0" fontId="11" fillId="52" borderId="11" applyNumberFormat="0" applyBorder="0" applyAlignment="0" applyProtection="0"/>
    <xf numFmtId="0" fontId="71" fillId="37" borderId="11" applyNumberFormat="0" applyBorder="0" applyAlignment="0" applyProtection="0"/>
    <xf numFmtId="0" fontId="11" fillId="52" borderId="11" applyNumberFormat="0" applyBorder="0" applyAlignment="0" applyProtection="0"/>
    <xf numFmtId="0" fontId="1" fillId="41" borderId="11" applyNumberFormat="0" applyBorder="0" applyAlignment="0" applyProtection="0"/>
    <xf numFmtId="0" fontId="11" fillId="53" borderId="11" applyNumberFormat="0" applyBorder="0" applyAlignment="0" applyProtection="0"/>
    <xf numFmtId="0" fontId="1" fillId="41" borderId="11" applyNumberFormat="0" applyBorder="0" applyAlignment="0" applyProtection="0"/>
    <xf numFmtId="0" fontId="11" fillId="53" borderId="11" applyNumberFormat="0" applyBorder="0" applyAlignment="0" applyProtection="0"/>
    <xf numFmtId="0" fontId="1" fillId="41" borderId="11" applyNumberFormat="0" applyBorder="0" applyAlignment="0" applyProtection="0"/>
    <xf numFmtId="0" fontId="11" fillId="53" borderId="11" applyNumberFormat="0" applyBorder="0" applyAlignment="0" applyProtection="0"/>
    <xf numFmtId="0" fontId="1" fillId="41" borderId="11" applyNumberFormat="0" applyBorder="0" applyAlignment="0" applyProtection="0"/>
    <xf numFmtId="0" fontId="11" fillId="53" borderId="11" applyNumberFormat="0" applyBorder="0" applyAlignment="0" applyProtection="0"/>
    <xf numFmtId="0" fontId="11" fillId="53" borderId="11" applyNumberFormat="0" applyBorder="0" applyAlignment="0" applyProtection="0"/>
    <xf numFmtId="0" fontId="11" fillId="53" borderId="11" applyNumberFormat="0" applyBorder="0" applyAlignment="0" applyProtection="0"/>
    <xf numFmtId="0" fontId="11" fillId="53" borderId="11" applyNumberFormat="0" applyBorder="0" applyAlignment="0" applyProtection="0"/>
    <xf numFmtId="0" fontId="11" fillId="53" borderId="11" applyNumberFormat="0" applyBorder="0" applyAlignment="0" applyProtection="0"/>
    <xf numFmtId="0" fontId="71" fillId="41" borderId="11" applyNumberFormat="0" applyBorder="0" applyAlignment="0" applyProtection="0"/>
    <xf numFmtId="0" fontId="11" fillId="53" borderId="11" applyNumberFormat="0" applyBorder="0" applyAlignment="0" applyProtection="0"/>
    <xf numFmtId="0" fontId="71" fillId="41" borderId="11" applyNumberFormat="0" applyBorder="0" applyAlignment="0" applyProtection="0"/>
    <xf numFmtId="0" fontId="11" fillId="53" borderId="11" applyNumberFormat="0" applyBorder="0" applyAlignment="0" applyProtection="0"/>
    <xf numFmtId="0" fontId="71" fillId="41" borderId="11" applyNumberFormat="0" applyBorder="0" applyAlignment="0" applyProtection="0"/>
    <xf numFmtId="0" fontId="11" fillId="53" borderId="11" applyNumberFormat="0" applyBorder="0" applyAlignment="0" applyProtection="0"/>
    <xf numFmtId="0" fontId="71" fillId="41" borderId="11" applyNumberFormat="0" applyBorder="0" applyAlignment="0" applyProtection="0"/>
    <xf numFmtId="0" fontId="11" fillId="53" borderId="11" applyNumberFormat="0" applyBorder="0" applyAlignment="0" applyProtection="0"/>
    <xf numFmtId="0" fontId="71" fillId="41" borderId="11" applyNumberFormat="0" applyBorder="0" applyAlignment="0" applyProtection="0"/>
    <xf numFmtId="0" fontId="11" fillId="53" borderId="11" applyNumberFormat="0" applyBorder="0" applyAlignment="0" applyProtection="0"/>
    <xf numFmtId="0" fontId="71" fillId="41" borderId="11" applyNumberFormat="0" applyBorder="0" applyAlignment="0" applyProtection="0"/>
    <xf numFmtId="0" fontId="11" fillId="53" borderId="11" applyNumberFormat="0" applyBorder="0" applyAlignment="0" applyProtection="0"/>
    <xf numFmtId="0" fontId="71" fillId="41" borderId="11" applyNumberFormat="0" applyBorder="0" applyAlignment="0" applyProtection="0"/>
    <xf numFmtId="0" fontId="11" fillId="53" borderId="11" applyNumberFormat="0" applyBorder="0" applyAlignment="0" applyProtection="0"/>
    <xf numFmtId="0" fontId="71" fillId="41" borderId="11" applyNumberFormat="0" applyBorder="0" applyAlignment="0" applyProtection="0"/>
    <xf numFmtId="0" fontId="11" fillId="53" borderId="11" applyNumberFormat="0" applyBorder="0" applyAlignment="0" applyProtection="0"/>
    <xf numFmtId="0" fontId="1" fillId="22" borderId="11" applyNumberFormat="0" applyBorder="0" applyAlignment="0" applyProtection="0"/>
    <xf numFmtId="0" fontId="11" fillId="54" borderId="11" applyNumberFormat="0" applyBorder="0" applyAlignment="0" applyProtection="0"/>
    <xf numFmtId="0" fontId="1" fillId="22" borderId="11" applyNumberFormat="0" applyBorder="0" applyAlignment="0" applyProtection="0"/>
    <xf numFmtId="0" fontId="11" fillId="54" borderId="11" applyNumberFormat="0" applyBorder="0" applyAlignment="0" applyProtection="0"/>
    <xf numFmtId="0" fontId="1" fillId="22" borderId="11" applyNumberFormat="0" applyBorder="0" applyAlignment="0" applyProtection="0"/>
    <xf numFmtId="0" fontId="11" fillId="54" borderId="11" applyNumberFormat="0" applyBorder="0" applyAlignment="0" applyProtection="0"/>
    <xf numFmtId="0" fontId="1" fillId="22" borderId="11" applyNumberFormat="0" applyBorder="0" applyAlignment="0" applyProtection="0"/>
    <xf numFmtId="0" fontId="11" fillId="54" borderId="11" applyNumberFormat="0" applyBorder="0" applyAlignment="0" applyProtection="0"/>
    <xf numFmtId="0" fontId="11" fillId="54" borderId="11" applyNumberFormat="0" applyBorder="0" applyAlignment="0" applyProtection="0"/>
    <xf numFmtId="0" fontId="11" fillId="54" borderId="11" applyNumberFormat="0" applyBorder="0" applyAlignment="0" applyProtection="0"/>
    <xf numFmtId="0" fontId="11" fillId="54" borderId="11" applyNumberFormat="0" applyBorder="0" applyAlignment="0" applyProtection="0"/>
    <xf numFmtId="0" fontId="11" fillId="54" borderId="11" applyNumberFormat="0" applyBorder="0" applyAlignment="0" applyProtection="0"/>
    <xf numFmtId="0" fontId="71" fillId="22" borderId="11" applyNumberFormat="0" applyBorder="0" applyAlignment="0" applyProtection="0"/>
    <xf numFmtId="0" fontId="11" fillId="54" borderId="11" applyNumberFormat="0" applyBorder="0" applyAlignment="0" applyProtection="0"/>
    <xf numFmtId="0" fontId="71" fillId="22" borderId="11" applyNumberFormat="0" applyBorder="0" applyAlignment="0" applyProtection="0"/>
    <xf numFmtId="0" fontId="11" fillId="54" borderId="11" applyNumberFormat="0" applyBorder="0" applyAlignment="0" applyProtection="0"/>
    <xf numFmtId="0" fontId="71" fillId="22" borderId="11" applyNumberFormat="0" applyBorder="0" applyAlignment="0" applyProtection="0"/>
    <xf numFmtId="0" fontId="11" fillId="54" borderId="11" applyNumberFormat="0" applyBorder="0" applyAlignment="0" applyProtection="0"/>
    <xf numFmtId="0" fontId="71" fillId="22" borderId="11" applyNumberFormat="0" applyBorder="0" applyAlignment="0" applyProtection="0"/>
    <xf numFmtId="0" fontId="11" fillId="54" borderId="11" applyNumberFormat="0" applyBorder="0" applyAlignment="0" applyProtection="0"/>
    <xf numFmtId="0" fontId="71" fillId="22" borderId="11" applyNumberFormat="0" applyBorder="0" applyAlignment="0" applyProtection="0"/>
    <xf numFmtId="0" fontId="11" fillId="54" borderId="11" applyNumberFormat="0" applyBorder="0" applyAlignment="0" applyProtection="0"/>
    <xf numFmtId="0" fontId="71" fillId="22" borderId="11" applyNumberFormat="0" applyBorder="0" applyAlignment="0" applyProtection="0"/>
    <xf numFmtId="0" fontId="11" fillId="54" borderId="11" applyNumberFormat="0" applyBorder="0" applyAlignment="0" applyProtection="0"/>
    <xf numFmtId="0" fontId="71" fillId="22" borderId="11" applyNumberFormat="0" applyBorder="0" applyAlignment="0" applyProtection="0"/>
    <xf numFmtId="0" fontId="11" fillId="54" borderId="11" applyNumberFormat="0" applyBorder="0" applyAlignment="0" applyProtection="0"/>
    <xf numFmtId="0" fontId="71" fillId="22" borderId="11" applyNumberFormat="0" applyBorder="0" applyAlignment="0" applyProtection="0"/>
    <xf numFmtId="0" fontId="11" fillId="54" borderId="11" applyNumberFormat="0" applyBorder="0" applyAlignment="0" applyProtection="0"/>
    <xf numFmtId="0" fontId="1" fillId="26" borderId="11" applyNumberFormat="0" applyBorder="0" applyAlignment="0" applyProtection="0"/>
    <xf numFmtId="0" fontId="11" fillId="55" borderId="11" applyNumberFormat="0" applyBorder="0" applyAlignment="0" applyProtection="0"/>
    <xf numFmtId="0" fontId="1" fillId="26" borderId="11" applyNumberFormat="0" applyBorder="0" applyAlignment="0" applyProtection="0"/>
    <xf numFmtId="0" fontId="11" fillId="55" borderId="11" applyNumberFormat="0" applyBorder="0" applyAlignment="0" applyProtection="0"/>
    <xf numFmtId="0" fontId="1" fillId="26" borderId="11" applyNumberFormat="0" applyBorder="0" applyAlignment="0" applyProtection="0"/>
    <xf numFmtId="0" fontId="11" fillId="55" borderId="11" applyNumberFormat="0" applyBorder="0" applyAlignment="0" applyProtection="0"/>
    <xf numFmtId="0" fontId="1" fillId="26" borderId="11" applyNumberFormat="0" applyBorder="0" applyAlignment="0" applyProtection="0"/>
    <xf numFmtId="0" fontId="11" fillId="55" borderId="11" applyNumberFormat="0" applyBorder="0" applyAlignment="0" applyProtection="0"/>
    <xf numFmtId="0" fontId="11" fillId="55" borderId="11" applyNumberFormat="0" applyBorder="0" applyAlignment="0" applyProtection="0"/>
    <xf numFmtId="0" fontId="11" fillId="55" borderId="11" applyNumberFormat="0" applyBorder="0" applyAlignment="0" applyProtection="0"/>
    <xf numFmtId="0" fontId="11" fillId="55" borderId="11" applyNumberFormat="0" applyBorder="0" applyAlignment="0" applyProtection="0"/>
    <xf numFmtId="0" fontId="11" fillId="55" borderId="11" applyNumberFormat="0" applyBorder="0" applyAlignment="0" applyProtection="0"/>
    <xf numFmtId="0" fontId="71" fillId="26" borderId="11" applyNumberFormat="0" applyBorder="0" applyAlignment="0" applyProtection="0"/>
    <xf numFmtId="0" fontId="11" fillId="55" borderId="11" applyNumberFormat="0" applyBorder="0" applyAlignment="0" applyProtection="0"/>
    <xf numFmtId="0" fontId="71" fillId="26" borderId="11" applyNumberFormat="0" applyBorder="0" applyAlignment="0" applyProtection="0"/>
    <xf numFmtId="0" fontId="11" fillId="55" borderId="11" applyNumberFormat="0" applyBorder="0" applyAlignment="0" applyProtection="0"/>
    <xf numFmtId="0" fontId="71" fillId="26" borderId="11" applyNumberFormat="0" applyBorder="0" applyAlignment="0" applyProtection="0"/>
    <xf numFmtId="0" fontId="11" fillId="55" borderId="11" applyNumberFormat="0" applyBorder="0" applyAlignment="0" applyProtection="0"/>
    <xf numFmtId="0" fontId="71" fillId="26" borderId="11" applyNumberFormat="0" applyBorder="0" applyAlignment="0" applyProtection="0"/>
    <xf numFmtId="0" fontId="11" fillId="55" borderId="11" applyNumberFormat="0" applyBorder="0" applyAlignment="0" applyProtection="0"/>
    <xf numFmtId="0" fontId="71" fillId="26" borderId="11" applyNumberFormat="0" applyBorder="0" applyAlignment="0" applyProtection="0"/>
    <xf numFmtId="0" fontId="11" fillId="55" borderId="11" applyNumberFormat="0" applyBorder="0" applyAlignment="0" applyProtection="0"/>
    <xf numFmtId="0" fontId="71" fillId="26" borderId="11" applyNumberFormat="0" applyBorder="0" applyAlignment="0" applyProtection="0"/>
    <xf numFmtId="0" fontId="11" fillId="55" borderId="11" applyNumberFormat="0" applyBorder="0" applyAlignment="0" applyProtection="0"/>
    <xf numFmtId="0" fontId="71" fillId="26" borderId="11" applyNumberFormat="0" applyBorder="0" applyAlignment="0" applyProtection="0"/>
    <xf numFmtId="0" fontId="11" fillId="55" borderId="11" applyNumberFormat="0" applyBorder="0" applyAlignment="0" applyProtection="0"/>
    <xf numFmtId="0" fontId="71" fillId="26" borderId="11" applyNumberFormat="0" applyBorder="0" applyAlignment="0" applyProtection="0"/>
    <xf numFmtId="0" fontId="11" fillId="55" borderId="11" applyNumberFormat="0" applyBorder="0" applyAlignment="0" applyProtection="0"/>
    <xf numFmtId="0" fontId="1" fillId="30" borderId="11" applyNumberFormat="0" applyBorder="0" applyAlignment="0" applyProtection="0"/>
    <xf numFmtId="0" fontId="11" fillId="56" borderId="11" applyNumberFormat="0" applyBorder="0" applyAlignment="0" applyProtection="0"/>
    <xf numFmtId="0" fontId="1" fillId="30" borderId="11" applyNumberFormat="0" applyBorder="0" applyAlignment="0" applyProtection="0"/>
    <xf numFmtId="0" fontId="11" fillId="56" borderId="11" applyNumberFormat="0" applyBorder="0" applyAlignment="0" applyProtection="0"/>
    <xf numFmtId="0" fontId="1" fillId="30" borderId="11" applyNumberFormat="0" applyBorder="0" applyAlignment="0" applyProtection="0"/>
    <xf numFmtId="0" fontId="11" fillId="56" borderId="11" applyNumberFormat="0" applyBorder="0" applyAlignment="0" applyProtection="0"/>
    <xf numFmtId="0" fontId="1" fillId="30" borderId="11" applyNumberFormat="0" applyBorder="0" applyAlignment="0" applyProtection="0"/>
    <xf numFmtId="0" fontId="11" fillId="56" borderId="11" applyNumberFormat="0" applyBorder="0" applyAlignment="0" applyProtection="0"/>
    <xf numFmtId="0" fontId="11" fillId="56" borderId="11" applyNumberFormat="0" applyBorder="0" applyAlignment="0" applyProtection="0"/>
    <xf numFmtId="0" fontId="11" fillId="56" borderId="11" applyNumberFormat="0" applyBorder="0" applyAlignment="0" applyProtection="0"/>
    <xf numFmtId="0" fontId="11" fillId="56" borderId="11" applyNumberFormat="0" applyBorder="0" applyAlignment="0" applyProtection="0"/>
    <xf numFmtId="0" fontId="11" fillId="56" borderId="11" applyNumberFormat="0" applyBorder="0" applyAlignment="0" applyProtection="0"/>
    <xf numFmtId="0" fontId="71" fillId="30" borderId="11" applyNumberFormat="0" applyBorder="0" applyAlignment="0" applyProtection="0"/>
    <xf numFmtId="0" fontId="11" fillId="56" borderId="11" applyNumberFormat="0" applyBorder="0" applyAlignment="0" applyProtection="0"/>
    <xf numFmtId="0" fontId="71" fillId="30" borderId="11" applyNumberFormat="0" applyBorder="0" applyAlignment="0" applyProtection="0"/>
    <xf numFmtId="0" fontId="11" fillId="56" borderId="11" applyNumberFormat="0" applyBorder="0" applyAlignment="0" applyProtection="0"/>
    <xf numFmtId="0" fontId="71" fillId="30" borderId="11" applyNumberFormat="0" applyBorder="0" applyAlignment="0" applyProtection="0"/>
    <xf numFmtId="0" fontId="11" fillId="56" borderId="11" applyNumberFormat="0" applyBorder="0" applyAlignment="0" applyProtection="0"/>
    <xf numFmtId="0" fontId="71" fillId="30" borderId="11" applyNumberFormat="0" applyBorder="0" applyAlignment="0" applyProtection="0"/>
    <xf numFmtId="0" fontId="11" fillId="56" borderId="11" applyNumberFormat="0" applyBorder="0" applyAlignment="0" applyProtection="0"/>
    <xf numFmtId="0" fontId="71" fillId="30" borderId="11" applyNumberFormat="0" applyBorder="0" applyAlignment="0" applyProtection="0"/>
    <xf numFmtId="0" fontId="11" fillId="56" borderId="11" applyNumberFormat="0" applyBorder="0" applyAlignment="0" applyProtection="0"/>
    <xf numFmtId="0" fontId="71" fillId="30" borderId="11" applyNumberFormat="0" applyBorder="0" applyAlignment="0" applyProtection="0"/>
    <xf numFmtId="0" fontId="11" fillId="56" borderId="11" applyNumberFormat="0" applyBorder="0" applyAlignment="0" applyProtection="0"/>
    <xf numFmtId="0" fontId="71" fillId="30" borderId="11" applyNumberFormat="0" applyBorder="0" applyAlignment="0" applyProtection="0"/>
    <xf numFmtId="0" fontId="11" fillId="56" borderId="11" applyNumberFormat="0" applyBorder="0" applyAlignment="0" applyProtection="0"/>
    <xf numFmtId="0" fontId="71" fillId="30" borderId="11" applyNumberFormat="0" applyBorder="0" applyAlignment="0" applyProtection="0"/>
    <xf numFmtId="0" fontId="11" fillId="56" borderId="11" applyNumberFormat="0" applyBorder="0" applyAlignment="0" applyProtection="0"/>
    <xf numFmtId="0" fontId="1" fillId="34" borderId="11" applyNumberFormat="0" applyBorder="0" applyAlignment="0" applyProtection="0"/>
    <xf numFmtId="0" fontId="11" fillId="51" borderId="11" applyNumberFormat="0" applyBorder="0" applyAlignment="0" applyProtection="0"/>
    <xf numFmtId="0" fontId="1" fillId="34" borderId="11" applyNumberFormat="0" applyBorder="0" applyAlignment="0" applyProtection="0"/>
    <xf numFmtId="0" fontId="11" fillId="51" borderId="11" applyNumberFormat="0" applyBorder="0" applyAlignment="0" applyProtection="0"/>
    <xf numFmtId="0" fontId="1" fillId="34" borderId="11" applyNumberFormat="0" applyBorder="0" applyAlignment="0" applyProtection="0"/>
    <xf numFmtId="0" fontId="11" fillId="51" borderId="11" applyNumberFormat="0" applyBorder="0" applyAlignment="0" applyProtection="0"/>
    <xf numFmtId="0" fontId="1" fillId="34" borderId="11" applyNumberFormat="0" applyBorder="0" applyAlignment="0" applyProtection="0"/>
    <xf numFmtId="0" fontId="11" fillId="51" borderId="11" applyNumberFormat="0" applyBorder="0" applyAlignment="0" applyProtection="0"/>
    <xf numFmtId="0" fontId="11" fillId="51" borderId="11" applyNumberFormat="0" applyBorder="0" applyAlignment="0" applyProtection="0"/>
    <xf numFmtId="0" fontId="11" fillId="51" borderId="11" applyNumberFormat="0" applyBorder="0" applyAlignment="0" applyProtection="0"/>
    <xf numFmtId="0" fontId="11" fillId="51" borderId="11" applyNumberFormat="0" applyBorder="0" applyAlignment="0" applyProtection="0"/>
    <xf numFmtId="0" fontId="11" fillId="51" borderId="11" applyNumberFormat="0" applyBorder="0" applyAlignment="0" applyProtection="0"/>
    <xf numFmtId="0" fontId="71" fillId="34" borderId="11" applyNumberFormat="0" applyBorder="0" applyAlignment="0" applyProtection="0"/>
    <xf numFmtId="0" fontId="11" fillId="51" borderId="11" applyNumberFormat="0" applyBorder="0" applyAlignment="0" applyProtection="0"/>
    <xf numFmtId="0" fontId="71" fillId="34" borderId="11" applyNumberFormat="0" applyBorder="0" applyAlignment="0" applyProtection="0"/>
    <xf numFmtId="0" fontId="11" fillId="51" borderId="11" applyNumberFormat="0" applyBorder="0" applyAlignment="0" applyProtection="0"/>
    <xf numFmtId="0" fontId="71" fillId="34" borderId="11" applyNumberFormat="0" applyBorder="0" applyAlignment="0" applyProtection="0"/>
    <xf numFmtId="0" fontId="11" fillId="51" borderId="11" applyNumberFormat="0" applyBorder="0" applyAlignment="0" applyProtection="0"/>
    <xf numFmtId="0" fontId="71" fillId="34" borderId="11" applyNumberFormat="0" applyBorder="0" applyAlignment="0" applyProtection="0"/>
    <xf numFmtId="0" fontId="11" fillId="51" borderId="11" applyNumberFormat="0" applyBorder="0" applyAlignment="0" applyProtection="0"/>
    <xf numFmtId="0" fontId="71" fillId="34" borderId="11" applyNumberFormat="0" applyBorder="0" applyAlignment="0" applyProtection="0"/>
    <xf numFmtId="0" fontId="11" fillId="51" borderId="11" applyNumberFormat="0" applyBorder="0" applyAlignment="0" applyProtection="0"/>
    <xf numFmtId="0" fontId="71" fillId="34" borderId="11" applyNumberFormat="0" applyBorder="0" applyAlignment="0" applyProtection="0"/>
    <xf numFmtId="0" fontId="11" fillId="51" borderId="11" applyNumberFormat="0" applyBorder="0" applyAlignment="0" applyProtection="0"/>
    <xf numFmtId="0" fontId="71" fillId="34" borderId="11" applyNumberFormat="0" applyBorder="0" applyAlignment="0" applyProtection="0"/>
    <xf numFmtId="0" fontId="11" fillId="51" borderId="11" applyNumberFormat="0" applyBorder="0" applyAlignment="0" applyProtection="0"/>
    <xf numFmtId="0" fontId="71" fillId="34" borderId="11" applyNumberFormat="0" applyBorder="0" applyAlignment="0" applyProtection="0"/>
    <xf numFmtId="0" fontId="11" fillId="51" borderId="11" applyNumberFormat="0" applyBorder="0" applyAlignment="0" applyProtection="0"/>
    <xf numFmtId="0" fontId="1" fillId="38" borderId="11" applyNumberFormat="0" applyBorder="0" applyAlignment="0" applyProtection="0"/>
    <xf numFmtId="0" fontId="11" fillId="54" borderId="11" applyNumberFormat="0" applyBorder="0" applyAlignment="0" applyProtection="0"/>
    <xf numFmtId="0" fontId="1" fillId="38" borderId="11" applyNumberFormat="0" applyBorder="0" applyAlignment="0" applyProtection="0"/>
    <xf numFmtId="0" fontId="11" fillId="54" borderId="11" applyNumberFormat="0" applyBorder="0" applyAlignment="0" applyProtection="0"/>
    <xf numFmtId="0" fontId="1" fillId="38" borderId="11" applyNumberFormat="0" applyBorder="0" applyAlignment="0" applyProtection="0"/>
    <xf numFmtId="0" fontId="11" fillId="54" borderId="11" applyNumberFormat="0" applyBorder="0" applyAlignment="0" applyProtection="0"/>
    <xf numFmtId="0" fontId="1" fillId="38" borderId="11" applyNumberFormat="0" applyBorder="0" applyAlignment="0" applyProtection="0"/>
    <xf numFmtId="0" fontId="11" fillId="54" borderId="11" applyNumberFormat="0" applyBorder="0" applyAlignment="0" applyProtection="0"/>
    <xf numFmtId="0" fontId="11" fillId="54" borderId="11" applyNumberFormat="0" applyBorder="0" applyAlignment="0" applyProtection="0"/>
    <xf numFmtId="0" fontId="11" fillId="54" borderId="11" applyNumberFormat="0" applyBorder="0" applyAlignment="0" applyProtection="0"/>
    <xf numFmtId="0" fontId="11" fillId="54" borderId="11" applyNumberFormat="0" applyBorder="0" applyAlignment="0" applyProtection="0"/>
    <xf numFmtId="0" fontId="11" fillId="54" borderId="11" applyNumberFormat="0" applyBorder="0" applyAlignment="0" applyProtection="0"/>
    <xf numFmtId="0" fontId="71" fillId="38" borderId="11" applyNumberFormat="0" applyBorder="0" applyAlignment="0" applyProtection="0"/>
    <xf numFmtId="0" fontId="11" fillId="54" borderId="11" applyNumberFormat="0" applyBorder="0" applyAlignment="0" applyProtection="0"/>
    <xf numFmtId="0" fontId="71" fillId="38" borderId="11" applyNumberFormat="0" applyBorder="0" applyAlignment="0" applyProtection="0"/>
    <xf numFmtId="0" fontId="11" fillId="54" borderId="11" applyNumberFormat="0" applyBorder="0" applyAlignment="0" applyProtection="0"/>
    <xf numFmtId="0" fontId="71" fillId="38" borderId="11" applyNumberFormat="0" applyBorder="0" applyAlignment="0" applyProtection="0"/>
    <xf numFmtId="0" fontId="11" fillId="54" borderId="11" applyNumberFormat="0" applyBorder="0" applyAlignment="0" applyProtection="0"/>
    <xf numFmtId="0" fontId="71" fillId="38" borderId="11" applyNumberFormat="0" applyBorder="0" applyAlignment="0" applyProtection="0"/>
    <xf numFmtId="0" fontId="11" fillId="54" borderId="11" applyNumberFormat="0" applyBorder="0" applyAlignment="0" applyProtection="0"/>
    <xf numFmtId="0" fontId="71" fillId="38" borderId="11" applyNumberFormat="0" applyBorder="0" applyAlignment="0" applyProtection="0"/>
    <xf numFmtId="0" fontId="11" fillId="54" borderId="11" applyNumberFormat="0" applyBorder="0" applyAlignment="0" applyProtection="0"/>
    <xf numFmtId="0" fontId="71" fillId="38" borderId="11" applyNumberFormat="0" applyBorder="0" applyAlignment="0" applyProtection="0"/>
    <xf numFmtId="0" fontId="11" fillId="54" borderId="11" applyNumberFormat="0" applyBorder="0" applyAlignment="0" applyProtection="0"/>
    <xf numFmtId="0" fontId="71" fillId="38" borderId="11" applyNumberFormat="0" applyBorder="0" applyAlignment="0" applyProtection="0"/>
    <xf numFmtId="0" fontId="11" fillId="54" borderId="11" applyNumberFormat="0" applyBorder="0" applyAlignment="0" applyProtection="0"/>
    <xf numFmtId="0" fontId="71" fillId="38" borderId="11" applyNumberFormat="0" applyBorder="0" applyAlignment="0" applyProtection="0"/>
    <xf numFmtId="0" fontId="11" fillId="54" borderId="11" applyNumberFormat="0" applyBorder="0" applyAlignment="0" applyProtection="0"/>
    <xf numFmtId="0" fontId="1" fillId="42" borderId="11" applyNumberFormat="0" applyBorder="0" applyAlignment="0" applyProtection="0"/>
    <xf numFmtId="0" fontId="11" fillId="57" borderId="11" applyNumberFormat="0" applyBorder="0" applyAlignment="0" applyProtection="0"/>
    <xf numFmtId="0" fontId="1" fillId="42" borderId="11" applyNumberFormat="0" applyBorder="0" applyAlignment="0" applyProtection="0"/>
    <xf numFmtId="0" fontId="11" fillId="57" borderId="11" applyNumberFormat="0" applyBorder="0" applyAlignment="0" applyProtection="0"/>
    <xf numFmtId="0" fontId="1" fillId="42" borderId="11" applyNumberFormat="0" applyBorder="0" applyAlignment="0" applyProtection="0"/>
    <xf numFmtId="0" fontId="11" fillId="57" borderId="11" applyNumberFormat="0" applyBorder="0" applyAlignment="0" applyProtection="0"/>
    <xf numFmtId="0" fontId="1" fillId="42" borderId="11" applyNumberFormat="0" applyBorder="0" applyAlignment="0" applyProtection="0"/>
    <xf numFmtId="0" fontId="11" fillId="57" borderId="11" applyNumberFormat="0" applyBorder="0" applyAlignment="0" applyProtection="0"/>
    <xf numFmtId="0" fontId="11" fillId="57" borderId="11" applyNumberFormat="0" applyBorder="0" applyAlignment="0" applyProtection="0"/>
    <xf numFmtId="0" fontId="11" fillId="57" borderId="11" applyNumberFormat="0" applyBorder="0" applyAlignment="0" applyProtection="0"/>
    <xf numFmtId="0" fontId="11" fillId="57" borderId="11" applyNumberFormat="0" applyBorder="0" applyAlignment="0" applyProtection="0"/>
    <xf numFmtId="0" fontId="11" fillId="57" borderId="11" applyNumberFormat="0" applyBorder="0" applyAlignment="0" applyProtection="0"/>
    <xf numFmtId="0" fontId="71" fillId="42" borderId="11" applyNumberFormat="0" applyBorder="0" applyAlignment="0" applyProtection="0"/>
    <xf numFmtId="0" fontId="11" fillId="57" borderId="11" applyNumberFormat="0" applyBorder="0" applyAlignment="0" applyProtection="0"/>
    <xf numFmtId="0" fontId="71" fillId="42" borderId="11" applyNumberFormat="0" applyBorder="0" applyAlignment="0" applyProtection="0"/>
    <xf numFmtId="0" fontId="11" fillId="57" borderId="11" applyNumberFormat="0" applyBorder="0" applyAlignment="0" applyProtection="0"/>
    <xf numFmtId="0" fontId="71" fillId="42" borderId="11" applyNumberFormat="0" applyBorder="0" applyAlignment="0" applyProtection="0"/>
    <xf numFmtId="0" fontId="11" fillId="57" borderId="11" applyNumberFormat="0" applyBorder="0" applyAlignment="0" applyProtection="0"/>
    <xf numFmtId="0" fontId="71" fillId="42" borderId="11" applyNumberFormat="0" applyBorder="0" applyAlignment="0" applyProtection="0"/>
    <xf numFmtId="0" fontId="11" fillId="57" borderId="11" applyNumberFormat="0" applyBorder="0" applyAlignment="0" applyProtection="0"/>
    <xf numFmtId="0" fontId="71" fillId="42" borderId="11" applyNumberFormat="0" applyBorder="0" applyAlignment="0" applyProtection="0"/>
    <xf numFmtId="0" fontId="11" fillId="57" borderId="11" applyNumberFormat="0" applyBorder="0" applyAlignment="0" applyProtection="0"/>
    <xf numFmtId="0" fontId="71" fillId="42" borderId="11" applyNumberFormat="0" applyBorder="0" applyAlignment="0" applyProtection="0"/>
    <xf numFmtId="0" fontId="11" fillId="57" borderId="11" applyNumberFormat="0" applyBorder="0" applyAlignment="0" applyProtection="0"/>
    <xf numFmtId="0" fontId="71" fillId="42" borderId="11" applyNumberFormat="0" applyBorder="0" applyAlignment="0" applyProtection="0"/>
    <xf numFmtId="0" fontId="11" fillId="57" borderId="11" applyNumberFormat="0" applyBorder="0" applyAlignment="0" applyProtection="0"/>
    <xf numFmtId="0" fontId="71" fillId="42" borderId="11" applyNumberFormat="0" applyBorder="0" applyAlignment="0" applyProtection="0"/>
    <xf numFmtId="0" fontId="11" fillId="57"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51" fillId="23" borderId="11" applyNumberFormat="0" applyBorder="0" applyAlignment="0" applyProtection="0"/>
    <xf numFmtId="0" fontId="77" fillId="58" borderId="11" applyNumberFormat="0" applyBorder="0" applyAlignment="0" applyProtection="0"/>
    <xf numFmtId="0" fontId="51" fillId="23" borderId="11" applyNumberFormat="0" applyBorder="0" applyAlignment="0" applyProtection="0"/>
    <xf numFmtId="0" fontId="77" fillId="58" borderId="11" applyNumberFormat="0" applyBorder="0" applyAlignment="0" applyProtection="0"/>
    <xf numFmtId="0" fontId="51" fillId="23" borderId="11" applyNumberFormat="0" applyBorder="0" applyAlignment="0" applyProtection="0"/>
    <xf numFmtId="0" fontId="77" fillId="58" borderId="11" applyNumberFormat="0" applyBorder="0" applyAlignment="0" applyProtection="0"/>
    <xf numFmtId="0" fontId="51" fillId="23"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8"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51" fillId="27" borderId="11" applyNumberFormat="0" applyBorder="0" applyAlignment="0" applyProtection="0"/>
    <xf numFmtId="0" fontId="77" fillId="55" borderId="11" applyNumberFormat="0" applyBorder="0" applyAlignment="0" applyProtection="0"/>
    <xf numFmtId="0" fontId="51" fillId="27" borderId="11" applyNumberFormat="0" applyBorder="0" applyAlignment="0" applyProtection="0"/>
    <xf numFmtId="0" fontId="77" fillId="55" borderId="11" applyNumberFormat="0" applyBorder="0" applyAlignment="0" applyProtection="0"/>
    <xf numFmtId="0" fontId="51" fillId="27" borderId="11" applyNumberFormat="0" applyBorder="0" applyAlignment="0" applyProtection="0"/>
    <xf numFmtId="0" fontId="77" fillId="55" borderId="11" applyNumberFormat="0" applyBorder="0" applyAlignment="0" applyProtection="0"/>
    <xf numFmtId="0" fontId="51" fillId="27"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5"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51" fillId="31" borderId="11" applyNumberFormat="0" applyBorder="0" applyAlignment="0" applyProtection="0"/>
    <xf numFmtId="0" fontId="77" fillId="56" borderId="11" applyNumberFormat="0" applyBorder="0" applyAlignment="0" applyProtection="0"/>
    <xf numFmtId="0" fontId="51" fillId="31" borderId="11" applyNumberFormat="0" applyBorder="0" applyAlignment="0" applyProtection="0"/>
    <xf numFmtId="0" fontId="77" fillId="56" borderId="11" applyNumberFormat="0" applyBorder="0" applyAlignment="0" applyProtection="0"/>
    <xf numFmtId="0" fontId="51" fillId="31" borderId="11" applyNumberFormat="0" applyBorder="0" applyAlignment="0" applyProtection="0"/>
    <xf numFmtId="0" fontId="77" fillId="56" borderId="11" applyNumberFormat="0" applyBorder="0" applyAlignment="0" applyProtection="0"/>
    <xf numFmtId="0" fontId="51" fillId="31"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6"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51" fillId="35" borderId="11" applyNumberFormat="0" applyBorder="0" applyAlignment="0" applyProtection="0"/>
    <xf numFmtId="0" fontId="77" fillId="59" borderId="11" applyNumberFormat="0" applyBorder="0" applyAlignment="0" applyProtection="0"/>
    <xf numFmtId="0" fontId="51" fillId="35" borderId="11" applyNumberFormat="0" applyBorder="0" applyAlignment="0" applyProtection="0"/>
    <xf numFmtId="0" fontId="77" fillId="59" borderId="11" applyNumberFormat="0" applyBorder="0" applyAlignment="0" applyProtection="0"/>
    <xf numFmtId="0" fontId="51" fillId="35" borderId="11" applyNumberFormat="0" applyBorder="0" applyAlignment="0" applyProtection="0"/>
    <xf numFmtId="0" fontId="77" fillId="59" borderId="11" applyNumberFormat="0" applyBorder="0" applyAlignment="0" applyProtection="0"/>
    <xf numFmtId="0" fontId="51" fillId="35"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51" fillId="39" borderId="11" applyNumberFormat="0" applyBorder="0" applyAlignment="0" applyProtection="0"/>
    <xf numFmtId="0" fontId="77" fillId="60" borderId="11" applyNumberFormat="0" applyBorder="0" applyAlignment="0" applyProtection="0"/>
    <xf numFmtId="0" fontId="51" fillId="39" borderId="11" applyNumberFormat="0" applyBorder="0" applyAlignment="0" applyProtection="0"/>
    <xf numFmtId="0" fontId="77" fillId="60" borderId="11" applyNumberFormat="0" applyBorder="0" applyAlignment="0" applyProtection="0"/>
    <xf numFmtId="0" fontId="51" fillId="39" borderId="11" applyNumberFormat="0" applyBorder="0" applyAlignment="0" applyProtection="0"/>
    <xf numFmtId="0" fontId="77" fillId="60" borderId="11" applyNumberFormat="0" applyBorder="0" applyAlignment="0" applyProtection="0"/>
    <xf numFmtId="0" fontId="51" fillId="39"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51" fillId="43" borderId="11" applyNumberFormat="0" applyBorder="0" applyAlignment="0" applyProtection="0"/>
    <xf numFmtId="0" fontId="77" fillId="61" borderId="11" applyNumberFormat="0" applyBorder="0" applyAlignment="0" applyProtection="0"/>
    <xf numFmtId="0" fontId="51" fillId="43" borderId="11" applyNumberFormat="0" applyBorder="0" applyAlignment="0" applyProtection="0"/>
    <xf numFmtId="0" fontId="77" fillId="61" borderId="11" applyNumberFormat="0" applyBorder="0" applyAlignment="0" applyProtection="0"/>
    <xf numFmtId="0" fontId="51" fillId="43" borderId="11" applyNumberFormat="0" applyBorder="0" applyAlignment="0" applyProtection="0"/>
    <xf numFmtId="0" fontId="77" fillId="61" borderId="11" applyNumberFormat="0" applyBorder="0" applyAlignment="0" applyProtection="0"/>
    <xf numFmtId="0" fontId="51" fillId="43"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7" fillId="61"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41" fillId="13" borderId="11" applyNumberFormat="0" applyBorder="0" applyAlignment="0" applyProtection="0"/>
    <xf numFmtId="0" fontId="78" fillId="50" borderId="11" applyNumberFormat="0" applyBorder="0" applyAlignment="0" applyProtection="0"/>
    <xf numFmtId="0" fontId="41" fillId="13" borderId="11" applyNumberFormat="0" applyBorder="0" applyAlignment="0" applyProtection="0"/>
    <xf numFmtId="0" fontId="78" fillId="50" borderId="11" applyNumberFormat="0" applyBorder="0" applyAlignment="0" applyProtection="0"/>
    <xf numFmtId="0" fontId="41" fillId="13" borderId="11" applyNumberFormat="0" applyBorder="0" applyAlignment="0" applyProtection="0"/>
    <xf numFmtId="0" fontId="78" fillId="50" borderId="11" applyNumberFormat="0" applyBorder="0" applyAlignment="0" applyProtection="0"/>
    <xf numFmtId="0" fontId="41" fillId="13"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8" fillId="50" borderId="11" applyNumberFormat="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45" fillId="17" borderId="74" applyNumberFormat="0" applyAlignment="0" applyProtection="0"/>
    <xf numFmtId="0" fontId="79" fillId="62" borderId="82" applyNumberFormat="0" applyAlignment="0" applyProtection="0"/>
    <xf numFmtId="0" fontId="45" fillId="17" borderId="74" applyNumberFormat="0" applyAlignment="0" applyProtection="0"/>
    <xf numFmtId="0" fontId="79" fillId="62" borderId="82" applyNumberFormat="0" applyAlignment="0" applyProtection="0"/>
    <xf numFmtId="0" fontId="45" fillId="17" borderId="74" applyNumberFormat="0" applyAlignment="0" applyProtection="0"/>
    <xf numFmtId="0" fontId="79" fillId="62" borderId="82" applyNumberFormat="0" applyAlignment="0" applyProtection="0"/>
    <xf numFmtId="0" fontId="45" fillId="17" borderId="74"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47" fillId="18" borderId="77" applyNumberFormat="0" applyAlignment="0" applyProtection="0"/>
    <xf numFmtId="0" fontId="80" fillId="63" borderId="83" applyNumberFormat="0" applyAlignment="0" applyProtection="0"/>
    <xf numFmtId="0" fontId="47" fillId="18" borderId="77" applyNumberFormat="0" applyAlignment="0" applyProtection="0"/>
    <xf numFmtId="0" fontId="80" fillId="63" borderId="83" applyNumberFormat="0" applyAlignment="0" applyProtection="0"/>
    <xf numFmtId="0" fontId="47" fillId="18" borderId="77" applyNumberFormat="0" applyAlignment="0" applyProtection="0"/>
    <xf numFmtId="0" fontId="80" fillId="63" borderId="83" applyNumberFormat="0" applyAlignment="0" applyProtection="0"/>
    <xf numFmtId="0" fontId="47" fillId="18" borderId="77"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80" fillId="63" borderId="83" applyNumberFormat="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46" fillId="0" borderId="76" applyNumberFormat="0" applyFill="0" applyAlignment="0" applyProtection="0"/>
    <xf numFmtId="0" fontId="81" fillId="0" borderId="84" applyNumberFormat="0" applyFill="0" applyAlignment="0" applyProtection="0"/>
    <xf numFmtId="0" fontId="46" fillId="0" borderId="76" applyNumberFormat="0" applyFill="0" applyAlignment="0" applyProtection="0"/>
    <xf numFmtId="0" fontId="81" fillId="0" borderId="84" applyNumberFormat="0" applyFill="0" applyAlignment="0" applyProtection="0"/>
    <xf numFmtId="0" fontId="46" fillId="0" borderId="76" applyNumberFormat="0" applyFill="0" applyAlignment="0" applyProtection="0"/>
    <xf numFmtId="0" fontId="81" fillId="0" borderId="84" applyNumberFormat="0" applyFill="0" applyAlignment="0" applyProtection="0"/>
    <xf numFmtId="0" fontId="46" fillId="0" borderId="76"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0" fontId="81" fillId="0" borderId="84" applyNumberFormat="0" applyFill="0" applyAlignment="0" applyProtection="0"/>
    <xf numFmtId="43" fontId="25" fillId="0" borderId="11" applyFont="0" applyFill="0" applyBorder="0" applyAlignment="0" applyProtection="0"/>
    <xf numFmtId="4" fontId="73" fillId="0" borderId="11"/>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51" fillId="20" borderId="11" applyNumberFormat="0" applyBorder="0" applyAlignment="0" applyProtection="0"/>
    <xf numFmtId="0" fontId="77" fillId="64" borderId="11" applyNumberFormat="0" applyBorder="0" applyAlignment="0" applyProtection="0"/>
    <xf numFmtId="0" fontId="51" fillId="20" borderId="11" applyNumberFormat="0" applyBorder="0" applyAlignment="0" applyProtection="0"/>
    <xf numFmtId="0" fontId="77" fillId="64" borderId="11" applyNumberFormat="0" applyBorder="0" applyAlignment="0" applyProtection="0"/>
    <xf numFmtId="0" fontId="51" fillId="20" borderId="11" applyNumberFormat="0" applyBorder="0" applyAlignment="0" applyProtection="0"/>
    <xf numFmtId="0" fontId="77" fillId="64" borderId="11" applyNumberFormat="0" applyBorder="0" applyAlignment="0" applyProtection="0"/>
    <xf numFmtId="0" fontId="51" fillId="20"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4"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51" fillId="24" borderId="11" applyNumberFormat="0" applyBorder="0" applyAlignment="0" applyProtection="0"/>
    <xf numFmtId="0" fontId="77" fillId="65" borderId="11" applyNumberFormat="0" applyBorder="0" applyAlignment="0" applyProtection="0"/>
    <xf numFmtId="0" fontId="51" fillId="24" borderId="11" applyNumberFormat="0" applyBorder="0" applyAlignment="0" applyProtection="0"/>
    <xf numFmtId="0" fontId="77" fillId="65" borderId="11" applyNumberFormat="0" applyBorder="0" applyAlignment="0" applyProtection="0"/>
    <xf numFmtId="0" fontId="51" fillId="24" borderId="11" applyNumberFormat="0" applyBorder="0" applyAlignment="0" applyProtection="0"/>
    <xf numFmtId="0" fontId="77" fillId="65" borderId="11" applyNumberFormat="0" applyBorder="0" applyAlignment="0" applyProtection="0"/>
    <xf numFmtId="0" fontId="51" fillId="24"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5"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51" fillId="28" borderId="11" applyNumberFormat="0" applyBorder="0" applyAlignment="0" applyProtection="0"/>
    <xf numFmtId="0" fontId="77" fillId="66" borderId="11" applyNumberFormat="0" applyBorder="0" applyAlignment="0" applyProtection="0"/>
    <xf numFmtId="0" fontId="51" fillId="28" borderId="11" applyNumberFormat="0" applyBorder="0" applyAlignment="0" applyProtection="0"/>
    <xf numFmtId="0" fontId="77" fillId="66" borderId="11" applyNumberFormat="0" applyBorder="0" applyAlignment="0" applyProtection="0"/>
    <xf numFmtId="0" fontId="51" fillId="28" borderId="11" applyNumberFormat="0" applyBorder="0" applyAlignment="0" applyProtection="0"/>
    <xf numFmtId="0" fontId="77" fillId="66" borderId="11" applyNumberFormat="0" applyBorder="0" applyAlignment="0" applyProtection="0"/>
    <xf numFmtId="0" fontId="51" fillId="28"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66"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51" fillId="32" borderId="11" applyNumberFormat="0" applyBorder="0" applyAlignment="0" applyProtection="0"/>
    <xf numFmtId="0" fontId="77" fillId="59" borderId="11" applyNumberFormat="0" applyBorder="0" applyAlignment="0" applyProtection="0"/>
    <xf numFmtId="0" fontId="51" fillId="32" borderId="11" applyNumberFormat="0" applyBorder="0" applyAlignment="0" applyProtection="0"/>
    <xf numFmtId="0" fontId="77" fillId="59" borderId="11" applyNumberFormat="0" applyBorder="0" applyAlignment="0" applyProtection="0"/>
    <xf numFmtId="0" fontId="51" fillId="32" borderId="11" applyNumberFormat="0" applyBorder="0" applyAlignment="0" applyProtection="0"/>
    <xf numFmtId="0" fontId="77" fillId="59" borderId="11" applyNumberFormat="0" applyBorder="0" applyAlignment="0" applyProtection="0"/>
    <xf numFmtId="0" fontId="51" fillId="32"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59"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51" fillId="36" borderId="11" applyNumberFormat="0" applyBorder="0" applyAlignment="0" applyProtection="0"/>
    <xf numFmtId="0" fontId="77" fillId="60" borderId="11" applyNumberFormat="0" applyBorder="0" applyAlignment="0" applyProtection="0"/>
    <xf numFmtId="0" fontId="51" fillId="36" borderId="11" applyNumberFormat="0" applyBorder="0" applyAlignment="0" applyProtection="0"/>
    <xf numFmtId="0" fontId="77" fillId="60" borderId="11" applyNumberFormat="0" applyBorder="0" applyAlignment="0" applyProtection="0"/>
    <xf numFmtId="0" fontId="51" fillId="36" borderId="11" applyNumberFormat="0" applyBorder="0" applyAlignment="0" applyProtection="0"/>
    <xf numFmtId="0" fontId="77" fillId="60" borderId="11" applyNumberFormat="0" applyBorder="0" applyAlignment="0" applyProtection="0"/>
    <xf numFmtId="0" fontId="51" fillId="36"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0"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51" fillId="40" borderId="11" applyNumberFormat="0" applyBorder="0" applyAlignment="0" applyProtection="0"/>
    <xf numFmtId="0" fontId="77" fillId="67" borderId="11" applyNumberFormat="0" applyBorder="0" applyAlignment="0" applyProtection="0"/>
    <xf numFmtId="0" fontId="51" fillId="40" borderId="11" applyNumberFormat="0" applyBorder="0" applyAlignment="0" applyProtection="0"/>
    <xf numFmtId="0" fontId="77" fillId="67" borderId="11" applyNumberFormat="0" applyBorder="0" applyAlignment="0" applyProtection="0"/>
    <xf numFmtId="0" fontId="51" fillId="40" borderId="11" applyNumberFormat="0" applyBorder="0" applyAlignment="0" applyProtection="0"/>
    <xf numFmtId="0" fontId="77" fillId="67" borderId="11" applyNumberFormat="0" applyBorder="0" applyAlignment="0" applyProtection="0"/>
    <xf numFmtId="0" fontId="51" fillId="40"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77" fillId="67" borderId="11" applyNumberFormat="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43" fillId="16" borderId="74" applyNumberFormat="0" applyAlignment="0" applyProtection="0"/>
    <xf numFmtId="0" fontId="82" fillId="53" borderId="82" applyNumberFormat="0" applyAlignment="0" applyProtection="0"/>
    <xf numFmtId="0" fontId="43" fillId="16" borderId="74" applyNumberFormat="0" applyAlignment="0" applyProtection="0"/>
    <xf numFmtId="0" fontId="82" fillId="53" borderId="82" applyNumberFormat="0" applyAlignment="0" applyProtection="0"/>
    <xf numFmtId="0" fontId="43" fillId="16" borderId="74" applyNumberFormat="0" applyAlignment="0" applyProtection="0"/>
    <xf numFmtId="0" fontId="82" fillId="53" borderId="82" applyNumberFormat="0" applyAlignment="0" applyProtection="0"/>
    <xf numFmtId="0" fontId="43" fillId="16" borderId="74"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11" fillId="0" borderId="11"/>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42" fillId="14" borderId="11" applyNumberFormat="0" applyBorder="0" applyAlignment="0" applyProtection="0"/>
    <xf numFmtId="0" fontId="83" fillId="49" borderId="11" applyNumberFormat="0" applyBorder="0" applyAlignment="0" applyProtection="0"/>
    <xf numFmtId="0" fontId="42" fillId="14" borderId="11" applyNumberFormat="0" applyBorder="0" applyAlignment="0" applyProtection="0"/>
    <xf numFmtId="0" fontId="83" fillId="49" borderId="11" applyNumberFormat="0" applyBorder="0" applyAlignment="0" applyProtection="0"/>
    <xf numFmtId="0" fontId="42" fillId="14" borderId="11" applyNumberFormat="0" applyBorder="0" applyAlignment="0" applyProtection="0"/>
    <xf numFmtId="0" fontId="83" fillId="49" borderId="11" applyNumberFormat="0" applyBorder="0" applyAlignment="0" applyProtection="0"/>
    <xf numFmtId="0" fontId="42" fillId="14"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0" fontId="83" fillId="49" borderId="11" applyNumberFormat="0" applyBorder="0" applyAlignment="0" applyProtection="0"/>
    <xf numFmtId="8" fontId="76"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186" fontId="25" fillId="0" borderId="11" applyFont="0" applyFill="0" applyBorder="0" applyAlignment="0" applyProtection="0"/>
    <xf numFmtId="194" fontId="68" fillId="0" borderId="11" applyFont="0" applyFill="0" applyBorder="0" applyAlignment="0" applyProtection="0"/>
    <xf numFmtId="194" fontId="68" fillId="0" borderId="11" applyFont="0" applyFill="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62" fillId="15" borderId="11" applyNumberFormat="0" applyBorder="0" applyAlignment="0" applyProtection="0"/>
    <xf numFmtId="0" fontId="84" fillId="68" borderId="11" applyNumberFormat="0" applyBorder="0" applyAlignment="0" applyProtection="0"/>
    <xf numFmtId="0" fontId="62" fillId="15" borderId="11" applyNumberFormat="0" applyBorder="0" applyAlignment="0" applyProtection="0"/>
    <xf numFmtId="0" fontId="84" fillId="68" borderId="11" applyNumberFormat="0" applyBorder="0" applyAlignment="0" applyProtection="0"/>
    <xf numFmtId="0" fontId="62" fillId="15" borderId="11" applyNumberFormat="0" applyBorder="0" applyAlignment="0" applyProtection="0"/>
    <xf numFmtId="0" fontId="84" fillId="68" borderId="11" applyNumberFormat="0" applyBorder="0" applyAlignment="0" applyProtection="0"/>
    <xf numFmtId="0" fontId="62" fillId="15"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84" fillId="68" borderId="11" applyNumberFormat="0" applyBorder="0" applyAlignment="0" applyProtection="0"/>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1"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1" fillId="0" borderId="11"/>
    <xf numFmtId="0" fontId="25" fillId="0" borderId="11"/>
    <xf numFmtId="0" fontId="25" fillId="0" borderId="11"/>
    <xf numFmtId="0" fontId="53" fillId="0" borderId="11"/>
    <xf numFmtId="0" fontId="53" fillId="0" borderId="11"/>
    <xf numFmtId="0" fontId="53" fillId="0" borderId="11"/>
    <xf numFmtId="0" fontId="53" fillId="0" borderId="11"/>
    <xf numFmtId="0" fontId="25" fillId="0" borderId="11"/>
    <xf numFmtId="0" fontId="53" fillId="0" borderId="11"/>
    <xf numFmtId="0" fontId="53" fillId="0" borderId="11"/>
    <xf numFmtId="0" fontId="53" fillId="0" borderId="11"/>
    <xf numFmtId="0" fontId="53" fillId="0" borderId="11"/>
    <xf numFmtId="0" fontId="53" fillId="0" borderId="11"/>
    <xf numFmtId="0" fontId="53" fillId="0" borderId="11"/>
    <xf numFmtId="0" fontId="53" fillId="0" borderId="11"/>
    <xf numFmtId="0" fontId="53" fillId="0" borderId="11"/>
    <xf numFmtId="0" fontId="53" fillId="0" borderId="11"/>
    <xf numFmtId="0" fontId="53" fillId="0" borderId="11"/>
    <xf numFmtId="0" fontId="8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1" fillId="0" borderId="11"/>
    <xf numFmtId="0" fontId="85" fillId="0" borderId="11"/>
    <xf numFmtId="0" fontId="1" fillId="0" borderId="11"/>
    <xf numFmtId="0" fontId="86" fillId="0" borderId="11"/>
    <xf numFmtId="0" fontId="86" fillId="0" borderId="11"/>
    <xf numFmtId="0" fontId="86" fillId="0" borderId="11"/>
    <xf numFmtId="0" fontId="86" fillId="0" borderId="11"/>
    <xf numFmtId="0" fontId="86" fillId="0" borderId="11"/>
    <xf numFmtId="0" fontId="70" fillId="0" borderId="11"/>
    <xf numFmtId="0" fontId="11" fillId="0" borderId="11"/>
    <xf numFmtId="0" fontId="11" fillId="0" borderId="11"/>
    <xf numFmtId="0" fontId="11" fillId="0" borderId="11"/>
    <xf numFmtId="0" fontId="86" fillId="0" borderId="11"/>
    <xf numFmtId="0" fontId="11" fillId="0" borderId="11"/>
    <xf numFmtId="0" fontId="11" fillId="0" borderId="11"/>
    <xf numFmtId="0" fontId="11" fillId="0" borderId="11"/>
    <xf numFmtId="0" fontId="11" fillId="0" borderId="11"/>
    <xf numFmtId="0" fontId="11" fillId="0" borderId="11"/>
    <xf numFmtId="0" fontId="11" fillId="0" borderId="11"/>
    <xf numFmtId="0" fontId="11" fillId="0" borderId="11"/>
    <xf numFmtId="0" fontId="11" fillId="0" borderId="11"/>
    <xf numFmtId="0" fontId="11" fillId="0" borderId="11"/>
    <xf numFmtId="0" fontId="11" fillId="0" borderId="11"/>
    <xf numFmtId="0" fontId="11" fillId="0" borderId="11"/>
    <xf numFmtId="0" fontId="86" fillId="0" borderId="11"/>
    <xf numFmtId="0" fontId="86" fillId="0" borderId="11"/>
    <xf numFmtId="0" fontId="86" fillId="0" borderId="11"/>
    <xf numFmtId="0" fontId="86" fillId="0" borderId="11"/>
    <xf numFmtId="0" fontId="86" fillId="0" borderId="11"/>
    <xf numFmtId="0" fontId="86" fillId="0" borderId="11"/>
    <xf numFmtId="0" fontId="86" fillId="0" borderId="11"/>
    <xf numFmtId="0" fontId="86" fillId="0" borderId="11"/>
    <xf numFmtId="0" fontId="25" fillId="0" borderId="11"/>
    <xf numFmtId="0" fontId="86" fillId="0" borderId="11"/>
    <xf numFmtId="0" fontId="86" fillId="0" borderId="11"/>
    <xf numFmtId="0" fontId="86" fillId="0" borderId="11"/>
    <xf numFmtId="0" fontId="86" fillId="0" borderId="11"/>
    <xf numFmtId="0" fontId="86" fillId="0" borderId="11"/>
    <xf numFmtId="0" fontId="86" fillId="0" borderId="11"/>
    <xf numFmtId="0" fontId="86" fillId="0" borderId="11"/>
    <xf numFmtId="0" fontId="86"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53" fillId="0" borderId="11"/>
    <xf numFmtId="0" fontId="53" fillId="0" borderId="11"/>
    <xf numFmtId="0" fontId="70" fillId="0" borderId="11"/>
    <xf numFmtId="0" fontId="70" fillId="0" borderId="11"/>
    <xf numFmtId="0" fontId="70" fillId="0" borderId="11"/>
    <xf numFmtId="0" fontId="1"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1" fillId="0" borderId="11"/>
    <xf numFmtId="4" fontId="68" fillId="0" borderId="11">
      <alignment vertical="center" wrapText="1"/>
      <protection locked="0"/>
    </xf>
    <xf numFmtId="4" fontId="68" fillId="0" borderId="11">
      <alignment vertical="center" wrapText="1"/>
      <protection locked="0"/>
    </xf>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4" fontId="68" fillId="0" borderId="11">
      <alignment vertical="center" wrapText="1"/>
      <protection locked="0"/>
    </xf>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70"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1" fillId="0" borderId="11"/>
    <xf numFmtId="0" fontId="70" fillId="0" borderId="11"/>
    <xf numFmtId="0" fontId="87" fillId="0" borderId="11" applyBorder="0" applyAlignment="0">
      <alignment horizontal="left"/>
    </xf>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4" fontId="68" fillId="0" borderId="11">
      <alignment vertical="center" wrapText="1"/>
      <protection locked="0"/>
    </xf>
    <xf numFmtId="0" fontId="25" fillId="0" borderId="11"/>
    <xf numFmtId="0" fontId="25" fillId="0" borderId="11"/>
    <xf numFmtId="0" fontId="25" fillId="0" borderId="11"/>
    <xf numFmtId="0" fontId="25" fillId="0" borderId="11"/>
    <xf numFmtId="0" fontId="25" fillId="0" borderId="11"/>
    <xf numFmtId="0" fontId="1"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4" fontId="68" fillId="0" borderId="11">
      <alignment vertical="center" wrapText="1"/>
      <protection locked="0"/>
    </xf>
    <xf numFmtId="4" fontId="68" fillId="0" borderId="11">
      <alignment vertical="center" wrapText="1"/>
      <protection locked="0"/>
    </xf>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4" fontId="68" fillId="0" borderId="11">
      <alignment vertical="center" wrapText="1"/>
      <protection locked="0"/>
    </xf>
    <xf numFmtId="4" fontId="68" fillId="0" borderId="11">
      <alignment vertical="center" wrapText="1"/>
      <protection locked="0"/>
    </xf>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4" fontId="68" fillId="0" borderId="11">
      <alignment vertical="center" wrapText="1"/>
      <protection locked="0"/>
    </xf>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 fillId="19" borderId="78" applyNumberFormat="0" applyFont="0" applyAlignment="0" applyProtection="0"/>
    <xf numFmtId="0" fontId="2" fillId="19" borderId="78"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 fillId="19" borderId="78" applyNumberFormat="0" applyFont="0" applyAlignment="0" applyProtection="0"/>
    <xf numFmtId="0" fontId="2" fillId="19" borderId="78" applyNumberFormat="0" applyFont="0" applyAlignment="0" applyProtection="0"/>
    <xf numFmtId="0" fontId="2" fillId="19" borderId="78" applyNumberFormat="0" applyFont="0" applyAlignment="0" applyProtection="0"/>
    <xf numFmtId="0" fontId="11" fillId="19" borderId="78" applyNumberFormat="0" applyFont="0" applyAlignment="0" applyProtection="0"/>
    <xf numFmtId="0" fontId="11" fillId="19" borderId="78" applyNumberFormat="0" applyFont="0" applyAlignment="0" applyProtection="0"/>
    <xf numFmtId="0" fontId="11" fillId="19" borderId="78" applyNumberFormat="0" applyFont="0" applyAlignment="0" applyProtection="0"/>
    <xf numFmtId="0" fontId="11" fillId="19" borderId="78" applyNumberFormat="0" applyFont="0" applyAlignment="0" applyProtection="0"/>
    <xf numFmtId="0" fontId="11" fillId="19" borderId="78"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0" fontId="2" fillId="19" borderId="78" applyNumberFormat="0" applyFont="0" applyAlignment="0" applyProtection="0"/>
    <xf numFmtId="0" fontId="25" fillId="69" borderId="85" applyNumberFormat="0" applyFont="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76" fillId="0" borderId="11" applyFont="0" applyFill="0" applyBorder="0" applyAlignment="0" applyProtection="0"/>
    <xf numFmtId="9" fontId="11" fillId="0" borderId="11" applyFont="0" applyFill="0" applyBorder="0" applyAlignment="0" applyProtection="0"/>
    <xf numFmtId="9" fontId="1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44" fillId="17" borderId="75" applyNumberFormat="0" applyAlignment="0" applyProtection="0"/>
    <xf numFmtId="0" fontId="88" fillId="62" borderId="86" applyNumberFormat="0" applyAlignment="0" applyProtection="0"/>
    <xf numFmtId="0" fontId="44" fillId="17" borderId="75" applyNumberFormat="0" applyAlignment="0" applyProtection="0"/>
    <xf numFmtId="0" fontId="88" fillId="62" borderId="86" applyNumberFormat="0" applyAlignment="0" applyProtection="0"/>
    <xf numFmtId="0" fontId="44" fillId="17" borderId="75" applyNumberFormat="0" applyAlignment="0" applyProtection="0"/>
    <xf numFmtId="0" fontId="88" fillId="62" borderId="86" applyNumberFormat="0" applyAlignment="0" applyProtection="0"/>
    <xf numFmtId="0" fontId="44" fillId="17" borderId="75"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0" fontId="76"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 fontId="68" fillId="0" borderId="11" applyFont="0" applyFill="0" applyBorder="0" applyAlignment="0" applyProtection="0"/>
    <xf numFmtId="4" fontId="68"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48" fillId="0" borderId="11" applyNumberFormat="0" applyFill="0" applyBorder="0" applyAlignment="0" applyProtection="0"/>
    <xf numFmtId="0" fontId="89" fillId="0" borderId="11" applyNumberFormat="0" applyFill="0" applyBorder="0" applyAlignment="0" applyProtection="0"/>
    <xf numFmtId="0" fontId="48" fillId="0" borderId="11" applyNumberFormat="0" applyFill="0" applyBorder="0" applyAlignment="0" applyProtection="0"/>
    <xf numFmtId="0" fontId="89" fillId="0" borderId="11" applyNumberFormat="0" applyFill="0" applyBorder="0" applyAlignment="0" applyProtection="0"/>
    <xf numFmtId="0" fontId="48" fillId="0" borderId="11" applyNumberFormat="0" applyFill="0" applyBorder="0" applyAlignment="0" applyProtection="0"/>
    <xf numFmtId="0" fontId="89" fillId="0" borderId="11" applyNumberFormat="0" applyFill="0" applyBorder="0" applyAlignment="0" applyProtection="0"/>
    <xf numFmtId="0" fontId="48"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89"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49" fillId="0" borderId="11" applyNumberFormat="0" applyFill="0" applyBorder="0" applyAlignment="0" applyProtection="0"/>
    <xf numFmtId="0" fontId="90" fillId="0" borderId="11" applyNumberFormat="0" applyFill="0" applyBorder="0" applyAlignment="0" applyProtection="0"/>
    <xf numFmtId="0" fontId="49" fillId="0" borderId="11" applyNumberFormat="0" applyFill="0" applyBorder="0" applyAlignment="0" applyProtection="0"/>
    <xf numFmtId="0" fontId="90" fillId="0" borderId="11" applyNumberFormat="0" applyFill="0" applyBorder="0" applyAlignment="0" applyProtection="0"/>
    <xf numFmtId="0" fontId="49" fillId="0" borderId="11" applyNumberFormat="0" applyFill="0" applyBorder="0" applyAlignment="0" applyProtection="0"/>
    <xf numFmtId="0" fontId="90" fillId="0" borderId="11" applyNumberFormat="0" applyFill="0" applyBorder="0" applyAlignment="0" applyProtection="0"/>
    <xf numFmtId="0" fontId="49"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0" fillId="0" borderId="11" applyNumberFormat="0" applyFill="0" applyBorder="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38" fillId="0" borderId="71" applyNumberFormat="0" applyFill="0" applyAlignment="0" applyProtection="0"/>
    <xf numFmtId="0" fontId="91" fillId="0" borderId="87" applyNumberFormat="0" applyFill="0" applyAlignment="0" applyProtection="0"/>
    <xf numFmtId="0" fontId="38" fillId="0" borderId="71" applyNumberFormat="0" applyFill="0" applyAlignment="0" applyProtection="0"/>
    <xf numFmtId="0" fontId="91" fillId="0" borderId="87" applyNumberFormat="0" applyFill="0" applyAlignment="0" applyProtection="0"/>
    <xf numFmtId="0" fontId="38" fillId="0" borderId="71" applyNumberFormat="0" applyFill="0" applyAlignment="0" applyProtection="0"/>
    <xf numFmtId="0" fontId="91" fillId="0" borderId="87" applyNumberFormat="0" applyFill="0" applyAlignment="0" applyProtection="0"/>
    <xf numFmtId="0" fontId="38" fillId="0" borderId="71"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39" fillId="0" borderId="72" applyNumberFormat="0" applyFill="0" applyAlignment="0" applyProtection="0"/>
    <xf numFmtId="0" fontId="93" fillId="0" borderId="88" applyNumberFormat="0" applyFill="0" applyAlignment="0" applyProtection="0"/>
    <xf numFmtId="0" fontId="39" fillId="0" borderId="72" applyNumberFormat="0" applyFill="0" applyAlignment="0" applyProtection="0"/>
    <xf numFmtId="0" fontId="93" fillId="0" borderId="88" applyNumberFormat="0" applyFill="0" applyAlignment="0" applyProtection="0"/>
    <xf numFmtId="0" fontId="39" fillId="0" borderId="72" applyNumberFormat="0" applyFill="0" applyAlignment="0" applyProtection="0"/>
    <xf numFmtId="0" fontId="93" fillId="0" borderId="88" applyNumberFormat="0" applyFill="0" applyAlignment="0" applyProtection="0"/>
    <xf numFmtId="0" fontId="39" fillId="0" borderId="72"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2" fillId="0" borderId="11" applyNumberFormat="0" applyFill="0" applyBorder="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40" fillId="0" borderId="73" applyNumberFormat="0" applyFill="0" applyAlignment="0" applyProtection="0"/>
    <xf numFmtId="0" fontId="94" fillId="0" borderId="89" applyNumberFormat="0" applyFill="0" applyAlignment="0" applyProtection="0"/>
    <xf numFmtId="0" fontId="40" fillId="0" borderId="73" applyNumberFormat="0" applyFill="0" applyAlignment="0" applyProtection="0"/>
    <xf numFmtId="0" fontId="94" fillId="0" borderId="89" applyNumberFormat="0" applyFill="0" applyAlignment="0" applyProtection="0"/>
    <xf numFmtId="0" fontId="40" fillId="0" borderId="73" applyNumberFormat="0" applyFill="0" applyAlignment="0" applyProtection="0"/>
    <xf numFmtId="0" fontId="94" fillId="0" borderId="89" applyNumberFormat="0" applyFill="0" applyAlignment="0" applyProtection="0"/>
    <xf numFmtId="0" fontId="40" fillId="0" borderId="73"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40" fillId="0" borderId="11" applyNumberFormat="0" applyFill="0" applyBorder="0" applyAlignment="0" applyProtection="0"/>
    <xf numFmtId="0" fontId="94" fillId="0" borderId="11" applyNumberFormat="0" applyFill="0" applyBorder="0" applyAlignment="0" applyProtection="0"/>
    <xf numFmtId="0" fontId="40" fillId="0" borderId="11" applyNumberFormat="0" applyFill="0" applyBorder="0" applyAlignment="0" applyProtection="0"/>
    <xf numFmtId="0" fontId="94" fillId="0" borderId="11" applyNumberFormat="0" applyFill="0" applyBorder="0" applyAlignment="0" applyProtection="0"/>
    <xf numFmtId="0" fontId="40" fillId="0" borderId="11" applyNumberFormat="0" applyFill="0" applyBorder="0" applyAlignment="0" applyProtection="0"/>
    <xf numFmtId="0" fontId="94" fillId="0" borderId="11" applyNumberFormat="0" applyFill="0" applyBorder="0" applyAlignment="0" applyProtection="0"/>
    <xf numFmtId="0" fontId="40"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4"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92" fillId="0" borderId="11" applyNumberFormat="0" applyFill="0" applyBorder="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50" fillId="0" borderId="79"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68" fillId="0" borderId="81" applyNumberFormat="0" applyFon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50" fillId="0" borderId="79" applyNumberForma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50" fillId="0" borderId="79" applyNumberForma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0" fontId="55" fillId="0" borderId="11"/>
    <xf numFmtId="0" fontId="55" fillId="0" borderId="11"/>
    <xf numFmtId="0" fontId="1" fillId="0" borderId="11"/>
    <xf numFmtId="9" fontId="25"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44" fontId="25"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25"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64" fontId="25" fillId="0" borderId="11" applyFont="0" applyFill="0" applyBorder="0" applyAlignment="0" applyProtection="0"/>
    <xf numFmtId="186" fontId="11" fillId="0" borderId="11" applyFont="0" applyFill="0" applyBorder="0" applyAlignment="0" applyProtection="0"/>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0" fontId="25" fillId="0" borderId="11"/>
    <xf numFmtId="0" fontId="25" fillId="0" borderId="11"/>
    <xf numFmtId="0" fontId="25" fillId="0" borderId="11"/>
    <xf numFmtId="0" fontId="25"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0" borderId="11"/>
    <xf numFmtId="0" fontId="1" fillId="0" borderId="11"/>
    <xf numFmtId="0" fontId="1" fillId="0" borderId="11"/>
    <xf numFmtId="4" fontId="68" fillId="0" borderId="11">
      <alignment vertical="center" wrapText="1"/>
      <protection locked="0"/>
    </xf>
    <xf numFmtId="0" fontId="1" fillId="0" borderId="11"/>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25"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25"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73"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25"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25"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25"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1" fillId="0" borderId="11" applyFont="0" applyFill="0" applyBorder="0" applyAlignment="0" applyProtection="0"/>
    <xf numFmtId="187"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 fontId="68"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1" fillId="0" borderId="87"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3" fillId="0" borderId="88"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94" fillId="0" borderId="89" applyNumberForma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68" fillId="0" borderId="81" applyNumberFormat="0" applyFon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0" fontId="68" fillId="0" borderId="81" applyNumberFormat="0" applyFont="0" applyFill="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0" fontId="1" fillId="0" borderId="11"/>
    <xf numFmtId="9" fontId="1" fillId="0" borderId="11" applyFont="0" applyFill="0" applyBorder="0" applyAlignment="0" applyProtection="0"/>
    <xf numFmtId="9" fontId="25"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182" fontId="25" fillId="0" borderId="11" applyFont="0" applyFill="0" applyBorder="0" applyAlignment="0" applyProtection="0"/>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89" fontId="25"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25" fillId="0" borderId="11" applyNumberForma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5" fontId="25"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3" borderId="11" applyNumberFormat="0" applyBorder="0" applyAlignment="0" applyProtection="0"/>
    <xf numFmtId="43" fontId="1" fillId="0" borderId="11" applyFont="0" applyFill="0" applyBorder="0" applyAlignment="0" applyProtection="0"/>
    <xf numFmtId="0" fontId="1" fillId="0" borderId="11"/>
    <xf numFmtId="0" fontId="1" fillId="0" borderId="11"/>
    <xf numFmtId="186" fontId="1" fillId="0" borderId="11" applyFont="0" applyFill="0" applyBorder="0" applyAlignment="0" applyProtection="0"/>
    <xf numFmtId="0" fontId="1" fillId="0" borderId="11"/>
    <xf numFmtId="191" fontId="1" fillId="0" borderId="11" applyFont="0" applyFill="0" applyBorder="0" applyAlignment="0" applyProtection="0"/>
    <xf numFmtId="0" fontId="1" fillId="0" borderId="11"/>
    <xf numFmtId="43" fontId="1" fillId="0" borderId="11" applyFont="0" applyFill="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1" fillId="0" borderId="11"/>
    <xf numFmtId="43" fontId="25"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21" borderId="11" applyNumberFormat="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7" borderId="11" applyNumberFormat="0" applyBorder="0" applyAlignment="0" applyProtection="0"/>
    <xf numFmtId="0" fontId="1" fillId="0" borderId="11"/>
    <xf numFmtId="44"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29"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33" borderId="11" applyNumberFormat="0" applyBorder="0" applyAlignment="0" applyProtection="0"/>
    <xf numFmtId="0" fontId="1" fillId="0" borderId="11"/>
    <xf numFmtId="0" fontId="1" fillId="25"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6" fontId="1" fillId="0" borderId="11" applyFont="0" applyFill="0" applyBorder="0" applyAlignment="0" applyProtection="0"/>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25" borderId="11" applyNumberFormat="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29"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25" fillId="0" borderId="11"/>
    <xf numFmtId="186" fontId="25" fillId="0" borderId="11" applyFont="0" applyFill="0" applyBorder="0" applyAlignment="0" applyProtection="0"/>
    <xf numFmtId="0" fontId="25" fillId="0" borderId="11"/>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186" fontId="25" fillId="0" borderId="11" applyFont="0" applyFill="0" applyBorder="0" applyAlignment="0" applyProtection="0"/>
    <xf numFmtId="0" fontId="25" fillId="0" borderId="11"/>
    <xf numFmtId="0" fontId="25" fillId="0" borderId="11"/>
    <xf numFmtId="0" fontId="25" fillId="0" borderId="11"/>
    <xf numFmtId="0" fontId="25" fillId="0" borderId="11"/>
    <xf numFmtId="0" fontId="25" fillId="0" borderId="11"/>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25" fillId="0" borderId="11"/>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0" fontId="1" fillId="0" borderId="11"/>
    <xf numFmtId="182" fontId="25" fillId="0" borderId="11" applyFont="0" applyFill="0" applyBorder="0" applyAlignment="0" applyProtection="0"/>
    <xf numFmtId="0" fontId="25" fillId="0" borderId="11"/>
    <xf numFmtId="9" fontId="25" fillId="0" borderId="11" applyFont="0" applyFill="0" applyBorder="0" applyAlignment="0" applyProtection="0"/>
    <xf numFmtId="43" fontId="25" fillId="0" borderId="11" applyFont="0" applyFill="0" applyBorder="0" applyAlignment="0" applyProtection="0"/>
    <xf numFmtId="0" fontId="25" fillId="0" borderId="11" applyNumberFormat="0" applyFill="0" applyBorder="0" applyAlignment="0" applyProtection="0"/>
    <xf numFmtId="0" fontId="25" fillId="0" borderId="11" applyNumberFormat="0" applyFill="0" applyBorder="0" applyAlignment="0" applyProtection="0"/>
    <xf numFmtId="44" fontId="25" fillId="0" borderId="11" applyFont="0" applyFill="0" applyBorder="0" applyAlignment="0" applyProtection="0"/>
    <xf numFmtId="43" fontId="25" fillId="0" borderId="11" applyFont="0" applyFill="0" applyBorder="0" applyAlignment="0" applyProtection="0"/>
    <xf numFmtId="0" fontId="25" fillId="0" borderId="11" applyNumberFormat="0" applyFill="0" applyBorder="0" applyAlignment="0" applyProtection="0"/>
    <xf numFmtId="43" fontId="25" fillId="0" borderId="11" applyFont="0" applyFill="0" applyBorder="0" applyAlignment="0" applyProtection="0"/>
    <xf numFmtId="9" fontId="25" fillId="0" borderId="11" applyFont="0" applyFill="0" applyBorder="0" applyAlignment="0" applyProtection="0"/>
    <xf numFmtId="43" fontId="25" fillId="0" borderId="11" applyFont="0" applyFill="0" applyBorder="0" applyAlignment="0" applyProtection="0"/>
    <xf numFmtId="182" fontId="25" fillId="0" borderId="11" applyFont="0" applyFill="0" applyBorder="0" applyAlignment="0" applyProtection="0"/>
    <xf numFmtId="182" fontId="25" fillId="0" borderId="11" applyFont="0" applyFill="0" applyBorder="0" applyAlignment="0" applyProtection="0"/>
    <xf numFmtId="44" fontId="25" fillId="0" borderId="11" applyFont="0" applyFill="0" applyBorder="0" applyAlignment="0" applyProtection="0"/>
    <xf numFmtId="187" fontId="25" fillId="0" borderId="11" applyFont="0" applyFill="0" applyBorder="0" applyAlignment="0" applyProtection="0"/>
    <xf numFmtId="187" fontId="25" fillId="0" borderId="11" applyFont="0" applyFill="0" applyBorder="0" applyAlignment="0" applyProtection="0"/>
    <xf numFmtId="187" fontId="25" fillId="0" borderId="11" applyFont="0" applyFill="0" applyBorder="0" applyAlignment="0" applyProtection="0"/>
    <xf numFmtId="192" fontId="25" fillId="0" borderId="11" applyFont="0" applyFill="0" applyBorder="0" applyAlignment="0" applyProtection="0"/>
    <xf numFmtId="189" fontId="25" fillId="0" borderId="11" applyFont="0" applyFill="0" applyBorder="0" applyAlignment="0" applyProtection="0"/>
    <xf numFmtId="189" fontId="25" fillId="0" borderId="11" applyFont="0" applyFill="0" applyBorder="0" applyAlignment="0" applyProtection="0"/>
    <xf numFmtId="0" fontId="25" fillId="0" borderId="11" applyNumberFormat="0" applyFill="0" applyBorder="0" applyAlignment="0" applyProtection="0"/>
    <xf numFmtId="187" fontId="25" fillId="0" borderId="11" applyFont="0" applyFill="0" applyBorder="0" applyAlignment="0" applyProtection="0"/>
    <xf numFmtId="185" fontId="25" fillId="0" borderId="11" applyFont="0" applyFill="0" applyBorder="0" applyAlignment="0" applyProtection="0"/>
    <xf numFmtId="43" fontId="25" fillId="0" borderId="11" applyFont="0" applyFill="0" applyBorder="0" applyAlignment="0" applyProtection="0"/>
    <xf numFmtId="9" fontId="25" fillId="0" borderId="11" applyFont="0" applyFill="0" applyBorder="0" applyAlignment="0" applyProtection="0"/>
    <xf numFmtId="44"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0" fontId="25" fillId="0" borderId="11"/>
    <xf numFmtId="9" fontId="25" fillId="0" borderId="11" applyFont="0" applyFill="0" applyBorder="0" applyAlignment="0" applyProtection="0"/>
    <xf numFmtId="0" fontId="25" fillId="0" borderId="11"/>
    <xf numFmtId="0" fontId="25" fillId="0" borderId="11"/>
    <xf numFmtId="0" fontId="25" fillId="0" borderId="11"/>
    <xf numFmtId="0" fontId="25" fillId="0" borderId="11"/>
    <xf numFmtId="44" fontId="25" fillId="0" borderId="11" applyFont="0" applyFill="0" applyBorder="0" applyAlignment="0" applyProtection="0"/>
    <xf numFmtId="43" fontId="25" fillId="0" borderId="11" applyFont="0" applyFill="0" applyBorder="0" applyAlignment="0" applyProtection="0"/>
    <xf numFmtId="164" fontId="25" fillId="0" borderId="11" applyFont="0" applyFill="0" applyBorder="0" applyAlignment="0" applyProtection="0"/>
    <xf numFmtId="0" fontId="25" fillId="0" borderId="11"/>
    <xf numFmtId="43"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186" fontId="25" fillId="0" borderId="11" applyFont="0" applyFill="0" applyBorder="0" applyAlignment="0" applyProtection="0"/>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25" fillId="0" borderId="11"/>
    <xf numFmtId="9" fontId="25" fillId="0" borderId="11" applyFont="0" applyFill="0" applyBorder="0" applyAlignment="0" applyProtection="0"/>
    <xf numFmtId="43" fontId="25" fillId="0" borderId="11" applyFont="0" applyFill="0" applyBorder="0" applyAlignment="0" applyProtection="0"/>
    <xf numFmtId="0" fontId="25" fillId="0" borderId="11" applyNumberFormat="0" applyFill="0" applyBorder="0" applyAlignment="0" applyProtection="0"/>
    <xf numFmtId="0" fontId="25" fillId="0" borderId="11" applyNumberFormat="0" applyFill="0" applyBorder="0" applyAlignment="0" applyProtection="0"/>
    <xf numFmtId="44" fontId="25" fillId="0" borderId="11" applyFont="0" applyFill="0" applyBorder="0" applyAlignment="0" applyProtection="0"/>
    <xf numFmtId="43" fontId="25" fillId="0" borderId="11" applyFont="0" applyFill="0" applyBorder="0" applyAlignment="0" applyProtection="0"/>
    <xf numFmtId="0" fontId="25" fillId="0" borderId="11" applyNumberFormat="0" applyFill="0" applyBorder="0" applyAlignment="0" applyProtection="0"/>
    <xf numFmtId="43" fontId="25" fillId="0" borderId="11" applyFont="0" applyFill="0" applyBorder="0" applyAlignment="0" applyProtection="0"/>
    <xf numFmtId="9" fontId="25" fillId="0" borderId="11" applyFont="0" applyFill="0" applyBorder="0" applyAlignment="0" applyProtection="0"/>
    <xf numFmtId="43" fontId="25" fillId="0" borderId="11" applyFont="0" applyFill="0" applyBorder="0" applyAlignment="0" applyProtection="0"/>
    <xf numFmtId="182" fontId="25" fillId="0" borderId="11" applyFont="0" applyFill="0" applyBorder="0" applyAlignment="0" applyProtection="0"/>
    <xf numFmtId="182" fontId="25" fillId="0" borderId="11" applyFont="0" applyFill="0" applyBorder="0" applyAlignment="0" applyProtection="0"/>
    <xf numFmtId="44" fontId="25" fillId="0" borderId="11" applyFont="0" applyFill="0" applyBorder="0" applyAlignment="0" applyProtection="0"/>
    <xf numFmtId="187" fontId="25" fillId="0" borderId="11" applyFont="0" applyFill="0" applyBorder="0" applyAlignment="0" applyProtection="0"/>
    <xf numFmtId="187" fontId="25" fillId="0" borderId="11" applyFont="0" applyFill="0" applyBorder="0" applyAlignment="0" applyProtection="0"/>
    <xf numFmtId="187" fontId="25" fillId="0" borderId="11" applyFont="0" applyFill="0" applyBorder="0" applyAlignment="0" applyProtection="0"/>
    <xf numFmtId="192" fontId="25" fillId="0" borderId="11" applyFont="0" applyFill="0" applyBorder="0" applyAlignment="0" applyProtection="0"/>
    <xf numFmtId="189" fontId="25" fillId="0" borderId="11" applyFont="0" applyFill="0" applyBorder="0" applyAlignment="0" applyProtection="0"/>
    <xf numFmtId="189" fontId="25" fillId="0" borderId="11" applyFont="0" applyFill="0" applyBorder="0" applyAlignment="0" applyProtection="0"/>
    <xf numFmtId="0" fontId="25" fillId="0" borderId="11" applyNumberFormat="0" applyFill="0" applyBorder="0" applyAlignment="0" applyProtection="0"/>
    <xf numFmtId="187" fontId="25" fillId="0" borderId="11" applyFont="0" applyFill="0" applyBorder="0" applyAlignment="0" applyProtection="0"/>
    <xf numFmtId="185" fontId="25" fillId="0" borderId="11" applyFont="0" applyFill="0" applyBorder="0" applyAlignment="0" applyProtection="0"/>
    <xf numFmtId="43" fontId="25" fillId="0" borderId="11" applyFont="0" applyFill="0" applyBorder="0" applyAlignment="0" applyProtection="0"/>
    <xf numFmtId="9" fontId="25" fillId="0" borderId="11" applyFont="0" applyFill="0" applyBorder="0" applyAlignment="0" applyProtection="0"/>
    <xf numFmtId="44"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0" fontId="25" fillId="0" borderId="11"/>
    <xf numFmtId="9" fontId="25" fillId="0" borderId="11" applyFont="0" applyFill="0" applyBorder="0" applyAlignment="0" applyProtection="0"/>
    <xf numFmtId="0" fontId="25" fillId="0" borderId="11"/>
    <xf numFmtId="0" fontId="25" fillId="0" borderId="11"/>
    <xf numFmtId="0" fontId="25" fillId="0" borderId="11"/>
    <xf numFmtId="0" fontId="25" fillId="0" borderId="11"/>
    <xf numFmtId="44" fontId="25" fillId="0" borderId="11" applyFont="0" applyFill="0" applyBorder="0" applyAlignment="0" applyProtection="0"/>
    <xf numFmtId="43" fontId="25" fillId="0" borderId="11" applyFont="0" applyFill="0" applyBorder="0" applyAlignment="0" applyProtection="0"/>
    <xf numFmtId="164" fontId="25" fillId="0" borderId="11" applyFont="0" applyFill="0" applyBorder="0" applyAlignment="0" applyProtection="0"/>
    <xf numFmtId="0" fontId="25" fillId="0" borderId="11"/>
    <xf numFmtId="43"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186" fontId="25" fillId="0" borderId="11" applyFont="0" applyFill="0" applyBorder="0" applyAlignment="0" applyProtection="0"/>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9"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0" borderId="11"/>
    <xf numFmtId="0" fontId="1" fillId="0" borderId="11"/>
    <xf numFmtId="43" fontId="1" fillId="0" borderId="11" applyFont="0" applyFill="0" applyBorder="0" applyAlignment="0" applyProtection="0"/>
    <xf numFmtId="9" fontId="1" fillId="0" borderId="11" applyFont="0" applyFill="0" applyBorder="0" applyAlignment="0" applyProtection="0"/>
    <xf numFmtId="195" fontId="95" fillId="0" borderId="11">
      <protection locked="0"/>
    </xf>
    <xf numFmtId="196" fontId="95" fillId="0" borderId="11">
      <protection locked="0"/>
    </xf>
    <xf numFmtId="0" fontId="95" fillId="0" borderId="11">
      <protection locked="0"/>
    </xf>
    <xf numFmtId="197" fontId="25" fillId="0" borderId="11" applyFont="0" applyFill="0" applyBorder="0" applyAlignment="0" applyProtection="0"/>
    <xf numFmtId="197" fontId="25" fillId="0" borderId="11" applyFont="0" applyFill="0" applyBorder="0" applyAlignment="0" applyProtection="0"/>
    <xf numFmtId="198" fontId="95" fillId="0" borderId="11">
      <protection locked="0"/>
    </xf>
    <xf numFmtId="0" fontId="96" fillId="0" borderId="11">
      <protection locked="0"/>
    </xf>
    <xf numFmtId="0" fontId="96" fillId="0" borderId="11">
      <protection locked="0"/>
    </xf>
    <xf numFmtId="41" fontId="25" fillId="0" borderId="11" applyFont="0" applyFill="0" applyBorder="0" applyAlignment="0" applyProtection="0"/>
    <xf numFmtId="43" fontId="25"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88" fillId="62" borderId="86" applyNumberFormat="0" applyAlignment="0" applyProtection="0"/>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55"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25" fillId="69" borderId="85" applyNumberFormat="0" applyFont="0" applyAlignment="0" applyProtection="0"/>
    <xf numFmtId="0" fontId="1" fillId="0" borderId="11"/>
    <xf numFmtId="0" fontId="25" fillId="69" borderId="85" applyNumberFormat="0" applyFont="0" applyAlignment="0" applyProtection="0"/>
    <xf numFmtId="0" fontId="1" fillId="0" borderId="11"/>
    <xf numFmtId="0" fontId="1" fillId="0" borderId="11"/>
    <xf numFmtId="0" fontId="1" fillId="0" borderId="11"/>
    <xf numFmtId="0" fontId="25" fillId="69" borderId="85" applyNumberFormat="0" applyFont="0" applyAlignment="0" applyProtection="0"/>
    <xf numFmtId="0" fontId="1" fillId="0" borderId="11"/>
    <xf numFmtId="0" fontId="1" fillId="0" borderId="11"/>
    <xf numFmtId="0" fontId="1" fillId="0" borderId="11"/>
    <xf numFmtId="0" fontId="25" fillId="69" borderId="85" applyNumberFormat="0" applyFont="0" applyAlignment="0" applyProtection="0"/>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41" fontId="52"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4" fontId="1" fillId="0" borderId="11" applyFont="0" applyFill="0" applyBorder="0" applyAlignment="0" applyProtection="0"/>
    <xf numFmtId="0" fontId="1" fillId="0" borderId="11"/>
    <xf numFmtId="43" fontId="73"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0" fontId="1" fillId="0" borderId="11"/>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3" fontId="25"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3" borderId="11" applyNumberFormat="0" applyBorder="0" applyAlignment="0" applyProtection="0"/>
    <xf numFmtId="43" fontId="1" fillId="0" borderId="11" applyFont="0" applyFill="0" applyBorder="0" applyAlignment="0" applyProtection="0"/>
    <xf numFmtId="0" fontId="1" fillId="0" borderId="11"/>
    <xf numFmtId="0" fontId="1" fillId="0" borderId="11"/>
    <xf numFmtId="186" fontId="1" fillId="0" borderId="11" applyFont="0" applyFill="0" applyBorder="0" applyAlignment="0" applyProtection="0"/>
    <xf numFmtId="0" fontId="1" fillId="0" borderId="11"/>
    <xf numFmtId="191" fontId="1" fillId="0" borderId="11" applyFont="0" applyFill="0" applyBorder="0" applyAlignment="0" applyProtection="0"/>
    <xf numFmtId="0" fontId="1" fillId="0" borderId="11"/>
    <xf numFmtId="43" fontId="1" fillId="0" borderId="11" applyFont="0" applyFill="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1" fillId="0" borderId="11"/>
    <xf numFmtId="43" fontId="25"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21" borderId="11" applyNumberFormat="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7" borderId="11" applyNumberFormat="0" applyBorder="0" applyAlignment="0" applyProtection="0"/>
    <xf numFmtId="0" fontId="1" fillId="0" borderId="11"/>
    <xf numFmtId="44"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29"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33" borderId="11" applyNumberFormat="0" applyBorder="0" applyAlignment="0" applyProtection="0"/>
    <xf numFmtId="0" fontId="1" fillId="0" borderId="11"/>
    <xf numFmtId="0" fontId="1" fillId="25"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6" fontId="1" fillId="0" borderId="11" applyFont="0" applyFill="0" applyBorder="0" applyAlignment="0" applyProtection="0"/>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25" borderId="11" applyNumberFormat="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29"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25" fillId="0" borderId="11" applyFont="0" applyFill="0" applyBorder="0" applyAlignment="0" applyProtection="0"/>
    <xf numFmtId="0" fontId="3" fillId="0" borderId="11" applyNumberFormat="0" applyFill="0" applyBorder="0" applyProtection="0">
      <alignment vertical="top" wrapText="1"/>
    </xf>
    <xf numFmtId="0" fontId="3" fillId="0" borderId="11" applyNumberFormat="0" applyFill="0" applyBorder="0" applyProtection="0">
      <alignment vertical="top" wrapText="1"/>
    </xf>
    <xf numFmtId="0" fontId="1" fillId="0" borderId="11"/>
    <xf numFmtId="0" fontId="1" fillId="0" borderId="11"/>
    <xf numFmtId="9" fontId="3" fillId="0" borderId="11" applyFont="0" applyFill="0" applyBorder="0" applyAlignment="0" applyProtection="0"/>
    <xf numFmtId="0" fontId="30" fillId="0" borderId="11" applyNumberFormat="0" applyFill="0" applyBorder="0" applyAlignment="0" applyProtection="0">
      <alignment vertical="top" wrapText="1"/>
    </xf>
    <xf numFmtId="0" fontId="3" fillId="0" borderId="11" applyNumberFormat="0" applyFill="0" applyBorder="0" applyProtection="0">
      <alignment vertical="top" wrapText="1"/>
    </xf>
    <xf numFmtId="0" fontId="3" fillId="0" borderId="11" applyNumberFormat="0" applyFill="0" applyBorder="0" applyProtection="0">
      <alignment vertical="top" wrapText="1"/>
    </xf>
    <xf numFmtId="43" fontId="3" fillId="0" borderId="11" applyFont="0" applyFill="0" applyBorder="0" applyAlignment="0" applyProtection="0"/>
    <xf numFmtId="0" fontId="25" fillId="0" borderId="11"/>
    <xf numFmtId="0" fontId="3" fillId="0" borderId="11" applyNumberFormat="0" applyFill="0" applyBorder="0" applyProtection="0">
      <alignment vertical="top" wrapText="1"/>
    </xf>
    <xf numFmtId="0" fontId="3" fillId="0" borderId="11" applyNumberFormat="0" applyFill="0" applyBorder="0" applyProtection="0">
      <alignment vertical="top" wrapText="1"/>
    </xf>
    <xf numFmtId="0" fontId="3" fillId="0" borderId="11" applyNumberFormat="0" applyFill="0" applyBorder="0" applyProtection="0">
      <alignment vertical="top" wrapText="1"/>
    </xf>
    <xf numFmtId="0" fontId="1" fillId="0" borderId="11"/>
    <xf numFmtId="0" fontId="1" fillId="0" borderId="11"/>
    <xf numFmtId="0" fontId="3" fillId="0" borderId="11" applyNumberFormat="0" applyFill="0" applyBorder="0" applyProtection="0">
      <alignment vertical="top" wrapText="1"/>
    </xf>
    <xf numFmtId="43" fontId="25" fillId="0" borderId="11" applyFont="0" applyFill="0" applyBorder="0" applyAlignment="0" applyProtection="0"/>
    <xf numFmtId="43" fontId="25"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25"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74"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43" fontId="25"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8" fontId="76"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0" fontId="1" fillId="0" borderId="11"/>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44" fontId="25"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3" borderId="11" applyNumberFormat="0" applyBorder="0" applyAlignment="0" applyProtection="0"/>
    <xf numFmtId="43" fontId="1" fillId="0" borderId="11" applyFont="0" applyFill="0" applyBorder="0" applyAlignment="0" applyProtection="0"/>
    <xf numFmtId="0" fontId="1" fillId="0" borderId="11"/>
    <xf numFmtId="0" fontId="1" fillId="0" borderId="11"/>
    <xf numFmtId="186" fontId="1" fillId="0" borderId="11" applyFont="0" applyFill="0" applyBorder="0" applyAlignment="0" applyProtection="0"/>
    <xf numFmtId="0" fontId="1" fillId="0" borderId="11"/>
    <xf numFmtId="191" fontId="1" fillId="0" borderId="11" applyFont="0" applyFill="0" applyBorder="0" applyAlignment="0" applyProtection="0"/>
    <xf numFmtId="0" fontId="1" fillId="0" borderId="11"/>
    <xf numFmtId="43" fontId="1" fillId="0" borderId="11" applyFont="0" applyFill="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21" borderId="11" applyNumberFormat="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7" borderId="11" applyNumberFormat="0" applyBorder="0" applyAlignment="0" applyProtection="0"/>
    <xf numFmtId="0" fontId="1" fillId="0" borderId="11"/>
    <xf numFmtId="44"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29"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33" borderId="11" applyNumberFormat="0" applyBorder="0" applyAlignment="0" applyProtection="0"/>
    <xf numFmtId="0" fontId="1" fillId="0" borderId="11"/>
    <xf numFmtId="0" fontId="1" fillId="25"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6" fontId="1" fillId="0" borderId="11" applyFont="0" applyFill="0" applyBorder="0" applyAlignment="0" applyProtection="0"/>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25" borderId="11" applyNumberFormat="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29"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3"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3"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3"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3"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44" fontId="25" fillId="0" borderId="11" applyFont="0" applyFill="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88" fillId="62" borderId="86" applyNumberFormat="0" applyAlignment="0" applyProtection="0"/>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25" fillId="69" borderId="85" applyNumberFormat="0" applyFont="0" applyAlignment="0" applyProtection="0"/>
    <xf numFmtId="0" fontId="1" fillId="0" borderId="11"/>
    <xf numFmtId="0" fontId="25" fillId="69" borderId="85" applyNumberFormat="0" applyFont="0" applyAlignment="0" applyProtection="0"/>
    <xf numFmtId="0" fontId="1" fillId="0" borderId="11"/>
    <xf numFmtId="0" fontId="1" fillId="0" borderId="11"/>
    <xf numFmtId="0" fontId="1" fillId="0" borderId="11"/>
    <xf numFmtId="0" fontId="25" fillId="69" borderId="85" applyNumberFormat="0" applyFont="0" applyAlignment="0" applyProtection="0"/>
    <xf numFmtId="0" fontId="1" fillId="0" borderId="11"/>
    <xf numFmtId="0" fontId="1" fillId="0" borderId="11"/>
    <xf numFmtId="0" fontId="1" fillId="0" borderId="11"/>
    <xf numFmtId="0" fontId="25" fillId="69" borderId="85" applyNumberFormat="0" applyFont="0" applyAlignment="0" applyProtection="0"/>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41" fontId="52"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4" fontId="1" fillId="0" borderId="11" applyFont="0" applyFill="0" applyBorder="0" applyAlignment="0" applyProtection="0"/>
    <xf numFmtId="0" fontId="1" fillId="0" borderId="11"/>
    <xf numFmtId="43" fontId="73"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0" fontId="1" fillId="0" borderId="11"/>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3" fontId="25"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11"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1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3" borderId="11" applyNumberFormat="0" applyBorder="0" applyAlignment="0" applyProtection="0"/>
    <xf numFmtId="43" fontId="1" fillId="0" borderId="11" applyFont="0" applyFill="0" applyBorder="0" applyAlignment="0" applyProtection="0"/>
    <xf numFmtId="0" fontId="1" fillId="0" borderId="11"/>
    <xf numFmtId="0" fontId="1" fillId="0" borderId="11"/>
    <xf numFmtId="186" fontId="1" fillId="0" borderId="11" applyFont="0" applyFill="0" applyBorder="0" applyAlignment="0" applyProtection="0"/>
    <xf numFmtId="0" fontId="1" fillId="0" borderId="11"/>
    <xf numFmtId="191" fontId="1" fillId="0" borderId="11" applyFont="0" applyFill="0" applyBorder="0" applyAlignment="0" applyProtection="0"/>
    <xf numFmtId="0" fontId="1" fillId="0" borderId="11"/>
    <xf numFmtId="43" fontId="1" fillId="0" borderId="11" applyFont="0" applyFill="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1" fillId="0" borderId="11"/>
    <xf numFmtId="43" fontId="25"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21" borderId="11" applyNumberFormat="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7" borderId="11" applyNumberFormat="0" applyBorder="0" applyAlignment="0" applyProtection="0"/>
    <xf numFmtId="0" fontId="1" fillId="0" borderId="11"/>
    <xf numFmtId="44"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29"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33" borderId="11" applyNumberFormat="0" applyBorder="0" applyAlignment="0" applyProtection="0"/>
    <xf numFmtId="0" fontId="1" fillId="0" borderId="11"/>
    <xf numFmtId="0" fontId="1" fillId="25"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6" fontId="1" fillId="0" borderId="11" applyFont="0" applyFill="0" applyBorder="0" applyAlignment="0" applyProtection="0"/>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25" borderId="11" applyNumberFormat="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29"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43" fontId="25"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25" fillId="0" borderId="11" applyFont="0" applyFill="0" applyBorder="0" applyAlignment="0" applyProtection="0"/>
    <xf numFmtId="0" fontId="3" fillId="0" borderId="11" applyNumberFormat="0" applyFill="0" applyBorder="0" applyProtection="0">
      <alignment vertical="top" wrapText="1"/>
    </xf>
    <xf numFmtId="0" fontId="25" fillId="0" borderId="11"/>
    <xf numFmtId="0" fontId="3" fillId="0" borderId="11" applyNumberFormat="0" applyFill="0" applyBorder="0" applyProtection="0">
      <alignment vertical="top" wrapText="1"/>
    </xf>
    <xf numFmtId="0" fontId="1" fillId="0" borderId="11"/>
    <xf numFmtId="0" fontId="1" fillId="0" borderId="11"/>
    <xf numFmtId="0" fontId="11" fillId="69" borderId="85" applyNumberFormat="0" applyFont="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79" fillId="62" borderId="82" applyNumberFormat="0" applyAlignment="0" applyProtection="0"/>
    <xf numFmtId="0" fontId="82" fillId="53"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25" borderId="11" applyNumberFormat="0" applyBorder="0" applyAlignment="0" applyProtection="0"/>
    <xf numFmtId="0" fontId="25" fillId="69" borderId="85" applyNumberFormat="0" applyFont="0" applyAlignment="0" applyProtection="0"/>
    <xf numFmtId="0" fontId="1" fillId="25" borderId="11" applyNumberFormat="0" applyBorder="0" applyAlignment="0" applyProtection="0"/>
    <xf numFmtId="0" fontId="25" fillId="69" borderId="85" applyNumberFormat="0" applyFont="0" applyAlignment="0" applyProtection="0"/>
    <xf numFmtId="0" fontId="1" fillId="25" borderId="11" applyNumberFormat="0" applyBorder="0" applyAlignment="0" applyProtection="0"/>
    <xf numFmtId="0" fontId="25" fillId="69" borderId="85" applyNumberFormat="0" applyFont="0" applyAlignment="0" applyProtection="0"/>
    <xf numFmtId="0" fontId="1" fillId="25" borderId="11" applyNumberFormat="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 fillId="33" borderId="11" applyNumberFormat="0" applyBorder="0" applyAlignment="0" applyProtection="0"/>
    <xf numFmtId="0" fontId="11" fillId="69" borderId="85" applyNumberFormat="0" applyFont="0" applyAlignment="0" applyProtection="0"/>
    <xf numFmtId="0" fontId="1" fillId="33" borderId="11" applyNumberFormat="0" applyBorder="0" applyAlignment="0" applyProtection="0"/>
    <xf numFmtId="0" fontId="11" fillId="69" borderId="85" applyNumberFormat="0" applyFont="0" applyAlignment="0" applyProtection="0"/>
    <xf numFmtId="0" fontId="1" fillId="33" borderId="11" applyNumberFormat="0" applyBorder="0" applyAlignment="0" applyProtection="0"/>
    <xf numFmtId="0" fontId="11" fillId="69" borderId="85" applyNumberFormat="0" applyFont="0" applyAlignment="0" applyProtection="0"/>
    <xf numFmtId="0" fontId="1" fillId="33" borderId="11" applyNumberFormat="0" applyBorder="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 fillId="37" borderId="11" applyNumberFormat="0" applyBorder="0" applyAlignment="0" applyProtection="0"/>
    <xf numFmtId="0" fontId="11" fillId="69" borderId="85" applyNumberFormat="0" applyFont="0" applyAlignment="0" applyProtection="0"/>
    <xf numFmtId="0" fontId="1" fillId="37" borderId="11" applyNumberFormat="0" applyBorder="0" applyAlignment="0" applyProtection="0"/>
    <xf numFmtId="0" fontId="11" fillId="69" borderId="85" applyNumberFormat="0" applyFont="0" applyAlignment="0" applyProtection="0"/>
    <xf numFmtId="0" fontId="1" fillId="37" borderId="11" applyNumberFormat="0" applyBorder="0" applyAlignment="0" applyProtection="0"/>
    <xf numFmtId="0" fontId="11" fillId="69" borderId="85" applyNumberFormat="0" applyFont="0" applyAlignment="0" applyProtection="0"/>
    <xf numFmtId="0" fontId="1" fillId="37" borderId="11" applyNumberFormat="0" applyBorder="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41" borderId="11" applyNumberFormat="0" applyBorder="0" applyAlignment="0" applyProtection="0"/>
    <xf numFmtId="0" fontId="1" fillId="41" borderId="11" applyNumberFormat="0" applyBorder="0" applyAlignment="0" applyProtection="0"/>
    <xf numFmtId="0" fontId="25" fillId="69" borderId="85" applyNumberFormat="0" applyFont="0" applyAlignment="0" applyProtection="0"/>
    <xf numFmtId="0" fontId="1" fillId="41" borderId="11" applyNumberFormat="0" applyBorder="0" applyAlignment="0" applyProtection="0"/>
    <xf numFmtId="0" fontId="1" fillId="41" borderId="11" applyNumberFormat="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22" borderId="11" applyNumberFormat="0" applyBorder="0" applyAlignment="0" applyProtection="0"/>
    <xf numFmtId="0" fontId="25" fillId="69" borderId="85" applyNumberFormat="0" applyFont="0" applyAlignment="0" applyProtection="0"/>
    <xf numFmtId="0" fontId="1" fillId="22" borderId="11" applyNumberFormat="0" applyBorder="0" applyAlignment="0" applyProtection="0"/>
    <xf numFmtId="0" fontId="25" fillId="69" borderId="85" applyNumberFormat="0" applyFont="0" applyAlignment="0" applyProtection="0"/>
    <xf numFmtId="0" fontId="1" fillId="22" borderId="11" applyNumberFormat="0" applyBorder="0" applyAlignment="0" applyProtection="0"/>
    <xf numFmtId="0" fontId="25" fillId="69" borderId="85" applyNumberFormat="0" applyFont="0" applyAlignment="0" applyProtection="0"/>
    <xf numFmtId="0" fontId="1" fillId="22" borderId="11" applyNumberFormat="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88" fillId="62" borderId="86" applyNumberFormat="0" applyAlignment="0" applyProtection="0"/>
    <xf numFmtId="0" fontId="1" fillId="42" borderId="11" applyNumberFormat="0" applyBorder="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 fillId="0" borderId="11"/>
    <xf numFmtId="0" fontId="1" fillId="0" borderId="11"/>
    <xf numFmtId="0" fontId="1" fillId="0" borderId="11"/>
    <xf numFmtId="0" fontId="1" fillId="0" borderId="11"/>
    <xf numFmtId="0" fontId="1" fillId="0" borderId="11"/>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1" fillId="0" borderId="11"/>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 fillId="0" borderId="11"/>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25" fillId="69" borderId="85" applyNumberFormat="0" applyFont="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88" fillId="62" borderId="86" applyNumberFormat="0" applyAlignment="0" applyProtection="0"/>
    <xf numFmtId="0" fontId="25" fillId="69" borderId="85" applyNumberFormat="0" applyFont="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3" borderId="11" applyNumberFormat="0" applyBorder="0" applyAlignment="0" applyProtection="0"/>
    <xf numFmtId="43" fontId="1" fillId="0" borderId="11" applyFont="0" applyFill="0" applyBorder="0" applyAlignment="0" applyProtection="0"/>
    <xf numFmtId="0" fontId="1" fillId="0" borderId="11"/>
    <xf numFmtId="0" fontId="1" fillId="0" borderId="11"/>
    <xf numFmtId="186" fontId="1" fillId="0" borderId="11" applyFont="0" applyFill="0" applyBorder="0" applyAlignment="0" applyProtection="0"/>
    <xf numFmtId="0" fontId="1" fillId="0" borderId="11"/>
    <xf numFmtId="191" fontId="1" fillId="0" borderId="11" applyFont="0" applyFill="0" applyBorder="0" applyAlignment="0" applyProtection="0"/>
    <xf numFmtId="0" fontId="1" fillId="0" borderId="11"/>
    <xf numFmtId="43" fontId="1" fillId="0" borderId="11" applyFont="0" applyFill="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21" borderId="11" applyNumberFormat="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7" borderId="11" applyNumberFormat="0" applyBorder="0" applyAlignment="0" applyProtection="0"/>
    <xf numFmtId="0" fontId="1" fillId="0" borderId="11"/>
    <xf numFmtId="44"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29"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33" borderId="11" applyNumberFormat="0" applyBorder="0" applyAlignment="0" applyProtection="0"/>
    <xf numFmtId="0" fontId="1" fillId="0" borderId="11"/>
    <xf numFmtId="0" fontId="1" fillId="25"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6" fontId="1" fillId="0" borderId="11" applyFont="0" applyFill="0" applyBorder="0" applyAlignment="0" applyProtection="0"/>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25" borderId="11" applyNumberFormat="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29"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79" fillId="62" borderId="82" applyNumberFormat="0" applyAlignment="0" applyProtection="0"/>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88" fillId="62" borderId="86"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88" fillId="62" borderId="86" applyNumberFormat="0" applyAlignment="0" applyProtection="0"/>
    <xf numFmtId="0" fontId="25" fillId="69" borderId="85" applyNumberFormat="0" applyFont="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25"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43" fontId="1" fillId="0" borderId="11" applyFont="0" applyFill="0" applyBorder="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1" fillId="0" borderId="11"/>
    <xf numFmtId="0" fontId="1" fillId="0" borderId="11"/>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79" fillId="62" borderId="82" applyNumberFormat="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3" borderId="11" applyNumberFormat="0" applyBorder="0" applyAlignment="0" applyProtection="0"/>
    <xf numFmtId="43" fontId="1" fillId="0" borderId="11" applyFont="0" applyFill="0" applyBorder="0" applyAlignment="0" applyProtection="0"/>
    <xf numFmtId="0" fontId="1" fillId="0" borderId="11"/>
    <xf numFmtId="0" fontId="1" fillId="0" borderId="11"/>
    <xf numFmtId="186" fontId="1" fillId="0" borderId="11" applyFont="0" applyFill="0" applyBorder="0" applyAlignment="0" applyProtection="0"/>
    <xf numFmtId="0" fontId="1" fillId="0" borderId="11"/>
    <xf numFmtId="191" fontId="1" fillId="0" borderId="11" applyFont="0" applyFill="0" applyBorder="0" applyAlignment="0" applyProtection="0"/>
    <xf numFmtId="0" fontId="1" fillId="0" borderId="11"/>
    <xf numFmtId="43" fontId="1" fillId="0" borderId="11" applyFont="0" applyFill="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21" borderId="11" applyNumberFormat="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7" borderId="11" applyNumberFormat="0" applyBorder="0" applyAlignment="0" applyProtection="0"/>
    <xf numFmtId="0" fontId="1" fillId="0" borderId="11"/>
    <xf numFmtId="44"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29"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33" borderId="11" applyNumberFormat="0" applyBorder="0" applyAlignment="0" applyProtection="0"/>
    <xf numFmtId="0" fontId="1" fillId="0" borderId="11"/>
    <xf numFmtId="0" fontId="1" fillId="25"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6" fontId="1" fillId="0" borderId="11" applyFont="0" applyFill="0" applyBorder="0" applyAlignment="0" applyProtection="0"/>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25" borderId="11" applyNumberFormat="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29"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11" fillId="69" borderId="85" applyNumberFormat="0" applyFon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88" fillId="62" borderId="86" applyNumberFormat="0" applyAlignment="0" applyProtection="0"/>
    <xf numFmtId="0" fontId="88" fillId="62" borderId="86" applyNumberFormat="0" applyAlignment="0" applyProtection="0"/>
    <xf numFmtId="0" fontId="88" fillId="62" borderId="86" applyNumberFormat="0" applyAlignment="0" applyProtection="0"/>
    <xf numFmtId="0" fontId="25"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11"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25" fillId="69" borderId="85" applyNumberFormat="0" applyFon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82" fillId="53"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79" fillId="62" borderId="82" applyNumberFormat="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12" fillId="0" borderId="90" applyNumberFormat="0" applyFill="0" applyAlignment="0" applyProtection="0"/>
    <xf numFmtId="0" fontId="3" fillId="0" borderId="11" applyNumberFormat="0" applyFill="0" applyBorder="0" applyProtection="0">
      <alignment vertical="top" wrapText="1"/>
    </xf>
    <xf numFmtId="0" fontId="3" fillId="0" borderId="11" applyNumberFormat="0" applyFill="0" applyBorder="0" applyProtection="0">
      <alignment vertical="top" wrapText="1"/>
    </xf>
    <xf numFmtId="0" fontId="3" fillId="0" borderId="11" applyNumberFormat="0" applyFill="0" applyBorder="0" applyProtection="0">
      <alignment vertical="top" wrapText="1"/>
    </xf>
    <xf numFmtId="0" fontId="1" fillId="0" borderId="11"/>
    <xf numFmtId="0" fontId="1" fillId="0" borderId="11"/>
    <xf numFmtId="0" fontId="1" fillId="0" borderId="11"/>
    <xf numFmtId="0" fontId="1" fillId="0" borderId="11"/>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3" fillId="0" borderId="11" applyNumberFormat="0" applyFill="0" applyBorder="0" applyProtection="0">
      <alignment vertical="top" wrapText="1"/>
    </xf>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3" borderId="11" applyNumberFormat="0" applyBorder="0" applyAlignment="0" applyProtection="0"/>
    <xf numFmtId="43" fontId="1" fillId="0" borderId="11" applyFont="0" applyFill="0" applyBorder="0" applyAlignment="0" applyProtection="0"/>
    <xf numFmtId="0" fontId="1" fillId="0" borderId="11"/>
    <xf numFmtId="0" fontId="1" fillId="0" borderId="11"/>
    <xf numFmtId="186" fontId="1" fillId="0" borderId="11" applyFont="0" applyFill="0" applyBorder="0" applyAlignment="0" applyProtection="0"/>
    <xf numFmtId="0" fontId="1" fillId="0" borderId="11"/>
    <xf numFmtId="191" fontId="1" fillId="0" borderId="11" applyFont="0" applyFill="0" applyBorder="0" applyAlignment="0" applyProtection="0"/>
    <xf numFmtId="0" fontId="1" fillId="0" borderId="11"/>
    <xf numFmtId="43" fontId="1" fillId="0" borderId="11" applyFont="0" applyFill="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21" borderId="11" applyNumberFormat="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7" borderId="11" applyNumberFormat="0" applyBorder="0" applyAlignment="0" applyProtection="0"/>
    <xf numFmtId="0" fontId="1" fillId="0" borderId="11"/>
    <xf numFmtId="44"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29"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33" borderId="11" applyNumberFormat="0" applyBorder="0" applyAlignment="0" applyProtection="0"/>
    <xf numFmtId="0" fontId="1" fillId="0" borderId="11"/>
    <xf numFmtId="0" fontId="1" fillId="25"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6" fontId="1" fillId="0" borderId="11" applyFont="0" applyFill="0" applyBorder="0" applyAlignment="0" applyProtection="0"/>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25" borderId="11" applyNumberFormat="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29"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3" fillId="0" borderId="11" applyNumberFormat="0" applyFill="0" applyBorder="0" applyProtection="0">
      <alignment vertical="top" wrapText="1"/>
    </xf>
    <xf numFmtId="0" fontId="1" fillId="0" borderId="11"/>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9"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3" borderId="11" applyNumberFormat="0" applyBorder="0" applyAlignment="0" applyProtection="0"/>
    <xf numFmtId="43" fontId="1" fillId="0" borderId="11" applyFont="0" applyFill="0" applyBorder="0" applyAlignment="0" applyProtection="0"/>
    <xf numFmtId="0" fontId="1" fillId="0" borderId="11"/>
    <xf numFmtId="0" fontId="1" fillId="0" borderId="11"/>
    <xf numFmtId="186" fontId="1" fillId="0" borderId="11" applyFont="0" applyFill="0" applyBorder="0" applyAlignment="0" applyProtection="0"/>
    <xf numFmtId="0" fontId="1" fillId="0" borderId="11"/>
    <xf numFmtId="191" fontId="1" fillId="0" borderId="11" applyFont="0" applyFill="0" applyBorder="0" applyAlignment="0" applyProtection="0"/>
    <xf numFmtId="0" fontId="1" fillId="0" borderId="11"/>
    <xf numFmtId="43" fontId="1" fillId="0" borderId="11" applyFont="0" applyFill="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0" fontId="1" fillId="0" borderId="11"/>
    <xf numFmtId="0" fontId="1" fillId="0" borderId="11"/>
    <xf numFmtId="44"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0" fontId="1" fillId="21" borderId="11" applyNumberFormat="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37" borderId="11" applyNumberFormat="0" applyBorder="0" applyAlignment="0" applyProtection="0"/>
    <xf numFmtId="0" fontId="1" fillId="0" borderId="11"/>
    <xf numFmtId="44"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0" borderId="11"/>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4" fontId="1" fillId="0" borderId="11" applyFont="0" applyFill="0" applyBorder="0" applyAlignment="0" applyProtection="0"/>
    <xf numFmtId="0" fontId="1" fillId="0" borderId="11"/>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43" fontId="1" fillId="0" borderId="11" applyFont="0" applyFill="0" applyBorder="0" applyAlignment="0" applyProtection="0"/>
    <xf numFmtId="0" fontId="1" fillId="29" borderId="11" applyNumberFormat="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33" borderId="11" applyNumberFormat="0" applyBorder="0" applyAlignment="0" applyProtection="0"/>
    <xf numFmtId="0" fontId="1" fillId="0" borderId="11"/>
    <xf numFmtId="0" fontId="1" fillId="25"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0" fontId="1" fillId="0" borderId="11"/>
    <xf numFmtId="9" fontId="1" fillId="0" borderId="11" applyFont="0" applyFill="0" applyBorder="0" applyAlignment="0" applyProtection="0"/>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9" fontId="1" fillId="0" borderId="11" applyFont="0" applyFill="0" applyBorder="0" applyAlignment="0" applyProtection="0"/>
    <xf numFmtId="186" fontId="1" fillId="0" borderId="11" applyFont="0" applyFill="0" applyBorder="0" applyAlignment="0" applyProtection="0"/>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29"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33" borderId="11" applyNumberFormat="0" applyBorder="0" applyAlignment="0" applyProtection="0"/>
    <xf numFmtId="0" fontId="1" fillId="0" borderId="11"/>
    <xf numFmtId="0" fontId="1" fillId="0" borderId="11"/>
    <xf numFmtId="0" fontId="1" fillId="25" borderId="11" applyNumberFormat="0" applyBorder="0" applyAlignment="0" applyProtection="0"/>
    <xf numFmtId="0" fontId="1" fillId="25"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29" borderId="11" applyNumberFormat="0" applyBorder="0" applyAlignment="0" applyProtection="0"/>
    <xf numFmtId="0" fontId="1" fillId="21" borderId="11" applyNumberFormat="0" applyBorder="0" applyAlignment="0" applyProtection="0"/>
    <xf numFmtId="0" fontId="1" fillId="0" borderId="11"/>
    <xf numFmtId="0" fontId="1" fillId="0" borderId="11"/>
    <xf numFmtId="0" fontId="1" fillId="0" borderId="11"/>
    <xf numFmtId="186" fontId="1" fillId="0" borderId="11" applyFont="0" applyFill="0" applyBorder="0" applyAlignment="0" applyProtection="0"/>
    <xf numFmtId="44" fontId="1" fillId="0" borderId="11" applyFont="0" applyFill="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0" fontId="1" fillId="0" borderId="11"/>
    <xf numFmtId="0" fontId="1" fillId="0" borderId="11"/>
    <xf numFmtId="43" fontId="1" fillId="0" borderId="11" applyFont="0" applyFill="0" applyBorder="0" applyAlignment="0" applyProtection="0"/>
    <xf numFmtId="9" fontId="1" fillId="0" borderId="11" applyFont="0" applyFill="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1"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5"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29"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3"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37"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41"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2"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26"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0"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4"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38"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0" fontId="1" fillId="42" borderId="11" applyNumberFormat="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186"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44" fontId="1" fillId="0" borderId="11" applyFont="0" applyFill="0" applyBorder="0" applyAlignment="0" applyProtection="0"/>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0" fontId="1" fillId="0" borderId="11"/>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9"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191"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43" fontId="1" fillId="0" borderId="11" applyFont="0" applyFill="0" applyBorder="0" applyAlignment="0" applyProtection="0"/>
    <xf numFmtId="0" fontId="1" fillId="0" borderId="11"/>
    <xf numFmtId="0" fontId="1" fillId="0" borderId="11"/>
    <xf numFmtId="0" fontId="30" fillId="0" borderId="0" applyNumberFormat="0" applyFill="0" applyBorder="0" applyAlignment="0" applyProtection="0">
      <alignment vertical="top" wrapText="1"/>
    </xf>
    <xf numFmtId="44" fontId="107" fillId="0" borderId="0" applyFont="0" applyFill="0" applyBorder="0" applyAlignment="0" applyProtection="0"/>
    <xf numFmtId="44" fontId="111" fillId="0" borderId="0" applyFont="0" applyFill="0" applyBorder="0" applyAlignment="0" applyProtection="0"/>
  </cellStyleXfs>
  <cellXfs count="932">
    <xf numFmtId="0" fontId="0" fillId="0" borderId="0" xfId="0">
      <alignment vertical="top" wrapText="1"/>
    </xf>
    <xf numFmtId="0" fontId="0" fillId="0" borderId="0" xfId="0" applyAlignment="1"/>
    <xf numFmtId="1" fontId="2" fillId="0" borderId="5" xfId="0" applyNumberFormat="1" applyFont="1" applyBorder="1" applyAlignment="1">
      <alignment vertical="center"/>
    </xf>
    <xf numFmtId="1" fontId="2" fillId="0" borderId="11" xfId="0" applyNumberFormat="1" applyFont="1" applyBorder="1" applyAlignment="1">
      <alignment vertical="center"/>
    </xf>
    <xf numFmtId="1" fontId="2" fillId="0" borderId="12" xfId="0" applyNumberFormat="1" applyFont="1" applyBorder="1" applyAlignment="1">
      <alignment vertical="center"/>
    </xf>
    <xf numFmtId="0" fontId="7" fillId="0" borderId="18" xfId="0" applyNumberFormat="1" applyFont="1" applyBorder="1" applyAlignment="1">
      <alignment horizontal="center" vertical="center"/>
    </xf>
    <xf numFmtId="40" fontId="7" fillId="0" borderId="18" xfId="0" applyNumberFormat="1" applyFont="1" applyBorder="1" applyAlignment="1">
      <alignment horizontal="center" vertical="center"/>
    </xf>
    <xf numFmtId="0" fontId="7" fillId="0" borderId="18" xfId="0" applyNumberFormat="1" applyFont="1" applyBorder="1" applyAlignment="1">
      <alignment vertical="center" wrapText="1"/>
    </xf>
    <xf numFmtId="0" fontId="7" fillId="0" borderId="18" xfId="0" applyNumberFormat="1" applyFont="1" applyBorder="1" applyAlignment="1">
      <alignment vertical="center"/>
    </xf>
    <xf numFmtId="2" fontId="7" fillId="0" borderId="18" xfId="0" applyNumberFormat="1" applyFont="1" applyBorder="1" applyAlignment="1">
      <alignment horizontal="center" vertical="center"/>
    </xf>
    <xf numFmtId="9" fontId="4" fillId="0" borderId="30" xfId="0" applyNumberFormat="1" applyFont="1" applyBorder="1" applyAlignment="1">
      <alignment horizontal="center" vertical="center"/>
    </xf>
    <xf numFmtId="0" fontId="4" fillId="0" borderId="31" xfId="0" applyNumberFormat="1" applyFont="1" applyBorder="1" applyAlignment="1">
      <alignment horizontal="center" vertical="center"/>
    </xf>
    <xf numFmtId="9" fontId="2" fillId="0" borderId="32" xfId="0" applyNumberFormat="1" applyFont="1" applyBorder="1" applyAlignment="1">
      <alignment horizontal="center" vertical="center"/>
    </xf>
    <xf numFmtId="0" fontId="4" fillId="0" borderId="33" xfId="0" applyNumberFormat="1" applyFont="1" applyBorder="1" applyAlignment="1">
      <alignment horizontal="center" vertical="center"/>
    </xf>
    <xf numFmtId="9" fontId="2" fillId="0" borderId="28" xfId="0" applyNumberFormat="1" applyFont="1" applyBorder="1" applyAlignment="1">
      <alignment horizontal="center" vertical="center"/>
    </xf>
    <xf numFmtId="10" fontId="4" fillId="0" borderId="28" xfId="0" applyNumberFormat="1" applyFont="1" applyBorder="1" applyAlignment="1">
      <alignment horizontal="center" vertical="center"/>
    </xf>
    <xf numFmtId="10" fontId="2" fillId="0" borderId="28" xfId="0" applyNumberFormat="1" applyFont="1" applyBorder="1" applyAlignment="1">
      <alignment horizontal="center" vertical="center"/>
    </xf>
    <xf numFmtId="10" fontId="4" fillId="0" borderId="25" xfId="0" applyNumberFormat="1" applyFont="1" applyBorder="1" applyAlignment="1">
      <alignment horizontal="center" vertical="center"/>
    </xf>
    <xf numFmtId="1" fontId="2" fillId="0" borderId="37" xfId="0" applyNumberFormat="1" applyFont="1" applyBorder="1" applyAlignment="1">
      <alignment vertical="center"/>
    </xf>
    <xf numFmtId="1" fontId="2" fillId="0" borderId="38" xfId="0" applyNumberFormat="1" applyFont="1" applyBorder="1" applyAlignment="1">
      <alignment vertical="center"/>
    </xf>
    <xf numFmtId="1" fontId="2" fillId="0" borderId="11" xfId="0" applyNumberFormat="1" applyFont="1" applyBorder="1" applyAlignment="1">
      <alignment horizontal="center" vertical="center"/>
    </xf>
    <xf numFmtId="167" fontId="2" fillId="0" borderId="11" xfId="0" applyNumberFormat="1" applyFont="1" applyBorder="1" applyAlignment="1">
      <alignment horizontal="center" vertical="center"/>
    </xf>
    <xf numFmtId="10" fontId="4" fillId="0" borderId="40" xfId="0" applyNumberFormat="1" applyFont="1" applyBorder="1" applyAlignment="1">
      <alignment horizontal="center" vertical="center"/>
    </xf>
    <xf numFmtId="0" fontId="3" fillId="0" borderId="0" xfId="0" applyNumberFormat="1" applyFont="1">
      <alignment vertical="top" wrapText="1"/>
    </xf>
    <xf numFmtId="1" fontId="2" fillId="0" borderId="6" xfId="0" applyNumberFormat="1" applyFont="1" applyBorder="1" applyAlignment="1"/>
    <xf numFmtId="1" fontId="12" fillId="0" borderId="8" xfId="0" applyNumberFormat="1" applyFont="1" applyBorder="1" applyAlignment="1">
      <alignment horizontal="center"/>
    </xf>
    <xf numFmtId="1" fontId="12" fillId="0" borderId="10" xfId="0" applyNumberFormat="1" applyFont="1" applyBorder="1" applyAlignment="1">
      <alignment horizontal="center"/>
    </xf>
    <xf numFmtId="1" fontId="12" fillId="0" borderId="44" xfId="0" applyNumberFormat="1" applyFont="1" applyBorder="1" applyAlignment="1">
      <alignment horizontal="center"/>
    </xf>
    <xf numFmtId="1" fontId="12" fillId="0" borderId="42" xfId="0" applyNumberFormat="1" applyFont="1" applyBorder="1" applyAlignment="1">
      <alignment horizontal="center"/>
    </xf>
    <xf numFmtId="1" fontId="12" fillId="0" borderId="45" xfId="0" applyNumberFormat="1" applyFont="1" applyBorder="1" applyAlignment="1">
      <alignment horizontal="center"/>
    </xf>
    <xf numFmtId="1" fontId="12" fillId="0" borderId="11" xfId="0" applyNumberFormat="1" applyFont="1" applyBorder="1" applyAlignment="1">
      <alignment horizontal="center"/>
    </xf>
    <xf numFmtId="1" fontId="12" fillId="0" borderId="17" xfId="0" applyNumberFormat="1" applyFont="1" applyBorder="1" applyAlignment="1">
      <alignment horizontal="center"/>
    </xf>
    <xf numFmtId="1" fontId="12" fillId="0" borderId="46" xfId="0" applyNumberFormat="1" applyFont="1" applyBorder="1" applyAlignment="1">
      <alignment horizontal="center"/>
    </xf>
    <xf numFmtId="1" fontId="4" fillId="2" borderId="35" xfId="0" applyNumberFormat="1" applyFont="1" applyFill="1" applyBorder="1" applyAlignment="1">
      <alignment horizontal="center" vertical="center"/>
    </xf>
    <xf numFmtId="1" fontId="4" fillId="2" borderId="23" xfId="0" applyNumberFormat="1" applyFont="1" applyFill="1" applyBorder="1" applyAlignment="1">
      <alignment horizontal="left" vertical="center"/>
    </xf>
    <xf numFmtId="1" fontId="4" fillId="2" borderId="23" xfId="0" applyNumberFormat="1" applyFont="1" applyFill="1" applyBorder="1" applyAlignment="1">
      <alignment horizontal="center" vertical="center"/>
    </xf>
    <xf numFmtId="1" fontId="4" fillId="2" borderId="47" xfId="0" applyNumberFormat="1" applyFont="1" applyFill="1" applyBorder="1" applyAlignment="1">
      <alignment horizontal="center" vertical="center"/>
    </xf>
    <xf numFmtId="1" fontId="2" fillId="0" borderId="35" xfId="0" applyNumberFormat="1" applyFont="1" applyBorder="1" applyAlignment="1"/>
    <xf numFmtId="1" fontId="2" fillId="0" borderId="23" xfId="0" applyNumberFormat="1" applyFont="1" applyBorder="1" applyAlignment="1"/>
    <xf numFmtId="0" fontId="2" fillId="0" borderId="18" xfId="0" applyNumberFormat="1" applyFont="1" applyBorder="1" applyAlignment="1">
      <alignment horizontal="center" vertical="center"/>
    </xf>
    <xf numFmtId="1" fontId="2" fillId="0" borderId="11" xfId="0" applyNumberFormat="1" applyFont="1" applyBorder="1" applyAlignment="1"/>
    <xf numFmtId="1" fontId="11" fillId="0" borderId="14" xfId="0" applyNumberFormat="1" applyFont="1" applyBorder="1" applyAlignment="1">
      <alignment vertical="center" wrapText="1"/>
    </xf>
    <xf numFmtId="1" fontId="10" fillId="0" borderId="45" xfId="0" applyNumberFormat="1" applyFont="1" applyBorder="1" applyAlignment="1">
      <alignment wrapText="1"/>
    </xf>
    <xf numFmtId="1" fontId="2" fillId="0" borderId="41" xfId="0" applyNumberFormat="1" applyFont="1" applyBorder="1" applyAlignment="1"/>
    <xf numFmtId="1" fontId="11" fillId="0" borderId="13" xfId="0" applyNumberFormat="1" applyFont="1" applyBorder="1" applyAlignment="1">
      <alignment vertical="center" wrapText="1"/>
    </xf>
    <xf numFmtId="1" fontId="11" fillId="0" borderId="15" xfId="0" applyNumberFormat="1" applyFont="1" applyBorder="1" applyAlignment="1">
      <alignment vertical="center" wrapText="1"/>
    </xf>
    <xf numFmtId="1" fontId="2" fillId="0" borderId="12" xfId="0" applyNumberFormat="1" applyFont="1" applyBorder="1" applyAlignment="1"/>
    <xf numFmtId="1" fontId="4" fillId="0" borderId="29" xfId="0" applyNumberFormat="1" applyFont="1" applyBorder="1" applyAlignment="1">
      <alignment horizontal="left" vertical="center"/>
    </xf>
    <xf numFmtId="1" fontId="4" fillId="2" borderId="11" xfId="0" applyNumberFormat="1" applyFont="1" applyFill="1" applyBorder="1" applyAlignment="1">
      <alignment horizontal="left"/>
    </xf>
    <xf numFmtId="1" fontId="2" fillId="2" borderId="11" xfId="0" applyNumberFormat="1" applyFont="1" applyFill="1" applyBorder="1" applyAlignment="1">
      <alignment horizontal="left"/>
    </xf>
    <xf numFmtId="1" fontId="2" fillId="2" borderId="11" xfId="0" applyNumberFormat="1" applyFont="1" applyFill="1" applyBorder="1" applyAlignment="1"/>
    <xf numFmtId="1" fontId="2" fillId="2" borderId="12" xfId="0" applyNumberFormat="1" applyFont="1" applyFill="1" applyBorder="1" applyAlignment="1">
      <alignment horizontal="center"/>
    </xf>
    <xf numFmtId="1" fontId="4" fillId="0" borderId="8" xfId="0" applyNumberFormat="1" applyFont="1" applyBorder="1" applyAlignment="1">
      <alignment vertical="center"/>
    </xf>
    <xf numFmtId="2" fontId="2" fillId="0" borderId="18" xfId="0" applyNumberFormat="1" applyFont="1" applyBorder="1" applyAlignment="1">
      <alignment horizontal="center" vertical="center"/>
    </xf>
    <xf numFmtId="0" fontId="2" fillId="2" borderId="18" xfId="0" applyNumberFormat="1" applyFont="1" applyFill="1" applyBorder="1" applyAlignment="1">
      <alignment horizontal="left" vertical="center"/>
    </xf>
    <xf numFmtId="1" fontId="4" fillId="2" borderId="11" xfId="0" applyNumberFormat="1" applyFont="1" applyFill="1" applyBorder="1" applyAlignment="1">
      <alignment horizontal="center" vertical="center"/>
    </xf>
    <xf numFmtId="170" fontId="2" fillId="0" borderId="11" xfId="0" applyNumberFormat="1" applyFont="1" applyBorder="1" applyAlignment="1">
      <alignment horizontal="center" vertical="center" wrapText="1"/>
    </xf>
    <xf numFmtId="0" fontId="4" fillId="0" borderId="18"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171" fontId="2" fillId="0" borderId="11" xfId="0" applyNumberFormat="1" applyFont="1" applyBorder="1" applyAlignment="1"/>
    <xf numFmtId="1" fontId="2" fillId="0" borderId="42" xfId="0" applyNumberFormat="1" applyFont="1" applyBorder="1" applyAlignment="1">
      <alignment horizontal="center"/>
    </xf>
    <xf numFmtId="2" fontId="18" fillId="0" borderId="18" xfId="0" applyNumberFormat="1" applyFont="1" applyBorder="1" applyAlignment="1">
      <alignment horizontal="center" vertical="center"/>
    </xf>
    <xf numFmtId="174" fontId="4" fillId="6" borderId="18" xfId="0" applyNumberFormat="1" applyFont="1" applyFill="1" applyBorder="1" applyAlignment="1">
      <alignment horizontal="center" vertical="center"/>
    </xf>
    <xf numFmtId="0" fontId="17" fillId="0" borderId="42" xfId="0" applyNumberFormat="1" applyFont="1" applyBorder="1" applyAlignment="1">
      <alignment horizontal="left"/>
    </xf>
    <xf numFmtId="9" fontId="2" fillId="2" borderId="8" xfId="0" applyNumberFormat="1" applyFont="1" applyFill="1" applyBorder="1" applyAlignment="1">
      <alignment horizontal="center" vertical="center"/>
    </xf>
    <xf numFmtId="1" fontId="2" fillId="0" borderId="48" xfId="0" applyNumberFormat="1" applyFont="1" applyBorder="1" applyAlignment="1"/>
    <xf numFmtId="0" fontId="4" fillId="0" borderId="18" xfId="0" applyNumberFormat="1" applyFont="1" applyBorder="1" applyAlignment="1">
      <alignment horizontal="center" vertical="center"/>
    </xf>
    <xf numFmtId="167" fontId="4" fillId="7" borderId="18" xfId="0" applyNumberFormat="1" applyFont="1" applyFill="1" applyBorder="1" applyAlignment="1">
      <alignment horizontal="center" vertical="center"/>
    </xf>
    <xf numFmtId="1" fontId="2" fillId="2" borderId="11" xfId="0" applyNumberFormat="1" applyFont="1" applyFill="1" applyBorder="1" applyAlignment="1">
      <alignment horizontal="center"/>
    </xf>
    <xf numFmtId="1" fontId="2" fillId="2" borderId="42" xfId="0" applyNumberFormat="1" applyFont="1" applyFill="1" applyBorder="1" applyAlignment="1">
      <alignment horizontal="center"/>
    </xf>
    <xf numFmtId="170" fontId="2" fillId="0" borderId="29" xfId="0" applyNumberFormat="1" applyFont="1" applyBorder="1" applyAlignment="1">
      <alignment horizontal="center" vertical="center" wrapText="1"/>
    </xf>
    <xf numFmtId="1" fontId="2" fillId="2" borderId="8" xfId="0" applyNumberFormat="1" applyFont="1" applyFill="1" applyBorder="1" applyAlignment="1">
      <alignment horizontal="left"/>
    </xf>
    <xf numFmtId="0" fontId="2" fillId="0" borderId="18" xfId="0" applyNumberFormat="1" applyFont="1" applyBorder="1" applyAlignment="1">
      <alignment horizontal="left" vertical="center" wrapText="1"/>
    </xf>
    <xf numFmtId="1" fontId="11" fillId="0" borderId="11" xfId="0" applyNumberFormat="1" applyFont="1" applyBorder="1" applyAlignment="1"/>
    <xf numFmtId="1" fontId="11" fillId="0" borderId="12" xfId="0" applyNumberFormat="1" applyFont="1" applyBorder="1" applyAlignment="1"/>
    <xf numFmtId="169" fontId="2" fillId="0" borderId="11" xfId="0" applyNumberFormat="1" applyFont="1" applyBorder="1" applyAlignment="1">
      <alignment horizontal="left"/>
    </xf>
    <xf numFmtId="1" fontId="2" fillId="0" borderId="36" xfId="0" applyNumberFormat="1" applyFont="1" applyBorder="1" applyAlignment="1"/>
    <xf numFmtId="1" fontId="2" fillId="0" borderId="37" xfId="0" applyNumberFormat="1" applyFont="1" applyBorder="1" applyAlignment="1"/>
    <xf numFmtId="169" fontId="2" fillId="0" borderId="37" xfId="0" applyNumberFormat="1" applyFont="1" applyBorder="1" applyAlignment="1">
      <alignment horizontal="left"/>
    </xf>
    <xf numFmtId="1" fontId="2" fillId="0" borderId="38" xfId="0" applyNumberFormat="1" applyFont="1" applyBorder="1" applyAlignment="1"/>
    <xf numFmtId="1" fontId="2" fillId="0" borderId="8" xfId="0" applyNumberFormat="1" applyFont="1" applyBorder="1" applyAlignment="1">
      <alignment horizontal="left"/>
    </xf>
    <xf numFmtId="1" fontId="4" fillId="2" borderId="42" xfId="0" applyNumberFormat="1" applyFont="1" applyFill="1" applyBorder="1" applyAlignment="1">
      <alignment horizontal="center" vertical="center"/>
    </xf>
    <xf numFmtId="0" fontId="4" fillId="2" borderId="18" xfId="0" applyNumberFormat="1" applyFont="1" applyFill="1" applyBorder="1" applyAlignment="1">
      <alignment horizontal="center" vertical="center" wrapText="1"/>
    </xf>
    <xf numFmtId="1" fontId="2" fillId="2" borderId="8" xfId="0" applyNumberFormat="1" applyFont="1" applyFill="1" applyBorder="1" applyAlignment="1"/>
    <xf numFmtId="2" fontId="2" fillId="0" borderId="29" xfId="0" applyNumberFormat="1" applyFont="1" applyBorder="1" applyAlignment="1">
      <alignment horizontal="center"/>
    </xf>
    <xf numFmtId="1" fontId="4" fillId="2" borderId="8" xfId="0" applyNumberFormat="1" applyFont="1" applyFill="1" applyBorder="1" applyAlignment="1">
      <alignment horizontal="left"/>
    </xf>
    <xf numFmtId="2" fontId="2" fillId="0" borderId="8" xfId="0" applyNumberFormat="1" applyFont="1" applyBorder="1" applyAlignment="1">
      <alignment horizontal="center"/>
    </xf>
    <xf numFmtId="170" fontId="2" fillId="0" borderId="8" xfId="0" applyNumberFormat="1" applyFont="1" applyBorder="1" applyAlignment="1">
      <alignment horizontal="center" vertical="center" wrapText="1"/>
    </xf>
    <xf numFmtId="1" fontId="2" fillId="0" borderId="52" xfId="0" applyNumberFormat="1" applyFont="1" applyBorder="1" applyAlignment="1"/>
    <xf numFmtId="9" fontId="4" fillId="0" borderId="40" xfId="0" applyNumberFormat="1" applyFont="1" applyBorder="1" applyAlignment="1">
      <alignment horizontal="center" vertical="center"/>
    </xf>
    <xf numFmtId="1" fontId="4" fillId="0" borderId="53" xfId="0" applyNumberFormat="1" applyFont="1" applyBorder="1" applyAlignment="1">
      <alignment horizontal="center" vertical="center"/>
    </xf>
    <xf numFmtId="9" fontId="2" fillId="7" borderId="19" xfId="0" applyNumberFormat="1" applyFont="1" applyFill="1" applyBorder="1" applyAlignment="1">
      <alignment horizontal="center" vertical="center"/>
    </xf>
    <xf numFmtId="0" fontId="2" fillId="0" borderId="18" xfId="0" applyNumberFormat="1" applyFont="1" applyBorder="1" applyAlignment="1">
      <alignment vertical="center" wrapText="1"/>
    </xf>
    <xf numFmtId="10" fontId="2" fillId="7" borderId="19" xfId="0" applyNumberFormat="1" applyFont="1" applyFill="1" applyBorder="1" applyAlignment="1">
      <alignment horizontal="center" vertical="center"/>
    </xf>
    <xf numFmtId="177" fontId="2" fillId="7" borderId="19" xfId="0" applyNumberFormat="1" applyFont="1" applyFill="1" applyBorder="1" applyAlignment="1">
      <alignment horizontal="center" vertical="center"/>
    </xf>
    <xf numFmtId="10" fontId="4" fillId="0" borderId="22" xfId="0" applyNumberFormat="1" applyFont="1" applyBorder="1" applyAlignment="1">
      <alignment horizontal="center" vertical="center"/>
    </xf>
    <xf numFmtId="1" fontId="2" fillId="0" borderId="16" xfId="0" applyNumberFormat="1" applyFont="1" applyBorder="1" applyAlignment="1"/>
    <xf numFmtId="1" fontId="2" fillId="0" borderId="24" xfId="0" applyNumberFormat="1" applyFont="1" applyBorder="1" applyAlignment="1"/>
    <xf numFmtId="0" fontId="13" fillId="0" borderId="53" xfId="0" applyNumberFormat="1" applyFont="1" applyBorder="1" applyAlignment="1">
      <alignment horizontal="center" vertical="center"/>
    </xf>
    <xf numFmtId="1" fontId="2" fillId="0" borderId="54" xfId="0" applyNumberFormat="1" applyFont="1" applyBorder="1" applyAlignment="1"/>
    <xf numFmtId="1" fontId="2" fillId="0" borderId="55" xfId="0" applyNumberFormat="1" applyFont="1" applyBorder="1" applyAlignment="1"/>
    <xf numFmtId="0" fontId="21" fillId="0" borderId="18" xfId="0" applyNumberFormat="1" applyFont="1" applyBorder="1" applyAlignment="1">
      <alignment horizontal="center" vertical="center" wrapText="1"/>
    </xf>
    <xf numFmtId="0" fontId="22" fillId="0" borderId="29" xfId="0" applyNumberFormat="1" applyFont="1" applyBorder="1" applyAlignment="1">
      <alignment horizontal="left" vertical="center"/>
    </xf>
    <xf numFmtId="1" fontId="22" fillId="0" borderId="29" xfId="0" applyNumberFormat="1" applyFont="1" applyBorder="1" applyAlignment="1">
      <alignment horizontal="center" vertical="center"/>
    </xf>
    <xf numFmtId="0" fontId="23" fillId="0" borderId="48" xfId="0" applyNumberFormat="1" applyFont="1" applyBorder="1" applyAlignment="1">
      <alignment horizontal="center" vertical="center"/>
    </xf>
    <xf numFmtId="1" fontId="2" fillId="0" borderId="11" xfId="0" applyNumberFormat="1" applyFont="1" applyBorder="1" applyAlignment="1">
      <alignment horizontal="left" vertical="center" wrapText="1"/>
    </xf>
    <xf numFmtId="1" fontId="2" fillId="0" borderId="37" xfId="0" applyNumberFormat="1" applyFont="1" applyBorder="1" applyAlignment="1">
      <alignment horizontal="left" vertical="center" wrapText="1"/>
    </xf>
    <xf numFmtId="167" fontId="2" fillId="0" borderId="37" xfId="0" applyNumberFormat="1" applyFont="1" applyBorder="1" applyAlignment="1">
      <alignment horizontal="center" vertical="center"/>
    </xf>
    <xf numFmtId="1" fontId="2" fillId="0" borderId="37" xfId="0" applyNumberFormat="1" applyFont="1" applyBorder="1" applyAlignment="1">
      <alignment horizontal="center" vertical="center"/>
    </xf>
    <xf numFmtId="1" fontId="2" fillId="0" borderId="1" xfId="0" applyNumberFormat="1" applyFont="1" applyBorder="1" applyAlignment="1"/>
    <xf numFmtId="0" fontId="12" fillId="7" borderId="56" xfId="0" applyNumberFormat="1" applyFont="1" applyFill="1" applyBorder="1" applyAlignment="1">
      <alignment horizontal="center" vertical="center" wrapText="1"/>
    </xf>
    <xf numFmtId="0" fontId="12" fillId="7" borderId="57" xfId="0" applyNumberFormat="1" applyFont="1" applyFill="1" applyBorder="1" applyAlignment="1">
      <alignment horizontal="center" vertical="center" wrapText="1"/>
    </xf>
    <xf numFmtId="0" fontId="19" fillId="8" borderId="56" xfId="0" applyNumberFormat="1" applyFont="1" applyFill="1" applyBorder="1" applyAlignment="1">
      <alignment horizontal="center" vertical="center" wrapText="1"/>
    </xf>
    <xf numFmtId="0" fontId="13" fillId="2" borderId="56" xfId="0" applyNumberFormat="1" applyFont="1" applyFill="1" applyBorder="1" applyAlignment="1">
      <alignment horizontal="center" vertical="center" wrapText="1"/>
    </xf>
    <xf numFmtId="0" fontId="19" fillId="8" borderId="57" xfId="0" applyNumberFormat="1" applyFont="1" applyFill="1" applyBorder="1" applyAlignment="1">
      <alignment horizontal="center" vertical="center" wrapText="1"/>
    </xf>
    <xf numFmtId="167" fontId="13" fillId="2" borderId="57" xfId="0" applyNumberFormat="1" applyFont="1" applyFill="1" applyBorder="1" applyAlignment="1">
      <alignment horizontal="center" vertical="center" wrapText="1"/>
    </xf>
    <xf numFmtId="1" fontId="13" fillId="2" borderId="56" xfId="0" applyNumberFormat="1" applyFont="1" applyFill="1" applyBorder="1" applyAlignment="1">
      <alignment horizontal="center" vertical="center" wrapText="1"/>
    </xf>
    <xf numFmtId="1" fontId="13" fillId="2" borderId="57" xfId="0" applyNumberFormat="1" applyFont="1" applyFill="1" applyBorder="1" applyAlignment="1">
      <alignment horizontal="center" vertical="center" wrapText="1"/>
    </xf>
    <xf numFmtId="167" fontId="13" fillId="2" borderId="18" xfId="0" applyNumberFormat="1" applyFont="1" applyFill="1" applyBorder="1" applyAlignment="1">
      <alignment horizontal="center" vertical="center"/>
    </xf>
    <xf numFmtId="0" fontId="12" fillId="8" borderId="18" xfId="0" applyNumberFormat="1" applyFont="1" applyFill="1" applyBorder="1" applyAlignment="1">
      <alignment horizontal="center" vertical="center" wrapText="1"/>
    </xf>
    <xf numFmtId="0" fontId="13" fillId="2" borderId="18" xfId="0" applyNumberFormat="1" applyFont="1" applyFill="1" applyBorder="1" applyAlignment="1">
      <alignment horizontal="center" vertical="center" wrapText="1"/>
    </xf>
    <xf numFmtId="1" fontId="13" fillId="2" borderId="18" xfId="0" applyNumberFormat="1" applyFont="1" applyFill="1" applyBorder="1" applyAlignment="1">
      <alignment horizontal="center" vertical="center" wrapText="1"/>
    </xf>
    <xf numFmtId="0" fontId="24" fillId="8" borderId="18" xfId="0" applyNumberFormat="1" applyFont="1" applyFill="1" applyBorder="1" applyAlignment="1">
      <alignment horizontal="center" vertical="center" wrapText="1"/>
    </xf>
    <xf numFmtId="1" fontId="13" fillId="2" borderId="18" xfId="0" applyNumberFormat="1" applyFont="1" applyFill="1" applyBorder="1" applyAlignment="1">
      <alignment horizontal="center" vertical="center"/>
    </xf>
    <xf numFmtId="9" fontId="13" fillId="2" borderId="18" xfId="0" applyNumberFormat="1" applyFont="1" applyFill="1" applyBorder="1" applyAlignment="1">
      <alignment horizontal="center" vertical="center"/>
    </xf>
    <xf numFmtId="3" fontId="13" fillId="2" borderId="18" xfId="0" applyNumberFormat="1" applyFont="1" applyFill="1" applyBorder="1" applyAlignment="1">
      <alignment horizontal="center" vertical="center"/>
    </xf>
    <xf numFmtId="4" fontId="13" fillId="2" borderId="18" xfId="0" applyNumberFormat="1" applyFont="1" applyFill="1" applyBorder="1" applyAlignment="1">
      <alignment horizontal="center" vertical="center"/>
    </xf>
    <xf numFmtId="2" fontId="13" fillId="2" borderId="18" xfId="0" applyNumberFormat="1" applyFont="1" applyFill="1" applyBorder="1" applyAlignment="1">
      <alignment horizontal="center" vertical="center"/>
    </xf>
    <xf numFmtId="0" fontId="13" fillId="2" borderId="18" xfId="0" applyNumberFormat="1" applyFont="1" applyFill="1" applyBorder="1" applyAlignment="1">
      <alignment horizontal="center" vertical="center"/>
    </xf>
    <xf numFmtId="178" fontId="13" fillId="2" borderId="18" xfId="0" applyNumberFormat="1" applyFont="1" applyFill="1" applyBorder="1" applyAlignment="1">
      <alignment horizontal="center" vertical="center"/>
    </xf>
    <xf numFmtId="167" fontId="9" fillId="4" borderId="18" xfId="0" applyNumberFormat="1" applyFont="1" applyFill="1" applyBorder="1" applyAlignment="1">
      <alignment horizontal="center" vertical="center"/>
    </xf>
    <xf numFmtId="167" fontId="9" fillId="7" borderId="18" xfId="0" applyNumberFormat="1" applyFont="1" applyFill="1" applyBorder="1" applyAlignment="1">
      <alignment horizontal="center" vertical="center"/>
    </xf>
    <xf numFmtId="0" fontId="11" fillId="0" borderId="33" xfId="0" applyNumberFormat="1" applyFont="1" applyBorder="1" applyAlignment="1">
      <alignment horizontal="center" vertical="center" wrapText="1"/>
    </xf>
    <xf numFmtId="177" fontId="2" fillId="0" borderId="28" xfId="0" applyNumberFormat="1" applyFont="1" applyBorder="1" applyAlignment="1">
      <alignment horizontal="center" vertical="center" wrapText="1"/>
    </xf>
    <xf numFmtId="167" fontId="10" fillId="0" borderId="18" xfId="0" applyNumberFormat="1" applyFont="1" applyBorder="1" applyAlignment="1">
      <alignment horizontal="center" vertical="center"/>
    </xf>
    <xf numFmtId="9" fontId="13" fillId="0" borderId="56" xfId="0" applyNumberFormat="1" applyFont="1" applyBorder="1" applyAlignment="1">
      <alignment horizontal="center" vertical="center"/>
    </xf>
    <xf numFmtId="167" fontId="10" fillId="0" borderId="50" xfId="0" applyNumberFormat="1" applyFont="1" applyBorder="1" applyAlignment="1">
      <alignment horizontal="center" vertical="center"/>
    </xf>
    <xf numFmtId="0" fontId="11" fillId="0" borderId="44" xfId="0" applyNumberFormat="1" applyFont="1" applyBorder="1" applyAlignment="1">
      <alignment horizontal="center" vertical="center" wrapText="1"/>
    </xf>
    <xf numFmtId="0" fontId="11" fillId="0" borderId="32" xfId="0" applyNumberFormat="1" applyFont="1" applyBorder="1" applyAlignment="1">
      <alignment horizontal="center" vertical="center" wrapText="1"/>
    </xf>
    <xf numFmtId="167" fontId="10" fillId="0" borderId="57" xfId="0" applyNumberFormat="1" applyFont="1" applyBorder="1" applyAlignment="1">
      <alignment horizontal="center" vertical="center"/>
    </xf>
    <xf numFmtId="1" fontId="11" fillId="0" borderId="14" xfId="0" applyNumberFormat="1" applyFont="1" applyBorder="1" applyAlignment="1">
      <alignment horizontal="center" wrapText="1"/>
    </xf>
    <xf numFmtId="175" fontId="27" fillId="6" borderId="18" xfId="0" applyNumberFormat="1" applyFont="1" applyFill="1" applyBorder="1" applyAlignment="1">
      <alignment horizontal="center" vertical="center"/>
    </xf>
    <xf numFmtId="9" fontId="7" fillId="0" borderId="26" xfId="0" applyNumberFormat="1" applyFont="1" applyBorder="1" applyAlignment="1">
      <alignment vertical="center"/>
    </xf>
    <xf numFmtId="9" fontId="7" fillId="0" borderId="28" xfId="0" applyNumberFormat="1" applyFont="1" applyBorder="1" applyAlignment="1">
      <alignment vertical="center"/>
    </xf>
    <xf numFmtId="40" fontId="7" fillId="0" borderId="61" xfId="0" applyNumberFormat="1" applyFont="1" applyBorder="1" applyAlignment="1">
      <alignment horizontal="center" vertical="center"/>
    </xf>
    <xf numFmtId="1" fontId="4" fillId="2" borderId="60" xfId="0" applyNumberFormat="1" applyFont="1" applyFill="1" applyBorder="1" applyAlignment="1">
      <alignment horizontal="center" vertical="center"/>
    </xf>
    <xf numFmtId="1" fontId="36" fillId="2" borderId="42" xfId="0" applyNumberFormat="1" applyFont="1" applyFill="1" applyBorder="1" applyAlignment="1">
      <alignment horizontal="center" vertical="center" wrapText="1"/>
    </xf>
    <xf numFmtId="1" fontId="4" fillId="0" borderId="69" xfId="0" applyNumberFormat="1" applyFont="1" applyBorder="1" applyAlignment="1">
      <alignment horizontal="center" vertical="center"/>
    </xf>
    <xf numFmtId="1" fontId="4" fillId="0" borderId="29" xfId="0" applyNumberFormat="1" applyFont="1" applyBorder="1" applyAlignment="1">
      <alignment horizontal="center" vertical="center" wrapText="1"/>
    </xf>
    <xf numFmtId="1" fontId="4" fillId="0" borderId="8" xfId="0" applyNumberFormat="1" applyFont="1" applyBorder="1" applyAlignment="1">
      <alignment horizontal="center" vertical="center"/>
    </xf>
    <xf numFmtId="1" fontId="4" fillId="0" borderId="29" xfId="0" applyNumberFormat="1" applyFont="1" applyBorder="1" applyAlignment="1">
      <alignment horizontal="center" vertical="center"/>
    </xf>
    <xf numFmtId="179" fontId="11" fillId="12" borderId="18" xfId="0" applyNumberFormat="1" applyFont="1" applyFill="1" applyBorder="1" applyAlignment="1">
      <alignment horizontal="center" vertical="center"/>
    </xf>
    <xf numFmtId="0" fontId="11" fillId="12" borderId="18" xfId="0" applyNumberFormat="1" applyFont="1" applyFill="1" applyBorder="1" applyAlignment="1">
      <alignment horizontal="center" vertical="center" wrapText="1"/>
    </xf>
    <xf numFmtId="0" fontId="11" fillId="12" borderId="56" xfId="0" applyNumberFormat="1" applyFont="1" applyFill="1" applyBorder="1" applyAlignment="1">
      <alignment horizontal="center" vertical="center" wrapText="1"/>
    </xf>
    <xf numFmtId="0" fontId="11" fillId="12" borderId="18" xfId="0" applyNumberFormat="1" applyFont="1" applyFill="1" applyBorder="1" applyAlignment="1">
      <alignment horizontal="center" vertical="center"/>
    </xf>
    <xf numFmtId="0" fontId="35" fillId="12" borderId="18" xfId="0" applyNumberFormat="1" applyFont="1" applyFill="1" applyBorder="1" applyAlignment="1">
      <alignment horizontal="center" vertical="center" wrapText="1"/>
    </xf>
    <xf numFmtId="0" fontId="35" fillId="12" borderId="18" xfId="16207" applyNumberFormat="1" applyFont="1" applyFill="1" applyBorder="1" applyAlignment="1">
      <alignment horizontal="center" vertical="center" wrapText="1"/>
    </xf>
    <xf numFmtId="4" fontId="56" fillId="0" borderId="0" xfId="0" applyNumberFormat="1" applyFont="1" applyAlignment="1">
      <alignment horizontal="right"/>
    </xf>
    <xf numFmtId="0" fontId="56" fillId="0" borderId="0" xfId="0" applyFont="1" applyAlignment="1">
      <alignment horizontal="right"/>
    </xf>
    <xf numFmtId="0" fontId="56" fillId="0" borderId="0" xfId="0" applyNumberFormat="1" applyFont="1" applyAlignment="1">
      <alignment horizontal="left"/>
    </xf>
    <xf numFmtId="0" fontId="56" fillId="0" borderId="0" xfId="0" applyFont="1" applyAlignment="1">
      <alignment horizontal="left"/>
    </xf>
    <xf numFmtId="4" fontId="0" fillId="0" borderId="0" xfId="0" applyNumberFormat="1" applyAlignment="1">
      <alignment horizontal="right"/>
    </xf>
    <xf numFmtId="0" fontId="0" fillId="0" borderId="0" xfId="0" applyAlignment="1">
      <alignment horizontal="right"/>
    </xf>
    <xf numFmtId="0" fontId="25" fillId="0" borderId="11" xfId="16208" applyAlignment="1">
      <alignment horizontal="right"/>
    </xf>
    <xf numFmtId="180" fontId="11" fillId="12" borderId="18" xfId="0" applyNumberFormat="1" applyFont="1" applyFill="1" applyBorder="1" applyAlignment="1">
      <alignment horizontal="center" vertical="center"/>
    </xf>
    <xf numFmtId="0" fontId="11" fillId="12" borderId="18" xfId="52" applyNumberFormat="1" applyFont="1" applyFill="1" applyBorder="1" applyAlignment="1">
      <alignment horizontal="center" vertical="center" wrapText="1"/>
    </xf>
    <xf numFmtId="179" fontId="2" fillId="0" borderId="69" xfId="0" applyNumberFormat="1" applyFont="1" applyBorder="1" applyAlignment="1">
      <alignment vertical="center"/>
    </xf>
    <xf numFmtId="1" fontId="2" fillId="0" borderId="69" xfId="0" applyNumberFormat="1" applyFont="1" applyBorder="1" applyAlignment="1">
      <alignment vertical="center"/>
    </xf>
    <xf numFmtId="1" fontId="2" fillId="0" borderId="69" xfId="0" applyNumberFormat="1" applyFont="1" applyBorder="1" applyAlignment="1">
      <alignment vertical="center" wrapText="1"/>
    </xf>
    <xf numFmtId="0" fontId="25" fillId="45" borderId="70" xfId="53" applyFill="1" applyBorder="1" applyAlignment="1">
      <alignment horizontal="center" vertical="center"/>
    </xf>
    <xf numFmtId="0" fontId="25" fillId="9" borderId="64" xfId="146" applyFill="1" applyBorder="1" applyAlignment="1">
      <alignment horizontal="left"/>
    </xf>
    <xf numFmtId="0" fontId="11" fillId="0" borderId="18" xfId="9500" applyNumberFormat="1" applyFont="1" applyBorder="1" applyAlignment="1">
      <alignment horizontal="center" vertical="center"/>
    </xf>
    <xf numFmtId="0" fontId="11" fillId="0" borderId="18" xfId="9500" applyNumberFormat="1" applyFont="1" applyBorder="1" applyAlignment="1">
      <alignment horizontal="center" vertical="center" wrapText="1"/>
    </xf>
    <xf numFmtId="179" fontId="11" fillId="0" borderId="18" xfId="9500" applyNumberFormat="1" applyFont="1" applyBorder="1" applyAlignment="1">
      <alignment horizontal="center" vertical="center"/>
    </xf>
    <xf numFmtId="0" fontId="59" fillId="0" borderId="70" xfId="9501" applyFont="1" applyBorder="1" applyAlignment="1">
      <alignment horizontal="center" vertical="center" wrapText="1"/>
    </xf>
    <xf numFmtId="0" fontId="59" fillId="0" borderId="70" xfId="9501" applyFont="1" applyBorder="1" applyAlignment="1">
      <alignment horizontal="center" vertical="center"/>
    </xf>
    <xf numFmtId="0" fontId="11" fillId="9" borderId="18" xfId="9500" applyNumberFormat="1" applyFont="1" applyFill="1" applyBorder="1" applyAlignment="1">
      <alignment horizontal="center" vertical="center" wrapText="1"/>
    </xf>
    <xf numFmtId="0" fontId="11" fillId="9" borderId="18" xfId="9500" applyNumberFormat="1" applyFont="1" applyFill="1" applyBorder="1" applyAlignment="1">
      <alignment horizontal="center" vertical="center"/>
    </xf>
    <xf numFmtId="0" fontId="11" fillId="0" borderId="18" xfId="9500" applyNumberFormat="1" applyFont="1" applyFill="1" applyBorder="1" applyAlignment="1">
      <alignment horizontal="center" vertical="center" wrapText="1"/>
    </xf>
    <xf numFmtId="0" fontId="11" fillId="0" borderId="18" xfId="9500" applyNumberFormat="1" applyFont="1" applyFill="1" applyBorder="1" applyAlignment="1">
      <alignment horizontal="center" vertical="center"/>
    </xf>
    <xf numFmtId="179" fontId="11" fillId="0" borderId="18" xfId="9500" applyNumberFormat="1" applyFont="1" applyFill="1" applyBorder="1" applyAlignment="1">
      <alignment horizontal="center" vertical="center"/>
    </xf>
    <xf numFmtId="179" fontId="59" fillId="0" borderId="70" xfId="9501" applyNumberFormat="1" applyFont="1" applyBorder="1" applyAlignment="1">
      <alignment horizontal="center" vertical="center"/>
    </xf>
    <xf numFmtId="179" fontId="11" fillId="9" borderId="18" xfId="9500" applyNumberFormat="1" applyFont="1" applyFill="1" applyBorder="1" applyAlignment="1">
      <alignment horizontal="center" vertical="center"/>
    </xf>
    <xf numFmtId="0" fontId="11" fillId="0" borderId="18" xfId="16207" applyNumberFormat="1" applyFont="1" applyBorder="1" applyAlignment="1">
      <alignment horizontal="center" vertical="center"/>
    </xf>
    <xf numFmtId="0" fontId="11" fillId="0" borderId="18" xfId="16207" applyNumberFormat="1" applyFont="1" applyBorder="1" applyAlignment="1">
      <alignment horizontal="center" vertical="center" wrapText="1"/>
    </xf>
    <xf numFmtId="179" fontId="11" fillId="0" borderId="18" xfId="16207" applyNumberFormat="1" applyFont="1" applyBorder="1" applyAlignment="1">
      <alignment horizontal="center" vertical="center"/>
    </xf>
    <xf numFmtId="0" fontId="59" fillId="0" borderId="70" xfId="15387" applyFont="1" applyBorder="1" applyAlignment="1">
      <alignment horizontal="center" vertical="center" wrapText="1"/>
    </xf>
    <xf numFmtId="0" fontId="59" fillId="0" borderId="70" xfId="15387" applyFont="1" applyBorder="1" applyAlignment="1">
      <alignment horizontal="center" vertical="center"/>
    </xf>
    <xf numFmtId="0" fontId="11" fillId="0" borderId="70" xfId="15387" applyFont="1" applyBorder="1" applyAlignment="1">
      <alignment horizontal="center" vertical="center" wrapText="1"/>
    </xf>
    <xf numFmtId="0" fontId="11" fillId="0" borderId="70" xfId="15387" applyFont="1" applyBorder="1" applyAlignment="1">
      <alignment horizontal="center" vertical="center"/>
    </xf>
    <xf numFmtId="0" fontId="11" fillId="0" borderId="18" xfId="16207" applyNumberFormat="1" applyFont="1" applyFill="1" applyBorder="1" applyAlignment="1">
      <alignment horizontal="center" vertical="center" wrapText="1"/>
    </xf>
    <xf numFmtId="0" fontId="11" fillId="0" borderId="18" xfId="16207" applyNumberFormat="1" applyFont="1" applyFill="1" applyBorder="1" applyAlignment="1">
      <alignment horizontal="center" vertical="center"/>
    </xf>
    <xf numFmtId="179" fontId="11" fillId="0" borderId="18" xfId="16207" applyNumberFormat="1" applyFont="1" applyFill="1" applyBorder="1" applyAlignment="1">
      <alignment horizontal="center" vertical="center"/>
    </xf>
    <xf numFmtId="179" fontId="59" fillId="0" borderId="70" xfId="15387" applyNumberFormat="1" applyFont="1" applyBorder="1" applyAlignment="1">
      <alignment horizontal="center" vertical="center"/>
    </xf>
    <xf numFmtId="179" fontId="11" fillId="0" borderId="70" xfId="15387" applyNumberFormat="1" applyFont="1" applyBorder="1" applyAlignment="1">
      <alignment horizontal="center" vertical="center"/>
    </xf>
    <xf numFmtId="0" fontId="25" fillId="0" borderId="11" xfId="16208"/>
    <xf numFmtId="0" fontId="56" fillId="0" borderId="11" xfId="16208" applyFont="1" applyAlignment="1">
      <alignment horizontal="left"/>
    </xf>
    <xf numFmtId="0" fontId="56" fillId="0" borderId="11" xfId="16208" applyFont="1" applyAlignment="1">
      <alignment horizontal="right"/>
    </xf>
    <xf numFmtId="4" fontId="56" fillId="0" borderId="11" xfId="16208" applyNumberFormat="1" applyFont="1" applyAlignment="1">
      <alignment horizontal="right"/>
    </xf>
    <xf numFmtId="4" fontId="25" fillId="0" borderId="11" xfId="16208" applyNumberFormat="1" applyAlignment="1">
      <alignment horizontal="right"/>
    </xf>
    <xf numFmtId="0" fontId="13" fillId="12" borderId="56" xfId="0" applyNumberFormat="1" applyFont="1" applyFill="1" applyBorder="1" applyAlignment="1">
      <alignment horizontal="center" vertical="center" wrapText="1"/>
    </xf>
    <xf numFmtId="167" fontId="13" fillId="12" borderId="57" xfId="0" applyNumberFormat="1" applyFont="1" applyFill="1" applyBorder="1" applyAlignment="1">
      <alignment horizontal="center" vertical="center" wrapText="1"/>
    </xf>
    <xf numFmtId="184" fontId="13" fillId="2" borderId="18" xfId="51" applyNumberFormat="1" applyFont="1" applyFill="1" applyBorder="1" applyAlignment="1">
      <alignment horizontal="center" vertical="center"/>
    </xf>
    <xf numFmtId="0" fontId="12" fillId="0" borderId="67" xfId="0" applyNumberFormat="1" applyFont="1" applyBorder="1" applyAlignment="1"/>
    <xf numFmtId="1" fontId="11" fillId="0" borderId="65" xfId="0" applyNumberFormat="1" applyFont="1" applyBorder="1" applyAlignment="1"/>
    <xf numFmtId="1" fontId="22" fillId="0" borderId="43" xfId="0" applyNumberFormat="1" applyFont="1" applyBorder="1" applyAlignment="1">
      <alignment horizontal="center" vertical="center"/>
    </xf>
    <xf numFmtId="1" fontId="4" fillId="0" borderId="69" xfId="0" applyNumberFormat="1" applyFont="1" applyBorder="1" applyAlignment="1">
      <alignment horizontal="center" vertical="center" wrapText="1"/>
    </xf>
    <xf numFmtId="1" fontId="23" fillId="0" borderId="48" xfId="0" applyNumberFormat="1" applyFont="1" applyBorder="1" applyAlignment="1"/>
    <xf numFmtId="0" fontId="21" fillId="10" borderId="18" xfId="0" applyNumberFormat="1" applyFont="1" applyFill="1" applyBorder="1" applyAlignment="1">
      <alignment horizontal="center" vertical="center" wrapText="1"/>
    </xf>
    <xf numFmtId="0" fontId="57" fillId="0" borderId="103" xfId="0" applyFont="1" applyBorder="1" applyAlignment="1">
      <alignment horizontal="center" vertical="center" wrapText="1"/>
    </xf>
    <xf numFmtId="0" fontId="21" fillId="45" borderId="18" xfId="0" applyNumberFormat="1" applyFont="1" applyFill="1" applyBorder="1" applyAlignment="1">
      <alignment horizontal="center" vertical="center" wrapText="1"/>
    </xf>
    <xf numFmtId="0" fontId="58" fillId="0" borderId="0" xfId="0" applyNumberFormat="1" applyFont="1">
      <alignment vertical="top" wrapText="1"/>
    </xf>
    <xf numFmtId="0" fontId="58" fillId="0" borderId="0" xfId="0" applyFont="1">
      <alignment vertical="top" wrapText="1"/>
    </xf>
    <xf numFmtId="0" fontId="2" fillId="47" borderId="56" xfId="0" applyNumberFormat="1" applyFont="1" applyFill="1" applyBorder="1" applyAlignment="1">
      <alignment horizontal="left" vertical="center" wrapText="1"/>
    </xf>
    <xf numFmtId="167" fontId="2" fillId="47" borderId="18" xfId="0" applyNumberFormat="1" applyFont="1" applyFill="1" applyBorder="1" applyAlignment="1">
      <alignment horizontal="center" vertical="center"/>
    </xf>
    <xf numFmtId="1" fontId="2" fillId="46" borderId="18" xfId="0" applyNumberFormat="1" applyFont="1" applyFill="1" applyBorder="1" applyAlignment="1">
      <alignment horizontal="center" vertical="center"/>
    </xf>
    <xf numFmtId="167" fontId="2" fillId="10" borderId="18" xfId="0" applyNumberFormat="1" applyFont="1" applyFill="1" applyBorder="1" applyAlignment="1">
      <alignment horizontal="center" vertical="center"/>
    </xf>
    <xf numFmtId="183" fontId="2" fillId="10" borderId="18" xfId="0" applyNumberFormat="1" applyFont="1" applyFill="1" applyBorder="1" applyAlignment="1">
      <alignment horizontal="center" vertical="center"/>
    </xf>
    <xf numFmtId="167" fontId="2" fillId="45" borderId="18" xfId="0" applyNumberFormat="1" applyFont="1" applyFill="1" applyBorder="1" applyAlignment="1">
      <alignment horizontal="center" vertical="center"/>
    </xf>
    <xf numFmtId="1" fontId="2" fillId="0" borderId="12" xfId="0" applyNumberFormat="1" applyFont="1" applyBorder="1" applyAlignment="1">
      <alignment horizontal="center" vertical="center"/>
    </xf>
    <xf numFmtId="1" fontId="2" fillId="0" borderId="38" xfId="0" applyNumberFormat="1" applyFont="1" applyBorder="1" applyAlignment="1">
      <alignment horizontal="center" vertical="center"/>
    </xf>
    <xf numFmtId="167" fontId="3" fillId="0" borderId="0" xfId="0" applyNumberFormat="1" applyFont="1">
      <alignment vertical="top" wrapText="1"/>
    </xf>
    <xf numFmtId="0" fontId="54" fillId="44" borderId="99" xfId="65" applyFont="1" applyFill="1" applyBorder="1" applyAlignment="1">
      <alignment horizontal="center"/>
    </xf>
    <xf numFmtId="0" fontId="25" fillId="9" borderId="68" xfId="146" applyFill="1" applyBorder="1" applyAlignment="1">
      <alignment horizontal="left"/>
    </xf>
    <xf numFmtId="0" fontId="2" fillId="0" borderId="56" xfId="0" applyNumberFormat="1" applyFont="1" applyBorder="1" applyAlignment="1">
      <alignment horizontal="center" vertical="center" wrapText="1"/>
    </xf>
    <xf numFmtId="0" fontId="59" fillId="0" borderId="11" xfId="0" applyFont="1" applyFill="1" applyBorder="1" applyAlignment="1"/>
    <xf numFmtId="0" fontId="59" fillId="0" borderId="108" xfId="0" applyFont="1" applyFill="1" applyBorder="1" applyAlignment="1">
      <alignment horizontal="center" vertical="center" wrapText="1"/>
    </xf>
    <xf numFmtId="0" fontId="59" fillId="0" borderId="11" xfId="0" applyFont="1" applyFill="1" applyBorder="1" applyAlignment="1">
      <alignment horizontal="center" vertical="center"/>
    </xf>
    <xf numFmtId="17" fontId="59" fillId="0" borderId="111" xfId="0" applyNumberFormat="1" applyFont="1" applyFill="1" applyBorder="1" applyAlignment="1">
      <alignment horizontal="center" vertical="center" wrapText="1"/>
    </xf>
    <xf numFmtId="0" fontId="101" fillId="71" borderId="111" xfId="0" applyFont="1" applyFill="1" applyBorder="1" applyAlignment="1">
      <alignment horizontal="center" vertical="center"/>
    </xf>
    <xf numFmtId="0" fontId="102" fillId="0" borderId="105" xfId="0" applyFont="1" applyFill="1" applyBorder="1" applyAlignment="1">
      <alignment vertical="center"/>
    </xf>
    <xf numFmtId="0" fontId="59" fillId="0" borderId="106" xfId="0" applyFont="1" applyFill="1" applyBorder="1" applyAlignment="1"/>
    <xf numFmtId="0" fontId="59" fillId="0" borderId="107" xfId="0" applyFont="1" applyFill="1" applyBorder="1" applyAlignment="1"/>
    <xf numFmtId="3" fontId="59" fillId="0" borderId="11" xfId="0" applyNumberFormat="1" applyFont="1" applyFill="1" applyBorder="1" applyAlignment="1"/>
    <xf numFmtId="0" fontId="102" fillId="0" borderId="110" xfId="0" applyFont="1" applyFill="1" applyBorder="1" applyAlignment="1">
      <alignment vertical="center" wrapText="1"/>
    </xf>
    <xf numFmtId="0" fontId="102" fillId="0" borderId="91" xfId="0" applyFont="1" applyFill="1" applyBorder="1" applyAlignment="1">
      <alignment vertical="center" wrapText="1"/>
    </xf>
    <xf numFmtId="164" fontId="59" fillId="0" borderId="11" xfId="0" applyNumberFormat="1" applyFont="1" applyFill="1" applyBorder="1" applyAlignment="1">
      <alignment horizontal="center" vertical="center"/>
    </xf>
    <xf numFmtId="0" fontId="54" fillId="0" borderId="106" xfId="0" applyFont="1" applyBorder="1" applyAlignment="1">
      <alignment vertical="center"/>
    </xf>
    <xf numFmtId="22" fontId="11" fillId="0" borderId="106" xfId="0" applyNumberFormat="1" applyFont="1" applyBorder="1" applyAlignment="1">
      <alignment horizontal="left" vertical="center"/>
    </xf>
    <xf numFmtId="0" fontId="59" fillId="0" borderId="113" xfId="0" applyFont="1" applyFill="1" applyBorder="1" applyAlignment="1">
      <alignment horizontal="center" vertical="center"/>
    </xf>
    <xf numFmtId="0" fontId="59" fillId="0" borderId="11" xfId="0" applyFont="1" applyFill="1" applyBorder="1" applyAlignment="1">
      <alignment horizontal="right" vertical="center"/>
    </xf>
    <xf numFmtId="0" fontId="54" fillId="44" borderId="98" xfId="65" applyFont="1" applyFill="1" applyBorder="1" applyAlignment="1">
      <alignment horizontal="center"/>
    </xf>
    <xf numFmtId="0" fontId="0" fillId="0" borderId="110" xfId="0" applyBorder="1">
      <alignment vertical="top" wrapText="1"/>
    </xf>
    <xf numFmtId="0" fontId="0" fillId="0" borderId="11" xfId="0" applyBorder="1">
      <alignment vertical="top" wrapText="1"/>
    </xf>
    <xf numFmtId="0" fontId="0" fillId="0" borderId="62" xfId="0" applyBorder="1">
      <alignment vertical="top" wrapText="1"/>
    </xf>
    <xf numFmtId="0" fontId="0" fillId="0" borderId="91" xfId="0" applyBorder="1">
      <alignment vertical="top" wrapText="1"/>
    </xf>
    <xf numFmtId="0" fontId="0" fillId="0" borderId="112" xfId="0" applyBorder="1">
      <alignment vertical="top" wrapText="1"/>
    </xf>
    <xf numFmtId="0" fontId="0" fillId="0" borderId="92" xfId="0" applyBorder="1">
      <alignment vertical="top" wrapText="1"/>
    </xf>
    <xf numFmtId="0" fontId="54" fillId="0" borderId="106" xfId="0" applyFont="1" applyBorder="1" applyAlignment="1">
      <alignment horizontal="right" vertical="center"/>
    </xf>
    <xf numFmtId="0" fontId="97" fillId="0" borderId="11" xfId="0" applyNumberFormat="1" applyFont="1" applyBorder="1" applyAlignment="1">
      <alignment horizontal="left" vertical="center"/>
    </xf>
    <xf numFmtId="1" fontId="20" fillId="0" borderId="11" xfId="0" applyNumberFormat="1" applyFont="1" applyBorder="1" applyAlignment="1">
      <alignment horizontal="center" vertical="center"/>
    </xf>
    <xf numFmtId="1" fontId="20" fillId="0" borderId="12" xfId="0" applyNumberFormat="1" applyFont="1" applyBorder="1" applyAlignment="1">
      <alignment horizontal="center" vertical="center"/>
    </xf>
    <xf numFmtId="0" fontId="4" fillId="0" borderId="39" xfId="0" applyNumberFormat="1" applyFont="1" applyBorder="1" applyAlignment="1">
      <alignment horizontal="center" vertical="center"/>
    </xf>
    <xf numFmtId="0" fontId="3" fillId="0" borderId="11" xfId="0" applyNumberFormat="1" applyFont="1" applyBorder="1">
      <alignment vertical="top" wrapText="1"/>
    </xf>
    <xf numFmtId="1" fontId="4" fillId="0" borderId="123" xfId="0" applyNumberFormat="1" applyFont="1" applyBorder="1" applyAlignment="1">
      <alignment horizontal="center" vertical="center"/>
    </xf>
    <xf numFmtId="1" fontId="4" fillId="0" borderId="124" xfId="0" applyNumberFormat="1" applyFont="1" applyBorder="1" applyAlignment="1">
      <alignment horizontal="center" vertical="center"/>
    </xf>
    <xf numFmtId="0" fontId="4" fillId="5" borderId="125" xfId="0" applyNumberFormat="1" applyFont="1" applyFill="1" applyBorder="1" applyAlignment="1">
      <alignment horizontal="left" vertical="center"/>
    </xf>
    <xf numFmtId="1" fontId="4" fillId="5" borderId="69" xfId="0" applyNumberFormat="1" applyFont="1" applyFill="1" applyBorder="1" applyAlignment="1">
      <alignment horizontal="left" vertical="center"/>
    </xf>
    <xf numFmtId="1" fontId="4" fillId="5" borderId="69" xfId="0" applyNumberFormat="1" applyFont="1" applyFill="1" applyBorder="1" applyAlignment="1">
      <alignment vertical="center"/>
    </xf>
    <xf numFmtId="168" fontId="4" fillId="5" borderId="126" xfId="0" applyNumberFormat="1" applyFont="1" applyFill="1" applyBorder="1" applyAlignment="1">
      <alignment vertical="center"/>
    </xf>
    <xf numFmtId="1" fontId="4" fillId="0" borderId="127" xfId="0" applyNumberFormat="1" applyFont="1" applyBorder="1" applyAlignment="1">
      <alignment horizontal="left" vertical="center"/>
    </xf>
    <xf numFmtId="1" fontId="4" fillId="0" borderId="69" xfId="0" applyNumberFormat="1" applyFont="1" applyBorder="1" applyAlignment="1">
      <alignment horizontal="left" vertical="center"/>
    </xf>
    <xf numFmtId="168" fontId="4" fillId="0" borderId="128" xfId="0" applyNumberFormat="1" applyFont="1" applyBorder="1" applyAlignment="1">
      <alignment vertical="center"/>
    </xf>
    <xf numFmtId="1" fontId="4" fillId="0" borderId="129" xfId="0" applyNumberFormat="1" applyFont="1" applyBorder="1" applyAlignment="1">
      <alignment horizontal="center" vertical="center"/>
    </xf>
    <xf numFmtId="1" fontId="2" fillId="0" borderId="62" xfId="0" applyNumberFormat="1" applyFont="1" applyBorder="1" applyAlignment="1">
      <alignment horizontal="center"/>
    </xf>
    <xf numFmtId="0" fontId="63" fillId="0" borderId="110" xfId="72" quotePrefix="1" applyFont="1" applyBorder="1" applyAlignment="1">
      <alignment horizontal="center" vertical="center"/>
    </xf>
    <xf numFmtId="0" fontId="25" fillId="9" borderId="11" xfId="146" applyFill="1" applyAlignment="1">
      <alignment horizontal="center"/>
    </xf>
    <xf numFmtId="1" fontId="4" fillId="0" borderId="110" xfId="0" applyNumberFormat="1" applyFont="1" applyBorder="1" applyAlignment="1">
      <alignment horizontal="center" vertical="center"/>
    </xf>
    <xf numFmtId="1" fontId="2" fillId="2" borderId="69" xfId="0" applyNumberFormat="1" applyFont="1" applyFill="1" applyBorder="1" applyAlignment="1">
      <alignment horizontal="left"/>
    </xf>
    <xf numFmtId="1" fontId="4" fillId="2" borderId="62" xfId="0" applyNumberFormat="1" applyFont="1" applyFill="1" applyBorder="1" applyAlignment="1"/>
    <xf numFmtId="0" fontId="63" fillId="9" borderId="11" xfId="146" applyFont="1" applyFill="1" applyAlignment="1">
      <alignment horizontal="left"/>
    </xf>
    <xf numFmtId="0" fontId="25" fillId="9" borderId="11" xfId="146" applyFill="1" applyAlignment="1">
      <alignment horizontal="left"/>
    </xf>
    <xf numFmtId="0" fontId="25" fillId="9" borderId="11" xfId="146" applyFill="1"/>
    <xf numFmtId="1" fontId="2" fillId="0" borderId="69" xfId="0" applyNumberFormat="1" applyFont="1" applyBorder="1" applyAlignment="1">
      <alignment horizontal="left"/>
    </xf>
    <xf numFmtId="9" fontId="2" fillId="2" borderId="69" xfId="0" applyNumberFormat="1" applyFont="1" applyFill="1" applyBorder="1" applyAlignment="1">
      <alignment horizontal="center" vertical="center"/>
    </xf>
    <xf numFmtId="1" fontId="2" fillId="0" borderId="124" xfId="0" applyNumberFormat="1" applyFont="1" applyBorder="1" applyAlignment="1">
      <alignment horizontal="center"/>
    </xf>
    <xf numFmtId="1" fontId="2" fillId="5" borderId="69" xfId="0" applyNumberFormat="1" applyFont="1" applyFill="1" applyBorder="1" applyAlignment="1">
      <alignment horizontal="left" vertical="center"/>
    </xf>
    <xf numFmtId="1" fontId="2" fillId="5" borderId="69" xfId="0" applyNumberFormat="1" applyFont="1" applyFill="1" applyBorder="1" applyAlignment="1">
      <alignment horizontal="left"/>
    </xf>
    <xf numFmtId="169" fontId="2" fillId="5" borderId="69" xfId="0" applyNumberFormat="1" applyFont="1" applyFill="1" applyBorder="1" applyAlignment="1">
      <alignment vertical="center"/>
    </xf>
    <xf numFmtId="1" fontId="2" fillId="5" borderId="69" xfId="0" applyNumberFormat="1" applyFont="1" applyFill="1" applyBorder="1" applyAlignment="1">
      <alignment horizontal="center" vertical="center"/>
    </xf>
    <xf numFmtId="169" fontId="2" fillId="5" borderId="126" xfId="0" applyNumberFormat="1" applyFont="1" applyFill="1" applyBorder="1" applyAlignment="1"/>
    <xf numFmtId="1" fontId="4" fillId="0" borderId="127" xfId="0" applyNumberFormat="1" applyFont="1" applyBorder="1" applyAlignment="1">
      <alignment horizontal="center" vertical="center"/>
    </xf>
    <xf numFmtId="1" fontId="2" fillId="0" borderId="128" xfId="0" applyNumberFormat="1" applyFont="1" applyBorder="1" applyAlignment="1">
      <alignment horizontal="center"/>
    </xf>
    <xf numFmtId="170" fontId="2" fillId="0" borderId="124" xfId="0" applyNumberFormat="1" applyFont="1" applyBorder="1" applyAlignment="1">
      <alignment horizontal="center" vertical="center" wrapText="1"/>
    </xf>
    <xf numFmtId="1" fontId="2" fillId="5" borderId="69" xfId="0" applyNumberFormat="1" applyFont="1" applyFill="1" applyBorder="1" applyAlignment="1">
      <alignment vertical="center"/>
    </xf>
    <xf numFmtId="168" fontId="2" fillId="5" borderId="126" xfId="0" applyNumberFormat="1" applyFont="1" applyFill="1" applyBorder="1" applyAlignment="1">
      <alignment vertical="center"/>
    </xf>
    <xf numFmtId="1" fontId="16" fillId="0" borderId="127" xfId="0" applyNumberFormat="1" applyFont="1" applyBorder="1" applyAlignment="1">
      <alignment horizontal="left" vertical="center"/>
    </xf>
    <xf numFmtId="0" fontId="11" fillId="72" borderId="18" xfId="9500" applyNumberFormat="1" applyFont="1" applyFill="1" applyBorder="1" applyAlignment="1">
      <alignment horizontal="center" vertical="center"/>
    </xf>
    <xf numFmtId="0" fontId="11" fillId="72" borderId="18" xfId="9500" applyNumberFormat="1" applyFont="1" applyFill="1" applyBorder="1" applyAlignment="1">
      <alignment horizontal="center" vertical="center" wrapText="1"/>
    </xf>
    <xf numFmtId="179" fontId="11" fillId="72" borderId="18" xfId="9500" applyNumberFormat="1" applyFont="1" applyFill="1" applyBorder="1" applyAlignment="1">
      <alignment horizontal="center" vertical="center"/>
    </xf>
    <xf numFmtId="0" fontId="11" fillId="72" borderId="18" xfId="16207" applyNumberFormat="1" applyFont="1" applyFill="1" applyBorder="1" applyAlignment="1">
      <alignment horizontal="center" vertical="center"/>
    </xf>
    <xf numFmtId="0" fontId="11" fillId="72" borderId="18" xfId="16207" applyNumberFormat="1" applyFont="1" applyFill="1" applyBorder="1" applyAlignment="1">
      <alignment horizontal="center" vertical="center" wrapText="1"/>
    </xf>
    <xf numFmtId="179" fontId="11" fillId="72" borderId="18" xfId="16207" applyNumberFormat="1" applyFont="1" applyFill="1" applyBorder="1" applyAlignment="1">
      <alignment horizontal="center" vertical="center"/>
    </xf>
    <xf numFmtId="0" fontId="12" fillId="4" borderId="57" xfId="0" applyNumberFormat="1" applyFont="1" applyFill="1" applyBorder="1" applyAlignment="1">
      <alignment horizontal="center" vertical="center"/>
    </xf>
    <xf numFmtId="0" fontId="12" fillId="4" borderId="57" xfId="0" applyNumberFormat="1" applyFont="1" applyFill="1" applyBorder="1" applyAlignment="1">
      <alignment horizontal="center" vertical="center" wrapText="1"/>
    </xf>
    <xf numFmtId="0" fontId="12" fillId="4" borderId="136" xfId="0" applyNumberFormat="1" applyFont="1" applyFill="1" applyBorder="1" applyAlignment="1">
      <alignment horizontal="center" vertical="center"/>
    </xf>
    <xf numFmtId="1" fontId="2" fillId="0" borderId="137" xfId="0" applyNumberFormat="1" applyFont="1" applyBorder="1" applyAlignment="1">
      <alignment vertical="center"/>
    </xf>
    <xf numFmtId="0" fontId="11" fillId="0" borderId="138" xfId="0" applyNumberFormat="1" applyFont="1" applyBorder="1" applyAlignment="1">
      <alignment horizontal="center" vertical="center"/>
    </xf>
    <xf numFmtId="1" fontId="2" fillId="0" borderId="125" xfId="0" applyNumberFormat="1" applyFont="1" applyBorder="1" applyAlignment="1">
      <alignment vertical="center"/>
    </xf>
    <xf numFmtId="1" fontId="2" fillId="0" borderId="124" xfId="0" applyNumberFormat="1" applyFont="1" applyBorder="1" applyAlignment="1">
      <alignment vertical="center"/>
    </xf>
    <xf numFmtId="0" fontId="11" fillId="72" borderId="138" xfId="16207" applyNumberFormat="1" applyFont="1" applyFill="1" applyBorder="1" applyAlignment="1">
      <alignment horizontal="center" vertical="center"/>
    </xf>
    <xf numFmtId="0" fontId="11" fillId="72" borderId="139" xfId="16207" applyNumberFormat="1" applyFont="1" applyFill="1" applyBorder="1" applyAlignment="1">
      <alignment horizontal="center" vertical="center" wrapText="1"/>
    </xf>
    <xf numFmtId="17" fontId="59" fillId="0" borderId="140" xfId="15387" applyNumberFormat="1" applyFont="1" applyBorder="1" applyAlignment="1">
      <alignment horizontal="center" vertical="center"/>
    </xf>
    <xf numFmtId="17" fontId="11" fillId="0" borderId="140" xfId="15387" applyNumberFormat="1" applyFont="1" applyBorder="1" applyAlignment="1">
      <alignment horizontal="center" vertical="center"/>
    </xf>
    <xf numFmtId="172" fontId="11" fillId="0" borderId="61" xfId="15387" applyNumberFormat="1" applyFont="1" applyBorder="1" applyAlignment="1">
      <alignment horizontal="center" vertical="center"/>
    </xf>
    <xf numFmtId="17" fontId="11" fillId="0" borderId="138" xfId="16207" applyNumberFormat="1" applyFont="1" applyFill="1" applyBorder="1" applyAlignment="1">
      <alignment horizontal="center" vertical="center"/>
    </xf>
    <xf numFmtId="17" fontId="11" fillId="0" borderId="138" xfId="16207" applyNumberFormat="1" applyFont="1" applyBorder="1" applyAlignment="1">
      <alignment horizontal="center" vertical="center"/>
    </xf>
    <xf numFmtId="172" fontId="59" fillId="0" borderId="61" xfId="15387" applyNumberFormat="1" applyFont="1" applyBorder="1" applyAlignment="1">
      <alignment horizontal="center" vertical="center"/>
    </xf>
    <xf numFmtId="172" fontId="11" fillId="12" borderId="139" xfId="0" applyNumberFormat="1" applyFont="1" applyFill="1" applyBorder="1" applyAlignment="1">
      <alignment horizontal="center" vertical="center"/>
    </xf>
    <xf numFmtId="10" fontId="11" fillId="12" borderId="139" xfId="0" applyNumberFormat="1" applyFont="1" applyFill="1" applyBorder="1" applyAlignment="1">
      <alignment horizontal="center" vertical="center"/>
    </xf>
    <xf numFmtId="1" fontId="60" fillId="0" borderId="125" xfId="0" applyNumberFormat="1" applyFont="1" applyBorder="1" applyAlignment="1">
      <alignment vertical="center"/>
    </xf>
    <xf numFmtId="1" fontId="2" fillId="0" borderId="126" xfId="0" applyNumberFormat="1" applyFont="1" applyBorder="1" applyAlignment="1">
      <alignment vertical="center"/>
    </xf>
    <xf numFmtId="0" fontId="11" fillId="72" borderId="138" xfId="9500" applyNumberFormat="1" applyFont="1" applyFill="1" applyBorder="1" applyAlignment="1">
      <alignment horizontal="center" vertical="center"/>
    </xf>
    <xf numFmtId="0" fontId="11" fillId="72" borderId="139" xfId="9500" applyNumberFormat="1" applyFont="1" applyFill="1" applyBorder="1" applyAlignment="1">
      <alignment horizontal="center" vertical="center" wrapText="1"/>
    </xf>
    <xf numFmtId="17" fontId="59" fillId="0" borderId="140" xfId="9501" applyNumberFormat="1" applyFont="1" applyBorder="1" applyAlignment="1">
      <alignment horizontal="center" vertical="center"/>
    </xf>
    <xf numFmtId="172" fontId="59" fillId="0" borderId="61" xfId="9501" applyNumberFormat="1" applyFont="1" applyBorder="1" applyAlignment="1">
      <alignment horizontal="center" vertical="center"/>
    </xf>
    <xf numFmtId="172" fontId="11" fillId="0" borderId="139" xfId="9500" applyNumberFormat="1" applyFont="1" applyFill="1" applyBorder="1" applyAlignment="1">
      <alignment horizontal="center" vertical="center"/>
    </xf>
    <xf numFmtId="17" fontId="59" fillId="9" borderId="140" xfId="9501" applyNumberFormat="1" applyFont="1" applyFill="1" applyBorder="1" applyAlignment="1">
      <alignment horizontal="center" vertical="center"/>
    </xf>
    <xf numFmtId="0" fontId="60" fillId="0" borderId="91" xfId="0" applyNumberFormat="1" applyFont="1" applyBorder="1" applyAlignment="1">
      <alignment vertical="top"/>
    </xf>
    <xf numFmtId="0" fontId="3" fillId="0" borderId="63" xfId="0" applyNumberFormat="1" applyFont="1" applyBorder="1">
      <alignment vertical="top" wrapText="1"/>
    </xf>
    <xf numFmtId="179" fontId="3" fillId="0" borderId="63" xfId="0" applyNumberFormat="1" applyFont="1" applyBorder="1">
      <alignment vertical="top" wrapText="1"/>
    </xf>
    <xf numFmtId="0" fontId="3" fillId="0" borderId="92" xfId="0" applyNumberFormat="1" applyFont="1" applyBorder="1">
      <alignment vertical="top" wrapText="1"/>
    </xf>
    <xf numFmtId="1" fontId="2" fillId="0" borderId="35" xfId="0" applyNumberFormat="1" applyFont="1" applyBorder="1" applyAlignment="1">
      <alignment vertical="center"/>
    </xf>
    <xf numFmtId="1" fontId="2" fillId="0" borderId="36" xfId="0" applyNumberFormat="1" applyFont="1" applyBorder="1" applyAlignment="1">
      <alignment vertical="center"/>
    </xf>
    <xf numFmtId="165" fontId="5" fillId="2" borderId="11" xfId="0" applyNumberFormat="1" applyFont="1" applyFill="1" applyBorder="1" applyAlignment="1">
      <alignment horizontal="center" vertical="center"/>
    </xf>
    <xf numFmtId="1" fontId="2" fillId="0" borderId="146" xfId="0" applyNumberFormat="1" applyFont="1" applyBorder="1" applyAlignment="1">
      <alignment vertical="center"/>
    </xf>
    <xf numFmtId="1" fontId="2" fillId="0" borderId="147" xfId="0" applyNumberFormat="1" applyFont="1" applyBorder="1" applyAlignment="1">
      <alignment vertical="center"/>
    </xf>
    <xf numFmtId="1" fontId="2" fillId="0" borderId="148" xfId="0" applyNumberFormat="1" applyFont="1" applyBorder="1" applyAlignment="1">
      <alignment vertical="center"/>
    </xf>
    <xf numFmtId="40" fontId="4" fillId="0" borderId="149" xfId="0" applyNumberFormat="1" applyFont="1" applyBorder="1" applyAlignment="1">
      <alignment horizontal="center" vertical="center"/>
    </xf>
    <xf numFmtId="40" fontId="4" fillId="0" borderId="148" xfId="0" applyNumberFormat="1" applyFont="1" applyBorder="1" applyAlignment="1">
      <alignment horizontal="center" vertical="center"/>
    </xf>
    <xf numFmtId="40" fontId="7" fillId="0" borderId="139" xfId="0" applyNumberFormat="1" applyFont="1" applyBorder="1" applyAlignment="1">
      <alignment horizontal="center" vertical="center"/>
    </xf>
    <xf numFmtId="1" fontId="2" fillId="0" borderId="146" xfId="0" applyNumberFormat="1" applyFont="1" applyBorder="1" applyAlignment="1">
      <alignment horizontal="center" vertical="center" wrapText="1"/>
    </xf>
    <xf numFmtId="1" fontId="4" fillId="0" borderId="147" xfId="0" applyNumberFormat="1" applyFont="1" applyBorder="1" applyAlignment="1">
      <alignment horizontal="right" vertical="center"/>
    </xf>
    <xf numFmtId="40" fontId="4" fillId="0" borderId="143" xfId="0" applyNumberFormat="1" applyFont="1" applyBorder="1" applyAlignment="1">
      <alignment horizontal="center" vertical="center"/>
    </xf>
    <xf numFmtId="40" fontId="2" fillId="0" borderId="148" xfId="0" applyNumberFormat="1" applyFont="1" applyBorder="1" applyAlignment="1">
      <alignment horizontal="center" vertical="center"/>
    </xf>
    <xf numFmtId="0" fontId="4" fillId="0" borderId="143" xfId="0" applyNumberFormat="1" applyFont="1" applyBorder="1" applyAlignment="1">
      <alignment horizontal="center" vertical="center"/>
    </xf>
    <xf numFmtId="0" fontId="4" fillId="0" borderId="151" xfId="0" applyNumberFormat="1" applyFont="1" applyBorder="1" applyAlignment="1">
      <alignment horizontal="center" vertical="center"/>
    </xf>
    <xf numFmtId="1" fontId="4" fillId="0" borderId="130" xfId="0" applyNumberFormat="1" applyFont="1" applyBorder="1" applyAlignment="1">
      <alignment horizontal="center" vertical="center" wrapText="1"/>
    </xf>
    <xf numFmtId="0" fontId="4" fillId="0" borderId="131" xfId="0" applyNumberFormat="1" applyFont="1" applyBorder="1" applyAlignment="1">
      <alignment horizontal="center" vertical="center"/>
    </xf>
    <xf numFmtId="40" fontId="4" fillId="0" borderId="132" xfId="0" applyNumberFormat="1" applyFont="1" applyBorder="1" applyAlignment="1">
      <alignment horizontal="center" vertical="center"/>
    </xf>
    <xf numFmtId="0" fontId="4" fillId="0" borderId="127" xfId="0" applyNumberFormat="1" applyFont="1" applyBorder="1" applyAlignment="1">
      <alignment horizontal="center" vertical="center"/>
    </xf>
    <xf numFmtId="40" fontId="4" fillId="0" borderId="152" xfId="0" applyNumberFormat="1" applyFont="1" applyBorder="1" applyAlignment="1">
      <alignment horizontal="center" vertical="center"/>
    </xf>
    <xf numFmtId="0" fontId="4" fillId="0" borderId="123" xfId="0" applyNumberFormat="1" applyFont="1" applyBorder="1" applyAlignment="1">
      <alignment horizontal="center" vertical="center"/>
    </xf>
    <xf numFmtId="40" fontId="2" fillId="0" borderId="153" xfId="0" applyNumberFormat="1" applyFont="1" applyBorder="1" applyAlignment="1">
      <alignment horizontal="center" vertical="center"/>
    </xf>
    <xf numFmtId="0" fontId="4" fillId="0" borderId="125" xfId="0" applyNumberFormat="1" applyFont="1" applyBorder="1" applyAlignment="1">
      <alignment horizontal="center" vertical="center"/>
    </xf>
    <xf numFmtId="40" fontId="4" fillId="0" borderId="139" xfId="0" applyNumberFormat="1" applyFont="1" applyBorder="1" applyAlignment="1">
      <alignment horizontal="center" vertical="center"/>
    </xf>
    <xf numFmtId="40" fontId="2" fillId="0" borderId="139" xfId="0" applyNumberFormat="1" applyFont="1" applyBorder="1" applyAlignment="1">
      <alignment horizontal="center" vertical="center"/>
    </xf>
    <xf numFmtId="0" fontId="4" fillId="0" borderId="146" xfId="0" applyNumberFormat="1" applyFont="1" applyBorder="1" applyAlignment="1">
      <alignment horizontal="left" vertical="center"/>
    </xf>
    <xf numFmtId="1" fontId="2" fillId="0" borderId="147" xfId="0" applyNumberFormat="1" applyFont="1" applyBorder="1" applyAlignment="1">
      <alignment horizontal="center" vertical="center"/>
    </xf>
    <xf numFmtId="1" fontId="2" fillId="0" borderId="150" xfId="0" applyNumberFormat="1" applyFont="1" applyBorder="1" applyAlignment="1">
      <alignment horizontal="center" vertical="center"/>
    </xf>
    <xf numFmtId="0" fontId="4" fillId="0" borderId="142" xfId="0" applyNumberFormat="1" applyFont="1" applyBorder="1" applyAlignment="1">
      <alignment horizontal="left" vertical="center"/>
    </xf>
    <xf numFmtId="1" fontId="2" fillId="0" borderId="155" xfId="0" applyNumberFormat="1" applyFont="1" applyBorder="1" applyAlignment="1">
      <alignment vertical="center"/>
    </xf>
    <xf numFmtId="1" fontId="2" fillId="0" borderId="150" xfId="0" applyNumberFormat="1" applyFont="1" applyBorder="1" applyAlignment="1">
      <alignment vertical="center"/>
    </xf>
    <xf numFmtId="0" fontId="4" fillId="0" borderId="143" xfId="0" applyNumberFormat="1" applyFont="1" applyBorder="1" applyAlignment="1">
      <alignment horizontal="center"/>
    </xf>
    <xf numFmtId="1" fontId="2" fillId="0" borderId="156" xfId="0" applyNumberFormat="1" applyFont="1" applyBorder="1" applyAlignment="1">
      <alignment vertical="center"/>
    </xf>
    <xf numFmtId="1" fontId="2" fillId="0" borderId="157" xfId="0" applyNumberFormat="1" applyFont="1" applyBorder="1" applyAlignment="1">
      <alignment horizontal="center" vertical="center"/>
    </xf>
    <xf numFmtId="0" fontId="7" fillId="0" borderId="157" xfId="0" applyNumberFormat="1" applyFont="1" applyBorder="1" applyAlignment="1">
      <alignment horizontal="right" vertical="center"/>
    </xf>
    <xf numFmtId="38" fontId="4" fillId="0" borderId="158" xfId="0" applyNumberFormat="1" applyFont="1" applyBorder="1" applyAlignment="1">
      <alignment horizontal="center" vertical="center"/>
    </xf>
    <xf numFmtId="1" fontId="4" fillId="0" borderId="159" xfId="0" applyNumberFormat="1" applyFont="1" applyBorder="1" applyAlignment="1">
      <alignment horizontal="center" vertical="center"/>
    </xf>
    <xf numFmtId="0" fontId="6" fillId="0" borderId="160" xfId="0" applyNumberFormat="1" applyFont="1" applyBorder="1" applyAlignment="1">
      <alignment horizontal="center" vertical="center"/>
    </xf>
    <xf numFmtId="0" fontId="6" fillId="0" borderId="161" xfId="0" applyNumberFormat="1" applyFont="1" applyBorder="1" applyAlignment="1">
      <alignment horizontal="center" vertical="center"/>
    </xf>
    <xf numFmtId="0" fontId="6" fillId="0" borderId="162" xfId="0" applyNumberFormat="1" applyFont="1" applyBorder="1" applyAlignment="1">
      <alignment horizontal="center" vertical="center"/>
    </xf>
    <xf numFmtId="0" fontId="4" fillId="0" borderId="163" xfId="0" applyNumberFormat="1" applyFont="1" applyBorder="1" applyAlignment="1">
      <alignment horizontal="center" vertical="center" wrapText="1"/>
    </xf>
    <xf numFmtId="22" fontId="11" fillId="0" borderId="165" xfId="0" applyNumberFormat="1" applyFont="1" applyBorder="1" applyAlignment="1">
      <alignment horizontal="left" vertical="center"/>
    </xf>
    <xf numFmtId="0" fontId="54" fillId="0" borderId="165" xfId="0" applyFont="1" applyBorder="1" applyAlignment="1">
      <alignment horizontal="right" vertical="center"/>
    </xf>
    <xf numFmtId="0" fontId="59" fillId="0" borderId="102" xfId="0" applyFont="1" applyFill="1" applyBorder="1" applyAlignment="1"/>
    <xf numFmtId="10" fontId="2" fillId="0" borderId="40" xfId="0" applyNumberFormat="1" applyFont="1" applyBorder="1" applyAlignment="1">
      <alignment horizontal="center" vertical="center"/>
    </xf>
    <xf numFmtId="0" fontId="2" fillId="0" borderId="175" xfId="0" applyNumberFormat="1" applyFont="1" applyBorder="1" applyAlignment="1">
      <alignment horizontal="center" vertical="center"/>
    </xf>
    <xf numFmtId="167" fontId="2" fillId="0" borderId="176" xfId="0" applyNumberFormat="1" applyFont="1" applyBorder="1" applyAlignment="1">
      <alignment horizontal="center" vertical="center"/>
    </xf>
    <xf numFmtId="199" fontId="4" fillId="72" borderId="66" xfId="0" applyNumberFormat="1" applyFont="1" applyFill="1" applyBorder="1" applyAlignment="1">
      <alignment vertical="center"/>
    </xf>
    <xf numFmtId="9" fontId="4" fillId="72" borderId="177" xfId="0" applyNumberFormat="1" applyFont="1" applyFill="1" applyBorder="1" applyAlignment="1">
      <alignment horizontal="center" vertical="center"/>
    </xf>
    <xf numFmtId="199" fontId="4" fillId="72" borderId="167" xfId="0" applyNumberFormat="1" applyFont="1" applyFill="1" applyBorder="1" applyAlignment="1">
      <alignment vertical="center"/>
    </xf>
    <xf numFmtId="1" fontId="2" fillId="0" borderId="169" xfId="0" applyNumberFormat="1" applyFont="1" applyBorder="1" applyAlignment="1"/>
    <xf numFmtId="167" fontId="2" fillId="0" borderId="175" xfId="0" applyNumberFormat="1" applyFont="1" applyBorder="1" applyAlignment="1">
      <alignment horizontal="center" vertical="center"/>
    </xf>
    <xf numFmtId="1" fontId="23" fillId="0" borderId="11" xfId="0" applyNumberFormat="1" applyFont="1" applyBorder="1" applyAlignment="1">
      <alignment horizontal="justify" vertical="center"/>
    </xf>
    <xf numFmtId="0" fontId="54" fillId="0" borderId="106" xfId="0" applyFont="1" applyBorder="1" applyAlignment="1">
      <alignment horizontal="left" vertical="center"/>
    </xf>
    <xf numFmtId="9" fontId="2" fillId="47" borderId="18" xfId="51" applyFont="1" applyFill="1" applyBorder="1" applyAlignment="1">
      <alignment horizontal="center" vertical="center"/>
    </xf>
    <xf numFmtId="0" fontId="21" fillId="2" borderId="18" xfId="0" applyNumberFormat="1" applyFont="1" applyFill="1" applyBorder="1" applyAlignment="1">
      <alignment horizontal="center" vertical="top" wrapText="1"/>
    </xf>
    <xf numFmtId="0" fontId="21" fillId="0" borderId="179" xfId="0" applyNumberFormat="1" applyFont="1" applyBorder="1" applyAlignment="1">
      <alignment horizontal="center" vertical="center" wrapText="1"/>
    </xf>
    <xf numFmtId="0" fontId="21" fillId="0" borderId="178" xfId="0" applyNumberFormat="1" applyFont="1" applyBorder="1" applyAlignment="1">
      <alignment horizontal="center" vertical="center" wrapText="1"/>
    </xf>
    <xf numFmtId="167" fontId="4" fillId="4" borderId="180" xfId="0" applyNumberFormat="1" applyFont="1" applyFill="1" applyBorder="1" applyAlignment="1">
      <alignment horizontal="center" vertical="center"/>
    </xf>
    <xf numFmtId="17" fontId="11" fillId="0" borderId="140" xfId="65" applyNumberFormat="1" applyFont="1" applyBorder="1" applyAlignment="1">
      <alignment horizontal="center"/>
    </xf>
    <xf numFmtId="4" fontId="11" fillId="0" borderId="70" xfId="65" applyNumberFormat="1" applyFont="1" applyBorder="1" applyAlignment="1">
      <alignment horizontal="center"/>
    </xf>
    <xf numFmtId="0" fontId="11" fillId="0" borderId="140" xfId="65" applyFont="1" applyBorder="1" applyAlignment="1">
      <alignment horizontal="center"/>
    </xf>
    <xf numFmtId="2" fontId="2" fillId="2" borderId="18" xfId="0" applyNumberFormat="1" applyFont="1" applyFill="1" applyBorder="1" applyAlignment="1">
      <alignment horizontal="center" vertical="center"/>
    </xf>
    <xf numFmtId="2" fontId="18" fillId="0" borderId="181" xfId="0" applyNumberFormat="1" applyFont="1" applyBorder="1" applyAlignment="1">
      <alignment horizontal="center" vertical="center"/>
    </xf>
    <xf numFmtId="2" fontId="11" fillId="0" borderId="70" xfId="65" applyNumberFormat="1" applyFont="1" applyBorder="1" applyAlignment="1">
      <alignment horizontal="center"/>
    </xf>
    <xf numFmtId="4" fontId="2" fillId="0" borderId="18" xfId="0" applyNumberFormat="1" applyFont="1" applyBorder="1" applyAlignment="1">
      <alignment horizontal="center" vertical="center"/>
    </xf>
    <xf numFmtId="2" fontId="2" fillId="0" borderId="42" xfId="0" applyNumberFormat="1" applyFont="1" applyBorder="1" applyAlignment="1">
      <alignment horizontal="center"/>
    </xf>
    <xf numFmtId="1" fontId="2" fillId="0" borderId="62" xfId="0" applyNumberFormat="1" applyFont="1" applyBorder="1" applyAlignment="1">
      <alignment vertical="center"/>
    </xf>
    <xf numFmtId="0" fontId="104" fillId="12" borderId="18" xfId="0" applyNumberFormat="1" applyFont="1" applyFill="1" applyBorder="1" applyAlignment="1">
      <alignment horizontal="center" vertical="center" wrapText="1"/>
    </xf>
    <xf numFmtId="0" fontId="105" fillId="12" borderId="56" xfId="0" applyNumberFormat="1" applyFont="1" applyFill="1" applyBorder="1" applyAlignment="1">
      <alignment horizontal="center" vertical="center" wrapText="1"/>
    </xf>
    <xf numFmtId="167" fontId="13" fillId="12" borderId="50" xfId="0" applyNumberFormat="1" applyFont="1" applyFill="1" applyBorder="1" applyAlignment="1">
      <alignment horizontal="center" vertical="center" wrapText="1"/>
    </xf>
    <xf numFmtId="0" fontId="13" fillId="12" borderId="51" xfId="0" applyNumberFormat="1" applyFont="1" applyFill="1" applyBorder="1" applyAlignment="1">
      <alignment horizontal="center" vertical="center" wrapText="1"/>
    </xf>
    <xf numFmtId="0" fontId="13" fillId="2" borderId="50" xfId="0" applyNumberFormat="1" applyFont="1" applyFill="1" applyBorder="1" applyAlignment="1">
      <alignment horizontal="center" vertical="center" wrapText="1"/>
    </xf>
    <xf numFmtId="167" fontId="13" fillId="12" borderId="49" xfId="0" applyNumberFormat="1" applyFont="1" applyFill="1" applyBorder="1" applyAlignment="1">
      <alignment horizontal="center" vertical="center" wrapText="1"/>
    </xf>
    <xf numFmtId="0" fontId="13" fillId="2" borderId="182" xfId="0" applyNumberFormat="1" applyFont="1" applyFill="1" applyBorder="1" applyAlignment="1">
      <alignment horizontal="center" vertical="center" wrapText="1"/>
    </xf>
    <xf numFmtId="0" fontId="13" fillId="2" borderId="121" xfId="0" applyNumberFormat="1" applyFont="1" applyFill="1" applyBorder="1" applyAlignment="1">
      <alignment horizontal="center" vertical="center" wrapText="1"/>
    </xf>
    <xf numFmtId="2" fontId="13" fillId="2" borderId="18" xfId="0" applyNumberFormat="1" applyFont="1" applyFill="1" applyBorder="1" applyAlignment="1">
      <alignment horizontal="center" vertical="center" wrapText="1"/>
    </xf>
    <xf numFmtId="0" fontId="7" fillId="0" borderId="26" xfId="0" applyNumberFormat="1" applyFont="1" applyBorder="1" applyAlignment="1">
      <alignment vertical="center" wrapText="1"/>
    </xf>
    <xf numFmtId="2" fontId="7" fillId="0" borderId="69" xfId="0" applyNumberFormat="1" applyFont="1" applyBorder="1" applyAlignment="1">
      <alignment horizontal="center" vertical="center"/>
    </xf>
    <xf numFmtId="0" fontId="7" fillId="0" borderId="51" xfId="0" applyNumberFormat="1" applyFont="1" applyBorder="1" applyAlignment="1">
      <alignment vertical="center" wrapText="1"/>
    </xf>
    <xf numFmtId="2" fontId="7" fillId="0" borderId="8" xfId="0" applyNumberFormat="1" applyFont="1" applyBorder="1" applyAlignment="1">
      <alignment horizontal="center" vertical="center"/>
    </xf>
    <xf numFmtId="176" fontId="11" fillId="4" borderId="98" xfId="0" applyNumberFormat="1" applyFont="1" applyFill="1" applyBorder="1" applyAlignment="1">
      <alignment horizontal="center" vertical="center"/>
    </xf>
    <xf numFmtId="1" fontId="11" fillId="0" borderId="110" xfId="0" applyNumberFormat="1" applyFont="1" applyBorder="1" applyAlignment="1"/>
    <xf numFmtId="1" fontId="2" fillId="0" borderId="8" xfId="0" applyNumberFormat="1" applyFont="1" applyBorder="1" applyAlignment="1">
      <alignment horizontal="left" vertical="center"/>
    </xf>
    <xf numFmtId="1" fontId="2" fillId="0" borderId="8" xfId="0" applyNumberFormat="1" applyFont="1" applyBorder="1" applyAlignment="1">
      <alignment vertical="center"/>
    </xf>
    <xf numFmtId="1" fontId="2" fillId="0" borderId="128" xfId="0" applyNumberFormat="1" applyFont="1" applyBorder="1" applyAlignment="1">
      <alignment vertical="center"/>
    </xf>
    <xf numFmtId="0" fontId="12" fillId="0" borderId="184" xfId="0" applyNumberFormat="1" applyFont="1" applyBorder="1" applyAlignment="1">
      <alignment horizontal="center" vertical="center" wrapText="1"/>
    </xf>
    <xf numFmtId="0" fontId="12" fillId="0" borderId="185" xfId="0" applyNumberFormat="1" applyFont="1" applyBorder="1" applyAlignment="1">
      <alignment horizontal="center" vertical="center" wrapText="1"/>
    </xf>
    <xf numFmtId="176" fontId="11" fillId="4" borderId="100" xfId="0" applyNumberFormat="1" applyFont="1" applyFill="1" applyBorder="1" applyAlignment="1">
      <alignment horizontal="center" vertical="center"/>
    </xf>
    <xf numFmtId="176" fontId="11" fillId="4" borderId="96" xfId="0" applyNumberFormat="1" applyFont="1" applyFill="1" applyBorder="1" applyAlignment="1">
      <alignment horizontal="center" vertical="center"/>
    </xf>
    <xf numFmtId="176" fontId="11" fillId="4" borderId="97" xfId="0" applyNumberFormat="1" applyFont="1" applyFill="1" applyBorder="1" applyAlignment="1">
      <alignment horizontal="center" vertical="center"/>
    </xf>
    <xf numFmtId="0" fontId="4" fillId="0" borderId="144" xfId="0" applyNumberFormat="1" applyFont="1" applyBorder="1" applyAlignment="1">
      <alignment horizontal="center" vertical="center"/>
    </xf>
    <xf numFmtId="1" fontId="2" fillId="0" borderId="186" xfId="0" applyNumberFormat="1" applyFont="1" applyBorder="1" applyAlignment="1">
      <alignment vertical="center"/>
    </xf>
    <xf numFmtId="1" fontId="2" fillId="0" borderId="65" xfId="0" applyNumberFormat="1" applyFont="1" applyBorder="1" applyAlignment="1">
      <alignment vertical="center"/>
    </xf>
    <xf numFmtId="1" fontId="2" fillId="0" borderId="164" xfId="0" applyNumberFormat="1" applyFont="1" applyBorder="1" applyAlignment="1">
      <alignment vertical="center"/>
    </xf>
    <xf numFmtId="40" fontId="4" fillId="0" borderId="92" xfId="0" applyNumberFormat="1" applyFont="1" applyBorder="1" applyAlignment="1">
      <alignment horizontal="center" vertical="center"/>
    </xf>
    <xf numFmtId="200" fontId="27" fillId="6" borderId="18" xfId="0" applyNumberFormat="1" applyFont="1" applyFill="1" applyBorder="1" applyAlignment="1">
      <alignment horizontal="center" vertical="center"/>
    </xf>
    <xf numFmtId="183" fontId="0" fillId="0" borderId="0" xfId="0" applyNumberFormat="1">
      <alignment vertical="top" wrapText="1"/>
    </xf>
    <xf numFmtId="0" fontId="11" fillId="12" borderId="181" xfId="0" applyNumberFormat="1" applyFont="1" applyFill="1" applyBorder="1" applyAlignment="1">
      <alignment horizontal="center" vertical="center" wrapText="1"/>
    </xf>
    <xf numFmtId="0" fontId="11" fillId="12" borderId="181" xfId="0" applyNumberFormat="1" applyFont="1" applyFill="1" applyBorder="1" applyAlignment="1">
      <alignment horizontal="center" vertical="center"/>
    </xf>
    <xf numFmtId="179" fontId="11" fillId="12" borderId="181" xfId="0" applyNumberFormat="1" applyFont="1" applyFill="1" applyBorder="1" applyAlignment="1">
      <alignment horizontal="center" vertical="center"/>
    </xf>
    <xf numFmtId="0" fontId="11" fillId="12" borderId="181" xfId="16207" applyNumberFormat="1" applyFont="1" applyFill="1" applyBorder="1" applyAlignment="1">
      <alignment horizontal="center" vertical="center" wrapText="1"/>
    </xf>
    <xf numFmtId="0" fontId="11" fillId="12" borderId="181" xfId="16207" applyNumberFormat="1" applyFont="1" applyFill="1" applyBorder="1" applyAlignment="1">
      <alignment horizontal="center" vertical="center"/>
    </xf>
    <xf numFmtId="179" fontId="11" fillId="12" borderId="181" xfId="16207" applyNumberFormat="1" applyFont="1" applyFill="1" applyBorder="1" applyAlignment="1">
      <alignment horizontal="center" vertical="center"/>
    </xf>
    <xf numFmtId="172" fontId="11" fillId="0" borderId="139" xfId="9500" applyNumberFormat="1" applyFont="1" applyBorder="1" applyAlignment="1">
      <alignment horizontal="center" vertical="center"/>
    </xf>
    <xf numFmtId="172" fontId="11" fillId="9" borderId="139" xfId="9500" applyNumberFormat="1" applyFont="1" applyFill="1" applyBorder="1" applyAlignment="1">
      <alignment horizontal="center" vertical="center"/>
    </xf>
    <xf numFmtId="172" fontId="11" fillId="0" borderId="139" xfId="16207" applyNumberFormat="1" applyFont="1" applyFill="1" applyBorder="1" applyAlignment="1">
      <alignment horizontal="center" vertical="center"/>
    </xf>
    <xf numFmtId="172" fontId="11" fillId="0" borderId="139" xfId="16207" applyNumberFormat="1" applyFont="1" applyBorder="1" applyAlignment="1">
      <alignment horizontal="center" vertical="center"/>
    </xf>
    <xf numFmtId="166" fontId="4" fillId="0" borderId="11" xfId="0" applyNumberFormat="1" applyFont="1" applyBorder="1" applyAlignment="1">
      <alignment horizontal="center" vertical="center"/>
    </xf>
    <xf numFmtId="1" fontId="2" fillId="0" borderId="189" xfId="0" applyNumberFormat="1" applyFont="1" applyBorder="1" applyAlignment="1"/>
    <xf numFmtId="4" fontId="4" fillId="0" borderId="143" xfId="0" applyNumberFormat="1" applyFont="1" applyBorder="1" applyAlignment="1">
      <alignment horizontal="center"/>
    </xf>
    <xf numFmtId="0" fontId="3" fillId="0" borderId="0" xfId="0" applyNumberFormat="1" applyFont="1" applyAlignment="1">
      <alignment vertical="top"/>
    </xf>
    <xf numFmtId="167" fontId="10" fillId="0" borderId="11" xfId="0" applyNumberFormat="1" applyFont="1" applyBorder="1" applyAlignment="1">
      <alignment horizontal="center" vertical="center"/>
    </xf>
    <xf numFmtId="167" fontId="10" fillId="0" borderId="169" xfId="0" applyNumberFormat="1" applyFont="1" applyBorder="1" applyAlignment="1">
      <alignment horizontal="center" vertical="center"/>
    </xf>
    <xf numFmtId="1" fontId="2" fillId="0" borderId="6" xfId="0" applyNumberFormat="1" applyFont="1" applyBorder="1" applyAlignment="1">
      <alignment vertical="center"/>
    </xf>
    <xf numFmtId="1" fontId="12" fillId="0" borderId="133" xfId="0" applyNumberFormat="1" applyFont="1" applyBorder="1" applyAlignment="1">
      <alignment horizontal="center" vertical="center"/>
    </xf>
    <xf numFmtId="1" fontId="12" fillId="0" borderId="8" xfId="0" applyNumberFormat="1" applyFont="1" applyBorder="1" applyAlignment="1">
      <alignment horizontal="center" vertical="center"/>
    </xf>
    <xf numFmtId="1" fontId="12" fillId="0" borderId="45" xfId="0" applyNumberFormat="1" applyFont="1" applyBorder="1" applyAlignment="1">
      <alignment horizontal="center" vertical="center"/>
    </xf>
    <xf numFmtId="1" fontId="12" fillId="0" borderId="17" xfId="0" applyNumberFormat="1" applyFont="1" applyBorder="1" applyAlignment="1">
      <alignment horizontal="center" vertical="center"/>
    </xf>
    <xf numFmtId="1" fontId="12" fillId="0" borderId="46" xfId="0" applyNumberFormat="1" applyFont="1" applyBorder="1" applyAlignment="1">
      <alignment horizontal="center" vertical="center"/>
    </xf>
    <xf numFmtId="1" fontId="2" fillId="0" borderId="133" xfId="0" applyNumberFormat="1" applyFont="1" applyBorder="1" applyAlignment="1">
      <alignment horizontal="center" vertical="center"/>
    </xf>
    <xf numFmtId="1" fontId="2" fillId="0" borderId="45" xfId="0" applyNumberFormat="1" applyFont="1" applyBorder="1" applyAlignment="1">
      <alignment horizontal="center" vertical="center"/>
    </xf>
    <xf numFmtId="1" fontId="2" fillId="0" borderId="133" xfId="0" applyNumberFormat="1" applyFont="1" applyBorder="1" applyAlignment="1">
      <alignment vertical="center"/>
    </xf>
    <xf numFmtId="1" fontId="11" fillId="0" borderId="67" xfId="0" applyNumberFormat="1" applyFont="1" applyBorder="1" applyAlignment="1">
      <alignment vertical="center"/>
    </xf>
    <xf numFmtId="1" fontId="11" fillId="0" borderId="65" xfId="0" applyNumberFormat="1" applyFont="1" applyBorder="1" applyAlignment="1">
      <alignment vertical="center" wrapText="1"/>
    </xf>
    <xf numFmtId="1" fontId="11" fillId="0" borderId="65" xfId="0" applyNumberFormat="1" applyFont="1" applyBorder="1" applyAlignment="1">
      <alignment horizontal="center" vertical="center"/>
    </xf>
    <xf numFmtId="1" fontId="11" fillId="0" borderId="66" xfId="0" applyNumberFormat="1" applyFont="1" applyBorder="1" applyAlignment="1">
      <alignment horizontal="center" vertical="center"/>
    </xf>
    <xf numFmtId="0" fontId="2" fillId="0" borderId="11" xfId="0" applyNumberFormat="1" applyFont="1" applyBorder="1" applyAlignment="1">
      <alignment horizontal="left" vertical="center"/>
    </xf>
    <xf numFmtId="2" fontId="18" fillId="0" borderId="181" xfId="0" applyNumberFormat="1" applyFont="1" applyFill="1" applyBorder="1" applyAlignment="1">
      <alignment horizontal="center" vertical="center"/>
    </xf>
    <xf numFmtId="2" fontId="18" fillId="0" borderId="196" xfId="0" applyNumberFormat="1" applyFont="1" applyFill="1" applyBorder="1" applyAlignment="1">
      <alignment horizontal="center" vertical="center"/>
    </xf>
    <xf numFmtId="1" fontId="2" fillId="0" borderId="42" xfId="0" applyNumberFormat="1" applyFont="1" applyBorder="1" applyAlignment="1">
      <alignment horizontal="center" vertical="center" wrapText="1"/>
    </xf>
    <xf numFmtId="0" fontId="7" fillId="9" borderId="93" xfId="0" applyNumberFormat="1" applyFont="1" applyFill="1" applyBorder="1" applyAlignment="1">
      <alignment vertical="center" wrapText="1"/>
    </xf>
    <xf numFmtId="0" fontId="7" fillId="9" borderId="93" xfId="0" applyNumberFormat="1" applyFont="1" applyFill="1" applyBorder="1" applyAlignment="1">
      <alignment horizontal="center" vertical="center"/>
    </xf>
    <xf numFmtId="2" fontId="7" fillId="9" borderId="93" xfId="0" applyNumberFormat="1" applyFont="1" applyFill="1" applyBorder="1" applyAlignment="1">
      <alignment horizontal="center" vertical="center"/>
    </xf>
    <xf numFmtId="40" fontId="7" fillId="9" borderId="93" xfId="0" applyNumberFormat="1" applyFont="1" applyFill="1" applyBorder="1" applyAlignment="1">
      <alignment horizontal="center" vertical="center"/>
    </xf>
    <xf numFmtId="40" fontId="7" fillId="9" borderId="94" xfId="0" applyNumberFormat="1" applyFont="1" applyFill="1" applyBorder="1" applyAlignment="1">
      <alignment horizontal="center" vertical="center"/>
    </xf>
    <xf numFmtId="10" fontId="4" fillId="0" borderId="181" xfId="0" applyNumberFormat="1" applyFont="1" applyBorder="1" applyAlignment="1">
      <alignment horizontal="right" vertical="center"/>
    </xf>
    <xf numFmtId="173" fontId="25" fillId="9" borderId="70" xfId="146" applyNumberFormat="1" applyFill="1" applyBorder="1" applyAlignment="1">
      <alignment horizontal="center" vertical="center"/>
    </xf>
    <xf numFmtId="173" fontId="25" fillId="9" borderId="70" xfId="146" applyNumberFormat="1" applyFill="1" applyBorder="1" applyAlignment="1">
      <alignment horizontal="center"/>
    </xf>
    <xf numFmtId="2" fontId="35" fillId="0" borderId="98" xfId="0" applyNumberFormat="1" applyFont="1" applyBorder="1" applyAlignment="1">
      <alignment horizontal="center" vertical="center"/>
    </xf>
    <xf numFmtId="2" fontId="35" fillId="0" borderId="96" xfId="0" applyNumberFormat="1" applyFont="1" applyBorder="1" applyAlignment="1">
      <alignment horizontal="center" vertical="center"/>
    </xf>
    <xf numFmtId="1" fontId="4" fillId="0" borderId="129" xfId="0" applyNumberFormat="1" applyFont="1" applyBorder="1" applyAlignment="1">
      <alignment horizontal="center" vertical="center" wrapText="1"/>
    </xf>
    <xf numFmtId="2" fontId="2" fillId="0" borderId="18" xfId="0" applyNumberFormat="1" applyFont="1" applyBorder="1" applyAlignment="1">
      <alignment horizontal="center" vertical="center" wrapText="1"/>
    </xf>
    <xf numFmtId="1" fontId="2" fillId="0" borderId="42" xfId="0" applyNumberFormat="1" applyFont="1" applyBorder="1" applyAlignment="1">
      <alignment horizontal="center" wrapText="1"/>
    </xf>
    <xf numFmtId="1" fontId="2" fillId="0" borderId="62" xfId="0" applyNumberFormat="1" applyFont="1" applyBorder="1" applyAlignment="1">
      <alignment horizontal="center" wrapText="1"/>
    </xf>
    <xf numFmtId="1" fontId="2" fillId="0" borderId="11" xfId="0" applyNumberFormat="1" applyFont="1" applyBorder="1" applyAlignment="1">
      <alignment wrapText="1"/>
    </xf>
    <xf numFmtId="1" fontId="2" fillId="0" borderId="12" xfId="0" applyNumberFormat="1" applyFont="1" applyBorder="1" applyAlignment="1">
      <alignment wrapText="1"/>
    </xf>
    <xf numFmtId="2" fontId="18" fillId="9" borderId="196" xfId="0" applyNumberFormat="1" applyFont="1" applyFill="1" applyBorder="1" applyAlignment="1">
      <alignment horizontal="center" vertical="center"/>
    </xf>
    <xf numFmtId="183" fontId="3" fillId="0" borderId="0" xfId="0" applyNumberFormat="1" applyFont="1">
      <alignment vertical="top" wrapText="1"/>
    </xf>
    <xf numFmtId="201" fontId="2" fillId="9" borderId="196" xfId="0" applyNumberFormat="1" applyFont="1" applyFill="1" applyBorder="1" applyAlignment="1">
      <alignment horizontal="center" vertical="center"/>
    </xf>
    <xf numFmtId="173" fontId="4" fillId="9" borderId="18" xfId="0" applyNumberFormat="1" applyFont="1" applyFill="1" applyBorder="1" applyAlignment="1">
      <alignment horizontal="center" vertical="center"/>
    </xf>
    <xf numFmtId="0" fontId="32" fillId="11" borderId="98" xfId="0" applyNumberFormat="1" applyFont="1" applyFill="1" applyBorder="1" applyAlignment="1">
      <alignment horizontal="center" vertical="center" wrapText="1"/>
    </xf>
    <xf numFmtId="0" fontId="32" fillId="0" borderId="98" xfId="0" applyNumberFormat="1" applyFont="1" applyBorder="1" applyAlignment="1">
      <alignment horizontal="center" vertical="center" wrapText="1"/>
    </xf>
    <xf numFmtId="0" fontId="33" fillId="11" borderId="98" xfId="0" applyNumberFormat="1" applyFont="1" applyFill="1" applyBorder="1" applyAlignment="1">
      <alignment horizontal="center" vertical="center" wrapText="1"/>
    </xf>
    <xf numFmtId="0" fontId="33" fillId="0" borderId="98" xfId="0" applyNumberFormat="1" applyFont="1" applyBorder="1" applyAlignment="1">
      <alignment horizontal="center" vertical="center" wrapText="1"/>
    </xf>
    <xf numFmtId="2" fontId="33" fillId="0" borderId="98" xfId="0" applyNumberFormat="1" applyFont="1" applyBorder="1" applyAlignment="1">
      <alignment horizontal="center" vertical="center" wrapText="1"/>
    </xf>
    <xf numFmtId="181" fontId="33" fillId="11" borderId="98" xfId="0" applyNumberFormat="1" applyFont="1" applyFill="1" applyBorder="1" applyAlignment="1">
      <alignment horizontal="center" vertical="top" wrapText="1"/>
    </xf>
    <xf numFmtId="0" fontId="33" fillId="11" borderId="98" xfId="0" applyNumberFormat="1" applyFont="1" applyFill="1" applyBorder="1" applyAlignment="1">
      <alignment horizontal="center" vertical="top" wrapText="1"/>
    </xf>
    <xf numFmtId="2" fontId="33" fillId="0" borderId="98" xfId="0" applyNumberFormat="1" applyFont="1" applyBorder="1" applyAlignment="1">
      <alignment horizontal="center" vertical="top" wrapText="1"/>
    </xf>
    <xf numFmtId="0" fontId="32" fillId="12" borderId="98" xfId="0" applyNumberFormat="1" applyFont="1" applyFill="1" applyBorder="1" applyAlignment="1">
      <alignment horizontal="center" vertical="center" wrapText="1"/>
    </xf>
    <xf numFmtId="0" fontId="33" fillId="12" borderId="98" xfId="0" applyNumberFormat="1" applyFont="1" applyFill="1" applyBorder="1" applyAlignment="1">
      <alignment horizontal="center" vertical="center" wrapText="1"/>
    </xf>
    <xf numFmtId="2" fontId="33" fillId="12" borderId="98" xfId="0" applyNumberFormat="1" applyFont="1" applyFill="1" applyBorder="1" applyAlignment="1">
      <alignment horizontal="center" vertical="center" wrapText="1"/>
    </xf>
    <xf numFmtId="1" fontId="33" fillId="12" borderId="98" xfId="0" applyNumberFormat="1" applyFont="1" applyFill="1" applyBorder="1" applyAlignment="1">
      <alignment horizontal="center" vertical="center" wrapText="1"/>
    </xf>
    <xf numFmtId="2" fontId="33" fillId="12" borderId="98" xfId="0" applyNumberFormat="1" applyFont="1" applyFill="1" applyBorder="1" applyAlignment="1">
      <alignment horizontal="center" vertical="top" wrapText="1"/>
    </xf>
    <xf numFmtId="172" fontId="33" fillId="0" borderId="98" xfId="0" applyNumberFormat="1" applyFont="1" applyBorder="1" applyAlignment="1">
      <alignment horizontal="center" vertical="center" wrapText="1"/>
    </xf>
    <xf numFmtId="0" fontId="2" fillId="0" borderId="200" xfId="0" applyNumberFormat="1" applyFont="1" applyBorder="1" applyAlignment="1">
      <alignment horizontal="center" vertical="center"/>
    </xf>
    <xf numFmtId="0" fontId="2" fillId="0" borderId="98" xfId="0" applyNumberFormat="1" applyFont="1" applyBorder="1" applyAlignment="1">
      <alignment horizontal="center" vertical="center" wrapText="1"/>
    </xf>
    <xf numFmtId="44" fontId="27" fillId="0" borderId="98" xfId="24672" applyFont="1" applyBorder="1" applyAlignment="1">
      <alignment horizontal="center" vertical="center"/>
    </xf>
    <xf numFmtId="0" fontId="2" fillId="0" borderId="98" xfId="0" applyNumberFormat="1" applyFont="1" applyBorder="1" applyAlignment="1">
      <alignment horizontal="center" vertical="center"/>
    </xf>
    <xf numFmtId="1" fontId="2" fillId="0" borderId="98" xfId="0" applyNumberFormat="1" applyFont="1" applyBorder="1" applyAlignment="1">
      <alignment horizontal="center" vertical="center"/>
    </xf>
    <xf numFmtId="10" fontId="2" fillId="0" borderId="11" xfId="0" applyNumberFormat="1" applyFont="1" applyBorder="1" applyAlignment="1">
      <alignment horizontal="center" vertical="center"/>
    </xf>
    <xf numFmtId="40" fontId="4" fillId="0" borderId="158" xfId="0" applyNumberFormat="1" applyFont="1" applyBorder="1" applyAlignment="1">
      <alignment horizontal="center" vertical="center"/>
    </xf>
    <xf numFmtId="1" fontId="2" fillId="9" borderId="169" xfId="0" applyNumberFormat="1" applyFont="1" applyFill="1" applyBorder="1" applyAlignment="1">
      <alignment vertical="center"/>
    </xf>
    <xf numFmtId="0" fontId="4" fillId="9" borderId="143" xfId="0" applyNumberFormat="1" applyFont="1" applyFill="1" applyBorder="1" applyAlignment="1">
      <alignment horizontal="center"/>
    </xf>
    <xf numFmtId="0" fontId="4" fillId="9" borderId="197" xfId="0" applyNumberFormat="1" applyFont="1" applyFill="1" applyBorder="1" applyAlignment="1">
      <alignment horizontal="left" vertical="center"/>
    </xf>
    <xf numFmtId="1" fontId="4" fillId="5" borderId="199" xfId="0" applyNumberFormat="1" applyFont="1" applyFill="1" applyBorder="1" applyAlignment="1">
      <alignment horizontal="left" vertical="center"/>
    </xf>
    <xf numFmtId="1" fontId="4" fillId="5" borderId="199" xfId="0" applyNumberFormat="1" applyFont="1" applyFill="1" applyBorder="1" applyAlignment="1">
      <alignment vertical="center"/>
    </xf>
    <xf numFmtId="1" fontId="4" fillId="0" borderId="199" xfId="0" applyNumberFormat="1" applyFont="1" applyBorder="1" applyAlignment="1">
      <alignment horizontal="left" vertical="center"/>
    </xf>
    <xf numFmtId="1" fontId="2" fillId="5" borderId="199" xfId="0" applyNumberFormat="1" applyFont="1" applyFill="1" applyBorder="1" applyAlignment="1">
      <alignment horizontal="left" vertical="center"/>
    </xf>
    <xf numFmtId="1" fontId="2" fillId="5" borderId="199" xfId="0" applyNumberFormat="1" applyFont="1" applyFill="1" applyBorder="1" applyAlignment="1">
      <alignment horizontal="left"/>
    </xf>
    <xf numFmtId="169" fontId="2" fillId="5" borderId="199" xfId="0" applyNumberFormat="1" applyFont="1" applyFill="1" applyBorder="1" applyAlignment="1">
      <alignment vertical="center"/>
    </xf>
    <xf numFmtId="1" fontId="2" fillId="5" borderId="199" xfId="0" applyNumberFormat="1" applyFont="1" applyFill="1" applyBorder="1" applyAlignment="1">
      <alignment horizontal="center" vertical="center"/>
    </xf>
    <xf numFmtId="1" fontId="2" fillId="0" borderId="199" xfId="0" applyNumberFormat="1" applyFont="1" applyBorder="1" applyAlignment="1">
      <alignment horizontal="left"/>
    </xf>
    <xf numFmtId="9" fontId="2" fillId="2" borderId="199" xfId="0" applyNumberFormat="1" applyFont="1" applyFill="1" applyBorder="1" applyAlignment="1">
      <alignment horizontal="center" vertical="center"/>
    </xf>
    <xf numFmtId="0" fontId="2" fillId="0" borderId="11" xfId="0" applyNumberFormat="1" applyFont="1" applyBorder="1" applyAlignment="1">
      <alignment horizontal="center" vertical="center" wrapText="1"/>
    </xf>
    <xf numFmtId="1" fontId="2" fillId="0" borderId="11" xfId="0" applyNumberFormat="1" applyFont="1" applyBorder="1" applyAlignment="1">
      <alignment horizontal="center"/>
    </xf>
    <xf numFmtId="1" fontId="4" fillId="0" borderId="110" xfId="0" applyNumberFormat="1" applyFont="1" applyBorder="1" applyAlignment="1">
      <alignment horizontal="left" vertical="center"/>
    </xf>
    <xf numFmtId="1" fontId="4" fillId="0" borderId="11" xfId="0" applyNumberFormat="1" applyFont="1" applyBorder="1" applyAlignment="1">
      <alignment vertical="center"/>
    </xf>
    <xf numFmtId="168" fontId="4" fillId="0" borderId="62" xfId="0" applyNumberFormat="1" applyFont="1" applyBorder="1" applyAlignment="1">
      <alignment vertical="center"/>
    </xf>
    <xf numFmtId="1" fontId="4" fillId="0" borderId="8" xfId="0" applyNumberFormat="1" applyFont="1" applyBorder="1" applyAlignment="1">
      <alignment horizontal="left" vertical="center"/>
    </xf>
    <xf numFmtId="0" fontId="32" fillId="9" borderId="11" xfId="0" applyNumberFormat="1" applyFont="1" applyFill="1" applyBorder="1" applyAlignment="1">
      <alignment horizontal="center" vertical="center" wrapText="1"/>
    </xf>
    <xf numFmtId="0" fontId="33" fillId="9" borderId="11" xfId="0" applyNumberFormat="1" applyFont="1" applyFill="1" applyBorder="1" applyAlignment="1">
      <alignment horizontal="center" vertical="center" wrapText="1"/>
    </xf>
    <xf numFmtId="2" fontId="33" fillId="9" borderId="11" xfId="0" applyNumberFormat="1" applyFont="1" applyFill="1" applyBorder="1" applyAlignment="1">
      <alignment horizontal="center" vertical="center" wrapText="1"/>
    </xf>
    <xf numFmtId="1" fontId="33" fillId="9" borderId="11" xfId="0" applyNumberFormat="1" applyFont="1" applyFill="1" applyBorder="1" applyAlignment="1">
      <alignment horizontal="center" vertical="center" wrapText="1"/>
    </xf>
    <xf numFmtId="2" fontId="33" fillId="9" borderId="11" xfId="0" applyNumberFormat="1" applyFont="1" applyFill="1" applyBorder="1" applyAlignment="1">
      <alignment horizontal="center" vertical="top" wrapText="1"/>
    </xf>
    <xf numFmtId="10" fontId="4" fillId="4" borderId="196" xfId="0" applyNumberFormat="1" applyFont="1" applyFill="1" applyBorder="1" applyAlignment="1">
      <alignment horizontal="center" vertical="center"/>
    </xf>
    <xf numFmtId="0" fontId="110" fillId="0" borderId="0" xfId="0" applyFont="1" applyAlignment="1">
      <alignment horizontal="left"/>
    </xf>
    <xf numFmtId="0" fontId="110" fillId="0" borderId="0" xfId="0" applyFont="1" applyAlignment="1">
      <alignment horizontal="right"/>
    </xf>
    <xf numFmtId="0" fontId="4" fillId="0" borderId="26" xfId="0" applyNumberFormat="1" applyFont="1" applyBorder="1" applyAlignment="1">
      <alignment horizontal="center" vertical="center" wrapText="1"/>
    </xf>
    <xf numFmtId="1" fontId="2" fillId="0" borderId="29" xfId="0" applyNumberFormat="1" applyFont="1" applyBorder="1" applyAlignment="1">
      <alignment horizontal="left"/>
    </xf>
    <xf numFmtId="9" fontId="2" fillId="2" borderId="29" xfId="0" applyNumberFormat="1" applyFont="1" applyFill="1" applyBorder="1" applyAlignment="1">
      <alignment horizontal="center" vertical="center"/>
    </xf>
    <xf numFmtId="44" fontId="2" fillId="0" borderId="11" xfId="0" applyNumberFormat="1" applyFont="1" applyBorder="1" applyAlignment="1">
      <alignment horizontal="center" vertical="center"/>
    </xf>
    <xf numFmtId="4" fontId="18" fillId="0" borderId="18" xfId="0" applyNumberFormat="1" applyFont="1" applyBorder="1" applyAlignment="1">
      <alignment horizontal="center" vertical="center"/>
    </xf>
    <xf numFmtId="167" fontId="10" fillId="0" borderId="202" xfId="0" applyNumberFormat="1" applyFont="1" applyBorder="1" applyAlignment="1">
      <alignment horizontal="center" vertical="center"/>
    </xf>
    <xf numFmtId="1" fontId="2" fillId="0" borderId="201" xfId="0" applyNumberFormat="1" applyFont="1" applyBorder="1" applyAlignment="1">
      <alignment vertical="center"/>
    </xf>
    <xf numFmtId="40" fontId="4" fillId="0" borderId="42" xfId="0" applyNumberFormat="1" applyFont="1" applyBorder="1" applyAlignment="1">
      <alignment horizontal="center" vertical="center"/>
    </xf>
    <xf numFmtId="40" fontId="4" fillId="0" borderId="201" xfId="0" applyNumberFormat="1" applyFont="1" applyBorder="1" applyAlignment="1">
      <alignment horizontal="center" vertical="center"/>
    </xf>
    <xf numFmtId="0" fontId="4" fillId="2" borderId="49" xfId="0" applyNumberFormat="1" applyFont="1" applyFill="1" applyBorder="1" applyAlignment="1">
      <alignment horizontal="center" vertical="center" wrapText="1"/>
    </xf>
    <xf numFmtId="1" fontId="36" fillId="2" borderId="11" xfId="0" applyNumberFormat="1" applyFont="1" applyFill="1" applyBorder="1" applyAlignment="1">
      <alignment horizontal="center" vertical="center" wrapText="1"/>
    </xf>
    <xf numFmtId="10" fontId="27" fillId="0" borderId="18" xfId="0" applyNumberFormat="1" applyFont="1" applyFill="1" applyBorder="1" applyAlignment="1">
      <alignment horizontal="center" vertical="center"/>
    </xf>
    <xf numFmtId="4" fontId="27" fillId="0" borderId="18" xfId="0" applyNumberFormat="1" applyFont="1" applyFill="1" applyBorder="1" applyAlignment="1">
      <alignment horizontal="center" vertical="center"/>
    </xf>
    <xf numFmtId="4" fontId="4" fillId="0" borderId="18" xfId="0" applyNumberFormat="1" applyFont="1" applyFill="1" applyBorder="1" applyAlignment="1">
      <alignment horizontal="center" vertical="center"/>
    </xf>
    <xf numFmtId="0" fontId="63" fillId="0" borderId="70" xfId="146" applyFont="1" applyBorder="1" applyAlignment="1">
      <alignment horizontal="center" vertical="center" wrapText="1"/>
    </xf>
    <xf numFmtId="3" fontId="63" fillId="0" borderId="70" xfId="171" applyNumberFormat="1" applyFont="1" applyFill="1" applyBorder="1" applyAlignment="1">
      <alignment horizontal="center" vertical="center"/>
    </xf>
    <xf numFmtId="0" fontId="63" fillId="0" borderId="201" xfId="72" quotePrefix="1" applyFont="1" applyBorder="1" applyAlignment="1">
      <alignment horizontal="center" vertical="center"/>
    </xf>
    <xf numFmtId="0" fontId="63" fillId="0" borderId="11" xfId="146" applyFont="1" applyAlignment="1">
      <alignment horizontal="center" vertical="center" wrapText="1"/>
    </xf>
    <xf numFmtId="3" fontId="63" fillId="0" borderId="11" xfId="171" applyNumberFormat="1" applyFont="1" applyFill="1" applyBorder="1" applyAlignment="1">
      <alignment horizontal="center" vertical="center"/>
    </xf>
    <xf numFmtId="10" fontId="63" fillId="0" borderId="70" xfId="171" applyNumberFormat="1" applyFont="1" applyFill="1" applyBorder="1" applyAlignment="1">
      <alignment horizontal="center" vertical="center"/>
    </xf>
    <xf numFmtId="0" fontId="63" fillId="0" borderId="203" xfId="146" applyFont="1" applyBorder="1" applyAlignment="1">
      <alignment horizontal="center" vertical="center" wrapText="1"/>
    </xf>
    <xf numFmtId="1" fontId="2" fillId="0" borderId="199" xfId="0" applyNumberFormat="1" applyFont="1" applyBorder="1" applyAlignment="1">
      <alignment horizontal="center" vertical="center" wrapText="1"/>
    </xf>
    <xf numFmtId="1" fontId="4" fillId="0" borderId="201" xfId="0" applyNumberFormat="1" applyFont="1" applyBorder="1" applyAlignment="1">
      <alignment horizontal="center" vertical="center" wrapText="1"/>
    </xf>
    <xf numFmtId="0" fontId="2" fillId="0" borderId="199" xfId="0" applyNumberFormat="1" applyFont="1" applyBorder="1" applyAlignment="1">
      <alignment horizontal="center" vertical="center" wrapText="1"/>
    </xf>
    <xf numFmtId="10" fontId="2" fillId="0" borderId="199" xfId="0" applyNumberFormat="1" applyFont="1" applyBorder="1" applyAlignment="1">
      <alignment horizontal="center" vertical="center" wrapText="1"/>
    </xf>
    <xf numFmtId="1" fontId="2" fillId="0" borderId="11" xfId="0" applyNumberFormat="1" applyFont="1" applyBorder="1" applyAlignment="1">
      <alignment horizontal="center" wrapText="1"/>
    </xf>
    <xf numFmtId="44" fontId="4" fillId="0" borderId="181" xfId="0" applyNumberFormat="1" applyFont="1" applyBorder="1" applyAlignment="1">
      <alignment horizontal="right" vertical="center"/>
    </xf>
    <xf numFmtId="0" fontId="25" fillId="0" borderId="11" xfId="0" applyNumberFormat="1" applyFont="1" applyBorder="1" applyAlignment="1">
      <alignment wrapText="1"/>
    </xf>
    <xf numFmtId="1" fontId="2" fillId="2" borderId="29" xfId="0" applyNumberFormat="1" applyFont="1" applyFill="1" applyBorder="1" applyAlignment="1"/>
    <xf numFmtId="1" fontId="4" fillId="0" borderId="201" xfId="0" applyNumberFormat="1" applyFont="1" applyBorder="1" applyAlignment="1">
      <alignment horizontal="center" vertical="center"/>
    </xf>
    <xf numFmtId="170" fontId="2" fillId="0" borderId="70" xfId="0" applyNumberFormat="1" applyFont="1" applyBorder="1" applyAlignment="1">
      <alignment horizontal="center" vertical="center" wrapText="1"/>
    </xf>
    <xf numFmtId="10" fontId="2" fillId="47" borderId="70" xfId="0" applyNumberFormat="1" applyFont="1" applyFill="1" applyBorder="1" applyAlignment="1" applyProtection="1">
      <alignment horizontal="center"/>
      <protection locked="0"/>
    </xf>
    <xf numFmtId="10" fontId="2" fillId="74" borderId="196" xfId="0" applyNumberFormat="1" applyFont="1" applyFill="1" applyBorder="1" applyAlignment="1">
      <alignment horizontal="center" vertical="center"/>
    </xf>
    <xf numFmtId="44" fontId="2" fillId="74" borderId="196" xfId="0" applyNumberFormat="1" applyFont="1" applyFill="1" applyBorder="1" applyAlignment="1">
      <alignment horizontal="center" vertical="center"/>
    </xf>
    <xf numFmtId="44" fontId="2" fillId="74" borderId="196" xfId="0" applyNumberFormat="1" applyFont="1" applyFill="1" applyBorder="1" applyAlignment="1">
      <alignment horizontal="center" vertical="center" wrapText="1"/>
    </xf>
    <xf numFmtId="4" fontId="2" fillId="74" borderId="196" xfId="0" applyNumberFormat="1" applyFont="1" applyFill="1" applyBorder="1" applyAlignment="1">
      <alignment horizontal="center" vertical="center"/>
    </xf>
    <xf numFmtId="2" fontId="2" fillId="74" borderId="196" xfId="0" applyNumberFormat="1" applyFont="1" applyFill="1" applyBorder="1" applyAlignment="1">
      <alignment horizontal="center" vertical="center"/>
    </xf>
    <xf numFmtId="202" fontId="2" fillId="74" borderId="196" xfId="0" applyNumberFormat="1" applyFont="1" applyFill="1" applyBorder="1" applyAlignment="1">
      <alignment horizontal="center" vertical="center"/>
    </xf>
    <xf numFmtId="10" fontId="2" fillId="74" borderId="57" xfId="0" applyNumberFormat="1" applyFont="1" applyFill="1" applyBorder="1" applyAlignment="1">
      <alignment horizontal="center" vertical="center"/>
    </xf>
    <xf numFmtId="10" fontId="2" fillId="74" borderId="196" xfId="0" applyNumberFormat="1" applyFont="1" applyFill="1" applyBorder="1" applyAlignment="1">
      <alignment horizontal="center" vertical="center" wrapText="1"/>
    </xf>
    <xf numFmtId="0" fontId="0" fillId="9" borderId="0" xfId="0" applyFill="1" applyAlignment="1">
      <alignment horizontal="center"/>
    </xf>
    <xf numFmtId="0" fontId="0" fillId="9" borderId="0" xfId="0" applyFill="1" applyAlignment="1">
      <alignment vertical="center"/>
    </xf>
    <xf numFmtId="0" fontId="0" fillId="9" borderId="0" xfId="0" applyFill="1" applyAlignment="1">
      <alignment horizontal="center" vertical="center"/>
    </xf>
    <xf numFmtId="44" fontId="0" fillId="0" borderId="0" xfId="24673" applyFont="1" applyAlignment="1">
      <alignment vertical="center"/>
    </xf>
    <xf numFmtId="44" fontId="0" fillId="0" borderId="0" xfId="0" applyNumberFormat="1" applyAlignment="1">
      <alignment vertical="center"/>
    </xf>
    <xf numFmtId="0" fontId="59" fillId="0" borderId="108" xfId="0" applyFont="1" applyBorder="1" applyAlignment="1">
      <alignment horizontal="center" vertical="center" wrapText="1"/>
    </xf>
    <xf numFmtId="0" fontId="59" fillId="0" borderId="0" xfId="0" applyFont="1" applyAlignment="1"/>
    <xf numFmtId="0" fontId="59" fillId="0" borderId="0" xfId="0" applyFont="1" applyAlignment="1">
      <alignment horizontal="center" vertical="center"/>
    </xf>
    <xf numFmtId="17" fontId="59" fillId="0" borderId="111" xfId="0" applyNumberFormat="1" applyFont="1" applyBorder="1" applyAlignment="1">
      <alignment horizontal="center" vertical="center" wrapText="1"/>
    </xf>
    <xf numFmtId="0" fontId="102" fillId="0" borderId="105" xfId="0" applyFont="1" applyBorder="1" applyAlignment="1">
      <alignment vertical="center" wrapText="1"/>
    </xf>
    <xf numFmtId="22" fontId="59" fillId="0" borderId="105" xfId="0" applyNumberFormat="1" applyFont="1" applyBorder="1" applyAlignment="1">
      <alignment horizontal="left" vertical="center" wrapText="1"/>
    </xf>
    <xf numFmtId="0" fontId="102" fillId="0" borderId="201" xfId="0" applyFont="1" applyBorder="1" applyAlignment="1">
      <alignment vertical="center" wrapText="1"/>
    </xf>
    <xf numFmtId="0" fontId="11" fillId="0" borderId="201" xfId="0" applyFont="1" applyBorder="1" applyAlignment="1">
      <alignment vertical="center" wrapText="1"/>
    </xf>
    <xf numFmtId="0" fontId="55" fillId="0" borderId="0" xfId="0" applyFont="1" applyAlignment="1">
      <alignment vertical="center"/>
    </xf>
    <xf numFmtId="0" fontId="11" fillId="0" borderId="11" xfId="0" applyFont="1" applyBorder="1" applyAlignment="1">
      <alignment vertical="center" wrapText="1"/>
    </xf>
    <xf numFmtId="0" fontId="11" fillId="0" borderId="62" xfId="0" applyFont="1" applyBorder="1" applyAlignment="1">
      <alignment vertical="center" wrapText="1"/>
    </xf>
    <xf numFmtId="0" fontId="102" fillId="0" borderId="91" xfId="0" applyFont="1" applyBorder="1" applyAlignment="1">
      <alignment vertical="center" wrapText="1"/>
    </xf>
    <xf numFmtId="0" fontId="59" fillId="0" borderId="91" xfId="0" applyFont="1" applyBorder="1" applyAlignment="1"/>
    <xf numFmtId="0" fontId="55" fillId="0" borderId="112" xfId="0" applyFont="1" applyBorder="1" applyAlignment="1">
      <alignment vertical="center"/>
    </xf>
    <xf numFmtId="0" fontId="55" fillId="0" borderId="92" xfId="0" applyFont="1" applyBorder="1" applyAlignment="1">
      <alignment vertical="center"/>
    </xf>
    <xf numFmtId="0" fontId="54" fillId="9" borderId="120" xfId="0" applyFont="1" applyFill="1" applyBorder="1" applyAlignment="1">
      <alignment horizontal="center"/>
    </xf>
    <xf numFmtId="0" fontId="54" fillId="9" borderId="121" xfId="0" applyFont="1" applyFill="1" applyBorder="1" applyAlignment="1">
      <alignment horizontal="center" vertical="center"/>
    </xf>
    <xf numFmtId="44" fontId="54" fillId="0" borderId="121" xfId="24673" applyFont="1" applyBorder="1" applyAlignment="1">
      <alignment horizontal="center" vertical="center"/>
    </xf>
    <xf numFmtId="0" fontId="54" fillId="0" borderId="122" xfId="0" applyFont="1" applyBorder="1" applyAlignment="1">
      <alignment horizontal="center" vertical="center"/>
    </xf>
    <xf numFmtId="0" fontId="54" fillId="75" borderId="207" xfId="0" applyFont="1" applyFill="1" applyBorder="1" applyAlignment="1">
      <alignment horizontal="center" vertical="center"/>
    </xf>
    <xf numFmtId="0" fontId="54" fillId="75" borderId="208" xfId="0" applyFont="1" applyFill="1" applyBorder="1" applyAlignment="1">
      <alignment vertical="center"/>
    </xf>
    <xf numFmtId="0" fontId="10" fillId="75" borderId="208" xfId="0" applyFont="1" applyFill="1" applyBorder="1" applyAlignment="1">
      <alignment horizontal="center" vertical="center"/>
    </xf>
    <xf numFmtId="0" fontId="10" fillId="75" borderId="208" xfId="0" applyFont="1" applyFill="1" applyBorder="1" applyAlignment="1">
      <alignment vertical="center"/>
    </xf>
    <xf numFmtId="44" fontId="10" fillId="75" borderId="208" xfId="24673" applyFont="1" applyFill="1" applyBorder="1" applyAlignment="1">
      <alignment vertical="center"/>
    </xf>
    <xf numFmtId="44" fontId="10" fillId="75" borderId="209" xfId="0" applyNumberFormat="1" applyFont="1" applyFill="1" applyBorder="1" applyAlignment="1">
      <alignment vertical="center"/>
    </xf>
    <xf numFmtId="0" fontId="112" fillId="9" borderId="207" xfId="0" applyFont="1" applyFill="1" applyBorder="1" applyAlignment="1">
      <alignment horizontal="center" vertical="center" wrapText="1"/>
    </xf>
    <xf numFmtId="0" fontId="113" fillId="9" borderId="208" xfId="0" applyFont="1" applyFill="1" applyBorder="1" applyAlignment="1">
      <alignment vertical="center" wrapText="1"/>
    </xf>
    <xf numFmtId="203" fontId="113" fillId="9" borderId="208" xfId="24673" applyNumberFormat="1" applyFont="1" applyFill="1" applyBorder="1" applyAlignment="1">
      <alignment horizontal="center" vertical="center" wrapText="1"/>
    </xf>
    <xf numFmtId="4" fontId="113" fillId="9" borderId="208" xfId="24673" applyNumberFormat="1" applyFont="1" applyFill="1" applyBorder="1" applyAlignment="1">
      <alignment horizontal="center" vertical="center" wrapText="1"/>
    </xf>
    <xf numFmtId="203" fontId="113" fillId="9" borderId="208" xfId="24673" applyNumberFormat="1" applyFont="1" applyFill="1" applyBorder="1" applyAlignment="1">
      <alignment horizontal="right" vertical="center" wrapText="1"/>
    </xf>
    <xf numFmtId="44" fontId="113" fillId="0" borderId="209" xfId="0" applyNumberFormat="1" applyFont="1" applyBorder="1" applyAlignment="1">
      <alignment vertical="center" wrapText="1"/>
    </xf>
    <xf numFmtId="44" fontId="59" fillId="45" borderId="209" xfId="0" applyNumberFormat="1" applyFont="1" applyFill="1" applyBorder="1" applyAlignment="1">
      <alignment horizontal="right" vertical="center"/>
    </xf>
    <xf numFmtId="44" fontId="54" fillId="76" borderId="209" xfId="0" applyNumberFormat="1" applyFont="1" applyFill="1" applyBorder="1" applyAlignment="1">
      <alignment vertical="center"/>
    </xf>
    <xf numFmtId="44" fontId="54" fillId="0" borderId="209" xfId="0" applyNumberFormat="1" applyFont="1" applyBorder="1" applyAlignment="1">
      <alignment vertical="center"/>
    </xf>
    <xf numFmtId="0" fontId="0" fillId="9" borderId="201" xfId="0" applyFill="1" applyBorder="1" applyAlignment="1">
      <alignment horizontal="center"/>
    </xf>
    <xf numFmtId="0" fontId="0" fillId="9" borderId="11" xfId="0" applyFill="1" applyBorder="1" applyAlignment="1">
      <alignment vertical="center"/>
    </xf>
    <xf numFmtId="0" fontId="0" fillId="9" borderId="11" xfId="0" applyFill="1" applyBorder="1" applyAlignment="1">
      <alignment horizontal="center" vertical="center"/>
    </xf>
    <xf numFmtId="44" fontId="0" fillId="0" borderId="11" xfId="24673" applyFont="1" applyBorder="1" applyAlignment="1">
      <alignment vertical="center"/>
    </xf>
    <xf numFmtId="44" fontId="0" fillId="0" borderId="62" xfId="0" applyNumberFormat="1" applyBorder="1" applyAlignment="1">
      <alignment vertical="center"/>
    </xf>
    <xf numFmtId="0" fontId="0" fillId="9" borderId="91" xfId="0" applyFill="1" applyBorder="1" applyAlignment="1">
      <alignment horizontal="center"/>
    </xf>
    <xf numFmtId="0" fontId="0" fillId="9" borderId="112" xfId="0" applyFill="1" applyBorder="1" applyAlignment="1">
      <alignment vertical="center"/>
    </xf>
    <xf numFmtId="0" fontId="0" fillId="9" borderId="112" xfId="0" applyFill="1" applyBorder="1" applyAlignment="1">
      <alignment horizontal="center" vertical="center"/>
    </xf>
    <xf numFmtId="44" fontId="0" fillId="0" borderId="112" xfId="24673" applyFont="1" applyBorder="1" applyAlignment="1">
      <alignment vertical="center"/>
    </xf>
    <xf numFmtId="44" fontId="0" fillId="0" borderId="92" xfId="0" applyNumberFormat="1" applyBorder="1" applyAlignment="1">
      <alignment vertical="center"/>
    </xf>
    <xf numFmtId="0" fontId="0" fillId="9" borderId="213" xfId="0" applyFill="1" applyBorder="1" applyAlignment="1">
      <alignment horizontal="center" vertical="center"/>
    </xf>
    <xf numFmtId="0" fontId="0" fillId="9" borderId="212" xfId="0" applyFill="1" applyBorder="1" applyAlignment="1">
      <alignment horizontal="center" vertical="center"/>
    </xf>
    <xf numFmtId="0" fontId="0" fillId="9" borderId="208" xfId="0" applyFill="1" applyBorder="1" applyAlignment="1">
      <alignment horizontal="center" vertical="center"/>
    </xf>
    <xf numFmtId="0" fontId="50" fillId="0" borderId="0" xfId="0" applyFont="1" applyAlignment="1"/>
    <xf numFmtId="0" fontId="0" fillId="0" borderId="0" xfId="0" applyAlignment="1">
      <alignment vertical="center"/>
    </xf>
    <xf numFmtId="40" fontId="2" fillId="0" borderId="175" xfId="0" applyNumberFormat="1" applyFont="1" applyBorder="1" applyAlignment="1">
      <alignment horizontal="center" vertical="center" wrapText="1"/>
    </xf>
    <xf numFmtId="1" fontId="4" fillId="0" borderId="11" xfId="0" applyNumberFormat="1" applyFont="1" applyBorder="1" applyAlignment="1">
      <alignment horizontal="left" vertical="center"/>
    </xf>
    <xf numFmtId="1" fontId="4" fillId="0" borderId="11" xfId="0" applyNumberFormat="1" applyFont="1" applyBorder="1" applyAlignment="1">
      <alignment horizontal="center" vertical="center"/>
    </xf>
    <xf numFmtId="1" fontId="4" fillId="0" borderId="62" xfId="0" applyNumberFormat="1" applyFont="1" applyBorder="1" applyAlignment="1">
      <alignment horizontal="center" vertical="center"/>
    </xf>
    <xf numFmtId="204" fontId="2" fillId="0" borderId="11" xfId="0" applyNumberFormat="1" applyFont="1" applyBorder="1" applyAlignment="1">
      <alignment vertical="center"/>
    </xf>
    <xf numFmtId="0" fontId="110" fillId="0" borderId="0" xfId="0" applyFont="1" applyAlignment="1">
      <alignment horizontal="left" wrapText="1"/>
    </xf>
    <xf numFmtId="0" fontId="0" fillId="0" borderId="0" xfId="0" applyAlignment="1"/>
    <xf numFmtId="0" fontId="109" fillId="0" borderId="194" xfId="0" applyNumberFormat="1" applyFont="1" applyBorder="1" applyAlignment="1">
      <alignment horizontal="center" vertical="center" wrapText="1"/>
    </xf>
    <xf numFmtId="0" fontId="109" fillId="0" borderId="199" xfId="0" applyNumberFormat="1" applyFont="1" applyBorder="1" applyAlignment="1">
      <alignment horizontal="center" vertical="center" wrapText="1"/>
    </xf>
    <xf numFmtId="0" fontId="109" fillId="0" borderId="195" xfId="0" applyNumberFormat="1" applyFont="1" applyBorder="1" applyAlignment="1">
      <alignment horizontal="center" vertical="center" wrapText="1"/>
    </xf>
    <xf numFmtId="0" fontId="2" fillId="0" borderId="194" xfId="0" applyNumberFormat="1" applyFont="1" applyBorder="1" applyAlignment="1">
      <alignment horizontal="center" vertical="center" wrapText="1"/>
    </xf>
    <xf numFmtId="1" fontId="2" fillId="0" borderId="195" xfId="0" applyNumberFormat="1" applyFont="1" applyBorder="1" applyAlignment="1">
      <alignment horizontal="center" vertical="center"/>
    </xf>
    <xf numFmtId="0" fontId="2" fillId="0" borderId="195" xfId="0" applyNumberFormat="1" applyFont="1" applyBorder="1" applyAlignment="1">
      <alignment horizontal="center" vertical="center" wrapText="1"/>
    </xf>
    <xf numFmtId="1" fontId="29" fillId="0" borderId="98" xfId="0" applyNumberFormat="1" applyFont="1" applyBorder="1" applyAlignment="1">
      <alignment horizontal="center" vertical="center"/>
    </xf>
    <xf numFmtId="0" fontId="2" fillId="0" borderId="49" xfId="0" applyNumberFormat="1" applyFont="1" applyBorder="1" applyAlignment="1">
      <alignment horizontal="center" vertical="center" wrapText="1"/>
    </xf>
    <xf numFmtId="1" fontId="2" fillId="0" borderId="32" xfId="0" applyNumberFormat="1" applyFont="1" applyBorder="1" applyAlignment="1">
      <alignment horizontal="center" vertical="center" wrapText="1"/>
    </xf>
    <xf numFmtId="1" fontId="2" fillId="0" borderId="195" xfId="0" applyNumberFormat="1" applyFont="1" applyBorder="1" applyAlignment="1">
      <alignment horizontal="center" vertical="center" wrapText="1"/>
    </xf>
    <xf numFmtId="0" fontId="2" fillId="0" borderId="194" xfId="0" applyNumberFormat="1" applyFont="1" applyBorder="1" applyAlignment="1">
      <alignment horizontal="center" vertical="center"/>
    </xf>
    <xf numFmtId="0" fontId="102" fillId="0" borderId="110" xfId="0" applyFont="1" applyFill="1" applyBorder="1" applyAlignment="1">
      <alignment horizontal="left" vertical="center" wrapText="1"/>
    </xf>
    <xf numFmtId="0" fontId="102" fillId="0" borderId="11" xfId="0" applyFont="1" applyFill="1" applyBorder="1" applyAlignment="1">
      <alignment horizontal="left" vertical="center" wrapText="1"/>
    </xf>
    <xf numFmtId="0" fontId="11" fillId="0" borderId="11" xfId="0" applyFont="1" applyBorder="1" applyAlignment="1">
      <alignment horizontal="left" vertical="center" wrapText="1"/>
    </xf>
    <xf numFmtId="0" fontId="11" fillId="0" borderId="62" xfId="0" applyFont="1" applyBorder="1" applyAlignment="1">
      <alignment horizontal="left" vertical="center" wrapText="1"/>
    </xf>
    <xf numFmtId="0" fontId="11" fillId="9" borderId="11" xfId="0" applyFont="1" applyFill="1" applyBorder="1" applyAlignment="1">
      <alignment horizontal="left" vertical="center" wrapText="1"/>
    </xf>
    <xf numFmtId="0" fontId="11" fillId="9" borderId="62" xfId="0" applyFont="1" applyFill="1" applyBorder="1" applyAlignment="1">
      <alignment horizontal="left" vertical="center" wrapText="1"/>
    </xf>
    <xf numFmtId="0" fontId="102" fillId="0" borderId="91" xfId="0" applyFont="1" applyFill="1" applyBorder="1" applyAlignment="1">
      <alignment horizontal="left" vertical="center" wrapText="1"/>
    </xf>
    <xf numFmtId="0" fontId="102" fillId="0" borderId="63" xfId="0" applyFont="1" applyFill="1" applyBorder="1" applyAlignment="1">
      <alignment horizontal="left" vertical="center" wrapText="1"/>
    </xf>
    <xf numFmtId="0" fontId="11" fillId="0" borderId="63" xfId="0" applyFont="1" applyBorder="1" applyAlignment="1">
      <alignment horizontal="left" vertical="center" wrapText="1"/>
    </xf>
    <xf numFmtId="0" fontId="11" fillId="0" borderId="92" xfId="0" applyFont="1" applyBorder="1" applyAlignment="1">
      <alignment horizontal="left" vertical="center" wrapText="1"/>
    </xf>
    <xf numFmtId="0" fontId="103" fillId="0" borderId="114" xfId="0" applyNumberFormat="1" applyFont="1" applyBorder="1" applyAlignment="1">
      <alignment horizontal="left" vertical="center" wrapText="1"/>
    </xf>
    <xf numFmtId="0" fontId="103" fillId="0" borderId="115" xfId="0" applyNumberFormat="1" applyFont="1" applyBorder="1" applyAlignment="1">
      <alignment horizontal="left" vertical="center" wrapText="1"/>
    </xf>
    <xf numFmtId="0" fontId="103" fillId="0" borderId="116" xfId="0" applyNumberFormat="1" applyFont="1" applyBorder="1" applyAlignment="1">
      <alignment horizontal="left" vertical="center" wrapText="1"/>
    </xf>
    <xf numFmtId="0" fontId="2" fillId="0" borderId="29" xfId="0" applyNumberFormat="1" applyFont="1" applyBorder="1" applyAlignment="1">
      <alignment horizontal="center" vertical="center"/>
    </xf>
    <xf numFmtId="0" fontId="2" fillId="0" borderId="124" xfId="0" applyNumberFormat="1" applyFont="1" applyBorder="1" applyAlignment="1">
      <alignment horizontal="center" vertical="center"/>
    </xf>
    <xf numFmtId="1" fontId="29" fillId="0" borderId="11" xfId="0" applyNumberFormat="1" applyFont="1" applyBorder="1" applyAlignment="1">
      <alignment horizontal="right" vertical="center"/>
    </xf>
    <xf numFmtId="1" fontId="29" fillId="0" borderId="44" xfId="0" applyNumberFormat="1" applyFont="1" applyBorder="1" applyAlignment="1">
      <alignment horizontal="right" vertical="center"/>
    </xf>
    <xf numFmtId="0" fontId="59" fillId="0" borderId="105" xfId="0" applyFont="1" applyFill="1" applyBorder="1" applyAlignment="1">
      <alignment horizontal="center" vertical="center" wrapText="1"/>
    </xf>
    <xf numFmtId="0" fontId="59" fillId="0" borderId="107" xfId="0" applyFont="1" applyFill="1" applyBorder="1" applyAlignment="1">
      <alignment horizontal="center" vertical="center" wrapText="1"/>
    </xf>
    <xf numFmtId="0" fontId="59" fillId="0" borderId="110" xfId="0" applyFont="1" applyFill="1" applyBorder="1" applyAlignment="1">
      <alignment horizontal="center" vertical="center" wrapText="1"/>
    </xf>
    <xf numFmtId="0" fontId="59" fillId="0" borderId="62" xfId="0" applyFont="1" applyFill="1" applyBorder="1" applyAlignment="1">
      <alignment horizontal="center" vertical="center" wrapText="1"/>
    </xf>
    <xf numFmtId="0" fontId="59" fillId="0" borderId="91" xfId="0" applyFont="1" applyFill="1" applyBorder="1" applyAlignment="1">
      <alignment horizontal="center" vertical="center" wrapText="1"/>
    </xf>
    <xf numFmtId="0" fontId="59" fillId="0" borderId="92" xfId="0" applyFont="1" applyFill="1" applyBorder="1" applyAlignment="1">
      <alignment horizontal="center" vertical="center" wrapText="1"/>
    </xf>
    <xf numFmtId="0" fontId="99" fillId="0" borderId="105" xfId="0" applyFont="1" applyFill="1" applyBorder="1" applyAlignment="1">
      <alignment horizontal="center" vertical="center" wrapText="1"/>
    </xf>
    <xf numFmtId="0" fontId="99" fillId="0" borderId="106" xfId="0" applyFont="1" applyFill="1" applyBorder="1" applyAlignment="1">
      <alignment horizontal="center" vertical="center" wrapText="1"/>
    </xf>
    <xf numFmtId="0" fontId="99" fillId="0" borderId="107" xfId="0" applyFont="1" applyFill="1" applyBorder="1" applyAlignment="1">
      <alignment horizontal="center" vertical="center" wrapText="1"/>
    </xf>
    <xf numFmtId="0" fontId="100" fillId="0" borderId="110" xfId="0" applyFont="1" applyFill="1" applyBorder="1" applyAlignment="1">
      <alignment horizontal="center" vertical="center" wrapText="1"/>
    </xf>
    <xf numFmtId="0" fontId="100" fillId="0" borderId="11" xfId="0" applyFont="1" applyFill="1" applyBorder="1" applyAlignment="1">
      <alignment horizontal="center" vertical="center" wrapText="1"/>
    </xf>
    <xf numFmtId="0" fontId="100" fillId="0" borderId="62" xfId="0" applyFont="1" applyFill="1" applyBorder="1" applyAlignment="1">
      <alignment horizontal="center" vertical="center" wrapText="1"/>
    </xf>
    <xf numFmtId="0" fontId="59" fillId="0" borderId="63" xfId="0" applyFont="1" applyFill="1" applyBorder="1" applyAlignment="1">
      <alignment horizontal="center" vertical="center" wrapText="1"/>
    </xf>
    <xf numFmtId="0" fontId="102" fillId="0" borderId="105" xfId="0" applyFont="1" applyFill="1" applyBorder="1" applyAlignment="1">
      <alignment horizontal="left" vertical="center"/>
    </xf>
    <xf numFmtId="0" fontId="102" fillId="0" borderId="106" xfId="0" applyFont="1" applyFill="1" applyBorder="1" applyAlignment="1">
      <alignment horizontal="left" vertical="center"/>
    </xf>
    <xf numFmtId="44" fontId="54" fillId="76" borderId="210" xfId="24673" applyFont="1" applyFill="1" applyBorder="1" applyAlignment="1">
      <alignment horizontal="right" vertical="center"/>
    </xf>
    <xf numFmtId="44" fontId="54" fillId="76" borderId="211" xfId="24673" applyFont="1" applyFill="1" applyBorder="1" applyAlignment="1">
      <alignment horizontal="right" vertical="center"/>
    </xf>
    <xf numFmtId="44" fontId="54" fillId="76" borderId="212" xfId="24673" applyFont="1" applyFill="1" applyBorder="1" applyAlignment="1">
      <alignment horizontal="right" vertical="center"/>
    </xf>
    <xf numFmtId="44" fontId="54" fillId="0" borderId="210" xfId="24673" applyFont="1" applyBorder="1" applyAlignment="1">
      <alignment horizontal="right" vertical="center"/>
    </xf>
    <xf numFmtId="44" fontId="54" fillId="0" borderId="211" xfId="24673" applyFont="1" applyBorder="1" applyAlignment="1">
      <alignment horizontal="right" vertical="center"/>
    </xf>
    <xf numFmtId="44" fontId="54" fillId="0" borderId="212" xfId="24673" applyFont="1" applyBorder="1" applyAlignment="1">
      <alignment horizontal="right" vertical="center"/>
    </xf>
    <xf numFmtId="0" fontId="59" fillId="0" borderId="108" xfId="0" applyFont="1" applyBorder="1" applyAlignment="1">
      <alignment horizontal="center" vertical="center" wrapText="1"/>
    </xf>
    <xf numFmtId="0" fontId="59" fillId="0" borderId="111" xfId="0" applyFont="1" applyBorder="1" applyAlignment="1">
      <alignment horizontal="center" vertical="center" wrapText="1"/>
    </xf>
    <xf numFmtId="0" fontId="59" fillId="0" borderId="206" xfId="0" applyFont="1" applyBorder="1" applyAlignment="1">
      <alignment horizontal="center" vertical="center" wrapText="1"/>
    </xf>
    <xf numFmtId="0" fontId="99" fillId="0" borderId="105" xfId="0" applyFont="1" applyBorder="1" applyAlignment="1">
      <alignment horizontal="center" vertical="center" wrapText="1"/>
    </xf>
    <xf numFmtId="0" fontId="99" fillId="0" borderId="204" xfId="0" applyFont="1" applyBorder="1" applyAlignment="1">
      <alignment horizontal="center" vertical="center" wrapText="1"/>
    </xf>
    <xf numFmtId="0" fontId="99" fillId="0" borderId="205" xfId="0" applyFont="1" applyBorder="1" applyAlignment="1">
      <alignment horizontal="center" vertical="center" wrapText="1"/>
    </xf>
    <xf numFmtId="0" fontId="100" fillId="0" borderId="201" xfId="0" applyFont="1" applyBorder="1" applyAlignment="1">
      <alignment horizontal="center" vertical="center" wrapText="1"/>
    </xf>
    <xf numFmtId="0" fontId="100" fillId="0" borderId="11" xfId="0" applyFont="1" applyBorder="1" applyAlignment="1">
      <alignment horizontal="center" vertical="center" wrapText="1"/>
    </xf>
    <xf numFmtId="0" fontId="100" fillId="0" borderId="62" xfId="0" applyFont="1" applyBorder="1" applyAlignment="1">
      <alignment horizontal="center" vertical="center" wrapText="1"/>
    </xf>
    <xf numFmtId="0" fontId="59" fillId="0" borderId="201" xfId="0" applyFont="1" applyBorder="1" applyAlignment="1">
      <alignment horizontal="center" vertical="center" wrapText="1"/>
    </xf>
    <xf numFmtId="0" fontId="59" fillId="0" borderId="11" xfId="0" applyFont="1" applyBorder="1" applyAlignment="1">
      <alignment horizontal="center" vertical="center" wrapText="1"/>
    </xf>
    <xf numFmtId="0" fontId="59" fillId="0" borderId="62" xfId="0" applyFont="1" applyBorder="1" applyAlignment="1">
      <alignment horizontal="center" vertical="center" wrapText="1"/>
    </xf>
    <xf numFmtId="0" fontId="102" fillId="0" borderId="204" xfId="0" applyFont="1" applyBorder="1" applyAlignment="1">
      <alignment horizontal="right" vertical="center" wrapText="1"/>
    </xf>
    <xf numFmtId="0" fontId="102" fillId="0" borderId="205" xfId="0" applyFont="1" applyBorder="1" applyAlignment="1">
      <alignment horizontal="right" vertical="center" wrapText="1"/>
    </xf>
    <xf numFmtId="0" fontId="102" fillId="0" borderId="11" xfId="0" applyFont="1" applyBorder="1" applyAlignment="1">
      <alignment horizontal="right" vertical="center" wrapText="1"/>
    </xf>
    <xf numFmtId="0" fontId="102" fillId="0" borderId="62" xfId="0" applyFont="1" applyBorder="1" applyAlignment="1">
      <alignment horizontal="right" vertical="center" wrapText="1"/>
    </xf>
    <xf numFmtId="44" fontId="54" fillId="45" borderId="210" xfId="24673" applyFont="1" applyFill="1" applyBorder="1" applyAlignment="1">
      <alignment horizontal="right" vertical="center" wrapText="1"/>
    </xf>
    <xf numFmtId="44" fontId="54" fillId="45" borderId="211" xfId="24673" applyFont="1" applyFill="1" applyBorder="1" applyAlignment="1">
      <alignment horizontal="right" vertical="center" wrapText="1"/>
    </xf>
    <xf numFmtId="44" fontId="54" fillId="45" borderId="212" xfId="24673" applyFont="1" applyFill="1" applyBorder="1" applyAlignment="1">
      <alignment horizontal="right" vertical="center" wrapText="1"/>
    </xf>
    <xf numFmtId="0" fontId="2" fillId="5" borderId="98" xfId="0" applyNumberFormat="1" applyFont="1" applyFill="1" applyBorder="1" applyAlignment="1">
      <alignment horizontal="center" vertical="center"/>
    </xf>
    <xf numFmtId="0" fontId="2" fillId="5" borderId="190" xfId="0" applyNumberFormat="1" applyFont="1" applyFill="1" applyBorder="1" applyAlignment="1">
      <alignment horizontal="center" vertical="center"/>
    </xf>
    <xf numFmtId="0" fontId="2" fillId="5" borderId="192" xfId="0" applyNumberFormat="1" applyFont="1" applyFill="1" applyBorder="1" applyAlignment="1">
      <alignment horizontal="center" vertical="center"/>
    </xf>
    <xf numFmtId="0" fontId="2" fillId="5" borderId="193" xfId="0" applyNumberFormat="1" applyFont="1" applyFill="1" applyBorder="1" applyAlignment="1">
      <alignment horizontal="center" vertical="center"/>
    </xf>
    <xf numFmtId="0" fontId="12" fillId="0" borderId="133" xfId="0" applyNumberFormat="1" applyFont="1" applyBorder="1" applyAlignment="1">
      <alignment horizontal="center" vertical="center"/>
    </xf>
    <xf numFmtId="0" fontId="12" fillId="0" borderId="11" xfId="0" applyNumberFormat="1" applyFont="1" applyBorder="1" applyAlignment="1">
      <alignment horizontal="center" vertical="center"/>
    </xf>
    <xf numFmtId="0" fontId="12" fillId="0" borderId="45" xfId="0" applyNumberFormat="1" applyFont="1" applyBorder="1" applyAlignment="1">
      <alignment horizontal="center" vertical="center"/>
    </xf>
    <xf numFmtId="0" fontId="2" fillId="9" borderId="190" xfId="0" applyNumberFormat="1" applyFont="1" applyFill="1" applyBorder="1" applyAlignment="1">
      <alignment horizontal="center" vertical="center"/>
    </xf>
    <xf numFmtId="0" fontId="2" fillId="9" borderId="191" xfId="0" applyNumberFormat="1" applyFont="1" applyFill="1" applyBorder="1" applyAlignment="1">
      <alignment horizontal="center" vertical="center"/>
    </xf>
    <xf numFmtId="0" fontId="59" fillId="0" borderId="11" xfId="0" applyFont="1" applyFill="1" applyBorder="1" applyAlignment="1">
      <alignment horizontal="center" vertical="center"/>
    </xf>
    <xf numFmtId="0" fontId="103" fillId="0" borderId="117" xfId="0" applyNumberFormat="1" applyFont="1" applyBorder="1" applyAlignment="1">
      <alignment horizontal="left" vertical="center"/>
    </xf>
    <xf numFmtId="1" fontId="103" fillId="0" borderId="118" xfId="0" applyNumberFormat="1" applyFont="1" applyBorder="1" applyAlignment="1">
      <alignment horizontal="left" vertical="center"/>
    </xf>
    <xf numFmtId="1" fontId="103" fillId="0" borderId="119" xfId="0" applyNumberFormat="1" applyFont="1" applyBorder="1" applyAlignment="1">
      <alignment horizontal="left" vertical="center"/>
    </xf>
    <xf numFmtId="0" fontId="12" fillId="0" borderId="10" xfId="0" applyNumberFormat="1" applyFont="1" applyBorder="1" applyAlignment="1">
      <alignment horizontal="center"/>
    </xf>
    <xf numFmtId="1" fontId="12" fillId="0" borderId="29" xfId="0" applyNumberFormat="1" applyFont="1" applyBorder="1" applyAlignment="1">
      <alignment horizontal="center"/>
    </xf>
    <xf numFmtId="1" fontId="12" fillId="0" borderId="45" xfId="0" applyNumberFormat="1" applyFont="1" applyBorder="1" applyAlignment="1">
      <alignment horizontal="center"/>
    </xf>
    <xf numFmtId="0" fontId="12" fillId="3" borderId="26" xfId="0" applyNumberFormat="1" applyFont="1" applyFill="1" applyBorder="1" applyAlignment="1">
      <alignment horizontal="center"/>
    </xf>
    <xf numFmtId="1" fontId="12" fillId="3" borderId="28" xfId="0" applyNumberFormat="1" applyFont="1" applyFill="1" applyBorder="1" applyAlignment="1">
      <alignment horizontal="center"/>
    </xf>
    <xf numFmtId="0" fontId="59" fillId="0" borderId="104" xfId="0" applyFont="1" applyFill="1" applyBorder="1" applyAlignment="1">
      <alignment horizontal="center" vertical="center" wrapText="1"/>
    </xf>
    <xf numFmtId="0" fontId="59" fillId="0" borderId="109" xfId="0" applyFont="1" applyFill="1" applyBorder="1" applyAlignment="1">
      <alignment horizontal="center" vertical="center" wrapText="1"/>
    </xf>
    <xf numFmtId="0" fontId="59" fillId="0" borderId="11" xfId="0" applyFont="1" applyFill="1" applyBorder="1" applyAlignment="1">
      <alignment horizontal="center" vertical="center" wrapText="1"/>
    </xf>
    <xf numFmtId="0" fontId="11" fillId="0" borderId="112" xfId="0" applyFont="1" applyBorder="1" applyAlignment="1">
      <alignment horizontal="left" vertical="center" wrapText="1"/>
    </xf>
    <xf numFmtId="0" fontId="12" fillId="0" borderId="133" xfId="0" applyNumberFormat="1" applyFont="1" applyBorder="1" applyAlignment="1">
      <alignment horizontal="center"/>
    </xf>
    <xf numFmtId="1" fontId="12" fillId="0" borderId="11" xfId="0" applyNumberFormat="1" applyFont="1" applyBorder="1" applyAlignment="1">
      <alignment horizontal="center"/>
    </xf>
    <xf numFmtId="0" fontId="11" fillId="0" borderId="26" xfId="0" applyNumberFormat="1" applyFont="1" applyBorder="1" applyAlignment="1">
      <alignment horizontal="center" wrapText="1"/>
    </xf>
    <xf numFmtId="1" fontId="11" fillId="0" borderId="27" xfId="0" applyNumberFormat="1" applyFont="1" applyBorder="1" applyAlignment="1">
      <alignment horizontal="center" wrapText="1"/>
    </xf>
    <xf numFmtId="1" fontId="11" fillId="0" borderId="28" xfId="0" applyNumberFormat="1" applyFont="1" applyBorder="1" applyAlignment="1">
      <alignment horizontal="center" wrapText="1"/>
    </xf>
    <xf numFmtId="0" fontId="12" fillId="0" borderId="33" xfId="0" applyNumberFormat="1" applyFont="1" applyBorder="1" applyAlignment="1">
      <alignment horizontal="center"/>
    </xf>
    <xf numFmtId="1" fontId="12" fillId="0" borderId="27" xfId="0" applyNumberFormat="1" applyFont="1" applyBorder="1" applyAlignment="1">
      <alignment horizontal="center"/>
    </xf>
    <xf numFmtId="1" fontId="12" fillId="0" borderId="40" xfId="0" applyNumberFormat="1" applyFont="1" applyBorder="1" applyAlignment="1">
      <alignment horizontal="center"/>
    </xf>
    <xf numFmtId="0" fontId="12" fillId="0" borderId="2" xfId="0" applyNumberFormat="1" applyFont="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0" fontId="10" fillId="0" borderId="11" xfId="0" applyNumberFormat="1" applyFont="1" applyBorder="1" applyAlignment="1">
      <alignment horizontal="center" vertical="center" wrapText="1"/>
    </xf>
    <xf numFmtId="1" fontId="10" fillId="0" borderId="11" xfId="0" applyNumberFormat="1" applyFont="1" applyBorder="1" applyAlignment="1">
      <alignment horizontal="center" vertical="center" wrapText="1"/>
    </xf>
    <xf numFmtId="0" fontId="12" fillId="0" borderId="7" xfId="0" applyNumberFormat="1" applyFont="1" applyBorder="1" applyAlignment="1">
      <alignment horizontal="center"/>
    </xf>
    <xf numFmtId="1" fontId="12" fillId="0" borderId="8" xfId="0" applyNumberFormat="1" applyFont="1" applyBorder="1" applyAlignment="1">
      <alignment horizontal="center"/>
    </xf>
    <xf numFmtId="1" fontId="12" fillId="0" borderId="9" xfId="0" applyNumberFormat="1" applyFont="1" applyBorder="1" applyAlignment="1">
      <alignment horizontal="center"/>
    </xf>
    <xf numFmtId="1" fontId="11" fillId="0" borderId="13" xfId="0" applyNumberFormat="1" applyFont="1" applyBorder="1" applyAlignment="1">
      <alignment horizontal="center" vertical="center" wrapText="1"/>
    </xf>
    <xf numFmtId="1" fontId="11" fillId="0" borderId="21" xfId="0" applyNumberFormat="1" applyFont="1" applyBorder="1" applyAlignment="1">
      <alignment horizontal="center" vertical="center" wrapText="1"/>
    </xf>
    <xf numFmtId="1" fontId="11" fillId="0" borderId="15" xfId="0" applyNumberFormat="1" applyFont="1" applyBorder="1" applyAlignment="1">
      <alignment horizontal="center" vertical="center" wrapText="1"/>
    </xf>
    <xf numFmtId="1" fontId="11" fillId="0" borderId="34" xfId="0" applyNumberFormat="1" applyFont="1" applyBorder="1" applyAlignment="1">
      <alignment horizontal="center" vertical="center" wrapText="1"/>
    </xf>
    <xf numFmtId="1" fontId="11" fillId="0" borderId="22" xfId="0" applyNumberFormat="1" applyFont="1" applyBorder="1" applyAlignment="1">
      <alignment horizontal="center" vertical="center" wrapText="1"/>
    </xf>
    <xf numFmtId="0" fontId="12" fillId="0" borderId="2" xfId="0" applyNumberFormat="1" applyFont="1" applyBorder="1" applyAlignment="1">
      <alignment horizontal="left"/>
    </xf>
    <xf numFmtId="1" fontId="12" fillId="0" borderId="3" xfId="0" applyNumberFormat="1" applyFont="1" applyBorder="1" applyAlignment="1">
      <alignment horizontal="left"/>
    </xf>
    <xf numFmtId="1" fontId="12" fillId="0" borderId="4" xfId="0" applyNumberFormat="1" applyFont="1" applyBorder="1" applyAlignment="1">
      <alignment horizontal="left"/>
    </xf>
    <xf numFmtId="1" fontId="2" fillId="0" borderId="201" xfId="0" applyNumberFormat="1" applyFont="1" applyBorder="1" applyAlignment="1">
      <alignment horizontal="left" vertical="top" wrapText="1"/>
    </xf>
    <xf numFmtId="1" fontId="2" fillId="0" borderId="11" xfId="0" applyNumberFormat="1" applyFont="1" applyBorder="1" applyAlignment="1">
      <alignment horizontal="left" vertical="top" wrapText="1"/>
    </xf>
    <xf numFmtId="0" fontId="16" fillId="0" borderId="26" xfId="0" applyNumberFormat="1" applyFont="1" applyBorder="1" applyAlignment="1">
      <alignment horizontal="center" vertical="center" wrapText="1"/>
    </xf>
    <xf numFmtId="1" fontId="16" fillId="0" borderId="69" xfId="0" applyNumberFormat="1" applyFont="1" applyBorder="1" applyAlignment="1">
      <alignment horizontal="center" vertical="center" wrapText="1"/>
    </xf>
    <xf numFmtId="1" fontId="16" fillId="0" borderId="28" xfId="0" applyNumberFormat="1" applyFont="1" applyBorder="1" applyAlignment="1">
      <alignment horizontal="center" vertical="center" wrapText="1"/>
    </xf>
    <xf numFmtId="0" fontId="18" fillId="9" borderId="194" xfId="0" applyNumberFormat="1" applyFont="1" applyFill="1" applyBorder="1" applyAlignment="1">
      <alignment horizontal="center" vertical="center" wrapText="1"/>
    </xf>
    <xf numFmtId="0" fontId="18" fillId="9" borderId="195" xfId="0" applyNumberFormat="1" applyFont="1" applyFill="1" applyBorder="1" applyAlignment="1">
      <alignment horizontal="center" vertical="center" wrapText="1"/>
    </xf>
    <xf numFmtId="0" fontId="18" fillId="0" borderId="26" xfId="0" applyNumberFormat="1" applyFont="1" applyBorder="1" applyAlignment="1">
      <alignment horizontal="center" vertical="center" wrapText="1"/>
    </xf>
    <xf numFmtId="0" fontId="18" fillId="0" borderId="28" xfId="0" applyNumberFormat="1" applyFont="1" applyBorder="1" applyAlignment="1">
      <alignment horizontal="center" vertical="center" wrapText="1"/>
    </xf>
    <xf numFmtId="0" fontId="18" fillId="0" borderId="194" xfId="0" applyNumberFormat="1" applyFont="1" applyBorder="1" applyAlignment="1">
      <alignment horizontal="center" vertical="center" wrapText="1"/>
    </xf>
    <xf numFmtId="0" fontId="18" fillId="0" borderId="195" xfId="0" applyNumberFormat="1" applyFont="1" applyBorder="1" applyAlignment="1">
      <alignment horizontal="center" vertical="center" wrapText="1"/>
    </xf>
    <xf numFmtId="0" fontId="2" fillId="0" borderId="26" xfId="0" applyNumberFormat="1" applyFont="1" applyBorder="1" applyAlignment="1">
      <alignment horizontal="center"/>
    </xf>
    <xf numFmtId="1" fontId="2" fillId="0" borderId="28" xfId="0" applyNumberFormat="1" applyFont="1" applyBorder="1" applyAlignment="1">
      <alignment horizontal="center"/>
    </xf>
    <xf numFmtId="1" fontId="18" fillId="0" borderId="28" xfId="0" applyNumberFormat="1" applyFont="1" applyBorder="1" applyAlignment="1">
      <alignment horizontal="center" vertical="center"/>
    </xf>
    <xf numFmtId="0" fontId="2" fillId="0" borderId="26" xfId="0" applyNumberFormat="1" applyFont="1" applyBorder="1" applyAlignment="1">
      <alignment horizontal="center" wrapText="1"/>
    </xf>
    <xf numFmtId="1" fontId="2" fillId="0" borderId="28" xfId="0" applyNumberFormat="1" applyFont="1" applyBorder="1" applyAlignment="1">
      <alignment horizontal="center" wrapText="1"/>
    </xf>
    <xf numFmtId="0" fontId="16" fillId="0" borderId="26" xfId="0" applyNumberFormat="1" applyFont="1" applyBorder="1" applyAlignment="1">
      <alignment horizontal="center"/>
    </xf>
    <xf numFmtId="1" fontId="16" fillId="0" borderId="69" xfId="0" applyNumberFormat="1" applyFont="1" applyBorder="1" applyAlignment="1">
      <alignment horizontal="center"/>
    </xf>
    <xf numFmtId="1" fontId="16" fillId="0" borderId="28" xfId="0" applyNumberFormat="1" applyFont="1" applyBorder="1" applyAlignment="1">
      <alignment horizontal="center"/>
    </xf>
    <xf numFmtId="0" fontId="4" fillId="6" borderId="26" xfId="0" applyNumberFormat="1" applyFont="1" applyFill="1" applyBorder="1" applyAlignment="1">
      <alignment horizontal="center" vertical="center" wrapText="1"/>
    </xf>
    <xf numFmtId="1" fontId="4" fillId="6" borderId="28" xfId="0" applyNumberFormat="1" applyFont="1" applyFill="1" applyBorder="1" applyAlignment="1">
      <alignment horizontal="center" vertical="center" wrapText="1"/>
    </xf>
    <xf numFmtId="0" fontId="16" fillId="0" borderId="26" xfId="0" applyNumberFormat="1" applyFont="1" applyFill="1" applyBorder="1" applyAlignment="1">
      <alignment horizontal="center" vertical="center" wrapText="1"/>
    </xf>
    <xf numFmtId="1" fontId="16" fillId="0" borderId="69" xfId="0" applyNumberFormat="1" applyFont="1" applyFill="1" applyBorder="1" applyAlignment="1">
      <alignment horizontal="center" vertical="center" wrapText="1"/>
    </xf>
    <xf numFmtId="1" fontId="16" fillId="0" borderId="28" xfId="0" applyNumberFormat="1" applyFont="1" applyFill="1" applyBorder="1" applyAlignment="1">
      <alignment horizontal="center" vertical="center" wrapText="1"/>
    </xf>
    <xf numFmtId="0" fontId="11" fillId="0" borderId="95" xfId="0" applyNumberFormat="1" applyFont="1" applyBorder="1" applyAlignment="1">
      <alignment horizontal="left"/>
    </xf>
    <xf numFmtId="1" fontId="11" fillId="0" borderId="96" xfId="0" applyNumberFormat="1" applyFont="1" applyBorder="1" applyAlignment="1">
      <alignment horizontal="left"/>
    </xf>
    <xf numFmtId="0" fontId="11" fillId="0" borderId="99" xfId="0" applyNumberFormat="1" applyFont="1" applyBorder="1" applyAlignment="1">
      <alignment horizontal="left"/>
    </xf>
    <xf numFmtId="1" fontId="11" fillId="0" borderId="98" xfId="0" applyNumberFormat="1" applyFont="1" applyBorder="1" applyAlignment="1">
      <alignment horizontal="left"/>
    </xf>
    <xf numFmtId="0" fontId="12" fillId="0" borderId="105" xfId="0" applyNumberFormat="1" applyFont="1" applyBorder="1" applyAlignment="1">
      <alignment horizontal="center" vertical="center"/>
    </xf>
    <xf numFmtId="1" fontId="12" fillId="0" borderId="165" xfId="0" applyNumberFormat="1" applyFont="1" applyBorder="1" applyAlignment="1">
      <alignment horizontal="center" vertical="center"/>
    </xf>
    <xf numFmtId="1" fontId="12" fillId="0" borderId="183" xfId="0" applyNumberFormat="1" applyFont="1" applyBorder="1" applyAlignment="1">
      <alignment horizontal="center" vertical="center"/>
    </xf>
    <xf numFmtId="0" fontId="4" fillId="9" borderId="26" xfId="0" applyNumberFormat="1" applyFont="1" applyFill="1" applyBorder="1" applyAlignment="1">
      <alignment horizontal="center" vertical="center" wrapText="1"/>
    </xf>
    <xf numFmtId="1" fontId="4" fillId="9" borderId="28" xfId="0" applyNumberFormat="1" applyFont="1" applyFill="1" applyBorder="1" applyAlignment="1">
      <alignment horizontal="center" vertical="center" wrapText="1"/>
    </xf>
    <xf numFmtId="0" fontId="25" fillId="9" borderId="68" xfId="146" applyFill="1" applyBorder="1" applyAlignment="1">
      <alignment horizontal="left" wrapText="1"/>
    </xf>
    <xf numFmtId="0" fontId="25" fillId="9" borderId="64" xfId="146" applyFill="1" applyBorder="1" applyAlignment="1">
      <alignment horizontal="left" wrapText="1"/>
    </xf>
    <xf numFmtId="0" fontId="11" fillId="70" borderId="140" xfId="65" applyFont="1" applyFill="1" applyBorder="1" applyAlignment="1">
      <alignment horizontal="center"/>
    </xf>
    <xf numFmtId="0" fontId="11" fillId="70" borderId="70" xfId="65" applyFont="1" applyFill="1" applyBorder="1" applyAlignment="1">
      <alignment horizontal="center"/>
    </xf>
    <xf numFmtId="0" fontId="59" fillId="0" borderId="108" xfId="0" applyFont="1" applyFill="1" applyBorder="1" applyAlignment="1">
      <alignment horizontal="center" vertical="center" wrapText="1"/>
    </xf>
    <xf numFmtId="0" fontId="59" fillId="0" borderId="111" xfId="0" applyFont="1" applyFill="1" applyBorder="1" applyAlignment="1">
      <alignment horizontal="center" vertical="center" wrapText="1"/>
    </xf>
    <xf numFmtId="0" fontId="4" fillId="5" borderId="120" xfId="0" applyNumberFormat="1" applyFont="1" applyFill="1" applyBorder="1" applyAlignment="1">
      <alignment horizontal="left" vertical="center"/>
    </xf>
    <xf numFmtId="0" fontId="4" fillId="5" borderId="121" xfId="0" applyNumberFormat="1" applyFont="1" applyFill="1" applyBorder="1" applyAlignment="1">
      <alignment horizontal="left" vertical="center"/>
    </xf>
    <xf numFmtId="0" fontId="4" fillId="5" borderId="122" xfId="0" applyNumberFormat="1" applyFont="1" applyFill="1" applyBorder="1" applyAlignment="1">
      <alignment horizontal="left" vertical="center"/>
    </xf>
    <xf numFmtId="0" fontId="10" fillId="0" borderId="34" xfId="0" applyNumberFormat="1" applyFont="1" applyBorder="1" applyAlignment="1">
      <alignment horizontal="center" vertical="center"/>
    </xf>
    <xf numFmtId="1" fontId="10" fillId="0" borderId="21" xfId="0" applyNumberFormat="1" applyFont="1" applyBorder="1" applyAlignment="1">
      <alignment horizontal="center" vertical="center"/>
    </xf>
    <xf numFmtId="1" fontId="10" fillId="0" borderId="22" xfId="0" applyNumberFormat="1" applyFont="1" applyBorder="1" applyAlignment="1">
      <alignment horizontal="center" vertical="center"/>
    </xf>
    <xf numFmtId="0" fontId="10" fillId="0" borderId="33" xfId="0" applyNumberFormat="1" applyFont="1" applyBorder="1" applyAlignment="1">
      <alignment horizontal="center" vertical="center"/>
    </xf>
    <xf numFmtId="1" fontId="10" fillId="0" borderId="27" xfId="0" applyNumberFormat="1" applyFont="1" applyBorder="1" applyAlignment="1">
      <alignment horizontal="center" vertical="center"/>
    </xf>
    <xf numFmtId="1" fontId="10" fillId="0" borderId="40" xfId="0" applyNumberFormat="1" applyFont="1" applyBorder="1" applyAlignment="1">
      <alignment horizontal="center" vertical="center"/>
    </xf>
    <xf numFmtId="0" fontId="13" fillId="0" borderId="26" xfId="0" applyNumberFormat="1" applyFont="1" applyBorder="1" applyAlignment="1">
      <alignment horizontal="left" vertical="center"/>
    </xf>
    <xf numFmtId="1" fontId="18" fillId="0" borderId="27" xfId="0" applyNumberFormat="1" applyFont="1" applyBorder="1" applyAlignment="1">
      <alignment horizontal="left" vertical="center"/>
    </xf>
    <xf numFmtId="1" fontId="18" fillId="0" borderId="40" xfId="0" applyNumberFormat="1" applyFont="1" applyBorder="1" applyAlignment="1">
      <alignment horizontal="left" vertical="center"/>
    </xf>
    <xf numFmtId="1" fontId="13" fillId="0" borderId="27" xfId="0" applyNumberFormat="1" applyFont="1" applyBorder="1" applyAlignment="1">
      <alignment horizontal="left" vertical="center"/>
    </xf>
    <xf numFmtId="1" fontId="13" fillId="0" borderId="40" xfId="0" applyNumberFormat="1" applyFont="1" applyBorder="1" applyAlignment="1">
      <alignment horizontal="left" vertical="center"/>
    </xf>
    <xf numFmtId="1" fontId="9" fillId="0" borderId="7" xfId="0" applyNumberFormat="1" applyFont="1" applyBorder="1" applyAlignment="1">
      <alignment horizontal="center" vertical="center"/>
    </xf>
    <xf numFmtId="1" fontId="9" fillId="0" borderId="8" xfId="0" applyNumberFormat="1" applyFont="1" applyBorder="1" applyAlignment="1">
      <alignment horizontal="center" vertical="center"/>
    </xf>
    <xf numFmtId="1" fontId="9" fillId="0" borderId="9" xfId="0" applyNumberFormat="1" applyFont="1" applyBorder="1" applyAlignment="1">
      <alignment horizontal="center" vertical="center"/>
    </xf>
    <xf numFmtId="1" fontId="9" fillId="0" borderId="31" xfId="0" applyNumberFormat="1" applyFont="1" applyBorder="1" applyAlignment="1">
      <alignment horizontal="center" vertical="center"/>
    </xf>
    <xf numFmtId="1" fontId="9" fillId="0" borderId="29" xfId="0" applyNumberFormat="1" applyFont="1" applyBorder="1" applyAlignment="1">
      <alignment horizontal="center" vertical="center"/>
    </xf>
    <xf numFmtId="1" fontId="9" fillId="0" borderId="39" xfId="0" applyNumberFormat="1" applyFont="1" applyBorder="1" applyAlignment="1">
      <alignment horizontal="center" vertical="center"/>
    </xf>
    <xf numFmtId="0" fontId="29" fillId="0" borderId="117" xfId="0" applyNumberFormat="1" applyFont="1" applyBorder="1" applyAlignment="1">
      <alignment horizontal="left" vertical="center"/>
    </xf>
    <xf numFmtId="1" fontId="29" fillId="0" borderId="118" xfId="0" applyNumberFormat="1" applyFont="1" applyBorder="1" applyAlignment="1">
      <alignment horizontal="left" vertical="center"/>
    </xf>
    <xf numFmtId="1" fontId="29" fillId="0" borderId="119" xfId="0" applyNumberFormat="1" applyFont="1" applyBorder="1" applyAlignment="1">
      <alignment horizontal="left" vertical="center"/>
    </xf>
    <xf numFmtId="0" fontId="9" fillId="0" borderId="2" xfId="0" applyNumberFormat="1" applyFont="1" applyBorder="1" applyAlignment="1">
      <alignment horizontal="center" vertical="center"/>
    </xf>
    <xf numFmtId="0" fontId="9" fillId="0" borderId="3" xfId="0" applyNumberFormat="1" applyFont="1" applyBorder="1" applyAlignment="1">
      <alignment horizontal="center" vertical="center"/>
    </xf>
    <xf numFmtId="0" fontId="9" fillId="0" borderId="4" xfId="0" applyNumberFormat="1" applyFont="1" applyBorder="1" applyAlignment="1">
      <alignment horizontal="center" vertical="center"/>
    </xf>
    <xf numFmtId="0" fontId="4" fillId="0" borderId="27" xfId="0" applyNumberFormat="1" applyFont="1" applyBorder="1" applyAlignment="1">
      <alignment horizontal="center" vertical="center"/>
    </xf>
    <xf numFmtId="1" fontId="4" fillId="0" borderId="27" xfId="0" applyNumberFormat="1" applyFont="1" applyBorder="1" applyAlignment="1">
      <alignment horizontal="center" vertical="center"/>
    </xf>
    <xf numFmtId="0" fontId="4" fillId="0" borderId="29" xfId="0" applyNumberFormat="1" applyFont="1" applyBorder="1" applyAlignment="1">
      <alignment horizontal="center" vertical="center" wrapText="1"/>
    </xf>
    <xf numFmtId="1" fontId="4" fillId="0" borderId="29" xfId="0" applyNumberFormat="1" applyFont="1" applyBorder="1" applyAlignment="1">
      <alignment horizontal="center" vertical="center" wrapText="1"/>
    </xf>
    <xf numFmtId="0" fontId="4" fillId="0" borderId="34" xfId="0" applyNumberFormat="1" applyFont="1" applyBorder="1" applyAlignment="1">
      <alignment horizontal="right" vertical="center"/>
    </xf>
    <xf numFmtId="1" fontId="4" fillId="0" borderId="21" xfId="0" applyNumberFormat="1" applyFont="1" applyBorder="1" applyAlignment="1">
      <alignment horizontal="right" vertical="center"/>
    </xf>
    <xf numFmtId="0" fontId="4" fillId="0" borderId="33" xfId="0" applyNumberFormat="1" applyFont="1" applyBorder="1" applyAlignment="1">
      <alignment horizontal="right" vertical="center"/>
    </xf>
    <xf numFmtId="1" fontId="4" fillId="0" borderId="27" xfId="0" applyNumberFormat="1" applyFont="1" applyBorder="1" applyAlignment="1">
      <alignment horizontal="right" vertical="center"/>
    </xf>
    <xf numFmtId="1" fontId="4" fillId="0" borderId="40" xfId="0" applyNumberFormat="1" applyFont="1" applyBorder="1" applyAlignment="1">
      <alignment horizontal="center" vertical="center"/>
    </xf>
    <xf numFmtId="0" fontId="103" fillId="0" borderId="114" xfId="0" applyNumberFormat="1" applyFont="1" applyBorder="1" applyAlignment="1">
      <alignment horizontal="left" vertical="center"/>
    </xf>
    <xf numFmtId="1" fontId="103" fillId="0" borderId="115" xfId="0" applyNumberFormat="1" applyFont="1" applyBorder="1" applyAlignment="1">
      <alignment horizontal="left" vertical="center"/>
    </xf>
    <xf numFmtId="1" fontId="103" fillId="0" borderId="116" xfId="0" applyNumberFormat="1" applyFont="1" applyBorder="1" applyAlignment="1">
      <alignment horizontal="left" vertical="center"/>
    </xf>
    <xf numFmtId="0" fontId="59" fillId="0" borderId="106" xfId="0" applyFont="1" applyFill="1" applyBorder="1" applyAlignment="1">
      <alignment horizontal="center" vertical="center" wrapText="1"/>
    </xf>
    <xf numFmtId="0" fontId="59" fillId="0" borderId="112" xfId="0" applyFont="1" applyFill="1" applyBorder="1" applyAlignment="1">
      <alignment horizontal="center" vertical="center" wrapText="1"/>
    </xf>
    <xf numFmtId="0" fontId="99" fillId="0" borderId="165" xfId="0" applyFont="1" applyFill="1" applyBorder="1" applyAlignment="1">
      <alignment horizontal="center" vertical="center" wrapText="1"/>
    </xf>
    <xf numFmtId="0" fontId="102" fillId="0" borderId="112" xfId="0" applyFont="1" applyFill="1" applyBorder="1" applyAlignment="1">
      <alignment horizontal="left" vertical="center" wrapText="1"/>
    </xf>
    <xf numFmtId="22" fontId="11" fillId="0" borderId="165" xfId="0" applyNumberFormat="1" applyFont="1" applyBorder="1" applyAlignment="1">
      <alignment horizontal="left" vertical="center"/>
    </xf>
    <xf numFmtId="1" fontId="108" fillId="44" borderId="56" xfId="0" applyNumberFormat="1" applyFont="1" applyFill="1" applyBorder="1" applyAlignment="1">
      <alignment horizontal="center" vertical="center" wrapText="1"/>
    </xf>
    <xf numFmtId="1" fontId="108" fillId="44" borderId="57" xfId="0" applyNumberFormat="1" applyFont="1" applyFill="1" applyBorder="1" applyAlignment="1">
      <alignment horizontal="center" vertical="center" wrapText="1"/>
    </xf>
    <xf numFmtId="1" fontId="21" fillId="0" borderId="56" xfId="0" applyNumberFormat="1" applyFont="1" applyBorder="1" applyAlignment="1">
      <alignment horizontal="center" vertical="center" wrapText="1"/>
    </xf>
    <xf numFmtId="1" fontId="21" fillId="0" borderId="57" xfId="0" applyNumberFormat="1" applyFont="1" applyBorder="1" applyAlignment="1">
      <alignment horizontal="center" vertical="center" wrapText="1"/>
    </xf>
    <xf numFmtId="0" fontId="21" fillId="0" borderId="56" xfId="0" applyNumberFormat="1" applyFont="1" applyBorder="1" applyAlignment="1">
      <alignment horizontal="center" vertical="center" wrapText="1"/>
    </xf>
    <xf numFmtId="0" fontId="4" fillId="0" borderId="26" xfId="0" applyNumberFormat="1" applyFont="1" applyBorder="1" applyAlignment="1">
      <alignment horizontal="center" vertical="center"/>
    </xf>
    <xf numFmtId="1" fontId="4" fillId="0" borderId="69" xfId="0" applyNumberFormat="1" applyFont="1" applyBorder="1" applyAlignment="1">
      <alignment horizontal="center" vertical="center"/>
    </xf>
    <xf numFmtId="0" fontId="24" fillId="8" borderId="58" xfId="0" applyNumberFormat="1" applyFont="1" applyFill="1" applyBorder="1" applyAlignment="1">
      <alignment horizontal="center" vertical="center" wrapText="1"/>
    </xf>
    <xf numFmtId="2" fontId="24" fillId="8" borderId="17" xfId="0" applyNumberFormat="1" applyFont="1" applyFill="1" applyBorder="1" applyAlignment="1">
      <alignment horizontal="center" vertical="center" wrapText="1"/>
    </xf>
    <xf numFmtId="2" fontId="24" fillId="8" borderId="59" xfId="0" applyNumberFormat="1" applyFont="1" applyFill="1" applyBorder="1" applyAlignment="1">
      <alignment horizontal="center" vertical="center" wrapText="1"/>
    </xf>
    <xf numFmtId="0" fontId="24" fillId="8" borderId="33" xfId="0" applyNumberFormat="1" applyFont="1" applyFill="1" applyBorder="1" applyAlignment="1">
      <alignment horizontal="center" vertical="center" wrapText="1"/>
    </xf>
    <xf numFmtId="2" fontId="24" fillId="8" borderId="28" xfId="0" applyNumberFormat="1" applyFont="1" applyFill="1" applyBorder="1" applyAlignment="1">
      <alignment horizontal="center" vertical="center" wrapText="1"/>
    </xf>
    <xf numFmtId="0" fontId="106" fillId="0" borderId="168" xfId="24671" applyNumberFormat="1" applyFont="1" applyFill="1" applyBorder="1" applyAlignment="1">
      <alignment horizontal="left" vertical="center" wrapText="1"/>
    </xf>
    <xf numFmtId="0" fontId="106" fillId="0" borderId="169" xfId="24671" applyNumberFormat="1" applyFont="1" applyFill="1" applyBorder="1" applyAlignment="1">
      <alignment horizontal="left" vertical="center" wrapText="1"/>
    </xf>
    <xf numFmtId="0" fontId="12" fillId="8" borderId="33" xfId="0" applyNumberFormat="1" applyFont="1" applyFill="1" applyBorder="1" applyAlignment="1">
      <alignment horizontal="center" vertical="center" wrapText="1"/>
    </xf>
    <xf numFmtId="167" fontId="12" fillId="8" borderId="28" xfId="0" applyNumberFormat="1" applyFont="1" applyFill="1" applyBorder="1" applyAlignment="1">
      <alignment horizontal="center" vertical="center" wrapText="1"/>
    </xf>
    <xf numFmtId="0" fontId="11" fillId="0" borderId="30" xfId="0" applyNumberFormat="1" applyFont="1" applyBorder="1" applyAlignment="1">
      <alignment horizontal="center" vertical="center" wrapText="1"/>
    </xf>
    <xf numFmtId="2" fontId="11" fillId="0" borderId="44" xfId="0" applyNumberFormat="1" applyFont="1" applyBorder="1" applyAlignment="1">
      <alignment horizontal="center" vertical="center" wrapText="1"/>
    </xf>
    <xf numFmtId="0" fontId="11" fillId="0" borderId="7" xfId="0" applyNumberFormat="1" applyFont="1" applyBorder="1" applyAlignment="1">
      <alignment horizontal="center" vertical="center" wrapText="1"/>
    </xf>
    <xf numFmtId="2" fontId="11" fillId="0" borderId="10" xfId="0" applyNumberFormat="1" applyFont="1" applyBorder="1" applyAlignment="1">
      <alignment horizontal="center" vertical="center" wrapText="1"/>
    </xf>
    <xf numFmtId="2" fontId="11" fillId="0" borderId="31" xfId="0" applyNumberFormat="1" applyFont="1" applyBorder="1" applyAlignment="1">
      <alignment horizontal="center" vertical="center" wrapText="1"/>
    </xf>
    <xf numFmtId="0" fontId="12" fillId="7" borderId="33" xfId="0" applyNumberFormat="1" applyFont="1" applyFill="1" applyBorder="1" applyAlignment="1">
      <alignment horizontal="center" vertical="center" wrapText="1"/>
    </xf>
    <xf numFmtId="2" fontId="12" fillId="7" borderId="28" xfId="0" applyNumberFormat="1" applyFont="1" applyFill="1" applyBorder="1" applyAlignment="1">
      <alignment horizontal="center" vertical="center" wrapText="1"/>
    </xf>
    <xf numFmtId="0" fontId="12" fillId="4" borderId="33" xfId="0" applyNumberFormat="1" applyFont="1" applyFill="1" applyBorder="1" applyAlignment="1">
      <alignment horizontal="center" vertical="center" wrapText="1"/>
    </xf>
    <xf numFmtId="2" fontId="12" fillId="4" borderId="28" xfId="0" applyNumberFormat="1" applyFont="1" applyFill="1" applyBorder="1" applyAlignment="1">
      <alignment horizontal="center" vertical="center" wrapText="1"/>
    </xf>
    <xf numFmtId="0" fontId="24" fillId="8" borderId="198" xfId="0" applyNumberFormat="1" applyFont="1" applyFill="1" applyBorder="1" applyAlignment="1">
      <alignment horizontal="center" vertical="center" wrapText="1"/>
    </xf>
    <xf numFmtId="0" fontId="24" fillId="8" borderId="195" xfId="0" applyNumberFormat="1" applyFont="1" applyFill="1" applyBorder="1" applyAlignment="1">
      <alignment horizontal="center" vertical="center" wrapText="1"/>
    </xf>
    <xf numFmtId="0" fontId="98" fillId="12" borderId="56" xfId="0" applyNumberFormat="1" applyFont="1" applyFill="1" applyBorder="1" applyAlignment="1">
      <alignment horizontal="center" vertical="center" wrapText="1"/>
    </xf>
    <xf numFmtId="0" fontId="98" fillId="12" borderId="57" xfId="0" applyNumberFormat="1" applyFont="1" applyFill="1" applyBorder="1" applyAlignment="1">
      <alignment horizontal="center" vertical="center" wrapText="1"/>
    </xf>
    <xf numFmtId="0" fontId="12" fillId="8" borderId="58" xfId="0" applyNumberFormat="1" applyFont="1" applyFill="1" applyBorder="1" applyAlignment="1">
      <alignment horizontal="center" vertical="center" wrapText="1"/>
    </xf>
    <xf numFmtId="2" fontId="12" fillId="8" borderId="17" xfId="0" applyNumberFormat="1" applyFont="1" applyFill="1" applyBorder="1" applyAlignment="1">
      <alignment horizontal="center" vertical="center" wrapText="1"/>
    </xf>
    <xf numFmtId="2" fontId="12" fillId="8" borderId="59" xfId="0" applyNumberFormat="1" applyFont="1" applyFill="1" applyBorder="1" applyAlignment="1">
      <alignment horizontal="center" vertical="center" wrapText="1"/>
    </xf>
    <xf numFmtId="2" fontId="12" fillId="8" borderId="28" xfId="0" applyNumberFormat="1" applyFont="1" applyFill="1" applyBorder="1" applyAlignment="1">
      <alignment horizontal="center" vertical="center" wrapText="1"/>
    </xf>
    <xf numFmtId="0" fontId="19" fillId="12" borderId="56" xfId="0" applyNumberFormat="1" applyFont="1" applyFill="1" applyBorder="1" applyAlignment="1">
      <alignment horizontal="left" vertical="center" wrapText="1"/>
    </xf>
    <xf numFmtId="0" fontId="19" fillId="12" borderId="57" xfId="0" applyNumberFormat="1" applyFont="1" applyFill="1" applyBorder="1" applyAlignment="1">
      <alignment horizontal="left" vertical="center" wrapText="1"/>
    </xf>
    <xf numFmtId="0" fontId="12" fillId="7" borderId="7" xfId="0" applyNumberFormat="1" applyFont="1" applyFill="1" applyBorder="1" applyAlignment="1">
      <alignment horizontal="center" vertical="center" wrapText="1"/>
    </xf>
    <xf numFmtId="2" fontId="12" fillId="7" borderId="30" xfId="0" applyNumberFormat="1" applyFont="1" applyFill="1" applyBorder="1" applyAlignment="1">
      <alignment horizontal="center" vertical="center" wrapText="1"/>
    </xf>
    <xf numFmtId="2" fontId="12" fillId="7" borderId="31" xfId="0" applyNumberFormat="1" applyFont="1" applyFill="1" applyBorder="1" applyAlignment="1">
      <alignment horizontal="center" vertical="center" wrapText="1"/>
    </xf>
    <xf numFmtId="2" fontId="12" fillId="7" borderId="32" xfId="0" applyNumberFormat="1" applyFont="1" applyFill="1" applyBorder="1" applyAlignment="1">
      <alignment horizontal="center" vertical="center" wrapText="1"/>
    </xf>
    <xf numFmtId="0" fontId="29" fillId="0" borderId="134" xfId="0" applyNumberFormat="1" applyFont="1" applyBorder="1" applyAlignment="1">
      <alignment horizontal="left" vertical="center"/>
    </xf>
    <xf numFmtId="1" fontId="29" fillId="0" borderId="135" xfId="0" applyNumberFormat="1" applyFont="1" applyBorder="1" applyAlignment="1">
      <alignment horizontal="left" vertical="center"/>
    </xf>
    <xf numFmtId="0" fontId="11" fillId="12" borderId="125" xfId="9500" applyNumberFormat="1" applyFont="1" applyFill="1" applyBorder="1" applyAlignment="1">
      <alignment horizontal="center" vertical="center"/>
    </xf>
    <xf numFmtId="1" fontId="11" fillId="12" borderId="69" xfId="9500" applyNumberFormat="1" applyFont="1" applyFill="1" applyBorder="1" applyAlignment="1">
      <alignment horizontal="center" vertical="center"/>
    </xf>
    <xf numFmtId="1" fontId="11" fillId="12" borderId="28" xfId="9500" applyNumberFormat="1" applyFont="1" applyFill="1" applyBorder="1" applyAlignment="1">
      <alignment horizontal="center" vertical="center"/>
    </xf>
    <xf numFmtId="0" fontId="11" fillId="47" borderId="125" xfId="9500" applyNumberFormat="1" applyFont="1" applyFill="1" applyBorder="1" applyAlignment="1">
      <alignment horizontal="center" vertical="center"/>
    </xf>
    <xf numFmtId="1" fontId="11" fillId="47" borderId="69" xfId="9500" applyNumberFormat="1" applyFont="1" applyFill="1" applyBorder="1" applyAlignment="1">
      <alignment horizontal="center" vertical="center"/>
    </xf>
    <xf numFmtId="1" fontId="11" fillId="47" borderId="126" xfId="9500" applyNumberFormat="1" applyFont="1" applyFill="1" applyBorder="1" applyAlignment="1">
      <alignment horizontal="center" vertical="center"/>
    </xf>
    <xf numFmtId="0" fontId="11" fillId="12" borderId="125" xfId="16207" applyNumberFormat="1" applyFont="1" applyFill="1" applyBorder="1" applyAlignment="1">
      <alignment horizontal="center" vertical="center"/>
    </xf>
    <xf numFmtId="1" fontId="11" fillId="12" borderId="69" xfId="16207" applyNumberFormat="1" applyFont="1" applyFill="1" applyBorder="1" applyAlignment="1">
      <alignment horizontal="center" vertical="center"/>
    </xf>
    <xf numFmtId="1" fontId="11" fillId="12" borderId="28" xfId="16207" applyNumberFormat="1" applyFont="1" applyFill="1" applyBorder="1" applyAlignment="1">
      <alignment horizontal="center" vertical="center"/>
    </xf>
    <xf numFmtId="0" fontId="11" fillId="12" borderId="141" xfId="16207" applyNumberFormat="1" applyFont="1" applyFill="1" applyBorder="1" applyAlignment="1">
      <alignment horizontal="center" vertical="center"/>
    </xf>
    <xf numFmtId="0" fontId="11" fillId="12" borderId="80" xfId="16207" applyNumberFormat="1" applyFont="1" applyFill="1" applyBorder="1" applyAlignment="1">
      <alignment horizontal="center" vertical="center"/>
    </xf>
    <xf numFmtId="0" fontId="11" fillId="12" borderId="101" xfId="16207" applyNumberFormat="1" applyFont="1" applyFill="1" applyBorder="1" applyAlignment="1">
      <alignment horizontal="center" vertical="center"/>
    </xf>
    <xf numFmtId="0" fontId="11" fillId="47" borderId="125" xfId="16207" applyNumberFormat="1" applyFont="1" applyFill="1" applyBorder="1" applyAlignment="1">
      <alignment horizontal="center" vertical="center"/>
    </xf>
    <xf numFmtId="1" fontId="11" fillId="47" borderId="69" xfId="16207" applyNumberFormat="1" applyFont="1" applyFill="1" applyBorder="1" applyAlignment="1">
      <alignment horizontal="center" vertical="center"/>
    </xf>
    <xf numFmtId="1" fontId="11" fillId="47" borderId="126" xfId="16207" applyNumberFormat="1" applyFont="1" applyFill="1" applyBorder="1" applyAlignment="1">
      <alignment horizontal="center" vertical="center"/>
    </xf>
    <xf numFmtId="0" fontId="4" fillId="5" borderId="99" xfId="0" applyNumberFormat="1" applyFont="1" applyFill="1" applyBorder="1" applyAlignment="1">
      <alignment horizontal="left" vertical="center"/>
    </xf>
    <xf numFmtId="0" fontId="4" fillId="5" borderId="98" xfId="0" applyNumberFormat="1" applyFont="1" applyFill="1" applyBorder="1" applyAlignment="1">
      <alignment horizontal="left" vertical="center"/>
    </xf>
    <xf numFmtId="0" fontId="4" fillId="5" borderId="100" xfId="0" applyNumberFormat="1" applyFont="1" applyFill="1" applyBorder="1" applyAlignment="1">
      <alignment horizontal="left" vertical="center"/>
    </xf>
    <xf numFmtId="0" fontId="99" fillId="0" borderId="102" xfId="0" applyFont="1" applyFill="1" applyBorder="1" applyAlignment="1">
      <alignment horizontal="center" vertical="center" wrapText="1"/>
    </xf>
    <xf numFmtId="0" fontId="4" fillId="0" borderId="125" xfId="0" applyNumberFormat="1" applyFont="1" applyBorder="1" applyAlignment="1">
      <alignment horizontal="right" vertical="center"/>
    </xf>
    <xf numFmtId="1" fontId="4" fillId="0" borderId="69" xfId="0" applyNumberFormat="1" applyFont="1" applyBorder="1" applyAlignment="1">
      <alignment horizontal="right" vertical="center"/>
    </xf>
    <xf numFmtId="0" fontId="4" fillId="0" borderId="20" xfId="0" applyNumberFormat="1" applyFont="1" applyBorder="1" applyAlignment="1">
      <alignment horizontal="right" vertical="center"/>
    </xf>
    <xf numFmtId="1" fontId="4" fillId="0" borderId="25" xfId="0" applyNumberFormat="1" applyFont="1" applyBorder="1" applyAlignment="1">
      <alignment horizontal="right" vertical="center"/>
    </xf>
    <xf numFmtId="0" fontId="6" fillId="0" borderId="26" xfId="0" applyNumberFormat="1" applyFont="1" applyBorder="1" applyAlignment="1">
      <alignment horizontal="right" vertical="center"/>
    </xf>
    <xf numFmtId="1" fontId="6" fillId="0" borderId="69" xfId="0" applyNumberFormat="1" applyFont="1" applyBorder="1" applyAlignment="1">
      <alignment horizontal="right" vertical="center"/>
    </xf>
    <xf numFmtId="1" fontId="6" fillId="0" borderId="28" xfId="0" applyNumberFormat="1" applyFont="1" applyBorder="1" applyAlignment="1">
      <alignment horizontal="right" vertical="center"/>
    </xf>
    <xf numFmtId="1" fontId="26" fillId="0" borderId="129" xfId="0" applyNumberFormat="1" applyFont="1" applyBorder="1" applyAlignment="1">
      <alignment horizontal="center" vertical="center" wrapText="1"/>
    </xf>
    <xf numFmtId="1" fontId="2" fillId="0" borderId="129" xfId="0" applyNumberFormat="1" applyFont="1" applyBorder="1" applyAlignment="1">
      <alignment horizontal="center" vertical="center" wrapText="1"/>
    </xf>
    <xf numFmtId="1" fontId="2" fillId="0" borderId="145" xfId="0" applyNumberFormat="1" applyFont="1" applyBorder="1" applyAlignment="1">
      <alignment horizontal="center" vertical="center" wrapText="1"/>
    </xf>
    <xf numFmtId="0" fontId="4" fillId="0" borderId="146" xfId="0" applyNumberFormat="1" applyFont="1" applyBorder="1" applyAlignment="1">
      <alignment horizontal="center" vertical="center"/>
    </xf>
    <xf numFmtId="0" fontId="4" fillId="0" borderId="147" xfId="0" applyNumberFormat="1" applyFont="1" applyBorder="1" applyAlignment="1">
      <alignment horizontal="center" vertical="center"/>
    </xf>
    <xf numFmtId="0" fontId="4" fillId="0" borderId="150" xfId="0" applyNumberFormat="1" applyFont="1" applyBorder="1" applyAlignment="1">
      <alignment horizontal="center" vertical="center"/>
    </xf>
    <xf numFmtId="0" fontId="4" fillId="0" borderId="69" xfId="0" applyNumberFormat="1" applyFont="1" applyBorder="1" applyAlignment="1">
      <alignment horizontal="center" vertical="center" wrapText="1"/>
    </xf>
    <xf numFmtId="1" fontId="4" fillId="0" borderId="69" xfId="0" applyNumberFormat="1" applyFont="1" applyBorder="1" applyAlignment="1">
      <alignment horizontal="center" vertical="center" wrapText="1"/>
    </xf>
    <xf numFmtId="0" fontId="4" fillId="0" borderId="8" xfId="0" applyNumberFormat="1" applyFont="1" applyBorder="1" applyAlignment="1">
      <alignment horizontal="center" vertical="center"/>
    </xf>
    <xf numFmtId="1" fontId="4" fillId="0" borderId="8" xfId="0" applyNumberFormat="1" applyFont="1" applyBorder="1" applyAlignment="1">
      <alignment horizontal="center" vertical="center"/>
    </xf>
    <xf numFmtId="0" fontId="4" fillId="0" borderId="130" xfId="0" applyNumberFormat="1" applyFont="1" applyBorder="1" applyAlignment="1">
      <alignment horizontal="center" vertical="center" wrapText="1"/>
    </xf>
    <xf numFmtId="1" fontId="4" fillId="0" borderId="130" xfId="0" applyNumberFormat="1" applyFont="1" applyBorder="1" applyAlignment="1">
      <alignment horizontal="center" vertical="center" wrapText="1"/>
    </xf>
    <xf numFmtId="1" fontId="4" fillId="0" borderId="147" xfId="0" applyNumberFormat="1" applyFont="1" applyBorder="1" applyAlignment="1">
      <alignment horizontal="center" vertical="center"/>
    </xf>
    <xf numFmtId="1" fontId="4" fillId="0" borderId="150" xfId="0" applyNumberFormat="1" applyFont="1" applyBorder="1" applyAlignment="1">
      <alignment horizontal="center" vertical="center"/>
    </xf>
    <xf numFmtId="0" fontId="4" fillId="0" borderId="154" xfId="0" applyNumberFormat="1" applyFont="1" applyBorder="1" applyAlignment="1">
      <alignment horizontal="right" vertical="center"/>
    </xf>
    <xf numFmtId="0" fontId="4" fillId="0" borderId="69" xfId="0" applyNumberFormat="1" applyFont="1" applyBorder="1" applyAlignment="1">
      <alignment horizontal="center" vertical="center"/>
    </xf>
    <xf numFmtId="0" fontId="4" fillId="0" borderId="188" xfId="0" applyNumberFormat="1" applyFont="1" applyBorder="1" applyAlignment="1">
      <alignment horizontal="right" vertical="center"/>
    </xf>
    <xf numFmtId="1" fontId="4" fillId="0" borderId="112" xfId="0" applyNumberFormat="1" applyFont="1" applyBorder="1" applyAlignment="1">
      <alignment horizontal="right" vertical="center"/>
    </xf>
    <xf numFmtId="0" fontId="8" fillId="0" borderId="105" xfId="0" applyNumberFormat="1" applyFont="1" applyBorder="1" applyAlignment="1">
      <alignment horizontal="center" vertical="center" wrapText="1"/>
    </xf>
    <xf numFmtId="0" fontId="8" fillId="0" borderId="110" xfId="0" applyNumberFormat="1" applyFont="1" applyBorder="1" applyAlignment="1">
      <alignment horizontal="center" vertical="center" wrapText="1"/>
    </xf>
    <xf numFmtId="1" fontId="8" fillId="0" borderId="187" xfId="0" applyNumberFormat="1" applyFont="1" applyBorder="1" applyAlignment="1">
      <alignment horizontal="center" vertical="center" wrapText="1"/>
    </xf>
    <xf numFmtId="1" fontId="28" fillId="0" borderId="144" xfId="0" applyNumberFormat="1" applyFont="1" applyBorder="1" applyAlignment="1">
      <alignment horizontal="center" vertical="center" wrapText="1"/>
    </xf>
    <xf numFmtId="1" fontId="8" fillId="0" borderId="145" xfId="0" applyNumberFormat="1" applyFont="1" applyBorder="1" applyAlignment="1">
      <alignment horizontal="center" vertical="center" wrapText="1"/>
    </xf>
    <xf numFmtId="1" fontId="4" fillId="0" borderId="11" xfId="0" applyNumberFormat="1" applyFont="1" applyBorder="1" applyAlignment="1">
      <alignment horizontal="center"/>
    </xf>
    <xf numFmtId="1" fontId="4" fillId="72" borderId="172" xfId="0" applyNumberFormat="1" applyFont="1" applyFill="1" applyBorder="1" applyAlignment="1">
      <alignment horizontal="center" vertical="center"/>
    </xf>
    <xf numFmtId="1" fontId="4" fillId="72" borderId="173" xfId="0" applyNumberFormat="1" applyFont="1" applyFill="1" applyBorder="1" applyAlignment="1">
      <alignment horizontal="center" vertical="center"/>
    </xf>
    <xf numFmtId="0" fontId="21" fillId="72" borderId="166" xfId="0" applyNumberFormat="1" applyFont="1" applyFill="1" applyBorder="1" applyAlignment="1">
      <alignment horizontal="right" vertical="center"/>
    </xf>
    <xf numFmtId="1" fontId="21" fillId="72" borderId="147" xfId="0" applyNumberFormat="1" applyFont="1" applyFill="1" applyBorder="1" applyAlignment="1">
      <alignment horizontal="right" vertical="center"/>
    </xf>
    <xf numFmtId="0" fontId="2" fillId="0" borderId="174" xfId="0" applyNumberFormat="1" applyFont="1" applyBorder="1" applyAlignment="1">
      <alignment horizontal="left" vertical="top" wrapText="1"/>
    </xf>
    <xf numFmtId="1" fontId="2" fillId="0" borderId="175" xfId="0" applyNumberFormat="1" applyFont="1" applyBorder="1" applyAlignment="1">
      <alignment horizontal="left" vertical="top" wrapText="1"/>
    </xf>
    <xf numFmtId="0" fontId="21" fillId="72" borderId="67" xfId="0" applyNumberFormat="1" applyFont="1" applyFill="1" applyBorder="1" applyAlignment="1">
      <alignment horizontal="right" vertical="center"/>
    </xf>
    <xf numFmtId="1" fontId="21" fillId="72" borderId="65" xfId="0" applyNumberFormat="1" applyFont="1" applyFill="1" applyBorder="1" applyAlignment="1">
      <alignment horizontal="right" vertical="center"/>
    </xf>
    <xf numFmtId="0" fontId="2" fillId="72" borderId="168" xfId="0" applyNumberFormat="1" applyFont="1" applyFill="1" applyBorder="1" applyAlignment="1">
      <alignment horizontal="center" vertical="center"/>
    </xf>
    <xf numFmtId="1" fontId="2" fillId="72" borderId="169" xfId="0" applyNumberFormat="1" applyFont="1" applyFill="1" applyBorder="1" applyAlignment="1">
      <alignment horizontal="center" vertical="center"/>
    </xf>
    <xf numFmtId="1" fontId="2" fillId="72" borderId="170" xfId="0" applyNumberFormat="1" applyFont="1" applyFill="1" applyBorder="1" applyAlignment="1">
      <alignment horizontal="center" vertical="center"/>
    </xf>
    <xf numFmtId="1" fontId="2" fillId="72" borderId="133" xfId="0" applyNumberFormat="1" applyFont="1" applyFill="1" applyBorder="1" applyAlignment="1">
      <alignment horizontal="center" vertical="center"/>
    </xf>
    <xf numFmtId="1" fontId="2" fillId="72" borderId="11" xfId="0" applyNumberFormat="1" applyFont="1" applyFill="1" applyBorder="1" applyAlignment="1">
      <alignment horizontal="center" vertical="center"/>
    </xf>
    <xf numFmtId="1" fontId="2" fillId="72" borderId="44" xfId="0" applyNumberFormat="1" applyFont="1" applyFill="1" applyBorder="1" applyAlignment="1">
      <alignment horizontal="center" vertical="center"/>
    </xf>
    <xf numFmtId="0" fontId="2" fillId="72" borderId="159" xfId="0" applyNumberFormat="1" applyFont="1" applyFill="1" applyBorder="1" applyAlignment="1">
      <alignment horizontal="center" vertical="center"/>
    </xf>
    <xf numFmtId="1" fontId="2" fillId="72" borderId="50" xfId="0" applyNumberFormat="1" applyFont="1" applyFill="1" applyBorder="1" applyAlignment="1">
      <alignment horizontal="center" vertical="center"/>
    </xf>
    <xf numFmtId="0" fontId="2" fillId="72" borderId="159" xfId="0" applyNumberFormat="1" applyFont="1" applyFill="1" applyBorder="1" applyAlignment="1">
      <alignment horizontal="center" vertical="center" wrapText="1"/>
    </xf>
    <xf numFmtId="1" fontId="2" fillId="72" borderId="50" xfId="0" applyNumberFormat="1" applyFont="1" applyFill="1" applyBorder="1" applyAlignment="1">
      <alignment horizontal="center" vertical="center" wrapText="1"/>
    </xf>
    <xf numFmtId="0" fontId="2" fillId="72" borderId="171" xfId="0" applyNumberFormat="1" applyFont="1" applyFill="1" applyBorder="1" applyAlignment="1">
      <alignment horizontal="center" vertical="center" wrapText="1"/>
    </xf>
    <xf numFmtId="1" fontId="2" fillId="72" borderId="46" xfId="0" applyNumberFormat="1" applyFont="1" applyFill="1" applyBorder="1" applyAlignment="1">
      <alignment horizontal="center" vertical="center"/>
    </xf>
    <xf numFmtId="0" fontId="3" fillId="0" borderId="11" xfId="0" applyFont="1" applyBorder="1" applyAlignment="1">
      <alignment horizontal="center" vertical="top" wrapText="1"/>
    </xf>
    <xf numFmtId="0" fontId="33" fillId="73" borderId="11" xfId="0" applyFont="1" applyFill="1" applyBorder="1" applyAlignment="1">
      <alignment horizontal="left" vertical="top" wrapText="1"/>
    </xf>
    <xf numFmtId="0" fontId="56" fillId="0" borderId="11" xfId="16208" applyFont="1" applyAlignment="1">
      <alignment horizontal="left" wrapText="1"/>
    </xf>
    <xf numFmtId="0" fontId="25" fillId="0" borderId="11" xfId="16208"/>
  </cellXfs>
  <cellStyles count="24674">
    <cellStyle name="20% - Ênfase1 10" xfId="271" xr:uid="{86590DBD-B456-4729-A1E5-1537D7B9C46E}"/>
    <cellStyle name="20% - Ênfase1 10 2" xfId="272" xr:uid="{6E776AF9-7E5D-40D5-8EB4-CE3FD196517A}"/>
    <cellStyle name="20% - Ênfase1 10 3" xfId="3111" xr:uid="{078D209B-AD43-45B5-B760-D68D8FBC9B10}"/>
    <cellStyle name="20% - Ênfase1 10 3 2" xfId="4947" xr:uid="{E4FC7355-44FB-434E-BE4B-9350F663A06A}"/>
    <cellStyle name="20% - Ênfase1 10 3 2 2" xfId="8535" xr:uid="{97F28319-0455-41FC-AEFF-AC14A2B789F8}"/>
    <cellStyle name="20% - Ênfase1 10 3 2 2 2" xfId="15243" xr:uid="{2F9B8688-5637-4D02-AAFC-28D9CFF1006F}"/>
    <cellStyle name="20% - Ênfase1 10 3 2 2 3" xfId="19672" xr:uid="{463DC2FB-46B9-44AA-AA48-FAAA2CD8E20B}"/>
    <cellStyle name="20% - Ênfase1 10 3 2 2 4" xfId="23706" xr:uid="{C4395404-B6DD-46C9-9214-E8A054D8DCE7}"/>
    <cellStyle name="20% - Ênfase1 10 3 2 3" xfId="11656" xr:uid="{9AB068A6-2C53-4C29-A027-0519FEAADF4D}"/>
    <cellStyle name="20% - Ênfase1 10 3 2 4" xfId="17639" xr:uid="{46807AEE-0143-499E-9B68-4A5917BB30BD}"/>
    <cellStyle name="20% - Ênfase1 10 3 2 5" xfId="21779" xr:uid="{5B12F9C9-6D47-4783-8E41-20DE6D6BB786}"/>
    <cellStyle name="20% - Ênfase1 10 3 3" xfId="7508" xr:uid="{DB9CCC26-285C-4211-963A-8DE027D80FF1}"/>
    <cellStyle name="20% - Ênfase1 10 3 3 2" xfId="14216" xr:uid="{43B03E15-3ECC-4FDE-B6A6-D8752A0B5795}"/>
    <cellStyle name="20% - Ênfase1 10 3 3 3" xfId="19554" xr:uid="{F3C86143-2824-4955-936C-7CD340DF4122}"/>
    <cellStyle name="20% - Ênfase1 10 3 3 4" xfId="23654" xr:uid="{F44EF2B9-666B-4B82-A19E-03977A6D4D3B}"/>
    <cellStyle name="20% - Ênfase1 10 3 4" xfId="10925" xr:uid="{3441A235-C55D-4900-BB69-36F458DBDDE4}"/>
    <cellStyle name="20% - Ênfase1 10 3 5" xfId="17423" xr:uid="{DDADE0CA-C9AD-4641-9D3A-4FB3D8BEEDF2}"/>
    <cellStyle name="20% - Ênfase1 10 3 6" xfId="21727" xr:uid="{E40D4BDD-9ED7-4D26-937F-711D3B82E2CA}"/>
    <cellStyle name="20% - Ênfase1 10 4" xfId="4946" xr:uid="{A3F6F681-CEB9-4644-97DC-E9797AE40CF1}"/>
    <cellStyle name="20% - Ênfase1 10 4 2" xfId="8534" xr:uid="{F0083475-EE43-4913-AF13-BA2AAD7718A7}"/>
    <cellStyle name="20% - Ênfase1 10 4 2 2" xfId="15242" xr:uid="{956A2932-1106-4E4E-95BA-133C525820B8}"/>
    <cellStyle name="20% - Ênfase1 10 4 2 3" xfId="19671" xr:uid="{C6047E53-1B67-4AE8-A018-106929F5E554}"/>
    <cellStyle name="20% - Ênfase1 10 4 2 4" xfId="23705" xr:uid="{C90A2CD2-1A08-49F8-AC44-485CCA627A54}"/>
    <cellStyle name="20% - Ênfase1 10 4 3" xfId="11655" xr:uid="{0B42F04F-D99A-44FE-B83C-A4A4530601AE}"/>
    <cellStyle name="20% - Ênfase1 10 4 4" xfId="17638" xr:uid="{2B0FCC12-0B71-4D30-856E-FC9CB175FFDF}"/>
    <cellStyle name="20% - Ênfase1 10 4 5" xfId="21778" xr:uid="{A06233F6-DFEA-448B-977F-1D745A7C3D54}"/>
    <cellStyle name="20% - Ênfase1 10 5" xfId="6391" xr:uid="{CBCDD460-47F3-41EE-A9EF-0E1B055BB80F}"/>
    <cellStyle name="20% - Ênfase1 10 5 2" xfId="13099" xr:uid="{0316CE60-EEAD-4BB2-AEC5-FADC8A83B881}"/>
    <cellStyle name="20% - Ênfase1 10 5 3" xfId="18725" xr:uid="{A7718ABB-18FD-453C-ACBB-AB7F2F82589D}"/>
    <cellStyle name="20% - Ênfase1 10 5 4" xfId="22845" xr:uid="{25ADA975-324A-4026-83E2-4F5EFBA44FBE}"/>
    <cellStyle name="20% - Ênfase1 10 6" xfId="9628" xr:uid="{120F9E44-B119-4DED-A745-CCE335724DAD}"/>
    <cellStyle name="20% - Ênfase1 10 7" xfId="16321" xr:uid="{BD8DBBDF-7474-4F66-8B2E-25CB9424FA0A}"/>
    <cellStyle name="20% - Ênfase1 10 8" xfId="20918" xr:uid="{63D5D85A-BFD2-402D-A17D-43906448F32C}"/>
    <cellStyle name="20% - Ênfase1 11" xfId="273" xr:uid="{E0339BE9-8588-462C-BAAB-E00B78DC916F}"/>
    <cellStyle name="20% - Ênfase1 11 2" xfId="274" xr:uid="{F1B757FE-5431-4A83-93E5-66368AD157F2}"/>
    <cellStyle name="20% - Ênfase1 11 3" xfId="2948" xr:uid="{5DDDA804-4421-432A-8A10-5AD73D039213}"/>
    <cellStyle name="20% - Ênfase1 11 3 2" xfId="4949" xr:uid="{4705E65C-BA4C-4B4B-89CF-68D881B0B7FB}"/>
    <cellStyle name="20% - Ênfase1 11 3 2 2" xfId="8537" xr:uid="{66172C4A-929D-4107-891D-546983CA5DF3}"/>
    <cellStyle name="20% - Ênfase1 11 3 2 2 2" xfId="15245" xr:uid="{2B6333D1-6B2F-4DC0-9297-E4556B59C24B}"/>
    <cellStyle name="20% - Ênfase1 11 3 2 2 3" xfId="19674" xr:uid="{D96CC85E-57FF-41CC-A3B5-34E1B91B2CFA}"/>
    <cellStyle name="20% - Ênfase1 11 3 2 2 4" xfId="23708" xr:uid="{10F053A5-CFA6-4505-8469-DF3F3E97DD18}"/>
    <cellStyle name="20% - Ênfase1 11 3 2 3" xfId="11658" xr:uid="{412E5488-EDEE-4694-8F30-A1E47B9486DC}"/>
    <cellStyle name="20% - Ênfase1 11 3 2 4" xfId="17641" xr:uid="{D3AAD46A-2D91-42C8-863A-F4C135354E0D}"/>
    <cellStyle name="20% - Ênfase1 11 3 2 5" xfId="21781" xr:uid="{0E948858-3671-4D36-A7D6-678807FAECC5}"/>
    <cellStyle name="20% - Ênfase1 11 3 3" xfId="7345" xr:uid="{B70AFD84-9C2E-4F01-935C-B48FF1F3BAD6}"/>
    <cellStyle name="20% - Ênfase1 11 3 3 2" xfId="14053" xr:uid="{98B8AA19-E27A-45C5-94F4-CBDACDF10AFA}"/>
    <cellStyle name="20% - Ênfase1 11 3 3 3" xfId="19392" xr:uid="{760DD9D3-6CDF-441D-B1DC-25FBE43294A4}"/>
    <cellStyle name="20% - Ênfase1 11 3 3 4" xfId="23492" xr:uid="{EF1CE652-4433-4DC3-8F5E-1656087BA72D}"/>
    <cellStyle name="20% - Ênfase1 11 3 4" xfId="10763" xr:uid="{0B86D8AC-9B8D-4988-8441-502436D828C6}"/>
    <cellStyle name="20% - Ênfase1 11 3 5" xfId="17261" xr:uid="{2CE037CF-4D14-4B60-B3F0-41B28FADD61B}"/>
    <cellStyle name="20% - Ênfase1 11 3 6" xfId="21565" xr:uid="{7C04365D-E325-4FFA-8CEF-24BDA07E7D9F}"/>
    <cellStyle name="20% - Ênfase1 11 4" xfId="4948" xr:uid="{DA62D00C-084B-462D-930A-89B2D0232FC6}"/>
    <cellStyle name="20% - Ênfase1 11 4 2" xfId="8536" xr:uid="{7152D59B-5892-4277-A550-665BB70D0A16}"/>
    <cellStyle name="20% - Ênfase1 11 4 2 2" xfId="15244" xr:uid="{4C3D784D-959F-4849-95AC-C6C2D4B09BE7}"/>
    <cellStyle name="20% - Ênfase1 11 4 2 3" xfId="19673" xr:uid="{ED3102B0-D00D-43E7-9731-DEDA2B5A207B}"/>
    <cellStyle name="20% - Ênfase1 11 4 2 4" xfId="23707" xr:uid="{2D675358-A472-4687-818B-9043D273F2A1}"/>
    <cellStyle name="20% - Ênfase1 11 4 3" xfId="11657" xr:uid="{20DAD629-0266-445A-B9B2-AE2A747C7E89}"/>
    <cellStyle name="20% - Ênfase1 11 4 4" xfId="17640" xr:uid="{28064AF7-EEB8-4128-A267-FA5E83D063E1}"/>
    <cellStyle name="20% - Ênfase1 11 4 5" xfId="21780" xr:uid="{73D7D74B-589F-4767-9DB3-215397BAB1C0}"/>
    <cellStyle name="20% - Ênfase1 11 5" xfId="6392" xr:uid="{F2705BE5-6921-4A58-B5C2-A19EACEB36CC}"/>
    <cellStyle name="20% - Ênfase1 11 5 2" xfId="13100" xr:uid="{FC682BC1-14A9-4BD2-9B30-B283C983F58B}"/>
    <cellStyle name="20% - Ênfase1 11 5 3" xfId="18726" xr:uid="{8DAB8234-77EB-4FDC-82D1-E40BCAE73CA5}"/>
    <cellStyle name="20% - Ênfase1 11 5 4" xfId="22846" xr:uid="{7E7B3D42-D93C-4E88-943E-A3ADC3924A71}"/>
    <cellStyle name="20% - Ênfase1 11 6" xfId="9629" xr:uid="{98D3BAF8-274F-4BD1-AF47-9A21C6616535}"/>
    <cellStyle name="20% - Ênfase1 11 7" xfId="16322" xr:uid="{795CACF8-948B-4B90-83B1-D24971E2DE0A}"/>
    <cellStyle name="20% - Ênfase1 11 8" xfId="20919" xr:uid="{8F82AEF7-1544-4694-83D2-973E88F7C81A}"/>
    <cellStyle name="20% - Ênfase1 12" xfId="275" xr:uid="{F0CF6EDE-CA3B-4431-AAAC-4C3C4396EE2D}"/>
    <cellStyle name="20% - Ênfase1 12 2" xfId="276" xr:uid="{E2270F2E-2626-4563-86C1-2221CFA99C38}"/>
    <cellStyle name="20% - Ênfase1 12 3" xfId="3100" xr:uid="{67167DED-5DE4-4914-BE6A-CAA0C78BF424}"/>
    <cellStyle name="20% - Ênfase1 12 3 2" xfId="4951" xr:uid="{19777268-1CE5-4F14-BCC4-4805F4483D7F}"/>
    <cellStyle name="20% - Ênfase1 12 3 2 2" xfId="8539" xr:uid="{12C43DF1-732E-4D8D-A0E4-F2FE5758AA68}"/>
    <cellStyle name="20% - Ênfase1 12 3 2 2 2" xfId="15247" xr:uid="{A8B664BD-E036-4F70-B29D-60AFFFDCFE88}"/>
    <cellStyle name="20% - Ênfase1 12 3 2 2 3" xfId="19676" xr:uid="{00E03432-F9FE-4796-B072-2DCA8FFE2C79}"/>
    <cellStyle name="20% - Ênfase1 12 3 2 2 4" xfId="23710" xr:uid="{C5B81147-9976-4FDB-BD68-97DDE92AB723}"/>
    <cellStyle name="20% - Ênfase1 12 3 2 3" xfId="11660" xr:uid="{98772241-F314-40DF-BA88-3B6E74AF8283}"/>
    <cellStyle name="20% - Ênfase1 12 3 2 4" xfId="17643" xr:uid="{F8D8DCA9-3682-459D-82F3-740B4094E556}"/>
    <cellStyle name="20% - Ênfase1 12 3 2 5" xfId="21783" xr:uid="{CCDE3D0A-8100-4C8C-A275-DE03556790A1}"/>
    <cellStyle name="20% - Ênfase1 12 3 3" xfId="7497" xr:uid="{3DDE0C5D-58D0-466D-8E32-97D530AA44FE}"/>
    <cellStyle name="20% - Ênfase1 12 3 3 2" xfId="14205" xr:uid="{5EC839B7-3E47-4522-8AC3-0702A2364E3E}"/>
    <cellStyle name="20% - Ênfase1 12 3 3 3" xfId="19543" xr:uid="{36613451-8FE2-4612-BE6B-7E1C6A112F6B}"/>
    <cellStyle name="20% - Ênfase1 12 3 3 4" xfId="23643" xr:uid="{7F122546-C5B4-43DD-B770-5A34B000940F}"/>
    <cellStyle name="20% - Ênfase1 12 3 4" xfId="10914" xr:uid="{0BA96580-836D-4F1A-85F8-8BD3E722FB7C}"/>
    <cellStyle name="20% - Ênfase1 12 3 5" xfId="17412" xr:uid="{09A89DF7-0369-4D3F-8B29-D0E1D0632661}"/>
    <cellStyle name="20% - Ênfase1 12 3 6" xfId="21716" xr:uid="{F32C7074-C51A-4AD6-9F33-F829A63B1F4E}"/>
    <cellStyle name="20% - Ênfase1 12 4" xfId="4950" xr:uid="{6AF62A1A-C294-41CE-8FB6-6539D48338D9}"/>
    <cellStyle name="20% - Ênfase1 12 4 2" xfId="8538" xr:uid="{D662760F-6745-457E-9A2B-9B73D1351A2A}"/>
    <cellStyle name="20% - Ênfase1 12 4 2 2" xfId="15246" xr:uid="{8DA5ED80-77BE-45DC-A703-BE8127BBA419}"/>
    <cellStyle name="20% - Ênfase1 12 4 2 3" xfId="19675" xr:uid="{4604142C-557F-48CD-8156-E7E85130195D}"/>
    <cellStyle name="20% - Ênfase1 12 4 2 4" xfId="23709" xr:uid="{71E3B990-E837-4FE9-AF54-A4260D8B834A}"/>
    <cellStyle name="20% - Ênfase1 12 4 3" xfId="11659" xr:uid="{A663A59C-7C1A-4124-8F7F-AE780A10037B}"/>
    <cellStyle name="20% - Ênfase1 12 4 4" xfId="17642" xr:uid="{65BE094F-F9A1-4848-918B-DD291664F851}"/>
    <cellStyle name="20% - Ênfase1 12 4 5" xfId="21782" xr:uid="{0A8929C3-3BD3-42D0-86ED-B47F483BB3AF}"/>
    <cellStyle name="20% - Ênfase1 12 5" xfId="6393" xr:uid="{9BF73B47-5AFE-458E-82FF-2527D4FBF624}"/>
    <cellStyle name="20% - Ênfase1 12 5 2" xfId="13101" xr:uid="{40BDF286-6D09-427E-A781-7A49CCB78AFA}"/>
    <cellStyle name="20% - Ênfase1 12 5 3" xfId="18727" xr:uid="{9DBE8219-22E3-426C-AA45-9BC8FC19DA89}"/>
    <cellStyle name="20% - Ênfase1 12 5 4" xfId="22847" xr:uid="{15031712-A2E7-4021-84D2-C9804CD705C8}"/>
    <cellStyle name="20% - Ênfase1 12 6" xfId="9630" xr:uid="{48D43C68-642B-4BE8-834D-ABCCBA413760}"/>
    <cellStyle name="20% - Ênfase1 12 7" xfId="16323" xr:uid="{66C7694E-6330-400F-B720-2708E74276BB}"/>
    <cellStyle name="20% - Ênfase1 12 8" xfId="20920" xr:uid="{0A200AFC-244D-4D3F-9129-06AB9DB01397}"/>
    <cellStyle name="20% - Ênfase1 13" xfId="277" xr:uid="{7F461AB1-40E4-42CA-8875-DC8961EEF565}"/>
    <cellStyle name="20% - Ênfase1 13 2" xfId="278" xr:uid="{1B5A8500-8B5F-41E0-A11F-3C5EE89CB10E}"/>
    <cellStyle name="20% - Ênfase1 13 3" xfId="2965" xr:uid="{189D97B9-07B9-47AB-8828-4A9954D1DF97}"/>
    <cellStyle name="20% - Ênfase1 13 3 2" xfId="4953" xr:uid="{9B65EBBE-A716-4167-9538-1BAF49244FF3}"/>
    <cellStyle name="20% - Ênfase1 13 3 2 2" xfId="8541" xr:uid="{F91A3D3A-678E-416A-AC41-2DD581A02EBD}"/>
    <cellStyle name="20% - Ênfase1 13 3 2 2 2" xfId="15249" xr:uid="{A8B6EA2F-1E42-4730-9E3B-FA4031758333}"/>
    <cellStyle name="20% - Ênfase1 13 3 2 2 3" xfId="19678" xr:uid="{C15BD368-CD16-48D1-8765-B53AC646CA36}"/>
    <cellStyle name="20% - Ênfase1 13 3 2 2 4" xfId="23712" xr:uid="{7D882925-7536-477B-B1B5-8E934CB5FBDB}"/>
    <cellStyle name="20% - Ênfase1 13 3 2 3" xfId="11662" xr:uid="{F0CD28F8-2BA1-42C6-B530-E095603334FD}"/>
    <cellStyle name="20% - Ênfase1 13 3 2 4" xfId="17645" xr:uid="{49C571F3-4E0D-4C3A-8644-6EDF99B652E9}"/>
    <cellStyle name="20% - Ênfase1 13 3 2 5" xfId="21785" xr:uid="{50CBA152-0DBA-4D75-B7D3-1D80F47A60EC}"/>
    <cellStyle name="20% - Ênfase1 13 3 3" xfId="7362" xr:uid="{C8FA4050-EAAE-4ABE-BC61-0B0CD43F0F25}"/>
    <cellStyle name="20% - Ênfase1 13 3 3 2" xfId="14070" xr:uid="{A09E5D63-FBC0-4CA8-BE17-66F9EBA8AFB3}"/>
    <cellStyle name="20% - Ênfase1 13 3 3 3" xfId="19408" xr:uid="{FD33D2BE-4C3D-4D25-A408-338C4246A2BF}"/>
    <cellStyle name="20% - Ênfase1 13 3 3 4" xfId="23508" xr:uid="{31730CE3-883B-400F-9A9C-9449799CFAB3}"/>
    <cellStyle name="20% - Ênfase1 13 3 4" xfId="10779" xr:uid="{FE9D566C-ACA5-471E-B535-814697BE02CC}"/>
    <cellStyle name="20% - Ênfase1 13 3 5" xfId="17277" xr:uid="{02D94278-7916-42EF-908D-F378C5A866AE}"/>
    <cellStyle name="20% - Ênfase1 13 3 6" xfId="21581" xr:uid="{C1E9621F-4EF7-4F46-B272-36299F59D612}"/>
    <cellStyle name="20% - Ênfase1 13 4" xfId="4952" xr:uid="{FF97BE83-BFEC-4BE6-95DC-9D707A6DA073}"/>
    <cellStyle name="20% - Ênfase1 13 4 2" xfId="8540" xr:uid="{2A06E059-B052-40E3-AD88-C8AB15975D8E}"/>
    <cellStyle name="20% - Ênfase1 13 4 2 2" xfId="15248" xr:uid="{F5AD0162-7E02-40BC-94BB-6A1282CF239C}"/>
    <cellStyle name="20% - Ênfase1 13 4 2 3" xfId="19677" xr:uid="{F96BE921-3B8F-43D0-9E27-7FD5500159F6}"/>
    <cellStyle name="20% - Ênfase1 13 4 2 4" xfId="23711" xr:uid="{4A0BC7A7-D5C5-4DC0-83AB-2C9A933683A5}"/>
    <cellStyle name="20% - Ênfase1 13 4 3" xfId="11661" xr:uid="{71054E7B-37C4-443D-9361-1090FFC2568F}"/>
    <cellStyle name="20% - Ênfase1 13 4 4" xfId="17644" xr:uid="{865A30AB-FCE3-41D7-8854-A5428783BDA0}"/>
    <cellStyle name="20% - Ênfase1 13 4 5" xfId="21784" xr:uid="{8213CE3F-6313-401D-9F0B-14757DF2A76D}"/>
    <cellStyle name="20% - Ênfase1 13 5" xfId="6394" xr:uid="{F3600D34-D00D-43AB-B046-6E9120501396}"/>
    <cellStyle name="20% - Ênfase1 13 5 2" xfId="13102" xr:uid="{E2AAB22D-3BC8-4CFF-A4A7-8B513FF30AC1}"/>
    <cellStyle name="20% - Ênfase1 13 5 3" xfId="18728" xr:uid="{ACE48763-CC21-44B3-8518-5548030E07FF}"/>
    <cellStyle name="20% - Ênfase1 13 5 4" xfId="22848" xr:uid="{0F10D9DA-0211-4DD7-B1C2-BE65A77C23B4}"/>
    <cellStyle name="20% - Ênfase1 13 6" xfId="9631" xr:uid="{3AA33778-D006-4DEE-9D02-C5BFFE80D7B8}"/>
    <cellStyle name="20% - Ênfase1 13 7" xfId="16324" xr:uid="{D74CC81B-5326-471A-95C7-7A38CD946BC7}"/>
    <cellStyle name="20% - Ênfase1 13 8" xfId="20921" xr:uid="{0623BA4F-CD74-4F26-B4EC-688C12E4C05F}"/>
    <cellStyle name="20% - Ênfase1 14 2" xfId="279" xr:uid="{AC037534-AB7F-4887-9C26-04207FABFF3B}"/>
    <cellStyle name="20% - Ênfase1 15 2" xfId="280" xr:uid="{B5EE60BD-1B96-4619-BB4E-5BB012C17DBA}"/>
    <cellStyle name="20% - Ênfase1 16 2" xfId="281" xr:uid="{42D01FCD-3B56-4048-8104-9AA2F4426B88}"/>
    <cellStyle name="20% - Ênfase1 17 2" xfId="282" xr:uid="{0B66FF52-FE93-40D1-8067-6C717BC82CDC}"/>
    <cellStyle name="20% - Ênfase1 2" xfId="283" xr:uid="{F4F0E588-F0EB-4EAF-899E-1E372E6B02F3}"/>
    <cellStyle name="20% - Ênfase1 2 2" xfId="284" xr:uid="{DCE4F2D4-07AD-4CA8-A757-7014EC8417D5}"/>
    <cellStyle name="20% - Ênfase1 3" xfId="285" xr:uid="{FE96F349-A2AB-4CC6-826E-532F7F2A25D5}"/>
    <cellStyle name="20% - Ênfase1 3 2" xfId="286" xr:uid="{D4B4F517-E210-460A-B8A0-7F5839EF9375}"/>
    <cellStyle name="20% - Ênfase1 4" xfId="287" xr:uid="{03186B7C-0155-4391-95E7-5375841277CA}"/>
    <cellStyle name="20% - Ênfase1 4 2" xfId="288" xr:uid="{AE1FB383-2BE2-44A5-B39E-6FD79AD7B3A1}"/>
    <cellStyle name="20% - Ênfase1 5" xfId="289" xr:uid="{61C4C254-F3DF-455A-8ACF-4578A668B011}"/>
    <cellStyle name="20% - Ênfase1 5 2" xfId="290" xr:uid="{897238F1-3BDA-4DA7-81EB-60F37028ACAD}"/>
    <cellStyle name="20% - Ênfase1 6" xfId="291" xr:uid="{1C64457B-B3C7-4783-9D32-E52D514C0B2A}"/>
    <cellStyle name="20% - Ênfase1 6 2" xfId="292" xr:uid="{4E0752BB-FE15-4D6D-A94D-A7AF0E7DF9EF}"/>
    <cellStyle name="20% - Ênfase1 7" xfId="293" xr:uid="{9B991ECF-0C17-4619-BA7C-38C1A19498D3}"/>
    <cellStyle name="20% - Ênfase1 7 2" xfId="294" xr:uid="{14A8D898-2CD1-431E-B15D-556108F9E3C5}"/>
    <cellStyle name="20% - Ênfase1 8" xfId="295" xr:uid="{AD862796-27C9-472A-AC91-D5E9478DE2C4}"/>
    <cellStyle name="20% - Ênfase1 8 2" xfId="296" xr:uid="{9496E587-0876-4278-9B33-5EADD8F46B37}"/>
    <cellStyle name="20% - Ênfase1 9" xfId="297" xr:uid="{D4EB5C47-16B0-450C-A569-23AF6EB4F15A}"/>
    <cellStyle name="20% - Ênfase1 9 2" xfId="298" xr:uid="{5B2EAAFE-17BF-416B-A0CD-8EA65489BD1F}"/>
    <cellStyle name="20% - Ênfase2 10" xfId="299" xr:uid="{5B0C7AEE-4784-4194-BC52-EE7F9B7BCCD5}"/>
    <cellStyle name="20% - Ênfase2 10 2" xfId="300" xr:uid="{EA16E552-33FD-41D8-A1FB-9B5CDB78AB60}"/>
    <cellStyle name="20% - Ênfase2 10 3" xfId="3098" xr:uid="{6027DC9C-B1AF-4C87-8760-74688FF3D443}"/>
    <cellStyle name="20% - Ênfase2 10 3 2" xfId="4955" xr:uid="{0E654238-F150-4E0B-8249-487569EBAB20}"/>
    <cellStyle name="20% - Ênfase2 10 3 2 2" xfId="8543" xr:uid="{8D0B6CF8-16E8-49A5-95FB-592E9D7DF649}"/>
    <cellStyle name="20% - Ênfase2 10 3 2 2 2" xfId="15251" xr:uid="{10C2F5C3-BA18-4357-9E82-B14611722FE5}"/>
    <cellStyle name="20% - Ênfase2 10 3 2 2 3" xfId="19680" xr:uid="{18205DDC-04A4-4100-865C-DECF5E543C2C}"/>
    <cellStyle name="20% - Ênfase2 10 3 2 2 4" xfId="23714" xr:uid="{AFF9B646-57BA-421F-8A26-1DDC768CFC28}"/>
    <cellStyle name="20% - Ênfase2 10 3 2 3" xfId="11664" xr:uid="{2B141042-DCA0-47EF-B1D1-7C3B7516A859}"/>
    <cellStyle name="20% - Ênfase2 10 3 2 4" xfId="17647" xr:uid="{00CEACB4-5A9D-4F7B-B910-EE58617A6783}"/>
    <cellStyle name="20% - Ênfase2 10 3 2 5" xfId="21787" xr:uid="{CCC05697-D898-4CB3-B81C-18DE0F41546E}"/>
    <cellStyle name="20% - Ênfase2 10 3 3" xfId="7495" xr:uid="{D63253D6-AD9B-438F-AC67-F42586557E89}"/>
    <cellStyle name="20% - Ênfase2 10 3 3 2" xfId="14203" xr:uid="{C7BAD237-5B76-4538-9DEE-D521419697F7}"/>
    <cellStyle name="20% - Ênfase2 10 3 3 3" xfId="19541" xr:uid="{850E9C09-DCAA-4EB4-A982-5E8EA1ADDB31}"/>
    <cellStyle name="20% - Ênfase2 10 3 3 4" xfId="23641" xr:uid="{918D788E-A87E-445F-A54C-5E4C7BE19FF8}"/>
    <cellStyle name="20% - Ênfase2 10 3 4" xfId="10912" xr:uid="{F0E632CD-4DB2-4E7F-9A8F-181B66D770F9}"/>
    <cellStyle name="20% - Ênfase2 10 3 5" xfId="17410" xr:uid="{02828612-4C56-4D38-AE8F-5B1235C632B2}"/>
    <cellStyle name="20% - Ênfase2 10 3 6" xfId="21714" xr:uid="{02EC9ADA-8E04-440A-B596-28E352691CE0}"/>
    <cellStyle name="20% - Ênfase2 10 4" xfId="4954" xr:uid="{4B60F0FF-CA4A-49A4-AE17-35DACAB3E2E8}"/>
    <cellStyle name="20% - Ênfase2 10 4 2" xfId="8542" xr:uid="{757E5D08-39F2-4C00-975F-41ECE6C495EF}"/>
    <cellStyle name="20% - Ênfase2 10 4 2 2" xfId="15250" xr:uid="{3D7F5225-C02F-4AE9-B487-F4EB23EE5AA5}"/>
    <cellStyle name="20% - Ênfase2 10 4 2 3" xfId="19679" xr:uid="{2F10B61E-FA7F-43EB-B7EE-3FE089E861AF}"/>
    <cellStyle name="20% - Ênfase2 10 4 2 4" xfId="23713" xr:uid="{17E00602-0BDE-4915-976F-00D2B6974C97}"/>
    <cellStyle name="20% - Ênfase2 10 4 3" xfId="11663" xr:uid="{EEA28EAD-288B-41F1-8AE8-C7E948748157}"/>
    <cellStyle name="20% - Ênfase2 10 4 4" xfId="17646" xr:uid="{BBE3012C-05DE-45AE-A244-485667A9B0D6}"/>
    <cellStyle name="20% - Ênfase2 10 4 5" xfId="21786" xr:uid="{0C9B27F6-21CD-4BC9-9A99-5071DD6CB874}"/>
    <cellStyle name="20% - Ênfase2 10 5" xfId="6395" xr:uid="{45635F16-CF0D-4E2F-906D-720CA766C15E}"/>
    <cellStyle name="20% - Ênfase2 10 5 2" xfId="13103" xr:uid="{3033D0CE-3A35-4A95-AEF7-431F9BD1DD77}"/>
    <cellStyle name="20% - Ênfase2 10 5 3" xfId="18729" xr:uid="{A52BFA4B-BF1E-4B77-8DFB-21209AE41FB4}"/>
    <cellStyle name="20% - Ênfase2 10 5 4" xfId="22849" xr:uid="{95D6B9A3-56E2-44A0-991A-C585DF6D7AF0}"/>
    <cellStyle name="20% - Ênfase2 10 6" xfId="9632" xr:uid="{E88BBF29-7C73-4764-9ADC-6A09D3B04D3A}"/>
    <cellStyle name="20% - Ênfase2 10 7" xfId="16340" xr:uid="{ED002EE7-D66B-43AB-A188-A6A644AA54F3}"/>
    <cellStyle name="20% - Ênfase2 10 8" xfId="20922" xr:uid="{A1756984-3920-447A-9C7F-F80D384DDD5C}"/>
    <cellStyle name="20% - Ênfase2 11" xfId="301" xr:uid="{DAD634AF-8520-4729-889B-4F581A3A6C9D}"/>
    <cellStyle name="20% - Ênfase2 11 2" xfId="302" xr:uid="{31F26873-3FD6-4BD0-8BF9-59079AE04AA0}"/>
    <cellStyle name="20% - Ênfase2 11 3" xfId="2947" xr:uid="{1813DA25-E2E2-4EEB-88B6-C38D710DB6B9}"/>
    <cellStyle name="20% - Ênfase2 11 3 2" xfId="4957" xr:uid="{94053763-07FC-412C-AF97-CE53438C84E7}"/>
    <cellStyle name="20% - Ênfase2 11 3 2 2" xfId="8545" xr:uid="{F963ED30-C652-4889-B1D4-21056121551D}"/>
    <cellStyle name="20% - Ênfase2 11 3 2 2 2" xfId="15253" xr:uid="{3EFEA38F-F80E-49B8-AFB2-A32E93691691}"/>
    <cellStyle name="20% - Ênfase2 11 3 2 2 3" xfId="19682" xr:uid="{ADF5BA79-EC81-4E3A-870C-C51C9934ECD8}"/>
    <cellStyle name="20% - Ênfase2 11 3 2 2 4" xfId="23716" xr:uid="{C450523F-5816-45FD-BBF2-EEB74B0B2C1A}"/>
    <cellStyle name="20% - Ênfase2 11 3 2 3" xfId="11666" xr:uid="{C0E87864-EC10-4535-9D36-9450AD723B47}"/>
    <cellStyle name="20% - Ênfase2 11 3 2 4" xfId="17649" xr:uid="{05A55001-A9E6-40FB-A462-889D76F287F7}"/>
    <cellStyle name="20% - Ênfase2 11 3 2 5" xfId="21789" xr:uid="{A02605F1-CA74-4041-9D7F-DA5AE0ED92E8}"/>
    <cellStyle name="20% - Ênfase2 11 3 3" xfId="7344" xr:uid="{184E15B8-BDD3-44FF-B833-50312DDABF8D}"/>
    <cellStyle name="20% - Ênfase2 11 3 3 2" xfId="14052" xr:uid="{5149AE00-1AC2-48AB-BB2E-D4F4D53D30F7}"/>
    <cellStyle name="20% - Ênfase2 11 3 3 3" xfId="19391" xr:uid="{40B93CB1-4688-46FA-BB29-769B92A571D9}"/>
    <cellStyle name="20% - Ênfase2 11 3 3 4" xfId="23491" xr:uid="{109E9BF9-8FC8-470B-8146-E242A1ED4A16}"/>
    <cellStyle name="20% - Ênfase2 11 3 4" xfId="10762" xr:uid="{93352A31-2EF2-4B9F-A373-8D4C0A34C9BF}"/>
    <cellStyle name="20% - Ênfase2 11 3 5" xfId="17260" xr:uid="{2DFF6C08-6D8D-48CC-A0E4-08F6981D11E9}"/>
    <cellStyle name="20% - Ênfase2 11 3 6" xfId="21564" xr:uid="{84DEB27F-DE5A-4708-AE7D-6F9FC8818E8D}"/>
    <cellStyle name="20% - Ênfase2 11 4" xfId="4956" xr:uid="{326881AB-FA0B-4EC3-A7BF-CF4E38C1AF51}"/>
    <cellStyle name="20% - Ênfase2 11 4 2" xfId="8544" xr:uid="{0B35992B-421C-464B-A01B-6D1B347100C9}"/>
    <cellStyle name="20% - Ênfase2 11 4 2 2" xfId="15252" xr:uid="{85DCE318-316D-4A97-9E52-9FB296554BBF}"/>
    <cellStyle name="20% - Ênfase2 11 4 2 3" xfId="19681" xr:uid="{5FBF1CEA-5900-43DA-B693-9184BCE7122D}"/>
    <cellStyle name="20% - Ênfase2 11 4 2 4" xfId="23715" xr:uid="{79C7D071-A847-4276-89B6-5DB727A87F1D}"/>
    <cellStyle name="20% - Ênfase2 11 4 3" xfId="11665" xr:uid="{DFF1266E-90A4-40BE-98AE-74DA7A609962}"/>
    <cellStyle name="20% - Ênfase2 11 4 4" xfId="17648" xr:uid="{16A7E1A3-6465-4E18-880B-48EC1CE8CD6F}"/>
    <cellStyle name="20% - Ênfase2 11 4 5" xfId="21788" xr:uid="{7D7A2F03-0502-4819-81A8-91EB1D936EAA}"/>
    <cellStyle name="20% - Ênfase2 11 5" xfId="6396" xr:uid="{D0E91F70-60B8-4B48-94CF-379400B1EF02}"/>
    <cellStyle name="20% - Ênfase2 11 5 2" xfId="13104" xr:uid="{8DE0C3BC-5FD8-4F89-8D48-B65CAD8B5B00}"/>
    <cellStyle name="20% - Ênfase2 11 5 3" xfId="18730" xr:uid="{0927BC92-346B-45ED-8F33-F0B4FE0D6771}"/>
    <cellStyle name="20% - Ênfase2 11 5 4" xfId="22850" xr:uid="{898AC372-4F8E-4506-BE14-AFFCDD35BBED}"/>
    <cellStyle name="20% - Ênfase2 11 6" xfId="9633" xr:uid="{8EF48EEC-FCA8-40B6-86C9-AA3C2593A86C}"/>
    <cellStyle name="20% - Ênfase2 11 7" xfId="16342" xr:uid="{01033A44-73BA-4D84-A51C-783FA92EEB75}"/>
    <cellStyle name="20% - Ênfase2 11 8" xfId="20923" xr:uid="{AFC2ADE0-3ABA-4657-BFBC-5B13FC4BEA1F}"/>
    <cellStyle name="20% - Ênfase2 12" xfId="303" xr:uid="{D91578AE-025F-45D4-BB76-03914899817F}"/>
    <cellStyle name="20% - Ênfase2 12 2" xfId="304" xr:uid="{9CF912C2-6234-4FB5-848C-8A2A0EF424DF}"/>
    <cellStyle name="20% - Ênfase2 12 3" xfId="3049" xr:uid="{8A3D72F6-A7CC-42F7-AB1D-1B2AAD8FF0B8}"/>
    <cellStyle name="20% - Ênfase2 12 3 2" xfId="4959" xr:uid="{EA17F604-74C2-49C1-811A-15E0B3D2E1E0}"/>
    <cellStyle name="20% - Ênfase2 12 3 2 2" xfId="8547" xr:uid="{05009AE6-EA44-432D-A171-680363EF58D0}"/>
    <cellStyle name="20% - Ênfase2 12 3 2 2 2" xfId="15255" xr:uid="{CE0C83A4-6551-4DF6-ACEA-AF1F0C9EBBAD}"/>
    <cellStyle name="20% - Ênfase2 12 3 2 2 3" xfId="19684" xr:uid="{981B45F2-A7E2-4DD6-A0F3-03E370829C4A}"/>
    <cellStyle name="20% - Ênfase2 12 3 2 2 4" xfId="23718" xr:uid="{A2487695-D540-4E2F-9FD1-9C61411D2CF9}"/>
    <cellStyle name="20% - Ênfase2 12 3 2 3" xfId="11668" xr:uid="{8FB6DF3F-BC24-41A5-A9C7-774E255458EB}"/>
    <cellStyle name="20% - Ênfase2 12 3 2 4" xfId="17651" xr:uid="{6B7DFACC-2E20-4874-8FEC-E3D1C78639C3}"/>
    <cellStyle name="20% - Ênfase2 12 3 2 5" xfId="21791" xr:uid="{C251D2BF-605E-430C-AD23-2C0CC2FDC53F}"/>
    <cellStyle name="20% - Ênfase2 12 3 3" xfId="7446" xr:uid="{C78FA90D-2286-4707-BC52-F321EDE0B8A0}"/>
    <cellStyle name="20% - Ênfase2 12 3 3 2" xfId="14154" xr:uid="{C7B75259-6415-4E8D-BB50-4055D3B1CB38}"/>
    <cellStyle name="20% - Ênfase2 12 3 3 3" xfId="19492" xr:uid="{E2B517D0-29F1-49CF-8BCA-F82C8ADAFA30}"/>
    <cellStyle name="20% - Ênfase2 12 3 3 4" xfId="23592" xr:uid="{87131852-D86D-44EB-8147-3609B825150E}"/>
    <cellStyle name="20% - Ênfase2 12 3 4" xfId="10863" xr:uid="{36DD73D3-8F67-4B86-A044-CE847C44135C}"/>
    <cellStyle name="20% - Ênfase2 12 3 5" xfId="17361" xr:uid="{E7E73576-2323-48E0-B77F-304EE279B354}"/>
    <cellStyle name="20% - Ênfase2 12 3 6" xfId="21665" xr:uid="{E2033D08-C67D-460A-BF5E-75F5761F1724}"/>
    <cellStyle name="20% - Ênfase2 12 4" xfId="4958" xr:uid="{25E81411-77C0-4029-94EE-D69ED554D629}"/>
    <cellStyle name="20% - Ênfase2 12 4 2" xfId="8546" xr:uid="{3C0BFA18-0DDB-4594-BE4E-D710B36F8BC4}"/>
    <cellStyle name="20% - Ênfase2 12 4 2 2" xfId="15254" xr:uid="{6B851C4D-E5DE-4793-8031-CFBB960A7285}"/>
    <cellStyle name="20% - Ênfase2 12 4 2 3" xfId="19683" xr:uid="{6CE6725D-53DD-4FB0-8345-B7705EF597F4}"/>
    <cellStyle name="20% - Ênfase2 12 4 2 4" xfId="23717" xr:uid="{ED407F68-AA84-4A1E-93D8-2E12409A7D99}"/>
    <cellStyle name="20% - Ênfase2 12 4 3" xfId="11667" xr:uid="{17E2BC61-AAD9-4679-90B6-DCDC9FF9601F}"/>
    <cellStyle name="20% - Ênfase2 12 4 4" xfId="17650" xr:uid="{37A93BC2-4E25-438D-B75C-2A1894311CF1}"/>
    <cellStyle name="20% - Ênfase2 12 4 5" xfId="21790" xr:uid="{9CE683D1-CFEF-4CCF-801E-BBD8F8F30AC6}"/>
    <cellStyle name="20% - Ênfase2 12 5" xfId="6397" xr:uid="{16B3EFBD-2AF3-4C2A-9F25-DE3D8630215E}"/>
    <cellStyle name="20% - Ênfase2 12 5 2" xfId="13105" xr:uid="{A75CD44E-C796-48DE-ABF5-0D35961CB797}"/>
    <cellStyle name="20% - Ênfase2 12 5 3" xfId="18731" xr:uid="{E619F3E4-D512-409D-B9C1-A388BB8CD1DF}"/>
    <cellStyle name="20% - Ênfase2 12 5 4" xfId="22851" xr:uid="{490E5D83-9E15-478D-A8B8-5A56E8D0185F}"/>
    <cellStyle name="20% - Ênfase2 12 6" xfId="9634" xr:uid="{9ECFE71B-872D-47E4-91F4-3664AA3950C8}"/>
    <cellStyle name="20% - Ênfase2 12 7" xfId="16344" xr:uid="{C9B52887-AEC1-488D-BFF2-B357B84AD926}"/>
    <cellStyle name="20% - Ênfase2 12 8" xfId="20924" xr:uid="{901ED64A-74BA-4B16-A288-528993763ACF}"/>
    <cellStyle name="20% - Ênfase2 13" xfId="305" xr:uid="{878B7AED-A874-42D7-ADFA-CFB05822E962}"/>
    <cellStyle name="20% - Ênfase2 13 2" xfId="306" xr:uid="{461CC2D8-D818-46E5-AE00-2153ED610C22}"/>
    <cellStyle name="20% - Ênfase2 13 3" xfId="3099" xr:uid="{851E6BF8-8188-4CCC-88B5-20BD737CB3BC}"/>
    <cellStyle name="20% - Ênfase2 13 3 2" xfId="4961" xr:uid="{A180E9F6-1F21-412C-8E5C-2536D1117B05}"/>
    <cellStyle name="20% - Ênfase2 13 3 2 2" xfId="8549" xr:uid="{893019BA-3E42-4777-A296-247886FE670B}"/>
    <cellStyle name="20% - Ênfase2 13 3 2 2 2" xfId="15257" xr:uid="{AE1EACED-0B8A-470E-A51E-22ABF9455D92}"/>
    <cellStyle name="20% - Ênfase2 13 3 2 2 3" xfId="19686" xr:uid="{F0DE45EE-C873-4637-8B95-5344E10ABAF5}"/>
    <cellStyle name="20% - Ênfase2 13 3 2 2 4" xfId="23720" xr:uid="{D36A3049-A95C-4429-8001-96B700AD5513}"/>
    <cellStyle name="20% - Ênfase2 13 3 2 3" xfId="11670" xr:uid="{1BC43496-8866-411D-BDBB-652AFF825C22}"/>
    <cellStyle name="20% - Ênfase2 13 3 2 4" xfId="17653" xr:uid="{87861929-995F-4BE3-B746-A880338C4029}"/>
    <cellStyle name="20% - Ênfase2 13 3 2 5" xfId="21793" xr:uid="{4F3B0291-2A2F-49E7-8794-C72536C408BF}"/>
    <cellStyle name="20% - Ênfase2 13 3 3" xfId="7496" xr:uid="{6CE8A92C-4CB1-4443-B15F-EE9C22EBBD1C}"/>
    <cellStyle name="20% - Ênfase2 13 3 3 2" xfId="14204" xr:uid="{52A33F20-7793-49B7-AA60-CBE81A771EFD}"/>
    <cellStyle name="20% - Ênfase2 13 3 3 3" xfId="19542" xr:uid="{38D48ABF-8BF6-4B0D-80B9-458AF149125A}"/>
    <cellStyle name="20% - Ênfase2 13 3 3 4" xfId="23642" xr:uid="{59BA12C8-6960-4EC4-907B-F9CEFDFE3CCC}"/>
    <cellStyle name="20% - Ênfase2 13 3 4" xfId="10913" xr:uid="{4132F785-46C2-431E-B8D6-F5DEC74E20D6}"/>
    <cellStyle name="20% - Ênfase2 13 3 5" xfId="17411" xr:uid="{B228E748-7C58-44DF-B084-5706630373C5}"/>
    <cellStyle name="20% - Ênfase2 13 3 6" xfId="21715" xr:uid="{A8690E52-8552-4E37-A037-668FA912AB2D}"/>
    <cellStyle name="20% - Ênfase2 13 4" xfId="4960" xr:uid="{C10F3CFE-E9BD-432F-9F11-83ACBA67436C}"/>
    <cellStyle name="20% - Ênfase2 13 4 2" xfId="8548" xr:uid="{979A8EE7-1007-4ED2-BBE0-AB40D04D9C8F}"/>
    <cellStyle name="20% - Ênfase2 13 4 2 2" xfId="15256" xr:uid="{607807DE-4E93-4250-B827-5503F39D8FF8}"/>
    <cellStyle name="20% - Ênfase2 13 4 2 3" xfId="19685" xr:uid="{2F576B51-6934-4455-BB71-59C9DCB12672}"/>
    <cellStyle name="20% - Ênfase2 13 4 2 4" xfId="23719" xr:uid="{4837F211-5305-44D4-9CFE-55D003D8828A}"/>
    <cellStyle name="20% - Ênfase2 13 4 3" xfId="11669" xr:uid="{F05C674D-E9D8-48B0-BDFA-602140F60B0A}"/>
    <cellStyle name="20% - Ênfase2 13 4 4" xfId="17652" xr:uid="{7A9B0BC9-EEF0-4F35-96D1-A6FDD85D6E19}"/>
    <cellStyle name="20% - Ênfase2 13 4 5" xfId="21792" xr:uid="{633F1EAF-A5F7-4DB1-91DA-9FA978EB5583}"/>
    <cellStyle name="20% - Ênfase2 13 5" xfId="6398" xr:uid="{29BA05D5-C230-4B1C-B841-86F86A97857D}"/>
    <cellStyle name="20% - Ênfase2 13 5 2" xfId="13106" xr:uid="{971F2F74-D155-4936-9444-4E6D45EA9A69}"/>
    <cellStyle name="20% - Ênfase2 13 5 3" xfId="18732" xr:uid="{7364AD16-B480-4815-A7EA-FC30369C9853}"/>
    <cellStyle name="20% - Ênfase2 13 5 4" xfId="22852" xr:uid="{F88402C6-82E5-451B-94A3-BD77DF7A8CF6}"/>
    <cellStyle name="20% - Ênfase2 13 6" xfId="9635" xr:uid="{7543CA21-9BF5-48AB-B84A-84E5A61FF8BA}"/>
    <cellStyle name="20% - Ênfase2 13 7" xfId="16346" xr:uid="{F06ABCE1-94BE-4034-81B3-1032399F77ED}"/>
    <cellStyle name="20% - Ênfase2 13 8" xfId="20925" xr:uid="{979A7EE9-80FA-4924-8145-A4A085323052}"/>
    <cellStyle name="20% - Ênfase2 14 2" xfId="307" xr:uid="{98F71A78-1F53-4111-A447-FF3EF1F00060}"/>
    <cellStyle name="20% - Ênfase2 15 2" xfId="308" xr:uid="{04D7E98A-7E80-4FBF-8970-5C08B0085F53}"/>
    <cellStyle name="20% - Ênfase2 16 2" xfId="309" xr:uid="{3B9B72E0-74E2-475C-9E4B-11F0709C6987}"/>
    <cellStyle name="20% - Ênfase2 17 2" xfId="310" xr:uid="{A1F5AD43-4F9A-4ED5-A610-0ED0ADBA2374}"/>
    <cellStyle name="20% - Ênfase2 2" xfId="311" xr:uid="{B9B50755-DDEC-4658-958A-052A44604293}"/>
    <cellStyle name="20% - Ênfase2 2 2" xfId="312" xr:uid="{2DF91C40-3C7A-4036-ABFE-55BB6030EC1C}"/>
    <cellStyle name="20% - Ênfase2 3" xfId="313" xr:uid="{324891FC-47E1-49F5-A2B3-44B5F6592385}"/>
    <cellStyle name="20% - Ênfase2 3 2" xfId="314" xr:uid="{B9AD4EEE-703C-4A34-BDD7-2FFC754B82C1}"/>
    <cellStyle name="20% - Ênfase2 4" xfId="315" xr:uid="{E621745C-3F14-474A-97AF-13988CE4CA10}"/>
    <cellStyle name="20% - Ênfase2 4 2" xfId="316" xr:uid="{18F81106-0697-4E8F-81A1-A0230EFC8312}"/>
    <cellStyle name="20% - Ênfase2 5" xfId="317" xr:uid="{07C49B5F-0CA8-41AC-8756-7CD6A95B057F}"/>
    <cellStyle name="20% - Ênfase2 5 2" xfId="318" xr:uid="{0E8B1721-02F3-4A1E-B311-A43158064172}"/>
    <cellStyle name="20% - Ênfase2 6" xfId="319" xr:uid="{C5AE3B23-B8F7-4F46-8F73-B81226FC6FF1}"/>
    <cellStyle name="20% - Ênfase2 6 2" xfId="320" xr:uid="{8EEA870F-CE9C-41B0-90E2-B17527509E16}"/>
    <cellStyle name="20% - Ênfase2 7" xfId="321" xr:uid="{ACF702E9-6DCF-4B73-9B78-219D9DB8DB99}"/>
    <cellStyle name="20% - Ênfase2 7 2" xfId="322" xr:uid="{09F96D06-111D-4503-BCA5-7D8A3920B9F2}"/>
    <cellStyle name="20% - Ênfase2 8" xfId="323" xr:uid="{87DB8A78-CD3E-4B46-908E-46290502E618}"/>
    <cellStyle name="20% - Ênfase2 8 2" xfId="324" xr:uid="{57C39D00-01AD-4557-A140-D065F043428B}"/>
    <cellStyle name="20% - Ênfase2 9" xfId="325" xr:uid="{F3DFCF8B-985B-415C-96D7-C6A82C9AFFF0}"/>
    <cellStyle name="20% - Ênfase2 9 2" xfId="326" xr:uid="{5D82BEE7-7CC4-4B20-B5C4-57A67242D59D}"/>
    <cellStyle name="20% - Ênfase3 10" xfId="327" xr:uid="{9174A4C4-8C12-4EB5-B348-6D05AEDEA6EC}"/>
    <cellStyle name="20% - Ênfase3 10 2" xfId="328" xr:uid="{BDD3DE98-A882-46D0-87EC-3D0FA24C2402}"/>
    <cellStyle name="20% - Ênfase3 10 3" xfId="3045" xr:uid="{EA7E25C8-FA63-4932-B3DA-C466F2F0DAA6}"/>
    <cellStyle name="20% - Ênfase3 10 3 2" xfId="4963" xr:uid="{19D76385-44CD-44DA-9D5F-0895B0157660}"/>
    <cellStyle name="20% - Ênfase3 10 3 2 2" xfId="8551" xr:uid="{3DA06962-7BDA-4249-87A6-298B8804C47A}"/>
    <cellStyle name="20% - Ênfase3 10 3 2 2 2" xfId="15259" xr:uid="{2DBCFF5E-E166-490D-B79E-8BCB950710F8}"/>
    <cellStyle name="20% - Ênfase3 10 3 2 2 3" xfId="19688" xr:uid="{70DEF9E2-A2C0-4E74-B56D-D3D27D727F6B}"/>
    <cellStyle name="20% - Ênfase3 10 3 2 2 4" xfId="23722" xr:uid="{408F2E7B-B322-4997-B2F1-BD8BADAFDDF2}"/>
    <cellStyle name="20% - Ênfase3 10 3 2 3" xfId="11672" xr:uid="{46DDDC9D-43A9-4F48-B220-58211B5DA0B1}"/>
    <cellStyle name="20% - Ênfase3 10 3 2 4" xfId="17655" xr:uid="{12F85208-A2C8-4608-8B3A-283384E192FB}"/>
    <cellStyle name="20% - Ênfase3 10 3 2 5" xfId="21795" xr:uid="{BC822DAA-3637-4424-B1D1-73993E900D5E}"/>
    <cellStyle name="20% - Ênfase3 10 3 3" xfId="7442" xr:uid="{47328FC9-DD6F-473F-84C1-7E348D47CBBD}"/>
    <cellStyle name="20% - Ênfase3 10 3 3 2" xfId="14150" xr:uid="{B69E9504-9FEC-42EC-A5C0-461249F414D7}"/>
    <cellStyle name="20% - Ênfase3 10 3 3 3" xfId="19488" xr:uid="{B468F653-5433-41D5-B3B5-DD0ADB980C2D}"/>
    <cellStyle name="20% - Ênfase3 10 3 3 4" xfId="23588" xr:uid="{F5813791-6F4B-4F16-A7B2-812D660E2B86}"/>
    <cellStyle name="20% - Ênfase3 10 3 4" xfId="10859" xr:uid="{EF20D218-587F-41C1-BE88-091F27459AED}"/>
    <cellStyle name="20% - Ênfase3 10 3 5" xfId="17357" xr:uid="{872CF3BD-39CA-4FF5-973F-52470A582C48}"/>
    <cellStyle name="20% - Ênfase3 10 3 6" xfId="21661" xr:uid="{213A164E-9E23-4FB4-965E-C72B58782758}"/>
    <cellStyle name="20% - Ênfase3 10 4" xfId="4962" xr:uid="{12DB934B-A2CF-4BA5-BB3D-DDE4ED2B0D7F}"/>
    <cellStyle name="20% - Ênfase3 10 4 2" xfId="8550" xr:uid="{CAD62280-5C74-41CB-842D-5DAB55157DEE}"/>
    <cellStyle name="20% - Ênfase3 10 4 2 2" xfId="15258" xr:uid="{E81EA0FD-8310-480C-AAC6-70B655ABD2AC}"/>
    <cellStyle name="20% - Ênfase3 10 4 2 3" xfId="19687" xr:uid="{7603E7CA-70A4-456E-A171-7AB04B532736}"/>
    <cellStyle name="20% - Ênfase3 10 4 2 4" xfId="23721" xr:uid="{044AC9B9-1903-4936-8680-D485F9DABEC0}"/>
    <cellStyle name="20% - Ênfase3 10 4 3" xfId="11671" xr:uid="{9577C6FD-E48F-4D53-99DB-B18253D15346}"/>
    <cellStyle name="20% - Ênfase3 10 4 4" xfId="17654" xr:uid="{D1713871-7721-4299-8167-B855296B5CC8}"/>
    <cellStyle name="20% - Ênfase3 10 4 5" xfId="21794" xr:uid="{8AAEB457-C6E7-4324-A5B9-EA918642DE26}"/>
    <cellStyle name="20% - Ênfase3 10 5" xfId="6399" xr:uid="{FFAD9520-D1E2-4CFB-BED0-955933D6B2A1}"/>
    <cellStyle name="20% - Ênfase3 10 5 2" xfId="13107" xr:uid="{6C3B407E-25F1-46A4-B3BD-CCB1A26A4231}"/>
    <cellStyle name="20% - Ênfase3 10 5 3" xfId="18733" xr:uid="{45641B09-CE9C-4A20-8676-56AED6A7D03B}"/>
    <cellStyle name="20% - Ênfase3 10 5 4" xfId="22853" xr:uid="{4B2C3C52-27A3-4354-A67E-9C96E42D0ED6}"/>
    <cellStyle name="20% - Ênfase3 10 6" xfId="9636" xr:uid="{04A33944-10D5-41C7-BECC-08E1817AF7CC}"/>
    <cellStyle name="20% - Ênfase3 10 7" xfId="16368" xr:uid="{7BD31AA6-1D1C-4095-B2AC-30EF024D66E8}"/>
    <cellStyle name="20% - Ênfase3 10 8" xfId="20926" xr:uid="{D4FF16AD-4F86-490A-8971-A958C7165553}"/>
    <cellStyle name="20% - Ênfase3 11" xfId="329" xr:uid="{18425F76-004F-4CF2-9AE8-140AA381E161}"/>
    <cellStyle name="20% - Ênfase3 11 2" xfId="330" xr:uid="{79F78A99-73F8-4E41-84AA-44AF45FFC68C}"/>
    <cellStyle name="20% - Ênfase3 11 3" xfId="3110" xr:uid="{885EFBA1-D89A-4257-BDDA-6F6C4785DE25}"/>
    <cellStyle name="20% - Ênfase3 11 3 2" xfId="4965" xr:uid="{D743E598-7CE0-4FCC-9B19-C8D72ECD1E98}"/>
    <cellStyle name="20% - Ênfase3 11 3 2 2" xfId="8553" xr:uid="{76A2F238-C5E5-4810-8F74-903F772531EB}"/>
    <cellStyle name="20% - Ênfase3 11 3 2 2 2" xfId="15261" xr:uid="{4C776DDF-0E5B-4FBE-9BA4-653B5654098E}"/>
    <cellStyle name="20% - Ênfase3 11 3 2 2 3" xfId="19690" xr:uid="{6B44A5FE-0266-4CFB-AD97-4E03BB9E4E56}"/>
    <cellStyle name="20% - Ênfase3 11 3 2 2 4" xfId="23724" xr:uid="{6DA82900-087B-4AF9-8E19-9D9618FEFDEF}"/>
    <cellStyle name="20% - Ênfase3 11 3 2 3" xfId="11674" xr:uid="{88D83255-07BC-47B5-8DB4-7B241F67EC33}"/>
    <cellStyle name="20% - Ênfase3 11 3 2 4" xfId="17657" xr:uid="{2E8BFCF5-DFD4-48EB-86A8-F85C6C29CF44}"/>
    <cellStyle name="20% - Ênfase3 11 3 2 5" xfId="21797" xr:uid="{867A0564-1EEB-4DCA-9134-581F79A2195D}"/>
    <cellStyle name="20% - Ênfase3 11 3 3" xfId="7507" xr:uid="{5BF09C09-C005-41DF-93FC-7E93A967715B}"/>
    <cellStyle name="20% - Ênfase3 11 3 3 2" xfId="14215" xr:uid="{1C8FB628-215C-404E-92D4-04751B9AD856}"/>
    <cellStyle name="20% - Ênfase3 11 3 3 3" xfId="19553" xr:uid="{7224C46C-D303-497C-BB8F-FA2CC3410745}"/>
    <cellStyle name="20% - Ênfase3 11 3 3 4" xfId="23653" xr:uid="{F766FA37-55D6-4841-9A82-453AD14D8942}"/>
    <cellStyle name="20% - Ênfase3 11 3 4" xfId="10924" xr:uid="{F195FCB4-AF83-4B20-BB66-2ECE3BD646E3}"/>
    <cellStyle name="20% - Ênfase3 11 3 5" xfId="17422" xr:uid="{1EB79B31-962A-4A0D-B237-8F13BCCB95B1}"/>
    <cellStyle name="20% - Ênfase3 11 3 6" xfId="21726" xr:uid="{C4C73BF8-4665-49FD-8077-77CF9BB01378}"/>
    <cellStyle name="20% - Ênfase3 11 4" xfId="4964" xr:uid="{F7947CEA-7980-435A-A019-946B1858E641}"/>
    <cellStyle name="20% - Ênfase3 11 4 2" xfId="8552" xr:uid="{8555D666-2A8F-4D5E-8AA6-E47ED61FC04E}"/>
    <cellStyle name="20% - Ênfase3 11 4 2 2" xfId="15260" xr:uid="{FDAB959F-C162-46C9-AAD4-66BB7D16A86E}"/>
    <cellStyle name="20% - Ênfase3 11 4 2 3" xfId="19689" xr:uid="{141E2AB3-7FA6-41A0-B640-1BAF99B91FE2}"/>
    <cellStyle name="20% - Ênfase3 11 4 2 4" xfId="23723" xr:uid="{2481D9E3-5693-49BF-8659-E97210F5EB58}"/>
    <cellStyle name="20% - Ênfase3 11 4 3" xfId="11673" xr:uid="{3BC5048A-6D82-4239-94E2-A4903AA0CDE4}"/>
    <cellStyle name="20% - Ênfase3 11 4 4" xfId="17656" xr:uid="{022D4EEB-AC26-408D-B25D-3F8F35AD740C}"/>
    <cellStyle name="20% - Ênfase3 11 4 5" xfId="21796" xr:uid="{47F1A250-35FF-4F5F-B982-54096C6CBDF2}"/>
    <cellStyle name="20% - Ênfase3 11 5" xfId="6400" xr:uid="{B5E8891C-C139-44DC-AE1F-88C04BDFA5CC}"/>
    <cellStyle name="20% - Ênfase3 11 5 2" xfId="13108" xr:uid="{B47FA1E8-170B-4A67-BC4F-3823DFF739DD}"/>
    <cellStyle name="20% - Ênfase3 11 5 3" xfId="18734" xr:uid="{C3360990-3B65-419A-B512-F98219E85E84}"/>
    <cellStyle name="20% - Ênfase3 11 5 4" xfId="22854" xr:uid="{F55AF438-BD16-42D9-BC9E-7C75365E41B3}"/>
    <cellStyle name="20% - Ênfase3 11 6" xfId="9637" xr:uid="{8F07CB68-6644-42C4-BE84-03F200BBA92B}"/>
    <cellStyle name="20% - Ênfase3 11 7" xfId="16369" xr:uid="{291F2AB1-E22D-4404-8556-156A104F3E63}"/>
    <cellStyle name="20% - Ênfase3 11 8" xfId="20927" xr:uid="{D20F7725-990C-482D-AA7C-C2908CC0D0B4}"/>
    <cellStyle name="20% - Ênfase3 12" xfId="331" xr:uid="{5AEAB55A-14F4-4F3A-89E6-03B8FBA1FBD3}"/>
    <cellStyle name="20% - Ênfase3 12 2" xfId="332" xr:uid="{37A30417-9F0D-439F-B907-690B6E87DCAB}"/>
    <cellStyle name="20% - Ênfase3 12 3" xfId="3039" xr:uid="{E439CEDF-75E1-4E8E-B5AB-CD85669FDF70}"/>
    <cellStyle name="20% - Ênfase3 12 3 2" xfId="4967" xr:uid="{112FB1AD-743B-4EFC-8F6A-28284AC50183}"/>
    <cellStyle name="20% - Ênfase3 12 3 2 2" xfId="8555" xr:uid="{246C395F-37CA-4252-88BA-356897474A81}"/>
    <cellStyle name="20% - Ênfase3 12 3 2 2 2" xfId="15263" xr:uid="{49A1E31D-075B-4E16-93D1-5EA863F7302B}"/>
    <cellStyle name="20% - Ênfase3 12 3 2 2 3" xfId="19692" xr:uid="{783E71E4-98FA-4FCB-B93F-F99FE35B392E}"/>
    <cellStyle name="20% - Ênfase3 12 3 2 2 4" xfId="23726" xr:uid="{92ABF09D-51B7-482B-ABAC-76BDC42034BD}"/>
    <cellStyle name="20% - Ênfase3 12 3 2 3" xfId="11676" xr:uid="{D6C755AA-2169-46D5-AB87-DED18B435BA5}"/>
    <cellStyle name="20% - Ênfase3 12 3 2 4" xfId="17659" xr:uid="{D44D9BB0-E133-47B0-9A79-7E7568636C18}"/>
    <cellStyle name="20% - Ênfase3 12 3 2 5" xfId="21799" xr:uid="{4CCA4A1E-59AA-421B-86F7-B66DDC4313FF}"/>
    <cellStyle name="20% - Ênfase3 12 3 3" xfId="7436" xr:uid="{7794B260-E96D-4C59-B4DB-F3554627D82C}"/>
    <cellStyle name="20% - Ênfase3 12 3 3 2" xfId="14144" xr:uid="{1EF4291F-C90A-4A0B-A952-17AA0A541AA2}"/>
    <cellStyle name="20% - Ênfase3 12 3 3 3" xfId="19482" xr:uid="{B13747FE-DCB3-4423-BF4F-D8F147BD9946}"/>
    <cellStyle name="20% - Ênfase3 12 3 3 4" xfId="23582" xr:uid="{A10B2580-08A6-434B-A13F-74BF010ED314}"/>
    <cellStyle name="20% - Ênfase3 12 3 4" xfId="10853" xr:uid="{023CA8D4-276D-44A5-8DE4-2915CF8E4755}"/>
    <cellStyle name="20% - Ênfase3 12 3 5" xfId="17351" xr:uid="{7C650A64-A22E-4E30-B39D-55B2C34E1D6C}"/>
    <cellStyle name="20% - Ênfase3 12 3 6" xfId="21655" xr:uid="{AE13FF82-0C89-4F0F-AC87-69D1C3AF0B22}"/>
    <cellStyle name="20% - Ênfase3 12 4" xfId="4966" xr:uid="{4F019E17-EB2B-43A4-8D9F-B32CB4B206BB}"/>
    <cellStyle name="20% - Ênfase3 12 4 2" xfId="8554" xr:uid="{C645381A-5A4F-4DA1-9691-0AF0F89EF787}"/>
    <cellStyle name="20% - Ênfase3 12 4 2 2" xfId="15262" xr:uid="{A5EA3193-A42B-4588-95BF-F57EEC706E71}"/>
    <cellStyle name="20% - Ênfase3 12 4 2 3" xfId="19691" xr:uid="{B7003872-E78E-450A-AB9C-E19007169F1F}"/>
    <cellStyle name="20% - Ênfase3 12 4 2 4" xfId="23725" xr:uid="{29C586DA-8A29-4FDF-A2F2-980F758FE765}"/>
    <cellStyle name="20% - Ênfase3 12 4 3" xfId="11675" xr:uid="{556D977D-DD8A-46AA-9964-D10C553E6524}"/>
    <cellStyle name="20% - Ênfase3 12 4 4" xfId="17658" xr:uid="{4251D70F-06F3-42C5-AB49-86CA676339C1}"/>
    <cellStyle name="20% - Ênfase3 12 4 5" xfId="21798" xr:uid="{66453296-7CDA-47A9-AAC0-9759A100021F}"/>
    <cellStyle name="20% - Ênfase3 12 5" xfId="6401" xr:uid="{02ED8046-4919-4442-B65E-972E1695E459}"/>
    <cellStyle name="20% - Ênfase3 12 5 2" xfId="13109" xr:uid="{615A7BD7-9909-4219-9B74-DECA90AFF511}"/>
    <cellStyle name="20% - Ênfase3 12 5 3" xfId="18735" xr:uid="{849FE3C1-3B28-4B22-BE8F-4BE11CF8A0B7}"/>
    <cellStyle name="20% - Ênfase3 12 5 4" xfId="22855" xr:uid="{0C2133C1-B0FB-473E-AFC7-BCADE5598C92}"/>
    <cellStyle name="20% - Ênfase3 12 6" xfId="9638" xr:uid="{6CC2E76A-7457-4540-A46A-2A194E812742}"/>
    <cellStyle name="20% - Ênfase3 12 7" xfId="16370" xr:uid="{4F0D0B07-3A63-498D-95D2-34437C964901}"/>
    <cellStyle name="20% - Ênfase3 12 8" xfId="20928" xr:uid="{4C1AC3F9-316C-409D-AC7E-63FC47D30773}"/>
    <cellStyle name="20% - Ênfase3 13" xfId="333" xr:uid="{071CC441-2472-4B6D-AC6D-F75DA2E26ED7}"/>
    <cellStyle name="20% - Ênfase3 13 2" xfId="334" xr:uid="{1FC4D86C-7937-4350-AB42-E5B3C07AF7DE}"/>
    <cellStyle name="20% - Ênfase3 13 3" xfId="3089" xr:uid="{C82AF9F7-2A3D-416D-A0AC-822F4C072A98}"/>
    <cellStyle name="20% - Ênfase3 13 3 2" xfId="4969" xr:uid="{71AF2414-A551-44EF-B094-978AEF2A12D4}"/>
    <cellStyle name="20% - Ênfase3 13 3 2 2" xfId="8557" xr:uid="{3F2A8D59-08EF-4729-B4C1-850C1298742E}"/>
    <cellStyle name="20% - Ênfase3 13 3 2 2 2" xfId="15265" xr:uid="{1BAE7ADF-E89A-4FA5-A4A5-82E0C2EED8CD}"/>
    <cellStyle name="20% - Ênfase3 13 3 2 2 3" xfId="19694" xr:uid="{0A78A19E-7004-4ACB-8340-749E94099658}"/>
    <cellStyle name="20% - Ênfase3 13 3 2 2 4" xfId="23728" xr:uid="{5A171615-BD39-4A8B-A2CB-8F8C6F649117}"/>
    <cellStyle name="20% - Ênfase3 13 3 2 3" xfId="11678" xr:uid="{7C598A6F-D457-4B90-B483-C860EE0C5DC9}"/>
    <cellStyle name="20% - Ênfase3 13 3 2 4" xfId="17661" xr:uid="{F8939CDF-84E1-4A6D-AD74-8765E853E106}"/>
    <cellStyle name="20% - Ênfase3 13 3 2 5" xfId="21801" xr:uid="{4EEC4200-FB33-4FF1-8F75-8AF7DC9133B1}"/>
    <cellStyle name="20% - Ênfase3 13 3 3" xfId="7486" xr:uid="{5BD92938-EE79-44E6-ACF0-6D440BE91B60}"/>
    <cellStyle name="20% - Ênfase3 13 3 3 2" xfId="14194" xr:uid="{3B25ACF5-AB27-4101-BB1C-5B6B628215DB}"/>
    <cellStyle name="20% - Ênfase3 13 3 3 3" xfId="19532" xr:uid="{BA74F7DD-5613-4063-8785-4308D52E6162}"/>
    <cellStyle name="20% - Ênfase3 13 3 3 4" xfId="23632" xr:uid="{DAFCA2C2-01E7-469D-BC28-1C38F5AAE5E5}"/>
    <cellStyle name="20% - Ênfase3 13 3 4" xfId="10903" xr:uid="{95AB56CF-A712-4E4B-BFDF-DCE286B5627B}"/>
    <cellStyle name="20% - Ênfase3 13 3 5" xfId="17401" xr:uid="{49AC5EC7-6619-4AD7-9CFC-F6C89DAC2347}"/>
    <cellStyle name="20% - Ênfase3 13 3 6" xfId="21705" xr:uid="{9EEFAF36-320C-4E17-855D-1FA3F295D2BB}"/>
    <cellStyle name="20% - Ênfase3 13 4" xfId="4968" xr:uid="{4A14FA5A-8A9A-4443-9B21-72D15CEF9892}"/>
    <cellStyle name="20% - Ênfase3 13 4 2" xfId="8556" xr:uid="{45208E1A-90F6-473A-9091-67F1F1591851}"/>
    <cellStyle name="20% - Ênfase3 13 4 2 2" xfId="15264" xr:uid="{3F1952EE-F2DA-4A0E-B2F9-8E4604526BA2}"/>
    <cellStyle name="20% - Ênfase3 13 4 2 3" xfId="19693" xr:uid="{EDB31D9C-D5AF-4E2E-B838-8AC48BDFB5D9}"/>
    <cellStyle name="20% - Ênfase3 13 4 2 4" xfId="23727" xr:uid="{8FFAC6EB-80D9-41E1-A104-C80E39A7D2CC}"/>
    <cellStyle name="20% - Ênfase3 13 4 3" xfId="11677" xr:uid="{9243FDD6-9F6C-4769-9619-D927B1198D09}"/>
    <cellStyle name="20% - Ênfase3 13 4 4" xfId="17660" xr:uid="{E8A8E4A2-B274-418B-AF5E-25FB9157083C}"/>
    <cellStyle name="20% - Ênfase3 13 4 5" xfId="21800" xr:uid="{D3B60D17-FDCD-4683-ADBD-44D177173C3C}"/>
    <cellStyle name="20% - Ênfase3 13 5" xfId="6402" xr:uid="{F649C807-911D-4CC9-86B2-C62B323D725A}"/>
    <cellStyle name="20% - Ênfase3 13 5 2" xfId="13110" xr:uid="{BB7EA5DF-EABF-4C4E-8721-0F3DB555B41D}"/>
    <cellStyle name="20% - Ênfase3 13 5 3" xfId="18736" xr:uid="{7AAE2603-F268-402E-815B-1B529017E6DC}"/>
    <cellStyle name="20% - Ênfase3 13 5 4" xfId="22856" xr:uid="{0F516AEC-BA2E-4CB2-BFA1-3FC7BC4479B6}"/>
    <cellStyle name="20% - Ênfase3 13 6" xfId="9639" xr:uid="{BEBC9656-B3F5-41AB-934A-E86B9365273E}"/>
    <cellStyle name="20% - Ênfase3 13 7" xfId="16371" xr:uid="{C46E9BE9-C6FD-4123-A3CA-0A658D02C044}"/>
    <cellStyle name="20% - Ênfase3 13 8" xfId="20929" xr:uid="{3451468E-247F-47EB-BE84-685F1109BA32}"/>
    <cellStyle name="20% - Ênfase3 14 2" xfId="335" xr:uid="{5A0F2853-2E8B-4811-A82D-FB107624F45F}"/>
    <cellStyle name="20% - Ênfase3 15 2" xfId="336" xr:uid="{95B98380-E436-4102-9C87-E6652DE007D6}"/>
    <cellStyle name="20% - Ênfase3 16 2" xfId="337" xr:uid="{08548CFD-C8AD-404D-92B8-C51B43B1DCAD}"/>
    <cellStyle name="20% - Ênfase3 17 2" xfId="338" xr:uid="{F2A5C215-0247-4861-B859-12D9B78EC8D8}"/>
    <cellStyle name="20% - Ênfase3 2" xfId="339" xr:uid="{02B48BBA-DBE3-4085-811E-5F37B7467FE9}"/>
    <cellStyle name="20% - Ênfase3 2 2" xfId="340" xr:uid="{A8AB3E88-3982-46FB-A702-9C10AF9430D2}"/>
    <cellStyle name="20% - Ênfase3 3" xfId="341" xr:uid="{4CC3AA8A-DDB3-48AB-9E0F-FE91EF062E89}"/>
    <cellStyle name="20% - Ênfase3 3 2" xfId="342" xr:uid="{6C5F5035-F950-4EB6-BCEA-0C0B6A863335}"/>
    <cellStyle name="20% - Ênfase3 4" xfId="343" xr:uid="{B4AEB20E-B2EA-4D9F-AC04-56587D829F96}"/>
    <cellStyle name="20% - Ênfase3 4 2" xfId="344" xr:uid="{B158511E-DE99-481F-BD9C-B62B153829C0}"/>
    <cellStyle name="20% - Ênfase3 5" xfId="345" xr:uid="{073BB497-6865-49AF-AD03-77E3DF251F9A}"/>
    <cellStyle name="20% - Ênfase3 5 2" xfId="346" xr:uid="{5C232A94-A70F-405D-A0DB-B633F4BEA7E4}"/>
    <cellStyle name="20% - Ênfase3 6" xfId="347" xr:uid="{D75F4314-8368-4C0E-B804-5F393018E8A8}"/>
    <cellStyle name="20% - Ênfase3 6 2" xfId="348" xr:uid="{9CE0BEB7-0BE7-4861-A945-623344ABE0D2}"/>
    <cellStyle name="20% - Ênfase3 7" xfId="349" xr:uid="{984B73EB-8335-459A-9F99-303DC3AE81DE}"/>
    <cellStyle name="20% - Ênfase3 7 2" xfId="350" xr:uid="{DCDD495F-7682-4779-A3B8-8398390E3E7A}"/>
    <cellStyle name="20% - Ênfase3 8" xfId="351" xr:uid="{0C9FBE80-CDB8-4BD6-A329-AFAEE163013D}"/>
    <cellStyle name="20% - Ênfase3 8 2" xfId="352" xr:uid="{A87E179E-9950-4C3F-B11A-F61AA6E6EA91}"/>
    <cellStyle name="20% - Ênfase3 9" xfId="353" xr:uid="{08771E79-3CF4-4A0A-9A01-981547433F49}"/>
    <cellStyle name="20% - Ênfase3 9 2" xfId="354" xr:uid="{2000200A-9A1B-4857-9E7C-EB9B0F2E820D}"/>
    <cellStyle name="20% - Ênfase4 10" xfId="355" xr:uid="{F91E628C-C6FE-4D1A-B08C-7860594659E1}"/>
    <cellStyle name="20% - Ênfase4 10 2" xfId="356" xr:uid="{F55EF5A4-06DF-447F-9C3D-EBFD08F887EE}"/>
    <cellStyle name="20% - Ênfase4 10 3" xfId="3079" xr:uid="{FE39EB35-AA82-4E65-9FF5-20ACE5738A21}"/>
    <cellStyle name="20% - Ênfase4 10 3 2" xfId="4971" xr:uid="{61899BEF-5336-449C-88C4-9306BCE8B3F5}"/>
    <cellStyle name="20% - Ênfase4 10 3 2 2" xfId="8559" xr:uid="{94CA93EB-F2D4-46D4-994A-86B1720A4AA2}"/>
    <cellStyle name="20% - Ênfase4 10 3 2 2 2" xfId="15267" xr:uid="{38052553-5653-4D84-9615-EA88838E4C0C}"/>
    <cellStyle name="20% - Ênfase4 10 3 2 2 3" xfId="19696" xr:uid="{64BEF6E5-B56D-4B0E-A5F3-6E9FC0F876E1}"/>
    <cellStyle name="20% - Ênfase4 10 3 2 2 4" xfId="23730" xr:uid="{9F42E77D-6BD3-40C3-A87D-1D5F100FFEB1}"/>
    <cellStyle name="20% - Ênfase4 10 3 2 3" xfId="11680" xr:uid="{9F84C5AD-1130-4419-9563-5B5CE54A2CF8}"/>
    <cellStyle name="20% - Ênfase4 10 3 2 4" xfId="17663" xr:uid="{326B4289-7EFC-4808-B4C3-61A4BFC7EA26}"/>
    <cellStyle name="20% - Ênfase4 10 3 2 5" xfId="21803" xr:uid="{5E6BF7D7-6B45-4D37-B6F2-DC33C911EEA1}"/>
    <cellStyle name="20% - Ênfase4 10 3 3" xfId="7476" xr:uid="{50ED3310-4973-4D1C-9A01-6739166DB0C0}"/>
    <cellStyle name="20% - Ênfase4 10 3 3 2" xfId="14184" xr:uid="{1647B6D4-F173-4119-9946-D5F9BAEACC2F}"/>
    <cellStyle name="20% - Ênfase4 10 3 3 3" xfId="19522" xr:uid="{EA0D577B-C78F-4E5C-911E-D10836EE021F}"/>
    <cellStyle name="20% - Ênfase4 10 3 3 4" xfId="23622" xr:uid="{B2FECF6E-9FE9-4D29-BED0-C24E9266D6A8}"/>
    <cellStyle name="20% - Ênfase4 10 3 4" xfId="10893" xr:uid="{792B2E97-B07A-4C93-B300-7AD941570B81}"/>
    <cellStyle name="20% - Ênfase4 10 3 5" xfId="17391" xr:uid="{942F9CF5-6BDD-4567-851C-080E8CE5F8D1}"/>
    <cellStyle name="20% - Ênfase4 10 3 6" xfId="21695" xr:uid="{3A7C8B12-D613-47B6-BA44-E36C28611EEF}"/>
    <cellStyle name="20% - Ênfase4 10 4" xfId="4970" xr:uid="{D2D152C1-C00F-435B-A072-DBF6D75FF518}"/>
    <cellStyle name="20% - Ênfase4 10 4 2" xfId="8558" xr:uid="{780A0475-F7B8-4774-9AA5-95526C7D8800}"/>
    <cellStyle name="20% - Ênfase4 10 4 2 2" xfId="15266" xr:uid="{AAE09837-484A-4A28-B5B1-3DF4DC5554C0}"/>
    <cellStyle name="20% - Ênfase4 10 4 2 3" xfId="19695" xr:uid="{BF63A693-B772-4DEB-9AA2-061DEC786906}"/>
    <cellStyle name="20% - Ênfase4 10 4 2 4" xfId="23729" xr:uid="{52D3EDC7-2A49-44D6-B6EE-6D0FC334F951}"/>
    <cellStyle name="20% - Ênfase4 10 4 3" xfId="11679" xr:uid="{D468F3F1-3DB9-48BE-9792-134CE5C308E1}"/>
    <cellStyle name="20% - Ênfase4 10 4 4" xfId="17662" xr:uid="{FEA6F15F-8ECA-4BA8-B47D-F5970EFACA01}"/>
    <cellStyle name="20% - Ênfase4 10 4 5" xfId="21802" xr:uid="{C4166DC2-0CCD-4782-B48F-8ADC451E7C60}"/>
    <cellStyle name="20% - Ênfase4 10 5" xfId="6403" xr:uid="{77D859BD-B411-4B59-A55C-2A2D2B1D554B}"/>
    <cellStyle name="20% - Ênfase4 10 5 2" xfId="13111" xr:uid="{F1EA65B9-55D0-4FDF-BF28-7BBDF6B20B2C}"/>
    <cellStyle name="20% - Ênfase4 10 5 3" xfId="18737" xr:uid="{51AA3A05-D841-41C0-A954-63CAC61D4517}"/>
    <cellStyle name="20% - Ênfase4 10 5 4" xfId="22857" xr:uid="{E8365F03-6AF0-42FB-A7AB-CD2243E21BEE}"/>
    <cellStyle name="20% - Ênfase4 10 6" xfId="9640" xr:uid="{52F693A2-2EA2-4BE6-8077-5F80E6F81111}"/>
    <cellStyle name="20% - Ênfase4 10 7" xfId="16392" xr:uid="{3ADD5D48-DDA3-480E-80D2-014D62ED1496}"/>
    <cellStyle name="20% - Ênfase4 10 8" xfId="20930" xr:uid="{745D1DDC-931F-457E-9A6F-843EA46B1C5E}"/>
    <cellStyle name="20% - Ênfase4 11" xfId="357" xr:uid="{BAA61B60-5624-40A6-B3BA-59977F891656}"/>
    <cellStyle name="20% - Ênfase4 11 2" xfId="358" xr:uid="{92AF39FA-7F04-4B54-8518-65A21B27FECF}"/>
    <cellStyle name="20% - Ênfase4 11 3" xfId="2938" xr:uid="{878513A7-4FFC-47D6-AE45-9089E0DE9CF6}"/>
    <cellStyle name="20% - Ênfase4 11 3 2" xfId="4973" xr:uid="{B7D1D26C-894A-4ACC-A018-F19C472B0B5F}"/>
    <cellStyle name="20% - Ênfase4 11 3 2 2" xfId="8561" xr:uid="{F1567E0C-B3E3-42BD-B47B-35FEEE03EEB7}"/>
    <cellStyle name="20% - Ênfase4 11 3 2 2 2" xfId="15269" xr:uid="{D1ABC9E2-BDAA-4226-AC11-377E905E15E7}"/>
    <cellStyle name="20% - Ênfase4 11 3 2 2 3" xfId="19698" xr:uid="{5683F6E9-16CC-4A9F-8552-A534CC4C1FC0}"/>
    <cellStyle name="20% - Ênfase4 11 3 2 2 4" xfId="23732" xr:uid="{2A9AA93C-26A4-401D-A2E1-81BEB3B588E8}"/>
    <cellStyle name="20% - Ênfase4 11 3 2 3" xfId="11682" xr:uid="{DA26A5D6-E21D-45F7-A03E-5E91CECB29F3}"/>
    <cellStyle name="20% - Ênfase4 11 3 2 4" xfId="17665" xr:uid="{C7D9F3F5-EC9B-4F6E-B9AE-7A3E0DFF007D}"/>
    <cellStyle name="20% - Ênfase4 11 3 2 5" xfId="21805" xr:uid="{E503EBCA-8A95-4970-AEC8-A8A4DFA84DC6}"/>
    <cellStyle name="20% - Ênfase4 11 3 3" xfId="7335" xr:uid="{5C7A3726-0E00-4102-9A24-DBD8E4F66D94}"/>
    <cellStyle name="20% - Ênfase4 11 3 3 2" xfId="14043" xr:uid="{DCCE4F59-8D51-4371-B90A-FE77C69F6974}"/>
    <cellStyle name="20% - Ênfase4 11 3 3 3" xfId="19382" xr:uid="{E78351E6-A1C0-41A3-AE21-3DDD3114E3FD}"/>
    <cellStyle name="20% - Ênfase4 11 3 3 4" xfId="23482" xr:uid="{0AB51FEF-80A3-45B9-BD7A-F309DE265032}"/>
    <cellStyle name="20% - Ênfase4 11 3 4" xfId="10753" xr:uid="{ADDCE2A5-BC86-44DB-B2D7-8EF4062D38C5}"/>
    <cellStyle name="20% - Ênfase4 11 3 5" xfId="17251" xr:uid="{A6463CD9-C5BA-4DE1-9CBA-18EFB3D51A60}"/>
    <cellStyle name="20% - Ênfase4 11 3 6" xfId="21555" xr:uid="{F69FB8BD-798F-47B4-ABF1-736D7AB6D1CA}"/>
    <cellStyle name="20% - Ênfase4 11 4" xfId="4972" xr:uid="{5BE02F71-1C6A-4053-B0EA-E41CB4E6D556}"/>
    <cellStyle name="20% - Ênfase4 11 4 2" xfId="8560" xr:uid="{D97F67FB-2D4F-47B9-8B90-560CEF76AF35}"/>
    <cellStyle name="20% - Ênfase4 11 4 2 2" xfId="15268" xr:uid="{D361F274-8FF4-4111-87EB-13ED14EBF22D}"/>
    <cellStyle name="20% - Ênfase4 11 4 2 3" xfId="19697" xr:uid="{539AD029-E731-457E-AB6F-7B63F9B4A6B3}"/>
    <cellStyle name="20% - Ênfase4 11 4 2 4" xfId="23731" xr:uid="{B115D3D7-0758-411A-9506-BAEE70F7A452}"/>
    <cellStyle name="20% - Ênfase4 11 4 3" xfId="11681" xr:uid="{5BEBDD6A-E546-4437-815C-F5E86F1F613A}"/>
    <cellStyle name="20% - Ênfase4 11 4 4" xfId="17664" xr:uid="{2D9F7F31-0E96-4180-A344-F3B1087E6358}"/>
    <cellStyle name="20% - Ênfase4 11 4 5" xfId="21804" xr:uid="{718B1CD9-1594-4AD0-9BE7-B7FDC5854C5C}"/>
    <cellStyle name="20% - Ênfase4 11 5" xfId="6404" xr:uid="{A04CCDAF-1666-43AF-8C32-B5B4690C6E87}"/>
    <cellStyle name="20% - Ênfase4 11 5 2" xfId="13112" xr:uid="{68778DEA-EEA3-4C75-9307-4C878ED9AC8B}"/>
    <cellStyle name="20% - Ênfase4 11 5 3" xfId="18738" xr:uid="{00F8ADFE-F0A1-438A-8527-57DE98A969B5}"/>
    <cellStyle name="20% - Ênfase4 11 5 4" xfId="22858" xr:uid="{1EFE28C3-F7DF-4B8B-A253-A3664879B226}"/>
    <cellStyle name="20% - Ênfase4 11 6" xfId="9641" xr:uid="{E01187B3-A535-4AC6-8CA9-0A450528729C}"/>
    <cellStyle name="20% - Ênfase4 11 7" xfId="16394" xr:uid="{9A9D486C-A16A-4ECF-AC14-A6DCEFC2DCC2}"/>
    <cellStyle name="20% - Ênfase4 11 8" xfId="20931" xr:uid="{985D1848-E213-489C-869E-7BD0FB2E0B87}"/>
    <cellStyle name="20% - Ênfase4 12" xfId="359" xr:uid="{76D16F61-3670-4AB7-A493-E29A65E5CCE6}"/>
    <cellStyle name="20% - Ênfase4 12 2" xfId="360" xr:uid="{F8E7EF61-0E79-485D-9E38-FAB0B4C22955}"/>
    <cellStyle name="20% - Ênfase4 12 3" xfId="3095" xr:uid="{611FAAAA-E08E-44B3-8157-5D89CF2F7944}"/>
    <cellStyle name="20% - Ênfase4 12 3 2" xfId="4975" xr:uid="{E5D0B4EB-36C2-4102-AE76-12C722C017F1}"/>
    <cellStyle name="20% - Ênfase4 12 3 2 2" xfId="8563" xr:uid="{B1558884-9C82-400A-9257-D8B18518964E}"/>
    <cellStyle name="20% - Ênfase4 12 3 2 2 2" xfId="15271" xr:uid="{35E94AD4-8852-4DCB-8848-CFE03B532FDC}"/>
    <cellStyle name="20% - Ênfase4 12 3 2 2 3" xfId="19700" xr:uid="{51F18059-DA06-4368-95E3-BB3355D743AE}"/>
    <cellStyle name="20% - Ênfase4 12 3 2 2 4" xfId="23734" xr:uid="{C84FBC54-A6A7-49E2-A212-DD395FB183E7}"/>
    <cellStyle name="20% - Ênfase4 12 3 2 3" xfId="11684" xr:uid="{3EF016D4-56A9-4BDB-B5DD-936067BBCF9D}"/>
    <cellStyle name="20% - Ênfase4 12 3 2 4" xfId="17667" xr:uid="{B34F7A74-1899-4727-A515-6F9BCF77BAE3}"/>
    <cellStyle name="20% - Ênfase4 12 3 2 5" xfId="21807" xr:uid="{D36968E6-A7D2-4016-A8EE-EF68F19030D6}"/>
    <cellStyle name="20% - Ênfase4 12 3 3" xfId="7492" xr:uid="{D8F43D3E-EA85-4E26-8CDC-51C82FDB4D8F}"/>
    <cellStyle name="20% - Ênfase4 12 3 3 2" xfId="14200" xr:uid="{F48D3C3F-6E0B-4DC0-9D92-571D1D234585}"/>
    <cellStyle name="20% - Ênfase4 12 3 3 3" xfId="19538" xr:uid="{36C0B839-75DC-471A-8672-E8FAC31DCA62}"/>
    <cellStyle name="20% - Ênfase4 12 3 3 4" xfId="23638" xr:uid="{A8DFE162-18E7-4F06-A9F2-B51AC7F8C9A5}"/>
    <cellStyle name="20% - Ênfase4 12 3 4" xfId="10909" xr:uid="{A9E3CB48-245A-41EB-90C8-7D289BB9505F}"/>
    <cellStyle name="20% - Ênfase4 12 3 5" xfId="17407" xr:uid="{9996CDDD-266F-4D6C-BFE9-0659EEF7D217}"/>
    <cellStyle name="20% - Ênfase4 12 3 6" xfId="21711" xr:uid="{09B79367-92C3-42D3-AA17-72E20A4E00DA}"/>
    <cellStyle name="20% - Ênfase4 12 4" xfId="4974" xr:uid="{0306CF30-E146-4ACE-A342-DB88647748D1}"/>
    <cellStyle name="20% - Ênfase4 12 4 2" xfId="8562" xr:uid="{B2DDE550-5284-4D7B-825D-E790BC699926}"/>
    <cellStyle name="20% - Ênfase4 12 4 2 2" xfId="15270" xr:uid="{DF0F7064-3365-406E-85B4-7146826D29F9}"/>
    <cellStyle name="20% - Ênfase4 12 4 2 3" xfId="19699" xr:uid="{2C42CEC6-EA84-4B01-8918-8B2DEB172FE0}"/>
    <cellStyle name="20% - Ênfase4 12 4 2 4" xfId="23733" xr:uid="{815337E0-B3F7-408C-9DA4-E16D6D6E500D}"/>
    <cellStyle name="20% - Ênfase4 12 4 3" xfId="11683" xr:uid="{3D0FC921-53B7-4AF5-AF30-C17403004685}"/>
    <cellStyle name="20% - Ênfase4 12 4 4" xfId="17666" xr:uid="{F33D0F51-FE61-4150-BA64-1A63DD6178B6}"/>
    <cellStyle name="20% - Ênfase4 12 4 5" xfId="21806" xr:uid="{DF0AB05C-E74D-4A7D-9396-BA36BB8AA960}"/>
    <cellStyle name="20% - Ênfase4 12 5" xfId="6405" xr:uid="{6456D962-95E9-4EEF-9C6C-B8A7E50A79E4}"/>
    <cellStyle name="20% - Ênfase4 12 5 2" xfId="13113" xr:uid="{DCCFCD86-39A5-4986-A8F3-55E9B261E9D1}"/>
    <cellStyle name="20% - Ênfase4 12 5 3" xfId="18739" xr:uid="{2B19A1C3-2209-49BC-8A76-FEE99025B0B4}"/>
    <cellStyle name="20% - Ênfase4 12 5 4" xfId="22859" xr:uid="{78A1B109-F8AC-47D6-911E-6AD707B9B328}"/>
    <cellStyle name="20% - Ênfase4 12 6" xfId="9642" xr:uid="{E07D6526-E46F-4D29-9D2E-CB9644F0A298}"/>
    <cellStyle name="20% - Ênfase4 12 7" xfId="16396" xr:uid="{60918EFC-554B-4968-A9AF-803A28C6F5C4}"/>
    <cellStyle name="20% - Ênfase4 12 8" xfId="20932" xr:uid="{3F1C6D1C-C85D-4EB2-B1AB-6AFF60354919}"/>
    <cellStyle name="20% - Ênfase4 13" xfId="361" xr:uid="{9879CF68-9925-4E0C-BC35-0A972D716A5A}"/>
    <cellStyle name="20% - Ênfase4 13 2" xfId="362" xr:uid="{BFD9CC8F-ECAE-4643-BF78-ADD34F521A0A}"/>
    <cellStyle name="20% - Ênfase4 13 3" xfId="3047" xr:uid="{5539BD4E-93A3-4B8B-82F9-3D7926CACD26}"/>
    <cellStyle name="20% - Ênfase4 13 3 2" xfId="4977" xr:uid="{F37B04E2-C1D6-4C95-80A5-585EB801F6FF}"/>
    <cellStyle name="20% - Ênfase4 13 3 2 2" xfId="8565" xr:uid="{0E8489C1-C8AE-48AD-BA61-0E8E959E9825}"/>
    <cellStyle name="20% - Ênfase4 13 3 2 2 2" xfId="15273" xr:uid="{A7A39497-D880-4773-9C55-F52EF4E7A29E}"/>
    <cellStyle name="20% - Ênfase4 13 3 2 2 3" xfId="19702" xr:uid="{41BAC487-C7DC-4C31-9660-91A4C9042DAC}"/>
    <cellStyle name="20% - Ênfase4 13 3 2 2 4" xfId="23736" xr:uid="{312F50EF-BB4E-47CC-8434-98A9B94B1492}"/>
    <cellStyle name="20% - Ênfase4 13 3 2 3" xfId="11686" xr:uid="{096327A7-8ACC-41DE-81C7-D085CE2D2168}"/>
    <cellStyle name="20% - Ênfase4 13 3 2 4" xfId="17669" xr:uid="{F6A8E8ED-C1B4-4C15-9317-32ABBDDA5E9F}"/>
    <cellStyle name="20% - Ênfase4 13 3 2 5" xfId="21809" xr:uid="{56A4AD7F-D318-4948-876C-62075A8AEF2E}"/>
    <cellStyle name="20% - Ênfase4 13 3 3" xfId="7444" xr:uid="{B76AFF01-13ED-45A7-AD23-B15603C5A11C}"/>
    <cellStyle name="20% - Ênfase4 13 3 3 2" xfId="14152" xr:uid="{ABC61FBA-67B6-4658-B594-0F2689BACF72}"/>
    <cellStyle name="20% - Ênfase4 13 3 3 3" xfId="19490" xr:uid="{AEFAE075-CB15-4E91-8A03-07BB87E22084}"/>
    <cellStyle name="20% - Ênfase4 13 3 3 4" xfId="23590" xr:uid="{FFD0A5D0-487E-43F7-A03C-CA5E656839CC}"/>
    <cellStyle name="20% - Ênfase4 13 3 4" xfId="10861" xr:uid="{C041E298-2896-45E0-831A-7632BAFD5716}"/>
    <cellStyle name="20% - Ênfase4 13 3 5" xfId="17359" xr:uid="{90AC65BF-A6B4-4E45-9063-39538621C252}"/>
    <cellStyle name="20% - Ênfase4 13 3 6" xfId="21663" xr:uid="{F2A08DD9-8FE8-494B-8DB0-58D699958C50}"/>
    <cellStyle name="20% - Ênfase4 13 4" xfId="4976" xr:uid="{7C0ED286-4E69-4A94-BDAF-9A6E62E7BB6E}"/>
    <cellStyle name="20% - Ênfase4 13 4 2" xfId="8564" xr:uid="{728FB2A4-F1D7-4B06-970E-147F0CA08B70}"/>
    <cellStyle name="20% - Ênfase4 13 4 2 2" xfId="15272" xr:uid="{F7996CC2-9CEE-491A-A55E-F6832669CA0C}"/>
    <cellStyle name="20% - Ênfase4 13 4 2 3" xfId="19701" xr:uid="{5E7AF565-A780-451B-9ECF-D4C7EC7517C8}"/>
    <cellStyle name="20% - Ênfase4 13 4 2 4" xfId="23735" xr:uid="{D75757F1-A829-4E51-B90F-DB40845284F6}"/>
    <cellStyle name="20% - Ênfase4 13 4 3" xfId="11685" xr:uid="{888C2DEF-7C84-4316-8450-A1F7107BFE2B}"/>
    <cellStyle name="20% - Ênfase4 13 4 4" xfId="17668" xr:uid="{DAFE41DA-488C-4F34-9972-01D2BBE7A290}"/>
    <cellStyle name="20% - Ênfase4 13 4 5" xfId="21808" xr:uid="{632195AA-764A-4B80-A484-73CA810225BE}"/>
    <cellStyle name="20% - Ênfase4 13 5" xfId="6406" xr:uid="{0B96EB6E-D9DF-453A-9B55-2BD5BA60A5B6}"/>
    <cellStyle name="20% - Ênfase4 13 5 2" xfId="13114" xr:uid="{88749E7E-6AA9-4510-9781-EBC2694C7AB1}"/>
    <cellStyle name="20% - Ênfase4 13 5 3" xfId="18740" xr:uid="{CB93FB69-828A-4BA3-BA1D-5828E092AE92}"/>
    <cellStyle name="20% - Ênfase4 13 5 4" xfId="22860" xr:uid="{CF6B758A-CFEB-4016-85CE-061C7D147FED}"/>
    <cellStyle name="20% - Ênfase4 13 6" xfId="9643" xr:uid="{1F460E0D-F051-4579-BA62-DDBD055BE391}"/>
    <cellStyle name="20% - Ênfase4 13 7" xfId="16398" xr:uid="{3590AFC2-9981-4A89-B9C7-9BE74BACC365}"/>
    <cellStyle name="20% - Ênfase4 13 8" xfId="20933" xr:uid="{4B651F00-217F-47E0-81C6-13E130FF78B2}"/>
    <cellStyle name="20% - Ênfase4 14 2" xfId="363" xr:uid="{1AD0D520-1666-41B9-AA1B-8D4E83408650}"/>
    <cellStyle name="20% - Ênfase4 15 2" xfId="364" xr:uid="{32930576-B1BF-414D-BAD6-FAB5EC298809}"/>
    <cellStyle name="20% - Ênfase4 16 2" xfId="365" xr:uid="{524A8DA7-0C89-4E43-B5FC-552D41E93DCE}"/>
    <cellStyle name="20% - Ênfase4 17 2" xfId="366" xr:uid="{E719CB48-1380-4F46-A809-32C24A3FB153}"/>
    <cellStyle name="20% - Ênfase4 2" xfId="367" xr:uid="{E770D688-4751-495E-93EA-CA9A27F37F33}"/>
    <cellStyle name="20% - Ênfase4 2 2" xfId="368" xr:uid="{AA66EC69-138B-40CD-A52A-7F5D8CAFA8F2}"/>
    <cellStyle name="20% - Ênfase4 3" xfId="369" xr:uid="{8E41A57F-A4C4-46F6-B0C3-485DCD10449D}"/>
    <cellStyle name="20% - Ênfase4 3 2" xfId="370" xr:uid="{D7780A37-2F5F-409B-ABB9-DF1D864F90E2}"/>
    <cellStyle name="20% - Ênfase4 4" xfId="371" xr:uid="{B384AECC-25BA-4E15-AD5B-87EAF20A0263}"/>
    <cellStyle name="20% - Ênfase4 4 2" xfId="372" xr:uid="{A98621D1-ACA0-4996-8D3B-1EDFA89BEAB6}"/>
    <cellStyle name="20% - Ênfase4 5" xfId="373" xr:uid="{83F4EAEA-091D-4859-AE07-3D017C5EFEC2}"/>
    <cellStyle name="20% - Ênfase4 5 2" xfId="374" xr:uid="{F6E9713D-F52F-481F-B2CC-E900E2B55053}"/>
    <cellStyle name="20% - Ênfase4 6" xfId="375" xr:uid="{7F62ADB8-0982-4505-B0EA-B598F0CD767F}"/>
    <cellStyle name="20% - Ênfase4 6 2" xfId="376" xr:uid="{AB5E99C5-1C3A-4E7D-905C-C3E15648D45D}"/>
    <cellStyle name="20% - Ênfase4 7" xfId="377" xr:uid="{2CB656A0-9007-4A68-90FA-E605A5377740}"/>
    <cellStyle name="20% - Ênfase4 7 2" xfId="378" xr:uid="{390B4DE9-0376-481A-92D8-6A17F39822F4}"/>
    <cellStyle name="20% - Ênfase4 8" xfId="379" xr:uid="{05F1987F-FEDF-476E-94A7-0F86E3D0177D}"/>
    <cellStyle name="20% - Ênfase4 8 2" xfId="380" xr:uid="{EECF0E30-D6A1-4EBD-BC47-9AC77A3467D8}"/>
    <cellStyle name="20% - Ênfase4 9" xfId="381" xr:uid="{46FBF852-7BFB-42E2-A2AA-53823D548D30}"/>
    <cellStyle name="20% - Ênfase4 9 2" xfId="382" xr:uid="{523A2492-511F-43C6-988F-06FEDE1DD622}"/>
    <cellStyle name="20% - Ênfase5 10" xfId="383" xr:uid="{226D7EEF-5F0D-4420-A2BF-CE3173F62D4D}"/>
    <cellStyle name="20% - Ênfase5 10 2" xfId="384" xr:uid="{74A7E831-B9C3-46BD-A213-0CFABC9E8B31}"/>
    <cellStyle name="20% - Ênfase5 10 3" xfId="2970" xr:uid="{4A13AF28-0BC1-439B-8F0A-46735BBC28EF}"/>
    <cellStyle name="20% - Ênfase5 10 3 2" xfId="4979" xr:uid="{3C2121AA-3D62-40AD-BCF5-E8446172CCF0}"/>
    <cellStyle name="20% - Ênfase5 10 3 2 2" xfId="8567" xr:uid="{4000934C-FCF7-4B3D-99A8-9865265CAB4E}"/>
    <cellStyle name="20% - Ênfase5 10 3 2 2 2" xfId="15275" xr:uid="{20C5A39F-D9B9-4672-A5E2-7C4B97EC7B10}"/>
    <cellStyle name="20% - Ênfase5 10 3 2 2 3" xfId="19704" xr:uid="{FB4E9683-E466-45C0-8D1F-330A50A4D73A}"/>
    <cellStyle name="20% - Ênfase5 10 3 2 2 4" xfId="23738" xr:uid="{FE463064-80B2-464A-BDB7-2510E5B64F26}"/>
    <cellStyle name="20% - Ênfase5 10 3 2 3" xfId="11688" xr:uid="{D78FB814-87B0-4E32-94F9-4F8A7E3CF4F9}"/>
    <cellStyle name="20% - Ênfase5 10 3 2 4" xfId="17671" xr:uid="{0A534865-4634-401B-8711-EE7CF361C7AE}"/>
    <cellStyle name="20% - Ênfase5 10 3 2 5" xfId="21811" xr:uid="{434E0858-A732-463A-993A-1EA6DA6C45BC}"/>
    <cellStyle name="20% - Ênfase5 10 3 3" xfId="7367" xr:uid="{BD36802D-28B4-4A26-9DC3-79483DEC4E35}"/>
    <cellStyle name="20% - Ênfase5 10 3 3 2" xfId="14075" xr:uid="{6BE5D453-B565-4662-AD48-5BF724510D3D}"/>
    <cellStyle name="20% - Ênfase5 10 3 3 3" xfId="19413" xr:uid="{D0965DE0-620A-4E3A-A6A4-52852C046776}"/>
    <cellStyle name="20% - Ênfase5 10 3 3 4" xfId="23513" xr:uid="{F7E4F2BB-A492-4DBC-B06D-1EC3673EFCD4}"/>
    <cellStyle name="20% - Ênfase5 10 3 4" xfId="10784" xr:uid="{39B6B140-F27E-4456-B802-B7300A0667EA}"/>
    <cellStyle name="20% - Ênfase5 10 3 5" xfId="17282" xr:uid="{09D62E78-89E0-40E7-AD27-A2727CC471FC}"/>
    <cellStyle name="20% - Ênfase5 10 3 6" xfId="21586" xr:uid="{2A1F5121-64BF-4758-8018-96FB9D2B9F1C}"/>
    <cellStyle name="20% - Ênfase5 10 4" xfId="4978" xr:uid="{E0DB5B0C-9399-4B15-ACEC-F082A961600A}"/>
    <cellStyle name="20% - Ênfase5 10 4 2" xfId="8566" xr:uid="{F99BB390-39CF-4FEF-B13E-88AEAC2B80BC}"/>
    <cellStyle name="20% - Ênfase5 10 4 2 2" xfId="15274" xr:uid="{5D66443C-0855-45CE-BD9D-8E4C234232D2}"/>
    <cellStyle name="20% - Ênfase5 10 4 2 3" xfId="19703" xr:uid="{0E2C4062-98F9-4373-992C-47F21898C33C}"/>
    <cellStyle name="20% - Ênfase5 10 4 2 4" xfId="23737" xr:uid="{F3618E54-3DEC-4D0A-8027-85DEBD2224DF}"/>
    <cellStyle name="20% - Ênfase5 10 4 3" xfId="11687" xr:uid="{21A88AB7-4DFE-43CD-8F41-D35BD774FE6A}"/>
    <cellStyle name="20% - Ênfase5 10 4 4" xfId="17670" xr:uid="{555BBCC0-8804-4C2A-9C67-6B2B83A4B42B}"/>
    <cellStyle name="20% - Ênfase5 10 4 5" xfId="21810" xr:uid="{558F0EFA-B5A1-4402-AB5A-E3819DAF874A}"/>
    <cellStyle name="20% - Ênfase5 10 5" xfId="6407" xr:uid="{02CA79BE-2E03-4159-B184-C67EA561E858}"/>
    <cellStyle name="20% - Ênfase5 10 5 2" xfId="13115" xr:uid="{58DB351A-EAA4-4794-B1B7-515894830015}"/>
    <cellStyle name="20% - Ênfase5 10 5 3" xfId="18741" xr:uid="{853E143A-97F5-4EEB-AAB7-AA51B92CE68A}"/>
    <cellStyle name="20% - Ênfase5 10 5 4" xfId="22861" xr:uid="{11A17276-FBDF-46FD-A636-40652FF13A3A}"/>
    <cellStyle name="20% - Ênfase5 10 6" xfId="9644" xr:uid="{FF1E95A5-9F9E-4FD7-993E-5C543F011E5C}"/>
    <cellStyle name="20% - Ênfase5 10 7" xfId="16420" xr:uid="{F53FFA40-C31C-4680-B18F-EFC27280DE19}"/>
    <cellStyle name="20% - Ênfase5 10 8" xfId="20934" xr:uid="{F10348A2-6C83-41F0-9F91-A0156E5F33FD}"/>
    <cellStyle name="20% - Ênfase5 11" xfId="385" xr:uid="{9283C88B-AB91-418A-BB55-E5482FE60C2E}"/>
    <cellStyle name="20% - Ênfase5 11 2" xfId="386" xr:uid="{6540C92F-13B0-4AE4-BB9A-461DBDFB1681}"/>
    <cellStyle name="20% - Ênfase5 11 3" xfId="3117" xr:uid="{02DFFD30-ECF3-4C38-B61D-2D4C351636D9}"/>
    <cellStyle name="20% - Ênfase5 11 3 2" xfId="4981" xr:uid="{4E9D297E-40EE-4CC7-8CA6-E910EEB48E19}"/>
    <cellStyle name="20% - Ênfase5 11 3 2 2" xfId="8569" xr:uid="{6C1908FB-3ECA-4B58-B955-754B8BB3EC49}"/>
    <cellStyle name="20% - Ênfase5 11 3 2 2 2" xfId="15277" xr:uid="{61614F14-9563-4647-A93A-772AC10CBB34}"/>
    <cellStyle name="20% - Ênfase5 11 3 2 2 3" xfId="19706" xr:uid="{3A3928BA-8626-48D6-B3AE-5EA027850B66}"/>
    <cellStyle name="20% - Ênfase5 11 3 2 2 4" xfId="23740" xr:uid="{23B4BC14-EB7F-411C-95FB-2C3A872EACEC}"/>
    <cellStyle name="20% - Ênfase5 11 3 2 3" xfId="11690" xr:uid="{01AB524A-1652-4B0F-84B9-406879EF2E5A}"/>
    <cellStyle name="20% - Ênfase5 11 3 2 4" xfId="17673" xr:uid="{181FC832-E4A5-4B0F-9B21-043A00A15C6A}"/>
    <cellStyle name="20% - Ênfase5 11 3 2 5" xfId="21813" xr:uid="{05C47266-AD9E-418A-B989-ACF91652AA71}"/>
    <cellStyle name="20% - Ênfase5 11 3 3" xfId="7514" xr:uid="{78AC2696-EF6C-471E-AA0C-2AFDFD0578A8}"/>
    <cellStyle name="20% - Ênfase5 11 3 3 2" xfId="14222" xr:uid="{48CDECD3-E325-450F-8A9F-77E5D13C10C6}"/>
    <cellStyle name="20% - Ênfase5 11 3 3 3" xfId="19560" xr:uid="{29E89BC3-8DA6-46BB-BD8F-1A2B82AB4F42}"/>
    <cellStyle name="20% - Ênfase5 11 3 3 4" xfId="23660" xr:uid="{2D2198E4-13FE-4140-8DFB-B9D539494B9C}"/>
    <cellStyle name="20% - Ênfase5 11 3 4" xfId="10931" xr:uid="{E1D4F444-CF9A-43D3-A1CB-A585EA99642C}"/>
    <cellStyle name="20% - Ênfase5 11 3 5" xfId="17429" xr:uid="{751B892A-7D54-47B6-A772-74720EF547D4}"/>
    <cellStyle name="20% - Ênfase5 11 3 6" xfId="21733" xr:uid="{C4DA06C1-CF4E-4603-B347-1C5416F9E5D2}"/>
    <cellStyle name="20% - Ênfase5 11 4" xfId="4980" xr:uid="{460A9AA4-F533-492C-BDDE-42A7AC03C9A0}"/>
    <cellStyle name="20% - Ênfase5 11 4 2" xfId="8568" xr:uid="{D3986074-A9E7-4CEC-B25B-9C9BC7025619}"/>
    <cellStyle name="20% - Ênfase5 11 4 2 2" xfId="15276" xr:uid="{45BA6178-634C-49A3-B41B-D95B22476A88}"/>
    <cellStyle name="20% - Ênfase5 11 4 2 3" xfId="19705" xr:uid="{ED45B7A4-6615-447A-8281-4E424CA3E974}"/>
    <cellStyle name="20% - Ênfase5 11 4 2 4" xfId="23739" xr:uid="{20B02819-DBD5-442D-8816-57A6E825D77F}"/>
    <cellStyle name="20% - Ênfase5 11 4 3" xfId="11689" xr:uid="{8FC96184-2D3B-4BD0-9BA3-0F4C654D582B}"/>
    <cellStyle name="20% - Ênfase5 11 4 4" xfId="17672" xr:uid="{8BF197B4-95C3-47AB-90B1-DCF03D27D858}"/>
    <cellStyle name="20% - Ênfase5 11 4 5" xfId="21812" xr:uid="{582AF898-C43F-4959-8EB0-B573F9C2CC49}"/>
    <cellStyle name="20% - Ênfase5 11 5" xfId="6408" xr:uid="{2B58770D-FE3D-4132-A9C3-023D88F5BCAC}"/>
    <cellStyle name="20% - Ênfase5 11 5 2" xfId="13116" xr:uid="{7B169A57-3C32-4A2F-BCFE-874C64DAA150}"/>
    <cellStyle name="20% - Ênfase5 11 5 3" xfId="18742" xr:uid="{8DF4ACB3-DAC7-479B-8F6D-88BCD64504BA}"/>
    <cellStyle name="20% - Ênfase5 11 5 4" xfId="22862" xr:uid="{2F06DC88-C1D1-495E-8EFB-CB4D37209DA5}"/>
    <cellStyle name="20% - Ênfase5 11 6" xfId="9645" xr:uid="{63A6EF49-652B-46FA-ACEC-283541FD0BBF}"/>
    <cellStyle name="20% - Ênfase5 11 7" xfId="16422" xr:uid="{50661D55-534B-4615-8B1D-A00C827EB3B9}"/>
    <cellStyle name="20% - Ênfase5 11 8" xfId="20935" xr:uid="{3637BF0B-440E-4028-8FEF-E27F82F41440}"/>
    <cellStyle name="20% - Ênfase5 12" xfId="387" xr:uid="{5D9FD41E-B566-4D84-9C60-1A3BDE868A2E}"/>
    <cellStyle name="20% - Ênfase5 12 2" xfId="388" xr:uid="{03C44077-9AF5-4D24-8189-7FA9698C61F3}"/>
    <cellStyle name="20% - Ênfase5 12 3" xfId="3118" xr:uid="{C2393A0F-B431-4A5C-AD7D-670839AAD30B}"/>
    <cellStyle name="20% - Ênfase5 12 3 2" xfId="4983" xr:uid="{13DF09F0-C5A5-497C-9FFC-1161E0B545E8}"/>
    <cellStyle name="20% - Ênfase5 12 3 2 2" xfId="8571" xr:uid="{564A995A-830F-424E-9386-FCF1D253465A}"/>
    <cellStyle name="20% - Ênfase5 12 3 2 2 2" xfId="15279" xr:uid="{65690CB3-B0B7-4992-B245-BCD7E5089780}"/>
    <cellStyle name="20% - Ênfase5 12 3 2 2 3" xfId="19708" xr:uid="{2C5AB228-898C-403C-B092-D894E4DC9670}"/>
    <cellStyle name="20% - Ênfase5 12 3 2 2 4" xfId="23742" xr:uid="{D2B9CBAE-6F18-4E17-9947-72275E68C486}"/>
    <cellStyle name="20% - Ênfase5 12 3 2 3" xfId="11692" xr:uid="{9183522F-109A-4FEC-B086-952244F6ADE1}"/>
    <cellStyle name="20% - Ênfase5 12 3 2 4" xfId="17675" xr:uid="{162F6DC2-35A8-4867-9473-8E709F27C8CD}"/>
    <cellStyle name="20% - Ênfase5 12 3 2 5" xfId="21815" xr:uid="{41DA956F-E40B-4423-A311-0FB4F2850155}"/>
    <cellStyle name="20% - Ênfase5 12 3 3" xfId="7515" xr:uid="{BE67507A-8550-4742-A8DE-C39678C3DDF7}"/>
    <cellStyle name="20% - Ênfase5 12 3 3 2" xfId="14223" xr:uid="{9FFCB178-B717-4F2C-A359-0B95B5991292}"/>
    <cellStyle name="20% - Ênfase5 12 3 3 3" xfId="19561" xr:uid="{DEFFF259-4814-41B1-BEF8-70F4A41E9177}"/>
    <cellStyle name="20% - Ênfase5 12 3 3 4" xfId="23661" xr:uid="{F0F4D0CD-C666-4915-AD35-FBD0C4EA33B6}"/>
    <cellStyle name="20% - Ênfase5 12 3 4" xfId="10932" xr:uid="{BA0A77D4-E9ED-472D-A453-8B39865C4854}"/>
    <cellStyle name="20% - Ênfase5 12 3 5" xfId="17430" xr:uid="{366194B8-7D1F-41BC-A7FF-18387973F359}"/>
    <cellStyle name="20% - Ênfase5 12 3 6" xfId="21734" xr:uid="{47D73996-577D-4A9F-B580-0D490BDC52CB}"/>
    <cellStyle name="20% - Ênfase5 12 4" xfId="4982" xr:uid="{677D5B38-4A20-4D60-A028-BBFB14143A26}"/>
    <cellStyle name="20% - Ênfase5 12 4 2" xfId="8570" xr:uid="{777657E2-F9A2-4D4F-B640-2E983786D011}"/>
    <cellStyle name="20% - Ênfase5 12 4 2 2" xfId="15278" xr:uid="{4D4A63FF-18DF-4D47-A79B-DA8A1EA66F75}"/>
    <cellStyle name="20% - Ênfase5 12 4 2 3" xfId="19707" xr:uid="{DBF529D1-8D0F-4367-BE3F-5B0A95FDCD72}"/>
    <cellStyle name="20% - Ênfase5 12 4 2 4" xfId="23741" xr:uid="{1439DDCE-590E-45A6-AD44-F6E832EA2947}"/>
    <cellStyle name="20% - Ênfase5 12 4 3" xfId="11691" xr:uid="{C262F4F1-0602-4B6C-AECC-96BECD0AA6A6}"/>
    <cellStyle name="20% - Ênfase5 12 4 4" xfId="17674" xr:uid="{66BA401B-4D69-46DF-B9BB-06D98CE43846}"/>
    <cellStyle name="20% - Ênfase5 12 4 5" xfId="21814" xr:uid="{2A2DBAF0-965D-42F1-AAAD-EBB7154D38B5}"/>
    <cellStyle name="20% - Ênfase5 12 5" xfId="6409" xr:uid="{10D62F7F-E1CE-492E-BF7F-C4A5A8315E23}"/>
    <cellStyle name="20% - Ênfase5 12 5 2" xfId="13117" xr:uid="{9FC02330-C7F7-45A1-840B-BE11985E8224}"/>
    <cellStyle name="20% - Ênfase5 12 5 3" xfId="18743" xr:uid="{F4D9B532-91B0-4034-8B03-88F42171396A}"/>
    <cellStyle name="20% - Ênfase5 12 5 4" xfId="22863" xr:uid="{906DE358-7AEB-4876-9FAC-1989C63F5551}"/>
    <cellStyle name="20% - Ênfase5 12 6" xfId="9646" xr:uid="{81A85A61-6DA1-4255-A2E1-E98CC05AFCE4}"/>
    <cellStyle name="20% - Ênfase5 12 7" xfId="16424" xr:uid="{ABC90DF5-2671-40FE-B9A6-514C28E5AA95}"/>
    <cellStyle name="20% - Ênfase5 12 8" xfId="20936" xr:uid="{25044345-CE79-4735-9076-C057CBF87C34}"/>
    <cellStyle name="20% - Ênfase5 13" xfId="389" xr:uid="{A3830881-00C6-4F19-81B7-B664641DC331}"/>
    <cellStyle name="20% - Ênfase5 13 2" xfId="390" xr:uid="{6465C18A-3E05-4BE8-A358-E0BA23B35476}"/>
    <cellStyle name="20% - Ênfase5 13 3" xfId="3119" xr:uid="{DE218832-F8C7-4676-98D3-C1529680FEED}"/>
    <cellStyle name="20% - Ênfase5 13 3 2" xfId="4985" xr:uid="{015428C8-6546-42A6-8393-76CA7FB97D27}"/>
    <cellStyle name="20% - Ênfase5 13 3 2 2" xfId="8573" xr:uid="{E3AAFCC9-A412-44AA-91DE-27A21477DF1E}"/>
    <cellStyle name="20% - Ênfase5 13 3 2 2 2" xfId="15281" xr:uid="{3ECA577B-A608-4AB6-B53B-950E2CBC7171}"/>
    <cellStyle name="20% - Ênfase5 13 3 2 2 3" xfId="19710" xr:uid="{6934F1FD-FE14-4418-B038-17096930BD47}"/>
    <cellStyle name="20% - Ênfase5 13 3 2 2 4" xfId="23744" xr:uid="{D8B5A4F3-C3C2-4C82-B5AE-69FA34048882}"/>
    <cellStyle name="20% - Ênfase5 13 3 2 3" xfId="11694" xr:uid="{C7D6D404-C7EA-4F3D-9C88-D5ED2952ED41}"/>
    <cellStyle name="20% - Ênfase5 13 3 2 4" xfId="17677" xr:uid="{D49A47DD-B810-46CE-8A67-68207466BFFA}"/>
    <cellStyle name="20% - Ênfase5 13 3 2 5" xfId="21817" xr:uid="{DAA0E46E-5CD1-4D7D-A67C-4DC429EA25CD}"/>
    <cellStyle name="20% - Ênfase5 13 3 3" xfId="7516" xr:uid="{FE3130D0-6424-441C-A61C-AAC33CC778E8}"/>
    <cellStyle name="20% - Ênfase5 13 3 3 2" xfId="14224" xr:uid="{CC9941FF-0868-4333-84C6-DF485F71C340}"/>
    <cellStyle name="20% - Ênfase5 13 3 3 3" xfId="19562" xr:uid="{64B93D4D-B9AE-4669-A7F7-02A52E60150A}"/>
    <cellStyle name="20% - Ênfase5 13 3 3 4" xfId="23662" xr:uid="{5386C0C8-CDF2-4518-BD00-46D442605324}"/>
    <cellStyle name="20% - Ênfase5 13 3 4" xfId="10933" xr:uid="{5BBB45EF-37E9-4809-8E06-A82B962F211B}"/>
    <cellStyle name="20% - Ênfase5 13 3 5" xfId="17431" xr:uid="{93F75C0C-3CF6-4464-9F53-5B7748709D9F}"/>
    <cellStyle name="20% - Ênfase5 13 3 6" xfId="21735" xr:uid="{65E7145B-5C02-4C20-8951-4478C3B00745}"/>
    <cellStyle name="20% - Ênfase5 13 4" xfId="4984" xr:uid="{86C9E297-084F-44FC-82A7-14B89B7ACA93}"/>
    <cellStyle name="20% - Ênfase5 13 4 2" xfId="8572" xr:uid="{1DC570F8-95D9-4EAF-BCA0-E4F205F834DD}"/>
    <cellStyle name="20% - Ênfase5 13 4 2 2" xfId="15280" xr:uid="{BBEA2749-3326-4648-8093-FDC2CFFE120C}"/>
    <cellStyle name="20% - Ênfase5 13 4 2 3" xfId="19709" xr:uid="{E777C880-AF88-4800-B178-EACE670B99C0}"/>
    <cellStyle name="20% - Ênfase5 13 4 2 4" xfId="23743" xr:uid="{6DEB72C1-D7C3-437D-B651-081DD4F12694}"/>
    <cellStyle name="20% - Ênfase5 13 4 3" xfId="11693" xr:uid="{A776BEF7-17F0-4F77-93B3-A0992EE0BBA7}"/>
    <cellStyle name="20% - Ênfase5 13 4 4" xfId="17676" xr:uid="{06660C6B-6B8B-4A69-B16F-030E9BCC8D0E}"/>
    <cellStyle name="20% - Ênfase5 13 4 5" xfId="21816" xr:uid="{E154AFE7-CDEE-4403-A404-30412B2DA255}"/>
    <cellStyle name="20% - Ênfase5 13 5" xfId="6410" xr:uid="{C39B6669-7635-467C-A2E5-FA868FCB1280}"/>
    <cellStyle name="20% - Ênfase5 13 5 2" xfId="13118" xr:uid="{683DDEE1-A5AD-44A4-AA95-D40A9C9CEE5E}"/>
    <cellStyle name="20% - Ênfase5 13 5 3" xfId="18744" xr:uid="{000469D3-0B22-472F-8D0B-0719BE986893}"/>
    <cellStyle name="20% - Ênfase5 13 5 4" xfId="22864" xr:uid="{B99386AE-1867-4F0D-AF23-3A77282E7C40}"/>
    <cellStyle name="20% - Ênfase5 13 6" xfId="9647" xr:uid="{C86B8BB3-F205-4D10-A48D-2B5EB938984D}"/>
    <cellStyle name="20% - Ênfase5 13 7" xfId="16426" xr:uid="{2046A264-FC46-42D4-AFF2-45A625AF8CA4}"/>
    <cellStyle name="20% - Ênfase5 13 8" xfId="20937" xr:uid="{3AD6E33F-BEC2-4742-AED9-2B019C19EB6E}"/>
    <cellStyle name="20% - Ênfase5 14 2" xfId="391" xr:uid="{4AE61517-0001-4615-8FD3-7F85A28AA460}"/>
    <cellStyle name="20% - Ênfase5 15 2" xfId="392" xr:uid="{ED715FF6-EDC3-41A3-8DA1-82BB9D804745}"/>
    <cellStyle name="20% - Ênfase5 16 2" xfId="393" xr:uid="{D56389F9-B684-4D23-874D-C466756667A5}"/>
    <cellStyle name="20% - Ênfase5 17 2" xfId="394" xr:uid="{9120BF0A-77C8-43EC-8298-D14AA65ED3D6}"/>
    <cellStyle name="20% - Ênfase5 2" xfId="395" xr:uid="{2BC5DFA7-F5A4-42F7-8547-7699E02E1F82}"/>
    <cellStyle name="20% - Ênfase5 2 2" xfId="396" xr:uid="{A670F5C6-657B-4F15-9A6F-65BA86CA6F91}"/>
    <cellStyle name="20% - Ênfase5 3" xfId="397" xr:uid="{83E5C860-78AD-4BD0-8160-0A363DAB86CE}"/>
    <cellStyle name="20% - Ênfase5 3 2" xfId="398" xr:uid="{01425155-D9CA-4DE6-9CCD-462815E073D0}"/>
    <cellStyle name="20% - Ênfase5 4" xfId="399" xr:uid="{9DBA2D44-9E5C-41E2-A4ED-3647F5FE0422}"/>
    <cellStyle name="20% - Ênfase5 4 2" xfId="400" xr:uid="{11A4DD7E-4754-4D8E-8C14-8347AE579F31}"/>
    <cellStyle name="20% - Ênfase5 5" xfId="401" xr:uid="{6F8A27E1-DBEF-4A21-A748-0664D206A6EE}"/>
    <cellStyle name="20% - Ênfase5 5 2" xfId="402" xr:uid="{C0B01116-3396-43D5-953F-80A016BF0CEE}"/>
    <cellStyle name="20% - Ênfase5 6" xfId="403" xr:uid="{8A5999AB-8D07-4748-BCE8-33B24E330BD2}"/>
    <cellStyle name="20% - Ênfase5 6 2" xfId="404" xr:uid="{1D76D81B-F591-40C6-AA78-CD05D9B14B19}"/>
    <cellStyle name="20% - Ênfase5 7" xfId="405" xr:uid="{FA1A0EA4-14AD-44DD-AF34-307C5A27F109}"/>
    <cellStyle name="20% - Ênfase5 7 2" xfId="406" xr:uid="{DD94B212-51EE-4EBA-95FC-22F9F9F20DD5}"/>
    <cellStyle name="20% - Ênfase5 8" xfId="407" xr:uid="{F5F0363E-1B9D-4C32-9ECF-631C1944D104}"/>
    <cellStyle name="20% - Ênfase5 8 2" xfId="408" xr:uid="{E18DF886-1B23-4EA1-86D8-F09DBF405CF5}"/>
    <cellStyle name="20% - Ênfase5 9" xfId="409" xr:uid="{C6A07CFB-396F-4868-9C39-07EA93B271FA}"/>
    <cellStyle name="20% - Ênfase5 9 2" xfId="410" xr:uid="{F1EBFF69-B3D9-4333-93CC-A2F5BAFDBA6A}"/>
    <cellStyle name="20% - Ênfase6 10" xfId="411" xr:uid="{98F8733C-0162-4D9D-9544-D146029111A9}"/>
    <cellStyle name="20% - Ênfase6 10 2" xfId="412" xr:uid="{251D2553-030D-4B73-8ACC-062D5ACBDB00}"/>
    <cellStyle name="20% - Ênfase6 10 3" xfId="3120" xr:uid="{15D50E68-4B30-4384-BC58-9F183494906A}"/>
    <cellStyle name="20% - Ênfase6 10 3 2" xfId="4987" xr:uid="{B5E7C1D7-D469-4826-B97D-3DEDB410911C}"/>
    <cellStyle name="20% - Ênfase6 10 3 2 2" xfId="8575" xr:uid="{A66F14E8-75E0-424E-B2BC-019FF55789BE}"/>
    <cellStyle name="20% - Ênfase6 10 3 2 2 2" xfId="15283" xr:uid="{1035E0CA-9FFB-4406-8322-0C75B1FB62AD}"/>
    <cellStyle name="20% - Ênfase6 10 3 2 2 3" xfId="19712" xr:uid="{ACCC7A14-8E07-4945-9BCA-E007502D85AC}"/>
    <cellStyle name="20% - Ênfase6 10 3 2 2 4" xfId="23746" xr:uid="{2BE87136-23AB-4044-A864-96B2AC24FABC}"/>
    <cellStyle name="20% - Ênfase6 10 3 2 3" xfId="11696" xr:uid="{A29B5A9E-96EC-4538-B8AF-DE289898375F}"/>
    <cellStyle name="20% - Ênfase6 10 3 2 4" xfId="17679" xr:uid="{1394C7EE-E4EE-48B3-98EC-3E240B503073}"/>
    <cellStyle name="20% - Ênfase6 10 3 2 5" xfId="21819" xr:uid="{BB58D312-88B4-4102-8879-F1883CCCFFC6}"/>
    <cellStyle name="20% - Ênfase6 10 3 3" xfId="7517" xr:uid="{031F591C-54BF-4DDA-899A-7EA583AD5840}"/>
    <cellStyle name="20% - Ênfase6 10 3 3 2" xfId="14225" xr:uid="{02D2215D-C128-4F8E-B9B1-EC59F7AFD0F2}"/>
    <cellStyle name="20% - Ênfase6 10 3 3 3" xfId="19563" xr:uid="{E5A5E78C-BC9E-47EC-8044-A8A07FB7E3E3}"/>
    <cellStyle name="20% - Ênfase6 10 3 3 4" xfId="23663" xr:uid="{9FD64076-A6CD-4CA0-84F0-7FE0C6EB4879}"/>
    <cellStyle name="20% - Ênfase6 10 3 4" xfId="10934" xr:uid="{5D0ECC11-61F6-438A-B5CF-D3815A0C8F09}"/>
    <cellStyle name="20% - Ênfase6 10 3 5" xfId="17432" xr:uid="{23825021-54A4-448B-948C-E0902B50CF66}"/>
    <cellStyle name="20% - Ênfase6 10 3 6" xfId="21736" xr:uid="{D90D395C-4C2F-4F48-BC58-E408AFF127F2}"/>
    <cellStyle name="20% - Ênfase6 10 4" xfId="4986" xr:uid="{346803BB-ED9E-48F4-921F-8A9EA3CAEDF9}"/>
    <cellStyle name="20% - Ênfase6 10 4 2" xfId="8574" xr:uid="{0E3382EF-B2D9-4DE2-BC8D-0E2051CF0348}"/>
    <cellStyle name="20% - Ênfase6 10 4 2 2" xfId="15282" xr:uid="{2FD6547C-E0C7-4459-B605-B5AC0345B858}"/>
    <cellStyle name="20% - Ênfase6 10 4 2 3" xfId="19711" xr:uid="{5B0AA6AF-274F-477F-A65B-DA0E4B655F9F}"/>
    <cellStyle name="20% - Ênfase6 10 4 2 4" xfId="23745" xr:uid="{757793DF-CF7C-43E4-BDB7-D8A96E2B1D3D}"/>
    <cellStyle name="20% - Ênfase6 10 4 3" xfId="11695" xr:uid="{96DF2A29-3742-4C96-9D49-C6141AFC0C26}"/>
    <cellStyle name="20% - Ênfase6 10 4 4" xfId="17678" xr:uid="{442BD6EE-8132-4A33-B873-067E77A66935}"/>
    <cellStyle name="20% - Ênfase6 10 4 5" xfId="21818" xr:uid="{A8B7D7FA-CDB8-4490-9694-A3163DCD12A3}"/>
    <cellStyle name="20% - Ênfase6 10 5" xfId="6411" xr:uid="{D2B5FC29-B7BD-409E-AC1B-C9F962B8B62C}"/>
    <cellStyle name="20% - Ênfase6 10 5 2" xfId="13119" xr:uid="{371CFB55-3437-41FA-B6CA-1D739840CEF5}"/>
    <cellStyle name="20% - Ênfase6 10 5 3" xfId="18745" xr:uid="{C50EE8AA-1B8A-43AB-9F32-AA2B661EC2E5}"/>
    <cellStyle name="20% - Ênfase6 10 5 4" xfId="22865" xr:uid="{BDE15991-62EF-4843-92B9-1BF22A1DFD3B}"/>
    <cellStyle name="20% - Ênfase6 10 6" xfId="9648" xr:uid="{69A03CB5-7EF6-4048-ACBC-FE654D2ED5BD}"/>
    <cellStyle name="20% - Ênfase6 10 7" xfId="16438" xr:uid="{F62B8CB6-BE36-4B6C-826E-4858DEBA77A6}"/>
    <cellStyle name="20% - Ênfase6 10 8" xfId="20938" xr:uid="{C24A2F20-A0D7-4D54-85B9-F047FA0F8B31}"/>
    <cellStyle name="20% - Ênfase6 11" xfId="413" xr:uid="{6FC1A2B5-CD06-47D3-9F49-56103E677DAE}"/>
    <cellStyle name="20% - Ênfase6 11 2" xfId="414" xr:uid="{4E233C07-F6FE-4289-B78A-AD6E61F897C8}"/>
    <cellStyle name="20% - Ênfase6 11 3" xfId="3121" xr:uid="{CDFE143B-C813-4223-97F3-9D44B7A1D652}"/>
    <cellStyle name="20% - Ênfase6 11 3 2" xfId="4989" xr:uid="{E8310681-0AED-4109-8EEE-F01C71E90C84}"/>
    <cellStyle name="20% - Ênfase6 11 3 2 2" xfId="8577" xr:uid="{7656FE4A-9EB3-4AFF-B145-C542651C6DEE}"/>
    <cellStyle name="20% - Ênfase6 11 3 2 2 2" xfId="15285" xr:uid="{EB6967C3-E9A4-480F-BD1E-0E123C8052C1}"/>
    <cellStyle name="20% - Ênfase6 11 3 2 2 3" xfId="19714" xr:uid="{BF18E16E-555F-4D9D-AD93-F36B8BA30321}"/>
    <cellStyle name="20% - Ênfase6 11 3 2 2 4" xfId="23748" xr:uid="{66D8A047-2CB1-4B8A-8CCC-1EA6E34C9743}"/>
    <cellStyle name="20% - Ênfase6 11 3 2 3" xfId="11698" xr:uid="{297D9A8C-E5AF-4B07-830D-31AE00E106DD}"/>
    <cellStyle name="20% - Ênfase6 11 3 2 4" xfId="17681" xr:uid="{7ED5C8B9-C172-4A6F-A7DF-A472F81BC9D6}"/>
    <cellStyle name="20% - Ênfase6 11 3 2 5" xfId="21821" xr:uid="{10050F61-F92D-4248-9237-E9A851E18EC7}"/>
    <cellStyle name="20% - Ênfase6 11 3 3" xfId="7518" xr:uid="{7EFBD1C6-75AC-46D7-B9A7-72405ED03024}"/>
    <cellStyle name="20% - Ênfase6 11 3 3 2" xfId="14226" xr:uid="{5647DB4C-A055-4215-8063-7AB5748DDFAC}"/>
    <cellStyle name="20% - Ênfase6 11 3 3 3" xfId="19564" xr:uid="{78DC62BE-B830-44A0-874B-66D669B9BB69}"/>
    <cellStyle name="20% - Ênfase6 11 3 3 4" xfId="23664" xr:uid="{280F78FD-97B3-460B-B362-32842FB36F51}"/>
    <cellStyle name="20% - Ênfase6 11 3 4" xfId="10935" xr:uid="{101CA49E-F8EB-402B-9F22-50E7E23F7526}"/>
    <cellStyle name="20% - Ênfase6 11 3 5" xfId="17433" xr:uid="{B77B9396-75E2-48DA-94D7-6A77733BA90E}"/>
    <cellStyle name="20% - Ênfase6 11 3 6" xfId="21737" xr:uid="{354B5E9C-6AA7-4797-A37D-D5E1BE47C22D}"/>
    <cellStyle name="20% - Ênfase6 11 4" xfId="4988" xr:uid="{E13B0F52-1AE8-45E6-957F-F15FE3C5E604}"/>
    <cellStyle name="20% - Ênfase6 11 4 2" xfId="8576" xr:uid="{DC812EC8-BDE0-46A1-928F-660A866B581B}"/>
    <cellStyle name="20% - Ênfase6 11 4 2 2" xfId="15284" xr:uid="{AAF1E41E-7BF3-443B-BE51-0B76EA477E61}"/>
    <cellStyle name="20% - Ênfase6 11 4 2 3" xfId="19713" xr:uid="{A27A36CA-1578-4250-98E1-63C7FFF505D1}"/>
    <cellStyle name="20% - Ênfase6 11 4 2 4" xfId="23747" xr:uid="{0C4BA732-8111-45B7-83D2-4A529FE55A19}"/>
    <cellStyle name="20% - Ênfase6 11 4 3" xfId="11697" xr:uid="{7D940066-55B0-4393-A76C-6177EE362AAF}"/>
    <cellStyle name="20% - Ênfase6 11 4 4" xfId="17680" xr:uid="{AE85A187-B360-4E32-B653-DEE2FB579474}"/>
    <cellStyle name="20% - Ênfase6 11 4 5" xfId="21820" xr:uid="{C73F7B76-3247-4C8E-B924-B7C0AB9DBE77}"/>
    <cellStyle name="20% - Ênfase6 11 5" xfId="6412" xr:uid="{69ED6FFB-9374-4C1A-851A-CE6F1F24EC16}"/>
    <cellStyle name="20% - Ênfase6 11 5 2" xfId="13120" xr:uid="{59881AA1-6E13-4E2B-9EBE-A36272DA9731}"/>
    <cellStyle name="20% - Ênfase6 11 5 3" xfId="18746" xr:uid="{D7E0FD26-752F-4392-9B4E-885FCE267949}"/>
    <cellStyle name="20% - Ênfase6 11 5 4" xfId="22866" xr:uid="{80A83D80-0C1A-4101-AAF7-E2138E19EF85}"/>
    <cellStyle name="20% - Ênfase6 11 6" xfId="9649" xr:uid="{21A8497A-CB2E-476B-A5E7-816BF28D458F}"/>
    <cellStyle name="20% - Ênfase6 11 7" xfId="16439" xr:uid="{186FE48B-B82B-44ED-B274-8E5F165CB03F}"/>
    <cellStyle name="20% - Ênfase6 11 8" xfId="20939" xr:uid="{C60A8A3A-C137-4DF9-AF90-EDDB1293EFA4}"/>
    <cellStyle name="20% - Ênfase6 12" xfId="415" xr:uid="{F2E772E9-27A7-4B60-BC25-8F528B480CFB}"/>
    <cellStyle name="20% - Ênfase6 12 2" xfId="416" xr:uid="{9412305F-5685-4D4F-8204-D86BC93FD91C}"/>
    <cellStyle name="20% - Ênfase6 12 3" xfId="3122" xr:uid="{87FEE200-0591-4092-9CF3-F320AA5EDA59}"/>
    <cellStyle name="20% - Ênfase6 12 3 2" xfId="4991" xr:uid="{7C166FB7-469B-4773-BFC8-243D8920DE0C}"/>
    <cellStyle name="20% - Ênfase6 12 3 2 2" xfId="8579" xr:uid="{93E9FFD3-5226-4BD6-B654-9A202B21B450}"/>
    <cellStyle name="20% - Ênfase6 12 3 2 2 2" xfId="15287" xr:uid="{C22C4F58-6EC4-448A-88EB-281E75D0D628}"/>
    <cellStyle name="20% - Ênfase6 12 3 2 2 3" xfId="19716" xr:uid="{757719ED-BE76-49CE-AE9B-D06C6C6C1F09}"/>
    <cellStyle name="20% - Ênfase6 12 3 2 2 4" xfId="23750" xr:uid="{A83C8EC4-AA32-406A-B1C0-47A88E224EF0}"/>
    <cellStyle name="20% - Ênfase6 12 3 2 3" xfId="11700" xr:uid="{29CA944A-E4C2-4B3A-BC1E-34276AD1915D}"/>
    <cellStyle name="20% - Ênfase6 12 3 2 4" xfId="17683" xr:uid="{A342E34C-D890-4094-9CF8-EC97F3FC9ED8}"/>
    <cellStyle name="20% - Ênfase6 12 3 2 5" xfId="21823" xr:uid="{B94FDA74-19D1-403B-8346-8143C5EB7098}"/>
    <cellStyle name="20% - Ênfase6 12 3 3" xfId="7519" xr:uid="{89EF954A-BBFA-43A4-8646-B0BE3DD89C2A}"/>
    <cellStyle name="20% - Ênfase6 12 3 3 2" xfId="14227" xr:uid="{6CFA49E5-DF1E-4CA2-B4B1-9EA672ED93A5}"/>
    <cellStyle name="20% - Ênfase6 12 3 3 3" xfId="19565" xr:uid="{8D4B1560-AD50-461F-9477-3CC9C9738442}"/>
    <cellStyle name="20% - Ênfase6 12 3 3 4" xfId="23665" xr:uid="{8FC681E1-3ADF-49ED-AB22-A4C087A6A07D}"/>
    <cellStyle name="20% - Ênfase6 12 3 4" xfId="10936" xr:uid="{E7BC0D8F-3D87-4320-B1FF-3F864406F84A}"/>
    <cellStyle name="20% - Ênfase6 12 3 5" xfId="17434" xr:uid="{9C89DB33-AB0A-46A0-9337-A71605800BB6}"/>
    <cellStyle name="20% - Ênfase6 12 3 6" xfId="21738" xr:uid="{31D6297A-AE45-4813-9351-F970B763C170}"/>
    <cellStyle name="20% - Ênfase6 12 4" xfId="4990" xr:uid="{42872CDC-7310-4D4A-B3A1-AE97D20D2E91}"/>
    <cellStyle name="20% - Ênfase6 12 4 2" xfId="8578" xr:uid="{8863D429-4B86-438D-A4D6-76CCFCC078A0}"/>
    <cellStyle name="20% - Ênfase6 12 4 2 2" xfId="15286" xr:uid="{8EF593A7-E88D-4114-A2E7-25EC623A16F7}"/>
    <cellStyle name="20% - Ênfase6 12 4 2 3" xfId="19715" xr:uid="{289094DC-9894-4335-B174-2ECF2B97B8A4}"/>
    <cellStyle name="20% - Ênfase6 12 4 2 4" xfId="23749" xr:uid="{04BF8BA1-E806-4D45-967D-F93639F4B079}"/>
    <cellStyle name="20% - Ênfase6 12 4 3" xfId="11699" xr:uid="{CFC04272-BE7A-4855-AA9D-17C42197FEDD}"/>
    <cellStyle name="20% - Ênfase6 12 4 4" xfId="17682" xr:uid="{63237895-A6A7-4FDA-A583-4C04691BEA60}"/>
    <cellStyle name="20% - Ênfase6 12 4 5" xfId="21822" xr:uid="{F14E2A99-B585-4C5E-ADD7-05608A7C3FCA}"/>
    <cellStyle name="20% - Ênfase6 12 5" xfId="6413" xr:uid="{7002722E-78E3-47AC-9117-E73C57E24050}"/>
    <cellStyle name="20% - Ênfase6 12 5 2" xfId="13121" xr:uid="{7B0EC7CE-A3C8-44DC-ACAD-1C19CCF2563A}"/>
    <cellStyle name="20% - Ênfase6 12 5 3" xfId="18747" xr:uid="{83D85C4C-4E64-47AB-AA6C-A6BBC4A72AE2}"/>
    <cellStyle name="20% - Ênfase6 12 5 4" xfId="22867" xr:uid="{21CB910B-C0DF-4A37-989C-60F9AA4E9217}"/>
    <cellStyle name="20% - Ênfase6 12 6" xfId="9650" xr:uid="{80138AF6-9CE6-486B-AA4F-4AFA81096A2F}"/>
    <cellStyle name="20% - Ênfase6 12 7" xfId="16441" xr:uid="{677BDEB3-B1B7-47A8-A8A1-098915DA445B}"/>
    <cellStyle name="20% - Ênfase6 12 8" xfId="20940" xr:uid="{8064CC08-0AE1-4F91-A88E-A937552AEACC}"/>
    <cellStyle name="20% - Ênfase6 13" xfId="417" xr:uid="{24E7CDC8-F261-4D7B-9681-4214A306A56D}"/>
    <cellStyle name="20% - Ênfase6 13 2" xfId="418" xr:uid="{60CE2251-C16F-4114-AEC6-A79097E172B7}"/>
    <cellStyle name="20% - Ênfase6 13 3" xfId="3123" xr:uid="{873E21E2-7DB6-4DA1-84E8-4482EF59B1C7}"/>
    <cellStyle name="20% - Ênfase6 13 3 2" xfId="4993" xr:uid="{097AE1F5-FAAC-4F44-9162-DBABFAE220EE}"/>
    <cellStyle name="20% - Ênfase6 13 3 2 2" xfId="8581" xr:uid="{D692A9BA-DCA4-4127-8F01-CCF1C9A11FD4}"/>
    <cellStyle name="20% - Ênfase6 13 3 2 2 2" xfId="15289" xr:uid="{06161A5A-5ACD-4686-98A2-D1E0AB492433}"/>
    <cellStyle name="20% - Ênfase6 13 3 2 2 3" xfId="19718" xr:uid="{4C908971-ACB8-4488-A260-2E85DE326D5D}"/>
    <cellStyle name="20% - Ênfase6 13 3 2 2 4" xfId="23752" xr:uid="{5208515B-6AD0-4199-B793-FA35A59AB78B}"/>
    <cellStyle name="20% - Ênfase6 13 3 2 3" xfId="11702" xr:uid="{92C47CDB-8EAC-4417-A109-75A95201DD91}"/>
    <cellStyle name="20% - Ênfase6 13 3 2 4" xfId="17685" xr:uid="{77D3D755-39EC-4F58-8415-3D705B34F8B2}"/>
    <cellStyle name="20% - Ênfase6 13 3 2 5" xfId="21825" xr:uid="{82C67E67-E683-406C-976E-AE720E887D89}"/>
    <cellStyle name="20% - Ênfase6 13 3 3" xfId="7520" xr:uid="{256019DA-28EB-46AD-90D1-3DCD85E71131}"/>
    <cellStyle name="20% - Ênfase6 13 3 3 2" xfId="14228" xr:uid="{FB3FEE33-2056-4411-BBDC-6D06A7A250CB}"/>
    <cellStyle name="20% - Ênfase6 13 3 3 3" xfId="19566" xr:uid="{8651A56F-FD87-4827-AAFD-92473A40FBE4}"/>
    <cellStyle name="20% - Ênfase6 13 3 3 4" xfId="23666" xr:uid="{E70A59FD-4C79-4536-8A83-39BD5DD42575}"/>
    <cellStyle name="20% - Ênfase6 13 3 4" xfId="10937" xr:uid="{B5449441-54E8-49DC-BF94-07FEC7A73426}"/>
    <cellStyle name="20% - Ênfase6 13 3 5" xfId="17435" xr:uid="{52EFDCF9-C421-41A7-A98F-289FBCC88F95}"/>
    <cellStyle name="20% - Ênfase6 13 3 6" xfId="21739" xr:uid="{DAE09DEC-D3BC-4BAA-B229-E75AA432AD94}"/>
    <cellStyle name="20% - Ênfase6 13 4" xfId="4992" xr:uid="{BBC1ADEE-0FC4-4790-8CF5-06771B2ADB72}"/>
    <cellStyle name="20% - Ênfase6 13 4 2" xfId="8580" xr:uid="{EAEBFDA2-1BE1-4A75-AFAD-229EAF13027F}"/>
    <cellStyle name="20% - Ênfase6 13 4 2 2" xfId="15288" xr:uid="{311B8B43-CDC9-4C03-928D-9A7DC2207038}"/>
    <cellStyle name="20% - Ênfase6 13 4 2 3" xfId="19717" xr:uid="{45653DA6-9313-4EA8-9930-89F9BAAB7C8B}"/>
    <cellStyle name="20% - Ênfase6 13 4 2 4" xfId="23751" xr:uid="{3462BB1F-B791-4C5D-8FE2-2A1A7936D774}"/>
    <cellStyle name="20% - Ênfase6 13 4 3" xfId="11701" xr:uid="{FB4B48E0-B493-46A5-AAFA-E3024E81EF4C}"/>
    <cellStyle name="20% - Ênfase6 13 4 4" xfId="17684" xr:uid="{87FAB674-DE98-49DD-8B48-F627DBF0136D}"/>
    <cellStyle name="20% - Ênfase6 13 4 5" xfId="21824" xr:uid="{CCD8C809-5005-4C99-A00C-22DF4C096252}"/>
    <cellStyle name="20% - Ênfase6 13 5" xfId="6414" xr:uid="{8D927305-8452-473A-A664-2F520F7548F3}"/>
    <cellStyle name="20% - Ênfase6 13 5 2" xfId="13122" xr:uid="{80AF574B-FB0B-4283-BFF2-847F03F27CAA}"/>
    <cellStyle name="20% - Ênfase6 13 5 3" xfId="18748" xr:uid="{AFB10109-B59C-4B4C-95EE-EC2573921E1A}"/>
    <cellStyle name="20% - Ênfase6 13 5 4" xfId="22868" xr:uid="{5EFE4A13-ECEC-4E59-9DD4-F243901BB725}"/>
    <cellStyle name="20% - Ênfase6 13 6" xfId="9651" xr:uid="{5D2AE628-5253-41B5-92F8-8AEE97435619}"/>
    <cellStyle name="20% - Ênfase6 13 7" xfId="16442" xr:uid="{5D16DD18-6EF2-4EFF-BF30-F87B3232BDAC}"/>
    <cellStyle name="20% - Ênfase6 13 8" xfId="20941" xr:uid="{119EA815-A054-4B23-9D5B-FEC225A410F3}"/>
    <cellStyle name="20% - Ênfase6 14 2" xfId="419" xr:uid="{ED5FCC35-B7E0-43AF-BAF6-2F606B5633C5}"/>
    <cellStyle name="20% - Ênfase6 15 2" xfId="420" xr:uid="{86948B47-7023-4886-815A-E181EE1CBD33}"/>
    <cellStyle name="20% - Ênfase6 16 2" xfId="421" xr:uid="{653DAE93-EF70-4DD4-B97B-D7D6C0975783}"/>
    <cellStyle name="20% - Ênfase6 17 2" xfId="422" xr:uid="{D33A3C79-C93E-430C-B66F-C29834898D5A}"/>
    <cellStyle name="20% - Ênfase6 2" xfId="423" xr:uid="{77C7A351-961F-4127-8871-8D1033AD5191}"/>
    <cellStyle name="20% - Ênfase6 2 2" xfId="424" xr:uid="{B76DDAB5-5021-4D4F-9475-9ED6D7C7BA14}"/>
    <cellStyle name="20% - Ênfase6 3" xfId="425" xr:uid="{91FEC8F5-C179-44BB-A032-6F944A28D974}"/>
    <cellStyle name="20% - Ênfase6 3 2" xfId="426" xr:uid="{A5EB7397-AD9B-4805-9973-6E9199D585BD}"/>
    <cellStyle name="20% - Ênfase6 4" xfId="427" xr:uid="{B81B63EA-233D-44DF-8A02-35F67EFA4C0D}"/>
    <cellStyle name="20% - Ênfase6 4 2" xfId="428" xr:uid="{0BAC5BAF-266E-4F0F-9811-0D7F88A8AFF0}"/>
    <cellStyle name="20% - Ênfase6 5" xfId="429" xr:uid="{C98EA6C8-7330-4DE1-B770-0CEF0410481A}"/>
    <cellStyle name="20% - Ênfase6 5 2" xfId="430" xr:uid="{A5C2E863-1BFD-4889-981E-9F08BC5F85E7}"/>
    <cellStyle name="20% - Ênfase6 6" xfId="431" xr:uid="{76FBDF43-38BE-4094-AC0B-7D47E5D2A96F}"/>
    <cellStyle name="20% - Ênfase6 6 2" xfId="432" xr:uid="{FDAC4CE9-3BA9-4A99-A030-FE9708700246}"/>
    <cellStyle name="20% - Ênfase6 7" xfId="433" xr:uid="{1C7B322B-034B-4296-8F29-BA8BC6C3ACCB}"/>
    <cellStyle name="20% - Ênfase6 7 2" xfId="434" xr:uid="{A2E23F2B-6C2D-41EE-942A-7D2C62C87B17}"/>
    <cellStyle name="20% - Ênfase6 8" xfId="435" xr:uid="{53F2D822-C535-43D8-BCEB-B7788B6F6BB3}"/>
    <cellStyle name="20% - Ênfase6 8 2" xfId="436" xr:uid="{58D6AFA5-00C9-49FE-B125-A070E597021F}"/>
    <cellStyle name="20% - Ênfase6 9" xfId="437" xr:uid="{B19C3459-BCDC-4E1F-87DF-70B6454081ED}"/>
    <cellStyle name="20% - Ênfase6 9 2" xfId="438" xr:uid="{E98FECFB-943C-497F-8CE2-70D2FE6A937B}"/>
    <cellStyle name="40% - Ênfase1 10" xfId="439" xr:uid="{F0C3065C-C7CD-400A-8AA0-2E09EBDBED80}"/>
    <cellStyle name="40% - Ênfase1 10 2" xfId="440" xr:uid="{0258B54B-4DF5-4988-B292-3380B8057EC5}"/>
    <cellStyle name="40% - Ênfase1 10 3" xfId="3124" xr:uid="{A2AC6A0E-670F-4AC2-B399-FB1C514F2BC0}"/>
    <cellStyle name="40% - Ênfase1 10 3 2" xfId="4995" xr:uid="{0B5A2B0C-2D3B-4E2F-B407-21B28A8B3B01}"/>
    <cellStyle name="40% - Ênfase1 10 3 2 2" xfId="8583" xr:uid="{59765F60-2147-4CF1-BF8B-20965B2864BF}"/>
    <cellStyle name="40% - Ênfase1 10 3 2 2 2" xfId="15291" xr:uid="{99FA9C4F-290C-4305-94B8-72B0224392CB}"/>
    <cellStyle name="40% - Ênfase1 10 3 2 2 3" xfId="19720" xr:uid="{31087E98-6465-4406-AC32-9620A7E9CFF5}"/>
    <cellStyle name="40% - Ênfase1 10 3 2 2 4" xfId="23754" xr:uid="{03BB1234-A9E5-43F6-80AB-28010D7A6010}"/>
    <cellStyle name="40% - Ênfase1 10 3 2 3" xfId="11704" xr:uid="{8C7BA395-9B81-47F7-997E-B316C9393CAD}"/>
    <cellStyle name="40% - Ênfase1 10 3 2 4" xfId="17687" xr:uid="{A03BA36A-E823-48F4-90E6-8436457E2AE7}"/>
    <cellStyle name="40% - Ênfase1 10 3 2 5" xfId="21827" xr:uid="{5CC68A5A-B165-45E5-A19E-3785F8B94C02}"/>
    <cellStyle name="40% - Ênfase1 10 3 3" xfId="7521" xr:uid="{3CDC9951-C10E-4032-8733-45B5BBFFC63A}"/>
    <cellStyle name="40% - Ênfase1 10 3 3 2" xfId="14229" xr:uid="{F67E9DA9-AEBF-4191-BE8C-DA76DC05D224}"/>
    <cellStyle name="40% - Ênfase1 10 3 3 3" xfId="19567" xr:uid="{A92B55D9-C865-4E81-AB95-284B091A3244}"/>
    <cellStyle name="40% - Ênfase1 10 3 3 4" xfId="23667" xr:uid="{8E185F4F-0162-4550-A968-B195AC62766A}"/>
    <cellStyle name="40% - Ênfase1 10 3 4" xfId="10938" xr:uid="{730E8769-2F41-4BF2-B907-CA60ABF2931B}"/>
    <cellStyle name="40% - Ênfase1 10 3 5" xfId="17436" xr:uid="{233F81AB-F879-4200-80F7-389A549FAAA5}"/>
    <cellStyle name="40% - Ênfase1 10 3 6" xfId="21740" xr:uid="{D6C9B89C-4722-4C16-80BC-A3263AC0FECC}"/>
    <cellStyle name="40% - Ênfase1 10 4" xfId="4994" xr:uid="{3D40DE8C-F260-41C2-A20D-D91FAB5098AF}"/>
    <cellStyle name="40% - Ênfase1 10 4 2" xfId="8582" xr:uid="{390F65DC-D144-4937-9EA4-CF1B3C6C3F2A}"/>
    <cellStyle name="40% - Ênfase1 10 4 2 2" xfId="15290" xr:uid="{E714BE0E-5F6A-4ABB-8FC3-61D11297922B}"/>
    <cellStyle name="40% - Ênfase1 10 4 2 3" xfId="19719" xr:uid="{CFFA5B07-CD81-47D4-90FF-5689E359EFC7}"/>
    <cellStyle name="40% - Ênfase1 10 4 2 4" xfId="23753" xr:uid="{3253A63E-49CB-4C63-8279-300023BEB41E}"/>
    <cellStyle name="40% - Ênfase1 10 4 3" xfId="11703" xr:uid="{292974C4-57AC-4EE3-9E0E-BC82D9EA5FDA}"/>
    <cellStyle name="40% - Ênfase1 10 4 4" xfId="17686" xr:uid="{85EEBBFC-1677-484B-9FD4-DD5C7B7D13C9}"/>
    <cellStyle name="40% - Ênfase1 10 4 5" xfId="21826" xr:uid="{727F8C97-B6B1-46EA-B6A3-FE49F1F5D9AF}"/>
    <cellStyle name="40% - Ênfase1 10 5" xfId="6415" xr:uid="{088D303E-B385-45B3-8C12-18A2D6181C06}"/>
    <cellStyle name="40% - Ênfase1 10 5 2" xfId="13123" xr:uid="{2120CF4F-93E4-4C6C-B542-304E269FDE0A}"/>
    <cellStyle name="40% - Ênfase1 10 5 3" xfId="18749" xr:uid="{A2DA91DA-BCC3-46DE-8EFA-CF40FF260C35}"/>
    <cellStyle name="40% - Ênfase1 10 5 4" xfId="22869" xr:uid="{1642BD2B-3816-4FEA-96C0-70F8187C31FE}"/>
    <cellStyle name="40% - Ênfase1 10 6" xfId="9652" xr:uid="{A411CE9E-BF94-4B75-84AF-6D92CCD1836C}"/>
    <cellStyle name="40% - Ênfase1 10 7" xfId="16462" xr:uid="{01DCDF2B-8381-4C08-A503-BE9D0286F591}"/>
    <cellStyle name="40% - Ênfase1 10 8" xfId="20942" xr:uid="{E5C082F5-ED39-415A-B0F2-C2FDE45B016F}"/>
    <cellStyle name="40% - Ênfase1 11" xfId="441" xr:uid="{3FCEC946-1A1D-4A19-ADB4-5D9C11F47542}"/>
    <cellStyle name="40% - Ênfase1 11 2" xfId="442" xr:uid="{8881B29B-F17E-4095-95FF-8510E62B0249}"/>
    <cellStyle name="40% - Ênfase1 11 3" xfId="3125" xr:uid="{4B8F7491-21E2-4692-99D2-492D2A9C38CE}"/>
    <cellStyle name="40% - Ênfase1 11 3 2" xfId="4997" xr:uid="{09ABB94F-7512-48BC-9A42-B9500C1F6B2F}"/>
    <cellStyle name="40% - Ênfase1 11 3 2 2" xfId="8585" xr:uid="{E7E6449D-24F1-4E07-9438-6334C8D1901E}"/>
    <cellStyle name="40% - Ênfase1 11 3 2 2 2" xfId="15293" xr:uid="{8F5BE89B-6744-443E-A9B9-34FB3C5E4864}"/>
    <cellStyle name="40% - Ênfase1 11 3 2 2 3" xfId="19722" xr:uid="{7B576C8F-C268-4F0B-A22D-3901DEDBBE0E}"/>
    <cellStyle name="40% - Ênfase1 11 3 2 2 4" xfId="23756" xr:uid="{1B027EE4-290E-4592-B54A-066B404C0F7F}"/>
    <cellStyle name="40% - Ênfase1 11 3 2 3" xfId="11706" xr:uid="{2A1C68FC-EE28-486B-BB6B-D12A93FD73E5}"/>
    <cellStyle name="40% - Ênfase1 11 3 2 4" xfId="17689" xr:uid="{4C051267-D240-43E6-8308-797C7217B744}"/>
    <cellStyle name="40% - Ênfase1 11 3 2 5" xfId="21829" xr:uid="{C28F7AC0-EC19-43F1-92DF-F0CA602C7E52}"/>
    <cellStyle name="40% - Ênfase1 11 3 3" xfId="7522" xr:uid="{A5C1BDB6-644A-49F9-8ECB-AC74C0EFEA65}"/>
    <cellStyle name="40% - Ênfase1 11 3 3 2" xfId="14230" xr:uid="{6A96FCB7-6A85-4ACA-B82D-706B4014BFEF}"/>
    <cellStyle name="40% - Ênfase1 11 3 3 3" xfId="19568" xr:uid="{4A9B628C-89A6-4B4C-89AF-950F6A9AFF29}"/>
    <cellStyle name="40% - Ênfase1 11 3 3 4" xfId="23668" xr:uid="{B54DBFD0-4650-435A-A626-B1691E24D8DA}"/>
    <cellStyle name="40% - Ênfase1 11 3 4" xfId="10939" xr:uid="{69FA3C2E-BA0D-4F6D-944A-9BF73A13DCCF}"/>
    <cellStyle name="40% - Ênfase1 11 3 5" xfId="17437" xr:uid="{FB4825AA-F0A8-4C2C-981B-9EF5AEC9A43C}"/>
    <cellStyle name="40% - Ênfase1 11 3 6" xfId="21741" xr:uid="{2860870D-7A3C-466A-95B9-7ED155E73865}"/>
    <cellStyle name="40% - Ênfase1 11 4" xfId="4996" xr:uid="{1D8DB62B-7A49-48D0-BABF-7018A7FCF8CF}"/>
    <cellStyle name="40% - Ênfase1 11 4 2" xfId="8584" xr:uid="{C150AF10-CE7A-4943-B0EE-D6317EF5DFE5}"/>
    <cellStyle name="40% - Ênfase1 11 4 2 2" xfId="15292" xr:uid="{B51F6EA2-63DA-40EE-974A-7FA3298A2900}"/>
    <cellStyle name="40% - Ênfase1 11 4 2 3" xfId="19721" xr:uid="{BCFD059A-4BF6-4BD6-8E38-5BADD5B5B0C4}"/>
    <cellStyle name="40% - Ênfase1 11 4 2 4" xfId="23755" xr:uid="{B364818C-9E5B-491B-A617-74CBD434BE32}"/>
    <cellStyle name="40% - Ênfase1 11 4 3" xfId="11705" xr:uid="{0C1FCA47-471A-4BBE-9FC1-A2C56CB1F65B}"/>
    <cellStyle name="40% - Ênfase1 11 4 4" xfId="17688" xr:uid="{DE837B03-7819-447C-AACF-54F8BB300DC7}"/>
    <cellStyle name="40% - Ênfase1 11 4 5" xfId="21828" xr:uid="{EB237EC5-8837-436E-8644-513B02B495B7}"/>
    <cellStyle name="40% - Ênfase1 11 5" xfId="6416" xr:uid="{D7B160FC-D6C6-443B-8519-B2B4DCF378AE}"/>
    <cellStyle name="40% - Ênfase1 11 5 2" xfId="13124" xr:uid="{B3100C75-66DC-4B1A-9609-CF98F3DD8370}"/>
    <cellStyle name="40% - Ênfase1 11 5 3" xfId="18750" xr:uid="{F7F2B2C9-F2F3-4C82-97E2-F79B839D1A28}"/>
    <cellStyle name="40% - Ênfase1 11 5 4" xfId="22870" xr:uid="{798EA0BB-66AB-4F3C-8F52-65976E22A966}"/>
    <cellStyle name="40% - Ênfase1 11 6" xfId="9653" xr:uid="{76DFA6DF-4B79-4A17-B5B3-8B5CBCF7DB21}"/>
    <cellStyle name="40% - Ênfase1 11 7" xfId="16464" xr:uid="{97DCBCCA-DE0A-4EE5-8D69-38FFDD2D3ED1}"/>
    <cellStyle name="40% - Ênfase1 11 8" xfId="20943" xr:uid="{5ED70E6C-6357-496D-B8DF-97426F09F200}"/>
    <cellStyle name="40% - Ênfase1 12" xfId="443" xr:uid="{27CBF8A6-17DA-4B5F-BF40-59C3F8B3A6B6}"/>
    <cellStyle name="40% - Ênfase1 12 2" xfId="444" xr:uid="{F9649DC3-B7B2-4693-AD1C-CFA91690B5F7}"/>
    <cellStyle name="40% - Ênfase1 12 3" xfId="3126" xr:uid="{F3365353-9A67-42A9-B2D7-C58F8BF4024E}"/>
    <cellStyle name="40% - Ênfase1 12 3 2" xfId="4999" xr:uid="{06145DE1-D325-4DF6-A653-006C4C405CBC}"/>
    <cellStyle name="40% - Ênfase1 12 3 2 2" xfId="8587" xr:uid="{276BF66E-AC90-4124-B06B-E1C9AF70C116}"/>
    <cellStyle name="40% - Ênfase1 12 3 2 2 2" xfId="15295" xr:uid="{0A7ACC0B-3A40-4BD7-84F0-98E245EF58AF}"/>
    <cellStyle name="40% - Ênfase1 12 3 2 2 3" xfId="19724" xr:uid="{6416EA0F-3267-48ED-AED2-A03A70AE8CEA}"/>
    <cellStyle name="40% - Ênfase1 12 3 2 2 4" xfId="23758" xr:uid="{DA9D0F96-967E-4D80-BA89-03107831E78F}"/>
    <cellStyle name="40% - Ênfase1 12 3 2 3" xfId="11708" xr:uid="{DA538BF1-BDA6-469A-96FF-7259A3F1E9F3}"/>
    <cellStyle name="40% - Ênfase1 12 3 2 4" xfId="17691" xr:uid="{35B33963-BDB1-4036-8E77-C624C7CF8E43}"/>
    <cellStyle name="40% - Ênfase1 12 3 2 5" xfId="21831" xr:uid="{D41753FA-FCD4-4578-AD5A-517527ACA863}"/>
    <cellStyle name="40% - Ênfase1 12 3 3" xfId="7523" xr:uid="{D9986984-F006-416F-A57D-8787AC118826}"/>
    <cellStyle name="40% - Ênfase1 12 3 3 2" xfId="14231" xr:uid="{7ED33BC5-D1B4-47A1-BEBE-D16CC9DF64C0}"/>
    <cellStyle name="40% - Ênfase1 12 3 3 3" xfId="19569" xr:uid="{9216E955-0333-4DC8-8A70-8C6DCB5F91CB}"/>
    <cellStyle name="40% - Ênfase1 12 3 3 4" xfId="23669" xr:uid="{A47033D7-7C10-4FEA-A133-AA570F1665A9}"/>
    <cellStyle name="40% - Ênfase1 12 3 4" xfId="10940" xr:uid="{9E898CF4-CAF1-4640-994D-718E8968F00E}"/>
    <cellStyle name="40% - Ênfase1 12 3 5" xfId="17438" xr:uid="{05AFE15F-78A9-4B90-A939-998D2D5A1883}"/>
    <cellStyle name="40% - Ênfase1 12 3 6" xfId="21742" xr:uid="{ABED4E73-C939-4E66-8DBB-E65631315227}"/>
    <cellStyle name="40% - Ênfase1 12 4" xfId="4998" xr:uid="{5FF551BE-3A01-47D3-B0F8-9821DA75CC27}"/>
    <cellStyle name="40% - Ênfase1 12 4 2" xfId="8586" xr:uid="{2D090E1A-7A93-42B7-ADEA-74FCC5A2987E}"/>
    <cellStyle name="40% - Ênfase1 12 4 2 2" xfId="15294" xr:uid="{796CDDF0-E336-46AF-B392-F051D126C496}"/>
    <cellStyle name="40% - Ênfase1 12 4 2 3" xfId="19723" xr:uid="{A93E7536-FCB3-49F5-962E-F9607C2346EB}"/>
    <cellStyle name="40% - Ênfase1 12 4 2 4" xfId="23757" xr:uid="{0957A59E-5EC8-45D8-947C-FE7627ABCB2F}"/>
    <cellStyle name="40% - Ênfase1 12 4 3" xfId="11707" xr:uid="{F9332971-2F1D-435B-9100-8722F735B3E2}"/>
    <cellStyle name="40% - Ênfase1 12 4 4" xfId="17690" xr:uid="{7901126E-8F4D-4247-B09B-1E8600971EFB}"/>
    <cellStyle name="40% - Ênfase1 12 4 5" xfId="21830" xr:uid="{23A9FAA5-35F4-41B5-91AF-4A02157AEC47}"/>
    <cellStyle name="40% - Ênfase1 12 5" xfId="6417" xr:uid="{7C4C8AD3-5647-428C-9F5A-B74B4358BB38}"/>
    <cellStyle name="40% - Ênfase1 12 5 2" xfId="13125" xr:uid="{AD8C816C-3F50-41D0-B460-3AF36D3325E2}"/>
    <cellStyle name="40% - Ênfase1 12 5 3" xfId="18751" xr:uid="{0316A63D-483B-426E-91EC-4DEDEEFF8DC4}"/>
    <cellStyle name="40% - Ênfase1 12 5 4" xfId="22871" xr:uid="{5B440FC3-3783-46E2-9A9E-6B86CDA8B3A0}"/>
    <cellStyle name="40% - Ênfase1 12 6" xfId="9654" xr:uid="{81127127-1E5C-43DE-9C5B-FB765B6BE96C}"/>
    <cellStyle name="40% - Ênfase1 12 7" xfId="16466" xr:uid="{23549B35-BB1A-4F7A-ADC7-292AE0984F41}"/>
    <cellStyle name="40% - Ênfase1 12 8" xfId="20944" xr:uid="{A4D4C92A-4636-431B-92E6-9970548BF687}"/>
    <cellStyle name="40% - Ênfase1 13" xfId="445" xr:uid="{4FE79781-6D92-40B1-9352-F7997DCFEDF1}"/>
    <cellStyle name="40% - Ênfase1 13 2" xfId="446" xr:uid="{EF3A98BB-00D6-4286-BBCA-EE6FE6EA476F}"/>
    <cellStyle name="40% - Ênfase1 13 3" xfId="3127" xr:uid="{58B6747E-0D11-4A47-8C01-B671BC13A287}"/>
    <cellStyle name="40% - Ênfase1 13 3 2" xfId="5001" xr:uid="{9AA6EDFC-DE2A-4D06-A46E-63D4F80E0DDF}"/>
    <cellStyle name="40% - Ênfase1 13 3 2 2" xfId="8589" xr:uid="{F8C0138D-BA0B-41CC-896B-0A04CF10F2DA}"/>
    <cellStyle name="40% - Ênfase1 13 3 2 2 2" xfId="15297" xr:uid="{0D05128F-B2CA-4616-81C8-53701B51B65D}"/>
    <cellStyle name="40% - Ênfase1 13 3 2 2 3" xfId="19726" xr:uid="{F41687C0-1253-4589-872D-480458932AD3}"/>
    <cellStyle name="40% - Ênfase1 13 3 2 2 4" xfId="23760" xr:uid="{88BDF625-0C1B-4107-AEC6-7F76981AE04D}"/>
    <cellStyle name="40% - Ênfase1 13 3 2 3" xfId="11710" xr:uid="{143F46E8-89FC-45E1-9B21-E5AFDEA8BCC6}"/>
    <cellStyle name="40% - Ênfase1 13 3 2 4" xfId="17693" xr:uid="{B518B123-BDAE-4FB8-AC82-33C24A4C7A2F}"/>
    <cellStyle name="40% - Ênfase1 13 3 2 5" xfId="21833" xr:uid="{BCB62BFF-C194-4B48-914B-E4F3802E8DBD}"/>
    <cellStyle name="40% - Ênfase1 13 3 3" xfId="7524" xr:uid="{406A1A1C-6B20-4C63-8E8A-AFB502B6D297}"/>
    <cellStyle name="40% - Ênfase1 13 3 3 2" xfId="14232" xr:uid="{4EAE42BD-C35B-4C97-B4F3-ABFF580361B7}"/>
    <cellStyle name="40% - Ênfase1 13 3 3 3" xfId="19570" xr:uid="{DEE0D0B2-1315-40FF-B91E-681F89645C89}"/>
    <cellStyle name="40% - Ênfase1 13 3 3 4" xfId="23670" xr:uid="{D560B81F-BCD8-494B-A345-63CB5ABFEE3B}"/>
    <cellStyle name="40% - Ênfase1 13 3 4" xfId="10941" xr:uid="{D452EEF2-C0A4-4B31-9B71-92F52BA1A231}"/>
    <cellStyle name="40% - Ênfase1 13 3 5" xfId="17439" xr:uid="{21F6E23A-B9E9-48E9-BEBE-FD5BEE5A9CF0}"/>
    <cellStyle name="40% - Ênfase1 13 3 6" xfId="21743" xr:uid="{2C90ED41-0F0D-48A1-B60E-F4B221A11C07}"/>
    <cellStyle name="40% - Ênfase1 13 4" xfId="5000" xr:uid="{B4671697-C2DE-4859-A776-81B4DE944EDD}"/>
    <cellStyle name="40% - Ênfase1 13 4 2" xfId="8588" xr:uid="{C41DDAD8-2E1D-4917-8EC6-649C7511F2E0}"/>
    <cellStyle name="40% - Ênfase1 13 4 2 2" xfId="15296" xr:uid="{87B665B1-5AB3-47B2-917F-9F5D8EC88F24}"/>
    <cellStyle name="40% - Ênfase1 13 4 2 3" xfId="19725" xr:uid="{655BF14C-55AC-46DE-8E1C-682713527DFD}"/>
    <cellStyle name="40% - Ênfase1 13 4 2 4" xfId="23759" xr:uid="{A105ED32-28F7-4309-B60D-F40BAE80CE86}"/>
    <cellStyle name="40% - Ênfase1 13 4 3" xfId="11709" xr:uid="{EF696071-09FC-43DA-B04A-1B8BBEF2AE35}"/>
    <cellStyle name="40% - Ênfase1 13 4 4" xfId="17692" xr:uid="{4A784D11-B9C5-417B-8664-D057E6CDDF84}"/>
    <cellStyle name="40% - Ênfase1 13 4 5" xfId="21832" xr:uid="{92259EB4-D7E7-49FF-89BF-BB4C9ABA1228}"/>
    <cellStyle name="40% - Ênfase1 13 5" xfId="6418" xr:uid="{BF7F55D0-D359-4B58-967E-2E0FEE0D7C68}"/>
    <cellStyle name="40% - Ênfase1 13 5 2" xfId="13126" xr:uid="{D08D74EF-B547-456E-ABB6-451FD87A28A2}"/>
    <cellStyle name="40% - Ênfase1 13 5 3" xfId="18752" xr:uid="{B02548F7-4B7E-483B-8684-1CC2D48888D4}"/>
    <cellStyle name="40% - Ênfase1 13 5 4" xfId="22872" xr:uid="{98FF325D-D4F0-4E3E-8009-01674EEF3D5B}"/>
    <cellStyle name="40% - Ênfase1 13 6" xfId="9655" xr:uid="{C879FF07-B9B6-40D0-8F0A-3AE429668F7C}"/>
    <cellStyle name="40% - Ênfase1 13 7" xfId="16468" xr:uid="{3353B657-CBDE-457F-AD9C-7D091C9B6B02}"/>
    <cellStyle name="40% - Ênfase1 13 8" xfId="20945" xr:uid="{9327D1E4-DC33-4604-8C12-B92ADA010B74}"/>
    <cellStyle name="40% - Ênfase1 14 2" xfId="447" xr:uid="{5506D9E0-B5ED-4D33-B2EA-8A01944C72B7}"/>
    <cellStyle name="40% - Ênfase1 15 2" xfId="448" xr:uid="{94AF07B6-13F2-48D8-B7CC-C8FE294DE41B}"/>
    <cellStyle name="40% - Ênfase1 16 2" xfId="449" xr:uid="{452F30A2-743B-4214-95F4-6A3CDA86DAC1}"/>
    <cellStyle name="40% - Ênfase1 17 2" xfId="450" xr:uid="{4A0716B8-3386-4455-9E3B-4FFD92A6DDB0}"/>
    <cellStyle name="40% - Ênfase1 2" xfId="451" xr:uid="{0E6784D9-54CB-45FD-8240-E041F6D87720}"/>
    <cellStyle name="40% - Ênfase1 2 2" xfId="452" xr:uid="{365C6B19-2D72-42D7-B0BB-42FFA79C91A7}"/>
    <cellStyle name="40% - Ênfase1 3" xfId="453" xr:uid="{CD43AB4D-912D-4F33-B27B-4FEB8F2A83C7}"/>
    <cellStyle name="40% - Ênfase1 3 2" xfId="454" xr:uid="{FA705422-B1F0-4A9F-97FF-BC685AE02CB9}"/>
    <cellStyle name="40% - Ênfase1 4" xfId="455" xr:uid="{5DE06340-BED2-4FEA-BB19-2BB1CFFB2964}"/>
    <cellStyle name="40% - Ênfase1 4 2" xfId="456" xr:uid="{36D8D16C-C913-41EE-8F79-CA65499A9FC0}"/>
    <cellStyle name="40% - Ênfase1 5" xfId="457" xr:uid="{DFD5BC7B-4BB2-4C9A-9725-9E6CBB680FEF}"/>
    <cellStyle name="40% - Ênfase1 5 2" xfId="458" xr:uid="{B5C1C699-9D39-463E-898B-68F88E9F1BD1}"/>
    <cellStyle name="40% - Ênfase1 6" xfId="459" xr:uid="{0ABDDD4B-FB4B-4E66-AD7E-4F6920584D21}"/>
    <cellStyle name="40% - Ênfase1 6 2" xfId="460" xr:uid="{41D81C9A-5AEB-4FB7-90EA-DEE9F7100625}"/>
    <cellStyle name="40% - Ênfase1 7" xfId="461" xr:uid="{D745CE1C-DC11-43B6-AB64-0F3264952854}"/>
    <cellStyle name="40% - Ênfase1 7 2" xfId="462" xr:uid="{DE868C40-BF4D-4BBF-9F80-28E37583225D}"/>
    <cellStyle name="40% - Ênfase1 8" xfId="463" xr:uid="{02C57FC4-9144-402D-8CD3-90736A38FBEC}"/>
    <cellStyle name="40% - Ênfase1 8 2" xfId="464" xr:uid="{B042AE03-ED1B-4C57-9A87-394D114359F6}"/>
    <cellStyle name="40% - Ênfase1 9" xfId="465" xr:uid="{DD0D6EA8-1F69-4115-9775-9CC9D3F2AC7D}"/>
    <cellStyle name="40% - Ênfase1 9 2" xfId="466" xr:uid="{D78E578F-7EE7-45D5-9886-8AF3EC8C0026}"/>
    <cellStyle name="40% - Ênfase2 10" xfId="467" xr:uid="{E2E76F00-EFD6-4939-A601-1AFE20151145}"/>
    <cellStyle name="40% - Ênfase2 10 2" xfId="468" xr:uid="{E42BBCC9-A8BF-4081-A4C5-EE967B98E745}"/>
    <cellStyle name="40% - Ênfase2 10 3" xfId="3128" xr:uid="{BBC48DF7-0801-4138-982A-09681BCD888C}"/>
    <cellStyle name="40% - Ênfase2 10 3 2" xfId="5003" xr:uid="{2C66F342-234A-42E3-8DAA-ACA717E1FECD}"/>
    <cellStyle name="40% - Ênfase2 10 3 2 2" xfId="8591" xr:uid="{20FB43D1-06B5-4DAF-B090-7637F8DFA6C6}"/>
    <cellStyle name="40% - Ênfase2 10 3 2 2 2" xfId="15299" xr:uid="{1F1ABFC3-C269-4E0E-89C3-40F204550971}"/>
    <cellStyle name="40% - Ênfase2 10 3 2 2 3" xfId="19728" xr:uid="{4A57C310-E6C2-4C02-B843-51B7EF74CFD8}"/>
    <cellStyle name="40% - Ênfase2 10 3 2 2 4" xfId="23762" xr:uid="{C1CEE7A6-D9E3-4D60-8758-005544C4493B}"/>
    <cellStyle name="40% - Ênfase2 10 3 2 3" xfId="11712" xr:uid="{E8B69E68-1001-4986-93D7-1146477AF942}"/>
    <cellStyle name="40% - Ênfase2 10 3 2 4" xfId="17695" xr:uid="{A4B316C4-697B-4EA2-8B64-1D44A1498E47}"/>
    <cellStyle name="40% - Ênfase2 10 3 2 5" xfId="21835" xr:uid="{40614342-EB50-45A0-B2DC-C58A8AA909E4}"/>
    <cellStyle name="40% - Ênfase2 10 3 3" xfId="7525" xr:uid="{C445410B-511E-4301-ABCB-846DE5943F44}"/>
    <cellStyle name="40% - Ênfase2 10 3 3 2" xfId="14233" xr:uid="{94633A05-AFC0-4DBD-B9AC-251A300169D9}"/>
    <cellStyle name="40% - Ênfase2 10 3 3 3" xfId="19571" xr:uid="{50114C0A-FC29-42A7-8B91-70CE21E9A9C4}"/>
    <cellStyle name="40% - Ênfase2 10 3 3 4" xfId="23671" xr:uid="{7329A621-33D6-46E0-BB09-78BBC20D3859}"/>
    <cellStyle name="40% - Ênfase2 10 3 4" xfId="10942" xr:uid="{3FDB08E2-2146-4518-BF52-B93FBB36BD25}"/>
    <cellStyle name="40% - Ênfase2 10 3 5" xfId="17440" xr:uid="{BEB1D529-16CA-4F60-972F-83B35748F9B9}"/>
    <cellStyle name="40% - Ênfase2 10 3 6" xfId="21744" xr:uid="{E6D0345A-F133-45A2-A3A1-0F6F65B045E5}"/>
    <cellStyle name="40% - Ênfase2 10 4" xfId="5002" xr:uid="{9A106450-0AF0-4CE8-9F51-F165EB689F3E}"/>
    <cellStyle name="40% - Ênfase2 10 4 2" xfId="8590" xr:uid="{7D968C08-3377-4FBD-A66F-DF289748371D}"/>
    <cellStyle name="40% - Ênfase2 10 4 2 2" xfId="15298" xr:uid="{67504047-7832-4FFE-973D-1EB11A351B7C}"/>
    <cellStyle name="40% - Ênfase2 10 4 2 3" xfId="19727" xr:uid="{93C25E27-036C-444D-B553-CB1DA59C6EF1}"/>
    <cellStyle name="40% - Ênfase2 10 4 2 4" xfId="23761" xr:uid="{E3BE5DC8-A001-4930-96DF-1C56DFCB6242}"/>
    <cellStyle name="40% - Ênfase2 10 4 3" xfId="11711" xr:uid="{2751EAB6-B114-4379-BAD1-EE1DE00359C5}"/>
    <cellStyle name="40% - Ênfase2 10 4 4" xfId="17694" xr:uid="{C7BE34B9-F17A-4C8A-B062-5857567D52DC}"/>
    <cellStyle name="40% - Ênfase2 10 4 5" xfId="21834" xr:uid="{48EF284A-B517-42F4-BCF8-4C00CB2DD9B7}"/>
    <cellStyle name="40% - Ênfase2 10 5" xfId="6419" xr:uid="{C391C7CA-6F07-4242-AE1D-DE674554593B}"/>
    <cellStyle name="40% - Ênfase2 10 5 2" xfId="13127" xr:uid="{78157F05-2231-45F9-9A70-7D4A9E0C105A}"/>
    <cellStyle name="40% - Ênfase2 10 5 3" xfId="18753" xr:uid="{80ECCED5-2CEE-4DF8-8FFF-64D96442E8F4}"/>
    <cellStyle name="40% - Ênfase2 10 5 4" xfId="22873" xr:uid="{099E7D87-A8EE-4325-A141-9F9F41FB8F60}"/>
    <cellStyle name="40% - Ênfase2 10 6" xfId="9656" xr:uid="{F9BDFED8-A70F-45F5-BBFC-FDA4DAAAF9CA}"/>
    <cellStyle name="40% - Ênfase2 10 7" xfId="16484" xr:uid="{60FD71A4-28C1-45DB-831F-1FAF334C7AA1}"/>
    <cellStyle name="40% - Ênfase2 10 8" xfId="20946" xr:uid="{201822DD-1BB5-4599-A7A2-8BC7FAFEF7F3}"/>
    <cellStyle name="40% - Ênfase2 11" xfId="469" xr:uid="{FF6ECB8B-CD85-4ED9-84D8-4D36AE821DD9}"/>
    <cellStyle name="40% - Ênfase2 11 2" xfId="470" xr:uid="{2DC5E9C6-21B8-4D3F-AA9B-35CD03C0D8FE}"/>
    <cellStyle name="40% - Ênfase2 11 3" xfId="3129" xr:uid="{6125863F-66EE-4B79-BD13-B9E9A852CE77}"/>
    <cellStyle name="40% - Ênfase2 11 3 2" xfId="5005" xr:uid="{A0F33AF2-FADF-41A8-8C1F-A10E3D78C277}"/>
    <cellStyle name="40% - Ênfase2 11 3 2 2" xfId="8593" xr:uid="{6184CE87-1EAD-4BF5-ACE9-BB902A29BD63}"/>
    <cellStyle name="40% - Ênfase2 11 3 2 2 2" xfId="15301" xr:uid="{A6B25303-167A-4277-AD92-26A41898FFB9}"/>
    <cellStyle name="40% - Ênfase2 11 3 2 2 3" xfId="19730" xr:uid="{4D48780D-AEAF-459D-9716-C6F539F99466}"/>
    <cellStyle name="40% - Ênfase2 11 3 2 2 4" xfId="23764" xr:uid="{4ED5A9A2-2A40-4AF4-A83C-A12CF67C312D}"/>
    <cellStyle name="40% - Ênfase2 11 3 2 3" xfId="11714" xr:uid="{7E133ED7-B376-4870-B0A7-E9CE04ECDE74}"/>
    <cellStyle name="40% - Ênfase2 11 3 2 4" xfId="17697" xr:uid="{14DAE19E-E4A9-42FE-99A8-8FE1F64DE699}"/>
    <cellStyle name="40% - Ênfase2 11 3 2 5" xfId="21837" xr:uid="{C0B32471-8E9D-47A9-9B13-29B21B1AFA8C}"/>
    <cellStyle name="40% - Ênfase2 11 3 3" xfId="7526" xr:uid="{FCD3B2A0-FD4E-447E-8594-FF0AA97DDFC1}"/>
    <cellStyle name="40% - Ênfase2 11 3 3 2" xfId="14234" xr:uid="{94249BD8-A082-4077-872D-85F546C71612}"/>
    <cellStyle name="40% - Ênfase2 11 3 3 3" xfId="19572" xr:uid="{33AF14B6-F5D9-48D7-A050-38AB1100BAEB}"/>
    <cellStyle name="40% - Ênfase2 11 3 3 4" xfId="23672" xr:uid="{0CCA1D71-7F67-42A0-9670-A7FF3AD36C3D}"/>
    <cellStyle name="40% - Ênfase2 11 3 4" xfId="10943" xr:uid="{F7D31045-753E-4A26-B2C5-E4C0E622A212}"/>
    <cellStyle name="40% - Ênfase2 11 3 5" xfId="17441" xr:uid="{6FE9EFE0-39F1-4CB4-8813-426B8C496AC3}"/>
    <cellStyle name="40% - Ênfase2 11 3 6" xfId="21745" xr:uid="{9BE9A2CF-D8D8-4195-A8BF-D063B5D785C5}"/>
    <cellStyle name="40% - Ênfase2 11 4" xfId="5004" xr:uid="{E77FE508-100D-44BE-9AE2-9518BFF07110}"/>
    <cellStyle name="40% - Ênfase2 11 4 2" xfId="8592" xr:uid="{0FD43420-A545-483D-87C5-8999411A6E2E}"/>
    <cellStyle name="40% - Ênfase2 11 4 2 2" xfId="15300" xr:uid="{39AD5EB3-C7E0-4BC1-B8A2-3197604A8B08}"/>
    <cellStyle name="40% - Ênfase2 11 4 2 3" xfId="19729" xr:uid="{DEFDB469-2E05-4189-8A23-7E8F1907E041}"/>
    <cellStyle name="40% - Ênfase2 11 4 2 4" xfId="23763" xr:uid="{7EED1ADE-34F5-4C8B-BEC5-3EDADBF7E116}"/>
    <cellStyle name="40% - Ênfase2 11 4 3" xfId="11713" xr:uid="{CACC7185-02FA-48F4-9436-00CEF524AFBE}"/>
    <cellStyle name="40% - Ênfase2 11 4 4" xfId="17696" xr:uid="{47466A7A-BD1B-4ACF-942D-62EF46D35A89}"/>
    <cellStyle name="40% - Ênfase2 11 4 5" xfId="21836" xr:uid="{AF719CB2-4055-4D97-A6EB-7729EB8EF6D7}"/>
    <cellStyle name="40% - Ênfase2 11 5" xfId="6420" xr:uid="{F47A6A98-40CA-434F-A99E-98005DD821A9}"/>
    <cellStyle name="40% - Ênfase2 11 5 2" xfId="13128" xr:uid="{098378AC-B379-404E-A322-46552846E186}"/>
    <cellStyle name="40% - Ênfase2 11 5 3" xfId="18754" xr:uid="{171683D0-11D5-4C23-8857-61E86C1C142B}"/>
    <cellStyle name="40% - Ênfase2 11 5 4" xfId="22874" xr:uid="{2F49A7CE-0B04-48E6-B5BE-C49C5DAF0D21}"/>
    <cellStyle name="40% - Ênfase2 11 6" xfId="9657" xr:uid="{A31B97A6-791E-41F0-BF16-DB4EE54CC72B}"/>
    <cellStyle name="40% - Ênfase2 11 7" xfId="16485" xr:uid="{F6BA37AD-27C4-44E1-B11C-1CFAFA99FD15}"/>
    <cellStyle name="40% - Ênfase2 11 8" xfId="20947" xr:uid="{D6D19BB6-9418-4783-9043-A41276F88038}"/>
    <cellStyle name="40% - Ênfase2 12" xfId="471" xr:uid="{D5CF9FA3-C49E-496F-88C0-F1A312DE2213}"/>
    <cellStyle name="40% - Ênfase2 12 2" xfId="472" xr:uid="{4F8D67D9-58FA-4A5E-B90C-AD29E88CE6A9}"/>
    <cellStyle name="40% - Ênfase2 12 3" xfId="3130" xr:uid="{414622C3-8773-4686-B0C7-399C81AAB7FF}"/>
    <cellStyle name="40% - Ênfase2 12 3 2" xfId="5007" xr:uid="{B96274B3-A833-4A2A-8F46-00960DE0F8CD}"/>
    <cellStyle name="40% - Ênfase2 12 3 2 2" xfId="8595" xr:uid="{A28458FC-01DC-4F00-812B-FC473147AE98}"/>
    <cellStyle name="40% - Ênfase2 12 3 2 2 2" xfId="15303" xr:uid="{E2D4F5E5-BF13-4D82-93B3-355575F0DD1C}"/>
    <cellStyle name="40% - Ênfase2 12 3 2 2 3" xfId="19732" xr:uid="{995B00D8-A11A-4CDC-B0F8-793975194A0A}"/>
    <cellStyle name="40% - Ênfase2 12 3 2 2 4" xfId="23766" xr:uid="{FFE3E874-3DAE-4CF4-81A5-0C2B50D1AC51}"/>
    <cellStyle name="40% - Ênfase2 12 3 2 3" xfId="11716" xr:uid="{9166E433-4D1D-47BB-B1D6-0F8DF703F7E1}"/>
    <cellStyle name="40% - Ênfase2 12 3 2 4" xfId="17699" xr:uid="{443A2770-0A49-468A-A8DF-BB9EB7B6433A}"/>
    <cellStyle name="40% - Ênfase2 12 3 2 5" xfId="21839" xr:uid="{57569C4F-50CA-45A6-BD49-DA81CB23C993}"/>
    <cellStyle name="40% - Ênfase2 12 3 3" xfId="7527" xr:uid="{65101542-F18E-4C88-B808-1A7BF9B495B2}"/>
    <cellStyle name="40% - Ênfase2 12 3 3 2" xfId="14235" xr:uid="{3C2488BC-327F-4AE1-AD17-73130209F505}"/>
    <cellStyle name="40% - Ênfase2 12 3 3 3" xfId="19573" xr:uid="{3D883AC5-0E28-4F29-B026-5697FC180D0B}"/>
    <cellStyle name="40% - Ênfase2 12 3 3 4" xfId="23673" xr:uid="{5498395C-1D21-4B9A-8060-8856446C1F47}"/>
    <cellStyle name="40% - Ênfase2 12 3 4" xfId="10944" xr:uid="{95094B09-1B73-4963-98DD-CAF845393A7F}"/>
    <cellStyle name="40% - Ênfase2 12 3 5" xfId="17442" xr:uid="{43C713C5-249B-442A-BFD7-5A715725BE79}"/>
    <cellStyle name="40% - Ênfase2 12 3 6" xfId="21746" xr:uid="{49474135-68C8-4405-B3FE-22A264C27E24}"/>
    <cellStyle name="40% - Ênfase2 12 4" xfId="5006" xr:uid="{04048BA1-4BF8-46BF-998C-C03DF462E878}"/>
    <cellStyle name="40% - Ênfase2 12 4 2" xfId="8594" xr:uid="{5B4589A5-3B15-46BF-A886-0D6E93B40514}"/>
    <cellStyle name="40% - Ênfase2 12 4 2 2" xfId="15302" xr:uid="{D5AE28AC-9A8E-4C96-A42D-62394B39696C}"/>
    <cellStyle name="40% - Ênfase2 12 4 2 3" xfId="19731" xr:uid="{8E10C762-B428-4FB5-B45F-ADA2D3726F9E}"/>
    <cellStyle name="40% - Ênfase2 12 4 2 4" xfId="23765" xr:uid="{CE2BA20F-73DE-4B44-918C-D85A3EDF6A5F}"/>
    <cellStyle name="40% - Ênfase2 12 4 3" xfId="11715" xr:uid="{CE3771E5-984C-4550-BA63-78463E632AAF}"/>
    <cellStyle name="40% - Ênfase2 12 4 4" xfId="17698" xr:uid="{C7A2CA78-87D9-4A05-AFCE-E06A7467B294}"/>
    <cellStyle name="40% - Ênfase2 12 4 5" xfId="21838" xr:uid="{222D166F-1486-4D0E-BB40-D7F3F5D59DD2}"/>
    <cellStyle name="40% - Ênfase2 12 5" xfId="6421" xr:uid="{60FCFE74-E15E-4353-9D1D-4D58CA657016}"/>
    <cellStyle name="40% - Ênfase2 12 5 2" xfId="13129" xr:uid="{2A9E44BA-BE1B-4842-B825-F0B10C770D3B}"/>
    <cellStyle name="40% - Ênfase2 12 5 3" xfId="18755" xr:uid="{DE18C316-4DC8-4F4C-88A4-3641E1042A3F}"/>
    <cellStyle name="40% - Ênfase2 12 5 4" xfId="22875" xr:uid="{4E3886BD-E8F2-4A16-9B7E-1E3BF8B70A10}"/>
    <cellStyle name="40% - Ênfase2 12 6" xfId="9658" xr:uid="{DA3F204D-D876-4076-9D4C-F2E44EA3EA7B}"/>
    <cellStyle name="40% - Ênfase2 12 7" xfId="16486" xr:uid="{EF7278B3-C923-4C1F-A9D3-F477531EB952}"/>
    <cellStyle name="40% - Ênfase2 12 8" xfId="20948" xr:uid="{D2984467-F0E0-436F-BF36-CED7C26A389D}"/>
    <cellStyle name="40% - Ênfase2 13" xfId="473" xr:uid="{5EC16FAC-7702-4F4C-A1FF-39B894A66E32}"/>
    <cellStyle name="40% - Ênfase2 13 2" xfId="474" xr:uid="{67430DA9-9591-4EE2-8937-1CCDD05CF1AB}"/>
    <cellStyle name="40% - Ênfase2 13 3" xfId="3131" xr:uid="{90DA1F59-12BA-426F-BA63-3905AFE086FF}"/>
    <cellStyle name="40% - Ênfase2 13 3 2" xfId="5009" xr:uid="{553DA3AE-AB7E-4E78-B852-4A026F606CE1}"/>
    <cellStyle name="40% - Ênfase2 13 3 2 2" xfId="8597" xr:uid="{956811E0-931F-4074-98A1-4021594A9C81}"/>
    <cellStyle name="40% - Ênfase2 13 3 2 2 2" xfId="15305" xr:uid="{F2CBB240-571D-403B-898D-30A952B100F2}"/>
    <cellStyle name="40% - Ênfase2 13 3 2 2 3" xfId="19734" xr:uid="{D17834E4-20CB-4820-8637-21C9CA704F50}"/>
    <cellStyle name="40% - Ênfase2 13 3 2 2 4" xfId="23768" xr:uid="{D7B80DCE-E56A-4CB7-A314-723A6F637A1D}"/>
    <cellStyle name="40% - Ênfase2 13 3 2 3" xfId="11718" xr:uid="{9F8A83A7-DA4B-45B9-A19F-D31D8B9173B4}"/>
    <cellStyle name="40% - Ênfase2 13 3 2 4" xfId="17701" xr:uid="{65DCB76D-01AA-44C5-A52B-C254E1C5D7D1}"/>
    <cellStyle name="40% - Ênfase2 13 3 2 5" xfId="21841" xr:uid="{1A123530-59FE-429F-8AF6-26BB2B9E0EEA}"/>
    <cellStyle name="40% - Ênfase2 13 3 3" xfId="7528" xr:uid="{E7E25E73-CC44-401F-8BD8-78BA9333D9C2}"/>
    <cellStyle name="40% - Ênfase2 13 3 3 2" xfId="14236" xr:uid="{3D4698E4-671F-43C9-9486-8A41C5E03418}"/>
    <cellStyle name="40% - Ênfase2 13 3 3 3" xfId="19574" xr:uid="{604608CA-6662-43B0-8124-83A674BAAA48}"/>
    <cellStyle name="40% - Ênfase2 13 3 3 4" xfId="23674" xr:uid="{52E4A1F4-9708-4082-A49D-436763F55216}"/>
    <cellStyle name="40% - Ênfase2 13 3 4" xfId="10945" xr:uid="{C080F6B8-A33A-49BE-A921-939A0610D17E}"/>
    <cellStyle name="40% - Ênfase2 13 3 5" xfId="17443" xr:uid="{3358EFF8-6039-4212-BE73-BBD12632B5D2}"/>
    <cellStyle name="40% - Ênfase2 13 3 6" xfId="21747" xr:uid="{08DE7682-A428-446B-AABD-97818BA3F921}"/>
    <cellStyle name="40% - Ênfase2 13 4" xfId="5008" xr:uid="{6A77A744-1368-480E-9AE9-A2CE88D94856}"/>
    <cellStyle name="40% - Ênfase2 13 4 2" xfId="8596" xr:uid="{33AC8452-DF8D-4030-A480-3BDC4BBDBFED}"/>
    <cellStyle name="40% - Ênfase2 13 4 2 2" xfId="15304" xr:uid="{B5715EAB-E5FC-419D-B9AB-0810E498B134}"/>
    <cellStyle name="40% - Ênfase2 13 4 2 3" xfId="19733" xr:uid="{C83BE7E1-87DC-4EEB-AAB3-CE31EA60E5BA}"/>
    <cellStyle name="40% - Ênfase2 13 4 2 4" xfId="23767" xr:uid="{F07FCB12-378E-4928-87C4-997082E1D603}"/>
    <cellStyle name="40% - Ênfase2 13 4 3" xfId="11717" xr:uid="{313D5B06-6203-4C60-BD47-D59EE6C3253F}"/>
    <cellStyle name="40% - Ênfase2 13 4 4" xfId="17700" xr:uid="{FCC99089-7E0E-4C96-BCA1-DD3D98B122F1}"/>
    <cellStyle name="40% - Ênfase2 13 4 5" xfId="21840" xr:uid="{F3D9A04C-A787-43BB-8C56-87CC448C55F8}"/>
    <cellStyle name="40% - Ênfase2 13 5" xfId="6422" xr:uid="{DB4DCC6B-137C-425F-A048-FC666B625E19}"/>
    <cellStyle name="40% - Ênfase2 13 5 2" xfId="13130" xr:uid="{764D3F9A-156C-421B-B8D0-9B1F1FA97955}"/>
    <cellStyle name="40% - Ênfase2 13 5 3" xfId="18756" xr:uid="{DED79990-F789-4917-A0F8-0FF31C1AEB81}"/>
    <cellStyle name="40% - Ênfase2 13 5 4" xfId="22876" xr:uid="{5CE82B1D-3C05-45EA-9C9E-91DBB4745BD6}"/>
    <cellStyle name="40% - Ênfase2 13 6" xfId="9659" xr:uid="{6FFABBC9-5258-46D1-8767-32D50871B4D0}"/>
    <cellStyle name="40% - Ênfase2 13 7" xfId="16487" xr:uid="{432E96F3-F7EC-45EC-8701-B487C6066289}"/>
    <cellStyle name="40% - Ênfase2 13 8" xfId="20949" xr:uid="{23ADA4F3-D54F-4A76-854B-AA1F57ABEEF3}"/>
    <cellStyle name="40% - Ênfase2 14 2" xfId="475" xr:uid="{6099A259-2226-4BF6-BD65-2941FB9CAEA6}"/>
    <cellStyle name="40% - Ênfase2 15 2" xfId="476" xr:uid="{F462B9FD-ECE2-476F-9EE3-1F0BD207E916}"/>
    <cellStyle name="40% - Ênfase2 16 2" xfId="477" xr:uid="{213C8C7B-9560-4C04-8701-502E63F4FE0E}"/>
    <cellStyle name="40% - Ênfase2 17 2" xfId="478" xr:uid="{25CC3007-ACB0-476E-A4A4-718103C9B56D}"/>
    <cellStyle name="40% - Ênfase2 2" xfId="479" xr:uid="{BE7C5B31-A4B1-4543-93A7-D2581B5C2C86}"/>
    <cellStyle name="40% - Ênfase2 2 2" xfId="480" xr:uid="{502F4F84-43DD-449E-B1F2-95D33D94E356}"/>
    <cellStyle name="40% - Ênfase2 3" xfId="481" xr:uid="{CAC0AE70-DF88-4B02-BD7A-01AED55E8626}"/>
    <cellStyle name="40% - Ênfase2 3 2" xfId="482" xr:uid="{ED1F33BB-39A1-4114-8109-94ABC446CDC1}"/>
    <cellStyle name="40% - Ênfase2 4" xfId="483" xr:uid="{64477485-B3FD-43D4-991C-725E45E0F4F7}"/>
    <cellStyle name="40% - Ênfase2 4 2" xfId="484" xr:uid="{FCC4DD90-EEF4-4974-B6D1-1A56246E7246}"/>
    <cellStyle name="40% - Ênfase2 5" xfId="485" xr:uid="{EDA5EC12-ADF7-4BC0-85B8-2E64D4066647}"/>
    <cellStyle name="40% - Ênfase2 5 2" xfId="486" xr:uid="{B75DF8F3-B3B6-4566-AA60-C20F1E141AFA}"/>
    <cellStyle name="40% - Ênfase2 6" xfId="487" xr:uid="{2E35715E-E2B8-4BD2-8DE4-57D8EB4AA64D}"/>
    <cellStyle name="40% - Ênfase2 6 2" xfId="488" xr:uid="{15A71E2B-DA9B-4366-8E19-A10CFC03D883}"/>
    <cellStyle name="40% - Ênfase2 7" xfId="489" xr:uid="{0DA81359-16E2-464D-84BD-5D11F5A62FB9}"/>
    <cellStyle name="40% - Ênfase2 7 2" xfId="490" xr:uid="{69B2AAF4-295E-45CC-8A0A-ED6DA91B345B}"/>
    <cellStyle name="40% - Ênfase2 8" xfId="491" xr:uid="{66F2F901-8197-49EC-8D61-A3780418FC2E}"/>
    <cellStyle name="40% - Ênfase2 8 2" xfId="492" xr:uid="{923D2020-CE90-4504-843A-B1F5ABF74D64}"/>
    <cellStyle name="40% - Ênfase2 9" xfId="493" xr:uid="{9FD1D7ED-921D-47BF-87F6-95E686E14037}"/>
    <cellStyle name="40% - Ênfase2 9 2" xfId="494" xr:uid="{4E63D372-2634-456E-9907-246BCBAF3A24}"/>
    <cellStyle name="40% - Ênfase3 10" xfId="495" xr:uid="{58F8A65E-26DA-4939-A9B9-BA3543FA49AD}"/>
    <cellStyle name="40% - Ênfase3 10 2" xfId="496" xr:uid="{7AF87F7B-039B-4204-8FDE-D9B30D7E94CD}"/>
    <cellStyle name="40% - Ênfase3 10 3" xfId="3132" xr:uid="{C4A82F4A-6747-4223-B72A-90C0AE9D879B}"/>
    <cellStyle name="40% - Ênfase3 10 3 2" xfId="5011" xr:uid="{E5D076C4-0EC4-4A69-8CA8-A1DA63653BED}"/>
    <cellStyle name="40% - Ênfase3 10 3 2 2" xfId="8599" xr:uid="{105B0860-BAA2-4573-BB79-B3048EF1030E}"/>
    <cellStyle name="40% - Ênfase3 10 3 2 2 2" xfId="15307" xr:uid="{9D874369-A2BB-4E04-81D2-630876DCCA86}"/>
    <cellStyle name="40% - Ênfase3 10 3 2 2 3" xfId="19736" xr:uid="{27675F22-13FE-43C2-A03F-2D429A8272C8}"/>
    <cellStyle name="40% - Ênfase3 10 3 2 2 4" xfId="23770" xr:uid="{43C82903-D1B6-4F72-A7F8-7064348DCD12}"/>
    <cellStyle name="40% - Ênfase3 10 3 2 3" xfId="11720" xr:uid="{7A327DA4-72C9-46FD-A2D2-946B1B6B0115}"/>
    <cellStyle name="40% - Ênfase3 10 3 2 4" xfId="17703" xr:uid="{88E74427-9637-4B60-84B8-D20C0CC413A6}"/>
    <cellStyle name="40% - Ênfase3 10 3 2 5" xfId="21843" xr:uid="{23C1397A-9C3A-4B62-91AB-37230F8717D9}"/>
    <cellStyle name="40% - Ênfase3 10 3 3" xfId="7529" xr:uid="{F0D289CE-A767-4CFE-AE20-2E34E660E1A9}"/>
    <cellStyle name="40% - Ênfase3 10 3 3 2" xfId="14237" xr:uid="{972B0736-514F-457E-8642-F3C73878B1F2}"/>
    <cellStyle name="40% - Ênfase3 10 3 3 3" xfId="19575" xr:uid="{F9C2A66B-0946-484B-83D6-79244803E7E9}"/>
    <cellStyle name="40% - Ênfase3 10 3 3 4" xfId="23675" xr:uid="{01B1202C-24D8-4310-A770-B9F3E815A5B9}"/>
    <cellStyle name="40% - Ênfase3 10 3 4" xfId="10946" xr:uid="{11451C7A-6802-46CA-BC39-3D8005A52D00}"/>
    <cellStyle name="40% - Ênfase3 10 3 5" xfId="17444" xr:uid="{65F54C0C-1E5C-4027-B952-8179F9E082B7}"/>
    <cellStyle name="40% - Ênfase3 10 3 6" xfId="21748" xr:uid="{DEC8E1D0-C375-452C-BE7B-7ECF2C87A07B}"/>
    <cellStyle name="40% - Ênfase3 10 4" xfId="5010" xr:uid="{A337316B-445E-4172-BC61-8092910552C8}"/>
    <cellStyle name="40% - Ênfase3 10 4 2" xfId="8598" xr:uid="{40CB647F-BC27-4C95-824E-BF57958964A2}"/>
    <cellStyle name="40% - Ênfase3 10 4 2 2" xfId="15306" xr:uid="{781179DD-45B4-4DCB-9EAB-5E7FBFE94F1F}"/>
    <cellStyle name="40% - Ênfase3 10 4 2 3" xfId="19735" xr:uid="{67B8441A-92CB-4BAA-A47A-FAC98EBC27F6}"/>
    <cellStyle name="40% - Ênfase3 10 4 2 4" xfId="23769" xr:uid="{0BAC93C0-7BEB-4EB0-A210-9E73C5C9E5DF}"/>
    <cellStyle name="40% - Ênfase3 10 4 3" xfId="11719" xr:uid="{D71E3239-258D-46D0-A06C-80D6F67A6319}"/>
    <cellStyle name="40% - Ênfase3 10 4 4" xfId="17702" xr:uid="{6541548D-6F65-4E2D-A8A9-E21CE4FC6713}"/>
    <cellStyle name="40% - Ênfase3 10 4 5" xfId="21842" xr:uid="{77021459-2C0C-4016-85AB-E27C2188BCF0}"/>
    <cellStyle name="40% - Ênfase3 10 5" xfId="6423" xr:uid="{CB56709F-9688-4148-AAF2-17C945F6F4CC}"/>
    <cellStyle name="40% - Ênfase3 10 5 2" xfId="13131" xr:uid="{81C0782F-7407-4CA6-876F-AE35D13E1CAE}"/>
    <cellStyle name="40% - Ênfase3 10 5 3" xfId="18757" xr:uid="{ABC91A98-4E8A-43E8-ADAD-F7C7E82697A2}"/>
    <cellStyle name="40% - Ênfase3 10 5 4" xfId="22877" xr:uid="{C146ADC5-50C4-4C0D-A506-38F14A7677BA}"/>
    <cellStyle name="40% - Ênfase3 10 6" xfId="9660" xr:uid="{CF815739-4FCF-4999-9349-1DCD714C5D9E}"/>
    <cellStyle name="40% - Ênfase3 10 7" xfId="16488" xr:uid="{68FCF53C-CD5B-43FC-99F8-054C3B739248}"/>
    <cellStyle name="40% - Ênfase3 10 8" xfId="20950" xr:uid="{8D1E08B7-6593-4CC2-8020-80A6DDD1E333}"/>
    <cellStyle name="40% - Ênfase3 11" xfId="497" xr:uid="{DC08852B-078C-4534-8F05-D66A71624E67}"/>
    <cellStyle name="40% - Ênfase3 11 2" xfId="498" xr:uid="{3B7328AA-FEC0-411E-A956-B4DBA98C8E16}"/>
    <cellStyle name="40% - Ênfase3 11 3" xfId="3133" xr:uid="{159FE759-AFA0-4632-B269-931A7E6711AD}"/>
    <cellStyle name="40% - Ênfase3 11 3 2" xfId="5013" xr:uid="{263A92B5-98B3-4F55-A067-6661C96348A7}"/>
    <cellStyle name="40% - Ênfase3 11 3 2 2" xfId="8601" xr:uid="{BF1D2E08-97BA-4055-81FF-616FBE79DA5E}"/>
    <cellStyle name="40% - Ênfase3 11 3 2 2 2" xfId="15309" xr:uid="{70849922-1AE2-4FB2-99C9-D5BEA2DBC9AC}"/>
    <cellStyle name="40% - Ênfase3 11 3 2 2 3" xfId="19738" xr:uid="{6970118E-7051-4112-8B0C-41A1C3B01B07}"/>
    <cellStyle name="40% - Ênfase3 11 3 2 2 4" xfId="23772" xr:uid="{03D79C41-097A-4DC1-812A-2A733118D6E3}"/>
    <cellStyle name="40% - Ênfase3 11 3 2 3" xfId="11722" xr:uid="{EACB8ABD-8DE6-493C-98BA-BA26263E2786}"/>
    <cellStyle name="40% - Ênfase3 11 3 2 4" xfId="17705" xr:uid="{C9EF7DBC-11EB-4AF1-BC22-94DB8FFD6E3C}"/>
    <cellStyle name="40% - Ênfase3 11 3 2 5" xfId="21845" xr:uid="{FAFCEC50-8172-4B39-AE2F-A31A4D7222F9}"/>
    <cellStyle name="40% - Ênfase3 11 3 3" xfId="7530" xr:uid="{22C9F451-5532-4474-ACA0-6ADCFA15DFE4}"/>
    <cellStyle name="40% - Ênfase3 11 3 3 2" xfId="14238" xr:uid="{3EF6B546-8EF7-49E1-8AA7-559314BF4C90}"/>
    <cellStyle name="40% - Ênfase3 11 3 3 3" xfId="19576" xr:uid="{4F03575E-FF0C-4FBC-8C40-7618C0B6F663}"/>
    <cellStyle name="40% - Ênfase3 11 3 3 4" xfId="23676" xr:uid="{554845F0-E040-4F1A-AC66-63EDFB775DAB}"/>
    <cellStyle name="40% - Ênfase3 11 3 4" xfId="10947" xr:uid="{9B4A82BC-D271-4D38-81F6-5B5051932312}"/>
    <cellStyle name="40% - Ênfase3 11 3 5" xfId="17445" xr:uid="{3399FCF6-CD94-477D-9F63-2B6130814A35}"/>
    <cellStyle name="40% - Ênfase3 11 3 6" xfId="21749" xr:uid="{F0B93175-92BA-4BF8-B346-CE44937CC3EC}"/>
    <cellStyle name="40% - Ênfase3 11 4" xfId="5012" xr:uid="{96038354-16AE-48C9-B470-A4ABB273E028}"/>
    <cellStyle name="40% - Ênfase3 11 4 2" xfId="8600" xr:uid="{5D5900C2-5459-4727-B900-D9DF09ACB4CB}"/>
    <cellStyle name="40% - Ênfase3 11 4 2 2" xfId="15308" xr:uid="{E1B075FB-B8E9-4F83-9597-B096FBD5FDCC}"/>
    <cellStyle name="40% - Ênfase3 11 4 2 3" xfId="19737" xr:uid="{A9FAB559-29D0-4CBF-92DF-C8651AACEF56}"/>
    <cellStyle name="40% - Ênfase3 11 4 2 4" xfId="23771" xr:uid="{BE61F5D7-1337-453B-B071-DC0FC6EF4C50}"/>
    <cellStyle name="40% - Ênfase3 11 4 3" xfId="11721" xr:uid="{011E12EB-39CB-416E-B44E-FD432BA6BD30}"/>
    <cellStyle name="40% - Ênfase3 11 4 4" xfId="17704" xr:uid="{48421735-6F3B-4D40-AC8E-E489191264A1}"/>
    <cellStyle name="40% - Ênfase3 11 4 5" xfId="21844" xr:uid="{3ECC8FEA-A807-43C0-9AD4-EE3921D8319E}"/>
    <cellStyle name="40% - Ênfase3 11 5" xfId="6424" xr:uid="{AE25CAEC-2F79-4F48-B0D6-A8020B26137B}"/>
    <cellStyle name="40% - Ênfase3 11 5 2" xfId="13132" xr:uid="{E6F8A138-6301-400D-B7A6-BB86CF04B483}"/>
    <cellStyle name="40% - Ênfase3 11 5 3" xfId="18758" xr:uid="{6CD26C57-9210-4580-BB12-7762A831B14D}"/>
    <cellStyle name="40% - Ênfase3 11 5 4" xfId="22878" xr:uid="{04115A6C-7FE6-4F46-8A0A-DDD8ADA3D8A0}"/>
    <cellStyle name="40% - Ênfase3 11 6" xfId="9661" xr:uid="{3B6B7C23-69F6-45B1-AF55-E884A533ADA7}"/>
    <cellStyle name="40% - Ênfase3 11 7" xfId="16489" xr:uid="{BAC5B63B-C652-4E54-BF8F-CE0B57DA41A1}"/>
    <cellStyle name="40% - Ênfase3 11 8" xfId="20951" xr:uid="{1D5801D3-63B2-45B5-B37C-F2C13BEA57CA}"/>
    <cellStyle name="40% - Ênfase3 12" xfId="499" xr:uid="{1C4E2FF9-0D3D-4C72-98DF-14ADE3169CBF}"/>
    <cellStyle name="40% - Ênfase3 12 2" xfId="500" xr:uid="{601AC44E-FE2F-4408-B45F-F9E03C2E6D35}"/>
    <cellStyle name="40% - Ênfase3 12 3" xfId="3134" xr:uid="{300373E9-3C7F-4C4E-A2B5-E44D228DFAD3}"/>
    <cellStyle name="40% - Ênfase3 12 3 2" xfId="5015" xr:uid="{4521808F-2294-47BE-B353-50D542C07BF6}"/>
    <cellStyle name="40% - Ênfase3 12 3 2 2" xfId="8603" xr:uid="{87E3D3B1-D497-4EF1-9CEF-D98AF5DD65E2}"/>
    <cellStyle name="40% - Ênfase3 12 3 2 2 2" xfId="15311" xr:uid="{DF4578F7-0A52-4895-9220-2AED03EE4ED3}"/>
    <cellStyle name="40% - Ênfase3 12 3 2 2 3" xfId="19740" xr:uid="{B4544C61-1B42-4324-8282-CD0B327C22BD}"/>
    <cellStyle name="40% - Ênfase3 12 3 2 2 4" xfId="23774" xr:uid="{8452014E-996D-4B26-9A9D-856B06957F69}"/>
    <cellStyle name="40% - Ênfase3 12 3 2 3" xfId="11724" xr:uid="{C51393CD-B561-4267-B431-A171C49C1BF5}"/>
    <cellStyle name="40% - Ênfase3 12 3 2 4" xfId="17707" xr:uid="{D0156417-497C-44F8-96DD-938D80AC39D9}"/>
    <cellStyle name="40% - Ênfase3 12 3 2 5" xfId="21847" xr:uid="{4F809944-56B8-419D-9746-ED177E45B72F}"/>
    <cellStyle name="40% - Ênfase3 12 3 3" xfId="7531" xr:uid="{21FA08E0-D361-4322-9696-7537F9F36B8E}"/>
    <cellStyle name="40% - Ênfase3 12 3 3 2" xfId="14239" xr:uid="{5A02A811-6BBE-41A8-817C-DCE57657F74C}"/>
    <cellStyle name="40% - Ênfase3 12 3 3 3" xfId="19577" xr:uid="{3850689A-AC6C-45DE-9202-70EA6B3028EF}"/>
    <cellStyle name="40% - Ênfase3 12 3 3 4" xfId="23677" xr:uid="{646FEA73-1544-446A-BE26-3A5F60F8FF9B}"/>
    <cellStyle name="40% - Ênfase3 12 3 4" xfId="10948" xr:uid="{6FE4CE8B-A1F5-4519-B486-E02F9D90CFDB}"/>
    <cellStyle name="40% - Ênfase3 12 3 5" xfId="17446" xr:uid="{CF04A2CC-191A-4B72-A4B3-1AFCE6662868}"/>
    <cellStyle name="40% - Ênfase3 12 3 6" xfId="21750" xr:uid="{47D10405-4B1B-4774-BDED-503BD6D0311B}"/>
    <cellStyle name="40% - Ênfase3 12 4" xfId="5014" xr:uid="{C0CC0F5D-8C01-4C81-ACB8-B6F8FC8E92B0}"/>
    <cellStyle name="40% - Ênfase3 12 4 2" xfId="8602" xr:uid="{B7E610D4-E060-4B18-8570-8B1750F071EC}"/>
    <cellStyle name="40% - Ênfase3 12 4 2 2" xfId="15310" xr:uid="{D0B26C6E-86B9-4639-8874-15D6FD3A697B}"/>
    <cellStyle name="40% - Ênfase3 12 4 2 3" xfId="19739" xr:uid="{A0881A7C-C82D-4549-A967-45FA7D529E2C}"/>
    <cellStyle name="40% - Ênfase3 12 4 2 4" xfId="23773" xr:uid="{496D441F-055C-473D-9973-A13536302BAD}"/>
    <cellStyle name="40% - Ênfase3 12 4 3" xfId="11723" xr:uid="{417C69A6-132B-4907-A65C-7A42C45B8926}"/>
    <cellStyle name="40% - Ênfase3 12 4 4" xfId="17706" xr:uid="{7A7363D0-4CAA-40C6-8AC2-A6A01C603261}"/>
    <cellStyle name="40% - Ênfase3 12 4 5" xfId="21846" xr:uid="{DA552940-E3F3-4A78-BD23-DEB0712B49B2}"/>
    <cellStyle name="40% - Ênfase3 12 5" xfId="6425" xr:uid="{6EA24111-BC2C-4257-912B-657A821CC812}"/>
    <cellStyle name="40% - Ênfase3 12 5 2" xfId="13133" xr:uid="{B419F353-7CA7-4D24-9053-63B403B38E5C}"/>
    <cellStyle name="40% - Ênfase3 12 5 3" xfId="18759" xr:uid="{907BD9D3-A244-4763-86D5-B026427E16DC}"/>
    <cellStyle name="40% - Ênfase3 12 5 4" xfId="22879" xr:uid="{772FE6E3-0728-450B-89DF-B5DCE189A3F2}"/>
    <cellStyle name="40% - Ênfase3 12 6" xfId="9662" xr:uid="{5225F547-497D-4648-8A65-78BC74E1EEB8}"/>
    <cellStyle name="40% - Ênfase3 12 7" xfId="16490" xr:uid="{7643F6A4-4DB9-4DAE-8B28-4CDEFAA5530E}"/>
    <cellStyle name="40% - Ênfase3 12 8" xfId="20952" xr:uid="{B9C2018A-2802-44AD-8C59-9471F37D70B4}"/>
    <cellStyle name="40% - Ênfase3 13" xfId="501" xr:uid="{77D83CB9-4108-401F-BC3D-7C33ABBC0116}"/>
    <cellStyle name="40% - Ênfase3 13 2" xfId="502" xr:uid="{986F557B-0B29-43C3-B410-F88509443555}"/>
    <cellStyle name="40% - Ênfase3 13 3" xfId="3135" xr:uid="{80A4928B-8274-4AF7-A0CC-60256A16B483}"/>
    <cellStyle name="40% - Ênfase3 13 3 2" xfId="5017" xr:uid="{6B6FA9C3-D809-4835-BE18-2E1D92901F34}"/>
    <cellStyle name="40% - Ênfase3 13 3 2 2" xfId="8605" xr:uid="{7D024387-FF22-4276-A4D3-16375E9D2073}"/>
    <cellStyle name="40% - Ênfase3 13 3 2 2 2" xfId="15313" xr:uid="{B6618F63-2519-4AB3-B116-053D4A49EBA3}"/>
    <cellStyle name="40% - Ênfase3 13 3 2 2 3" xfId="19742" xr:uid="{17E3181F-BCA0-4133-8892-FEB813928F61}"/>
    <cellStyle name="40% - Ênfase3 13 3 2 2 4" xfId="23776" xr:uid="{28436181-BF51-49CA-B3E7-0437A3805C0D}"/>
    <cellStyle name="40% - Ênfase3 13 3 2 3" xfId="11726" xr:uid="{87DA7F7E-4D35-49DA-AD49-8CFCCAB8D271}"/>
    <cellStyle name="40% - Ênfase3 13 3 2 4" xfId="17709" xr:uid="{A2E9842A-1AE7-4B29-A9AC-86ACAC334EFD}"/>
    <cellStyle name="40% - Ênfase3 13 3 2 5" xfId="21849" xr:uid="{509CE061-17B9-4825-9323-46D2E9047BB7}"/>
    <cellStyle name="40% - Ênfase3 13 3 3" xfId="7532" xr:uid="{573A8A00-E57C-4CA6-B48B-2081B7960AEA}"/>
    <cellStyle name="40% - Ênfase3 13 3 3 2" xfId="14240" xr:uid="{BB7175A2-F10F-4742-AFFD-9AFA3562E1F0}"/>
    <cellStyle name="40% - Ênfase3 13 3 3 3" xfId="19578" xr:uid="{AB44D027-5806-49AD-AD81-948F2C76C202}"/>
    <cellStyle name="40% - Ênfase3 13 3 3 4" xfId="23678" xr:uid="{33B5B135-2F7B-4B9C-A46A-02CC428210EF}"/>
    <cellStyle name="40% - Ênfase3 13 3 4" xfId="10949" xr:uid="{03D222F6-1A52-43A6-9FBF-6FA83C400905}"/>
    <cellStyle name="40% - Ênfase3 13 3 5" xfId="17447" xr:uid="{7F0FF38C-BDBD-462F-A76E-9F5078593C84}"/>
    <cellStyle name="40% - Ênfase3 13 3 6" xfId="21751" xr:uid="{566CF18F-5F7C-4778-BB8C-C7813C008DDB}"/>
    <cellStyle name="40% - Ênfase3 13 4" xfId="5016" xr:uid="{E0137285-89AD-4938-936C-D31C98E339F6}"/>
    <cellStyle name="40% - Ênfase3 13 4 2" xfId="8604" xr:uid="{08A49E7A-262F-4043-98DF-6D92C824218A}"/>
    <cellStyle name="40% - Ênfase3 13 4 2 2" xfId="15312" xr:uid="{7A6D0800-696B-4A9A-8690-4BEDA0E35CFD}"/>
    <cellStyle name="40% - Ênfase3 13 4 2 3" xfId="19741" xr:uid="{AC42DDD6-448F-4203-8953-716D93CF0A8D}"/>
    <cellStyle name="40% - Ênfase3 13 4 2 4" xfId="23775" xr:uid="{A8ECA5A0-277B-4FA3-85F5-4AC8EF9ECDA7}"/>
    <cellStyle name="40% - Ênfase3 13 4 3" xfId="11725" xr:uid="{BD83047C-6AA1-464D-B547-9FDA22D17B9C}"/>
    <cellStyle name="40% - Ênfase3 13 4 4" xfId="17708" xr:uid="{90982860-AD57-49B5-8289-491C814EF3C7}"/>
    <cellStyle name="40% - Ênfase3 13 4 5" xfId="21848" xr:uid="{378A53B3-BD71-400B-8913-249F24D44610}"/>
    <cellStyle name="40% - Ênfase3 13 5" xfId="6426" xr:uid="{57DEB681-82C7-4977-9A50-FB958E5BE80A}"/>
    <cellStyle name="40% - Ênfase3 13 5 2" xfId="13134" xr:uid="{A1017475-69EE-4E13-BC39-84D5185C0D4E}"/>
    <cellStyle name="40% - Ênfase3 13 5 3" xfId="18760" xr:uid="{3B7BF599-2FFB-4703-BEEC-D53BA7D994CF}"/>
    <cellStyle name="40% - Ênfase3 13 5 4" xfId="22880" xr:uid="{531712B2-EBC5-4DD3-A6B0-C86C2F5F4997}"/>
    <cellStyle name="40% - Ênfase3 13 6" xfId="9663" xr:uid="{D68345FD-5173-4E9B-B67E-9DCB82673344}"/>
    <cellStyle name="40% - Ênfase3 13 7" xfId="16491" xr:uid="{C8237518-29BE-4DD8-BAC5-DACA86D40A46}"/>
    <cellStyle name="40% - Ênfase3 13 8" xfId="20953" xr:uid="{F6EC05AE-737C-4382-A9C5-11E51195EF8C}"/>
    <cellStyle name="40% - Ênfase3 14 2" xfId="503" xr:uid="{0D01C83D-59C9-47EB-A430-1D02EE05620C}"/>
    <cellStyle name="40% - Ênfase3 15 2" xfId="504" xr:uid="{AD957540-8E3C-4B83-BEE1-DE21A10FA204}"/>
    <cellStyle name="40% - Ênfase3 16 2" xfId="505" xr:uid="{1916BBB1-7B8F-4CFB-B7C0-9E88E665BBF2}"/>
    <cellStyle name="40% - Ênfase3 17 2" xfId="506" xr:uid="{4EDA2B21-85BB-4AA0-845A-26EB102A404E}"/>
    <cellStyle name="40% - Ênfase3 2" xfId="507" xr:uid="{08D1C185-BE68-403A-B617-C58BD411F978}"/>
    <cellStyle name="40% - Ênfase3 2 2" xfId="508" xr:uid="{97132647-80D4-4932-9E2E-FE35CF6F5ADB}"/>
    <cellStyle name="40% - Ênfase3 3" xfId="509" xr:uid="{91F2E09E-0004-469B-A883-B6F739C24EB6}"/>
    <cellStyle name="40% - Ênfase3 3 2" xfId="510" xr:uid="{39311CBC-6791-48E6-8494-3EAA60C66CE2}"/>
    <cellStyle name="40% - Ênfase3 4" xfId="511" xr:uid="{5AD88706-F32A-4031-9CE7-9F38B610F24F}"/>
    <cellStyle name="40% - Ênfase3 4 2" xfId="512" xr:uid="{691619EE-E9E6-4774-AF81-A06501690944}"/>
    <cellStyle name="40% - Ênfase3 5" xfId="513" xr:uid="{5AEE80F8-D000-417A-B1EB-7A53357A223D}"/>
    <cellStyle name="40% - Ênfase3 5 2" xfId="514" xr:uid="{99E8191F-177F-4608-BABA-6413BF73B133}"/>
    <cellStyle name="40% - Ênfase3 6" xfId="515" xr:uid="{E95B61FD-51AB-475E-8815-418038DA2276}"/>
    <cellStyle name="40% - Ênfase3 6 2" xfId="516" xr:uid="{42123777-638B-4EEF-941F-AADE26B68612}"/>
    <cellStyle name="40% - Ênfase3 7" xfId="517" xr:uid="{69E6740E-CA01-4BA4-8335-C9822BE925E2}"/>
    <cellStyle name="40% - Ênfase3 7 2" xfId="518" xr:uid="{41613DB7-A29E-4345-A9BD-797EEA8B83E1}"/>
    <cellStyle name="40% - Ênfase3 8" xfId="519" xr:uid="{78BEC833-A495-4933-956C-F3973EE2E683}"/>
    <cellStyle name="40% - Ênfase3 8 2" xfId="520" xr:uid="{69C60068-ADFA-444D-AA9D-F8FEFE3C7871}"/>
    <cellStyle name="40% - Ênfase3 9" xfId="521" xr:uid="{B3D71BAC-2BE8-47A1-9E59-A317C7F561FB}"/>
    <cellStyle name="40% - Ênfase3 9 2" xfId="522" xr:uid="{DD71D340-B945-4B7E-8CA0-6FA3DD33DE62}"/>
    <cellStyle name="40% - Ênfase4 10" xfId="523" xr:uid="{0AD4583E-43BD-48B0-B6FF-D5929A0CC95B}"/>
    <cellStyle name="40% - Ênfase4 10 2" xfId="524" xr:uid="{B08598A4-A4A7-4C0F-BE7B-E4BD6D0281D7}"/>
    <cellStyle name="40% - Ênfase4 10 3" xfId="3136" xr:uid="{E8FC506C-62D5-4CA2-A959-DF4F681FFA24}"/>
    <cellStyle name="40% - Ênfase4 10 3 2" xfId="5019" xr:uid="{8CCB8B03-34D6-4CE3-82ED-2AC2720512ED}"/>
    <cellStyle name="40% - Ênfase4 10 3 2 2" xfId="8607" xr:uid="{56D5B741-4544-451C-B613-14EF37E7D529}"/>
    <cellStyle name="40% - Ênfase4 10 3 2 2 2" xfId="15315" xr:uid="{708FCBEE-B424-4BB1-A388-2C9B0012A54D}"/>
    <cellStyle name="40% - Ênfase4 10 3 2 2 3" xfId="19744" xr:uid="{4F87D9DE-FA78-4686-A950-6828B13D63DF}"/>
    <cellStyle name="40% - Ênfase4 10 3 2 2 4" xfId="23778" xr:uid="{5DF3D8BA-2775-42ED-A4F5-019D84CC311B}"/>
    <cellStyle name="40% - Ênfase4 10 3 2 3" xfId="11728" xr:uid="{A6770E0F-1DC5-4765-9D95-FD2CCAA81604}"/>
    <cellStyle name="40% - Ênfase4 10 3 2 4" xfId="17711" xr:uid="{100648F2-67D7-417A-A355-BC5BB753EE33}"/>
    <cellStyle name="40% - Ênfase4 10 3 2 5" xfId="21851" xr:uid="{1884D8FD-DF8D-46D3-A05A-77834E33CEC1}"/>
    <cellStyle name="40% - Ênfase4 10 3 3" xfId="7533" xr:uid="{9AD35069-0BD4-4ADD-86B2-FD75736485A4}"/>
    <cellStyle name="40% - Ênfase4 10 3 3 2" xfId="14241" xr:uid="{C9FA99E2-15A2-4798-BA76-5810DA371203}"/>
    <cellStyle name="40% - Ênfase4 10 3 3 3" xfId="19579" xr:uid="{5189461C-563F-4530-8BD5-D563AE38D1AC}"/>
    <cellStyle name="40% - Ênfase4 10 3 3 4" xfId="23679" xr:uid="{CFE9F681-0635-467C-82CA-6A39F477A863}"/>
    <cellStyle name="40% - Ênfase4 10 3 4" xfId="10950" xr:uid="{6312CFC7-D180-4DE0-BEC5-9108AA3A9AD0}"/>
    <cellStyle name="40% - Ênfase4 10 3 5" xfId="17448" xr:uid="{C82732E0-ED55-486E-A3B4-2376A4F553E0}"/>
    <cellStyle name="40% - Ênfase4 10 3 6" xfId="21752" xr:uid="{9067FF21-45EB-4FC5-8D26-FF6C464E3018}"/>
    <cellStyle name="40% - Ênfase4 10 4" xfId="5018" xr:uid="{45D7BFD6-F0B1-4943-8206-A70A12C35DB2}"/>
    <cellStyle name="40% - Ênfase4 10 4 2" xfId="8606" xr:uid="{9E412AB9-821D-4726-B484-BC9BF8B6DEDB}"/>
    <cellStyle name="40% - Ênfase4 10 4 2 2" xfId="15314" xr:uid="{9334A098-CB44-4C4C-ACB1-DFAB164E55AD}"/>
    <cellStyle name="40% - Ênfase4 10 4 2 3" xfId="19743" xr:uid="{E2F45CE6-F9E4-44A1-AD19-9A30CC743D36}"/>
    <cellStyle name="40% - Ênfase4 10 4 2 4" xfId="23777" xr:uid="{F3C2A29A-9A96-4D39-9393-EC978ECCF2A2}"/>
    <cellStyle name="40% - Ênfase4 10 4 3" xfId="11727" xr:uid="{030E9026-DC4A-4D1D-AF6A-D0DE22A387F5}"/>
    <cellStyle name="40% - Ênfase4 10 4 4" xfId="17710" xr:uid="{555159E5-7503-48C3-9313-4FF0E912F228}"/>
    <cellStyle name="40% - Ênfase4 10 4 5" xfId="21850" xr:uid="{75A91C05-3B9D-434F-9406-12A36F9083F2}"/>
    <cellStyle name="40% - Ênfase4 10 5" xfId="6427" xr:uid="{447C36EC-5536-4CBE-8E83-66489E1BC434}"/>
    <cellStyle name="40% - Ênfase4 10 5 2" xfId="13135" xr:uid="{B35EF1D0-5A24-4C87-B8E8-A939197E5E8E}"/>
    <cellStyle name="40% - Ênfase4 10 5 3" xfId="18761" xr:uid="{8CCF7606-6C00-4DD0-87A8-907BCAACC320}"/>
    <cellStyle name="40% - Ênfase4 10 5 4" xfId="22881" xr:uid="{20A57CB7-42DB-4BAB-A643-0F5CD5A8FB4F}"/>
    <cellStyle name="40% - Ênfase4 10 6" xfId="9664" xr:uid="{4532A070-1085-4033-A3B1-B842CCA51B4F}"/>
    <cellStyle name="40% - Ênfase4 10 7" xfId="16492" xr:uid="{AF32431A-B3E2-46B0-88FF-0F4894DE3929}"/>
    <cellStyle name="40% - Ênfase4 10 8" xfId="20954" xr:uid="{A803ADE2-EFAA-49B8-A418-2C8B0DC08622}"/>
    <cellStyle name="40% - Ênfase4 11" xfId="525" xr:uid="{A2C67EB3-4D49-4483-9BF7-B7B27E039BB9}"/>
    <cellStyle name="40% - Ênfase4 11 2" xfId="526" xr:uid="{5831F53F-0D72-44C7-A80F-B44FAE8A882A}"/>
    <cellStyle name="40% - Ênfase4 11 3" xfId="3137" xr:uid="{E4A9181E-25C5-4648-A497-6C59FF1255AA}"/>
    <cellStyle name="40% - Ênfase4 11 3 2" xfId="5021" xr:uid="{AC180BE6-4B13-4536-8043-755644A914AF}"/>
    <cellStyle name="40% - Ênfase4 11 3 2 2" xfId="8609" xr:uid="{89A32FBE-57AD-474F-8A9A-40062F84CFDA}"/>
    <cellStyle name="40% - Ênfase4 11 3 2 2 2" xfId="15317" xr:uid="{6BAB546D-EF5B-43D5-957E-1E4A70230245}"/>
    <cellStyle name="40% - Ênfase4 11 3 2 2 3" xfId="19746" xr:uid="{FA3D6987-6920-4EB6-A5FA-653A74E25145}"/>
    <cellStyle name="40% - Ênfase4 11 3 2 2 4" xfId="23780" xr:uid="{2AF447E6-60E8-4758-B688-52DF8690912F}"/>
    <cellStyle name="40% - Ênfase4 11 3 2 3" xfId="11730" xr:uid="{713C873F-E91F-41DB-9AD3-516BC3BC94D5}"/>
    <cellStyle name="40% - Ênfase4 11 3 2 4" xfId="17713" xr:uid="{99B4060C-10C0-4BC9-A968-FC55EB545FE9}"/>
    <cellStyle name="40% - Ênfase4 11 3 2 5" xfId="21853" xr:uid="{FF0BE0F7-C6B0-4990-BB27-407A099335A2}"/>
    <cellStyle name="40% - Ênfase4 11 3 3" xfId="7534" xr:uid="{726F90BF-724A-46DC-8AEE-5FB9855A25B3}"/>
    <cellStyle name="40% - Ênfase4 11 3 3 2" xfId="14242" xr:uid="{50631304-E2A8-47A8-8611-8E5E1983F6B4}"/>
    <cellStyle name="40% - Ênfase4 11 3 3 3" xfId="19580" xr:uid="{60954B32-6517-49A6-813C-E9C6BE70C9EF}"/>
    <cellStyle name="40% - Ênfase4 11 3 3 4" xfId="23680" xr:uid="{F7DE5699-532A-4DC5-9257-30EF233E2021}"/>
    <cellStyle name="40% - Ênfase4 11 3 4" xfId="10951" xr:uid="{CBCAA204-8496-4198-A5B9-4C5EFA2B46DF}"/>
    <cellStyle name="40% - Ênfase4 11 3 5" xfId="17449" xr:uid="{E5183B72-BA94-48C6-806E-B3D7A875E1A3}"/>
    <cellStyle name="40% - Ênfase4 11 3 6" xfId="21753" xr:uid="{CABC621E-3A9E-4A42-B669-931BD74367AD}"/>
    <cellStyle name="40% - Ênfase4 11 4" xfId="5020" xr:uid="{849433B0-AAF7-4FF9-84D5-2A3BA9FCBCAB}"/>
    <cellStyle name="40% - Ênfase4 11 4 2" xfId="8608" xr:uid="{A19F6175-C224-4FB3-A2F5-82948419238A}"/>
    <cellStyle name="40% - Ênfase4 11 4 2 2" xfId="15316" xr:uid="{52F0A3F5-E6E4-4355-B811-7E374E525077}"/>
    <cellStyle name="40% - Ênfase4 11 4 2 3" xfId="19745" xr:uid="{CB004184-0CAB-4BCF-AA9B-F52593C9F8FC}"/>
    <cellStyle name="40% - Ênfase4 11 4 2 4" xfId="23779" xr:uid="{AC73E3BC-B788-4595-9681-FBC081322EC0}"/>
    <cellStyle name="40% - Ênfase4 11 4 3" xfId="11729" xr:uid="{A0281301-91C9-47DA-9483-EFCC7D193688}"/>
    <cellStyle name="40% - Ênfase4 11 4 4" xfId="17712" xr:uid="{D6642179-2CB0-44DA-92AD-3CD8E0DFA392}"/>
    <cellStyle name="40% - Ênfase4 11 4 5" xfId="21852" xr:uid="{5AB29265-9179-4F52-A8E5-37BBE44F61B8}"/>
    <cellStyle name="40% - Ênfase4 11 5" xfId="6428" xr:uid="{6A2FD18F-53AB-446F-A858-F15505C024FE}"/>
    <cellStyle name="40% - Ênfase4 11 5 2" xfId="13136" xr:uid="{FEAC1177-F06C-42F2-A369-2BDA8502111E}"/>
    <cellStyle name="40% - Ênfase4 11 5 3" xfId="18762" xr:uid="{29953EDD-D569-4277-A078-3B10A2A1B9AD}"/>
    <cellStyle name="40% - Ênfase4 11 5 4" xfId="22882" xr:uid="{130F9937-FEB3-4D9D-9D68-D1B67332DE01}"/>
    <cellStyle name="40% - Ênfase4 11 6" xfId="9665" xr:uid="{BCBD94B8-583E-44B7-A2EF-84723B16CF53}"/>
    <cellStyle name="40% - Ênfase4 11 7" xfId="16493" xr:uid="{4207057C-F871-4C97-803B-F12F839D54B1}"/>
    <cellStyle name="40% - Ênfase4 11 8" xfId="20955" xr:uid="{213E6921-98DA-434C-B28C-FC66656C79E7}"/>
    <cellStyle name="40% - Ênfase4 12" xfId="527" xr:uid="{7211191B-9120-4B61-9A13-35DCE4BA8C8E}"/>
    <cellStyle name="40% - Ênfase4 12 2" xfId="528" xr:uid="{7F847D87-71D5-43F7-8B35-8B3050FAE8C5}"/>
    <cellStyle name="40% - Ênfase4 12 3" xfId="3138" xr:uid="{716BF57A-701D-4630-BE3B-54D422B9567E}"/>
    <cellStyle name="40% - Ênfase4 12 3 2" xfId="5023" xr:uid="{97406889-BDD5-45B0-9FBE-FFA332B60F49}"/>
    <cellStyle name="40% - Ênfase4 12 3 2 2" xfId="8611" xr:uid="{7340278D-C3F1-4456-BCE9-EE6C2037A1AF}"/>
    <cellStyle name="40% - Ênfase4 12 3 2 2 2" xfId="15319" xr:uid="{B5D6B773-862A-44E6-94E5-DB7C7C3686FD}"/>
    <cellStyle name="40% - Ênfase4 12 3 2 2 3" xfId="19748" xr:uid="{7700A4DC-191D-4D69-83B6-B5B707319204}"/>
    <cellStyle name="40% - Ênfase4 12 3 2 2 4" xfId="23782" xr:uid="{594B00DD-1433-4667-8710-0A9F5363A2B1}"/>
    <cellStyle name="40% - Ênfase4 12 3 2 3" xfId="11732" xr:uid="{A108A609-1375-496C-9FF5-53987B90C0FD}"/>
    <cellStyle name="40% - Ênfase4 12 3 2 4" xfId="17715" xr:uid="{EF853E47-16E3-4B6D-B727-C975AAF484AF}"/>
    <cellStyle name="40% - Ênfase4 12 3 2 5" xfId="21855" xr:uid="{9B23DEF3-1BBF-476A-BED7-B2FDF0779E58}"/>
    <cellStyle name="40% - Ênfase4 12 3 3" xfId="7535" xr:uid="{5E0E7E3B-C0D9-42A2-8F28-377E4F795A4F}"/>
    <cellStyle name="40% - Ênfase4 12 3 3 2" xfId="14243" xr:uid="{51F2B334-C484-4AA4-BC6D-24576EFEDAED}"/>
    <cellStyle name="40% - Ênfase4 12 3 3 3" xfId="19581" xr:uid="{2EB3096D-9EC7-4C00-A5D3-9FB34EE0E88D}"/>
    <cellStyle name="40% - Ênfase4 12 3 3 4" xfId="23681" xr:uid="{80668E2C-5A6D-48B1-AB72-85FAC5ECD990}"/>
    <cellStyle name="40% - Ênfase4 12 3 4" xfId="10952" xr:uid="{6F954901-8CFA-4B79-B792-369724F2DA3C}"/>
    <cellStyle name="40% - Ênfase4 12 3 5" xfId="17450" xr:uid="{336CC8FF-6409-4AFC-98F3-C0493F35032A}"/>
    <cellStyle name="40% - Ênfase4 12 3 6" xfId="21754" xr:uid="{26A357AC-E299-4004-AD5A-D4395E4FB358}"/>
    <cellStyle name="40% - Ênfase4 12 4" xfId="5022" xr:uid="{DE8A896E-6E20-46E4-8B94-4AE784642FFC}"/>
    <cellStyle name="40% - Ênfase4 12 4 2" xfId="8610" xr:uid="{0545F3B9-6D6A-4B5E-83D0-9039F2B65D91}"/>
    <cellStyle name="40% - Ênfase4 12 4 2 2" xfId="15318" xr:uid="{79BE2F6B-178B-4BC9-B972-BB2CB3DBB814}"/>
    <cellStyle name="40% - Ênfase4 12 4 2 3" xfId="19747" xr:uid="{354463D3-C1D1-46A8-917B-8EB9A73EB876}"/>
    <cellStyle name="40% - Ênfase4 12 4 2 4" xfId="23781" xr:uid="{E9B97FF5-199A-4F4E-95EF-BE897DBB20E8}"/>
    <cellStyle name="40% - Ênfase4 12 4 3" xfId="11731" xr:uid="{E2DD85EB-46FF-47EF-9513-3238E1A82AA3}"/>
    <cellStyle name="40% - Ênfase4 12 4 4" xfId="17714" xr:uid="{4AEAE518-2BDA-43B8-9E31-C50CA9C6CE50}"/>
    <cellStyle name="40% - Ênfase4 12 4 5" xfId="21854" xr:uid="{1DF54346-A4C9-4317-B7F8-6E18EF0ED832}"/>
    <cellStyle name="40% - Ênfase4 12 5" xfId="6429" xr:uid="{86D04923-C6DD-4364-976E-A55515757C86}"/>
    <cellStyle name="40% - Ênfase4 12 5 2" xfId="13137" xr:uid="{CB484000-47E6-4641-B03B-B92D21DCA061}"/>
    <cellStyle name="40% - Ênfase4 12 5 3" xfId="18763" xr:uid="{9B6D521D-C44D-4DD5-9DCA-1FFC026CF5B7}"/>
    <cellStyle name="40% - Ênfase4 12 5 4" xfId="22883" xr:uid="{A504C538-4F1C-41FF-A9A6-5DE09068BFE8}"/>
    <cellStyle name="40% - Ênfase4 12 6" xfId="9666" xr:uid="{2E0F7BBD-59EA-4223-9E4B-3DF34797D08E}"/>
    <cellStyle name="40% - Ênfase4 12 7" xfId="16494" xr:uid="{582630E9-3611-4DE2-A670-14D7FB82DF27}"/>
    <cellStyle name="40% - Ênfase4 12 8" xfId="20956" xr:uid="{85033F4F-799C-4E09-90C3-785B8942C0E1}"/>
    <cellStyle name="40% - Ênfase4 13" xfId="529" xr:uid="{33F2B051-104D-4327-9D30-89084FAF5FC5}"/>
    <cellStyle name="40% - Ênfase4 13 2" xfId="530" xr:uid="{DF8353ED-049B-4C22-ADEA-8285CFC0AEB9}"/>
    <cellStyle name="40% - Ênfase4 13 3" xfId="3139" xr:uid="{0CE8B541-5FEA-40E4-B347-045232B5B911}"/>
    <cellStyle name="40% - Ênfase4 13 3 2" xfId="5025" xr:uid="{3974DD7A-F791-4BC0-868A-4C11C1B3D53A}"/>
    <cellStyle name="40% - Ênfase4 13 3 2 2" xfId="8613" xr:uid="{94E0CA40-B163-4EEA-B156-E5E4F7D738B4}"/>
    <cellStyle name="40% - Ênfase4 13 3 2 2 2" xfId="15321" xr:uid="{28EDC4CA-BFBF-4B52-BEA7-98D6EB903056}"/>
    <cellStyle name="40% - Ênfase4 13 3 2 2 3" xfId="19750" xr:uid="{8B3FD802-1C77-4C6D-AB22-C692FACAE366}"/>
    <cellStyle name="40% - Ênfase4 13 3 2 2 4" xfId="23784" xr:uid="{6E777B7E-1B3A-48D3-99AA-69EC4DAA6BD9}"/>
    <cellStyle name="40% - Ênfase4 13 3 2 3" xfId="11734" xr:uid="{A24233BB-2773-4EB0-8BD6-7F7B9ED6F033}"/>
    <cellStyle name="40% - Ênfase4 13 3 2 4" xfId="17717" xr:uid="{EC48D679-B31B-48C9-93D6-18783D821D64}"/>
    <cellStyle name="40% - Ênfase4 13 3 2 5" xfId="21857" xr:uid="{7DE0B0DE-465F-43A7-A164-B48E847D17E7}"/>
    <cellStyle name="40% - Ênfase4 13 3 3" xfId="7536" xr:uid="{24DF9F39-73BF-442F-9509-B8D0C4A17829}"/>
    <cellStyle name="40% - Ênfase4 13 3 3 2" xfId="14244" xr:uid="{969141BC-7D7E-43F4-9087-578B5DB99892}"/>
    <cellStyle name="40% - Ênfase4 13 3 3 3" xfId="19582" xr:uid="{746156A3-C33A-4668-87AF-C06B03AF9F86}"/>
    <cellStyle name="40% - Ênfase4 13 3 3 4" xfId="23682" xr:uid="{0ECC8186-3103-47E1-9A36-F7F84BDF8BCE}"/>
    <cellStyle name="40% - Ênfase4 13 3 4" xfId="10953" xr:uid="{A4AEBF82-D77B-41FB-BFFC-D9642A0204B1}"/>
    <cellStyle name="40% - Ênfase4 13 3 5" xfId="17451" xr:uid="{2AF5D6F9-DA48-483A-9E07-F87A3EF6D70A}"/>
    <cellStyle name="40% - Ênfase4 13 3 6" xfId="21755" xr:uid="{EEBFC347-912F-4AAD-92C2-687AC9ADD7BE}"/>
    <cellStyle name="40% - Ênfase4 13 4" xfId="5024" xr:uid="{19973475-27B6-41EB-A044-03F18EE88082}"/>
    <cellStyle name="40% - Ênfase4 13 4 2" xfId="8612" xr:uid="{FB3AF3FF-D9B0-4609-8A32-874682553F3B}"/>
    <cellStyle name="40% - Ênfase4 13 4 2 2" xfId="15320" xr:uid="{D8AAB009-7974-4F48-9AE5-8219E8E529A8}"/>
    <cellStyle name="40% - Ênfase4 13 4 2 3" xfId="19749" xr:uid="{0B672A97-9BAD-44E1-B1C6-53C5E734FB27}"/>
    <cellStyle name="40% - Ênfase4 13 4 2 4" xfId="23783" xr:uid="{1F838A85-28D9-489B-8DFF-5E0DD731DA9B}"/>
    <cellStyle name="40% - Ênfase4 13 4 3" xfId="11733" xr:uid="{CB528B41-DDD7-4927-8025-AF43DED68283}"/>
    <cellStyle name="40% - Ênfase4 13 4 4" xfId="17716" xr:uid="{9E57CC6A-E0EA-4240-AA99-07CA37AEFE6A}"/>
    <cellStyle name="40% - Ênfase4 13 4 5" xfId="21856" xr:uid="{7DA7158D-A43C-4456-9C25-3A78383F2A29}"/>
    <cellStyle name="40% - Ênfase4 13 5" xfId="6430" xr:uid="{4A90F5D4-A272-4DA1-ABBB-25E303086441}"/>
    <cellStyle name="40% - Ênfase4 13 5 2" xfId="13138" xr:uid="{C2815EBE-5A1F-4E4A-8829-CBBA576B05BF}"/>
    <cellStyle name="40% - Ênfase4 13 5 3" xfId="18764" xr:uid="{7E07C62C-D836-48FE-AFF7-8EA8741F66B3}"/>
    <cellStyle name="40% - Ênfase4 13 5 4" xfId="22884" xr:uid="{C8BD0A18-5524-4D16-B832-0AF7DD7B9AAE}"/>
    <cellStyle name="40% - Ênfase4 13 6" xfId="9667" xr:uid="{CE5376BE-FB62-4AE4-AFC4-79987EFBFEFB}"/>
    <cellStyle name="40% - Ênfase4 13 7" xfId="16495" xr:uid="{95320188-108A-4AAA-93BE-42F126BB0FDF}"/>
    <cellStyle name="40% - Ênfase4 13 8" xfId="20957" xr:uid="{347B2EC2-421C-4787-B094-18A73FE70D8C}"/>
    <cellStyle name="40% - Ênfase4 14 2" xfId="531" xr:uid="{BE670185-979A-4387-A7D3-9FBD17FB526A}"/>
    <cellStyle name="40% - Ênfase4 15 2" xfId="532" xr:uid="{9402FD3B-B6A1-4922-8E7E-719652FA13A1}"/>
    <cellStyle name="40% - Ênfase4 16 2" xfId="533" xr:uid="{CB54E2E1-D051-4BDE-BEFC-BB7CA66FCD9D}"/>
    <cellStyle name="40% - Ênfase4 17 2" xfId="534" xr:uid="{BDCB7903-0DE7-45DF-8EA2-CB388BC7D9E8}"/>
    <cellStyle name="40% - Ênfase4 2" xfId="535" xr:uid="{97125ACD-E05F-48CA-863D-1178A6200EE6}"/>
    <cellStyle name="40% - Ênfase4 2 2" xfId="536" xr:uid="{B11B71C2-0D94-4931-ADD8-94A2CEFEC222}"/>
    <cellStyle name="40% - Ênfase4 3" xfId="537" xr:uid="{C1EDD2F3-D49C-49C1-9515-C8CFF6DDDD53}"/>
    <cellStyle name="40% - Ênfase4 3 2" xfId="538" xr:uid="{2AEC068B-42B8-408B-A135-E368F31B4218}"/>
    <cellStyle name="40% - Ênfase4 4" xfId="539" xr:uid="{E9868A62-EC59-4B72-850C-014183BC36D3}"/>
    <cellStyle name="40% - Ênfase4 4 2" xfId="540" xr:uid="{5CB118F8-EE3A-490D-A4CE-B0FFED9D2B9E}"/>
    <cellStyle name="40% - Ênfase4 5" xfId="541" xr:uid="{8A55C643-959C-4D91-A50B-5ED8C7518A2D}"/>
    <cellStyle name="40% - Ênfase4 5 2" xfId="542" xr:uid="{08E1264F-7FE7-44BD-BBEB-BEC299B903CC}"/>
    <cellStyle name="40% - Ênfase4 6" xfId="543" xr:uid="{47AB1ED3-2903-4B23-AEA0-495F0108B1E9}"/>
    <cellStyle name="40% - Ênfase4 6 2" xfId="544" xr:uid="{DC5F3D15-086E-42A9-BE43-C99E7260FC3F}"/>
    <cellStyle name="40% - Ênfase4 7" xfId="545" xr:uid="{45A6A388-7C81-41A2-B965-AA22C4B33E37}"/>
    <cellStyle name="40% - Ênfase4 7 2" xfId="546" xr:uid="{8BFA7F23-CCD2-4E1D-9501-6403AC36BD88}"/>
    <cellStyle name="40% - Ênfase4 8" xfId="547" xr:uid="{F40D1611-558C-4288-9C39-2C058D9AC3A9}"/>
    <cellStyle name="40% - Ênfase4 8 2" xfId="548" xr:uid="{35E48AEC-BD4D-4AD4-9212-12CF97A66D7A}"/>
    <cellStyle name="40% - Ênfase4 9" xfId="549" xr:uid="{F28A2647-EB3A-4E7E-9C36-372F30F1E12F}"/>
    <cellStyle name="40% - Ênfase4 9 2" xfId="550" xr:uid="{E26DAB06-7E6D-4646-B9CA-DF7C39C10F38}"/>
    <cellStyle name="40% - Ênfase5 10" xfId="551" xr:uid="{F9AA401D-E61B-4D95-BD7D-42C577B7610A}"/>
    <cellStyle name="40% - Ênfase5 10 2" xfId="552" xr:uid="{36C81BA4-A341-4A3F-9CF6-BA32DD36A644}"/>
    <cellStyle name="40% - Ênfase5 10 3" xfId="3140" xr:uid="{A92A8506-97C3-47AE-9FEF-C345218BD8FB}"/>
    <cellStyle name="40% - Ênfase5 10 3 2" xfId="5027" xr:uid="{99671299-EFB3-4ED1-81EE-AB4E08E74351}"/>
    <cellStyle name="40% - Ênfase5 10 3 2 2" xfId="8615" xr:uid="{77222FCC-201B-4BF3-B405-22D6729A1A66}"/>
    <cellStyle name="40% - Ênfase5 10 3 2 2 2" xfId="15323" xr:uid="{9CC6C4C1-824D-4A5E-A99D-C8BA1B7FA81A}"/>
    <cellStyle name="40% - Ênfase5 10 3 2 2 3" xfId="19752" xr:uid="{FBE0D901-AD35-4E14-AFBB-646A016645A4}"/>
    <cellStyle name="40% - Ênfase5 10 3 2 2 4" xfId="23786" xr:uid="{055A631F-CCD5-4741-B357-9864FA0B753B}"/>
    <cellStyle name="40% - Ênfase5 10 3 2 3" xfId="11736" xr:uid="{C6A7F79F-3A38-4D62-9282-3A846698AB68}"/>
    <cellStyle name="40% - Ênfase5 10 3 2 4" xfId="17719" xr:uid="{08D1A62C-5BA5-45B0-A143-A6BB7F24BEBC}"/>
    <cellStyle name="40% - Ênfase5 10 3 2 5" xfId="21859" xr:uid="{82BE47F1-B1ED-4BEC-A339-D1C500E0BF7E}"/>
    <cellStyle name="40% - Ênfase5 10 3 3" xfId="7537" xr:uid="{7A858415-71C9-4768-A424-DF6495F31043}"/>
    <cellStyle name="40% - Ênfase5 10 3 3 2" xfId="14245" xr:uid="{151EE1E8-62B6-4B31-AA3C-AFE4FBD7E615}"/>
    <cellStyle name="40% - Ênfase5 10 3 3 3" xfId="19583" xr:uid="{7233C3B9-6DBC-4ADA-A053-6D1E1172F449}"/>
    <cellStyle name="40% - Ênfase5 10 3 3 4" xfId="23683" xr:uid="{3D2B180F-DA55-4D04-8C92-DC0AE558AAC3}"/>
    <cellStyle name="40% - Ênfase5 10 3 4" xfId="10954" xr:uid="{50A1A822-621D-4D4D-872C-2EAD57912D01}"/>
    <cellStyle name="40% - Ênfase5 10 3 5" xfId="17452" xr:uid="{8B1D7649-77F2-4A87-A910-CE9094063373}"/>
    <cellStyle name="40% - Ênfase5 10 3 6" xfId="21756" xr:uid="{ECB04776-15FC-43B9-AA88-D42F6061E8E7}"/>
    <cellStyle name="40% - Ênfase5 10 4" xfId="5026" xr:uid="{22BC95AF-DEB4-457F-9923-A82D3CB59657}"/>
    <cellStyle name="40% - Ênfase5 10 4 2" xfId="8614" xr:uid="{F4A67CE3-D975-4639-8F6B-B1D76C39D299}"/>
    <cellStyle name="40% - Ênfase5 10 4 2 2" xfId="15322" xr:uid="{DF0B3DA0-35A2-414B-992C-028C185C1A60}"/>
    <cellStyle name="40% - Ênfase5 10 4 2 3" xfId="19751" xr:uid="{5983493C-E93B-4FF6-9501-34A8F962D570}"/>
    <cellStyle name="40% - Ênfase5 10 4 2 4" xfId="23785" xr:uid="{9CB59B23-B0CB-4731-BBC6-282D8AAA830D}"/>
    <cellStyle name="40% - Ênfase5 10 4 3" xfId="11735" xr:uid="{7B6673B7-8E9C-411B-ACA5-6647FC9F19A0}"/>
    <cellStyle name="40% - Ênfase5 10 4 4" xfId="17718" xr:uid="{7F54CFB9-AC45-42D7-9964-4889E64F4302}"/>
    <cellStyle name="40% - Ênfase5 10 4 5" xfId="21858" xr:uid="{419CC61E-0B97-40E6-83C2-48096C3BBFC2}"/>
    <cellStyle name="40% - Ênfase5 10 5" xfId="6431" xr:uid="{AADB8EFB-A233-4A02-A571-40E8799284EE}"/>
    <cellStyle name="40% - Ênfase5 10 5 2" xfId="13139" xr:uid="{31DBDF35-57C7-4DE5-93C0-97352B103A72}"/>
    <cellStyle name="40% - Ênfase5 10 5 3" xfId="18765" xr:uid="{4E520F09-BE5F-4CA8-9CC7-9592403991D0}"/>
    <cellStyle name="40% - Ênfase5 10 5 4" xfId="22885" xr:uid="{F3077A39-9F77-48E8-AAB0-C45DA5323B23}"/>
    <cellStyle name="40% - Ênfase5 10 6" xfId="9668" xr:uid="{5440FF53-09E9-417D-B17D-841B36836EAA}"/>
    <cellStyle name="40% - Ênfase5 10 7" xfId="16496" xr:uid="{6EB4633E-A8BB-4AF5-8BF3-00D5EB228072}"/>
    <cellStyle name="40% - Ênfase5 10 8" xfId="20958" xr:uid="{A95A58FF-1F51-4CBB-A69C-C9537F3BA3D6}"/>
    <cellStyle name="40% - Ênfase5 11" xfId="553" xr:uid="{C5D9F1DC-D92F-4D70-BFE3-DA52572A92BF}"/>
    <cellStyle name="40% - Ênfase5 11 2" xfId="554" xr:uid="{F2F90D9B-A741-4AEF-B124-BDBE9183988D}"/>
    <cellStyle name="40% - Ênfase5 11 3" xfId="3141" xr:uid="{6EFAA53F-CBF8-43AE-AFB8-3DEC664909E7}"/>
    <cellStyle name="40% - Ênfase5 11 3 2" xfId="5029" xr:uid="{DF44D668-1E87-4868-BFE3-DE606016D7B4}"/>
    <cellStyle name="40% - Ênfase5 11 3 2 2" xfId="8617" xr:uid="{65802890-296B-4E77-A5FB-70763F3DB7E3}"/>
    <cellStyle name="40% - Ênfase5 11 3 2 2 2" xfId="15325" xr:uid="{B7B35DBD-6E72-4B58-915D-22934B453FC5}"/>
    <cellStyle name="40% - Ênfase5 11 3 2 2 3" xfId="19754" xr:uid="{D869FDF9-DB55-4CEF-A63D-4B82DED2F86F}"/>
    <cellStyle name="40% - Ênfase5 11 3 2 2 4" xfId="23788" xr:uid="{8EEDF32C-2820-4318-A246-A592BB6F138B}"/>
    <cellStyle name="40% - Ênfase5 11 3 2 3" xfId="11738" xr:uid="{23B1964F-9277-4441-8344-D6F486CA9C17}"/>
    <cellStyle name="40% - Ênfase5 11 3 2 4" xfId="17721" xr:uid="{DAA82D0A-94F7-4684-BA07-8FD63A307B54}"/>
    <cellStyle name="40% - Ênfase5 11 3 2 5" xfId="21861" xr:uid="{D04997E1-A481-4EC7-AD20-F8B48CB81E27}"/>
    <cellStyle name="40% - Ênfase5 11 3 3" xfId="7538" xr:uid="{8E94AFC1-7BD7-4F9D-AC1F-FC9C6ECA6FC4}"/>
    <cellStyle name="40% - Ênfase5 11 3 3 2" xfId="14246" xr:uid="{8A3363B6-6B4E-4CDA-A1A1-C59B565BEFC7}"/>
    <cellStyle name="40% - Ênfase5 11 3 3 3" xfId="19584" xr:uid="{2A61041E-ACF4-4B6C-BE15-65C7DD34D508}"/>
    <cellStyle name="40% - Ênfase5 11 3 3 4" xfId="23684" xr:uid="{04A52307-8B30-4AC0-8514-8EFD772EC7D0}"/>
    <cellStyle name="40% - Ênfase5 11 3 4" xfId="10955" xr:uid="{E1548C8D-4A95-4D0B-A059-146B81C8D51C}"/>
    <cellStyle name="40% - Ênfase5 11 3 5" xfId="17453" xr:uid="{538EDC48-9BE9-4B66-80D8-5F01FEEECA5C}"/>
    <cellStyle name="40% - Ênfase5 11 3 6" xfId="21757" xr:uid="{5F592961-E435-46A0-B3FC-658CC762C252}"/>
    <cellStyle name="40% - Ênfase5 11 4" xfId="5028" xr:uid="{507A9E82-72A1-414C-B3F3-33CCA84106FA}"/>
    <cellStyle name="40% - Ênfase5 11 4 2" xfId="8616" xr:uid="{A5436767-3F44-4D7E-95F6-7CFD5BE2B83F}"/>
    <cellStyle name="40% - Ênfase5 11 4 2 2" xfId="15324" xr:uid="{DF6EB76A-8D54-4275-AAB8-D37250FB3E05}"/>
    <cellStyle name="40% - Ênfase5 11 4 2 3" xfId="19753" xr:uid="{9DC6D878-6895-473E-9210-1FEB33C1F52B}"/>
    <cellStyle name="40% - Ênfase5 11 4 2 4" xfId="23787" xr:uid="{23AB4FDD-62E5-47E3-8A12-F3F39A4FE48A}"/>
    <cellStyle name="40% - Ênfase5 11 4 3" xfId="11737" xr:uid="{20A2593C-724B-466C-A3E4-60DECFAE1ADC}"/>
    <cellStyle name="40% - Ênfase5 11 4 4" xfId="17720" xr:uid="{1A76542E-597D-42FB-9C4C-4518878A8453}"/>
    <cellStyle name="40% - Ênfase5 11 4 5" xfId="21860" xr:uid="{78B6A03A-54D3-446B-A83C-967A69B109C3}"/>
    <cellStyle name="40% - Ênfase5 11 5" xfId="6432" xr:uid="{CB78E3AB-C8CA-4151-ACB0-7F4F803FD334}"/>
    <cellStyle name="40% - Ênfase5 11 5 2" xfId="13140" xr:uid="{5487BB53-4214-410F-8F92-5551CEEF292D}"/>
    <cellStyle name="40% - Ênfase5 11 5 3" xfId="18766" xr:uid="{76C4EAF2-9647-455E-B0B3-C709AE3D044D}"/>
    <cellStyle name="40% - Ênfase5 11 5 4" xfId="22886" xr:uid="{1D397E04-15FC-4DFE-A0F3-4B4ED0C0D584}"/>
    <cellStyle name="40% - Ênfase5 11 6" xfId="9669" xr:uid="{97D6DFE9-A896-46D8-B7EE-D13802B1BF27}"/>
    <cellStyle name="40% - Ênfase5 11 7" xfId="16497" xr:uid="{0222B13B-558B-408F-B3E9-E8B18DA65F0E}"/>
    <cellStyle name="40% - Ênfase5 11 8" xfId="20959" xr:uid="{AAF7D573-67FD-4526-9436-09007D895293}"/>
    <cellStyle name="40% - Ênfase5 12" xfId="555" xr:uid="{80E869D6-C0CA-4D7D-A666-F47C71F1C69F}"/>
    <cellStyle name="40% - Ênfase5 12 2" xfId="556" xr:uid="{84E9599F-8737-4278-B125-53986978C38B}"/>
    <cellStyle name="40% - Ênfase5 12 3" xfId="3142" xr:uid="{D3446F7C-51ED-4C61-B786-C947F58F602D}"/>
    <cellStyle name="40% - Ênfase5 12 3 2" xfId="5031" xr:uid="{721902A2-3C24-4744-B84C-F90AF8C1422A}"/>
    <cellStyle name="40% - Ênfase5 12 3 2 2" xfId="8619" xr:uid="{A59E2BBF-A82F-47FD-A88C-DBA4C51E17CD}"/>
    <cellStyle name="40% - Ênfase5 12 3 2 2 2" xfId="15327" xr:uid="{7712AB30-98CD-48EF-A1A6-A7DC35FDDE74}"/>
    <cellStyle name="40% - Ênfase5 12 3 2 2 3" xfId="19756" xr:uid="{0D8189C6-4896-46EB-ACE3-44DE921E3CCF}"/>
    <cellStyle name="40% - Ênfase5 12 3 2 2 4" xfId="23790" xr:uid="{4DC5E04F-C99D-4BD0-8FA3-263FA41C05A9}"/>
    <cellStyle name="40% - Ênfase5 12 3 2 3" xfId="11740" xr:uid="{09574FE7-1B91-40ED-B673-6B4966F1ED92}"/>
    <cellStyle name="40% - Ênfase5 12 3 2 4" xfId="17723" xr:uid="{99B6D0D2-611F-48A1-88C2-D7697A514DAD}"/>
    <cellStyle name="40% - Ênfase5 12 3 2 5" xfId="21863" xr:uid="{02202A4B-C52A-478D-8E5B-FAE6DA2EB6C8}"/>
    <cellStyle name="40% - Ênfase5 12 3 3" xfId="7539" xr:uid="{0A2D884C-1204-4B0A-8BEB-17CFEEB2A576}"/>
    <cellStyle name="40% - Ênfase5 12 3 3 2" xfId="14247" xr:uid="{F4E3AD05-91C2-41CC-95FB-5F52392E81BA}"/>
    <cellStyle name="40% - Ênfase5 12 3 3 3" xfId="19585" xr:uid="{B8AF12AC-BBCB-4772-BC07-E84C0EAE6335}"/>
    <cellStyle name="40% - Ênfase5 12 3 3 4" xfId="23685" xr:uid="{5DC6AA86-040D-4FE6-ADA6-CA3B0BE77FB1}"/>
    <cellStyle name="40% - Ênfase5 12 3 4" xfId="10956" xr:uid="{4316E3F7-55FC-4668-B318-7F6DD97F8D6C}"/>
    <cellStyle name="40% - Ênfase5 12 3 5" xfId="17454" xr:uid="{04877F78-DFE3-4827-9122-13686EBE0760}"/>
    <cellStyle name="40% - Ênfase5 12 3 6" xfId="21758" xr:uid="{20D4BCC3-0C58-4501-B2A3-E50FDDA34B18}"/>
    <cellStyle name="40% - Ênfase5 12 4" xfId="5030" xr:uid="{9260D758-1EE2-447C-9CA3-559EA18D23FE}"/>
    <cellStyle name="40% - Ênfase5 12 4 2" xfId="8618" xr:uid="{94B748DB-4B87-4B5C-ADFB-9F3A7E279973}"/>
    <cellStyle name="40% - Ênfase5 12 4 2 2" xfId="15326" xr:uid="{13BA7705-FBC9-4080-8D63-53C87A1FAF36}"/>
    <cellStyle name="40% - Ênfase5 12 4 2 3" xfId="19755" xr:uid="{CA1898C5-6783-49EF-9DBA-44CEABE8906C}"/>
    <cellStyle name="40% - Ênfase5 12 4 2 4" xfId="23789" xr:uid="{15E75D7B-9D41-4EDA-936E-4EEADE31B1B4}"/>
    <cellStyle name="40% - Ênfase5 12 4 3" xfId="11739" xr:uid="{5DF05A72-5181-4070-BF23-F9015D560515}"/>
    <cellStyle name="40% - Ênfase5 12 4 4" xfId="17722" xr:uid="{5E7C889F-225A-426F-B1F6-CE8800E7475F}"/>
    <cellStyle name="40% - Ênfase5 12 4 5" xfId="21862" xr:uid="{43437F4F-F620-4EC6-A671-C55604BD1688}"/>
    <cellStyle name="40% - Ênfase5 12 5" xfId="6433" xr:uid="{D26FD8A9-FBB6-4117-BC60-C69C6FCB3456}"/>
    <cellStyle name="40% - Ênfase5 12 5 2" xfId="13141" xr:uid="{D5CAFC89-57C2-4704-9AD1-522D46E77986}"/>
    <cellStyle name="40% - Ênfase5 12 5 3" xfId="18767" xr:uid="{B5781E7F-2917-4F5C-9CF4-CB35C2B62AF9}"/>
    <cellStyle name="40% - Ênfase5 12 5 4" xfId="22887" xr:uid="{42DA4E73-95D9-45AC-BCD7-FAB9062E89EE}"/>
    <cellStyle name="40% - Ênfase5 12 6" xfId="9670" xr:uid="{898F4AEC-516C-43DD-BE98-E8B1CD6A8FC8}"/>
    <cellStyle name="40% - Ênfase5 12 7" xfId="16498" xr:uid="{C3351DB4-26AA-4B4C-96CE-F64B218ED2F7}"/>
    <cellStyle name="40% - Ênfase5 12 8" xfId="20960" xr:uid="{4411894D-2FF1-46E1-990B-77FA71B16E8F}"/>
    <cellStyle name="40% - Ênfase5 13" xfId="557" xr:uid="{387264B8-F4DF-44A5-ABD4-A7D917220196}"/>
    <cellStyle name="40% - Ênfase5 13 2" xfId="558" xr:uid="{B1995B32-76C9-47C6-AA92-EFB643DBFDEE}"/>
    <cellStyle name="40% - Ênfase5 13 3" xfId="3143" xr:uid="{D41AE067-900D-4FBD-83B4-392B2E9F1B77}"/>
    <cellStyle name="40% - Ênfase5 13 3 2" xfId="5033" xr:uid="{6ACEED05-DDB6-4D07-9F4C-5C85BD1CF116}"/>
    <cellStyle name="40% - Ênfase5 13 3 2 2" xfId="8621" xr:uid="{5FD6E562-B867-4293-A235-9D78E768663D}"/>
    <cellStyle name="40% - Ênfase5 13 3 2 2 2" xfId="15329" xr:uid="{F7F07164-1338-4B82-8E8C-7AADE0FBF63D}"/>
    <cellStyle name="40% - Ênfase5 13 3 2 2 3" xfId="19758" xr:uid="{37416CE4-B010-44B3-AB27-F205AFAAF1CC}"/>
    <cellStyle name="40% - Ênfase5 13 3 2 2 4" xfId="23792" xr:uid="{EA8606FB-4A8F-41B4-83D2-371A75696BDA}"/>
    <cellStyle name="40% - Ênfase5 13 3 2 3" xfId="11742" xr:uid="{575F550C-6FB3-4100-BF45-F507D6BEEDDC}"/>
    <cellStyle name="40% - Ênfase5 13 3 2 4" xfId="17725" xr:uid="{5011859F-3B3C-44A3-B5F2-DCEE6C6DD6D8}"/>
    <cellStyle name="40% - Ênfase5 13 3 2 5" xfId="21865" xr:uid="{4EF80645-D349-4CBE-BB58-1DD33F757E7F}"/>
    <cellStyle name="40% - Ênfase5 13 3 3" xfId="7540" xr:uid="{F2BA898C-81C2-4F76-9445-5773DB20FB43}"/>
    <cellStyle name="40% - Ênfase5 13 3 3 2" xfId="14248" xr:uid="{D6A98E7A-7343-4740-9DAE-CD7CAB30C167}"/>
    <cellStyle name="40% - Ênfase5 13 3 3 3" xfId="19586" xr:uid="{6E03E621-0E94-427B-B4C2-E2D1E35A6C00}"/>
    <cellStyle name="40% - Ênfase5 13 3 3 4" xfId="23686" xr:uid="{575BD5DF-BA8A-4C4E-9079-C422B9772D54}"/>
    <cellStyle name="40% - Ênfase5 13 3 4" xfId="10957" xr:uid="{26EBC51C-3935-48F2-BAB0-C809DAFAE7F5}"/>
    <cellStyle name="40% - Ênfase5 13 3 5" xfId="17455" xr:uid="{7B7E8A63-66B5-4416-B3C4-6073E00D3953}"/>
    <cellStyle name="40% - Ênfase5 13 3 6" xfId="21759" xr:uid="{5BA29BAD-C892-44FA-A595-9AA3DFB9654E}"/>
    <cellStyle name="40% - Ênfase5 13 4" xfId="5032" xr:uid="{B3C1DD48-6F22-46A8-A4C3-EE2CD3FBD733}"/>
    <cellStyle name="40% - Ênfase5 13 4 2" xfId="8620" xr:uid="{F9B8F290-8FB8-4E0E-9CCA-4FE2408E254C}"/>
    <cellStyle name="40% - Ênfase5 13 4 2 2" xfId="15328" xr:uid="{91991065-AFE4-4A2F-8806-3B55F2E679E0}"/>
    <cellStyle name="40% - Ênfase5 13 4 2 3" xfId="19757" xr:uid="{7AD10472-44D0-4EC8-B600-0E51FB5D0D58}"/>
    <cellStyle name="40% - Ênfase5 13 4 2 4" xfId="23791" xr:uid="{23996F81-834A-4AD1-B55F-CD1AB834917E}"/>
    <cellStyle name="40% - Ênfase5 13 4 3" xfId="11741" xr:uid="{9E8C2E6C-DA18-433A-AE53-810B1FE78A1F}"/>
    <cellStyle name="40% - Ênfase5 13 4 4" xfId="17724" xr:uid="{EF610C75-D1EF-4216-AC74-B59659AEB9D2}"/>
    <cellStyle name="40% - Ênfase5 13 4 5" xfId="21864" xr:uid="{050E257C-62FA-4D7F-A2CD-754A4CDCFC29}"/>
    <cellStyle name="40% - Ênfase5 13 5" xfId="6434" xr:uid="{A4D7BACC-91DB-4B14-87D8-0E4625E647EF}"/>
    <cellStyle name="40% - Ênfase5 13 5 2" xfId="13142" xr:uid="{6E4BB029-C9EE-4C1E-8058-BDA23E89A81C}"/>
    <cellStyle name="40% - Ênfase5 13 5 3" xfId="18768" xr:uid="{3BC703FC-A713-494B-B333-23C5E37F151C}"/>
    <cellStyle name="40% - Ênfase5 13 5 4" xfId="22888" xr:uid="{27DE5DC6-A46C-453A-86EB-05C18A1CFC3A}"/>
    <cellStyle name="40% - Ênfase5 13 6" xfId="9671" xr:uid="{9CB0C3AA-93B0-49A6-83D8-4AB5A2E0FE04}"/>
    <cellStyle name="40% - Ênfase5 13 7" xfId="16499" xr:uid="{F9CC509A-EB37-45EA-949D-78E1D53EA03B}"/>
    <cellStyle name="40% - Ênfase5 13 8" xfId="20961" xr:uid="{3B8E0BA2-E045-42C1-B5E1-57A4C9BCFC8E}"/>
    <cellStyle name="40% - Ênfase5 14 2" xfId="559" xr:uid="{857E8502-ACDB-484D-9B29-19951D679D47}"/>
    <cellStyle name="40% - Ênfase5 15 2" xfId="560" xr:uid="{13F805BF-42F2-410C-BCE7-057B4B8DE99E}"/>
    <cellStyle name="40% - Ênfase5 16 2" xfId="561" xr:uid="{5A016E6F-FF73-4FF7-8835-02B611DA26E3}"/>
    <cellStyle name="40% - Ênfase5 17 2" xfId="562" xr:uid="{54769C19-DA8D-45BC-92B7-0A461EB164AA}"/>
    <cellStyle name="40% - Ênfase5 2" xfId="563" xr:uid="{3CF871E5-E4B9-42CD-8924-AB22705E9749}"/>
    <cellStyle name="40% - Ênfase5 2 2" xfId="564" xr:uid="{5F02CC64-8696-48E4-A093-2ADCB049F858}"/>
    <cellStyle name="40% - Ênfase5 3" xfId="565" xr:uid="{A128B41F-2AFC-40A2-AD5C-DBCD36A14E03}"/>
    <cellStyle name="40% - Ênfase5 3 2" xfId="566" xr:uid="{3CC93D5F-EE79-442B-AF7E-30119898D658}"/>
    <cellStyle name="40% - Ênfase5 4" xfId="567" xr:uid="{68DF05F3-A3D5-4291-A955-49933B4D5576}"/>
    <cellStyle name="40% - Ênfase5 4 2" xfId="568" xr:uid="{348C5229-C8DD-4685-AAFA-35E9AF50A755}"/>
    <cellStyle name="40% - Ênfase5 5" xfId="569" xr:uid="{C349F6B0-7165-47E6-89F2-8848146408D7}"/>
    <cellStyle name="40% - Ênfase5 5 2" xfId="570" xr:uid="{593C9332-B3C8-4276-B64E-238ABB9B934B}"/>
    <cellStyle name="40% - Ênfase5 6" xfId="571" xr:uid="{68B29CF4-5AB7-4CED-8CAF-59E0C6954FAD}"/>
    <cellStyle name="40% - Ênfase5 6 2" xfId="572" xr:uid="{DE384029-1C34-4A41-8DA0-EAD402BEC804}"/>
    <cellStyle name="40% - Ênfase5 7" xfId="573" xr:uid="{14EE9B2E-2920-4B3A-853C-19BADC285118}"/>
    <cellStyle name="40% - Ênfase5 7 2" xfId="574" xr:uid="{9DA376D6-8672-49A3-B677-2C91C00B8080}"/>
    <cellStyle name="40% - Ênfase5 8" xfId="575" xr:uid="{D82F772E-BF65-4092-9792-0AC117BF34CF}"/>
    <cellStyle name="40% - Ênfase5 8 2" xfId="576" xr:uid="{7DFE71C5-6831-48E6-8C33-9F8D1D065984}"/>
    <cellStyle name="40% - Ênfase5 9" xfId="577" xr:uid="{26058F50-EF14-4CBC-A1DD-9391FBC9A6E6}"/>
    <cellStyle name="40% - Ênfase5 9 2" xfId="578" xr:uid="{93AAC670-1A83-4EFF-936A-B8FE2A5C59B1}"/>
    <cellStyle name="40% - Ênfase6 10" xfId="579" xr:uid="{5D44BD76-712D-4CA2-B660-BD593455D360}"/>
    <cellStyle name="40% - Ênfase6 10 2" xfId="580" xr:uid="{AD48127E-1EE9-4887-8924-67A0F9151793}"/>
    <cellStyle name="40% - Ênfase6 10 3" xfId="3144" xr:uid="{73694A8C-4B98-4430-9D83-44BDF5588DD9}"/>
    <cellStyle name="40% - Ênfase6 10 3 2" xfId="5035" xr:uid="{F104BF7A-9AD7-4532-B632-557F64760AFB}"/>
    <cellStyle name="40% - Ênfase6 10 3 2 2" xfId="8623" xr:uid="{B0337B18-197B-44CB-9C4E-EBC6755FDCF1}"/>
    <cellStyle name="40% - Ênfase6 10 3 2 2 2" xfId="15331" xr:uid="{7C210C9E-C2C9-4AA1-8336-60EA4EF016E1}"/>
    <cellStyle name="40% - Ênfase6 10 3 2 2 3" xfId="19760" xr:uid="{03954C0C-9591-4BED-9563-EC02D11F58D3}"/>
    <cellStyle name="40% - Ênfase6 10 3 2 2 4" xfId="23794" xr:uid="{B01433DD-AFFA-43BB-8CD7-161950F96E0A}"/>
    <cellStyle name="40% - Ênfase6 10 3 2 3" xfId="11744" xr:uid="{0C4D27E6-B6BA-4CCB-BBEF-092185FBE5EA}"/>
    <cellStyle name="40% - Ênfase6 10 3 2 4" xfId="17727" xr:uid="{6967D9AF-6B93-4558-833C-1A3701ED209C}"/>
    <cellStyle name="40% - Ênfase6 10 3 2 5" xfId="21867" xr:uid="{E22C6F75-C2D7-49A8-8377-8B7EEDCEDAB0}"/>
    <cellStyle name="40% - Ênfase6 10 3 3" xfId="7541" xr:uid="{2A50D064-E224-4E0C-BC73-ADAF735C0B30}"/>
    <cellStyle name="40% - Ênfase6 10 3 3 2" xfId="14249" xr:uid="{14BA8D8C-FB40-460C-8B1B-6C7CD4FEA067}"/>
    <cellStyle name="40% - Ênfase6 10 3 3 3" xfId="19587" xr:uid="{05F4F146-31CA-42D3-B189-CFDFDC10ECB9}"/>
    <cellStyle name="40% - Ênfase6 10 3 3 4" xfId="23687" xr:uid="{3328473F-A6CB-4FC4-A2FB-4BB30ADFFE89}"/>
    <cellStyle name="40% - Ênfase6 10 3 4" xfId="10958" xr:uid="{7E6EA09D-8BBD-437E-B376-0705FACC57DA}"/>
    <cellStyle name="40% - Ênfase6 10 3 5" xfId="17456" xr:uid="{F753119B-EBBC-4110-9484-AD2143C7FD89}"/>
    <cellStyle name="40% - Ênfase6 10 3 6" xfId="21760" xr:uid="{9303C477-F3D5-4052-A0BF-695857E0E7FA}"/>
    <cellStyle name="40% - Ênfase6 10 4" xfId="5034" xr:uid="{679EA719-F6CF-43A9-AA90-04916490689E}"/>
    <cellStyle name="40% - Ênfase6 10 4 2" xfId="8622" xr:uid="{E560379F-7333-4F28-A3B5-229F55912756}"/>
    <cellStyle name="40% - Ênfase6 10 4 2 2" xfId="15330" xr:uid="{9B8B409F-FE6C-484D-B263-BA9A448A34D4}"/>
    <cellStyle name="40% - Ênfase6 10 4 2 3" xfId="19759" xr:uid="{5830DCD1-283F-4394-B81A-2B48E285AD1E}"/>
    <cellStyle name="40% - Ênfase6 10 4 2 4" xfId="23793" xr:uid="{3C525B89-0D5F-4775-BE55-F639336F9AED}"/>
    <cellStyle name="40% - Ênfase6 10 4 3" xfId="11743" xr:uid="{6AF647BE-14C7-4674-857E-7BEF7ED396EF}"/>
    <cellStyle name="40% - Ênfase6 10 4 4" xfId="17726" xr:uid="{0A770DA0-715D-4195-9934-6260626C3FB2}"/>
    <cellStyle name="40% - Ênfase6 10 4 5" xfId="21866" xr:uid="{BBD7A23D-B7EB-4FD0-8964-A7DEB63F00FA}"/>
    <cellStyle name="40% - Ênfase6 10 5" xfId="6435" xr:uid="{39A65E9E-F181-4060-9633-4E90BFB384A4}"/>
    <cellStyle name="40% - Ênfase6 10 5 2" xfId="13143" xr:uid="{74D4818C-F681-4953-AF63-C1AF2EEC6D41}"/>
    <cellStyle name="40% - Ênfase6 10 5 3" xfId="18769" xr:uid="{FD2C81BB-E4C6-46C5-85BB-DC1BE363FE30}"/>
    <cellStyle name="40% - Ênfase6 10 5 4" xfId="22889" xr:uid="{2F346E0D-A9C3-41E0-98F0-090673CD5B5F}"/>
    <cellStyle name="40% - Ênfase6 10 6" xfId="9672" xr:uid="{65AA3E1D-B9A6-484D-BE88-7B88C2945323}"/>
    <cellStyle name="40% - Ênfase6 10 7" xfId="16500" xr:uid="{709A4F4A-5BF3-4F43-95B9-460E59D6FEC7}"/>
    <cellStyle name="40% - Ênfase6 10 8" xfId="20962" xr:uid="{95FDB07B-A97C-42F2-909A-0B66209850B7}"/>
    <cellStyle name="40% - Ênfase6 11" xfId="581" xr:uid="{ED66954E-55BA-4ECF-A685-7FD1E74CF9A9}"/>
    <cellStyle name="40% - Ênfase6 11 2" xfId="582" xr:uid="{1EC6A78B-7EF6-4B5F-9E3D-DDEE9034E61A}"/>
    <cellStyle name="40% - Ênfase6 11 3" xfId="3145" xr:uid="{EC4A243E-0A05-4761-B511-07151B4C7E31}"/>
    <cellStyle name="40% - Ênfase6 11 3 2" xfId="5037" xr:uid="{DF29973A-0669-4CD3-8F10-72F31299468D}"/>
    <cellStyle name="40% - Ênfase6 11 3 2 2" xfId="8625" xr:uid="{DA17D928-E228-40E9-BAB5-92D652B1CE73}"/>
    <cellStyle name="40% - Ênfase6 11 3 2 2 2" xfId="15333" xr:uid="{362F03BC-5222-4717-8923-B66C856C1085}"/>
    <cellStyle name="40% - Ênfase6 11 3 2 2 3" xfId="19762" xr:uid="{46BB4A2C-9377-4ACD-B3F5-258A480B1680}"/>
    <cellStyle name="40% - Ênfase6 11 3 2 2 4" xfId="23796" xr:uid="{9CD3B326-B08B-4E23-BEAC-692363CC05B3}"/>
    <cellStyle name="40% - Ênfase6 11 3 2 3" xfId="11746" xr:uid="{45701B4A-FB38-491D-9004-362CE2EFE00F}"/>
    <cellStyle name="40% - Ênfase6 11 3 2 4" xfId="17729" xr:uid="{649AF7F5-ACB4-4B21-A5FC-C6046CEF3E6F}"/>
    <cellStyle name="40% - Ênfase6 11 3 2 5" xfId="21869" xr:uid="{5894A62B-785F-433B-B744-D19EC970A208}"/>
    <cellStyle name="40% - Ênfase6 11 3 3" xfId="7542" xr:uid="{BFCC3CB3-CCE7-467C-BC1A-64F16DBA7E98}"/>
    <cellStyle name="40% - Ênfase6 11 3 3 2" xfId="14250" xr:uid="{4C24668E-4489-4018-BE69-34AC272688D9}"/>
    <cellStyle name="40% - Ênfase6 11 3 3 3" xfId="19588" xr:uid="{E53CD80E-4011-44E0-9C27-98ED24AC8F31}"/>
    <cellStyle name="40% - Ênfase6 11 3 3 4" xfId="23688" xr:uid="{951BA6E3-7186-4C87-85C5-E74357015D21}"/>
    <cellStyle name="40% - Ênfase6 11 3 4" xfId="10959" xr:uid="{93045A61-2A1D-432B-BBD3-32CF890379A1}"/>
    <cellStyle name="40% - Ênfase6 11 3 5" xfId="17457" xr:uid="{D976434C-12C3-40B5-90F4-C84820A4D847}"/>
    <cellStyle name="40% - Ênfase6 11 3 6" xfId="21761" xr:uid="{B7EFE727-A8EB-4FAB-8827-2DEE78FFC579}"/>
    <cellStyle name="40% - Ênfase6 11 4" xfId="5036" xr:uid="{D07B0BCD-8F7B-4000-B50C-4A9EA97DADFE}"/>
    <cellStyle name="40% - Ênfase6 11 4 2" xfId="8624" xr:uid="{2DB62149-1AC4-477F-9F5B-A74AC2FBF463}"/>
    <cellStyle name="40% - Ênfase6 11 4 2 2" xfId="15332" xr:uid="{38FC19E1-2645-4705-AEE3-2F4CC46C8A07}"/>
    <cellStyle name="40% - Ênfase6 11 4 2 3" xfId="19761" xr:uid="{513BD90B-AC7C-4AFC-AAA2-04DF52EBE618}"/>
    <cellStyle name="40% - Ênfase6 11 4 2 4" xfId="23795" xr:uid="{6D91D9A9-C991-4769-8B85-0EFF5F7701AA}"/>
    <cellStyle name="40% - Ênfase6 11 4 3" xfId="11745" xr:uid="{E8EAE9D7-9E48-41A7-B894-E513A48C09F3}"/>
    <cellStyle name="40% - Ênfase6 11 4 4" xfId="17728" xr:uid="{D26396E8-EE71-423C-A659-6143FC039939}"/>
    <cellStyle name="40% - Ênfase6 11 4 5" xfId="21868" xr:uid="{CCCBC162-7DCE-460B-A6C8-F4E4AE9DA5B2}"/>
    <cellStyle name="40% - Ênfase6 11 5" xfId="6436" xr:uid="{DCC447EF-4E2A-4B46-9097-DA9A01075E59}"/>
    <cellStyle name="40% - Ênfase6 11 5 2" xfId="13144" xr:uid="{B417450A-AE46-4D4D-99B4-B0E63FD58FC0}"/>
    <cellStyle name="40% - Ênfase6 11 5 3" xfId="18770" xr:uid="{6463E68F-D3C4-4846-A5A2-0CDDA042BC09}"/>
    <cellStyle name="40% - Ênfase6 11 5 4" xfId="22890" xr:uid="{A21F9EE7-0794-494C-9508-481155374F4F}"/>
    <cellStyle name="40% - Ênfase6 11 6" xfId="9673" xr:uid="{5E80F131-DD6E-4469-866D-30CBD962D35B}"/>
    <cellStyle name="40% - Ênfase6 11 7" xfId="16501" xr:uid="{D8C63AB9-CEC3-464C-BFF0-F18201CC044A}"/>
    <cellStyle name="40% - Ênfase6 11 8" xfId="20963" xr:uid="{6B2764E1-D746-45BD-A7DE-8CB79755C349}"/>
    <cellStyle name="40% - Ênfase6 12" xfId="583" xr:uid="{C6D16AF8-8C28-4596-977A-6F3A840C2DA3}"/>
    <cellStyle name="40% - Ênfase6 12 2" xfId="584" xr:uid="{A325EFB2-EBBC-4035-8E99-A3ED57FE6FE5}"/>
    <cellStyle name="40% - Ênfase6 12 3" xfId="3146" xr:uid="{46ACB8A2-7B60-42B1-9310-B03068DD875B}"/>
    <cellStyle name="40% - Ênfase6 12 3 2" xfId="5039" xr:uid="{7B4FE5F0-6D48-42E4-957A-BE76ABAA9AC9}"/>
    <cellStyle name="40% - Ênfase6 12 3 2 2" xfId="8627" xr:uid="{DF187EC2-D92D-4C28-8277-97446A695099}"/>
    <cellStyle name="40% - Ênfase6 12 3 2 2 2" xfId="15335" xr:uid="{B5E73814-1F04-4B07-A156-137631394856}"/>
    <cellStyle name="40% - Ênfase6 12 3 2 2 3" xfId="19764" xr:uid="{60754EFD-458D-46FA-99A5-ED4069A2E290}"/>
    <cellStyle name="40% - Ênfase6 12 3 2 2 4" xfId="23798" xr:uid="{6677B283-8FBF-4064-A6B1-AEA28B1A0D2E}"/>
    <cellStyle name="40% - Ênfase6 12 3 2 3" xfId="11748" xr:uid="{D2E49B2C-E5FC-4C42-A4C1-29BB619C225B}"/>
    <cellStyle name="40% - Ênfase6 12 3 2 4" xfId="17731" xr:uid="{7F4D6CF4-7EEB-4C83-B05E-AF5B6E5B41EF}"/>
    <cellStyle name="40% - Ênfase6 12 3 2 5" xfId="21871" xr:uid="{5ED49AAC-3EF8-493F-8ACB-D9411D3A6C3C}"/>
    <cellStyle name="40% - Ênfase6 12 3 3" xfId="7543" xr:uid="{EE5AC0FD-D45B-4AFA-B2DE-BDDEC2D25CC7}"/>
    <cellStyle name="40% - Ênfase6 12 3 3 2" xfId="14251" xr:uid="{1F0D501B-0B71-4F84-A4B3-3DAFB2530BAB}"/>
    <cellStyle name="40% - Ênfase6 12 3 3 3" xfId="19589" xr:uid="{DAFF30FA-5D6A-404F-9E81-C5B9D7AE7679}"/>
    <cellStyle name="40% - Ênfase6 12 3 3 4" xfId="23689" xr:uid="{56DD51AF-BB45-4997-86C5-371D57270B5C}"/>
    <cellStyle name="40% - Ênfase6 12 3 4" xfId="10960" xr:uid="{B87A1719-7711-4139-B993-9CE480639350}"/>
    <cellStyle name="40% - Ênfase6 12 3 5" xfId="17458" xr:uid="{CD49079A-8C8A-4684-AB44-5155D8D8EEC0}"/>
    <cellStyle name="40% - Ênfase6 12 3 6" xfId="21762" xr:uid="{665AF7DE-6B05-40BD-9557-8F74E7BAC346}"/>
    <cellStyle name="40% - Ênfase6 12 4" xfId="5038" xr:uid="{9C28B5D0-3AE3-4B76-9039-233CE7CDD6D5}"/>
    <cellStyle name="40% - Ênfase6 12 4 2" xfId="8626" xr:uid="{9A2D08D9-D6BD-45A2-A195-C49E6B6C7713}"/>
    <cellStyle name="40% - Ênfase6 12 4 2 2" xfId="15334" xr:uid="{9A22DE54-6BF0-4440-B336-14638D85ABF9}"/>
    <cellStyle name="40% - Ênfase6 12 4 2 3" xfId="19763" xr:uid="{1B985B4C-977D-4BB1-ABE5-F548ECD05557}"/>
    <cellStyle name="40% - Ênfase6 12 4 2 4" xfId="23797" xr:uid="{CA5A5F4C-383E-41BD-89E8-9CD8F39F7D6E}"/>
    <cellStyle name="40% - Ênfase6 12 4 3" xfId="11747" xr:uid="{EB440FE2-E2B9-47D5-A7A3-5C38C3AAD795}"/>
    <cellStyle name="40% - Ênfase6 12 4 4" xfId="17730" xr:uid="{840FED82-423D-4A70-879E-FC65C933067D}"/>
    <cellStyle name="40% - Ênfase6 12 4 5" xfId="21870" xr:uid="{C98FC4A7-7F07-495B-B79F-E8165071A86A}"/>
    <cellStyle name="40% - Ênfase6 12 5" xfId="6437" xr:uid="{A5514629-FC6A-4AFB-AD24-47137EE29D15}"/>
    <cellStyle name="40% - Ênfase6 12 5 2" xfId="13145" xr:uid="{67D8E73C-0708-4810-8345-95AF9A75FD2E}"/>
    <cellStyle name="40% - Ênfase6 12 5 3" xfId="18771" xr:uid="{3717AAD0-CA00-41E7-9118-17393E0EDC95}"/>
    <cellStyle name="40% - Ênfase6 12 5 4" xfId="22891" xr:uid="{66A14C7A-DC76-465C-8A98-C4E34926E5A6}"/>
    <cellStyle name="40% - Ênfase6 12 6" xfId="9674" xr:uid="{AA8E708B-77B2-48F6-B2E5-5AF8A534E45E}"/>
    <cellStyle name="40% - Ênfase6 12 7" xfId="16502" xr:uid="{DF05AD2B-20BE-4F5A-B1ED-1A054B944A4D}"/>
    <cellStyle name="40% - Ênfase6 12 8" xfId="20964" xr:uid="{29B3A7DE-EB7A-4F79-87B0-2DCE90D0BCC0}"/>
    <cellStyle name="40% - Ênfase6 13" xfId="585" xr:uid="{919DB716-CFB1-41D0-ABE6-03DBC77F619F}"/>
    <cellStyle name="40% - Ênfase6 13 2" xfId="586" xr:uid="{0B6F2B98-6A8B-42AB-B802-7B0F8395C170}"/>
    <cellStyle name="40% - Ênfase6 13 3" xfId="3147" xr:uid="{D40263CF-F58E-463A-9503-A784BC66C0AD}"/>
    <cellStyle name="40% - Ênfase6 13 3 2" xfId="5041" xr:uid="{DE8B0939-26A4-422A-96F2-2D4D85609B19}"/>
    <cellStyle name="40% - Ênfase6 13 3 2 2" xfId="8629" xr:uid="{AE64E3AF-C988-486A-9088-8CE339AB117B}"/>
    <cellStyle name="40% - Ênfase6 13 3 2 2 2" xfId="15337" xr:uid="{4F48BC1D-EB20-4080-86F1-236B434C8592}"/>
    <cellStyle name="40% - Ênfase6 13 3 2 2 3" xfId="19766" xr:uid="{B94D2220-572C-4866-8CD7-2AF905E48BB9}"/>
    <cellStyle name="40% - Ênfase6 13 3 2 2 4" xfId="23800" xr:uid="{CED51D52-844E-4DF1-976B-AB46E9EE1A51}"/>
    <cellStyle name="40% - Ênfase6 13 3 2 3" xfId="11750" xr:uid="{6F2D2FA5-93C9-4923-B413-34C0B7AD0A9E}"/>
    <cellStyle name="40% - Ênfase6 13 3 2 4" xfId="17733" xr:uid="{E73CFC58-8104-45F1-A234-CC016DF52AB8}"/>
    <cellStyle name="40% - Ênfase6 13 3 2 5" xfId="21873" xr:uid="{EDE3865A-9337-420A-9765-4F7C481C642B}"/>
    <cellStyle name="40% - Ênfase6 13 3 3" xfId="7544" xr:uid="{329C5E40-F0FF-420B-91F7-A0656071B5CE}"/>
    <cellStyle name="40% - Ênfase6 13 3 3 2" xfId="14252" xr:uid="{9AC89F82-9E9E-4E21-97C4-0D7D8F7B3924}"/>
    <cellStyle name="40% - Ênfase6 13 3 3 3" xfId="19590" xr:uid="{8AD92BFD-FC6E-4746-8016-D5A95902A222}"/>
    <cellStyle name="40% - Ênfase6 13 3 3 4" xfId="23690" xr:uid="{BC734612-DCFA-430A-BF2F-3C9A3DA737D9}"/>
    <cellStyle name="40% - Ênfase6 13 3 4" xfId="10961" xr:uid="{32EB370C-942D-468F-A008-712EEF1B2301}"/>
    <cellStyle name="40% - Ênfase6 13 3 5" xfId="17459" xr:uid="{82A162E7-D0C0-47E5-94D3-1F30454941DC}"/>
    <cellStyle name="40% - Ênfase6 13 3 6" xfId="21763" xr:uid="{628C46DC-64A5-432C-929B-8878771038EC}"/>
    <cellStyle name="40% - Ênfase6 13 4" xfId="5040" xr:uid="{E3CFEACD-490B-4652-9ADA-C32DD770FBDC}"/>
    <cellStyle name="40% - Ênfase6 13 4 2" xfId="8628" xr:uid="{4C358289-798B-4AA9-BF01-60535768E227}"/>
    <cellStyle name="40% - Ênfase6 13 4 2 2" xfId="15336" xr:uid="{39F0D2C6-8868-4364-AACF-06301B0F4191}"/>
    <cellStyle name="40% - Ênfase6 13 4 2 3" xfId="19765" xr:uid="{C19CD436-8746-451A-8BEA-5DA31BB4141D}"/>
    <cellStyle name="40% - Ênfase6 13 4 2 4" xfId="23799" xr:uid="{3A7902EF-4E10-4782-B551-BC6146C60109}"/>
    <cellStyle name="40% - Ênfase6 13 4 3" xfId="11749" xr:uid="{F43FF8E5-DE8A-4FB3-995F-5B4F5F230EFA}"/>
    <cellStyle name="40% - Ênfase6 13 4 4" xfId="17732" xr:uid="{3771AB48-88C0-41ED-8CBF-956F9CE53E9E}"/>
    <cellStyle name="40% - Ênfase6 13 4 5" xfId="21872" xr:uid="{EE1DF0F4-277D-4DE3-BF92-17D5A10E3A67}"/>
    <cellStyle name="40% - Ênfase6 13 5" xfId="6438" xr:uid="{CCD730A7-4A35-455B-9BFF-77AC0985C63A}"/>
    <cellStyle name="40% - Ênfase6 13 5 2" xfId="13146" xr:uid="{E36E599A-52CA-4AAD-BD89-F9347B442DC8}"/>
    <cellStyle name="40% - Ênfase6 13 5 3" xfId="18772" xr:uid="{3E427930-919D-4FBD-9F8A-6B5DCCEBCB71}"/>
    <cellStyle name="40% - Ênfase6 13 5 4" xfId="22892" xr:uid="{AD7CD8CD-07D0-4676-962D-B416FD5CAC3E}"/>
    <cellStyle name="40% - Ênfase6 13 6" xfId="9675" xr:uid="{39A1E81D-8F8E-4342-906E-286F2BFF26BE}"/>
    <cellStyle name="40% - Ênfase6 13 7" xfId="16504" xr:uid="{6CB6D53D-B1CC-4AB2-8CCA-EA5E62A5D96B}"/>
    <cellStyle name="40% - Ênfase6 13 8" xfId="20965" xr:uid="{9E208DF6-8E62-4AF1-ACC4-87CF6B5010C0}"/>
    <cellStyle name="40% - Ênfase6 14 2" xfId="587" xr:uid="{FC5A0931-D773-41D3-91F4-6786E320271C}"/>
    <cellStyle name="40% - Ênfase6 15 2" xfId="588" xr:uid="{0FA81994-DDB0-4708-A725-4F8F2D519276}"/>
    <cellStyle name="40% - Ênfase6 16 2" xfId="589" xr:uid="{E43489E7-B427-4FAC-8BDB-54BFA3C04A35}"/>
    <cellStyle name="40% - Ênfase6 17 2" xfId="590" xr:uid="{4F6F8715-9DD5-4CE6-89E2-7B72D1F3026E}"/>
    <cellStyle name="40% - Ênfase6 2" xfId="591" xr:uid="{D8D665B7-1E9F-41F4-A51E-3E6FC28DEC1A}"/>
    <cellStyle name="40% - Ênfase6 2 2" xfId="592" xr:uid="{CC5F2CAC-D4FF-46E7-AC2F-A6ED54B7D71F}"/>
    <cellStyle name="40% - Ênfase6 3" xfId="593" xr:uid="{EBEA126D-87BD-4FE1-8C6D-7F40B004D953}"/>
    <cellStyle name="40% - Ênfase6 3 2" xfId="594" xr:uid="{9A209445-337E-4E54-A88B-3A76FBD18A22}"/>
    <cellStyle name="40% - Ênfase6 4" xfId="595" xr:uid="{D56E1CE8-35B5-4237-8A3F-D253A7841F67}"/>
    <cellStyle name="40% - Ênfase6 4 2" xfId="596" xr:uid="{016C96F3-0F09-446E-992E-2A686BF6CEE8}"/>
    <cellStyle name="40% - Ênfase6 5" xfId="597" xr:uid="{E50CE529-CB95-4759-BB88-F17401530FA0}"/>
    <cellStyle name="40% - Ênfase6 5 2" xfId="598" xr:uid="{27929165-3A31-4A53-AFD2-512E41F9E355}"/>
    <cellStyle name="40% - Ênfase6 6" xfId="599" xr:uid="{889C2321-D0F4-40BA-AC7B-58A94895AB2F}"/>
    <cellStyle name="40% - Ênfase6 6 2" xfId="600" xr:uid="{F87EC766-6502-41B3-9A17-D747BC15562B}"/>
    <cellStyle name="40% - Ênfase6 7" xfId="601" xr:uid="{DFC89011-2BF4-4F06-95C5-9CB18B9F4CCA}"/>
    <cellStyle name="40% - Ênfase6 7 2" xfId="602" xr:uid="{586680CC-81A8-40D5-8D10-E2A7ED5295EE}"/>
    <cellStyle name="40% - Ênfase6 8" xfId="603" xr:uid="{17218A50-33A9-40FA-889F-8477FEF667D4}"/>
    <cellStyle name="40% - Ênfase6 8 2" xfId="604" xr:uid="{17A91854-B942-4237-8FE8-7C63BE093E54}"/>
    <cellStyle name="40% - Ênfase6 9" xfId="605" xr:uid="{399F1170-C32D-4A0C-BF87-302ED67E7CF1}"/>
    <cellStyle name="40% - Ênfase6 9 2" xfId="606" xr:uid="{BAB55DCD-DD1C-44EE-AE94-90D3254C3928}"/>
    <cellStyle name="60% - Ênfase1 10 2" xfId="607" xr:uid="{B904F8EC-B66F-483D-9626-D44A0AAAC4DB}"/>
    <cellStyle name="60% - Ênfase1 11 2" xfId="608" xr:uid="{89E5A79A-6E42-4498-AEFA-5DF19787F325}"/>
    <cellStyle name="60% - Ênfase1 12 2" xfId="609" xr:uid="{4FF4EF9B-4522-490B-B73B-0FEF46DDCA12}"/>
    <cellStyle name="60% - Ênfase1 13 2" xfId="610" xr:uid="{21D06A60-7F78-4556-A05D-1E0E2CC44222}"/>
    <cellStyle name="60% - Ênfase1 14 2" xfId="611" xr:uid="{C9EBB2D7-8E14-444C-A7AE-F619F298655C}"/>
    <cellStyle name="60% - Ênfase1 15 2" xfId="612" xr:uid="{D5604F4D-6B78-4ED5-A78F-E76356614CA9}"/>
    <cellStyle name="60% - Ênfase1 16 2" xfId="613" xr:uid="{E9189503-053C-46E5-B192-06733D24E8FD}"/>
    <cellStyle name="60% - Ênfase1 17 2" xfId="614" xr:uid="{9C2FBC97-FD45-4A6A-885B-DE8222317821}"/>
    <cellStyle name="60% - Ênfase1 2" xfId="615" xr:uid="{91473054-3AB8-4B7B-A7F9-A692A4158711}"/>
    <cellStyle name="60% - Ênfase1 2 2" xfId="616" xr:uid="{01BF56AE-23DA-4DAC-92C4-3CF03F941ACD}"/>
    <cellStyle name="60% - Ênfase1 3" xfId="617" xr:uid="{3862874A-B43D-4835-A9E4-D8538041C886}"/>
    <cellStyle name="60% - Ênfase1 3 2" xfId="618" xr:uid="{961BBC51-7BF1-4A5A-B19E-2612C14EE231}"/>
    <cellStyle name="60% - Ênfase1 4" xfId="619" xr:uid="{F52C16E7-D7A2-45D3-9FC4-0D81BD6B4139}"/>
    <cellStyle name="60% - Ênfase1 4 2" xfId="620" xr:uid="{6A572C10-E903-4FE7-8A41-7E49C071C1A3}"/>
    <cellStyle name="60% - Ênfase1 5" xfId="621" xr:uid="{223D5648-BBF3-4806-A799-9A454913DC3D}"/>
    <cellStyle name="60% - Ênfase1 5 2" xfId="622" xr:uid="{86E7746D-8CC1-48A5-B34E-DE14801552DD}"/>
    <cellStyle name="60% - Ênfase1 6 2" xfId="623" xr:uid="{40D64A50-BE64-49A6-A6D6-A7ACEC4788C3}"/>
    <cellStyle name="60% - Ênfase1 7 2" xfId="624" xr:uid="{90301586-1E99-4E7F-A60A-1F041B68BC85}"/>
    <cellStyle name="60% - Ênfase1 8 2" xfId="625" xr:uid="{8FED0651-2A9C-4D47-97E9-47511F12A07D}"/>
    <cellStyle name="60% - Ênfase1 9 2" xfId="626" xr:uid="{34E07BDB-E112-467B-90B2-CE94F29BE9F3}"/>
    <cellStyle name="60% - Ênfase2 10 2" xfId="627" xr:uid="{4BA40499-2858-490B-AE2F-07DB2A518EBB}"/>
    <cellStyle name="60% - Ênfase2 11 2" xfId="628" xr:uid="{B88C442B-66ED-4771-B7D3-BF7712880720}"/>
    <cellStyle name="60% - Ênfase2 12 2" xfId="629" xr:uid="{5154B02A-78A1-4B49-87CE-A44BB46C84E8}"/>
    <cellStyle name="60% - Ênfase2 13 2" xfId="630" xr:uid="{26966087-6493-4010-ABFF-44C673074D75}"/>
    <cellStyle name="60% - Ênfase2 14 2" xfId="631" xr:uid="{793A8EAB-9A1B-451A-9013-0633AA9D9BE3}"/>
    <cellStyle name="60% - Ênfase2 15 2" xfId="632" xr:uid="{A05D7FC9-1F4F-476A-9B70-FC4446FA2AD6}"/>
    <cellStyle name="60% - Ênfase2 16 2" xfId="633" xr:uid="{D8D85C89-172D-4703-8B80-6584531EE8FC}"/>
    <cellStyle name="60% - Ênfase2 17 2" xfId="634" xr:uid="{B9ED4E47-6B51-4BE9-969D-6EF40426C73B}"/>
    <cellStyle name="60% - Ênfase2 2" xfId="635" xr:uid="{E78101E6-439D-40F1-9B08-306F149ECD7F}"/>
    <cellStyle name="60% - Ênfase2 2 2" xfId="636" xr:uid="{2AE91540-5D89-401E-A852-9CA82EADE054}"/>
    <cellStyle name="60% - Ênfase2 3" xfId="637" xr:uid="{F6925F81-725B-4F10-9562-F6E047B43FAC}"/>
    <cellStyle name="60% - Ênfase2 3 2" xfId="638" xr:uid="{190F07A1-3EBA-4999-870D-A3D94C54A4F4}"/>
    <cellStyle name="60% - Ênfase2 4" xfId="639" xr:uid="{F5F5A35F-8AFC-43CA-ACC1-C651B4582398}"/>
    <cellStyle name="60% - Ênfase2 4 2" xfId="640" xr:uid="{6329EF93-3CEB-4844-AA86-ED91846520D4}"/>
    <cellStyle name="60% - Ênfase2 5" xfId="641" xr:uid="{24A694FE-98B8-4678-BBB5-B53FFD723507}"/>
    <cellStyle name="60% - Ênfase2 5 2" xfId="642" xr:uid="{0369ADE1-A4E0-49DA-8742-977680481F07}"/>
    <cellStyle name="60% - Ênfase2 6 2" xfId="643" xr:uid="{BD0F8830-02B2-4665-8B6E-5FBB692691EB}"/>
    <cellStyle name="60% - Ênfase2 7 2" xfId="644" xr:uid="{2D3CDC7D-1135-4DCD-8C82-4B695775706B}"/>
    <cellStyle name="60% - Ênfase2 8 2" xfId="645" xr:uid="{08E90F9E-9415-49DA-98E3-15E8925AEE29}"/>
    <cellStyle name="60% - Ênfase2 9 2" xfId="646" xr:uid="{255BC02E-F945-4A64-A2AE-55A0D72728D1}"/>
    <cellStyle name="60% - Ênfase3 10 2" xfId="647" xr:uid="{69A63D44-30C1-49F9-8C20-4D72162DB449}"/>
    <cellStyle name="60% - Ênfase3 11 2" xfId="648" xr:uid="{AB697830-92BE-4BFD-BAF0-25AED28FEA8F}"/>
    <cellStyle name="60% - Ênfase3 12 2" xfId="649" xr:uid="{0CF6655B-E6D6-4759-A1BB-FAFB16B9616E}"/>
    <cellStyle name="60% - Ênfase3 13 2" xfId="650" xr:uid="{FDE6D079-9480-4792-B7DB-AD18173D3977}"/>
    <cellStyle name="60% - Ênfase3 14 2" xfId="651" xr:uid="{16D41BC9-4725-4F74-972B-C6E5AD6BA745}"/>
    <cellStyle name="60% - Ênfase3 15 2" xfId="652" xr:uid="{AA735A5A-6228-44D3-8C1F-0F71E1C9C5F0}"/>
    <cellStyle name="60% - Ênfase3 16 2" xfId="653" xr:uid="{53B4F8DE-0C31-4884-9EB4-54E7B49CB613}"/>
    <cellStyle name="60% - Ênfase3 17 2" xfId="654" xr:uid="{BC9CB48D-EAF1-4F61-9172-2F925CE230B8}"/>
    <cellStyle name="60% - Ênfase3 2" xfId="655" xr:uid="{9C539547-3D79-47DE-B63C-F9001A771D38}"/>
    <cellStyle name="60% - Ênfase3 2 2" xfId="656" xr:uid="{8648DC7A-C823-414D-86B5-73933C49ACF6}"/>
    <cellStyle name="60% - Ênfase3 3" xfId="657" xr:uid="{C97166FF-AAA6-4E6D-9CEF-D0F63342E772}"/>
    <cellStyle name="60% - Ênfase3 3 2" xfId="658" xr:uid="{C0E9F600-3567-42C5-8D13-51A385606976}"/>
    <cellStyle name="60% - Ênfase3 4" xfId="659" xr:uid="{40719059-34AC-4FC2-9807-06EA1837B959}"/>
    <cellStyle name="60% - Ênfase3 4 2" xfId="660" xr:uid="{44984197-33D0-4CF3-91FF-FEFBA598B71A}"/>
    <cellStyle name="60% - Ênfase3 5" xfId="661" xr:uid="{EF015844-0F7A-4F41-A53F-124449E973A1}"/>
    <cellStyle name="60% - Ênfase3 5 2" xfId="662" xr:uid="{0C571BFC-3C1A-4C44-AC57-B37B76BAAAB3}"/>
    <cellStyle name="60% - Ênfase3 6 2" xfId="663" xr:uid="{BEDD0081-D505-4904-B3A7-6260C2079FC0}"/>
    <cellStyle name="60% - Ênfase3 7 2" xfId="664" xr:uid="{002774BD-FA2E-4A71-A6AE-FB762A4AD208}"/>
    <cellStyle name="60% - Ênfase3 8 2" xfId="665" xr:uid="{1B2A8F94-004D-4FA0-8777-31C8B3B3D063}"/>
    <cellStyle name="60% - Ênfase3 9 2" xfId="666" xr:uid="{657780F1-4FB7-4443-AA5C-D2A9F9634349}"/>
    <cellStyle name="60% - Ênfase4 10 2" xfId="667" xr:uid="{4CF5B714-77A9-4662-9AD6-99592885F5A9}"/>
    <cellStyle name="60% - Ênfase4 11 2" xfId="668" xr:uid="{A3ABE651-EEB0-4CD3-9D79-8F95A6595FEA}"/>
    <cellStyle name="60% - Ênfase4 12 2" xfId="669" xr:uid="{1D0823A6-A33A-4702-8E6A-0EC89BF8B5CB}"/>
    <cellStyle name="60% - Ênfase4 13 2" xfId="670" xr:uid="{969A9612-B9E5-4703-81A0-5052FC6CFD07}"/>
    <cellStyle name="60% - Ênfase4 14 2" xfId="671" xr:uid="{EFADA68F-24D7-453A-8532-483839D82F6F}"/>
    <cellStyle name="60% - Ênfase4 15 2" xfId="672" xr:uid="{B5EB9334-1D7D-444F-87F7-D0B9B7274CD5}"/>
    <cellStyle name="60% - Ênfase4 16 2" xfId="673" xr:uid="{E68E639D-853F-4E1B-AFE2-377514FB8B28}"/>
    <cellStyle name="60% - Ênfase4 17 2" xfId="674" xr:uid="{F6C424EE-E954-4FBD-AE49-3073B8BF56C6}"/>
    <cellStyle name="60% - Ênfase4 2" xfId="675" xr:uid="{D95F9420-A8B2-4596-B740-C70869C61C79}"/>
    <cellStyle name="60% - Ênfase4 2 2" xfId="676" xr:uid="{2A4FCF63-1F68-4102-B243-F7B24DDD1597}"/>
    <cellStyle name="60% - Ênfase4 3" xfId="677" xr:uid="{5ABD90B0-7925-46F0-8C10-DB544B9C59B3}"/>
    <cellStyle name="60% - Ênfase4 3 2" xfId="678" xr:uid="{582076DB-501F-48C5-9431-E349905636AC}"/>
    <cellStyle name="60% - Ênfase4 4" xfId="679" xr:uid="{58DDA047-A15B-47DD-B6C0-B66CC2761F9A}"/>
    <cellStyle name="60% - Ênfase4 4 2" xfId="680" xr:uid="{5F4A02AD-09A3-4D37-B4B5-A59ED7BEF783}"/>
    <cellStyle name="60% - Ênfase4 5" xfId="681" xr:uid="{08D5BC43-335E-4E05-B710-6F655005A094}"/>
    <cellStyle name="60% - Ênfase4 5 2" xfId="682" xr:uid="{EEF779A8-46C5-43E7-B302-41874AEABEF7}"/>
    <cellStyle name="60% - Ênfase4 6 2" xfId="683" xr:uid="{A9B28E2E-3809-4784-BD07-35D583C6819A}"/>
    <cellStyle name="60% - Ênfase4 7 2" xfId="684" xr:uid="{6ED770A7-9BEC-4233-B60E-8E6E6E6775EB}"/>
    <cellStyle name="60% - Ênfase4 8 2" xfId="685" xr:uid="{B83E5E4D-BBE4-4D70-91B1-609FE7BA1C1D}"/>
    <cellStyle name="60% - Ênfase4 9 2" xfId="686" xr:uid="{F3A8FC1F-52D9-4E87-A37D-0E165538C17D}"/>
    <cellStyle name="60% - Ênfase5 10 2" xfId="687" xr:uid="{CECA57A4-988D-4141-8C48-9CEEFFFC2F20}"/>
    <cellStyle name="60% - Ênfase5 11 2" xfId="688" xr:uid="{C3FDD376-E242-4484-AEF8-9ED77D7D1492}"/>
    <cellStyle name="60% - Ênfase5 12 2" xfId="689" xr:uid="{075FEFE1-094C-4C02-84AE-C0E0ADD4A799}"/>
    <cellStyle name="60% - Ênfase5 13 2" xfId="690" xr:uid="{061231C2-D38E-4F48-BA85-8244BF773A6A}"/>
    <cellStyle name="60% - Ênfase5 14 2" xfId="691" xr:uid="{4E431794-96AB-4BEB-B66B-041C55AD1A31}"/>
    <cellStyle name="60% - Ênfase5 15 2" xfId="692" xr:uid="{B9A8C5CB-501B-4452-9BC1-E66815FB0E35}"/>
    <cellStyle name="60% - Ênfase5 16 2" xfId="693" xr:uid="{E9AC993B-DF1D-4078-AF95-E9CE4A4974CF}"/>
    <cellStyle name="60% - Ênfase5 17 2" xfId="694" xr:uid="{51D2D5D9-DE87-424F-A212-875D278306E1}"/>
    <cellStyle name="60% - Ênfase5 2" xfId="695" xr:uid="{7DA61E3A-CF95-4AD2-BF03-D33475DF3668}"/>
    <cellStyle name="60% - Ênfase5 2 2" xfId="696" xr:uid="{C75811E9-77CB-42B4-A873-CB111FA9FFD1}"/>
    <cellStyle name="60% - Ênfase5 3" xfId="697" xr:uid="{073DA788-5589-48A2-B6A9-895045E5C394}"/>
    <cellStyle name="60% - Ênfase5 3 2" xfId="698" xr:uid="{AC3487C2-4FED-47C2-B88B-03AE74F11EE7}"/>
    <cellStyle name="60% - Ênfase5 4" xfId="699" xr:uid="{4DBCF75C-6D01-4809-96E5-D05FCCD0912D}"/>
    <cellStyle name="60% - Ênfase5 4 2" xfId="700" xr:uid="{C5A02F76-F49A-4D0B-B507-DBF2C747BFBC}"/>
    <cellStyle name="60% - Ênfase5 5" xfId="701" xr:uid="{CB266969-C1A6-4505-A2A7-C8D13C015AB2}"/>
    <cellStyle name="60% - Ênfase5 5 2" xfId="702" xr:uid="{EA4E6AB8-06FC-41BB-A943-9AB1E728562A}"/>
    <cellStyle name="60% - Ênfase5 6 2" xfId="703" xr:uid="{CC1AAEC6-7C02-4CC6-8AC2-340B9DF348CB}"/>
    <cellStyle name="60% - Ênfase5 7 2" xfId="704" xr:uid="{017DB03D-DB2F-4CBF-AF62-E4791D6CF362}"/>
    <cellStyle name="60% - Ênfase5 8 2" xfId="705" xr:uid="{06E32D1D-6EE9-4F36-A0C2-499C20F69FD5}"/>
    <cellStyle name="60% - Ênfase5 9 2" xfId="706" xr:uid="{D8DE8E45-AD2A-4FD1-96A8-E733213D8A26}"/>
    <cellStyle name="60% - Ênfase6 10 2" xfId="707" xr:uid="{83670AA3-8B45-48BE-9BA4-967D200E53C2}"/>
    <cellStyle name="60% - Ênfase6 11 2" xfId="708" xr:uid="{6CDB159F-C703-43C8-9E61-9AA790358855}"/>
    <cellStyle name="60% - Ênfase6 12 2" xfId="709" xr:uid="{F51995B2-9CF5-4A79-97A6-81582E1BF3E4}"/>
    <cellStyle name="60% - Ênfase6 13 2" xfId="710" xr:uid="{DE2B9700-D397-465D-B15B-B2441672B733}"/>
    <cellStyle name="60% - Ênfase6 14 2" xfId="711" xr:uid="{EBC3C884-B0EC-48F7-A924-88A0A72E0A15}"/>
    <cellStyle name="60% - Ênfase6 15 2" xfId="712" xr:uid="{CE286BB1-14CF-4123-B369-F062536C23D4}"/>
    <cellStyle name="60% - Ênfase6 16 2" xfId="713" xr:uid="{E4E87353-67A1-451A-BF50-4C7B7333B0CC}"/>
    <cellStyle name="60% - Ênfase6 17 2" xfId="714" xr:uid="{A737EA3D-D882-4BBA-B8BF-A07A72BE5F15}"/>
    <cellStyle name="60% - Ênfase6 2" xfId="715" xr:uid="{DA7DAAD4-11B2-4ADB-BBDE-4EF79BE75D41}"/>
    <cellStyle name="60% - Ênfase6 2 2" xfId="716" xr:uid="{23B7373E-9485-487D-B06F-83BFF78A0D77}"/>
    <cellStyle name="60% - Ênfase6 3" xfId="717" xr:uid="{D227B7CF-A90A-4E91-A6EB-57EC851E54E1}"/>
    <cellStyle name="60% - Ênfase6 3 2" xfId="718" xr:uid="{37C33305-A0C3-4B5E-8FD0-4EF71A973358}"/>
    <cellStyle name="60% - Ênfase6 4" xfId="719" xr:uid="{C30B02F2-C9CE-4019-8C51-69E49FD8E2F3}"/>
    <cellStyle name="60% - Ênfase6 4 2" xfId="720" xr:uid="{1A9FBFBC-F0F1-426A-9BFA-C5012A7E506D}"/>
    <cellStyle name="60% - Ênfase6 5" xfId="721" xr:uid="{137E875B-8A69-485F-BF96-62E57ABC980A}"/>
    <cellStyle name="60% - Ênfase6 5 2" xfId="722" xr:uid="{1AA65CC0-6433-4F22-86F7-684D3234B0D3}"/>
    <cellStyle name="60% - Ênfase6 6 2" xfId="723" xr:uid="{A578FDF9-D5DB-4C95-8EE1-48C746BD3305}"/>
    <cellStyle name="60% - Ênfase6 7 2" xfId="724" xr:uid="{D2C8B714-2B95-4378-B7C3-262BDB6CFFD6}"/>
    <cellStyle name="60% - Ênfase6 8 2" xfId="725" xr:uid="{951F51BC-22C9-4BEC-B32B-BEFDFDCC76DD}"/>
    <cellStyle name="60% - Ênfase6 9 2" xfId="726" xr:uid="{0B39D36A-21F3-428C-9DEF-666EC6CA8B84}"/>
    <cellStyle name="Bom 10 2" xfId="727" xr:uid="{0AA7C55F-1305-4318-8839-86FA86DE5158}"/>
    <cellStyle name="Bom 11 2" xfId="728" xr:uid="{BE27E10D-0CEF-4F76-AABF-014D5FBD29C7}"/>
    <cellStyle name="Bom 12 2" xfId="729" xr:uid="{C11CF19A-9CBD-4D0C-A69F-0D3ABA4EC1BE}"/>
    <cellStyle name="Bom 13 2" xfId="730" xr:uid="{F39A9EFA-4AF6-4351-BDCA-0D0ABE2C0A45}"/>
    <cellStyle name="Bom 14 2" xfId="731" xr:uid="{642212F3-3977-4ABE-BC5C-A89508015008}"/>
    <cellStyle name="Bom 15 2" xfId="732" xr:uid="{B0823C47-A6B6-4F86-84F0-FC5792A9EBEC}"/>
    <cellStyle name="Bom 16 2" xfId="733" xr:uid="{D5C9A7B8-7ACB-4D42-B9D9-435965C99299}"/>
    <cellStyle name="Bom 17 2" xfId="734" xr:uid="{417E2B05-660C-420A-BE03-7C2E76082153}"/>
    <cellStyle name="Bom 2" xfId="735" xr:uid="{FD9E3539-C825-4918-A02C-47DDCD1DE47A}"/>
    <cellStyle name="Bom 2 2" xfId="736" xr:uid="{C9643B99-0712-48E6-AB23-6887CA3E8025}"/>
    <cellStyle name="Bom 3" xfId="737" xr:uid="{9EAE83D8-7BB0-42B2-8E43-E7D5BB26A91D}"/>
    <cellStyle name="Bom 3 2" xfId="738" xr:uid="{C65E11D8-52A9-4471-929A-9725AAC30F89}"/>
    <cellStyle name="Bom 4" xfId="739" xr:uid="{1D0A8477-6F53-41F8-8D4D-8C37880A54A4}"/>
    <cellStyle name="Bom 4 2" xfId="740" xr:uid="{228CBB91-8377-49BA-AFDC-5546008A98A9}"/>
    <cellStyle name="Bom 5" xfId="741" xr:uid="{4F64F6BA-91B5-497B-B002-3933588BCAF1}"/>
    <cellStyle name="Bom 5 2" xfId="742" xr:uid="{AA8473CB-9145-45BF-8A11-678FE7BAB9B9}"/>
    <cellStyle name="Bom 6 2" xfId="743" xr:uid="{EF55088D-AFC1-4CA6-85C1-45D80596945D}"/>
    <cellStyle name="Bom 7 2" xfId="744" xr:uid="{E00DC442-22AA-4E97-A42D-5CC533DE8425}"/>
    <cellStyle name="Bom 8 2" xfId="745" xr:uid="{C2EED49F-5205-4A93-ADE4-6659BC26EAFB}"/>
    <cellStyle name="Bom 9 2" xfId="746" xr:uid="{F3DA49BF-BB01-498D-8BD0-45BEFE83EAA9}"/>
    <cellStyle name="Cabeçalho 1" xfId="79" xr:uid="{DDD69C8A-6D77-4469-BD5D-48285224E524}"/>
    <cellStyle name="Cabeçalho 2" xfId="80" xr:uid="{6D7AAB86-ABB0-4814-BC87-B8B0811648ED}"/>
    <cellStyle name="Cálculo 10 2" xfId="747" xr:uid="{E2AD15E6-76EF-4A5C-B991-A4DD65A08061}"/>
    <cellStyle name="Cálculo 10 2 2" xfId="2147" xr:uid="{8F797374-03ED-4F57-93A0-76A4AC199591}"/>
    <cellStyle name="Cálculo 10 2 2 2" xfId="4019" xr:uid="{60B6D251-FE94-49B8-BAD7-F8160102166D}"/>
    <cellStyle name="Cálculo 10 2 2 2 2" xfId="6178" xr:uid="{6CCF51DD-3844-484B-BE3C-1A8FD668B10E}"/>
    <cellStyle name="Cálculo 10 2 2 2 2 2" xfId="12886" xr:uid="{2D6F2E51-0E5A-481A-A565-FE1CC710FD6A}"/>
    <cellStyle name="Cálculo 10 2 2 2 2 3" xfId="20739" xr:uid="{E416BADA-C9D1-4346-A835-E2DFA33A645D}"/>
    <cellStyle name="Cálculo 10 2 2 2 3" xfId="11272" xr:uid="{D8AACA38-C4ED-4A9A-9E19-F2F84DB56BD3}"/>
    <cellStyle name="Cálculo 10 2 2 2 4" xfId="16620" xr:uid="{0D6EE856-EE04-46E5-80DF-6F7151C81B2B}"/>
    <cellStyle name="Cálculo 10 2 2 3" xfId="6179" xr:uid="{BCD50B52-FBCF-40DD-8F5A-5B32494340F5}"/>
    <cellStyle name="Cálculo 10 2 2 3 2" xfId="12887" xr:uid="{B01DFDB8-C673-4D40-98DA-2FF8C2953B1E}"/>
    <cellStyle name="Cálculo 10 2 2 3 3" xfId="20740" xr:uid="{764E3CD3-BA31-4DD5-82C6-19B38047E8EA}"/>
    <cellStyle name="Cálculo 10 2 2 4" xfId="10068" xr:uid="{EC878F7B-385F-4262-A6A8-307A5CA1EF9E}"/>
    <cellStyle name="Cálculo 10 2 2 5" xfId="19618" xr:uid="{EE0767B3-EA1C-4060-BF0D-7A001F0E6373}"/>
    <cellStyle name="Cálculo 10 2 3" xfId="6180" xr:uid="{72676444-99F0-47D8-8AD6-FF04F5139CB2}"/>
    <cellStyle name="Cálculo 10 2 3 2" xfId="12888" xr:uid="{486B38BE-EB38-4DDE-8D66-6B91AE55D2DB}"/>
    <cellStyle name="Cálculo 10 2 3 3" xfId="20741" xr:uid="{61638C56-6EDD-43A5-99DE-01F9F19D8649}"/>
    <cellStyle name="Cálculo 10 2 4" xfId="9676" xr:uid="{896E2F25-507D-4ED0-9816-FD69CD2F07FE}"/>
    <cellStyle name="Cálculo 10 2 5" xfId="19633" xr:uid="{CB6EC564-06C3-47B4-90D9-8D594F205A2B}"/>
    <cellStyle name="Cálculo 11 2" xfId="748" xr:uid="{48A91714-6940-4ABA-8B5F-C9152919EE4E}"/>
    <cellStyle name="Cálculo 11 2 2" xfId="2148" xr:uid="{3246FEE6-0770-474C-839E-68D0AC4D22AF}"/>
    <cellStyle name="Cálculo 11 2 2 2" xfId="4020" xr:uid="{8C8D7BEB-9BC0-437E-A5E1-BB07F63FA747}"/>
    <cellStyle name="Cálculo 11 2 2 2 2" xfId="6175" xr:uid="{4BFAEEDC-C441-4390-B882-774A561B690B}"/>
    <cellStyle name="Cálculo 11 2 2 2 2 2" xfId="12883" xr:uid="{C401533A-9E1E-442F-BDD5-57EC1669DDC9}"/>
    <cellStyle name="Cálculo 11 2 2 2 2 3" xfId="20736" xr:uid="{D33E8016-001C-426D-B225-50649B2D5154}"/>
    <cellStyle name="Cálculo 11 2 2 2 3" xfId="11273" xr:uid="{35F4DAC6-6616-4271-8B14-5EDE08654BD8}"/>
    <cellStyle name="Cálculo 11 2 2 2 4" xfId="17505" xr:uid="{5E274B76-75B6-4210-990D-F6CC6E2C5AA6}"/>
    <cellStyle name="Cálculo 11 2 2 3" xfId="6176" xr:uid="{5B89E0C2-44A9-472E-BD1E-9908AE95B493}"/>
    <cellStyle name="Cálculo 11 2 2 3 2" xfId="12884" xr:uid="{2FF7D838-E29C-4995-99B7-8FAFC5384AD8}"/>
    <cellStyle name="Cálculo 11 2 2 3 3" xfId="20737" xr:uid="{920B81DA-8141-4FA4-846C-FEED10016148}"/>
    <cellStyle name="Cálculo 11 2 2 4" xfId="10069" xr:uid="{B87AEDCE-2DDD-44EB-89D6-610821A03172}"/>
    <cellStyle name="Cálculo 11 2 2 5" xfId="17531" xr:uid="{0CAB8AD5-0965-462C-8A05-29EF0B150799}"/>
    <cellStyle name="Cálculo 11 2 3" xfId="6177" xr:uid="{7718F472-721F-47CA-A840-7DA14C85B2EA}"/>
    <cellStyle name="Cálculo 11 2 3 2" xfId="12885" xr:uid="{01A54A9E-E29E-452C-A8A2-CDAB8B1E329C}"/>
    <cellStyle name="Cálculo 11 2 3 3" xfId="20738" xr:uid="{EFF4B815-3920-4883-93C1-1004F8F1E958}"/>
    <cellStyle name="Cálculo 11 2 4" xfId="9677" xr:uid="{258CD2F8-E45D-42DA-8A79-4900A3A2A259}"/>
    <cellStyle name="Cálculo 11 2 5" xfId="17549" xr:uid="{4F2C976E-2034-4C03-9AEB-ECD489DFB018}"/>
    <cellStyle name="Cálculo 12 2" xfId="749" xr:uid="{910BB686-99A3-4BE3-8B38-26DA0278F94B}"/>
    <cellStyle name="Cálculo 12 2 2" xfId="2149" xr:uid="{34A4A777-F084-4066-A946-EE909329105A}"/>
    <cellStyle name="Cálculo 12 2 2 2" xfId="4021" xr:uid="{40477F58-3240-4705-99BB-2FE9B0D104DE}"/>
    <cellStyle name="Cálculo 12 2 2 2 2" xfId="6172" xr:uid="{F6701A65-AE97-44B4-BFAB-A48995D8936F}"/>
    <cellStyle name="Cálculo 12 2 2 2 2 2" xfId="12880" xr:uid="{2C22CF92-4474-4FC1-B9AC-66E42F157E1E}"/>
    <cellStyle name="Cálculo 12 2 2 2 2 3" xfId="20733" xr:uid="{1C9B05F8-6EC7-4900-83C2-E74FC28C016B}"/>
    <cellStyle name="Cálculo 12 2 2 2 3" xfId="11274" xr:uid="{C828C87D-E527-4BE8-85E3-9CEA8C0FD5DF}"/>
    <cellStyle name="Cálculo 12 2 2 2 4" xfId="17588" xr:uid="{02BAF20F-3F1C-4434-BDCD-F5B101FB3263}"/>
    <cellStyle name="Cálculo 12 2 2 3" xfId="6173" xr:uid="{DB4E5394-766B-4337-8691-B5E292405A8C}"/>
    <cellStyle name="Cálculo 12 2 2 3 2" xfId="12881" xr:uid="{320B9E81-F750-4009-9766-2C24B88D0C13}"/>
    <cellStyle name="Cálculo 12 2 2 3 3" xfId="20734" xr:uid="{8C1157BD-88E2-4C31-87C5-080A1AE1B3B0}"/>
    <cellStyle name="Cálculo 12 2 2 4" xfId="10070" xr:uid="{D0D2791F-7C6A-4651-A84B-11EC8C8A4CCF}"/>
    <cellStyle name="Cálculo 12 2 2 5" xfId="19651" xr:uid="{3499B556-BA70-4D00-8E94-E7BB012F7B32}"/>
    <cellStyle name="Cálculo 12 2 3" xfId="6174" xr:uid="{AAB22EDC-D91B-466A-A039-CA86F275C79F}"/>
    <cellStyle name="Cálculo 12 2 3 2" xfId="12882" xr:uid="{29C11D9B-B7FD-4A28-8147-9E9F0985BD7C}"/>
    <cellStyle name="Cálculo 12 2 3 3" xfId="20735" xr:uid="{E590BE44-36DC-432A-BD7A-CA5679BA8CAE}"/>
    <cellStyle name="Cálculo 12 2 4" xfId="9678" xr:uid="{E3E9A41A-8C75-4400-8EE4-A500AEAE5178}"/>
    <cellStyle name="Cálculo 12 2 5" xfId="19666" xr:uid="{1B9CDA13-88FF-4A45-A3A8-B6D8B4B84AF2}"/>
    <cellStyle name="Cálculo 13 2" xfId="750" xr:uid="{D80C20EE-6CC8-4E08-8EA3-C072B934EA79}"/>
    <cellStyle name="Cálculo 13 2 2" xfId="2150" xr:uid="{9F55C9C7-30E9-46F6-B2DD-E304EA54C819}"/>
    <cellStyle name="Cálculo 13 2 2 2" xfId="4022" xr:uid="{73B838EC-A182-4B0D-8059-A1FF4293E1D7}"/>
    <cellStyle name="Cálculo 13 2 2 2 2" xfId="6169" xr:uid="{7DB9E99F-DF4B-4743-A44B-7499B8A03A91}"/>
    <cellStyle name="Cálculo 13 2 2 2 2 2" xfId="12877" xr:uid="{FE37219D-F5DF-4A7C-B160-62CE329DEEA0}"/>
    <cellStyle name="Cálculo 13 2 2 2 2 3" xfId="20730" xr:uid="{4B502B1C-18D2-4231-B678-4BFBB7B112C1}"/>
    <cellStyle name="Cálculo 13 2 2 2 3" xfId="11275" xr:uid="{7487C760-CAD6-4220-9896-3E8B91D1A63D}"/>
    <cellStyle name="Cálculo 13 2 2 2 4" xfId="16619" xr:uid="{2B5A8C09-B60E-41D6-875C-6227B3753A1C}"/>
    <cellStyle name="Cálculo 13 2 2 3" xfId="6170" xr:uid="{02E8C072-D949-4C12-83D0-A852701CBBF6}"/>
    <cellStyle name="Cálculo 13 2 2 3 2" xfId="12878" xr:uid="{EF0E8D35-5CAA-4F92-A31B-04CD7C42E898}"/>
    <cellStyle name="Cálculo 13 2 2 3 3" xfId="20731" xr:uid="{9D05DC54-2A63-4B76-B8B0-D757DC6DDDA2}"/>
    <cellStyle name="Cálculo 13 2 2 4" xfId="10071" xr:uid="{1546391A-1C7F-4C8D-ABAC-CDB40288265C}"/>
    <cellStyle name="Cálculo 13 2 2 5" xfId="17614" xr:uid="{14B33289-4A40-4345-808C-E13A6806732F}"/>
    <cellStyle name="Cálculo 13 2 3" xfId="6171" xr:uid="{5A248ACD-667A-49DC-BCA8-3AFC5A2110BB}"/>
    <cellStyle name="Cálculo 13 2 3 2" xfId="12879" xr:uid="{9AAE379D-DFBC-4AEC-A06A-928F8BC4A7C9}"/>
    <cellStyle name="Cálculo 13 2 3 3" xfId="20732" xr:uid="{50D0E537-4AAA-4CE8-8F6A-A7EE71685A66}"/>
    <cellStyle name="Cálculo 13 2 4" xfId="9679" xr:uid="{4F88B5F0-0F15-4AEB-8117-E30FE7271A75}"/>
    <cellStyle name="Cálculo 13 2 5" xfId="17632" xr:uid="{4EF3D390-22D4-4139-A47A-A575D9E1CC1D}"/>
    <cellStyle name="Cálculo 14 2" xfId="751" xr:uid="{40633A5D-911A-40A3-9034-8BAE43B4AB68}"/>
    <cellStyle name="Cálculo 14 2 2" xfId="2151" xr:uid="{6A024387-8DCE-4263-BB4D-F3FEFED98285}"/>
    <cellStyle name="Cálculo 14 2 2 2" xfId="4023" xr:uid="{0F3D842B-B3DD-4352-923C-91492A531BAA}"/>
    <cellStyle name="Cálculo 14 2 2 2 2" xfId="6166" xr:uid="{7D4C3901-A778-4459-AE34-B38E70B8B5C7}"/>
    <cellStyle name="Cálculo 14 2 2 2 2 2" xfId="12874" xr:uid="{DC05F07D-3D23-4714-8CC5-0DFBF0A8B18D}"/>
    <cellStyle name="Cálculo 14 2 2 2 2 3" xfId="20727" xr:uid="{0A2D8FFB-7C59-4D8C-865E-7414D0C3506D}"/>
    <cellStyle name="Cálculo 14 2 2 2 3" xfId="11276" xr:uid="{8FCE9198-8AEA-4896-A546-ACB5DB023606}"/>
    <cellStyle name="Cálculo 14 2 2 2 4" xfId="17504" xr:uid="{71F2AA9F-F9E0-4818-93C4-88FF92A278F4}"/>
    <cellStyle name="Cálculo 14 2 2 3" xfId="6167" xr:uid="{7C6C6AD7-596D-4B47-A550-3BCED2C9992B}"/>
    <cellStyle name="Cálculo 14 2 2 3 2" xfId="12875" xr:uid="{350275A6-05B3-4386-8F4A-2DF26FA15175}"/>
    <cellStyle name="Cálculo 14 2 2 3 3" xfId="20728" xr:uid="{3F44C5AA-EFD9-45A1-A7C9-12B2BB1114C4}"/>
    <cellStyle name="Cálculo 14 2 2 4" xfId="10072" xr:uid="{18B8E3C2-645E-4CFD-A179-5952F4136639}"/>
    <cellStyle name="Cálculo 14 2 2 5" xfId="16651" xr:uid="{48FEAD8A-539A-495D-A08E-BDE052BC825C}"/>
    <cellStyle name="Cálculo 14 2 3" xfId="6168" xr:uid="{81672291-6A8F-4B09-91A1-1694AD9FA0FA}"/>
    <cellStyle name="Cálculo 14 2 3 2" xfId="12876" xr:uid="{77E7B8FC-4688-4800-856E-F854B8CD036A}"/>
    <cellStyle name="Cálculo 14 2 3 3" xfId="20729" xr:uid="{7544319E-DC69-4BF1-91A4-0F16DD133B9F}"/>
    <cellStyle name="Cálculo 14 2 4" xfId="9680" xr:uid="{20421A24-72CB-4C33-8EBF-D004185A0A58}"/>
    <cellStyle name="Cálculo 14 2 5" xfId="16963" xr:uid="{A16990A5-664A-4499-843D-2CF08906CA29}"/>
    <cellStyle name="Cálculo 15 2" xfId="752" xr:uid="{B5E03BB7-2027-4DF9-84E9-06BCA7F15D6D}"/>
    <cellStyle name="Cálculo 15 2 2" xfId="2152" xr:uid="{A7E6A1C1-9425-442D-B68C-57237310309F}"/>
    <cellStyle name="Cálculo 15 2 2 2" xfId="4024" xr:uid="{48FA4FB3-492A-4F0F-9B84-E9906373A903}"/>
    <cellStyle name="Cálculo 15 2 2 2 2" xfId="6163" xr:uid="{8F484866-7DCD-4D8B-B4F5-6DB29F8126E3}"/>
    <cellStyle name="Cálculo 15 2 2 2 2 2" xfId="12871" xr:uid="{C1C0933C-6606-47D5-9624-34C75283B61A}"/>
    <cellStyle name="Cálculo 15 2 2 2 2 3" xfId="20724" xr:uid="{2F99E45F-8A27-4872-B34F-15FC693DEF8D}"/>
    <cellStyle name="Cálculo 15 2 2 2 3" xfId="11277" xr:uid="{48FDE42E-C44E-4D1C-BEF9-FAB6D50716CE}"/>
    <cellStyle name="Cálculo 15 2 2 2 4" xfId="17587" xr:uid="{D39DDFC2-717B-4D54-9A2D-1FA4B28C2971}"/>
    <cellStyle name="Cálculo 15 2 2 3" xfId="6164" xr:uid="{51A628ED-31FD-4EB6-A102-138FE30BDFC1}"/>
    <cellStyle name="Cálculo 15 2 2 3 2" xfId="12872" xr:uid="{B834A6EC-745B-43D9-8EEF-A0BE87C6BD59}"/>
    <cellStyle name="Cálculo 15 2 2 3 3" xfId="20725" xr:uid="{C4AC0D23-CA1C-4CC6-B8DA-B0CB148CB7E2}"/>
    <cellStyle name="Cálculo 15 2 2 4" xfId="10073" xr:uid="{CA900002-2C5E-40B4-9D38-2CC4ECEE986C}"/>
    <cellStyle name="Cálculo 15 2 2 5" xfId="16650" xr:uid="{B0EE996B-17BA-4B9B-931A-76F24C067449}"/>
    <cellStyle name="Cálculo 15 2 3" xfId="6165" xr:uid="{8AA68F3E-4375-4B2B-9C9D-462C66AE32A9}"/>
    <cellStyle name="Cálculo 15 2 3 2" xfId="12873" xr:uid="{3BA9C858-0399-423C-856B-FCC4BE7BEE24}"/>
    <cellStyle name="Cálculo 15 2 3 3" xfId="20726" xr:uid="{69A679CF-93D9-45A9-B641-5E6C437C19CE}"/>
    <cellStyle name="Cálculo 15 2 4" xfId="9681" xr:uid="{2029FFFB-98E5-4061-A702-AC57E6C7957C}"/>
    <cellStyle name="Cálculo 15 2 5" xfId="18803" xr:uid="{455EF443-0B2D-4546-B64E-7153829DC4A6}"/>
    <cellStyle name="Cálculo 16 2" xfId="753" xr:uid="{A31CC54B-EDC1-4630-AF8C-0C629BD8F534}"/>
    <cellStyle name="Cálculo 16 2 2" xfId="2153" xr:uid="{53852FCC-AC70-48DA-80FF-6E038E7DC997}"/>
    <cellStyle name="Cálculo 16 2 2 2" xfId="4025" xr:uid="{D89E9C41-F2E0-4600-B80E-6AAB56987544}"/>
    <cellStyle name="Cálculo 16 2 2 2 2" xfId="6150" xr:uid="{41E30182-52E2-451D-A93B-9BA9F41CF336}"/>
    <cellStyle name="Cálculo 16 2 2 2 2 2" xfId="12858" xr:uid="{DEE8F987-BADD-46B1-89ED-530C452B334B}"/>
    <cellStyle name="Cálculo 16 2 2 2 2 3" xfId="20721" xr:uid="{1F03C361-B074-41F8-993C-BF4EBB6658F2}"/>
    <cellStyle name="Cálculo 16 2 2 2 3" xfId="11278" xr:uid="{A34661C7-1BEA-4527-8784-CC2AAB2CC118}"/>
    <cellStyle name="Cálculo 16 2 2 2 4" xfId="16618" xr:uid="{278E6B96-AEE3-4788-B479-97AA92617165}"/>
    <cellStyle name="Cálculo 16 2 2 3" xfId="6161" xr:uid="{46FF8631-AF23-42FF-9946-D5E0A9CF9B35}"/>
    <cellStyle name="Cálculo 16 2 2 3 2" xfId="12869" xr:uid="{9EC3DB6B-29D5-45DD-B836-E4D1E59613BB}"/>
    <cellStyle name="Cálculo 16 2 2 3 3" xfId="20722" xr:uid="{751F443F-4BF6-4B1E-91B1-7C51A28858C1}"/>
    <cellStyle name="Cálculo 16 2 2 4" xfId="10074" xr:uid="{26AAE1C0-0C0E-41F4-93D8-064D0092229A}"/>
    <cellStyle name="Cálculo 16 2 2 5" xfId="19616" xr:uid="{E67A29E0-DE50-4F6A-BEF5-9E9F8AD50CC0}"/>
    <cellStyle name="Cálculo 16 2 3" xfId="6162" xr:uid="{A281ABE2-86FC-43CB-BBE6-D514DF3D6B31}"/>
    <cellStyle name="Cálculo 16 2 3 2" xfId="12870" xr:uid="{A3836216-6C50-4372-A54C-C1E97586BDCD}"/>
    <cellStyle name="Cálculo 16 2 3 3" xfId="20723" xr:uid="{13A48257-5637-446C-AB3C-71D6CA6896AF}"/>
    <cellStyle name="Cálculo 16 2 4" xfId="9682" xr:uid="{8943B7AF-3AEF-4632-BF81-30CE34260937}"/>
    <cellStyle name="Cálculo 16 2 5" xfId="19090" xr:uid="{602BC11D-D0E4-491D-98EC-E9245D15D1E4}"/>
    <cellStyle name="Cálculo 17 2" xfId="754" xr:uid="{606CA27E-1EBD-45BB-8A2A-1AA4BC4B7284}"/>
    <cellStyle name="Cálculo 17 2 2" xfId="2154" xr:uid="{5AA48173-408D-460C-B71C-B8292564E91E}"/>
    <cellStyle name="Cálculo 17 2 2 2" xfId="4026" xr:uid="{221FFC86-BDBB-4653-AA38-2B1B8F750268}"/>
    <cellStyle name="Cálculo 17 2 2 2 2" xfId="6147" xr:uid="{8B2C5C61-6E35-4D2B-86D3-BB9898247458}"/>
    <cellStyle name="Cálculo 17 2 2 2 2 2" xfId="12855" xr:uid="{EBC41DE1-8E82-4AAF-B68D-9275D2060945}"/>
    <cellStyle name="Cálculo 17 2 2 2 2 3" xfId="20718" xr:uid="{8E623B14-5A85-43DF-81D5-BCC9FE87C38B}"/>
    <cellStyle name="Cálculo 17 2 2 2 3" xfId="11279" xr:uid="{7FCA5EC2-798D-48E9-930E-9AFB74BA4ED4}"/>
    <cellStyle name="Cálculo 17 2 2 2 4" xfId="17503" xr:uid="{80590029-4D0A-461F-894D-29E1D519400B}"/>
    <cellStyle name="Cálculo 17 2 2 3" xfId="6148" xr:uid="{3FF37568-0C83-4A2D-8A32-CAF2B9BC6F00}"/>
    <cellStyle name="Cálculo 17 2 2 3 2" xfId="12856" xr:uid="{57617D8C-DAD0-4ED4-98F9-854212E0C525}"/>
    <cellStyle name="Cálculo 17 2 2 3 3" xfId="20719" xr:uid="{494AF48C-AA59-43BA-9D2B-5E6C5075E6AE}"/>
    <cellStyle name="Cálculo 17 2 2 4" xfId="10075" xr:uid="{E8DAC1FF-6F9A-4B51-8D73-585159B7F3D4}"/>
    <cellStyle name="Cálculo 17 2 2 5" xfId="17529" xr:uid="{D72DD4FB-31FD-456B-9C3F-8941DA67A054}"/>
    <cellStyle name="Cálculo 17 2 3" xfId="6149" xr:uid="{3899CE2D-FBE6-4253-AE99-53437D8DF255}"/>
    <cellStyle name="Cálculo 17 2 3 2" xfId="12857" xr:uid="{5F49CCD4-E625-4FE2-8E5C-CF7FB0BD8005}"/>
    <cellStyle name="Cálculo 17 2 3 3" xfId="20720" xr:uid="{07875316-68C1-4470-8B5C-8453057643A6}"/>
    <cellStyle name="Cálculo 17 2 4" xfId="9683" xr:uid="{A4440D94-947B-45EC-B11B-CAA5F4988E0F}"/>
    <cellStyle name="Cálculo 17 2 5" xfId="19634" xr:uid="{699C1ADE-C8DE-412F-86D5-9B3BDBD5C964}"/>
    <cellStyle name="Cálculo 2" xfId="755" xr:uid="{459D66E4-301A-4634-A121-85FC7846E0E5}"/>
    <cellStyle name="Cálculo 2 2" xfId="756" xr:uid="{039A53A1-15BD-4B3E-98AC-F9AB18205C9C}"/>
    <cellStyle name="Cálculo 2 2 2" xfId="2155" xr:uid="{EA508AFA-6C95-44C1-A3BE-628BDFAB0968}"/>
    <cellStyle name="Cálculo 2 2 2 2" xfId="4027" xr:uid="{8263C788-4661-4D08-943D-0111219DAEE1}"/>
    <cellStyle name="Cálculo 2 2 2 2 2" xfId="6126" xr:uid="{E01CAECE-DE7C-4BBB-89BE-2AD73728689B}"/>
    <cellStyle name="Cálculo 2 2 2 2 2 2" xfId="12834" xr:uid="{0FCC60A4-ED58-45E8-8B6A-6D44624FCAE5}"/>
    <cellStyle name="Cálculo 2 2 2 2 2 3" xfId="20715" xr:uid="{C5B52EB1-FC7C-4F53-A7C2-89BAD6FA7C03}"/>
    <cellStyle name="Cálculo 2 2 2 2 3" xfId="11280" xr:uid="{A4B7325E-052E-4567-81C9-00B9E88E1B97}"/>
    <cellStyle name="Cálculo 2 2 2 2 4" xfId="17586" xr:uid="{C62CFA79-8A45-4991-A5BA-33E36DFA3C20}"/>
    <cellStyle name="Cálculo 2 2 2 3" xfId="6129" xr:uid="{1AA0D9A6-5DAD-4C57-B97B-8E2E80D2B51B}"/>
    <cellStyle name="Cálculo 2 2 2 3 2" xfId="12837" xr:uid="{20CBBDDC-24AE-41B3-9FF0-C14A365495B3}"/>
    <cellStyle name="Cálculo 2 2 2 3 3" xfId="20716" xr:uid="{E9B14605-5838-4A33-B76E-90C68286D076}"/>
    <cellStyle name="Cálculo 2 2 2 4" xfId="10076" xr:uid="{0EA70797-66DA-4811-9D84-BF8A1C92D2EE}"/>
    <cellStyle name="Cálculo 2 2 2 5" xfId="19649" xr:uid="{9982FDF6-A386-4043-BF98-7C6B6AC98B9E}"/>
    <cellStyle name="Cálculo 2 2 3" xfId="6130" xr:uid="{6AA7AC25-91F2-4672-8EB3-C9E399BBB7EB}"/>
    <cellStyle name="Cálculo 2 2 3 2" xfId="12838" xr:uid="{EEFB5B6C-5FFD-4EA0-AC5B-9293483434D0}"/>
    <cellStyle name="Cálculo 2 2 3 3" xfId="20717" xr:uid="{F9986A1B-CA75-4943-88A6-B7EC6FB1175E}"/>
    <cellStyle name="Cálculo 2 2 4" xfId="9684" xr:uid="{93BCE7DD-6021-4228-B47A-6C70102ACCC6}"/>
    <cellStyle name="Cálculo 2 2 5" xfId="19667" xr:uid="{BCE5652D-9800-4FC1-9847-7E20B0D91042}"/>
    <cellStyle name="Cálculo 3" xfId="757" xr:uid="{0E77FB66-4DF4-4129-BE5E-1D0FC461C5F7}"/>
    <cellStyle name="Cálculo 3 2" xfId="758" xr:uid="{667A977B-7E2B-41D2-BB73-FAD4E5AD9427}"/>
    <cellStyle name="Cálculo 3 2 2" xfId="2156" xr:uid="{6B20A70C-3B89-4A81-8FA8-624A572481A7}"/>
    <cellStyle name="Cálculo 3 2 2 2" xfId="4028" xr:uid="{6FCB2D42-A730-4E93-BA9C-153C261CE2E7}"/>
    <cellStyle name="Cálculo 3 2 2 2 2" xfId="6121" xr:uid="{31CE2A44-3BE5-47F2-879F-034B88778F78}"/>
    <cellStyle name="Cálculo 3 2 2 2 2 2" xfId="12829" xr:uid="{BA920AB2-4AA7-4873-8E9A-94999D56398C}"/>
    <cellStyle name="Cálculo 3 2 2 2 2 3" xfId="20712" xr:uid="{50AFCD4E-C6F2-40DE-9799-678B835CBD43}"/>
    <cellStyle name="Cálculo 3 2 2 2 3" xfId="11281" xr:uid="{5A9A4B91-9ED2-4338-B4DF-3A031F6F7448}"/>
    <cellStyle name="Cálculo 3 2 2 2 4" xfId="16617" xr:uid="{B57DF091-C46E-4521-96C1-934B8F76DE4F}"/>
    <cellStyle name="Cálculo 3 2 2 3" xfId="6122" xr:uid="{445192B7-83F2-4721-8E23-79947317FF44}"/>
    <cellStyle name="Cálculo 3 2 2 3 2" xfId="12830" xr:uid="{3F4BFBC7-699D-434B-A54E-91F3F8D6B07A}"/>
    <cellStyle name="Cálculo 3 2 2 3 3" xfId="20713" xr:uid="{1940150F-CA53-45B3-A449-8501141A8CFC}"/>
    <cellStyle name="Cálculo 3 2 2 4" xfId="10077" xr:uid="{7CC09E98-C379-4091-94D5-DC66E6661B57}"/>
    <cellStyle name="Cálculo 3 2 2 5" xfId="17612" xr:uid="{5C91C086-C158-4C4F-83CC-3A1956505DD7}"/>
    <cellStyle name="Cálculo 3 2 3" xfId="6123" xr:uid="{8488FD19-FC9F-4D73-9844-2339F0162363}"/>
    <cellStyle name="Cálculo 3 2 3 2" xfId="12831" xr:uid="{CDC038E3-8DAE-44A3-AC65-7945EA367B01}"/>
    <cellStyle name="Cálculo 3 2 3 3" xfId="20714" xr:uid="{E3CA114A-50F4-48FE-87C7-4C76334699E9}"/>
    <cellStyle name="Cálculo 3 2 4" xfId="9685" xr:uid="{C02765DE-40E9-439A-81A2-05D88C866D10}"/>
    <cellStyle name="Cálculo 3 2 5" xfId="16958" xr:uid="{30657D2F-E39E-42E9-BA93-3C40B036B483}"/>
    <cellStyle name="Cálculo 4" xfId="759" xr:uid="{C6FA1DEA-DA12-4CFE-A04C-7E3D49C051FF}"/>
    <cellStyle name="Cálculo 4 2" xfId="760" xr:uid="{168C58CF-9824-427E-87AB-62AD45F5E587}"/>
    <cellStyle name="Cálculo 4 2 2" xfId="2157" xr:uid="{BA38A27D-4A33-435A-9A57-1843E26C721E}"/>
    <cellStyle name="Cálculo 4 2 2 2" xfId="4029" xr:uid="{937F2C44-64E8-41E0-A912-CF134B3955F3}"/>
    <cellStyle name="Cálculo 4 2 2 2 2" xfId="6118" xr:uid="{0FCE5F99-4943-484F-87AB-DA8FC4521FE0}"/>
    <cellStyle name="Cálculo 4 2 2 2 2 2" xfId="12826" xr:uid="{BC5A3C98-4D22-46FE-9255-F0C34B362CDD}"/>
    <cellStyle name="Cálculo 4 2 2 2 2 3" xfId="20709" xr:uid="{1F01EE95-7180-49BD-A688-461EBF4D855B}"/>
    <cellStyle name="Cálculo 4 2 2 2 3" xfId="11282" xr:uid="{9CB5AED8-3D20-4C8D-A062-3E0353DA06F0}"/>
    <cellStyle name="Cálculo 4 2 2 2 4" xfId="17502" xr:uid="{7A0F6A0C-FD20-41F7-BF9E-0005495DE57B}"/>
    <cellStyle name="Cálculo 4 2 2 3" xfId="6119" xr:uid="{9151F812-632F-408C-8599-402F3AFB3F42}"/>
    <cellStyle name="Cálculo 4 2 2 3 2" xfId="12827" xr:uid="{C0969CC2-E5B2-4AA4-8A39-B9D5465489FE}"/>
    <cellStyle name="Cálculo 4 2 2 3 3" xfId="20710" xr:uid="{F7DB7599-CA7C-43FF-901B-13720D654177}"/>
    <cellStyle name="Cálculo 4 2 2 4" xfId="10078" xr:uid="{58A06BB5-1691-4D25-BF2E-2A2314880584}"/>
    <cellStyle name="Cálculo 4 2 2 5" xfId="18792" xr:uid="{A9B76E20-3F10-4926-9F78-2FC983EC8FD8}"/>
    <cellStyle name="Cálculo 4 2 3" xfId="6120" xr:uid="{50CC99C3-764B-48BE-98D0-E640D02624E8}"/>
    <cellStyle name="Cálculo 4 2 3 2" xfId="12828" xr:uid="{AF698712-30D7-4A8D-BE6E-E85FB9659831}"/>
    <cellStyle name="Cálculo 4 2 3 3" xfId="20711" xr:uid="{C3D22DC0-A838-4278-87BF-42FF79C61FEF}"/>
    <cellStyle name="Cálculo 4 2 4" xfId="9686" xr:uid="{AD0CBAC9-6FC8-4C35-9F81-08F4931A441F}"/>
    <cellStyle name="Cálculo 4 2 5" xfId="16667" xr:uid="{3C77B536-C7A6-46CB-A0B7-FB6EB421814F}"/>
    <cellStyle name="Cálculo 5" xfId="761" xr:uid="{74B173E8-2FE1-441B-88EB-065C092CEDB2}"/>
    <cellStyle name="Cálculo 5 2" xfId="762" xr:uid="{6D55896E-D32B-4F56-A5E9-C16415B6360B}"/>
    <cellStyle name="Cálculo 5 2 2" xfId="2158" xr:uid="{4D8BFDD7-4210-4A8E-8EC2-7CE80B089949}"/>
    <cellStyle name="Cálculo 5 2 2 2" xfId="4030" xr:uid="{FE4D9420-2954-4CA4-91EA-4D11E79DEDE3}"/>
    <cellStyle name="Cálculo 5 2 2 2 2" xfId="6115" xr:uid="{BE0E5B63-D3D6-475F-8009-FA3D5D6ED93D}"/>
    <cellStyle name="Cálculo 5 2 2 2 2 2" xfId="12823" xr:uid="{87391962-B1F1-43AC-A5AA-AA6B4E327505}"/>
    <cellStyle name="Cálculo 5 2 2 2 2 3" xfId="20706" xr:uid="{956BEDFC-E089-4380-8FE3-C30F0BE892B2}"/>
    <cellStyle name="Cálculo 5 2 2 2 3" xfId="11283" xr:uid="{1FD04525-F652-4392-BEED-6760F3CD4873}"/>
    <cellStyle name="Cálculo 5 2 2 2 4" xfId="17585" xr:uid="{C14924A7-24D1-42F7-B5DD-5417FAD5E170}"/>
    <cellStyle name="Cálculo 5 2 2 3" xfId="6116" xr:uid="{E7F33A28-38FC-4420-BD18-DDCB42BACE40}"/>
    <cellStyle name="Cálculo 5 2 2 3 2" xfId="12824" xr:uid="{68563DE4-9212-4B3A-B246-FFDA4A0EF7F0}"/>
    <cellStyle name="Cálculo 5 2 2 3 3" xfId="20707" xr:uid="{5CBA8977-30BB-47AF-9C96-FEAFD2F5DA04}"/>
    <cellStyle name="Cálculo 5 2 2 4" xfId="10079" xr:uid="{BC7ABD02-3D8D-4009-A834-EC16C00D07FD}"/>
    <cellStyle name="Cálculo 5 2 2 5" xfId="19617" xr:uid="{7440E196-36A4-4E66-83CE-9267E351D7CA}"/>
    <cellStyle name="Cálculo 5 2 3" xfId="6117" xr:uid="{05250552-777F-47B0-B216-509535DAED20}"/>
    <cellStyle name="Cálculo 5 2 3 2" xfId="12825" xr:uid="{1EA29922-3AE8-4909-91E3-18D654F70421}"/>
    <cellStyle name="Cálculo 5 2 3 3" xfId="20708" xr:uid="{9A16ABB6-9BC0-44ED-8CE7-F661CDBC4880}"/>
    <cellStyle name="Cálculo 5 2 4" xfId="9687" xr:uid="{374DA2DC-3259-4D7D-AE35-051A5D2CC6F5}"/>
    <cellStyle name="Cálculo 5 2 5" xfId="17548" xr:uid="{E2E3EE82-EAFB-47CE-8F5C-0C0CFA4EC7F3}"/>
    <cellStyle name="Cálculo 6 2" xfId="763" xr:uid="{DA279541-846C-4E2F-BBF5-546B5047798F}"/>
    <cellStyle name="Cálculo 6 2 2" xfId="2159" xr:uid="{2FD59D81-6D00-479D-9B35-D439123B5F42}"/>
    <cellStyle name="Cálculo 6 2 2 2" xfId="4031" xr:uid="{B74CA139-CE0B-41FD-B1B0-489FB2245B47}"/>
    <cellStyle name="Cálculo 6 2 2 2 2" xfId="6112" xr:uid="{867624AD-EF4E-44CB-B878-4BA7E10B1C52}"/>
    <cellStyle name="Cálculo 6 2 2 2 2 2" xfId="12820" xr:uid="{AD2044ED-554C-4F13-A439-E7AC9E514CF7}"/>
    <cellStyle name="Cálculo 6 2 2 2 2 3" xfId="20703" xr:uid="{A8DDB73E-F85C-44FA-8792-BA847AE89B48}"/>
    <cellStyle name="Cálculo 6 2 2 2 3" xfId="11284" xr:uid="{FEF18267-AFFD-40D2-83CF-23BDC2A24164}"/>
    <cellStyle name="Cálculo 6 2 2 2 4" xfId="16616" xr:uid="{57D87890-B5D9-41F6-AACA-BE63ED4142AB}"/>
    <cellStyle name="Cálculo 6 2 2 3" xfId="6113" xr:uid="{9EAD69F0-E60F-4A30-A1AE-68B2DA3D40F9}"/>
    <cellStyle name="Cálculo 6 2 2 3 2" xfId="12821" xr:uid="{3191B453-9646-4CF3-AAE6-9555BD30E0D6}"/>
    <cellStyle name="Cálculo 6 2 2 3 3" xfId="20704" xr:uid="{DD89A1D0-B926-4EFC-AE22-B60A20BB36CC}"/>
    <cellStyle name="Cálculo 6 2 2 4" xfId="10080" xr:uid="{6CF0CC0F-6992-423A-918B-3C02F449CE24}"/>
    <cellStyle name="Cálculo 6 2 2 5" xfId="17530" xr:uid="{60F130C8-EAB3-433F-B5F7-E198EB79ECE1}"/>
    <cellStyle name="Cálculo 6 2 3" xfId="6114" xr:uid="{17F6143A-4B72-46D5-AAA5-1B475A1C4BB2}"/>
    <cellStyle name="Cálculo 6 2 3 2" xfId="12822" xr:uid="{C590EDAA-9072-4CA9-B97A-06E0AA5335CA}"/>
    <cellStyle name="Cálculo 6 2 3 3" xfId="20705" xr:uid="{80A507AB-4292-4EFA-BB80-DD6859D585C2}"/>
    <cellStyle name="Cálculo 6 2 4" xfId="9688" xr:uid="{4755BD78-2036-4789-90C7-46DDF8B73542}"/>
    <cellStyle name="Cálculo 6 2 5" xfId="19665" xr:uid="{369294AE-00BD-48FE-B2ED-C3D2E1A1EB08}"/>
    <cellStyle name="Cálculo 7 2" xfId="764" xr:uid="{C2FAE092-FB46-46B4-AB9C-CFC84D704006}"/>
    <cellStyle name="Cálculo 7 2 2" xfId="2160" xr:uid="{282740DF-31AD-49DE-AC68-8E97CDECE404}"/>
    <cellStyle name="Cálculo 7 2 2 2" xfId="4032" xr:uid="{77034753-2D66-4FFE-8C3A-C79AFF86A674}"/>
    <cellStyle name="Cálculo 7 2 2 2 2" xfId="6109" xr:uid="{92AA8676-F923-47FD-AFF0-EBBC9A15C229}"/>
    <cellStyle name="Cálculo 7 2 2 2 2 2" xfId="12817" xr:uid="{45A57410-1B86-4BDC-872B-2C72F066FAF7}"/>
    <cellStyle name="Cálculo 7 2 2 2 2 3" xfId="20700" xr:uid="{C06F5EFA-F0D5-4D40-976E-F06D898D675F}"/>
    <cellStyle name="Cálculo 7 2 2 2 3" xfId="11285" xr:uid="{50D11BF8-3035-4949-9E61-390AF3AC6C12}"/>
    <cellStyle name="Cálculo 7 2 2 2 4" xfId="16615" xr:uid="{09EDF18F-EA03-4F65-B06E-549C00B69B9D}"/>
    <cellStyle name="Cálculo 7 2 2 3" xfId="6110" xr:uid="{3C17B3B5-3AF2-4A7F-AD94-E65EB338B6EA}"/>
    <cellStyle name="Cálculo 7 2 2 3 2" xfId="12818" xr:uid="{95F8177A-69E8-4AC0-906E-9C3CAEF075F9}"/>
    <cellStyle name="Cálculo 7 2 2 3 3" xfId="20701" xr:uid="{677070D1-049A-4394-B054-911A7CA9EC23}"/>
    <cellStyle name="Cálculo 7 2 2 4" xfId="10081" xr:uid="{A740FFB1-4AB1-409E-8738-4548FA4BAD97}"/>
    <cellStyle name="Cálculo 7 2 2 5" xfId="19650" xr:uid="{55661C94-1821-49B9-B60A-C6787A502DC6}"/>
    <cellStyle name="Cálculo 7 2 3" xfId="6111" xr:uid="{3ACD131E-10BB-452B-B712-7A7E73945676}"/>
    <cellStyle name="Cálculo 7 2 3 2" xfId="12819" xr:uid="{AC07ED7C-D0D5-4AE1-BBDF-829D9970BDAF}"/>
    <cellStyle name="Cálculo 7 2 3 3" xfId="20702" xr:uid="{F7C264B9-CF6F-4AD1-A571-420D47E63B94}"/>
    <cellStyle name="Cálculo 7 2 4" xfId="9689" xr:uid="{31A6BAA9-880F-44C5-B48C-97153A0934EE}"/>
    <cellStyle name="Cálculo 7 2 5" xfId="17631" xr:uid="{7BFFA1D3-337A-4C21-8B04-E2673E0D6BCC}"/>
    <cellStyle name="Cálculo 8 2" xfId="765" xr:uid="{CE2E52DB-AE13-4BF8-BEA4-18469C06CF5E}"/>
    <cellStyle name="Cálculo 8 2 2" xfId="2161" xr:uid="{B1AE607C-E5D0-45CA-9FB6-7E338B53BDF0}"/>
    <cellStyle name="Cálculo 8 2 2 2" xfId="4033" xr:uid="{020E9264-ABF2-4974-9514-E3D3E0FB1A9B}"/>
    <cellStyle name="Cálculo 8 2 2 2 2" xfId="6106" xr:uid="{FE49212A-F84D-4BB6-A93C-693B6D639C78}"/>
    <cellStyle name="Cálculo 8 2 2 2 2 2" xfId="12814" xr:uid="{366B1F1D-026C-4563-8036-E7F641D6B6AE}"/>
    <cellStyle name="Cálculo 8 2 2 2 2 3" xfId="20697" xr:uid="{FDDCA815-0883-4059-9451-7617B752149A}"/>
    <cellStyle name="Cálculo 8 2 2 2 3" xfId="11286" xr:uid="{48512A04-9DCD-4E97-BD22-CA0D46F515C4}"/>
    <cellStyle name="Cálculo 8 2 2 2 4" xfId="16217" xr:uid="{21CA3B5E-04D7-4FE1-80FB-31FB7C6A779C}"/>
    <cellStyle name="Cálculo 8 2 2 3" xfId="6107" xr:uid="{D0347145-2CB2-43BD-9739-9BCAD7AE974C}"/>
    <cellStyle name="Cálculo 8 2 2 3 2" xfId="12815" xr:uid="{919D47BA-38B6-4EE1-B619-A1276FD6346F}"/>
    <cellStyle name="Cálculo 8 2 2 3 3" xfId="20698" xr:uid="{B4FFF16C-10B2-4B36-813D-6A37554742D4}"/>
    <cellStyle name="Cálculo 8 2 2 4" xfId="10082" xr:uid="{883FCC41-39B5-4CC6-9F3B-504BF0340998}"/>
    <cellStyle name="Cálculo 8 2 2 5" xfId="17613" xr:uid="{2B993CDF-C0BF-4841-AE7D-D545318029E6}"/>
    <cellStyle name="Cálculo 8 2 3" xfId="6108" xr:uid="{E8FF2F79-9D4D-4FED-9816-697FF01B6E84}"/>
    <cellStyle name="Cálculo 8 2 3 2" xfId="12816" xr:uid="{6D33198A-8735-4252-A384-1E5913787EDB}"/>
    <cellStyle name="Cálculo 8 2 3 3" xfId="20699" xr:uid="{F3CF4EB3-FE8F-4EE9-9C05-246CF480F882}"/>
    <cellStyle name="Cálculo 8 2 4" xfId="9690" xr:uid="{5649A6CE-EF73-401F-9D36-F7BE6DF018BE}"/>
    <cellStyle name="Cálculo 8 2 5" xfId="18802" xr:uid="{F92F8D37-66D7-456C-B8BA-8A3936A2AC87}"/>
    <cellStyle name="Cálculo 9 2" xfId="766" xr:uid="{260B6B66-B83F-497F-80A3-1CB68B9E0515}"/>
    <cellStyle name="Cálculo 9 2 2" xfId="2162" xr:uid="{CA57BAD3-1ED9-404A-B44F-E4338A0045AB}"/>
    <cellStyle name="Cálculo 9 2 2 2" xfId="4034" xr:uid="{1EE199C4-FDE7-4E9A-9B45-860CE6F3B4EB}"/>
    <cellStyle name="Cálculo 9 2 2 2 2" xfId="6103" xr:uid="{F0559B05-E46F-4E66-9E27-A307B57F786D}"/>
    <cellStyle name="Cálculo 9 2 2 2 2 2" xfId="12811" xr:uid="{43F21816-5005-4CE2-A13A-A8792A4B3C3B}"/>
    <cellStyle name="Cálculo 9 2 2 2 2 3" xfId="20694" xr:uid="{85BBAC88-B9F6-474B-A141-17A491CD3961}"/>
    <cellStyle name="Cálculo 9 2 2 2 3" xfId="11287" xr:uid="{4AEF0182-972E-4C33-B5AC-7876440A7DC8}"/>
    <cellStyle name="Cálculo 9 2 2 2 4" xfId="17469" xr:uid="{A2070614-CC26-4E1E-9F21-70B8D5FBDFE9}"/>
    <cellStyle name="Cálculo 9 2 2 3" xfId="6104" xr:uid="{390BAC46-8778-425E-B8EE-30A4C4E4C26C}"/>
    <cellStyle name="Cálculo 9 2 2 3 2" xfId="12812" xr:uid="{D0A57CF9-0089-4413-B1AB-A9934B2B56F3}"/>
    <cellStyle name="Cálculo 9 2 2 3 3" xfId="20695" xr:uid="{53E51046-0519-4D51-AFCB-B103121745D3}"/>
    <cellStyle name="Cálculo 9 2 2 4" xfId="10083" xr:uid="{3D32EB0D-D0D5-4BB3-B5D0-7B8072F4D8C6}"/>
    <cellStyle name="Cálculo 9 2 2 5" xfId="16649" xr:uid="{589B65EA-9BFB-447B-AF9B-77E0C6D658F4}"/>
    <cellStyle name="Cálculo 9 2 3" xfId="6105" xr:uid="{2357FC45-8B88-4441-923B-898934E24B63}"/>
    <cellStyle name="Cálculo 9 2 3 2" xfId="12813" xr:uid="{4B4406DD-85DC-46AE-8703-5E0D4883AF85}"/>
    <cellStyle name="Cálculo 9 2 3 3" xfId="20696" xr:uid="{40CF0E09-58A2-4EC6-B9FA-1828431778AE}"/>
    <cellStyle name="Cálculo 9 2 4" xfId="9691" xr:uid="{3E28DC9F-4F91-48BF-A2F8-5756BFFE0720}"/>
    <cellStyle name="Cálculo 9 2 5" xfId="19632" xr:uid="{CEDF0DBD-BDEB-4281-A4B7-ABCA75CF39BD}"/>
    <cellStyle name="Célula de Verificação 10 2" xfId="767" xr:uid="{EC64DD39-A433-4C4B-8A14-8C7E1CFC6357}"/>
    <cellStyle name="Célula de Verificação 11 2" xfId="768" xr:uid="{1693D37A-C085-4206-8C62-A868EDEB0499}"/>
    <cellStyle name="Célula de Verificação 12 2" xfId="769" xr:uid="{CF04A6B2-8ABC-4DD7-AB5C-B21B57FA0741}"/>
    <cellStyle name="Célula de Verificação 13 2" xfId="770" xr:uid="{F11D7BB7-555D-478F-B013-332A435656D8}"/>
    <cellStyle name="Célula de Verificação 14 2" xfId="771" xr:uid="{DF8F5848-8298-43AA-BE6E-97715FC509B1}"/>
    <cellStyle name="Célula de Verificação 15 2" xfId="772" xr:uid="{EFAEA412-BA35-40BA-8B0A-056279800592}"/>
    <cellStyle name="Célula de Verificação 16 2" xfId="773" xr:uid="{5938C7C6-C176-49B0-B89C-705124A1C2AC}"/>
    <cellStyle name="Célula de Verificação 17 2" xfId="774" xr:uid="{26510EB4-7E41-482B-8850-BD716AE3BB2F}"/>
    <cellStyle name="Célula de Verificação 2" xfId="775" xr:uid="{A1E4C2EA-2E3A-4D53-959B-1E446051F332}"/>
    <cellStyle name="Célula de Verificação 2 2" xfId="776" xr:uid="{1CF808F5-393A-4A7F-BFC9-98E8EED4B6BD}"/>
    <cellStyle name="Célula de Verificação 3" xfId="777" xr:uid="{AECC8723-DA8C-43C7-83BB-93FF76F903CA}"/>
    <cellStyle name="Célula de Verificação 3 2" xfId="778" xr:uid="{02EC2E58-8BCF-4189-9916-D46589E3CE24}"/>
    <cellStyle name="Célula de Verificação 4" xfId="779" xr:uid="{E3AECA20-E568-4D14-A2B1-D726CB78236F}"/>
    <cellStyle name="Célula de Verificação 4 2" xfId="780" xr:uid="{7BE35AA9-F76F-4132-B6DF-FFA810FD47AC}"/>
    <cellStyle name="Célula de Verificação 5" xfId="781" xr:uid="{B75163D7-4537-4964-8746-036E59D6FEE7}"/>
    <cellStyle name="Célula de Verificação 5 2" xfId="782" xr:uid="{4915401C-C5E0-4D42-A0E8-CFAB1028D270}"/>
    <cellStyle name="Célula de Verificação 6 2" xfId="783" xr:uid="{B9B07F87-941F-4803-81B9-B75300E83CCA}"/>
    <cellStyle name="Célula de Verificação 7 2" xfId="784" xr:uid="{F7494401-59C4-4496-B026-784C32C84658}"/>
    <cellStyle name="Célula de Verificação 8 2" xfId="785" xr:uid="{34233CCD-587D-4F86-A25C-934E9A43C8A6}"/>
    <cellStyle name="Célula de Verificação 9 2" xfId="786" xr:uid="{6664C07D-AE0B-4EDE-B616-550B63267EE2}"/>
    <cellStyle name="Célula Vinculada 10 2" xfId="787" xr:uid="{DA343AB8-6716-4521-B346-9FB96BC3A3C4}"/>
    <cellStyle name="Célula Vinculada 11 2" xfId="788" xr:uid="{A1FCA167-96F3-42AA-A600-6A288067A81F}"/>
    <cellStyle name="Célula Vinculada 12 2" xfId="789" xr:uid="{ECFC64FD-0603-4701-A2EA-B8862BC4B209}"/>
    <cellStyle name="Célula Vinculada 13 2" xfId="790" xr:uid="{9E739F64-CB97-4E0B-946B-15D01F7DEBB4}"/>
    <cellStyle name="Célula Vinculada 14 2" xfId="791" xr:uid="{85D8A3E4-1CA1-4DDC-9CFF-EE398EE851C9}"/>
    <cellStyle name="Célula Vinculada 15 2" xfId="792" xr:uid="{60C7A97C-590D-4484-BFB7-65AA3AA7376B}"/>
    <cellStyle name="Célula Vinculada 16 2" xfId="793" xr:uid="{DC337B6A-3ADA-437E-B24F-60A3EF3BDC61}"/>
    <cellStyle name="Célula Vinculada 17 2" xfId="794" xr:uid="{13D9A1FF-BAB8-40BE-A043-EF8411CE3BD8}"/>
    <cellStyle name="Célula Vinculada 2" xfId="795" xr:uid="{18D94D2D-0798-4E0F-BBE0-66E205B877DD}"/>
    <cellStyle name="Célula Vinculada 2 2" xfId="796" xr:uid="{CE9E4140-99CE-40F7-B55F-6481261E99DD}"/>
    <cellStyle name="Célula Vinculada 3" xfId="797" xr:uid="{D99D101B-3067-44EE-B708-075C211C93BC}"/>
    <cellStyle name="Célula Vinculada 3 2" xfId="798" xr:uid="{E351F558-237C-4127-BD24-A4427D48135B}"/>
    <cellStyle name="Célula Vinculada 4" xfId="799" xr:uid="{358A5CF5-6D50-49C8-9A67-8A5A2B6159E9}"/>
    <cellStyle name="Célula Vinculada 4 2" xfId="800" xr:uid="{7486330B-286F-4770-9531-9844AE6B6D70}"/>
    <cellStyle name="Célula Vinculada 5" xfId="801" xr:uid="{C9FE0063-7300-4ACF-B53A-87F59B035798}"/>
    <cellStyle name="Célula Vinculada 5 2" xfId="802" xr:uid="{F065F0D1-D353-4FA1-8E18-876E12D7F2F5}"/>
    <cellStyle name="Célula Vinculada 6 2" xfId="803" xr:uid="{CE22D67C-3E25-4425-9E79-6EC3FC51E129}"/>
    <cellStyle name="Célula Vinculada 7 2" xfId="804" xr:uid="{DC8FE620-F854-4014-89F3-67B3928C8ECE}"/>
    <cellStyle name="Célula Vinculada 8 2" xfId="805" xr:uid="{1622B1A4-1CD5-45F5-B88C-8658E60854F1}"/>
    <cellStyle name="Célula Vinculada 9 2" xfId="806" xr:uid="{A569C40F-65A9-43A5-8044-ED02F5F3D450}"/>
    <cellStyle name="Comma" xfId="75" xr:uid="{0DFAEFD0-9932-4368-8524-D04015372238}"/>
    <cellStyle name="Comma [0]" xfId="61" xr:uid="{72AA0B73-4563-4E49-AF34-D1E105FD1EB2}"/>
    <cellStyle name="Comma [0] 2" xfId="6278" xr:uid="{AEAD2136-4230-472F-8433-E1007B0217AF}"/>
    <cellStyle name="Comma [0] 2 2" xfId="12986" xr:uid="{BE8E6F17-FCE7-4C87-8510-4157D3F3CEFA}"/>
    <cellStyle name="Comma 2" xfId="81" xr:uid="{CB7C996C-6A22-4861-8FB6-A9EBDF761EDD}"/>
    <cellStyle name="Comma 2 2" xfId="807" xr:uid="{2D99417B-9C48-49F8-8AC6-41226B8E1F08}"/>
    <cellStyle name="Comma 2 2 2" xfId="4155" xr:uid="{3EA31B67-1F34-42C0-AB06-0348F17D504A}"/>
    <cellStyle name="Comma 2 2 2 2" xfId="8057" xr:uid="{FDF5F3CF-93E0-457F-A514-69A4129C5BF3}"/>
    <cellStyle name="Comma 2 2 2 2 2" xfId="14765" xr:uid="{E77AB568-E832-4285-997F-EBAFF5E9FC06}"/>
    <cellStyle name="Comma 2 2 2 3" xfId="11375" xr:uid="{5482C10C-DA0F-42BB-A725-607589907F5F}"/>
    <cellStyle name="Comma 2 2 3" xfId="3226" xr:uid="{082AAC2C-E8CD-4E90-B69F-B1AE32B042AD}"/>
    <cellStyle name="Comma 2 2 3 2" xfId="7575" xr:uid="{DAA84464-E2F3-4101-82F2-388E6210F75D}"/>
    <cellStyle name="Comma 2 2 3 2 2" xfId="14283" xr:uid="{7E24826D-ECE7-4A96-86E7-E440A29CC57E}"/>
    <cellStyle name="Comma 2 2 3 3" xfId="10979" xr:uid="{1C3A6DEE-1FDE-45B3-8D31-66F0D992E8D9}"/>
    <cellStyle name="Comma 2 2 4" xfId="6439" xr:uid="{812DEA33-8ABC-47ED-9014-3F3B5410711C}"/>
    <cellStyle name="Comma 2 2 4 2" xfId="13147" xr:uid="{B8712167-5C75-40A1-AD57-8322E5250164}"/>
    <cellStyle name="Comma 2 2 5" xfId="9692" xr:uid="{C83E3C9F-FE7F-4BA8-90C2-9AFAC112F4E4}"/>
    <cellStyle name="Comma 2 3" xfId="3166" xr:uid="{A4ADA0B0-331A-4C81-8DD2-E7F64CD9DD2A}"/>
    <cellStyle name="Comma 2 3 2" xfId="7558" xr:uid="{8BE31AB8-9FFA-476E-84D8-B58610DACD76}"/>
    <cellStyle name="Comma 2 3 2 2" xfId="14266" xr:uid="{B4E9ED70-178A-46F8-8C79-E0659526CB9F}"/>
    <cellStyle name="Comma 3" xfId="9515" xr:uid="{70D23CCC-35E9-4833-BB28-B6248B84AD0B}"/>
    <cellStyle name="Comma 4" xfId="10521" xr:uid="{7B6690B1-AA3D-42F5-B5ED-A66EFE7667A4}"/>
    <cellStyle name="Comma0" xfId="4936" xr:uid="{27130123-744C-4037-9557-842B91E89963}"/>
    <cellStyle name="Currency" xfId="24672" xr:uid="{20F36765-FE85-45B9-B5CD-6755D31219CF}"/>
    <cellStyle name="Currency [0]" xfId="60" xr:uid="{92C8EB55-4C67-449D-9704-12F4E0DBC08C}"/>
    <cellStyle name="Currency0" xfId="4937" xr:uid="{EC7EB1DE-17CF-4578-A240-29FB5CCC8331}"/>
    <cellStyle name="Data" xfId="82" xr:uid="{DAA71461-9C95-4D0E-9BC0-B405978B819B}"/>
    <cellStyle name="Date" xfId="4938" xr:uid="{DA03A668-2433-4016-90E9-3E4751F4D52A}"/>
    <cellStyle name="Duasdec" xfId="808" xr:uid="{7C0EDDDB-C47A-4808-8C25-B4E906604D63}"/>
    <cellStyle name="Ênfase1 10 2" xfId="809" xr:uid="{2226BCDA-CEBF-4DDE-870A-2B959B11B0FF}"/>
    <cellStyle name="Ênfase1 11 2" xfId="810" xr:uid="{FAA5B0FC-1EA8-4DBE-96F9-5084253312FA}"/>
    <cellStyle name="Ênfase1 12 2" xfId="811" xr:uid="{AC95B1E6-E2F6-4534-894B-A7A7DD5C2B2F}"/>
    <cellStyle name="Ênfase1 13 2" xfId="812" xr:uid="{8A81A156-572B-456F-88F3-E40B0811C363}"/>
    <cellStyle name="Ênfase1 14 2" xfId="813" xr:uid="{6A6035AA-7786-4EE9-A162-F34E8314F1B5}"/>
    <cellStyle name="Ênfase1 15 2" xfId="814" xr:uid="{34154479-D8BE-4B57-9261-EC9F2D07B7D2}"/>
    <cellStyle name="Ênfase1 16 2" xfId="815" xr:uid="{8230AFE1-BB63-48D6-8F70-F4C2864F54FC}"/>
    <cellStyle name="Ênfase1 17 2" xfId="816" xr:uid="{12462F06-A363-4625-9B00-C4EDAB760DAA}"/>
    <cellStyle name="Ênfase1 2" xfId="817" xr:uid="{5E03D46F-8195-417B-A537-B4DAF6060F82}"/>
    <cellStyle name="Ênfase1 2 2" xfId="818" xr:uid="{1C5F0656-F98B-4F17-9274-2171A28B8E3D}"/>
    <cellStyle name="Ênfase1 3" xfId="819" xr:uid="{88FBF406-A4D6-4FBB-8BEB-039A916B9645}"/>
    <cellStyle name="Ênfase1 3 2" xfId="820" xr:uid="{2B280FB5-BF9A-4780-822C-FB76496D77B4}"/>
    <cellStyle name="Ênfase1 4" xfId="821" xr:uid="{488CC378-46EE-4B33-9342-6C35D9883D04}"/>
    <cellStyle name="Ênfase1 4 2" xfId="822" xr:uid="{31B028FE-B7EC-457F-8DF8-7D1FE082FEAE}"/>
    <cellStyle name="Ênfase1 5" xfId="823" xr:uid="{C37815DD-750E-498A-9F1B-5387898CE2B2}"/>
    <cellStyle name="Ênfase1 5 2" xfId="824" xr:uid="{8CF4EFE4-7D43-4A48-A6BB-C96943185339}"/>
    <cellStyle name="Ênfase1 6 2" xfId="825" xr:uid="{40CBFC13-AC21-4513-9B59-D1FD04DB0279}"/>
    <cellStyle name="Ênfase1 7 2" xfId="826" xr:uid="{8DD27BA0-BAD0-4DE8-BB73-3EA3B2FB489D}"/>
    <cellStyle name="Ênfase1 8 2" xfId="827" xr:uid="{B25DBB63-6047-48D1-A878-4A801E3865EE}"/>
    <cellStyle name="Ênfase1 9 2" xfId="828" xr:uid="{B1ABDBF2-60FF-4D08-82D7-F7D49FD748F7}"/>
    <cellStyle name="Ênfase2 10 2" xfId="829" xr:uid="{9F6575BD-24BD-487C-BEA6-EC1897077433}"/>
    <cellStyle name="Ênfase2 11 2" xfId="830" xr:uid="{D09ACB15-8393-4B38-A39E-859C07CD3DFA}"/>
    <cellStyle name="Ênfase2 12 2" xfId="831" xr:uid="{40915E9E-0863-4732-A3EC-ACCDEB224094}"/>
    <cellStyle name="Ênfase2 13 2" xfId="832" xr:uid="{57D4E55D-594F-4512-9489-B94713FAF3BC}"/>
    <cellStyle name="Ênfase2 14 2" xfId="833" xr:uid="{6E92A233-8A12-44E9-B05C-895296EDBE0C}"/>
    <cellStyle name="Ênfase2 15 2" xfId="834" xr:uid="{9B77DC2E-9495-42B2-87A9-B66DA861F9AC}"/>
    <cellStyle name="Ênfase2 16 2" xfId="835" xr:uid="{1C78AF54-4A24-4F7C-B0C7-141C3F8519A6}"/>
    <cellStyle name="Ênfase2 17 2" xfId="836" xr:uid="{84296556-364F-4362-A2A7-7B746972D7A5}"/>
    <cellStyle name="Ênfase2 2" xfId="837" xr:uid="{D57DFF4D-AA7C-41DD-81DD-F16B7BC971F5}"/>
    <cellStyle name="Ênfase2 2 2" xfId="838" xr:uid="{7347BDFC-781C-468D-A7C7-29878F9E50BD}"/>
    <cellStyle name="Ênfase2 3" xfId="839" xr:uid="{B3CBE0F5-558C-4291-953A-F2B85B8D76CA}"/>
    <cellStyle name="Ênfase2 3 2" xfId="840" xr:uid="{92A98108-F169-4587-8813-0CC702E8A014}"/>
    <cellStyle name="Ênfase2 4" xfId="841" xr:uid="{368D95F2-167A-46A7-8625-3328E17327B9}"/>
    <cellStyle name="Ênfase2 4 2" xfId="842" xr:uid="{41FD3325-47CB-48BB-BEDC-B030EA549401}"/>
    <cellStyle name="Ênfase2 5" xfId="843" xr:uid="{CFB27EB1-037F-4954-9AAA-6E854E9B360A}"/>
    <cellStyle name="Ênfase2 5 2" xfId="844" xr:uid="{DE2808A3-AA0C-458A-9095-2DFAC374E3AC}"/>
    <cellStyle name="Ênfase2 6 2" xfId="845" xr:uid="{32F6C416-61FB-4E24-A265-281E9799A9E3}"/>
    <cellStyle name="Ênfase2 7 2" xfId="846" xr:uid="{29C49630-1CAF-4106-8B51-3CFA2E155851}"/>
    <cellStyle name="Ênfase2 8 2" xfId="847" xr:uid="{40385426-AD46-433E-8377-F32E7897823F}"/>
    <cellStyle name="Ênfase2 9 2" xfId="848" xr:uid="{1CA399BD-C7F3-43F2-A828-1EC01C6F0FC2}"/>
    <cellStyle name="Ênfase3 10 2" xfId="849" xr:uid="{D1D2CED4-2745-49A5-85C6-76E5446E58C7}"/>
    <cellStyle name="Ênfase3 11 2" xfId="850" xr:uid="{7596C69D-5A92-4A93-875D-40C3BB512561}"/>
    <cellStyle name="Ênfase3 12 2" xfId="851" xr:uid="{AD7A3E43-2FDF-43D4-B76A-8687DD629700}"/>
    <cellStyle name="Ênfase3 13 2" xfId="852" xr:uid="{E6401949-2280-4463-B083-D15B80AE6AD4}"/>
    <cellStyle name="Ênfase3 14 2" xfId="853" xr:uid="{7AA14F7A-D272-46C9-9C2C-25EE611BE726}"/>
    <cellStyle name="Ênfase3 15 2" xfId="854" xr:uid="{84890E77-6B03-4EF2-9FAC-98E70254F285}"/>
    <cellStyle name="Ênfase3 16 2" xfId="855" xr:uid="{8FF9E6DC-D05B-4BF6-9564-278A1A9FE97D}"/>
    <cellStyle name="Ênfase3 17 2" xfId="856" xr:uid="{FD0B01C3-5F88-4ABD-ACC8-5EF80A639879}"/>
    <cellStyle name="Ênfase3 2" xfId="857" xr:uid="{2EA5167C-97B4-4305-A113-9D0684497EB8}"/>
    <cellStyle name="Ênfase3 2 2" xfId="858" xr:uid="{B6593347-73CD-461D-8E12-1081694B5B07}"/>
    <cellStyle name="Ênfase3 3" xfId="859" xr:uid="{A1C42ABC-34B6-4ECD-A877-9032781C000D}"/>
    <cellStyle name="Ênfase3 3 2" xfId="860" xr:uid="{6E1F071B-78B3-4980-9AF9-29096926673E}"/>
    <cellStyle name="Ênfase3 4" xfId="861" xr:uid="{AD4AF41B-6D44-4725-85C4-5240CA078471}"/>
    <cellStyle name="Ênfase3 4 2" xfId="862" xr:uid="{7D4A3138-1D59-45A8-A1B7-F477875E71AE}"/>
    <cellStyle name="Ênfase3 5" xfId="863" xr:uid="{D49BEE80-00D0-40BF-A27B-50CE4C214AC1}"/>
    <cellStyle name="Ênfase3 5 2" xfId="864" xr:uid="{78ECBD20-FEB1-4A57-91CC-5808889126DC}"/>
    <cellStyle name="Ênfase3 6 2" xfId="865" xr:uid="{329C77D3-62CA-4DC6-B60F-D41B135F4A54}"/>
    <cellStyle name="Ênfase3 7 2" xfId="866" xr:uid="{E037259B-E05B-428C-A2C0-A5847094E380}"/>
    <cellStyle name="Ênfase3 8 2" xfId="867" xr:uid="{A5931231-C1FF-4D7B-9E59-E3EF13750F6A}"/>
    <cellStyle name="Ênfase3 9 2" xfId="868" xr:uid="{C9B2FE1C-550E-4368-AB5D-A71CA352EF00}"/>
    <cellStyle name="Ênfase4 10 2" xfId="869" xr:uid="{3E8EF651-D421-403E-9E6A-669B85F4EFB4}"/>
    <cellStyle name="Ênfase4 11 2" xfId="870" xr:uid="{D1EEAA0F-AFA9-4CF7-8451-E7229849DCAA}"/>
    <cellStyle name="Ênfase4 12 2" xfId="871" xr:uid="{A9531FE5-9657-4071-A40C-89475FE86B4B}"/>
    <cellStyle name="Ênfase4 13 2" xfId="872" xr:uid="{011FAE1E-C17F-41C8-B889-8531C133B0EC}"/>
    <cellStyle name="Ênfase4 14 2" xfId="873" xr:uid="{9D338807-96F3-45B0-B69D-6602F98BDF29}"/>
    <cellStyle name="Ênfase4 15 2" xfId="874" xr:uid="{67BDE639-67FD-49F2-82E9-524E4376EA68}"/>
    <cellStyle name="Ênfase4 16 2" xfId="875" xr:uid="{1B2AD0DD-5AA6-43BC-A7BB-C64C275FD2E7}"/>
    <cellStyle name="Ênfase4 17 2" xfId="876" xr:uid="{2E790A5B-1E5F-46D1-845E-E3915126C8F8}"/>
    <cellStyle name="Ênfase4 2" xfId="877" xr:uid="{431CF993-AB92-4D77-A1AB-E2CB75200CB0}"/>
    <cellStyle name="Ênfase4 2 2" xfId="878" xr:uid="{903D3593-AC47-4228-8C4C-1507655B72B9}"/>
    <cellStyle name="Ênfase4 3" xfId="879" xr:uid="{3293666E-C221-43C3-901C-5BC72E74D7D8}"/>
    <cellStyle name="Ênfase4 3 2" xfId="880" xr:uid="{F579D265-5346-4653-9D23-A62B589BDB04}"/>
    <cellStyle name="Ênfase4 4" xfId="881" xr:uid="{99A26449-2199-49E7-84FE-EBCEB91E4732}"/>
    <cellStyle name="Ênfase4 4 2" xfId="882" xr:uid="{A4934A65-109C-4492-8BF4-C25D9FA67E52}"/>
    <cellStyle name="Ênfase4 5" xfId="883" xr:uid="{057FD36A-3913-4C6D-A0E8-B67827260883}"/>
    <cellStyle name="Ênfase4 5 2" xfId="884" xr:uid="{E84E35BC-3A9E-47E2-813A-3AFCCD2EF2FD}"/>
    <cellStyle name="Ênfase4 6 2" xfId="885" xr:uid="{1F7D3396-42A2-4AFD-94A9-781FC4C2D93A}"/>
    <cellStyle name="Ênfase4 7 2" xfId="886" xr:uid="{25076D6F-BF2F-4CA9-A02F-9AA71BC4AB21}"/>
    <cellStyle name="Ênfase4 8 2" xfId="887" xr:uid="{1160183D-5C2A-4EFF-A79F-8BFFD21FC991}"/>
    <cellStyle name="Ênfase4 9 2" xfId="888" xr:uid="{49F886DE-660E-4A96-9B59-32D082F18940}"/>
    <cellStyle name="Ênfase5 10 2" xfId="889" xr:uid="{CAAD9F1A-6FDB-4F8D-8155-41CD54D75AE8}"/>
    <cellStyle name="Ênfase5 11 2" xfId="890" xr:uid="{EA379EEF-754E-4784-A4FE-30738FE704D3}"/>
    <cellStyle name="Ênfase5 12 2" xfId="891" xr:uid="{69005B35-1463-43A2-BAAA-E7B1AF4A973D}"/>
    <cellStyle name="Ênfase5 13 2" xfId="892" xr:uid="{65E624B7-D215-4310-A28D-1248271A6023}"/>
    <cellStyle name="Ênfase5 14 2" xfId="893" xr:uid="{D509334B-4E1F-45A9-B4A3-5A2216338D08}"/>
    <cellStyle name="Ênfase5 15 2" xfId="894" xr:uid="{057415B8-9928-473B-810F-FF879DF10227}"/>
    <cellStyle name="Ênfase5 16 2" xfId="895" xr:uid="{A393110B-4DD5-4032-9AD5-B4A72B85D722}"/>
    <cellStyle name="Ênfase5 17 2" xfId="896" xr:uid="{A38C34A8-4770-47EE-9689-76AB29DEB036}"/>
    <cellStyle name="Ênfase5 2" xfId="897" xr:uid="{24912233-D31C-4FAD-84A8-0864BF4E9DA9}"/>
    <cellStyle name="Ênfase5 2 2" xfId="898" xr:uid="{33494B68-334B-442E-81C0-FA8EC009029B}"/>
    <cellStyle name="Ênfase5 3" xfId="899" xr:uid="{9AA0C836-CDA5-4FBD-BC23-DF9F840502E1}"/>
    <cellStyle name="Ênfase5 3 2" xfId="900" xr:uid="{9ABBF622-5BE4-421F-8F4C-FCB5C7D14AAD}"/>
    <cellStyle name="Ênfase5 4" xfId="901" xr:uid="{AEF4EEBF-7BF3-4BFF-A6C8-9037621A242C}"/>
    <cellStyle name="Ênfase5 4 2" xfId="902" xr:uid="{AFE42836-85EF-4B5B-9878-23E0FDE3E4F4}"/>
    <cellStyle name="Ênfase5 5" xfId="903" xr:uid="{304487B7-7840-44EF-B6A3-D03ACD739C05}"/>
    <cellStyle name="Ênfase5 5 2" xfId="904" xr:uid="{82B35C9A-7C0A-4FCF-ACDE-A47056338057}"/>
    <cellStyle name="Ênfase5 6 2" xfId="905" xr:uid="{B699BA0F-1E56-440F-8C62-855EE23377A7}"/>
    <cellStyle name="Ênfase5 7 2" xfId="906" xr:uid="{DFA75649-4E0E-4EE1-935D-D8CF13F3A066}"/>
    <cellStyle name="Ênfase5 8 2" xfId="907" xr:uid="{BF5FDF49-6D9D-4441-B5D4-F259286FE94A}"/>
    <cellStyle name="Ênfase5 9 2" xfId="908" xr:uid="{3B590AFC-3C47-4264-8692-EAF279DC1A5B}"/>
    <cellStyle name="Ênfase6 10 2" xfId="909" xr:uid="{95678FC5-D22C-41F8-8A01-DCDD6DC93290}"/>
    <cellStyle name="Ênfase6 11 2" xfId="910" xr:uid="{9FB214BF-96D7-4F0B-8BE2-34367760CD85}"/>
    <cellStyle name="Ênfase6 12 2" xfId="911" xr:uid="{BC1C0DC5-C399-48DC-BC09-E8693B5DE15E}"/>
    <cellStyle name="Ênfase6 13 2" xfId="912" xr:uid="{B703873C-6DE1-4491-901A-1632F8D19B80}"/>
    <cellStyle name="Ênfase6 14 2" xfId="913" xr:uid="{07CD51F7-BFCD-49F4-8112-168763CA7597}"/>
    <cellStyle name="Ênfase6 15 2" xfId="914" xr:uid="{849DB435-DBCF-4894-A5C0-1E1F16214383}"/>
    <cellStyle name="Ênfase6 16 2" xfId="915" xr:uid="{0916BC6F-5706-4C2E-ACF3-8A7D48754C48}"/>
    <cellStyle name="Ênfase6 17 2" xfId="916" xr:uid="{CCECC3A6-8C1A-4D61-8A52-4819D2034088}"/>
    <cellStyle name="Ênfase6 2" xfId="917" xr:uid="{1BB9F9F3-C022-4B30-A75A-A44C0403B7FB}"/>
    <cellStyle name="Ênfase6 2 2" xfId="918" xr:uid="{274FA37B-D243-4927-913F-1F38221ED514}"/>
    <cellStyle name="Ênfase6 3" xfId="919" xr:uid="{83CD59FA-BB5B-4B8A-AE3B-B258B7D8D8D1}"/>
    <cellStyle name="Ênfase6 3 2" xfId="920" xr:uid="{5ACDB3C6-0EF3-466B-889D-252CB8F19F2C}"/>
    <cellStyle name="Ênfase6 4" xfId="921" xr:uid="{331B71FB-9D9B-4F58-B007-2CFBA7248F49}"/>
    <cellStyle name="Ênfase6 4 2" xfId="922" xr:uid="{461164D0-213A-4A55-850D-5F9D0EF0DCD1}"/>
    <cellStyle name="Ênfase6 5" xfId="923" xr:uid="{1EE7C5A4-F729-48B0-9657-598F4328618A}"/>
    <cellStyle name="Ênfase6 5 2" xfId="924" xr:uid="{EECD6885-BE89-4603-836D-0730287B3FF5}"/>
    <cellStyle name="Ênfase6 6 2" xfId="925" xr:uid="{5752C436-E28E-4B3B-AD3C-A1FC0897798A}"/>
    <cellStyle name="Ênfase6 7 2" xfId="926" xr:uid="{6187B34C-C37E-4227-918F-5D6C50BAA0B8}"/>
    <cellStyle name="Ênfase6 8 2" xfId="927" xr:uid="{F5A34EF1-C202-42B5-A863-95B90AF60FB4}"/>
    <cellStyle name="Ênfase6 9 2" xfId="928" xr:uid="{AD699F34-A280-4E0C-B11D-ECC7A67A6DDD}"/>
    <cellStyle name="Entrada 10 2" xfId="929" xr:uid="{F7B78CAA-8634-4C65-A573-771F131A476B}"/>
    <cellStyle name="Entrada 10 2 2" xfId="2163" xr:uid="{78894D63-FB85-4E3B-A05B-C7D219E35E89}"/>
    <cellStyle name="Entrada 10 2 2 2" xfId="4035" xr:uid="{4EFED675-67A2-408F-9FD3-AF7FA8BC82BE}"/>
    <cellStyle name="Entrada 10 2 2 2 2" xfId="6069" xr:uid="{B0DC1D46-0996-433B-B16B-A7640250D573}"/>
    <cellStyle name="Entrada 10 2 2 2 2 2" xfId="12777" xr:uid="{D08FF2F1-D04B-48DA-A811-51F95B452F6E}"/>
    <cellStyle name="Entrada 10 2 2 2 2 3" xfId="20691" xr:uid="{FB808728-0971-4992-86E0-EAC407AB5EEF}"/>
    <cellStyle name="Entrada 10 2 2 2 3" xfId="11288" xr:uid="{7C3E8A9B-111B-4F54-9D74-F9240405E974}"/>
    <cellStyle name="Entrada 10 2 2 2 4" xfId="16614" xr:uid="{1918726B-5404-46E2-97FE-7E00347B307E}"/>
    <cellStyle name="Entrada 10 2 2 3" xfId="6070" xr:uid="{46AD0DE7-FF42-46A8-BB5E-CAB310A36DB6}"/>
    <cellStyle name="Entrada 10 2 2 3 2" xfId="12778" xr:uid="{DE415692-AB1B-4491-AC49-4FB0D5A91397}"/>
    <cellStyle name="Entrada 10 2 2 3 3" xfId="20692" xr:uid="{52BD277D-0CF4-4B5C-93FB-C439E6DC6BF9}"/>
    <cellStyle name="Entrada 10 2 2 4" xfId="10084" xr:uid="{FA863DC3-2F7B-4C30-999E-6958DC432D41}"/>
    <cellStyle name="Entrada 10 2 2 5" xfId="16648" xr:uid="{0E3D9997-16AE-48C2-9833-E209A337698F}"/>
    <cellStyle name="Entrada 10 2 3" xfId="6071" xr:uid="{8629D351-657A-4AAA-87D6-2792EC74498E}"/>
    <cellStyle name="Entrada 10 2 3 2" xfId="12779" xr:uid="{FF3C2D36-50FB-40A5-BF1A-117DB3DB85CA}"/>
    <cellStyle name="Entrada 10 2 3 3" xfId="20693" xr:uid="{E98E1887-1A94-40FE-BC03-240DE3EAD275}"/>
    <cellStyle name="Entrada 10 2 4" xfId="9693" xr:uid="{4A661CB8-7449-49C7-B997-9544BF448FE4}"/>
    <cellStyle name="Entrada 10 2 5" xfId="16666" xr:uid="{A20E37F0-6E45-4044-80E8-9FF9AF2690F8}"/>
    <cellStyle name="Entrada 11 2" xfId="930" xr:uid="{E6F7C0E9-9390-4E93-8A59-80F1FA9D928C}"/>
    <cellStyle name="Entrada 11 2 2" xfId="2164" xr:uid="{4FD51F5D-EAED-451D-862C-273CEBFDAEA0}"/>
    <cellStyle name="Entrada 11 2 2 2" xfId="4036" xr:uid="{F47A97B5-1135-45C2-887F-8E40E97079EC}"/>
    <cellStyle name="Entrada 11 2 2 2 2" xfId="6066" xr:uid="{94B09166-4661-48E7-A51E-B96A15CCFDC0}"/>
    <cellStyle name="Entrada 11 2 2 2 2 2" xfId="12774" xr:uid="{90330958-89BA-45A3-AC48-8C02F841DC1E}"/>
    <cellStyle name="Entrada 11 2 2 2 2 3" xfId="20688" xr:uid="{031A20FF-02EE-4BDF-A9D9-0D8395ECACCC}"/>
    <cellStyle name="Entrada 11 2 2 2 3" xfId="11289" xr:uid="{AB3EDACE-8EE5-4132-9FE6-68F962D5C63C}"/>
    <cellStyle name="Entrada 11 2 2 2 4" xfId="16218" xr:uid="{647AC509-57F6-4B54-8B50-E0738E9EA4EF}"/>
    <cellStyle name="Entrada 11 2 2 3" xfId="6067" xr:uid="{1C2D5E77-EB40-4024-9B5E-BF94C3965352}"/>
    <cellStyle name="Entrada 11 2 2 3 2" xfId="12775" xr:uid="{FA855FB3-BBA5-47A5-92D4-A29B887273B5}"/>
    <cellStyle name="Entrada 11 2 2 3 3" xfId="20689" xr:uid="{E9E7484A-2969-45B4-A20D-252067D1825E}"/>
    <cellStyle name="Entrada 11 2 2 4" xfId="10085" xr:uid="{C641B06C-07C2-40F9-8D98-B88322AB0932}"/>
    <cellStyle name="Entrada 11 2 2 5" xfId="19614" xr:uid="{200B54CB-B118-4CBF-A48A-B55E9562BF70}"/>
    <cellStyle name="Entrada 11 2 3" xfId="6068" xr:uid="{2007984A-1BF4-4CD3-838C-1E080B8081B7}"/>
    <cellStyle name="Entrada 11 2 3 2" xfId="12776" xr:uid="{5E373C3C-4124-47C8-AE88-713B4B1564C0}"/>
    <cellStyle name="Entrada 11 2 3 3" xfId="20690" xr:uid="{0682CB71-F99F-4289-99F8-4C5010E85496}"/>
    <cellStyle name="Entrada 11 2 4" xfId="9694" xr:uid="{C0796584-DB7B-4AA3-9FC2-E9CDBE6A2649}"/>
    <cellStyle name="Entrada 11 2 5" xfId="19630" xr:uid="{B65128A6-52A5-4261-B72F-1890B2A2CEE6}"/>
    <cellStyle name="Entrada 12 2" xfId="931" xr:uid="{0861DDAE-2197-4E0C-BA4F-9DC1DA044C13}"/>
    <cellStyle name="Entrada 12 2 2" xfId="2165" xr:uid="{83D79026-AB12-42D7-A048-1537CF7CC764}"/>
    <cellStyle name="Entrada 12 2 2 2" xfId="4037" xr:uid="{344A5FBC-CC5F-4495-9408-4C1A36D2ED20}"/>
    <cellStyle name="Entrada 12 2 2 2 2" xfId="6063" xr:uid="{8287D8BE-D01E-489F-820A-ACDC95B66FB2}"/>
    <cellStyle name="Entrada 12 2 2 2 2 2" xfId="12771" xr:uid="{C0064295-EA65-4EF3-9A3C-04D34BB19A71}"/>
    <cellStyle name="Entrada 12 2 2 2 2 3" xfId="20685" xr:uid="{4B88D877-9C98-46BC-B884-59DB4AA71E5C}"/>
    <cellStyle name="Entrada 12 2 2 2 3" xfId="11290" xr:uid="{40E3EEFB-5FA7-4379-9EDF-CC7B8ABBB7F1}"/>
    <cellStyle name="Entrada 12 2 2 2 4" xfId="17501" xr:uid="{91A2BA4B-7415-4ABE-8EBA-97C9F23149A5}"/>
    <cellStyle name="Entrada 12 2 2 3" xfId="6064" xr:uid="{2A85EA72-3F99-4514-8191-0D5FF2BE3686}"/>
    <cellStyle name="Entrada 12 2 2 3 2" xfId="12772" xr:uid="{1FA7CBA2-F9EF-479B-91E7-E1661F3F8161}"/>
    <cellStyle name="Entrada 12 2 2 3 3" xfId="20686" xr:uid="{E30B3C12-6503-4BE9-8C9D-FA0CE70ADEB4}"/>
    <cellStyle name="Entrada 12 2 2 4" xfId="10086" xr:uid="{089294A0-3323-491E-BF7E-0C9A6FF0356A}"/>
    <cellStyle name="Entrada 12 2 2 5" xfId="17527" xr:uid="{47935FD3-59A9-411F-91A8-59DDEA059A4C}"/>
    <cellStyle name="Entrada 12 2 3" xfId="6065" xr:uid="{1BB9CA94-370C-4A10-894E-243161974641}"/>
    <cellStyle name="Entrada 12 2 3 2" xfId="12773" xr:uid="{AD07F447-7BA8-461A-9DDC-690D8CEB5A4D}"/>
    <cellStyle name="Entrada 12 2 3 3" xfId="20687" xr:uid="{71EC7480-D6E1-4944-8D86-0E04FF5B22B0}"/>
    <cellStyle name="Entrada 12 2 4" xfId="9695" xr:uid="{9EDB25E1-E122-48B9-BFBD-44D20A474F08}"/>
    <cellStyle name="Entrada 12 2 5" xfId="17546" xr:uid="{6D786D56-8BC0-488D-9F6B-C952348ABA78}"/>
    <cellStyle name="Entrada 13 2" xfId="932" xr:uid="{794274A3-C45E-4A7B-A073-AD30A1554982}"/>
    <cellStyle name="Entrada 13 2 2" xfId="2166" xr:uid="{EB41F978-907A-4872-8153-CD64346BD352}"/>
    <cellStyle name="Entrada 13 2 2 2" xfId="4038" xr:uid="{13439E67-B31A-4AC8-BE25-4A6E3E115690}"/>
    <cellStyle name="Entrada 13 2 2 2 2" xfId="6060" xr:uid="{628F5F42-DD52-4B6E-9C81-966F45D40FF9}"/>
    <cellStyle name="Entrada 13 2 2 2 2 2" xfId="12768" xr:uid="{273382F5-4A96-490B-924C-9319377FCE96}"/>
    <cellStyle name="Entrada 13 2 2 2 2 3" xfId="20682" xr:uid="{F8690522-A5DB-464E-9828-FAC823E86767}"/>
    <cellStyle name="Entrada 13 2 2 2 3" xfId="11291" xr:uid="{EDB58D3B-0CB6-4C40-993A-4AEBCD7D4A95}"/>
    <cellStyle name="Entrada 13 2 2 2 4" xfId="17584" xr:uid="{2DE2F1E6-5A08-434C-81E0-8D63F4504E63}"/>
    <cellStyle name="Entrada 13 2 2 3" xfId="6061" xr:uid="{D8D4BB69-F515-4015-BF6A-2FCFBEA1C0AA}"/>
    <cellStyle name="Entrada 13 2 2 3 2" xfId="12769" xr:uid="{2322A9D0-D3ED-4091-9832-50F66DA18034}"/>
    <cellStyle name="Entrada 13 2 2 3 3" xfId="20683" xr:uid="{0AA90E21-2FC9-4C1B-B31E-E5E9A47232DE}"/>
    <cellStyle name="Entrada 13 2 2 4" xfId="10087" xr:uid="{BEA67474-D197-419F-AB85-3EED905FF75D}"/>
    <cellStyle name="Entrada 13 2 2 5" xfId="19647" xr:uid="{AEC1A7D2-BC35-4F1C-9AC2-04EA0AD2766B}"/>
    <cellStyle name="Entrada 13 2 3" xfId="6062" xr:uid="{A6BCB3F0-EAFD-4DF1-AE62-2F31FCA619EA}"/>
    <cellStyle name="Entrada 13 2 3 2" xfId="12770" xr:uid="{BCD093DC-77D8-4610-AF2C-6374F3910DFD}"/>
    <cellStyle name="Entrada 13 2 3 3" xfId="20684" xr:uid="{E1467A56-0BD4-4A33-A816-2D8463486EFC}"/>
    <cellStyle name="Entrada 13 2 4" xfId="9696" xr:uid="{9C2DDFD4-41A6-4F50-B862-9A02BECFDC5F}"/>
    <cellStyle name="Entrada 13 2 5" xfId="19664" xr:uid="{CA1784E5-DDD8-4C68-9186-AD1FA39E8A32}"/>
    <cellStyle name="Entrada 14 2" xfId="933" xr:uid="{890DEC10-0A1A-4E09-80F1-B30745F65ED5}"/>
    <cellStyle name="Entrada 14 2 2" xfId="2167" xr:uid="{EEBC66A6-17D6-4ABF-A296-A626EBB36F14}"/>
    <cellStyle name="Entrada 14 2 2 2" xfId="4039" xr:uid="{31BDE566-6922-49F9-B3CC-5A7FB3C0CB73}"/>
    <cellStyle name="Entrada 14 2 2 2 2" xfId="6057" xr:uid="{9FF0AFED-EF01-4F8F-8A3C-F8339F7347FA}"/>
    <cellStyle name="Entrada 14 2 2 2 2 2" xfId="12765" xr:uid="{7EFCD36E-57C2-418E-9694-C81947C98F36}"/>
    <cellStyle name="Entrada 14 2 2 2 2 3" xfId="20679" xr:uid="{B359CAF5-5C98-4F8B-8DF9-E3A97772C005}"/>
    <cellStyle name="Entrada 14 2 2 2 3" xfId="11292" xr:uid="{FD5242F8-9BF5-41EB-9F9D-39793C5F8B6C}"/>
    <cellStyle name="Entrada 14 2 2 2 4" xfId="16612" xr:uid="{A8EFC2DB-A850-4CCB-AE00-4778C2D89500}"/>
    <cellStyle name="Entrada 14 2 2 3" xfId="6058" xr:uid="{33EB7770-A491-4AE1-AE6D-EF58DA97B73E}"/>
    <cellStyle name="Entrada 14 2 2 3 2" xfId="12766" xr:uid="{7B707ECF-A8B2-41E8-A5C2-20E1817F90AC}"/>
    <cellStyle name="Entrada 14 2 2 3 3" xfId="20680" xr:uid="{ECAB9834-089B-4286-8C42-41786C14FDF7}"/>
    <cellStyle name="Entrada 14 2 2 4" xfId="10088" xr:uid="{724C204F-6144-4B24-9838-215CB1AEF8B1}"/>
    <cellStyle name="Entrada 14 2 2 5" xfId="17610" xr:uid="{C99A4A78-5AF5-4F15-B666-4CE44A6F9600}"/>
    <cellStyle name="Entrada 14 2 3" xfId="6059" xr:uid="{BBA3F77C-0496-4B96-996F-70BD986E58BE}"/>
    <cellStyle name="Entrada 14 2 3 2" xfId="12767" xr:uid="{4E542F3D-2400-49F5-AA05-5AF4CC739561}"/>
    <cellStyle name="Entrada 14 2 3 3" xfId="20681" xr:uid="{D1736D13-EFF2-4F23-9F46-750871522B1A}"/>
    <cellStyle name="Entrada 14 2 4" xfId="9697" xr:uid="{0E66839B-2DAE-460A-AAAB-EEC9E5361826}"/>
    <cellStyle name="Entrada 14 2 5" xfId="17629" xr:uid="{387ED94F-4269-44DF-A4A7-784470A99A57}"/>
    <cellStyle name="Entrada 15 2" xfId="934" xr:uid="{C9D7CE9C-5460-4AC6-B72B-E1BE884395B1}"/>
    <cellStyle name="Entrada 15 2 2" xfId="2168" xr:uid="{236941BB-92F7-4FAC-8C25-C01187609100}"/>
    <cellStyle name="Entrada 15 2 2 2" xfId="4040" xr:uid="{A437C3CD-E8E4-482B-B38E-7FB815221DB2}"/>
    <cellStyle name="Entrada 15 2 2 2 2" xfId="6054" xr:uid="{DCB015CB-1E52-4197-B7DF-394BE9E39228}"/>
    <cellStyle name="Entrada 15 2 2 2 2 2" xfId="12762" xr:uid="{ADBF84FC-FD0F-420B-B065-9E47CFE4FECB}"/>
    <cellStyle name="Entrada 15 2 2 2 2 3" xfId="20676" xr:uid="{659BC998-F0FC-4F6B-B6A5-7134460C8133}"/>
    <cellStyle name="Entrada 15 2 2 2 3" xfId="11293" xr:uid="{6CCBBCA5-184F-4311-AD22-37DCF7C617F1}"/>
    <cellStyle name="Entrada 15 2 2 2 4" xfId="17500" xr:uid="{3C7E9E03-BE6E-48D1-BCC9-34FEA9FAF34E}"/>
    <cellStyle name="Entrada 15 2 2 3" xfId="6055" xr:uid="{46A297DB-0EF6-4715-BE74-11A4DAB4477E}"/>
    <cellStyle name="Entrada 15 2 2 3 2" xfId="12763" xr:uid="{80024F25-DDCF-4E32-9371-E7682913DF39}"/>
    <cellStyle name="Entrada 15 2 2 3 3" xfId="20677" xr:uid="{33AF5BD1-3E5F-4AA5-AFD7-ACCBF2B9FE89}"/>
    <cellStyle name="Entrada 15 2 2 4" xfId="10089" xr:uid="{BE84A192-3A99-40CD-9417-257923849715}"/>
    <cellStyle name="Entrada 15 2 2 5" xfId="18791" xr:uid="{DEAB303B-28E0-421F-A7DD-C8CE728D1AF2}"/>
    <cellStyle name="Entrada 15 2 3" xfId="6056" xr:uid="{CC3A1648-2367-4BDC-AA76-3362528907C4}"/>
    <cellStyle name="Entrada 15 2 3 2" xfId="12764" xr:uid="{283A5298-6F8B-4E26-A1E6-1F093B8380E0}"/>
    <cellStyle name="Entrada 15 2 3 3" xfId="20678" xr:uid="{BC700E8D-8389-46B5-9251-BB090842943D}"/>
    <cellStyle name="Entrada 15 2 4" xfId="9698" xr:uid="{E68AFC5A-3BA8-4C18-B387-8CFE6F993D92}"/>
    <cellStyle name="Entrada 15 2 5" xfId="18801" xr:uid="{AA234172-2A06-422F-802A-8A080AEBD9C2}"/>
    <cellStyle name="Entrada 16 2" xfId="935" xr:uid="{8F9E6C48-3079-4440-8A37-F4BE4C63B6BA}"/>
    <cellStyle name="Entrada 16 2 2" xfId="2169" xr:uid="{D7842C5A-348B-4067-89FC-53EECBFA1711}"/>
    <cellStyle name="Entrada 16 2 2 2" xfId="4041" xr:uid="{7180F341-62B2-4475-9F95-39C60F512264}"/>
    <cellStyle name="Entrada 16 2 2 2 2" xfId="6051" xr:uid="{9CF13416-B1BC-4369-9F6E-413109D0E5A5}"/>
    <cellStyle name="Entrada 16 2 2 2 2 2" xfId="12759" xr:uid="{C78A8B1D-45DF-4D64-98A4-E85DA976F814}"/>
    <cellStyle name="Entrada 16 2 2 2 2 3" xfId="20673" xr:uid="{9584C911-F08D-40D6-B027-17B0794409DF}"/>
    <cellStyle name="Entrada 16 2 2 2 3" xfId="11294" xr:uid="{9304A5CC-9101-4A50-BAA6-8751066D6460}"/>
    <cellStyle name="Entrada 16 2 2 2 4" xfId="17583" xr:uid="{62FF9BF7-3952-478A-832C-5C2C64806AC8}"/>
    <cellStyle name="Entrada 16 2 2 3" xfId="6052" xr:uid="{655428B8-03A9-4FE7-9CA1-62BC059DBDD4}"/>
    <cellStyle name="Entrada 16 2 2 3 2" xfId="12760" xr:uid="{97E28445-12E1-428B-A6FD-E808E0168341}"/>
    <cellStyle name="Entrada 16 2 2 3 3" xfId="20674" xr:uid="{A54DF55B-9AF0-443A-86E1-5B4347FBFB56}"/>
    <cellStyle name="Entrada 16 2 2 4" xfId="10090" xr:uid="{E81C10CF-16D4-4A26-97A4-61EE07598BEA}"/>
    <cellStyle name="Entrada 16 2 2 5" xfId="19615" xr:uid="{6D83B345-3E9F-487F-BBBD-6442D4EF6454}"/>
    <cellStyle name="Entrada 16 2 3" xfId="6053" xr:uid="{7BFF283A-8E04-47F8-8778-8B691D553BE8}"/>
    <cellStyle name="Entrada 16 2 3 2" xfId="12761" xr:uid="{9E85D281-A851-490F-93CD-910CD550AFF9}"/>
    <cellStyle name="Entrada 16 2 3 3" xfId="20675" xr:uid="{B3D26EEF-64E5-4F86-96BE-9E602585DBA0}"/>
    <cellStyle name="Entrada 16 2 4" xfId="9699" xr:uid="{72D935B2-D8B7-48BC-BC30-63F4F0290C70}"/>
    <cellStyle name="Entrada 16 2 5" xfId="19631" xr:uid="{7494F6E7-EDE9-4182-BF36-66BA8FF4FD63}"/>
    <cellStyle name="Entrada 17 2" xfId="936" xr:uid="{93499DB1-3786-4366-9F56-AD3AB17E4A37}"/>
    <cellStyle name="Entrada 17 2 2" xfId="2170" xr:uid="{25033FB7-5625-4E29-A783-0F1EA8004235}"/>
    <cellStyle name="Entrada 17 2 2 2" xfId="4042" xr:uid="{9452389F-2A8C-4AA7-B425-50A86FF40229}"/>
    <cellStyle name="Entrada 17 2 2 2 2" xfId="6048" xr:uid="{191EBCB3-7F84-4216-8F97-D55634FA1CB5}"/>
    <cellStyle name="Entrada 17 2 2 2 2 2" xfId="12756" xr:uid="{5F8791F8-43E6-4CC9-83A8-D0AAE1C56323}"/>
    <cellStyle name="Entrada 17 2 2 2 2 3" xfId="20670" xr:uid="{4C80B139-DD9B-4ADB-AF86-3A5995F77309}"/>
    <cellStyle name="Entrada 17 2 2 2 3" xfId="11295" xr:uid="{531F2001-CB5E-467A-B973-BFFCE694AD0E}"/>
    <cellStyle name="Entrada 17 2 2 2 4" xfId="16611" xr:uid="{E13EFFB6-CCA8-45F5-AA27-40D19B28D9EE}"/>
    <cellStyle name="Entrada 17 2 2 3" xfId="6049" xr:uid="{24070858-973D-413C-9DCC-9BC2ECAF24D3}"/>
    <cellStyle name="Entrada 17 2 2 3 2" xfId="12757" xr:uid="{C76EB8D6-A539-4E5C-99F2-C60C9A815A0F}"/>
    <cellStyle name="Entrada 17 2 2 3 3" xfId="20671" xr:uid="{13927A81-EA99-44C6-BD15-1C543545E199}"/>
    <cellStyle name="Entrada 17 2 2 4" xfId="10091" xr:uid="{BA11A86B-7403-4F2E-8DA1-43352DAAFFAC}"/>
    <cellStyle name="Entrada 17 2 2 5" xfId="17528" xr:uid="{9F3EB2FC-013D-4716-B76A-119EEA751C8F}"/>
    <cellStyle name="Entrada 17 2 3" xfId="6050" xr:uid="{972AB06D-E925-4298-907A-CD5F8C3FF7B7}"/>
    <cellStyle name="Entrada 17 2 3 2" xfId="12758" xr:uid="{F0753425-C359-4EB2-8419-9E115EB7E0E3}"/>
    <cellStyle name="Entrada 17 2 3 3" xfId="20672" xr:uid="{8A1056AE-1414-4C30-866C-4F6DA1A96887}"/>
    <cellStyle name="Entrada 17 2 4" xfId="9700" xr:uid="{B17AF80F-45DB-4451-9294-0406BE2209DC}"/>
    <cellStyle name="Entrada 17 2 5" xfId="17547" xr:uid="{F0DCB783-45BF-4D5D-9ADB-B08F88DEE6F6}"/>
    <cellStyle name="Entrada 2" xfId="937" xr:uid="{E6E8D0F2-F9CF-48FD-A5B6-CC380B5D9CE4}"/>
    <cellStyle name="Entrada 2 2" xfId="938" xr:uid="{5B43ACB2-988F-49B2-BC6D-962FDC17A232}"/>
    <cellStyle name="Entrada 2 2 2" xfId="2171" xr:uid="{82BEA70D-D50E-4544-8E02-C68C089CE4BC}"/>
    <cellStyle name="Entrada 2 2 2 2" xfId="4043" xr:uid="{39E5D849-9C26-4929-A6C1-AA11ACAE1759}"/>
    <cellStyle name="Entrada 2 2 2 2 2" xfId="6045" xr:uid="{2AD00AA1-83A5-47C5-9487-E64CF9D24E54}"/>
    <cellStyle name="Entrada 2 2 2 2 2 2" xfId="12753" xr:uid="{753F05E6-BB57-42D1-9F9A-0057A60B485C}"/>
    <cellStyle name="Entrada 2 2 2 2 2 3" xfId="20667" xr:uid="{AA3095DD-D6F1-4ADA-952D-C06FCF6E075A}"/>
    <cellStyle name="Entrada 2 2 2 2 3" xfId="11296" xr:uid="{1AABAF9B-EBD9-4E1A-AF86-3E40C4A356ED}"/>
    <cellStyle name="Entrada 2 2 2 2 4" xfId="17499" xr:uid="{256CBF3C-688E-43EB-A3D9-01E0D0EB82D9}"/>
    <cellStyle name="Entrada 2 2 2 3" xfId="6046" xr:uid="{5BB90759-E563-4644-BED9-2088E2564650}"/>
    <cellStyle name="Entrada 2 2 2 3 2" xfId="12754" xr:uid="{B555C536-9670-4501-B54E-3B5FFB16D2C6}"/>
    <cellStyle name="Entrada 2 2 2 3 3" xfId="20668" xr:uid="{3497D0A6-7872-49D7-81CD-5AA3F75CD2FF}"/>
    <cellStyle name="Entrada 2 2 2 4" xfId="10092" xr:uid="{5D7408C5-AC66-46B6-91E7-39D267029A83}"/>
    <cellStyle name="Entrada 2 2 2 5" xfId="19648" xr:uid="{73F8C481-31D7-4795-A913-D399621E24B4}"/>
    <cellStyle name="Entrada 2 2 3" xfId="6047" xr:uid="{4A414F0E-F4E7-473B-B86D-F15E39D07AAF}"/>
    <cellStyle name="Entrada 2 2 3 2" xfId="12755" xr:uid="{BBF02BAF-863A-4434-ABF0-93D79CE11588}"/>
    <cellStyle name="Entrada 2 2 3 3" xfId="20669" xr:uid="{BB4C08A9-9853-486E-ACA3-B4D6FDD37132}"/>
    <cellStyle name="Entrada 2 2 4" xfId="9701" xr:uid="{565D4CFB-23C5-499B-9FB7-C5270949A3B7}"/>
    <cellStyle name="Entrada 2 2 5" xfId="17630" xr:uid="{523DA984-D14E-41E3-A023-C9A775850033}"/>
    <cellStyle name="Entrada 3" xfId="939" xr:uid="{EC7F2538-0EF8-495C-A441-4D2EB3154D7A}"/>
    <cellStyle name="Entrada 3 2" xfId="940" xr:uid="{FE3F2CEB-2898-4220-A8EA-B59775BB5923}"/>
    <cellStyle name="Entrada 3 2 2" xfId="2172" xr:uid="{C605877C-06A2-4322-AFC3-ADB75F908FA2}"/>
    <cellStyle name="Entrada 3 2 2 2" xfId="4044" xr:uid="{61177E2C-A9C5-428C-880B-A22E850A630E}"/>
    <cellStyle name="Entrada 3 2 2 2 2" xfId="6042" xr:uid="{F6D76797-119B-4D9A-9F21-C72993382D47}"/>
    <cellStyle name="Entrada 3 2 2 2 2 2" xfId="12750" xr:uid="{2B775C1C-6E3B-4E49-A484-DF34BE38B964}"/>
    <cellStyle name="Entrada 3 2 2 2 2 3" xfId="20664" xr:uid="{0AA50829-C5C6-403B-904A-F8F69B98BB6A}"/>
    <cellStyle name="Entrada 3 2 2 2 3" xfId="11297" xr:uid="{73B2A065-25BB-406B-8089-28DED81F5E3B}"/>
    <cellStyle name="Entrada 3 2 2 2 4" xfId="17582" xr:uid="{D701DC4F-2C86-4749-A465-4120882B7B8B}"/>
    <cellStyle name="Entrada 3 2 2 3" xfId="6043" xr:uid="{82F2B20C-85AD-4CE5-A2CE-21C6B966103A}"/>
    <cellStyle name="Entrada 3 2 2 3 2" xfId="12751" xr:uid="{B2081036-BD24-4A0A-855E-043C739B14EE}"/>
    <cellStyle name="Entrada 3 2 2 3 3" xfId="20665" xr:uid="{92FF5486-7078-4452-AB34-7F719B8519EB}"/>
    <cellStyle name="Entrada 3 2 2 4" xfId="10093" xr:uid="{FE790146-C313-4EBE-A22C-E340A7864AE9}"/>
    <cellStyle name="Entrada 3 2 2 5" xfId="17611" xr:uid="{51CF5A06-A318-49A5-9000-A731CF61A74F}"/>
    <cellStyle name="Entrada 3 2 3" xfId="6044" xr:uid="{6A99B94D-9FB2-4AB1-A365-B3DAEC546EF4}"/>
    <cellStyle name="Entrada 3 2 3 2" xfId="12752" xr:uid="{4E9BC18B-72D4-4058-ADDF-F681D164823B}"/>
    <cellStyle name="Entrada 3 2 3 3" xfId="20666" xr:uid="{33E53548-9946-4DC5-B40E-766BC1F21A1C}"/>
    <cellStyle name="Entrada 3 2 4" xfId="9702" xr:uid="{2350CA11-B793-4A28-92E5-2D161F2EB018}"/>
    <cellStyle name="Entrada 3 2 5" xfId="16665" xr:uid="{8997BAF4-1601-47EB-BC50-DD82B90B6394}"/>
    <cellStyle name="Entrada 4" xfId="941" xr:uid="{039D4C61-E38A-4598-8812-FA788144299C}"/>
    <cellStyle name="Entrada 4 2" xfId="942" xr:uid="{2C4F9B22-4E0F-4A50-9D53-DF2BCAA8786C}"/>
    <cellStyle name="Entrada 4 2 2" xfId="2173" xr:uid="{2FDC6880-244A-4930-A5DE-AFED282ECE15}"/>
    <cellStyle name="Entrada 4 2 2 2" xfId="4045" xr:uid="{52C7DBD7-22AA-4479-AC49-D1627DE627E9}"/>
    <cellStyle name="Entrada 4 2 2 2 2" xfId="6039" xr:uid="{13B604D4-252F-4930-9920-CEC3DEBA3ADC}"/>
    <cellStyle name="Entrada 4 2 2 2 2 2" xfId="12747" xr:uid="{5FDF0E11-CCF6-4461-874B-467B60EDD771}"/>
    <cellStyle name="Entrada 4 2 2 2 2 3" xfId="20661" xr:uid="{20746BD5-E213-4B2A-B8FB-4D44A1403DBA}"/>
    <cellStyle name="Entrada 4 2 2 2 3" xfId="11298" xr:uid="{5AB2ED1C-46DA-4DED-9193-A6CE0EA511DD}"/>
    <cellStyle name="Entrada 4 2 2 2 4" xfId="16610" xr:uid="{B55270F2-C31A-4234-9B23-143BF45814C7}"/>
    <cellStyle name="Entrada 4 2 2 3" xfId="6040" xr:uid="{FE31FB7E-9277-4CE7-BA91-1F911F2EFFD8}"/>
    <cellStyle name="Entrada 4 2 2 3 2" xfId="12748" xr:uid="{C4044707-D1A1-4FE1-B483-F9C8A6E71933}"/>
    <cellStyle name="Entrada 4 2 2 3 3" xfId="20662" xr:uid="{EFF0B6D0-ED83-4D73-B155-6ADC9548011B}"/>
    <cellStyle name="Entrada 4 2 2 4" xfId="10094" xr:uid="{5BF1283D-6D01-4A2C-83B2-547F192E5F87}"/>
    <cellStyle name="Entrada 4 2 2 5" xfId="16647" xr:uid="{C96C9A39-1736-43DD-9361-436E256CDB89}"/>
    <cellStyle name="Entrada 4 2 3" xfId="6041" xr:uid="{29A56B81-AA4B-4C68-8B52-37C77ADB3DBB}"/>
    <cellStyle name="Entrada 4 2 3 2" xfId="12749" xr:uid="{3C72D943-34D2-41D7-AD3B-EE693B5DD626}"/>
    <cellStyle name="Entrada 4 2 3 3" xfId="20663" xr:uid="{C0687034-A718-484A-A9FB-4BEFC31017E1}"/>
    <cellStyle name="Entrada 4 2 4" xfId="9703" xr:uid="{028A9F70-3CDF-4519-BE86-8EA8D05EC6C5}"/>
    <cellStyle name="Entrada 4 2 5" xfId="19628" xr:uid="{3DD00A20-E03B-4AEB-8E89-781330FC44D7}"/>
    <cellStyle name="Entrada 5" xfId="943" xr:uid="{9B6FEA6F-5319-4D9C-9234-7A9810E92387}"/>
    <cellStyle name="Entrada 5 2" xfId="944" xr:uid="{BC364D84-8C64-4724-8E6B-4349AA1F045B}"/>
    <cellStyle name="Entrada 5 2 2" xfId="2174" xr:uid="{AEAF972D-A520-4270-969C-2DFFCFE7551A}"/>
    <cellStyle name="Entrada 5 2 2 2" xfId="4046" xr:uid="{39E6718E-A648-4ABE-9AD3-F3A48D974FDD}"/>
    <cellStyle name="Entrada 5 2 2 2 2" xfId="6012" xr:uid="{8ECBB224-3D94-42B2-87A0-63CA8AEC2845}"/>
    <cellStyle name="Entrada 5 2 2 2 2 2" xfId="12720" xr:uid="{C72B90CB-11CE-4F25-8B71-005805EBA800}"/>
    <cellStyle name="Entrada 5 2 2 2 2 3" xfId="20658" xr:uid="{4E086CCC-BFFB-415D-9AFA-ADA010758363}"/>
    <cellStyle name="Entrada 5 2 2 2 3" xfId="11299" xr:uid="{91CCFF43-FDD8-4371-B49A-5627A25C3873}"/>
    <cellStyle name="Entrada 5 2 2 2 4" xfId="17498" xr:uid="{AF0E4DCD-9CB6-438D-9B6A-4BA6A4149B42}"/>
    <cellStyle name="Entrada 5 2 2 3" xfId="6013" xr:uid="{2DFC6036-0C7F-457F-95EB-14AC9C5C3FD1}"/>
    <cellStyle name="Entrada 5 2 2 3 2" xfId="12721" xr:uid="{EA364413-F38D-42D6-A018-3FACACC0CD81}"/>
    <cellStyle name="Entrada 5 2 2 3 3" xfId="20659" xr:uid="{BAA18280-631A-4DF2-B3A6-60D9A3BBD6BA}"/>
    <cellStyle name="Entrada 5 2 2 4" xfId="10095" xr:uid="{2F141D7E-26AE-4808-BC97-3ADC8B01C817}"/>
    <cellStyle name="Entrada 5 2 2 5" xfId="16646" xr:uid="{93925A81-E8AA-480F-B279-D5717E89BE57}"/>
    <cellStyle name="Entrada 5 2 3" xfId="6023" xr:uid="{13733F60-8E2F-4C0C-AAA6-4E543346C5A1}"/>
    <cellStyle name="Entrada 5 2 3 2" xfId="12731" xr:uid="{4FD4F704-D194-4EB0-AA0F-46A8C158721A}"/>
    <cellStyle name="Entrada 5 2 3 3" xfId="20660" xr:uid="{476D8AA1-D66D-49A4-9DBF-164DB64BF150}"/>
    <cellStyle name="Entrada 5 2 4" xfId="9704" xr:uid="{2ED0AD41-70BC-43BD-9401-5FA1FE203A03}"/>
    <cellStyle name="Entrada 5 2 5" xfId="19663" xr:uid="{49AF0CEC-0E1A-4409-B06E-8D9D74F776C0}"/>
    <cellStyle name="Entrada 6 2" xfId="945" xr:uid="{4278322D-ACC2-4C66-AC8A-6922C5F7AAE1}"/>
    <cellStyle name="Entrada 6 2 2" xfId="2175" xr:uid="{E8EF5D7A-ACDF-4DBD-9544-9335C096E3A0}"/>
    <cellStyle name="Entrada 6 2 2 2" xfId="4047" xr:uid="{97E3F673-E1B1-4C77-A1AA-8567F25D00AB}"/>
    <cellStyle name="Entrada 6 2 2 2 2" xfId="6008" xr:uid="{F910C844-4525-49BE-BB8B-D6C25675E4C0}"/>
    <cellStyle name="Entrada 6 2 2 2 2 2" xfId="12716" xr:uid="{567236CA-104F-47D1-80C5-D0C4AC5396E4}"/>
    <cellStyle name="Entrada 6 2 2 2 2 3" xfId="20655" xr:uid="{20026C48-83F4-44F6-A49D-A45E0B17005C}"/>
    <cellStyle name="Entrada 6 2 2 2 3" xfId="11300" xr:uid="{DD243CC2-19DF-4EC1-93C5-9A3B51BA518E}"/>
    <cellStyle name="Entrada 6 2 2 2 4" xfId="17581" xr:uid="{A2EEC229-27EA-43AF-910D-819DA51D3985}"/>
    <cellStyle name="Entrada 6 2 2 3" xfId="6010" xr:uid="{4E902417-6C59-49AB-964D-AE097141F236}"/>
    <cellStyle name="Entrada 6 2 2 3 2" xfId="12718" xr:uid="{5B8E5477-C42B-4683-99EB-DF9C70007D72}"/>
    <cellStyle name="Entrada 6 2 2 3 3" xfId="20656" xr:uid="{9CC7BF38-1DF0-4A67-A07D-F71F6349ED39}"/>
    <cellStyle name="Entrada 6 2 2 4" xfId="10096" xr:uid="{1A879CE1-B377-425C-AAA5-5F2F6AABC9BB}"/>
    <cellStyle name="Entrada 6 2 2 5" xfId="19613" xr:uid="{E32E66E5-98A1-4983-87EB-D574B86944A4}"/>
    <cellStyle name="Entrada 6 2 3" xfId="6011" xr:uid="{A5577426-406E-4CAB-8581-180FEF3921F2}"/>
    <cellStyle name="Entrada 6 2 3 2" xfId="12719" xr:uid="{7AD0E2BD-05E3-49C4-9A3D-0DB0AB6EE560}"/>
    <cellStyle name="Entrada 6 2 3 3" xfId="20657" xr:uid="{A56B7C87-39D5-4F5D-A9A0-E0DEAACFCFCB}"/>
    <cellStyle name="Entrada 6 2 4" xfId="9705" xr:uid="{5F794EB6-0D32-4E63-8A70-B9D2729DF73C}"/>
    <cellStyle name="Entrada 6 2 5" xfId="17628" xr:uid="{92D58E59-5C47-422F-B7E5-BAEC9E8687E3}"/>
    <cellStyle name="Entrada 7 2" xfId="946" xr:uid="{0F8FC44D-CF76-4C20-8FED-7F22BEABAEC6}"/>
    <cellStyle name="Entrada 7 2 2" xfId="2176" xr:uid="{6B2C413C-2888-4904-B314-CA0B1F55978F}"/>
    <cellStyle name="Entrada 7 2 2 2" xfId="4048" xr:uid="{5C2EC979-8D5B-4758-99F8-A02021398C66}"/>
    <cellStyle name="Entrada 7 2 2 2 2" xfId="6003" xr:uid="{87896D2D-A973-43AC-8376-54AD4F4ED7F4}"/>
    <cellStyle name="Entrada 7 2 2 2 2 2" xfId="12711" xr:uid="{BAED3393-500D-494B-A0CD-EBC7A80DDFAE}"/>
    <cellStyle name="Entrada 7 2 2 2 2 3" xfId="20652" xr:uid="{FFD4869A-E620-419D-BF05-3D876F816524}"/>
    <cellStyle name="Entrada 7 2 2 2 3" xfId="11301" xr:uid="{66BF7B7E-5AAE-4B3C-911D-570A38052899}"/>
    <cellStyle name="Entrada 7 2 2 2 4" xfId="16609" xr:uid="{537C2304-B0E0-4A27-A498-DEA106425AC8}"/>
    <cellStyle name="Entrada 7 2 2 3" xfId="6006" xr:uid="{47503B6F-7881-45E3-8B3D-A728344F668D}"/>
    <cellStyle name="Entrada 7 2 2 3 2" xfId="12714" xr:uid="{BE4B8E70-4596-4144-9BA6-ABC4D81F8A4E}"/>
    <cellStyle name="Entrada 7 2 2 3 3" xfId="20653" xr:uid="{DF9ABE08-DD56-4472-BA75-CA9C1112C195}"/>
    <cellStyle name="Entrada 7 2 2 4" xfId="10097" xr:uid="{5978028A-5C72-4D04-9B62-9AF14E88723D}"/>
    <cellStyle name="Entrada 7 2 2 5" xfId="17526" xr:uid="{9C386795-9EE8-48CE-99BA-689B8CFD8A50}"/>
    <cellStyle name="Entrada 7 2 3" xfId="6007" xr:uid="{0F18504C-A85A-4B5C-A518-7498BC4E25AD}"/>
    <cellStyle name="Entrada 7 2 3 2" xfId="12715" xr:uid="{5B7A4E43-221D-49B0-85E4-74BF6F225FF9}"/>
    <cellStyle name="Entrada 7 2 3 3" xfId="20654" xr:uid="{F098A0E1-7FD5-4B9B-B065-8578DC6F82F5}"/>
    <cellStyle name="Entrada 7 2 4" xfId="9706" xr:uid="{DB7C6459-3F10-47B3-86DA-219B52A43BB5}"/>
    <cellStyle name="Entrada 7 2 5" xfId="18800" xr:uid="{5D78638E-0564-428F-B60D-25CFE9BDDDAA}"/>
    <cellStyle name="Entrada 8 2" xfId="947" xr:uid="{63B21B84-EAC6-4EBF-A19A-94CA27847C8B}"/>
    <cellStyle name="Entrada 8 2 2" xfId="2177" xr:uid="{E4FA08C0-E342-4D3B-9E23-238083B702E4}"/>
    <cellStyle name="Entrada 8 2 2 2" xfId="4049" xr:uid="{0B8641B9-9011-4173-8C71-558DC76D3F27}"/>
    <cellStyle name="Entrada 8 2 2 2 2" xfId="5998" xr:uid="{730B09A0-D85D-4086-9945-E43A7A6C2116}"/>
    <cellStyle name="Entrada 8 2 2 2 2 2" xfId="12706" xr:uid="{97105E07-63C4-4621-8992-BCC3AD3AA9D9}"/>
    <cellStyle name="Entrada 8 2 2 2 2 3" xfId="20649" xr:uid="{7F269D77-D718-485E-881E-B252618B6221}"/>
    <cellStyle name="Entrada 8 2 2 2 3" xfId="11302" xr:uid="{0162238F-6516-46AA-88EE-463744D6ECCA}"/>
    <cellStyle name="Entrada 8 2 2 2 4" xfId="17497" xr:uid="{7CCD90D4-FC4D-4311-BC69-B53C6D7B1290}"/>
    <cellStyle name="Entrada 8 2 2 3" xfId="5999" xr:uid="{E041F45A-8C53-4D21-B842-571E21B7DC29}"/>
    <cellStyle name="Entrada 8 2 2 3 2" xfId="12707" xr:uid="{0F2ABBE8-A9E1-473B-98BD-E858DB02E527}"/>
    <cellStyle name="Entrada 8 2 2 3 3" xfId="20650" xr:uid="{576D2923-F645-4091-9AF9-EC609A0F8FD7}"/>
    <cellStyle name="Entrada 8 2 2 4" xfId="10098" xr:uid="{258B5076-BA47-4B67-9CAE-1DEE17F51744}"/>
    <cellStyle name="Entrada 8 2 2 5" xfId="19646" xr:uid="{341FD335-5497-40EC-B15C-05DAF7C3E032}"/>
    <cellStyle name="Entrada 8 2 3" xfId="6000" xr:uid="{A209918C-24A4-4C86-94D6-43EDB7936DFA}"/>
    <cellStyle name="Entrada 8 2 3 2" xfId="12708" xr:uid="{C339F99C-5CEA-4EFC-9740-D96910AD5DF4}"/>
    <cellStyle name="Entrada 8 2 3 3" xfId="20651" xr:uid="{7175468A-1558-44E4-9738-5B444555CF10}"/>
    <cellStyle name="Entrada 8 2 4" xfId="9707" xr:uid="{B41A38AD-BB30-45C3-A0DA-AF342FDC115D}"/>
    <cellStyle name="Entrada 8 2 5" xfId="19629" xr:uid="{B7C711C8-9E86-44E1-AFD9-EFEDC8AA8369}"/>
    <cellStyle name="Entrada 9 2" xfId="948" xr:uid="{32B3533D-D7D2-45AA-85CA-FA6DE4D9CA76}"/>
    <cellStyle name="Entrada 9 2 2" xfId="2178" xr:uid="{111D2113-84FC-436A-BEC3-B408AA5C9DAB}"/>
    <cellStyle name="Entrada 9 2 2 2" xfId="4050" xr:uid="{02D6C87E-A573-496E-9840-6430502084B5}"/>
    <cellStyle name="Entrada 9 2 2 2 2" xfId="5995" xr:uid="{C19171D4-9A4C-4EFA-A640-BB737F09773C}"/>
    <cellStyle name="Entrada 9 2 2 2 2 2" xfId="12703" xr:uid="{37F6F3FA-0F96-4C1C-A918-0ABBAE2D45CD}"/>
    <cellStyle name="Entrada 9 2 2 2 2 3" xfId="20646" xr:uid="{9609A296-080B-43A0-90B7-CB0620B35BB6}"/>
    <cellStyle name="Entrada 9 2 2 2 3" xfId="11303" xr:uid="{0D4EB304-F764-444A-BDF6-DCE60935908D}"/>
    <cellStyle name="Entrada 9 2 2 2 4" xfId="17580" xr:uid="{D90F8399-A30C-4987-A6A0-C272A7FEDB50}"/>
    <cellStyle name="Entrada 9 2 2 3" xfId="5996" xr:uid="{4295B733-7C75-495E-9D81-9A0E0AA26B1C}"/>
    <cellStyle name="Entrada 9 2 2 3 2" xfId="12704" xr:uid="{7BB48098-D5CE-4B2A-A90F-710A208373AE}"/>
    <cellStyle name="Entrada 9 2 2 3 3" xfId="20647" xr:uid="{F169DADD-4F3E-4D37-901E-A48F771E1ECA}"/>
    <cellStyle name="Entrada 9 2 2 4" xfId="10099" xr:uid="{C0562D14-16FF-4ED7-98E1-C7D1B3E4D553}"/>
    <cellStyle name="Entrada 9 2 2 5" xfId="17609" xr:uid="{9C704881-1D1E-4494-A3C4-B7EF63B37FCC}"/>
    <cellStyle name="Entrada 9 2 3" xfId="5997" xr:uid="{AED8CB70-5BD9-403A-8F7B-27DC978ED489}"/>
    <cellStyle name="Entrada 9 2 3 2" xfId="12705" xr:uid="{34057055-7069-4BF0-B3AE-ED109316A657}"/>
    <cellStyle name="Entrada 9 2 3 3" xfId="20648" xr:uid="{90FDBB2C-F50F-4D6D-B7F9-C06709D4A530}"/>
    <cellStyle name="Entrada 9 2 4" xfId="9708" xr:uid="{B4CB1C00-05F8-4823-8CF7-2282DE36E08F}"/>
    <cellStyle name="Entrada 9 2 5" xfId="17545" xr:uid="{B8B0CE48-CB81-426E-B99E-8C8DD3214603}"/>
    <cellStyle name="Euro" xfId="4939" xr:uid="{BC3F3175-D1DA-4999-A803-E49BAE050E5B}"/>
    <cellStyle name="Euro 2" xfId="4940" xr:uid="{171B3E26-C6B6-4798-AA5F-935DB4C6EFA0}"/>
    <cellStyle name="Excel Built-in Normal" xfId="949" xr:uid="{DA90470C-8341-43A4-929D-DD0CBA00C463}"/>
    <cellStyle name="Fixed" xfId="4941" xr:uid="{E114F930-240B-467C-94A9-68F240D36FFC}"/>
    <cellStyle name="Fixo" xfId="83" xr:uid="{F16499B7-A2FA-422A-822C-B29A64DAD5B4}"/>
    <cellStyle name="Graphics" xfId="84" xr:uid="{BF501905-1289-44D7-A97B-09C93E33A9AB}"/>
    <cellStyle name="Heading 1" xfId="4942" xr:uid="{0BDFB9ED-0B88-4F6C-959B-4BDD284B656D}"/>
    <cellStyle name="Heading 2" xfId="4943" xr:uid="{28BDE57A-27B1-47BA-89A4-EDCFEC9DCA47}"/>
    <cellStyle name="Hiperlink" xfId="1" builtinId="8" hidden="1"/>
    <cellStyle name="Hiperlink" xfId="3" builtinId="8" hidden="1"/>
    <cellStyle name="Hiperlink" xfId="5" builtinId="8" hidden="1"/>
    <cellStyle name="Hiperlink" xfId="7" builtinId="8" hidden="1"/>
    <cellStyle name="Hiperlink" xfId="9" builtinId="8" hidden="1"/>
    <cellStyle name="Hiperlink" xfId="11" builtinId="8" hidden="1"/>
    <cellStyle name="Hiperlink" xfId="13" builtinId="8" hidden="1"/>
    <cellStyle name="Hiperlink" xfId="15" builtinId="8" hidden="1"/>
    <cellStyle name="Hiperlink" xfId="17" builtinId="8" hidden="1"/>
    <cellStyle name="Hiperlink" xfId="19" builtinId="8" hidden="1"/>
    <cellStyle name="Hiperlink" xfId="21" builtinId="8" hidden="1"/>
    <cellStyle name="Hiperlink" xfId="23" builtinId="8" hidden="1"/>
    <cellStyle name="Hiperlink" xfId="25" builtinId="8" hidden="1"/>
    <cellStyle name="Hiperlink" xfId="27" builtinId="8" hidden="1"/>
    <cellStyle name="Hiperlink" xfId="29" builtinId="8" hidden="1"/>
    <cellStyle name="Hiperlink" xfId="31" builtinId="8" hidden="1"/>
    <cellStyle name="Hiperlink" xfId="33" builtinId="8" hidden="1"/>
    <cellStyle name="Hiperlink" xfId="35" builtinId="8" hidden="1"/>
    <cellStyle name="Hiperlink" xfId="37" builtinId="8" hidden="1"/>
    <cellStyle name="Hiperlink" xfId="39" builtinId="8" hidden="1"/>
    <cellStyle name="Hiperlink" xfId="41" builtinId="8" hidden="1"/>
    <cellStyle name="Hiperlink" xfId="43" builtinId="8" hidden="1"/>
    <cellStyle name="Hiperlink" xfId="45" builtinId="8" hidden="1"/>
    <cellStyle name="Hiperlink" xfId="47" builtinId="8" hidden="1"/>
    <cellStyle name="Hiperlink" xfId="49" builtinId="8" hidden="1"/>
    <cellStyle name="Hiperlink" xfId="24671" builtinId="8"/>
    <cellStyle name="Hiperlink 2" xfId="59" xr:uid="{1926F42B-07C4-45DA-A113-39074C366710}"/>
    <cellStyle name="Hiperlink 3" xfId="259" xr:uid="{A11ABF87-43F5-4966-B65E-80505394DAA5}"/>
    <cellStyle name="Hiperlink 4" xfId="9504" xr:uid="{5327BE55-0909-46A8-B3DE-D801BCD5A55B}"/>
    <cellStyle name="Hiperlink Visitado" xfId="2" builtinId="9" hidden="1"/>
    <cellStyle name="Hiperlink Visitado" xfId="4" builtinId="9" hidden="1"/>
    <cellStyle name="Hiperlink Visitado" xfId="6" builtinId="9" hidden="1"/>
    <cellStyle name="Hiperlink Visitado" xfId="8" builtinId="9" hidden="1"/>
    <cellStyle name="Hiperlink Visitado" xfId="10" builtinId="9" hidden="1"/>
    <cellStyle name="Hiperlink Visitado" xfId="12" builtinId="9" hidden="1"/>
    <cellStyle name="Hiperlink Visitado" xfId="14" builtinId="9" hidden="1"/>
    <cellStyle name="Hiperlink Visitado" xfId="16" builtinId="9" hidden="1"/>
    <cellStyle name="Hiperlink Visitado" xfId="18" builtinId="9" hidden="1"/>
    <cellStyle name="Hiperlink Visitado" xfId="20" builtinId="9" hidden="1"/>
    <cellStyle name="Hiperlink Visitado" xfId="22" builtinId="9" hidden="1"/>
    <cellStyle name="Hiperlink Visitado" xfId="24" builtinId="9" hidden="1"/>
    <cellStyle name="Hiperlink Visitado" xfId="26" builtinId="9" hidden="1"/>
    <cellStyle name="Hiperlink Visitado" xfId="28" builtinId="9" hidden="1"/>
    <cellStyle name="Hiperlink Visitado" xfId="30" builtinId="9" hidden="1"/>
    <cellStyle name="Hiperlink Visitado" xfId="32" builtinId="9" hidden="1"/>
    <cellStyle name="Hiperlink Visitado" xfId="34" builtinId="9" hidden="1"/>
    <cellStyle name="Hiperlink Visitado" xfId="36" builtinId="9" hidden="1"/>
    <cellStyle name="Hiperlink Visitado" xfId="38" builtinId="9" hidden="1"/>
    <cellStyle name="Hiperlink Visitado" xfId="40" builtinId="9" hidden="1"/>
    <cellStyle name="Hiperlink Visitado" xfId="42" builtinId="9" hidden="1"/>
    <cellStyle name="Hiperlink Visitado" xfId="44" builtinId="9" hidden="1"/>
    <cellStyle name="Hiperlink Visitado" xfId="46" builtinId="9" hidden="1"/>
    <cellStyle name="Hiperlink Visitado" xfId="48" builtinId="9" hidden="1"/>
    <cellStyle name="Hiperlink Visitado" xfId="50" builtinId="9" hidden="1"/>
    <cellStyle name="Incorreto 10 2" xfId="950" xr:uid="{200D7B87-88B7-4945-AAF4-6321AE39B637}"/>
    <cellStyle name="Incorreto 11 2" xfId="951" xr:uid="{D3B1A461-1D9C-41E2-9B4A-7DC11A90B1BE}"/>
    <cellStyle name="Incorreto 12 2" xfId="952" xr:uid="{0C2FCEAE-11E6-4B49-99CC-45A16D06C451}"/>
    <cellStyle name="Incorreto 13 2" xfId="953" xr:uid="{D3B8D197-CF1F-46D8-92A4-9DD20175D992}"/>
    <cellStyle name="Incorreto 14 2" xfId="954" xr:uid="{5C466069-89A4-46E4-91FA-8E16F2C506C5}"/>
    <cellStyle name="Incorreto 15 2" xfId="955" xr:uid="{B7B235EE-8361-4B1D-A04A-956CFAC266A8}"/>
    <cellStyle name="Incorreto 16 2" xfId="956" xr:uid="{45C2AAD5-DF00-49E3-9137-C0C2B2CA7DC0}"/>
    <cellStyle name="Incorreto 17 2" xfId="957" xr:uid="{F27539F9-9883-42DE-87C2-E5F3C0F97DCE}"/>
    <cellStyle name="Incorreto 2" xfId="958" xr:uid="{97B5474F-1508-4AFF-A1A3-7130A3C1EBD1}"/>
    <cellStyle name="Incorreto 2 2" xfId="959" xr:uid="{45D5256F-B7A7-4450-9EC6-66CCC331F225}"/>
    <cellStyle name="Incorreto 3" xfId="960" xr:uid="{94465636-2ACE-4C7C-83A6-E14654ACC329}"/>
    <cellStyle name="Incorreto 3 2" xfId="961" xr:uid="{231471FC-AFEC-4902-BDBA-316921AD2577}"/>
    <cellStyle name="Incorreto 4" xfId="962" xr:uid="{711ABF01-2860-4090-885D-D44F00EB9F6C}"/>
    <cellStyle name="Incorreto 4 2" xfId="963" xr:uid="{A52E79F0-EF63-4275-B93F-5AB0D5302DCE}"/>
    <cellStyle name="Incorreto 5" xfId="964" xr:uid="{F7EB1633-8D47-4E66-8D58-36092780B1FB}"/>
    <cellStyle name="Incorreto 5 2" xfId="965" xr:uid="{53E22D01-BE00-466E-8177-DF469877DB70}"/>
    <cellStyle name="Incorreto 6 2" xfId="966" xr:uid="{EA2C92C9-0564-4FDC-AF8B-83576090E2A8}"/>
    <cellStyle name="Incorreto 7 2" xfId="967" xr:uid="{8608D25A-644C-4190-8B9F-4EBFF9E5E6BF}"/>
    <cellStyle name="Incorreto 8 2" xfId="968" xr:uid="{779E1ABC-299F-422F-BE3C-B0A906870D16}"/>
    <cellStyle name="Incorreto 9 2" xfId="969" xr:uid="{AC0BEDCE-907A-45FE-9E4E-96EB4EB18343}"/>
    <cellStyle name="Millares [0]_canal-condominio A" xfId="4944" xr:uid="{A3BFCAFA-C045-4121-89B9-56E54CF1F0C7}"/>
    <cellStyle name="Millares_Hoja2 (2)" xfId="4945" xr:uid="{825B96A0-8489-425F-88D4-45934623892D}"/>
    <cellStyle name="Moeda" xfId="24673" builtinId="4"/>
    <cellStyle name="Moeda 2" xfId="58" xr:uid="{118E32D9-51DF-445D-B0CD-CF1F61612423}"/>
    <cellStyle name="Moeda 2 2" xfId="85" xr:uid="{E5E13A1F-242A-4A7F-9515-CFBB26C59260}"/>
    <cellStyle name="Moeda 2 2 2" xfId="179" xr:uid="{F73D7508-E31C-44A1-A395-1CB752BDC865}"/>
    <cellStyle name="Moeda 2 2 3" xfId="3167" xr:uid="{3BC2F6C7-953C-4E19-82C1-C36A7C364943}"/>
    <cellStyle name="Moeda 2 3" xfId="127" xr:uid="{90C5BA0C-31E6-497B-9F3F-24D9513BD890}"/>
    <cellStyle name="Moeda 2 3 2" xfId="972" xr:uid="{73898583-EEE0-4B47-B340-D94434FBE732}"/>
    <cellStyle name="Moeda 2 3 2 2" xfId="4157" xr:uid="{5451AF24-79B1-4065-AC7F-9361317375CB}"/>
    <cellStyle name="Moeda 2 3 2 2 2" xfId="11377" xr:uid="{D42E163E-3399-4561-AEC6-871231DAC95B}"/>
    <cellStyle name="Moeda 2 3 2 3" xfId="3228" xr:uid="{738EBCCF-FB03-4335-BD46-7CF0D5B116DE}"/>
    <cellStyle name="Moeda 2 3 2 3 2" xfId="10981" xr:uid="{8838EEAB-9A78-44A3-B910-8F16CAA37E8B}"/>
    <cellStyle name="Moeda 2 3 2 4" xfId="9711" xr:uid="{8CD4D746-126E-4049-AD90-73CE4C59481E}"/>
    <cellStyle name="Moeda 2 3 3" xfId="971" xr:uid="{3E516515-E413-497B-B16F-77551BBEA635}"/>
    <cellStyle name="Moeda 2 3 3 2" xfId="4156" xr:uid="{4E101B91-E748-43D1-8E7D-3037A89CA42B}"/>
    <cellStyle name="Moeda 2 3 3 2 2" xfId="11376" xr:uid="{F3DD5BF2-3CF3-4BE4-8439-BA15B90965F1}"/>
    <cellStyle name="Moeda 2 3 3 3" xfId="3227" xr:uid="{F5E96336-2763-4211-AB5A-559250230571}"/>
    <cellStyle name="Moeda 2 3 3 3 2" xfId="10980" xr:uid="{D82F02D6-A5C8-4E2A-BAAE-81F2AB558917}"/>
    <cellStyle name="Moeda 2 3 3 4" xfId="9710" xr:uid="{D3DE7568-4AAC-4702-ADB7-25F4BC600C0D}"/>
    <cellStyle name="Moeda 2 3 4" xfId="4129" xr:uid="{4A133291-1D60-46CC-A5E8-EDCD4808B493}"/>
    <cellStyle name="Moeda 2 3 5" xfId="3200" xr:uid="{14B002C9-EBD2-48D8-BBC2-9D28E44552E6}"/>
    <cellStyle name="Moeda 2 4" xfId="181" xr:uid="{37A0EDD9-4BF0-404D-9331-A909E92A9031}"/>
    <cellStyle name="Moeda 2 4 2" xfId="973" xr:uid="{5082EBE7-D1C8-4C89-A972-B19C9446301F}"/>
    <cellStyle name="Moeda 2 4 2 2" xfId="4158" xr:uid="{7C52AAB9-3174-4711-9851-CBE4FC97E947}"/>
    <cellStyle name="Moeda 2 4 2 2 2" xfId="11378" xr:uid="{DA01DC43-ABBA-4720-8A85-A150E74E8C71}"/>
    <cellStyle name="Moeda 2 4 2 3" xfId="3229" xr:uid="{985A67F7-1506-4C0E-8752-8428CB611610}"/>
    <cellStyle name="Moeda 2 4 2 3 2" xfId="10982" xr:uid="{9E8872F9-EB96-4F34-BB73-4D0B897A08F3}"/>
    <cellStyle name="Moeda 2 4 2 4" xfId="9712" xr:uid="{99BFD234-0ED2-448D-893A-EF33BBC167E7}"/>
    <cellStyle name="Moeda 2 4 3" xfId="2179" xr:uid="{5674CD45-4E49-479F-8B0D-7FD01BAE4807}"/>
    <cellStyle name="Moeda 2 4 3 2" xfId="4143" xr:uid="{E8753893-2233-48A0-82A8-F86D5F09E324}"/>
    <cellStyle name="Moeda 2 4 3 2 2" xfId="11372" xr:uid="{2BB6F6B1-0ACC-43CA-9254-ED27A43498DC}"/>
    <cellStyle name="Moeda 2 4 3 3" xfId="3214" xr:uid="{C95DAD56-EEE3-4266-95D1-4E0ADE8A93CF}"/>
    <cellStyle name="Moeda 2 4 3 3 2" xfId="10976" xr:uid="{4F1348F4-7366-4574-979A-62E72E0A38F4}"/>
    <cellStyle name="Moeda 2 4 3 4" xfId="10100" xr:uid="{79E59492-E48E-438B-8B8E-03FE7A1BB56D}"/>
    <cellStyle name="Moeda 2 4 4" xfId="4137" xr:uid="{9A2DE38A-1635-4948-95FE-EB1AEC109F3A}"/>
    <cellStyle name="Moeda 2 4 5" xfId="3208" xr:uid="{3FFDE5AF-95CA-42F2-B177-870DA5C98612}"/>
    <cellStyle name="Moeda 2 4 6" xfId="2838" xr:uid="{2AFCF1F1-4738-4F8E-A4F1-2E64DB0396BD}"/>
    <cellStyle name="Moeda 2 5" xfId="970" xr:uid="{F221C5FD-0E14-4A10-95C1-1DC3DD9B28AB}"/>
    <cellStyle name="Moeda 2 5 2" xfId="9709" xr:uid="{A58E7454-026E-4937-B2D6-50FBE8555A28}"/>
    <cellStyle name="Moeda 2 6" xfId="3158" xr:uid="{92C18609-FBC8-4C2E-9417-D8A238C24506}"/>
    <cellStyle name="Moeda 3" xfId="86" xr:uid="{0DA656FE-7D60-48A3-BEAA-EAFB3A72128F}"/>
    <cellStyle name="Moeda 3 10" xfId="5042" xr:uid="{8B6D1915-F4DF-4AED-BD28-54855CA550AC}"/>
    <cellStyle name="Moeda 3 10 2" xfId="8630" xr:uid="{D61164F6-A28C-4B7C-BF28-F604E3DB56BD}"/>
    <cellStyle name="Moeda 3 10 2 2" xfId="15338" xr:uid="{EC1B3952-1E8C-48C9-88C3-6308662B77BE}"/>
    <cellStyle name="Moeda 3 10 2 3" xfId="19767" xr:uid="{A54899A0-5906-47C9-B77A-5F8241F74A55}"/>
    <cellStyle name="Moeda 3 10 2 4" xfId="23801" xr:uid="{FC4CC8F1-0660-4D5C-ACC9-153C39AC397C}"/>
    <cellStyle name="Moeda 3 10 3" xfId="11751" xr:uid="{5F2AF9CB-A3D1-4293-B504-42CC4821D373}"/>
    <cellStyle name="Moeda 3 10 4" xfId="17734" xr:uid="{0682F5F4-A27B-433F-A062-25CFBCEE143F}"/>
    <cellStyle name="Moeda 3 10 5" xfId="21874" xr:uid="{30961BFE-3CF1-46AB-B19B-61F56E8E3FCB}"/>
    <cellStyle name="Moeda 3 11" xfId="6279" xr:uid="{F732BE82-8948-4237-86D3-798EB873E17E}"/>
    <cellStyle name="Moeda 3 11 2" xfId="12987" xr:uid="{56EDB678-A974-4A97-9B0E-818DF2B14BA5}"/>
    <cellStyle name="Moeda 3 11 3" xfId="18621" xr:uid="{C3DC70B7-7663-47F4-B427-B85818A4015A}"/>
    <cellStyle name="Moeda 3 11 4" xfId="22741" xr:uid="{796CE8AC-16C2-4216-8E4E-5EA31467691C}"/>
    <cellStyle name="Moeda 3 12" xfId="9517" xr:uid="{EAC69B15-85E9-409D-9ED5-DCECA8008E08}"/>
    <cellStyle name="Moeda 3 13" xfId="16215" xr:uid="{72FD8B8A-64FF-485C-ABF4-C83A808C92BE}"/>
    <cellStyle name="Moeda 3 14" xfId="20813" xr:uid="{4E9B94DC-F5EE-486A-A731-9850BDA648CD}"/>
    <cellStyle name="Moeda 3 2" xfId="128" xr:uid="{AF52F941-467F-4A0A-A155-CD3CE8F6D968}"/>
    <cellStyle name="Moeda 3 2 10" xfId="9524" xr:uid="{58087F3D-1F94-4B04-BEDF-9E4DFD3F4AB5}"/>
    <cellStyle name="Moeda 3 2 11" xfId="16224" xr:uid="{33BCA03A-5908-468C-AFDA-A66D19AFFF4C}"/>
    <cellStyle name="Moeda 3 2 12" xfId="20821" xr:uid="{4B3F3441-82BE-4D17-8791-FF800A828890}"/>
    <cellStyle name="Moeda 3 2 2" xfId="182" xr:uid="{ADC9886E-CE77-4C1F-8D02-B30F38A94CCE}"/>
    <cellStyle name="Moeda 3 2 2 2" xfId="2180" xr:uid="{DC44A34C-5988-427F-A6AF-8E54490ED1D4}"/>
    <cellStyle name="Moeda 3 2 2 2 2" xfId="3040" xr:uid="{70D30278-6496-4C66-914B-FA3A02A54458}"/>
    <cellStyle name="Moeda 3 2 2 2 2 2" xfId="5046" xr:uid="{0A9463BA-FCD7-45A8-A050-C374C0047C21}"/>
    <cellStyle name="Moeda 3 2 2 2 2 2 2" xfId="8634" xr:uid="{D716A7C9-0E7D-477C-8BCB-7CF3F1BDDBF9}"/>
    <cellStyle name="Moeda 3 2 2 2 2 2 2 2" xfId="15342" xr:uid="{7ECD6F54-4E93-445C-A92D-1674C0353865}"/>
    <cellStyle name="Moeda 3 2 2 2 2 2 2 3" xfId="19771" xr:uid="{D762C6B6-C89D-442D-A449-FFF1F570E28E}"/>
    <cellStyle name="Moeda 3 2 2 2 2 2 2 4" xfId="23805" xr:uid="{C3677B86-3380-4DCB-B8D1-6F08A175EEF2}"/>
    <cellStyle name="Moeda 3 2 2 2 2 2 3" xfId="11755" xr:uid="{9A3F6089-CABE-43F7-BC91-08717287B130}"/>
    <cellStyle name="Moeda 3 2 2 2 2 2 4" xfId="17738" xr:uid="{DA3A792E-AA10-4014-BACE-69C00B5BC95B}"/>
    <cellStyle name="Moeda 3 2 2 2 2 2 5" xfId="21878" xr:uid="{D711E40A-6CAD-4CA2-A84A-EFAE90EBCA5D}"/>
    <cellStyle name="Moeda 3 2 2 2 2 3" xfId="7437" xr:uid="{B192E43D-0606-4909-8CC7-3062B5EFAA26}"/>
    <cellStyle name="Moeda 3 2 2 2 2 3 2" xfId="14145" xr:uid="{AC9FDBF9-4303-4FF4-B0A7-F6A8F52EF159}"/>
    <cellStyle name="Moeda 3 2 2 2 2 3 3" xfId="19483" xr:uid="{D1112634-75E6-4B7F-A673-DACF30628D21}"/>
    <cellStyle name="Moeda 3 2 2 2 2 3 4" xfId="23583" xr:uid="{0C4BFA88-B1D5-4A8B-ADC0-715E1D50EDD8}"/>
    <cellStyle name="Moeda 3 2 2 2 2 4" xfId="10854" xr:uid="{AAE04407-4BAB-4A0B-8764-B22EC3857287}"/>
    <cellStyle name="Moeda 3 2 2 2 2 5" xfId="17352" xr:uid="{7A00EB30-89D1-44C9-B2FC-AC2E080E29F9}"/>
    <cellStyle name="Moeda 3 2 2 2 2 6" xfId="21656" xr:uid="{B8675620-321D-458B-AA64-27AFDE797CF2}"/>
    <cellStyle name="Moeda 3 2 2 2 3" xfId="5045" xr:uid="{76739376-9688-4819-8CD0-58E7C1CC36DC}"/>
    <cellStyle name="Moeda 3 2 2 2 3 2" xfId="8633" xr:uid="{C43A9E72-B48F-4A6A-B39B-5B4CDC7A9C2D}"/>
    <cellStyle name="Moeda 3 2 2 2 3 2 2" xfId="15341" xr:uid="{D0505B07-5F9E-483F-B8AD-B8098DD9384F}"/>
    <cellStyle name="Moeda 3 2 2 2 3 2 3" xfId="19770" xr:uid="{E29EFC87-4D46-48B9-9047-E8DFB12F29D6}"/>
    <cellStyle name="Moeda 3 2 2 2 3 2 4" xfId="23804" xr:uid="{6840B2CF-1B41-4F08-9518-A719425F53FC}"/>
    <cellStyle name="Moeda 3 2 2 2 3 3" xfId="11754" xr:uid="{17F57436-9E89-4031-9511-7405EDEAD030}"/>
    <cellStyle name="Moeda 3 2 2 2 3 4" xfId="17737" xr:uid="{7A48B3C1-CF16-4282-832E-A52D85ACF3E3}"/>
    <cellStyle name="Moeda 3 2 2 2 3 5" xfId="21877" xr:uid="{06FBDFBE-E387-4CC4-90C1-8D7A8AD333DA}"/>
    <cellStyle name="Moeda 3 2 2 2 4" xfId="6739" xr:uid="{6DBC725D-78C5-47AC-A6C1-C2D6965EC166}"/>
    <cellStyle name="Moeda 3 2 2 2 4 2" xfId="13447" xr:uid="{C70AAD0C-B391-4E4B-880C-15F7605CFEFA}"/>
    <cellStyle name="Moeda 3 2 2 2 4 3" xfId="18806" xr:uid="{47800FF7-5EB2-4BBD-B907-7FA7AF6D0B77}"/>
    <cellStyle name="Moeda 3 2 2 2 4 4" xfId="22907" xr:uid="{C0F6BE6E-F0E1-429A-9188-64CC6F9B0A49}"/>
    <cellStyle name="Moeda 3 2 2 2 5" xfId="10101" xr:uid="{4F1DEBCD-5942-4C4D-9948-F810F1B9C5BD}"/>
    <cellStyle name="Moeda 3 2 2 2 6" xfId="16672" xr:uid="{32D66144-C31B-46AA-B800-FE054CED2B62}"/>
    <cellStyle name="Moeda 3 2 2 2 7" xfId="20980" xr:uid="{D29B703D-E53D-41D8-9969-B818A82DFDDC}"/>
    <cellStyle name="Moeda 3 2 2 3" xfId="2181" xr:uid="{1824A816-062B-43D5-9B9D-11F273FC7B85}"/>
    <cellStyle name="Moeda 3 2 2 3 2" xfId="2942" xr:uid="{421FE44C-74A3-45A8-9CB4-5E3FDA6647BF}"/>
    <cellStyle name="Moeda 3 2 2 3 2 2" xfId="5048" xr:uid="{E19E7C76-BD38-4DC3-A828-3A6C06D63479}"/>
    <cellStyle name="Moeda 3 2 2 3 2 2 2" xfId="8636" xr:uid="{7F0FE548-89A2-4828-B052-86A51DE1D3CA}"/>
    <cellStyle name="Moeda 3 2 2 3 2 2 2 2" xfId="15344" xr:uid="{2D9D2056-C3BA-4D37-A97F-C13BF607EB64}"/>
    <cellStyle name="Moeda 3 2 2 3 2 2 2 3" xfId="19773" xr:uid="{B6A46D1D-B43C-4CD0-A5DB-D2A3E15E5B7C}"/>
    <cellStyle name="Moeda 3 2 2 3 2 2 2 4" xfId="23807" xr:uid="{492894A3-5B55-474D-91AE-BCB350238DDD}"/>
    <cellStyle name="Moeda 3 2 2 3 2 2 3" xfId="11757" xr:uid="{37139AF9-0060-4B7A-B375-8990FD7B17C5}"/>
    <cellStyle name="Moeda 3 2 2 3 2 2 4" xfId="17740" xr:uid="{09396952-198C-4441-9066-244E0A3589C5}"/>
    <cellStyle name="Moeda 3 2 2 3 2 2 5" xfId="21880" xr:uid="{3737DC7D-B2F1-407B-BF68-90D2C5AE8F73}"/>
    <cellStyle name="Moeda 3 2 2 3 2 3" xfId="7339" xr:uid="{04112ECB-644E-4F09-8A96-6293D7B7731E}"/>
    <cellStyle name="Moeda 3 2 2 3 2 3 2" xfId="14047" xr:uid="{ECB68D72-D673-4128-8546-E61261E754E5}"/>
    <cellStyle name="Moeda 3 2 2 3 2 3 3" xfId="19386" xr:uid="{7CC8FE51-F6F3-40F4-A819-4E765A5E5641}"/>
    <cellStyle name="Moeda 3 2 2 3 2 3 4" xfId="23486" xr:uid="{EDD5065F-F5C1-4BB7-B517-E7B809EEE1E8}"/>
    <cellStyle name="Moeda 3 2 2 3 2 4" xfId="10757" xr:uid="{10873BAB-1D8B-40DF-9CE9-46AD3EC08EC8}"/>
    <cellStyle name="Moeda 3 2 2 3 2 5" xfId="17255" xr:uid="{5BAA952C-EAE9-4EC3-AC4B-57D05E73A08A}"/>
    <cellStyle name="Moeda 3 2 2 3 2 6" xfId="21559" xr:uid="{6BEDCFA3-51EB-4D77-8415-D66BB393F0ED}"/>
    <cellStyle name="Moeda 3 2 2 3 3" xfId="5047" xr:uid="{AF80590D-5D65-456C-8429-179E0B7D5D5F}"/>
    <cellStyle name="Moeda 3 2 2 3 3 2" xfId="8635" xr:uid="{ED4CB9FE-0FDC-4317-8A69-8C15390E7D63}"/>
    <cellStyle name="Moeda 3 2 2 3 3 2 2" xfId="15343" xr:uid="{82D97B7E-D2A0-4209-BAF3-F1A23A878E44}"/>
    <cellStyle name="Moeda 3 2 2 3 3 2 3" xfId="19772" xr:uid="{61FD33B2-D5B0-4AC8-8850-10AA53DE119A}"/>
    <cellStyle name="Moeda 3 2 2 3 3 2 4" xfId="23806" xr:uid="{2CF3A59B-AA43-4050-B72F-1D75B2423118}"/>
    <cellStyle name="Moeda 3 2 2 3 3 3" xfId="11756" xr:uid="{895FE054-F3B9-4735-9923-B6EFAE7C6966}"/>
    <cellStyle name="Moeda 3 2 2 3 3 4" xfId="17739" xr:uid="{425071C0-E940-4489-8EB6-C82EDEBF8185}"/>
    <cellStyle name="Moeda 3 2 2 3 3 5" xfId="21879" xr:uid="{5436BFD7-4C8D-472A-86C2-6F98AB2C9C6B}"/>
    <cellStyle name="Moeda 3 2 2 3 4" xfId="6740" xr:uid="{C1D19551-4725-4379-A942-D6A697E3F474}"/>
    <cellStyle name="Moeda 3 2 2 3 4 2" xfId="13448" xr:uid="{502DBD62-654B-4B6E-93A1-8356CC46BA4B}"/>
    <cellStyle name="Moeda 3 2 2 3 4 3" xfId="18807" xr:uid="{B9450A78-5C9D-458E-B755-C40978B7550B}"/>
    <cellStyle name="Moeda 3 2 2 3 4 4" xfId="22908" xr:uid="{9E898974-EF4A-4FD2-8F6A-C797BE8B3361}"/>
    <cellStyle name="Moeda 3 2 2 3 5" xfId="10102" xr:uid="{E15A2F7B-0FFB-4D97-93B1-81D32D8AD25D}"/>
    <cellStyle name="Moeda 3 2 2 3 6" xfId="16673" xr:uid="{4ACCAA0D-11FA-4A6F-8EA4-1A93DDC93C48}"/>
    <cellStyle name="Moeda 3 2 2 3 7" xfId="20981" xr:uid="{288EC3AB-0AF2-45A4-AE0F-90BFD8DC94C7}"/>
    <cellStyle name="Moeda 3 2 2 4" xfId="2730" xr:uid="{FFFDB620-CFD6-41E9-A2FE-98F82D9AC930}"/>
    <cellStyle name="Moeda 3 2 2 4 2" xfId="5049" xr:uid="{F40038E2-869F-42F9-A535-052DAC2F9C0D}"/>
    <cellStyle name="Moeda 3 2 2 4 2 2" xfId="8637" xr:uid="{6A6C5B79-EFD0-4491-8C0D-934EBA70CE31}"/>
    <cellStyle name="Moeda 3 2 2 4 2 2 2" xfId="15345" xr:uid="{12A346D3-D471-4FA7-BC9D-C627958C725E}"/>
    <cellStyle name="Moeda 3 2 2 4 2 2 3" xfId="19774" xr:uid="{497DE527-71AE-4D83-8CA5-29760B252A39}"/>
    <cellStyle name="Moeda 3 2 2 4 2 2 4" xfId="23808" xr:uid="{EFAC018E-1242-4A58-8314-341F317C590A}"/>
    <cellStyle name="Moeda 3 2 2 4 2 3" xfId="11758" xr:uid="{4273CDD3-5D34-4E03-83A3-E6F97031C474}"/>
    <cellStyle name="Moeda 3 2 2 4 2 4" xfId="17741" xr:uid="{6774B44F-49DB-4745-ADBB-FFD721B402D3}"/>
    <cellStyle name="Moeda 3 2 2 4 2 5" xfId="21881" xr:uid="{497F000B-93EE-48C6-BCAC-58833D9EAEAE}"/>
    <cellStyle name="Moeda 3 2 2 4 3" xfId="7129" xr:uid="{16E81616-9993-4146-BA06-B22CDBF69882}"/>
    <cellStyle name="Moeda 3 2 2 4 3 2" xfId="13837" xr:uid="{5C020522-9ED2-4278-9CA8-36C7807FAB4A}"/>
    <cellStyle name="Moeda 3 2 2 4 3 3" xfId="19176" xr:uid="{5F3E36D0-D356-45E1-B497-C29D56C6EEA8}"/>
    <cellStyle name="Moeda 3 2 2 4 3 4" xfId="23276" xr:uid="{38F073DB-DCCB-4C64-A545-DC8E3A0B26A0}"/>
    <cellStyle name="Moeda 3 2 2 4 4" xfId="10547" xr:uid="{DF2CBCAE-3D7A-4D21-99AF-FD38A847E438}"/>
    <cellStyle name="Moeda 3 2 2 4 5" xfId="17045" xr:uid="{AFF5EDA7-D50F-48C8-B463-DA94291DC963}"/>
    <cellStyle name="Moeda 3 2 2 4 6" xfId="21349" xr:uid="{325572C6-E0C2-4A0B-ADBA-A9013C415382}"/>
    <cellStyle name="Moeda 3 2 2 5" xfId="5044" xr:uid="{92A12360-D968-45CE-8C79-74025EEBCE1C}"/>
    <cellStyle name="Moeda 3 2 2 5 2" xfId="8632" xr:uid="{D655C598-23C3-4FA6-86A8-6744147C1B4C}"/>
    <cellStyle name="Moeda 3 2 2 5 2 2" xfId="15340" xr:uid="{B11CCCEC-3EBC-4060-94FC-656915B7DE03}"/>
    <cellStyle name="Moeda 3 2 2 5 2 3" xfId="19769" xr:uid="{049CEE51-AB7F-4E22-9765-A848DA595F0F}"/>
    <cellStyle name="Moeda 3 2 2 5 2 4" xfId="23803" xr:uid="{A5A8846C-6340-4927-8CE9-938BADB3F532}"/>
    <cellStyle name="Moeda 3 2 2 5 3" xfId="11753" xr:uid="{F1971914-0B57-459A-AB68-BB4630982A4F}"/>
    <cellStyle name="Moeda 3 2 2 5 4" xfId="17736" xr:uid="{6FCC4727-DFA8-472A-9B44-96D45970A09E}"/>
    <cellStyle name="Moeda 3 2 2 5 5" xfId="21876" xr:uid="{98AE3D4B-3132-49D5-B572-617CB0B954FE}"/>
    <cellStyle name="Moeda 3 2 2 6" xfId="6317" xr:uid="{D71AD3CC-3F80-4FE2-92BB-BE66BBF0E5DE}"/>
    <cellStyle name="Moeda 3 2 2 6 2" xfId="13025" xr:uid="{A3086534-0CBF-4D20-B3A1-51D4E6BBCCBF}"/>
    <cellStyle name="Moeda 3 2 2 6 3" xfId="18654" xr:uid="{CAFAD4FC-C513-4284-865E-A13D65A152B2}"/>
    <cellStyle name="Moeda 3 2 2 6 4" xfId="22774" xr:uid="{8772CB14-0C6E-4C54-86F9-65A86128A224}"/>
    <cellStyle name="Moeda 3 2 2 7" xfId="9551" xr:uid="{CB7E7D7F-767E-4BCA-B45E-C6D7AE9DAB10}"/>
    <cellStyle name="Moeda 3 2 2 8" xfId="16250" xr:uid="{B9943404-D8DF-4A64-9683-5D12395FCA98}"/>
    <cellStyle name="Moeda 3 2 2 9" xfId="20847" xr:uid="{85285B2B-4239-49A5-B6FD-A9607983BEB3}"/>
    <cellStyle name="Moeda 3 2 3" xfId="2182" xr:uid="{AC4662B0-86D9-47B0-A9F7-73874302DDE6}"/>
    <cellStyle name="Moeda 3 2 3 2" xfId="2731" xr:uid="{E942A3A7-0C0B-43D7-AAF1-48E9A5DDEA66}"/>
    <cellStyle name="Moeda 3 2 3 2 2" xfId="5051" xr:uid="{2DE5178E-1972-4F21-A2B2-8B3647765E83}"/>
    <cellStyle name="Moeda 3 2 3 2 2 2" xfId="8639" xr:uid="{0028A3E2-DD97-4CB8-A67E-A1E88E65BA6C}"/>
    <cellStyle name="Moeda 3 2 3 2 2 2 2" xfId="15347" xr:uid="{FB797468-3B17-4488-BEBB-6D4A5FB82719}"/>
    <cellStyle name="Moeda 3 2 3 2 2 2 3" xfId="19776" xr:uid="{5C0F32CE-458C-4CCE-AA08-8CB46D84B9BC}"/>
    <cellStyle name="Moeda 3 2 3 2 2 2 4" xfId="23810" xr:uid="{F9055D51-FE1F-4D8A-BCD9-EC349CE5B51D}"/>
    <cellStyle name="Moeda 3 2 3 2 2 3" xfId="11760" xr:uid="{F317C7E0-C8B2-4DA8-8FE0-18AD74F631AD}"/>
    <cellStyle name="Moeda 3 2 3 2 2 4" xfId="17743" xr:uid="{B5903FD1-4D60-41AB-A104-C275E4BF1AC5}"/>
    <cellStyle name="Moeda 3 2 3 2 2 5" xfId="21883" xr:uid="{D2E91355-9984-4AE8-83DB-20BCCBED4A1B}"/>
    <cellStyle name="Moeda 3 2 3 2 3" xfId="7130" xr:uid="{9AB0B918-58C9-46D9-AD9A-7F519274080C}"/>
    <cellStyle name="Moeda 3 2 3 2 3 2" xfId="13838" xr:uid="{D487D161-8A8A-4BA8-9DA3-CEB0E540C352}"/>
    <cellStyle name="Moeda 3 2 3 2 3 3" xfId="19177" xr:uid="{B2C2E252-7B60-4598-9F91-612F7034C707}"/>
    <cellStyle name="Moeda 3 2 3 2 3 4" xfId="23277" xr:uid="{AD4019F4-A223-4A3F-B6F4-CAE0EE894587}"/>
    <cellStyle name="Moeda 3 2 3 2 4" xfId="10548" xr:uid="{E92CCFF3-09F7-4E4E-BEAF-0F883BA00093}"/>
    <cellStyle name="Moeda 3 2 3 2 5" xfId="17046" xr:uid="{320F34EE-560C-4D00-9322-260036A294DB}"/>
    <cellStyle name="Moeda 3 2 3 2 6" xfId="21350" xr:uid="{044145A7-8A2E-45F5-83C1-DAF74265B82D}"/>
    <cellStyle name="Moeda 3 2 3 3" xfId="5050" xr:uid="{187F753E-4659-4490-B553-16169A32BBC7}"/>
    <cellStyle name="Moeda 3 2 3 3 2" xfId="8638" xr:uid="{A5C77DD4-B123-4312-BB66-1387F05BF217}"/>
    <cellStyle name="Moeda 3 2 3 3 2 2" xfId="15346" xr:uid="{E7E05A36-389F-41F4-8D67-17A5FF1141B5}"/>
    <cellStyle name="Moeda 3 2 3 3 2 3" xfId="19775" xr:uid="{32FEC67A-29CF-475F-A81E-48C516693636}"/>
    <cellStyle name="Moeda 3 2 3 3 2 4" xfId="23809" xr:uid="{EB405F79-E0D8-4D05-8404-75581EF7CF72}"/>
    <cellStyle name="Moeda 3 2 3 3 3" xfId="11759" xr:uid="{1C9C6DBB-6AD7-4444-8974-10769087BDC8}"/>
    <cellStyle name="Moeda 3 2 3 3 4" xfId="17742" xr:uid="{D6A6417B-A61A-498E-8ABF-C86D12882F17}"/>
    <cellStyle name="Moeda 3 2 3 3 5" xfId="21882" xr:uid="{C763C69D-0FB8-4FDF-9642-EB9A1672C81E}"/>
    <cellStyle name="Moeda 3 2 3 4" xfId="6741" xr:uid="{43D5F35B-9200-4FA3-9C22-B447D644939C}"/>
    <cellStyle name="Moeda 3 2 3 4 2" xfId="13449" xr:uid="{8B975032-00C9-4208-BD65-32197D4DDDE8}"/>
    <cellStyle name="Moeda 3 2 3 4 3" xfId="18808" xr:uid="{B9D099F1-59EC-4F5E-AAE7-7DB52662DDF4}"/>
    <cellStyle name="Moeda 3 2 3 4 4" xfId="22909" xr:uid="{10196B33-0D31-4C36-8A24-C228CDFB83DC}"/>
    <cellStyle name="Moeda 3 2 3 5" xfId="10103" xr:uid="{171455EE-E82D-4840-B7EC-CC13DCF45B57}"/>
    <cellStyle name="Moeda 3 2 3 6" xfId="16674" xr:uid="{A9732EDF-6273-4E6E-9206-B2EB47094440}"/>
    <cellStyle name="Moeda 3 2 3 7" xfId="20982" xr:uid="{9CD3314D-567C-4972-BAFF-33B1489F1C48}"/>
    <cellStyle name="Moeda 3 2 4" xfId="2183" xr:uid="{11B247CC-6B45-4C96-B57C-5F2A21329F01}"/>
    <cellStyle name="Moeda 3 2 4 2" xfId="2853" xr:uid="{669A1048-E2F6-4D58-BB47-894072809BEB}"/>
    <cellStyle name="Moeda 3 2 4 2 2" xfId="5053" xr:uid="{10F734C9-1A26-41EB-8EE2-C5B9BBB89679}"/>
    <cellStyle name="Moeda 3 2 4 2 2 2" xfId="8641" xr:uid="{D6F6E1E7-4CF8-4805-9254-F486B638AE7A}"/>
    <cellStyle name="Moeda 3 2 4 2 2 2 2" xfId="15349" xr:uid="{369FCBAE-8BAD-469D-8BB4-37EFB1F184EC}"/>
    <cellStyle name="Moeda 3 2 4 2 2 2 3" xfId="19778" xr:uid="{C6B88725-EE75-4530-9EB9-7C3CADC4C21E}"/>
    <cellStyle name="Moeda 3 2 4 2 2 2 4" xfId="23812" xr:uid="{B3C568EA-D391-4C10-B687-3E0AC0A2DBF0}"/>
    <cellStyle name="Moeda 3 2 4 2 2 3" xfId="11762" xr:uid="{C3A52705-9CD0-469A-BE1E-5518ECCA6061}"/>
    <cellStyle name="Moeda 3 2 4 2 2 4" xfId="17745" xr:uid="{7D1BDF9E-3B7A-498E-9057-F113D298FCE0}"/>
    <cellStyle name="Moeda 3 2 4 2 2 5" xfId="21885" xr:uid="{7EF27657-C3E3-4E6C-B7D2-8F37DE518B90}"/>
    <cellStyle name="Moeda 3 2 4 2 3" xfId="7250" xr:uid="{1953BB75-FE69-4678-AF36-2CE3604324E3}"/>
    <cellStyle name="Moeda 3 2 4 2 3 2" xfId="13958" xr:uid="{F71E291E-5782-4D89-ABB3-61FFE0F64A59}"/>
    <cellStyle name="Moeda 3 2 4 2 3 3" xfId="19297" xr:uid="{D6AA25EA-7EF7-4ADE-8677-7B153B2C6FA8}"/>
    <cellStyle name="Moeda 3 2 4 2 3 4" xfId="23397" xr:uid="{2FA290A8-41AC-463E-BCB4-14599BD9DE85}"/>
    <cellStyle name="Moeda 3 2 4 2 4" xfId="10668" xr:uid="{1EC3403F-5B83-4311-BAD7-2ACA4BEC1219}"/>
    <cellStyle name="Moeda 3 2 4 2 5" xfId="17166" xr:uid="{F38FBB0B-01F8-42CB-9B12-AF3D22C5BD61}"/>
    <cellStyle name="Moeda 3 2 4 2 6" xfId="21470" xr:uid="{B1268846-9729-4688-89C1-02F6576BA25A}"/>
    <cellStyle name="Moeda 3 2 4 3" xfId="5052" xr:uid="{3A4D2EE3-13B6-4C32-A11D-36506D54E5B5}"/>
    <cellStyle name="Moeda 3 2 4 3 2" xfId="8640" xr:uid="{081D9C88-2685-4DDB-948C-9E74DC011C18}"/>
    <cellStyle name="Moeda 3 2 4 3 2 2" xfId="15348" xr:uid="{9DDD2EC3-AEDB-4528-A022-1B226FB66BA4}"/>
    <cellStyle name="Moeda 3 2 4 3 2 3" xfId="19777" xr:uid="{467F3D58-B91C-4B78-BC23-A5155985F6A0}"/>
    <cellStyle name="Moeda 3 2 4 3 2 4" xfId="23811" xr:uid="{FBFCE319-942B-4E24-99C7-B701DE2E9F04}"/>
    <cellStyle name="Moeda 3 2 4 3 3" xfId="11761" xr:uid="{AB4FB5E0-E526-41C8-A8FC-C4AD035D5BEC}"/>
    <cellStyle name="Moeda 3 2 4 3 4" xfId="17744" xr:uid="{E4188C40-FD18-4E80-BE95-789E92069B89}"/>
    <cellStyle name="Moeda 3 2 4 3 5" xfId="21884" xr:uid="{A361760A-939F-4184-9807-FB2A463A1A4E}"/>
    <cellStyle name="Moeda 3 2 4 4" xfId="6742" xr:uid="{EF5F0D8F-AD64-40B6-9432-184B6A83CA28}"/>
    <cellStyle name="Moeda 3 2 4 4 2" xfId="13450" xr:uid="{39497C3C-CCAB-47B7-BEFE-4790BB158C73}"/>
    <cellStyle name="Moeda 3 2 4 4 3" xfId="18809" xr:uid="{800C2C71-C510-4E4A-A3CF-4E4FE4BD472F}"/>
    <cellStyle name="Moeda 3 2 4 4 4" xfId="22910" xr:uid="{458E5538-DA26-4FF8-8E4F-38A834A79412}"/>
    <cellStyle name="Moeda 3 2 4 5" xfId="10104" xr:uid="{AC9932CB-8CF4-4A0F-9E99-DB54D0708EFE}"/>
    <cellStyle name="Moeda 3 2 4 6" xfId="16675" xr:uid="{3F61C429-4EF5-4E68-A622-8321FCA710D4}"/>
    <cellStyle name="Moeda 3 2 4 7" xfId="20983" xr:uid="{E1FE1C23-D44C-4647-A851-E204577BA157}"/>
    <cellStyle name="Moeda 3 2 5" xfId="2184" xr:uid="{53287B00-561D-4ED8-8F8B-2A246B7142C1}"/>
    <cellStyle name="Moeda 3 2 5 2" xfId="2903" xr:uid="{708ABFF9-4127-47C3-B526-FA26DB52A423}"/>
    <cellStyle name="Moeda 3 2 5 2 2" xfId="5055" xr:uid="{3856B528-D2A5-40D2-AF77-C7C3A618B012}"/>
    <cellStyle name="Moeda 3 2 5 2 2 2" xfId="8643" xr:uid="{8DC99D1F-7F57-4521-ACD2-DDE1D0F0597A}"/>
    <cellStyle name="Moeda 3 2 5 2 2 2 2" xfId="15351" xr:uid="{BAE3BD31-220E-4CE4-BE07-61C3F22427F4}"/>
    <cellStyle name="Moeda 3 2 5 2 2 2 3" xfId="19780" xr:uid="{185DB964-FF0E-42D5-A603-2ADCEEE5322B}"/>
    <cellStyle name="Moeda 3 2 5 2 2 2 4" xfId="23814" xr:uid="{643534DE-E702-49DF-88EA-21B24C80D8BF}"/>
    <cellStyle name="Moeda 3 2 5 2 2 3" xfId="11764" xr:uid="{17080BA8-5A4E-4AC4-B6A5-727815841262}"/>
    <cellStyle name="Moeda 3 2 5 2 2 4" xfId="17747" xr:uid="{16AA7FA0-5550-453C-ACD7-B1E284F0B8F5}"/>
    <cellStyle name="Moeda 3 2 5 2 2 5" xfId="21887" xr:uid="{E1D6BA3F-48D2-4D74-8523-1BCA5E3A4AE4}"/>
    <cellStyle name="Moeda 3 2 5 2 3" xfId="7300" xr:uid="{12FC0DC5-9587-4161-9E9F-8419D40E41FC}"/>
    <cellStyle name="Moeda 3 2 5 2 3 2" xfId="14008" xr:uid="{E146B029-80B4-4B76-9076-FBF918291341}"/>
    <cellStyle name="Moeda 3 2 5 2 3 3" xfId="19347" xr:uid="{962958E2-78D3-496E-9478-C2D91E033AA5}"/>
    <cellStyle name="Moeda 3 2 5 2 3 4" xfId="23447" xr:uid="{7EB28D28-2593-4D1B-8515-323A06E29F1D}"/>
    <cellStyle name="Moeda 3 2 5 2 4" xfId="10718" xr:uid="{3C1C04CA-CBFF-468C-A045-45C7A5B5FE47}"/>
    <cellStyle name="Moeda 3 2 5 2 5" xfId="17216" xr:uid="{A90F753B-6F59-495A-B1B5-B774AEC775E1}"/>
    <cellStyle name="Moeda 3 2 5 2 6" xfId="21520" xr:uid="{275DA4E9-2DFC-4549-8C9B-2664B21E7A5E}"/>
    <cellStyle name="Moeda 3 2 5 3" xfId="5054" xr:uid="{06503A55-EC32-4D9E-A864-060D6A5882D9}"/>
    <cellStyle name="Moeda 3 2 5 3 2" xfId="8642" xr:uid="{8C5D1ADD-5C0D-4B17-9666-7A9FD08722FE}"/>
    <cellStyle name="Moeda 3 2 5 3 2 2" xfId="15350" xr:uid="{6729488C-BBB0-43CE-AD38-4E4F9CD30D0F}"/>
    <cellStyle name="Moeda 3 2 5 3 2 3" xfId="19779" xr:uid="{F666A245-A335-4791-A957-DE19563A9BC0}"/>
    <cellStyle name="Moeda 3 2 5 3 2 4" xfId="23813" xr:uid="{33C5836A-B27B-4210-BE86-883A6AE277B7}"/>
    <cellStyle name="Moeda 3 2 5 3 3" xfId="11763" xr:uid="{C47A29FE-8508-48A9-BBC8-CB7FE72A8787}"/>
    <cellStyle name="Moeda 3 2 5 3 4" xfId="17746" xr:uid="{80500C41-99B2-47A3-837B-EFA054A52E86}"/>
    <cellStyle name="Moeda 3 2 5 3 5" xfId="21886" xr:uid="{85596F6A-D12B-43EC-ABBC-6A2415B892C9}"/>
    <cellStyle name="Moeda 3 2 5 4" xfId="6743" xr:uid="{701F7073-39B4-4D90-AA26-CF485849A02A}"/>
    <cellStyle name="Moeda 3 2 5 4 2" xfId="13451" xr:uid="{AB22F203-3DAD-467D-BBD1-372EE5B7CF04}"/>
    <cellStyle name="Moeda 3 2 5 4 3" xfId="18810" xr:uid="{C3B7BB8E-07A0-425A-8775-2511764DB4D7}"/>
    <cellStyle name="Moeda 3 2 5 4 4" xfId="22911" xr:uid="{22EAFE8D-972F-4F28-95F1-A43CAA4F8DAB}"/>
    <cellStyle name="Moeda 3 2 5 5" xfId="10105" xr:uid="{D28C1390-50BF-41D6-8908-31CC2583FD1A}"/>
    <cellStyle name="Moeda 3 2 5 6" xfId="16676" xr:uid="{3D44307F-C03D-498D-B7DD-936F3EF57D50}"/>
    <cellStyle name="Moeda 3 2 5 7" xfId="20984" xr:uid="{7BB80348-956F-46EA-B629-2B6683988A1C}"/>
    <cellStyle name="Moeda 3 2 6" xfId="2185" xr:uid="{FBEED92F-FDCB-41E5-939A-065605A2A99C}"/>
    <cellStyle name="Moeda 3 2 6 2" xfId="2992" xr:uid="{E4361EF5-2AE8-496A-B461-BEED95433BA3}"/>
    <cellStyle name="Moeda 3 2 6 2 2" xfId="5057" xr:uid="{721CB47D-805C-4340-ACFE-36504674FAA9}"/>
    <cellStyle name="Moeda 3 2 6 2 2 2" xfId="8645" xr:uid="{A1489618-EBD5-4834-BC85-B20CBCB38A81}"/>
    <cellStyle name="Moeda 3 2 6 2 2 2 2" xfId="15353" xr:uid="{912DFD1F-D9B7-41E7-BFAF-D7E56E985B11}"/>
    <cellStyle name="Moeda 3 2 6 2 2 2 3" xfId="19782" xr:uid="{A85D02C1-E709-4A50-9534-D03C1DC43FDB}"/>
    <cellStyle name="Moeda 3 2 6 2 2 2 4" xfId="23816" xr:uid="{993E9C7C-D8B1-4527-9AFC-109F66936D39}"/>
    <cellStyle name="Moeda 3 2 6 2 2 3" xfId="11766" xr:uid="{BDF7531B-5D03-4F2D-8CB8-9CA260017D42}"/>
    <cellStyle name="Moeda 3 2 6 2 2 4" xfId="17749" xr:uid="{704BECD3-2F6A-4BF3-A9EF-F454CBD25278}"/>
    <cellStyle name="Moeda 3 2 6 2 2 5" xfId="21889" xr:uid="{BF77B0F9-F548-45F9-8A1D-3AD8D9D81B6C}"/>
    <cellStyle name="Moeda 3 2 6 2 3" xfId="7389" xr:uid="{8CD65AF6-99F0-471A-B31E-512A4121F69C}"/>
    <cellStyle name="Moeda 3 2 6 2 3 2" xfId="14097" xr:uid="{FCDEAD16-DFF4-4A60-B1B2-F9E6DA264A64}"/>
    <cellStyle name="Moeda 3 2 6 2 3 3" xfId="19435" xr:uid="{F92956BC-F188-4DED-92DA-E6245FB2545F}"/>
    <cellStyle name="Moeda 3 2 6 2 3 4" xfId="23535" xr:uid="{1216ED09-E3E6-4552-AB87-216638E57CFC}"/>
    <cellStyle name="Moeda 3 2 6 2 4" xfId="10806" xr:uid="{2C1D8F8D-AFC1-47CF-8639-FC4FDEE581B6}"/>
    <cellStyle name="Moeda 3 2 6 2 5" xfId="17304" xr:uid="{69B76754-EB19-4DC0-A7A9-19B466E231B9}"/>
    <cellStyle name="Moeda 3 2 6 2 6" xfId="21608" xr:uid="{0EDC11FF-9544-4ACA-A8D3-845F3D427C88}"/>
    <cellStyle name="Moeda 3 2 6 3" xfId="5056" xr:uid="{CB256447-D3CE-444F-965F-07B64FBC9DEB}"/>
    <cellStyle name="Moeda 3 2 6 3 2" xfId="8644" xr:uid="{9B826226-4C5D-41A0-9C0D-3B407EF29B94}"/>
    <cellStyle name="Moeda 3 2 6 3 2 2" xfId="15352" xr:uid="{842B4B32-5789-41B1-84C3-3A381000EA12}"/>
    <cellStyle name="Moeda 3 2 6 3 2 3" xfId="19781" xr:uid="{2297DF61-6374-4EE5-8423-AE9904B9CE7B}"/>
    <cellStyle name="Moeda 3 2 6 3 2 4" xfId="23815" xr:uid="{F4608C76-DEDA-4D2D-A3EC-77D9C64E91AB}"/>
    <cellStyle name="Moeda 3 2 6 3 3" xfId="11765" xr:uid="{42B8CA0A-FF06-46E6-836E-A742A766E78D}"/>
    <cellStyle name="Moeda 3 2 6 3 4" xfId="17748" xr:uid="{C10873DA-9105-476F-B006-F6022DAD103C}"/>
    <cellStyle name="Moeda 3 2 6 3 5" xfId="21888" xr:uid="{D60CBC52-6D47-4293-AFD6-5EDD28B31169}"/>
    <cellStyle name="Moeda 3 2 6 4" xfId="6744" xr:uid="{B46112F2-D1FA-4D95-A786-454E1B8094C2}"/>
    <cellStyle name="Moeda 3 2 6 4 2" xfId="13452" xr:uid="{84D31649-A8C2-4A9A-8AE5-622367EF6A25}"/>
    <cellStyle name="Moeda 3 2 6 4 3" xfId="18811" xr:uid="{0A7EC070-BF21-4238-9989-6C3E71E46EFA}"/>
    <cellStyle name="Moeda 3 2 6 4 4" xfId="22912" xr:uid="{A1A1EA54-3393-4801-A3D8-E31790D9C64E}"/>
    <cellStyle name="Moeda 3 2 6 5" xfId="10106" xr:uid="{7812C09E-8D6C-4B9F-BDCA-C9C0B9CFD621}"/>
    <cellStyle name="Moeda 3 2 6 6" xfId="16677" xr:uid="{D14455C1-D5C8-45B2-98E0-45C738BDD014}"/>
    <cellStyle name="Moeda 3 2 6 7" xfId="20985" xr:uid="{45D9FA18-1B60-4388-889A-44AE2E255B1A}"/>
    <cellStyle name="Moeda 3 2 7" xfId="2681" xr:uid="{3C20DF5C-39C8-46B2-9EC4-7F0BFC452FAD}"/>
    <cellStyle name="Moeda 3 2 7 2" xfId="5058" xr:uid="{02C0220F-9699-42D8-98C5-0CD834109D02}"/>
    <cellStyle name="Moeda 3 2 7 2 2" xfId="8646" xr:uid="{EBFE8920-E30B-4D94-994C-625B0A3AE882}"/>
    <cellStyle name="Moeda 3 2 7 2 2 2" xfId="15354" xr:uid="{19D976AC-C182-4388-A7DC-8400C1F2FF18}"/>
    <cellStyle name="Moeda 3 2 7 2 2 3" xfId="19783" xr:uid="{1E254943-B38D-4800-9C61-FDDD8CFBE330}"/>
    <cellStyle name="Moeda 3 2 7 2 2 4" xfId="23817" xr:uid="{97E03122-EA0C-4436-A5DB-A1E9E761EF02}"/>
    <cellStyle name="Moeda 3 2 7 2 3" xfId="11767" xr:uid="{818ACEF0-9B6F-410B-8629-756D780EA7E3}"/>
    <cellStyle name="Moeda 3 2 7 2 4" xfId="17750" xr:uid="{6B61FAB2-C3E5-421D-90C8-A1865F28C20F}"/>
    <cellStyle name="Moeda 3 2 7 2 5" xfId="21890" xr:uid="{45527EA3-042C-46C2-8AC5-A17AF39D2369}"/>
    <cellStyle name="Moeda 3 2 7 3" xfId="7081" xr:uid="{9CACF752-6244-4F1B-BDBE-110AE83D556C}"/>
    <cellStyle name="Moeda 3 2 7 3 2" xfId="13789" xr:uid="{539C3462-661D-44C0-AFA6-959118F14B57}"/>
    <cellStyle name="Moeda 3 2 7 3 3" xfId="19128" xr:uid="{143122AB-12F7-4A5D-A204-7B30C1AAFDCB}"/>
    <cellStyle name="Moeda 3 2 7 3 4" xfId="23228" xr:uid="{CA3FD3E8-4A5B-4853-AA98-84B0F77727B6}"/>
    <cellStyle name="Moeda 3 2 7 4" xfId="10498" xr:uid="{0E767844-FF38-4E72-8221-E150D299D4DC}"/>
    <cellStyle name="Moeda 3 2 7 5" xfId="16997" xr:uid="{F0ADFA9B-C3F1-4008-B5D8-E3B74295F892}"/>
    <cellStyle name="Moeda 3 2 7 6" xfId="21301" xr:uid="{333F989F-6C4A-4A47-B0BA-089F89F8FFF5}"/>
    <cellStyle name="Moeda 3 2 8" xfId="5043" xr:uid="{F278ECA7-019F-4722-88F9-95A7AF2F6F84}"/>
    <cellStyle name="Moeda 3 2 8 2" xfId="8631" xr:uid="{BFD7F198-30BF-4288-99D7-A5BBC37A9655}"/>
    <cellStyle name="Moeda 3 2 8 2 2" xfId="15339" xr:uid="{EEFD98B5-2963-4763-A813-9E6DC52D6CAC}"/>
    <cellStyle name="Moeda 3 2 8 2 3" xfId="19768" xr:uid="{86324A05-E903-4A69-927A-CB8A77062BD3}"/>
    <cellStyle name="Moeda 3 2 8 2 4" xfId="23802" xr:uid="{0BC537AE-E300-4F22-9F98-362DD78E4B86}"/>
    <cellStyle name="Moeda 3 2 8 3" xfId="11752" xr:uid="{EE9D072C-5712-41A8-8E2C-98FEC309261D}"/>
    <cellStyle name="Moeda 3 2 8 4" xfId="17735" xr:uid="{2E92FCBA-A91F-4F3A-B7D0-E2EF041E1A12}"/>
    <cellStyle name="Moeda 3 2 8 5" xfId="21875" xr:uid="{E373BD05-1D66-4010-91B1-BDD13A3935F8}"/>
    <cellStyle name="Moeda 3 2 9" xfId="6287" xr:uid="{A51E7C2C-01E6-442E-A53C-F53A81370C9F}"/>
    <cellStyle name="Moeda 3 2 9 2" xfId="12995" xr:uid="{57054411-ED7C-4566-A046-79A1F6ECADF4}"/>
    <cellStyle name="Moeda 3 2 9 3" xfId="18628" xr:uid="{83726A69-D8BD-4524-A073-C05DF8BA50C5}"/>
    <cellStyle name="Moeda 3 2 9 4" xfId="22748" xr:uid="{2B356428-47CF-4362-BB23-4AF54DA82F3A}"/>
    <cellStyle name="Moeda 3 3" xfId="183" xr:uid="{96E10FF2-FB65-4418-8F83-B67132895E6D}"/>
    <cellStyle name="Moeda 3 3 10" xfId="20848" xr:uid="{AEB6A3AF-628C-4BCF-BE6E-DBCD8802815B}"/>
    <cellStyle name="Moeda 3 3 2" xfId="184" xr:uid="{9D17294B-E251-41D7-985D-E2B1D0CA4B9B}"/>
    <cellStyle name="Moeda 3 3 2 2" xfId="2186" xr:uid="{B1179531-C550-433B-AD69-E934297BC51B}"/>
    <cellStyle name="Moeda 3 3 2 2 2" xfId="2953" xr:uid="{C7EFF3D3-60F4-4F9C-AF2A-EE72E8E9DBDF}"/>
    <cellStyle name="Moeda 3 3 2 2 2 2" xfId="5062" xr:uid="{4F063B3B-9BF3-408B-9A58-55BDD5AC652F}"/>
    <cellStyle name="Moeda 3 3 2 2 2 2 2" xfId="8650" xr:uid="{DC81AB01-8BFE-4586-8012-3576DDEA4707}"/>
    <cellStyle name="Moeda 3 3 2 2 2 2 2 2" xfId="15358" xr:uid="{8DC19FF6-57C3-4F16-940E-0260994B0898}"/>
    <cellStyle name="Moeda 3 3 2 2 2 2 2 3" xfId="19787" xr:uid="{78E75791-B4E0-496B-A8C3-952D1427CC74}"/>
    <cellStyle name="Moeda 3 3 2 2 2 2 2 4" xfId="23821" xr:uid="{7E9DDAE9-2AB0-4E18-A625-5B2CA583F179}"/>
    <cellStyle name="Moeda 3 3 2 2 2 2 3" xfId="11771" xr:uid="{57F6C167-AB1B-4058-A249-80E4E6D3015D}"/>
    <cellStyle name="Moeda 3 3 2 2 2 2 4" xfId="17754" xr:uid="{BF24237E-5BF3-401D-9A0A-A627A7105623}"/>
    <cellStyle name="Moeda 3 3 2 2 2 2 5" xfId="21894" xr:uid="{853489DF-C531-4E8D-8B14-33D912D5C52B}"/>
    <cellStyle name="Moeda 3 3 2 2 2 3" xfId="7350" xr:uid="{D788B0EA-8C2B-4190-A2B7-83A4D328CA76}"/>
    <cellStyle name="Moeda 3 3 2 2 2 3 2" xfId="14058" xr:uid="{F6AB0020-7249-4F27-BEC5-9D2B85C771A0}"/>
    <cellStyle name="Moeda 3 3 2 2 2 3 3" xfId="19397" xr:uid="{E417C30C-8B38-4368-9D60-49482594314D}"/>
    <cellStyle name="Moeda 3 3 2 2 2 3 4" xfId="23497" xr:uid="{601220BA-2BE1-4346-B754-01A0F3C9A9B9}"/>
    <cellStyle name="Moeda 3 3 2 2 2 4" xfId="10768" xr:uid="{B14D2C87-AE06-4102-A15A-3EB1F2F2F972}"/>
    <cellStyle name="Moeda 3 3 2 2 2 5" xfId="17266" xr:uid="{9319B3DB-1CEF-4432-935E-979DB2ED355C}"/>
    <cellStyle name="Moeda 3 3 2 2 2 6" xfId="21570" xr:uid="{B68A4304-5734-48D1-97EE-611D73C48285}"/>
    <cellStyle name="Moeda 3 3 2 2 3" xfId="5061" xr:uid="{99F2DB4B-E927-427C-AF4D-FF0CDF44498C}"/>
    <cellStyle name="Moeda 3 3 2 2 3 2" xfId="8649" xr:uid="{0C961902-2386-43DD-AA3E-5D7BFF33B89B}"/>
    <cellStyle name="Moeda 3 3 2 2 3 2 2" xfId="15357" xr:uid="{A1A96F0A-7B62-4D38-AE43-4ACD2DCE0517}"/>
    <cellStyle name="Moeda 3 3 2 2 3 2 3" xfId="19786" xr:uid="{8A54664D-8F05-4CF2-B29D-5B4EB0FF594E}"/>
    <cellStyle name="Moeda 3 3 2 2 3 2 4" xfId="23820" xr:uid="{36350449-C152-43B2-A59E-38A2CDF50987}"/>
    <cellStyle name="Moeda 3 3 2 2 3 3" xfId="11770" xr:uid="{3963843B-D2E8-4B79-82BB-152034720883}"/>
    <cellStyle name="Moeda 3 3 2 2 3 4" xfId="17753" xr:uid="{A894DB43-B60C-444D-AE8D-14F94DC8D6B9}"/>
    <cellStyle name="Moeda 3 3 2 2 3 5" xfId="21893" xr:uid="{94E7D978-0CB4-4F50-821B-FAAC9ED9263D}"/>
    <cellStyle name="Moeda 3 3 2 2 4" xfId="6745" xr:uid="{87A25F0E-FCD1-44E6-9754-14F90677F315}"/>
    <cellStyle name="Moeda 3 3 2 2 4 2" xfId="13453" xr:uid="{CB5CC7C9-7319-443D-9818-DDB5CB9EE4C0}"/>
    <cellStyle name="Moeda 3 3 2 2 4 3" xfId="18812" xr:uid="{B93445BA-B3F2-4DB8-A483-3C01F6525F0A}"/>
    <cellStyle name="Moeda 3 3 2 2 4 4" xfId="22913" xr:uid="{8865435B-A80A-4B16-9673-8E72BBEB48F4}"/>
    <cellStyle name="Moeda 3 3 2 2 5" xfId="10107" xr:uid="{71BDEE55-224F-44F9-9CBD-9C7542CBA944}"/>
    <cellStyle name="Moeda 3 3 2 2 6" xfId="16678" xr:uid="{A0778A81-AEC2-421B-AD17-EB70A5AE5E94}"/>
    <cellStyle name="Moeda 3 3 2 2 7" xfId="20986" xr:uid="{DA27B82E-C827-4C93-AE84-AE51180A1D3E}"/>
    <cellStyle name="Moeda 3 3 2 3" xfId="2732" xr:uid="{1F10C0B6-8ECB-4224-99F1-C51A2247A554}"/>
    <cellStyle name="Moeda 3 3 2 3 2" xfId="5063" xr:uid="{4DEF2AA7-3975-42D4-AF81-A0C5BA32B36B}"/>
    <cellStyle name="Moeda 3 3 2 3 2 2" xfId="8651" xr:uid="{5E9D1781-BBD8-4584-8B08-419FA538EDC4}"/>
    <cellStyle name="Moeda 3 3 2 3 2 2 2" xfId="15359" xr:uid="{A10BECBD-AE1A-43DD-8ABD-42B9DF7DF7C6}"/>
    <cellStyle name="Moeda 3 3 2 3 2 2 3" xfId="19788" xr:uid="{ACABF268-DE26-4774-871E-96CE600026CF}"/>
    <cellStyle name="Moeda 3 3 2 3 2 2 4" xfId="23822" xr:uid="{E664A33F-9A2B-4927-B2BA-1B7559E07A9E}"/>
    <cellStyle name="Moeda 3 3 2 3 2 3" xfId="11772" xr:uid="{A8972480-3AE2-4FB2-AC1A-40F95322ABD5}"/>
    <cellStyle name="Moeda 3 3 2 3 2 4" xfId="17755" xr:uid="{A44938FE-8128-4908-A8A3-8AA9A0411164}"/>
    <cellStyle name="Moeda 3 3 2 3 2 5" xfId="21895" xr:uid="{860C9B9B-4B9C-48E2-886E-CD56CDFD734A}"/>
    <cellStyle name="Moeda 3 3 2 3 3" xfId="7131" xr:uid="{6DC4EAF8-3D38-4187-ADDA-B45C38582766}"/>
    <cellStyle name="Moeda 3 3 2 3 3 2" xfId="13839" xr:uid="{F2E01A6B-696B-46DF-806C-41EAAD4E00E0}"/>
    <cellStyle name="Moeda 3 3 2 3 3 3" xfId="19178" xr:uid="{71E782AE-E2C4-4DF7-8FE4-066B6E7FE237}"/>
    <cellStyle name="Moeda 3 3 2 3 3 4" xfId="23278" xr:uid="{E008B13A-4499-4AAA-AA1B-3CA486CA1762}"/>
    <cellStyle name="Moeda 3 3 2 3 4" xfId="10549" xr:uid="{65BEBC2C-AF80-4BA6-AA88-08B7029C5DE2}"/>
    <cellStyle name="Moeda 3 3 2 3 5" xfId="17047" xr:uid="{D00C4168-595A-4B2A-9CA2-47B2EEBD4BE9}"/>
    <cellStyle name="Moeda 3 3 2 3 6" xfId="21351" xr:uid="{86CFC399-7EF7-4A8D-8913-8F26C6FC7F3D}"/>
    <cellStyle name="Moeda 3 3 2 4" xfId="5060" xr:uid="{FFF07D94-F164-4F59-A0C6-17E6B14312E6}"/>
    <cellStyle name="Moeda 3 3 2 4 2" xfId="8648" xr:uid="{1E799D0B-3414-4798-AF9F-0D65740ACD98}"/>
    <cellStyle name="Moeda 3 3 2 4 2 2" xfId="15356" xr:uid="{B92FE361-DCE3-4F18-B529-FD6DAE4F76B8}"/>
    <cellStyle name="Moeda 3 3 2 4 2 3" xfId="19785" xr:uid="{A3F24B5A-2C89-48A7-B284-906583EEF828}"/>
    <cellStyle name="Moeda 3 3 2 4 2 4" xfId="23819" xr:uid="{0F9163C4-19D9-4CD6-926C-BE8287B7C7DF}"/>
    <cellStyle name="Moeda 3 3 2 4 3" xfId="11769" xr:uid="{6CEAAC10-A4D8-4DA0-B7FE-2F6AE6B76FDE}"/>
    <cellStyle name="Moeda 3 3 2 4 4" xfId="17752" xr:uid="{0815F67D-44E2-4BFB-8B13-291EBDF646F6}"/>
    <cellStyle name="Moeda 3 3 2 4 5" xfId="21892" xr:uid="{9B9A79DE-C7A0-4784-8324-837B95CEDEC5}"/>
    <cellStyle name="Moeda 3 3 2 5" xfId="6319" xr:uid="{610CA8E5-3F6A-41D9-8726-2B080D63517D}"/>
    <cellStyle name="Moeda 3 3 2 5 2" xfId="13027" xr:uid="{748B7CD0-D437-4BD2-850E-A198554E1AA0}"/>
    <cellStyle name="Moeda 3 3 2 5 3" xfId="18656" xr:uid="{62EBEA22-6643-4456-8249-62E8DA59B6BE}"/>
    <cellStyle name="Moeda 3 3 2 5 4" xfId="22776" xr:uid="{31F350BE-FD39-4424-A083-51606B5B8330}"/>
    <cellStyle name="Moeda 3 3 2 6" xfId="9553" xr:uid="{A9306D3F-A45A-4E5F-92A0-70C3063E9957}"/>
    <cellStyle name="Moeda 3 3 2 7" xfId="16252" xr:uid="{C74F4C99-41CE-4C84-ACE7-130185630F96}"/>
    <cellStyle name="Moeda 3 3 2 8" xfId="20849" xr:uid="{1035AE30-7B04-4AA7-9254-F1C76F5B2D3F}"/>
    <cellStyle name="Moeda 3 3 3" xfId="2187" xr:uid="{16D34073-2862-4714-A97A-DBF0E6EFA1F5}"/>
    <cellStyle name="Moeda 3 3 3 2" xfId="3015" xr:uid="{9188E750-824E-476F-A0DC-AFA6E08FE509}"/>
    <cellStyle name="Moeda 3 3 3 2 2" xfId="5065" xr:uid="{3DB3DBE3-6735-4540-BCFB-5455633FF6D8}"/>
    <cellStyle name="Moeda 3 3 3 2 2 2" xfId="8653" xr:uid="{DBC49A3D-BA05-46B9-A5B7-A08ABEBA6298}"/>
    <cellStyle name="Moeda 3 3 3 2 2 2 2" xfId="15361" xr:uid="{DCC30ED6-2D70-4FE2-A5D5-1D1283DEC5A8}"/>
    <cellStyle name="Moeda 3 3 3 2 2 2 3" xfId="19790" xr:uid="{481418A2-74B5-4EE6-9EF2-BFDCD7AC1BB6}"/>
    <cellStyle name="Moeda 3 3 3 2 2 2 4" xfId="23824" xr:uid="{8A9BA42B-4EED-4372-8DAD-86216B0191C9}"/>
    <cellStyle name="Moeda 3 3 3 2 2 3" xfId="11774" xr:uid="{1A7F0121-9042-4960-8A75-8A2E3C0480D7}"/>
    <cellStyle name="Moeda 3 3 3 2 2 4" xfId="17757" xr:uid="{C5F67F6D-BB3E-4ECB-BA2F-C8F5636F874A}"/>
    <cellStyle name="Moeda 3 3 3 2 2 5" xfId="21897" xr:uid="{9C7D3DC7-CE11-48EE-9050-E7E368BBD394}"/>
    <cellStyle name="Moeda 3 3 3 2 3" xfId="7412" xr:uid="{922F7C38-B920-45EF-A325-CED5C28FABC7}"/>
    <cellStyle name="Moeda 3 3 3 2 3 2" xfId="14120" xr:uid="{3CAEB711-C175-48E1-878C-C6EB817CBBEC}"/>
    <cellStyle name="Moeda 3 3 3 2 3 3" xfId="19458" xr:uid="{B3D0EBD9-6DCC-4404-A65F-657F17B4CFE2}"/>
    <cellStyle name="Moeda 3 3 3 2 3 4" xfId="23558" xr:uid="{0F1B6534-43DA-4D0B-904F-992AFEBA349A}"/>
    <cellStyle name="Moeda 3 3 3 2 4" xfId="10829" xr:uid="{6FD9D535-EA02-4A8B-8B0A-42AB14D23CDC}"/>
    <cellStyle name="Moeda 3 3 3 2 5" xfId="17327" xr:uid="{95445593-5036-438F-B829-67F1B9D47B94}"/>
    <cellStyle name="Moeda 3 3 3 2 6" xfId="21631" xr:uid="{F602C368-BC12-4A36-8898-6B28A3C4E6D7}"/>
    <cellStyle name="Moeda 3 3 3 3" xfId="5064" xr:uid="{C4DCC8C1-2A1D-4817-8355-160DF6C95EF5}"/>
    <cellStyle name="Moeda 3 3 3 3 2" xfId="8652" xr:uid="{D52A9AAF-6383-490F-9B0F-1706D716EFA1}"/>
    <cellStyle name="Moeda 3 3 3 3 2 2" xfId="15360" xr:uid="{BF022062-4910-4FA0-8DBE-2341C259C2CC}"/>
    <cellStyle name="Moeda 3 3 3 3 2 3" xfId="19789" xr:uid="{B50A7272-0F9E-4643-956E-417E98186DA7}"/>
    <cellStyle name="Moeda 3 3 3 3 2 4" xfId="23823" xr:uid="{2BCB351F-B5BA-47D5-B58D-6B14876479DF}"/>
    <cellStyle name="Moeda 3 3 3 3 3" xfId="11773" xr:uid="{1AA5774E-0F48-41A4-A83C-0097ECDE1F39}"/>
    <cellStyle name="Moeda 3 3 3 3 4" xfId="17756" xr:uid="{C05EBFBC-8362-416B-B154-814CB954538C}"/>
    <cellStyle name="Moeda 3 3 3 3 5" xfId="21896" xr:uid="{810229E7-8538-4E4F-A161-4D665D89FD87}"/>
    <cellStyle name="Moeda 3 3 3 4" xfId="6746" xr:uid="{00A6A8CE-85C7-413B-9917-A568DAC94398}"/>
    <cellStyle name="Moeda 3 3 3 4 2" xfId="13454" xr:uid="{25228AD6-A363-436B-A59C-A10C6844541D}"/>
    <cellStyle name="Moeda 3 3 3 4 3" xfId="18813" xr:uid="{31B22BF6-3ECD-4A2B-9150-D2C8595BA18B}"/>
    <cellStyle name="Moeda 3 3 3 4 4" xfId="22914" xr:uid="{1454763C-30C6-4FA3-8C8F-859012EC1F9F}"/>
    <cellStyle name="Moeda 3 3 3 5" xfId="10108" xr:uid="{5D506580-E186-4DA2-BEBF-89132319AAC9}"/>
    <cellStyle name="Moeda 3 3 3 6" xfId="16679" xr:uid="{950D5EE4-7B11-47FA-8CB6-051289438EB2}"/>
    <cellStyle name="Moeda 3 3 3 7" xfId="20987" xr:uid="{5CA480BB-6F1D-4604-B981-CCA5442117B7}"/>
    <cellStyle name="Moeda 3 3 4" xfId="2188" xr:uid="{081385DC-9A57-4A8A-93F3-B39B0D6BBFB5}"/>
    <cellStyle name="Moeda 3 3 4 2" xfId="3076" xr:uid="{ADF2FC8F-BF82-4785-8EC0-D197CFFC61C8}"/>
    <cellStyle name="Moeda 3 3 4 2 2" xfId="5067" xr:uid="{15781A3B-C034-4E94-BD95-0B405877C637}"/>
    <cellStyle name="Moeda 3 3 4 2 2 2" xfId="8655" xr:uid="{5A509558-46A4-411D-A0CC-3F9C99AF8B55}"/>
    <cellStyle name="Moeda 3 3 4 2 2 2 2" xfId="15363" xr:uid="{0EA4996B-81A6-4442-8D7A-D6E5967EB584}"/>
    <cellStyle name="Moeda 3 3 4 2 2 2 3" xfId="19792" xr:uid="{04107CE6-82F7-4DAF-8CDF-9AC78774C448}"/>
    <cellStyle name="Moeda 3 3 4 2 2 2 4" xfId="23826" xr:uid="{983DEB2E-9708-4091-BEE4-285D4E2CE192}"/>
    <cellStyle name="Moeda 3 3 4 2 2 3" xfId="11776" xr:uid="{37BDCF69-6196-4049-BB2A-68E08B25E6A1}"/>
    <cellStyle name="Moeda 3 3 4 2 2 4" xfId="17759" xr:uid="{FB1698AE-A785-4565-B801-348D55CE9BF6}"/>
    <cellStyle name="Moeda 3 3 4 2 2 5" xfId="21899" xr:uid="{4D4343F0-A5C7-49CC-9705-920C049391F3}"/>
    <cellStyle name="Moeda 3 3 4 2 3" xfId="7473" xr:uid="{B69E8D87-32DC-4800-97E2-803FC8DB1286}"/>
    <cellStyle name="Moeda 3 3 4 2 3 2" xfId="14181" xr:uid="{95901DAF-1237-4866-B8F2-239562D73378}"/>
    <cellStyle name="Moeda 3 3 4 2 3 3" xfId="19519" xr:uid="{48BFDA72-0A54-43CC-8EE3-B542CB131831}"/>
    <cellStyle name="Moeda 3 3 4 2 3 4" xfId="23619" xr:uid="{1EE9B1C0-F0CD-4670-B291-5348FCEEF972}"/>
    <cellStyle name="Moeda 3 3 4 2 4" xfId="10890" xr:uid="{84DB58D6-7A59-485D-9B37-6550425F9DE0}"/>
    <cellStyle name="Moeda 3 3 4 2 5" xfId="17388" xr:uid="{3D733B40-86A2-440C-B4BB-00FD9F9A7C05}"/>
    <cellStyle name="Moeda 3 3 4 2 6" xfId="21692" xr:uid="{32E0438D-0374-40C8-97EF-E4B7C6CFF7D0}"/>
    <cellStyle name="Moeda 3 3 4 3" xfId="5066" xr:uid="{C1098C36-9915-4A18-9EF0-143EBDBF9135}"/>
    <cellStyle name="Moeda 3 3 4 3 2" xfId="8654" xr:uid="{09F866B3-7787-4C97-986C-5D3B2404B8E0}"/>
    <cellStyle name="Moeda 3 3 4 3 2 2" xfId="15362" xr:uid="{F4F92022-9775-4492-8706-507AF22C3647}"/>
    <cellStyle name="Moeda 3 3 4 3 2 3" xfId="19791" xr:uid="{EA4E4BED-3308-44B5-836C-F01C66CCE316}"/>
    <cellStyle name="Moeda 3 3 4 3 2 4" xfId="23825" xr:uid="{185E82AD-7568-4292-BFF1-E1354098CF57}"/>
    <cellStyle name="Moeda 3 3 4 3 3" xfId="11775" xr:uid="{6A3E4A58-FAB8-4159-B4A9-5540BDDC9D55}"/>
    <cellStyle name="Moeda 3 3 4 3 4" xfId="17758" xr:uid="{2D3046F5-5C4B-4948-9541-6C1C9F3AA469}"/>
    <cellStyle name="Moeda 3 3 4 3 5" xfId="21898" xr:uid="{45FE92BE-8A03-4339-93ED-6B937BC096DA}"/>
    <cellStyle name="Moeda 3 3 4 4" xfId="6747" xr:uid="{361AA25B-7C15-45CA-9CE9-833EFAD115D5}"/>
    <cellStyle name="Moeda 3 3 4 4 2" xfId="13455" xr:uid="{25385C41-A5D1-4BE9-90E1-131C48F2EC58}"/>
    <cellStyle name="Moeda 3 3 4 4 3" xfId="18814" xr:uid="{F3B8F2F7-01C2-40CA-941F-382BBC75A24A}"/>
    <cellStyle name="Moeda 3 3 4 4 4" xfId="22915" xr:uid="{A7A93D45-0DEC-40C2-A6F7-88BBB84CA7F4}"/>
    <cellStyle name="Moeda 3 3 4 5" xfId="10109" xr:uid="{08E1AC18-788A-47C7-96F0-B0D89CBA3113}"/>
    <cellStyle name="Moeda 3 3 4 6" xfId="16680" xr:uid="{964FC861-CB5C-4D65-8E10-71A741A63256}"/>
    <cellStyle name="Moeda 3 3 4 7" xfId="20988" xr:uid="{A9B2437E-7F8B-448B-8924-7C808B55378B}"/>
    <cellStyle name="Moeda 3 3 5" xfId="2705" xr:uid="{04DF9C2D-64E7-40D2-92DA-E89B79F57F37}"/>
    <cellStyle name="Moeda 3 3 5 2" xfId="5068" xr:uid="{89A5861A-2135-4598-A524-1A11D98563C7}"/>
    <cellStyle name="Moeda 3 3 5 2 2" xfId="8656" xr:uid="{A4EEF24B-3E1C-453F-ACD6-8F854A547E43}"/>
    <cellStyle name="Moeda 3 3 5 2 2 2" xfId="15364" xr:uid="{CE22C4F7-80FC-4B3A-A234-87D1F25A7B50}"/>
    <cellStyle name="Moeda 3 3 5 2 2 3" xfId="19793" xr:uid="{59FFC16B-8F55-46C9-89EC-F4827BEF0E2B}"/>
    <cellStyle name="Moeda 3 3 5 2 2 4" xfId="23827" xr:uid="{C374F17D-ACC6-4F1D-89E2-EDE4EB11860B}"/>
    <cellStyle name="Moeda 3 3 5 2 3" xfId="11777" xr:uid="{92663134-4AFF-4853-94C8-D8D50D3AFEE4}"/>
    <cellStyle name="Moeda 3 3 5 2 4" xfId="17760" xr:uid="{370981D6-C5C3-4AD0-9B1D-206D4E7B0E51}"/>
    <cellStyle name="Moeda 3 3 5 2 5" xfId="21900" xr:uid="{08990D8B-244B-4E6A-96BB-FFF2CF6CE814}"/>
    <cellStyle name="Moeda 3 3 5 3" xfId="7104" xr:uid="{37F7193B-6AB9-4E65-A5AD-380E2ECE502A}"/>
    <cellStyle name="Moeda 3 3 5 3 2" xfId="13812" xr:uid="{BDF93F16-8B31-44F7-80C8-BA031FEE3CF2}"/>
    <cellStyle name="Moeda 3 3 5 3 3" xfId="19151" xr:uid="{B9EEF326-EF78-48D2-B1D9-73577255893A}"/>
    <cellStyle name="Moeda 3 3 5 3 4" xfId="23251" xr:uid="{D047BD32-C22B-48F0-AA61-750A814C01AA}"/>
    <cellStyle name="Moeda 3 3 5 4" xfId="10522" xr:uid="{248D0F4B-2A7C-4A68-8CCF-9FEA6B769F7B}"/>
    <cellStyle name="Moeda 3 3 5 5" xfId="17020" xr:uid="{8AF96830-1765-45C2-A2E7-39DC88731969}"/>
    <cellStyle name="Moeda 3 3 5 6" xfId="21324" xr:uid="{481F38C0-942F-4E6D-9E96-5669C6CC53AF}"/>
    <cellStyle name="Moeda 3 3 6" xfId="5059" xr:uid="{E1507473-8838-4CB1-AB12-2729B377F1EF}"/>
    <cellStyle name="Moeda 3 3 6 2" xfId="8647" xr:uid="{049F9474-E97D-4ACB-A9F1-A042DFB66C6D}"/>
    <cellStyle name="Moeda 3 3 6 2 2" xfId="15355" xr:uid="{0AE3C858-06A2-4AAE-862E-F10089DD0CD6}"/>
    <cellStyle name="Moeda 3 3 6 2 3" xfId="19784" xr:uid="{8BEB9977-5EC6-428F-99C8-88EBFEF478D1}"/>
    <cellStyle name="Moeda 3 3 6 2 4" xfId="23818" xr:uid="{A704AF15-0F92-45E8-A2C2-7AE8EFDAF72F}"/>
    <cellStyle name="Moeda 3 3 6 3" xfId="11768" xr:uid="{1B68C1BD-24A5-4A64-8E38-1DC413B3CBBA}"/>
    <cellStyle name="Moeda 3 3 6 4" xfId="17751" xr:uid="{A939188B-D2DD-4820-9CD8-27BA862E96F6}"/>
    <cellStyle name="Moeda 3 3 6 5" xfId="21891" xr:uid="{44522D38-EB1F-4980-894A-6EB73832035C}"/>
    <cellStyle name="Moeda 3 3 7" xfId="6318" xr:uid="{637410AF-08E7-4A4E-AD46-7B92078E1522}"/>
    <cellStyle name="Moeda 3 3 7 2" xfId="13026" xr:uid="{76CB1729-C840-481F-9A5F-9D7A968F85B2}"/>
    <cellStyle name="Moeda 3 3 7 3" xfId="18655" xr:uid="{9DACCE50-22B1-4798-85FF-0218C7098633}"/>
    <cellStyle name="Moeda 3 3 7 4" xfId="22775" xr:uid="{5DF857E5-69BB-4345-87D3-D79717A3B650}"/>
    <cellStyle name="Moeda 3 3 8" xfId="9552" xr:uid="{6C5979BD-0479-4EB0-A1B7-747BDB89F857}"/>
    <cellStyle name="Moeda 3 3 9" xfId="16251" xr:uid="{7D83DE12-1B40-4F79-8B91-6ED2566ECBDE}"/>
    <cellStyle name="Moeda 3 4" xfId="185" xr:uid="{04DE5EA1-2758-41B5-8501-ED8A702F060D}"/>
    <cellStyle name="Moeda 3 4 2" xfId="2189" xr:uid="{312249CD-EB39-4E6C-BD1A-8B2876658550}"/>
    <cellStyle name="Moeda 3 4 2 2" xfId="3115" xr:uid="{CB486588-E798-49EA-A6E0-35AC63076CD1}"/>
    <cellStyle name="Moeda 3 4 2 2 2" xfId="5071" xr:uid="{6E01CD5F-44D7-468F-A8B8-4ED1E77A9010}"/>
    <cellStyle name="Moeda 3 4 2 2 2 2" xfId="8659" xr:uid="{FAF7AA9B-905C-476E-B2AE-D54ACC3D20C4}"/>
    <cellStyle name="Moeda 3 4 2 2 2 2 2" xfId="15367" xr:uid="{B595067C-164B-490E-82D3-26D80C70A7BB}"/>
    <cellStyle name="Moeda 3 4 2 2 2 2 3" xfId="19796" xr:uid="{41E58D6D-BD05-499C-BDBC-8FD1715903F2}"/>
    <cellStyle name="Moeda 3 4 2 2 2 2 4" xfId="23830" xr:uid="{2A862711-3E83-402C-87BA-FA7DAEE289C6}"/>
    <cellStyle name="Moeda 3 4 2 2 2 3" xfId="11780" xr:uid="{D28122CB-5836-44C4-B121-14905AE708B7}"/>
    <cellStyle name="Moeda 3 4 2 2 2 4" xfId="17763" xr:uid="{FA139250-7F2F-4570-A782-B22C609698AE}"/>
    <cellStyle name="Moeda 3 4 2 2 2 5" xfId="21903" xr:uid="{41AB8A90-6CF2-4738-A328-5499F5290E4B}"/>
    <cellStyle name="Moeda 3 4 2 2 3" xfId="7512" xr:uid="{2814254F-D210-454B-973F-AD9CCFAAEF75}"/>
    <cellStyle name="Moeda 3 4 2 2 3 2" xfId="14220" xr:uid="{6FB6166C-4509-4F37-8479-10BF1C44E207}"/>
    <cellStyle name="Moeda 3 4 2 2 3 3" xfId="19558" xr:uid="{83257ECD-4E38-4595-9191-1E931A5CF9CD}"/>
    <cellStyle name="Moeda 3 4 2 2 3 4" xfId="23658" xr:uid="{3FE86F49-80BF-4B57-8772-8618CCC1ED35}"/>
    <cellStyle name="Moeda 3 4 2 2 4" xfId="10929" xr:uid="{B3AEEA81-1D80-4780-B10C-CA336358963B}"/>
    <cellStyle name="Moeda 3 4 2 2 5" xfId="17427" xr:uid="{56EE24A1-B108-4117-A91F-8E1CF3C0ABE0}"/>
    <cellStyle name="Moeda 3 4 2 2 6" xfId="21731" xr:uid="{5AA6B24D-9B65-43B6-AFBE-FCB69B1CFF16}"/>
    <cellStyle name="Moeda 3 4 2 3" xfId="5070" xr:uid="{78D21300-2041-411A-8C1E-4E6C610CFF27}"/>
    <cellStyle name="Moeda 3 4 2 3 2" xfId="8658" xr:uid="{FD52AA70-1EA1-41A3-B918-F4870AFEC58F}"/>
    <cellStyle name="Moeda 3 4 2 3 2 2" xfId="15366" xr:uid="{2F74AD25-F602-47C5-A273-B2C652BAF953}"/>
    <cellStyle name="Moeda 3 4 2 3 2 3" xfId="19795" xr:uid="{EAC581B2-A047-4841-8187-375CE0AF5A6E}"/>
    <cellStyle name="Moeda 3 4 2 3 2 4" xfId="23829" xr:uid="{FAC4A76A-7070-4545-930C-FCC67F3552D0}"/>
    <cellStyle name="Moeda 3 4 2 3 3" xfId="11779" xr:uid="{9A98D0E6-4AC3-40CB-ACD2-FD79D8D4E095}"/>
    <cellStyle name="Moeda 3 4 2 3 4" xfId="17762" xr:uid="{2B0660E4-E5F9-4B5D-9B88-3B4956F56198}"/>
    <cellStyle name="Moeda 3 4 2 3 5" xfId="21902" xr:uid="{837A25FD-D567-4E02-B73F-4656E67D963C}"/>
    <cellStyle name="Moeda 3 4 2 4" xfId="6748" xr:uid="{E6C3DAFE-B65B-4789-B0B0-57BA4AA86A1F}"/>
    <cellStyle name="Moeda 3 4 2 4 2" xfId="13456" xr:uid="{5DC518D1-221B-4BFC-B500-F1162569EEFE}"/>
    <cellStyle name="Moeda 3 4 2 4 3" xfId="18815" xr:uid="{5F20DCA7-421B-433F-A26D-23AAE2EDA130}"/>
    <cellStyle name="Moeda 3 4 2 4 4" xfId="22916" xr:uid="{71C8E3FA-144D-4C9D-AB26-B75E812E916B}"/>
    <cellStyle name="Moeda 3 4 2 5" xfId="10110" xr:uid="{C835FB5D-3E93-46F7-8620-5B56A06E9B4D}"/>
    <cellStyle name="Moeda 3 4 2 6" xfId="16681" xr:uid="{D203F26D-70B7-46A5-8344-0EE8BB9285B7}"/>
    <cellStyle name="Moeda 3 4 2 7" xfId="20989" xr:uid="{A45F22B1-453E-4591-8EC1-6BC434040048}"/>
    <cellStyle name="Moeda 3 4 3" xfId="2733" xr:uid="{364433C5-DB6D-497F-892A-566A4B7A8185}"/>
    <cellStyle name="Moeda 3 4 3 2" xfId="5072" xr:uid="{55C0D0D8-E5FD-4B62-877F-EEE68F1E1D64}"/>
    <cellStyle name="Moeda 3 4 3 2 2" xfId="8660" xr:uid="{9B111BDF-4F6E-4D1A-8038-020A6F48FC3E}"/>
    <cellStyle name="Moeda 3 4 3 2 2 2" xfId="15368" xr:uid="{D14B1AF7-09DE-4EE5-A85D-A9CCA6302DAC}"/>
    <cellStyle name="Moeda 3 4 3 2 2 3" xfId="19797" xr:uid="{89B5FBE4-D52D-4D15-86E7-AAD8FA52F341}"/>
    <cellStyle name="Moeda 3 4 3 2 2 4" xfId="23831" xr:uid="{5B7705F8-B5C5-4EC0-9F68-DCD039254E49}"/>
    <cellStyle name="Moeda 3 4 3 2 3" xfId="11781" xr:uid="{2D177E4F-CE04-44A0-BE2A-3B8EAFB8A7D6}"/>
    <cellStyle name="Moeda 3 4 3 2 4" xfId="17764" xr:uid="{7AB4542B-A17B-4550-BD55-7AF447986A0E}"/>
    <cellStyle name="Moeda 3 4 3 2 5" xfId="21904" xr:uid="{3B37D8B6-56D6-4D5C-B453-CED6AB4FB9B4}"/>
    <cellStyle name="Moeda 3 4 3 3" xfId="7132" xr:uid="{95215069-F98C-427D-A53B-25F3E5DBA5E3}"/>
    <cellStyle name="Moeda 3 4 3 3 2" xfId="13840" xr:uid="{AFB573B0-B333-4CE5-82DB-5277F968F17D}"/>
    <cellStyle name="Moeda 3 4 3 3 3" xfId="19179" xr:uid="{A6DE9846-037C-4ACC-BE47-409E1C1746A7}"/>
    <cellStyle name="Moeda 3 4 3 3 4" xfId="23279" xr:uid="{9DCF08D3-7639-4EF4-960B-A21D3DF47C0A}"/>
    <cellStyle name="Moeda 3 4 3 4" xfId="10550" xr:uid="{812D3C3D-BC99-4C47-943E-DCC6445059A0}"/>
    <cellStyle name="Moeda 3 4 3 5" xfId="17048" xr:uid="{7F12FF21-BA5E-4604-B9EF-0A332D2EB5C4}"/>
    <cellStyle name="Moeda 3 4 3 6" xfId="21352" xr:uid="{1A4C6DFD-FB48-4BBC-BBEC-84E44B87C315}"/>
    <cellStyle name="Moeda 3 4 4" xfId="5069" xr:uid="{E74EBDAD-3E1D-46DD-BFB3-70A982A62C2A}"/>
    <cellStyle name="Moeda 3 4 4 2" xfId="8657" xr:uid="{EF0061B0-C094-47D2-A25C-6DF24895A51E}"/>
    <cellStyle name="Moeda 3 4 4 2 2" xfId="15365" xr:uid="{8E74BE60-FAFE-417E-9B2E-BCA33D8A85DB}"/>
    <cellStyle name="Moeda 3 4 4 2 3" xfId="19794" xr:uid="{3E4BCD8D-C104-4A1D-9246-46D94B3CEC59}"/>
    <cellStyle name="Moeda 3 4 4 2 4" xfId="23828" xr:uid="{065E151D-6C90-4ED6-9836-A35F30DC434D}"/>
    <cellStyle name="Moeda 3 4 4 3" xfId="11778" xr:uid="{A4012CD1-94EB-4D8A-8259-BF2B1DF559D5}"/>
    <cellStyle name="Moeda 3 4 4 4" xfId="17761" xr:uid="{408F12EC-32A6-43EE-AE60-10409F6D4E66}"/>
    <cellStyle name="Moeda 3 4 4 5" xfId="21901" xr:uid="{FFD0138C-A440-4FF8-9956-F102A0A667F5}"/>
    <cellStyle name="Moeda 3 4 5" xfId="6320" xr:uid="{44303607-5C6E-4E9C-8B98-AD970E651256}"/>
    <cellStyle name="Moeda 3 4 5 2" xfId="13028" xr:uid="{76E70C8B-CDC1-4018-8248-0E8AC1E8522E}"/>
    <cellStyle name="Moeda 3 4 5 3" xfId="18657" xr:uid="{410C46F6-F98E-42DF-9F97-2CF33FEEDFC4}"/>
    <cellStyle name="Moeda 3 4 5 4" xfId="22777" xr:uid="{72BD44E6-61C5-43A2-B165-344D5BF39C38}"/>
    <cellStyle name="Moeda 3 4 6" xfId="9554" xr:uid="{2C2D2BEE-1269-466C-86AB-328E810641DC}"/>
    <cellStyle name="Moeda 3 4 7" xfId="16253" xr:uid="{220E307F-DF51-410F-BDD2-B0750F1FFF01}"/>
    <cellStyle name="Moeda 3 4 8" xfId="20850" xr:uid="{E79B045D-6095-4080-A706-6379E036D8FC}"/>
    <cellStyle name="Moeda 3 5" xfId="186" xr:uid="{139C77A7-B3F2-4DFD-BBFD-7D773764379F}"/>
    <cellStyle name="Moeda 3 5 2" xfId="2190" xr:uid="{4D87632C-0B73-4EE9-BCE1-83406351D362}"/>
    <cellStyle name="Moeda 3 5 2 2" xfId="3106" xr:uid="{153E8980-5352-4F23-8AAF-7E167BA453DB}"/>
    <cellStyle name="Moeda 3 5 2 2 2" xfId="5075" xr:uid="{5CC87C05-BC3F-48FB-AB21-444688320B08}"/>
    <cellStyle name="Moeda 3 5 2 2 2 2" xfId="8663" xr:uid="{11276409-B750-4786-82AA-25AB91A78560}"/>
    <cellStyle name="Moeda 3 5 2 2 2 2 2" xfId="15371" xr:uid="{A6C3CFC8-DA45-409C-A7B7-5193D06FDDEA}"/>
    <cellStyle name="Moeda 3 5 2 2 2 2 3" xfId="19800" xr:uid="{BEB7310B-DC8E-470A-92C8-FDAA6E156BBF}"/>
    <cellStyle name="Moeda 3 5 2 2 2 2 4" xfId="23834" xr:uid="{FF5CFF49-1B89-4682-8B74-9A9D0FD9D3EA}"/>
    <cellStyle name="Moeda 3 5 2 2 2 3" xfId="11784" xr:uid="{5836AC11-CE66-4B8C-8427-95FD3091A1C5}"/>
    <cellStyle name="Moeda 3 5 2 2 2 4" xfId="17767" xr:uid="{8C31D0CE-02ED-4A19-8215-DF1DCADB78BF}"/>
    <cellStyle name="Moeda 3 5 2 2 2 5" xfId="21907" xr:uid="{9E598187-767F-46EE-AEDE-BD604D7DE8B5}"/>
    <cellStyle name="Moeda 3 5 2 2 3" xfId="7503" xr:uid="{ABDCFFDE-9A2D-4C46-A360-9DC368851C96}"/>
    <cellStyle name="Moeda 3 5 2 2 3 2" xfId="14211" xr:uid="{9DD22BB9-47D3-4973-8705-2D9C38EFE88D}"/>
    <cellStyle name="Moeda 3 5 2 2 3 3" xfId="19549" xr:uid="{BA22EF8F-A7A3-4B57-A587-F085DCC5F313}"/>
    <cellStyle name="Moeda 3 5 2 2 3 4" xfId="23649" xr:uid="{4E2B533A-6012-4ABE-8633-5C1E60B24A15}"/>
    <cellStyle name="Moeda 3 5 2 2 4" xfId="10920" xr:uid="{1B5D80AD-9A2E-43B6-8C9A-AC21A5D581CC}"/>
    <cellStyle name="Moeda 3 5 2 2 5" xfId="17418" xr:uid="{C6A750C7-193C-4219-9750-F099963D4DD7}"/>
    <cellStyle name="Moeda 3 5 2 2 6" xfId="21722" xr:uid="{64C594F5-120E-40F5-B313-BC31E43DEBB0}"/>
    <cellStyle name="Moeda 3 5 2 3" xfId="5074" xr:uid="{9B2A6A7C-B04D-4890-87D6-935A0792BCB2}"/>
    <cellStyle name="Moeda 3 5 2 3 2" xfId="8662" xr:uid="{A148BC5F-1FFC-49FC-9233-F21055363A2A}"/>
    <cellStyle name="Moeda 3 5 2 3 2 2" xfId="15370" xr:uid="{11142A00-8E29-4AC8-B1B8-5CC138871BC7}"/>
    <cellStyle name="Moeda 3 5 2 3 2 3" xfId="19799" xr:uid="{4EFD05A2-09BF-486E-898C-A98E94F173CA}"/>
    <cellStyle name="Moeda 3 5 2 3 2 4" xfId="23833" xr:uid="{E32F8DF2-4BBE-44F2-987B-D5739136A91E}"/>
    <cellStyle name="Moeda 3 5 2 3 3" xfId="11783" xr:uid="{1C644412-979E-41E7-AB58-AEA38E46BF37}"/>
    <cellStyle name="Moeda 3 5 2 3 4" xfId="17766" xr:uid="{B856B3A9-3455-4353-A0D8-EDC0A9EB7B10}"/>
    <cellStyle name="Moeda 3 5 2 3 5" xfId="21906" xr:uid="{CF75613F-5AC0-4BC7-9959-C0C3842D44B0}"/>
    <cellStyle name="Moeda 3 5 2 4" xfId="6749" xr:uid="{F9D247B2-3DA0-40DE-8213-1D90C303704F}"/>
    <cellStyle name="Moeda 3 5 2 4 2" xfId="13457" xr:uid="{FA8C3454-6506-4927-B063-3FF0E66246D8}"/>
    <cellStyle name="Moeda 3 5 2 4 3" xfId="18816" xr:uid="{5715C2DC-8A7F-4430-BE41-981C7014EB51}"/>
    <cellStyle name="Moeda 3 5 2 4 4" xfId="22917" xr:uid="{ADFF0412-C031-4B4B-83BC-A17399C1A7D8}"/>
    <cellStyle name="Moeda 3 5 2 5" xfId="10111" xr:uid="{C22AE9D7-64EB-419A-A2C3-8218A95662E4}"/>
    <cellStyle name="Moeda 3 5 2 6" xfId="16682" xr:uid="{21111B2B-8F43-46A0-A541-FEDE05029807}"/>
    <cellStyle name="Moeda 3 5 2 7" xfId="20990" xr:uid="{2555C2CE-0A7B-47A2-A644-8A7D6BE7EC17}"/>
    <cellStyle name="Moeda 3 5 3" xfId="2734" xr:uid="{78090AF9-15E2-43D8-B127-018820465BDE}"/>
    <cellStyle name="Moeda 3 5 3 2" xfId="5076" xr:uid="{7E296DAD-DD24-483D-8FD1-7037DC415F4D}"/>
    <cellStyle name="Moeda 3 5 3 2 2" xfId="8664" xr:uid="{C77619D1-BEF2-4D4E-B340-425B5479E742}"/>
    <cellStyle name="Moeda 3 5 3 2 2 2" xfId="15372" xr:uid="{9CD3BEFE-5983-4395-A0AC-E2851A0E6C8C}"/>
    <cellStyle name="Moeda 3 5 3 2 2 3" xfId="19801" xr:uid="{FF4B1AEB-AA26-4452-9D37-7558121DD2E2}"/>
    <cellStyle name="Moeda 3 5 3 2 2 4" xfId="23835" xr:uid="{A1534F16-FEDA-4681-9AAC-8621A59D5EDD}"/>
    <cellStyle name="Moeda 3 5 3 2 3" xfId="11785" xr:uid="{6C9B2845-BEC3-4B4C-A58E-B08FF7DD276E}"/>
    <cellStyle name="Moeda 3 5 3 2 4" xfId="17768" xr:uid="{CA66A545-1D59-431E-94B5-91C7FB393741}"/>
    <cellStyle name="Moeda 3 5 3 2 5" xfId="21908" xr:uid="{75098C2A-9C65-40F9-8369-BBC634F04ED7}"/>
    <cellStyle name="Moeda 3 5 3 3" xfId="7133" xr:uid="{20327D62-5AF9-45C0-99BD-4397B2AF1B45}"/>
    <cellStyle name="Moeda 3 5 3 3 2" xfId="13841" xr:uid="{C8CAA2D7-1C03-4B28-B375-60C55E701324}"/>
    <cellStyle name="Moeda 3 5 3 3 3" xfId="19180" xr:uid="{FF621F7E-A7B6-4A05-B43A-C767AF1F8AEB}"/>
    <cellStyle name="Moeda 3 5 3 3 4" xfId="23280" xr:uid="{20B5AEE3-AB2E-403F-845D-30E2527BAF67}"/>
    <cellStyle name="Moeda 3 5 3 4" xfId="10551" xr:uid="{97C6181F-EA25-45EF-B9C4-6FCDDFB83C76}"/>
    <cellStyle name="Moeda 3 5 3 5" xfId="17049" xr:uid="{FC546A4A-E066-4305-885E-8AE0E0F8C81F}"/>
    <cellStyle name="Moeda 3 5 3 6" xfId="21353" xr:uid="{61A447BB-7AD5-4F2C-AAE5-C6CEED12399F}"/>
    <cellStyle name="Moeda 3 5 4" xfId="5073" xr:uid="{8175AC64-3AE8-4FDD-BF1E-A0E98EF42866}"/>
    <cellStyle name="Moeda 3 5 4 2" xfId="8661" xr:uid="{A4B91E29-A5E1-4804-9A24-2EF4788F1E7E}"/>
    <cellStyle name="Moeda 3 5 4 2 2" xfId="15369" xr:uid="{B0155390-FFFF-431A-9B6C-3C6826FBEE03}"/>
    <cellStyle name="Moeda 3 5 4 2 3" xfId="19798" xr:uid="{DE417383-60DE-4A6E-80A7-3B55C4DCFBEA}"/>
    <cellStyle name="Moeda 3 5 4 2 4" xfId="23832" xr:uid="{DDAD28FA-255B-413E-9801-37BC3793B7D2}"/>
    <cellStyle name="Moeda 3 5 4 3" xfId="11782" xr:uid="{01D957B2-7F4B-4474-BBD0-04F686116A2E}"/>
    <cellStyle name="Moeda 3 5 4 4" xfId="17765" xr:uid="{33A990E3-9C83-4681-ACA3-8F4C3D3CBB7E}"/>
    <cellStyle name="Moeda 3 5 4 5" xfId="21905" xr:uid="{7FAB81AC-0393-4AC1-A10C-CAC1487D2B45}"/>
    <cellStyle name="Moeda 3 5 5" xfId="6321" xr:uid="{1B12C19B-856C-4C4A-A3BC-9FB09BA9CA89}"/>
    <cellStyle name="Moeda 3 5 5 2" xfId="13029" xr:uid="{C13B9910-8025-43F2-B904-55B282EF7AAC}"/>
    <cellStyle name="Moeda 3 5 5 3" xfId="18658" xr:uid="{C11ABA8B-CD39-4E95-914D-7D9A88DDD010}"/>
    <cellStyle name="Moeda 3 5 5 4" xfId="22778" xr:uid="{CF1CA388-57E1-4E41-B054-B0F77125DBEC}"/>
    <cellStyle name="Moeda 3 5 6" xfId="9555" xr:uid="{88B2E1C4-FBDA-4CEC-A9DB-F7D2832CB70B}"/>
    <cellStyle name="Moeda 3 5 7" xfId="16254" xr:uid="{5766E981-CB15-4198-9421-1A304823B123}"/>
    <cellStyle name="Moeda 3 5 8" xfId="20851" xr:uid="{48F55E24-1529-460D-A7CC-9F78ED5F0FFB}"/>
    <cellStyle name="Moeda 3 6" xfId="974" xr:uid="{2A1E6AC7-13DB-46B6-8485-81A89C39308F}"/>
    <cellStyle name="Moeda 3 6 2" xfId="2191" xr:uid="{25CEFFB4-49DA-429C-88F2-38C9507D5D9E}"/>
    <cellStyle name="Moeda 3 6 2 2" xfId="4159" xr:uid="{B0B7707E-01DE-4EDA-8E5A-EFF2FF5F28B8}"/>
    <cellStyle name="Moeda 3 6 2 3" xfId="3230" xr:uid="{EDACEE5D-DA06-41E3-971A-F0AD1563EFDC}"/>
    <cellStyle name="Moeda 3 6 3" xfId="2839" xr:uid="{845F8148-AF96-4DEE-8E47-6EA8FF6C13C6}"/>
    <cellStyle name="Moeda 3 6 3 2" xfId="5077" xr:uid="{97868FF1-E553-43AE-AF1A-3BFAB6649586}"/>
    <cellStyle name="Moeda 3 6 3 2 2" xfId="8665" xr:uid="{D3C651F3-6156-48EE-9A60-EA426779BAF4}"/>
    <cellStyle name="Moeda 3 6 3 2 2 2" xfId="15373" xr:uid="{0FB9E2E6-694B-41C0-A9F8-55DB4A10891C}"/>
    <cellStyle name="Moeda 3 6 3 2 2 3" xfId="19802" xr:uid="{6A8CD98B-5186-4A56-97C6-2C27E1D37FC4}"/>
    <cellStyle name="Moeda 3 6 3 2 2 4" xfId="23836" xr:uid="{542DD2FB-00D3-4956-BE39-DCAACA74B5BE}"/>
    <cellStyle name="Moeda 3 6 3 2 3" xfId="11786" xr:uid="{5F3D2E8B-1285-4C3E-9820-32B5C2308789}"/>
    <cellStyle name="Moeda 3 6 3 2 4" xfId="17769" xr:uid="{6A14D909-BCF3-44B5-9C49-DC0DF67617D0}"/>
    <cellStyle name="Moeda 3 6 3 2 5" xfId="21909" xr:uid="{45F444C9-ABFC-4EF4-B34D-8F424ADD6411}"/>
    <cellStyle name="Moeda 3 6 3 3" xfId="7236" xr:uid="{7BF3591D-40B3-4350-8BA6-5EAB3F2A1BF8}"/>
    <cellStyle name="Moeda 3 6 3 3 2" xfId="13944" xr:uid="{44D88424-35A9-4130-9DD9-15BAD5DD0F9A}"/>
    <cellStyle name="Moeda 3 6 3 3 3" xfId="19283" xr:uid="{665750AA-AC25-4400-AF0B-8F77487A3EF5}"/>
    <cellStyle name="Moeda 3 6 3 3 4" xfId="23383" xr:uid="{49C231FE-421E-4D06-9ECB-29F1AD7BD08A}"/>
    <cellStyle name="Moeda 3 6 3 4" xfId="10654" xr:uid="{47AB1704-E622-4A0F-8244-9BDC5055F333}"/>
    <cellStyle name="Moeda 3 6 3 5" xfId="17152" xr:uid="{13638B5C-5B04-4CB9-B51F-6BE8E27FBEDA}"/>
    <cellStyle name="Moeda 3 6 3 6" xfId="21456" xr:uid="{EC130E6B-CFD0-4A95-B928-543E504DABEA}"/>
    <cellStyle name="Moeda 3 7" xfId="2192" xr:uid="{2527E4A7-848E-4BD6-854D-01687D55F4AC}"/>
    <cellStyle name="Moeda 3 7 2" xfId="2889" xr:uid="{C49EF741-D1EC-4507-A0ED-17B55686E6AC}"/>
    <cellStyle name="Moeda 3 7 2 2" xfId="5079" xr:uid="{9510CD8A-1D78-4C27-9BA5-B7573337C82A}"/>
    <cellStyle name="Moeda 3 7 2 2 2" xfId="8667" xr:uid="{A9C1AB2A-0BC0-4D08-A39B-3C964D8C2334}"/>
    <cellStyle name="Moeda 3 7 2 2 2 2" xfId="15375" xr:uid="{7F1DDCE1-059C-42EE-B9F3-CD7129BE0C7B}"/>
    <cellStyle name="Moeda 3 7 2 2 2 3" xfId="19804" xr:uid="{4E0673A2-7FE5-45AD-BBF1-DADB96A2FD65}"/>
    <cellStyle name="Moeda 3 7 2 2 2 4" xfId="23838" xr:uid="{6CB892A4-DBA5-4E34-8EC6-663B46CDDB49}"/>
    <cellStyle name="Moeda 3 7 2 2 3" xfId="11788" xr:uid="{A8E72F94-F883-4F75-8934-C0F6A6291D9D}"/>
    <cellStyle name="Moeda 3 7 2 2 4" xfId="17771" xr:uid="{C1FCFD35-8DA4-408C-AF8A-02A98AAC4A9C}"/>
    <cellStyle name="Moeda 3 7 2 2 5" xfId="21911" xr:uid="{3C60E03F-C55F-4D89-AADC-CDDFB982EA2C}"/>
    <cellStyle name="Moeda 3 7 2 3" xfId="7286" xr:uid="{E65208F6-AF40-4472-BFD0-2589208481D1}"/>
    <cellStyle name="Moeda 3 7 2 3 2" xfId="13994" xr:uid="{E5E8DEB6-BB8E-4DCA-BAD4-6C56E1A6B349}"/>
    <cellStyle name="Moeda 3 7 2 3 3" xfId="19333" xr:uid="{B0CC5EF0-B69C-423A-8EF2-B298D804B395}"/>
    <cellStyle name="Moeda 3 7 2 3 4" xfId="23433" xr:uid="{BD0D1F6A-B0C9-4640-8499-649E1329A8EC}"/>
    <cellStyle name="Moeda 3 7 2 4" xfId="10704" xr:uid="{CFDE2697-8DE5-4A13-9A4A-1F16DCA90A0C}"/>
    <cellStyle name="Moeda 3 7 2 5" xfId="17202" xr:uid="{002A0516-7F40-49E0-9423-907EC60A836F}"/>
    <cellStyle name="Moeda 3 7 2 6" xfId="21506" xr:uid="{9CC4995A-EA13-48A9-BFE6-BC9A05173F6E}"/>
    <cellStyle name="Moeda 3 7 3" xfId="5078" xr:uid="{43A6E16F-7664-4F36-B8A5-1887A9866C52}"/>
    <cellStyle name="Moeda 3 7 3 2" xfId="8666" xr:uid="{15BD6CA0-0BAA-4B5D-8D58-647D9C70CCC6}"/>
    <cellStyle name="Moeda 3 7 3 2 2" xfId="15374" xr:uid="{CCF57508-45B1-4C1E-8E69-FAC914D349E0}"/>
    <cellStyle name="Moeda 3 7 3 2 3" xfId="19803" xr:uid="{00AA13D0-C752-49F8-A35E-8649E4C2508C}"/>
    <cellStyle name="Moeda 3 7 3 2 4" xfId="23837" xr:uid="{B58B2033-A3A9-4D23-A3B3-EF3F1E904CB8}"/>
    <cellStyle name="Moeda 3 7 3 3" xfId="11787" xr:uid="{CE708AF7-7BC1-448D-B832-795CA88C3D6C}"/>
    <cellStyle name="Moeda 3 7 3 4" xfId="17770" xr:uid="{2BA20CEF-19F1-4D0C-A472-FB4E225DA95F}"/>
    <cellStyle name="Moeda 3 7 3 5" xfId="21910" xr:uid="{A0336F26-7DD4-4558-886E-4212F91672A6}"/>
    <cellStyle name="Moeda 3 7 4" xfId="6750" xr:uid="{26EAE74E-EA40-4B45-A5B4-CD155B082334}"/>
    <cellStyle name="Moeda 3 7 4 2" xfId="13458" xr:uid="{062EFACB-0E75-4EDA-9DA1-D9D542906AFB}"/>
    <cellStyle name="Moeda 3 7 4 3" xfId="18817" xr:uid="{9CFD0900-33EA-45C3-B8A6-BF77D2D71E5E}"/>
    <cellStyle name="Moeda 3 7 4 4" xfId="22918" xr:uid="{6C1B6A74-0449-4827-8B00-B5EFAF5D1709}"/>
    <cellStyle name="Moeda 3 7 5" xfId="10112" xr:uid="{445CB647-D53D-4158-82A0-AC5366BE942B}"/>
    <cellStyle name="Moeda 3 7 6" xfId="16683" xr:uid="{68ADDA0A-8531-43E8-834E-FF65A4274B47}"/>
    <cellStyle name="Moeda 3 7 7" xfId="20991" xr:uid="{5AC7DC2B-AFD1-495E-8ED8-5341CA29035C}"/>
    <cellStyle name="Moeda 3 8" xfId="2193" xr:uid="{5E7F60CA-1EE9-4503-810E-11EECE91492B}"/>
    <cellStyle name="Moeda 3 8 2" xfId="2956" xr:uid="{9923BA14-D0E8-44F6-B419-5A47BC8AD200}"/>
    <cellStyle name="Moeda 3 8 2 2" xfId="5081" xr:uid="{C9FAFCCE-BDE7-4F29-8224-0D787A54B21B}"/>
    <cellStyle name="Moeda 3 8 2 2 2" xfId="8669" xr:uid="{8CE013A4-7A54-46E0-B99A-BD47F0093D6B}"/>
    <cellStyle name="Moeda 3 8 2 2 2 2" xfId="15377" xr:uid="{F0B2D968-E1D9-454E-8699-D580F6E9EE5F}"/>
    <cellStyle name="Moeda 3 8 2 2 2 3" xfId="19806" xr:uid="{8FCBD4D8-361B-461E-A19E-8FF70B10F315}"/>
    <cellStyle name="Moeda 3 8 2 2 2 4" xfId="23840" xr:uid="{B9DDD58E-B48B-4D50-9C0D-4E39744DB51B}"/>
    <cellStyle name="Moeda 3 8 2 2 3" xfId="11790" xr:uid="{7B05BCFC-014D-4514-9DA7-41E7074C89CD}"/>
    <cellStyle name="Moeda 3 8 2 2 4" xfId="17773" xr:uid="{C5B9F020-3A82-482F-8C1C-37C646637774}"/>
    <cellStyle name="Moeda 3 8 2 2 5" xfId="21913" xr:uid="{B4201C2F-0204-4EAE-9DB8-0D137348FBC3}"/>
    <cellStyle name="Moeda 3 8 2 3" xfId="7353" xr:uid="{C41E6A96-2DFA-4422-AC91-647B01820B95}"/>
    <cellStyle name="Moeda 3 8 2 3 2" xfId="14061" xr:uid="{BB1F1A18-EA7E-4652-9AF8-C0A5BBA1521B}"/>
    <cellStyle name="Moeda 3 8 2 3 3" xfId="19400" xr:uid="{08E8310D-ADA8-464E-82E0-68C5B16A0513}"/>
    <cellStyle name="Moeda 3 8 2 3 4" xfId="23500" xr:uid="{090B1FD8-14A5-470D-A291-80B7A524A307}"/>
    <cellStyle name="Moeda 3 8 2 4" xfId="10771" xr:uid="{4B02BC3F-A7E6-40EF-AD3C-F6F6A2A4C563}"/>
    <cellStyle name="Moeda 3 8 2 5" xfId="17269" xr:uid="{ABEBCB1F-EE05-4D68-8B60-B9FDD079C6E7}"/>
    <cellStyle name="Moeda 3 8 2 6" xfId="21573" xr:uid="{583FE97F-3D6C-4FDE-94E4-0EF2AF15E5F5}"/>
    <cellStyle name="Moeda 3 8 3" xfId="5080" xr:uid="{889B5022-5B84-4E6D-8480-C4249B20B1BB}"/>
    <cellStyle name="Moeda 3 8 3 2" xfId="8668" xr:uid="{64FBD8CB-222B-4725-BAC3-4421392494E3}"/>
    <cellStyle name="Moeda 3 8 3 2 2" xfId="15376" xr:uid="{C18EC851-F583-4CAA-81AC-B8EE88EA1176}"/>
    <cellStyle name="Moeda 3 8 3 2 3" xfId="19805" xr:uid="{DB1576B7-4A17-4693-9D95-1397E69EF7CD}"/>
    <cellStyle name="Moeda 3 8 3 2 4" xfId="23839" xr:uid="{7BB0B6B2-EEBF-43C7-BDC2-B80E300F3A70}"/>
    <cellStyle name="Moeda 3 8 3 3" xfId="11789" xr:uid="{70FCAC2E-1C0C-4558-A4B8-3823C75850BA}"/>
    <cellStyle name="Moeda 3 8 3 4" xfId="17772" xr:uid="{BBCA1779-6F0C-4802-BBB2-632BB4B8090E}"/>
    <cellStyle name="Moeda 3 8 3 5" xfId="21912" xr:uid="{4BB7B537-3A93-4B85-A266-3498D0EC593D}"/>
    <cellStyle name="Moeda 3 8 4" xfId="6751" xr:uid="{37B6279C-BB27-4D5D-98FF-AECDA4A445E4}"/>
    <cellStyle name="Moeda 3 8 4 2" xfId="13459" xr:uid="{D53E14D4-2468-48C3-8C4C-AD96B7D61769}"/>
    <cellStyle name="Moeda 3 8 4 3" xfId="18818" xr:uid="{1BDBBB8D-77BD-4E98-8BD9-A2FDC454FA84}"/>
    <cellStyle name="Moeda 3 8 4 4" xfId="22919" xr:uid="{4920A69D-563A-43F5-8FC7-F99566FB82F3}"/>
    <cellStyle name="Moeda 3 8 5" xfId="10113" xr:uid="{E7E35DF5-5A31-433A-8A12-79BE4FA81220}"/>
    <cellStyle name="Moeda 3 8 6" xfId="16684" xr:uid="{07E134D5-E8DB-4B63-B66C-4F9A1CBC7A27}"/>
    <cellStyle name="Moeda 3 8 7" xfId="20992" xr:uid="{21D34D43-E240-43C2-B32B-A5987EBBE140}"/>
    <cellStyle name="Moeda 3 9" xfId="2655" xr:uid="{805E5B48-2DC4-4570-B535-A5DCB8A6537A}"/>
    <cellStyle name="Moeda 3 9 2" xfId="5082" xr:uid="{4CF80289-42CA-446B-A808-0FE21AB9E340}"/>
    <cellStyle name="Moeda 3 9 2 2" xfId="8670" xr:uid="{3D8CCE38-1256-4857-B06E-E639D88E3652}"/>
    <cellStyle name="Moeda 3 9 2 2 2" xfId="15378" xr:uid="{22DE07C2-6108-4A50-B1F9-DEB727B9D425}"/>
    <cellStyle name="Moeda 3 9 2 2 3" xfId="19807" xr:uid="{E618CB7B-D7FF-48D0-B66F-A8EF20D30F8D}"/>
    <cellStyle name="Moeda 3 9 2 2 4" xfId="23841" xr:uid="{BDE688CE-B2C2-4CBA-A716-16ACE0698147}"/>
    <cellStyle name="Moeda 3 9 2 3" xfId="11791" xr:uid="{9E9457AD-FFF2-4783-B5B8-FA18D6E4DF63}"/>
    <cellStyle name="Moeda 3 9 2 4" xfId="17774" xr:uid="{5FB8D400-85E7-42C4-B276-8879CA3327E7}"/>
    <cellStyle name="Moeda 3 9 2 5" xfId="21914" xr:uid="{36DD77C7-F254-4B7E-977E-6B9801701624}"/>
    <cellStyle name="Moeda 3 9 3" xfId="7056" xr:uid="{8D5FB3A1-9F07-4A70-865D-6973358D238B}"/>
    <cellStyle name="Moeda 3 9 3 2" xfId="13764" xr:uid="{B5CC9C30-63A6-4680-BC34-50495E1A6011}"/>
    <cellStyle name="Moeda 3 9 3 3" xfId="19103" xr:uid="{6C4DC54C-BC30-4ADE-BD6F-FFD2190958DD}"/>
    <cellStyle name="Moeda 3 9 3 4" xfId="23203" xr:uid="{48CCBF6E-E659-4201-B42B-7CEB8E3B4B9C}"/>
    <cellStyle name="Moeda 3 9 4" xfId="10473" xr:uid="{E3930CA9-F963-44F2-BFAB-7F52B45D90FE}"/>
    <cellStyle name="Moeda 3 9 5" xfId="16972" xr:uid="{8CCB12C3-9C89-4BB7-8537-E5A828F980BD}"/>
    <cellStyle name="Moeda 3 9 6" xfId="21276" xr:uid="{CB78829A-ADB0-45FA-8A49-FA450D7DA327}"/>
    <cellStyle name="Moeda 4" xfId="129" xr:uid="{1DCADF87-74C1-4DE5-BDE5-2A6C83302549}"/>
    <cellStyle name="Moeda 4 2" xfId="187" xr:uid="{3DEB8EEE-C0B7-49FA-86F0-D7C24EAAD8F3}"/>
    <cellStyle name="Moeda 4 2 2" xfId="4144" xr:uid="{920BEE19-9D24-4101-B55F-7E4F4E788CD1}"/>
    <cellStyle name="Moeda 4 2 2 2" xfId="11373" xr:uid="{A711B442-7B16-48C5-82C9-39AE4B96A504}"/>
    <cellStyle name="Moeda 4 2 3" xfId="3215" xr:uid="{6ED0ABA9-4DC2-4545-BDBC-82BC8EF9C256}"/>
    <cellStyle name="Moeda 4 2 3 2" xfId="10977" xr:uid="{5C8904C5-6467-40EF-B3DB-D71DFBCDA41A}"/>
    <cellStyle name="Moeda 4 2 4" xfId="9556" xr:uid="{67570A2B-1329-44F3-86BC-CC58C72A05FD}"/>
    <cellStyle name="Moeda 4 3" xfId="188" xr:uid="{62E8A226-7833-4AC9-967D-94A28BAACE8D}"/>
    <cellStyle name="Moeda 4 3 2" xfId="4140" xr:uid="{2B0B4AEA-841A-42EC-A800-4DDC30D226D4}"/>
    <cellStyle name="Moeda 4 3 2 2" xfId="11370" xr:uid="{4B06D879-E156-4EBA-931D-227CAF188B55}"/>
    <cellStyle name="Moeda 4 3 3" xfId="3211" xr:uid="{A5DD1152-AA4E-43E2-BEE8-3EF345687E34}"/>
    <cellStyle name="Moeda 4 3 3 2" xfId="10974" xr:uid="{4C11AEA6-B05C-4F5C-A730-45E87C790205}"/>
    <cellStyle name="Moeda 4 3 4" xfId="9557" xr:uid="{506E007B-6A1B-4664-956A-A21BD7D4299A}"/>
    <cellStyle name="Moeda 4 4" xfId="4128" xr:uid="{E7A0D84E-AEC6-4C4A-B06E-38C84BE68274}"/>
    <cellStyle name="Moeda 4 4 2" xfId="11369" xr:uid="{93C15C13-B15D-4D6A-8989-31975E042914}"/>
    <cellStyle name="Moeda 4 5" xfId="3199" xr:uid="{D702868C-5FA6-4178-B58B-D41A330C7050}"/>
    <cellStyle name="Moeda 4 5 2" xfId="10973" xr:uid="{75CAA64B-7021-4A48-B7B6-8079C881F667}"/>
    <cellStyle name="Moeda 4 6" xfId="9525" xr:uid="{8F469961-7E4D-4104-AA27-422924615FEE}"/>
    <cellStyle name="Moeda 5" xfId="174" xr:uid="{7F6B791C-A67B-409D-896D-EB26BA812B43}"/>
    <cellStyle name="Moeda 5 10" xfId="9549" xr:uid="{7E688848-DAA0-4C19-A2DD-DF33B5122836}"/>
    <cellStyle name="Moeda 5 11" xfId="16248" xr:uid="{74D13B31-0C3F-4BD1-BDD7-70E1E97E51C3}"/>
    <cellStyle name="Moeda 5 12" xfId="20845" xr:uid="{CB47D94C-5415-4152-A36A-508C8DD37259}"/>
    <cellStyle name="Moeda 5 2" xfId="189" xr:uid="{29C2D1BD-658D-48DE-BD36-40A6E495C5F1}"/>
    <cellStyle name="Moeda 5 2 2" xfId="976" xr:uid="{118A2F1B-D5BD-40EC-8A76-34BDC217340A}"/>
    <cellStyle name="Moeda 5 2 3" xfId="4151" xr:uid="{639877F4-5FF1-4D02-A574-35879A272ADF}"/>
    <cellStyle name="Moeda 5 2 3 2" xfId="11374" xr:uid="{BE0B0EE4-AC34-4CDA-9291-585DC0BD00E6}"/>
    <cellStyle name="Moeda 5 2 4" xfId="3222" xr:uid="{D56B97D3-056D-4161-AEE0-41E2F0722CB4}"/>
    <cellStyle name="Moeda 5 2 4 2" xfId="10978" xr:uid="{26DC3F65-07C0-41A7-BD2C-DB187F43A1C9}"/>
    <cellStyle name="Moeda 5 2 5" xfId="9558" xr:uid="{38F43129-B5BE-4C05-B8E9-61293E735E3E}"/>
    <cellStyle name="Moeda 5 3" xfId="190" xr:uid="{3539DDBF-865B-4F6D-A893-8454F5439869}"/>
    <cellStyle name="Moeda 5 3 2" xfId="9559" xr:uid="{AFD80790-852A-4B60-9E0D-B1F8AD3A0618}"/>
    <cellStyle name="Moeda 5 4" xfId="975" xr:uid="{851BECD9-516C-41E9-ABF3-25FF48DFD56E}"/>
    <cellStyle name="Moeda 5 5" xfId="2194" xr:uid="{0E80846E-D70F-47DE-A4FB-8D3C3F698858}"/>
    <cellStyle name="Moeda 5 5 2" xfId="3116" xr:uid="{A1092A29-833B-44A3-9829-AD623FCB0875}"/>
    <cellStyle name="Moeda 5 5 2 2" xfId="5085" xr:uid="{73D2B2D4-BBC7-4C3F-AFE5-09970139756B}"/>
    <cellStyle name="Moeda 5 5 2 2 2" xfId="8673" xr:uid="{B10DE63B-04A8-49D2-B97C-299B829D3DF8}"/>
    <cellStyle name="Moeda 5 5 2 2 2 2" xfId="15381" xr:uid="{ABD4D4AD-914A-4025-990C-03C9E3B8C8E5}"/>
    <cellStyle name="Moeda 5 5 2 2 2 3" xfId="19810" xr:uid="{444C0002-C4DE-49FF-A0EA-4B7AA5201D24}"/>
    <cellStyle name="Moeda 5 5 2 2 2 4" xfId="23844" xr:uid="{003BC2A0-041A-4821-81AD-F3576C75A4DE}"/>
    <cellStyle name="Moeda 5 5 2 2 3" xfId="11794" xr:uid="{AD2A7461-97C6-4C3F-9055-10E347EC40BC}"/>
    <cellStyle name="Moeda 5 5 2 2 4" xfId="17777" xr:uid="{EB835B48-44DE-4932-BAAA-257760CE0129}"/>
    <cellStyle name="Moeda 5 5 2 2 5" xfId="21917" xr:uid="{EE8263B3-C224-4219-B3DA-64584CCE24AB}"/>
    <cellStyle name="Moeda 5 5 2 3" xfId="7513" xr:uid="{E642F868-1A23-409F-81E9-44A2B3254698}"/>
    <cellStyle name="Moeda 5 5 2 3 2" xfId="14221" xr:uid="{707744A6-91A5-402A-9EEE-06A10A4DEE38}"/>
    <cellStyle name="Moeda 5 5 2 3 3" xfId="19559" xr:uid="{B9796C04-6AEE-4BE3-94FF-807DA302C115}"/>
    <cellStyle name="Moeda 5 5 2 3 4" xfId="23659" xr:uid="{4372B4AD-5D46-46C2-BDAC-1BB082E11AD0}"/>
    <cellStyle name="Moeda 5 5 2 4" xfId="10930" xr:uid="{6C76F811-A9B7-4680-8D96-84A916A44C70}"/>
    <cellStyle name="Moeda 5 5 2 5" xfId="17428" xr:uid="{37154092-6D0F-47D3-AB29-2D3D932F172A}"/>
    <cellStyle name="Moeda 5 5 2 6" xfId="21732" xr:uid="{037C1393-AF87-4F4F-838D-F16F6CE770CF}"/>
    <cellStyle name="Moeda 5 5 3" xfId="5084" xr:uid="{118F32A8-228D-47AA-9612-2F22011F7471}"/>
    <cellStyle name="Moeda 5 5 3 2" xfId="8672" xr:uid="{C1385410-1EA8-4817-9D02-43BB3A399607}"/>
    <cellStyle name="Moeda 5 5 3 2 2" xfId="15380" xr:uid="{433D5BED-B220-4B1E-9202-A9C580277AB6}"/>
    <cellStyle name="Moeda 5 5 3 2 3" xfId="19809" xr:uid="{63A2D38F-44E0-43C0-8EFD-9DFA56D1BC90}"/>
    <cellStyle name="Moeda 5 5 3 2 4" xfId="23843" xr:uid="{B7DA26B8-580D-4B4C-B0B6-978D1D760A1B}"/>
    <cellStyle name="Moeda 5 5 3 3" xfId="11793" xr:uid="{50C66372-72C9-46F2-967A-BD544243D142}"/>
    <cellStyle name="Moeda 5 5 3 4" xfId="17776" xr:uid="{A4CD220A-B661-4BBB-8DBF-B99A0288DB30}"/>
    <cellStyle name="Moeda 5 5 3 5" xfId="21916" xr:uid="{B2C9FF0F-FEC7-4BC0-8075-385478159DDE}"/>
    <cellStyle name="Moeda 5 5 4" xfId="6752" xr:uid="{9B3CD2D1-0936-441C-8969-D54DC235E085}"/>
    <cellStyle name="Moeda 5 5 4 2" xfId="13460" xr:uid="{B8A72384-4D5B-4975-9431-75A7BFA29EE5}"/>
    <cellStyle name="Moeda 5 5 4 3" xfId="18819" xr:uid="{D3E69BB9-1414-4192-A2EA-EC63DA9360B0}"/>
    <cellStyle name="Moeda 5 5 4 4" xfId="22920" xr:uid="{165E1A62-5F05-4B20-8838-AD7B69D65811}"/>
    <cellStyle name="Moeda 5 5 5" xfId="10114" xr:uid="{95A6D1E3-F38F-4432-8AC6-BB2DD2FD8A0A}"/>
    <cellStyle name="Moeda 5 5 6" xfId="16685" xr:uid="{B73F1366-9CED-4EEA-BD98-665437F7BD45}"/>
    <cellStyle name="Moeda 5 5 7" xfId="20993" xr:uid="{D4CE77FC-642C-4267-9F1E-69EC7FE4B4F7}"/>
    <cellStyle name="Moeda 5 6" xfId="4120" xr:uid="{7899EE62-9C43-41EE-BB17-346D01CCA5E9}"/>
    <cellStyle name="Moeda 5 6 2" xfId="11368" xr:uid="{D154CA91-EC3C-4EE5-8B26-4A8F3E967672}"/>
    <cellStyle name="Moeda 5 7" xfId="3191" xr:uid="{23F317C7-F41B-49F7-89CA-8AD31B7CDBF5}"/>
    <cellStyle name="Moeda 5 7 2" xfId="10972" xr:uid="{E4D0AD1F-D7B2-4EAB-88DC-332075B13432}"/>
    <cellStyle name="Moeda 5 8" xfId="5083" xr:uid="{00287E12-CFC6-4B3B-87AE-900D2808A37A}"/>
    <cellStyle name="Moeda 5 8 2" xfId="8671" xr:uid="{671D6EC5-8FA4-4E68-85CA-A407E8657062}"/>
    <cellStyle name="Moeda 5 8 2 2" xfId="15379" xr:uid="{E661BBB1-3FBB-47FF-B6E6-A4452017217A}"/>
    <cellStyle name="Moeda 5 8 2 3" xfId="19808" xr:uid="{95A05DAC-4FFB-42BA-BC15-D0B664BE429E}"/>
    <cellStyle name="Moeda 5 8 2 4" xfId="23842" xr:uid="{B01AF9B0-A6D2-46B5-8951-051F1124FE48}"/>
    <cellStyle name="Moeda 5 8 3" xfId="11792" xr:uid="{B5C8C667-266C-4BE6-9FAE-1E56C3CB2213}"/>
    <cellStyle name="Moeda 5 8 4" xfId="17775" xr:uid="{EC620081-5E7B-4EC4-A43A-2117FB759A3D}"/>
    <cellStyle name="Moeda 5 8 5" xfId="21915" xr:uid="{FAEA2042-0DFF-47D5-8400-53564C3A4DCC}"/>
    <cellStyle name="Moeda 5 9" xfId="6314" xr:uid="{7D03B2AC-F5A1-4D33-8D3F-A38F576F1F6B}"/>
    <cellStyle name="Moeda 5 9 2" xfId="13022" xr:uid="{EAF2F5A0-C173-4F66-AD89-6CB4B7184551}"/>
    <cellStyle name="Moeda 5 9 3" xfId="18652" xr:uid="{908FB0C9-1A12-488E-8158-F74CE796D3D3}"/>
    <cellStyle name="Moeda 5 9 4" xfId="22772" xr:uid="{FB269A0B-41F8-4E71-8B0F-342CB9EDCE74}"/>
    <cellStyle name="Moeda 6" xfId="191" xr:uid="{0EACB4A1-37FF-416F-8E9C-54417731A65F}"/>
    <cellStyle name="Moeda 6 2" xfId="192" xr:uid="{B60A1DDF-89FD-4630-8AD4-AEADF2C2A202}"/>
    <cellStyle name="Moeda 6 2 2" xfId="3107" xr:uid="{81A3EDE9-A808-4644-A1DD-D24CE6D28112}"/>
    <cellStyle name="Moeda 6 2 2 2" xfId="5088" xr:uid="{9DD8D361-B151-4494-868A-B1FCD09EC70D}"/>
    <cellStyle name="Moeda 6 2 2 2 2" xfId="8676" xr:uid="{EC1B5518-EF20-468E-AAEF-5790147A6452}"/>
    <cellStyle name="Moeda 6 2 2 2 2 2" xfId="15384" xr:uid="{E40A68DC-2D18-4B95-B07B-F2FE9221E20A}"/>
    <cellStyle name="Moeda 6 2 2 2 2 3" xfId="19813" xr:uid="{11E5885C-9224-44C3-87A4-2D35B5A52095}"/>
    <cellStyle name="Moeda 6 2 2 2 2 4" xfId="23847" xr:uid="{6444FB63-6059-436C-877D-2746B110F8BE}"/>
    <cellStyle name="Moeda 6 2 2 2 3" xfId="11797" xr:uid="{FA0D9907-0A66-4853-9448-5FAAB77E2380}"/>
    <cellStyle name="Moeda 6 2 2 2 4" xfId="17780" xr:uid="{3D90615C-9B6C-409E-A0EC-BE6726F8B6F2}"/>
    <cellStyle name="Moeda 6 2 2 2 5" xfId="21920" xr:uid="{E7AC16AA-75B1-45E9-AF29-B7E0B10A0E0E}"/>
    <cellStyle name="Moeda 6 2 2 3" xfId="7504" xr:uid="{E437201D-9CAF-447F-AEBA-D0299E177AA7}"/>
    <cellStyle name="Moeda 6 2 2 3 2" xfId="14212" xr:uid="{A02075D8-706E-4D86-953A-38D9348BF511}"/>
    <cellStyle name="Moeda 6 2 2 3 3" xfId="19550" xr:uid="{C46BC51C-A60C-4286-BED5-908BD4D45A0F}"/>
    <cellStyle name="Moeda 6 2 2 3 4" xfId="23650" xr:uid="{0CA4C857-DDF0-4AC7-B650-D08FFA8B8781}"/>
    <cellStyle name="Moeda 6 2 2 4" xfId="10921" xr:uid="{22DC95EF-5D80-4A3D-A216-DD5580A4660A}"/>
    <cellStyle name="Moeda 6 2 2 5" xfId="17419" xr:uid="{55452EDD-1FF0-4A2B-8D18-EBFC6453180A}"/>
    <cellStyle name="Moeda 6 2 2 6" xfId="21723" xr:uid="{8664BAA0-CCA0-4B5B-810D-5A2736DC642F}"/>
    <cellStyle name="Moeda 6 2 3" xfId="5087" xr:uid="{CF2EAA96-10B1-45CB-AD67-6A1E00EE942D}"/>
    <cellStyle name="Moeda 6 2 3 2" xfId="8675" xr:uid="{0FFFA1DC-2442-4D95-B40B-D9D7F6F8C94E}"/>
    <cellStyle name="Moeda 6 2 3 2 2" xfId="15383" xr:uid="{2C5AB07F-843C-4AC5-B68B-BD337CD56F7A}"/>
    <cellStyle name="Moeda 6 2 3 2 3" xfId="19812" xr:uid="{0CD31C12-44D4-43CB-A807-AA8DA8D57FE6}"/>
    <cellStyle name="Moeda 6 2 3 2 4" xfId="23846" xr:uid="{F6979F43-8D47-40D2-8734-83560ABB87DC}"/>
    <cellStyle name="Moeda 6 2 3 3" xfId="11796" xr:uid="{495A3440-028D-46E4-8EC4-A48961FBD12E}"/>
    <cellStyle name="Moeda 6 2 3 4" xfId="17779" xr:uid="{86AD6186-E198-4BE9-800A-383D39CC1361}"/>
    <cellStyle name="Moeda 6 2 3 5" xfId="21919" xr:uid="{60D9A2E6-0FE4-43E1-8B4D-3793679A0429}"/>
    <cellStyle name="Moeda 6 2 4" xfId="6323" xr:uid="{465C4FFF-FD79-4CD9-A36F-C17E64D9393F}"/>
    <cellStyle name="Moeda 6 2 4 2" xfId="13031" xr:uid="{1775928B-AACE-4C92-8365-2DABC9A6B046}"/>
    <cellStyle name="Moeda 6 2 4 3" xfId="18660" xr:uid="{CEB565AE-C30F-4A7D-A7A2-08D06A3B8431}"/>
    <cellStyle name="Moeda 6 2 4 4" xfId="22780" xr:uid="{9920E1BA-60C1-42E5-9470-7BB20D8D50D6}"/>
    <cellStyle name="Moeda 6 2 5" xfId="9561" xr:uid="{DD47D36F-9C75-45EB-A123-91FCB405CD9F}"/>
    <cellStyle name="Moeda 6 2 6" xfId="16256" xr:uid="{6144AB02-F244-4C54-9BA2-5EBFCACDE270}"/>
    <cellStyle name="Moeda 6 2 7" xfId="20853" xr:uid="{8B5DD766-040E-4796-B278-271357AA48C4}"/>
    <cellStyle name="Moeda 6 3" xfId="2972" xr:uid="{0DA57CFF-D891-4C4A-904B-DC4449BD2BC5}"/>
    <cellStyle name="Moeda 6 3 2" xfId="5089" xr:uid="{D98070AC-5110-4669-AAC5-084369896FC1}"/>
    <cellStyle name="Moeda 6 3 2 2" xfId="8677" xr:uid="{E281BCF5-23C0-48C7-9928-9C13182E41B5}"/>
    <cellStyle name="Moeda 6 3 2 2 2" xfId="15385" xr:uid="{6EACE981-93FA-4D32-B89A-B9C7D373C7D1}"/>
    <cellStyle name="Moeda 6 3 2 2 3" xfId="19814" xr:uid="{33BA7C3D-4B2E-43F4-980C-F6DB6FA4DC68}"/>
    <cellStyle name="Moeda 6 3 2 2 4" xfId="23848" xr:uid="{6A8BBBF7-5BAC-4DE9-93E2-0331FCFB5E83}"/>
    <cellStyle name="Moeda 6 3 2 3" xfId="11798" xr:uid="{4CEDEE42-4100-4FED-9F89-4D57049C35C3}"/>
    <cellStyle name="Moeda 6 3 2 4" xfId="17781" xr:uid="{4A1E5C67-3173-46B1-A160-26B9C2B5A838}"/>
    <cellStyle name="Moeda 6 3 2 5" xfId="21921" xr:uid="{9545C680-3FAF-404B-A4F4-3B8952D25D50}"/>
    <cellStyle name="Moeda 6 3 3" xfId="7369" xr:uid="{FB0D3B8A-1046-4F98-BF36-4427750386EA}"/>
    <cellStyle name="Moeda 6 3 3 2" xfId="14077" xr:uid="{59E44708-4926-42CD-B5A2-D82EB9E587D1}"/>
    <cellStyle name="Moeda 6 3 3 3" xfId="19415" xr:uid="{1DC349BD-CC9D-4D42-B495-B1620D63EFD1}"/>
    <cellStyle name="Moeda 6 3 3 4" xfId="23515" xr:uid="{96E5793E-305D-4604-8AF5-580B2238FC80}"/>
    <cellStyle name="Moeda 6 3 4" xfId="10786" xr:uid="{CEDB87EE-031E-4AC3-8161-52667157E0F2}"/>
    <cellStyle name="Moeda 6 3 5" xfId="17284" xr:uid="{5932D338-A648-4584-96CE-2821E3455E26}"/>
    <cellStyle name="Moeda 6 3 6" xfId="21588" xr:uid="{4A9F7299-03DE-4F96-A9D2-82461506A58A}"/>
    <cellStyle name="Moeda 6 4" xfId="5086" xr:uid="{8145CB1C-4307-4156-A94F-A6D8D2CEF286}"/>
    <cellStyle name="Moeda 6 4 2" xfId="8674" xr:uid="{650EC473-805E-4860-BC07-172E845D68C4}"/>
    <cellStyle name="Moeda 6 4 2 2" xfId="15382" xr:uid="{3A4D0EF6-4169-422E-93D5-7F940DBD469B}"/>
    <cellStyle name="Moeda 6 4 2 3" xfId="19811" xr:uid="{1731D033-4AFE-4710-9733-2151E204D7B8}"/>
    <cellStyle name="Moeda 6 4 2 4" xfId="23845" xr:uid="{C50A5382-D495-4A8E-B778-9977113DE1DB}"/>
    <cellStyle name="Moeda 6 4 3" xfId="11795" xr:uid="{3F302DC8-A06B-4026-849D-5C1C8777CF05}"/>
    <cellStyle name="Moeda 6 4 4" xfId="17778" xr:uid="{2E5A50F5-A554-4ECA-9D6D-E371AD14C60F}"/>
    <cellStyle name="Moeda 6 4 5" xfId="21918" xr:uid="{4F9A7979-D283-4DB1-9EB5-9C897971E2CB}"/>
    <cellStyle name="Moeda 6 5" xfId="6322" xr:uid="{2B0063C9-179E-4888-8265-5ED350C1201E}"/>
    <cellStyle name="Moeda 6 5 2" xfId="13030" xr:uid="{50404724-2D18-4CEA-AD03-8C2A0EF4D7DF}"/>
    <cellStyle name="Moeda 6 5 3" xfId="18659" xr:uid="{47EF7EC7-46B5-4810-AB47-B65D01D26E88}"/>
    <cellStyle name="Moeda 6 5 4" xfId="22779" xr:uid="{C05FB4EC-C0EA-4944-862A-0FF895147AB8}"/>
    <cellStyle name="Moeda 6 6" xfId="9560" xr:uid="{5BE05950-0CA6-45C5-B980-4029341F8772}"/>
    <cellStyle name="Moeda 6 7" xfId="16255" xr:uid="{4E40FC61-C008-4522-AE83-FA5AC52C97FB}"/>
    <cellStyle name="Moeda 6 8" xfId="20852" xr:uid="{8B4677DA-D27F-4076-BD10-A2ED9BDB4EF5}"/>
    <cellStyle name="Moeda 7" xfId="2195" xr:uid="{CA077D6E-B11F-403A-B5CA-90826242F546}"/>
    <cellStyle name="Moeda 7 2" xfId="4153" xr:uid="{612AED2E-5BFE-43A2-BD8E-DD523E4F3755}"/>
    <cellStyle name="Moeda 7 3" xfId="3224" xr:uid="{EF8EB974-0F08-4812-83E7-2659745EF990}"/>
    <cellStyle name="Moeda 8" xfId="2196" xr:uid="{C0AFA50C-D284-4DEC-BE97-936935664675}"/>
    <cellStyle name="Moeda 9" xfId="9498" xr:uid="{A6682500-EE0B-4E3A-9E14-D858D0FF32FF}"/>
    <cellStyle name="Moeda 9 2" xfId="16206" xr:uid="{F6BA9D10-283A-4A3F-9CFE-C820503872AC}"/>
    <cellStyle name="Moeda0" xfId="87" xr:uid="{3C71AD04-7491-4553-908A-D2337C49E505}"/>
    <cellStyle name="Neutra 10 2" xfId="977" xr:uid="{A71793A9-CB5B-4A3D-81F5-C32441490631}"/>
    <cellStyle name="Neutra 11 2" xfId="978" xr:uid="{E455B911-9E77-4D2F-838A-C2E5385C6A2A}"/>
    <cellStyle name="Neutra 12 2" xfId="979" xr:uid="{6678FD7E-585B-4960-B3A9-6F905F56B720}"/>
    <cellStyle name="Neutra 13 2" xfId="980" xr:uid="{ED722691-0FAC-4700-B4BC-F3C4CE7B169F}"/>
    <cellStyle name="Neutra 14 2" xfId="981" xr:uid="{7B7BD4CF-9294-4663-B756-7A434D21A952}"/>
    <cellStyle name="Neutra 15 2" xfId="982" xr:uid="{499AB9AA-55FD-4A03-BB38-DA6E7F389C21}"/>
    <cellStyle name="Neutra 16 2" xfId="983" xr:uid="{009B545D-C351-4BC3-A91D-ECECE780B641}"/>
    <cellStyle name="Neutra 17 2" xfId="984" xr:uid="{A0080462-6B7E-4234-B72D-ECC2DF4D637B}"/>
    <cellStyle name="Neutra 2" xfId="985" xr:uid="{5CFEDEB9-AA63-40C1-8D6D-75FD538766E7}"/>
    <cellStyle name="Neutra 2 2" xfId="986" xr:uid="{CEE09C91-A6AB-47E4-8E2F-403B22B7A4BA}"/>
    <cellStyle name="Neutra 3" xfId="987" xr:uid="{0AD60ED6-DC92-4A8C-8976-1400E1FCC5C1}"/>
    <cellStyle name="Neutra 3 2" xfId="988" xr:uid="{F1E01269-5997-443A-941C-D0EBA8B151CF}"/>
    <cellStyle name="Neutra 4" xfId="989" xr:uid="{6AA64F39-5108-4D85-8747-C9D3909378A2}"/>
    <cellStyle name="Neutra 4 2" xfId="990" xr:uid="{6009983E-EE19-4C0A-8988-029ACCA1376D}"/>
    <cellStyle name="Neutra 5" xfId="991" xr:uid="{23D57ACE-D7C0-4A97-828C-6E1CAFF842FD}"/>
    <cellStyle name="Neutra 5 2" xfId="992" xr:uid="{75E855CD-21D5-4A26-A343-8D707BDC4907}"/>
    <cellStyle name="Neutra 6 2" xfId="993" xr:uid="{F3A96A00-9D94-4416-AF82-F4F2AF804543}"/>
    <cellStyle name="Neutra 7 2" xfId="994" xr:uid="{68CCE893-A9B7-4537-900D-9805EA7CDF42}"/>
    <cellStyle name="Neutra 8 2" xfId="995" xr:uid="{7D28DC56-E5A4-4366-9ED5-7E4D2FDB8EAF}"/>
    <cellStyle name="Neutra 9 2" xfId="996" xr:uid="{63C106D5-FF4B-495A-BB82-63B00BC08288}"/>
    <cellStyle name="Normal" xfId="0" builtinId="0"/>
    <cellStyle name="Normal 10" xfId="88" xr:uid="{DD1CB9D2-8D31-45DD-B877-47E662C7D7EC}"/>
    <cellStyle name="Normal 10 2" xfId="997" xr:uid="{C34F32C6-C924-4ADC-BE4A-97426BDBCE6D}"/>
    <cellStyle name="Normal 10 2 2" xfId="998" xr:uid="{CF24FB4D-E118-406C-9DD5-FF6D701DB940}"/>
    <cellStyle name="Normal 10 2 2 2" xfId="4160" xr:uid="{25EC61DC-D30C-4CFB-88A8-A0B438EB7A91}"/>
    <cellStyle name="Normal 10 2 2 3" xfId="3231" xr:uid="{768A490B-9D11-40C0-B299-15D888DCF4E5}"/>
    <cellStyle name="Normal 10 2 3" xfId="3186" xr:uid="{3E24B969-F82B-42B1-9688-4996C672BAD2}"/>
    <cellStyle name="Normal 100" xfId="999" xr:uid="{4B5E8B18-A900-4D15-A93E-B826215F0137}"/>
    <cellStyle name="Normal 100 2" xfId="4161" xr:uid="{49C06164-06AD-4D61-8086-29D963FA8306}"/>
    <cellStyle name="Normal 100 3" xfId="3232" xr:uid="{288950B1-336F-440F-881F-E7B135774C51}"/>
    <cellStyle name="Normal 101" xfId="1000" xr:uid="{E56B6C94-AA35-4F7F-A7E0-666BB2B0BD00}"/>
    <cellStyle name="Normal 101 2" xfId="4162" xr:uid="{2B844084-DEFC-4436-8251-3600BA671F99}"/>
    <cellStyle name="Normal 101 3" xfId="3233" xr:uid="{517B8AD6-734F-4C1B-9949-5E13D3FC9CAC}"/>
    <cellStyle name="Normal 102" xfId="1001" xr:uid="{7C84A506-32F9-4181-A39D-BE857190E6D5}"/>
    <cellStyle name="Normal 102 2" xfId="4163" xr:uid="{AF0EDEA9-4355-4EAD-87CE-36436F87F532}"/>
    <cellStyle name="Normal 102 3" xfId="3234" xr:uid="{CBA5E127-A3D8-4E09-BA38-B12265E07DCF}"/>
    <cellStyle name="Normal 103" xfId="1002" xr:uid="{41F4D7C9-A8B6-487E-A363-0DDC8CE76AB9}"/>
    <cellStyle name="Normal 103 2" xfId="4164" xr:uid="{90CCDAF0-79DF-479A-B594-1C19B71CD046}"/>
    <cellStyle name="Normal 103 3" xfId="3235" xr:uid="{DAA3BFDD-BA5C-4356-BBED-29515AE54534}"/>
    <cellStyle name="Normal 104" xfId="1003" xr:uid="{A576AB9F-0867-4469-BF24-29AD66871A67}"/>
    <cellStyle name="Normal 104 2" xfId="4165" xr:uid="{881653DB-4296-4E6D-B1D2-DA5650066D63}"/>
    <cellStyle name="Normal 104 3" xfId="3236" xr:uid="{01B685A2-95C9-4803-847E-EF6F58BAD06F}"/>
    <cellStyle name="Normal 105" xfId="1004" xr:uid="{DA7FCD4B-CA07-4FD2-BD21-E0377F9343F6}"/>
    <cellStyle name="Normal 105 2" xfId="4166" xr:uid="{19861A6A-7FB0-4191-BCCE-3294E053DFD2}"/>
    <cellStyle name="Normal 105 3" xfId="3237" xr:uid="{7E59427D-03A9-42D7-A4DC-11866D0896F4}"/>
    <cellStyle name="Normal 106" xfId="1005" xr:uid="{2C00D1C9-9EB1-4415-8988-DCDECA6005BC}"/>
    <cellStyle name="Normal 106 2" xfId="4167" xr:uid="{26346614-AE24-4690-B2BC-846FB44994EC}"/>
    <cellStyle name="Normal 106 3" xfId="3238" xr:uid="{12C9203B-69D3-4087-A414-91C78AE9FF75}"/>
    <cellStyle name="Normal 107" xfId="1006" xr:uid="{F427B6FF-3777-44D2-8DCA-307804F4AB79}"/>
    <cellStyle name="Normal 107 2" xfId="4168" xr:uid="{BD7511F0-BF1F-49F1-93FD-6CF77500E038}"/>
    <cellStyle name="Normal 107 3" xfId="3239" xr:uid="{01212FC2-08CA-4484-8C4D-8C47AC97AC6F}"/>
    <cellStyle name="Normal 108" xfId="1007" xr:uid="{D592DFE8-5FC7-476C-9A3C-F0073CAD389F}"/>
    <cellStyle name="Normal 108 2" xfId="4169" xr:uid="{7546A8BA-3F8E-4053-B206-29CD7A218AC0}"/>
    <cellStyle name="Normal 108 3" xfId="3240" xr:uid="{6E301735-1DB7-4D12-963F-E8860FFC6394}"/>
    <cellStyle name="Normal 109" xfId="1008" xr:uid="{76A37CD0-DFDD-4ECD-A19E-F099ABBC630E}"/>
    <cellStyle name="Normal 109 2" xfId="4170" xr:uid="{BB27428C-F5E9-4B11-BD16-021EAF3540F4}"/>
    <cellStyle name="Normal 109 3" xfId="3241" xr:uid="{A4C94203-5A10-4C17-84A9-EE47A5748552}"/>
    <cellStyle name="Normal 11" xfId="130" xr:uid="{D1CD57BC-5E66-402B-BD8D-F1CCC506CECE}"/>
    <cellStyle name="Normal 11 2" xfId="131" xr:uid="{FF0FD33D-4D4A-4BD0-8C21-65BEEFDADC32}"/>
    <cellStyle name="Normal 11 2 2" xfId="1010" xr:uid="{37EF035F-A10E-4C18-A29C-D9C446B0CE80}"/>
    <cellStyle name="Normal 11 2 2 2" xfId="4172" xr:uid="{26246CF4-2E88-4741-BDBB-4761CD5F016F}"/>
    <cellStyle name="Normal 11 2 2 3" xfId="3243" xr:uid="{2D34C2D5-5079-4E28-A3F9-A8D66C39CEC1}"/>
    <cellStyle name="Normal 11 2 3" xfId="4122" xr:uid="{F007C0EE-A438-473F-8808-A06737B4B3ED}"/>
    <cellStyle name="Normal 11 2 4" xfId="3193" xr:uid="{D7A17DF0-F907-4369-8644-620B882DA5A9}"/>
    <cellStyle name="Normal 11 3" xfId="1009" xr:uid="{92622D91-A6B4-43D4-AF76-AB4EEB5FD846}"/>
    <cellStyle name="Normal 11 3 2" xfId="2197" xr:uid="{24EC70B6-A8CF-46D8-B647-F36BF2EBCAAA}"/>
    <cellStyle name="Normal 11 3 2 2" xfId="4171" xr:uid="{77793C29-6D9C-4FA7-B3CB-C1D697F6E2D4}"/>
    <cellStyle name="Normal 11 3 2 3" xfId="3242" xr:uid="{EB91EB49-4ED4-42C2-8469-5F2DDFD25468}"/>
    <cellStyle name="Normal 11 3 3" xfId="4135" xr:uid="{7C3BE3D7-7414-4D2F-A09F-0C1A4A6730A9}"/>
    <cellStyle name="Normal 11 3 4" xfId="3206" xr:uid="{6D79E8FE-D85C-4264-831E-FC97ADD5F55C}"/>
    <cellStyle name="Normal 11 3 5" xfId="2735" xr:uid="{C47CE218-13EF-4D93-A274-B1FC4442BB00}"/>
    <cellStyle name="Normal 11 4" xfId="4118" xr:uid="{D07E9258-BD8F-46F4-820C-1DBC82FB7D5E}"/>
    <cellStyle name="Normal 11 5" xfId="3189" xr:uid="{2AC96E1A-518D-49FA-8396-E87C7C4657CB}"/>
    <cellStyle name="Normal 110" xfId="1011" xr:uid="{C332BF1E-15FB-4CE1-BB48-0BDA4A1C9C99}"/>
    <cellStyle name="Normal 110 2" xfId="4173" xr:uid="{AB493152-3BF5-4116-9EE3-2020759C4B0B}"/>
    <cellStyle name="Normal 110 3" xfId="3244" xr:uid="{52BBDE91-724F-44F8-AAAE-655A6C8FAE70}"/>
    <cellStyle name="Normal 111" xfId="1012" xr:uid="{EF5D8C68-B9EB-4286-B229-9F978604098E}"/>
    <cellStyle name="Normal 111 2" xfId="4174" xr:uid="{02C982C8-E087-40A9-8204-158D4EDE2A12}"/>
    <cellStyle name="Normal 111 3" xfId="3245" xr:uid="{6FFD0603-C9FF-4B91-9321-DF6F6A6A63A7}"/>
    <cellStyle name="Normal 112" xfId="1013" xr:uid="{F6398432-5050-4436-9B6A-2923983336CA}"/>
    <cellStyle name="Normal 112 2" xfId="4175" xr:uid="{8DA6A7BD-75FC-4BBD-B61C-849CAF92D2C0}"/>
    <cellStyle name="Normal 112 3" xfId="3246" xr:uid="{23B7BD98-9ADC-4787-A442-553B67CD2F21}"/>
    <cellStyle name="Normal 113" xfId="1014" xr:uid="{EA8D69B0-AE64-40D7-844A-D17B5C489C88}"/>
    <cellStyle name="Normal 113 2" xfId="4176" xr:uid="{35DC37DB-856E-4C13-8CAB-A44B1C7552DA}"/>
    <cellStyle name="Normal 113 3" xfId="3247" xr:uid="{FC683E8D-60DA-45AA-88B7-6902196EE8C0}"/>
    <cellStyle name="Normal 114" xfId="1015" xr:uid="{09EEE178-5352-4C27-BB37-9DEA1D76F56A}"/>
    <cellStyle name="Normal 114 2" xfId="4177" xr:uid="{E3338373-C1EC-4AA8-B040-E3BA2D4C5197}"/>
    <cellStyle name="Normal 114 3" xfId="3248" xr:uid="{4D014B5D-87F3-4E03-9497-495D80DF2AF0}"/>
    <cellStyle name="Normal 115" xfId="1016" xr:uid="{510A5FA7-9976-48FF-B167-81495F2B3DEA}"/>
    <cellStyle name="Normal 115 2" xfId="4178" xr:uid="{0EC1E90C-7173-4F89-A114-7E08AA0095CA}"/>
    <cellStyle name="Normal 115 3" xfId="3249" xr:uid="{5B468508-B2F7-4E10-BB72-CFB1299D9257}"/>
    <cellStyle name="Normal 116" xfId="1017" xr:uid="{FD3137BB-81D9-487E-B7DA-DD6386901DAD}"/>
    <cellStyle name="Normal 116 2" xfId="4179" xr:uid="{85599843-F9E9-4926-8F57-BE90873F2C52}"/>
    <cellStyle name="Normal 116 3" xfId="3250" xr:uid="{F0A53659-0653-4F5E-A702-830E33A9D34E}"/>
    <cellStyle name="Normal 117" xfId="1018" xr:uid="{68EF7736-A6C8-4871-839A-CD31F082903B}"/>
    <cellStyle name="Normal 117 2" xfId="4180" xr:uid="{CDD35236-BD76-462E-B63B-D9271D8AAF53}"/>
    <cellStyle name="Normal 117 3" xfId="3251" xr:uid="{C2FE29F5-806A-481A-9184-1FB3436273CB}"/>
    <cellStyle name="Normal 118" xfId="1019" xr:uid="{F74083B6-7AB5-41B5-9ADE-51E3BB24014C}"/>
    <cellStyle name="Normal 118 2" xfId="4181" xr:uid="{96977E94-2CE4-4E8B-8F7E-A5E6D914FFB7}"/>
    <cellStyle name="Normal 118 3" xfId="3252" xr:uid="{E210C251-906A-4B1B-BFF7-6BD3475E7481}"/>
    <cellStyle name="Normal 119" xfId="1020" xr:uid="{B2EC0A55-8C8C-4111-B750-F125E59706E9}"/>
    <cellStyle name="Normal 119 2" xfId="4182" xr:uid="{C25B2C06-E5A6-419F-8B99-BEFEC92603F1}"/>
    <cellStyle name="Normal 119 3" xfId="3253" xr:uid="{18B01073-38C1-4C31-B31F-ABFEC2ADE11F}"/>
    <cellStyle name="Normal 12" xfId="89" xr:uid="{4BEE4180-EA42-4EF7-A105-C79051D6167A}"/>
    <cellStyle name="Normal 12 2" xfId="1021" xr:uid="{BA766F66-49A8-46B0-BC9E-5E8FDA95C302}"/>
    <cellStyle name="Normal 12 2 2" xfId="1022" xr:uid="{1F92EF2E-8F6C-461D-990B-FC52F36FD6B5}"/>
    <cellStyle name="Normal 12 2 2 2" xfId="54" xr:uid="{3C0F8448-BC25-40C5-8A54-14AA49C5E062}"/>
    <cellStyle name="Normal 12 2 2 2 2" xfId="68" xr:uid="{17F7E9E3-0F5E-4713-A7C6-DD2DA02C1439}"/>
    <cellStyle name="Normal 12 2 2 2 2 2" xfId="8679" xr:uid="{92E7FFAA-353E-4D92-A339-4F909481C73A}"/>
    <cellStyle name="Normal 12 2 2 2 2 2 2" xfId="15387" xr:uid="{C57F14BF-D2DD-439D-A0FB-846FC9692132}"/>
    <cellStyle name="Normal 12 2 2 2 2 2 2 2" xfId="20635" xr:uid="{2847669F-D26C-4ED5-8042-CE00387BA067}"/>
    <cellStyle name="Normal 12 2 2 2 2 2 2 3" xfId="24669" xr:uid="{CCC7505A-2D73-4285-BA63-231C692D9995}"/>
    <cellStyle name="Normal 12 2 2 2 2 2 3" xfId="19816" xr:uid="{FD1078C7-A553-4617-8157-BBD7226F188B}"/>
    <cellStyle name="Normal 12 2 2 2 2 2 4" xfId="23850" xr:uid="{85A9AB5A-4B96-4C74-9323-BD081EE08B9F}"/>
    <cellStyle name="Normal 12 2 2 2 2 3" xfId="9512" xr:uid="{2521B9D5-83A3-44A6-8984-8513D68BC652}"/>
    <cellStyle name="Normal 12 2 2 2 2 4" xfId="16213" xr:uid="{81BF4118-0CDA-44EE-8269-00C031EA75E3}"/>
    <cellStyle name="Normal 12 2 2 2 2 5" xfId="20811" xr:uid="{D7C65B26-66E3-4F70-B1D0-1D7060C884AA}"/>
    <cellStyle name="Normal 12 2 2 2 3" xfId="7545" xr:uid="{910A5149-DDCD-47CA-A463-635D5EFCDBDA}"/>
    <cellStyle name="Normal 12 2 2 2 3 2" xfId="14253" xr:uid="{BF678CA3-F645-4929-97A8-FDB1589E6FDC}"/>
    <cellStyle name="Normal 12 2 2 2 3 3" xfId="19591" xr:uid="{45418117-F201-4992-A940-EF3975370B42}"/>
    <cellStyle name="Normal 12 2 2 2 3 4" xfId="23691" xr:uid="{547A4689-A321-4819-B7A2-7AC97128082E}"/>
    <cellStyle name="Normal 12 2 2 2 4" xfId="9501" xr:uid="{72BDEB25-041D-4923-900A-F8E9C301EE61}"/>
    <cellStyle name="Normal 12 2 2 2 4 2" xfId="20636" xr:uid="{11ED8B94-B1D3-401F-A441-3503D2B3AF6B}"/>
    <cellStyle name="Normal 12 2 2 2 4 3" xfId="24670" xr:uid="{8139A387-4E35-466B-ACB5-E20C7AC3FA28}"/>
    <cellStyle name="Normal 12 2 2 2 5" xfId="16210" xr:uid="{D5D85F61-ACD9-4CD2-9C1E-6498709DAE68}"/>
    <cellStyle name="Normal 12 2 2 2 6" xfId="20809" xr:uid="{670484C0-7B87-41B4-9C09-00E90DC5186A}"/>
    <cellStyle name="Normal 12 2 2 3" xfId="5090" xr:uid="{1F66C51B-BBF6-4943-946E-088233CED283}"/>
    <cellStyle name="Normal 12 2 2 3 2" xfId="8678" xr:uid="{2BEDA5CF-F860-4328-BD6E-6A1884AA2723}"/>
    <cellStyle name="Normal 12 2 2 3 2 2" xfId="15386" xr:uid="{F8C81C3A-6818-47ED-AB9C-E95D48751166}"/>
    <cellStyle name="Normal 12 2 2 3 2 3" xfId="19815" xr:uid="{2CCD6980-C7E2-481F-946F-81FA4041ECAC}"/>
    <cellStyle name="Normal 12 2 2 3 2 4" xfId="23849" xr:uid="{7D6BB618-A491-473C-958E-4384E1ACCC94}"/>
    <cellStyle name="Normal 12 2 2 3 3" xfId="11799" xr:uid="{C0C61D97-4366-4986-A36B-941E0C9EB422}"/>
    <cellStyle name="Normal 12 2 2 3 4" xfId="17782" xr:uid="{4E4E0CDF-EE39-4FAA-A1D3-5C85EEE53318}"/>
    <cellStyle name="Normal 12 2 2 3 5" xfId="21922" xr:uid="{6CAB7297-4D13-4F41-B23E-88F3BFC70560}"/>
    <cellStyle name="Normal 12 2 2 4" xfId="6440" xr:uid="{6CACB785-46AD-4E0A-B4E0-C22CC9EF772B}"/>
    <cellStyle name="Normal 12 2 2 4 2" xfId="13148" xr:uid="{2D01102B-9896-4680-88AA-71ECCE838B20}"/>
    <cellStyle name="Normal 12 2 2 4 3" xfId="18773" xr:uid="{147EC664-FE58-471B-AF00-8BAC01DD9FE2}"/>
    <cellStyle name="Normal 12 2 2 4 4" xfId="22893" xr:uid="{55B7E5B0-1A49-4A63-A2E2-D07444A8C532}"/>
    <cellStyle name="Normal 12 2 2 5" xfId="9713" xr:uid="{6B93BB94-5FAC-4756-B9B0-EC61CABA3694}"/>
    <cellStyle name="Normal 12 2 2 6" xfId="16575" xr:uid="{2112DEF4-BC97-4D75-823C-B88A947FC05A}"/>
    <cellStyle name="Normal 12 2 2 7" xfId="20966" xr:uid="{51828F2E-6785-4580-A48D-3F8620B114EA}"/>
    <cellStyle name="Normal 12 2 3" xfId="4183" xr:uid="{0C6ED07D-29EB-42C5-88C8-24273EEB0C1D}"/>
    <cellStyle name="Normal 12 2 4" xfId="3254" xr:uid="{A6894206-8755-47F0-A138-A5A89EABED2C}"/>
    <cellStyle name="Normal 120" xfId="1023" xr:uid="{AC5D4A28-0A9E-4BD2-8FC8-41C2209D4C9A}"/>
    <cellStyle name="Normal 120 2" xfId="4184" xr:uid="{5439779F-22DC-496F-B671-51E6B721E986}"/>
    <cellStyle name="Normal 120 3" xfId="3255" xr:uid="{1287A7EC-5D3E-43CE-9CE5-4F81699757FE}"/>
    <cellStyle name="Normal 121" xfId="1024" xr:uid="{4A2E777E-41E2-4305-9CF1-03D71DB38A8B}"/>
    <cellStyle name="Normal 121 2" xfId="4185" xr:uid="{3742ABC0-E71C-4DAD-9E43-62FDE0BF394A}"/>
    <cellStyle name="Normal 121 3" xfId="3256" xr:uid="{91414DE6-89DA-4426-87BC-610E2932AD88}"/>
    <cellStyle name="Normal 122" xfId="1025" xr:uid="{907395ED-2430-4226-B49C-632F0ADDBB52}"/>
    <cellStyle name="Normal 122 2" xfId="4186" xr:uid="{AD6A7C92-B57B-4B51-9934-3191BF74BB30}"/>
    <cellStyle name="Normal 122 3" xfId="3257" xr:uid="{EF93A10A-871E-4BD2-A87F-01272FA3975B}"/>
    <cellStyle name="Normal 123" xfId="1026" xr:uid="{2F99D80E-61D8-44ED-9566-65A0C9BCC63A}"/>
    <cellStyle name="Normal 123 2" xfId="4187" xr:uid="{4A450261-0AAD-4D6E-935C-6D620FA5B11C}"/>
    <cellStyle name="Normal 123 3" xfId="3258" xr:uid="{C9083D2A-7F1E-42B7-97D2-C745E20EA787}"/>
    <cellStyle name="Normal 124" xfId="1027" xr:uid="{FFFA6412-C826-433C-B9ED-CE730769C696}"/>
    <cellStyle name="Normal 124 2" xfId="4188" xr:uid="{1D515BE5-E310-4DCD-934F-A35E2A79D0F8}"/>
    <cellStyle name="Normal 124 3" xfId="3259" xr:uid="{544222AB-22EC-4BCD-8A92-5340A388A436}"/>
    <cellStyle name="Normal 125" xfId="1028" xr:uid="{F66F5480-5B34-45B0-89E1-5D5D145ADCD9}"/>
    <cellStyle name="Normal 125 2" xfId="4189" xr:uid="{E76B22B1-B792-4DE9-89C3-3C34354A92E5}"/>
    <cellStyle name="Normal 125 3" xfId="3260" xr:uid="{ECF0DABA-0EE4-4238-A924-2AA4E92987DF}"/>
    <cellStyle name="Normal 126" xfId="1029" xr:uid="{9914192D-F55D-40DC-B310-1A33064F6C4C}"/>
    <cellStyle name="Normal 126 2" xfId="4190" xr:uid="{63B721B9-A2C7-43EF-898A-AAFF9F3708B4}"/>
    <cellStyle name="Normal 126 3" xfId="3261" xr:uid="{3109A3B7-B127-4C7F-8490-72FB9F1D9871}"/>
    <cellStyle name="Normal 127" xfId="1030" xr:uid="{F0BE54F2-3369-4D34-9A12-58E2DD6C7840}"/>
    <cellStyle name="Normal 127 2" xfId="4191" xr:uid="{5ED443AB-CAA9-47BF-885C-B52E88E34DB2}"/>
    <cellStyle name="Normal 127 3" xfId="3262" xr:uid="{D45FEFDE-F12D-4443-AF79-D8EF704156A5}"/>
    <cellStyle name="Normal 128" xfId="1031" xr:uid="{D421AFED-79F8-4673-89AD-88E1E93CF241}"/>
    <cellStyle name="Normal 128 2" xfId="4192" xr:uid="{39001B91-87E6-4429-B283-D7173FE17EAA}"/>
    <cellStyle name="Normal 128 3" xfId="3263" xr:uid="{BDFE217A-8F64-47FC-8119-E0C6CB3010BB}"/>
    <cellStyle name="Normal 129" xfId="1032" xr:uid="{1980A6E7-7570-4ADB-B249-F74B3F486FE9}"/>
    <cellStyle name="Normal 129 2" xfId="4193" xr:uid="{0227B604-1F66-4121-81BB-414197717878}"/>
    <cellStyle name="Normal 129 3" xfId="3264" xr:uid="{41AB9E9A-D449-48C7-BFBA-988BCF713A6B}"/>
    <cellStyle name="Normal 13" xfId="132" xr:uid="{5DDA6684-DC8D-4B9A-B4B1-32FC52067A22}"/>
    <cellStyle name="Normal 13 2" xfId="193" xr:uid="{F5D0247F-6F53-401B-BC4F-FB56D1F72D49}"/>
    <cellStyle name="Normal 13 2 2" xfId="1034" xr:uid="{34EDAAAB-CB9B-44A6-89A1-49BEDEDF6DA1}"/>
    <cellStyle name="Normal 13 2 2 2" xfId="4195" xr:uid="{B8F10459-2C27-4152-AEF4-17130F22D6E1}"/>
    <cellStyle name="Normal 13 2 2 3" xfId="3266" xr:uid="{4E243344-B63A-4EA7-9AB8-50FD9366652E}"/>
    <cellStyle name="Normal 13 2 3" xfId="3094" xr:uid="{C2D2548A-A119-4BCE-8882-95A0DAD2A0DC}"/>
    <cellStyle name="Normal 13 2 3 2" xfId="5092" xr:uid="{977F9C08-3F34-4002-B0B8-DF09A2963B9E}"/>
    <cellStyle name="Normal 13 2 3 2 2" xfId="8681" xr:uid="{A34812A8-F7BC-423B-AE0B-693FF220F7A0}"/>
    <cellStyle name="Normal 13 2 3 2 2 2" xfId="15389" xr:uid="{81892C61-3F82-455B-ACEE-7D9775AD9588}"/>
    <cellStyle name="Normal 13 2 3 2 2 3" xfId="19818" xr:uid="{0323DF5E-DF93-4F26-81D8-623934269551}"/>
    <cellStyle name="Normal 13 2 3 2 2 4" xfId="23852" xr:uid="{A673AC6E-5A80-419B-870C-1E894E97036A}"/>
    <cellStyle name="Normal 13 2 3 2 3" xfId="11801" xr:uid="{B822BE46-BB2D-4A2B-9943-328B52A2F70B}"/>
    <cellStyle name="Normal 13 2 3 2 4" xfId="17784" xr:uid="{C93E82C0-3F98-4C3A-9EAD-1D42B13D2B2B}"/>
    <cellStyle name="Normal 13 2 3 2 5" xfId="21924" xr:uid="{921FBAF2-D248-402E-A352-F505039D5507}"/>
    <cellStyle name="Normal 13 2 3 3" xfId="7491" xr:uid="{526C9AB2-6385-4B72-876D-DB38ABACDC3A}"/>
    <cellStyle name="Normal 13 2 3 3 2" xfId="14199" xr:uid="{CFA48CF8-9F0F-4444-9E87-1CFD91DA318E}"/>
    <cellStyle name="Normal 13 2 3 3 3" xfId="19537" xr:uid="{029E0478-3AF0-4D05-8109-0E580469CEE7}"/>
    <cellStyle name="Normal 13 2 3 3 4" xfId="23637" xr:uid="{A6E44481-B962-4E22-80DE-E58114AD2EA9}"/>
    <cellStyle name="Normal 13 2 3 4" xfId="10908" xr:uid="{2F87F9CB-3835-4C89-8791-6BD9188290D6}"/>
    <cellStyle name="Normal 13 2 3 5" xfId="17406" xr:uid="{27CE9621-3934-4458-AF11-4910E8FA4DF6}"/>
    <cellStyle name="Normal 13 2 3 6" xfId="21710" xr:uid="{DD7B5E96-03ED-4ACE-B593-7D626C993B85}"/>
    <cellStyle name="Normal 13 2 4" xfId="5091" xr:uid="{5B99305E-5B22-4104-A742-40B6540B6A5D}"/>
    <cellStyle name="Normal 13 2 4 2" xfId="8680" xr:uid="{7928E1F1-F722-4913-A20A-D6D185AC599B}"/>
    <cellStyle name="Normal 13 2 4 2 2" xfId="15388" xr:uid="{6B2529E4-1535-4560-94AC-3DFD558EECE9}"/>
    <cellStyle name="Normal 13 2 4 2 3" xfId="19817" xr:uid="{E03CE628-CED1-47C2-8194-53563D8EDB2F}"/>
    <cellStyle name="Normal 13 2 4 2 4" xfId="23851" xr:uid="{8216EBBE-4EB0-4A7D-9900-156179C23EC6}"/>
    <cellStyle name="Normal 13 2 4 3" xfId="11800" xr:uid="{367E7419-E339-4B51-8715-CCF3BEED7502}"/>
    <cellStyle name="Normal 13 2 4 4" xfId="17783" xr:uid="{5985E482-9786-4123-8342-6F45003D34A4}"/>
    <cellStyle name="Normal 13 2 4 5" xfId="21923" xr:uid="{90D9DAC4-0DE2-4C91-AF9C-ECD2AA4DA0DB}"/>
    <cellStyle name="Normal 13 2 5" xfId="6324" xr:uid="{6790322E-F5D7-458A-BE84-D4C742CA3A13}"/>
    <cellStyle name="Normal 13 2 5 2" xfId="13032" xr:uid="{B5262608-D650-4465-AE71-84D890EEA367}"/>
    <cellStyle name="Normal 13 2 5 3" xfId="18661" xr:uid="{07E3E0CF-E50C-40EB-8508-FEBE8F335503}"/>
    <cellStyle name="Normal 13 2 5 4" xfId="22781" xr:uid="{32F60DB0-1B44-4880-A35D-4478EE4CAF7F}"/>
    <cellStyle name="Normal 13 2 6" xfId="9562" xr:uid="{0668FCF0-032D-4F19-A834-1047682D3991}"/>
    <cellStyle name="Normal 13 2 7" xfId="16257" xr:uid="{14EB9051-8965-420E-BCC6-FAF4A536621D}"/>
    <cellStyle name="Normal 13 2 8" xfId="20854" xr:uid="{BB0CB03F-586B-412B-BBE5-135919767EE1}"/>
    <cellStyle name="Normal 13 3" xfId="1033" xr:uid="{1DE687B2-E23F-4D03-9F70-5B9B10FE8E86}"/>
    <cellStyle name="Normal 13 3 2" xfId="4194" xr:uid="{F2A92CFA-1E10-48B4-8884-B976B22660E9}"/>
    <cellStyle name="Normal 13 3 3" xfId="3265" xr:uid="{5C0FABC5-5E49-444C-8F96-F14ABB839F20}"/>
    <cellStyle name="Normal 13 4" xfId="4119" xr:uid="{0E8A9F21-E777-4731-A98C-E0AB60894FE3}"/>
    <cellStyle name="Normal 13 5" xfId="3190" xr:uid="{CD589D3D-F3A5-4EB4-BDE5-34FDBB67BFBA}"/>
    <cellStyle name="Normal 130" xfId="1035" xr:uid="{73773EDE-5610-4763-A07E-D4735D93C15D}"/>
    <cellStyle name="Normal 130 2" xfId="4196" xr:uid="{E9F7D75F-C106-46B5-AB7C-F2A7E5D420FF}"/>
    <cellStyle name="Normal 130 3" xfId="3267" xr:uid="{BBE7BDF8-8FBB-465F-BC07-00610A833387}"/>
    <cellStyle name="Normal 131" xfId="1036" xr:uid="{F1186AE3-666B-4CB5-9747-EAD15591EC8E}"/>
    <cellStyle name="Normal 131 2" xfId="4197" xr:uid="{AAF1D9DC-9C0A-4346-8394-38B41AD1D251}"/>
    <cellStyle name="Normal 131 3" xfId="3268" xr:uid="{75D9DCF7-CA59-4F53-BB04-0573132EF9F2}"/>
    <cellStyle name="Normal 132" xfId="1037" xr:uid="{FD60B31A-79C9-4B03-8460-BBF216882D1D}"/>
    <cellStyle name="Normal 132 2" xfId="4198" xr:uid="{D3A682F0-757F-4948-95AD-25198DFD77B4}"/>
    <cellStyle name="Normal 132 3" xfId="3269" xr:uid="{4BA382BC-0122-444A-83CB-0EF6C80EA659}"/>
    <cellStyle name="Normal 133" xfId="1038" xr:uid="{EB0871D6-88CC-4F10-BC64-708EDB7CD416}"/>
    <cellStyle name="Normal 133 2" xfId="4199" xr:uid="{789FBFC2-F381-4CEE-9C53-48F0A294B7CD}"/>
    <cellStyle name="Normal 133 3" xfId="3270" xr:uid="{8F42C5CE-707C-4717-8C38-735F5142C131}"/>
    <cellStyle name="Normal 134" xfId="1039" xr:uid="{CB888559-4266-4BF1-AAA1-0D289D0D4F1F}"/>
    <cellStyle name="Normal 134 2" xfId="4200" xr:uid="{718744FE-94EC-4ED4-BE61-2CF04BE7C3AB}"/>
    <cellStyle name="Normal 134 3" xfId="3271" xr:uid="{9282A530-242F-4C33-B361-3FE6BE6AA9E2}"/>
    <cellStyle name="Normal 135" xfId="1040" xr:uid="{7DACCC9C-081D-49C5-9815-B6A67FB790C5}"/>
    <cellStyle name="Normal 135 2" xfId="4201" xr:uid="{C53F50AE-B823-4469-914C-0C8F693EC4F9}"/>
    <cellStyle name="Normal 135 3" xfId="3272" xr:uid="{F691AD47-A108-4849-8BF7-6E7D8AD48F5A}"/>
    <cellStyle name="Normal 136" xfId="1041" xr:uid="{28141DEC-BFBE-41A8-A341-5F667B3A796A}"/>
    <cellStyle name="Normal 136 2" xfId="4202" xr:uid="{6C68E9AE-C17D-45DB-B393-B4F3CE45BA18}"/>
    <cellStyle name="Normal 136 3" xfId="3273" xr:uid="{2C5CAF4F-2125-4F10-8452-28663E78DA3B}"/>
    <cellStyle name="Normal 137" xfId="1042" xr:uid="{75AE1854-79A1-4201-B042-7EDCEC541F9E}"/>
    <cellStyle name="Normal 137 2" xfId="4203" xr:uid="{961B5907-1A7E-468A-98CD-F8061E9E82F0}"/>
    <cellStyle name="Normal 137 3" xfId="3274" xr:uid="{600E8DD9-60E6-40DC-81A7-34C67E64A9B8}"/>
    <cellStyle name="Normal 138" xfId="1043" xr:uid="{A056A8C2-C328-40CD-BD52-9D31978CE896}"/>
    <cellStyle name="Normal 138 2" xfId="4204" xr:uid="{0C3240DA-2213-4699-9896-BB0314B6AD0B}"/>
    <cellStyle name="Normal 138 3" xfId="3275" xr:uid="{FB76DB47-0694-4540-AF6D-8F18CDCDB50F}"/>
    <cellStyle name="Normal 139" xfId="1044" xr:uid="{D97E9C39-C3C0-4993-B246-9DEEEE85528C}"/>
    <cellStyle name="Normal 139 2" xfId="4205" xr:uid="{EB62B23D-7303-4CEF-B3FF-0C1FE02BE764}"/>
    <cellStyle name="Normal 139 3" xfId="3276" xr:uid="{98A5A57C-43E6-4C0E-89DC-5E3536EF2755}"/>
    <cellStyle name="Normal 14" xfId="133" xr:uid="{C6E50413-CAD2-44A5-8638-8BE9BB8C0B25}"/>
    <cellStyle name="Normal 14 10" xfId="2198" xr:uid="{0C5380C5-C45A-40E3-9420-07A826C908FC}"/>
    <cellStyle name="Normal 14 10 2" xfId="2979" xr:uid="{3B56CFC8-3929-42F7-9EBE-2418EB9DB6E3}"/>
    <cellStyle name="Normal 14 10 2 2" xfId="5095" xr:uid="{42C4C3B8-6C3D-4392-8E2C-0708D0D31725}"/>
    <cellStyle name="Normal 14 10 2 2 2" xfId="8684" xr:uid="{8D91B8E6-A913-4DC7-8EA4-475B1ACE2AD6}"/>
    <cellStyle name="Normal 14 10 2 2 2 2" xfId="15392" xr:uid="{4B3A9DA4-8021-4A4E-9389-C6773D5C6D3B}"/>
    <cellStyle name="Normal 14 10 2 2 2 3" xfId="19821" xr:uid="{205B974E-9138-471A-B836-81AD476A56D5}"/>
    <cellStyle name="Normal 14 10 2 2 2 4" xfId="23855" xr:uid="{18C3709B-38A1-419A-891C-0B999249C613}"/>
    <cellStyle name="Normal 14 10 2 2 3" xfId="11804" xr:uid="{8D8EA9BA-7E54-4BA5-99B0-6DBD66723D00}"/>
    <cellStyle name="Normal 14 10 2 2 4" xfId="17787" xr:uid="{B5DE4167-2D94-4AE0-9F8F-3EBF07497D88}"/>
    <cellStyle name="Normal 14 10 2 2 5" xfId="21927" xr:uid="{F2070448-00BB-4113-8919-422595315412}"/>
    <cellStyle name="Normal 14 10 2 3" xfId="7376" xr:uid="{9790246A-B2E0-4862-8700-12D41FBDCBE1}"/>
    <cellStyle name="Normal 14 10 2 3 2" xfId="14084" xr:uid="{F4350632-3F06-441F-A6C7-1ED0BB3FFE34}"/>
    <cellStyle name="Normal 14 10 2 3 3" xfId="19422" xr:uid="{6D00BBB9-7813-4260-ADA4-5FA0022E169E}"/>
    <cellStyle name="Normal 14 10 2 3 4" xfId="23522" xr:uid="{89285CF4-022A-49C6-9148-75E1E0D6F85E}"/>
    <cellStyle name="Normal 14 10 2 4" xfId="10793" xr:uid="{469ADFF3-E092-4A80-8584-892DA8039EE2}"/>
    <cellStyle name="Normal 14 10 2 5" xfId="17291" xr:uid="{0F8A0370-3853-4290-806C-838DD1736779}"/>
    <cellStyle name="Normal 14 10 2 6" xfId="21595" xr:uid="{375F4DAF-F946-4375-B53B-785F5BD10281}"/>
    <cellStyle name="Normal 14 10 3" xfId="5094" xr:uid="{83DCE9DD-FECE-4F37-A792-11387FEB7697}"/>
    <cellStyle name="Normal 14 10 3 2" xfId="8683" xr:uid="{29E49282-B0DA-42C1-B78E-C0F7696890B4}"/>
    <cellStyle name="Normal 14 10 3 2 2" xfId="15391" xr:uid="{467AB491-B77D-4448-BAA5-2512AC77CFF1}"/>
    <cellStyle name="Normal 14 10 3 2 3" xfId="19820" xr:uid="{617F43F3-ECC9-41B6-AB6A-6C7269C3760B}"/>
    <cellStyle name="Normal 14 10 3 2 4" xfId="23854" xr:uid="{94C7464B-5F88-44EF-93CA-516076854664}"/>
    <cellStyle name="Normal 14 10 3 3" xfId="11803" xr:uid="{B0647BEB-17F6-4173-9726-DAE4638F2F55}"/>
    <cellStyle name="Normal 14 10 3 4" xfId="17786" xr:uid="{92BCACD3-712D-4A4D-88B3-4E7EBB577B0B}"/>
    <cellStyle name="Normal 14 10 3 5" xfId="21926" xr:uid="{2C7E8ADF-FAE6-427F-A298-75FFF6E3E6F7}"/>
    <cellStyle name="Normal 14 10 4" xfId="6753" xr:uid="{6BC56D07-C566-4605-90F9-D2E26BDFB238}"/>
    <cellStyle name="Normal 14 10 4 2" xfId="13461" xr:uid="{C3BEBB18-0476-4818-BF24-8025D03FB817}"/>
    <cellStyle name="Normal 14 10 4 3" xfId="18820" xr:uid="{0F79AEF1-D3BB-436E-AC93-ECF9D2CE666F}"/>
    <cellStyle name="Normal 14 10 4 4" xfId="22921" xr:uid="{4E624CFA-53AE-42CA-88EB-3F1244CA94D3}"/>
    <cellStyle name="Normal 14 10 5" xfId="10115" xr:uid="{2CCDC9DA-737E-4F53-B769-4FB616FFDEC1}"/>
    <cellStyle name="Normal 14 10 6" xfId="16686" xr:uid="{8183EA3F-EEB1-4240-BE7B-47FE4C1CA34D}"/>
    <cellStyle name="Normal 14 10 7" xfId="20994" xr:uid="{D79D2BF3-58BD-44EA-8F07-46A54E605592}"/>
    <cellStyle name="Normal 14 11" xfId="2667" xr:uid="{2DA3C07E-26EE-40CF-8B89-CC32E6C6E700}"/>
    <cellStyle name="Normal 14 11 2" xfId="5096" xr:uid="{9B69C805-3E91-4141-B9F1-574B01B7419F}"/>
    <cellStyle name="Normal 14 11 2 2" xfId="8685" xr:uid="{7937DBC9-6C9E-4958-BFD6-6EE347F252DC}"/>
    <cellStyle name="Normal 14 11 2 2 2" xfId="15393" xr:uid="{3FC2227D-E772-401C-9263-AC2FE0B9EE6D}"/>
    <cellStyle name="Normal 14 11 2 2 3" xfId="19822" xr:uid="{BD87D0C1-1CEC-40C2-8CCA-D858B9E33472}"/>
    <cellStyle name="Normal 14 11 2 2 4" xfId="23856" xr:uid="{888F759F-7C3E-4349-87B1-6AFE0A791DFD}"/>
    <cellStyle name="Normal 14 11 2 3" xfId="11805" xr:uid="{32698559-11BD-4886-AF10-762C6D955412}"/>
    <cellStyle name="Normal 14 11 2 4" xfId="17788" xr:uid="{05002264-5720-4EB6-BC2D-C0C30A57720F}"/>
    <cellStyle name="Normal 14 11 2 5" xfId="21928" xr:uid="{0F2DA3B9-FD7D-4A46-87DA-4AFCEFC838D7}"/>
    <cellStyle name="Normal 14 11 3" xfId="7068" xr:uid="{110610AD-FDF0-4084-A499-A3890CF4DBCC}"/>
    <cellStyle name="Normal 14 11 3 2" xfId="13776" xr:uid="{918DBF0D-4E82-40B4-836E-17B40D576980}"/>
    <cellStyle name="Normal 14 11 3 3" xfId="19115" xr:uid="{7AB6F395-E843-4937-8E39-66835A180DFA}"/>
    <cellStyle name="Normal 14 11 3 4" xfId="23215" xr:uid="{E511B469-42DF-4019-8BBC-906D7C137A98}"/>
    <cellStyle name="Normal 14 11 4" xfId="10485" xr:uid="{5D53FB58-5316-4ACD-8FCA-E80AA3723BE0}"/>
    <cellStyle name="Normal 14 11 5" xfId="16984" xr:uid="{9F8BCE02-84FF-4CDC-9185-E12F3B8B6425}"/>
    <cellStyle name="Normal 14 11 6" xfId="21288" xr:uid="{A3A88EC4-810D-4BD2-BD70-99144C708CB6}"/>
    <cellStyle name="Normal 14 12" xfId="5093" xr:uid="{51182500-CB02-44C4-BF70-FB58B4F5BF87}"/>
    <cellStyle name="Normal 14 12 2" xfId="8682" xr:uid="{7F86E758-0608-42F4-A709-569199593103}"/>
    <cellStyle name="Normal 14 12 2 2" xfId="15390" xr:uid="{DDF6DBEF-70BF-4749-82E8-C8F07571A84D}"/>
    <cellStyle name="Normal 14 12 2 3" xfId="19819" xr:uid="{4B7679DB-BA67-4CB6-B60A-445BF6D2BB5A}"/>
    <cellStyle name="Normal 14 12 2 4" xfId="23853" xr:uid="{1F0E6D4E-E689-4D13-A912-AB0AD16C8578}"/>
    <cellStyle name="Normal 14 12 3" xfId="11802" xr:uid="{796D5AFB-8A1D-4E66-A674-9D61E4C98C33}"/>
    <cellStyle name="Normal 14 12 4" xfId="17785" xr:uid="{70BADFE5-7508-493B-8956-7DA3F2E13129}"/>
    <cellStyle name="Normal 14 12 5" xfId="21925" xr:uid="{C4CA93A6-26D7-4892-B9C7-0DE73B27A54A}"/>
    <cellStyle name="Normal 14 13" xfId="6288" xr:uid="{E5E07247-AC84-498D-9550-7D22AF9868D4}"/>
    <cellStyle name="Normal 14 13 2" xfId="12996" xr:uid="{D98B58A6-68A4-4CF2-B7E5-8781AE3A6F26}"/>
    <cellStyle name="Normal 14 13 3" xfId="18629" xr:uid="{F06D99CC-24DB-421C-99FA-196351CD4B20}"/>
    <cellStyle name="Normal 14 13 4" xfId="22749" xr:uid="{5E229C4B-3CBD-4BCF-8027-CC70223FD790}"/>
    <cellStyle name="Normal 14 14" xfId="9526" xr:uid="{6C7E32CF-C669-42EC-863D-968B624A7EFD}"/>
    <cellStyle name="Normal 14 15" xfId="16225" xr:uid="{EAF01E0D-78ED-4D63-B47C-B2F3B16D4E56}"/>
    <cellStyle name="Normal 14 16" xfId="20822" xr:uid="{00959F8F-007D-48E7-B4A2-9BA6CDDB8492}"/>
    <cellStyle name="Normal 14 2" xfId="134" xr:uid="{AAC23CB8-C664-40F5-A09B-E3666B266AB2}"/>
    <cellStyle name="Normal 14 2 10" xfId="5097" xr:uid="{2EFAE1FE-1D8C-49B7-A713-12D4BC0BB50E}"/>
    <cellStyle name="Normal 14 2 10 2" xfId="8686" xr:uid="{FA14C028-73F4-44B9-BD5F-AC674CC2146C}"/>
    <cellStyle name="Normal 14 2 10 2 2" xfId="15394" xr:uid="{152BF32D-D865-4EED-8DC9-B100069A51E2}"/>
    <cellStyle name="Normal 14 2 10 2 3" xfId="19823" xr:uid="{A98B3817-D571-4266-BF57-6F4E9F9E7D73}"/>
    <cellStyle name="Normal 14 2 10 2 4" xfId="23857" xr:uid="{D72792C5-A321-44EE-8D6D-DFA1ECCB74DA}"/>
    <cellStyle name="Normal 14 2 10 3" xfId="11806" xr:uid="{36E76898-73B1-4D54-888D-AD8F99CB2353}"/>
    <cellStyle name="Normal 14 2 10 4" xfId="17789" xr:uid="{79A81145-14A6-4882-BB16-37B41ADF186A}"/>
    <cellStyle name="Normal 14 2 10 5" xfId="21929" xr:uid="{4CA656D0-B154-447F-9C73-45914F3F43BD}"/>
    <cellStyle name="Normal 14 2 11" xfId="6289" xr:uid="{D85BA66E-A4AA-45A6-BCEF-2E3F80A3DEF5}"/>
    <cellStyle name="Normal 14 2 11 2" xfId="12997" xr:uid="{03BA1D10-1450-4470-9DF7-A2A8519E57F4}"/>
    <cellStyle name="Normal 14 2 11 3" xfId="18630" xr:uid="{A661E210-E12B-4A12-8044-DCFAE7E41CC6}"/>
    <cellStyle name="Normal 14 2 11 4" xfId="22750" xr:uid="{991D479B-5F7C-4676-BB1F-64F2F0329C16}"/>
    <cellStyle name="Normal 14 2 12" xfId="9527" xr:uid="{A93E51FE-DA48-42A5-BDEA-44D0BDA277AE}"/>
    <cellStyle name="Normal 14 2 13" xfId="16226" xr:uid="{B724B069-40E0-44FA-B7CD-BADD1F26F284}"/>
    <cellStyle name="Normal 14 2 14" xfId="20823" xr:uid="{BD55E0AF-551C-4AFD-8283-51688AA45EA4}"/>
    <cellStyle name="Normal 14 2 2" xfId="1046" xr:uid="{B5D7A075-A316-4E90-92A1-6587E98BE891}"/>
    <cellStyle name="Normal 14 2 2 2" xfId="2199" xr:uid="{667D016D-627D-4E05-8A39-F5D17DD1D259}"/>
    <cellStyle name="Normal 14 2 2 2 2" xfId="2200" xr:uid="{5395E4CB-D031-436E-925A-E940BBB1B8E1}"/>
    <cellStyle name="Normal 14 2 2 2 2 2" xfId="3044" xr:uid="{1C9D8052-A810-46DC-BDF3-E0A8BCE6C723}"/>
    <cellStyle name="Normal 14 2 2 2 2 2 2" xfId="5100" xr:uid="{5E7CE3B7-A315-4BB2-BBDB-EC860D27AC21}"/>
    <cellStyle name="Normal 14 2 2 2 2 2 2 2" xfId="8689" xr:uid="{80EF4AFF-6BFE-4779-B6EB-19857D5787A1}"/>
    <cellStyle name="Normal 14 2 2 2 2 2 2 2 2" xfId="15397" xr:uid="{9FFA0B16-302F-472D-844E-78212E52CCC8}"/>
    <cellStyle name="Normal 14 2 2 2 2 2 2 2 3" xfId="19826" xr:uid="{1FE73CF4-6C15-4383-BE51-4AFE14BBF9C0}"/>
    <cellStyle name="Normal 14 2 2 2 2 2 2 2 4" xfId="23860" xr:uid="{57FD2F28-3B82-42BE-BD00-18FC7863575E}"/>
    <cellStyle name="Normal 14 2 2 2 2 2 2 3" xfId="11809" xr:uid="{8740D3D2-9E5A-4B83-8038-B800A9C062A2}"/>
    <cellStyle name="Normal 14 2 2 2 2 2 2 4" xfId="17792" xr:uid="{12EF92E3-89BF-407F-82CB-EFA135E991BF}"/>
    <cellStyle name="Normal 14 2 2 2 2 2 2 5" xfId="21932" xr:uid="{949DF5F3-45F6-41C4-883E-C4BE1AEA6414}"/>
    <cellStyle name="Normal 14 2 2 2 2 2 3" xfId="7441" xr:uid="{D3C5E16D-9972-47AC-A3CC-486CB4F09376}"/>
    <cellStyle name="Normal 14 2 2 2 2 2 3 2" xfId="14149" xr:uid="{9E506280-BBF8-4E22-9E53-11D36A5BC55F}"/>
    <cellStyle name="Normal 14 2 2 2 2 2 3 3" xfId="19487" xr:uid="{7CC3D6C1-47C9-4E28-A0CC-DDB2B83D1294}"/>
    <cellStyle name="Normal 14 2 2 2 2 2 3 4" xfId="23587" xr:uid="{9635534F-B638-41DD-B8EB-2BA3DD11CBFC}"/>
    <cellStyle name="Normal 14 2 2 2 2 2 4" xfId="10858" xr:uid="{7474F2F6-E6EC-441F-8A35-0044EB208873}"/>
    <cellStyle name="Normal 14 2 2 2 2 2 5" xfId="17356" xr:uid="{F4B9C3E5-ED9A-433D-91F8-DB0BE9E73A8D}"/>
    <cellStyle name="Normal 14 2 2 2 2 2 6" xfId="21660" xr:uid="{D87AAB49-F637-41A6-BE14-2EBD122F2F89}"/>
    <cellStyle name="Normal 14 2 2 2 2 3" xfId="5099" xr:uid="{EFACB79A-A37D-4EB4-8851-2EE724CD7F2D}"/>
    <cellStyle name="Normal 14 2 2 2 2 3 2" xfId="8688" xr:uid="{86FE48BF-8E6E-4888-99CF-BC7C336E5638}"/>
    <cellStyle name="Normal 14 2 2 2 2 3 2 2" xfId="15396" xr:uid="{23D023C5-8FBB-44F9-846C-8C4BEBD7A2AF}"/>
    <cellStyle name="Normal 14 2 2 2 2 3 2 3" xfId="19825" xr:uid="{7E81605E-92D6-4C4D-849F-1D1CEB4487B9}"/>
    <cellStyle name="Normal 14 2 2 2 2 3 2 4" xfId="23859" xr:uid="{9711DBB7-0196-4FF5-998B-C9D5FED2C291}"/>
    <cellStyle name="Normal 14 2 2 2 2 3 3" xfId="11808" xr:uid="{604FEEC1-7806-43F6-AECD-6E1D2BBA66F8}"/>
    <cellStyle name="Normal 14 2 2 2 2 3 4" xfId="17791" xr:uid="{083939D3-2124-4E43-9F67-924DE0715EB2}"/>
    <cellStyle name="Normal 14 2 2 2 2 3 5" xfId="21931" xr:uid="{982FA301-6B2B-4A52-BE5C-EF9752875738}"/>
    <cellStyle name="Normal 14 2 2 2 2 4" xfId="6755" xr:uid="{D082C181-B63F-4D97-BC94-25E35BC7CE1E}"/>
    <cellStyle name="Normal 14 2 2 2 2 4 2" xfId="13463" xr:uid="{06FD8413-887C-4C6C-B333-92F054418124}"/>
    <cellStyle name="Normal 14 2 2 2 2 4 3" xfId="18822" xr:uid="{967B697C-596E-41E5-80CE-70B3CDA1D4A8}"/>
    <cellStyle name="Normal 14 2 2 2 2 4 4" xfId="22923" xr:uid="{CA7B7D29-F340-462E-88CD-C594FB214F5C}"/>
    <cellStyle name="Normal 14 2 2 2 2 5" xfId="10117" xr:uid="{68FD8629-5087-471A-8D77-DBEE89E3A837}"/>
    <cellStyle name="Normal 14 2 2 2 2 6" xfId="16688" xr:uid="{8CF437F1-5B42-4BA1-ABA8-BF82FCB09583}"/>
    <cellStyle name="Normal 14 2 2 2 2 7" xfId="20996" xr:uid="{F76956B2-30DD-42F7-9E4D-BA6985CCF54C}"/>
    <cellStyle name="Normal 14 2 2 2 3" xfId="2736" xr:uid="{1698C8CA-F3EF-4F4D-9411-1BC4AC52F2D7}"/>
    <cellStyle name="Normal 14 2 2 2 3 2" xfId="5101" xr:uid="{9799B23A-8EF0-4483-86BE-056A34A33E10}"/>
    <cellStyle name="Normal 14 2 2 2 3 2 2" xfId="8690" xr:uid="{8C9B5670-D121-4FBE-99DA-C1FB0B5271F8}"/>
    <cellStyle name="Normal 14 2 2 2 3 2 2 2" xfId="15398" xr:uid="{103AFE42-A05A-41A5-8BAE-E4FD11CFCF63}"/>
    <cellStyle name="Normal 14 2 2 2 3 2 2 3" xfId="19827" xr:uid="{0F8E777E-2F0F-4114-8D47-605863CE27FA}"/>
    <cellStyle name="Normal 14 2 2 2 3 2 2 4" xfId="23861" xr:uid="{0CDCC4C6-6891-4142-BCB5-5EC5B8D1C6FE}"/>
    <cellStyle name="Normal 14 2 2 2 3 2 3" xfId="11810" xr:uid="{DAF65AE9-871C-4BB8-ACA6-9245321CD0AF}"/>
    <cellStyle name="Normal 14 2 2 2 3 2 4" xfId="17793" xr:uid="{038B4202-747D-4EA9-AE30-0C43470473E9}"/>
    <cellStyle name="Normal 14 2 2 2 3 2 5" xfId="21933" xr:uid="{0CDA525B-44F8-4DD3-AA27-2732B38A7C37}"/>
    <cellStyle name="Normal 14 2 2 2 3 3" xfId="7134" xr:uid="{189E1373-E4A9-4D3F-9DB0-38BBD86A67DA}"/>
    <cellStyle name="Normal 14 2 2 2 3 3 2" xfId="13842" xr:uid="{F4D46A92-03E9-484B-B94C-111AF1AADCCF}"/>
    <cellStyle name="Normal 14 2 2 2 3 3 3" xfId="19181" xr:uid="{B6BAA256-9672-4DE5-B1D2-E0DACE460937}"/>
    <cellStyle name="Normal 14 2 2 2 3 3 4" xfId="23281" xr:uid="{C3D7E417-184C-4EC3-8B64-CC523A772640}"/>
    <cellStyle name="Normal 14 2 2 2 3 4" xfId="10552" xr:uid="{DCE10521-852D-4BF5-B863-77BC0B2E1632}"/>
    <cellStyle name="Normal 14 2 2 2 3 5" xfId="17050" xr:uid="{99686300-3EB8-429D-AFD6-017BFFAF00BC}"/>
    <cellStyle name="Normal 14 2 2 2 3 6" xfId="21354" xr:uid="{03F72B3D-679E-493B-B5E4-804ACF77D6A2}"/>
    <cellStyle name="Normal 14 2 2 2 4" xfId="5098" xr:uid="{55B5C4FE-0645-46D6-A5C2-5B839556A1AD}"/>
    <cellStyle name="Normal 14 2 2 2 4 2" xfId="8687" xr:uid="{713282B8-E33A-4556-B053-748FE81C7CDB}"/>
    <cellStyle name="Normal 14 2 2 2 4 2 2" xfId="15395" xr:uid="{3846E732-E079-4C83-82D2-07073023FEC3}"/>
    <cellStyle name="Normal 14 2 2 2 4 2 3" xfId="19824" xr:uid="{8F3215C8-9120-4B16-AE3A-6752C9B17379}"/>
    <cellStyle name="Normal 14 2 2 2 4 2 4" xfId="23858" xr:uid="{AA403918-9ADE-4680-A7C4-C2356550FA85}"/>
    <cellStyle name="Normal 14 2 2 2 4 3" xfId="11807" xr:uid="{E5A0A3DF-0256-4579-9865-00068B9D7F18}"/>
    <cellStyle name="Normal 14 2 2 2 4 4" xfId="17790" xr:uid="{E6015321-0D97-44F3-B4AA-FB944EC61E74}"/>
    <cellStyle name="Normal 14 2 2 2 4 5" xfId="21930" xr:uid="{F9325982-A080-4DBC-941D-5C8677169B8C}"/>
    <cellStyle name="Normal 14 2 2 2 5" xfId="6754" xr:uid="{9C527642-F1A3-4CA1-8384-A2387720EB0B}"/>
    <cellStyle name="Normal 14 2 2 2 5 2" xfId="13462" xr:uid="{15DF6A3A-7510-4D49-A882-8B12883A285B}"/>
    <cellStyle name="Normal 14 2 2 2 5 3" xfId="18821" xr:uid="{0B67C565-5CC2-428C-8B0F-39C9EAB93172}"/>
    <cellStyle name="Normal 14 2 2 2 5 4" xfId="22922" xr:uid="{755CEDBF-109B-48EA-B1C7-9BF7FF521CEC}"/>
    <cellStyle name="Normal 14 2 2 2 6" xfId="10116" xr:uid="{1FD862C7-7299-4626-AE54-69BD8B3CEEDD}"/>
    <cellStyle name="Normal 14 2 2 2 7" xfId="16687" xr:uid="{27577425-B12C-40D6-93CD-EF1CD9719460}"/>
    <cellStyle name="Normal 14 2 2 2 8" xfId="20995" xr:uid="{04577C9F-5295-446B-BE1B-E8E940688FF1}"/>
    <cellStyle name="Normal 14 2 2 3" xfId="2201" xr:uid="{9FAB5378-7E96-43D0-8934-880DFCEDA92B}"/>
    <cellStyle name="Normal 14 2 2 3 2" xfId="2737" xr:uid="{943FF785-C269-4A74-AE8A-A7EDF80148EA}"/>
    <cellStyle name="Normal 14 2 2 3 2 2" xfId="5103" xr:uid="{0CE92385-9D81-464C-857D-D70329DE7914}"/>
    <cellStyle name="Normal 14 2 2 3 2 2 2" xfId="8692" xr:uid="{3419AC3F-7E16-4725-8D00-BF50A06EA3C6}"/>
    <cellStyle name="Normal 14 2 2 3 2 2 2 2" xfId="15400" xr:uid="{CA944148-0FA7-439D-8A4F-239171F86C95}"/>
    <cellStyle name="Normal 14 2 2 3 2 2 2 3" xfId="19829" xr:uid="{130E0EFE-720A-47FC-9543-3D5ED93E01ED}"/>
    <cellStyle name="Normal 14 2 2 3 2 2 2 4" xfId="23863" xr:uid="{98D2A930-7AA5-466A-ACBE-3F7E1E17769C}"/>
    <cellStyle name="Normal 14 2 2 3 2 2 3" xfId="11812" xr:uid="{145598EA-3C07-49FC-A9C5-DC8D54E8FF28}"/>
    <cellStyle name="Normal 14 2 2 3 2 2 4" xfId="17795" xr:uid="{024E7EB5-4068-43BA-8658-12115358BC69}"/>
    <cellStyle name="Normal 14 2 2 3 2 2 5" xfId="21935" xr:uid="{90303A97-ED5C-43C8-8AEF-3EC1E166FDD4}"/>
    <cellStyle name="Normal 14 2 2 3 2 3" xfId="7135" xr:uid="{7C9FED5B-BD00-476A-9073-B9CBEC3796A7}"/>
    <cellStyle name="Normal 14 2 2 3 2 3 2" xfId="13843" xr:uid="{E4E55862-B7A6-4FE4-8431-7E1FDFDC64CE}"/>
    <cellStyle name="Normal 14 2 2 3 2 3 3" xfId="19182" xr:uid="{C6A86D53-117E-4614-A02D-984BC8C042F7}"/>
    <cellStyle name="Normal 14 2 2 3 2 3 4" xfId="23282" xr:uid="{DF9BC017-B39A-4BF2-9386-0A13A44F8534}"/>
    <cellStyle name="Normal 14 2 2 3 2 4" xfId="10553" xr:uid="{65B98873-83B3-4465-B145-5999BFE8F5F4}"/>
    <cellStyle name="Normal 14 2 2 3 2 5" xfId="17051" xr:uid="{ABB75815-1097-4CAC-AEC7-190961DF5F9A}"/>
    <cellStyle name="Normal 14 2 2 3 2 6" xfId="21355" xr:uid="{CFCF82F9-29F7-4265-B3EC-5213A9A64CE5}"/>
    <cellStyle name="Normal 14 2 2 3 3" xfId="5102" xr:uid="{40FB45DF-FBA7-4AB5-B69F-BD86A075368E}"/>
    <cellStyle name="Normal 14 2 2 3 3 2" xfId="8691" xr:uid="{935404C6-64B4-4FBD-BAA3-293903C7595D}"/>
    <cellStyle name="Normal 14 2 2 3 3 2 2" xfId="15399" xr:uid="{A0E02778-1E80-418E-882E-6F38EF5E343E}"/>
    <cellStyle name="Normal 14 2 2 3 3 2 3" xfId="19828" xr:uid="{A1AB5B4B-1D61-4F3C-B6DC-1DC5D443A78D}"/>
    <cellStyle name="Normal 14 2 2 3 3 2 4" xfId="23862" xr:uid="{5806BBB9-2C0B-45F9-B60B-C82DA7844B50}"/>
    <cellStyle name="Normal 14 2 2 3 3 3" xfId="11811" xr:uid="{B850CA0A-15B4-493E-8DF1-F312100E2AAD}"/>
    <cellStyle name="Normal 14 2 2 3 3 4" xfId="17794" xr:uid="{956A69D5-568B-43A8-B583-FE08FE482BEE}"/>
    <cellStyle name="Normal 14 2 2 3 3 5" xfId="21934" xr:uid="{EFC536E9-0E96-4536-AC5E-9645EF804BFA}"/>
    <cellStyle name="Normal 14 2 2 3 4" xfId="6756" xr:uid="{1A8982B7-4E81-4CFC-B7B2-1EB6A67743C1}"/>
    <cellStyle name="Normal 14 2 2 3 4 2" xfId="13464" xr:uid="{A9F55E5C-F1A0-423F-AD33-38F7EAE80259}"/>
    <cellStyle name="Normal 14 2 2 3 4 3" xfId="18823" xr:uid="{C228B3A1-E1CF-4DD4-8A0D-A7087ACF1065}"/>
    <cellStyle name="Normal 14 2 2 3 4 4" xfId="22924" xr:uid="{2568DD42-9E29-4836-94FB-0F0E73279007}"/>
    <cellStyle name="Normal 14 2 2 3 5" xfId="10118" xr:uid="{C0C6201B-2CA4-44F6-B691-76D9DF832188}"/>
    <cellStyle name="Normal 14 2 2 3 6" xfId="16689" xr:uid="{D1770E01-488C-4C55-BA7C-4D25B5F3885D}"/>
    <cellStyle name="Normal 14 2 2 3 7" xfId="20997" xr:uid="{90B4D385-14A3-406F-A1EF-F5B60B5D9D73}"/>
    <cellStyle name="Normal 14 2 2 4" xfId="2202" xr:uid="{46974D4D-B3CF-488B-ABD9-96F1C2E05C2A}"/>
    <cellStyle name="Normal 14 2 2 4 2" xfId="2855" xr:uid="{8E9140EE-0DD6-47D7-8B15-2BD7E26DA406}"/>
    <cellStyle name="Normal 14 2 2 4 2 2" xfId="5105" xr:uid="{FE0C9F76-2BB7-475C-BA5E-8F7AB2A212DB}"/>
    <cellStyle name="Normal 14 2 2 4 2 2 2" xfId="8694" xr:uid="{72BD08D0-5FFA-43AC-9B6D-18ADB055D873}"/>
    <cellStyle name="Normal 14 2 2 4 2 2 2 2" xfId="15402" xr:uid="{A215B504-F2E5-4905-9C4D-2A1E661CF9FC}"/>
    <cellStyle name="Normal 14 2 2 4 2 2 2 3" xfId="19831" xr:uid="{600212EE-C176-495D-BC95-E3E33881561B}"/>
    <cellStyle name="Normal 14 2 2 4 2 2 2 4" xfId="23865" xr:uid="{B9673BFA-6FA9-4F7B-88D5-0CB74E0C821B}"/>
    <cellStyle name="Normal 14 2 2 4 2 2 3" xfId="11814" xr:uid="{FDAE4AA6-FF9D-45A4-8950-DC3FAD789C52}"/>
    <cellStyle name="Normal 14 2 2 4 2 2 4" xfId="17797" xr:uid="{F5BC88BC-B085-4698-9E66-E740D7B1D3F0}"/>
    <cellStyle name="Normal 14 2 2 4 2 2 5" xfId="21937" xr:uid="{A57214FB-24D5-4477-AE49-5E3C17C3AF37}"/>
    <cellStyle name="Normal 14 2 2 4 2 3" xfId="7252" xr:uid="{A531A2BF-7A17-4D1E-8105-2DF7FDC86906}"/>
    <cellStyle name="Normal 14 2 2 4 2 3 2" xfId="13960" xr:uid="{E6D1B439-B640-4FD5-A405-7BBF0BD3DDB0}"/>
    <cellStyle name="Normal 14 2 2 4 2 3 3" xfId="19299" xr:uid="{00ADB932-2A5D-4341-9057-61BC212CB9B0}"/>
    <cellStyle name="Normal 14 2 2 4 2 3 4" xfId="23399" xr:uid="{61115B64-DDFA-4EFF-AE89-B728E3B3BE4A}"/>
    <cellStyle name="Normal 14 2 2 4 2 4" xfId="10670" xr:uid="{25FA7145-3962-4144-ADFB-74D4A5F12F84}"/>
    <cellStyle name="Normal 14 2 2 4 2 5" xfId="17168" xr:uid="{5BB946E7-E1F8-4156-99D2-7B58BAAB859B}"/>
    <cellStyle name="Normal 14 2 2 4 2 6" xfId="21472" xr:uid="{72825F97-C4C4-4FBF-8106-C5F657D0EDBB}"/>
    <cellStyle name="Normal 14 2 2 4 3" xfId="5104" xr:uid="{A83D3D87-6BD8-403B-89ED-D2E5F3178939}"/>
    <cellStyle name="Normal 14 2 2 4 3 2" xfId="8693" xr:uid="{93D074A7-31C9-42AA-A4E8-B4825EBFB0EC}"/>
    <cellStyle name="Normal 14 2 2 4 3 2 2" xfId="15401" xr:uid="{D65796EA-8A93-41A3-A240-692EAD523900}"/>
    <cellStyle name="Normal 14 2 2 4 3 2 3" xfId="19830" xr:uid="{F8E40EF2-D573-45B8-B68F-A61DE0828370}"/>
    <cellStyle name="Normal 14 2 2 4 3 2 4" xfId="23864" xr:uid="{F150C07B-56F5-41A9-86C4-909D1B4CEC62}"/>
    <cellStyle name="Normal 14 2 2 4 3 3" xfId="11813" xr:uid="{0078BC24-CE78-46CD-A24B-FC6599BF1284}"/>
    <cellStyle name="Normal 14 2 2 4 3 4" xfId="17796" xr:uid="{950EA4A4-B2BA-4CE8-A0A0-0444E3F99E87}"/>
    <cellStyle name="Normal 14 2 2 4 3 5" xfId="21936" xr:uid="{47402FE5-42D8-4658-BA86-FE334CD079C2}"/>
    <cellStyle name="Normal 14 2 2 4 4" xfId="6757" xr:uid="{46A592C0-82CC-4FEE-929B-C71FE24B600D}"/>
    <cellStyle name="Normal 14 2 2 4 4 2" xfId="13465" xr:uid="{043F71A6-30DB-4F05-A469-365BD2847D73}"/>
    <cellStyle name="Normal 14 2 2 4 4 3" xfId="18824" xr:uid="{6EBC1B02-6DA2-4EB6-B7B4-F680B4B65B8F}"/>
    <cellStyle name="Normal 14 2 2 4 4 4" xfId="22925" xr:uid="{FF0BDFAB-394D-47D3-AB3F-D9D8A9D9A51D}"/>
    <cellStyle name="Normal 14 2 2 4 5" xfId="10119" xr:uid="{0C23B1BD-F85C-40DA-B3C9-B4D1FEF6F7C3}"/>
    <cellStyle name="Normal 14 2 2 4 6" xfId="16690" xr:uid="{8D497385-B993-4105-9598-AFB976863E67}"/>
    <cellStyle name="Normal 14 2 2 4 7" xfId="20998" xr:uid="{33486C73-00D0-4149-9DED-3968ADB04932}"/>
    <cellStyle name="Normal 14 2 2 5" xfId="2203" xr:uid="{8A69624C-2000-464D-AFBC-7C9DC6EDD470}"/>
    <cellStyle name="Normal 14 2 2 5 2" xfId="2905" xr:uid="{0A24A032-B3F0-4E2A-96DB-D60E7DBF164F}"/>
    <cellStyle name="Normal 14 2 2 5 2 2" xfId="5107" xr:uid="{C5B79BBF-9FAB-47D3-85A5-9133611D36CB}"/>
    <cellStyle name="Normal 14 2 2 5 2 2 2" xfId="8696" xr:uid="{99B62ADF-7B79-4D00-8DD2-6357773C8875}"/>
    <cellStyle name="Normal 14 2 2 5 2 2 2 2" xfId="15404" xr:uid="{9D66122A-41FD-4722-94B4-B3B3EEC9FD67}"/>
    <cellStyle name="Normal 14 2 2 5 2 2 2 3" xfId="19833" xr:uid="{A7F21120-F16B-4C15-ABF1-F521700E310B}"/>
    <cellStyle name="Normal 14 2 2 5 2 2 2 4" xfId="23867" xr:uid="{2C88E8FB-EE04-4B3F-9E40-340D290D0109}"/>
    <cellStyle name="Normal 14 2 2 5 2 2 3" xfId="11816" xr:uid="{321BDD02-77DE-4221-8869-0A597137D681}"/>
    <cellStyle name="Normal 14 2 2 5 2 2 4" xfId="17799" xr:uid="{CEE2C5F1-75AA-479F-934E-D565106817F9}"/>
    <cellStyle name="Normal 14 2 2 5 2 2 5" xfId="21939" xr:uid="{1DC271D3-BC21-4AE7-9016-131B2B104375}"/>
    <cellStyle name="Normal 14 2 2 5 2 3" xfId="7302" xr:uid="{0E532CCF-FE66-43C3-9745-5A1609B4130F}"/>
    <cellStyle name="Normal 14 2 2 5 2 3 2" xfId="14010" xr:uid="{AE8A2F0C-E6B6-45A6-BA7E-C3B25A56C4FE}"/>
    <cellStyle name="Normal 14 2 2 5 2 3 3" xfId="19349" xr:uid="{87BB3D0E-C33A-45FB-916F-711F223625E3}"/>
    <cellStyle name="Normal 14 2 2 5 2 3 4" xfId="23449" xr:uid="{C7AB6830-3BE0-4DDF-96CA-98CCE455161B}"/>
    <cellStyle name="Normal 14 2 2 5 2 4" xfId="10720" xr:uid="{CFB97D49-A9CD-4FE7-9F8D-7DB17D9DD972}"/>
    <cellStyle name="Normal 14 2 2 5 2 5" xfId="17218" xr:uid="{36C4FF9C-3758-42ED-8EA2-004B7EE7E96F}"/>
    <cellStyle name="Normal 14 2 2 5 2 6" xfId="21522" xr:uid="{ED4DFD61-BA23-4353-A48F-05CBC09CCBB3}"/>
    <cellStyle name="Normal 14 2 2 5 3" xfId="5106" xr:uid="{A687A02B-F06A-40BD-A90D-75C868F38095}"/>
    <cellStyle name="Normal 14 2 2 5 3 2" xfId="8695" xr:uid="{77416B3F-B749-4B04-9379-09C4DB892A8A}"/>
    <cellStyle name="Normal 14 2 2 5 3 2 2" xfId="15403" xr:uid="{D6C168EC-D36D-4758-ACE4-75A3D8FCF123}"/>
    <cellStyle name="Normal 14 2 2 5 3 2 3" xfId="19832" xr:uid="{C587B211-EE03-462A-A9BE-5448065EE61E}"/>
    <cellStyle name="Normal 14 2 2 5 3 2 4" xfId="23866" xr:uid="{0A7B71FC-2605-4492-85B2-462C658DD8F0}"/>
    <cellStyle name="Normal 14 2 2 5 3 3" xfId="11815" xr:uid="{D98B6892-6012-438E-B763-D0F2DF92223C}"/>
    <cellStyle name="Normal 14 2 2 5 3 4" xfId="17798" xr:uid="{36EF2464-3247-4ED9-91AE-D1223CA5DCEF}"/>
    <cellStyle name="Normal 14 2 2 5 3 5" xfId="21938" xr:uid="{728EB8DD-BA30-4959-8967-E6C0F5A9906E}"/>
    <cellStyle name="Normal 14 2 2 5 4" xfId="6758" xr:uid="{13CF2121-D54B-46FD-8ACA-3E4F7D613DAC}"/>
    <cellStyle name="Normal 14 2 2 5 4 2" xfId="13466" xr:uid="{761FB383-450D-42BB-A374-5174E82F9FD9}"/>
    <cellStyle name="Normal 14 2 2 5 4 3" xfId="18825" xr:uid="{B98892E4-7645-4C89-A80F-65FBF377111F}"/>
    <cellStyle name="Normal 14 2 2 5 4 4" xfId="22926" xr:uid="{198EFF0D-31AB-4AE7-91B1-5566C528742E}"/>
    <cellStyle name="Normal 14 2 2 5 5" xfId="10120" xr:uid="{AD70F6C6-7E85-425E-A347-AE7D1A541014}"/>
    <cellStyle name="Normal 14 2 2 5 6" xfId="16691" xr:uid="{CE38130F-02E1-4CDE-BF94-E33889B4EF82}"/>
    <cellStyle name="Normal 14 2 2 5 7" xfId="20999" xr:uid="{AD0C2A56-CAAC-47A0-B722-CFD52B42E88C}"/>
    <cellStyle name="Normal 14 2 2 6" xfId="2204" xr:uid="{5051A760-F8AF-4E26-BC9D-B9FE07AAA2CF}"/>
    <cellStyle name="Normal 14 2 2 6 2" xfId="2994" xr:uid="{F3B06FC4-9479-44C4-9A9B-FD1A5AED27DC}"/>
    <cellStyle name="Normal 14 2 2 6 2 2" xfId="5109" xr:uid="{4C29FE30-8D1F-4F01-B7A4-434876D220AD}"/>
    <cellStyle name="Normal 14 2 2 6 2 2 2" xfId="8698" xr:uid="{379A89B3-7A44-4C91-A55A-16B41B1EFFAE}"/>
    <cellStyle name="Normal 14 2 2 6 2 2 2 2" xfId="15406" xr:uid="{C78A6B74-1716-428F-BE72-8ECA95A89A60}"/>
    <cellStyle name="Normal 14 2 2 6 2 2 2 3" xfId="19835" xr:uid="{A27F14B1-2C7A-4102-9C28-3A3795EF7165}"/>
    <cellStyle name="Normal 14 2 2 6 2 2 2 4" xfId="23869" xr:uid="{8EE171D1-B5DA-4245-9A83-4A366DCD4692}"/>
    <cellStyle name="Normal 14 2 2 6 2 2 3" xfId="11818" xr:uid="{839A48F5-7DFE-4F43-A7D9-C2FD5ED73E3B}"/>
    <cellStyle name="Normal 14 2 2 6 2 2 4" xfId="17801" xr:uid="{94D2FC63-E4FB-4175-8994-4A0CFCE7F9EB}"/>
    <cellStyle name="Normal 14 2 2 6 2 2 5" xfId="21941" xr:uid="{5B3EF0FA-0CB1-4D59-8D82-07FFC76E3FA0}"/>
    <cellStyle name="Normal 14 2 2 6 2 3" xfId="7391" xr:uid="{667041E0-88D8-4E95-ADC3-964674EAB397}"/>
    <cellStyle name="Normal 14 2 2 6 2 3 2" xfId="14099" xr:uid="{E72EC0FF-129C-4FFE-8C75-489F751B06B7}"/>
    <cellStyle name="Normal 14 2 2 6 2 3 3" xfId="19437" xr:uid="{1B83FF7D-E8A1-4620-A08C-5EAF16CAEFEA}"/>
    <cellStyle name="Normal 14 2 2 6 2 3 4" xfId="23537" xr:uid="{50292779-3A12-42E2-AA38-C8C56ED00498}"/>
    <cellStyle name="Normal 14 2 2 6 2 4" xfId="10808" xr:uid="{E4B131C8-2243-4D86-B3E1-A3B9967DD36A}"/>
    <cellStyle name="Normal 14 2 2 6 2 5" xfId="17306" xr:uid="{547107BE-F49E-436B-9A49-2AD02BC0E9EF}"/>
    <cellStyle name="Normal 14 2 2 6 2 6" xfId="21610" xr:uid="{76B94C8A-5476-46E7-B2B3-E6BC5D120D04}"/>
    <cellStyle name="Normal 14 2 2 6 3" xfId="5108" xr:uid="{6C6E99E2-62A8-4F94-BE75-88C1942607DB}"/>
    <cellStyle name="Normal 14 2 2 6 3 2" xfId="8697" xr:uid="{466E87FC-EE6E-4039-9888-AD7E29099FF9}"/>
    <cellStyle name="Normal 14 2 2 6 3 2 2" xfId="15405" xr:uid="{8E163E73-13AE-4864-AC6A-1B22131E2E10}"/>
    <cellStyle name="Normal 14 2 2 6 3 2 3" xfId="19834" xr:uid="{C386934A-0079-47A8-A6D4-B71FAE2A8911}"/>
    <cellStyle name="Normal 14 2 2 6 3 2 4" xfId="23868" xr:uid="{55F9C188-4124-4A69-A249-0F972DA411DE}"/>
    <cellStyle name="Normal 14 2 2 6 3 3" xfId="11817" xr:uid="{3B352F7A-6F06-4981-96BB-6329EB25F145}"/>
    <cellStyle name="Normal 14 2 2 6 3 4" xfId="17800" xr:uid="{B8D34EA0-B7CE-4DED-8E8B-4E79B6462FFB}"/>
    <cellStyle name="Normal 14 2 2 6 3 5" xfId="21940" xr:uid="{688BF60B-2040-4C10-8516-3AB3EECED3CB}"/>
    <cellStyle name="Normal 14 2 2 6 4" xfId="6759" xr:uid="{5AC5CD26-40A5-47BB-8367-A65FF47469E9}"/>
    <cellStyle name="Normal 14 2 2 6 4 2" xfId="13467" xr:uid="{ED1A488D-8E23-4D55-BD45-54994EF564E8}"/>
    <cellStyle name="Normal 14 2 2 6 4 3" xfId="18826" xr:uid="{08F1630B-BE29-4E37-8604-1E0562F3F48B}"/>
    <cellStyle name="Normal 14 2 2 6 4 4" xfId="22927" xr:uid="{3E3F39CE-3491-43D7-9EA5-B97D3AFE9874}"/>
    <cellStyle name="Normal 14 2 2 6 5" xfId="10121" xr:uid="{7593A88C-DA7C-4696-B832-EEC896991149}"/>
    <cellStyle name="Normal 14 2 2 6 6" xfId="16692" xr:uid="{6854B363-F77E-48EB-9DE2-B89F99773907}"/>
    <cellStyle name="Normal 14 2 2 6 7" xfId="21000" xr:uid="{426975C7-BD2F-482D-93EE-8210F56D53DC}"/>
    <cellStyle name="Normal 14 2 2 7" xfId="2205" xr:uid="{6B8AE726-4420-40C7-B7AE-3DBAB7B66307}"/>
    <cellStyle name="Normal 14 2 2 7 2" xfId="4207" xr:uid="{DF63B221-B1A2-43AA-A70D-4D36AC78247F}"/>
    <cellStyle name="Normal 14 2 2 7 3" xfId="3278" xr:uid="{9F5BBE4F-3D5F-4A7C-9654-26BA83FE04A7}"/>
    <cellStyle name="Normal 14 2 2 8" xfId="2683" xr:uid="{58737B2E-7412-4D23-BE22-82C2B6A2BCCB}"/>
    <cellStyle name="Normal 14 2 2 8 2" xfId="5110" xr:uid="{CF16F909-2E12-45C3-83BF-3066C6D0276C}"/>
    <cellStyle name="Normal 14 2 2 8 2 2" xfId="8699" xr:uid="{CBC84BA1-409E-4432-986F-DDE85A308A2E}"/>
    <cellStyle name="Normal 14 2 2 8 2 2 2" xfId="15407" xr:uid="{63FD5E69-B4F8-438C-94CA-466E2643EC9F}"/>
    <cellStyle name="Normal 14 2 2 8 2 2 3" xfId="19836" xr:uid="{616A8E10-C2E2-49DC-99A3-3AD42D9EC8AB}"/>
    <cellStyle name="Normal 14 2 2 8 2 2 4" xfId="23870" xr:uid="{49B6B031-FD09-43B7-8EEE-E9161CCE4A30}"/>
    <cellStyle name="Normal 14 2 2 8 2 3" xfId="11819" xr:uid="{BA77CB5C-6724-4338-B261-D1AFA4EE3238}"/>
    <cellStyle name="Normal 14 2 2 8 2 4" xfId="17802" xr:uid="{18DED320-D93C-4513-BFC1-F03576ABB0C5}"/>
    <cellStyle name="Normal 14 2 2 8 2 5" xfId="21942" xr:uid="{F1E2CD63-A728-4F61-8A56-55565939AF02}"/>
    <cellStyle name="Normal 14 2 2 8 3" xfId="7083" xr:uid="{673B7F79-9C35-4E75-A285-ED6E6EA67C19}"/>
    <cellStyle name="Normal 14 2 2 8 3 2" xfId="13791" xr:uid="{65F3EC54-7C8C-4507-A513-C0286C9276C5}"/>
    <cellStyle name="Normal 14 2 2 8 3 3" xfId="19130" xr:uid="{9566DB00-FEC7-4F77-A0E1-B0646DD041C8}"/>
    <cellStyle name="Normal 14 2 2 8 3 4" xfId="23230" xr:uid="{87AE9DEB-C0B3-4026-8F43-41A4FDD57DE2}"/>
    <cellStyle name="Normal 14 2 2 8 4" xfId="10500" xr:uid="{D0202803-C534-45FD-BD6C-61528C3645C0}"/>
    <cellStyle name="Normal 14 2 2 8 5" xfId="16999" xr:uid="{755CD4EF-A7BB-4486-8FA3-1AFCE7264A98}"/>
    <cellStyle name="Normal 14 2 2 8 6" xfId="21303" xr:uid="{422F5810-A1C4-415D-B753-D39674AE24E5}"/>
    <cellStyle name="Normal 14 2 3" xfId="2206" xr:uid="{A89EC9D2-5A9C-4783-B1A3-ACAA53C1826B}"/>
    <cellStyle name="Normal 14 2 3 2" xfId="2207" xr:uid="{FB397806-14DC-4B9D-A828-7D550DA26BD6}"/>
    <cellStyle name="Normal 14 2 3 2 2" xfId="2738" xr:uid="{A05B2CC4-248E-4E32-91EB-BC21151E7694}"/>
    <cellStyle name="Normal 14 2 3 2 2 2" xfId="5113" xr:uid="{997A7E53-D12B-4864-BBB4-8DCAB0E10E10}"/>
    <cellStyle name="Normal 14 2 3 2 2 2 2" xfId="8702" xr:uid="{61CCE20E-D224-4DA1-ADBD-D11703CFEBAC}"/>
    <cellStyle name="Normal 14 2 3 2 2 2 2 2" xfId="15410" xr:uid="{1F7E078A-ADB8-44B9-926D-ED9ADE3B9453}"/>
    <cellStyle name="Normal 14 2 3 2 2 2 2 3" xfId="19839" xr:uid="{BB2C45E8-7C3D-4724-889A-5FBEC9CDDFC9}"/>
    <cellStyle name="Normal 14 2 3 2 2 2 2 4" xfId="23873" xr:uid="{74F89A96-A0A0-4CDB-8DFE-8CC5D9ABF080}"/>
    <cellStyle name="Normal 14 2 3 2 2 2 3" xfId="11822" xr:uid="{3C1BC0D0-F255-4687-830F-E32F23601493}"/>
    <cellStyle name="Normal 14 2 3 2 2 2 4" xfId="17805" xr:uid="{A1E0F536-7DFF-4343-8DBE-0D205CC8BC07}"/>
    <cellStyle name="Normal 14 2 3 2 2 2 5" xfId="21945" xr:uid="{E2E3ADE3-A29C-4946-BF8E-216B61AE4E22}"/>
    <cellStyle name="Normal 14 2 3 2 2 3" xfId="7136" xr:uid="{209DDA0D-9EFD-40B5-B8EB-08F5F977BC3A}"/>
    <cellStyle name="Normal 14 2 3 2 2 3 2" xfId="13844" xr:uid="{B2F91D27-3B78-4E42-9A28-7489DE53D11E}"/>
    <cellStyle name="Normal 14 2 3 2 2 3 3" xfId="19183" xr:uid="{C26C7852-6957-4D99-9D06-3F5547B50AF9}"/>
    <cellStyle name="Normal 14 2 3 2 2 3 4" xfId="23283" xr:uid="{FCCFCC01-20AA-4650-8D80-9FF562638484}"/>
    <cellStyle name="Normal 14 2 3 2 2 4" xfId="10554" xr:uid="{469CE69A-A446-49A1-9B4D-E7754A706CAD}"/>
    <cellStyle name="Normal 14 2 3 2 2 5" xfId="17052" xr:uid="{D5C727E9-60C5-4FB2-8777-39A568825CAB}"/>
    <cellStyle name="Normal 14 2 3 2 2 6" xfId="21356" xr:uid="{095AEAF2-0280-4C21-AC20-257A1427257E}"/>
    <cellStyle name="Normal 14 2 3 2 3" xfId="5112" xr:uid="{863530FC-0E6D-4D57-959D-BB035C5C2B33}"/>
    <cellStyle name="Normal 14 2 3 2 3 2" xfId="8701" xr:uid="{E21DCE17-A08B-4DDB-B8C9-037C141D3BF0}"/>
    <cellStyle name="Normal 14 2 3 2 3 2 2" xfId="15409" xr:uid="{239C61F0-66FE-42C6-9468-238FBF8C1F9A}"/>
    <cellStyle name="Normal 14 2 3 2 3 2 3" xfId="19838" xr:uid="{02B486D7-A0E5-498F-BC49-15279AFE9A62}"/>
    <cellStyle name="Normal 14 2 3 2 3 2 4" xfId="23872" xr:uid="{B4712D21-93CB-468C-8C13-58A8043A7EE2}"/>
    <cellStyle name="Normal 14 2 3 2 3 3" xfId="11821" xr:uid="{659C6636-554E-4ADB-A37E-240BF27287E7}"/>
    <cellStyle name="Normal 14 2 3 2 3 4" xfId="17804" xr:uid="{B828162D-E961-4A9D-9FA1-663F8428184F}"/>
    <cellStyle name="Normal 14 2 3 2 3 5" xfId="21944" xr:uid="{AC945AA7-A8EE-46C8-B207-D72DE6178DE8}"/>
    <cellStyle name="Normal 14 2 3 2 4" xfId="6761" xr:uid="{369ED0C3-3FA8-47EE-9C21-5210EBCF653D}"/>
    <cellStyle name="Normal 14 2 3 2 4 2" xfId="13469" xr:uid="{71DCCCDA-F4CA-4FD8-94BC-C1C9E66DD77D}"/>
    <cellStyle name="Normal 14 2 3 2 4 3" xfId="18828" xr:uid="{DA1B0213-6456-41F0-B9C0-0A1754E0B157}"/>
    <cellStyle name="Normal 14 2 3 2 4 4" xfId="22929" xr:uid="{E6B3190A-E476-4E52-B524-3D576ABD6B49}"/>
    <cellStyle name="Normal 14 2 3 2 5" xfId="10123" xr:uid="{A5DE9447-4C55-44A8-B07E-B6498EFCCD4A}"/>
    <cellStyle name="Normal 14 2 3 2 6" xfId="16694" xr:uid="{20ADB242-9E9A-4104-AD60-CB1CF2DBA922}"/>
    <cellStyle name="Normal 14 2 3 2 7" xfId="21002" xr:uid="{C3CD6924-CBDE-4CC0-A0D3-344C99E4AA03}"/>
    <cellStyle name="Normal 14 2 3 3" xfId="2208" xr:uid="{F444A93F-F963-4EDB-A20E-C311338B103E}"/>
    <cellStyle name="Normal 14 2 3 3 2" xfId="3033" xr:uid="{C7FC8ABA-C107-47DC-8F13-3D5289628684}"/>
    <cellStyle name="Normal 14 2 3 3 2 2" xfId="5115" xr:uid="{D3366EF0-A76C-47C0-9ED3-5A3E5B973651}"/>
    <cellStyle name="Normal 14 2 3 3 2 2 2" xfId="8704" xr:uid="{DA03358B-4201-4F38-993E-7A6624F3C0D4}"/>
    <cellStyle name="Normal 14 2 3 3 2 2 2 2" xfId="15412" xr:uid="{AD398B2A-93EC-4401-9F9A-5A0EC7FE37DF}"/>
    <cellStyle name="Normal 14 2 3 3 2 2 2 3" xfId="19841" xr:uid="{F1E4CDF9-3CF7-4C93-82FF-843559D963FB}"/>
    <cellStyle name="Normal 14 2 3 3 2 2 2 4" xfId="23875" xr:uid="{81B7F4A3-2F3F-4F6E-B89C-2DE39BF9147A}"/>
    <cellStyle name="Normal 14 2 3 3 2 2 3" xfId="11824" xr:uid="{9BFA1835-6B35-4B0F-897F-D8ABE395E430}"/>
    <cellStyle name="Normal 14 2 3 3 2 2 4" xfId="17807" xr:uid="{A60BAC9C-73B0-4275-8ECF-E78056A923F6}"/>
    <cellStyle name="Normal 14 2 3 3 2 2 5" xfId="21947" xr:uid="{69498A0C-94A8-40EA-9E5B-22BB201107A1}"/>
    <cellStyle name="Normal 14 2 3 3 2 3" xfId="7430" xr:uid="{6CB1874D-D16D-4334-8484-3952BDC64762}"/>
    <cellStyle name="Normal 14 2 3 3 2 3 2" xfId="14138" xr:uid="{5C11F0C0-D6E3-42EB-BB71-59FC35201850}"/>
    <cellStyle name="Normal 14 2 3 3 2 3 3" xfId="19476" xr:uid="{EB844F56-DAD3-4631-9A2C-A4AA9FEBCCFC}"/>
    <cellStyle name="Normal 14 2 3 3 2 3 4" xfId="23576" xr:uid="{F1F7B6BE-73F2-4997-BA1E-236DED5F82CA}"/>
    <cellStyle name="Normal 14 2 3 3 2 4" xfId="10847" xr:uid="{34CC3DE8-6E00-489C-98CD-985EE369FEB8}"/>
    <cellStyle name="Normal 14 2 3 3 2 5" xfId="17345" xr:uid="{D819F303-A740-491C-A762-8B9396742BE6}"/>
    <cellStyle name="Normal 14 2 3 3 2 6" xfId="21649" xr:uid="{59FFF958-A2FF-4704-B7C8-785A07F7B49E}"/>
    <cellStyle name="Normal 14 2 3 3 3" xfId="5114" xr:uid="{E16ED6BA-74BA-4B56-A8A6-21E985EBA4B3}"/>
    <cellStyle name="Normal 14 2 3 3 3 2" xfId="8703" xr:uid="{93858225-4491-4744-8A52-CDE24C5D89F7}"/>
    <cellStyle name="Normal 14 2 3 3 3 2 2" xfId="15411" xr:uid="{A8CD0907-347E-40C3-AEF3-1CBD4320CCD1}"/>
    <cellStyle name="Normal 14 2 3 3 3 2 3" xfId="19840" xr:uid="{389C08A6-21A9-4F48-9CC2-A039F2A4ED80}"/>
    <cellStyle name="Normal 14 2 3 3 3 2 4" xfId="23874" xr:uid="{F61F8AE4-CFC2-4630-807D-E0BB54D55344}"/>
    <cellStyle name="Normal 14 2 3 3 3 3" xfId="11823" xr:uid="{AEA99FCD-7185-4ABB-97EC-6A58E008ECB1}"/>
    <cellStyle name="Normal 14 2 3 3 3 4" xfId="17806" xr:uid="{6957D968-D008-48D4-B441-E307D3D05115}"/>
    <cellStyle name="Normal 14 2 3 3 3 5" xfId="21946" xr:uid="{5EC52F39-2BF2-4D43-B66A-575C90C272FB}"/>
    <cellStyle name="Normal 14 2 3 3 4" xfId="6762" xr:uid="{A98668FF-C5F9-49BE-9810-0B6D53A9EFEE}"/>
    <cellStyle name="Normal 14 2 3 3 4 2" xfId="13470" xr:uid="{2B473B1A-7773-48F1-BF51-D044785A235C}"/>
    <cellStyle name="Normal 14 2 3 3 4 3" xfId="18829" xr:uid="{F7E9042B-A0B9-42B9-A504-1807448B9AEC}"/>
    <cellStyle name="Normal 14 2 3 3 4 4" xfId="22930" xr:uid="{884645DA-9581-47BD-BBE3-F5B5F6BDBEE4}"/>
    <cellStyle name="Normal 14 2 3 3 5" xfId="10124" xr:uid="{E44211AB-1FA2-46A1-A392-AE6581AB6300}"/>
    <cellStyle name="Normal 14 2 3 3 6" xfId="16695" xr:uid="{DBD5D67E-9059-4DF3-9DA0-3BEA94602B77}"/>
    <cellStyle name="Normal 14 2 3 3 7" xfId="21003" xr:uid="{816A160A-13F6-4836-8E96-98BB2FE8C2ED}"/>
    <cellStyle name="Normal 14 2 3 4" xfId="2723" xr:uid="{A6B0010A-DA41-41F0-B81C-C22FE43B9F3B}"/>
    <cellStyle name="Normal 14 2 3 4 2" xfId="5116" xr:uid="{7CE55888-7E6F-4C74-8426-FDC05639E3EC}"/>
    <cellStyle name="Normal 14 2 3 4 2 2" xfId="8705" xr:uid="{D69EB989-95E2-4CE7-AD3E-45E18C1D5EC0}"/>
    <cellStyle name="Normal 14 2 3 4 2 2 2" xfId="15413" xr:uid="{03454CF2-3416-4988-8E9E-3DBEAD64073B}"/>
    <cellStyle name="Normal 14 2 3 4 2 2 3" xfId="19842" xr:uid="{03685389-3349-4F98-87B9-A799435E51B4}"/>
    <cellStyle name="Normal 14 2 3 4 2 2 4" xfId="23876" xr:uid="{175EA931-782D-4D0C-B729-0ADA461E7271}"/>
    <cellStyle name="Normal 14 2 3 4 2 3" xfId="11825" xr:uid="{06D0010A-E66F-42DD-A1AE-92C8D49792EC}"/>
    <cellStyle name="Normal 14 2 3 4 2 4" xfId="17808" xr:uid="{403AD3EA-2EE7-4351-9AB1-A260D65D54D7}"/>
    <cellStyle name="Normal 14 2 3 4 2 5" xfId="21948" xr:uid="{17DBDB1B-04CA-4D2D-B85E-8596D47BB50C}"/>
    <cellStyle name="Normal 14 2 3 4 3" xfId="7122" xr:uid="{21112277-FD08-48B3-801C-70B3989702E4}"/>
    <cellStyle name="Normal 14 2 3 4 3 2" xfId="13830" xr:uid="{6E8D9F6F-34D3-41FC-BFC5-1BBB8FBE552E}"/>
    <cellStyle name="Normal 14 2 3 4 3 3" xfId="19169" xr:uid="{8D224724-A90B-4095-B422-C3586D3AFD0B}"/>
    <cellStyle name="Normal 14 2 3 4 3 4" xfId="23269" xr:uid="{ED0D6A5B-AA6F-41C3-A961-EE3A9C3BDB5B}"/>
    <cellStyle name="Normal 14 2 3 4 4" xfId="10540" xr:uid="{3B8CDAAB-48BA-4CBA-811E-389581E26570}"/>
    <cellStyle name="Normal 14 2 3 4 5" xfId="17038" xr:uid="{28D8E445-BF75-43CF-9FD5-788E2CA56D9E}"/>
    <cellStyle name="Normal 14 2 3 4 6" xfId="21342" xr:uid="{14BABEC1-BD2C-4241-8C4C-9A6D2F9D8D2E}"/>
    <cellStyle name="Normal 14 2 3 5" xfId="5111" xr:uid="{67231C1D-6923-4F14-AAFF-E54AF79AE980}"/>
    <cellStyle name="Normal 14 2 3 5 2" xfId="8700" xr:uid="{C2854243-7985-47E5-B6FB-C03685AB0F9B}"/>
    <cellStyle name="Normal 14 2 3 5 2 2" xfId="15408" xr:uid="{0F06705C-95A8-4F7A-9199-94F1BDC5668B}"/>
    <cellStyle name="Normal 14 2 3 5 2 3" xfId="19837" xr:uid="{CC9E3C9A-3F81-4B36-8952-CB7C7E25FBF2}"/>
    <cellStyle name="Normal 14 2 3 5 2 4" xfId="23871" xr:uid="{5C560D90-1E9B-4177-817B-A6015E1C79A7}"/>
    <cellStyle name="Normal 14 2 3 5 3" xfId="11820" xr:uid="{6C1B7C79-C92E-4B2F-B8AC-4C2CB037FB7D}"/>
    <cellStyle name="Normal 14 2 3 5 4" xfId="17803" xr:uid="{DE02522B-121D-487A-BAAA-3BABDCDD238E}"/>
    <cellStyle name="Normal 14 2 3 5 5" xfId="21943" xr:uid="{47DD7908-56DE-4EB0-A98F-8650F7927549}"/>
    <cellStyle name="Normal 14 2 3 6" xfId="6760" xr:uid="{27351147-0057-49C2-98FF-8AFAD4464593}"/>
    <cellStyle name="Normal 14 2 3 6 2" xfId="13468" xr:uid="{2130D7F2-E2C5-43A9-9123-A9269E19BC70}"/>
    <cellStyle name="Normal 14 2 3 6 3" xfId="18827" xr:uid="{41A1AC31-58B6-4108-8148-52CBA1A3ECAA}"/>
    <cellStyle name="Normal 14 2 3 6 4" xfId="22928" xr:uid="{3ABA76E1-79E9-41BA-9924-CC97A13DD4B4}"/>
    <cellStyle name="Normal 14 2 3 7" xfId="10122" xr:uid="{FEFACD7A-C928-4017-9FAF-7CFBC12DB24F}"/>
    <cellStyle name="Normal 14 2 3 8" xfId="16693" xr:uid="{94316BDA-05F2-4323-B72E-DE19AF7CB923}"/>
    <cellStyle name="Normal 14 2 3 9" xfId="21001" xr:uid="{CE0A61A1-DC95-460F-B9F7-0E49A088BC06}"/>
    <cellStyle name="Normal 14 2 4" xfId="2209" xr:uid="{519A38A3-B334-48C4-8910-A6E284698A9D}"/>
    <cellStyle name="Normal 14 2 4 2" xfId="2739" xr:uid="{B5505CB5-8BC4-4112-8E62-D6C4CA4010E7}"/>
    <cellStyle name="Normal 14 2 4 2 2" xfId="5118" xr:uid="{2C5AFA57-5EDC-465B-8C30-0AC31449DF79}"/>
    <cellStyle name="Normal 14 2 4 2 2 2" xfId="8707" xr:uid="{B6760605-9166-4974-AFCB-6F373F7B9C55}"/>
    <cellStyle name="Normal 14 2 4 2 2 2 2" xfId="15415" xr:uid="{602CB401-42F2-4482-B405-F4C2BFAB7D02}"/>
    <cellStyle name="Normal 14 2 4 2 2 2 3" xfId="19844" xr:uid="{049E680E-DAAD-41F7-9FAF-308A405D129D}"/>
    <cellStyle name="Normal 14 2 4 2 2 2 4" xfId="23878" xr:uid="{E1BFEF22-551A-4544-A56B-58BF184774AD}"/>
    <cellStyle name="Normal 14 2 4 2 2 3" xfId="11827" xr:uid="{5B4E7245-07D1-489F-8037-9CCC0F138454}"/>
    <cellStyle name="Normal 14 2 4 2 2 4" xfId="17810" xr:uid="{CF52A339-DB44-43D6-A19C-FD0F07C50382}"/>
    <cellStyle name="Normal 14 2 4 2 2 5" xfId="21950" xr:uid="{8D2972B0-BC08-4805-AE87-91A20947A11C}"/>
    <cellStyle name="Normal 14 2 4 2 3" xfId="7137" xr:uid="{745ED5E8-63B7-4298-AA3C-86BFBC57D111}"/>
    <cellStyle name="Normal 14 2 4 2 3 2" xfId="13845" xr:uid="{8B783F73-D1C0-420A-9C9A-01B87C18F3D8}"/>
    <cellStyle name="Normal 14 2 4 2 3 3" xfId="19184" xr:uid="{DF1384B8-EFE6-46A5-B534-F1B4C3380418}"/>
    <cellStyle name="Normal 14 2 4 2 3 4" xfId="23284" xr:uid="{076ECE5E-89ED-4004-9CDB-2362EDC0DB98}"/>
    <cellStyle name="Normal 14 2 4 2 4" xfId="10555" xr:uid="{DF5D35A8-EF69-4385-AFC9-5FEFE7C4354E}"/>
    <cellStyle name="Normal 14 2 4 2 5" xfId="17053" xr:uid="{EBF11276-6290-41C6-9398-76F161BD3B38}"/>
    <cellStyle name="Normal 14 2 4 2 6" xfId="21357" xr:uid="{93158B9F-586A-40D3-A39E-CD10AA01A91E}"/>
    <cellStyle name="Normal 14 2 4 3" xfId="5117" xr:uid="{F935CA2B-CC4D-4D48-877B-7A98AF7C84C2}"/>
    <cellStyle name="Normal 14 2 4 3 2" xfId="8706" xr:uid="{B65F2808-61D5-4F57-9375-6D409A742D2D}"/>
    <cellStyle name="Normal 14 2 4 3 2 2" xfId="15414" xr:uid="{A78C8D12-9B60-4975-9874-A0373A20F178}"/>
    <cellStyle name="Normal 14 2 4 3 2 3" xfId="19843" xr:uid="{7F66385E-A480-4158-A11B-C3B5A80893C9}"/>
    <cellStyle name="Normal 14 2 4 3 2 4" xfId="23877" xr:uid="{172F8497-455F-4C77-981D-3BC9FED38E3D}"/>
    <cellStyle name="Normal 14 2 4 3 3" xfId="11826" xr:uid="{D237376E-374B-4763-924B-7BA7A6AA60F6}"/>
    <cellStyle name="Normal 14 2 4 3 4" xfId="17809" xr:uid="{18D7334E-B778-4A25-825E-88D24052B627}"/>
    <cellStyle name="Normal 14 2 4 3 5" xfId="21949" xr:uid="{4F589EDD-2CA1-49AB-8057-3E75BF84E7FD}"/>
    <cellStyle name="Normal 14 2 4 4" xfId="6763" xr:uid="{96E5A805-DB3E-414E-A0F4-080E3FC3C501}"/>
    <cellStyle name="Normal 14 2 4 4 2" xfId="13471" xr:uid="{4EA5526B-5AAD-4FBA-A069-F86DD50C12BF}"/>
    <cellStyle name="Normal 14 2 4 4 3" xfId="18830" xr:uid="{E9466073-3E37-450F-9045-9B65246CEA03}"/>
    <cellStyle name="Normal 14 2 4 4 4" xfId="22931" xr:uid="{E8751A7A-317A-4A1B-B836-49B495093476}"/>
    <cellStyle name="Normal 14 2 4 5" xfId="10125" xr:uid="{203237F3-4B3D-4A7C-ABBD-7D7AE490A6B5}"/>
    <cellStyle name="Normal 14 2 4 6" xfId="16696" xr:uid="{4B57DFD0-5547-49BE-81FD-209F2A7EC404}"/>
    <cellStyle name="Normal 14 2 4 7" xfId="21004" xr:uid="{EDDD7BCF-19CC-4EDB-ACF3-1151E375C61B}"/>
    <cellStyle name="Normal 14 2 5" xfId="2210" xr:uid="{3D9E0B89-44D8-4780-9AFB-1216383B41A9}"/>
    <cellStyle name="Normal 14 2 5 2" xfId="2211" xr:uid="{F139DD83-CCEA-48FC-AD4A-47ABA69A0AC2}"/>
    <cellStyle name="Normal 14 2 5 2 2" xfId="2729" xr:uid="{05886BEC-CE3E-4D0C-8144-511A7374D842}"/>
    <cellStyle name="Normal 14 2 5 2 2 2" xfId="5121" xr:uid="{35990441-DA95-47FC-9146-15C010F58A0A}"/>
    <cellStyle name="Normal 14 2 5 2 2 2 2" xfId="8710" xr:uid="{7F978205-EB29-4280-8588-C3682752A8D0}"/>
    <cellStyle name="Normal 14 2 5 2 2 2 2 2" xfId="15418" xr:uid="{F3CC6D17-2D52-46D3-9B57-22FFB49B23AB}"/>
    <cellStyle name="Normal 14 2 5 2 2 2 2 3" xfId="19847" xr:uid="{49BB7FCC-59C0-44B5-87F6-A40A81D5CB06}"/>
    <cellStyle name="Normal 14 2 5 2 2 2 2 4" xfId="23881" xr:uid="{4AC42913-F0C4-445B-8B2F-E38BB4061BD8}"/>
    <cellStyle name="Normal 14 2 5 2 2 2 3" xfId="11830" xr:uid="{F947A19C-D962-4A41-8EB3-945F53A89A85}"/>
    <cellStyle name="Normal 14 2 5 2 2 2 4" xfId="17813" xr:uid="{838B7273-C821-4B91-B668-88A57944D170}"/>
    <cellStyle name="Normal 14 2 5 2 2 2 5" xfId="21953" xr:uid="{B97B4B31-9A59-42A0-8303-03AEEA78170B}"/>
    <cellStyle name="Normal 14 2 5 2 2 3" xfId="7128" xr:uid="{88FA3A7B-8688-4284-ACE3-61DDA85D2F7B}"/>
    <cellStyle name="Normal 14 2 5 2 2 3 2" xfId="13836" xr:uid="{CD297BBF-F7CF-40C1-B228-5CB71E219054}"/>
    <cellStyle name="Normal 14 2 5 2 2 3 3" xfId="19175" xr:uid="{B77030A2-47F6-4DA2-9708-924FAA4A4359}"/>
    <cellStyle name="Normal 14 2 5 2 2 3 4" xfId="23275" xr:uid="{FDDF45C5-86B5-4794-9150-8D8F1F538AD0}"/>
    <cellStyle name="Normal 14 2 5 2 2 4" xfId="10546" xr:uid="{7C80B0FA-0BD5-4A39-8728-B8E4A34C3ACF}"/>
    <cellStyle name="Normal 14 2 5 2 2 5" xfId="17044" xr:uid="{976E874D-1B7A-4D59-95EB-BE516C34FFCA}"/>
    <cellStyle name="Normal 14 2 5 2 2 6" xfId="21348" xr:uid="{C225AD4F-84EF-4E6B-BDD8-3279E7D84213}"/>
    <cellStyle name="Normal 14 2 5 2 3" xfId="5120" xr:uid="{ACE5F969-7EBA-4FD8-8EAE-CED65B3018B5}"/>
    <cellStyle name="Normal 14 2 5 2 3 2" xfId="8709" xr:uid="{D35065EB-FECA-49A7-AF88-35B20D823328}"/>
    <cellStyle name="Normal 14 2 5 2 3 2 2" xfId="15417" xr:uid="{320C20AE-E1AA-4032-88BA-C55973CD6E27}"/>
    <cellStyle name="Normal 14 2 5 2 3 2 3" xfId="19846" xr:uid="{2CD2CB99-80FA-4F87-9617-09A1F8B08749}"/>
    <cellStyle name="Normal 14 2 5 2 3 2 4" xfId="23880" xr:uid="{085FEA67-57D8-44E0-BE90-C1EAA4713AB7}"/>
    <cellStyle name="Normal 14 2 5 2 3 3" xfId="11829" xr:uid="{9C7FD697-80FA-4FB0-B39E-9151CA97886A}"/>
    <cellStyle name="Normal 14 2 5 2 3 4" xfId="17812" xr:uid="{E9C7E81A-2035-41C1-98B5-F0095CC252D6}"/>
    <cellStyle name="Normal 14 2 5 2 3 5" xfId="21952" xr:uid="{569B44B8-66CD-442D-86D5-FA3E68BC86BB}"/>
    <cellStyle name="Normal 14 2 5 2 4" xfId="6765" xr:uid="{86F6BBAE-8255-49DE-8499-B79DC16D4B04}"/>
    <cellStyle name="Normal 14 2 5 2 4 2" xfId="13473" xr:uid="{6A2A788D-D298-42AC-A857-48621AEC2063}"/>
    <cellStyle name="Normal 14 2 5 2 4 3" xfId="18832" xr:uid="{59A12C28-2528-493F-BBA4-567C6E6E553F}"/>
    <cellStyle name="Normal 14 2 5 2 4 4" xfId="22933" xr:uid="{F0116481-9107-487B-B14F-CF7634A02077}"/>
    <cellStyle name="Normal 14 2 5 2 5" xfId="10127" xr:uid="{6508042A-0F42-4CD7-A8C3-1641FB42479C}"/>
    <cellStyle name="Normal 14 2 5 2 6" xfId="16698" xr:uid="{C556AAB6-1D06-4E26-84F7-74C663053E16}"/>
    <cellStyle name="Normal 14 2 5 2 7" xfId="21006" xr:uid="{4D7D1DFC-CEAC-49D3-BF24-66B529B50271}"/>
    <cellStyle name="Normal 14 2 5 3" xfId="2740" xr:uid="{0AFF89FA-62BB-42A9-B53E-8660B115B748}"/>
    <cellStyle name="Normal 14 2 5 3 2" xfId="5122" xr:uid="{9A27A986-9672-41C8-A0F9-97418285EFC7}"/>
    <cellStyle name="Normal 14 2 5 3 2 2" xfId="8711" xr:uid="{9FE05535-CD63-4D60-9235-28D336D4D760}"/>
    <cellStyle name="Normal 14 2 5 3 2 2 2" xfId="15419" xr:uid="{0AB7D5B6-B9A8-45FB-B1F6-97C3542F62BB}"/>
    <cellStyle name="Normal 14 2 5 3 2 2 3" xfId="19848" xr:uid="{E9CCDA42-6EA1-4597-9C4F-AE0CC471AEC5}"/>
    <cellStyle name="Normal 14 2 5 3 2 2 4" xfId="23882" xr:uid="{1F73E518-B037-4C3C-A399-670503CCCFB3}"/>
    <cellStyle name="Normal 14 2 5 3 2 3" xfId="11831" xr:uid="{353B2414-43CC-4088-9B18-0E8AA6CA8C42}"/>
    <cellStyle name="Normal 14 2 5 3 2 4" xfId="17814" xr:uid="{52C0B998-C52A-4EFF-B986-306944DF5B7F}"/>
    <cellStyle name="Normal 14 2 5 3 2 5" xfId="21954" xr:uid="{FBA2FB12-A341-4FEF-A840-5459064B2CA9}"/>
    <cellStyle name="Normal 14 2 5 3 3" xfId="7138" xr:uid="{1C5F2C02-B48C-47FE-86FA-BAEED3F8ABD6}"/>
    <cellStyle name="Normal 14 2 5 3 3 2" xfId="13846" xr:uid="{02F20947-9544-4E9C-A19F-C53A42079E65}"/>
    <cellStyle name="Normal 14 2 5 3 3 3" xfId="19185" xr:uid="{76D1CC17-4C25-4622-A8F8-022F96CCC716}"/>
    <cellStyle name="Normal 14 2 5 3 3 4" xfId="23285" xr:uid="{C7858596-979D-435B-AF1C-E6AE4C67D965}"/>
    <cellStyle name="Normal 14 2 5 3 4" xfId="10556" xr:uid="{2FBFD95C-AB60-41B6-A0AE-F2F043F24606}"/>
    <cellStyle name="Normal 14 2 5 3 5" xfId="17054" xr:uid="{BCD2F110-968A-4F18-9B89-19678D8B318B}"/>
    <cellStyle name="Normal 14 2 5 3 6" xfId="21358" xr:uid="{3DF07B0B-0E38-49DE-B07F-67305D948CF3}"/>
    <cellStyle name="Normal 14 2 5 4" xfId="5119" xr:uid="{29E3D7C6-1F95-485B-AE57-8BE5956F8481}"/>
    <cellStyle name="Normal 14 2 5 4 2" xfId="8708" xr:uid="{16364B70-A46F-4F53-B736-84EF066E2D72}"/>
    <cellStyle name="Normal 14 2 5 4 2 2" xfId="15416" xr:uid="{03461025-251E-4688-AE9A-335D92902F1F}"/>
    <cellStyle name="Normal 14 2 5 4 2 3" xfId="19845" xr:uid="{8143408F-9220-4049-8373-781D6AF18C13}"/>
    <cellStyle name="Normal 14 2 5 4 2 4" xfId="23879" xr:uid="{49C092E6-74DF-4DBE-BCCB-7B90C9ED8730}"/>
    <cellStyle name="Normal 14 2 5 4 3" xfId="11828" xr:uid="{3336ECCB-2D2B-4B05-8045-D1F37577171C}"/>
    <cellStyle name="Normal 14 2 5 4 4" xfId="17811" xr:uid="{1E674FB0-9F0F-4633-B294-E92B500205AC}"/>
    <cellStyle name="Normal 14 2 5 4 5" xfId="21951" xr:uid="{40F54436-3B0E-4CB9-9727-07FBCC88C695}"/>
    <cellStyle name="Normal 14 2 5 5" xfId="6764" xr:uid="{E8D82D27-A88F-456A-8889-47DD7578A6C7}"/>
    <cellStyle name="Normal 14 2 5 5 2" xfId="13472" xr:uid="{13F83678-3EA5-4911-8E15-49DA28B5281F}"/>
    <cellStyle name="Normal 14 2 5 5 3" xfId="18831" xr:uid="{05C640C1-5BAC-4B73-ABE9-BE0D88A45D62}"/>
    <cellStyle name="Normal 14 2 5 5 4" xfId="22932" xr:uid="{B7563BE4-2F61-4CDC-9FEB-FA5AB542D472}"/>
    <cellStyle name="Normal 14 2 5 6" xfId="10126" xr:uid="{2C8B66CF-9F75-442E-A438-6B93AFB34554}"/>
    <cellStyle name="Normal 14 2 5 7" xfId="16697" xr:uid="{BA49EB6F-F9D5-41DE-9212-8B3A789DB85E}"/>
    <cellStyle name="Normal 14 2 5 8" xfId="21005" xr:uid="{88B8966C-044C-4B63-8998-1BD3F6E1EAE5}"/>
    <cellStyle name="Normal 14 2 6" xfId="2212" xr:uid="{DC6D01F4-AA3A-49CC-85FA-EA7C72DD6AB7}"/>
    <cellStyle name="Normal 14 2 6 2" xfId="2854" xr:uid="{07931087-BDA2-45A2-92C5-39C1F4AE1B1F}"/>
    <cellStyle name="Normal 14 2 6 2 2" xfId="5124" xr:uid="{CF363031-27AF-4FBC-8C29-943926FF39B0}"/>
    <cellStyle name="Normal 14 2 6 2 2 2" xfId="8713" xr:uid="{B916BAC0-67A5-4ACD-92E1-F9E6D180F345}"/>
    <cellStyle name="Normal 14 2 6 2 2 2 2" xfId="15421" xr:uid="{DF6BEA70-B6AE-44A8-A804-8DED01DD7A39}"/>
    <cellStyle name="Normal 14 2 6 2 2 2 3" xfId="19850" xr:uid="{E6EB46D8-509A-4F09-A962-491BDBF37CAE}"/>
    <cellStyle name="Normal 14 2 6 2 2 2 4" xfId="23884" xr:uid="{23E0C636-8948-4617-AF71-03B5EF121DC5}"/>
    <cellStyle name="Normal 14 2 6 2 2 3" xfId="11833" xr:uid="{1B432450-9C78-49E4-82DF-8C0516198138}"/>
    <cellStyle name="Normal 14 2 6 2 2 4" xfId="17816" xr:uid="{7C71CA9A-4449-4C3F-AA4D-341862D4AF81}"/>
    <cellStyle name="Normal 14 2 6 2 2 5" xfId="21956" xr:uid="{58BC089F-3292-4455-AF3D-667C7999E46A}"/>
    <cellStyle name="Normal 14 2 6 2 3" xfId="7251" xr:uid="{6656E1F1-A17B-4B44-8E6A-DB06737D8851}"/>
    <cellStyle name="Normal 14 2 6 2 3 2" xfId="13959" xr:uid="{F523F66F-0262-42C9-81A8-316876BF832C}"/>
    <cellStyle name="Normal 14 2 6 2 3 3" xfId="19298" xr:uid="{9A2F5F38-0805-4751-9F5C-5F1625727D97}"/>
    <cellStyle name="Normal 14 2 6 2 3 4" xfId="23398" xr:uid="{40F1815D-F26C-469C-A309-A454F2D756F7}"/>
    <cellStyle name="Normal 14 2 6 2 4" xfId="10669" xr:uid="{253112DF-DB3C-438A-BEAC-9503F4A524C0}"/>
    <cellStyle name="Normal 14 2 6 2 5" xfId="17167" xr:uid="{E4828E63-9917-420D-9539-A1FB2078AE3C}"/>
    <cellStyle name="Normal 14 2 6 2 6" xfId="21471" xr:uid="{926E0BFD-20F1-4683-94EE-07E703D7AED2}"/>
    <cellStyle name="Normal 14 2 6 3" xfId="5123" xr:uid="{6319351B-6F54-4623-AED2-97B5B03B96FE}"/>
    <cellStyle name="Normal 14 2 6 3 2" xfId="8712" xr:uid="{CA73DE58-CF13-427A-B1C1-70A1A6575041}"/>
    <cellStyle name="Normal 14 2 6 3 2 2" xfId="15420" xr:uid="{FD9E8B0E-2AEE-49B7-8C49-B9784BFBD0CC}"/>
    <cellStyle name="Normal 14 2 6 3 2 3" xfId="19849" xr:uid="{69FE3ADB-B95D-48F4-883F-B8A33AE96B42}"/>
    <cellStyle name="Normal 14 2 6 3 2 4" xfId="23883" xr:uid="{A16860D9-3323-4346-BDE2-DB416D7414E9}"/>
    <cellStyle name="Normal 14 2 6 3 3" xfId="11832" xr:uid="{ADA285BB-0661-43F7-B77B-0D37781F1F95}"/>
    <cellStyle name="Normal 14 2 6 3 4" xfId="17815" xr:uid="{DA96D615-609F-4626-9FC3-AEAF57C4F2FE}"/>
    <cellStyle name="Normal 14 2 6 3 5" xfId="21955" xr:uid="{1297435E-EE86-4C42-89D8-EF8CC7273196}"/>
    <cellStyle name="Normal 14 2 6 4" xfId="6766" xr:uid="{D9A82BFB-3492-4E0C-A250-B8FA678DDE8C}"/>
    <cellStyle name="Normal 14 2 6 4 2" xfId="13474" xr:uid="{AEBF94B9-A28A-48A4-8431-3FF676088CB0}"/>
    <cellStyle name="Normal 14 2 6 4 3" xfId="18833" xr:uid="{F5491FDF-0625-40AD-818A-6C781D1F6FCB}"/>
    <cellStyle name="Normal 14 2 6 4 4" xfId="22934" xr:uid="{05622CDD-AEE4-4389-A255-52C07424358A}"/>
    <cellStyle name="Normal 14 2 6 5" xfId="10128" xr:uid="{3448FB13-ED3B-43DF-A572-F493EBDD2293}"/>
    <cellStyle name="Normal 14 2 6 6" xfId="16699" xr:uid="{8C8E3CCA-4D22-4477-B886-F03BE97FB08D}"/>
    <cellStyle name="Normal 14 2 6 7" xfId="21007" xr:uid="{C033C5D8-DD24-4815-855C-F7820CA680C0}"/>
    <cellStyle name="Normal 14 2 7" xfId="2213" xr:uid="{191073D9-2272-43CC-B68D-90C82C2B30D5}"/>
    <cellStyle name="Normal 14 2 7 2" xfId="2904" xr:uid="{E09BDD6A-D98C-447A-9EB5-7D60F5ACA882}"/>
    <cellStyle name="Normal 14 2 7 2 2" xfId="5126" xr:uid="{2DA0F16F-0CBE-4BB0-BC7A-F5BCDA94FDD0}"/>
    <cellStyle name="Normal 14 2 7 2 2 2" xfId="8715" xr:uid="{F3018CBE-D9E0-4E13-B94A-659420216671}"/>
    <cellStyle name="Normal 14 2 7 2 2 2 2" xfId="15423" xr:uid="{02486222-5F0F-4DB2-A6A2-CD840C0492DF}"/>
    <cellStyle name="Normal 14 2 7 2 2 2 3" xfId="19852" xr:uid="{A0014302-4DF4-439C-9F18-9B800AC0F034}"/>
    <cellStyle name="Normal 14 2 7 2 2 2 4" xfId="23886" xr:uid="{A8AEE5B6-BBB9-4551-B3DC-2829970568AD}"/>
    <cellStyle name="Normal 14 2 7 2 2 3" xfId="11835" xr:uid="{789D6A00-BCDE-41A3-9081-93E41BA0C5F1}"/>
    <cellStyle name="Normal 14 2 7 2 2 4" xfId="17818" xr:uid="{A0F2C46A-8236-4D4B-8903-72FCB6FEAA5B}"/>
    <cellStyle name="Normal 14 2 7 2 2 5" xfId="21958" xr:uid="{86585226-044E-4455-BCAA-408F7269F071}"/>
    <cellStyle name="Normal 14 2 7 2 3" xfId="7301" xr:uid="{A74C6B68-803A-478F-8723-875F06621129}"/>
    <cellStyle name="Normal 14 2 7 2 3 2" xfId="14009" xr:uid="{06ABF0C3-1AB9-4C9E-A944-B1CD5474F7F6}"/>
    <cellStyle name="Normal 14 2 7 2 3 3" xfId="19348" xr:uid="{A0D2DAC7-65E2-444F-9A0B-3EA7070B46AE}"/>
    <cellStyle name="Normal 14 2 7 2 3 4" xfId="23448" xr:uid="{1523A6EA-49A3-4741-83A5-7B9AEB0BA3CA}"/>
    <cellStyle name="Normal 14 2 7 2 4" xfId="10719" xr:uid="{D39053A5-1D6C-4009-8929-771CC8433E32}"/>
    <cellStyle name="Normal 14 2 7 2 5" xfId="17217" xr:uid="{E6069E05-4FB3-4758-89C3-FDBF467558BD}"/>
    <cellStyle name="Normal 14 2 7 2 6" xfId="21521" xr:uid="{98D17609-E92E-4736-9E3B-C513E5F0B570}"/>
    <cellStyle name="Normal 14 2 7 3" xfId="5125" xr:uid="{D4E89FCF-DE0F-4E7B-89D8-797F178BABCE}"/>
    <cellStyle name="Normal 14 2 7 3 2" xfId="8714" xr:uid="{34F3BB66-D5A6-4BAB-B7E8-1A10503FF5F3}"/>
    <cellStyle name="Normal 14 2 7 3 2 2" xfId="15422" xr:uid="{F7B48E11-2AAF-45D1-BA3A-B549A78B3AE5}"/>
    <cellStyle name="Normal 14 2 7 3 2 3" xfId="19851" xr:uid="{656B1997-9277-49A7-A5E9-C63B292FE11C}"/>
    <cellStyle name="Normal 14 2 7 3 2 4" xfId="23885" xr:uid="{6320AC70-56E5-4AB5-876F-A98A4DFBF73B}"/>
    <cellStyle name="Normal 14 2 7 3 3" xfId="11834" xr:uid="{73E83C94-FA88-4B9A-B4A8-6C5C7AEA13CA}"/>
    <cellStyle name="Normal 14 2 7 3 4" xfId="17817" xr:uid="{F3044718-4B3E-4510-841F-31E72A67937C}"/>
    <cellStyle name="Normal 14 2 7 3 5" xfId="21957" xr:uid="{89951273-7D01-4EF7-A300-5A7AFD3EB995}"/>
    <cellStyle name="Normal 14 2 7 4" xfId="6767" xr:uid="{C85AC6AE-0AB9-47BE-B009-0E52F926D059}"/>
    <cellStyle name="Normal 14 2 7 4 2" xfId="13475" xr:uid="{8CE619D7-AFB7-47FB-BCEE-44E39B4C9141}"/>
    <cellStyle name="Normal 14 2 7 4 3" xfId="18834" xr:uid="{62453D49-A945-4E8F-9048-F844589616FA}"/>
    <cellStyle name="Normal 14 2 7 4 4" xfId="22935" xr:uid="{A2AB9424-5B66-4ED7-8DF1-0B20F74097DB}"/>
    <cellStyle name="Normal 14 2 7 5" xfId="10129" xr:uid="{26662B14-44C4-4221-84DE-D9FFEBA1BFC6}"/>
    <cellStyle name="Normal 14 2 7 6" xfId="16700" xr:uid="{542D3D42-9D0E-47A6-B9A6-04A68C37B6DB}"/>
    <cellStyle name="Normal 14 2 7 7" xfId="21008" xr:uid="{B84E550B-9B7B-46C9-A5E3-71837670D4BF}"/>
    <cellStyle name="Normal 14 2 8" xfId="2214" xr:uid="{D3FE1FB9-EB53-4822-B71E-FA03D55C2C5C}"/>
    <cellStyle name="Normal 14 2 8 2" xfId="2985" xr:uid="{BE11FB82-5529-4FFB-B898-AA88E984B580}"/>
    <cellStyle name="Normal 14 2 8 2 2" xfId="5128" xr:uid="{FEAF892F-064A-410D-9EB0-8CA2C0070059}"/>
    <cellStyle name="Normal 14 2 8 2 2 2" xfId="8717" xr:uid="{8B4C30B9-E063-4D7E-A343-3222252C4028}"/>
    <cellStyle name="Normal 14 2 8 2 2 2 2" xfId="15425" xr:uid="{61237ACC-C20F-4F3E-AC7F-CB19E32C00F5}"/>
    <cellStyle name="Normal 14 2 8 2 2 2 3" xfId="19854" xr:uid="{D3110829-49D7-42A6-8064-90586164A1DF}"/>
    <cellStyle name="Normal 14 2 8 2 2 2 4" xfId="23888" xr:uid="{4C335F3B-DFE2-4BD0-9EBA-1D462F5C149A}"/>
    <cellStyle name="Normal 14 2 8 2 2 3" xfId="11837" xr:uid="{F88E1B03-FD6C-40E2-A5B4-7143C003EA9E}"/>
    <cellStyle name="Normal 14 2 8 2 2 4" xfId="17820" xr:uid="{11E26DF4-657E-492C-9E49-D89FAAE4C491}"/>
    <cellStyle name="Normal 14 2 8 2 2 5" xfId="21960" xr:uid="{CF07CE03-4301-4411-B7AC-67687D944A21}"/>
    <cellStyle name="Normal 14 2 8 2 3" xfId="7382" xr:uid="{501F32A6-F557-4A2A-9281-D86E559A0F5C}"/>
    <cellStyle name="Normal 14 2 8 2 3 2" xfId="14090" xr:uid="{6A06BC12-1C49-4D53-96CA-C9670A5F6786}"/>
    <cellStyle name="Normal 14 2 8 2 3 3" xfId="19428" xr:uid="{B952A05A-637B-47CC-B729-BA14BA4785E9}"/>
    <cellStyle name="Normal 14 2 8 2 3 4" xfId="23528" xr:uid="{2CAD0207-8139-4DC0-B119-EDDB588A4F65}"/>
    <cellStyle name="Normal 14 2 8 2 4" xfId="10799" xr:uid="{BFA7D685-4789-431C-B07B-05B09897D831}"/>
    <cellStyle name="Normal 14 2 8 2 5" xfId="17297" xr:uid="{1B808E43-EFB1-45E7-8877-ADD9BA1AF288}"/>
    <cellStyle name="Normal 14 2 8 2 6" xfId="21601" xr:uid="{8AC57EF1-433D-4188-AB2D-625D5EB65878}"/>
    <cellStyle name="Normal 14 2 8 3" xfId="5127" xr:uid="{A849A14D-616B-4D40-B704-1D0379FB118A}"/>
    <cellStyle name="Normal 14 2 8 3 2" xfId="8716" xr:uid="{F3A43212-C9BD-4DB1-B118-0901AA7F9426}"/>
    <cellStyle name="Normal 14 2 8 3 2 2" xfId="15424" xr:uid="{B4B7E9C9-B359-4159-B0A8-DA425ED18B15}"/>
    <cellStyle name="Normal 14 2 8 3 2 3" xfId="19853" xr:uid="{BAC631E4-0DF7-43EA-9316-2067D94EBF2F}"/>
    <cellStyle name="Normal 14 2 8 3 2 4" xfId="23887" xr:uid="{1A6E5920-988F-4217-B1D7-D6A24E1D0E2C}"/>
    <cellStyle name="Normal 14 2 8 3 3" xfId="11836" xr:uid="{8F870181-19FE-42C9-BA72-B74D5474253E}"/>
    <cellStyle name="Normal 14 2 8 3 4" xfId="17819" xr:uid="{B5C892BA-27A6-4880-9F7A-3219417211EF}"/>
    <cellStyle name="Normal 14 2 8 3 5" xfId="21959" xr:uid="{3FA62E68-A7BA-4387-A897-5602064A3C94}"/>
    <cellStyle name="Normal 14 2 8 4" xfId="6768" xr:uid="{E4BCE07A-D3B3-4670-9C4F-FB9D605262E7}"/>
    <cellStyle name="Normal 14 2 8 4 2" xfId="13476" xr:uid="{ABAA9DE0-5765-405E-99E9-FA5FB7524A3B}"/>
    <cellStyle name="Normal 14 2 8 4 3" xfId="18835" xr:uid="{B3BC228D-5911-41DA-AC9D-5208DF8A32D3}"/>
    <cellStyle name="Normal 14 2 8 4 4" xfId="22936" xr:uid="{B146DBCE-DE49-4E94-BB20-B74AF5898DC9}"/>
    <cellStyle name="Normal 14 2 8 5" xfId="10130" xr:uid="{0A9E793B-734C-414E-82C1-4FF5BB6F16B1}"/>
    <cellStyle name="Normal 14 2 8 6" xfId="16701" xr:uid="{2D92012A-1470-4A20-8A4E-CA07D173AE89}"/>
    <cellStyle name="Normal 14 2 8 7" xfId="21009" xr:uid="{B1920EBC-59D2-45F1-9880-225D2CEB70BC}"/>
    <cellStyle name="Normal 14 2 9" xfId="2674" xr:uid="{85AB80CA-087C-4753-9DF3-493E437A277F}"/>
    <cellStyle name="Normal 14 2 9 2" xfId="5129" xr:uid="{FA1856CD-A778-4BC6-8965-8CAF0FFA586B}"/>
    <cellStyle name="Normal 14 2 9 2 2" xfId="8718" xr:uid="{9B554700-2CB4-4FC9-B87C-934763E14739}"/>
    <cellStyle name="Normal 14 2 9 2 2 2" xfId="15426" xr:uid="{79E18426-D6D3-417A-9FA8-C95658736636}"/>
    <cellStyle name="Normal 14 2 9 2 2 3" xfId="19855" xr:uid="{952B06B4-E76C-455A-834C-8607A1125F4A}"/>
    <cellStyle name="Normal 14 2 9 2 2 4" xfId="23889" xr:uid="{56AA5788-B3B0-437C-AAA7-4C9A778B1AD2}"/>
    <cellStyle name="Normal 14 2 9 2 3" xfId="11838" xr:uid="{4E96EFBE-5114-40A4-85BB-5417047050AF}"/>
    <cellStyle name="Normal 14 2 9 2 4" xfId="17821" xr:uid="{1D8E5379-9EB6-4574-914D-69A7C8E08543}"/>
    <cellStyle name="Normal 14 2 9 2 5" xfId="21961" xr:uid="{3898DCD7-DEB9-4B94-BE0D-D2339C61286D}"/>
    <cellStyle name="Normal 14 2 9 3" xfId="7074" xr:uid="{CEB09BC5-548A-4CF2-B2E9-E1C8B47ECF66}"/>
    <cellStyle name="Normal 14 2 9 3 2" xfId="13782" xr:uid="{83B946AD-F2B5-4E40-B7D4-C0C8B728E288}"/>
    <cellStyle name="Normal 14 2 9 3 3" xfId="19121" xr:uid="{653CBFDF-649C-4202-9353-951B2BD73B2F}"/>
    <cellStyle name="Normal 14 2 9 3 4" xfId="23221" xr:uid="{AFEF8EEE-0792-4F2D-A53D-1D9E75789871}"/>
    <cellStyle name="Normal 14 2 9 4" xfId="10491" xr:uid="{4FBC0232-7CEB-41EA-9C1F-23DDC60F96EC}"/>
    <cellStyle name="Normal 14 2 9 5" xfId="16990" xr:uid="{5C9ADBEB-6135-4BF2-A275-30205F6520B1}"/>
    <cellStyle name="Normal 14 2 9 6" xfId="21294" xr:uid="{AF1B3C47-C756-4BF4-9E04-22135181BED1}"/>
    <cellStyle name="Normal 14 3" xfId="135" xr:uid="{D433E955-6D1A-4807-8264-DCD3FCB73A7E}"/>
    <cellStyle name="Normal 14 3 10" xfId="9528" xr:uid="{FEE26E3E-3097-472A-8BCF-F13B3B711F5F}"/>
    <cellStyle name="Normal 14 3 11" xfId="16227" xr:uid="{5BD8747D-A6CE-41CA-8A7F-9C11872ED95A}"/>
    <cellStyle name="Normal 14 3 12" xfId="20824" xr:uid="{AB609DF2-DBF6-445E-9403-4D1DCA8D0B8E}"/>
    <cellStyle name="Normal 14 3 2" xfId="2215" xr:uid="{507A377A-9AA2-4252-8118-CC7D0A296A75}"/>
    <cellStyle name="Normal 14 3 2 2" xfId="2216" xr:uid="{3F33DFA5-F602-4218-B2BA-610672677FCB}"/>
    <cellStyle name="Normal 14 3 2 2 2" xfId="3046" xr:uid="{8D22DEF0-BECF-452F-B81D-1EB0A9BC1510}"/>
    <cellStyle name="Normal 14 3 2 2 2 2" xfId="5133" xr:uid="{5019B985-8E9D-465F-BDBC-7EC178A902DA}"/>
    <cellStyle name="Normal 14 3 2 2 2 2 2" xfId="8722" xr:uid="{41B3ADEE-6895-4606-A099-8F05666B270E}"/>
    <cellStyle name="Normal 14 3 2 2 2 2 2 2" xfId="15430" xr:uid="{75D79646-7826-4379-9A0C-33C90A31D4C5}"/>
    <cellStyle name="Normal 14 3 2 2 2 2 2 3" xfId="19859" xr:uid="{F3344E48-652D-4973-A457-3AFA80996EC9}"/>
    <cellStyle name="Normal 14 3 2 2 2 2 2 4" xfId="23893" xr:uid="{91EFD152-7C5F-45FF-B2D7-69E431B0EC25}"/>
    <cellStyle name="Normal 14 3 2 2 2 2 3" xfId="11842" xr:uid="{F3521EE1-B315-4E20-9342-25C1BE6FDFFD}"/>
    <cellStyle name="Normal 14 3 2 2 2 2 4" xfId="17825" xr:uid="{95149BB7-CF4B-4101-A3C0-B6BD7DCF5F84}"/>
    <cellStyle name="Normal 14 3 2 2 2 2 5" xfId="21965" xr:uid="{966C9546-FC10-4363-8037-44317E8871CB}"/>
    <cellStyle name="Normal 14 3 2 2 2 3" xfId="7443" xr:uid="{E973DFB6-4136-4485-A08A-227184C06CE0}"/>
    <cellStyle name="Normal 14 3 2 2 2 3 2" xfId="14151" xr:uid="{48137242-9D19-472B-8B62-A2CCE0E11DB7}"/>
    <cellStyle name="Normal 14 3 2 2 2 3 3" xfId="19489" xr:uid="{A8B19185-8F74-4E87-9193-023208101703}"/>
    <cellStyle name="Normal 14 3 2 2 2 3 4" xfId="23589" xr:uid="{340786EE-A19F-459A-A94E-37B7754ACD28}"/>
    <cellStyle name="Normal 14 3 2 2 2 4" xfId="10860" xr:uid="{A1BD0DCD-2B44-475B-8B00-46FFCA5F0312}"/>
    <cellStyle name="Normal 14 3 2 2 2 5" xfId="17358" xr:uid="{C78C126E-8707-4D98-BBE2-BC7EB571209B}"/>
    <cellStyle name="Normal 14 3 2 2 2 6" xfId="21662" xr:uid="{A248A762-EA24-4905-9843-20B90C5FD53A}"/>
    <cellStyle name="Normal 14 3 2 2 3" xfId="5132" xr:uid="{71BB28D0-7B10-459F-9FE8-97CFA773E5D7}"/>
    <cellStyle name="Normal 14 3 2 2 3 2" xfId="8721" xr:uid="{A941CC36-56E3-4C03-B771-E3DBB3F44996}"/>
    <cellStyle name="Normal 14 3 2 2 3 2 2" xfId="15429" xr:uid="{44F569A4-143D-49A1-B7C9-61D05F407AC0}"/>
    <cellStyle name="Normal 14 3 2 2 3 2 3" xfId="19858" xr:uid="{D28D1FA3-B6B9-4108-AF1F-9B3BF556C38E}"/>
    <cellStyle name="Normal 14 3 2 2 3 2 4" xfId="23892" xr:uid="{2E0F407B-4682-4E40-B226-9BF9F50B7B2A}"/>
    <cellStyle name="Normal 14 3 2 2 3 3" xfId="11841" xr:uid="{7835885A-74E8-4981-B4D0-C4E3B7C8BE15}"/>
    <cellStyle name="Normal 14 3 2 2 3 4" xfId="17824" xr:uid="{FB41DF94-1CC0-4656-86F3-344AA6B0D6F0}"/>
    <cellStyle name="Normal 14 3 2 2 3 5" xfId="21964" xr:uid="{E27EB5B3-CD38-4267-923D-B0D47057D01F}"/>
    <cellStyle name="Normal 14 3 2 2 4" xfId="6770" xr:uid="{0107C6AC-CD07-47AD-AC71-D38AFCA2A6FA}"/>
    <cellStyle name="Normal 14 3 2 2 4 2" xfId="13478" xr:uid="{915D5A7E-017E-48AB-8445-294B37F90438}"/>
    <cellStyle name="Normal 14 3 2 2 4 3" xfId="18837" xr:uid="{86D456A3-0217-4AAB-BC8C-F5F07BAA01B0}"/>
    <cellStyle name="Normal 14 3 2 2 4 4" xfId="22938" xr:uid="{1D7EE5C5-5D0B-4526-8EAD-78E4B3184376}"/>
    <cellStyle name="Normal 14 3 2 2 5" xfId="10132" xr:uid="{7E58D014-E248-4760-B626-C9820ECBB1E5}"/>
    <cellStyle name="Normal 14 3 2 2 6" xfId="16703" xr:uid="{1F7DCCDC-7BD5-41A4-8ED0-F4678E3161D4}"/>
    <cellStyle name="Normal 14 3 2 2 7" xfId="21011" xr:uid="{6E0C16F4-BD78-4FCF-AD15-2A64620F4A99}"/>
    <cellStyle name="Normal 14 3 2 3" xfId="2741" xr:uid="{47ABE88B-A8D3-47DF-925D-4E65A0B42D5C}"/>
    <cellStyle name="Normal 14 3 2 3 2" xfId="5134" xr:uid="{4BD42C17-3C36-489C-8A6D-76E8A4470E13}"/>
    <cellStyle name="Normal 14 3 2 3 2 2" xfId="8723" xr:uid="{2FA49E12-60EC-42DD-8A9A-B61C24C497DA}"/>
    <cellStyle name="Normal 14 3 2 3 2 2 2" xfId="15431" xr:uid="{5A5041D6-13BD-4A3F-A793-7210E98191C7}"/>
    <cellStyle name="Normal 14 3 2 3 2 2 3" xfId="19860" xr:uid="{5AFB48BE-7B45-44FA-8581-BC6570D4DF91}"/>
    <cellStyle name="Normal 14 3 2 3 2 2 4" xfId="23894" xr:uid="{CE9FCE8D-6747-495C-BF3B-681C783AB1FA}"/>
    <cellStyle name="Normal 14 3 2 3 2 3" xfId="11843" xr:uid="{0390AC57-882B-46F7-B778-6A901654CE8E}"/>
    <cellStyle name="Normal 14 3 2 3 2 4" xfId="17826" xr:uid="{62FEC1ED-6298-48A2-B8D9-0B72D3D2FD88}"/>
    <cellStyle name="Normal 14 3 2 3 2 5" xfId="21966" xr:uid="{0EE3E600-22D6-4F6D-B4ED-A365DB7E63B6}"/>
    <cellStyle name="Normal 14 3 2 3 3" xfId="7139" xr:uid="{38C1D21C-037E-4C92-85B9-B428F6150769}"/>
    <cellStyle name="Normal 14 3 2 3 3 2" xfId="13847" xr:uid="{9F8F3A11-979B-4C5D-85D4-7738A3AEAFBA}"/>
    <cellStyle name="Normal 14 3 2 3 3 3" xfId="19186" xr:uid="{BD627F64-87D6-4660-87BE-FECB8F470EA2}"/>
    <cellStyle name="Normal 14 3 2 3 3 4" xfId="23286" xr:uid="{7CF93489-BB45-40FA-A6C4-7645C9D96CB8}"/>
    <cellStyle name="Normal 14 3 2 3 4" xfId="10557" xr:uid="{832FFB0E-4F97-4D7F-9160-8DF434F80F7C}"/>
    <cellStyle name="Normal 14 3 2 3 5" xfId="17055" xr:uid="{120E4B98-A57E-4D7D-A9C2-4D7705DD72CA}"/>
    <cellStyle name="Normal 14 3 2 3 6" xfId="21359" xr:uid="{307A85BB-D819-4573-B375-493BC2800FDA}"/>
    <cellStyle name="Normal 14 3 2 4" xfId="5131" xr:uid="{BF35882E-5B68-4F9E-AB6F-43448ADDBC38}"/>
    <cellStyle name="Normal 14 3 2 4 2" xfId="8720" xr:uid="{0C79CEF0-B0E9-4D7D-9D35-6B9191133118}"/>
    <cellStyle name="Normal 14 3 2 4 2 2" xfId="15428" xr:uid="{954A6705-CFC8-49D7-A56F-7D4C1DBAFA87}"/>
    <cellStyle name="Normal 14 3 2 4 2 3" xfId="19857" xr:uid="{14F381BB-51DE-46D4-9106-C1342CE87228}"/>
    <cellStyle name="Normal 14 3 2 4 2 4" xfId="23891" xr:uid="{987955DE-D007-4C5E-8985-3A6910CD4E26}"/>
    <cellStyle name="Normal 14 3 2 4 3" xfId="11840" xr:uid="{6760F3E8-CEF4-4B10-85F4-F4E28C21A9EF}"/>
    <cellStyle name="Normal 14 3 2 4 4" xfId="17823" xr:uid="{09D6B525-3966-4EF4-BFC5-63C6DCC60AD4}"/>
    <cellStyle name="Normal 14 3 2 4 5" xfId="21963" xr:uid="{F1735D5A-2467-4AE4-A5B7-9FE98AB637CF}"/>
    <cellStyle name="Normal 14 3 2 5" xfId="6769" xr:uid="{F92F9334-DA19-42C1-A6D9-C4C7C708F64C}"/>
    <cellStyle name="Normal 14 3 2 5 2" xfId="13477" xr:uid="{D3436070-76CF-4CEC-89AC-E260C6B04610}"/>
    <cellStyle name="Normal 14 3 2 5 3" xfId="18836" xr:uid="{741FFA4F-9C40-4FC2-B565-703A7E771228}"/>
    <cellStyle name="Normal 14 3 2 5 4" xfId="22937" xr:uid="{D1613E2A-3228-44EA-82D6-C4BEF79F5AFD}"/>
    <cellStyle name="Normal 14 3 2 6" xfId="10131" xr:uid="{400173CB-E242-46F5-9760-F6FF522B47C6}"/>
    <cellStyle name="Normal 14 3 2 7" xfId="16702" xr:uid="{E80C806E-C1E2-4005-BC6A-1F9A8E802FC4}"/>
    <cellStyle name="Normal 14 3 2 8" xfId="21010" xr:uid="{6198BD2F-FB53-42C6-85C4-821A76B5DD57}"/>
    <cellStyle name="Normal 14 3 3" xfId="2217" xr:uid="{73DA7664-5EE9-4AEB-9F5E-58A89BD70A6C}"/>
    <cellStyle name="Normal 14 3 3 2" xfId="2218" xr:uid="{315A41DF-FB13-4B6F-8B59-DE30C804C2B5}"/>
    <cellStyle name="Normal 14 3 3 2 2" xfId="2743" xr:uid="{04367893-B238-48A8-9700-895F7BA8187D}"/>
    <cellStyle name="Normal 14 3 3 2 2 2" xfId="5137" xr:uid="{1456FC29-7866-4FE1-AAD0-67C2F64DC4D8}"/>
    <cellStyle name="Normal 14 3 3 2 2 2 2" xfId="8726" xr:uid="{2A063418-5C3E-4D04-9342-56AEA8BDA20A}"/>
    <cellStyle name="Normal 14 3 3 2 2 2 2 2" xfId="15434" xr:uid="{1AA22228-B26D-4DB0-A2B5-4CFBDA13C9D8}"/>
    <cellStyle name="Normal 14 3 3 2 2 2 2 3" xfId="19863" xr:uid="{466F039F-7EC6-497D-92F2-FAD7AAF87A1B}"/>
    <cellStyle name="Normal 14 3 3 2 2 2 2 4" xfId="23897" xr:uid="{B2C4618B-0EFB-4245-A400-60A189C0480C}"/>
    <cellStyle name="Normal 14 3 3 2 2 2 3" xfId="11846" xr:uid="{B9E56538-000F-4677-B3F1-12B938933CA8}"/>
    <cellStyle name="Normal 14 3 3 2 2 2 4" xfId="17829" xr:uid="{C1EDA7D7-A1B2-4DB2-AD38-D7A2A9A2572E}"/>
    <cellStyle name="Normal 14 3 3 2 2 2 5" xfId="21969" xr:uid="{DCE2F6A2-82C6-403D-83D4-3BD4E62B88D8}"/>
    <cellStyle name="Normal 14 3 3 2 2 3" xfId="7141" xr:uid="{C857E937-46F5-4C5E-B4A7-994D25DEC034}"/>
    <cellStyle name="Normal 14 3 3 2 2 3 2" xfId="13849" xr:uid="{4BA1F740-CF45-407C-8F9B-A3D833F5C896}"/>
    <cellStyle name="Normal 14 3 3 2 2 3 3" xfId="19188" xr:uid="{CC6398DB-0475-4477-9151-95FC37EFF261}"/>
    <cellStyle name="Normal 14 3 3 2 2 3 4" xfId="23288" xr:uid="{52433770-6573-4599-9ED1-72AC79B00AAB}"/>
    <cellStyle name="Normal 14 3 3 2 2 4" xfId="10559" xr:uid="{ABD00ACE-C4F7-416E-8BE3-854F1B6BFBE0}"/>
    <cellStyle name="Normal 14 3 3 2 2 5" xfId="17057" xr:uid="{B7F59E44-7D6A-4BBF-BC26-75C9DFF37EBB}"/>
    <cellStyle name="Normal 14 3 3 2 2 6" xfId="21361" xr:uid="{38190967-3730-4C97-AAE5-5A0590685552}"/>
    <cellStyle name="Normal 14 3 3 2 3" xfId="5136" xr:uid="{8C8933C9-2E37-4EA7-BD33-3D4A3F0E4522}"/>
    <cellStyle name="Normal 14 3 3 2 3 2" xfId="8725" xr:uid="{3C66BA89-611B-48F5-A12D-B2703E1BDFBE}"/>
    <cellStyle name="Normal 14 3 3 2 3 2 2" xfId="15433" xr:uid="{5104E7FB-CC00-4F11-9464-498CE384620C}"/>
    <cellStyle name="Normal 14 3 3 2 3 2 3" xfId="19862" xr:uid="{4286A3ED-C307-453D-9400-B35962729AEC}"/>
    <cellStyle name="Normal 14 3 3 2 3 2 4" xfId="23896" xr:uid="{9A319A94-A156-40A0-9368-9912713A4DB4}"/>
    <cellStyle name="Normal 14 3 3 2 3 3" xfId="11845" xr:uid="{9640FB03-33E6-42AD-B19C-B28E2E75BA05}"/>
    <cellStyle name="Normal 14 3 3 2 3 4" xfId="17828" xr:uid="{C46D49FE-EBC6-4816-B7A2-0C2EBEBD20DC}"/>
    <cellStyle name="Normal 14 3 3 2 3 5" xfId="21968" xr:uid="{2479F3D5-3B3D-4509-BD62-BA8A7A2AE0F6}"/>
    <cellStyle name="Normal 14 3 3 2 4" xfId="6772" xr:uid="{64299588-F7AD-4FF2-B352-63BCE9DF5E85}"/>
    <cellStyle name="Normal 14 3 3 2 4 2" xfId="13480" xr:uid="{38D341EB-A002-49C2-AD5F-CE62B8DF7CFB}"/>
    <cellStyle name="Normal 14 3 3 2 4 3" xfId="18839" xr:uid="{BBE7EEEA-D364-48BE-87EB-E2818B5A7145}"/>
    <cellStyle name="Normal 14 3 3 2 4 4" xfId="22940" xr:uid="{C300E005-8331-47ED-9E9B-BDDB9FE831CC}"/>
    <cellStyle name="Normal 14 3 3 2 5" xfId="10134" xr:uid="{74003874-B007-4DF2-87B3-981C18930CB0}"/>
    <cellStyle name="Normal 14 3 3 2 6" xfId="16705" xr:uid="{5102756D-53DA-4643-B146-683BE1F4E622}"/>
    <cellStyle name="Normal 14 3 3 2 7" xfId="21013" xr:uid="{E9975D43-8A15-496E-99A8-9BB0EC562398}"/>
    <cellStyle name="Normal 14 3 3 3" xfId="2742" xr:uid="{488C0C11-FF15-48F2-A336-C1C6748DEC44}"/>
    <cellStyle name="Normal 14 3 3 3 2" xfId="5138" xr:uid="{E387512C-7BDE-412B-9012-57830AF2D337}"/>
    <cellStyle name="Normal 14 3 3 3 2 2" xfId="8727" xr:uid="{2D106A69-D65B-47B5-B56B-D3F43708CA85}"/>
    <cellStyle name="Normal 14 3 3 3 2 2 2" xfId="15435" xr:uid="{00B532CC-F0A7-4105-9CF6-22A400344B8F}"/>
    <cellStyle name="Normal 14 3 3 3 2 2 3" xfId="19864" xr:uid="{AAA02C81-7EAF-44AF-9A6D-5691133629F5}"/>
    <cellStyle name="Normal 14 3 3 3 2 2 4" xfId="23898" xr:uid="{412DC53F-F855-409C-9FDD-D0C7F9C03687}"/>
    <cellStyle name="Normal 14 3 3 3 2 3" xfId="11847" xr:uid="{71D151E2-81BF-4EBC-A747-34177239D03B}"/>
    <cellStyle name="Normal 14 3 3 3 2 4" xfId="17830" xr:uid="{6B40B007-D807-4E7F-9130-123343ADE976}"/>
    <cellStyle name="Normal 14 3 3 3 2 5" xfId="21970" xr:uid="{76C53B95-4BA5-42AD-9470-7F9BBEEC716B}"/>
    <cellStyle name="Normal 14 3 3 3 3" xfId="7140" xr:uid="{C11CF4B3-E07B-47ED-A8FB-2ED07ECC506F}"/>
    <cellStyle name="Normal 14 3 3 3 3 2" xfId="13848" xr:uid="{411D9973-6EEB-4467-9D3F-A88D1392AD81}"/>
    <cellStyle name="Normal 14 3 3 3 3 3" xfId="19187" xr:uid="{7B14D6EA-4A1B-48E7-9BEC-D82065E5936C}"/>
    <cellStyle name="Normal 14 3 3 3 3 4" xfId="23287" xr:uid="{FD4DDEB1-1B36-4B1D-91CD-BD5B501579DA}"/>
    <cellStyle name="Normal 14 3 3 3 4" xfId="10558" xr:uid="{F744FD15-DCD9-4A01-90FB-2CEAFCF658CF}"/>
    <cellStyle name="Normal 14 3 3 3 5" xfId="17056" xr:uid="{E70F36AA-5445-4F6B-81A5-E52C000B02BD}"/>
    <cellStyle name="Normal 14 3 3 3 6" xfId="21360" xr:uid="{75E7217D-6816-4392-945B-0882C2942D62}"/>
    <cellStyle name="Normal 14 3 3 4" xfId="5135" xr:uid="{D4548A1B-D6AD-4825-B639-07EAFB41CCF7}"/>
    <cellStyle name="Normal 14 3 3 4 2" xfId="8724" xr:uid="{B85FAF04-3661-4E46-938E-CD4FF5B5F69F}"/>
    <cellStyle name="Normal 14 3 3 4 2 2" xfId="15432" xr:uid="{23387A3C-D4B6-4B44-9BE5-407D32C8A9E1}"/>
    <cellStyle name="Normal 14 3 3 4 2 3" xfId="19861" xr:uid="{F56F377A-C98F-4464-8A4B-B55A0BB87E4F}"/>
    <cellStyle name="Normal 14 3 3 4 2 4" xfId="23895" xr:uid="{01C34455-042A-4BD6-9A34-0484F403087D}"/>
    <cellStyle name="Normal 14 3 3 4 3" xfId="11844" xr:uid="{C711EE04-048F-41F2-997B-DFDD6FB826D6}"/>
    <cellStyle name="Normal 14 3 3 4 4" xfId="17827" xr:uid="{AA1B5459-67AD-4BE8-AF79-5E00B9533E8A}"/>
    <cellStyle name="Normal 14 3 3 4 5" xfId="21967" xr:uid="{8ADBA845-D3A0-42B4-8FBA-A538D63A86A1}"/>
    <cellStyle name="Normal 14 3 3 5" xfId="6771" xr:uid="{08AAA815-0F45-4A9A-8FA6-020B78C6D7FA}"/>
    <cellStyle name="Normal 14 3 3 5 2" xfId="13479" xr:uid="{73C246EB-B271-45ED-8814-7F911979DB9A}"/>
    <cellStyle name="Normal 14 3 3 5 3" xfId="18838" xr:uid="{AE16F1CD-D4A3-48D2-B5CA-D0D916B922EF}"/>
    <cellStyle name="Normal 14 3 3 5 4" xfId="22939" xr:uid="{7FE4D0B0-3AFA-4EEF-9229-DE9199BD44C1}"/>
    <cellStyle name="Normal 14 3 3 6" xfId="10133" xr:uid="{3A00A781-4C09-41AA-A098-CA9544AF5E39}"/>
    <cellStyle name="Normal 14 3 3 7" xfId="16704" xr:uid="{9E4D9A1A-B954-4343-A650-F38DB7066CC1}"/>
    <cellStyle name="Normal 14 3 3 8" xfId="21012" xr:uid="{5110E91A-B8DC-4F12-9917-D8EBA7755FC3}"/>
    <cellStyle name="Normal 14 3 4" xfId="2219" xr:uid="{FE35610A-51B8-4547-99AD-DA84044DE745}"/>
    <cellStyle name="Normal 14 3 4 2" xfId="2856" xr:uid="{EFA77298-05FE-4B4A-A79A-F4CA8C0FF428}"/>
    <cellStyle name="Normal 14 3 4 2 2" xfId="5140" xr:uid="{AD07FB87-4A2D-40BD-A16F-2D6379DE817E}"/>
    <cellStyle name="Normal 14 3 4 2 2 2" xfId="8729" xr:uid="{047EA678-7B48-4567-8A5C-17A9FE797011}"/>
    <cellStyle name="Normal 14 3 4 2 2 2 2" xfId="15437" xr:uid="{9E6BA27B-FA1F-4AC7-BBD5-02C2B8D712CA}"/>
    <cellStyle name="Normal 14 3 4 2 2 2 3" xfId="19866" xr:uid="{A7FA212D-1EBC-4910-A055-ECE9625AF5F5}"/>
    <cellStyle name="Normal 14 3 4 2 2 2 4" xfId="23900" xr:uid="{F937139C-B98B-4A0B-B111-9F959C76CB03}"/>
    <cellStyle name="Normal 14 3 4 2 2 3" xfId="11849" xr:uid="{CDBBF813-ED16-4B0D-A304-70B3662E1FA7}"/>
    <cellStyle name="Normal 14 3 4 2 2 4" xfId="17832" xr:uid="{339677AC-628D-4AE9-A6B6-5DA36B195FBA}"/>
    <cellStyle name="Normal 14 3 4 2 2 5" xfId="21972" xr:uid="{4CF94AD7-934D-4DCF-9A9E-FA99F7C4FB83}"/>
    <cellStyle name="Normal 14 3 4 2 3" xfId="7253" xr:uid="{8D915FE8-05B4-4963-8834-603AABD2E122}"/>
    <cellStyle name="Normal 14 3 4 2 3 2" xfId="13961" xr:uid="{A6A10D7D-A1F4-4B19-80E0-E0D2DE5E00A0}"/>
    <cellStyle name="Normal 14 3 4 2 3 3" xfId="19300" xr:uid="{34CE0CDE-0167-4D46-B0FE-3F51259BCC28}"/>
    <cellStyle name="Normal 14 3 4 2 3 4" xfId="23400" xr:uid="{545F0B44-F37E-41A0-B489-583F3093DC38}"/>
    <cellStyle name="Normal 14 3 4 2 4" xfId="10671" xr:uid="{3B5A2ED6-9636-45E1-9037-9D6E10755BCB}"/>
    <cellStyle name="Normal 14 3 4 2 5" xfId="17169" xr:uid="{80232061-2B91-4073-92C6-23D54F2D4EAB}"/>
    <cellStyle name="Normal 14 3 4 2 6" xfId="21473" xr:uid="{C5F949D3-7866-4755-B44D-CDACAA331CFD}"/>
    <cellStyle name="Normal 14 3 4 3" xfId="5139" xr:uid="{62C3DFC5-5315-43EB-880C-EBB7AE4C2EED}"/>
    <cellStyle name="Normal 14 3 4 3 2" xfId="8728" xr:uid="{D3240C1D-CBCD-45BE-8BCB-71BB10AD6E71}"/>
    <cellStyle name="Normal 14 3 4 3 2 2" xfId="15436" xr:uid="{75BEBA22-6732-4E3D-8F25-D7BC4F51D6DD}"/>
    <cellStyle name="Normal 14 3 4 3 2 3" xfId="19865" xr:uid="{F735D1BA-877E-4280-8604-DFD49348EDF4}"/>
    <cellStyle name="Normal 14 3 4 3 2 4" xfId="23899" xr:uid="{7BA4F21B-CA03-46F6-90F5-DC4E3AC3F263}"/>
    <cellStyle name="Normal 14 3 4 3 3" xfId="11848" xr:uid="{C72F4249-7EEA-47CE-BAA7-8598EA491920}"/>
    <cellStyle name="Normal 14 3 4 3 4" xfId="17831" xr:uid="{86096871-88B3-40DF-B14D-DE3E10BAC894}"/>
    <cellStyle name="Normal 14 3 4 3 5" xfId="21971" xr:uid="{8EB6C8C6-9B27-438A-AD38-931E73611C95}"/>
    <cellStyle name="Normal 14 3 4 4" xfId="6773" xr:uid="{B5FF3708-F220-4ECC-BCE8-D35143B76111}"/>
    <cellStyle name="Normal 14 3 4 4 2" xfId="13481" xr:uid="{C1891968-5958-4C26-BEE3-00FC962E6DE8}"/>
    <cellStyle name="Normal 14 3 4 4 3" xfId="18840" xr:uid="{75B5552A-DB26-459A-83B4-88643035FA8F}"/>
    <cellStyle name="Normal 14 3 4 4 4" xfId="22941" xr:uid="{167ABE04-049E-4077-A379-B4E2003CDB55}"/>
    <cellStyle name="Normal 14 3 4 5" xfId="10135" xr:uid="{56D37705-5114-4EF3-A2E0-8F27AAC825BB}"/>
    <cellStyle name="Normal 14 3 4 6" xfId="16706" xr:uid="{6FDC443C-ECFB-46F5-A55B-A76AA550C6DF}"/>
    <cellStyle name="Normal 14 3 4 7" xfId="21014" xr:uid="{EDE550F1-94BD-470C-9D8E-A14DE4B1190B}"/>
    <cellStyle name="Normal 14 3 5" xfId="2220" xr:uid="{4CB4B876-BFEA-45BF-8385-90110EFFBA52}"/>
    <cellStyle name="Normal 14 3 5 2" xfId="2906" xr:uid="{DA4F93CC-37C4-460B-83A9-BED818C0FFFD}"/>
    <cellStyle name="Normal 14 3 5 2 2" xfId="5142" xr:uid="{202B4C8E-EBE6-448A-AFA4-26CFF0851E24}"/>
    <cellStyle name="Normal 14 3 5 2 2 2" xfId="8731" xr:uid="{6887D06E-14D8-4CBC-B266-F09579688F6D}"/>
    <cellStyle name="Normal 14 3 5 2 2 2 2" xfId="15439" xr:uid="{D9435E77-CF8B-4A53-B3D7-933EB8E15988}"/>
    <cellStyle name="Normal 14 3 5 2 2 2 3" xfId="19868" xr:uid="{26102D6E-6177-4580-A0B4-7E3B3C97EFB4}"/>
    <cellStyle name="Normal 14 3 5 2 2 2 4" xfId="23902" xr:uid="{634CBDAA-9A32-4897-A75B-CF2056BA7628}"/>
    <cellStyle name="Normal 14 3 5 2 2 3" xfId="11851" xr:uid="{49EB3484-8371-4A3D-8E1B-BEE7FDE8E6E4}"/>
    <cellStyle name="Normal 14 3 5 2 2 4" xfId="17834" xr:uid="{8992450E-D046-45CE-9C0F-EE5BD7AC3C28}"/>
    <cellStyle name="Normal 14 3 5 2 2 5" xfId="21974" xr:uid="{B2636319-6DFE-41F4-8A84-82111C9672A5}"/>
    <cellStyle name="Normal 14 3 5 2 3" xfId="7303" xr:uid="{F0A8346C-7576-4331-8265-6CB10BE4D03E}"/>
    <cellStyle name="Normal 14 3 5 2 3 2" xfId="14011" xr:uid="{44E3FAB1-588F-42BE-B126-B1753D392B2E}"/>
    <cellStyle name="Normal 14 3 5 2 3 3" xfId="19350" xr:uid="{0B41180A-A7F3-4986-A6E4-A46271EF6773}"/>
    <cellStyle name="Normal 14 3 5 2 3 4" xfId="23450" xr:uid="{5F8AD6E9-C533-4ADC-B069-6DA4724FBE13}"/>
    <cellStyle name="Normal 14 3 5 2 4" xfId="10721" xr:uid="{ECCFCEAC-97D8-4899-BA62-953BB8D51A01}"/>
    <cellStyle name="Normal 14 3 5 2 5" xfId="17219" xr:uid="{3B3B1513-5A47-47B8-AA71-DCA2B6516D17}"/>
    <cellStyle name="Normal 14 3 5 2 6" xfId="21523" xr:uid="{1E1193AF-6CE8-46B9-A783-E263BD5AE369}"/>
    <cellStyle name="Normal 14 3 5 3" xfId="5141" xr:uid="{19D878DB-8A81-4204-AF36-A8B07762AAB1}"/>
    <cellStyle name="Normal 14 3 5 3 2" xfId="8730" xr:uid="{0F0B16A1-87BE-43B5-A1EE-1CDCB7EF3EF9}"/>
    <cellStyle name="Normal 14 3 5 3 2 2" xfId="15438" xr:uid="{5100C1EB-8AEA-4A4B-823D-7F558075D5E6}"/>
    <cellStyle name="Normal 14 3 5 3 2 3" xfId="19867" xr:uid="{80A9BC97-8DEF-4672-A284-93BB7A516611}"/>
    <cellStyle name="Normal 14 3 5 3 2 4" xfId="23901" xr:uid="{CF4049DA-6ED8-4FFF-9BA5-F49C89285F66}"/>
    <cellStyle name="Normal 14 3 5 3 3" xfId="11850" xr:uid="{66EDFD0F-C41C-40B2-94EA-3F4AD0BE24E9}"/>
    <cellStyle name="Normal 14 3 5 3 4" xfId="17833" xr:uid="{C588B1D1-0F9D-4488-96F1-334CF8A421C1}"/>
    <cellStyle name="Normal 14 3 5 3 5" xfId="21973" xr:uid="{E7D11F8B-FD5E-4C1B-AB8D-E987F9B71812}"/>
    <cellStyle name="Normal 14 3 5 4" xfId="6774" xr:uid="{4D172600-3FD4-494E-8214-5372F2BA2CB1}"/>
    <cellStyle name="Normal 14 3 5 4 2" xfId="13482" xr:uid="{F0B707EB-920D-40E0-8D14-319E968791A8}"/>
    <cellStyle name="Normal 14 3 5 4 3" xfId="18841" xr:uid="{1D065174-BB06-4F92-860F-844BC2C342C3}"/>
    <cellStyle name="Normal 14 3 5 4 4" xfId="22942" xr:uid="{54286714-0023-4521-979F-129519180A5E}"/>
    <cellStyle name="Normal 14 3 5 5" xfId="10136" xr:uid="{F708D20B-5932-428C-9DAC-B5004444C238}"/>
    <cellStyle name="Normal 14 3 5 6" xfId="16707" xr:uid="{CFAD094C-CED7-493D-9B1C-8EC270FA91A3}"/>
    <cellStyle name="Normal 14 3 5 7" xfId="21015" xr:uid="{D269348E-FA4D-44A4-80E1-1177FFDAB70A}"/>
    <cellStyle name="Normal 14 3 6" xfId="2221" xr:uid="{9EBEC9C9-638F-467B-8904-67F269C2EAA7}"/>
    <cellStyle name="Normal 14 3 6 2" xfId="2993" xr:uid="{60DEFBCD-9D89-4D0E-8A68-F9FDF8797244}"/>
    <cellStyle name="Normal 14 3 6 2 2" xfId="5144" xr:uid="{EBCC4EDC-A0F0-4B54-BE8B-ABBE4F2982ED}"/>
    <cellStyle name="Normal 14 3 6 2 2 2" xfId="8733" xr:uid="{C3CF47AF-4C62-43E9-9EC1-4C8154D780C5}"/>
    <cellStyle name="Normal 14 3 6 2 2 2 2" xfId="15441" xr:uid="{E9AFB7FE-5635-4F51-BF3E-8525BBC46A98}"/>
    <cellStyle name="Normal 14 3 6 2 2 2 3" xfId="19870" xr:uid="{76F5F3B8-503D-4A60-834E-85E6C9B58A25}"/>
    <cellStyle name="Normal 14 3 6 2 2 2 4" xfId="23904" xr:uid="{A291D723-E24D-4FBD-9D54-7E51A2F63CE6}"/>
    <cellStyle name="Normal 14 3 6 2 2 3" xfId="11853" xr:uid="{0DE71E27-B382-4477-9D45-897138E0C220}"/>
    <cellStyle name="Normal 14 3 6 2 2 4" xfId="17836" xr:uid="{65352FE3-5311-4318-B533-323D21568E1A}"/>
    <cellStyle name="Normal 14 3 6 2 2 5" xfId="21976" xr:uid="{7F8B1D11-0190-49CD-B40B-C9F9CBD9A3FB}"/>
    <cellStyle name="Normal 14 3 6 2 3" xfId="7390" xr:uid="{AF49871A-4A7C-4DDC-9202-8EEBFBF9F032}"/>
    <cellStyle name="Normal 14 3 6 2 3 2" xfId="14098" xr:uid="{99BC261E-3467-49EE-90C9-950C266C9E9F}"/>
    <cellStyle name="Normal 14 3 6 2 3 3" xfId="19436" xr:uid="{32FD83C4-CD80-4428-B8BE-3DB0E3BBFBDA}"/>
    <cellStyle name="Normal 14 3 6 2 3 4" xfId="23536" xr:uid="{690C6DBA-5AD7-4E2E-90C0-541C42AD6586}"/>
    <cellStyle name="Normal 14 3 6 2 4" xfId="10807" xr:uid="{E0528474-90DF-4FFA-AA62-3A9992E6E65F}"/>
    <cellStyle name="Normal 14 3 6 2 5" xfId="17305" xr:uid="{EAD11EB9-5018-4E71-8729-036460EC2268}"/>
    <cellStyle name="Normal 14 3 6 2 6" xfId="21609" xr:uid="{653E24C1-F434-41A8-A6AF-D99CB2ABD239}"/>
    <cellStyle name="Normal 14 3 6 3" xfId="5143" xr:uid="{0AB710B1-BA2E-44AA-9C74-FD31DD154FDC}"/>
    <cellStyle name="Normal 14 3 6 3 2" xfId="8732" xr:uid="{B67A6F9D-B911-4DC7-8AA5-1D29E0C78644}"/>
    <cellStyle name="Normal 14 3 6 3 2 2" xfId="15440" xr:uid="{7B6CD5A3-FFA3-4D97-A8A8-CB7548FC98BC}"/>
    <cellStyle name="Normal 14 3 6 3 2 3" xfId="19869" xr:uid="{404F0A5D-B01D-402D-B416-2E31B9533ECB}"/>
    <cellStyle name="Normal 14 3 6 3 2 4" xfId="23903" xr:uid="{E0E579C6-93ED-4C41-99C8-FF356808E0E8}"/>
    <cellStyle name="Normal 14 3 6 3 3" xfId="11852" xr:uid="{1D500954-3C9F-4C11-A3A1-2A2E4E49C576}"/>
    <cellStyle name="Normal 14 3 6 3 4" xfId="17835" xr:uid="{A9B139FB-00FC-45DD-8806-A07B9EB9D288}"/>
    <cellStyle name="Normal 14 3 6 3 5" xfId="21975" xr:uid="{A53A0BEE-CF53-43B3-9B41-583F96CD74BF}"/>
    <cellStyle name="Normal 14 3 6 4" xfId="6775" xr:uid="{9D0AAB6C-6764-46F3-A573-19AA087F83A8}"/>
    <cellStyle name="Normal 14 3 6 4 2" xfId="13483" xr:uid="{9C5CCBCD-849C-47F2-9D99-8B714A1A16CD}"/>
    <cellStyle name="Normal 14 3 6 4 3" xfId="18842" xr:uid="{BBD6C8A3-12B1-4FDF-B6A4-6D76498409E4}"/>
    <cellStyle name="Normal 14 3 6 4 4" xfId="22943" xr:uid="{E4DD7B19-77F1-4F71-A120-E16858EBF3D9}"/>
    <cellStyle name="Normal 14 3 6 5" xfId="10137" xr:uid="{8BDFA9ED-F850-4775-9369-D03CFD81F87F}"/>
    <cellStyle name="Normal 14 3 6 6" xfId="16708" xr:uid="{1535DA90-4C3E-4514-8A98-BA70C4B46D56}"/>
    <cellStyle name="Normal 14 3 6 7" xfId="21016" xr:uid="{2694E132-3774-4205-9A8C-FB224265234B}"/>
    <cellStyle name="Normal 14 3 7" xfId="2682" xr:uid="{B2AE6AF7-C139-431F-9C84-18DBDC2BD963}"/>
    <cellStyle name="Normal 14 3 7 2" xfId="5145" xr:uid="{F4F49B4F-0B5D-4C33-98C7-475FE71E5B41}"/>
    <cellStyle name="Normal 14 3 7 2 2" xfId="8734" xr:uid="{7CEF7388-4705-4548-A8E4-26BD454D5ABB}"/>
    <cellStyle name="Normal 14 3 7 2 2 2" xfId="15442" xr:uid="{2F5CED32-CE66-4D08-8635-508E53145B95}"/>
    <cellStyle name="Normal 14 3 7 2 2 3" xfId="19871" xr:uid="{0F0C9354-E235-473E-B1D4-96D6E0518FAC}"/>
    <cellStyle name="Normal 14 3 7 2 2 4" xfId="23905" xr:uid="{5DF6AB5D-663D-45BB-AA3F-06CF9D7DA292}"/>
    <cellStyle name="Normal 14 3 7 2 3" xfId="11854" xr:uid="{B82F37EE-54E9-4305-BCAB-A47320490B8F}"/>
    <cellStyle name="Normal 14 3 7 2 4" xfId="17837" xr:uid="{952D2321-5520-4109-BA39-1BF88739B813}"/>
    <cellStyle name="Normal 14 3 7 2 5" xfId="21977" xr:uid="{7D9FA45E-0917-4103-A0A9-378ADA550E3C}"/>
    <cellStyle name="Normal 14 3 7 3" xfId="7082" xr:uid="{0F7C175B-B44C-4184-AF91-2573316C6D06}"/>
    <cellStyle name="Normal 14 3 7 3 2" xfId="13790" xr:uid="{FA905D1D-C7A1-433C-B8E3-B4379D6C81BC}"/>
    <cellStyle name="Normal 14 3 7 3 3" xfId="19129" xr:uid="{B0529144-7EF3-469F-96FF-5F81B9158FD0}"/>
    <cellStyle name="Normal 14 3 7 3 4" xfId="23229" xr:uid="{62B7BD2B-C8B1-45CC-A285-54260531C0D4}"/>
    <cellStyle name="Normal 14 3 7 4" xfId="10499" xr:uid="{73BB5ACE-1417-471D-9396-6DEC81C214CF}"/>
    <cellStyle name="Normal 14 3 7 5" xfId="16998" xr:uid="{C7693DFC-554E-41AC-9867-FCD25FFF49AC}"/>
    <cellStyle name="Normal 14 3 7 6" xfId="21302" xr:uid="{A0AB6B3C-3218-443F-AFE6-6DD2149E5D84}"/>
    <cellStyle name="Normal 14 3 8" xfId="5130" xr:uid="{E6C9821D-582C-4822-8956-9065F774861F}"/>
    <cellStyle name="Normal 14 3 8 2" xfId="8719" xr:uid="{3B8CCAA3-5B85-4519-A698-E8119FFF2245}"/>
    <cellStyle name="Normal 14 3 8 2 2" xfId="15427" xr:uid="{591B2BD3-890C-41D5-BD72-12642DEC9972}"/>
    <cellStyle name="Normal 14 3 8 2 3" xfId="19856" xr:uid="{1BA1F95D-6149-4B4D-BC31-8D43B24FB9F7}"/>
    <cellStyle name="Normal 14 3 8 2 4" xfId="23890" xr:uid="{4ED63033-D643-4DC8-94DD-D3B460022337}"/>
    <cellStyle name="Normal 14 3 8 3" xfId="11839" xr:uid="{2452B319-ABB2-41E4-95DD-A48F4604FE99}"/>
    <cellStyle name="Normal 14 3 8 4" xfId="17822" xr:uid="{17BF4950-668A-4405-9994-1EA3F99DDA39}"/>
    <cellStyle name="Normal 14 3 8 5" xfId="21962" xr:uid="{58E7BCA3-DE5B-42C8-B664-DC8AF6E1437C}"/>
    <cellStyle name="Normal 14 3 9" xfId="6290" xr:uid="{A10C0D64-3E36-4293-A9E4-4B87ACABC88B}"/>
    <cellStyle name="Normal 14 3 9 2" xfId="12998" xr:uid="{5FE54D2B-AEAD-4998-A86B-58330060B2B2}"/>
    <cellStyle name="Normal 14 3 9 3" xfId="18631" xr:uid="{31763449-DC9E-49D8-8538-409BD339BE4E}"/>
    <cellStyle name="Normal 14 3 9 4" xfId="22751" xr:uid="{FC3BDEF4-1D8C-489B-ABD1-6E1825B35E71}"/>
    <cellStyle name="Normal 14 4" xfId="1045" xr:uid="{4A69CBD4-4A53-40AF-9C9A-35E2DC4B8094}"/>
    <cellStyle name="Normal 14 4 2" xfId="2222" xr:uid="{6C371FA3-4BAB-4535-9BCF-30F93DBDD6B5}"/>
    <cellStyle name="Normal 14 4 2 2" xfId="2744" xr:uid="{76AA35D8-23B9-4D10-B943-6D6CCCEC927A}"/>
    <cellStyle name="Normal 14 4 2 2 2" xfId="5147" xr:uid="{8088578F-8064-42B6-AA33-3E9D33A1466A}"/>
    <cellStyle name="Normal 14 4 2 2 2 2" xfId="8736" xr:uid="{A2E8B817-F786-47F4-8BD9-FA22A0D5AB8E}"/>
    <cellStyle name="Normal 14 4 2 2 2 2 2" xfId="15444" xr:uid="{60895EEB-C704-413A-A419-5E4912B41B12}"/>
    <cellStyle name="Normal 14 4 2 2 2 2 3" xfId="19873" xr:uid="{C49B94D1-0E88-4ADA-A8FA-85BC227174AE}"/>
    <cellStyle name="Normal 14 4 2 2 2 2 4" xfId="23907" xr:uid="{9A15CF1F-A892-46B4-B44A-E8A05D6860BA}"/>
    <cellStyle name="Normal 14 4 2 2 2 3" xfId="11856" xr:uid="{0B99A6A3-D82D-44E9-B48B-AE3F08EA780D}"/>
    <cellStyle name="Normal 14 4 2 2 2 4" xfId="17839" xr:uid="{F9A970FE-F2B6-40DF-8A88-EBB1DA3724DE}"/>
    <cellStyle name="Normal 14 4 2 2 2 5" xfId="21979" xr:uid="{144322BF-513B-4F7E-9FC9-E3E9671E8C9B}"/>
    <cellStyle name="Normal 14 4 2 2 3" xfId="7142" xr:uid="{7795AD38-8635-4AE8-98E1-267145B8A2CA}"/>
    <cellStyle name="Normal 14 4 2 2 3 2" xfId="13850" xr:uid="{6C5D4FE3-98B4-4565-87D3-815175C6182C}"/>
    <cellStyle name="Normal 14 4 2 2 3 3" xfId="19189" xr:uid="{689997F5-86D1-423D-8B47-46D5D5B0ABD9}"/>
    <cellStyle name="Normal 14 4 2 2 3 4" xfId="23289" xr:uid="{E9D3DA32-8A9A-4FDC-81D4-9B7557203B64}"/>
    <cellStyle name="Normal 14 4 2 2 4" xfId="10560" xr:uid="{5437E824-FB0A-4237-B145-DA3A64AC3D9B}"/>
    <cellStyle name="Normal 14 4 2 2 5" xfId="17058" xr:uid="{B8205C22-199F-401D-AA0E-C6791754F955}"/>
    <cellStyle name="Normal 14 4 2 2 6" xfId="21362" xr:uid="{BBF804CE-ED46-4285-A9C4-AE71A8C711E2}"/>
    <cellStyle name="Normal 14 4 2 3" xfId="5146" xr:uid="{086B6E6E-F5B1-41B9-AC7A-C1E28670C9B8}"/>
    <cellStyle name="Normal 14 4 2 3 2" xfId="8735" xr:uid="{84C67053-C5CC-4D12-88CC-5417E23378C7}"/>
    <cellStyle name="Normal 14 4 2 3 2 2" xfId="15443" xr:uid="{DDA90F9A-0FCD-4C1D-91E8-CB560DC42290}"/>
    <cellStyle name="Normal 14 4 2 3 2 3" xfId="19872" xr:uid="{40E4633D-72F6-416B-9719-B166737EDD10}"/>
    <cellStyle name="Normal 14 4 2 3 2 4" xfId="23906" xr:uid="{206C4B3A-CC1D-449A-AA13-9D9A66310854}"/>
    <cellStyle name="Normal 14 4 2 3 3" xfId="11855" xr:uid="{206D873E-6A0D-4E76-9BC3-E2AE9C3C719E}"/>
    <cellStyle name="Normal 14 4 2 3 4" xfId="17838" xr:uid="{5A40F2C5-921C-4AB3-A6DA-0796C0789F95}"/>
    <cellStyle name="Normal 14 4 2 3 5" xfId="21978" xr:uid="{34126D0B-D1E7-4A4D-8AA7-99036A249236}"/>
    <cellStyle name="Normal 14 4 2 4" xfId="6776" xr:uid="{B4622332-D78E-4A18-878E-7B4BC461D928}"/>
    <cellStyle name="Normal 14 4 2 4 2" xfId="13484" xr:uid="{7856EABA-2B1F-4DCF-ACC8-FF3B990C7D5C}"/>
    <cellStyle name="Normal 14 4 2 4 3" xfId="18843" xr:uid="{0FE09B37-7A8C-47BD-B0C7-0A66EB65E128}"/>
    <cellStyle name="Normal 14 4 2 4 4" xfId="22944" xr:uid="{826EA602-87A3-41AB-81C9-75F56CD8429D}"/>
    <cellStyle name="Normal 14 4 2 5" xfId="10138" xr:uid="{762D6FF5-328F-4529-8283-9FD082EBAFB2}"/>
    <cellStyle name="Normal 14 4 2 6" xfId="16709" xr:uid="{2977CC19-16E8-4DD1-AD45-10CF1AA04128}"/>
    <cellStyle name="Normal 14 4 2 7" xfId="21017" xr:uid="{67D43AC5-4844-43A2-A057-54BDA03521EB}"/>
    <cellStyle name="Normal 14 4 3" xfId="2223" xr:uid="{127767E7-169A-4A2A-9737-CD8F753893D2}"/>
    <cellStyle name="Normal 14 4 3 2" xfId="3027" xr:uid="{D023A5B5-72DF-4014-8AD5-8484ADCE21F6}"/>
    <cellStyle name="Normal 14 4 3 2 2" xfId="5149" xr:uid="{12A42025-F286-4690-B5E8-88DED8CDB676}"/>
    <cellStyle name="Normal 14 4 3 2 2 2" xfId="8738" xr:uid="{19FBA271-493E-461C-B051-012475E93F29}"/>
    <cellStyle name="Normal 14 4 3 2 2 2 2" xfId="15446" xr:uid="{E31FBC0A-B3EF-4D9F-B47F-39251C169411}"/>
    <cellStyle name="Normal 14 4 3 2 2 2 3" xfId="19875" xr:uid="{E7288397-7DC2-4A4F-B236-D34400F2FA40}"/>
    <cellStyle name="Normal 14 4 3 2 2 2 4" xfId="23909" xr:uid="{CC53C936-A515-4F4B-8B94-C03E52BC2692}"/>
    <cellStyle name="Normal 14 4 3 2 2 3" xfId="11858" xr:uid="{08CCE941-D7AE-42B9-9942-3696AF82877E}"/>
    <cellStyle name="Normal 14 4 3 2 2 4" xfId="17841" xr:uid="{2A025D3D-D3F9-4D17-9BA6-5C9680814565}"/>
    <cellStyle name="Normal 14 4 3 2 2 5" xfId="21981" xr:uid="{16FBF071-A7D7-4662-87D8-D92CC394F54F}"/>
    <cellStyle name="Normal 14 4 3 2 3" xfId="7424" xr:uid="{EDF9A858-BA6F-4E6B-9C87-5512D76C459B}"/>
    <cellStyle name="Normal 14 4 3 2 3 2" xfId="14132" xr:uid="{CF0F42C8-03C3-489E-A6CA-333B90B5338D}"/>
    <cellStyle name="Normal 14 4 3 2 3 3" xfId="19470" xr:uid="{FC363666-EA10-4587-839F-33FFEA00984B}"/>
    <cellStyle name="Normal 14 4 3 2 3 4" xfId="23570" xr:uid="{269DEB18-5633-411E-AF4E-88EDE89B3CE9}"/>
    <cellStyle name="Normal 14 4 3 2 4" xfId="10841" xr:uid="{B7C71426-17F2-429B-AE26-0F25EDC31B82}"/>
    <cellStyle name="Normal 14 4 3 2 5" xfId="17339" xr:uid="{63343160-56CA-436A-8884-1202111C5637}"/>
    <cellStyle name="Normal 14 4 3 2 6" xfId="21643" xr:uid="{AF2510E6-96F0-40A4-9E3E-F9D3CA29E2F8}"/>
    <cellStyle name="Normal 14 4 3 3" xfId="5148" xr:uid="{57CD74C5-F522-4603-8F4B-AF13E6380B9C}"/>
    <cellStyle name="Normal 14 4 3 3 2" xfId="8737" xr:uid="{6C92FBB6-3D66-4568-BF56-77950E226160}"/>
    <cellStyle name="Normal 14 4 3 3 2 2" xfId="15445" xr:uid="{73BE73D4-4DFB-4A6C-A61C-08DA3DD27CAD}"/>
    <cellStyle name="Normal 14 4 3 3 2 3" xfId="19874" xr:uid="{06506FE0-C036-4530-B2B3-7D1854488262}"/>
    <cellStyle name="Normal 14 4 3 3 2 4" xfId="23908" xr:uid="{10068068-95A5-4195-A80A-24F7127BD47E}"/>
    <cellStyle name="Normal 14 4 3 3 3" xfId="11857" xr:uid="{A12B9577-1A2C-40DA-BAF1-71381AFEB0F2}"/>
    <cellStyle name="Normal 14 4 3 3 4" xfId="17840" xr:uid="{17360432-8C75-404E-A8AA-DB3196FB3859}"/>
    <cellStyle name="Normal 14 4 3 3 5" xfId="21980" xr:uid="{FB0F6AD0-4F46-4C0E-BA16-121C9B0D216C}"/>
    <cellStyle name="Normal 14 4 3 4" xfId="6777" xr:uid="{322ABA28-77E1-4EAF-ABF0-2C23A65A447C}"/>
    <cellStyle name="Normal 14 4 3 4 2" xfId="13485" xr:uid="{BA348468-A413-4488-A9C3-E127A88A0D19}"/>
    <cellStyle name="Normal 14 4 3 4 3" xfId="18844" xr:uid="{1A38517A-7789-46C2-8872-F80B4EBF8E7A}"/>
    <cellStyle name="Normal 14 4 3 4 4" xfId="22945" xr:uid="{AC9780AB-8915-4AC6-9FCB-BE1A2C72ADD9}"/>
    <cellStyle name="Normal 14 4 3 5" xfId="10139" xr:uid="{77B2B88E-C3A8-48F5-8974-BD4ADC8B47C3}"/>
    <cellStyle name="Normal 14 4 3 6" xfId="16710" xr:uid="{20ACBB29-F8CA-42C5-B41C-7AD275FB1EF0}"/>
    <cellStyle name="Normal 14 4 3 7" xfId="21018" xr:uid="{222A549E-4D82-4A1B-AF9C-689FC931D2E0}"/>
    <cellStyle name="Normal 14 4 4" xfId="2224" xr:uid="{8162D8ED-C038-40F2-BBB5-D6EEA1D67DC9}"/>
    <cellStyle name="Normal 14 4 4 2" xfId="4206" xr:uid="{3D461C8E-6753-48D7-98FD-E13A805B2466}"/>
    <cellStyle name="Normal 14 4 4 3" xfId="3277" xr:uid="{EE71A988-EBE0-4FE1-ACCE-27DBEA97E1FC}"/>
    <cellStyle name="Normal 14 4 5" xfId="2717" xr:uid="{8EB6D182-420B-4922-A27A-1F685001DDF9}"/>
    <cellStyle name="Normal 14 4 5 2" xfId="5150" xr:uid="{1210EA16-345C-421B-8C06-764C784C592A}"/>
    <cellStyle name="Normal 14 4 5 2 2" xfId="8739" xr:uid="{3C2553A3-A6DB-40E2-B38D-BD03F6D7685B}"/>
    <cellStyle name="Normal 14 4 5 2 2 2" xfId="15447" xr:uid="{F7D045B5-C947-4A3B-9D9D-1BFA3287006B}"/>
    <cellStyle name="Normal 14 4 5 2 2 3" xfId="19876" xr:uid="{50D552B5-6E58-491D-8527-BC12E48E4D55}"/>
    <cellStyle name="Normal 14 4 5 2 2 4" xfId="23910" xr:uid="{09831D16-932E-431E-AC55-B61F08E28398}"/>
    <cellStyle name="Normal 14 4 5 2 3" xfId="11859" xr:uid="{14F8680B-AC61-4830-AEF3-673B8FADEB32}"/>
    <cellStyle name="Normal 14 4 5 2 4" xfId="17842" xr:uid="{5CADC5A3-66DD-4D6B-9C8F-5722A4E60C36}"/>
    <cellStyle name="Normal 14 4 5 2 5" xfId="21982" xr:uid="{8EF60EE7-91D7-4099-9C0D-2E2CA0F91F8F}"/>
    <cellStyle name="Normal 14 4 5 3" xfId="7116" xr:uid="{F82F80A3-9D55-4507-B09F-BB097DC77663}"/>
    <cellStyle name="Normal 14 4 5 3 2" xfId="13824" xr:uid="{124F1B7C-8868-4E27-9DCE-8FFF500A6DE8}"/>
    <cellStyle name="Normal 14 4 5 3 3" xfId="19163" xr:uid="{D699F836-6B7F-4F62-A400-13B28529CF0F}"/>
    <cellStyle name="Normal 14 4 5 3 4" xfId="23263" xr:uid="{947A67C2-123D-43E9-89C8-17DA685F4148}"/>
    <cellStyle name="Normal 14 4 5 4" xfId="10534" xr:uid="{1C195333-D9AA-4E44-9E20-99AFBB4E2CB6}"/>
    <cellStyle name="Normal 14 4 5 5" xfId="17032" xr:uid="{6AECD523-B924-4E5B-BCBB-15603D14E5C6}"/>
    <cellStyle name="Normal 14 4 5 6" xfId="21336" xr:uid="{43047DEB-F030-498F-B762-4B48CCA4BCEC}"/>
    <cellStyle name="Normal 14 5" xfId="2225" xr:uid="{00F242B3-F6EF-4081-ACA4-2FF5F387A725}"/>
    <cellStyle name="Normal 14 5 2" xfId="2745" xr:uid="{AD83DC7D-210B-4B78-A136-F55CDAD627B0}"/>
    <cellStyle name="Normal 14 5 2 2" xfId="5152" xr:uid="{5948D02E-4562-47C8-B5A1-8958EFE16267}"/>
    <cellStyle name="Normal 14 5 2 2 2" xfId="8741" xr:uid="{F2F3FE9B-8318-433E-9D4F-9E5E26EBCE22}"/>
    <cellStyle name="Normal 14 5 2 2 2 2" xfId="15449" xr:uid="{A93ED06A-7699-4EE2-A48A-A7F88BDE10DE}"/>
    <cellStyle name="Normal 14 5 2 2 2 3" xfId="19878" xr:uid="{14CDDB49-C432-498F-9D04-266BAE800B12}"/>
    <cellStyle name="Normal 14 5 2 2 2 4" xfId="23912" xr:uid="{6570C52C-6605-4C97-A62B-52A85CDF397C}"/>
    <cellStyle name="Normal 14 5 2 2 3" xfId="11861" xr:uid="{8DB0FE60-3E6C-488E-889D-1C38D147A5E2}"/>
    <cellStyle name="Normal 14 5 2 2 4" xfId="17844" xr:uid="{E84C56E9-3B28-43E9-8784-E4F794C44A62}"/>
    <cellStyle name="Normal 14 5 2 2 5" xfId="21984" xr:uid="{4503C23D-0112-4261-AEF4-58F0BADD0C36}"/>
    <cellStyle name="Normal 14 5 2 3" xfId="7143" xr:uid="{2D9A29AC-CBCB-4643-819E-DFAAC7028308}"/>
    <cellStyle name="Normal 14 5 2 3 2" xfId="13851" xr:uid="{64431CA6-27E8-4BC9-942C-F374DEBED35A}"/>
    <cellStyle name="Normal 14 5 2 3 3" xfId="19190" xr:uid="{C4BBD9F5-4BCC-4220-B3F1-0D952F74C4F4}"/>
    <cellStyle name="Normal 14 5 2 3 4" xfId="23290" xr:uid="{75A97989-AF5D-4598-8B26-90559A49D85A}"/>
    <cellStyle name="Normal 14 5 2 4" xfId="10561" xr:uid="{D3DD1E6F-87CC-4984-BAA0-BA6556232F64}"/>
    <cellStyle name="Normal 14 5 2 5" xfId="17059" xr:uid="{FED47604-918A-4482-AB10-A08FCF2E8179}"/>
    <cellStyle name="Normal 14 5 2 6" xfId="21363" xr:uid="{410A5BC3-452B-4B31-ADF2-A39C61D37DDB}"/>
    <cellStyle name="Normal 14 5 3" xfId="5151" xr:uid="{C994534A-3CAD-4C80-BB56-E1091BEE0B30}"/>
    <cellStyle name="Normal 14 5 3 2" xfId="8740" xr:uid="{C9B04267-C93A-48C3-B40B-57B98B95F4BD}"/>
    <cellStyle name="Normal 14 5 3 2 2" xfId="15448" xr:uid="{E2C53591-CC19-44DD-8E14-BB732DFE6E18}"/>
    <cellStyle name="Normal 14 5 3 2 3" xfId="19877" xr:uid="{B60DE1BA-5ECC-48BA-9A0A-3E0B02030363}"/>
    <cellStyle name="Normal 14 5 3 2 4" xfId="23911" xr:uid="{AA675562-B43D-4327-8F74-A236229B5644}"/>
    <cellStyle name="Normal 14 5 3 3" xfId="11860" xr:uid="{A621E0AF-C9C2-4993-9AF4-38877017C227}"/>
    <cellStyle name="Normal 14 5 3 4" xfId="17843" xr:uid="{B6D42B83-BE6D-4898-841F-4E5E990332B9}"/>
    <cellStyle name="Normal 14 5 3 5" xfId="21983" xr:uid="{D0FD4B35-EA34-4842-80F6-C975280D6ADB}"/>
    <cellStyle name="Normal 14 5 4" xfId="6778" xr:uid="{EB821AB7-F04E-4159-9A1D-C2075DD4BC55}"/>
    <cellStyle name="Normal 14 5 4 2" xfId="13486" xr:uid="{53D8649C-8AC6-4F27-A880-C89447F6EAE8}"/>
    <cellStyle name="Normal 14 5 4 3" xfId="18845" xr:uid="{CAB7FC45-796C-4C27-A9DD-C247D2B980F8}"/>
    <cellStyle name="Normal 14 5 4 4" xfId="22946" xr:uid="{EFB0A2C6-C5F3-4E9A-9FE1-4FD63EBA3580}"/>
    <cellStyle name="Normal 14 5 5" xfId="10140" xr:uid="{C9F58F91-5957-44E4-B844-C36433940199}"/>
    <cellStyle name="Normal 14 5 6" xfId="16711" xr:uid="{A05A3E40-D7FA-4141-AC11-4C59CEA71094}"/>
    <cellStyle name="Normal 14 5 7" xfId="21019" xr:uid="{E08EA55C-5B40-4017-A74A-AE717AC4DD97}"/>
    <cellStyle name="Normal 14 6" xfId="2226" xr:uid="{330BE1AD-79DE-4A03-B9BB-D991F28BF46A}"/>
    <cellStyle name="Normal 14 6 2" xfId="2746" xr:uid="{36FC2820-3F3A-409E-9E87-7C68C7C6C40B}"/>
    <cellStyle name="Normal 14 6 2 2" xfId="5154" xr:uid="{323F83D2-F5A5-44AD-9DDF-96B017B20D8F}"/>
    <cellStyle name="Normal 14 6 2 2 2" xfId="8743" xr:uid="{947535C8-C8DB-407B-92CD-BFBB11C6FA54}"/>
    <cellStyle name="Normal 14 6 2 2 2 2" xfId="15451" xr:uid="{18280611-2C79-4643-9188-767825C09619}"/>
    <cellStyle name="Normal 14 6 2 2 2 3" xfId="19880" xr:uid="{EE71B7D7-36ED-4D97-815F-38FAED6D06AE}"/>
    <cellStyle name="Normal 14 6 2 2 2 4" xfId="23914" xr:uid="{818DB0B0-BB18-4A43-AA49-BA6ECBE64AB1}"/>
    <cellStyle name="Normal 14 6 2 2 3" xfId="11863" xr:uid="{950082B0-195E-4588-BC11-9238095017E0}"/>
    <cellStyle name="Normal 14 6 2 2 4" xfId="17846" xr:uid="{BA929554-A3F2-4BE9-9128-FA601791AB60}"/>
    <cellStyle name="Normal 14 6 2 2 5" xfId="21986" xr:uid="{D0928728-03B3-4CA5-B2AF-7B2BBA8ADE6B}"/>
    <cellStyle name="Normal 14 6 2 3" xfId="7144" xr:uid="{11FFE31D-41DD-4922-9A87-AD673B3A0B53}"/>
    <cellStyle name="Normal 14 6 2 3 2" xfId="13852" xr:uid="{A41E7E11-A243-4015-AFA6-60EA1A473825}"/>
    <cellStyle name="Normal 14 6 2 3 3" xfId="19191" xr:uid="{63CCC6DC-D6BC-4E46-B278-21B276FC728B}"/>
    <cellStyle name="Normal 14 6 2 3 4" xfId="23291" xr:uid="{CEF02765-CF45-4A63-80F6-16B745A8D68B}"/>
    <cellStyle name="Normal 14 6 2 4" xfId="10562" xr:uid="{B3CF7DD6-9E28-44F4-86C6-7E52E802450E}"/>
    <cellStyle name="Normal 14 6 2 5" xfId="17060" xr:uid="{4DE06E2D-EA09-48CF-9B26-B80487365F61}"/>
    <cellStyle name="Normal 14 6 2 6" xfId="21364" xr:uid="{8288B5C0-FD5A-4952-9EC4-774B67BCDE9C}"/>
    <cellStyle name="Normal 14 6 3" xfId="5153" xr:uid="{D9E71720-9C0A-413E-9CB8-E80767072FDD}"/>
    <cellStyle name="Normal 14 6 3 2" xfId="8742" xr:uid="{85D6438E-ADF9-4319-B968-DFEB3D63BB49}"/>
    <cellStyle name="Normal 14 6 3 2 2" xfId="15450" xr:uid="{5351173A-57B3-45EF-A9FC-453EA22A35BB}"/>
    <cellStyle name="Normal 14 6 3 2 3" xfId="19879" xr:uid="{B0DBCA09-2EC6-4D19-86E3-8A87D97A0FC8}"/>
    <cellStyle name="Normal 14 6 3 2 4" xfId="23913" xr:uid="{631F98C3-3952-4434-9A1B-6E0810B50B88}"/>
    <cellStyle name="Normal 14 6 3 3" xfId="11862" xr:uid="{09B53069-19F1-4200-A9AE-5A486A5FB3FA}"/>
    <cellStyle name="Normal 14 6 3 4" xfId="17845" xr:uid="{D67B55F8-6773-4780-A8CD-B6D89607C642}"/>
    <cellStyle name="Normal 14 6 3 5" xfId="21985" xr:uid="{49EC9877-3A47-42C3-99F3-3C0529293B6B}"/>
    <cellStyle name="Normal 14 6 4" xfId="6779" xr:uid="{5D74CBD6-3A53-49CD-BF3C-304101EFE453}"/>
    <cellStyle name="Normal 14 6 4 2" xfId="13487" xr:uid="{752A1DA9-9AC0-47C7-A2E1-F7D765E0F1F1}"/>
    <cellStyle name="Normal 14 6 4 3" xfId="18846" xr:uid="{C8AC533F-419E-4818-BDC5-6AF3EE082D3D}"/>
    <cellStyle name="Normal 14 6 4 4" xfId="22947" xr:uid="{CF0BF0CE-3354-43B2-B77B-AB65C6FB8C16}"/>
    <cellStyle name="Normal 14 6 5" xfId="10141" xr:uid="{92D5470D-4FEB-4208-B0FC-93A01B59F93C}"/>
    <cellStyle name="Normal 14 6 6" xfId="16712" xr:uid="{8D6E6ACC-8D1D-4C58-9375-936F2D4C6720}"/>
    <cellStyle name="Normal 14 6 7" xfId="21020" xr:uid="{EC476736-D611-4CC1-B727-4FC67F2D163B}"/>
    <cellStyle name="Normal 14 7" xfId="2227" xr:uid="{15ABE688-A8A2-42C4-B9E3-8185FDDC44BE}"/>
    <cellStyle name="Normal 14 7 2" xfId="2747" xr:uid="{D400BE69-39EB-4365-B6AA-4FDAE814B9F8}"/>
    <cellStyle name="Normal 14 7 2 2" xfId="5156" xr:uid="{EED56775-8CBD-464B-ABDA-0447E80B6D1E}"/>
    <cellStyle name="Normal 14 7 2 2 2" xfId="8745" xr:uid="{1BF040A9-BA66-4283-B775-A820DC42921E}"/>
    <cellStyle name="Normal 14 7 2 2 2 2" xfId="15453" xr:uid="{6DA6792E-F8E7-4308-93E8-F4597917CD44}"/>
    <cellStyle name="Normal 14 7 2 2 2 3" xfId="19882" xr:uid="{3DBF58B6-245A-4C13-BFF9-F7A3E29CDEBF}"/>
    <cellStyle name="Normal 14 7 2 2 2 4" xfId="23916" xr:uid="{5650B3F5-8E05-4FF4-9C38-CF7C1A54BDCD}"/>
    <cellStyle name="Normal 14 7 2 2 3" xfId="11865" xr:uid="{8FD312DB-9FBF-48A6-8F0B-65C65204E8D4}"/>
    <cellStyle name="Normal 14 7 2 2 4" xfId="17848" xr:uid="{AD4DD1ED-908A-4AF3-8C43-C79F6613CA2F}"/>
    <cellStyle name="Normal 14 7 2 2 5" xfId="21988" xr:uid="{4E3F1692-38C6-4580-A000-7DAC5B6065A3}"/>
    <cellStyle name="Normal 14 7 2 3" xfId="7145" xr:uid="{9CB5B713-E8BB-4316-8EF7-058E866B781F}"/>
    <cellStyle name="Normal 14 7 2 3 2" xfId="13853" xr:uid="{C821F971-1650-40A5-81A0-6AF75A55AA04}"/>
    <cellStyle name="Normal 14 7 2 3 3" xfId="19192" xr:uid="{5B40BD40-0BCC-4840-8A53-1E69543411DF}"/>
    <cellStyle name="Normal 14 7 2 3 4" xfId="23292" xr:uid="{19FD7E00-68E5-4393-B0E5-25E1C791C3DC}"/>
    <cellStyle name="Normal 14 7 2 4" xfId="10563" xr:uid="{52BA039E-5AA1-4036-9BE6-DF60430ABD06}"/>
    <cellStyle name="Normal 14 7 2 5" xfId="17061" xr:uid="{DDA11E46-3237-45B3-B318-551250611D23}"/>
    <cellStyle name="Normal 14 7 2 6" xfId="21365" xr:uid="{A8F4C216-59D3-4B04-BEA1-A59D93E52262}"/>
    <cellStyle name="Normal 14 7 3" xfId="5155" xr:uid="{37AA6839-BB99-4C7C-B3E4-68557499BD64}"/>
    <cellStyle name="Normal 14 7 3 2" xfId="8744" xr:uid="{D558B653-B928-4AA9-8AF1-7E3275E41983}"/>
    <cellStyle name="Normal 14 7 3 2 2" xfId="15452" xr:uid="{51C13148-B264-4464-B4A2-105C177B4A14}"/>
    <cellStyle name="Normal 14 7 3 2 3" xfId="19881" xr:uid="{1542146D-5709-4E03-8769-0F36E4C9654F}"/>
    <cellStyle name="Normal 14 7 3 2 4" xfId="23915" xr:uid="{0BFDC4F5-4CCB-404A-8744-4889D7A2878E}"/>
    <cellStyle name="Normal 14 7 3 3" xfId="11864" xr:uid="{8EC0E7A4-7044-4C6A-B69E-BC58E36A9F32}"/>
    <cellStyle name="Normal 14 7 3 4" xfId="17847" xr:uid="{450951DF-A3FA-47D0-B740-3189E98A3AD9}"/>
    <cellStyle name="Normal 14 7 3 5" xfId="21987" xr:uid="{56C7D766-534D-4D7B-8D35-BC8097F479D2}"/>
    <cellStyle name="Normal 14 7 4" xfId="6780" xr:uid="{B854EA94-315F-454F-9212-F675790E66E9}"/>
    <cellStyle name="Normal 14 7 4 2" xfId="13488" xr:uid="{59A16504-B09B-4F0F-893F-40A6EDCB8228}"/>
    <cellStyle name="Normal 14 7 4 3" xfId="18847" xr:uid="{5034505F-7288-4582-A5F8-8BC79F8BC227}"/>
    <cellStyle name="Normal 14 7 4 4" xfId="22948" xr:uid="{412D12B0-FB78-4A82-846C-5D33254B2226}"/>
    <cellStyle name="Normal 14 7 5" xfId="10142" xr:uid="{0D04827D-8070-4344-9F99-46FDD79AAA8A}"/>
    <cellStyle name="Normal 14 7 6" xfId="16713" xr:uid="{3D9C5924-886F-4FA7-BEC2-B9A3F4D1F9C4}"/>
    <cellStyle name="Normal 14 7 7" xfId="21021" xr:uid="{0427DA44-EAF9-4E8A-B7B2-BAC1B2D89DFC}"/>
    <cellStyle name="Normal 14 8" xfId="2228" xr:uid="{C24658E2-BFF4-486D-B545-94FBC1A3CE3D}"/>
    <cellStyle name="Normal 14 8 2" xfId="2851" xr:uid="{82FF1E56-5E5A-4BCB-AFCE-9E439D0A117C}"/>
    <cellStyle name="Normal 14 8 2 2" xfId="5158" xr:uid="{721B70EB-BA9F-4EE5-B2C9-52C0387A0CAE}"/>
    <cellStyle name="Normal 14 8 2 2 2" xfId="8747" xr:uid="{604EFF9B-37FB-4A1B-A10F-A71E841AAB82}"/>
    <cellStyle name="Normal 14 8 2 2 2 2" xfId="15455" xr:uid="{EE9D1793-0AC2-4B21-AF52-751CFDF50196}"/>
    <cellStyle name="Normal 14 8 2 2 2 3" xfId="19884" xr:uid="{7D90F398-423C-4BDB-9B9D-2718468F9825}"/>
    <cellStyle name="Normal 14 8 2 2 2 4" xfId="23918" xr:uid="{1F64F164-0708-4FCE-9BCB-D3A1986EF9C2}"/>
    <cellStyle name="Normal 14 8 2 2 3" xfId="11867" xr:uid="{663B2AD1-F569-4B2D-87DB-151146D7F29D}"/>
    <cellStyle name="Normal 14 8 2 2 4" xfId="17850" xr:uid="{3446D6AF-CCB3-4EDD-B56E-D3FA477F17D0}"/>
    <cellStyle name="Normal 14 8 2 2 5" xfId="21990" xr:uid="{DD97595E-FAEF-45E4-B21B-085A564134C5}"/>
    <cellStyle name="Normal 14 8 2 3" xfId="7248" xr:uid="{817EA4B8-3B6F-44EF-B606-9CD03908C46C}"/>
    <cellStyle name="Normal 14 8 2 3 2" xfId="13956" xr:uid="{2BB4F14E-5D28-4C15-9D1A-478859152B4F}"/>
    <cellStyle name="Normal 14 8 2 3 3" xfId="19295" xr:uid="{DE39990C-4EED-444E-B29F-2A4905B046A1}"/>
    <cellStyle name="Normal 14 8 2 3 4" xfId="23395" xr:uid="{9FA2C390-F50B-4B70-B1AC-187D15D99E3A}"/>
    <cellStyle name="Normal 14 8 2 4" xfId="10666" xr:uid="{599F2664-992A-4A15-9678-792561E35ACF}"/>
    <cellStyle name="Normal 14 8 2 5" xfId="17164" xr:uid="{B1370500-4B73-45A9-8F59-E922CDEF6FE4}"/>
    <cellStyle name="Normal 14 8 2 6" xfId="21468" xr:uid="{351CA3A7-BD0F-4C40-8669-2BBA9ABBBC37}"/>
    <cellStyle name="Normal 14 8 3" xfId="5157" xr:uid="{6B97746D-32BE-4080-8DCD-0B9B205CECAE}"/>
    <cellStyle name="Normal 14 8 3 2" xfId="8746" xr:uid="{861230E0-67FA-4EE3-81E4-190376FC9CCB}"/>
    <cellStyle name="Normal 14 8 3 2 2" xfId="15454" xr:uid="{280C6173-E210-429A-B2A2-0DB4772DAC4B}"/>
    <cellStyle name="Normal 14 8 3 2 3" xfId="19883" xr:uid="{03AE84EA-942A-4E6A-BBAD-76E3A58BA64D}"/>
    <cellStyle name="Normal 14 8 3 2 4" xfId="23917" xr:uid="{D54706BF-1526-4C36-9DC8-3D1AEB9B5AFD}"/>
    <cellStyle name="Normal 14 8 3 3" xfId="11866" xr:uid="{5AB13F46-E8EF-4576-8319-62C4911ECB9D}"/>
    <cellStyle name="Normal 14 8 3 4" xfId="17849" xr:uid="{51BD5A75-51AA-421B-B8EF-4A9EB44D8AD1}"/>
    <cellStyle name="Normal 14 8 3 5" xfId="21989" xr:uid="{D5D67B95-D968-4CFC-A40C-B652BE54EFCF}"/>
    <cellStyle name="Normal 14 8 4" xfId="6781" xr:uid="{110DCF00-CB92-4B8E-968D-AC73E0B35F70}"/>
    <cellStyle name="Normal 14 8 4 2" xfId="13489" xr:uid="{71CC2B2E-7324-4154-A1D9-F65456AD3ADE}"/>
    <cellStyle name="Normal 14 8 4 3" xfId="18848" xr:uid="{A691B410-DFF9-420A-8F79-F44BDE079299}"/>
    <cellStyle name="Normal 14 8 4 4" xfId="22949" xr:uid="{1AFBA814-F4A2-4EA0-BDEA-8AC12F84B5D4}"/>
    <cellStyle name="Normal 14 8 5" xfId="10143" xr:uid="{FA2342B5-2A07-4796-AE93-DDAF9F56BF68}"/>
    <cellStyle name="Normal 14 8 6" xfId="16714" xr:uid="{A576F3E4-197E-48F7-A9CB-EB0ACD1607D9}"/>
    <cellStyle name="Normal 14 8 7" xfId="21022" xr:uid="{687D9908-27A0-4E66-8D58-58F2389036AA}"/>
    <cellStyle name="Normal 14 9" xfId="2229" xr:uid="{F4305101-80B1-47EA-8345-C1C6BBAEFF0B}"/>
    <cellStyle name="Normal 14 9 2" xfId="2901" xr:uid="{105F5AA3-2D17-4B13-A88F-48E9A9336480}"/>
    <cellStyle name="Normal 14 9 2 2" xfId="5160" xr:uid="{B5DFD114-69A1-4B12-B0AC-91AC5B491C20}"/>
    <cellStyle name="Normal 14 9 2 2 2" xfId="8749" xr:uid="{C5122793-613F-4819-B1EF-65A49EE6A702}"/>
    <cellStyle name="Normal 14 9 2 2 2 2" xfId="15457" xr:uid="{8088A4F2-9F90-4471-B6BB-36EA819AC0CF}"/>
    <cellStyle name="Normal 14 9 2 2 2 3" xfId="19886" xr:uid="{EF24231A-8561-42C4-85D0-25A6A41470C9}"/>
    <cellStyle name="Normal 14 9 2 2 2 4" xfId="23920" xr:uid="{8CD5A3C4-CB55-4524-8CBE-087C8850A004}"/>
    <cellStyle name="Normal 14 9 2 2 3" xfId="11869" xr:uid="{3AF6F5D7-1DD7-4934-823E-828A4E13F5F7}"/>
    <cellStyle name="Normal 14 9 2 2 4" xfId="17852" xr:uid="{48FBCC65-F969-4C57-B339-4262C397D098}"/>
    <cellStyle name="Normal 14 9 2 2 5" xfId="21992" xr:uid="{C0F2E4D1-139D-4DFA-861B-F60652174DEB}"/>
    <cellStyle name="Normal 14 9 2 3" xfId="7298" xr:uid="{B239B521-61C1-466F-A674-559D770319BA}"/>
    <cellStyle name="Normal 14 9 2 3 2" xfId="14006" xr:uid="{5681C488-9892-4DAD-B2CD-93D2CE80D52E}"/>
    <cellStyle name="Normal 14 9 2 3 3" xfId="19345" xr:uid="{6393A647-BF5A-4CE6-8AB8-CEC99CB94B3E}"/>
    <cellStyle name="Normal 14 9 2 3 4" xfId="23445" xr:uid="{CEEF42B1-E2BD-48BF-91AF-3D160143B757}"/>
    <cellStyle name="Normal 14 9 2 4" xfId="10716" xr:uid="{FDDBFA64-3E4E-4E7B-8C42-1AA887988267}"/>
    <cellStyle name="Normal 14 9 2 5" xfId="17214" xr:uid="{5AC09361-4919-4B4A-AA07-9D711D4054FA}"/>
    <cellStyle name="Normal 14 9 2 6" xfId="21518" xr:uid="{01725B22-4C26-4453-8FCB-9938039F180E}"/>
    <cellStyle name="Normal 14 9 3" xfId="5159" xr:uid="{5863F483-F927-4473-B681-18B46F34478D}"/>
    <cellStyle name="Normal 14 9 3 2" xfId="8748" xr:uid="{7BD3058D-C313-41E3-8FE7-4CB1C9FB6C69}"/>
    <cellStyle name="Normal 14 9 3 2 2" xfId="15456" xr:uid="{EB86ED39-711A-435F-B706-AEDD770D145B}"/>
    <cellStyle name="Normal 14 9 3 2 3" xfId="19885" xr:uid="{702BFFD0-747F-4204-AD33-49D4EBFB925A}"/>
    <cellStyle name="Normal 14 9 3 2 4" xfId="23919" xr:uid="{CE80F275-C756-4FDF-95FC-705EF5A656DB}"/>
    <cellStyle name="Normal 14 9 3 3" xfId="11868" xr:uid="{CE40E0F3-F11B-49BA-8C5A-1688DD03116C}"/>
    <cellStyle name="Normal 14 9 3 4" xfId="17851" xr:uid="{BCFA1C04-D022-46D2-ABCF-10E6E5CD6757}"/>
    <cellStyle name="Normal 14 9 3 5" xfId="21991" xr:uid="{24FF9A33-CB29-4BE5-B8D2-9F4C751D5B95}"/>
    <cellStyle name="Normal 14 9 4" xfId="6782" xr:uid="{B7515209-EF02-40E6-815D-5D31EDBF62B2}"/>
    <cellStyle name="Normal 14 9 4 2" xfId="13490" xr:uid="{13F1FE3F-78E0-4870-BC00-8A99BE9DD763}"/>
    <cellStyle name="Normal 14 9 4 3" xfId="18849" xr:uid="{36B9B8E6-1116-4EE1-87D3-D02A4A6F5718}"/>
    <cellStyle name="Normal 14 9 4 4" xfId="22950" xr:uid="{C07A81DA-AC34-4BD8-BBD4-C5CA216B2836}"/>
    <cellStyle name="Normal 14 9 5" xfId="10144" xr:uid="{448ECF2B-7189-4F67-8D97-93E4C5018374}"/>
    <cellStyle name="Normal 14 9 6" xfId="16715" xr:uid="{9A5FC6D8-9AE6-4DF6-8DE7-FBC1AFB75EEB}"/>
    <cellStyle name="Normal 14 9 7" xfId="21023" xr:uid="{17D2BA61-40F4-4424-9EC0-A7DE2382E051}"/>
    <cellStyle name="Normal 140" xfId="1047" xr:uid="{A5B37095-5502-41DA-A366-09CCBA2172A6}"/>
    <cellStyle name="Normal 140 2" xfId="4208" xr:uid="{81BCCE06-F227-4980-9B67-02F395F8BE9A}"/>
    <cellStyle name="Normal 140 3" xfId="3279" xr:uid="{AC02CED8-F350-4BF5-AE75-1C19ECD5210F}"/>
    <cellStyle name="Normal 141" xfId="1048" xr:uid="{405CD565-6023-40A0-A934-45928B0D5055}"/>
    <cellStyle name="Normal 141 2" xfId="4209" xr:uid="{1AA1EA2F-45B3-4EEA-BF7C-73C32870A0D9}"/>
    <cellStyle name="Normal 141 3" xfId="3280" xr:uid="{2FB38879-44B9-4551-94DB-8BFE70BFFB30}"/>
    <cellStyle name="Normal 142" xfId="1049" xr:uid="{4359B99D-8787-43E5-B5FE-461C5F191F81}"/>
    <cellStyle name="Normal 142 2" xfId="4210" xr:uid="{B4C528EC-0557-4420-9A17-E10FDD7CE5F9}"/>
    <cellStyle name="Normal 142 3" xfId="3281" xr:uid="{C8DD30E1-25F7-42B2-9458-A81C0E03ED28}"/>
    <cellStyle name="Normal 143" xfId="1050" xr:uid="{4D7FCDA1-CA3A-4412-B3D9-F084FD37B827}"/>
    <cellStyle name="Normal 143 2" xfId="4211" xr:uid="{01078E90-DB44-43D0-B493-7E0A980A1A08}"/>
    <cellStyle name="Normal 143 3" xfId="3282" xr:uid="{4D4EEB5C-A109-4985-8A47-216DA6230485}"/>
    <cellStyle name="Normal 144" xfId="1051" xr:uid="{CA0AFEEC-EC1A-4FEB-BB52-0F548D9B86CE}"/>
    <cellStyle name="Normal 144 2" xfId="4212" xr:uid="{63B7D3F3-1FDA-4349-9D08-36AF1EBEB85F}"/>
    <cellStyle name="Normal 144 3" xfId="3283" xr:uid="{5D83905E-8D9D-45E2-90E3-A7C6FC7F6C7F}"/>
    <cellStyle name="Normal 145" xfId="90" xr:uid="{A8D8F7A4-E5DE-4B46-AEF9-E3564D77AE09}"/>
    <cellStyle name="Normal 145 10" xfId="5161" xr:uid="{D914A7F8-9415-49EC-B6A1-7766A2151651}"/>
    <cellStyle name="Normal 145 10 2" xfId="8750" xr:uid="{73AECACF-CE18-4A74-9383-C668B61049BA}"/>
    <cellStyle name="Normal 145 10 2 2" xfId="15458" xr:uid="{25EF71C1-F71A-4893-B63E-5FF1523795E7}"/>
    <cellStyle name="Normal 145 10 2 3" xfId="19887" xr:uid="{E71E18D5-A8B0-48FA-AE87-0E3201E4C63F}"/>
    <cellStyle name="Normal 145 10 2 4" xfId="23921" xr:uid="{65A7E288-AD64-4FEE-87A3-29E4B4CF29B7}"/>
    <cellStyle name="Normal 145 10 3" xfId="11870" xr:uid="{53AE49E9-308F-4396-86C8-B8B39C4ADE29}"/>
    <cellStyle name="Normal 145 10 4" xfId="17853" xr:uid="{45F613E9-B664-4FF7-A787-0E3834CA15A3}"/>
    <cellStyle name="Normal 145 10 5" xfId="21993" xr:uid="{FFE3315C-8212-4A8B-8DF3-8AE055047473}"/>
    <cellStyle name="Normal 145 11" xfId="6280" xr:uid="{F482652F-DC24-4CDD-B34C-7C63EFA7AD92}"/>
    <cellStyle name="Normal 145 11 2" xfId="12988" xr:uid="{A4B2094E-B0B7-455C-9A3E-9FA8BC9BDC85}"/>
    <cellStyle name="Normal 145 11 3" xfId="18622" xr:uid="{29D4EBF4-D08F-4390-9B26-0A0F5A5D6D3C}"/>
    <cellStyle name="Normal 145 11 4" xfId="22742" xr:uid="{EFCB0DCB-80FD-45A4-8A60-397277C46D6F}"/>
    <cellStyle name="Normal 145 12" xfId="9518" xr:uid="{9DE06404-C31F-4776-B6EC-103C270DD0D5}"/>
    <cellStyle name="Normal 145 13" xfId="16216" xr:uid="{FFF6F8CA-3640-4BE6-AE69-2924E7B56E43}"/>
    <cellStyle name="Normal 145 14" xfId="20814" xr:uid="{ACDBBFF9-7A7C-4A40-BF67-40B133580B17}"/>
    <cellStyle name="Normal 145 2" xfId="136" xr:uid="{5E766A68-672C-4C8C-A01B-D9920781EFA4}"/>
    <cellStyle name="Normal 145 2 10" xfId="9529" xr:uid="{76490F9A-8E8A-4BB6-8AB4-0BBF669F5DA0}"/>
    <cellStyle name="Normal 145 2 11" xfId="16228" xr:uid="{9F095776-B8BA-457F-9F7E-AAF9FD1B8FDD}"/>
    <cellStyle name="Normal 145 2 12" xfId="20825" xr:uid="{51DB23F7-A878-4B6B-AFC0-54BD32882D6B}"/>
    <cellStyle name="Normal 145 2 2" xfId="2230" xr:uid="{3437D4A0-FD52-4E4F-848D-FAD661961371}"/>
    <cellStyle name="Normal 145 2 2 2" xfId="2231" xr:uid="{9E9B8FED-A7FF-4890-8DAA-EB5B5D1CC21E}"/>
    <cellStyle name="Normal 145 2 2 2 2" xfId="3048" xr:uid="{E1F390E5-9C91-402C-98CF-CBA30725720A}"/>
    <cellStyle name="Normal 145 2 2 2 2 2" xfId="5165" xr:uid="{C2845AA4-0593-445D-9309-25AAC5C33A28}"/>
    <cellStyle name="Normal 145 2 2 2 2 2 2" xfId="8754" xr:uid="{B803AACA-DAE6-49D8-9996-A2902650C755}"/>
    <cellStyle name="Normal 145 2 2 2 2 2 2 2" xfId="15462" xr:uid="{9BCADD96-06C7-4CF4-8144-862ED3CF1544}"/>
    <cellStyle name="Normal 145 2 2 2 2 2 2 3" xfId="19891" xr:uid="{603E40AD-3BE0-480B-A303-2FFB7F9EB2F1}"/>
    <cellStyle name="Normal 145 2 2 2 2 2 2 4" xfId="23925" xr:uid="{7FEB15FB-038E-4299-9390-06763CB51166}"/>
    <cellStyle name="Normal 145 2 2 2 2 2 3" xfId="11874" xr:uid="{4CF4AC67-55C9-45D3-BCD7-131E926BBF8A}"/>
    <cellStyle name="Normal 145 2 2 2 2 2 4" xfId="17857" xr:uid="{14728F24-A7FE-48B4-A0C3-F0E073CBCDE8}"/>
    <cellStyle name="Normal 145 2 2 2 2 2 5" xfId="21997" xr:uid="{6E444345-5D21-4E05-8923-6AE1191A0C96}"/>
    <cellStyle name="Normal 145 2 2 2 2 3" xfId="7445" xr:uid="{A4706DA5-DFB5-4967-80D7-98C4ED0168E0}"/>
    <cellStyle name="Normal 145 2 2 2 2 3 2" xfId="14153" xr:uid="{E4AC1D03-FE29-418F-9D00-7E87AFE45539}"/>
    <cellStyle name="Normal 145 2 2 2 2 3 3" xfId="19491" xr:uid="{8DC83073-C8E7-4C8F-8CA5-7E8618B284E8}"/>
    <cellStyle name="Normal 145 2 2 2 2 3 4" xfId="23591" xr:uid="{7C10A006-E097-43B0-B286-20E187DA4F9C}"/>
    <cellStyle name="Normal 145 2 2 2 2 4" xfId="10862" xr:uid="{00B9356F-6D7B-4C43-949D-D139D5E9EA8B}"/>
    <cellStyle name="Normal 145 2 2 2 2 5" xfId="17360" xr:uid="{750A3D51-6A2C-41A6-8690-C3F147D03081}"/>
    <cellStyle name="Normal 145 2 2 2 2 6" xfId="21664" xr:uid="{5C4284FD-8000-4C41-968F-FACED1F9EDF4}"/>
    <cellStyle name="Normal 145 2 2 2 3" xfId="5164" xr:uid="{3B94387E-324D-4452-B04B-2AAC726E80B1}"/>
    <cellStyle name="Normal 145 2 2 2 3 2" xfId="8753" xr:uid="{C856A5D4-350A-42DF-8FD2-41CBE5CB5F7A}"/>
    <cellStyle name="Normal 145 2 2 2 3 2 2" xfId="15461" xr:uid="{62AD0755-0A3A-4489-8965-8ACA863ED2CD}"/>
    <cellStyle name="Normal 145 2 2 2 3 2 3" xfId="19890" xr:uid="{3B020943-7DD5-45EC-8E53-E960E4145600}"/>
    <cellStyle name="Normal 145 2 2 2 3 2 4" xfId="23924" xr:uid="{BDC6F27F-2ADB-4CD0-926C-997B73AD7B7D}"/>
    <cellStyle name="Normal 145 2 2 2 3 3" xfId="11873" xr:uid="{66F85BC5-F36F-4E92-99B1-1A411CEA5F08}"/>
    <cellStyle name="Normal 145 2 2 2 3 4" xfId="17856" xr:uid="{64661760-3D17-464D-A4F4-D338C8D37A37}"/>
    <cellStyle name="Normal 145 2 2 2 3 5" xfId="21996" xr:uid="{43C33A71-10EF-4251-AAF4-18CA1385477E}"/>
    <cellStyle name="Normal 145 2 2 2 4" xfId="6784" xr:uid="{DC8F3E9F-11B0-4D92-9889-880178A0269A}"/>
    <cellStyle name="Normal 145 2 2 2 4 2" xfId="13492" xr:uid="{07BF2CFF-BDB7-49EB-A69E-2F4D82B3A942}"/>
    <cellStyle name="Normal 145 2 2 2 4 3" xfId="18851" xr:uid="{9B4C7AB4-4C78-4DF8-808E-A2EABD520D0E}"/>
    <cellStyle name="Normal 145 2 2 2 4 4" xfId="22952" xr:uid="{C95F9F25-F408-4FD2-8775-CDB4337EDC6D}"/>
    <cellStyle name="Normal 145 2 2 2 5" xfId="10146" xr:uid="{CEFDFF0B-4B62-465A-885B-B8E5C65E9182}"/>
    <cellStyle name="Normal 145 2 2 2 6" xfId="16717" xr:uid="{2AB1E4DC-94B2-46F3-B329-A0A1B810F1D8}"/>
    <cellStyle name="Normal 145 2 2 2 7" xfId="21025" xr:uid="{C2567C3C-C952-44F7-B8AE-A97E974D62BF}"/>
    <cellStyle name="Normal 145 2 2 3" xfId="2748" xr:uid="{96868DFF-4938-4B6F-8754-2811604FB1C3}"/>
    <cellStyle name="Normal 145 2 2 3 2" xfId="5166" xr:uid="{3E6678D1-B8EA-4DCA-8DF5-D76BCC51496D}"/>
    <cellStyle name="Normal 145 2 2 3 2 2" xfId="8755" xr:uid="{5B4DC46B-4A22-4B44-9D3A-BEB87A2235B6}"/>
    <cellStyle name="Normal 145 2 2 3 2 2 2" xfId="15463" xr:uid="{472EE02E-28AC-407F-A118-ED40AAC4D6FA}"/>
    <cellStyle name="Normal 145 2 2 3 2 2 3" xfId="19892" xr:uid="{B20711D5-4A0A-4DA2-8E1D-2DF0B2A62DA7}"/>
    <cellStyle name="Normal 145 2 2 3 2 2 4" xfId="23926" xr:uid="{2D002A3C-1439-4340-A9C7-D1C51953EBD2}"/>
    <cellStyle name="Normal 145 2 2 3 2 3" xfId="11875" xr:uid="{DF1332BB-A4F0-4C72-9CCA-AC86FE44C49A}"/>
    <cellStyle name="Normal 145 2 2 3 2 4" xfId="17858" xr:uid="{3EFE3B47-2D50-4502-983F-919222597FAA}"/>
    <cellStyle name="Normal 145 2 2 3 2 5" xfId="21998" xr:uid="{A755506E-2D4F-4AD5-B196-F55608063827}"/>
    <cellStyle name="Normal 145 2 2 3 3" xfId="7146" xr:uid="{53E98CD3-BF62-482D-80D3-437B3676A129}"/>
    <cellStyle name="Normal 145 2 2 3 3 2" xfId="13854" xr:uid="{220A1211-993F-4C6C-93D0-7F843CBF07D3}"/>
    <cellStyle name="Normal 145 2 2 3 3 3" xfId="19193" xr:uid="{1217E4E9-FF4E-439A-A97A-5B0F852EB2EA}"/>
    <cellStyle name="Normal 145 2 2 3 3 4" xfId="23293" xr:uid="{D052056E-C7B6-4D0B-945F-1E642586FF40}"/>
    <cellStyle name="Normal 145 2 2 3 4" xfId="10564" xr:uid="{9F8E4806-1E65-46DB-9B83-5BF1DF91A688}"/>
    <cellStyle name="Normal 145 2 2 3 5" xfId="17062" xr:uid="{9141408D-4C0B-4D08-B773-C714C32077FC}"/>
    <cellStyle name="Normal 145 2 2 3 6" xfId="21366" xr:uid="{B5050B71-7038-4379-995A-8B0DA95DE86C}"/>
    <cellStyle name="Normal 145 2 2 4" xfId="5163" xr:uid="{4385F4BB-9675-4817-AC9E-C4E7A42D5DAB}"/>
    <cellStyle name="Normal 145 2 2 4 2" xfId="8752" xr:uid="{EBA15FC1-8B3A-4FC5-BDB3-BD3017054E98}"/>
    <cellStyle name="Normal 145 2 2 4 2 2" xfId="15460" xr:uid="{4909B36C-2443-49F9-A98B-9C1E7D192621}"/>
    <cellStyle name="Normal 145 2 2 4 2 3" xfId="19889" xr:uid="{D25805AF-6E59-44CE-8812-BCCAE13B8FA0}"/>
    <cellStyle name="Normal 145 2 2 4 2 4" xfId="23923" xr:uid="{D13C8BF1-81BE-4E27-B16D-D72E08C68E80}"/>
    <cellStyle name="Normal 145 2 2 4 3" xfId="11872" xr:uid="{305711EA-A26F-4A50-994A-E6E4BE89150D}"/>
    <cellStyle name="Normal 145 2 2 4 4" xfId="17855" xr:uid="{94D9DD98-AFF3-4BDF-8D8F-FE6B4658373B}"/>
    <cellStyle name="Normal 145 2 2 4 5" xfId="21995" xr:uid="{CF175113-EB67-4F29-A507-D78DD3B9B725}"/>
    <cellStyle name="Normal 145 2 2 5" xfId="6783" xr:uid="{C2A22636-147C-4201-9688-D77FEAF047C5}"/>
    <cellStyle name="Normal 145 2 2 5 2" xfId="13491" xr:uid="{EE070259-6ADB-44EF-B289-D108D52DB15E}"/>
    <cellStyle name="Normal 145 2 2 5 3" xfId="18850" xr:uid="{AA1E91D4-52D4-4C08-A5BA-00A50F7ECA97}"/>
    <cellStyle name="Normal 145 2 2 5 4" xfId="22951" xr:uid="{1FE504C8-FC78-4952-BFFE-961921E5497B}"/>
    <cellStyle name="Normal 145 2 2 6" xfId="10145" xr:uid="{5010546B-FED3-463A-B7B4-0EA690BE8CE2}"/>
    <cellStyle name="Normal 145 2 2 7" xfId="16716" xr:uid="{47A428C5-51FA-4D00-A9E7-2F2A22B9567A}"/>
    <cellStyle name="Normal 145 2 2 8" xfId="21024" xr:uid="{7D6E9CBC-5A79-49F4-BD92-8484BFDEF4A4}"/>
    <cellStyle name="Normal 145 2 3" xfId="2232" xr:uid="{3AD67E4F-954F-435C-ADAF-E5B8E4F0237A}"/>
    <cellStyle name="Normal 145 2 3 2" xfId="2749" xr:uid="{4C862A97-95A6-425E-AB0B-925C2254912F}"/>
    <cellStyle name="Normal 145 2 3 2 2" xfId="5168" xr:uid="{02A93913-1B34-47B3-B558-67CD959388D5}"/>
    <cellStyle name="Normal 145 2 3 2 2 2" xfId="8757" xr:uid="{8E9E5868-3792-415E-8A6F-7177D9FC0EED}"/>
    <cellStyle name="Normal 145 2 3 2 2 2 2" xfId="15465" xr:uid="{11283469-299A-4052-9973-4DE69F7487F7}"/>
    <cellStyle name="Normal 145 2 3 2 2 2 3" xfId="19894" xr:uid="{873A032C-D3E1-46AF-B23D-5C796C5CEBD2}"/>
    <cellStyle name="Normal 145 2 3 2 2 2 4" xfId="23928" xr:uid="{3D16699B-604D-4CDC-AE70-30CE4E018244}"/>
    <cellStyle name="Normal 145 2 3 2 2 3" xfId="11877" xr:uid="{99BA4BBF-8804-437E-88E5-3136EE631477}"/>
    <cellStyle name="Normal 145 2 3 2 2 4" xfId="17860" xr:uid="{10335EBE-43E1-4C06-B4CE-D7C72BE5684F}"/>
    <cellStyle name="Normal 145 2 3 2 2 5" xfId="22000" xr:uid="{CFA53AF7-26AA-4DA7-8F96-C9B4E6985FD1}"/>
    <cellStyle name="Normal 145 2 3 2 3" xfId="7147" xr:uid="{D330D12D-BA94-4FB3-A84D-18CF57A2316E}"/>
    <cellStyle name="Normal 145 2 3 2 3 2" xfId="13855" xr:uid="{ACA43DD0-F262-4352-9A57-138E7EBBDDFE}"/>
    <cellStyle name="Normal 145 2 3 2 3 3" xfId="19194" xr:uid="{4150AE34-7466-4927-A03B-801675B96B35}"/>
    <cellStyle name="Normal 145 2 3 2 3 4" xfId="23294" xr:uid="{6704F633-11CD-4925-9F83-4E8E90730442}"/>
    <cellStyle name="Normal 145 2 3 2 4" xfId="10565" xr:uid="{4EDFD022-B52D-46A4-80FB-9BF65AD78560}"/>
    <cellStyle name="Normal 145 2 3 2 5" xfId="17063" xr:uid="{2E29A9ED-640C-4AED-A4E2-EFB93A56C8FE}"/>
    <cellStyle name="Normal 145 2 3 2 6" xfId="21367" xr:uid="{5B684F4D-D05B-43D4-806F-03BF45C580B3}"/>
    <cellStyle name="Normal 145 2 3 3" xfId="5167" xr:uid="{C986CECA-7EC0-4B0C-AB76-A5DECB83D9A9}"/>
    <cellStyle name="Normal 145 2 3 3 2" xfId="8756" xr:uid="{AC6320A6-1693-4327-B040-30A89BB62F5A}"/>
    <cellStyle name="Normal 145 2 3 3 2 2" xfId="15464" xr:uid="{4F667F9D-AA7D-492A-AD69-B13B03EC5096}"/>
    <cellStyle name="Normal 145 2 3 3 2 3" xfId="19893" xr:uid="{92641DFE-0218-4B06-9626-E21CB9993ACF}"/>
    <cellStyle name="Normal 145 2 3 3 2 4" xfId="23927" xr:uid="{B80CF911-EF76-4E79-9C7E-BEE1469F0E3C}"/>
    <cellStyle name="Normal 145 2 3 3 3" xfId="11876" xr:uid="{57C432AA-D6EA-40DF-A25B-BDACEE40EBCD}"/>
    <cellStyle name="Normal 145 2 3 3 4" xfId="17859" xr:uid="{CF93DF49-5E32-4F18-AB3E-172183DFF9E8}"/>
    <cellStyle name="Normal 145 2 3 3 5" xfId="21999" xr:uid="{1BD5E78A-2F86-4198-A440-E3AE9C9586E8}"/>
    <cellStyle name="Normal 145 2 3 4" xfId="6785" xr:uid="{A293E5AD-5CEB-4D1E-ABAA-7EAEF5CB1DFD}"/>
    <cellStyle name="Normal 145 2 3 4 2" xfId="13493" xr:uid="{027D04B3-CE76-45C1-885C-B7F439C2F926}"/>
    <cellStyle name="Normal 145 2 3 4 3" xfId="18852" xr:uid="{1308B3CA-05F7-44C6-84D7-B567729DA928}"/>
    <cellStyle name="Normal 145 2 3 4 4" xfId="22953" xr:uid="{7EE157AC-F46E-4897-B8E8-7AA4F53666DB}"/>
    <cellStyle name="Normal 145 2 3 5" xfId="10147" xr:uid="{7F3A29F2-39E2-4AA6-881D-A88487AE852B}"/>
    <cellStyle name="Normal 145 2 3 6" xfId="16718" xr:uid="{85214A5D-A0BB-42E7-AAF0-7D8B1857294C}"/>
    <cellStyle name="Normal 145 2 3 7" xfId="21026" xr:uid="{74B3656E-D6D4-45FE-87C0-1EDFD4591F96}"/>
    <cellStyle name="Normal 145 2 4" xfId="2233" xr:uid="{1C95461C-E707-4AE3-BB7C-8E98FC3B441C}"/>
    <cellStyle name="Normal 145 2 4 2" xfId="2857" xr:uid="{4DA7D21C-9DB0-4CB6-BFAC-486074BB4293}"/>
    <cellStyle name="Normal 145 2 4 2 2" xfId="5170" xr:uid="{A9C95372-D992-4692-956E-B91E59CFC6BA}"/>
    <cellStyle name="Normal 145 2 4 2 2 2" xfId="8759" xr:uid="{B8EFE626-1A83-497C-9E5E-39F0BF08911D}"/>
    <cellStyle name="Normal 145 2 4 2 2 2 2" xfId="15467" xr:uid="{0C154D74-66C3-4608-9D9C-B92FF5571290}"/>
    <cellStyle name="Normal 145 2 4 2 2 2 3" xfId="19896" xr:uid="{50E1EFE2-7F6C-45C2-AFE4-6F38FD49EE6D}"/>
    <cellStyle name="Normal 145 2 4 2 2 2 4" xfId="23930" xr:uid="{24A6D80E-067C-4ED0-8084-8044AD56B9FB}"/>
    <cellStyle name="Normal 145 2 4 2 2 3" xfId="11879" xr:uid="{01C75E02-6B72-4F44-9ECA-CFAC0EFF483B}"/>
    <cellStyle name="Normal 145 2 4 2 2 4" xfId="17862" xr:uid="{1167BC82-FF68-4D6D-8877-12FF47C4FBDA}"/>
    <cellStyle name="Normal 145 2 4 2 2 5" xfId="22002" xr:uid="{01F39235-CEF2-42CD-ACFF-3BF5ABB3ED4C}"/>
    <cellStyle name="Normal 145 2 4 2 3" xfId="7254" xr:uid="{9779D846-F36F-44F9-8FD6-101E29A58659}"/>
    <cellStyle name="Normal 145 2 4 2 3 2" xfId="13962" xr:uid="{DCE3B341-2EBB-49A9-940E-ABA8CF9A7E5B}"/>
    <cellStyle name="Normal 145 2 4 2 3 3" xfId="19301" xr:uid="{705BBC99-5E62-47C8-BD7C-01DCF346D51A}"/>
    <cellStyle name="Normal 145 2 4 2 3 4" xfId="23401" xr:uid="{3A8186BE-8BDF-4D6E-A6DA-1D6C7F668752}"/>
    <cellStyle name="Normal 145 2 4 2 4" xfId="10672" xr:uid="{8BB7352A-0FAF-41C2-964A-31CCD2125A80}"/>
    <cellStyle name="Normal 145 2 4 2 5" xfId="17170" xr:uid="{3354D644-AFC3-489B-823D-49006D014042}"/>
    <cellStyle name="Normal 145 2 4 2 6" xfId="21474" xr:uid="{8A20CE37-846C-41E1-8399-437ECED9295C}"/>
    <cellStyle name="Normal 145 2 4 3" xfId="5169" xr:uid="{9BAC3A2A-8994-4B2B-9DDA-C14443979419}"/>
    <cellStyle name="Normal 145 2 4 3 2" xfId="8758" xr:uid="{1092973E-72CF-4E72-85A1-7B0F7F4B99D5}"/>
    <cellStyle name="Normal 145 2 4 3 2 2" xfId="15466" xr:uid="{45F9909A-1854-4191-A585-4A573A0CD57A}"/>
    <cellStyle name="Normal 145 2 4 3 2 3" xfId="19895" xr:uid="{C3DC129F-C5FC-4A88-9F57-5922E02A6CCF}"/>
    <cellStyle name="Normal 145 2 4 3 2 4" xfId="23929" xr:uid="{4450047B-0F7B-413C-A9BF-1DB4E7B7AD6E}"/>
    <cellStyle name="Normal 145 2 4 3 3" xfId="11878" xr:uid="{3410141B-56E2-4A33-AC5A-130212B498F6}"/>
    <cellStyle name="Normal 145 2 4 3 4" xfId="17861" xr:uid="{E4AB55A5-38C6-4AD5-97AD-5507AB307A56}"/>
    <cellStyle name="Normal 145 2 4 3 5" xfId="22001" xr:uid="{29DC0312-E6F9-42BA-BA9E-B8E3A4DA0842}"/>
    <cellStyle name="Normal 145 2 4 4" xfId="6786" xr:uid="{F02560AC-8895-4028-A613-F43BDBECEAC1}"/>
    <cellStyle name="Normal 145 2 4 4 2" xfId="13494" xr:uid="{3E04BA49-9030-4B3C-916F-566CCDB9C5A8}"/>
    <cellStyle name="Normal 145 2 4 4 3" xfId="18853" xr:uid="{3EA420AA-11EA-4487-ACA0-86FC63E80421}"/>
    <cellStyle name="Normal 145 2 4 4 4" xfId="22954" xr:uid="{1A72F76B-86FC-4BE7-B054-98CC141ABE64}"/>
    <cellStyle name="Normal 145 2 4 5" xfId="10148" xr:uid="{7566B520-392E-4450-B15C-6D864A807035}"/>
    <cellStyle name="Normal 145 2 4 6" xfId="16719" xr:uid="{BB4624ED-73D4-4513-9401-5DE0BAC34B03}"/>
    <cellStyle name="Normal 145 2 4 7" xfId="21027" xr:uid="{D010017C-1FEF-4F78-B32A-999E75775395}"/>
    <cellStyle name="Normal 145 2 5" xfId="2234" xr:uid="{884E82BD-3FB2-433B-A235-DF55E18A84EE}"/>
    <cellStyle name="Normal 145 2 5 2" xfId="2907" xr:uid="{9634FD17-E57D-4A45-A8E2-A2983F3A4CC2}"/>
    <cellStyle name="Normal 145 2 5 2 2" xfId="5172" xr:uid="{1D06D7D6-2949-450A-99B0-A2D05E6E4FC4}"/>
    <cellStyle name="Normal 145 2 5 2 2 2" xfId="8761" xr:uid="{C6CEC913-0418-4B85-A4EB-EC1B5A7B78E1}"/>
    <cellStyle name="Normal 145 2 5 2 2 2 2" xfId="15469" xr:uid="{D5D551FF-F8E6-4F11-B46A-8840A0DED826}"/>
    <cellStyle name="Normal 145 2 5 2 2 2 3" xfId="19898" xr:uid="{313C16E2-385E-48E9-A903-21157F26692C}"/>
    <cellStyle name="Normal 145 2 5 2 2 2 4" xfId="23932" xr:uid="{B282133F-4DA7-430C-B6CB-C352B282FBC9}"/>
    <cellStyle name="Normal 145 2 5 2 2 3" xfId="11881" xr:uid="{8CD1E389-1C4F-406C-9A67-F3A79A0A0B61}"/>
    <cellStyle name="Normal 145 2 5 2 2 4" xfId="17864" xr:uid="{AFB0B013-CA1A-45A1-8995-D96819F42873}"/>
    <cellStyle name="Normal 145 2 5 2 2 5" xfId="22004" xr:uid="{015268C8-EF86-491A-AA06-0CF4F8B44C71}"/>
    <cellStyle name="Normal 145 2 5 2 3" xfId="7304" xr:uid="{F136C3A0-213E-49DA-8818-88F87C803782}"/>
    <cellStyle name="Normal 145 2 5 2 3 2" xfId="14012" xr:uid="{24B58F34-234C-42A3-A999-940C7959B9B6}"/>
    <cellStyle name="Normal 145 2 5 2 3 3" xfId="19351" xr:uid="{698CECC4-69D1-4777-AA80-015A3DB38E2C}"/>
    <cellStyle name="Normal 145 2 5 2 3 4" xfId="23451" xr:uid="{A2BCAAFA-B51D-4E65-9BA4-2FC11A19532F}"/>
    <cellStyle name="Normal 145 2 5 2 4" xfId="10722" xr:uid="{C82B82A6-B7EC-42E1-B129-4F2C702CC495}"/>
    <cellStyle name="Normal 145 2 5 2 5" xfId="17220" xr:uid="{5868837D-3944-4F36-A6E2-39F6376F01C2}"/>
    <cellStyle name="Normal 145 2 5 2 6" xfId="21524" xr:uid="{F7104C90-D74D-4A64-981C-C35FF2CA5C6B}"/>
    <cellStyle name="Normal 145 2 5 3" xfId="5171" xr:uid="{5FF0B78D-5A28-4E98-88D5-BF1F825B75DE}"/>
    <cellStyle name="Normal 145 2 5 3 2" xfId="8760" xr:uid="{5D818FA6-2662-4673-8D16-88846AEFC6C6}"/>
    <cellStyle name="Normal 145 2 5 3 2 2" xfId="15468" xr:uid="{B6589671-91DB-4AA4-9B52-4FA8C47B9763}"/>
    <cellStyle name="Normal 145 2 5 3 2 3" xfId="19897" xr:uid="{994F5E81-DF55-472A-9D81-784538DD5679}"/>
    <cellStyle name="Normal 145 2 5 3 2 4" xfId="23931" xr:uid="{B5EE0B38-6A51-4492-BC07-A1B7AE02468D}"/>
    <cellStyle name="Normal 145 2 5 3 3" xfId="11880" xr:uid="{0DDD7DFD-EB9B-4714-90CD-B62D0100C302}"/>
    <cellStyle name="Normal 145 2 5 3 4" xfId="17863" xr:uid="{EE1A530A-E384-40B4-81CC-011A7DFCA010}"/>
    <cellStyle name="Normal 145 2 5 3 5" xfId="22003" xr:uid="{23DBAF8D-2C45-4183-AB82-80A75ABE4981}"/>
    <cellStyle name="Normal 145 2 5 4" xfId="6787" xr:uid="{9651AA7F-5354-4030-9194-B26DDA04E318}"/>
    <cellStyle name="Normal 145 2 5 4 2" xfId="13495" xr:uid="{9F8D3B98-6B34-48B2-B121-BA810C340E5E}"/>
    <cellStyle name="Normal 145 2 5 4 3" xfId="18854" xr:uid="{DC464E4E-5865-4CCD-B224-5C8C4D8798F2}"/>
    <cellStyle name="Normal 145 2 5 4 4" xfId="22955" xr:uid="{05D95F65-643E-4A17-B0B3-B0B396391567}"/>
    <cellStyle name="Normal 145 2 5 5" xfId="10149" xr:uid="{45E0105C-19FA-4583-A06F-BF1E7DEB3E0A}"/>
    <cellStyle name="Normal 145 2 5 6" xfId="16720" xr:uid="{1C114446-AFD2-4963-A9F5-F46BF611DEAD}"/>
    <cellStyle name="Normal 145 2 5 7" xfId="21028" xr:uid="{13AE051D-9DDE-44C7-8EAD-B56301B4A3C5}"/>
    <cellStyle name="Normal 145 2 6" xfId="2235" xr:uid="{88633E37-C8D2-485A-B575-EABBC877C86E}"/>
    <cellStyle name="Normal 145 2 6 2" xfId="2995" xr:uid="{C5DB4223-6B07-4FA0-BEBD-1ADFD9EE8B53}"/>
    <cellStyle name="Normal 145 2 6 2 2" xfId="5174" xr:uid="{2F47F7A3-88AD-40F5-9741-72C33AB516A4}"/>
    <cellStyle name="Normal 145 2 6 2 2 2" xfId="8763" xr:uid="{0E5492CE-ED06-46B1-92ED-39657E4A2BB0}"/>
    <cellStyle name="Normal 145 2 6 2 2 2 2" xfId="15471" xr:uid="{B567CC5B-9882-4879-A984-CD8828994FBF}"/>
    <cellStyle name="Normal 145 2 6 2 2 2 3" xfId="19900" xr:uid="{3EA8B2F0-B59E-4046-B322-4D2B8DAD2853}"/>
    <cellStyle name="Normal 145 2 6 2 2 2 4" xfId="23934" xr:uid="{3DFC144C-F545-47A0-B32A-E6F8851835BC}"/>
    <cellStyle name="Normal 145 2 6 2 2 3" xfId="11883" xr:uid="{BD7BC8B0-86EB-4B95-B6E4-F9E5F5E46149}"/>
    <cellStyle name="Normal 145 2 6 2 2 4" xfId="17866" xr:uid="{3FBEC471-8F40-43AA-BBA9-E55C8BDFC558}"/>
    <cellStyle name="Normal 145 2 6 2 2 5" xfId="22006" xr:uid="{61659B1D-6D83-4C8D-9D5A-2686E4772A78}"/>
    <cellStyle name="Normal 145 2 6 2 3" xfId="7392" xr:uid="{634758F7-0859-4823-A269-241A532A457F}"/>
    <cellStyle name="Normal 145 2 6 2 3 2" xfId="14100" xr:uid="{F51F013F-2DE3-48FE-AC66-EF7941B436CE}"/>
    <cellStyle name="Normal 145 2 6 2 3 3" xfId="19438" xr:uid="{BCE1FF04-96F2-46FB-BC78-B69D519F396C}"/>
    <cellStyle name="Normal 145 2 6 2 3 4" xfId="23538" xr:uid="{42C57053-A2E1-49E7-81A1-F586169C31B4}"/>
    <cellStyle name="Normal 145 2 6 2 4" xfId="10809" xr:uid="{1E7BB6EB-4C42-4C33-9807-0E284D52B557}"/>
    <cellStyle name="Normal 145 2 6 2 5" xfId="17307" xr:uid="{329F6663-BF4D-4293-8FA7-8E61A50074F2}"/>
    <cellStyle name="Normal 145 2 6 2 6" xfId="21611" xr:uid="{C893E11A-CDCB-4473-BA64-4B92C1425D39}"/>
    <cellStyle name="Normal 145 2 6 3" xfId="5173" xr:uid="{88864CF4-A4CC-4C9B-B1E1-403FC0154D89}"/>
    <cellStyle name="Normal 145 2 6 3 2" xfId="8762" xr:uid="{B1251605-384F-4F7A-95AB-5C901680C4BB}"/>
    <cellStyle name="Normal 145 2 6 3 2 2" xfId="15470" xr:uid="{6C8B2154-30F0-4ED9-BA05-E6E60A1DB717}"/>
    <cellStyle name="Normal 145 2 6 3 2 3" xfId="19899" xr:uid="{6C8B55D8-5B83-4E7E-9D4B-5324C2C37CF2}"/>
    <cellStyle name="Normal 145 2 6 3 2 4" xfId="23933" xr:uid="{37F3BEE8-5656-4E75-9E99-A1320BE2F91B}"/>
    <cellStyle name="Normal 145 2 6 3 3" xfId="11882" xr:uid="{387AF133-38AE-4769-8246-8EA10C9A12C3}"/>
    <cellStyle name="Normal 145 2 6 3 4" xfId="17865" xr:uid="{6242647D-C26D-41BC-AB6D-2DD2B3831E03}"/>
    <cellStyle name="Normal 145 2 6 3 5" xfId="22005" xr:uid="{ABE781CF-FD42-43B0-83D2-B63B3433BDA2}"/>
    <cellStyle name="Normal 145 2 6 4" xfId="6788" xr:uid="{FCE3EE97-0B41-45FD-B0B0-53C43C92D3CD}"/>
    <cellStyle name="Normal 145 2 6 4 2" xfId="13496" xr:uid="{392E9B08-E643-4486-B05D-AEEA82473CB2}"/>
    <cellStyle name="Normal 145 2 6 4 3" xfId="18855" xr:uid="{729011D4-756B-4CC4-9183-4E74D52DCECD}"/>
    <cellStyle name="Normal 145 2 6 4 4" xfId="22956" xr:uid="{638F2A81-54FB-4B04-9DB0-BE4DBDD83822}"/>
    <cellStyle name="Normal 145 2 6 5" xfId="10150" xr:uid="{1B84B96B-11CC-4666-9AFC-CBBC184EA123}"/>
    <cellStyle name="Normal 145 2 6 6" xfId="16721" xr:uid="{6D20544F-2840-4053-BC0B-408D23A10676}"/>
    <cellStyle name="Normal 145 2 6 7" xfId="21029" xr:uid="{0740009C-C125-4C08-8EEF-41CC6E9CDEBE}"/>
    <cellStyle name="Normal 145 2 7" xfId="2684" xr:uid="{3F3A9110-9E9D-44A3-A86F-A80455BCDA8C}"/>
    <cellStyle name="Normal 145 2 7 2" xfId="5175" xr:uid="{2ABB5D4C-F4A1-495D-AE28-D5A1A06F823F}"/>
    <cellStyle name="Normal 145 2 7 2 2" xfId="8764" xr:uid="{2ECD59D7-88C9-483B-A777-B0AEF5D04C6A}"/>
    <cellStyle name="Normal 145 2 7 2 2 2" xfId="15472" xr:uid="{47FBAE68-9360-42CC-9A8A-DD7A455436CD}"/>
    <cellStyle name="Normal 145 2 7 2 2 3" xfId="19901" xr:uid="{0A6B8B0A-8982-4E89-B289-14C2014A8C45}"/>
    <cellStyle name="Normal 145 2 7 2 2 4" xfId="23935" xr:uid="{381C9218-D1BE-4015-B681-74AB02537673}"/>
    <cellStyle name="Normal 145 2 7 2 3" xfId="11884" xr:uid="{67F4B96E-0951-4221-B794-2333642B5EE2}"/>
    <cellStyle name="Normal 145 2 7 2 4" xfId="17867" xr:uid="{B931F039-9FF1-4AC1-AD11-0D9765A42FD0}"/>
    <cellStyle name="Normal 145 2 7 2 5" xfId="22007" xr:uid="{5DC68F76-1ED4-4F8C-A159-B15A2FCB6531}"/>
    <cellStyle name="Normal 145 2 7 3" xfId="7084" xr:uid="{84E7DA32-9AEB-4F9B-95D3-9D07FC1B3142}"/>
    <cellStyle name="Normal 145 2 7 3 2" xfId="13792" xr:uid="{25B0AFFE-DA40-4688-9EFD-7D95C3B3045C}"/>
    <cellStyle name="Normal 145 2 7 3 3" xfId="19131" xr:uid="{D6D3246D-6010-4CC2-A2E0-C5239DA0BF62}"/>
    <cellStyle name="Normal 145 2 7 3 4" xfId="23231" xr:uid="{EFA85946-8ED9-4A2B-805C-06155EDA0852}"/>
    <cellStyle name="Normal 145 2 7 4" xfId="10501" xr:uid="{001BF229-1293-4183-B1F8-C6B78AE0F8A9}"/>
    <cellStyle name="Normal 145 2 7 5" xfId="17000" xr:uid="{12F6DD23-0502-458F-86F0-EB05DFB87A0B}"/>
    <cellStyle name="Normal 145 2 7 6" xfId="21304" xr:uid="{26E09533-CF38-4DD1-B120-49F0C388F895}"/>
    <cellStyle name="Normal 145 2 8" xfId="5162" xr:uid="{A84017DD-606E-4506-AC14-CCC009CA0DB8}"/>
    <cellStyle name="Normal 145 2 8 2" xfId="8751" xr:uid="{70F8905E-607F-4D0C-A2D2-A49C8BE812C7}"/>
    <cellStyle name="Normal 145 2 8 2 2" xfId="15459" xr:uid="{05881535-32F3-4DEE-8E2F-BA78845A16F4}"/>
    <cellStyle name="Normal 145 2 8 2 3" xfId="19888" xr:uid="{7EF3B57A-C78A-40C3-A3F2-6B472DF9C366}"/>
    <cellStyle name="Normal 145 2 8 2 4" xfId="23922" xr:uid="{9FF02CA0-C552-434B-B584-D929F9C26508}"/>
    <cellStyle name="Normal 145 2 8 3" xfId="11871" xr:uid="{5753BECF-E6CE-4BE2-BB81-4E3EA11A3EA3}"/>
    <cellStyle name="Normal 145 2 8 4" xfId="17854" xr:uid="{E4B50341-4E2D-404D-B45E-3E9F342464E9}"/>
    <cellStyle name="Normal 145 2 8 5" xfId="21994" xr:uid="{317DC8DA-0D87-4325-8551-6B0C10E88EE3}"/>
    <cellStyle name="Normal 145 2 9" xfId="6291" xr:uid="{6C103666-B0CD-44C6-B243-AA0F64B4F426}"/>
    <cellStyle name="Normal 145 2 9 2" xfId="12999" xr:uid="{EF9158F4-1580-41EE-9E3F-4136548DF26F}"/>
    <cellStyle name="Normal 145 2 9 3" xfId="18632" xr:uid="{2008296C-D810-4406-BE5D-BD09B8A65D4A}"/>
    <cellStyle name="Normal 145 2 9 4" xfId="22752" xr:uid="{03700FD0-6A9F-4464-8913-99E8ED92251F}"/>
    <cellStyle name="Normal 145 3" xfId="260" xr:uid="{1627F7AA-5ACB-4283-975A-2B66386AE348}"/>
    <cellStyle name="Normal 145 3 2" xfId="2236" xr:uid="{ACDD0C4A-57D8-4911-8437-9DC3688260A5}"/>
    <cellStyle name="Normal 145 3 2 2" xfId="2750" xr:uid="{0BC33AB5-9414-4241-947C-0A9089D6D850}"/>
    <cellStyle name="Normal 145 3 2 2 2" xfId="5178" xr:uid="{9FC82E42-9D8E-479C-BECD-B35C75444990}"/>
    <cellStyle name="Normal 145 3 2 2 2 2" xfId="8767" xr:uid="{F2DD9D57-8BFC-4C0A-B6C7-7036EC7E66CF}"/>
    <cellStyle name="Normal 145 3 2 2 2 2 2" xfId="15475" xr:uid="{DB69D126-7D3D-42CB-A807-8789B4EC131E}"/>
    <cellStyle name="Normal 145 3 2 2 2 2 3" xfId="19904" xr:uid="{78FE08BB-A84A-4BCE-AFDC-2ECBE0C0839E}"/>
    <cellStyle name="Normal 145 3 2 2 2 2 4" xfId="23938" xr:uid="{FF29A690-3DD5-48D0-834C-A20EF5AD25D6}"/>
    <cellStyle name="Normal 145 3 2 2 2 3" xfId="11887" xr:uid="{D983A231-EC3C-4C37-B2B3-22ACE28DB2E4}"/>
    <cellStyle name="Normal 145 3 2 2 2 4" xfId="17870" xr:uid="{189F078B-2EA9-4C79-86A2-3B8304AD4253}"/>
    <cellStyle name="Normal 145 3 2 2 2 5" xfId="22010" xr:uid="{29C2FD21-AAE4-4059-BCAF-8BDFF50A889D}"/>
    <cellStyle name="Normal 145 3 2 2 3" xfId="7148" xr:uid="{2C56C7D8-BDB1-473E-89FB-31F46D986D7C}"/>
    <cellStyle name="Normal 145 3 2 2 3 2" xfId="13856" xr:uid="{DB41EFFA-4897-41DC-883B-BC6DD6BF090A}"/>
    <cellStyle name="Normal 145 3 2 2 3 3" xfId="19195" xr:uid="{3857AD8F-E187-411B-B8F0-6E7573AA438D}"/>
    <cellStyle name="Normal 145 3 2 2 3 4" xfId="23295" xr:uid="{1027DC0D-46E0-4AD0-9424-2B6A10D9B4AD}"/>
    <cellStyle name="Normal 145 3 2 2 4" xfId="10566" xr:uid="{DFFF7435-7331-447A-8886-229D6F4EC383}"/>
    <cellStyle name="Normal 145 3 2 2 5" xfId="17064" xr:uid="{92E49EC3-8117-4DD2-A728-08F3C6021740}"/>
    <cellStyle name="Normal 145 3 2 2 6" xfId="21368" xr:uid="{B17032E0-381E-422B-BD0F-BC2BC3D954BD}"/>
    <cellStyle name="Normal 145 3 2 3" xfId="5177" xr:uid="{964D6258-6CB7-46D5-BC50-57A16E7754E8}"/>
    <cellStyle name="Normal 145 3 2 3 2" xfId="8766" xr:uid="{1F1E655A-638F-4DCA-A919-E7C72FF9E125}"/>
    <cellStyle name="Normal 145 3 2 3 2 2" xfId="15474" xr:uid="{4C72A5CF-D20C-44B5-ABB7-B8DF94B04EFD}"/>
    <cellStyle name="Normal 145 3 2 3 2 3" xfId="19903" xr:uid="{C81D858C-F63A-4913-BAD8-C0D2142B1850}"/>
    <cellStyle name="Normal 145 3 2 3 2 4" xfId="23937" xr:uid="{8D8B39BE-988A-43B9-BE7C-4D642FB2897A}"/>
    <cellStyle name="Normal 145 3 2 3 3" xfId="11886" xr:uid="{AF62BC0E-B84B-470F-AAD9-E2EBE2DE9580}"/>
    <cellStyle name="Normal 145 3 2 3 4" xfId="17869" xr:uid="{147F37A4-D800-4BD6-A3AF-400DCAE3310A}"/>
    <cellStyle name="Normal 145 3 2 3 5" xfId="22009" xr:uid="{A98B10CC-6F86-4784-8DD2-FB33504C2304}"/>
    <cellStyle name="Normal 145 3 2 4" xfId="6789" xr:uid="{FC1CA46A-A4E9-40F7-B167-CADEAFF08521}"/>
    <cellStyle name="Normal 145 3 2 4 2" xfId="13497" xr:uid="{4DAB2B1A-DE71-4E9D-B1F5-F9930E6195F2}"/>
    <cellStyle name="Normal 145 3 2 4 3" xfId="18856" xr:uid="{FDBB7F08-C076-4827-B834-C1E8A6D64529}"/>
    <cellStyle name="Normal 145 3 2 4 4" xfId="22957" xr:uid="{2F9D2754-6A8B-47A6-85F5-42BBF950F090}"/>
    <cellStyle name="Normal 145 3 2 5" xfId="10151" xr:uid="{857E325D-84DF-45F6-9EB0-712654471FEF}"/>
    <cellStyle name="Normal 145 3 2 6" xfId="16722" xr:uid="{6163F18D-406F-451E-AF8C-AA0F5278A0DE}"/>
    <cellStyle name="Normal 145 3 2 7" xfId="21030" xr:uid="{AA4FA921-4EBD-41C4-9915-0FB19B860BFB}"/>
    <cellStyle name="Normal 145 3 3" xfId="2237" xr:uid="{5F6B13FF-E162-4C61-8759-F7ABEF9A1CA3}"/>
    <cellStyle name="Normal 145 3 3 2" xfId="3016" xr:uid="{6B086A9C-0191-4000-B926-8D63771F6655}"/>
    <cellStyle name="Normal 145 3 3 2 2" xfId="5180" xr:uid="{1B7DB0C6-2143-4180-890C-351043644B32}"/>
    <cellStyle name="Normal 145 3 3 2 2 2" xfId="8769" xr:uid="{B35A79C5-3B47-4BA1-8318-86138A53562F}"/>
    <cellStyle name="Normal 145 3 3 2 2 2 2" xfId="15477" xr:uid="{9DDF514D-0320-44A2-8E69-78B7C69D9EED}"/>
    <cellStyle name="Normal 145 3 3 2 2 2 3" xfId="19906" xr:uid="{6B95B3E5-C6EA-4283-9553-CD595800BF5A}"/>
    <cellStyle name="Normal 145 3 3 2 2 2 4" xfId="23940" xr:uid="{D75A568B-74C3-4B97-8089-3D93A26797D8}"/>
    <cellStyle name="Normal 145 3 3 2 2 3" xfId="11889" xr:uid="{41A8EBC8-7C56-4D68-A69E-B7940EAC28B5}"/>
    <cellStyle name="Normal 145 3 3 2 2 4" xfId="17872" xr:uid="{83CC2D31-68DE-4342-A5A5-EF955B0FC925}"/>
    <cellStyle name="Normal 145 3 3 2 2 5" xfId="22012" xr:uid="{AAA626F2-D31D-40AB-8F09-978AB61F12DC}"/>
    <cellStyle name="Normal 145 3 3 2 3" xfId="7413" xr:uid="{7714113C-58CC-49E7-9EE4-5B04A66FB93E}"/>
    <cellStyle name="Normal 145 3 3 2 3 2" xfId="14121" xr:uid="{2FE72968-F86A-4614-A98F-93877BA0039B}"/>
    <cellStyle name="Normal 145 3 3 2 3 3" xfId="19459" xr:uid="{9114ABF2-B02E-408C-B626-643BA0EBF04B}"/>
    <cellStyle name="Normal 145 3 3 2 3 4" xfId="23559" xr:uid="{9B014574-6335-42D0-9A1A-CB3143E9DE44}"/>
    <cellStyle name="Normal 145 3 3 2 4" xfId="10830" xr:uid="{8563322E-C5EA-4143-9556-933D6E87C8EE}"/>
    <cellStyle name="Normal 145 3 3 2 5" xfId="17328" xr:uid="{01DBDE7C-B78E-4256-9911-23EFFB6A363A}"/>
    <cellStyle name="Normal 145 3 3 2 6" xfId="21632" xr:uid="{2769DFD4-010F-4A6F-A3AB-9C58A765CBDF}"/>
    <cellStyle name="Normal 145 3 3 3" xfId="5179" xr:uid="{45C1CC11-EB04-4CBB-BADF-481BB9121863}"/>
    <cellStyle name="Normal 145 3 3 3 2" xfId="8768" xr:uid="{353DA571-8E3A-49B7-AD75-1DA938E29AC6}"/>
    <cellStyle name="Normal 145 3 3 3 2 2" xfId="15476" xr:uid="{9F31D47E-CE19-4E80-83DA-D2A4DB8F79C3}"/>
    <cellStyle name="Normal 145 3 3 3 2 3" xfId="19905" xr:uid="{E5ADF189-9F40-4406-8C25-30F173A506BC}"/>
    <cellStyle name="Normal 145 3 3 3 2 4" xfId="23939" xr:uid="{0B269C95-9F5A-4A75-A3C8-60B27F4603BB}"/>
    <cellStyle name="Normal 145 3 3 3 3" xfId="11888" xr:uid="{43D935D2-F17E-422C-86E8-558D732BEDD0}"/>
    <cellStyle name="Normal 145 3 3 3 4" xfId="17871" xr:uid="{7D955FDA-66E2-46E0-BBD7-C8CD75B12A12}"/>
    <cellStyle name="Normal 145 3 3 3 5" xfId="22011" xr:uid="{08F8D833-92C5-42BF-A849-BA7BCFA175AA}"/>
    <cellStyle name="Normal 145 3 3 4" xfId="6790" xr:uid="{39EA48E0-AD83-4C0D-86D7-616CD01AB718}"/>
    <cellStyle name="Normal 145 3 3 4 2" xfId="13498" xr:uid="{F9D384AB-6563-4372-B8BF-B47ED538B7F1}"/>
    <cellStyle name="Normal 145 3 3 4 3" xfId="18857" xr:uid="{2077F6BD-F201-4E5C-ACEB-9B4EC998CA7C}"/>
    <cellStyle name="Normal 145 3 3 4 4" xfId="22958" xr:uid="{BE8D7F08-8AA3-48E7-81A0-E029D2AB2C94}"/>
    <cellStyle name="Normal 145 3 3 5" xfId="10152" xr:uid="{FA65F69D-8CAA-4891-8ED0-38AE08E32AE1}"/>
    <cellStyle name="Normal 145 3 3 6" xfId="16723" xr:uid="{5F19C98A-3F75-4271-A5D9-EBD4B37408CC}"/>
    <cellStyle name="Normal 145 3 3 7" xfId="21031" xr:uid="{34C77D87-BD1C-472E-8067-9199ADF6BC93}"/>
    <cellStyle name="Normal 145 3 4" xfId="2706" xr:uid="{A3E744AE-4D7A-4139-B206-66694505D022}"/>
    <cellStyle name="Normal 145 3 4 2" xfId="5181" xr:uid="{619EA7D8-5D1F-4187-93E1-A073D8B40CFD}"/>
    <cellStyle name="Normal 145 3 4 2 2" xfId="8770" xr:uid="{2C22B0B8-8465-4939-B3FA-01CFA4DAC31B}"/>
    <cellStyle name="Normal 145 3 4 2 2 2" xfId="15478" xr:uid="{386C0FF7-4B49-41B1-97E9-56528A941952}"/>
    <cellStyle name="Normal 145 3 4 2 2 3" xfId="19907" xr:uid="{9C8413BC-6786-4D5E-B95F-D0F4833A8EAE}"/>
    <cellStyle name="Normal 145 3 4 2 2 4" xfId="23941" xr:uid="{8FA8FECF-EB5A-4E71-9988-8D627AE5B4D0}"/>
    <cellStyle name="Normal 145 3 4 2 3" xfId="11890" xr:uid="{9BF09989-9D67-4ADB-ADE6-B59672CEED9F}"/>
    <cellStyle name="Normal 145 3 4 2 4" xfId="17873" xr:uid="{0A5C22A9-C413-4A9A-834B-C9946921DEE1}"/>
    <cellStyle name="Normal 145 3 4 2 5" xfId="22013" xr:uid="{2C42EF73-7C9B-458E-A32B-36AD6D56D380}"/>
    <cellStyle name="Normal 145 3 4 3" xfId="7105" xr:uid="{419D9CCA-E260-4B43-9852-8100B21346C4}"/>
    <cellStyle name="Normal 145 3 4 3 2" xfId="13813" xr:uid="{DA012DEF-6ED4-42FB-826D-01C3D8F9ADE3}"/>
    <cellStyle name="Normal 145 3 4 3 3" xfId="19152" xr:uid="{13302EDF-62B9-4F7E-8964-FA9C902B713C}"/>
    <cellStyle name="Normal 145 3 4 3 4" xfId="23252" xr:uid="{6B3EAFF2-DD4A-49BF-8587-3CCB461162CD}"/>
    <cellStyle name="Normal 145 3 4 4" xfId="10523" xr:uid="{99F920CC-B473-43D1-876A-E79CCE0E5689}"/>
    <cellStyle name="Normal 145 3 4 5" xfId="17021" xr:uid="{F056EF7B-95AD-4323-A29E-E7A8FA376DB6}"/>
    <cellStyle name="Normal 145 3 4 6" xfId="21325" xr:uid="{AB32C72B-BE69-4AD8-8A4C-F0B09203603C}"/>
    <cellStyle name="Normal 145 3 5" xfId="5176" xr:uid="{05BBFEAD-A060-40FD-882D-A30410215FA2}"/>
    <cellStyle name="Normal 145 3 5 2" xfId="8765" xr:uid="{32EF2A50-6608-4DDF-8B73-69A5BD5C9A42}"/>
    <cellStyle name="Normal 145 3 5 2 2" xfId="15473" xr:uid="{77B84BF9-C4C7-451D-877C-FE8833AB28DC}"/>
    <cellStyle name="Normal 145 3 5 2 3" xfId="19902" xr:uid="{EAEDD99B-2AA3-4F3C-B48F-289DB1EB3A85}"/>
    <cellStyle name="Normal 145 3 5 2 4" xfId="23936" xr:uid="{EDDBADFF-B14D-48F3-A458-CD3C6CFBC452}"/>
    <cellStyle name="Normal 145 3 5 3" xfId="11885" xr:uid="{58BC104B-F5A6-4782-A242-A2854A7FAF4F}"/>
    <cellStyle name="Normal 145 3 5 4" xfId="17868" xr:uid="{CC3ABF0B-4D37-4CD6-9E15-CBEAD2949364}"/>
    <cellStyle name="Normal 145 3 5 5" xfId="22008" xr:uid="{12A21712-6226-458B-AE89-F4CE857F61CE}"/>
    <cellStyle name="Normal 145 3 6" xfId="6383" xr:uid="{6DF5512B-3A51-481B-9B52-C2D9A922E323}"/>
    <cellStyle name="Normal 145 3 6 2" xfId="13091" xr:uid="{DC9D83EC-E125-4840-A175-D01B8A9885E9}"/>
    <cellStyle name="Normal 145 3 6 3" xfId="18718" xr:uid="{61EBBBB6-D96B-49D2-8A17-ACCFA4D9B04F}"/>
    <cellStyle name="Normal 145 3 6 4" xfId="22838" xr:uid="{6100B2F4-6573-4C38-9887-B556AEABE48C}"/>
    <cellStyle name="Normal 145 3 7" xfId="9621" xr:uid="{5DAD8EBE-0970-420A-9BCE-E844C86174A8}"/>
    <cellStyle name="Normal 145 3 8" xfId="16314" xr:uid="{27F9A1DE-0309-40BF-8036-364C2234B2EE}"/>
    <cellStyle name="Normal 145 3 9" xfId="20911" xr:uid="{81592119-0A89-466B-BF72-27FBAAAB9EE9}"/>
    <cellStyle name="Normal 145 4" xfId="1052" xr:uid="{6EF49E30-1FE2-4F2D-BF1E-F7105F0720E3}"/>
    <cellStyle name="Normal 145 4 2" xfId="2238" xr:uid="{BC3C4565-9B93-4FBC-8E06-F5957686A653}"/>
    <cellStyle name="Normal 145 4 2 2" xfId="4213" xr:uid="{B0AAEA25-DDDA-4400-A198-E5FD265384C2}"/>
    <cellStyle name="Normal 145 4 2 3" xfId="3284" xr:uid="{48A1BB0F-CECE-4E6E-B6A0-D61CBC49DB00}"/>
    <cellStyle name="Normal 145 4 3" xfId="2751" xr:uid="{59AFA8C1-287D-41ED-BA2E-D27B477A7D75}"/>
    <cellStyle name="Normal 145 4 3 2" xfId="5182" xr:uid="{C765D8E2-7B00-4928-A889-D7828F7489F9}"/>
    <cellStyle name="Normal 145 4 3 2 2" xfId="8771" xr:uid="{E51EE02A-2DC4-4F14-93D2-08B2B593B871}"/>
    <cellStyle name="Normal 145 4 3 2 2 2" xfId="15479" xr:uid="{D18E0888-21B0-4143-A8F0-0E729DE8048E}"/>
    <cellStyle name="Normal 145 4 3 2 2 3" xfId="19908" xr:uid="{EB5FDCEE-58F3-411F-BB08-90A656E0980E}"/>
    <cellStyle name="Normal 145 4 3 2 2 4" xfId="23942" xr:uid="{3F77071B-4E41-4F7E-8EAD-EBACCEDF5832}"/>
    <cellStyle name="Normal 145 4 3 2 3" xfId="11891" xr:uid="{28989A92-DC31-467B-9485-C1CE667A13B1}"/>
    <cellStyle name="Normal 145 4 3 2 4" xfId="17874" xr:uid="{46E87BE9-CAA9-488D-BB10-096292748AB1}"/>
    <cellStyle name="Normal 145 4 3 2 5" xfId="22014" xr:uid="{5BFD22A6-D28C-4E43-BF07-ED11810F7E99}"/>
    <cellStyle name="Normal 145 4 3 3" xfId="7149" xr:uid="{B6725D42-C5A9-4C11-B086-66E83E0FE826}"/>
    <cellStyle name="Normal 145 4 3 3 2" xfId="13857" xr:uid="{66ECB0F1-1390-459F-B5A1-4F9B7B00FFBF}"/>
    <cellStyle name="Normal 145 4 3 3 3" xfId="19196" xr:uid="{CA17C2C8-ADA8-442F-BFA7-852F76A3C1AF}"/>
    <cellStyle name="Normal 145 4 3 3 4" xfId="23296" xr:uid="{5DCE013B-ABD3-4638-A3EE-6AA9F4181B59}"/>
    <cellStyle name="Normal 145 4 3 4" xfId="10567" xr:uid="{AFB91605-A0B1-4053-93D0-25D97C2CE303}"/>
    <cellStyle name="Normal 145 4 3 5" xfId="17065" xr:uid="{8C623809-6327-426C-B7F3-88E4641A96A0}"/>
    <cellStyle name="Normal 145 4 3 6" xfId="21369" xr:uid="{FD1FF045-2A65-416E-9AB9-46F7DFA8A19B}"/>
    <cellStyle name="Normal 145 5" xfId="2239" xr:uid="{404A2AF7-4D0D-4698-96D2-ED102C33C605}"/>
    <cellStyle name="Normal 145 5 2" xfId="2752" xr:uid="{600AE4E9-1846-4BC4-A328-AD1CC6FCF7AE}"/>
    <cellStyle name="Normal 145 5 2 2" xfId="5184" xr:uid="{7F6AEA84-5201-4B9B-A789-1CDB0D798C02}"/>
    <cellStyle name="Normal 145 5 2 2 2" xfId="8773" xr:uid="{FF1D8E87-28BF-427B-B466-8E0FB12F623A}"/>
    <cellStyle name="Normal 145 5 2 2 2 2" xfId="15481" xr:uid="{6EAF268A-E913-4063-BE39-58114DFD97FB}"/>
    <cellStyle name="Normal 145 5 2 2 2 3" xfId="19910" xr:uid="{12E607D7-E861-4726-8E0E-8BEFC4D455C1}"/>
    <cellStyle name="Normal 145 5 2 2 2 4" xfId="23944" xr:uid="{20CC4145-D296-41A6-9B76-31456B6B0413}"/>
    <cellStyle name="Normal 145 5 2 2 3" xfId="11893" xr:uid="{6339E635-4506-40D7-B2C6-899F2553C465}"/>
    <cellStyle name="Normal 145 5 2 2 4" xfId="17876" xr:uid="{C395804D-3004-4A39-867A-DF2544AE6D81}"/>
    <cellStyle name="Normal 145 5 2 2 5" xfId="22016" xr:uid="{F0D780F3-FF79-40AC-BEC7-8EC7ABBFBFFA}"/>
    <cellStyle name="Normal 145 5 2 3" xfId="7150" xr:uid="{E301DA2C-F206-4B82-AD44-5234A9C5D3C7}"/>
    <cellStyle name="Normal 145 5 2 3 2" xfId="13858" xr:uid="{F7F633A8-A5A6-4898-A3A9-CED5EC629528}"/>
    <cellStyle name="Normal 145 5 2 3 3" xfId="19197" xr:uid="{F9053D58-1E9E-4B6C-A864-BACBA1CAA1F8}"/>
    <cellStyle name="Normal 145 5 2 3 4" xfId="23297" xr:uid="{2F8047B8-EE57-415B-8475-962EB44F521A}"/>
    <cellStyle name="Normal 145 5 2 4" xfId="10568" xr:uid="{4223B3D4-5F92-4FA9-BED3-DB30FFD3AA55}"/>
    <cellStyle name="Normal 145 5 2 5" xfId="17066" xr:uid="{920B84BF-1869-4D83-A9F2-90A6C9C9E974}"/>
    <cellStyle name="Normal 145 5 2 6" xfId="21370" xr:uid="{55B97212-9D1C-4FF3-ADA9-80CD71EEFF1D}"/>
    <cellStyle name="Normal 145 5 3" xfId="5183" xr:uid="{DD65A8F2-D396-4989-AEA8-91A3ABBF48E6}"/>
    <cellStyle name="Normal 145 5 3 2" xfId="8772" xr:uid="{810EB32B-8E2F-406D-B8DF-19CB194107BE}"/>
    <cellStyle name="Normal 145 5 3 2 2" xfId="15480" xr:uid="{86C8FF4A-0004-4944-AF2D-FE6FF03E8B54}"/>
    <cellStyle name="Normal 145 5 3 2 3" xfId="19909" xr:uid="{4C6384CC-7C23-4FF1-8E88-93AC33ADA186}"/>
    <cellStyle name="Normal 145 5 3 2 4" xfId="23943" xr:uid="{69DA86A7-385C-48C1-A924-F806AF896EB0}"/>
    <cellStyle name="Normal 145 5 3 3" xfId="11892" xr:uid="{FE933EF8-E25D-4A82-A942-2AB1B56EA744}"/>
    <cellStyle name="Normal 145 5 3 4" xfId="17875" xr:uid="{8067FBC1-F26B-4F77-BC88-BF076B853EA4}"/>
    <cellStyle name="Normal 145 5 3 5" xfId="22015" xr:uid="{74C1DCF3-D2B4-4949-89AE-E033E2A0900B}"/>
    <cellStyle name="Normal 145 5 4" xfId="6791" xr:uid="{C54956A1-FD66-4537-AE0F-2A31F3282715}"/>
    <cellStyle name="Normal 145 5 4 2" xfId="13499" xr:uid="{FB01C7D0-7584-42B9-96F7-DA5526DF0EBF}"/>
    <cellStyle name="Normal 145 5 4 3" xfId="18858" xr:uid="{8ED4E48D-F82F-405F-BC6F-157BA86951B1}"/>
    <cellStyle name="Normal 145 5 4 4" xfId="22959" xr:uid="{054C7456-5CA3-440B-970E-16AE18B50473}"/>
    <cellStyle name="Normal 145 5 5" xfId="10153" xr:uid="{B04EBFE4-27D8-4898-8C36-3CEFBCB7DA60}"/>
    <cellStyle name="Normal 145 5 6" xfId="16724" xr:uid="{171D0546-F31C-4A2A-A5BF-8DADD733E99D}"/>
    <cellStyle name="Normal 145 5 7" xfId="21032" xr:uid="{6BE75642-9E81-45C2-B5B7-E7B966260E6B}"/>
    <cellStyle name="Normal 145 6" xfId="2240" xr:uid="{B98AA1C1-2FA8-4754-B83D-E40973640C2D}"/>
    <cellStyle name="Normal 145 6 2" xfId="2840" xr:uid="{F87D59C1-49E1-4855-979B-B5A7706FAB3D}"/>
    <cellStyle name="Normal 145 6 2 2" xfId="5186" xr:uid="{EBBF8A57-EBB2-4C34-91DE-7C29A849BDE4}"/>
    <cellStyle name="Normal 145 6 2 2 2" xfId="8775" xr:uid="{3D80219B-C8F9-4FFF-8600-9853F04E980F}"/>
    <cellStyle name="Normal 145 6 2 2 2 2" xfId="15483" xr:uid="{686138DE-03B5-4284-A9BA-022ADA00DBE9}"/>
    <cellStyle name="Normal 145 6 2 2 2 3" xfId="19912" xr:uid="{D560295E-181C-458F-8ADD-F26DDF20D0D6}"/>
    <cellStyle name="Normal 145 6 2 2 2 4" xfId="23946" xr:uid="{8874FA2E-9975-48B7-AF62-0161CD563CCE}"/>
    <cellStyle name="Normal 145 6 2 2 3" xfId="11895" xr:uid="{B0A899DA-DC90-47E4-9F17-9E4F170B202D}"/>
    <cellStyle name="Normal 145 6 2 2 4" xfId="17878" xr:uid="{B5CD54DC-6229-4B67-83EB-D5D922009BD4}"/>
    <cellStyle name="Normal 145 6 2 2 5" xfId="22018" xr:uid="{C493F458-2575-4E84-AC1A-C2F144F3EEAE}"/>
    <cellStyle name="Normal 145 6 2 3" xfId="7237" xr:uid="{271D273A-84F9-48F8-BAEC-B8B49BE3D0BD}"/>
    <cellStyle name="Normal 145 6 2 3 2" xfId="13945" xr:uid="{652AD16E-E668-4C5A-B53E-EC5D17427D29}"/>
    <cellStyle name="Normal 145 6 2 3 3" xfId="19284" xr:uid="{6148F9E0-A81F-4949-B84F-173D2E6734DC}"/>
    <cellStyle name="Normal 145 6 2 3 4" xfId="23384" xr:uid="{A8E3007D-3B44-4D73-BD74-50472FEE126B}"/>
    <cellStyle name="Normal 145 6 2 4" xfId="10655" xr:uid="{8A085D81-4B2E-465B-865C-B1D17FF982AB}"/>
    <cellStyle name="Normal 145 6 2 5" xfId="17153" xr:uid="{FE04AD03-90F6-4766-9CEF-590602B71DC3}"/>
    <cellStyle name="Normal 145 6 2 6" xfId="21457" xr:uid="{6CA076D8-F166-403A-AA17-743D6C1709F6}"/>
    <cellStyle name="Normal 145 6 3" xfId="5185" xr:uid="{33799E4E-34F7-4FFE-8A7E-DBA8EDB53869}"/>
    <cellStyle name="Normal 145 6 3 2" xfId="8774" xr:uid="{62D459B1-99B7-48A5-B564-8ABF07A2FC9D}"/>
    <cellStyle name="Normal 145 6 3 2 2" xfId="15482" xr:uid="{4B378460-29A2-4535-BBC1-AAEA32AF32A7}"/>
    <cellStyle name="Normal 145 6 3 2 3" xfId="19911" xr:uid="{1A448B40-A35F-4ED6-A7AF-117993CD82D8}"/>
    <cellStyle name="Normal 145 6 3 2 4" xfId="23945" xr:uid="{91D8C180-D424-4550-9413-474A1F870A82}"/>
    <cellStyle name="Normal 145 6 3 3" xfId="11894" xr:uid="{F893658D-ABAD-461B-85F5-356001062562}"/>
    <cellStyle name="Normal 145 6 3 4" xfId="17877" xr:uid="{35D45875-7B59-47A8-BA0D-D5FCE9B1B5AD}"/>
    <cellStyle name="Normal 145 6 3 5" xfId="22017" xr:uid="{8CDC0D65-029C-4687-9C71-550FBA6BD61F}"/>
    <cellStyle name="Normal 145 6 4" xfId="6792" xr:uid="{6A7E2C0C-3A57-46D6-B74B-F001954117F9}"/>
    <cellStyle name="Normal 145 6 4 2" xfId="13500" xr:uid="{A813A90D-F55E-44FD-950E-EEF6BA315168}"/>
    <cellStyle name="Normal 145 6 4 3" xfId="18859" xr:uid="{7A4E9BAF-3975-4BFC-85C1-EE6AE2EB27DE}"/>
    <cellStyle name="Normal 145 6 4 4" xfId="22960" xr:uid="{5908EFF7-B1A8-4A73-9CF1-7F7E34A235A9}"/>
    <cellStyle name="Normal 145 6 5" xfId="10154" xr:uid="{B7A3EFFA-FB0C-4086-9CF9-0EEBB06814AA}"/>
    <cellStyle name="Normal 145 6 6" xfId="16725" xr:uid="{48978C8C-59D7-401B-8B89-3A590FD24BAB}"/>
    <cellStyle name="Normal 145 6 7" xfId="21033" xr:uid="{225DC834-3D3C-4968-A8A4-D730A7F71C95}"/>
    <cellStyle name="Normal 145 7" xfId="2241" xr:uid="{C86E40EA-1FF6-4D23-998B-A825106CE10C}"/>
    <cellStyle name="Normal 145 7 2" xfId="2890" xr:uid="{8E7E84F3-8770-4F40-A22F-B2C8CE1EA385}"/>
    <cellStyle name="Normal 145 7 2 2" xfId="5188" xr:uid="{3252882A-34DC-4FE5-92CA-7309678B0766}"/>
    <cellStyle name="Normal 145 7 2 2 2" xfId="8777" xr:uid="{AA8F5FBB-4D73-491B-A6D2-4FE73C676829}"/>
    <cellStyle name="Normal 145 7 2 2 2 2" xfId="15485" xr:uid="{F9E9E6E9-B809-4692-B9ED-DC9B673FC6D8}"/>
    <cellStyle name="Normal 145 7 2 2 2 3" xfId="19914" xr:uid="{8E613958-EECD-4D4C-87B7-1002CA19C275}"/>
    <cellStyle name="Normal 145 7 2 2 2 4" xfId="23948" xr:uid="{BF577550-ED97-48F4-A2B7-98B758F69BA5}"/>
    <cellStyle name="Normal 145 7 2 2 3" xfId="11897" xr:uid="{478FDEDB-E366-4F1E-B1B7-E5CD5702E0E6}"/>
    <cellStyle name="Normal 145 7 2 2 4" xfId="17880" xr:uid="{4FEB5813-66F7-4725-80AA-F766F3A7DD28}"/>
    <cellStyle name="Normal 145 7 2 2 5" xfId="22020" xr:uid="{DB5426B0-A1FE-4138-9184-996A1DF50A32}"/>
    <cellStyle name="Normal 145 7 2 3" xfId="7287" xr:uid="{9F3C1D68-2FBE-480A-AA26-A2EF96A0E98A}"/>
    <cellStyle name="Normal 145 7 2 3 2" xfId="13995" xr:uid="{241762C3-EA81-40B2-BD65-9ED8F0136822}"/>
    <cellStyle name="Normal 145 7 2 3 3" xfId="19334" xr:uid="{98635DFD-27D7-47F4-8D6D-97AD52490CE7}"/>
    <cellStyle name="Normal 145 7 2 3 4" xfId="23434" xr:uid="{7CC7B55E-1E9B-4871-A7B8-052828A6D7F8}"/>
    <cellStyle name="Normal 145 7 2 4" xfId="10705" xr:uid="{AAD6F643-E21C-4C3A-84D9-BB94C6311C64}"/>
    <cellStyle name="Normal 145 7 2 5" xfId="17203" xr:uid="{55F4A51A-E460-4F71-A2D2-3FD36C1E0A32}"/>
    <cellStyle name="Normal 145 7 2 6" xfId="21507" xr:uid="{E7FFD9A9-3F6C-4702-BFDC-8FD7E07B2A55}"/>
    <cellStyle name="Normal 145 7 3" xfId="5187" xr:uid="{DCE1CBC0-FE86-4173-8F4D-93B575C65309}"/>
    <cellStyle name="Normal 145 7 3 2" xfId="8776" xr:uid="{33F3DE01-6A27-4961-990F-A51455AD983B}"/>
    <cellStyle name="Normal 145 7 3 2 2" xfId="15484" xr:uid="{90547464-B694-4B17-8DBC-C6052E7FF5BE}"/>
    <cellStyle name="Normal 145 7 3 2 3" xfId="19913" xr:uid="{D606BB39-E1F5-4BA5-9FAF-71C999DD6AD4}"/>
    <cellStyle name="Normal 145 7 3 2 4" xfId="23947" xr:uid="{5B4939A3-FFC5-499D-BC46-71505506B96F}"/>
    <cellStyle name="Normal 145 7 3 3" xfId="11896" xr:uid="{773A4E1C-B66C-45D0-A879-A98DD073D5C8}"/>
    <cellStyle name="Normal 145 7 3 4" xfId="17879" xr:uid="{AA75B171-5099-4869-8B23-3B165B265941}"/>
    <cellStyle name="Normal 145 7 3 5" xfId="22019" xr:uid="{0BFF1688-C47B-4185-A0C6-4EC218FAC869}"/>
    <cellStyle name="Normal 145 7 4" xfId="6793" xr:uid="{322570D8-5DA2-4EE7-B54B-CF4C85C8A1BA}"/>
    <cellStyle name="Normal 145 7 4 2" xfId="13501" xr:uid="{BCB5E93A-136D-4B6F-9FA3-ABB5E276141E}"/>
    <cellStyle name="Normal 145 7 4 3" xfId="18860" xr:uid="{EB8744CC-CA0B-4EC1-99FD-3F4A37663883}"/>
    <cellStyle name="Normal 145 7 4 4" xfId="22961" xr:uid="{ABAC235E-C7B6-4803-A988-26B7E966026C}"/>
    <cellStyle name="Normal 145 7 5" xfId="10155" xr:uid="{BC7F11DD-1184-49AE-9B9B-104113ECA640}"/>
    <cellStyle name="Normal 145 7 6" xfId="16726" xr:uid="{3A46C555-E0B1-4695-A3B4-721D1E7210AC}"/>
    <cellStyle name="Normal 145 7 7" xfId="21034" xr:uid="{38E198EE-0FE2-4278-ACE6-0C552DA1EDCE}"/>
    <cellStyle name="Normal 145 8" xfId="2242" xr:uid="{471BF035-4F26-4A94-9EA1-0AD07AC873FE}"/>
    <cellStyle name="Normal 145 8 2" xfId="2962" xr:uid="{8CABB5E9-260C-4C55-8B96-AC619E32F898}"/>
    <cellStyle name="Normal 145 8 2 2" xfId="5190" xr:uid="{4DD76573-EE0E-49C4-BE26-56864DA88B66}"/>
    <cellStyle name="Normal 145 8 2 2 2" xfId="8779" xr:uid="{89D1B9B7-708A-46A2-8158-0754191D0602}"/>
    <cellStyle name="Normal 145 8 2 2 2 2" xfId="15487" xr:uid="{BFCCB1C8-4FE5-4130-B21A-A915FAC1787D}"/>
    <cellStyle name="Normal 145 8 2 2 2 3" xfId="19916" xr:uid="{678228AF-5070-4A08-8E9C-F2D2EAD83965}"/>
    <cellStyle name="Normal 145 8 2 2 2 4" xfId="23950" xr:uid="{3029D20B-2D45-4E02-8ED1-67DA7B5AC058}"/>
    <cellStyle name="Normal 145 8 2 2 3" xfId="11899" xr:uid="{FDF4BFA7-35D9-4519-88D7-24DADD8457C7}"/>
    <cellStyle name="Normal 145 8 2 2 4" xfId="17882" xr:uid="{F8322878-F3B9-44DD-81CF-4F92D091F5F3}"/>
    <cellStyle name="Normal 145 8 2 2 5" xfId="22022" xr:uid="{216068DC-D090-48FA-862B-2B8805DC21B3}"/>
    <cellStyle name="Normal 145 8 2 3" xfId="7359" xr:uid="{3F9C35A9-DBF8-45A5-95EC-BE938ED269CC}"/>
    <cellStyle name="Normal 145 8 2 3 2" xfId="14067" xr:uid="{85CDD5F4-D33E-4127-8911-B60E966F6DD8}"/>
    <cellStyle name="Normal 145 8 2 3 3" xfId="19405" xr:uid="{64F81DED-AC57-4C16-9F42-3C902A8ED557}"/>
    <cellStyle name="Normal 145 8 2 3 4" xfId="23505" xr:uid="{E9C1DB11-4AC1-4D80-BE67-33458242725A}"/>
    <cellStyle name="Normal 145 8 2 4" xfId="10776" xr:uid="{C9A5E99C-FAF2-4029-8E47-2E93DCDEE65E}"/>
    <cellStyle name="Normal 145 8 2 5" xfId="17274" xr:uid="{AD7028F3-B976-4537-9E13-D2F617B8582D}"/>
    <cellStyle name="Normal 145 8 2 6" xfId="21578" xr:uid="{B196783B-4D19-4601-AF44-4AF4722BD2C3}"/>
    <cellStyle name="Normal 145 8 3" xfId="5189" xr:uid="{41F8383C-4410-4B25-8889-1F2863945FF1}"/>
    <cellStyle name="Normal 145 8 3 2" xfId="8778" xr:uid="{26C63CD6-9F9C-4079-B679-C4CC007FCA2E}"/>
    <cellStyle name="Normal 145 8 3 2 2" xfId="15486" xr:uid="{C6F3867E-64EB-4BED-9375-2592604C38E3}"/>
    <cellStyle name="Normal 145 8 3 2 3" xfId="19915" xr:uid="{8E56A6AF-D705-446A-AF30-317DBE657E84}"/>
    <cellStyle name="Normal 145 8 3 2 4" xfId="23949" xr:uid="{664D44E3-1293-4F29-8652-B32FDD051C63}"/>
    <cellStyle name="Normal 145 8 3 3" xfId="11898" xr:uid="{640A998C-0114-42B4-B2CB-1D3AD8E87394}"/>
    <cellStyle name="Normal 145 8 3 4" xfId="17881" xr:uid="{FDE26F93-103A-4FB6-8053-975AB988F63B}"/>
    <cellStyle name="Normal 145 8 3 5" xfId="22021" xr:uid="{0C71A5AC-FE66-4844-A9BC-0646AF3C2134}"/>
    <cellStyle name="Normal 145 8 4" xfId="6794" xr:uid="{59F172DB-0C52-4FF4-A084-4D051C4979D8}"/>
    <cellStyle name="Normal 145 8 4 2" xfId="13502" xr:uid="{4BC69D0E-D1A0-4953-BA50-67D6E45A2E00}"/>
    <cellStyle name="Normal 145 8 4 3" xfId="18861" xr:uid="{E700055C-7487-49DE-B56C-A264BDB24704}"/>
    <cellStyle name="Normal 145 8 4 4" xfId="22962" xr:uid="{9682F928-E897-4FCB-A555-3674061913D4}"/>
    <cellStyle name="Normal 145 8 5" xfId="10156" xr:uid="{44B8CC90-BEC0-412C-B467-61C79345C50E}"/>
    <cellStyle name="Normal 145 8 6" xfId="16727" xr:uid="{44B98EE8-CAE4-430C-BA5D-A77615B25B22}"/>
    <cellStyle name="Normal 145 8 7" xfId="21035" xr:uid="{A98C2671-7C90-4105-ADFE-6D47EB53F13E}"/>
    <cellStyle name="Normal 145 9" xfId="2656" xr:uid="{8E26FE1F-ECED-4A7A-9926-4294F6601A05}"/>
    <cellStyle name="Normal 145 9 2" xfId="5191" xr:uid="{5FC04DF6-B5A5-4CB7-A9AF-04D0DB7008E6}"/>
    <cellStyle name="Normal 145 9 2 2" xfId="8780" xr:uid="{1A2C88B5-FF19-4188-A3E3-EB78F1952334}"/>
    <cellStyle name="Normal 145 9 2 2 2" xfId="15488" xr:uid="{71ABC64D-B6A7-4916-9C6F-DE95839A70F3}"/>
    <cellStyle name="Normal 145 9 2 2 3" xfId="19917" xr:uid="{59FA0C9E-A4BA-40DB-92EA-71E71719A04D}"/>
    <cellStyle name="Normal 145 9 2 2 4" xfId="23951" xr:uid="{A3E95341-96A3-4BA6-8AFC-473B6475FFB4}"/>
    <cellStyle name="Normal 145 9 2 3" xfId="11900" xr:uid="{5DBE006B-A6B5-4ECA-9AE8-359C4539664E}"/>
    <cellStyle name="Normal 145 9 2 4" xfId="17883" xr:uid="{883D6048-3AFD-4DF1-9F25-5E281758491E}"/>
    <cellStyle name="Normal 145 9 2 5" xfId="22023" xr:uid="{D70239F0-6222-4FAD-BB57-B0F596383198}"/>
    <cellStyle name="Normal 145 9 3" xfId="7057" xr:uid="{28649795-AA8D-4164-959A-E7F0FA7858C3}"/>
    <cellStyle name="Normal 145 9 3 2" xfId="13765" xr:uid="{11272F8C-DC68-4C17-93FD-1C97ED8A0281}"/>
    <cellStyle name="Normal 145 9 3 3" xfId="19104" xr:uid="{3807D941-3F95-4621-B229-C0C1F6710FEE}"/>
    <cellStyle name="Normal 145 9 3 4" xfId="23204" xr:uid="{A4F496C2-37ED-425D-93B6-64B8CDC14E5C}"/>
    <cellStyle name="Normal 145 9 4" xfId="10474" xr:uid="{CBADE834-5966-4476-927B-25A3C1381F78}"/>
    <cellStyle name="Normal 145 9 5" xfId="16973" xr:uid="{D4625216-730E-45CA-99AE-4B1853025D26}"/>
    <cellStyle name="Normal 145 9 6" xfId="21277" xr:uid="{8E4AF1AE-A809-4C6D-9814-6A50D28D769D}"/>
    <cellStyle name="Normal 146" xfId="1053" xr:uid="{69BC7367-4F51-4B9A-9328-AEA99C15A665}"/>
    <cellStyle name="Normal 146 2" xfId="4214" xr:uid="{09F04948-61A0-4B78-9056-C97A6A33A234}"/>
    <cellStyle name="Normal 146 3" xfId="3285" xr:uid="{3631D72A-4437-46F9-AA57-9D72F3676C77}"/>
    <cellStyle name="Normal 147" xfId="1054" xr:uid="{2EA8DCEA-D410-41B0-8268-22658689559D}"/>
    <cellStyle name="Normal 147 2" xfId="4215" xr:uid="{78394C0A-43F0-45DA-80C9-2594A29310FF}"/>
    <cellStyle name="Normal 147 3" xfId="3286" xr:uid="{44022F33-B805-4943-AC9F-E5C165C2EC59}"/>
    <cellStyle name="Normal 148" xfId="1055" xr:uid="{0399A386-9CAD-4FD4-A05C-D4CAD1789440}"/>
    <cellStyle name="Normal 148 2" xfId="4216" xr:uid="{C3AEFF1D-91BB-4CBE-A23C-1A68C613948A}"/>
    <cellStyle name="Normal 148 3" xfId="3287" xr:uid="{6227E38C-1723-46F8-A9B7-9C115F86B5F2}"/>
    <cellStyle name="Normal 149" xfId="1056" xr:uid="{C657337E-4498-4A16-8F0C-4D8CFACDAED5}"/>
    <cellStyle name="Normal 149 2" xfId="4217" xr:uid="{F179F4CA-FED7-443D-8341-7F3A04CBF527}"/>
    <cellStyle name="Normal 149 3" xfId="3288" xr:uid="{2B07766B-BDBD-4837-8386-4E7CD8D338FE}"/>
    <cellStyle name="Normal 15" xfId="137" xr:uid="{1BE6B8CA-1671-4BAE-A2EF-E477B8A34A3D}"/>
    <cellStyle name="Normal 15 10" xfId="5192" xr:uid="{8F9B87A4-F00F-446D-BCE3-350AD9B88CC8}"/>
    <cellStyle name="Normal 15 10 2" xfId="8781" xr:uid="{095B7BE3-BF44-41D4-AEAA-F3565B10D0EE}"/>
    <cellStyle name="Normal 15 10 2 2" xfId="15489" xr:uid="{3E76EF85-97BB-4C6D-B6AB-1F51BE33760E}"/>
    <cellStyle name="Normal 15 10 2 3" xfId="19918" xr:uid="{69AB62A8-15C3-46F5-B0FD-67ACB1372A3C}"/>
    <cellStyle name="Normal 15 10 2 4" xfId="23952" xr:uid="{B169F064-CF62-4CFD-A629-F2A22BB5FC4D}"/>
    <cellStyle name="Normal 15 10 3" xfId="11901" xr:uid="{382419AF-543A-48A0-A108-F348FE5F9B1A}"/>
    <cellStyle name="Normal 15 10 4" xfId="17884" xr:uid="{A023EFD2-E588-4733-BBBB-86D546826E69}"/>
    <cellStyle name="Normal 15 10 5" xfId="22024" xr:uid="{910561E4-289A-45B3-AE8F-D1FD03DFCBFF}"/>
    <cellStyle name="Normal 15 11" xfId="6292" xr:uid="{2E3374AB-4858-4E7D-A0B6-BED393E908E6}"/>
    <cellStyle name="Normal 15 11 2" xfId="13000" xr:uid="{64903870-E462-48DB-B10E-E8FD5D592341}"/>
    <cellStyle name="Normal 15 11 3" xfId="18633" xr:uid="{FF39D2A7-4CC5-484E-868F-EDA3C1A49638}"/>
    <cellStyle name="Normal 15 11 4" xfId="22753" xr:uid="{5631CBEB-AB04-4F4C-AE28-160BF6613111}"/>
    <cellStyle name="Normal 15 12" xfId="9530" xr:uid="{B890439A-CC2E-4B85-A2D7-B457E3552C8A}"/>
    <cellStyle name="Normal 15 13" xfId="16229" xr:uid="{461A9BD6-7E10-4D45-9FEE-D013DA69A63B}"/>
    <cellStyle name="Normal 15 14" xfId="20826" xr:uid="{8FB66D3E-8AEF-42AC-B601-26F5EAEF8082}"/>
    <cellStyle name="Normal 15 2" xfId="1058" xr:uid="{8C0D7CE7-B17A-4901-9543-DBC0115424C2}"/>
    <cellStyle name="Normal 15 2 2" xfId="2243" xr:uid="{B148ECA5-33C5-4F9E-847D-EA80F1E66E79}"/>
    <cellStyle name="Normal 15 2 2 2" xfId="2244" xr:uid="{706A867D-2333-4279-8C9D-D9E1A74D8255}"/>
    <cellStyle name="Normal 15 2 2 2 2" xfId="3050" xr:uid="{585B2B61-79D8-4EBC-B113-D6E7C14E59A5}"/>
    <cellStyle name="Normal 15 2 2 2 2 2" xfId="5195" xr:uid="{74504A31-2194-46C7-BA66-7A0704C5DE64}"/>
    <cellStyle name="Normal 15 2 2 2 2 2 2" xfId="8784" xr:uid="{775A3DBA-44F9-4733-A058-CBC2228734EC}"/>
    <cellStyle name="Normal 15 2 2 2 2 2 2 2" xfId="15492" xr:uid="{175228A0-93CF-403F-948A-088D2B338990}"/>
    <cellStyle name="Normal 15 2 2 2 2 2 2 3" xfId="19921" xr:uid="{6262DB51-B853-494D-9390-79E5E9CD8CEE}"/>
    <cellStyle name="Normal 15 2 2 2 2 2 2 4" xfId="23955" xr:uid="{702BD525-1B15-40A7-AECF-5B17DB2BF4BC}"/>
    <cellStyle name="Normal 15 2 2 2 2 2 3" xfId="11904" xr:uid="{EAB1C2C4-E67C-4548-A4B9-951CDA00C71A}"/>
    <cellStyle name="Normal 15 2 2 2 2 2 4" xfId="17887" xr:uid="{4FE6EC19-DD03-442A-9F12-391F85EC8FEF}"/>
    <cellStyle name="Normal 15 2 2 2 2 2 5" xfId="22027" xr:uid="{74EEF005-608E-41F0-9E42-2FF3EF2B19D2}"/>
    <cellStyle name="Normal 15 2 2 2 2 3" xfId="7447" xr:uid="{85B377F2-F83A-4FCA-8E3A-E508B338A331}"/>
    <cellStyle name="Normal 15 2 2 2 2 3 2" xfId="14155" xr:uid="{76005A51-74D1-4A0F-AC6A-A8F7AF2ACE7E}"/>
    <cellStyle name="Normal 15 2 2 2 2 3 3" xfId="19493" xr:uid="{EBB7C97C-6854-4403-AD3B-683FC9814604}"/>
    <cellStyle name="Normal 15 2 2 2 2 3 4" xfId="23593" xr:uid="{50138288-DD36-4135-95D8-EB6366C38782}"/>
    <cellStyle name="Normal 15 2 2 2 2 4" xfId="10864" xr:uid="{79F68A6A-8A5B-4531-B117-7995B229BB84}"/>
    <cellStyle name="Normal 15 2 2 2 2 5" xfId="17362" xr:uid="{431BB837-73C0-4BAB-8576-D63BBF084207}"/>
    <cellStyle name="Normal 15 2 2 2 2 6" xfId="21666" xr:uid="{F252E729-0038-4560-8849-1560DFADDA3A}"/>
    <cellStyle name="Normal 15 2 2 2 3" xfId="5194" xr:uid="{0B4C5917-873C-4698-8643-4651C640C46E}"/>
    <cellStyle name="Normal 15 2 2 2 3 2" xfId="8783" xr:uid="{12CBE6B3-C0F3-4BAD-AAAA-03D787EAFBEC}"/>
    <cellStyle name="Normal 15 2 2 2 3 2 2" xfId="15491" xr:uid="{4D043931-6F26-4C94-A162-79966A5FA5D9}"/>
    <cellStyle name="Normal 15 2 2 2 3 2 3" xfId="19920" xr:uid="{7469172D-6AF6-48B8-9728-3BA73A497874}"/>
    <cellStyle name="Normal 15 2 2 2 3 2 4" xfId="23954" xr:uid="{DA89117C-ED7E-489F-A08E-695F0EC1DEC3}"/>
    <cellStyle name="Normal 15 2 2 2 3 3" xfId="11903" xr:uid="{27C63CAA-7E3A-49FF-9641-7D3336A56851}"/>
    <cellStyle name="Normal 15 2 2 2 3 4" xfId="17886" xr:uid="{11941627-81BF-4891-8BF8-3A3F4C05F0B6}"/>
    <cellStyle name="Normal 15 2 2 2 3 5" xfId="22026" xr:uid="{B2595014-B423-42B3-BA54-2F9E0B8A2619}"/>
    <cellStyle name="Normal 15 2 2 2 4" xfId="6796" xr:uid="{7035162E-9544-4B74-998F-A5EBD0D613C7}"/>
    <cellStyle name="Normal 15 2 2 2 4 2" xfId="13504" xr:uid="{A0FE4BE0-2D9C-4FC4-9FCC-25F2D9901610}"/>
    <cellStyle name="Normal 15 2 2 2 4 3" xfId="18863" xr:uid="{6535A092-AC28-4AFF-94A6-3B4C7C3F2882}"/>
    <cellStyle name="Normal 15 2 2 2 4 4" xfId="22964" xr:uid="{D8436C98-044E-42B6-8C6A-E8A0CD873A55}"/>
    <cellStyle name="Normal 15 2 2 2 5" xfId="10158" xr:uid="{E9E9D651-9AF4-469B-AD7A-B1E1F26C7C31}"/>
    <cellStyle name="Normal 15 2 2 2 6" xfId="16729" xr:uid="{F3DAE555-AB6C-4B25-BB80-D3F5473501DA}"/>
    <cellStyle name="Normal 15 2 2 2 7" xfId="21037" xr:uid="{6C9FC286-C373-461D-B638-5CCD32968019}"/>
    <cellStyle name="Normal 15 2 2 3" xfId="2753" xr:uid="{6F7B5558-2EA9-4F57-BCEF-B5B8854C6EDA}"/>
    <cellStyle name="Normal 15 2 2 3 2" xfId="5196" xr:uid="{738F5CE2-04B5-4516-AD44-55DC3FD5F59C}"/>
    <cellStyle name="Normal 15 2 2 3 2 2" xfId="8785" xr:uid="{17BB3717-F366-436E-9122-C0B13589372A}"/>
    <cellStyle name="Normal 15 2 2 3 2 2 2" xfId="15493" xr:uid="{E803A2C8-4B08-4BD0-847C-B1CAC9E70FC2}"/>
    <cellStyle name="Normal 15 2 2 3 2 2 3" xfId="19922" xr:uid="{2269C22F-E149-4673-B03E-AE15C3EA4A14}"/>
    <cellStyle name="Normal 15 2 2 3 2 2 4" xfId="23956" xr:uid="{6BA08E25-7728-4D17-8618-F7B29EA35A6C}"/>
    <cellStyle name="Normal 15 2 2 3 2 3" xfId="11905" xr:uid="{AB72338C-8605-425F-9BFB-FCB8DA490E6A}"/>
    <cellStyle name="Normal 15 2 2 3 2 4" xfId="17888" xr:uid="{C20F67D3-0770-426E-A832-184E8EA2BB5E}"/>
    <cellStyle name="Normal 15 2 2 3 2 5" xfId="22028" xr:uid="{C970694E-1F7C-42CC-8470-B454299C1607}"/>
    <cellStyle name="Normal 15 2 2 3 3" xfId="7151" xr:uid="{819EA9D0-EA94-468C-967E-37A902A6A50E}"/>
    <cellStyle name="Normal 15 2 2 3 3 2" xfId="13859" xr:uid="{CF174D1D-A1B4-444D-A9AD-D84EDD5B6414}"/>
    <cellStyle name="Normal 15 2 2 3 3 3" xfId="19198" xr:uid="{76A97AF1-5E08-4470-B22C-565B9084921F}"/>
    <cellStyle name="Normal 15 2 2 3 3 4" xfId="23298" xr:uid="{9C166FB0-1ED7-40CF-AADE-102B7D569030}"/>
    <cellStyle name="Normal 15 2 2 3 4" xfId="10569" xr:uid="{E1881E00-773C-4A33-891C-F4EDC2344452}"/>
    <cellStyle name="Normal 15 2 2 3 5" xfId="17067" xr:uid="{30F2CE96-918B-4B49-8C5C-09FE65EA4C89}"/>
    <cellStyle name="Normal 15 2 2 3 6" xfId="21371" xr:uid="{ED14DFEC-63C3-454E-ACD4-BB5E2402C389}"/>
    <cellStyle name="Normal 15 2 2 4" xfId="5193" xr:uid="{4E633AEC-27D4-4FD3-A1B7-4DAB686A0239}"/>
    <cellStyle name="Normal 15 2 2 4 2" xfId="8782" xr:uid="{D4ECF807-E8F2-4214-8C49-94D16E3E0492}"/>
    <cellStyle name="Normal 15 2 2 4 2 2" xfId="15490" xr:uid="{8222ADDF-ED66-4A7D-9069-0A2EE475E85F}"/>
    <cellStyle name="Normal 15 2 2 4 2 3" xfId="19919" xr:uid="{82F93C0E-3740-47F4-90FB-C55E01E6B67F}"/>
    <cellStyle name="Normal 15 2 2 4 2 4" xfId="23953" xr:uid="{C4FCC3E9-D041-494C-A0BB-8FE32B17F8DA}"/>
    <cellStyle name="Normal 15 2 2 4 3" xfId="11902" xr:uid="{A4F5D4DF-6E4C-475E-B6C3-1AB454C29AD9}"/>
    <cellStyle name="Normal 15 2 2 4 4" xfId="17885" xr:uid="{F82650BA-0C6B-479F-96FE-97363F693551}"/>
    <cellStyle name="Normal 15 2 2 4 5" xfId="22025" xr:uid="{73575046-FC06-42B5-ADE9-3ED3083F2CC7}"/>
    <cellStyle name="Normal 15 2 2 5" xfId="6795" xr:uid="{289337C7-B123-424E-BB26-1AA4FDC7D6A7}"/>
    <cellStyle name="Normal 15 2 2 5 2" xfId="13503" xr:uid="{40D42152-024A-45AD-AAA0-E9E45ADD7B59}"/>
    <cellStyle name="Normal 15 2 2 5 3" xfId="18862" xr:uid="{6671E10A-AF48-483C-B5BD-8E62E118A1E1}"/>
    <cellStyle name="Normal 15 2 2 5 4" xfId="22963" xr:uid="{4067E46D-6B7F-4135-8C33-4BF8BFCC5AF7}"/>
    <cellStyle name="Normal 15 2 2 6" xfId="10157" xr:uid="{A9D68496-5F12-4738-AD4F-449CA9CF7203}"/>
    <cellStyle name="Normal 15 2 2 7" xfId="16728" xr:uid="{05BCC365-4A52-4459-B871-632EE13D6F9C}"/>
    <cellStyle name="Normal 15 2 2 8" xfId="21036" xr:uid="{73449185-3C68-4FD3-8F32-093F67BFD7DA}"/>
    <cellStyle name="Normal 15 2 3" xfId="2245" xr:uid="{7BEBA68F-C994-40E1-A3B4-5690D7F8BE3F}"/>
    <cellStyle name="Normal 15 2 3 2" xfId="2754" xr:uid="{DCBC5A3B-125D-46AF-BEF0-72815BEACBAC}"/>
    <cellStyle name="Normal 15 2 3 2 2" xfId="5198" xr:uid="{F09D22C5-7954-4A5F-B5EA-7A1A3BA47EE3}"/>
    <cellStyle name="Normal 15 2 3 2 2 2" xfId="8787" xr:uid="{B4658632-35D6-4126-B734-38183DC7EAA1}"/>
    <cellStyle name="Normal 15 2 3 2 2 2 2" xfId="15495" xr:uid="{DE3E97ED-97AE-4D7B-88CC-27F8EBE17494}"/>
    <cellStyle name="Normal 15 2 3 2 2 2 3" xfId="19924" xr:uid="{FB9C8B9F-5596-4724-9C1B-E802BFEB79A6}"/>
    <cellStyle name="Normal 15 2 3 2 2 2 4" xfId="23958" xr:uid="{C75FE3E5-0B4E-42D7-946C-E0D38CE46A3A}"/>
    <cellStyle name="Normal 15 2 3 2 2 3" xfId="11907" xr:uid="{B62F6A63-DD7B-4D04-B038-92590064DDC6}"/>
    <cellStyle name="Normal 15 2 3 2 2 4" xfId="17890" xr:uid="{F4C5E449-41ED-4B1B-A718-E99903187FC4}"/>
    <cellStyle name="Normal 15 2 3 2 2 5" xfId="22030" xr:uid="{2E540A44-5627-401A-9159-41EB4F2F4A2A}"/>
    <cellStyle name="Normal 15 2 3 2 3" xfId="7152" xr:uid="{CA4EFF6D-81CF-4080-8050-42B0C2DBA36C}"/>
    <cellStyle name="Normal 15 2 3 2 3 2" xfId="13860" xr:uid="{73617793-3E36-4C73-AD56-88D34C683F24}"/>
    <cellStyle name="Normal 15 2 3 2 3 3" xfId="19199" xr:uid="{333E92EC-24A7-48A8-B94D-59B083B859B9}"/>
    <cellStyle name="Normal 15 2 3 2 3 4" xfId="23299" xr:uid="{087D4C6D-F65D-402F-97F7-B65A38183C6D}"/>
    <cellStyle name="Normal 15 2 3 2 4" xfId="10570" xr:uid="{76FFBDFE-2C02-4167-B108-BAD4BB069C2D}"/>
    <cellStyle name="Normal 15 2 3 2 5" xfId="17068" xr:uid="{940FBEF1-B6C1-4DEF-A80E-00F1620023AD}"/>
    <cellStyle name="Normal 15 2 3 2 6" xfId="21372" xr:uid="{62DDACC9-452C-4147-9EE2-A00FB67D8AB1}"/>
    <cellStyle name="Normal 15 2 3 3" xfId="5197" xr:uid="{0A928C9A-D69F-4635-84E0-8073001919DB}"/>
    <cellStyle name="Normal 15 2 3 3 2" xfId="8786" xr:uid="{AD4C32E6-C491-4123-9F7C-DE416ACA76DC}"/>
    <cellStyle name="Normal 15 2 3 3 2 2" xfId="15494" xr:uid="{57A156BF-687E-449C-9D2A-D79BD33B7EEF}"/>
    <cellStyle name="Normal 15 2 3 3 2 3" xfId="19923" xr:uid="{35F25F78-6323-4A59-9DD8-17382F46694A}"/>
    <cellStyle name="Normal 15 2 3 3 2 4" xfId="23957" xr:uid="{63B9B34E-066E-44A2-8F7A-D1E98FD43EB6}"/>
    <cellStyle name="Normal 15 2 3 3 3" xfId="11906" xr:uid="{DEFEFFF2-E8FC-426F-82DC-93E68AE0C3ED}"/>
    <cellStyle name="Normal 15 2 3 3 4" xfId="17889" xr:uid="{F653168B-EF29-4A2E-82C8-1C27C809335A}"/>
    <cellStyle name="Normal 15 2 3 3 5" xfId="22029" xr:uid="{2AB79BBE-2627-4569-9F6F-6DC922F929B7}"/>
    <cellStyle name="Normal 15 2 3 4" xfId="6797" xr:uid="{7378BA69-C08C-44E1-A9A5-94602FF3395F}"/>
    <cellStyle name="Normal 15 2 3 4 2" xfId="13505" xr:uid="{C224C7E8-4D75-4758-B0A2-FF786D310BF5}"/>
    <cellStyle name="Normal 15 2 3 4 3" xfId="18864" xr:uid="{D6021089-1C33-4840-9F5A-41A10D204EAF}"/>
    <cellStyle name="Normal 15 2 3 4 4" xfId="22965" xr:uid="{7E2443A1-C009-4872-8225-D06F902099B9}"/>
    <cellStyle name="Normal 15 2 3 5" xfId="10159" xr:uid="{428A1C36-AD53-404B-BB19-F04891A22F84}"/>
    <cellStyle name="Normal 15 2 3 6" xfId="16730" xr:uid="{3740434B-8B7D-486D-A59E-E3446580AD0D}"/>
    <cellStyle name="Normal 15 2 3 7" xfId="21038" xr:uid="{EFA79041-D4D3-4987-B5A8-0DD1CA95D74E}"/>
    <cellStyle name="Normal 15 2 4" xfId="2246" xr:uid="{86FBB06B-494A-44AC-8901-A0F43CB8A4A3}"/>
    <cellStyle name="Normal 15 2 4 2" xfId="2859" xr:uid="{EFB7AFBF-6AD0-4323-89E1-A0A308786A09}"/>
    <cellStyle name="Normal 15 2 4 2 2" xfId="5200" xr:uid="{9CE45E0B-A1C8-449B-99D2-B7078D223032}"/>
    <cellStyle name="Normal 15 2 4 2 2 2" xfId="8789" xr:uid="{316AA819-7AA8-4F29-9ABF-EEE312AB8419}"/>
    <cellStyle name="Normal 15 2 4 2 2 2 2" xfId="15497" xr:uid="{5AD8C73F-5644-4FB8-87FC-414BDAAE1F55}"/>
    <cellStyle name="Normal 15 2 4 2 2 2 3" xfId="19926" xr:uid="{E0846C44-8BDD-432A-BF37-FF2C3B9E5212}"/>
    <cellStyle name="Normal 15 2 4 2 2 2 4" xfId="23960" xr:uid="{1000AD23-5924-438A-B308-9185437C79B4}"/>
    <cellStyle name="Normal 15 2 4 2 2 3" xfId="11909" xr:uid="{CD670381-201A-416E-8FF6-AF959905FA4A}"/>
    <cellStyle name="Normal 15 2 4 2 2 4" xfId="17892" xr:uid="{FBDF35BB-F199-42C7-AF12-6EFDC887F351}"/>
    <cellStyle name="Normal 15 2 4 2 2 5" xfId="22032" xr:uid="{438FEB15-414D-4D79-8771-C963E0B0F5FE}"/>
    <cellStyle name="Normal 15 2 4 2 3" xfId="7256" xr:uid="{1333CB5C-FE4C-4C65-ACF0-6F7B73E80BB0}"/>
    <cellStyle name="Normal 15 2 4 2 3 2" xfId="13964" xr:uid="{489216F8-A762-4CBA-A964-04F0B64BE0C6}"/>
    <cellStyle name="Normal 15 2 4 2 3 3" xfId="19303" xr:uid="{E8645234-0625-4B79-BDB7-4AD9549F82A9}"/>
    <cellStyle name="Normal 15 2 4 2 3 4" xfId="23403" xr:uid="{AA26447E-BFB9-4A2A-9905-6112655E89EA}"/>
    <cellStyle name="Normal 15 2 4 2 4" xfId="10674" xr:uid="{C7A96F62-7567-4CB9-9B2E-307D31FD31D2}"/>
    <cellStyle name="Normal 15 2 4 2 5" xfId="17172" xr:uid="{3A0DB60A-AC07-485E-BA92-E1E7F0EA2739}"/>
    <cellStyle name="Normal 15 2 4 2 6" xfId="21476" xr:uid="{6E497905-8285-461A-8DBE-4BBC8779A736}"/>
    <cellStyle name="Normal 15 2 4 3" xfId="5199" xr:uid="{94487BFF-E478-4B08-92E1-40DCDF2AA67B}"/>
    <cellStyle name="Normal 15 2 4 3 2" xfId="8788" xr:uid="{8B7E6CA1-9B03-4AA3-9D55-A69EBA25D496}"/>
    <cellStyle name="Normal 15 2 4 3 2 2" xfId="15496" xr:uid="{2D07AAC4-8F8E-4D0D-B2FC-B7A37E7D3BBA}"/>
    <cellStyle name="Normal 15 2 4 3 2 3" xfId="19925" xr:uid="{EBB69E5B-3BA7-4286-82C6-282D4979EB34}"/>
    <cellStyle name="Normal 15 2 4 3 2 4" xfId="23959" xr:uid="{8555A976-F716-4714-97BE-8E955514130E}"/>
    <cellStyle name="Normal 15 2 4 3 3" xfId="11908" xr:uid="{E70B1BD0-EFB7-4B54-8A3E-2F372291482E}"/>
    <cellStyle name="Normal 15 2 4 3 4" xfId="17891" xr:uid="{B1A048D6-0C4F-406E-ABDD-F557BD6AFAB7}"/>
    <cellStyle name="Normal 15 2 4 3 5" xfId="22031" xr:uid="{2DB55B53-FCF4-4E7A-B0D8-FEC543C12E89}"/>
    <cellStyle name="Normal 15 2 4 4" xfId="6798" xr:uid="{9119D434-22E7-4C98-B5A4-F5D58FAEC7FB}"/>
    <cellStyle name="Normal 15 2 4 4 2" xfId="13506" xr:uid="{3581874A-E9A2-4EA5-BAFD-215F99D6D80A}"/>
    <cellStyle name="Normal 15 2 4 4 3" xfId="18865" xr:uid="{1C1369E2-E3CC-4C7C-8231-951E5F4ED24B}"/>
    <cellStyle name="Normal 15 2 4 4 4" xfId="22966" xr:uid="{B70FDF5B-0224-4946-9021-A3392F949B72}"/>
    <cellStyle name="Normal 15 2 4 5" xfId="10160" xr:uid="{459FC445-0437-4C6F-8609-3EBB8263DE5E}"/>
    <cellStyle name="Normal 15 2 4 6" xfId="16731" xr:uid="{62B6C2BB-97DC-42F7-BE07-D52F1CA6B69B}"/>
    <cellStyle name="Normal 15 2 4 7" xfId="21039" xr:uid="{950A0236-406F-4F93-8344-75296BBAC358}"/>
    <cellStyle name="Normal 15 2 5" xfId="2247" xr:uid="{13DFB424-3FCB-4452-B7D5-097C8CB04BE0}"/>
    <cellStyle name="Normal 15 2 5 2" xfId="2909" xr:uid="{A487E837-10FF-40F8-B3E2-5644221E3BB3}"/>
    <cellStyle name="Normal 15 2 5 2 2" xfId="5202" xr:uid="{CAD4316B-68F8-4839-B101-A3C31CD59C5B}"/>
    <cellStyle name="Normal 15 2 5 2 2 2" xfId="8791" xr:uid="{4702ADC0-8525-48B4-BAFC-AD7647B54A6C}"/>
    <cellStyle name="Normal 15 2 5 2 2 2 2" xfId="15499" xr:uid="{E67A3656-9F1A-48C1-975A-F8B85013E22A}"/>
    <cellStyle name="Normal 15 2 5 2 2 2 3" xfId="19928" xr:uid="{FB24F3B0-8D78-4E48-9CB4-46BEDF20E909}"/>
    <cellStyle name="Normal 15 2 5 2 2 2 4" xfId="23962" xr:uid="{CB0B800F-4077-4C82-8596-D45F8FA2AF0C}"/>
    <cellStyle name="Normal 15 2 5 2 2 3" xfId="11911" xr:uid="{4E6D86D4-CCEA-4DEF-A02A-DCC08173F6BE}"/>
    <cellStyle name="Normal 15 2 5 2 2 4" xfId="17894" xr:uid="{E91AABC2-3A29-45AC-B186-068207D4D926}"/>
    <cellStyle name="Normal 15 2 5 2 2 5" xfId="22034" xr:uid="{0434877F-D8CB-4E34-A998-AEAFCDA0FDC9}"/>
    <cellStyle name="Normal 15 2 5 2 3" xfId="7306" xr:uid="{5E78C3CA-9A93-4B1B-8BF5-89E0B15F0F89}"/>
    <cellStyle name="Normal 15 2 5 2 3 2" xfId="14014" xr:uid="{2C28E235-1E6A-4644-BCB3-810AA3E920D5}"/>
    <cellStyle name="Normal 15 2 5 2 3 3" xfId="19353" xr:uid="{78E6A103-D245-476A-88B2-8BC02810F025}"/>
    <cellStyle name="Normal 15 2 5 2 3 4" xfId="23453" xr:uid="{10BE69B4-0FDE-4D46-B68D-EF261BAE095B}"/>
    <cellStyle name="Normal 15 2 5 2 4" xfId="10724" xr:uid="{44C1B3D9-C542-4ABD-8975-C0EE4CF07B46}"/>
    <cellStyle name="Normal 15 2 5 2 5" xfId="17222" xr:uid="{06762B87-E1AA-4AFA-89B1-D51AF114A12E}"/>
    <cellStyle name="Normal 15 2 5 2 6" xfId="21526" xr:uid="{A5C1FAAA-C86C-4F8D-90B5-D9F1A8208573}"/>
    <cellStyle name="Normal 15 2 5 3" xfId="5201" xr:uid="{41373C99-4A1D-448C-A1C0-0D079F9B42A9}"/>
    <cellStyle name="Normal 15 2 5 3 2" xfId="8790" xr:uid="{39BF4C44-A7E5-4D17-981B-8FA739A59B6A}"/>
    <cellStyle name="Normal 15 2 5 3 2 2" xfId="15498" xr:uid="{E3D42F0B-208B-4080-A630-65B8996D2DDC}"/>
    <cellStyle name="Normal 15 2 5 3 2 3" xfId="19927" xr:uid="{B89B08B5-FEA8-4809-A60F-8F97B1DC6ACA}"/>
    <cellStyle name="Normal 15 2 5 3 2 4" xfId="23961" xr:uid="{3B58E45E-4F53-45C5-AF93-7F8AC2D3855C}"/>
    <cellStyle name="Normal 15 2 5 3 3" xfId="11910" xr:uid="{AD5451E5-6084-4042-B24E-86F54DD7A404}"/>
    <cellStyle name="Normal 15 2 5 3 4" xfId="17893" xr:uid="{ADA97FBE-5D67-4FA6-9C2E-1FF1E766A55F}"/>
    <cellStyle name="Normal 15 2 5 3 5" xfId="22033" xr:uid="{3766A4FA-8495-4509-A9FA-01CDE4BB06BE}"/>
    <cellStyle name="Normal 15 2 5 4" xfId="6799" xr:uid="{39744BB1-1513-4BB9-9B4E-818263102612}"/>
    <cellStyle name="Normal 15 2 5 4 2" xfId="13507" xr:uid="{E7721968-2855-43BE-B418-9356E8AF922A}"/>
    <cellStyle name="Normal 15 2 5 4 3" xfId="18866" xr:uid="{7842B8C2-9E92-4F9F-AAF0-03D242EBB081}"/>
    <cellStyle name="Normal 15 2 5 4 4" xfId="22967" xr:uid="{CFAA8BF6-1C73-4B06-9218-62E983997F16}"/>
    <cellStyle name="Normal 15 2 5 5" xfId="10161" xr:uid="{AE2C2EAB-C3DA-48FD-AD8C-69555C5FE611}"/>
    <cellStyle name="Normal 15 2 5 6" xfId="16732" xr:uid="{4C6432DA-339A-4E07-8A05-489D2CD354D0}"/>
    <cellStyle name="Normal 15 2 5 7" xfId="21040" xr:uid="{162CD41F-0554-474E-B8F2-7DD4E7A9A2AF}"/>
    <cellStyle name="Normal 15 2 6" xfId="2248" xr:uid="{F2F57151-E20B-48B9-946C-62747E4F6C59}"/>
    <cellStyle name="Normal 15 2 6 2" xfId="2996" xr:uid="{F8E988C6-1BC4-4360-93EF-39721AA2507A}"/>
    <cellStyle name="Normal 15 2 6 2 2" xfId="5204" xr:uid="{15E56644-D883-4C26-B2CD-288D9B78BC6C}"/>
    <cellStyle name="Normal 15 2 6 2 2 2" xfId="8793" xr:uid="{0B27B25D-AD82-4F6F-81EB-C241953E5BE8}"/>
    <cellStyle name="Normal 15 2 6 2 2 2 2" xfId="15501" xr:uid="{D17FFE3C-6DF6-4D97-A236-76E3B4CC97AA}"/>
    <cellStyle name="Normal 15 2 6 2 2 2 3" xfId="19930" xr:uid="{E627E929-30CD-4434-AFC8-ABBEAB122748}"/>
    <cellStyle name="Normal 15 2 6 2 2 2 4" xfId="23964" xr:uid="{E0411F84-9220-4095-BE94-4E76DC1ABE98}"/>
    <cellStyle name="Normal 15 2 6 2 2 3" xfId="11913" xr:uid="{8435077E-0C99-4CBE-A1DE-7EFCCB699A6A}"/>
    <cellStyle name="Normal 15 2 6 2 2 4" xfId="17896" xr:uid="{9A96D993-BB1B-4D03-B57B-BC2F90EB5A8C}"/>
    <cellStyle name="Normal 15 2 6 2 2 5" xfId="22036" xr:uid="{FE99087E-147B-4F55-ABE9-25F3C0AC6C55}"/>
    <cellStyle name="Normal 15 2 6 2 3" xfId="7393" xr:uid="{B09CD9A3-DFCE-432B-913A-044FEB81C321}"/>
    <cellStyle name="Normal 15 2 6 2 3 2" xfId="14101" xr:uid="{D89A604B-9E20-4D78-A829-0B83ED8301EB}"/>
    <cellStyle name="Normal 15 2 6 2 3 3" xfId="19439" xr:uid="{5DD22E3A-A56D-4375-B109-1F7122889D7E}"/>
    <cellStyle name="Normal 15 2 6 2 3 4" xfId="23539" xr:uid="{9AE43AC0-8CA8-4167-ABDC-9602746121B3}"/>
    <cellStyle name="Normal 15 2 6 2 4" xfId="10810" xr:uid="{74169E15-877B-4053-9AC2-58B758404A64}"/>
    <cellStyle name="Normal 15 2 6 2 5" xfId="17308" xr:uid="{36CF4136-2EEE-42D1-B9DA-A6F34006AF5D}"/>
    <cellStyle name="Normal 15 2 6 2 6" xfId="21612" xr:uid="{308668C7-3BB9-458D-8CD0-1ECE06E63BA7}"/>
    <cellStyle name="Normal 15 2 6 3" xfId="5203" xr:uid="{4A262425-260F-45F7-9357-F5D815D8EAC2}"/>
    <cellStyle name="Normal 15 2 6 3 2" xfId="8792" xr:uid="{09D088F8-3938-4BC2-9B60-4BDEACB43F8E}"/>
    <cellStyle name="Normal 15 2 6 3 2 2" xfId="15500" xr:uid="{2D2ACABB-F2F2-4C11-BACE-34BB516FDF69}"/>
    <cellStyle name="Normal 15 2 6 3 2 3" xfId="19929" xr:uid="{735299C3-ABD9-4D68-890A-15B427FE4023}"/>
    <cellStyle name="Normal 15 2 6 3 2 4" xfId="23963" xr:uid="{A7906BAA-3488-47FA-89E6-D06CF6DBF638}"/>
    <cellStyle name="Normal 15 2 6 3 3" xfId="11912" xr:uid="{B7B3EFB0-9D8C-4FD4-9601-4307D6226377}"/>
    <cellStyle name="Normal 15 2 6 3 4" xfId="17895" xr:uid="{F03D2F6E-0486-430B-97E5-3B262AB83BEE}"/>
    <cellStyle name="Normal 15 2 6 3 5" xfId="22035" xr:uid="{5C475172-4327-497D-BE59-E81F81D01A59}"/>
    <cellStyle name="Normal 15 2 6 4" xfId="6800" xr:uid="{FBF9E4B4-12F9-41BC-9586-A5D49D5E4A1D}"/>
    <cellStyle name="Normal 15 2 6 4 2" xfId="13508" xr:uid="{6EDFBE80-B622-4653-A5FD-01984E5AB5C2}"/>
    <cellStyle name="Normal 15 2 6 4 3" xfId="18867" xr:uid="{84C4F442-4652-47C3-AFE8-213B66B9FFBA}"/>
    <cellStyle name="Normal 15 2 6 4 4" xfId="22968" xr:uid="{2EAED801-6DDB-4B65-8EA3-F3927417FA76}"/>
    <cellStyle name="Normal 15 2 6 5" xfId="10162" xr:uid="{E64D3236-59B9-49B9-A13D-E99E72A9082D}"/>
    <cellStyle name="Normal 15 2 6 6" xfId="16733" xr:uid="{FEB7B591-3B94-4F5E-94FF-1E6D551137AC}"/>
    <cellStyle name="Normal 15 2 6 7" xfId="21041" xr:uid="{813153BB-3500-4A8B-AF99-2A3EC30F03A4}"/>
    <cellStyle name="Normal 15 2 7" xfId="2249" xr:uid="{0CF40C82-4B6F-439F-A466-6E58DC382D58}"/>
    <cellStyle name="Normal 15 2 7 2" xfId="4219" xr:uid="{3357520C-2A17-43CC-B5A8-E6A8CFCD939B}"/>
    <cellStyle name="Normal 15 2 7 3" xfId="3290" xr:uid="{72BE33C4-799F-4310-B386-D48177FDD2D8}"/>
    <cellStyle name="Normal 15 2 8" xfId="2685" xr:uid="{1BE989B8-8229-4C33-A596-449AC1EF4C50}"/>
    <cellStyle name="Normal 15 2 8 2" xfId="5205" xr:uid="{414C56A9-E228-46DC-9A5A-D45AB39246EB}"/>
    <cellStyle name="Normal 15 2 8 2 2" xfId="8794" xr:uid="{C5B6D66C-49E2-4CA4-AA9B-5BB55C78E71A}"/>
    <cellStyle name="Normal 15 2 8 2 2 2" xfId="15502" xr:uid="{14D18F0F-0620-41C6-9D1A-6440152DC135}"/>
    <cellStyle name="Normal 15 2 8 2 2 3" xfId="19931" xr:uid="{B3AF1388-BE83-4A60-8E69-2936F41EC2DC}"/>
    <cellStyle name="Normal 15 2 8 2 2 4" xfId="23965" xr:uid="{69E427C8-6948-4F9A-8380-75F2EB8BCDED}"/>
    <cellStyle name="Normal 15 2 8 2 3" xfId="11914" xr:uid="{20EA7095-F00E-4A96-A327-CD132D84F55B}"/>
    <cellStyle name="Normal 15 2 8 2 4" xfId="17897" xr:uid="{5BD73C9F-88C9-40C3-B2F1-81935797777B}"/>
    <cellStyle name="Normal 15 2 8 2 5" xfId="22037" xr:uid="{149A192A-0050-4D1F-A3F5-C8301DD1A992}"/>
    <cellStyle name="Normal 15 2 8 3" xfId="7085" xr:uid="{E0E9D3C9-F768-402D-85F2-4A4A0DE492C5}"/>
    <cellStyle name="Normal 15 2 8 3 2" xfId="13793" xr:uid="{F25F3B8C-7870-4456-A344-044927E3A989}"/>
    <cellStyle name="Normal 15 2 8 3 3" xfId="19132" xr:uid="{FED5F76A-2FCE-47BC-B3BF-73245319E73E}"/>
    <cellStyle name="Normal 15 2 8 3 4" xfId="23232" xr:uid="{AFDBC5A4-FD24-4E18-B892-CE470F6625E9}"/>
    <cellStyle name="Normal 15 2 8 4" xfId="10502" xr:uid="{626705B0-C758-45DF-9C58-FFE16DDC9382}"/>
    <cellStyle name="Normal 15 2 8 5" xfId="17001" xr:uid="{FBF5A3FD-DEE7-41BC-8A7E-1159EB508405}"/>
    <cellStyle name="Normal 15 2 8 6" xfId="21305" xr:uid="{068FED4B-3A81-4367-ADBB-7AB0662F96C3}"/>
    <cellStyle name="Normal 15 3" xfId="1057" xr:uid="{C8FA9FA8-372E-463F-9571-B3F704C7087D}"/>
    <cellStyle name="Normal 15 3 2" xfId="2250" xr:uid="{458E37C9-BB95-4D1B-A27A-BDA47406B3A7}"/>
    <cellStyle name="Normal 15 3 2 2" xfId="2755" xr:uid="{CC4EF581-37F5-4E2C-9E08-CBDFFFE8826E}"/>
    <cellStyle name="Normal 15 3 2 2 2" xfId="5207" xr:uid="{4D9FC250-0E5A-4801-9E97-67E6CA1D44FE}"/>
    <cellStyle name="Normal 15 3 2 2 2 2" xfId="8796" xr:uid="{F1A3CDD7-CFFC-4A99-B2F1-206DCDD5B66D}"/>
    <cellStyle name="Normal 15 3 2 2 2 2 2" xfId="15504" xr:uid="{8438B109-14F6-4AFE-8762-829D05C1CE76}"/>
    <cellStyle name="Normal 15 3 2 2 2 2 3" xfId="19933" xr:uid="{FDAFB3B5-6974-470E-AEB9-D1F5F8DF3CDC}"/>
    <cellStyle name="Normal 15 3 2 2 2 2 4" xfId="23967" xr:uid="{947FD059-5488-48FC-BEBB-A8D7DB5D8D66}"/>
    <cellStyle name="Normal 15 3 2 2 2 3" xfId="11916" xr:uid="{7C252524-CEE0-405D-A9B3-D488140B8B17}"/>
    <cellStyle name="Normal 15 3 2 2 2 4" xfId="17899" xr:uid="{D063B0E5-5BF1-4A3E-9316-5724C249FBD0}"/>
    <cellStyle name="Normal 15 3 2 2 2 5" xfId="22039" xr:uid="{BD68DBDD-564F-4F5C-96E0-9DFEA62A2DA5}"/>
    <cellStyle name="Normal 15 3 2 2 3" xfId="7153" xr:uid="{10613552-4C19-48AB-A183-A72F23015061}"/>
    <cellStyle name="Normal 15 3 2 2 3 2" xfId="13861" xr:uid="{7942B416-1FC6-423A-9FF6-7C5414B44108}"/>
    <cellStyle name="Normal 15 3 2 2 3 3" xfId="19200" xr:uid="{2C09CA3D-C275-4EAD-A44C-6C31F6AA7263}"/>
    <cellStyle name="Normal 15 3 2 2 3 4" xfId="23300" xr:uid="{BF44D784-F484-43FF-8A65-AC681319E48A}"/>
    <cellStyle name="Normal 15 3 2 2 4" xfId="10571" xr:uid="{07F860CF-A715-48ED-981B-ADF458C75B62}"/>
    <cellStyle name="Normal 15 3 2 2 5" xfId="17069" xr:uid="{3D6D5EE7-DE2E-417A-BA4B-BA21BA6895D2}"/>
    <cellStyle name="Normal 15 3 2 2 6" xfId="21373" xr:uid="{469F4FEE-1B2B-4D3A-9F7C-1FC6197F0CA8}"/>
    <cellStyle name="Normal 15 3 2 3" xfId="5206" xr:uid="{310B3DB5-138A-47A5-B181-499D74F970CB}"/>
    <cellStyle name="Normal 15 3 2 3 2" xfId="8795" xr:uid="{6F70E073-4224-4C41-B7E3-0775C6252D3E}"/>
    <cellStyle name="Normal 15 3 2 3 2 2" xfId="15503" xr:uid="{A9ED08A1-32EC-4E26-B187-BC9F0768F966}"/>
    <cellStyle name="Normal 15 3 2 3 2 3" xfId="19932" xr:uid="{10D45538-9A7B-4064-9959-D4D156D769E4}"/>
    <cellStyle name="Normal 15 3 2 3 2 4" xfId="23966" xr:uid="{B496A91C-5E22-4039-98B3-ABE2ACFEC9FB}"/>
    <cellStyle name="Normal 15 3 2 3 3" xfId="11915" xr:uid="{FC64600E-E0DA-4C58-B388-FE1D665FA355}"/>
    <cellStyle name="Normal 15 3 2 3 4" xfId="17898" xr:uid="{48B1850B-9144-4533-BCBD-7A4F615F88D5}"/>
    <cellStyle name="Normal 15 3 2 3 5" xfId="22038" xr:uid="{3A0AB0DF-0036-452B-8171-72E666DEAC21}"/>
    <cellStyle name="Normal 15 3 2 4" xfId="6801" xr:uid="{EF126B64-5BA8-4102-A172-A1A1EF11B38C}"/>
    <cellStyle name="Normal 15 3 2 4 2" xfId="13509" xr:uid="{049D957B-BF0A-42DD-80F8-175BED904BCB}"/>
    <cellStyle name="Normal 15 3 2 4 3" xfId="18868" xr:uid="{21717A99-8252-4054-8CC4-C3E725098FA8}"/>
    <cellStyle name="Normal 15 3 2 4 4" xfId="22969" xr:uid="{8F7FBAB6-199C-4A76-B5C6-D003F4F0D3F8}"/>
    <cellStyle name="Normal 15 3 2 5" xfId="10163" xr:uid="{7AE894EB-C4DB-45D7-ADB4-C36ECDD2259D}"/>
    <cellStyle name="Normal 15 3 2 6" xfId="16734" xr:uid="{70544C08-D96E-4925-A278-67BBB8E2A377}"/>
    <cellStyle name="Normal 15 3 2 7" xfId="21042" xr:uid="{2C907381-54F3-49FF-9800-F5739699CA5B}"/>
    <cellStyle name="Normal 15 3 3" xfId="2251" xr:uid="{AE1D2233-56E8-45E0-B8B0-6E22BCC57FF9}"/>
    <cellStyle name="Normal 15 3 3 2" xfId="3028" xr:uid="{37A65D5C-68B5-4F94-94F4-F62B9AAAA5BB}"/>
    <cellStyle name="Normal 15 3 3 2 2" xfId="5209" xr:uid="{9DEBDA67-463F-45DC-B19C-E0B3CF4FE4B9}"/>
    <cellStyle name="Normal 15 3 3 2 2 2" xfId="8798" xr:uid="{61239F6D-B792-42BC-992D-AA3D52E8672E}"/>
    <cellStyle name="Normal 15 3 3 2 2 2 2" xfId="15506" xr:uid="{ED0DD372-2920-4F75-8638-FD5645FFDB23}"/>
    <cellStyle name="Normal 15 3 3 2 2 2 3" xfId="19935" xr:uid="{6FB698AA-BFC4-42D0-807D-0CD6F55C659D}"/>
    <cellStyle name="Normal 15 3 3 2 2 2 4" xfId="23969" xr:uid="{F66FBEBB-F88A-4C9D-B032-CB8FA839E477}"/>
    <cellStyle name="Normal 15 3 3 2 2 3" xfId="11918" xr:uid="{1E1E7A8A-D4BD-4378-9E5E-5EA003AD164C}"/>
    <cellStyle name="Normal 15 3 3 2 2 4" xfId="17901" xr:uid="{52C05B86-E6C8-4963-9183-180F91E14095}"/>
    <cellStyle name="Normal 15 3 3 2 2 5" xfId="22041" xr:uid="{578D511E-A572-4328-B4E8-9A72E08212F4}"/>
    <cellStyle name="Normal 15 3 3 2 3" xfId="7425" xr:uid="{CD4EBD62-E1A5-44B8-9AAC-516C11AC5770}"/>
    <cellStyle name="Normal 15 3 3 2 3 2" xfId="14133" xr:uid="{1550CBE5-EB87-4545-8FBF-DCE73F7C93DA}"/>
    <cellStyle name="Normal 15 3 3 2 3 3" xfId="19471" xr:uid="{2F191C60-B057-408F-8D59-E20B18124840}"/>
    <cellStyle name="Normal 15 3 3 2 3 4" xfId="23571" xr:uid="{70354197-E158-4DF9-82D5-CA73EC8C0D29}"/>
    <cellStyle name="Normal 15 3 3 2 4" xfId="10842" xr:uid="{2AEF36DA-7D3B-4B37-A262-0657F8CA786C}"/>
    <cellStyle name="Normal 15 3 3 2 5" xfId="17340" xr:uid="{84A6A189-A635-4DBB-8402-A31B3B2C5091}"/>
    <cellStyle name="Normal 15 3 3 2 6" xfId="21644" xr:uid="{233C2AD9-8B9D-40C1-AEBB-9AAFD5C364B5}"/>
    <cellStyle name="Normal 15 3 3 3" xfId="5208" xr:uid="{30FCD430-F3FA-4DC5-BD42-6946D05FD28A}"/>
    <cellStyle name="Normal 15 3 3 3 2" xfId="8797" xr:uid="{D70ECAD7-8512-4AA9-9211-C454C13CD3D5}"/>
    <cellStyle name="Normal 15 3 3 3 2 2" xfId="15505" xr:uid="{26C7A029-71DE-4B5A-8015-FAE0D96332BC}"/>
    <cellStyle name="Normal 15 3 3 3 2 3" xfId="19934" xr:uid="{DEE37CF8-6718-4B3F-9BED-F726827082DE}"/>
    <cellStyle name="Normal 15 3 3 3 2 4" xfId="23968" xr:uid="{B040CCFA-696E-43B3-B329-BAC79814284A}"/>
    <cellStyle name="Normal 15 3 3 3 3" xfId="11917" xr:uid="{3F6E0D36-5FB2-4749-960B-E7BDFC96F611}"/>
    <cellStyle name="Normal 15 3 3 3 4" xfId="17900" xr:uid="{C24E57B7-2AB8-4955-A069-76CDBE622CB2}"/>
    <cellStyle name="Normal 15 3 3 3 5" xfId="22040" xr:uid="{402585FF-78DC-4F2A-A805-E4F9E9B2B08D}"/>
    <cellStyle name="Normal 15 3 3 4" xfId="6802" xr:uid="{085FC963-1CC5-4A7D-859D-4950D82637E6}"/>
    <cellStyle name="Normal 15 3 3 4 2" xfId="13510" xr:uid="{82A44CB4-D49B-46A8-B0F2-D57EC7EC9FA9}"/>
    <cellStyle name="Normal 15 3 3 4 3" xfId="18869" xr:uid="{B70394EF-F30F-453A-B0E7-5C5120CF2925}"/>
    <cellStyle name="Normal 15 3 3 4 4" xfId="22970" xr:uid="{2F41DAFE-433C-4407-BB30-0683ECCCECB4}"/>
    <cellStyle name="Normal 15 3 3 5" xfId="10164" xr:uid="{C78E7521-6BA4-4566-A951-99FB5997B7D6}"/>
    <cellStyle name="Normal 15 3 3 6" xfId="16735" xr:uid="{A6292E34-C3A4-4B6E-918C-96ADBD940084}"/>
    <cellStyle name="Normal 15 3 3 7" xfId="21043" xr:uid="{35B6F6AF-17FA-431C-B084-7290B8F420D1}"/>
    <cellStyle name="Normal 15 3 4" xfId="2252" xr:uid="{2D985E65-A8EE-43C3-9A31-2A26C378FEB0}"/>
    <cellStyle name="Normal 15 3 4 2" xfId="4218" xr:uid="{E1C98E9F-959D-410B-B2A9-86F0FC8E559F}"/>
    <cellStyle name="Normal 15 3 4 3" xfId="3289" xr:uid="{7BC5B31E-2A0F-4470-AC60-14A9310E0B40}"/>
    <cellStyle name="Normal 15 3 5" xfId="2718" xr:uid="{DB190F88-7C67-464B-A9D2-D02E96AB814D}"/>
    <cellStyle name="Normal 15 3 5 2" xfId="5210" xr:uid="{607D05AF-065E-49CF-8449-7CA49DC06800}"/>
    <cellStyle name="Normal 15 3 5 2 2" xfId="8799" xr:uid="{11BE7B05-717C-4823-A1B0-9851F4898CC0}"/>
    <cellStyle name="Normal 15 3 5 2 2 2" xfId="15507" xr:uid="{E5FBD57A-6474-4BEB-8802-85009A1B0748}"/>
    <cellStyle name="Normal 15 3 5 2 2 3" xfId="19936" xr:uid="{19C3FEBE-B1B8-408C-9EEF-01219168F7E3}"/>
    <cellStyle name="Normal 15 3 5 2 2 4" xfId="23970" xr:uid="{5801DAAF-2779-4938-8393-2B5FD27F23F5}"/>
    <cellStyle name="Normal 15 3 5 2 3" xfId="11919" xr:uid="{3756ED37-6F13-4925-8F5F-4D427B3FF172}"/>
    <cellStyle name="Normal 15 3 5 2 4" xfId="17902" xr:uid="{08CB60D8-B4BD-41B8-8987-838236812F2A}"/>
    <cellStyle name="Normal 15 3 5 2 5" xfId="22042" xr:uid="{AADB4BA2-A067-4693-96B0-A2978CB9F00A}"/>
    <cellStyle name="Normal 15 3 5 3" xfId="7117" xr:uid="{082A6589-CE45-48FF-84D2-2527A8295B7F}"/>
    <cellStyle name="Normal 15 3 5 3 2" xfId="13825" xr:uid="{68A0F806-178F-4A1A-B7A2-D409C11A78C0}"/>
    <cellStyle name="Normal 15 3 5 3 3" xfId="19164" xr:uid="{42BC045A-A3F2-4439-BCB7-296781A2DB64}"/>
    <cellStyle name="Normal 15 3 5 3 4" xfId="23264" xr:uid="{172F9B3C-D4A8-4ECA-B3B5-AD511C9B45B3}"/>
    <cellStyle name="Normal 15 3 5 4" xfId="10535" xr:uid="{5F6CD3B2-9D70-4BD5-84DB-D1A7B9D0066B}"/>
    <cellStyle name="Normal 15 3 5 5" xfId="17033" xr:uid="{2ED8AAFF-AF0C-46CA-80CA-61E77946DDA6}"/>
    <cellStyle name="Normal 15 3 5 6" xfId="21337" xr:uid="{DD5D887E-661A-4F88-997C-FF99FB95ADA9}"/>
    <cellStyle name="Normal 15 4" xfId="2253" xr:uid="{DCA1857B-D6F7-4BED-995F-DD3B573402FB}"/>
    <cellStyle name="Normal 15 4 2" xfId="2756" xr:uid="{EEA0291C-506F-49C3-AF46-90E7FB867499}"/>
    <cellStyle name="Normal 15 4 2 2" xfId="5212" xr:uid="{4757B1AC-944B-4750-8142-C925DA7CC19C}"/>
    <cellStyle name="Normal 15 4 2 2 2" xfId="8801" xr:uid="{8C0DDAF7-6AAF-4CC5-B044-EAA827241332}"/>
    <cellStyle name="Normal 15 4 2 2 2 2" xfId="15509" xr:uid="{0E7298C3-03BA-405A-878A-01B566443B8C}"/>
    <cellStyle name="Normal 15 4 2 2 2 3" xfId="19938" xr:uid="{B52E413A-0499-4338-94B8-BFCDCBBEB9F8}"/>
    <cellStyle name="Normal 15 4 2 2 2 4" xfId="23972" xr:uid="{621A0055-BDD2-4027-A2CD-5782F025E8F6}"/>
    <cellStyle name="Normal 15 4 2 2 3" xfId="11921" xr:uid="{E648CA5A-5F1E-48CD-BDC5-851E107A901C}"/>
    <cellStyle name="Normal 15 4 2 2 4" xfId="17904" xr:uid="{4CC36A4C-A27F-4634-BF99-6F2C12D29BFF}"/>
    <cellStyle name="Normal 15 4 2 2 5" xfId="22044" xr:uid="{256DB29B-2C21-4A36-AE66-C2B39361DAAC}"/>
    <cellStyle name="Normal 15 4 2 3" xfId="7154" xr:uid="{3085B190-0623-454B-A971-1EE8608BDB20}"/>
    <cellStyle name="Normal 15 4 2 3 2" xfId="13862" xr:uid="{410377DF-1D25-4A79-9E95-D4158E9CED12}"/>
    <cellStyle name="Normal 15 4 2 3 3" xfId="19201" xr:uid="{0384545C-D944-4A24-9D83-21F5F8682F67}"/>
    <cellStyle name="Normal 15 4 2 3 4" xfId="23301" xr:uid="{AED60680-A9A4-4A4B-875A-5877C9791E7D}"/>
    <cellStyle name="Normal 15 4 2 4" xfId="10572" xr:uid="{3BEA5C40-C0AF-4AD7-9BB1-4191979121B0}"/>
    <cellStyle name="Normal 15 4 2 5" xfId="17070" xr:uid="{2CD48782-2A7F-4EF6-99A8-10535233F8DC}"/>
    <cellStyle name="Normal 15 4 2 6" xfId="21374" xr:uid="{D1A33753-332E-47B3-9AF6-EFFFA83304B1}"/>
    <cellStyle name="Normal 15 4 3" xfId="5211" xr:uid="{375BA951-761B-4EE3-B367-CF6FB888A102}"/>
    <cellStyle name="Normal 15 4 3 2" xfId="8800" xr:uid="{BF97F4CE-9626-4D1E-B46A-2858B028298B}"/>
    <cellStyle name="Normal 15 4 3 2 2" xfId="15508" xr:uid="{98781D7A-21C6-4242-BC7F-42F1628428C5}"/>
    <cellStyle name="Normal 15 4 3 2 3" xfId="19937" xr:uid="{DE796066-D8D9-4155-8D35-EE3ACED8CB77}"/>
    <cellStyle name="Normal 15 4 3 2 4" xfId="23971" xr:uid="{AE257653-C4DB-4FEA-A463-C6706FFDBC52}"/>
    <cellStyle name="Normal 15 4 3 3" xfId="11920" xr:uid="{B60CD3CC-7298-4884-AA51-E19E0DB5B028}"/>
    <cellStyle name="Normal 15 4 3 4" xfId="17903" xr:uid="{DCFB69B5-595F-4062-A0AD-C9F0417AB5F7}"/>
    <cellStyle name="Normal 15 4 3 5" xfId="22043" xr:uid="{62EB9343-7AB2-464D-8391-4EE4FE65A89D}"/>
    <cellStyle name="Normal 15 4 4" xfId="6803" xr:uid="{0FBE656A-D80C-4D17-88BB-51E25D64779E}"/>
    <cellStyle name="Normal 15 4 4 2" xfId="13511" xr:uid="{6AF3C84A-78EF-4A18-AE10-84EBC3C5A0DA}"/>
    <cellStyle name="Normal 15 4 4 3" xfId="18870" xr:uid="{4A3C233B-9696-4C89-B4CB-44CD75A6966B}"/>
    <cellStyle name="Normal 15 4 4 4" xfId="22971" xr:uid="{2DA199A6-36EF-4DAC-B9E3-632E892C38A4}"/>
    <cellStyle name="Normal 15 4 5" xfId="10165" xr:uid="{409C0162-AFA4-454E-B804-C8EAB3AECA54}"/>
    <cellStyle name="Normal 15 4 6" xfId="16736" xr:uid="{502B4805-491E-4861-A235-125ABB29BBF8}"/>
    <cellStyle name="Normal 15 4 7" xfId="21044" xr:uid="{7498E69A-0F59-4323-8474-61A3253D1FA9}"/>
    <cellStyle name="Normal 15 5" xfId="2254" xr:uid="{463C1EBB-F867-4E45-8F59-72320E334EEF}"/>
    <cellStyle name="Normal 15 5 2" xfId="2757" xr:uid="{BE0E468E-E6A5-4A09-BB67-C7CE31D6D411}"/>
    <cellStyle name="Normal 15 5 2 2" xfId="5214" xr:uid="{AE0D623A-47A0-4C5B-9603-69043A2FCC0B}"/>
    <cellStyle name="Normal 15 5 2 2 2" xfId="8803" xr:uid="{3606DF9F-C2C2-49AC-8829-AEB257AC9E18}"/>
    <cellStyle name="Normal 15 5 2 2 2 2" xfId="15511" xr:uid="{5CFAEF5B-181E-43B9-A4FB-3C6DFE5CC43D}"/>
    <cellStyle name="Normal 15 5 2 2 2 3" xfId="19940" xr:uid="{CB979D93-221E-459F-BDC8-F1F9C14162E8}"/>
    <cellStyle name="Normal 15 5 2 2 2 4" xfId="23974" xr:uid="{44B03010-53F5-424C-846E-F41F54D505EF}"/>
    <cellStyle name="Normal 15 5 2 2 3" xfId="11923" xr:uid="{38805DA3-A1AA-46B8-A4D0-6DB21C1DB253}"/>
    <cellStyle name="Normal 15 5 2 2 4" xfId="17906" xr:uid="{F06C3964-DD14-4FE6-A5BE-08CB7656B51D}"/>
    <cellStyle name="Normal 15 5 2 2 5" xfId="22046" xr:uid="{04A1A13C-4D29-4524-8A30-EBC1626587D7}"/>
    <cellStyle name="Normal 15 5 2 3" xfId="7155" xr:uid="{282BBAB9-5811-413E-ABEE-F94DA44672B7}"/>
    <cellStyle name="Normal 15 5 2 3 2" xfId="13863" xr:uid="{FA3BA64B-F09C-4B4D-9576-941548C58231}"/>
    <cellStyle name="Normal 15 5 2 3 3" xfId="19202" xr:uid="{09E92A81-E9BC-4069-AB0F-56AA9B33EE04}"/>
    <cellStyle name="Normal 15 5 2 3 4" xfId="23302" xr:uid="{9D24EDD8-F476-4FF5-B616-76449F427E50}"/>
    <cellStyle name="Normal 15 5 2 4" xfId="10573" xr:uid="{4C4C747A-4125-4FB2-836A-85D7C0DF2506}"/>
    <cellStyle name="Normal 15 5 2 5" xfId="17071" xr:uid="{F5EB7C83-BD26-43EC-85E7-A98B5F7CF7FF}"/>
    <cellStyle name="Normal 15 5 2 6" xfId="21375" xr:uid="{37526F6B-86C8-4075-ABB5-BE6AB6940701}"/>
    <cellStyle name="Normal 15 5 3" xfId="5213" xr:uid="{DC7ACD3A-6EFA-449D-86A3-0F2763E62B1E}"/>
    <cellStyle name="Normal 15 5 3 2" xfId="8802" xr:uid="{E751EA9C-F582-4C99-82B7-85A9D2CD9F28}"/>
    <cellStyle name="Normal 15 5 3 2 2" xfId="15510" xr:uid="{FC91D17E-6413-499F-818A-CA3E9BD80726}"/>
    <cellStyle name="Normal 15 5 3 2 3" xfId="19939" xr:uid="{4CAA8871-6A43-4034-AB1E-1FDC8BD06137}"/>
    <cellStyle name="Normal 15 5 3 2 4" xfId="23973" xr:uid="{F98EC0CB-3AF5-46B0-9DBF-501072FFEE00}"/>
    <cellStyle name="Normal 15 5 3 3" xfId="11922" xr:uid="{DDC2CE0D-61C0-45EE-80AC-B9AAAEF381F5}"/>
    <cellStyle name="Normal 15 5 3 4" xfId="17905" xr:uid="{844A916A-FC75-458D-BE35-A32EF2500F42}"/>
    <cellStyle name="Normal 15 5 3 5" xfId="22045" xr:uid="{17CD4F36-5433-41E7-BA6E-C361882BADD8}"/>
    <cellStyle name="Normal 15 5 4" xfId="6804" xr:uid="{F7FE8660-FF74-4C20-AF58-BF8971E6920E}"/>
    <cellStyle name="Normal 15 5 4 2" xfId="13512" xr:uid="{D71FA6FB-433A-4008-8931-40094E1BBF04}"/>
    <cellStyle name="Normal 15 5 4 3" xfId="18871" xr:uid="{BA468E20-8E67-4FC1-912C-8912ED5B9376}"/>
    <cellStyle name="Normal 15 5 4 4" xfId="22972" xr:uid="{7206A7D6-434C-47F9-930C-CBD318CE9D9F}"/>
    <cellStyle name="Normal 15 5 5" xfId="10166" xr:uid="{F0960124-2847-4949-B09D-39B1914F5B45}"/>
    <cellStyle name="Normal 15 5 6" xfId="16737" xr:uid="{48BEBC1D-DAE8-4078-A61F-DDF2EFFEA46B}"/>
    <cellStyle name="Normal 15 5 7" xfId="21045" xr:uid="{AA688217-604C-4A80-A150-28902EBBF5C3}"/>
    <cellStyle name="Normal 15 6" xfId="2255" xr:uid="{5AE53AEB-F0C5-40E0-A5D6-11DB926C3767}"/>
    <cellStyle name="Normal 15 6 2" xfId="2858" xr:uid="{9A47F1A8-F3C6-4E09-B42A-2E11491AFE5C}"/>
    <cellStyle name="Normal 15 6 2 2" xfId="5216" xr:uid="{C1577C8B-28D6-4D30-B52B-5E2F36854767}"/>
    <cellStyle name="Normal 15 6 2 2 2" xfId="8805" xr:uid="{602A71FA-E4EC-47C5-BA8E-EE5BAD2F066E}"/>
    <cellStyle name="Normal 15 6 2 2 2 2" xfId="15513" xr:uid="{835D6AD9-96A7-4BB4-AB54-5928F066779D}"/>
    <cellStyle name="Normal 15 6 2 2 2 3" xfId="19942" xr:uid="{99F3D816-C728-4186-9124-AEB1B166FB96}"/>
    <cellStyle name="Normal 15 6 2 2 2 4" xfId="23976" xr:uid="{00FC6991-E0B2-4B9D-8AFA-FD3F27BDE9C5}"/>
    <cellStyle name="Normal 15 6 2 2 3" xfId="11925" xr:uid="{29DBB1FB-72A6-4260-A825-DF98F4ADFD12}"/>
    <cellStyle name="Normal 15 6 2 2 4" xfId="17908" xr:uid="{C595D034-BAB2-4E2D-A65B-A36E3F8D02A7}"/>
    <cellStyle name="Normal 15 6 2 2 5" xfId="22048" xr:uid="{658864B4-78EB-40B3-80A8-456CE5215706}"/>
    <cellStyle name="Normal 15 6 2 3" xfId="7255" xr:uid="{10BDF058-BA6A-4D2A-9627-2C37A338BF87}"/>
    <cellStyle name="Normal 15 6 2 3 2" xfId="13963" xr:uid="{A456F701-A3B6-4764-95F1-12DD88F2E3F4}"/>
    <cellStyle name="Normal 15 6 2 3 3" xfId="19302" xr:uid="{FB7E4848-3512-413B-92AC-8EBBF122B040}"/>
    <cellStyle name="Normal 15 6 2 3 4" xfId="23402" xr:uid="{5AB0777A-45A5-47D3-AA5F-CE3CD57AAAB5}"/>
    <cellStyle name="Normal 15 6 2 4" xfId="10673" xr:uid="{E671CCED-BF94-4C37-8847-7E04880FC531}"/>
    <cellStyle name="Normal 15 6 2 5" xfId="17171" xr:uid="{7E153BA0-B8F4-4905-8E75-E10CF4557A3B}"/>
    <cellStyle name="Normal 15 6 2 6" xfId="21475" xr:uid="{BE251B50-E77D-4750-977E-D54CD1A70A30}"/>
    <cellStyle name="Normal 15 6 3" xfId="5215" xr:uid="{DB8D3B84-E5A6-457E-98D5-74C8BFDB4BAE}"/>
    <cellStyle name="Normal 15 6 3 2" xfId="8804" xr:uid="{B2A3F443-7AD7-4860-83F3-86E15CF118A7}"/>
    <cellStyle name="Normal 15 6 3 2 2" xfId="15512" xr:uid="{958BEADB-BCB4-40DA-9122-002139BFCEBC}"/>
    <cellStyle name="Normal 15 6 3 2 3" xfId="19941" xr:uid="{C3AC9A8A-38BC-42D6-B173-3A595FD233FE}"/>
    <cellStyle name="Normal 15 6 3 2 4" xfId="23975" xr:uid="{5932FA68-7B53-4BD2-B048-74BF5F1BCFA0}"/>
    <cellStyle name="Normal 15 6 3 3" xfId="11924" xr:uid="{D218229B-8AC8-4267-8083-FF0FD5E3F3BC}"/>
    <cellStyle name="Normal 15 6 3 4" xfId="17907" xr:uid="{3FD39C06-190E-40D7-A764-D2CAD53FE116}"/>
    <cellStyle name="Normal 15 6 3 5" xfId="22047" xr:uid="{600B7577-D966-40E1-BADB-10B643ED3214}"/>
    <cellStyle name="Normal 15 6 4" xfId="6805" xr:uid="{250171F1-9FEC-4225-9051-847482F9DC62}"/>
    <cellStyle name="Normal 15 6 4 2" xfId="13513" xr:uid="{DA2FA06A-E302-429F-B6B3-CE6660A05DFC}"/>
    <cellStyle name="Normal 15 6 4 3" xfId="18872" xr:uid="{D36818AB-C286-4C05-AC97-BAD326750CF3}"/>
    <cellStyle name="Normal 15 6 4 4" xfId="22973" xr:uid="{ABA6A52F-5397-4FB2-8664-BC85252B3B94}"/>
    <cellStyle name="Normal 15 6 5" xfId="10167" xr:uid="{4C8D2999-D05B-422B-B5E8-4013822C1BD0}"/>
    <cellStyle name="Normal 15 6 6" xfId="16738" xr:uid="{4900354F-D802-4F56-8153-78C44547EB00}"/>
    <cellStyle name="Normal 15 6 7" xfId="21046" xr:uid="{77BBBA38-1A65-472F-A88B-ADD8D44C0E7F}"/>
    <cellStyle name="Normal 15 7" xfId="2256" xr:uid="{7B686442-4196-4807-8AC4-DD7AB83E98A0}"/>
    <cellStyle name="Normal 15 7 2" xfId="2908" xr:uid="{B862559F-EC6C-409F-B33D-9F633D8C3902}"/>
    <cellStyle name="Normal 15 7 2 2" xfId="5218" xr:uid="{E7874028-5583-4553-80A5-0DE14CF8AEFF}"/>
    <cellStyle name="Normal 15 7 2 2 2" xfId="8807" xr:uid="{787F8BBA-04A2-45DE-840C-207CCF047496}"/>
    <cellStyle name="Normal 15 7 2 2 2 2" xfId="15515" xr:uid="{1E3F6FC6-8488-42C9-94C1-9BC0D90A78D4}"/>
    <cellStyle name="Normal 15 7 2 2 2 3" xfId="19944" xr:uid="{0F1D77B5-C4EB-46B4-A113-79DC55C10179}"/>
    <cellStyle name="Normal 15 7 2 2 2 4" xfId="23978" xr:uid="{52A5A981-4F14-495B-A5D8-0FCE3B6CCC00}"/>
    <cellStyle name="Normal 15 7 2 2 3" xfId="11927" xr:uid="{DB566164-7718-46D4-9B27-233A4960AF65}"/>
    <cellStyle name="Normal 15 7 2 2 4" xfId="17910" xr:uid="{0C8BE751-3F3D-4EFD-ADFA-39CCF2FB031D}"/>
    <cellStyle name="Normal 15 7 2 2 5" xfId="22050" xr:uid="{0A3FF2DF-0858-4220-A0B2-36338406C8E7}"/>
    <cellStyle name="Normal 15 7 2 3" xfId="7305" xr:uid="{794FB720-0D24-4134-BB99-6167EFFFC30A}"/>
    <cellStyle name="Normal 15 7 2 3 2" xfId="14013" xr:uid="{30D5B33A-B919-4CA2-84FF-4C6CE7AA6C86}"/>
    <cellStyle name="Normal 15 7 2 3 3" xfId="19352" xr:uid="{D3F92C46-0157-4E4B-9096-2648D6F6D09A}"/>
    <cellStyle name="Normal 15 7 2 3 4" xfId="23452" xr:uid="{35CEC034-2CC5-4546-9132-63F9BC1E623F}"/>
    <cellStyle name="Normal 15 7 2 4" xfId="10723" xr:uid="{D6880B03-BE5A-4A65-A574-041FC78C46BD}"/>
    <cellStyle name="Normal 15 7 2 5" xfId="17221" xr:uid="{81F5DA20-4788-4A87-8D46-A9180FFBEEF2}"/>
    <cellStyle name="Normal 15 7 2 6" xfId="21525" xr:uid="{626A6900-0984-49E0-B70F-0C2C141AAB17}"/>
    <cellStyle name="Normal 15 7 3" xfId="5217" xr:uid="{3FF6670D-384D-445A-B31F-166E8D2E568F}"/>
    <cellStyle name="Normal 15 7 3 2" xfId="8806" xr:uid="{CB7E3A40-5ABA-435E-AC1B-130A95C8BB38}"/>
    <cellStyle name="Normal 15 7 3 2 2" xfId="15514" xr:uid="{41AEAE18-CFAA-4614-90FE-F5A0E1741E97}"/>
    <cellStyle name="Normal 15 7 3 2 3" xfId="19943" xr:uid="{93BC13B8-BE8E-4ED8-8626-178071DC74B3}"/>
    <cellStyle name="Normal 15 7 3 2 4" xfId="23977" xr:uid="{66E41A00-9D06-423C-824C-2823FA791979}"/>
    <cellStyle name="Normal 15 7 3 3" xfId="11926" xr:uid="{1F2E3A51-1051-4022-BCF5-FAADA608E19C}"/>
    <cellStyle name="Normal 15 7 3 4" xfId="17909" xr:uid="{3B019F52-0B7D-4CCC-95B1-E29B5CAF3284}"/>
    <cellStyle name="Normal 15 7 3 5" xfId="22049" xr:uid="{1EBD5EC3-9D01-4091-86D0-D614339D7927}"/>
    <cellStyle name="Normal 15 7 4" xfId="6806" xr:uid="{EA521F11-E487-4F58-B270-454C168BC470}"/>
    <cellStyle name="Normal 15 7 4 2" xfId="13514" xr:uid="{537E1D68-7855-4B45-BF3A-CF153B231977}"/>
    <cellStyle name="Normal 15 7 4 3" xfId="18873" xr:uid="{E8B2A83E-8792-4215-8812-E8315FDF9B80}"/>
    <cellStyle name="Normal 15 7 4 4" xfId="22974" xr:uid="{02798905-BA61-4A51-9746-FB04F8C23146}"/>
    <cellStyle name="Normal 15 7 5" xfId="10168" xr:uid="{DF9B3182-EFD1-48EE-92DB-7274F5B1288E}"/>
    <cellStyle name="Normal 15 7 6" xfId="16739" xr:uid="{636AB0B0-4CF2-4B38-9D30-858BB5873BB5}"/>
    <cellStyle name="Normal 15 7 7" xfId="21047" xr:uid="{2B0B22D5-85CB-499D-AA7F-9F4765D4E51F}"/>
    <cellStyle name="Normal 15 8" xfId="2257" xr:uid="{E3551DB9-9945-4A7E-B220-DA99D4B379AA}"/>
    <cellStyle name="Normal 15 8 2" xfId="2980" xr:uid="{5A8554B5-68E1-4978-9992-E669BDA46DA4}"/>
    <cellStyle name="Normal 15 8 2 2" xfId="5220" xr:uid="{6B83BA89-F541-48DD-877E-352A0635E399}"/>
    <cellStyle name="Normal 15 8 2 2 2" xfId="8809" xr:uid="{0AE89D25-7FF5-4891-9D30-01E01BB4EEDD}"/>
    <cellStyle name="Normal 15 8 2 2 2 2" xfId="15517" xr:uid="{A6B9F82B-529B-4136-8F7B-803C493950DC}"/>
    <cellStyle name="Normal 15 8 2 2 2 3" xfId="19946" xr:uid="{EEC49BCA-A7A1-44BB-BCA2-76EE5F75E4C5}"/>
    <cellStyle name="Normal 15 8 2 2 2 4" xfId="23980" xr:uid="{6629FF30-A15E-4628-BBD8-4F2360971568}"/>
    <cellStyle name="Normal 15 8 2 2 3" xfId="11929" xr:uid="{A8942EAC-9890-4B5B-B03C-C69E3CCB67D7}"/>
    <cellStyle name="Normal 15 8 2 2 4" xfId="17912" xr:uid="{E42D0B8D-E50B-4E5E-912F-77EE771831D8}"/>
    <cellStyle name="Normal 15 8 2 2 5" xfId="22052" xr:uid="{04661EA5-3BF6-4EE8-AE53-5F087277A44F}"/>
    <cellStyle name="Normal 15 8 2 3" xfId="7377" xr:uid="{4AA22F7D-6A76-48DA-99AA-76AD39A51943}"/>
    <cellStyle name="Normal 15 8 2 3 2" xfId="14085" xr:uid="{846B999D-4E27-4D2F-8418-42A3AB27993E}"/>
    <cellStyle name="Normal 15 8 2 3 3" xfId="19423" xr:uid="{38DE611C-6BC3-4D45-B3F7-B9CE47B131FC}"/>
    <cellStyle name="Normal 15 8 2 3 4" xfId="23523" xr:uid="{8089D699-6F26-4997-8697-B67AF5D44A48}"/>
    <cellStyle name="Normal 15 8 2 4" xfId="10794" xr:uid="{9D0FD119-0579-44E1-B6BA-1172612C90B0}"/>
    <cellStyle name="Normal 15 8 2 5" xfId="17292" xr:uid="{892AFB95-A64D-4FDD-869D-1EAE85891050}"/>
    <cellStyle name="Normal 15 8 2 6" xfId="21596" xr:uid="{22509799-0EB0-4B06-BDCA-308AE44D0813}"/>
    <cellStyle name="Normal 15 8 3" xfId="5219" xr:uid="{C66C0F7C-03BF-4055-885F-F53D801443D1}"/>
    <cellStyle name="Normal 15 8 3 2" xfId="8808" xr:uid="{AB0A1BB7-B829-489B-B912-77F481E0D600}"/>
    <cellStyle name="Normal 15 8 3 2 2" xfId="15516" xr:uid="{08E6496D-F8D0-4FD9-8138-85539A4BDBFF}"/>
    <cellStyle name="Normal 15 8 3 2 3" xfId="19945" xr:uid="{F9D9BF9E-B764-4F79-A88E-C643EBD241F3}"/>
    <cellStyle name="Normal 15 8 3 2 4" xfId="23979" xr:uid="{957D1355-56BB-4822-9252-698353D66A49}"/>
    <cellStyle name="Normal 15 8 3 3" xfId="11928" xr:uid="{9D08153C-1D30-4660-BBD0-EA6C9F42ECD7}"/>
    <cellStyle name="Normal 15 8 3 4" xfId="17911" xr:uid="{5597605B-E7FB-4FCD-AF0A-161FF2F75EC0}"/>
    <cellStyle name="Normal 15 8 3 5" xfId="22051" xr:uid="{E0EEBF0A-9A07-41A3-B2AA-A48CCDBF52C5}"/>
    <cellStyle name="Normal 15 8 4" xfId="6807" xr:uid="{05A4842D-07E7-454C-8A84-02E3CDF962BF}"/>
    <cellStyle name="Normal 15 8 4 2" xfId="13515" xr:uid="{12F08B48-EB95-4722-BB3D-2E0FDA8FE381}"/>
    <cellStyle name="Normal 15 8 4 3" xfId="18874" xr:uid="{C23235D5-B07E-4D50-AE76-A019A8F2FD95}"/>
    <cellStyle name="Normal 15 8 4 4" xfId="22975" xr:uid="{0C46F34D-6336-490A-AB9C-C0063B65FCA3}"/>
    <cellStyle name="Normal 15 8 5" xfId="10169" xr:uid="{C1ACFC4C-B292-4F01-B798-185B3F372187}"/>
    <cellStyle name="Normal 15 8 6" xfId="16740" xr:uid="{976D817F-6D3E-470D-A12E-29A16D6C57E5}"/>
    <cellStyle name="Normal 15 8 7" xfId="21048" xr:uid="{D807AC97-0503-4AD1-9150-A99A63528682}"/>
    <cellStyle name="Normal 15 9" xfId="2668" xr:uid="{D01B0868-F7AC-47E7-883E-D714C7AE0877}"/>
    <cellStyle name="Normal 15 9 2" xfId="5221" xr:uid="{2B7332F4-C364-4CD7-B7D5-B505B175280E}"/>
    <cellStyle name="Normal 15 9 2 2" xfId="8810" xr:uid="{9845C88F-F0F1-4FE9-AB5E-AD30B7F7C186}"/>
    <cellStyle name="Normal 15 9 2 2 2" xfId="15518" xr:uid="{CB66A88E-A0D4-417B-A75C-24A42879564C}"/>
    <cellStyle name="Normal 15 9 2 2 3" xfId="19947" xr:uid="{1D2BB607-2130-4FD7-A289-533F59DC8E2F}"/>
    <cellStyle name="Normal 15 9 2 2 4" xfId="23981" xr:uid="{EEEA8FD0-4330-4EF8-B448-407E895C64B7}"/>
    <cellStyle name="Normal 15 9 2 3" xfId="11930" xr:uid="{00DBFD12-3381-4D77-955A-F245E59BE4C4}"/>
    <cellStyle name="Normal 15 9 2 4" xfId="17913" xr:uid="{EDEEE23A-08B3-41B9-ADD3-5EFF7F44A73C}"/>
    <cellStyle name="Normal 15 9 2 5" xfId="22053" xr:uid="{0596E8EA-4966-4808-8179-66D989B12D7B}"/>
    <cellStyle name="Normal 15 9 3" xfId="7069" xr:uid="{19C33EC2-D768-4DED-B2F8-B6B0A98605DD}"/>
    <cellStyle name="Normal 15 9 3 2" xfId="13777" xr:uid="{96598958-A2B6-4D57-8243-1EAEC453F0F5}"/>
    <cellStyle name="Normal 15 9 3 3" xfId="19116" xr:uid="{9BD555A3-9ECB-4B6D-A26B-5CF2DC9BB308}"/>
    <cellStyle name="Normal 15 9 3 4" xfId="23216" xr:uid="{BA9392A6-FE6D-4CBA-A421-0A71A846D834}"/>
    <cellStyle name="Normal 15 9 4" xfId="10486" xr:uid="{DBA7726A-74FC-4A4A-8A8E-0299FFC3C598}"/>
    <cellStyle name="Normal 15 9 5" xfId="16985" xr:uid="{90F5766B-186F-41A1-A989-0CC9BC5C3249}"/>
    <cellStyle name="Normal 15 9 6" xfId="21289" xr:uid="{B2A01DDB-C09F-4B41-9577-3D434556E479}"/>
    <cellStyle name="Normal 150" xfId="1059" xr:uid="{D8FB1D53-2433-4B64-B4A9-A1B5882A738C}"/>
    <cellStyle name="Normal 150 2" xfId="4220" xr:uid="{1AB50ACF-BCDD-4DBA-B536-C4CE3CF677C5}"/>
    <cellStyle name="Normal 150 3" xfId="3291" xr:uid="{904EA875-B5F3-407C-8096-974711A639DA}"/>
    <cellStyle name="Normal 151" xfId="1060" xr:uid="{5EDA75DF-2521-495C-8FDD-9C5D6EEB657D}"/>
    <cellStyle name="Normal 151 2" xfId="4221" xr:uid="{64DFECA4-52F6-4743-9DBF-795B7C86DBE8}"/>
    <cellStyle name="Normal 151 3" xfId="3292" xr:uid="{06F611EC-1AAC-4CFD-B89B-C3FBA13CA8EF}"/>
    <cellStyle name="Normal 152" xfId="1061" xr:uid="{87B8CBC2-6717-4E69-9CEB-EDC42D1A1389}"/>
    <cellStyle name="Normal 152 2" xfId="4222" xr:uid="{334B92C6-4EA7-41D1-B9A0-ED258B5D0D72}"/>
    <cellStyle name="Normal 152 3" xfId="3293" xr:uid="{447A5B17-1D56-459F-9EF0-5BC1546D34ED}"/>
    <cellStyle name="Normal 153" xfId="1062" xr:uid="{D683DED5-5BBE-4BE5-8A8E-59F2B157690F}"/>
    <cellStyle name="Normal 153 2" xfId="4223" xr:uid="{25180054-FC74-44A4-8B9A-80174CE3325E}"/>
    <cellStyle name="Normal 153 3" xfId="3294" xr:uid="{CCB2A34A-F6BA-4AA9-8935-9FC769441B57}"/>
    <cellStyle name="Normal 154" xfId="1063" xr:uid="{E674051E-7605-4416-BAF6-7A61B4F7E217}"/>
    <cellStyle name="Normal 154 2" xfId="4224" xr:uid="{327F8812-65A6-4885-92A9-E75F95C8F6ED}"/>
    <cellStyle name="Normal 154 3" xfId="3295" xr:uid="{913E6ED2-81ED-49CF-9CBF-4BC6CFF14218}"/>
    <cellStyle name="Normal 155" xfId="1064" xr:uid="{9E55A99E-F6DC-4236-981B-1AF15F0EC69C}"/>
    <cellStyle name="Normal 155 2" xfId="4225" xr:uid="{363D724D-6DC2-4F09-9430-1D47D3B86289}"/>
    <cellStyle name="Normal 155 3" xfId="3296" xr:uid="{47CA3730-982E-488E-938C-76755065D1D6}"/>
    <cellStyle name="Normal 156" xfId="1065" xr:uid="{BA6275D1-C03D-4C53-94A5-B73BB7B2E22E}"/>
    <cellStyle name="Normal 156 2" xfId="4226" xr:uid="{775A199D-833B-4325-A5F9-EF713C436253}"/>
    <cellStyle name="Normal 156 3" xfId="3297" xr:uid="{07A10FAC-0622-42B9-8C55-ACED278304BC}"/>
    <cellStyle name="Normal 157" xfId="1066" xr:uid="{327E3DED-47E3-40E3-9A5E-8B4FEB1AAE7D}"/>
    <cellStyle name="Normal 157 2" xfId="4227" xr:uid="{C9393299-64EB-47CF-83A1-7EB7838EE1F5}"/>
    <cellStyle name="Normal 157 3" xfId="3298" xr:uid="{74E7FDBC-F0D0-4CA7-9891-59684C155903}"/>
    <cellStyle name="Normal 158" xfId="1067" xr:uid="{296C993E-C9FD-409A-838F-87F5947B99EB}"/>
    <cellStyle name="Normal 158 2" xfId="4228" xr:uid="{0F04534E-2C78-42CC-93E5-8029BCDBE6D0}"/>
    <cellStyle name="Normal 158 3" xfId="3299" xr:uid="{A2BCB24A-7E02-4DF9-9B00-62C509F5DD33}"/>
    <cellStyle name="Normal 159" xfId="1068" xr:uid="{AF8565EE-1A30-4B14-A280-7B26BED812DE}"/>
    <cellStyle name="Normal 159 2" xfId="4229" xr:uid="{21C5DB3A-4FF5-4AA4-9C29-5D03D9CF0EAB}"/>
    <cellStyle name="Normal 159 3" xfId="3300" xr:uid="{C53401EC-FADB-490C-A6DE-24F9B7E0C8CE}"/>
    <cellStyle name="Normal 16" xfId="138" xr:uid="{79B77659-DFA2-4BB7-BE60-F98856C78D5D}"/>
    <cellStyle name="Normal 16 10" xfId="5222" xr:uid="{513A10D6-7B6E-47EF-BD4E-0F5526A293DF}"/>
    <cellStyle name="Normal 16 10 2" xfId="8811" xr:uid="{11B092EF-2664-4E0B-B08A-C2E37BF76EB8}"/>
    <cellStyle name="Normal 16 10 2 2" xfId="15519" xr:uid="{F029EDF8-45DC-449A-8841-96F7C6D924BB}"/>
    <cellStyle name="Normal 16 10 2 3" xfId="19948" xr:uid="{280D5372-3FF0-4A63-BED1-C3CB674A60A4}"/>
    <cellStyle name="Normal 16 10 2 4" xfId="23982" xr:uid="{B8B357D8-DC5D-48E2-99D6-6D43276DE4A5}"/>
    <cellStyle name="Normal 16 10 3" xfId="11931" xr:uid="{E0056786-9684-4BCC-8A6E-F1FCDA2EEF87}"/>
    <cellStyle name="Normal 16 10 4" xfId="17914" xr:uid="{732035D0-AEFF-4BA4-8835-1C9C65978C03}"/>
    <cellStyle name="Normal 16 10 5" xfId="22054" xr:uid="{64CD8773-8EB4-4951-A5A8-E90B4F6E606B}"/>
    <cellStyle name="Normal 16 11" xfId="6293" xr:uid="{5A2F4137-651C-4BDE-96B0-9318A2B49A3D}"/>
    <cellStyle name="Normal 16 11 2" xfId="13001" xr:uid="{B8F76FB5-3302-4498-B0B2-9BC01A8D1023}"/>
    <cellStyle name="Normal 16 11 3" xfId="18634" xr:uid="{24A5E027-EE90-4BDB-BAB7-BF221546448E}"/>
    <cellStyle name="Normal 16 11 4" xfId="22754" xr:uid="{1271E82D-3F20-432B-AE57-D63E734A729C}"/>
    <cellStyle name="Normal 16 12" xfId="9531" xr:uid="{725F197B-ABDB-4E11-9924-2B838E0479DF}"/>
    <cellStyle name="Normal 16 13" xfId="16230" xr:uid="{4260471F-E549-4E54-AE60-F2E1CD188DAE}"/>
    <cellStyle name="Normal 16 14" xfId="20827" xr:uid="{7414D2E2-CE92-4CB8-B3F6-B930149A9C9A}"/>
    <cellStyle name="Normal 16 2" xfId="1070" xr:uid="{D15458D8-7181-487E-A2E8-A111CA132D98}"/>
    <cellStyle name="Normal 16 2 2" xfId="2258" xr:uid="{F068C570-A466-4717-B854-3A0B85E49C83}"/>
    <cellStyle name="Normal 16 2 2 2" xfId="2259" xr:uid="{F5E6A96B-56AE-4682-BFF3-C9EAF09D72AB}"/>
    <cellStyle name="Normal 16 2 2 2 2" xfId="3051" xr:uid="{A0DAF180-504E-4041-9735-426B4356D16B}"/>
    <cellStyle name="Normal 16 2 2 2 2 2" xfId="5225" xr:uid="{39B8C4A2-4C5A-48C0-880C-7572CF9D8C56}"/>
    <cellStyle name="Normal 16 2 2 2 2 2 2" xfId="8814" xr:uid="{B9F5163C-4D25-4526-A603-104FCA82CE5B}"/>
    <cellStyle name="Normal 16 2 2 2 2 2 2 2" xfId="15522" xr:uid="{EA70629D-6022-4F28-BD40-ADA7E0192916}"/>
    <cellStyle name="Normal 16 2 2 2 2 2 2 3" xfId="19951" xr:uid="{F4021850-6E8E-47FB-A3FC-912D33E6892B}"/>
    <cellStyle name="Normal 16 2 2 2 2 2 2 4" xfId="23985" xr:uid="{B0334BFD-B91A-4BDC-8EC0-99637EB5AC0A}"/>
    <cellStyle name="Normal 16 2 2 2 2 2 3" xfId="11934" xr:uid="{FECD71E8-96EE-4173-9BE7-1AE86EBF9FA7}"/>
    <cellStyle name="Normal 16 2 2 2 2 2 4" xfId="17917" xr:uid="{7AE0670A-2E9B-4242-ADB5-F7130C459B17}"/>
    <cellStyle name="Normal 16 2 2 2 2 2 5" xfId="22057" xr:uid="{F038E05D-CE35-4AC6-BC90-097A0135975B}"/>
    <cellStyle name="Normal 16 2 2 2 2 3" xfId="7448" xr:uid="{847FA77B-D8AC-41FF-89EF-268D9119A712}"/>
    <cellStyle name="Normal 16 2 2 2 2 3 2" xfId="14156" xr:uid="{7B5AE639-CAF7-4DEA-AF14-ED1555C51344}"/>
    <cellStyle name="Normal 16 2 2 2 2 3 3" xfId="19494" xr:uid="{4C010416-4EAF-405E-83C1-A280CFD0C62D}"/>
    <cellStyle name="Normal 16 2 2 2 2 3 4" xfId="23594" xr:uid="{C93186A0-A8E4-4ACB-9601-62992A3D2FB9}"/>
    <cellStyle name="Normal 16 2 2 2 2 4" xfId="10865" xr:uid="{6D628D23-C74F-4246-A313-DD8DF835663F}"/>
    <cellStyle name="Normal 16 2 2 2 2 5" xfId="17363" xr:uid="{CDCD7344-3AAD-4953-96E8-9772AD776490}"/>
    <cellStyle name="Normal 16 2 2 2 2 6" xfId="21667" xr:uid="{CE770196-A660-4E1D-ACDB-136A3B487417}"/>
    <cellStyle name="Normal 16 2 2 2 3" xfId="5224" xr:uid="{B7E57BA5-84BD-4DC3-9E4C-BC8D2F2D1F78}"/>
    <cellStyle name="Normal 16 2 2 2 3 2" xfId="8813" xr:uid="{EA8F2466-CB42-4324-8217-6C8828D84638}"/>
    <cellStyle name="Normal 16 2 2 2 3 2 2" xfId="15521" xr:uid="{DAC9457A-561E-456A-9EED-657BFCEDCD91}"/>
    <cellStyle name="Normal 16 2 2 2 3 2 3" xfId="19950" xr:uid="{253F38ED-CA39-4D90-AECD-65436D21E462}"/>
    <cellStyle name="Normal 16 2 2 2 3 2 4" xfId="23984" xr:uid="{AD334287-E997-41AE-B77D-2074F3E061D0}"/>
    <cellStyle name="Normal 16 2 2 2 3 3" xfId="11933" xr:uid="{23E69A62-CC55-4601-940C-D54E37F0AF15}"/>
    <cellStyle name="Normal 16 2 2 2 3 4" xfId="17916" xr:uid="{D86848C3-8E64-420B-B4D3-A66686F5DBEA}"/>
    <cellStyle name="Normal 16 2 2 2 3 5" xfId="22056" xr:uid="{5856B161-0664-42D3-91A0-7AAD268D7D63}"/>
    <cellStyle name="Normal 16 2 2 2 4" xfId="6809" xr:uid="{16674F4E-5878-4C68-A725-207217F67751}"/>
    <cellStyle name="Normal 16 2 2 2 4 2" xfId="13517" xr:uid="{7B92BEEB-4A25-43B8-AE11-C850517968A5}"/>
    <cellStyle name="Normal 16 2 2 2 4 3" xfId="18876" xr:uid="{1E798F84-77FE-495C-B2BC-E9CF2F620D51}"/>
    <cellStyle name="Normal 16 2 2 2 4 4" xfId="22977" xr:uid="{3E566E01-DAA6-4063-8F4A-1DA4D8E116F6}"/>
    <cellStyle name="Normal 16 2 2 2 5" xfId="10171" xr:uid="{55A944B0-93E6-4B3E-B312-1B4EA50C9BDA}"/>
    <cellStyle name="Normal 16 2 2 2 6" xfId="16742" xr:uid="{25EA3EDF-274F-4556-BBCA-C4AAD04A05D4}"/>
    <cellStyle name="Normal 16 2 2 2 7" xfId="21050" xr:uid="{6D41FCB8-0E75-4BF9-96C4-4B72AAE3980B}"/>
    <cellStyle name="Normal 16 2 2 3" xfId="2758" xr:uid="{1E5ED864-796B-4601-9E0C-7E14D821F3EB}"/>
    <cellStyle name="Normal 16 2 2 3 2" xfId="5226" xr:uid="{E59FD63A-09A4-4046-B065-38BCECAE3335}"/>
    <cellStyle name="Normal 16 2 2 3 2 2" xfId="8815" xr:uid="{02820F44-1FD8-4350-ABF5-2ED9748B45DA}"/>
    <cellStyle name="Normal 16 2 2 3 2 2 2" xfId="15523" xr:uid="{77ED383A-21BD-492B-950D-AE16F7574D45}"/>
    <cellStyle name="Normal 16 2 2 3 2 2 3" xfId="19952" xr:uid="{30E360F0-F699-493B-BE13-CED0BEAC3D86}"/>
    <cellStyle name="Normal 16 2 2 3 2 2 4" xfId="23986" xr:uid="{670DD74D-961D-4690-8945-8531A380EC4E}"/>
    <cellStyle name="Normal 16 2 2 3 2 3" xfId="11935" xr:uid="{A8BB4D79-1B39-4012-9CAE-95C65267031A}"/>
    <cellStyle name="Normal 16 2 2 3 2 4" xfId="17918" xr:uid="{680C8860-0E7F-4690-A3BC-2D828E16FCF7}"/>
    <cellStyle name="Normal 16 2 2 3 2 5" xfId="22058" xr:uid="{9CFB8A72-1F53-4018-BB3A-E5FB7CC6FF56}"/>
    <cellStyle name="Normal 16 2 2 3 3" xfId="7156" xr:uid="{008B9CD9-F6A7-4DC9-8BF6-A7AEDE443DFC}"/>
    <cellStyle name="Normal 16 2 2 3 3 2" xfId="13864" xr:uid="{FC3FCC34-FABE-4EB8-B3AC-97E406AD175E}"/>
    <cellStyle name="Normal 16 2 2 3 3 3" xfId="19203" xr:uid="{DEFF92F9-253C-4823-A64A-7E31E0BE9E25}"/>
    <cellStyle name="Normal 16 2 2 3 3 4" xfId="23303" xr:uid="{191FE781-6AAA-4484-901D-E39A7EFF44F9}"/>
    <cellStyle name="Normal 16 2 2 3 4" xfId="10574" xr:uid="{5E0F7352-8C0B-4675-90F4-F019F4DE53CE}"/>
    <cellStyle name="Normal 16 2 2 3 5" xfId="17072" xr:uid="{00EFFC22-A7B9-470F-AFCA-F7BFE668E8B9}"/>
    <cellStyle name="Normal 16 2 2 3 6" xfId="21376" xr:uid="{1B66216F-5075-4971-9E6A-8A6574C3DB14}"/>
    <cellStyle name="Normal 16 2 2 4" xfId="5223" xr:uid="{EC4E4085-6735-4164-A622-D5BD52306F27}"/>
    <cellStyle name="Normal 16 2 2 4 2" xfId="8812" xr:uid="{31B8A40E-B8F9-4685-AC6B-3DC8F1E5FBC9}"/>
    <cellStyle name="Normal 16 2 2 4 2 2" xfId="15520" xr:uid="{CD427DCA-00EF-4FE7-BC37-7B097A7AB4F1}"/>
    <cellStyle name="Normal 16 2 2 4 2 3" xfId="19949" xr:uid="{5BECDF7A-DC52-4920-A7DE-F29B92C3271B}"/>
    <cellStyle name="Normal 16 2 2 4 2 4" xfId="23983" xr:uid="{0E4661BD-3B42-4201-B3FF-D04D01E507B5}"/>
    <cellStyle name="Normal 16 2 2 4 3" xfId="11932" xr:uid="{5DCAFD0E-4484-4EA8-9D79-EFC3BA94E1DB}"/>
    <cellStyle name="Normal 16 2 2 4 4" xfId="17915" xr:uid="{BF0AE0AC-FF7C-4C1D-96FF-839917C4032A}"/>
    <cellStyle name="Normal 16 2 2 4 5" xfId="22055" xr:uid="{2EE9E2C0-1717-4238-89C8-33DCD294C20C}"/>
    <cellStyle name="Normal 16 2 2 5" xfId="6808" xr:uid="{298D1E49-7553-400A-9F23-248BF0A9DE3E}"/>
    <cellStyle name="Normal 16 2 2 5 2" xfId="13516" xr:uid="{5DDD2251-CC10-482F-93B3-BE76E070DB7A}"/>
    <cellStyle name="Normal 16 2 2 5 3" xfId="18875" xr:uid="{823158E1-D1CE-4D9C-9DC6-48C703186A68}"/>
    <cellStyle name="Normal 16 2 2 5 4" xfId="22976" xr:uid="{BCEAEF0C-DBBA-4714-9C1A-F7BC006BB72A}"/>
    <cellStyle name="Normal 16 2 2 6" xfId="10170" xr:uid="{34335C24-322F-48DA-8B8E-2B11AE461944}"/>
    <cellStyle name="Normal 16 2 2 7" xfId="16741" xr:uid="{7F90DD0F-3D3D-4C4A-842A-C8561E0710C8}"/>
    <cellStyle name="Normal 16 2 2 8" xfId="21049" xr:uid="{B2B33465-9D3A-4263-87ED-AA9F9705FA37}"/>
    <cellStyle name="Normal 16 2 3" xfId="2260" xr:uid="{8FFEB24D-6CDC-403B-80D3-1914B147FB3B}"/>
    <cellStyle name="Normal 16 2 3 2" xfId="2759" xr:uid="{0CDC1CD5-026A-4EE3-9081-69C01DEEFCDF}"/>
    <cellStyle name="Normal 16 2 3 2 2" xfId="5228" xr:uid="{F02E1D7D-8FA0-465C-950F-E24A0FC77291}"/>
    <cellStyle name="Normal 16 2 3 2 2 2" xfId="8817" xr:uid="{6C4A0759-672C-40AA-A031-D43ACD4075B3}"/>
    <cellStyle name="Normal 16 2 3 2 2 2 2" xfId="15525" xr:uid="{74EEF49C-C297-4045-9DB4-88C3D3EEEFA6}"/>
    <cellStyle name="Normal 16 2 3 2 2 2 3" xfId="19954" xr:uid="{6FE25C29-57FA-467F-839B-369E2A185854}"/>
    <cellStyle name="Normal 16 2 3 2 2 2 4" xfId="23988" xr:uid="{CA024BEB-C499-451A-B834-593ECC73037A}"/>
    <cellStyle name="Normal 16 2 3 2 2 3" xfId="11937" xr:uid="{A255D31F-2A30-4663-A1E4-7C8D65AD195C}"/>
    <cellStyle name="Normal 16 2 3 2 2 4" xfId="17920" xr:uid="{5C2F3D6D-FC64-4A6E-810E-DD8DC97B69F6}"/>
    <cellStyle name="Normal 16 2 3 2 2 5" xfId="22060" xr:uid="{157735C0-ADEF-4AC4-9624-F5C933203456}"/>
    <cellStyle name="Normal 16 2 3 2 3" xfId="7157" xr:uid="{A51B10F0-55E3-4B2D-9D08-D9B18214F605}"/>
    <cellStyle name="Normal 16 2 3 2 3 2" xfId="13865" xr:uid="{ED5A1711-9B1B-4F56-9F8E-0A621CD453E2}"/>
    <cellStyle name="Normal 16 2 3 2 3 3" xfId="19204" xr:uid="{7C7C2EEA-4206-4D40-AF2A-ABFD4B441EE4}"/>
    <cellStyle name="Normal 16 2 3 2 3 4" xfId="23304" xr:uid="{4AB9C313-7A7C-4DE9-B039-F47D44CA55F4}"/>
    <cellStyle name="Normal 16 2 3 2 4" xfId="10575" xr:uid="{DE170FB3-F7E5-4B8D-B051-ABDF947A0B1A}"/>
    <cellStyle name="Normal 16 2 3 2 5" xfId="17073" xr:uid="{96B5579A-F46E-457D-996B-17EA5BF699FB}"/>
    <cellStyle name="Normal 16 2 3 2 6" xfId="21377" xr:uid="{029EE707-BA1D-4BB0-8B19-D2759F7954B1}"/>
    <cellStyle name="Normal 16 2 3 3" xfId="5227" xr:uid="{28E8E8E9-5496-4B88-99DF-E896FBBF6E86}"/>
    <cellStyle name="Normal 16 2 3 3 2" xfId="8816" xr:uid="{9FACC857-3402-4A88-90F2-7B9C48F0DC29}"/>
    <cellStyle name="Normal 16 2 3 3 2 2" xfId="15524" xr:uid="{227B5D84-95AE-4E44-906A-C0527980366F}"/>
    <cellStyle name="Normal 16 2 3 3 2 3" xfId="19953" xr:uid="{4D5D504B-669F-4494-8901-2A393090878A}"/>
    <cellStyle name="Normal 16 2 3 3 2 4" xfId="23987" xr:uid="{4D3A0574-8357-4B09-9B02-32482534D22E}"/>
    <cellStyle name="Normal 16 2 3 3 3" xfId="11936" xr:uid="{FAA18278-67D5-4B4E-A8E7-0EA7AC7470E5}"/>
    <cellStyle name="Normal 16 2 3 3 4" xfId="17919" xr:uid="{B14AF13D-AE99-4CE9-B47D-D997309D52B0}"/>
    <cellStyle name="Normal 16 2 3 3 5" xfId="22059" xr:uid="{CDC630ED-1A85-4C85-9870-D00D219C9619}"/>
    <cellStyle name="Normal 16 2 3 4" xfId="6810" xr:uid="{647D91B1-0D84-4940-BC87-2502883D9893}"/>
    <cellStyle name="Normal 16 2 3 4 2" xfId="13518" xr:uid="{A6DD3F56-1428-4388-937A-4EE456D4265A}"/>
    <cellStyle name="Normal 16 2 3 4 3" xfId="18877" xr:uid="{76E0CF82-3F33-4964-9FF2-B405126B094C}"/>
    <cellStyle name="Normal 16 2 3 4 4" xfId="22978" xr:uid="{4BF34816-7F1E-45E1-84EF-9EEB00F284E9}"/>
    <cellStyle name="Normal 16 2 3 5" xfId="10172" xr:uid="{7BD598AF-AD26-4E74-BF91-51F6EB988256}"/>
    <cellStyle name="Normal 16 2 3 6" xfId="16743" xr:uid="{D29EA0A1-E4BA-45D8-9FC7-E53C70A89F73}"/>
    <cellStyle name="Normal 16 2 3 7" xfId="21051" xr:uid="{46D2201E-9318-45B7-9DF9-DD297FD46E87}"/>
    <cellStyle name="Normal 16 2 4" xfId="2261" xr:uid="{EEE19B76-0FCD-4D44-BAA1-05B8E2D44516}"/>
    <cellStyle name="Normal 16 2 4 2" xfId="2861" xr:uid="{FA46D301-3D54-4B1A-94E4-17690DC07905}"/>
    <cellStyle name="Normal 16 2 4 2 2" xfId="5230" xr:uid="{5984EBAD-44B2-4303-A978-D4E646C70828}"/>
    <cellStyle name="Normal 16 2 4 2 2 2" xfId="8819" xr:uid="{A356C453-8DA2-4CDF-B46C-3B0006B6AC31}"/>
    <cellStyle name="Normal 16 2 4 2 2 2 2" xfId="15527" xr:uid="{B91422EB-CF75-4C26-B5E9-E6B2E3B6E820}"/>
    <cellStyle name="Normal 16 2 4 2 2 2 3" xfId="19956" xr:uid="{BB5E0124-31E0-492D-B9D0-50A2D01237A3}"/>
    <cellStyle name="Normal 16 2 4 2 2 2 4" xfId="23990" xr:uid="{3F402D56-0896-4834-97BE-32C712475DA0}"/>
    <cellStyle name="Normal 16 2 4 2 2 3" xfId="11939" xr:uid="{08D1D82F-1422-4B8F-A936-1ACD03A2F382}"/>
    <cellStyle name="Normal 16 2 4 2 2 4" xfId="17922" xr:uid="{CF4082A6-4B93-4E12-B284-96096F7C208F}"/>
    <cellStyle name="Normal 16 2 4 2 2 5" xfId="22062" xr:uid="{CE61881F-C696-4E11-9CD2-9947A589AD45}"/>
    <cellStyle name="Normal 16 2 4 2 3" xfId="7258" xr:uid="{5B66011E-6B3F-46C8-B125-BEFA595F142C}"/>
    <cellStyle name="Normal 16 2 4 2 3 2" xfId="13966" xr:uid="{6232CD58-2893-458D-B765-FAECBD0E68EB}"/>
    <cellStyle name="Normal 16 2 4 2 3 3" xfId="19305" xr:uid="{F34130D5-E134-46C6-A76C-B3209A0C0684}"/>
    <cellStyle name="Normal 16 2 4 2 3 4" xfId="23405" xr:uid="{A64D01BA-8BDC-4236-8AB0-62B0632E6AD3}"/>
    <cellStyle name="Normal 16 2 4 2 4" xfId="10676" xr:uid="{6FD40CC7-D0B9-4405-9099-0BC8FD7E637F}"/>
    <cellStyle name="Normal 16 2 4 2 5" xfId="17174" xr:uid="{DA05FB7C-8419-4E16-ABCF-9C3C474D2ACD}"/>
    <cellStyle name="Normal 16 2 4 2 6" xfId="21478" xr:uid="{A9BB467B-D180-4917-A561-61B3307E0299}"/>
    <cellStyle name="Normal 16 2 4 3" xfId="5229" xr:uid="{76F9F19B-2833-443C-81F5-B8A3E5784C96}"/>
    <cellStyle name="Normal 16 2 4 3 2" xfId="8818" xr:uid="{13771D3D-DE3F-4103-8251-6563532F50A8}"/>
    <cellStyle name="Normal 16 2 4 3 2 2" xfId="15526" xr:uid="{76AB4175-5D1F-4587-83D7-B4BFE6936B7A}"/>
    <cellStyle name="Normal 16 2 4 3 2 3" xfId="19955" xr:uid="{05FD7903-ABE2-4EC9-B0DE-6B8820F071B7}"/>
    <cellStyle name="Normal 16 2 4 3 2 4" xfId="23989" xr:uid="{D363678A-D776-4DC7-A3C8-062A3E41874D}"/>
    <cellStyle name="Normal 16 2 4 3 3" xfId="11938" xr:uid="{3695B5D5-4E9A-426D-84FA-27550FA337FF}"/>
    <cellStyle name="Normal 16 2 4 3 4" xfId="17921" xr:uid="{22CDE17A-CD39-48A1-90D2-D6AE424347C6}"/>
    <cellStyle name="Normal 16 2 4 3 5" xfId="22061" xr:uid="{143871EF-4F8F-4E39-BB3E-E50D03DDF6F4}"/>
    <cellStyle name="Normal 16 2 4 4" xfId="6811" xr:uid="{BBD47524-4CB5-4357-81F4-E5D40446D35C}"/>
    <cellStyle name="Normal 16 2 4 4 2" xfId="13519" xr:uid="{7EACEFA3-A241-448C-ABF8-59E990C82DBF}"/>
    <cellStyle name="Normal 16 2 4 4 3" xfId="18878" xr:uid="{DE9A9886-8F3B-4DE8-A1C9-7972F9BD0722}"/>
    <cellStyle name="Normal 16 2 4 4 4" xfId="22979" xr:uid="{CA9B20E1-5D0F-4497-A001-F5992AF74157}"/>
    <cellStyle name="Normal 16 2 4 5" xfId="10173" xr:uid="{B86572C1-0D68-47A5-9B99-C08D128B4968}"/>
    <cellStyle name="Normal 16 2 4 6" xfId="16744" xr:uid="{34FB4937-572F-4C75-93B6-DC2EDD7CFF11}"/>
    <cellStyle name="Normal 16 2 4 7" xfId="21052" xr:uid="{2C15E063-D9B9-4783-8593-1EC27BCEB8CE}"/>
    <cellStyle name="Normal 16 2 5" xfId="2262" xr:uid="{4EFA8066-634D-4958-A419-00529EC263DE}"/>
    <cellStyle name="Normal 16 2 5 2" xfId="2911" xr:uid="{0D3F8CEF-7A57-4BAB-BB45-42AEA01C686F}"/>
    <cellStyle name="Normal 16 2 5 2 2" xfId="5232" xr:uid="{141BE3A9-BF35-4CA0-B0D5-6F96D9E987CC}"/>
    <cellStyle name="Normal 16 2 5 2 2 2" xfId="8821" xr:uid="{01717A5C-7FF1-45FD-A4C2-406BBAFCAEA0}"/>
    <cellStyle name="Normal 16 2 5 2 2 2 2" xfId="15529" xr:uid="{2D59F327-C571-4801-AE6B-990798AD9F6A}"/>
    <cellStyle name="Normal 16 2 5 2 2 2 3" xfId="19958" xr:uid="{25F587E6-B090-47A3-A3A7-0CE34A594ACB}"/>
    <cellStyle name="Normal 16 2 5 2 2 2 4" xfId="23992" xr:uid="{EF9101DE-5F93-4223-B8EC-DCE78F09C3E2}"/>
    <cellStyle name="Normal 16 2 5 2 2 3" xfId="11941" xr:uid="{860CA15C-EBBF-41F1-9973-BC20BF5F3E7B}"/>
    <cellStyle name="Normal 16 2 5 2 2 4" xfId="17924" xr:uid="{B1B58499-F044-49CA-BEB9-964CA02660BA}"/>
    <cellStyle name="Normal 16 2 5 2 2 5" xfId="22064" xr:uid="{F9509605-19C0-4156-A61A-30F5176F4E9B}"/>
    <cellStyle name="Normal 16 2 5 2 3" xfId="7308" xr:uid="{13C5AC17-2349-476C-9B60-199AA72864F6}"/>
    <cellStyle name="Normal 16 2 5 2 3 2" xfId="14016" xr:uid="{11524AC8-C21C-4EB0-9ACF-5E27D6D3A572}"/>
    <cellStyle name="Normal 16 2 5 2 3 3" xfId="19355" xr:uid="{E0CCE85C-DF97-4E35-8E4A-DB7A4E9C572D}"/>
    <cellStyle name="Normal 16 2 5 2 3 4" xfId="23455" xr:uid="{E30BFB82-09C6-4638-9E79-E050AD4F2A44}"/>
    <cellStyle name="Normal 16 2 5 2 4" xfId="10726" xr:uid="{52A65F53-D628-49D7-9D9E-3A9FC8F5C346}"/>
    <cellStyle name="Normal 16 2 5 2 5" xfId="17224" xr:uid="{E60ACA20-D3B8-4AF0-89C2-06FD309D68B5}"/>
    <cellStyle name="Normal 16 2 5 2 6" xfId="21528" xr:uid="{148F6F11-843F-47F1-8D53-D404DDC83F21}"/>
    <cellStyle name="Normal 16 2 5 3" xfId="5231" xr:uid="{B472D708-1B6D-4CE2-B364-0A4D090800C9}"/>
    <cellStyle name="Normal 16 2 5 3 2" xfId="8820" xr:uid="{3D07AD1C-BCDE-4A65-B5A1-D14B7E83B30C}"/>
    <cellStyle name="Normal 16 2 5 3 2 2" xfId="15528" xr:uid="{F4901865-47F5-4A36-BDD6-51305CACB812}"/>
    <cellStyle name="Normal 16 2 5 3 2 3" xfId="19957" xr:uid="{673D9F4E-6D65-4460-B856-A2818A1F007E}"/>
    <cellStyle name="Normal 16 2 5 3 2 4" xfId="23991" xr:uid="{4058F174-EBE5-4133-8935-0C62B3B47D05}"/>
    <cellStyle name="Normal 16 2 5 3 3" xfId="11940" xr:uid="{E87B7451-1A47-4BC1-B9CF-FBB4206F3641}"/>
    <cellStyle name="Normal 16 2 5 3 4" xfId="17923" xr:uid="{316A1B5D-0662-4DE4-8D6E-E0EA3F411753}"/>
    <cellStyle name="Normal 16 2 5 3 5" xfId="22063" xr:uid="{51D9CFD5-09C3-494E-B7C8-72CEC22A3C71}"/>
    <cellStyle name="Normal 16 2 5 4" xfId="6812" xr:uid="{F53E1ACB-69FF-4D62-85ED-357A6625F002}"/>
    <cellStyle name="Normal 16 2 5 4 2" xfId="13520" xr:uid="{2BDEFF51-166D-4B1B-BA3B-5BBE969216D2}"/>
    <cellStyle name="Normal 16 2 5 4 3" xfId="18879" xr:uid="{7663E939-3E42-4F9A-B638-DE96449A9DA8}"/>
    <cellStyle name="Normal 16 2 5 4 4" xfId="22980" xr:uid="{AAA6EA00-E878-4DE6-A02F-90CA63B4B3C0}"/>
    <cellStyle name="Normal 16 2 5 5" xfId="10174" xr:uid="{13392C52-D1C9-4F23-8BDA-CBBDE13213B2}"/>
    <cellStyle name="Normal 16 2 5 6" xfId="16745" xr:uid="{F1451066-0C33-4EC1-B7A1-E47224432ABC}"/>
    <cellStyle name="Normal 16 2 5 7" xfId="21053" xr:uid="{EEB33BA8-116D-45E0-918C-A1548771FDF6}"/>
    <cellStyle name="Normal 16 2 6" xfId="2263" xr:uid="{1C201E0C-CC59-44E0-AD8C-419509FEE12F}"/>
    <cellStyle name="Normal 16 2 6 2" xfId="2997" xr:uid="{2A9B5AC2-BF33-489F-A5F9-148CC501E39C}"/>
    <cellStyle name="Normal 16 2 6 2 2" xfId="5234" xr:uid="{0F04CAF7-D58A-48F5-A3AA-0089EB8A211E}"/>
    <cellStyle name="Normal 16 2 6 2 2 2" xfId="8823" xr:uid="{B9C99521-0372-4CD8-A7A1-58A1F3D571DD}"/>
    <cellStyle name="Normal 16 2 6 2 2 2 2" xfId="15531" xr:uid="{2FFD7941-829E-419A-8F36-4A32CEBFEDCA}"/>
    <cellStyle name="Normal 16 2 6 2 2 2 3" xfId="19960" xr:uid="{DAF951B4-2FDE-437D-9BBF-3A16B9833C11}"/>
    <cellStyle name="Normal 16 2 6 2 2 2 4" xfId="23994" xr:uid="{EFF5466E-6C14-4249-A62F-B38F9504048C}"/>
    <cellStyle name="Normal 16 2 6 2 2 3" xfId="11943" xr:uid="{660A5B84-79C6-4B80-8210-EB3395C9EF57}"/>
    <cellStyle name="Normal 16 2 6 2 2 4" xfId="17926" xr:uid="{7F4F9077-58CE-4913-852E-4FAFDB9582B5}"/>
    <cellStyle name="Normal 16 2 6 2 2 5" xfId="22066" xr:uid="{7B4E6E49-AC92-4E5D-8450-027F6C1037D5}"/>
    <cellStyle name="Normal 16 2 6 2 3" xfId="7394" xr:uid="{D6F6DEA3-E21B-452C-97C8-5C8C51A42B59}"/>
    <cellStyle name="Normal 16 2 6 2 3 2" xfId="14102" xr:uid="{F929E5EE-D5DE-48C5-9A79-4019F72E3122}"/>
    <cellStyle name="Normal 16 2 6 2 3 3" xfId="19440" xr:uid="{19AACB21-C833-4083-8275-F57E26CDBA10}"/>
    <cellStyle name="Normal 16 2 6 2 3 4" xfId="23540" xr:uid="{943133A2-660F-4A14-9634-3CC334A0A7C6}"/>
    <cellStyle name="Normal 16 2 6 2 4" xfId="10811" xr:uid="{9EF71D36-AF73-4122-BE7E-4E05F42F6F3B}"/>
    <cellStyle name="Normal 16 2 6 2 5" xfId="17309" xr:uid="{0951CBF6-025E-4663-B645-8BCDF38E4949}"/>
    <cellStyle name="Normal 16 2 6 2 6" xfId="21613" xr:uid="{BB37714B-56E3-4249-B184-53936E0CDF24}"/>
    <cellStyle name="Normal 16 2 6 3" xfId="5233" xr:uid="{1E953135-0ECD-4B20-AA5F-21CB2036EF41}"/>
    <cellStyle name="Normal 16 2 6 3 2" xfId="8822" xr:uid="{635088E5-D212-44B8-9FE9-1F6A5FF0BA55}"/>
    <cellStyle name="Normal 16 2 6 3 2 2" xfId="15530" xr:uid="{25049D7F-C981-43EE-AEA8-A15540D966CB}"/>
    <cellStyle name="Normal 16 2 6 3 2 3" xfId="19959" xr:uid="{FB0F06B0-9B67-4617-B3F9-D1DFA52F5617}"/>
    <cellStyle name="Normal 16 2 6 3 2 4" xfId="23993" xr:uid="{537A49DD-9D02-48A4-A085-1F3DCDDAB51B}"/>
    <cellStyle name="Normal 16 2 6 3 3" xfId="11942" xr:uid="{7597EDC1-86B9-47B8-A4A9-F337E126FB3F}"/>
    <cellStyle name="Normal 16 2 6 3 4" xfId="17925" xr:uid="{A8413801-B8F5-45A2-ACA4-19D53B02C5A7}"/>
    <cellStyle name="Normal 16 2 6 3 5" xfId="22065" xr:uid="{272785C2-3313-48A5-BF39-3883981E3FF4}"/>
    <cellStyle name="Normal 16 2 6 4" xfId="6813" xr:uid="{3EABFFB5-6272-479D-BD42-6F299D6708BD}"/>
    <cellStyle name="Normal 16 2 6 4 2" xfId="13521" xr:uid="{A231A27C-EA50-4004-9E84-B928A831E329}"/>
    <cellStyle name="Normal 16 2 6 4 3" xfId="18880" xr:uid="{453DFC0F-A1DE-444F-A346-5BEE5C9D70BF}"/>
    <cellStyle name="Normal 16 2 6 4 4" xfId="22981" xr:uid="{4D232B79-DD3A-4EA3-AB06-F4E9299216E2}"/>
    <cellStyle name="Normal 16 2 6 5" xfId="10175" xr:uid="{9034E1B7-0809-4A51-938F-91EDE5059C12}"/>
    <cellStyle name="Normal 16 2 6 6" xfId="16746" xr:uid="{9E14D342-86C6-4337-9E4D-BC10FB17AB37}"/>
    <cellStyle name="Normal 16 2 6 7" xfId="21054" xr:uid="{BC92E280-D015-402A-A101-707A72F51380}"/>
    <cellStyle name="Normal 16 2 7" xfId="2264" xr:uid="{02AC9837-A49E-4381-BF08-849A408D25F8}"/>
    <cellStyle name="Normal 16 2 7 2" xfId="4231" xr:uid="{C0412B47-966F-435F-A906-E202B8D49E23}"/>
    <cellStyle name="Normal 16 2 7 3" xfId="3302" xr:uid="{B1F54FA8-43B7-41BB-B1F9-495783914D68}"/>
    <cellStyle name="Normal 16 2 8" xfId="2686" xr:uid="{A7CE7253-5A68-48FC-A877-EA65EC0DE3BF}"/>
    <cellStyle name="Normal 16 2 8 2" xfId="5235" xr:uid="{1049EBFB-65E8-44ED-9BE2-807486155F4A}"/>
    <cellStyle name="Normal 16 2 8 2 2" xfId="8824" xr:uid="{64DF70F4-86B0-47D4-BCA6-922CDCBE95B0}"/>
    <cellStyle name="Normal 16 2 8 2 2 2" xfId="15532" xr:uid="{63ACBB7A-AE8F-446E-B486-28548EA92B01}"/>
    <cellStyle name="Normal 16 2 8 2 2 3" xfId="19961" xr:uid="{2603D679-9BAC-40CE-BF01-E1EB73479734}"/>
    <cellStyle name="Normal 16 2 8 2 2 4" xfId="23995" xr:uid="{F6BBB462-B406-4506-AA81-73A3A38BE004}"/>
    <cellStyle name="Normal 16 2 8 2 3" xfId="11944" xr:uid="{87DAB716-180A-4958-AB8F-D362B43AD4B1}"/>
    <cellStyle name="Normal 16 2 8 2 4" xfId="17927" xr:uid="{5200F6D9-29FD-450D-A05B-E56AB8F3D5F3}"/>
    <cellStyle name="Normal 16 2 8 2 5" xfId="22067" xr:uid="{3A324650-05B7-4019-837A-46B962B3EBB0}"/>
    <cellStyle name="Normal 16 2 8 3" xfId="7086" xr:uid="{4EC3D1DB-A620-482C-BB65-95703FA15221}"/>
    <cellStyle name="Normal 16 2 8 3 2" xfId="13794" xr:uid="{DBEE1B38-939F-4A90-B6F3-43433B274C16}"/>
    <cellStyle name="Normal 16 2 8 3 3" xfId="19133" xr:uid="{BE64E577-F511-4E07-AC22-48721630B400}"/>
    <cellStyle name="Normal 16 2 8 3 4" xfId="23233" xr:uid="{3CA92216-A7A8-49BD-98F1-C35A3943A73C}"/>
    <cellStyle name="Normal 16 2 8 4" xfId="10503" xr:uid="{F369198D-EB61-49DC-AD18-54FABD6789BA}"/>
    <cellStyle name="Normal 16 2 8 5" xfId="17002" xr:uid="{D33B2B6E-EF67-4821-9359-2ABD08FAFEF8}"/>
    <cellStyle name="Normal 16 2 8 6" xfId="21306" xr:uid="{3D1FF018-11C2-4434-A927-849D9ABF5A76}"/>
    <cellStyle name="Normal 16 3" xfId="1069" xr:uid="{D902E7B4-6208-4348-AB6B-346D96F8A65F}"/>
    <cellStyle name="Normal 16 3 2" xfId="2265" xr:uid="{16376D03-421B-4CBD-9187-E6C6DB41746F}"/>
    <cellStyle name="Normal 16 3 2 2" xfId="2760" xr:uid="{1A1CFE65-CA69-4318-A4C0-C0C714C21112}"/>
    <cellStyle name="Normal 16 3 2 2 2" xfId="5237" xr:uid="{6D5FB035-4893-48B9-A667-BD4E342BEEF1}"/>
    <cellStyle name="Normal 16 3 2 2 2 2" xfId="8826" xr:uid="{32448E21-1B23-4F39-A675-099DE3735A53}"/>
    <cellStyle name="Normal 16 3 2 2 2 2 2" xfId="15534" xr:uid="{E1A8C34E-BBBF-4DC9-835D-1A8527783B52}"/>
    <cellStyle name="Normal 16 3 2 2 2 2 3" xfId="19963" xr:uid="{3D36630F-DAD9-4471-98C4-58C56F6FC4AF}"/>
    <cellStyle name="Normal 16 3 2 2 2 2 4" xfId="23997" xr:uid="{05661910-226D-4D48-AD44-6E3EE55A330C}"/>
    <cellStyle name="Normal 16 3 2 2 2 3" xfId="11946" xr:uid="{B142675A-344E-4F3E-BB2C-20C5DCA0A88F}"/>
    <cellStyle name="Normal 16 3 2 2 2 4" xfId="17929" xr:uid="{5FD49A34-C34B-4235-858E-E98A2A0FF626}"/>
    <cellStyle name="Normal 16 3 2 2 2 5" xfId="22069" xr:uid="{CD0A0761-AB71-4D91-9EE4-F59A8ED763F1}"/>
    <cellStyle name="Normal 16 3 2 2 3" xfId="7158" xr:uid="{04967AC4-054B-49D9-98C7-1E78F4D2E1AF}"/>
    <cellStyle name="Normal 16 3 2 2 3 2" xfId="13866" xr:uid="{F7B3E7D8-5632-460F-9222-D06FF1E56457}"/>
    <cellStyle name="Normal 16 3 2 2 3 3" xfId="19205" xr:uid="{EE04DE36-BD75-4B5C-93DE-AED6E4F47D0A}"/>
    <cellStyle name="Normal 16 3 2 2 3 4" xfId="23305" xr:uid="{96D809ED-CC0C-4DA0-ADBF-698BC9FE8C80}"/>
    <cellStyle name="Normal 16 3 2 2 4" xfId="10576" xr:uid="{EF547A36-6E3C-469F-ACA7-15FA038ED0BB}"/>
    <cellStyle name="Normal 16 3 2 2 5" xfId="17074" xr:uid="{996D3BB4-1F7C-406B-AEBF-30ADA0C0F41B}"/>
    <cellStyle name="Normal 16 3 2 2 6" xfId="21378" xr:uid="{07618F4B-3054-4F69-A26A-4D47D1F2C777}"/>
    <cellStyle name="Normal 16 3 2 3" xfId="5236" xr:uid="{CD3F5D7B-8E84-4A85-837F-E480DE63552C}"/>
    <cellStyle name="Normal 16 3 2 3 2" xfId="8825" xr:uid="{AE0B89A9-6E37-4A6B-83BC-880D6CEDAA3C}"/>
    <cellStyle name="Normal 16 3 2 3 2 2" xfId="15533" xr:uid="{4F3D503E-13ED-4F27-92F0-465653725530}"/>
    <cellStyle name="Normal 16 3 2 3 2 3" xfId="19962" xr:uid="{1E23B788-B1BB-499F-8A22-E08A987BABD2}"/>
    <cellStyle name="Normal 16 3 2 3 2 4" xfId="23996" xr:uid="{4CF4177C-D0D5-4E79-86CF-9B01F16BDA0D}"/>
    <cellStyle name="Normal 16 3 2 3 3" xfId="11945" xr:uid="{6E754596-3AF5-43E3-9F72-5A6367E29982}"/>
    <cellStyle name="Normal 16 3 2 3 4" xfId="17928" xr:uid="{6B27A1BD-F19A-4A96-AF18-23773370F339}"/>
    <cellStyle name="Normal 16 3 2 3 5" xfId="22068" xr:uid="{9344FAB1-FD8E-4252-B12D-E9CC6CAC1CA5}"/>
    <cellStyle name="Normal 16 3 2 4" xfId="6814" xr:uid="{683982C5-A8D2-4D58-9A29-D21F68B5E314}"/>
    <cellStyle name="Normal 16 3 2 4 2" xfId="13522" xr:uid="{0E343B2D-1E01-4790-94FE-9B8055B26FD8}"/>
    <cellStyle name="Normal 16 3 2 4 3" xfId="18881" xr:uid="{F84B9025-30C5-4BA1-88BC-6224CF33AD58}"/>
    <cellStyle name="Normal 16 3 2 4 4" xfId="22982" xr:uid="{62228464-84F9-46A7-B88E-1C837ADF0972}"/>
    <cellStyle name="Normal 16 3 2 5" xfId="10176" xr:uid="{47815C94-4DCB-461E-B0FE-300F1846ABD6}"/>
    <cellStyle name="Normal 16 3 2 6" xfId="16747" xr:uid="{C1E7BEDB-A138-4861-AF8F-E0BD4D53E8D4}"/>
    <cellStyle name="Normal 16 3 2 7" xfId="21055" xr:uid="{A5622E6B-34FA-4232-B48A-2C8158135B55}"/>
    <cellStyle name="Normal 16 3 3" xfId="2266" xr:uid="{154ED8F0-B539-4D91-81E1-C5C3FD72E655}"/>
    <cellStyle name="Normal 16 3 3 2" xfId="3032" xr:uid="{871282AF-ACE3-44B7-ABBD-5F855585052E}"/>
    <cellStyle name="Normal 16 3 3 2 2" xfId="5239" xr:uid="{048415D9-61D1-428C-8A5D-6CF9698A80A6}"/>
    <cellStyle name="Normal 16 3 3 2 2 2" xfId="8828" xr:uid="{7BB634F8-BE22-495B-B4FC-D673DA651CC6}"/>
    <cellStyle name="Normal 16 3 3 2 2 2 2" xfId="15536" xr:uid="{B6B9C02C-9BAD-4BE7-9893-D3BC7617400C}"/>
    <cellStyle name="Normal 16 3 3 2 2 2 3" xfId="19965" xr:uid="{65C3014C-67A7-4BD7-9D85-E5E1363FFC53}"/>
    <cellStyle name="Normal 16 3 3 2 2 2 4" xfId="23999" xr:uid="{FCA64A01-0AC6-4C2D-B9C0-1539B1CB968F}"/>
    <cellStyle name="Normal 16 3 3 2 2 3" xfId="11948" xr:uid="{47327DB9-6AD4-4E39-A4A2-13EC0FCE958D}"/>
    <cellStyle name="Normal 16 3 3 2 2 4" xfId="17931" xr:uid="{DAB44CDD-0C12-4EA1-9318-3D42BCB57870}"/>
    <cellStyle name="Normal 16 3 3 2 2 5" xfId="22071" xr:uid="{F9039E23-E9DE-405D-81F6-847B5CCAFDD6}"/>
    <cellStyle name="Normal 16 3 3 2 3" xfId="7429" xr:uid="{CE5567AF-C118-4220-8108-FB25CC5E1A78}"/>
    <cellStyle name="Normal 16 3 3 2 3 2" xfId="14137" xr:uid="{13748C28-60AA-4116-B2DB-E271D754A048}"/>
    <cellStyle name="Normal 16 3 3 2 3 3" xfId="19475" xr:uid="{DD3B9078-160C-4660-93E8-6E41DC1DE016}"/>
    <cellStyle name="Normal 16 3 3 2 3 4" xfId="23575" xr:uid="{A5BADFAC-7BEA-4A04-82F6-40C162BD53BD}"/>
    <cellStyle name="Normal 16 3 3 2 4" xfId="10846" xr:uid="{B356DE94-0878-4CDE-A2F3-BF4C4B5F49D0}"/>
    <cellStyle name="Normal 16 3 3 2 5" xfId="17344" xr:uid="{78B3EBCC-8ED8-4642-9B89-97877EF2602A}"/>
    <cellStyle name="Normal 16 3 3 2 6" xfId="21648" xr:uid="{8ED8341B-9976-4F4F-B471-B8827789BC77}"/>
    <cellStyle name="Normal 16 3 3 3" xfId="5238" xr:uid="{72C0331F-A1DD-4A7C-8697-BB33D141B2E4}"/>
    <cellStyle name="Normal 16 3 3 3 2" xfId="8827" xr:uid="{E4CC51DF-0D51-48DB-863E-02A300C983D4}"/>
    <cellStyle name="Normal 16 3 3 3 2 2" xfId="15535" xr:uid="{22BB23F0-831C-48B3-AB3D-C22612C69AB9}"/>
    <cellStyle name="Normal 16 3 3 3 2 3" xfId="19964" xr:uid="{7498BCE7-635C-4C65-AA4B-465175AD5D06}"/>
    <cellStyle name="Normal 16 3 3 3 2 4" xfId="23998" xr:uid="{79337F58-3633-4C4B-AF86-1EA45A5BD95B}"/>
    <cellStyle name="Normal 16 3 3 3 3" xfId="11947" xr:uid="{D2E32C6D-6A3E-478D-909A-DC339B41B656}"/>
    <cellStyle name="Normal 16 3 3 3 4" xfId="17930" xr:uid="{7C1D41C4-7B98-4109-A97A-229EDE6C2651}"/>
    <cellStyle name="Normal 16 3 3 3 5" xfId="22070" xr:uid="{6F9C6400-535E-411C-B53E-890C8F95B60F}"/>
    <cellStyle name="Normal 16 3 3 4" xfId="6815" xr:uid="{0DCCDBA4-0C8C-4B3E-B5FA-A63C6077C362}"/>
    <cellStyle name="Normal 16 3 3 4 2" xfId="13523" xr:uid="{20AC6B22-08B1-4A53-A081-59D5C4662FE2}"/>
    <cellStyle name="Normal 16 3 3 4 3" xfId="18882" xr:uid="{132A6778-B902-4003-8963-8E9BAE4450B9}"/>
    <cellStyle name="Normal 16 3 3 4 4" xfId="22983" xr:uid="{A450FEA5-8EEC-41E1-B217-FED0695FAA1D}"/>
    <cellStyle name="Normal 16 3 3 5" xfId="10177" xr:uid="{66C599DB-5BD7-469F-9043-5721C750A9EC}"/>
    <cellStyle name="Normal 16 3 3 6" xfId="16748" xr:uid="{03D9FA4E-8225-47D6-B5DD-E2154B4128C2}"/>
    <cellStyle name="Normal 16 3 3 7" xfId="21056" xr:uid="{3061F9D4-9EF9-4D3C-8C47-9A54CBCED196}"/>
    <cellStyle name="Normal 16 3 4" xfId="2267" xr:uid="{EE93F097-D617-4451-99ED-2EBA34AFF3AE}"/>
    <cellStyle name="Normal 16 3 4 2" xfId="4230" xr:uid="{81311568-076D-474B-8403-BAB1E7B8643F}"/>
    <cellStyle name="Normal 16 3 4 3" xfId="3301" xr:uid="{D89F2730-65C8-49C5-AD13-4FA5A1F5E8C4}"/>
    <cellStyle name="Normal 16 3 5" xfId="2722" xr:uid="{3DFAECA7-84DC-4B64-BABD-7BB71040198F}"/>
    <cellStyle name="Normal 16 3 5 2" xfId="5240" xr:uid="{618A2304-4A24-4561-A073-E2E4E8E61368}"/>
    <cellStyle name="Normal 16 3 5 2 2" xfId="8829" xr:uid="{E09AED71-2071-4116-AF97-3C8FABDBA4B0}"/>
    <cellStyle name="Normal 16 3 5 2 2 2" xfId="15537" xr:uid="{B2B2BEF5-E654-4C04-ADA4-C670F846B527}"/>
    <cellStyle name="Normal 16 3 5 2 2 3" xfId="19966" xr:uid="{E55476C4-E8D3-4FC9-A74D-9FEE592214EA}"/>
    <cellStyle name="Normal 16 3 5 2 2 4" xfId="24000" xr:uid="{06F44AB8-922A-45A3-A1E2-29CFC6FE16DD}"/>
    <cellStyle name="Normal 16 3 5 2 3" xfId="11949" xr:uid="{5E0D87B1-8BDE-452B-AB44-D8AF70D86C61}"/>
    <cellStyle name="Normal 16 3 5 2 4" xfId="17932" xr:uid="{DA3D69EA-CDD2-411D-8472-9C4FEEE18A21}"/>
    <cellStyle name="Normal 16 3 5 2 5" xfId="22072" xr:uid="{5F47F835-624B-4A13-9100-5CEBE46FE559}"/>
    <cellStyle name="Normal 16 3 5 3" xfId="7121" xr:uid="{8EBC807D-3EE2-4CD8-AFF5-D3D89E128BD0}"/>
    <cellStyle name="Normal 16 3 5 3 2" xfId="13829" xr:uid="{E3FA2770-AF6B-4E53-84DC-42F2515BF5FF}"/>
    <cellStyle name="Normal 16 3 5 3 3" xfId="19168" xr:uid="{EF8B3DCB-2EE9-4885-9D93-38C979FE7A3A}"/>
    <cellStyle name="Normal 16 3 5 3 4" xfId="23268" xr:uid="{6EC036E8-57C6-4B59-BF08-EDD7C8D29E60}"/>
    <cellStyle name="Normal 16 3 5 4" xfId="10539" xr:uid="{D10E1603-582F-4DF2-8D0C-91E9D4517FF8}"/>
    <cellStyle name="Normal 16 3 5 5" xfId="17037" xr:uid="{5BB23612-83EB-4801-8DB4-36F47223153F}"/>
    <cellStyle name="Normal 16 3 5 6" xfId="21341" xr:uid="{B9569867-ED97-49D3-BA7D-86BAE1C6F191}"/>
    <cellStyle name="Normal 16 4" xfId="2268" xr:uid="{7EA00954-6656-41F5-87A1-F343C39A9A6E}"/>
    <cellStyle name="Normal 16 4 2" xfId="2761" xr:uid="{D0429B8E-874F-4051-9030-E4A2A1169CC6}"/>
    <cellStyle name="Normal 16 4 2 2" xfId="5242" xr:uid="{575154CA-9DA4-40A5-9350-94D5E019652B}"/>
    <cellStyle name="Normal 16 4 2 2 2" xfId="8831" xr:uid="{275D547C-4C71-4EB4-B7B0-28013BBBACEC}"/>
    <cellStyle name="Normal 16 4 2 2 2 2" xfId="15539" xr:uid="{3727BA1D-CDE0-4365-8CBF-C5A0FE0961F7}"/>
    <cellStyle name="Normal 16 4 2 2 2 3" xfId="19968" xr:uid="{D4EBFBEE-A3FA-4D44-B7C9-C0E189B27FBC}"/>
    <cellStyle name="Normal 16 4 2 2 2 4" xfId="24002" xr:uid="{AC8B9545-D54A-4198-B067-4C1C6E614915}"/>
    <cellStyle name="Normal 16 4 2 2 3" xfId="11951" xr:uid="{A5E7C8C5-FABF-4EFB-AF4A-FD82B965A984}"/>
    <cellStyle name="Normal 16 4 2 2 4" xfId="17934" xr:uid="{F1037376-7E51-438A-A963-A8B69B0407D8}"/>
    <cellStyle name="Normal 16 4 2 2 5" xfId="22074" xr:uid="{8B48BB55-3EEE-4798-A57D-F2324494B25F}"/>
    <cellStyle name="Normal 16 4 2 3" xfId="7159" xr:uid="{E2BDD5BB-AE46-46E0-9ACC-F7E39CA736C8}"/>
    <cellStyle name="Normal 16 4 2 3 2" xfId="13867" xr:uid="{4A6D1601-092E-42A7-8B40-8B96B7C8E77B}"/>
    <cellStyle name="Normal 16 4 2 3 3" xfId="19206" xr:uid="{1B0F8184-F882-4B6E-9198-D98C335447F1}"/>
    <cellStyle name="Normal 16 4 2 3 4" xfId="23306" xr:uid="{2F94D419-AD62-4AC0-9480-D4CCDA1B9F85}"/>
    <cellStyle name="Normal 16 4 2 4" xfId="10577" xr:uid="{36F41DAF-3968-4689-8926-771EF1E11E15}"/>
    <cellStyle name="Normal 16 4 2 5" xfId="17075" xr:uid="{E06292B3-7F0B-4840-A051-8C823D3F5ABE}"/>
    <cellStyle name="Normal 16 4 2 6" xfId="21379" xr:uid="{AC7ED545-A14B-46B9-AFAA-8824C30356A8}"/>
    <cellStyle name="Normal 16 4 3" xfId="5241" xr:uid="{791DCF78-6F4A-4774-936C-AE4E8E23D158}"/>
    <cellStyle name="Normal 16 4 3 2" xfId="8830" xr:uid="{7B23A40B-AE25-4256-80AB-568B1EDD092B}"/>
    <cellStyle name="Normal 16 4 3 2 2" xfId="15538" xr:uid="{0B76CF16-BD88-4685-AE76-D344BF0C8EBC}"/>
    <cellStyle name="Normal 16 4 3 2 3" xfId="19967" xr:uid="{A87C54D5-DAF6-4A3A-B5ED-B2F699D1A800}"/>
    <cellStyle name="Normal 16 4 3 2 4" xfId="24001" xr:uid="{86FC78B8-3CB3-44DC-B003-5DF6F882B948}"/>
    <cellStyle name="Normal 16 4 3 3" xfId="11950" xr:uid="{B64F1845-7F89-42CE-B9DF-49D179C9E8A1}"/>
    <cellStyle name="Normal 16 4 3 4" xfId="17933" xr:uid="{35605E71-A0EB-40C9-B143-D394B5282999}"/>
    <cellStyle name="Normal 16 4 3 5" xfId="22073" xr:uid="{2D981C09-3C42-40EE-A515-F2D230BAD751}"/>
    <cellStyle name="Normal 16 4 4" xfId="6816" xr:uid="{3723F526-F6C6-45E7-AFB5-121AA90EAD3F}"/>
    <cellStyle name="Normal 16 4 4 2" xfId="13524" xr:uid="{C1136A95-EA24-4A9D-8404-72013EA4558E}"/>
    <cellStyle name="Normal 16 4 4 3" xfId="18883" xr:uid="{8EFC91F4-C10E-4023-BDC5-E6774EBB4781}"/>
    <cellStyle name="Normal 16 4 4 4" xfId="22984" xr:uid="{BA286DCE-1073-499E-B58F-CF83F841AD6A}"/>
    <cellStyle name="Normal 16 4 5" xfId="10178" xr:uid="{35869392-7EC9-4F2B-BE23-170EDB35DABF}"/>
    <cellStyle name="Normal 16 4 6" xfId="16749" xr:uid="{B37139BF-8EE8-45C9-95BA-EB5A43794222}"/>
    <cellStyle name="Normal 16 4 7" xfId="21057" xr:uid="{88E28D13-A00B-48B3-BDEC-DB322B2851FC}"/>
    <cellStyle name="Normal 16 5" xfId="2269" xr:uid="{E2580BAD-EA45-4272-871B-4FC723D9BFD9}"/>
    <cellStyle name="Normal 16 5 2" xfId="2762" xr:uid="{2F7B14A8-623C-4CE4-B952-C7FF39469982}"/>
    <cellStyle name="Normal 16 5 2 2" xfId="5244" xr:uid="{B87D52CA-D12D-474E-95AD-C76CAC526E5E}"/>
    <cellStyle name="Normal 16 5 2 2 2" xfId="8833" xr:uid="{A7625085-C76C-47A4-82E5-08E1557EF8E4}"/>
    <cellStyle name="Normal 16 5 2 2 2 2" xfId="15541" xr:uid="{69D04D86-413A-4168-B17C-FC23C885465A}"/>
    <cellStyle name="Normal 16 5 2 2 2 3" xfId="19970" xr:uid="{F8F97391-E50F-427C-AA38-DCBF8AD9183C}"/>
    <cellStyle name="Normal 16 5 2 2 2 4" xfId="24004" xr:uid="{B55595AD-9F9F-42DB-9A4B-F5372E34874F}"/>
    <cellStyle name="Normal 16 5 2 2 3" xfId="11953" xr:uid="{21A8928D-B635-43B0-A8A9-2704630BCEEC}"/>
    <cellStyle name="Normal 16 5 2 2 4" xfId="17936" xr:uid="{35C02E60-BB19-46FF-AEE2-F62828DCAA91}"/>
    <cellStyle name="Normal 16 5 2 2 5" xfId="22076" xr:uid="{122AE492-365F-4090-8684-8623A2834D5E}"/>
    <cellStyle name="Normal 16 5 2 3" xfId="7160" xr:uid="{5D555283-4AE6-4019-9C23-5B351C3ECEB6}"/>
    <cellStyle name="Normal 16 5 2 3 2" xfId="13868" xr:uid="{CED3FAB2-FCA5-4296-86D1-497B3B47A968}"/>
    <cellStyle name="Normal 16 5 2 3 3" xfId="19207" xr:uid="{347B3E98-A94A-4CAA-8F54-BECC05178E16}"/>
    <cellStyle name="Normal 16 5 2 3 4" xfId="23307" xr:uid="{EADB867E-6DAF-478B-8E89-06E489180309}"/>
    <cellStyle name="Normal 16 5 2 4" xfId="10578" xr:uid="{3305BD9F-86C7-4F03-8E6A-E00B08B09AD0}"/>
    <cellStyle name="Normal 16 5 2 5" xfId="17076" xr:uid="{99B2CD61-988E-4714-9F68-77E9CA214534}"/>
    <cellStyle name="Normal 16 5 2 6" xfId="21380" xr:uid="{7A4B6132-A9B6-4797-8E74-FA362CAB020B}"/>
    <cellStyle name="Normal 16 5 3" xfId="5243" xr:uid="{E8EBFD29-76D5-4AEB-981E-0C299474C4FD}"/>
    <cellStyle name="Normal 16 5 3 2" xfId="8832" xr:uid="{A13CDA23-C935-4C87-BA8B-CBF3FEE5331F}"/>
    <cellStyle name="Normal 16 5 3 2 2" xfId="15540" xr:uid="{1FCC2116-EE44-46F9-B3D0-56CE0538975B}"/>
    <cellStyle name="Normal 16 5 3 2 3" xfId="19969" xr:uid="{49677D82-41BC-4283-A302-F30248A91C86}"/>
    <cellStyle name="Normal 16 5 3 2 4" xfId="24003" xr:uid="{6AFE57A4-4C22-4CFF-B971-32FAAAB1DEAC}"/>
    <cellStyle name="Normal 16 5 3 3" xfId="11952" xr:uid="{54B9F299-1684-4505-BCA7-4EA11324CCA1}"/>
    <cellStyle name="Normal 16 5 3 4" xfId="17935" xr:uid="{2B308042-592F-418B-816D-3EE89AD5CF2A}"/>
    <cellStyle name="Normal 16 5 3 5" xfId="22075" xr:uid="{D59AC00E-328F-41D6-AF52-DF3B9D76406A}"/>
    <cellStyle name="Normal 16 5 4" xfId="6817" xr:uid="{1843D5D1-D1AD-4D17-B359-7D90FF57CCD9}"/>
    <cellStyle name="Normal 16 5 4 2" xfId="13525" xr:uid="{D4F75E68-8D1D-4216-BC02-80CB08F643D4}"/>
    <cellStyle name="Normal 16 5 4 3" xfId="18884" xr:uid="{DA30C207-2147-4292-A4D4-4F14125F7665}"/>
    <cellStyle name="Normal 16 5 4 4" xfId="22985" xr:uid="{D98ACB93-E618-4436-AB27-2C38F86A0330}"/>
    <cellStyle name="Normal 16 5 5" xfId="10179" xr:uid="{DFC6EF54-1409-4538-86A4-5B2188F7F969}"/>
    <cellStyle name="Normal 16 5 6" xfId="16750" xr:uid="{9EFB16C8-86D9-488E-8090-2BA2BDD3329D}"/>
    <cellStyle name="Normal 16 5 7" xfId="21058" xr:uid="{AC1DB320-1F1E-4A76-86BF-F9319BFEF495}"/>
    <cellStyle name="Normal 16 6" xfId="2270" xr:uid="{C50C82A1-8510-4335-9771-46F827D7515B}"/>
    <cellStyle name="Normal 16 6 2" xfId="2860" xr:uid="{6B48C296-E485-49BF-B318-AB1602C229E2}"/>
    <cellStyle name="Normal 16 6 2 2" xfId="5246" xr:uid="{22E7CE38-C390-4A1F-903B-26F04F1D902A}"/>
    <cellStyle name="Normal 16 6 2 2 2" xfId="8835" xr:uid="{5286F74D-1B0F-4B2D-9680-B07253EABF09}"/>
    <cellStyle name="Normal 16 6 2 2 2 2" xfId="15543" xr:uid="{5E597626-45CE-4DDA-B393-104A0E1157E0}"/>
    <cellStyle name="Normal 16 6 2 2 2 3" xfId="19972" xr:uid="{55A2AE1C-C4FE-4306-994B-6EC7999E5927}"/>
    <cellStyle name="Normal 16 6 2 2 2 4" xfId="24006" xr:uid="{1905ED40-44C5-4B02-8403-01A22FE6A2BF}"/>
    <cellStyle name="Normal 16 6 2 2 3" xfId="11955" xr:uid="{45DE4097-89F3-4F66-BF7C-775B4746F290}"/>
    <cellStyle name="Normal 16 6 2 2 4" xfId="17938" xr:uid="{C2CE1676-8B66-4297-911F-78A7C8DB48C4}"/>
    <cellStyle name="Normal 16 6 2 2 5" xfId="22078" xr:uid="{DADDB632-11E4-49B7-88D4-2E2CAEAFE62B}"/>
    <cellStyle name="Normal 16 6 2 3" xfId="7257" xr:uid="{0F3D327E-5286-450E-899C-89DCEAE74A11}"/>
    <cellStyle name="Normal 16 6 2 3 2" xfId="13965" xr:uid="{EBAF6FCC-8293-4F63-857A-7F0A5A659094}"/>
    <cellStyle name="Normal 16 6 2 3 3" xfId="19304" xr:uid="{E75EF7FD-BB80-48DA-BF9F-F61AD07E5F9D}"/>
    <cellStyle name="Normal 16 6 2 3 4" xfId="23404" xr:uid="{D8110E07-EA78-4D99-A1B1-1917686634C1}"/>
    <cellStyle name="Normal 16 6 2 4" xfId="10675" xr:uid="{B2F592AC-FAB7-4B8C-A59D-8FC4BDEFF230}"/>
    <cellStyle name="Normal 16 6 2 5" xfId="17173" xr:uid="{6BA130CC-0EF2-462C-A553-4E1154FBF5AB}"/>
    <cellStyle name="Normal 16 6 2 6" xfId="21477" xr:uid="{C32117AB-FE78-4B90-BD74-9EA8BF7B645D}"/>
    <cellStyle name="Normal 16 6 3" xfId="5245" xr:uid="{208181EE-A68C-473F-81BE-C89F28FBB4D0}"/>
    <cellStyle name="Normal 16 6 3 2" xfId="8834" xr:uid="{1927AC16-EC8C-4942-BE9F-87575D95BC98}"/>
    <cellStyle name="Normal 16 6 3 2 2" xfId="15542" xr:uid="{7F826C6F-7F08-43C8-8E7A-86C4BE710ECC}"/>
    <cellStyle name="Normal 16 6 3 2 3" xfId="19971" xr:uid="{7EEF8581-0328-4396-915E-B720568B7DAD}"/>
    <cellStyle name="Normal 16 6 3 2 4" xfId="24005" xr:uid="{7C99CF55-3ECD-4C9E-A84F-468ED8847FF8}"/>
    <cellStyle name="Normal 16 6 3 3" xfId="11954" xr:uid="{15A18135-8850-4772-A06A-077AF699E82B}"/>
    <cellStyle name="Normal 16 6 3 4" xfId="17937" xr:uid="{7379B895-9FD9-4FDA-AE88-6DCAED738489}"/>
    <cellStyle name="Normal 16 6 3 5" xfId="22077" xr:uid="{0F1CF426-431A-4985-B6C9-3309D8DFCC92}"/>
    <cellStyle name="Normal 16 6 4" xfId="6818" xr:uid="{61F53B1A-931B-405B-B462-BD9CB654757C}"/>
    <cellStyle name="Normal 16 6 4 2" xfId="13526" xr:uid="{C3F9D176-D049-4209-8E5B-BCA1FBC54756}"/>
    <cellStyle name="Normal 16 6 4 3" xfId="18885" xr:uid="{8F89D435-44C6-40E1-B9B9-783D0B255F56}"/>
    <cellStyle name="Normal 16 6 4 4" xfId="22986" xr:uid="{42413C29-30F0-462C-914F-5AB81913DF0B}"/>
    <cellStyle name="Normal 16 6 5" xfId="10180" xr:uid="{30CCB2F5-B958-4985-8F23-BB52E521A924}"/>
    <cellStyle name="Normal 16 6 6" xfId="16751" xr:uid="{88547F3B-A8EC-4EDF-8B14-6E97F7E47969}"/>
    <cellStyle name="Normal 16 6 7" xfId="21059" xr:uid="{9B321665-EC07-4B81-B2FB-8C772F5F7AFD}"/>
    <cellStyle name="Normal 16 7" xfId="2271" xr:uid="{D7345BEF-1F83-4435-81ED-DAAC2EFCD64F}"/>
    <cellStyle name="Normal 16 7 2" xfId="2910" xr:uid="{0B72D68F-A5ED-46A9-BD89-EF7D528650A4}"/>
    <cellStyle name="Normal 16 7 2 2" xfId="5248" xr:uid="{6E9D0F68-61C8-4642-955F-E805FCB6269C}"/>
    <cellStyle name="Normal 16 7 2 2 2" xfId="8837" xr:uid="{AF57DC31-A701-466B-8602-0DD2BD07F4B6}"/>
    <cellStyle name="Normal 16 7 2 2 2 2" xfId="15545" xr:uid="{837820D4-DD54-4D56-B6FC-23B2CAA01BA8}"/>
    <cellStyle name="Normal 16 7 2 2 2 3" xfId="19974" xr:uid="{A2CB9D12-C387-475A-9747-21FEA9489C5A}"/>
    <cellStyle name="Normal 16 7 2 2 2 4" xfId="24008" xr:uid="{C5E43401-8EC4-49AE-9393-5D849DC3E53B}"/>
    <cellStyle name="Normal 16 7 2 2 3" xfId="11957" xr:uid="{8DAAFF2D-EF39-4F05-9667-5E9D27752901}"/>
    <cellStyle name="Normal 16 7 2 2 4" xfId="17940" xr:uid="{0A11D926-5DB1-414F-A614-FFD1987F1F8F}"/>
    <cellStyle name="Normal 16 7 2 2 5" xfId="22080" xr:uid="{41FC92EE-FE35-437E-B866-D4DAAE75EC2C}"/>
    <cellStyle name="Normal 16 7 2 3" xfId="7307" xr:uid="{D66C8C40-6580-441D-A9CB-CC5D1DFE4660}"/>
    <cellStyle name="Normal 16 7 2 3 2" xfId="14015" xr:uid="{79B0DEA0-B8C5-4634-B7A5-5410113481DF}"/>
    <cellStyle name="Normal 16 7 2 3 3" xfId="19354" xr:uid="{942F57F2-6242-4B91-ABA5-986B7547E045}"/>
    <cellStyle name="Normal 16 7 2 3 4" xfId="23454" xr:uid="{5330C040-EFC4-4E50-934B-5E67170BC8D4}"/>
    <cellStyle name="Normal 16 7 2 4" xfId="10725" xr:uid="{9E7E65C1-BBC6-4060-A306-221F55403AD7}"/>
    <cellStyle name="Normal 16 7 2 5" xfId="17223" xr:uid="{5372AC80-CB41-442B-B577-8079AEE1C0F4}"/>
    <cellStyle name="Normal 16 7 2 6" xfId="21527" xr:uid="{2211045F-95E8-4B45-9E06-EF584BD89EC7}"/>
    <cellStyle name="Normal 16 7 3" xfId="5247" xr:uid="{37290312-6D89-4CE0-8A56-28B7A8B3C5D4}"/>
    <cellStyle name="Normal 16 7 3 2" xfId="8836" xr:uid="{6DED021E-7C74-475D-860E-569215E1EDF6}"/>
    <cellStyle name="Normal 16 7 3 2 2" xfId="15544" xr:uid="{4E88D579-BC11-42AD-ACCB-FB72FB47D8FB}"/>
    <cellStyle name="Normal 16 7 3 2 3" xfId="19973" xr:uid="{DBC2C0A5-0899-44A7-80D6-78F0C33B82EE}"/>
    <cellStyle name="Normal 16 7 3 2 4" xfId="24007" xr:uid="{3C605C17-E420-4789-A715-2ABF9275D834}"/>
    <cellStyle name="Normal 16 7 3 3" xfId="11956" xr:uid="{4737D311-C78C-49F6-B19B-30AEFC8A39BC}"/>
    <cellStyle name="Normal 16 7 3 4" xfId="17939" xr:uid="{F38E3118-E8BC-4E15-A7D4-3E933A09A627}"/>
    <cellStyle name="Normal 16 7 3 5" xfId="22079" xr:uid="{494112A5-F42D-432C-9E3A-AEB7DB0CF456}"/>
    <cellStyle name="Normal 16 7 4" xfId="6819" xr:uid="{E8549805-BB11-4E70-99BD-998F0DA461F6}"/>
    <cellStyle name="Normal 16 7 4 2" xfId="13527" xr:uid="{1A82ECB9-068C-433D-8328-5FA67D149FA6}"/>
    <cellStyle name="Normal 16 7 4 3" xfId="18886" xr:uid="{6DD24157-5A99-4133-9A68-138A2E1441D9}"/>
    <cellStyle name="Normal 16 7 4 4" xfId="22987" xr:uid="{E78D729F-4FFB-4A18-8504-852F39D50BED}"/>
    <cellStyle name="Normal 16 7 5" xfId="10181" xr:uid="{482E1928-10FA-48C4-9506-55A6E7885E1A}"/>
    <cellStyle name="Normal 16 7 6" xfId="16752" xr:uid="{4DE14961-E301-409E-835A-A87C42DA12D6}"/>
    <cellStyle name="Normal 16 7 7" xfId="21060" xr:uid="{A6AFB54F-25B5-4A8E-9A68-08A1FA081A97}"/>
    <cellStyle name="Normal 16 8" xfId="2272" xr:uid="{1221EF4B-3262-474D-B1B7-45842A792CBC}"/>
    <cellStyle name="Normal 16 8 2" xfId="2984" xr:uid="{87FC403E-2957-4CEB-B1BA-A8E5955BFC99}"/>
    <cellStyle name="Normal 16 8 2 2" xfId="5250" xr:uid="{20A84FA1-4393-4ABE-A619-7309F3BB444E}"/>
    <cellStyle name="Normal 16 8 2 2 2" xfId="8839" xr:uid="{2AE9D5F2-1DC8-4598-BD0A-1C2DB2231157}"/>
    <cellStyle name="Normal 16 8 2 2 2 2" xfId="15547" xr:uid="{F89F4B09-7596-4D8C-A1C5-4FE8606558CC}"/>
    <cellStyle name="Normal 16 8 2 2 2 3" xfId="19976" xr:uid="{D4622CB3-0AAD-42F4-925F-BF364D650D53}"/>
    <cellStyle name="Normal 16 8 2 2 2 4" xfId="24010" xr:uid="{BB395173-217D-432D-B4A0-A67CB23438EB}"/>
    <cellStyle name="Normal 16 8 2 2 3" xfId="11959" xr:uid="{E9ECB572-3013-4AB9-A943-D1912E282CDB}"/>
    <cellStyle name="Normal 16 8 2 2 4" xfId="17942" xr:uid="{4B804940-3EA5-47AF-95AB-258A97A5BD42}"/>
    <cellStyle name="Normal 16 8 2 2 5" xfId="22082" xr:uid="{0B290197-F3D9-456C-8594-132DD27F7394}"/>
    <cellStyle name="Normal 16 8 2 3" xfId="7381" xr:uid="{56A91194-06A5-4E10-BC09-B758F2331683}"/>
    <cellStyle name="Normal 16 8 2 3 2" xfId="14089" xr:uid="{2231C84E-2DB1-4450-B605-5A6E8894B110}"/>
    <cellStyle name="Normal 16 8 2 3 3" xfId="19427" xr:uid="{70915F14-ACF8-43FE-AFA8-8719050D8EA2}"/>
    <cellStyle name="Normal 16 8 2 3 4" xfId="23527" xr:uid="{97E2FC36-0F43-44FD-86D4-EC9BA81ED739}"/>
    <cellStyle name="Normal 16 8 2 4" xfId="10798" xr:uid="{A6ADDA2D-1109-4094-A6CD-47E869ABF00F}"/>
    <cellStyle name="Normal 16 8 2 5" xfId="17296" xr:uid="{0CB66219-2289-4624-AE09-B14267BB442B}"/>
    <cellStyle name="Normal 16 8 2 6" xfId="21600" xr:uid="{FA7E6217-88A2-4A5D-B4E9-D996325CEAD9}"/>
    <cellStyle name="Normal 16 8 3" xfId="5249" xr:uid="{034F054C-314A-4CD4-8CC5-A80499130E05}"/>
    <cellStyle name="Normal 16 8 3 2" xfId="8838" xr:uid="{7D3FD03C-EB2A-42B6-BE06-08D969F252B0}"/>
    <cellStyle name="Normal 16 8 3 2 2" xfId="15546" xr:uid="{11F76095-4EED-43B2-BE90-BBD8A1B08873}"/>
    <cellStyle name="Normal 16 8 3 2 3" xfId="19975" xr:uid="{50665C31-1912-428B-8DD5-6D1647C28BEA}"/>
    <cellStyle name="Normal 16 8 3 2 4" xfId="24009" xr:uid="{57027DFC-1A4F-4708-935C-729474874ED0}"/>
    <cellStyle name="Normal 16 8 3 3" xfId="11958" xr:uid="{C6DF6422-31CA-4FBB-A5DA-02C08C8FBC66}"/>
    <cellStyle name="Normal 16 8 3 4" xfId="17941" xr:uid="{2A7E9514-73B3-430C-BF35-87AAC050E16C}"/>
    <cellStyle name="Normal 16 8 3 5" xfId="22081" xr:uid="{5B041C74-BA86-4DF7-81A1-3F4FA9BCF1CD}"/>
    <cellStyle name="Normal 16 8 4" xfId="6820" xr:uid="{FAE3CBB7-5F50-41CA-8DD1-5945635004CB}"/>
    <cellStyle name="Normal 16 8 4 2" xfId="13528" xr:uid="{56DAD831-B6ED-4E7E-BB51-AD2A43E18017}"/>
    <cellStyle name="Normal 16 8 4 3" xfId="18887" xr:uid="{8B1CAB5D-BB6E-472E-A208-DF55456EB96F}"/>
    <cellStyle name="Normal 16 8 4 4" xfId="22988" xr:uid="{E4D44BA2-9E7F-4320-9EA9-C0A1DC52A2A5}"/>
    <cellStyle name="Normal 16 8 5" xfId="10182" xr:uid="{54F17502-EF2B-42CA-B609-04164C332AB2}"/>
    <cellStyle name="Normal 16 8 6" xfId="16753" xr:uid="{677B6544-FB0D-4805-A463-EA27C05C52B1}"/>
    <cellStyle name="Normal 16 8 7" xfId="21061" xr:uid="{B83FF7CD-58AD-43FB-A7FD-A5D145E2E40C}"/>
    <cellStyle name="Normal 16 9" xfId="2672" xr:uid="{36C9CA2D-4ABC-4E98-B79A-41B02096E190}"/>
    <cellStyle name="Normal 16 9 2" xfId="5251" xr:uid="{E2C8CCC0-F11E-41DF-B13E-1DBC385721E9}"/>
    <cellStyle name="Normal 16 9 2 2" xfId="8840" xr:uid="{F964EAAC-845F-4CA0-8918-AA5BD7AA0E7E}"/>
    <cellStyle name="Normal 16 9 2 2 2" xfId="15548" xr:uid="{C5758EEF-0B98-4F1F-B4F7-ACC658C2F91F}"/>
    <cellStyle name="Normal 16 9 2 2 3" xfId="19977" xr:uid="{35BAB131-C369-4FE7-B419-873D6581CC17}"/>
    <cellStyle name="Normal 16 9 2 2 4" xfId="24011" xr:uid="{7459C23E-B491-4471-A0E7-6D5B289C9A05}"/>
    <cellStyle name="Normal 16 9 2 3" xfId="11960" xr:uid="{18A3C7CC-BE60-4D0D-AE0B-62785E4BCDD6}"/>
    <cellStyle name="Normal 16 9 2 4" xfId="17943" xr:uid="{C735D245-9BD4-41D6-905A-19167C19C6EE}"/>
    <cellStyle name="Normal 16 9 2 5" xfId="22083" xr:uid="{557CA6AF-7354-49CA-9CAF-775E5D88AEF1}"/>
    <cellStyle name="Normal 16 9 3" xfId="7073" xr:uid="{0319D646-3B32-4722-AC7A-A15756D28927}"/>
    <cellStyle name="Normal 16 9 3 2" xfId="13781" xr:uid="{C3281587-238A-4DA8-96B6-0839F0885A6F}"/>
    <cellStyle name="Normal 16 9 3 3" xfId="19120" xr:uid="{72970514-B4CA-40E1-99B2-26EC32025488}"/>
    <cellStyle name="Normal 16 9 3 4" xfId="23220" xr:uid="{4D89184D-6A02-496C-A493-7D24070AB681}"/>
    <cellStyle name="Normal 16 9 4" xfId="10490" xr:uid="{43DD3AE5-881F-4095-9311-6F0758BF4D60}"/>
    <cellStyle name="Normal 16 9 5" xfId="16989" xr:uid="{AC8622A4-0DE1-4B51-B520-70FEABAA9895}"/>
    <cellStyle name="Normal 16 9 6" xfId="21293" xr:uid="{09845DCE-A15C-43C4-8104-15C8130E829A}"/>
    <cellStyle name="Normal 160" xfId="1071" xr:uid="{687C369D-2E4A-4D60-985C-188712DC3765}"/>
    <cellStyle name="Normal 160 2" xfId="4232" xr:uid="{17F8E0D9-94C1-46E8-9082-97E63434AEE5}"/>
    <cellStyle name="Normal 160 3" xfId="3303" xr:uid="{28D09C4F-B6C3-4B73-B6E6-C9EDE698A89D}"/>
    <cellStyle name="Normal 161" xfId="1072" xr:uid="{3513CD9E-0C30-4956-B619-C6222ECFA5A4}"/>
    <cellStyle name="Normal 161 2" xfId="4233" xr:uid="{6238AB35-A8C4-406C-9B0A-5A4441FFCEAA}"/>
    <cellStyle name="Normal 161 3" xfId="3304" xr:uid="{C6506DBA-20AD-4780-9D9B-A99EB4649444}"/>
    <cellStyle name="Normal 162" xfId="1073" xr:uid="{9E0A267F-2441-4B97-94D3-D42A91B7FFE6}"/>
    <cellStyle name="Normal 162 2" xfId="4234" xr:uid="{54B5351D-D3D1-4938-843F-411933E4C8E2}"/>
    <cellStyle name="Normal 162 3" xfId="3305" xr:uid="{CBB079F5-46A1-4798-A44D-F8F669042F86}"/>
    <cellStyle name="Normal 163" xfId="1074" xr:uid="{5EFCD894-355F-4766-A851-26630640A1C6}"/>
    <cellStyle name="Normal 163 2" xfId="4235" xr:uid="{7BA3FEC8-706E-49DF-A9B7-DDADDC7F0539}"/>
    <cellStyle name="Normal 163 3" xfId="3306" xr:uid="{A073BBB4-7B20-49E3-B03D-3D9205354714}"/>
    <cellStyle name="Normal 164" xfId="1075" xr:uid="{5A71F913-28ED-4D10-AD07-F3D602B54DC5}"/>
    <cellStyle name="Normal 164 2" xfId="4236" xr:uid="{1DDDC46A-566C-422A-AF8F-C1D5B6F4DE73}"/>
    <cellStyle name="Normal 164 3" xfId="3307" xr:uid="{2728FA7E-3197-44CD-A5AB-47C788CF3EA1}"/>
    <cellStyle name="Normal 165" xfId="1076" xr:uid="{A8A140DF-E69B-4782-9A2B-621DF7B32EA3}"/>
    <cellStyle name="Normal 165 2" xfId="4237" xr:uid="{FAB168A3-F8D3-466E-845B-143B8C28B24C}"/>
    <cellStyle name="Normal 165 3" xfId="3308" xr:uid="{12D9711B-4E17-418F-8560-938B6F4798C8}"/>
    <cellStyle name="Normal 166" xfId="1077" xr:uid="{9F2A71E7-BF2D-477D-B785-DF40532A7584}"/>
    <cellStyle name="Normal 166 2" xfId="4238" xr:uid="{656159E1-B187-4C5F-8C31-8CA42D9B2165}"/>
    <cellStyle name="Normal 166 3" xfId="3309" xr:uid="{713B5365-B2C9-4450-B89A-B2E4A3B911A9}"/>
    <cellStyle name="Normal 167" xfId="1078" xr:uid="{60F9397A-41A2-4BC7-8B9B-BFB2E77B19A3}"/>
    <cellStyle name="Normal 167 2" xfId="4239" xr:uid="{6AFE6F19-BF55-44FC-9A64-B2848EF1AFB2}"/>
    <cellStyle name="Normal 167 3" xfId="3310" xr:uid="{DE987E0B-5292-464C-A9BF-0FBDA9F6232E}"/>
    <cellStyle name="Normal 168" xfId="1079" xr:uid="{35571CED-5D06-46D5-B8BF-4047B730AC89}"/>
    <cellStyle name="Normal 168 2" xfId="4240" xr:uid="{95AAD294-7494-4087-93C6-9FE00322E972}"/>
    <cellStyle name="Normal 168 3" xfId="3311" xr:uid="{8EA86ADE-6BA0-4417-94C7-19C570F1C9B8}"/>
    <cellStyle name="Normal 169" xfId="1080" xr:uid="{9839DC09-DABD-4AA5-8A22-3593ECF19219}"/>
    <cellStyle name="Normal 169 2" xfId="4241" xr:uid="{F5BA5C7E-CD7C-4ED0-B9D8-556A504C9E6F}"/>
    <cellStyle name="Normal 169 3" xfId="3312" xr:uid="{D57C62C4-614C-4D87-9534-5531A073792C}"/>
    <cellStyle name="Normal 17" xfId="139" xr:uid="{A6E66ED5-DD87-4417-AC89-8D2E4FC10AE7}"/>
    <cellStyle name="Normal 17 10" xfId="9532" xr:uid="{2FD6BEE3-370D-4F47-AA8F-C654DC753A85}"/>
    <cellStyle name="Normal 17 11" xfId="16231" xr:uid="{65B313C6-FDFA-46C8-9136-80D7A76484AE}"/>
    <cellStyle name="Normal 17 12" xfId="20828" xr:uid="{1EF19CE3-BB97-4814-A440-913CBF99B66A}"/>
    <cellStyle name="Normal 17 2" xfId="1082" xr:uid="{C6387050-743A-403F-AF37-0F53004A9657}"/>
    <cellStyle name="Normal 17 2 2" xfId="2273" xr:uid="{EF494608-93D3-4DDD-AB77-2E692268BDEE}"/>
    <cellStyle name="Normal 17 2 2 2" xfId="2274" xr:uid="{B3C5F974-766B-4400-9B35-039550624ED6}"/>
    <cellStyle name="Normal 17 2 2 2 2" xfId="3081" xr:uid="{16236361-FD41-4D28-9A64-96E97B8A044F}"/>
    <cellStyle name="Normal 17 2 2 2 2 2" xfId="5255" xr:uid="{CDB9999D-E200-4435-B153-8350CC8E0EAD}"/>
    <cellStyle name="Normal 17 2 2 2 2 2 2" xfId="8844" xr:uid="{CD08F3CC-2780-4406-9DC0-B4DF2BAC8E94}"/>
    <cellStyle name="Normal 17 2 2 2 2 2 2 2" xfId="15552" xr:uid="{A487FC9A-DDF2-4750-A363-734D69D3C9B3}"/>
    <cellStyle name="Normal 17 2 2 2 2 2 2 3" xfId="19981" xr:uid="{42A57206-0F6E-4167-98A1-09280B224572}"/>
    <cellStyle name="Normal 17 2 2 2 2 2 2 4" xfId="24015" xr:uid="{E6AF4862-6456-4AED-98AC-5355B432618B}"/>
    <cellStyle name="Normal 17 2 2 2 2 2 3" xfId="11964" xr:uid="{7C839812-9E93-401A-A4CC-BCAC2CB2865D}"/>
    <cellStyle name="Normal 17 2 2 2 2 2 4" xfId="17947" xr:uid="{EA86DA6A-7302-4BC9-87E2-CBCC5FBA7DA0}"/>
    <cellStyle name="Normal 17 2 2 2 2 2 5" xfId="22087" xr:uid="{02A3BFBB-AE6D-4726-B676-741D6534591C}"/>
    <cellStyle name="Normal 17 2 2 2 2 3" xfId="7478" xr:uid="{0276C018-02AD-4B1C-9B73-1948F28E594B}"/>
    <cellStyle name="Normal 17 2 2 2 2 3 2" xfId="14186" xr:uid="{4785F606-F274-49FD-9BA1-775CD982B553}"/>
    <cellStyle name="Normal 17 2 2 2 2 3 3" xfId="19524" xr:uid="{B1FBFA65-42AC-46C5-82D1-FDF50FAFE679}"/>
    <cellStyle name="Normal 17 2 2 2 2 3 4" xfId="23624" xr:uid="{CFF88D09-3563-49E1-A2C9-C43653ACF10F}"/>
    <cellStyle name="Normal 17 2 2 2 2 4" xfId="10895" xr:uid="{C47663AC-ED71-4BAB-906D-B719290AAD11}"/>
    <cellStyle name="Normal 17 2 2 2 2 5" xfId="17393" xr:uid="{168BDE9B-5A03-4FA6-8F5D-0840B53FBE31}"/>
    <cellStyle name="Normal 17 2 2 2 2 6" xfId="21697" xr:uid="{089C4CE4-FC9A-4CA6-A452-56E67356DA7F}"/>
    <cellStyle name="Normal 17 2 2 2 3" xfId="5254" xr:uid="{23970131-80E9-47E8-B20A-62107065A7D3}"/>
    <cellStyle name="Normal 17 2 2 2 3 2" xfId="8843" xr:uid="{9AB3CEB4-22A3-46CD-B3BF-99B3ADEF59CB}"/>
    <cellStyle name="Normal 17 2 2 2 3 2 2" xfId="15551" xr:uid="{078A2367-EDEB-445F-97BA-77915B0D013B}"/>
    <cellStyle name="Normal 17 2 2 2 3 2 3" xfId="19980" xr:uid="{7164F761-9055-4F14-AB61-E440BA0ACDB1}"/>
    <cellStyle name="Normal 17 2 2 2 3 2 4" xfId="24014" xr:uid="{09107079-2E65-4E31-8876-C9ADDBC99327}"/>
    <cellStyle name="Normal 17 2 2 2 3 3" xfId="11963" xr:uid="{0912449E-7ED4-44C8-A0EB-8CE1DC246449}"/>
    <cellStyle name="Normal 17 2 2 2 3 4" xfId="17946" xr:uid="{2E8A22C2-13E7-47B0-ACA0-E9F25CCEDBAD}"/>
    <cellStyle name="Normal 17 2 2 2 3 5" xfId="22086" xr:uid="{487BF8B5-C05A-4FDE-89CB-092B64E34B20}"/>
    <cellStyle name="Normal 17 2 2 2 4" xfId="6822" xr:uid="{3D22071B-71F9-47FA-9543-A92FFD8B673F}"/>
    <cellStyle name="Normal 17 2 2 2 4 2" xfId="13530" xr:uid="{E739F999-12CB-456B-A015-34775F4E2DBD}"/>
    <cellStyle name="Normal 17 2 2 2 4 3" xfId="18889" xr:uid="{8F1546B7-AA9B-4FEC-BAD2-6DA1A111C8A2}"/>
    <cellStyle name="Normal 17 2 2 2 4 4" xfId="22990" xr:uid="{4BB64E37-9CBF-4325-B399-A5A5E541B5DD}"/>
    <cellStyle name="Normal 17 2 2 2 5" xfId="10184" xr:uid="{D3D5FD38-3CA4-47AC-8803-16C693C554BF}"/>
    <cellStyle name="Normal 17 2 2 2 6" xfId="16755" xr:uid="{C5F29FC8-C10A-4C6C-89F1-6BD5B7C0A1F8}"/>
    <cellStyle name="Normal 17 2 2 2 7" xfId="21063" xr:uid="{3AF751E0-A31F-4044-B981-E90B816CAF00}"/>
    <cellStyle name="Normal 17 2 2 3" xfId="2863" xr:uid="{511B3BF2-13F5-4D3C-AB3B-0E8FD2071E34}"/>
    <cellStyle name="Normal 17 2 2 3 2" xfId="5256" xr:uid="{0E539854-9F4B-4308-86D0-FD1B18A2540C}"/>
    <cellStyle name="Normal 17 2 2 3 2 2" xfId="8845" xr:uid="{ED1D9A97-11F2-4365-850E-082598D35DB2}"/>
    <cellStyle name="Normal 17 2 2 3 2 2 2" xfId="15553" xr:uid="{8B77A28F-6076-43AB-AF38-A03F87FE5184}"/>
    <cellStyle name="Normal 17 2 2 3 2 2 3" xfId="19982" xr:uid="{B75D8D47-46DC-4AD9-ADCC-78B85FAFC8AE}"/>
    <cellStyle name="Normal 17 2 2 3 2 2 4" xfId="24016" xr:uid="{80AA0F06-93EE-4852-A8B1-A87EB942215A}"/>
    <cellStyle name="Normal 17 2 2 3 2 3" xfId="11965" xr:uid="{5A7B872C-E2CE-4540-8ECE-1F9AE20D6DDE}"/>
    <cellStyle name="Normal 17 2 2 3 2 4" xfId="17948" xr:uid="{9FDF0A66-78F4-413C-92A4-54AB3C51585E}"/>
    <cellStyle name="Normal 17 2 2 3 2 5" xfId="22088" xr:uid="{65D83D31-B393-4AB8-BD3C-0879B8C8C1D4}"/>
    <cellStyle name="Normal 17 2 2 3 3" xfId="7260" xr:uid="{BFFC883B-F8A2-4F97-8354-5105257313AE}"/>
    <cellStyle name="Normal 17 2 2 3 3 2" xfId="13968" xr:uid="{972E1D18-843F-4413-A686-6F6DD2DEE3F4}"/>
    <cellStyle name="Normal 17 2 2 3 3 3" xfId="19307" xr:uid="{83431A49-5343-477B-8FDE-2EC59745777E}"/>
    <cellStyle name="Normal 17 2 2 3 3 4" xfId="23407" xr:uid="{FA363EA3-81A3-4336-9818-DC64AA202DCA}"/>
    <cellStyle name="Normal 17 2 2 3 4" xfId="10678" xr:uid="{3DEF4F44-E51A-495D-B639-B27D204EFB92}"/>
    <cellStyle name="Normal 17 2 2 3 5" xfId="17176" xr:uid="{D8CB3750-24CE-4154-A0FB-D04F463087B7}"/>
    <cellStyle name="Normal 17 2 2 3 6" xfId="21480" xr:uid="{7427B272-B6CF-487F-840E-F8B27229E155}"/>
    <cellStyle name="Normal 17 2 2 4" xfId="5253" xr:uid="{389E5184-C5B2-4EBC-9F92-1D3FBBB70952}"/>
    <cellStyle name="Normal 17 2 2 4 2" xfId="8842" xr:uid="{956A5570-DD3F-42D1-AD91-C98E55502A53}"/>
    <cellStyle name="Normal 17 2 2 4 2 2" xfId="15550" xr:uid="{23C9F589-4055-4267-9CB9-8CE466F259F6}"/>
    <cellStyle name="Normal 17 2 2 4 2 3" xfId="19979" xr:uid="{AAA5E2EA-925E-4D2C-A3D5-E49C88E7AC46}"/>
    <cellStyle name="Normal 17 2 2 4 2 4" xfId="24013" xr:uid="{2CA02FF9-917A-4E51-91F4-6E4D0FE46601}"/>
    <cellStyle name="Normal 17 2 2 4 3" xfId="11962" xr:uid="{19062208-2472-441C-AAE5-0EBF59741E69}"/>
    <cellStyle name="Normal 17 2 2 4 4" xfId="17945" xr:uid="{0F782176-6254-4E6B-80D9-3AD9AA9087E8}"/>
    <cellStyle name="Normal 17 2 2 4 5" xfId="22085" xr:uid="{4154E727-93BD-4289-B726-9880DBD52CD5}"/>
    <cellStyle name="Normal 17 2 2 5" xfId="6821" xr:uid="{48F8A1F6-C42B-434B-A389-2C0E15399FA9}"/>
    <cellStyle name="Normal 17 2 2 5 2" xfId="13529" xr:uid="{711EB60D-F180-429B-B325-8B6D2FFC73FE}"/>
    <cellStyle name="Normal 17 2 2 5 3" xfId="18888" xr:uid="{2062DA7C-AB5D-45F5-AA4C-23317D048333}"/>
    <cellStyle name="Normal 17 2 2 5 4" xfId="22989" xr:uid="{53DA8771-4C1D-4EC5-86FE-F647F13C52C2}"/>
    <cellStyle name="Normal 17 2 2 6" xfId="10183" xr:uid="{C8D9DC8F-3AD4-4695-A48D-FFDB68EEB1F5}"/>
    <cellStyle name="Normal 17 2 2 7" xfId="16754" xr:uid="{5FE8FC4F-A230-4A02-9486-369DE9C62607}"/>
    <cellStyle name="Normal 17 2 2 8" xfId="21062" xr:uid="{7F01ECC1-A38F-4EB3-B3E1-B8B0C7A11815}"/>
    <cellStyle name="Normal 17 2 3" xfId="2275" xr:uid="{C05AD980-0D05-4FA7-9AEA-491403DF56F9}"/>
    <cellStyle name="Normal 17 2 3 2" xfId="2913" xr:uid="{F1EE897A-5279-4FDF-9492-8DDEF9476131}"/>
    <cellStyle name="Normal 17 2 3 2 2" xfId="5258" xr:uid="{7BC23681-5B81-432B-91FC-7ED8B9AA972A}"/>
    <cellStyle name="Normal 17 2 3 2 2 2" xfId="8847" xr:uid="{E223EDE0-8B47-40D5-AC0F-AAE98FE1F00D}"/>
    <cellStyle name="Normal 17 2 3 2 2 2 2" xfId="15555" xr:uid="{AB614DBB-EA0A-444D-BA41-6E886A7037EF}"/>
    <cellStyle name="Normal 17 2 3 2 2 2 3" xfId="19984" xr:uid="{1BA31085-4F71-4A74-8CCF-16470D1B0A32}"/>
    <cellStyle name="Normal 17 2 3 2 2 2 4" xfId="24018" xr:uid="{BD733A44-A8E1-40AB-BC1F-7D0AE1020752}"/>
    <cellStyle name="Normal 17 2 3 2 2 3" xfId="11967" xr:uid="{C0F588C8-5A03-4930-87E5-658459723689}"/>
    <cellStyle name="Normal 17 2 3 2 2 4" xfId="17950" xr:uid="{86ADA448-337C-43C4-88E6-051BA4DE2EC5}"/>
    <cellStyle name="Normal 17 2 3 2 2 5" xfId="22090" xr:uid="{B1EC387B-EFD5-4B17-AF27-4A6F5385A884}"/>
    <cellStyle name="Normal 17 2 3 2 3" xfId="7310" xr:uid="{726DBD20-9B6A-4A87-A5A4-5A7530E67999}"/>
    <cellStyle name="Normal 17 2 3 2 3 2" xfId="14018" xr:uid="{C15BB3DC-7FBE-4C39-B85F-A7128EF7C17A}"/>
    <cellStyle name="Normal 17 2 3 2 3 3" xfId="19357" xr:uid="{B627062B-796D-4B9F-8E4B-4F03359709A1}"/>
    <cellStyle name="Normal 17 2 3 2 3 4" xfId="23457" xr:uid="{7B843ED6-EC80-466B-BE9C-67A2B47A8B98}"/>
    <cellStyle name="Normal 17 2 3 2 4" xfId="10728" xr:uid="{4077ED84-C6D0-4B57-B469-97834A7EF035}"/>
    <cellStyle name="Normal 17 2 3 2 5" xfId="17226" xr:uid="{D71B5254-8DA4-4EAF-9C4C-EBDA2A3D7FE2}"/>
    <cellStyle name="Normal 17 2 3 2 6" xfId="21530" xr:uid="{14BB08E1-8CB2-453D-8AC5-1D17A3B00323}"/>
    <cellStyle name="Normal 17 2 3 3" xfId="5257" xr:uid="{8206BD0C-1181-4DC1-96D7-AB6C6D8F4E8B}"/>
    <cellStyle name="Normal 17 2 3 3 2" xfId="8846" xr:uid="{B36EDF3C-7459-4B9F-B7EA-B57A2193E3EF}"/>
    <cellStyle name="Normal 17 2 3 3 2 2" xfId="15554" xr:uid="{6F64BA7B-BA1E-449B-8336-D69371D1E824}"/>
    <cellStyle name="Normal 17 2 3 3 2 3" xfId="19983" xr:uid="{15CBA86D-B3C8-43FD-9E75-24486D380BA8}"/>
    <cellStyle name="Normal 17 2 3 3 2 4" xfId="24017" xr:uid="{761D1175-7E2C-4EC0-9BF2-9837E8D25235}"/>
    <cellStyle name="Normal 17 2 3 3 3" xfId="11966" xr:uid="{3CC60A5C-FDD5-4830-A596-C20295FEE100}"/>
    <cellStyle name="Normal 17 2 3 3 4" xfId="17949" xr:uid="{B30586EF-0C9A-4A6D-88FF-ADB275685A46}"/>
    <cellStyle name="Normal 17 2 3 3 5" xfId="22089" xr:uid="{16F85F0D-6D7E-480A-992A-E9C9B8EF38FA}"/>
    <cellStyle name="Normal 17 2 3 4" xfId="6823" xr:uid="{C3A35156-71BE-49F3-AF7C-4915A1DDF7E6}"/>
    <cellStyle name="Normal 17 2 3 4 2" xfId="13531" xr:uid="{BA58C226-5F62-4C22-8A29-28BE05D94C12}"/>
    <cellStyle name="Normal 17 2 3 4 3" xfId="18890" xr:uid="{478BCE22-45B9-4C31-841A-46854BC785AC}"/>
    <cellStyle name="Normal 17 2 3 4 4" xfId="22991" xr:uid="{64D34FA9-957F-484E-B6D2-E9EC8AAD91BF}"/>
    <cellStyle name="Normal 17 2 3 5" xfId="10185" xr:uid="{3E7B30E0-D9A9-4F87-AEE1-CFCACE7E1D22}"/>
    <cellStyle name="Normal 17 2 3 6" xfId="16756" xr:uid="{680E422D-5E09-4E12-A0E8-D7FAE7BB23B3}"/>
    <cellStyle name="Normal 17 2 3 7" xfId="21064" xr:uid="{0C711297-842A-44DD-ADB2-AC6015E9BD3B}"/>
    <cellStyle name="Normal 17 2 4" xfId="2276" xr:uid="{0DB7C479-9192-4B48-AA81-D546C324E537}"/>
    <cellStyle name="Normal 17 2 4 2" xfId="2998" xr:uid="{E0E81C61-04C9-4E64-8A29-1987A9B7E718}"/>
    <cellStyle name="Normal 17 2 4 2 2" xfId="5260" xr:uid="{65194614-9F7D-4EA3-A436-FB4E58180C58}"/>
    <cellStyle name="Normal 17 2 4 2 2 2" xfId="8849" xr:uid="{D413712E-F1BD-4A1B-9ECA-4DD9D302D551}"/>
    <cellStyle name="Normal 17 2 4 2 2 2 2" xfId="15557" xr:uid="{63331919-961F-4FE1-B6C9-68339CB17CC2}"/>
    <cellStyle name="Normal 17 2 4 2 2 2 3" xfId="19986" xr:uid="{2FB738D4-05A7-4123-B48C-988576CDF3FD}"/>
    <cellStyle name="Normal 17 2 4 2 2 2 4" xfId="24020" xr:uid="{261098AF-6418-4454-BCA7-A2445067F971}"/>
    <cellStyle name="Normal 17 2 4 2 2 3" xfId="11969" xr:uid="{E6398C9E-A4A4-4A93-BC9E-D7B199AE841A}"/>
    <cellStyle name="Normal 17 2 4 2 2 4" xfId="17952" xr:uid="{DC6F3C01-86AD-4746-8AB1-1DB54A84B73F}"/>
    <cellStyle name="Normal 17 2 4 2 2 5" xfId="22092" xr:uid="{EA1C9C1B-0BC2-43D0-A0DB-94CF0497DB0B}"/>
    <cellStyle name="Normal 17 2 4 2 3" xfId="7395" xr:uid="{7C2D961A-1249-4241-9E0C-1D079D2DD38E}"/>
    <cellStyle name="Normal 17 2 4 2 3 2" xfId="14103" xr:uid="{9806B9CA-4897-4856-886E-F0CD5238567F}"/>
    <cellStyle name="Normal 17 2 4 2 3 3" xfId="19441" xr:uid="{7780D204-D975-4192-84D6-7179D3DC64C7}"/>
    <cellStyle name="Normal 17 2 4 2 3 4" xfId="23541" xr:uid="{EE00860F-176A-4DCC-9FF5-840088E02F05}"/>
    <cellStyle name="Normal 17 2 4 2 4" xfId="10812" xr:uid="{C3CF1B05-F876-43D7-BFE2-3A61E134830F}"/>
    <cellStyle name="Normal 17 2 4 2 5" xfId="17310" xr:uid="{3E5A31C6-B163-4B11-A8D3-FA3E9E2ACF94}"/>
    <cellStyle name="Normal 17 2 4 2 6" xfId="21614" xr:uid="{BD4D9048-319E-4247-9634-0879681A52B5}"/>
    <cellStyle name="Normal 17 2 4 3" xfId="5259" xr:uid="{9DF4F00A-1EDD-4A5C-ADA5-02F2B0B72192}"/>
    <cellStyle name="Normal 17 2 4 3 2" xfId="8848" xr:uid="{D49AC810-AC95-4136-81A7-387B4B3C96B5}"/>
    <cellStyle name="Normal 17 2 4 3 2 2" xfId="15556" xr:uid="{B661974A-7D7D-4C52-A594-B366BDD832FF}"/>
    <cellStyle name="Normal 17 2 4 3 2 3" xfId="19985" xr:uid="{C77048D5-94B8-4DB3-A099-D992779438AB}"/>
    <cellStyle name="Normal 17 2 4 3 2 4" xfId="24019" xr:uid="{19E8F42F-CD13-4A94-A27C-B56972ACB2F9}"/>
    <cellStyle name="Normal 17 2 4 3 3" xfId="11968" xr:uid="{F73F963B-AB9B-420F-B3AE-3627411CD8BF}"/>
    <cellStyle name="Normal 17 2 4 3 4" xfId="17951" xr:uid="{ED94D34D-3EBE-4096-9C8E-C9A47390AF62}"/>
    <cellStyle name="Normal 17 2 4 3 5" xfId="22091" xr:uid="{6299326D-60E1-41B6-AFBD-064304BA688F}"/>
    <cellStyle name="Normal 17 2 4 4" xfId="6824" xr:uid="{167E7352-850B-484F-8C37-4E77CB1FF6AC}"/>
    <cellStyle name="Normal 17 2 4 4 2" xfId="13532" xr:uid="{D8A45F22-E75F-471F-B06D-CA048B470500}"/>
    <cellStyle name="Normal 17 2 4 4 3" xfId="18891" xr:uid="{C3DFFF85-719A-4041-AB9A-866E63C8B161}"/>
    <cellStyle name="Normal 17 2 4 4 4" xfId="22992" xr:uid="{03A353D3-6AFF-4B4E-9512-C8780BDCCC27}"/>
    <cellStyle name="Normal 17 2 4 5" xfId="10186" xr:uid="{EFA2F150-FCED-4A64-97B5-EE2A06E28CF1}"/>
    <cellStyle name="Normal 17 2 4 6" xfId="16757" xr:uid="{696BEB08-A259-44BB-805F-FE9ECA13B5DE}"/>
    <cellStyle name="Normal 17 2 4 7" xfId="21065" xr:uid="{EF2424CC-6CD0-42C5-8289-778D2C335B93}"/>
    <cellStyle name="Normal 17 2 5" xfId="2277" xr:uid="{842B79E5-A459-45FE-89A0-6B79B2B09064}"/>
    <cellStyle name="Normal 17 2 5 2" xfId="4243" xr:uid="{ECB29794-8E72-4289-9FD0-955FC7FC6758}"/>
    <cellStyle name="Normal 17 2 5 3" xfId="3314" xr:uid="{8D7A1717-B7C0-4D32-895E-AC7E14F22B57}"/>
    <cellStyle name="Normal 17 2 6" xfId="2687" xr:uid="{74BACF38-735C-413E-B426-9289E5002BAD}"/>
    <cellStyle name="Normal 17 2 6 2" xfId="5261" xr:uid="{624C797E-C6C3-4AC9-98FA-F905BA257241}"/>
    <cellStyle name="Normal 17 2 6 2 2" xfId="8850" xr:uid="{59208D49-2C2E-468F-9245-66024ADE0F70}"/>
    <cellStyle name="Normal 17 2 6 2 2 2" xfId="15558" xr:uid="{FBEE263D-ED3D-4B44-A5D2-33EB37780369}"/>
    <cellStyle name="Normal 17 2 6 2 2 3" xfId="19987" xr:uid="{5C42D731-7E2F-46E0-9704-E05F710E0CE7}"/>
    <cellStyle name="Normal 17 2 6 2 2 4" xfId="24021" xr:uid="{5A743F68-F4CB-48CE-B940-E1F564A13078}"/>
    <cellStyle name="Normal 17 2 6 2 3" xfId="11970" xr:uid="{42FFB352-AFC2-4F0A-903E-597FC23DCE23}"/>
    <cellStyle name="Normal 17 2 6 2 4" xfId="17953" xr:uid="{CACED2AE-0AED-445B-A809-9F8BCFCEF4C9}"/>
    <cellStyle name="Normal 17 2 6 2 5" xfId="22093" xr:uid="{E60179C2-DCB8-4998-AFCF-77D88C34A280}"/>
    <cellStyle name="Normal 17 2 6 3" xfId="7087" xr:uid="{4E1E7E0F-CC1B-4BAB-8035-993E48F44654}"/>
    <cellStyle name="Normal 17 2 6 3 2" xfId="13795" xr:uid="{C9EC69EA-1B56-49E2-ACB6-F05FB76CD212}"/>
    <cellStyle name="Normal 17 2 6 3 3" xfId="19134" xr:uid="{E28DA4FC-F0F8-4983-A130-6DDCAA80F736}"/>
    <cellStyle name="Normal 17 2 6 3 4" xfId="23234" xr:uid="{7DF140A6-7951-4048-87D1-F2FD0EFC6F11}"/>
    <cellStyle name="Normal 17 2 6 4" xfId="10504" xr:uid="{878C4179-1B28-4DF8-B3C1-A5410D2A7F37}"/>
    <cellStyle name="Normal 17 2 6 5" xfId="17003" xr:uid="{7D23260E-FCB6-405E-8506-61E51FD8BBD6}"/>
    <cellStyle name="Normal 17 2 6 6" xfId="21307" xr:uid="{892DA3A5-C562-4D70-8443-52475729341D}"/>
    <cellStyle name="Normal 17 3" xfId="1081" xr:uid="{FD27EAB8-3DAA-4D94-A0B7-0AEA1E935358}"/>
    <cellStyle name="Normal 17 3 2" xfId="2278" xr:uid="{7CC7DE2F-1313-4A60-AFD0-EC35BDDB5693}"/>
    <cellStyle name="Normal 17 3 2 2" xfId="3035" xr:uid="{A8536D72-87E4-4BB9-922E-C5A547352658}"/>
    <cellStyle name="Normal 17 3 2 2 2" xfId="5263" xr:uid="{584C09DA-DF7B-4444-9805-335BB4D05B9C}"/>
    <cellStyle name="Normal 17 3 2 2 2 2" xfId="8852" xr:uid="{C6BA85C0-6E9F-4BCA-9654-95EF42DAB10F}"/>
    <cellStyle name="Normal 17 3 2 2 2 2 2" xfId="15560" xr:uid="{CB4F1FD6-17E9-4D55-A7A9-37235F6D2429}"/>
    <cellStyle name="Normal 17 3 2 2 2 2 3" xfId="19989" xr:uid="{705227EA-E45F-46A7-96C6-41DE390B1C91}"/>
    <cellStyle name="Normal 17 3 2 2 2 2 4" xfId="24023" xr:uid="{876C724D-E4D3-42B1-9FBF-FAAE7B8BCB9D}"/>
    <cellStyle name="Normal 17 3 2 2 2 3" xfId="11972" xr:uid="{CB41587E-8AC8-4AF2-A1EE-AF841CE53502}"/>
    <cellStyle name="Normal 17 3 2 2 2 4" xfId="17955" xr:uid="{8631621E-4885-4F47-930F-A35745DB1F6D}"/>
    <cellStyle name="Normal 17 3 2 2 2 5" xfId="22095" xr:uid="{9344FEA8-E073-40CB-A31A-544D8742E649}"/>
    <cellStyle name="Normal 17 3 2 2 3" xfId="7432" xr:uid="{8298A925-78EE-4E40-B63C-55C5C720ECEC}"/>
    <cellStyle name="Normal 17 3 2 2 3 2" xfId="14140" xr:uid="{F49646AD-06FA-4C73-A5EB-F1F4B3B79231}"/>
    <cellStyle name="Normal 17 3 2 2 3 3" xfId="19478" xr:uid="{9C74169E-D2C0-40D9-A200-AC2FF67758FD}"/>
    <cellStyle name="Normal 17 3 2 2 3 4" xfId="23578" xr:uid="{E4D1B73D-68F1-4F5A-B5C4-D3C971576174}"/>
    <cellStyle name="Normal 17 3 2 2 4" xfId="10849" xr:uid="{23B8ABF3-96D5-4BFD-9F38-7E2A499548A5}"/>
    <cellStyle name="Normal 17 3 2 2 5" xfId="17347" xr:uid="{87B7A66A-A9C7-4AA1-9E1D-224AC69121EE}"/>
    <cellStyle name="Normal 17 3 2 2 6" xfId="21651" xr:uid="{24B72CDA-5482-4AC9-A234-75033232FAFA}"/>
    <cellStyle name="Normal 17 3 2 3" xfId="5262" xr:uid="{E0F28A8A-C255-48EB-9042-FE9BE12ADFA0}"/>
    <cellStyle name="Normal 17 3 2 3 2" xfId="8851" xr:uid="{491C9319-3636-4297-AD17-3E2D2EC0CB4B}"/>
    <cellStyle name="Normal 17 3 2 3 2 2" xfId="15559" xr:uid="{4F7D44F8-F6FF-4D68-A15A-7CB7189CE72E}"/>
    <cellStyle name="Normal 17 3 2 3 2 3" xfId="19988" xr:uid="{610CFFE1-49B1-4E2A-8638-06D56A81431C}"/>
    <cellStyle name="Normal 17 3 2 3 2 4" xfId="24022" xr:uid="{6A5801C1-8540-4F45-83A3-5BAAD14BFD21}"/>
    <cellStyle name="Normal 17 3 2 3 3" xfId="11971" xr:uid="{F79F71B8-FDB4-4583-A075-C0E39B5F0E30}"/>
    <cellStyle name="Normal 17 3 2 3 4" xfId="17954" xr:uid="{EC064412-D129-4271-9D66-083D63ABE236}"/>
    <cellStyle name="Normal 17 3 2 3 5" xfId="22094" xr:uid="{28A6C4D7-CF08-4DEE-AE69-F5F491F7FC92}"/>
    <cellStyle name="Normal 17 3 2 4" xfId="6825" xr:uid="{E9C99684-7EA9-4E33-A2AB-31B48E91E684}"/>
    <cellStyle name="Normal 17 3 2 4 2" xfId="13533" xr:uid="{09298A60-6C7B-4D7A-B60D-C007C37C8506}"/>
    <cellStyle name="Normal 17 3 2 4 3" xfId="18892" xr:uid="{658EC9A5-FD5C-4C13-96D6-13EC5BECA677}"/>
    <cellStyle name="Normal 17 3 2 4 4" xfId="22993" xr:uid="{07CD82B6-6ACC-466A-8C6F-97E5BF371A78}"/>
    <cellStyle name="Normal 17 3 2 5" xfId="10187" xr:uid="{0E16F905-1CDE-4EF8-A14E-D4E25F12BABF}"/>
    <cellStyle name="Normal 17 3 2 6" xfId="16758" xr:uid="{DF8A6613-DBB0-410F-B9BE-F2563F560638}"/>
    <cellStyle name="Normal 17 3 2 7" xfId="21066" xr:uid="{3B781AC2-33CA-4846-88EA-41224FE789DA}"/>
    <cellStyle name="Normal 17 3 3" xfId="2279" xr:uid="{91DE827A-F616-40F3-A51C-24EC35D03DD4}"/>
    <cellStyle name="Normal 17 3 3 2" xfId="4242" xr:uid="{52CCC704-5C4F-4FA3-9579-DCC2BF3DF200}"/>
    <cellStyle name="Normal 17 3 3 3" xfId="3313" xr:uid="{1FBB525A-BBC8-4EF6-BF13-41DC9CD05F39}"/>
    <cellStyle name="Normal 17 3 4" xfId="2725" xr:uid="{C50435A3-8823-413B-8958-D6DFABA72696}"/>
    <cellStyle name="Normal 17 3 4 2" xfId="5264" xr:uid="{BD0E7E6C-E5D7-4968-89D9-F551A1B40B3E}"/>
    <cellStyle name="Normal 17 3 4 2 2" xfId="8853" xr:uid="{2F7F210E-683E-4316-9615-420522C77BAF}"/>
    <cellStyle name="Normal 17 3 4 2 2 2" xfId="15561" xr:uid="{B8307EE0-9E24-4500-A006-C1894CA787C4}"/>
    <cellStyle name="Normal 17 3 4 2 2 3" xfId="19990" xr:uid="{9CFE6998-E6BD-4332-A5C4-3D306E17C398}"/>
    <cellStyle name="Normal 17 3 4 2 2 4" xfId="24024" xr:uid="{C1AF87C2-B3AD-493C-835A-B4715273DEBA}"/>
    <cellStyle name="Normal 17 3 4 2 3" xfId="11973" xr:uid="{8866AA86-ABB4-4BB2-90F7-D532E34C0D6A}"/>
    <cellStyle name="Normal 17 3 4 2 4" xfId="17956" xr:uid="{CD14D44F-CB6E-484F-A0FB-2C671A3B8402}"/>
    <cellStyle name="Normal 17 3 4 2 5" xfId="22096" xr:uid="{51CDBAAB-8B49-4A36-8D6C-8A4006BAE935}"/>
    <cellStyle name="Normal 17 3 4 3" xfId="7124" xr:uid="{7D7CC1AF-ABC3-44FD-9A86-770BA571FDDF}"/>
    <cellStyle name="Normal 17 3 4 3 2" xfId="13832" xr:uid="{FD2CC760-CFC0-4F39-8DB0-CB8C1A7F69EE}"/>
    <cellStyle name="Normal 17 3 4 3 3" xfId="19171" xr:uid="{74C2283F-4982-4F7C-A90A-9B0C8D19FBAF}"/>
    <cellStyle name="Normal 17 3 4 3 4" xfId="23271" xr:uid="{B53E296A-7A07-4037-A99C-AAC7FBCF739C}"/>
    <cellStyle name="Normal 17 3 4 4" xfId="10542" xr:uid="{7E7FFE4C-2825-4422-8277-EAA16DEA3CA1}"/>
    <cellStyle name="Normal 17 3 4 5" xfId="17040" xr:uid="{32D7B569-7F47-4FF4-85E6-6C1146D99B0C}"/>
    <cellStyle name="Normal 17 3 4 6" xfId="21344" xr:uid="{685BB138-7C2E-4AC6-882F-690A042F71EB}"/>
    <cellStyle name="Normal 17 4" xfId="2280" xr:uid="{B3D75109-0E3E-4E6B-975E-E3F270254EA4}"/>
    <cellStyle name="Normal 17 4 2" xfId="2862" xr:uid="{57A3D287-2963-42E2-887D-A79FA9A29F0C}"/>
    <cellStyle name="Normal 17 4 2 2" xfId="5266" xr:uid="{8A10407C-1B95-4978-B960-A1A768447626}"/>
    <cellStyle name="Normal 17 4 2 2 2" xfId="8855" xr:uid="{5BAB7675-DF98-4445-B4B8-2C78DF47F477}"/>
    <cellStyle name="Normal 17 4 2 2 2 2" xfId="15563" xr:uid="{BBE6C66E-FAC8-4BB0-879A-DBBEA4C89A55}"/>
    <cellStyle name="Normal 17 4 2 2 2 3" xfId="19992" xr:uid="{6E18E4CF-56F6-4EBA-98D9-3297A1B893F2}"/>
    <cellStyle name="Normal 17 4 2 2 2 4" xfId="24026" xr:uid="{6F0F6B38-1961-4785-91BD-7EC17890555A}"/>
    <cellStyle name="Normal 17 4 2 2 3" xfId="11975" xr:uid="{6B9089A0-E925-4C7A-A756-EB2AE6AB69D6}"/>
    <cellStyle name="Normal 17 4 2 2 4" xfId="17958" xr:uid="{8609AA1B-3A1B-4A20-8F35-89BE580DFF77}"/>
    <cellStyle name="Normal 17 4 2 2 5" xfId="22098" xr:uid="{79A8506E-8764-4CC8-86FE-A41175CC1DA9}"/>
    <cellStyle name="Normal 17 4 2 3" xfId="7259" xr:uid="{1487772F-FA06-4E63-8899-5E4F21F9965A}"/>
    <cellStyle name="Normal 17 4 2 3 2" xfId="13967" xr:uid="{63FE2D0F-27D4-490D-B170-5A2AA5F5AB9E}"/>
    <cellStyle name="Normal 17 4 2 3 3" xfId="19306" xr:uid="{5C6137AC-4E4B-46D7-A2D5-A78995579BB0}"/>
    <cellStyle name="Normal 17 4 2 3 4" xfId="23406" xr:uid="{FBA3582D-E60E-498D-A006-DC3908D74824}"/>
    <cellStyle name="Normal 17 4 2 4" xfId="10677" xr:uid="{6787CC37-53D2-47A2-A15D-42AAECC81A74}"/>
    <cellStyle name="Normal 17 4 2 5" xfId="17175" xr:uid="{312A66E9-78C5-4050-A32E-E1DB36551485}"/>
    <cellStyle name="Normal 17 4 2 6" xfId="21479" xr:uid="{0DDD5EE8-1D84-49E5-9787-C7701DDF9D1B}"/>
    <cellStyle name="Normal 17 4 3" xfId="5265" xr:uid="{7595F73A-8655-40B1-AA58-92F50885D670}"/>
    <cellStyle name="Normal 17 4 3 2" xfId="8854" xr:uid="{81E53BFA-BD89-43AC-9DF9-2A49B6710183}"/>
    <cellStyle name="Normal 17 4 3 2 2" xfId="15562" xr:uid="{62F4B270-518C-4BB6-9F8D-175BBA8D6EF9}"/>
    <cellStyle name="Normal 17 4 3 2 3" xfId="19991" xr:uid="{CB97DD3B-D9C9-4AF4-9146-F7A2114FBBFF}"/>
    <cellStyle name="Normal 17 4 3 2 4" xfId="24025" xr:uid="{9A6EEEAA-B5D1-41D2-B757-A8F57349D762}"/>
    <cellStyle name="Normal 17 4 3 3" xfId="11974" xr:uid="{DE39DB2B-66EF-4224-959A-1540AA110C44}"/>
    <cellStyle name="Normal 17 4 3 4" xfId="17957" xr:uid="{588E6F6E-51BE-4574-B93C-7812BE225EFE}"/>
    <cellStyle name="Normal 17 4 3 5" xfId="22097" xr:uid="{0F90B50C-4204-4CE3-A752-BA4597D24D61}"/>
    <cellStyle name="Normal 17 4 4" xfId="6826" xr:uid="{0A6809C8-9536-492B-90BB-F2CB535E03E0}"/>
    <cellStyle name="Normal 17 4 4 2" xfId="13534" xr:uid="{DD97F40A-CB66-494E-8ABB-4E68150F03DD}"/>
    <cellStyle name="Normal 17 4 4 3" xfId="18893" xr:uid="{EB46C429-C68D-434C-9B41-112993AF2605}"/>
    <cellStyle name="Normal 17 4 4 4" xfId="22994" xr:uid="{3B70ADE4-8104-4194-B8C3-70E976A162AB}"/>
    <cellStyle name="Normal 17 4 5" xfId="10188" xr:uid="{B39E9FAA-3D93-42DC-997C-5D8C3DE0CC17}"/>
    <cellStyle name="Normal 17 4 6" xfId="16759" xr:uid="{54CF364E-5E76-433E-A721-01D6F1BAB44E}"/>
    <cellStyle name="Normal 17 4 7" xfId="21067" xr:uid="{7E9F6369-AA5B-4914-B37B-0F92E8FD388A}"/>
    <cellStyle name="Normal 17 5" xfId="2281" xr:uid="{5889BB9C-A8D7-457B-A4D1-16E5C31CC526}"/>
    <cellStyle name="Normal 17 5 2" xfId="2912" xr:uid="{9ACE70E2-C038-4264-8418-1EB6BCBDCF5A}"/>
    <cellStyle name="Normal 17 5 2 2" xfId="5268" xr:uid="{8FFFEA75-0DC0-41D4-BC41-721F11BD0344}"/>
    <cellStyle name="Normal 17 5 2 2 2" xfId="8857" xr:uid="{F985E49E-6F43-4666-A531-F72E63BE6BBF}"/>
    <cellStyle name="Normal 17 5 2 2 2 2" xfId="15565" xr:uid="{31436840-8B07-45C8-94E5-6CBEEE701C3C}"/>
    <cellStyle name="Normal 17 5 2 2 2 3" xfId="19994" xr:uid="{293EC37D-67F8-493A-ADE1-FD3ED73781D3}"/>
    <cellStyle name="Normal 17 5 2 2 2 4" xfId="24028" xr:uid="{6F4DF982-A19C-4848-B266-ED1E9A792616}"/>
    <cellStyle name="Normal 17 5 2 2 3" xfId="11977" xr:uid="{BB8757F0-EB30-4B6C-8FAB-551EE8310C6F}"/>
    <cellStyle name="Normal 17 5 2 2 4" xfId="17960" xr:uid="{1E48E711-7D30-4404-ADF4-2815BC7CFA46}"/>
    <cellStyle name="Normal 17 5 2 2 5" xfId="22100" xr:uid="{7E445BDC-D627-4AF5-8972-C2B668D96AEA}"/>
    <cellStyle name="Normal 17 5 2 3" xfId="7309" xr:uid="{A9C10EAF-8B8A-4CE6-A70D-FA312609E235}"/>
    <cellStyle name="Normal 17 5 2 3 2" xfId="14017" xr:uid="{D0968C63-34C7-4317-A2B9-702CF76B1C6E}"/>
    <cellStyle name="Normal 17 5 2 3 3" xfId="19356" xr:uid="{8984C753-855F-4CB1-96EC-70EAAD2351A3}"/>
    <cellStyle name="Normal 17 5 2 3 4" xfId="23456" xr:uid="{8F88F0B6-2A83-4AC5-9428-944290489A06}"/>
    <cellStyle name="Normal 17 5 2 4" xfId="10727" xr:uid="{2A4524BB-62E5-4CA5-B48B-B6A887AC6B09}"/>
    <cellStyle name="Normal 17 5 2 5" xfId="17225" xr:uid="{74D235B4-4F57-4F2A-8675-C0BE724A531F}"/>
    <cellStyle name="Normal 17 5 2 6" xfId="21529" xr:uid="{86FDA511-2F61-40C9-A77F-3789F1DB0557}"/>
    <cellStyle name="Normal 17 5 3" xfId="5267" xr:uid="{9CE7602D-1809-4AEF-A3EA-3F09F97BF178}"/>
    <cellStyle name="Normal 17 5 3 2" xfId="8856" xr:uid="{67B3F11B-215E-49A9-9B9E-2C7D9CF76622}"/>
    <cellStyle name="Normal 17 5 3 2 2" xfId="15564" xr:uid="{14113733-F0AD-4792-B118-1E12B7EEF7DF}"/>
    <cellStyle name="Normal 17 5 3 2 3" xfId="19993" xr:uid="{C2FE4799-0EB2-446F-A5DB-1073C0DDDAD5}"/>
    <cellStyle name="Normal 17 5 3 2 4" xfId="24027" xr:uid="{3E0C9F7E-4D55-4E3D-82E9-36428DAEE1F6}"/>
    <cellStyle name="Normal 17 5 3 3" xfId="11976" xr:uid="{8A1FF872-C8BF-4380-8D6F-5749EC153C42}"/>
    <cellStyle name="Normal 17 5 3 4" xfId="17959" xr:uid="{E7DCE1D0-95FA-4D5D-BEE2-1E5AA97A9A2B}"/>
    <cellStyle name="Normal 17 5 3 5" xfId="22099" xr:uid="{4D53028C-4AFA-48A1-B674-7507FD1DAEA5}"/>
    <cellStyle name="Normal 17 5 4" xfId="6827" xr:uid="{A956184B-A808-451D-9A02-2BC9775B8876}"/>
    <cellStyle name="Normal 17 5 4 2" xfId="13535" xr:uid="{F2A77949-CD20-4739-B922-3C35F60A864F}"/>
    <cellStyle name="Normal 17 5 4 3" xfId="18894" xr:uid="{E4DFFE50-5426-4F0B-8910-7AC231BDC588}"/>
    <cellStyle name="Normal 17 5 4 4" xfId="22995" xr:uid="{53E80264-E793-4183-9B84-D07E2724BD34}"/>
    <cellStyle name="Normal 17 5 5" xfId="10189" xr:uid="{71AC00D6-611C-4D37-9711-118CF4EFFF0D}"/>
    <cellStyle name="Normal 17 5 6" xfId="16760" xr:uid="{9E68EB11-DBB2-497B-A2A9-1A9029252F36}"/>
    <cellStyle name="Normal 17 5 7" xfId="21068" xr:uid="{01411E24-B8D4-4BD9-B07C-EE8E615AF402}"/>
    <cellStyle name="Normal 17 6" xfId="2282" xr:uid="{337EF1AC-327E-4BA4-98CD-64A89E24994A}"/>
    <cellStyle name="Normal 17 6 2" xfId="2987" xr:uid="{28C358F4-074F-41B1-8342-813846B51B3A}"/>
    <cellStyle name="Normal 17 6 2 2" xfId="5270" xr:uid="{9BCB4BB4-6237-4749-8D58-BD55F501DE93}"/>
    <cellStyle name="Normal 17 6 2 2 2" xfId="8859" xr:uid="{17989F03-FDBF-43D9-8AEC-0388429CB9F9}"/>
    <cellStyle name="Normal 17 6 2 2 2 2" xfId="15567" xr:uid="{D95061A1-3076-4085-8E0D-A675AF5F2827}"/>
    <cellStyle name="Normal 17 6 2 2 2 3" xfId="19996" xr:uid="{8B043525-AB15-4E4E-A671-59C367F1D213}"/>
    <cellStyle name="Normal 17 6 2 2 2 4" xfId="24030" xr:uid="{6CD61453-B7D0-4900-9FFC-F7B9CC655E69}"/>
    <cellStyle name="Normal 17 6 2 2 3" xfId="11979" xr:uid="{6E21FA68-B3BC-40F4-9993-0470372A5F00}"/>
    <cellStyle name="Normal 17 6 2 2 4" xfId="17962" xr:uid="{66B07ACF-D7F2-4D22-917A-92BDF33DBED1}"/>
    <cellStyle name="Normal 17 6 2 2 5" xfId="22102" xr:uid="{43251B3E-31C4-4C89-9F91-D64E303CA5D0}"/>
    <cellStyle name="Normal 17 6 2 3" xfId="7384" xr:uid="{D88ACF05-39FF-4DFA-9607-694BD881053E}"/>
    <cellStyle name="Normal 17 6 2 3 2" xfId="14092" xr:uid="{52001152-3DBA-40E6-9CA4-B60E05ECA96A}"/>
    <cellStyle name="Normal 17 6 2 3 3" xfId="19430" xr:uid="{8A76A069-9E75-47AC-92C1-5E48BF067A81}"/>
    <cellStyle name="Normal 17 6 2 3 4" xfId="23530" xr:uid="{A43F4ED8-8B98-4F2F-AB66-3FCBB3481925}"/>
    <cellStyle name="Normal 17 6 2 4" xfId="10801" xr:uid="{16620412-00AA-4D52-85CF-95E23B5D1E6E}"/>
    <cellStyle name="Normal 17 6 2 5" xfId="17299" xr:uid="{60F15C32-7F4A-4249-A607-2C4513B720D6}"/>
    <cellStyle name="Normal 17 6 2 6" xfId="21603" xr:uid="{B218F7CB-1DFB-42A9-ADB6-82F94204201D}"/>
    <cellStyle name="Normal 17 6 3" xfId="5269" xr:uid="{B792C0FF-3439-4A14-88EC-E55D83E2D5D7}"/>
    <cellStyle name="Normal 17 6 3 2" xfId="8858" xr:uid="{ABD2A417-0194-41B9-98A4-6A7065426881}"/>
    <cellStyle name="Normal 17 6 3 2 2" xfId="15566" xr:uid="{DEBB9D67-9C96-496E-ABA2-6DD4979CEA07}"/>
    <cellStyle name="Normal 17 6 3 2 3" xfId="19995" xr:uid="{EA2AA901-AC7C-4330-AD34-EF9CBEC02148}"/>
    <cellStyle name="Normal 17 6 3 2 4" xfId="24029" xr:uid="{47BBA2B6-D3A7-4004-968D-C216CF6BB2D0}"/>
    <cellStyle name="Normal 17 6 3 3" xfId="11978" xr:uid="{03A28EB7-E558-4450-8DF9-6675D3540896}"/>
    <cellStyle name="Normal 17 6 3 4" xfId="17961" xr:uid="{8C2AE91B-30A6-41B5-8294-57DE95BA9B8E}"/>
    <cellStyle name="Normal 17 6 3 5" xfId="22101" xr:uid="{31DCC4A4-D36B-45BD-AD6A-21647F460A4A}"/>
    <cellStyle name="Normal 17 6 4" xfId="6828" xr:uid="{F5E48CC4-7546-4931-BCC6-9569663E4C9B}"/>
    <cellStyle name="Normal 17 6 4 2" xfId="13536" xr:uid="{26DCFADD-87E2-49A3-8385-2DEDA40A0853}"/>
    <cellStyle name="Normal 17 6 4 3" xfId="18895" xr:uid="{E15AFD46-9063-4CF6-88C1-7BA77181E15A}"/>
    <cellStyle name="Normal 17 6 4 4" xfId="22996" xr:uid="{AFCCBB3C-35BE-4608-AA37-D5A90A4E5ACD}"/>
    <cellStyle name="Normal 17 6 5" xfId="10190" xr:uid="{7CD2699C-3282-4747-B272-043D0BA955A2}"/>
    <cellStyle name="Normal 17 6 6" xfId="16761" xr:uid="{3736D3A1-5D04-454C-A792-CE2F50BB59C6}"/>
    <cellStyle name="Normal 17 6 7" xfId="21069" xr:uid="{6706C0E1-1667-4EA2-A088-7F00055AE539}"/>
    <cellStyle name="Normal 17 7" xfId="2676" xr:uid="{FCEC07A4-0DDF-47B2-9314-3E2539FC20D5}"/>
    <cellStyle name="Normal 17 7 2" xfId="5271" xr:uid="{0895B84B-885C-4D44-AA28-A15FC6F8D459}"/>
    <cellStyle name="Normal 17 7 2 2" xfId="8860" xr:uid="{BA1698B9-1A11-48CD-A64E-469C08775708}"/>
    <cellStyle name="Normal 17 7 2 2 2" xfId="15568" xr:uid="{1CDED855-EB5C-4086-BE20-01982D386EF1}"/>
    <cellStyle name="Normal 17 7 2 2 3" xfId="19997" xr:uid="{52551763-2A02-4663-8A98-C69634872126}"/>
    <cellStyle name="Normal 17 7 2 2 4" xfId="24031" xr:uid="{B876686B-EA05-4202-B2BC-50A514B588DA}"/>
    <cellStyle name="Normal 17 7 2 3" xfId="11980" xr:uid="{898E6D2A-29D3-4627-8913-8F76C7BC52DB}"/>
    <cellStyle name="Normal 17 7 2 4" xfId="17963" xr:uid="{E5A8E523-54DC-4D6C-B2BD-004D990BD6FB}"/>
    <cellStyle name="Normal 17 7 2 5" xfId="22103" xr:uid="{CBF04A40-167C-4907-AD34-9B4CECE687F8}"/>
    <cellStyle name="Normal 17 7 3" xfId="7076" xr:uid="{BC737DD8-7A5B-436A-A5BA-4514FDE084C9}"/>
    <cellStyle name="Normal 17 7 3 2" xfId="13784" xr:uid="{6DCA72EA-57DA-4AE5-BCD5-57F2406211E8}"/>
    <cellStyle name="Normal 17 7 3 3" xfId="19123" xr:uid="{39417E59-2BB5-4640-AD10-3EFA300D379D}"/>
    <cellStyle name="Normal 17 7 3 4" xfId="23223" xr:uid="{219FBAA0-AD90-4A05-8A66-AB607A023E3B}"/>
    <cellStyle name="Normal 17 7 4" xfId="10493" xr:uid="{53E9DB3E-049D-4AFB-A9BB-634E44A65909}"/>
    <cellStyle name="Normal 17 7 5" xfId="16992" xr:uid="{1DE2B1B9-600C-43A3-A388-E079D5B531D9}"/>
    <cellStyle name="Normal 17 7 6" xfId="21296" xr:uid="{F584AC14-E651-401D-A5D6-92A2A54E28AE}"/>
    <cellStyle name="Normal 17 8" xfId="5252" xr:uid="{EFAA8DAD-B73D-4741-9A63-B93692E104C1}"/>
    <cellStyle name="Normal 17 8 2" xfId="8841" xr:uid="{032B8669-5A5C-40A6-B442-E5150B74FC12}"/>
    <cellStyle name="Normal 17 8 2 2" xfId="15549" xr:uid="{138FE1E4-F064-4833-98EC-8CA99F3C6068}"/>
    <cellStyle name="Normal 17 8 2 3" xfId="19978" xr:uid="{34CFB9D2-7485-472E-83B2-D44EA9D914A6}"/>
    <cellStyle name="Normal 17 8 2 4" xfId="24012" xr:uid="{5DF78ED6-BB6A-4E25-8F53-5F12678A3582}"/>
    <cellStyle name="Normal 17 8 3" xfId="11961" xr:uid="{1B1ABD69-81F1-44F6-B166-03B2A99636F7}"/>
    <cellStyle name="Normal 17 8 4" xfId="17944" xr:uid="{7A438DBF-E24A-4CB2-BF42-67EEACA78C10}"/>
    <cellStyle name="Normal 17 8 5" xfId="22084" xr:uid="{EEEB4E17-2C18-4B3B-ACD4-0784E3321495}"/>
    <cellStyle name="Normal 17 9" xfId="6294" xr:uid="{8AAA194B-C8F9-44E5-B231-F6C38503D78A}"/>
    <cellStyle name="Normal 17 9 2" xfId="13002" xr:uid="{D5DCDD1F-66B7-41F8-ADDE-48A887A5E469}"/>
    <cellStyle name="Normal 17 9 3" xfId="18635" xr:uid="{052713E9-57A4-4F2C-8B84-56C5C3CE774B}"/>
    <cellStyle name="Normal 17 9 4" xfId="22755" xr:uid="{785B70DD-19B1-43FE-AB80-5A0BC3590BF6}"/>
    <cellStyle name="Normal 170" xfId="1083" xr:uid="{5523D9DF-8083-4FDD-8055-195D38C9A99E}"/>
    <cellStyle name="Normal 170 2" xfId="4244" xr:uid="{C46970DF-6885-4035-8B68-B78C2B097735}"/>
    <cellStyle name="Normal 170 3" xfId="3315" xr:uid="{ED0ACEBC-2A10-496B-ABFB-D9BBC15837DA}"/>
    <cellStyle name="Normal 171" xfId="1084" xr:uid="{8D54F617-5B59-4BCC-B5A4-06B6C5F7D415}"/>
    <cellStyle name="Normal 171 2" xfId="4245" xr:uid="{252AC10E-24BE-436F-90EE-FF870F1DA72F}"/>
    <cellStyle name="Normal 171 3" xfId="3316" xr:uid="{5DBAF115-BD7B-4883-9283-1F27DBE44416}"/>
    <cellStyle name="Normal 172" xfId="1085" xr:uid="{F0B72C6D-9F41-4258-A0D5-6B622C553049}"/>
    <cellStyle name="Normal 172 2" xfId="4246" xr:uid="{0DDFE7AA-FDEB-4319-80A6-37B07A712207}"/>
    <cellStyle name="Normal 172 3" xfId="3317" xr:uid="{BB072E4B-AED7-467B-9804-CE1AA453141E}"/>
    <cellStyle name="Normal 173" xfId="1086" xr:uid="{ADA22B72-CCFE-4A50-B707-53902940FEAD}"/>
    <cellStyle name="Normal 173 2" xfId="4247" xr:uid="{1EABD32F-EE87-472F-B2EE-C4C43EB257E4}"/>
    <cellStyle name="Normal 173 3" xfId="3318" xr:uid="{BE1C2B29-0BB0-446E-BFC7-B4AD672797BF}"/>
    <cellStyle name="Normal 174" xfId="1087" xr:uid="{8CE68C7B-E52F-4219-AE74-21EB40C18F10}"/>
    <cellStyle name="Normal 174 2" xfId="4248" xr:uid="{83450324-9842-4BE4-B30B-13606614928E}"/>
    <cellStyle name="Normal 174 3" xfId="3319" xr:uid="{AE7B9BE3-B7B8-4E59-A785-53DB7B628C40}"/>
    <cellStyle name="Normal 175" xfId="1088" xr:uid="{74784F1E-6E94-44C6-A555-7AB3E94A4626}"/>
    <cellStyle name="Normal 175 2" xfId="4249" xr:uid="{2B018818-A1B7-4741-88B3-9A51A8397984}"/>
    <cellStyle name="Normal 175 3" xfId="3320" xr:uid="{A8D5871D-B0F9-4990-9D53-E09F9928EA15}"/>
    <cellStyle name="Normal 176" xfId="1089" xr:uid="{6EF82D18-65F2-4D99-ABA5-1AA05B45B42B}"/>
    <cellStyle name="Normal 176 2" xfId="4250" xr:uid="{0516B4AF-2649-49F9-8817-AC937B3EDD5F}"/>
    <cellStyle name="Normal 176 3" xfId="3321" xr:uid="{A100CA9D-B001-49D3-A8D6-464518534F2B}"/>
    <cellStyle name="Normal 177" xfId="1090" xr:uid="{525D3D95-0A9C-4020-A671-6591DDBA899E}"/>
    <cellStyle name="Normal 177 2" xfId="4251" xr:uid="{B8979270-898D-4403-8353-1A897EA96EA4}"/>
    <cellStyle name="Normal 177 3" xfId="3322" xr:uid="{8E9D60BC-FE09-48F8-9DBA-1C51306B0BDB}"/>
    <cellStyle name="Normal 178" xfId="1091" xr:uid="{E27580FE-28ED-445B-BC53-C5D0DE501E33}"/>
    <cellStyle name="Normal 178 2" xfId="4252" xr:uid="{68D25C11-AC53-4778-B42F-B0C1A6C8FED3}"/>
    <cellStyle name="Normal 178 3" xfId="3323" xr:uid="{247A5F91-076C-4BBA-8632-BCE6DB299BBA}"/>
    <cellStyle name="Normal 179" xfId="1092" xr:uid="{38B9EBE8-1086-455E-B972-D7A417EDED58}"/>
    <cellStyle name="Normal 179 2" xfId="4253" xr:uid="{30366164-2DF7-4D7B-A690-C58924061A91}"/>
    <cellStyle name="Normal 179 3" xfId="3324" xr:uid="{42058DAF-38C0-4817-8C6E-E6A7F97698AD}"/>
    <cellStyle name="Normal 18" xfId="140" xr:uid="{67C8A371-89C2-4D92-8B18-328B4C944FC0}"/>
    <cellStyle name="Normal 18 10" xfId="9533" xr:uid="{E4A22174-8819-4369-82B1-1A36EF25036F}"/>
    <cellStyle name="Normal 18 11" xfId="16232" xr:uid="{6F6FC32E-05FE-4376-AC4F-19425AD865AF}"/>
    <cellStyle name="Normal 18 12" xfId="20829" xr:uid="{13604A42-5911-4F68-AB7E-8885CF967AC1}"/>
    <cellStyle name="Normal 18 2" xfId="1093" xr:uid="{72649EA7-89B4-4E61-848E-A1CF3EB277AA}"/>
    <cellStyle name="Normal 18 2 2" xfId="2283" xr:uid="{C5FDB4D9-8CED-4E67-B45C-D30F7F6C7002}"/>
    <cellStyle name="Normal 18 2 2 2" xfId="2284" xr:uid="{552BDC93-BD7E-45E7-B75F-9E66EC32A942}"/>
    <cellStyle name="Normal 18 2 2 2 2" xfId="3052" xr:uid="{23321C4D-1FD9-44B2-AF40-F58AEDE14BB2}"/>
    <cellStyle name="Normal 18 2 2 2 2 2" xfId="5298" xr:uid="{51DCFBE1-F0C7-450F-850F-F4933DC541CF}"/>
    <cellStyle name="Normal 18 2 2 2 2 2 2" xfId="8864" xr:uid="{6192DA19-ADE2-425D-88F5-010E9F2222A0}"/>
    <cellStyle name="Normal 18 2 2 2 2 2 2 2" xfId="15572" xr:uid="{98E46027-5058-44D0-AF0A-47CA517B2502}"/>
    <cellStyle name="Normal 18 2 2 2 2 2 2 3" xfId="20001" xr:uid="{10752047-E709-404B-8847-3C0EA4D89CE9}"/>
    <cellStyle name="Normal 18 2 2 2 2 2 2 4" xfId="24035" xr:uid="{8757AA4C-39ED-43BB-8336-8D797927D45A}"/>
    <cellStyle name="Normal 18 2 2 2 2 2 3" xfId="12007" xr:uid="{DC0A4C09-8A72-492F-BC7D-AA55D11200D5}"/>
    <cellStyle name="Normal 18 2 2 2 2 2 4" xfId="17967" xr:uid="{1DD80AE6-6AF2-481B-9E29-8135F39CEAD5}"/>
    <cellStyle name="Normal 18 2 2 2 2 2 5" xfId="22107" xr:uid="{A78FF809-690F-40B2-8082-6452FFE70E14}"/>
    <cellStyle name="Normal 18 2 2 2 2 3" xfId="7449" xr:uid="{5525342E-0929-479A-A792-C28CDD7AF97B}"/>
    <cellStyle name="Normal 18 2 2 2 2 3 2" xfId="14157" xr:uid="{91B12F16-486E-4557-B69E-04E13D1D7AA6}"/>
    <cellStyle name="Normal 18 2 2 2 2 3 3" xfId="19495" xr:uid="{AAD2E5FF-6786-4F01-B574-8A94722C6DA1}"/>
    <cellStyle name="Normal 18 2 2 2 2 3 4" xfId="23595" xr:uid="{A7C1F7D6-6E71-4170-B558-87087E8E2A1E}"/>
    <cellStyle name="Normal 18 2 2 2 2 4" xfId="10866" xr:uid="{E26BAC1B-3570-4A51-92A6-A5A02FBE8F8B}"/>
    <cellStyle name="Normal 18 2 2 2 2 5" xfId="17364" xr:uid="{DF8DF00D-D79E-48AA-A8E9-67416A04AE88}"/>
    <cellStyle name="Normal 18 2 2 2 2 6" xfId="21668" xr:uid="{29F7DE91-48F3-41F7-BE0B-C56A7B7D8945}"/>
    <cellStyle name="Normal 18 2 2 2 3" xfId="5297" xr:uid="{607369D9-A65D-4FA1-8341-541606B35D80}"/>
    <cellStyle name="Normal 18 2 2 2 3 2" xfId="8863" xr:uid="{6B7644DB-F217-4DEE-B91F-3DD301D84EE8}"/>
    <cellStyle name="Normal 18 2 2 2 3 2 2" xfId="15571" xr:uid="{6F88CBDA-291D-4159-8D70-7171B6DE2EFA}"/>
    <cellStyle name="Normal 18 2 2 2 3 2 3" xfId="20000" xr:uid="{4D944127-DE3E-4F31-9545-01DC3EDF0FE7}"/>
    <cellStyle name="Normal 18 2 2 2 3 2 4" xfId="24034" xr:uid="{AFCB1BFD-F2DB-45A6-8F3D-7ED630AAF1F9}"/>
    <cellStyle name="Normal 18 2 2 2 3 3" xfId="12006" xr:uid="{3489DA75-1EEC-4B04-9413-13118AC96237}"/>
    <cellStyle name="Normal 18 2 2 2 3 4" xfId="17966" xr:uid="{2ECD1584-5CF5-4D06-9C68-776FE40630BB}"/>
    <cellStyle name="Normal 18 2 2 2 3 5" xfId="22106" xr:uid="{BD8CE9AD-87A8-43FA-AD1F-B3446D8CF9CA}"/>
    <cellStyle name="Normal 18 2 2 2 4" xfId="6830" xr:uid="{D5290FC9-F196-41B7-93E7-E239DD0E2D69}"/>
    <cellStyle name="Normal 18 2 2 2 4 2" xfId="13538" xr:uid="{219CD59B-FB49-4C21-9F04-122B8C69206B}"/>
    <cellStyle name="Normal 18 2 2 2 4 3" xfId="18897" xr:uid="{CA82539D-CFE6-4B17-9CE3-F7519C433866}"/>
    <cellStyle name="Normal 18 2 2 2 4 4" xfId="22998" xr:uid="{CA0EB449-985B-4ED2-AA04-2AEBDF6442C5}"/>
    <cellStyle name="Normal 18 2 2 2 5" xfId="10192" xr:uid="{657C044E-2897-41D8-A778-42B4897930DF}"/>
    <cellStyle name="Normal 18 2 2 2 6" xfId="16763" xr:uid="{BB605DB9-414B-43A0-8290-3D1A5CF4F186}"/>
    <cellStyle name="Normal 18 2 2 2 7" xfId="21071" xr:uid="{2F74CDF2-FE6C-4576-8CED-F8AAFEE50A5F}"/>
    <cellStyle name="Normal 18 2 2 3" xfId="2763" xr:uid="{A1F7F750-8C9E-4DE8-9815-CA6DB2A1B47A}"/>
    <cellStyle name="Normal 18 2 2 3 2" xfId="5299" xr:uid="{29AC52BD-46B5-454B-BB56-6BBC1A7FF54F}"/>
    <cellStyle name="Normal 18 2 2 3 2 2" xfId="8865" xr:uid="{DF79D02A-4D91-4B0E-A4D4-DA7BDC32ADDC}"/>
    <cellStyle name="Normal 18 2 2 3 2 2 2" xfId="15573" xr:uid="{F6FBE660-04B6-4527-AAA4-D983AAECFB7F}"/>
    <cellStyle name="Normal 18 2 2 3 2 2 3" xfId="20002" xr:uid="{6B55968B-B352-4E2A-B3A5-08D205087A28}"/>
    <cellStyle name="Normal 18 2 2 3 2 2 4" xfId="24036" xr:uid="{F63DDAAF-2958-44FA-8D67-E66EAEECBFED}"/>
    <cellStyle name="Normal 18 2 2 3 2 3" xfId="12008" xr:uid="{D1E4CBDE-394D-4049-A97B-476C56E39AFB}"/>
    <cellStyle name="Normal 18 2 2 3 2 4" xfId="17968" xr:uid="{F302462A-4D42-4BAD-AD4C-FB508F1883A9}"/>
    <cellStyle name="Normal 18 2 2 3 2 5" xfId="22108" xr:uid="{19633BE0-D079-41E6-BF6D-C5F456621961}"/>
    <cellStyle name="Normal 18 2 2 3 3" xfId="7161" xr:uid="{211B24CC-3772-4C46-ABAA-772B17E6ED0A}"/>
    <cellStyle name="Normal 18 2 2 3 3 2" xfId="13869" xr:uid="{95222BE2-18A6-4938-8FE3-9A0049BE40A4}"/>
    <cellStyle name="Normal 18 2 2 3 3 3" xfId="19208" xr:uid="{742BF7D8-F645-4AD1-A1A4-268889F49D71}"/>
    <cellStyle name="Normal 18 2 2 3 3 4" xfId="23308" xr:uid="{E9B70B79-B527-4D0D-8E7A-08F6901B738A}"/>
    <cellStyle name="Normal 18 2 2 3 4" xfId="10579" xr:uid="{53B3081B-2C71-4890-9472-049BBA968D0A}"/>
    <cellStyle name="Normal 18 2 2 3 5" xfId="17077" xr:uid="{0C2CAA37-C812-4B3B-9B73-4634DB51AC05}"/>
    <cellStyle name="Normal 18 2 2 3 6" xfId="21381" xr:uid="{8DF0AF29-3572-40E6-91D7-A60EDB447F4F}"/>
    <cellStyle name="Normal 18 2 2 4" xfId="5296" xr:uid="{71188DC2-DC59-457D-B06D-C66BAA56C468}"/>
    <cellStyle name="Normal 18 2 2 4 2" xfId="8862" xr:uid="{03ACEF36-EA2A-4A96-BD36-CE90BC1B60AF}"/>
    <cellStyle name="Normal 18 2 2 4 2 2" xfId="15570" xr:uid="{3B34E87C-F766-4814-B768-F4CE5AB0EFE3}"/>
    <cellStyle name="Normal 18 2 2 4 2 3" xfId="19999" xr:uid="{686AC478-F227-439B-AB0A-7E24362ADB3F}"/>
    <cellStyle name="Normal 18 2 2 4 2 4" xfId="24033" xr:uid="{0EAF5ACE-CCAA-4933-8921-62451FB5769C}"/>
    <cellStyle name="Normal 18 2 2 4 3" xfId="12005" xr:uid="{CA02F0D0-D188-4694-891D-8C6FA9BB53B0}"/>
    <cellStyle name="Normal 18 2 2 4 4" xfId="17965" xr:uid="{7F4E452D-D0D9-4828-AE33-D7653A9C0992}"/>
    <cellStyle name="Normal 18 2 2 4 5" xfId="22105" xr:uid="{FB9B9641-7693-4CE5-9502-6D20CACAE52F}"/>
    <cellStyle name="Normal 18 2 2 5" xfId="6829" xr:uid="{4704FCCE-8E5C-404C-8163-63604B2E2FE8}"/>
    <cellStyle name="Normal 18 2 2 5 2" xfId="13537" xr:uid="{360F6B0D-9201-4FD3-B52F-854801C51A7D}"/>
    <cellStyle name="Normal 18 2 2 5 3" xfId="18896" xr:uid="{13345C3F-66B2-4E42-BBF8-73AE29B08814}"/>
    <cellStyle name="Normal 18 2 2 5 4" xfId="22997" xr:uid="{2151D94A-CCED-475F-8232-F2E2FE3A434D}"/>
    <cellStyle name="Normal 18 2 2 6" xfId="10191" xr:uid="{EDEFFD14-3AEF-4413-B361-1F9B7DA045EE}"/>
    <cellStyle name="Normal 18 2 2 7" xfId="16762" xr:uid="{6DE002D3-5727-411D-A246-901EAF3EB501}"/>
    <cellStyle name="Normal 18 2 2 8" xfId="21070" xr:uid="{AD96CB0D-7E3E-4D2E-BB58-A5A6E1703F15}"/>
    <cellStyle name="Normal 18 2 3" xfId="2285" xr:uid="{9C5DA29A-B161-4FC0-A464-D934A033F352}"/>
    <cellStyle name="Normal 18 2 3 2" xfId="2865" xr:uid="{484EDE16-605E-4FBC-ACD7-BC3C743307C1}"/>
    <cellStyle name="Normal 18 2 3 2 2" xfId="5301" xr:uid="{437556C6-D7ED-4EB2-965D-D60C56A65BED}"/>
    <cellStyle name="Normal 18 2 3 2 2 2" xfId="8867" xr:uid="{98457C2E-25EA-41E4-9AD4-9D7356DCD082}"/>
    <cellStyle name="Normal 18 2 3 2 2 2 2" xfId="15575" xr:uid="{0C07456F-C44D-4DAE-97E4-F554528CCFCA}"/>
    <cellStyle name="Normal 18 2 3 2 2 2 3" xfId="20004" xr:uid="{D72A523B-4CF5-4206-9165-74E9F76CBC3C}"/>
    <cellStyle name="Normal 18 2 3 2 2 2 4" xfId="24038" xr:uid="{2D41AA66-CD55-4BA2-B957-80DFC1CECEF7}"/>
    <cellStyle name="Normal 18 2 3 2 2 3" xfId="12010" xr:uid="{67320B87-8C0E-48AF-9511-89C91ADF7E01}"/>
    <cellStyle name="Normal 18 2 3 2 2 4" xfId="17970" xr:uid="{7504A558-3C36-4E68-8790-1FFB88115ED4}"/>
    <cellStyle name="Normal 18 2 3 2 2 5" xfId="22110" xr:uid="{7E25B680-A6EF-444B-9033-A2AB0F107ABC}"/>
    <cellStyle name="Normal 18 2 3 2 3" xfId="7262" xr:uid="{702554E4-4081-468E-8E52-9354B7C205C6}"/>
    <cellStyle name="Normal 18 2 3 2 3 2" xfId="13970" xr:uid="{13A634B0-C099-40C4-B220-3E7BC1170371}"/>
    <cellStyle name="Normal 18 2 3 2 3 3" xfId="19309" xr:uid="{9265CB18-0CA9-4833-8C6B-732FB506DCEC}"/>
    <cellStyle name="Normal 18 2 3 2 3 4" xfId="23409" xr:uid="{3201D72E-4FBD-4CB1-BDAB-B85FB190A70E}"/>
    <cellStyle name="Normal 18 2 3 2 4" xfId="10680" xr:uid="{3A1C6B50-0935-48AB-A51F-9C2926B7371B}"/>
    <cellStyle name="Normal 18 2 3 2 5" xfId="17178" xr:uid="{C20CD843-7DD6-46AA-8CBD-DAEB36569FC5}"/>
    <cellStyle name="Normal 18 2 3 2 6" xfId="21482" xr:uid="{E105E642-1C9F-4569-BBBC-67D1F49ED9E9}"/>
    <cellStyle name="Normal 18 2 3 3" xfId="5300" xr:uid="{BA60DC63-DB9E-4E43-9FAA-352A3C770285}"/>
    <cellStyle name="Normal 18 2 3 3 2" xfId="8866" xr:uid="{17032107-C9D1-45C6-92C9-3CAB90998218}"/>
    <cellStyle name="Normal 18 2 3 3 2 2" xfId="15574" xr:uid="{1B31309D-0AC0-44EC-851B-F32A5B28F205}"/>
    <cellStyle name="Normal 18 2 3 3 2 3" xfId="20003" xr:uid="{1C7FC4D3-E2B7-4365-AFC1-8948C1714675}"/>
    <cellStyle name="Normal 18 2 3 3 2 4" xfId="24037" xr:uid="{FA976548-119A-4C30-AB19-6DD2068CBE2C}"/>
    <cellStyle name="Normal 18 2 3 3 3" xfId="12009" xr:uid="{8EECC722-42E3-4D95-93AF-091BBF33D7DD}"/>
    <cellStyle name="Normal 18 2 3 3 4" xfId="17969" xr:uid="{1EEA39BB-E240-4337-A52B-0EA5230FCC2A}"/>
    <cellStyle name="Normal 18 2 3 3 5" xfId="22109" xr:uid="{B5FADF28-5575-4A86-B8C0-24C34AAB4CDE}"/>
    <cellStyle name="Normal 18 2 3 4" xfId="6831" xr:uid="{A882D5B3-0474-4AA3-AE58-E32120D1A6CC}"/>
    <cellStyle name="Normal 18 2 3 4 2" xfId="13539" xr:uid="{4576831F-A82E-480E-B5BB-A3C43A380C6D}"/>
    <cellStyle name="Normal 18 2 3 4 3" xfId="18898" xr:uid="{F66741A7-5216-43B6-BEBF-B2A7BFC39102}"/>
    <cellStyle name="Normal 18 2 3 4 4" xfId="22999" xr:uid="{277409D3-E21A-4512-9E09-EF27CC6B386F}"/>
    <cellStyle name="Normal 18 2 3 5" xfId="10193" xr:uid="{CC765520-7206-4137-B902-79106480FB86}"/>
    <cellStyle name="Normal 18 2 3 6" xfId="16764" xr:uid="{F08A6936-D4C3-4AC0-B0D8-558377B1BDC9}"/>
    <cellStyle name="Normal 18 2 3 7" xfId="21072" xr:uid="{32330364-0554-4B5E-A86D-B589D0D8F576}"/>
    <cellStyle name="Normal 18 2 4" xfId="2286" xr:uid="{9DF5B10D-688B-443F-A892-624EC1C114BC}"/>
    <cellStyle name="Normal 18 2 4 2" xfId="2915" xr:uid="{B0A1C1DB-0C26-4C77-92FD-11B5393317E6}"/>
    <cellStyle name="Normal 18 2 4 2 2" xfId="5303" xr:uid="{386E57FA-BD15-4A12-AE77-BA49579C3B1C}"/>
    <cellStyle name="Normal 18 2 4 2 2 2" xfId="8869" xr:uid="{9ACDDB23-6702-491C-9BD4-6FAF6C2961B4}"/>
    <cellStyle name="Normal 18 2 4 2 2 2 2" xfId="15577" xr:uid="{63297E4A-0A7F-41D0-A001-3309F25FBBAC}"/>
    <cellStyle name="Normal 18 2 4 2 2 2 3" xfId="20006" xr:uid="{4A53DFC4-E808-4001-8AF1-57F138453AB3}"/>
    <cellStyle name="Normal 18 2 4 2 2 2 4" xfId="24040" xr:uid="{0AF9ED1C-2000-462C-821B-2F1C70710B03}"/>
    <cellStyle name="Normal 18 2 4 2 2 3" xfId="12012" xr:uid="{6A71251D-4D2C-447F-BE26-656D4EC4B91F}"/>
    <cellStyle name="Normal 18 2 4 2 2 4" xfId="17972" xr:uid="{09E5F603-4DBF-4A47-8E89-5642E80FA004}"/>
    <cellStyle name="Normal 18 2 4 2 2 5" xfId="22112" xr:uid="{90A16A89-FA01-4420-8F1A-85DF9B3591FB}"/>
    <cellStyle name="Normal 18 2 4 2 3" xfId="7312" xr:uid="{D5AB0F8F-5E3E-4B7C-BE73-30BF8DBA1891}"/>
    <cellStyle name="Normal 18 2 4 2 3 2" xfId="14020" xr:uid="{8CD0C400-45DF-4FC9-879E-E343D0893299}"/>
    <cellStyle name="Normal 18 2 4 2 3 3" xfId="19359" xr:uid="{51B2BE7F-FC29-4568-A0D0-0707B5436E26}"/>
    <cellStyle name="Normal 18 2 4 2 3 4" xfId="23459" xr:uid="{05B140A1-989F-42DE-BDA9-04B09D7F1DDF}"/>
    <cellStyle name="Normal 18 2 4 2 4" xfId="10730" xr:uid="{32492560-CC93-4C6A-BD3F-8AEABFE4E451}"/>
    <cellStyle name="Normal 18 2 4 2 5" xfId="17228" xr:uid="{E9DBF8D0-4E76-4B78-858B-18C6F1221E01}"/>
    <cellStyle name="Normal 18 2 4 2 6" xfId="21532" xr:uid="{D6A9B8DB-951A-4890-B91E-647949291EB7}"/>
    <cellStyle name="Normal 18 2 4 3" xfId="5302" xr:uid="{D6BD4FB2-BEDC-41A0-95BD-777D94BDD997}"/>
    <cellStyle name="Normal 18 2 4 3 2" xfId="8868" xr:uid="{7B03BB5A-99C1-48F4-A6A4-5AE219B68654}"/>
    <cellStyle name="Normal 18 2 4 3 2 2" xfId="15576" xr:uid="{57BE4268-A88B-424F-AF6E-DBF52C77E3A2}"/>
    <cellStyle name="Normal 18 2 4 3 2 3" xfId="20005" xr:uid="{2517CD7F-8CD1-4680-8EF5-203D10855FAA}"/>
    <cellStyle name="Normal 18 2 4 3 2 4" xfId="24039" xr:uid="{24069B40-05A3-4A3F-85B5-1DC33137991F}"/>
    <cellStyle name="Normal 18 2 4 3 3" xfId="12011" xr:uid="{73B33D26-64CB-4E74-888F-D33A59869C1A}"/>
    <cellStyle name="Normal 18 2 4 3 4" xfId="17971" xr:uid="{DB181E30-3796-4E17-BFE7-CABD82038CF7}"/>
    <cellStyle name="Normal 18 2 4 3 5" xfId="22111" xr:uid="{58CE0742-65FB-4CE5-A0C4-EE25D9616C95}"/>
    <cellStyle name="Normal 18 2 4 4" xfId="6832" xr:uid="{C43A524C-BFC0-431A-A9A3-5E520D7ABE75}"/>
    <cellStyle name="Normal 18 2 4 4 2" xfId="13540" xr:uid="{4F10C18D-8EDD-43AB-BE99-44C4C7ABB7ED}"/>
    <cellStyle name="Normal 18 2 4 4 3" xfId="18899" xr:uid="{547221EF-993E-4724-9401-268ED426A7F7}"/>
    <cellStyle name="Normal 18 2 4 4 4" xfId="23000" xr:uid="{2FC015CE-3B24-43BA-B0C1-599155C0BA87}"/>
    <cellStyle name="Normal 18 2 4 5" xfId="10194" xr:uid="{ABC62D9C-0616-4796-BC8E-7BDD9CAB9784}"/>
    <cellStyle name="Normal 18 2 4 6" xfId="16765" xr:uid="{2BC8E17D-7134-4B08-B1EA-94F633490117}"/>
    <cellStyle name="Normal 18 2 4 7" xfId="21073" xr:uid="{3F429E5B-28BF-4B9E-B621-05A212BF97BE}"/>
    <cellStyle name="Normal 18 2 5" xfId="2287" xr:uid="{39E44DE2-35CE-4BE7-88EB-E022BE9579D7}"/>
    <cellStyle name="Normal 18 2 5 2" xfId="2999" xr:uid="{FFA8DF94-DBC6-4CDC-9774-6EEB00E84668}"/>
    <cellStyle name="Normal 18 2 5 2 2" xfId="5305" xr:uid="{CFBA58BF-711A-4FF2-AB0A-DBE7C5854813}"/>
    <cellStyle name="Normal 18 2 5 2 2 2" xfId="8871" xr:uid="{247ED37A-2E69-4C0C-8871-6517C7E1FFF8}"/>
    <cellStyle name="Normal 18 2 5 2 2 2 2" xfId="15579" xr:uid="{49DFED7D-B4F9-4528-B3A0-67C834B0516D}"/>
    <cellStyle name="Normal 18 2 5 2 2 2 3" xfId="20008" xr:uid="{66901A78-F054-4454-A46D-4449E9B0FD8D}"/>
    <cellStyle name="Normal 18 2 5 2 2 2 4" xfId="24042" xr:uid="{A3B93941-E94A-4F00-AA36-64EB348CBF72}"/>
    <cellStyle name="Normal 18 2 5 2 2 3" xfId="12014" xr:uid="{BC30EF1C-1052-48EE-ADBB-B09ED829D190}"/>
    <cellStyle name="Normal 18 2 5 2 2 4" xfId="17974" xr:uid="{CD09EF9A-0FB0-4464-B884-FA68B06E59DB}"/>
    <cellStyle name="Normal 18 2 5 2 2 5" xfId="22114" xr:uid="{B69B82D3-2228-4B0A-9ADF-51324F536FF0}"/>
    <cellStyle name="Normal 18 2 5 2 3" xfId="7396" xr:uid="{8016D9B9-5C5A-4B70-BB52-DBFBBA279FB7}"/>
    <cellStyle name="Normal 18 2 5 2 3 2" xfId="14104" xr:uid="{3816B54D-EF83-41DB-9322-7B2A65FBA8DC}"/>
    <cellStyle name="Normal 18 2 5 2 3 3" xfId="19442" xr:uid="{0E34172E-9B8F-4E0B-B61D-CABE7ADC8E84}"/>
    <cellStyle name="Normal 18 2 5 2 3 4" xfId="23542" xr:uid="{34ABCA66-A5E7-43E5-AC42-6B90A13FF9D1}"/>
    <cellStyle name="Normal 18 2 5 2 4" xfId="10813" xr:uid="{A4905FC0-F430-4D9D-80C9-415847DE2D22}"/>
    <cellStyle name="Normal 18 2 5 2 5" xfId="17311" xr:uid="{3C95387D-37D1-4CF9-A635-B3128633E4A2}"/>
    <cellStyle name="Normal 18 2 5 2 6" xfId="21615" xr:uid="{CF9B8B2B-F6AB-4EDF-8351-B903D0D61FF6}"/>
    <cellStyle name="Normal 18 2 5 3" xfId="5304" xr:uid="{94EFA21D-BED7-4DA7-8BDF-D93BF6441422}"/>
    <cellStyle name="Normal 18 2 5 3 2" xfId="8870" xr:uid="{AE7338F9-2722-42E6-98A2-373D0632BB1C}"/>
    <cellStyle name="Normal 18 2 5 3 2 2" xfId="15578" xr:uid="{757786E9-EFFC-47ED-B0C4-A85AC61A57AE}"/>
    <cellStyle name="Normal 18 2 5 3 2 3" xfId="20007" xr:uid="{1D2118E7-6164-4384-86FC-7D892B0EB273}"/>
    <cellStyle name="Normal 18 2 5 3 2 4" xfId="24041" xr:uid="{CECBA32E-4B9D-4D91-B6B0-940ABCE44D43}"/>
    <cellStyle name="Normal 18 2 5 3 3" xfId="12013" xr:uid="{B00C39E9-CB16-4C62-BC9C-28BA1E12D1D5}"/>
    <cellStyle name="Normal 18 2 5 3 4" xfId="17973" xr:uid="{5DA64DBC-98EC-4F98-B853-67506D7EEECE}"/>
    <cellStyle name="Normal 18 2 5 3 5" xfId="22113" xr:uid="{10184023-4942-4FE8-BB4F-93C011B52537}"/>
    <cellStyle name="Normal 18 2 5 4" xfId="6833" xr:uid="{B1871BA6-395B-4169-9DBB-3A314C054CE9}"/>
    <cellStyle name="Normal 18 2 5 4 2" xfId="13541" xr:uid="{84B296A1-FA00-468C-AB65-23153AC4DA5E}"/>
    <cellStyle name="Normal 18 2 5 4 3" xfId="18900" xr:uid="{6E8363F0-7BC6-4892-A7DF-3CBBE01C2E57}"/>
    <cellStyle name="Normal 18 2 5 4 4" xfId="23001" xr:uid="{E8515EDA-3E06-41DD-B975-1B7599FE5787}"/>
    <cellStyle name="Normal 18 2 5 5" xfId="10195" xr:uid="{840B1530-59D3-4394-A054-F5FF9E7D939E}"/>
    <cellStyle name="Normal 18 2 5 6" xfId="16766" xr:uid="{13E80A1B-D939-413A-AF5B-B4D90093550D}"/>
    <cellStyle name="Normal 18 2 5 7" xfId="21074" xr:uid="{37E598EB-B535-478B-A19A-1FFB9190D954}"/>
    <cellStyle name="Normal 18 2 6" xfId="2288" xr:uid="{0A287A5A-F159-47B0-AB5C-C710AF2A0392}"/>
    <cellStyle name="Normal 18 2 6 2" xfId="4254" xr:uid="{F998E8C4-BCB8-4AD1-A28B-5A50079F1A12}"/>
    <cellStyle name="Normal 18 2 6 3" xfId="3325" xr:uid="{4C2FAABD-9237-48D6-9048-545BD995B64B}"/>
    <cellStyle name="Normal 18 2 7" xfId="2688" xr:uid="{625A0CC2-AD90-478F-A522-C25EB34A80E4}"/>
    <cellStyle name="Normal 18 2 7 2" xfId="5308" xr:uid="{AF17B4DA-71F0-48AE-91D1-821C26955D16}"/>
    <cellStyle name="Normal 18 2 7 2 2" xfId="8872" xr:uid="{F01B1BE0-0433-4767-8062-62D553ADA363}"/>
    <cellStyle name="Normal 18 2 7 2 2 2" xfId="15580" xr:uid="{550E8E64-EFED-475D-BF49-8A891ACEBC84}"/>
    <cellStyle name="Normal 18 2 7 2 2 3" xfId="20009" xr:uid="{5D445B12-ACFB-4AAD-8FF7-365396C3230D}"/>
    <cellStyle name="Normal 18 2 7 2 2 4" xfId="24043" xr:uid="{4737AE29-51AA-4CA2-AD2D-13B5B974C517}"/>
    <cellStyle name="Normal 18 2 7 2 3" xfId="12017" xr:uid="{95757B9F-4900-4F30-8A03-9BCD31AD6141}"/>
    <cellStyle name="Normal 18 2 7 2 4" xfId="17975" xr:uid="{0086FC67-E82F-40E4-A6F2-B38B38A9C6C6}"/>
    <cellStyle name="Normal 18 2 7 2 5" xfId="22115" xr:uid="{05BA23B7-3193-4175-8CE3-BC37931DABA8}"/>
    <cellStyle name="Normal 18 2 7 3" xfId="7088" xr:uid="{0A778FC6-7CD5-46F2-A72A-92D04B5593ED}"/>
    <cellStyle name="Normal 18 2 7 3 2" xfId="13796" xr:uid="{7A44C1E8-B929-49A5-9937-1AD17C8A7C32}"/>
    <cellStyle name="Normal 18 2 7 3 3" xfId="19135" xr:uid="{7D243EB4-E107-4745-91F9-D0257DBBD59C}"/>
    <cellStyle name="Normal 18 2 7 3 4" xfId="23235" xr:uid="{83DC75D6-4BCD-45C8-8F8C-C5318B0CF288}"/>
    <cellStyle name="Normal 18 2 7 4" xfId="10505" xr:uid="{52B1B544-A57C-42E5-BACC-4E8F1BD31F40}"/>
    <cellStyle name="Normal 18 2 7 5" xfId="17004" xr:uid="{5F807C6E-E558-4759-A9BC-8A47C25BC125}"/>
    <cellStyle name="Normal 18 2 7 6" xfId="21308" xr:uid="{F4074EBB-4B8D-4709-9B83-1DE7E26795E0}"/>
    <cellStyle name="Normal 18 3" xfId="2289" xr:uid="{F68E4073-569F-4260-9885-6AB365D392EB}"/>
    <cellStyle name="Normal 18 3 2" xfId="2290" xr:uid="{35A755B1-A7CA-457C-874E-89B0EC1347FB}"/>
    <cellStyle name="Normal 18 3 2 2" xfId="3036" xr:uid="{789519B9-89E1-4250-BF0F-77FC5ACE574C}"/>
    <cellStyle name="Normal 18 3 2 2 2" xfId="5311" xr:uid="{3FD7C480-58A7-46C3-9A69-4FC394027E74}"/>
    <cellStyle name="Normal 18 3 2 2 2 2" xfId="8875" xr:uid="{321A4B34-2E5D-4F9B-9FC2-AA8B3B429B56}"/>
    <cellStyle name="Normal 18 3 2 2 2 2 2" xfId="15583" xr:uid="{4886A3AE-0045-491B-B3CD-EDD6A153BBE5}"/>
    <cellStyle name="Normal 18 3 2 2 2 2 3" xfId="20012" xr:uid="{F6116CE5-1B79-417F-801A-F22E8A8740EA}"/>
    <cellStyle name="Normal 18 3 2 2 2 2 4" xfId="24046" xr:uid="{DBD0FACE-8EB2-4829-BBEB-57833424C4B9}"/>
    <cellStyle name="Normal 18 3 2 2 2 3" xfId="12020" xr:uid="{6396DAB5-1494-44D7-A4B3-B4A722777439}"/>
    <cellStyle name="Normal 18 3 2 2 2 4" xfId="17978" xr:uid="{580CBB88-CC7E-4E61-86FC-87A8BE7D9AE8}"/>
    <cellStyle name="Normal 18 3 2 2 2 5" xfId="22118" xr:uid="{E2F005CE-48CF-4530-9895-27317E658199}"/>
    <cellStyle name="Normal 18 3 2 2 3" xfId="7433" xr:uid="{3F717FE4-5AE0-4F4D-9D68-F45C000345C4}"/>
    <cellStyle name="Normal 18 3 2 2 3 2" xfId="14141" xr:uid="{46830771-6739-4158-A47E-308621911A13}"/>
    <cellStyle name="Normal 18 3 2 2 3 3" xfId="19479" xr:uid="{B74B8F12-A1C9-4B88-93D2-E6D8F7A2A6EC}"/>
    <cellStyle name="Normal 18 3 2 2 3 4" xfId="23579" xr:uid="{822E55DE-4994-47C6-BC18-D1E593F46CA8}"/>
    <cellStyle name="Normal 18 3 2 2 4" xfId="10850" xr:uid="{53130DA4-99AA-403F-916F-66F836940000}"/>
    <cellStyle name="Normal 18 3 2 2 5" xfId="17348" xr:uid="{756AAD54-0D1D-4519-978A-4D7D5EABFEE7}"/>
    <cellStyle name="Normal 18 3 2 2 6" xfId="21652" xr:uid="{53068B18-36C8-4C4F-AF28-58E88260AC96}"/>
    <cellStyle name="Normal 18 3 2 3" xfId="5310" xr:uid="{CFA99633-8CC5-4CAD-8FB5-91C1CEFB459D}"/>
    <cellStyle name="Normal 18 3 2 3 2" xfId="8874" xr:uid="{0F6B5AFD-A5CE-46F1-8EA4-B24E267080A3}"/>
    <cellStyle name="Normal 18 3 2 3 2 2" xfId="15582" xr:uid="{3E9EAAC4-CD8C-480B-80AE-53F59D5E2951}"/>
    <cellStyle name="Normal 18 3 2 3 2 3" xfId="20011" xr:uid="{B67D010F-C2C2-43F8-92BF-BE689D7ADB96}"/>
    <cellStyle name="Normal 18 3 2 3 2 4" xfId="24045" xr:uid="{932F85EC-4BFE-44F0-8D2C-7A124788266B}"/>
    <cellStyle name="Normal 18 3 2 3 3" xfId="12019" xr:uid="{D23F9389-E9E4-43DE-8FC0-014E55240AEF}"/>
    <cellStyle name="Normal 18 3 2 3 4" xfId="17977" xr:uid="{9A0A0392-DCAF-4AD6-9E78-D6864296E49C}"/>
    <cellStyle name="Normal 18 3 2 3 5" xfId="22117" xr:uid="{56FFCD6F-6567-456A-97BC-9E6FF9C04F62}"/>
    <cellStyle name="Normal 18 3 2 4" xfId="6835" xr:uid="{47CBDC3F-D418-48F1-AAD6-BA5AF702E730}"/>
    <cellStyle name="Normal 18 3 2 4 2" xfId="13543" xr:uid="{295C2077-C6B7-43A7-BEEF-AF0461F6B03D}"/>
    <cellStyle name="Normal 18 3 2 4 3" xfId="18902" xr:uid="{03BF8943-D023-4B71-9C64-F97378F7E075}"/>
    <cellStyle name="Normal 18 3 2 4 4" xfId="23003" xr:uid="{99F9ED25-5152-4BAA-A5C7-7FF45857CB14}"/>
    <cellStyle name="Normal 18 3 2 5" xfId="10197" xr:uid="{0B4415BD-8112-4997-AB08-E04EB5FF2CC7}"/>
    <cellStyle name="Normal 18 3 2 6" xfId="16768" xr:uid="{8E539CA3-D316-4ABA-B617-C81312A134F4}"/>
    <cellStyle name="Normal 18 3 2 7" xfId="21076" xr:uid="{C1744FAE-3B43-424B-8EC4-D1210B5549E8}"/>
    <cellStyle name="Normal 18 3 3" xfId="2726" xr:uid="{D056CC3F-00AE-45B2-9C2F-FFFCCF360D68}"/>
    <cellStyle name="Normal 18 3 3 2" xfId="5312" xr:uid="{DB5BA46D-03BC-4F32-9101-2D08AEB42092}"/>
    <cellStyle name="Normal 18 3 3 2 2" xfId="8876" xr:uid="{BD5B319A-FB13-4961-A389-C15542053B46}"/>
    <cellStyle name="Normal 18 3 3 2 2 2" xfId="15584" xr:uid="{2DF588A4-C920-4F8D-9FA6-EAA77315735C}"/>
    <cellStyle name="Normal 18 3 3 2 2 3" xfId="20013" xr:uid="{BA4CA317-7B5F-4622-A2D7-1D863FDDA672}"/>
    <cellStyle name="Normal 18 3 3 2 2 4" xfId="24047" xr:uid="{479BFD63-C3F4-4929-8A17-221D36D9FBDF}"/>
    <cellStyle name="Normal 18 3 3 2 3" xfId="12021" xr:uid="{F918A6BE-FC5E-4B8E-88BC-F92A9E5B5EAB}"/>
    <cellStyle name="Normal 18 3 3 2 4" xfId="17979" xr:uid="{E34B50F2-A55C-410E-B69E-E9458FAF3FF5}"/>
    <cellStyle name="Normal 18 3 3 2 5" xfId="22119" xr:uid="{52C5FF21-7BA9-400F-8A03-09AD23E53C62}"/>
    <cellStyle name="Normal 18 3 3 3" xfId="7125" xr:uid="{751309E6-EDFD-49A2-8DBA-A2BD2A1E75DA}"/>
    <cellStyle name="Normal 18 3 3 3 2" xfId="13833" xr:uid="{C4277515-37CA-4E61-A5EB-338ADED8D550}"/>
    <cellStyle name="Normal 18 3 3 3 3" xfId="19172" xr:uid="{2D44ADB4-E891-4D68-A147-8B914AF96F81}"/>
    <cellStyle name="Normal 18 3 3 3 4" xfId="23272" xr:uid="{3632900F-CA4B-46CC-BB7E-F56090C2489A}"/>
    <cellStyle name="Normal 18 3 3 4" xfId="10543" xr:uid="{A6983B71-66DD-4133-AF99-0EDBAB782540}"/>
    <cellStyle name="Normal 18 3 3 5" xfId="17041" xr:uid="{186DD927-C941-4549-AC9B-3BDE2C0154ED}"/>
    <cellStyle name="Normal 18 3 3 6" xfId="21345" xr:uid="{B920EB76-2CAE-40C0-8A4A-B46FFFE28F47}"/>
    <cellStyle name="Normal 18 3 4" xfId="5309" xr:uid="{6B6CB88B-19E8-416C-9504-BCE83DCCFA98}"/>
    <cellStyle name="Normal 18 3 4 2" xfId="8873" xr:uid="{E7A01467-B4B4-47BD-83F4-5A29BA7E1B3E}"/>
    <cellStyle name="Normal 18 3 4 2 2" xfId="15581" xr:uid="{70AE9D76-C9E5-44B9-829D-F3BB34673958}"/>
    <cellStyle name="Normal 18 3 4 2 3" xfId="20010" xr:uid="{B49E6EA1-2425-42E9-9032-D36AE67A5F09}"/>
    <cellStyle name="Normal 18 3 4 2 4" xfId="24044" xr:uid="{D92F4E14-76E5-4927-861D-097ABFB737D9}"/>
    <cellStyle name="Normal 18 3 4 3" xfId="12018" xr:uid="{60E46DDA-9942-435A-854D-9E6DF04BFE49}"/>
    <cellStyle name="Normal 18 3 4 4" xfId="17976" xr:uid="{3EE42CAB-569D-49D0-8AD6-0AB75497EC58}"/>
    <cellStyle name="Normal 18 3 4 5" xfId="22116" xr:uid="{7D9083B3-03E4-4BEE-BCDE-BFD7F650B32E}"/>
    <cellStyle name="Normal 18 3 5" xfId="6834" xr:uid="{CDDCDF22-939B-42C9-BF82-68B34B1C1FC3}"/>
    <cellStyle name="Normal 18 3 5 2" xfId="13542" xr:uid="{A96F33A3-799C-4023-B445-969B27B24B70}"/>
    <cellStyle name="Normal 18 3 5 3" xfId="18901" xr:uid="{5635BF31-215B-4CB3-B1A6-4A33699354F5}"/>
    <cellStyle name="Normal 18 3 5 4" xfId="23002" xr:uid="{77FAB7DF-0299-461B-9E42-200A82E35BAE}"/>
    <cellStyle name="Normal 18 3 6" xfId="10196" xr:uid="{DCE27B93-130F-492B-8512-57E34BF2B1C1}"/>
    <cellStyle name="Normal 18 3 7" xfId="16767" xr:uid="{1401F0A8-D500-4ED4-8B5D-C892F69576F5}"/>
    <cellStyle name="Normal 18 3 8" xfId="21075" xr:uid="{0D74F6D1-4096-45AB-B116-6F796D0BE1C3}"/>
    <cellStyle name="Normal 18 4" xfId="2291" xr:uid="{8F4CA4F3-B70C-4FAF-9DD8-9CB51E54AC31}"/>
    <cellStyle name="Normal 18 4 2" xfId="2864" xr:uid="{EC35187B-54A2-4435-AA4A-AA79EAE49D13}"/>
    <cellStyle name="Normal 18 4 2 2" xfId="5314" xr:uid="{F63F05DE-B1C9-4201-AE6F-8812DD599DE5}"/>
    <cellStyle name="Normal 18 4 2 2 2" xfId="8878" xr:uid="{9668276D-34A9-40DC-9768-412DF15F8A20}"/>
    <cellStyle name="Normal 18 4 2 2 2 2" xfId="15586" xr:uid="{F5D5370F-350D-40F8-A36B-9659572246A2}"/>
    <cellStyle name="Normal 18 4 2 2 2 3" xfId="20015" xr:uid="{15080581-24B0-409A-A740-36AAD0A0B910}"/>
    <cellStyle name="Normal 18 4 2 2 2 4" xfId="24049" xr:uid="{497BBA96-0BD9-4388-A3BE-445DFE2B2754}"/>
    <cellStyle name="Normal 18 4 2 2 3" xfId="12023" xr:uid="{2BC8BB6D-AACA-4487-847A-A33E4C633E56}"/>
    <cellStyle name="Normal 18 4 2 2 4" xfId="17981" xr:uid="{E3885285-C8C6-43A2-B938-522FFC0CD4E5}"/>
    <cellStyle name="Normal 18 4 2 2 5" xfId="22121" xr:uid="{018099BE-2256-4B8C-898E-6D3FEE9E2232}"/>
    <cellStyle name="Normal 18 4 2 3" xfId="7261" xr:uid="{C3D94FB2-8B49-4203-97A9-D5A93ED602AF}"/>
    <cellStyle name="Normal 18 4 2 3 2" xfId="13969" xr:uid="{1E307902-1C53-4802-8FA0-183132597D50}"/>
    <cellStyle name="Normal 18 4 2 3 3" xfId="19308" xr:uid="{C8DB1DBC-0D71-49D7-8873-095B164D3DDB}"/>
    <cellStyle name="Normal 18 4 2 3 4" xfId="23408" xr:uid="{D09B3259-3F95-4816-A4AF-E6E0D91BD792}"/>
    <cellStyle name="Normal 18 4 2 4" xfId="10679" xr:uid="{644E9431-C0C8-4846-A838-E8444223C42B}"/>
    <cellStyle name="Normal 18 4 2 5" xfId="17177" xr:uid="{7FE81C6F-317D-4120-8107-C6E75601B5BA}"/>
    <cellStyle name="Normal 18 4 2 6" xfId="21481" xr:uid="{48586F1F-A3DC-4669-B2BE-6D6616F64488}"/>
    <cellStyle name="Normal 18 4 3" xfId="5313" xr:uid="{5A491C2E-2F32-4117-BA70-9F09143AAB65}"/>
    <cellStyle name="Normal 18 4 3 2" xfId="8877" xr:uid="{0D16FBFD-3465-43F9-BC3F-88130647FCD4}"/>
    <cellStyle name="Normal 18 4 3 2 2" xfId="15585" xr:uid="{EE93042A-F6D4-47A0-80B0-A09B388EE62E}"/>
    <cellStyle name="Normal 18 4 3 2 3" xfId="20014" xr:uid="{ECDF78D3-281C-4AB5-9646-15558512F830}"/>
    <cellStyle name="Normal 18 4 3 2 4" xfId="24048" xr:uid="{C0AA16DB-9B58-4828-9AAB-61B6A0BDA711}"/>
    <cellStyle name="Normal 18 4 3 3" xfId="12022" xr:uid="{CFE96CD8-03E2-4CC5-9427-4D2B335F76EF}"/>
    <cellStyle name="Normal 18 4 3 4" xfId="17980" xr:uid="{560708D4-4298-4E45-B722-0DC18DCA560C}"/>
    <cellStyle name="Normal 18 4 3 5" xfId="22120" xr:uid="{E85DD523-B569-4A3A-B8E4-75E2371BA47E}"/>
    <cellStyle name="Normal 18 4 4" xfId="6836" xr:uid="{EB3532B1-F914-4FAB-BDD7-1137A0D7EA3E}"/>
    <cellStyle name="Normal 18 4 4 2" xfId="13544" xr:uid="{35F454EA-F07F-43AC-8CC3-9D03609F5CB2}"/>
    <cellStyle name="Normal 18 4 4 3" xfId="18903" xr:uid="{7489EA90-DC8B-43BE-BB58-71C86EF41966}"/>
    <cellStyle name="Normal 18 4 4 4" xfId="23004" xr:uid="{4185C97F-64AF-4417-A13A-D06DEDF70536}"/>
    <cellStyle name="Normal 18 4 5" xfId="10198" xr:uid="{46B1ADDC-6CED-4629-8B7F-2599B36B9D7D}"/>
    <cellStyle name="Normal 18 4 6" xfId="16769" xr:uid="{A2FDC281-9184-48D0-B352-EED02BC82E66}"/>
    <cellStyle name="Normal 18 4 7" xfId="21077" xr:uid="{F5EF0081-49EC-4BEF-BCB3-962F1729A7E9}"/>
    <cellStyle name="Normal 18 5" xfId="2292" xr:uid="{24397100-FB6C-46A1-9071-B1314A3E1F61}"/>
    <cellStyle name="Normal 18 5 2" xfId="2914" xr:uid="{5F40A088-F44F-48E8-8457-40974463D2C6}"/>
    <cellStyle name="Normal 18 5 2 2" xfId="5316" xr:uid="{5E3DFE26-422C-4D23-9B3E-0A453EA98E6E}"/>
    <cellStyle name="Normal 18 5 2 2 2" xfId="8880" xr:uid="{B512EFD0-A767-445A-8E9A-8C9686ACC887}"/>
    <cellStyle name="Normal 18 5 2 2 2 2" xfId="15588" xr:uid="{75E97C74-5A23-473E-8B7A-6BCB91E6A36A}"/>
    <cellStyle name="Normal 18 5 2 2 2 3" xfId="20017" xr:uid="{3B5EE288-FF12-4818-A065-16A4A4A46AE4}"/>
    <cellStyle name="Normal 18 5 2 2 2 4" xfId="24051" xr:uid="{80F2EA02-9079-44A7-8EDE-60FB81897A6B}"/>
    <cellStyle name="Normal 18 5 2 2 3" xfId="12025" xr:uid="{DBF1F4D0-577B-4D30-9621-52659D4CAF57}"/>
    <cellStyle name="Normal 18 5 2 2 4" xfId="17983" xr:uid="{9D97F6E1-8349-41F0-B5B2-157A1EC9D01A}"/>
    <cellStyle name="Normal 18 5 2 2 5" xfId="22123" xr:uid="{5CCC499E-082B-4460-AF88-ECC06BE877CC}"/>
    <cellStyle name="Normal 18 5 2 3" xfId="7311" xr:uid="{096A7BB8-E061-4EFC-8FD1-FCBB86C77C8C}"/>
    <cellStyle name="Normal 18 5 2 3 2" xfId="14019" xr:uid="{E5153192-26B3-407F-AA29-7D2D6721799C}"/>
    <cellStyle name="Normal 18 5 2 3 3" xfId="19358" xr:uid="{F4F0DA01-7512-48E3-92BB-514673526817}"/>
    <cellStyle name="Normal 18 5 2 3 4" xfId="23458" xr:uid="{E953B2EF-7E5B-4E60-8735-B15051C90C18}"/>
    <cellStyle name="Normal 18 5 2 4" xfId="10729" xr:uid="{034215B0-4918-453F-B560-82A3C2A9531C}"/>
    <cellStyle name="Normal 18 5 2 5" xfId="17227" xr:uid="{924FDD3C-5D4C-4D10-A1B1-01BAED5DD1D8}"/>
    <cellStyle name="Normal 18 5 2 6" xfId="21531" xr:uid="{E0777338-D2FF-41E5-A90D-948E65970E36}"/>
    <cellStyle name="Normal 18 5 3" xfId="5315" xr:uid="{D33A77E8-06F8-405C-8649-37DA2FA680A3}"/>
    <cellStyle name="Normal 18 5 3 2" xfId="8879" xr:uid="{DB689D3C-CB69-4EE7-AA1C-772140CCC661}"/>
    <cellStyle name="Normal 18 5 3 2 2" xfId="15587" xr:uid="{BD490145-C0F2-4A7D-8846-045F755CEF88}"/>
    <cellStyle name="Normal 18 5 3 2 3" xfId="20016" xr:uid="{6E4B0F57-F545-4A10-97F1-69BB7E83D715}"/>
    <cellStyle name="Normal 18 5 3 2 4" xfId="24050" xr:uid="{3047C77D-E219-408B-B67A-000703BB6DA7}"/>
    <cellStyle name="Normal 18 5 3 3" xfId="12024" xr:uid="{0D49AFC1-E0DB-43E7-BEE0-FC65E13C2783}"/>
    <cellStyle name="Normal 18 5 3 4" xfId="17982" xr:uid="{05701B4D-137F-4EB6-BD9C-71EA33201BE4}"/>
    <cellStyle name="Normal 18 5 3 5" xfId="22122" xr:uid="{1F87A425-5CE3-4125-B9E2-7378F6D1BA54}"/>
    <cellStyle name="Normal 18 5 4" xfId="6837" xr:uid="{012DE878-ED22-4C4B-B91E-4AC97468F8C6}"/>
    <cellStyle name="Normal 18 5 4 2" xfId="13545" xr:uid="{32CEC625-28EE-411C-B1C0-59C133E91EF3}"/>
    <cellStyle name="Normal 18 5 4 3" xfId="18904" xr:uid="{8C3D0A3E-6BDE-4872-9396-01A34F027A3E}"/>
    <cellStyle name="Normal 18 5 4 4" xfId="23005" xr:uid="{12EE02BC-200D-432E-B494-F8AE6363FCB3}"/>
    <cellStyle name="Normal 18 5 5" xfId="10199" xr:uid="{B0375166-EF1D-4B83-83F8-7452EB94B805}"/>
    <cellStyle name="Normal 18 5 6" xfId="16770" xr:uid="{FC448228-CD80-4B4B-AF22-2DA2A25C56F1}"/>
    <cellStyle name="Normal 18 5 7" xfId="21078" xr:uid="{0DBAF36E-27B8-4013-83A0-FE73496F1952}"/>
    <cellStyle name="Normal 18 6" xfId="2293" xr:uid="{48CBD003-DC61-4DCD-9F15-65ADABF8740E}"/>
    <cellStyle name="Normal 18 6 2" xfId="2988" xr:uid="{70330A4D-AC33-45E5-8645-B04F07A1DC6B}"/>
    <cellStyle name="Normal 18 6 2 2" xfId="5318" xr:uid="{C03F078A-7A06-4927-A3C5-B89508C12C60}"/>
    <cellStyle name="Normal 18 6 2 2 2" xfId="8882" xr:uid="{1B35B088-C5B0-47DC-B5FB-5E3C5F2D4937}"/>
    <cellStyle name="Normal 18 6 2 2 2 2" xfId="15590" xr:uid="{9383820B-AF68-49FA-9769-BD41FCD06649}"/>
    <cellStyle name="Normal 18 6 2 2 2 3" xfId="20019" xr:uid="{A466A9F0-A49C-4DD7-8AC9-E5602D032FC7}"/>
    <cellStyle name="Normal 18 6 2 2 2 4" xfId="24053" xr:uid="{D5CE06A8-D53D-41C5-B6A4-4A31AFC67227}"/>
    <cellStyle name="Normal 18 6 2 2 3" xfId="12027" xr:uid="{B48ED0F1-4704-4FF2-905C-9E9F28C304F5}"/>
    <cellStyle name="Normal 18 6 2 2 4" xfId="17985" xr:uid="{17C17C86-D4FD-4ECD-9CCF-562BA30B2C29}"/>
    <cellStyle name="Normal 18 6 2 2 5" xfId="22125" xr:uid="{43DC92AA-CCA3-42FE-AA16-600BEEA4D7D8}"/>
    <cellStyle name="Normal 18 6 2 3" xfId="7385" xr:uid="{A37A21A0-549C-4F15-9D44-74A88A6EE998}"/>
    <cellStyle name="Normal 18 6 2 3 2" xfId="14093" xr:uid="{ED15F930-0A65-400D-A41D-A029964F8C05}"/>
    <cellStyle name="Normal 18 6 2 3 3" xfId="19431" xr:uid="{12BDD11E-F991-4081-B1FD-2A53DE44EA58}"/>
    <cellStyle name="Normal 18 6 2 3 4" xfId="23531" xr:uid="{C1CD56CA-075E-41B3-AE31-84898AC66C52}"/>
    <cellStyle name="Normal 18 6 2 4" xfId="10802" xr:uid="{440BAFC0-A67B-47C9-B9A6-AA8D7D9110B1}"/>
    <cellStyle name="Normal 18 6 2 5" xfId="17300" xr:uid="{31D61606-B2C6-4717-9167-0B7236163589}"/>
    <cellStyle name="Normal 18 6 2 6" xfId="21604" xr:uid="{975D8B2E-A037-4E80-BE70-6D63C74ACC5C}"/>
    <cellStyle name="Normal 18 6 3" xfId="5317" xr:uid="{27D559C9-3640-420B-81EC-BC1A79B6A136}"/>
    <cellStyle name="Normal 18 6 3 2" xfId="8881" xr:uid="{0C93E685-56FA-4CC5-BF1D-D2A289037AD2}"/>
    <cellStyle name="Normal 18 6 3 2 2" xfId="15589" xr:uid="{CE4F1E26-A37C-4B3F-8370-D1EA0637E109}"/>
    <cellStyle name="Normal 18 6 3 2 3" xfId="20018" xr:uid="{07C312F2-F2D2-42B2-818E-9B4D4DA7EABA}"/>
    <cellStyle name="Normal 18 6 3 2 4" xfId="24052" xr:uid="{292D3F36-26D2-4F0E-8767-8B1BF810155E}"/>
    <cellStyle name="Normal 18 6 3 3" xfId="12026" xr:uid="{A0288284-8784-402B-AF5A-581FF4B6AF26}"/>
    <cellStyle name="Normal 18 6 3 4" xfId="17984" xr:uid="{4B9CB1F0-C706-43E9-9C48-CA37069F19DC}"/>
    <cellStyle name="Normal 18 6 3 5" xfId="22124" xr:uid="{9B1D69C1-A834-43BD-B301-6712D3889C4D}"/>
    <cellStyle name="Normal 18 6 4" xfId="6838" xr:uid="{1446181E-9737-4BE8-9DF6-1F23CE0BA042}"/>
    <cellStyle name="Normal 18 6 4 2" xfId="13546" xr:uid="{196427D7-913C-4DDE-9A04-A0E052F392F7}"/>
    <cellStyle name="Normal 18 6 4 3" xfId="18905" xr:uid="{E995DB58-090A-4EDA-A8D4-0D6D9C278747}"/>
    <cellStyle name="Normal 18 6 4 4" xfId="23006" xr:uid="{A1450375-EDB0-40C2-BAA0-933246FB810A}"/>
    <cellStyle name="Normal 18 6 5" xfId="10200" xr:uid="{04E61708-56A1-4FFC-A839-93D43D82277C}"/>
    <cellStyle name="Normal 18 6 6" xfId="16771" xr:uid="{6CF93695-7BE6-4713-A1D9-A4B430A0A44C}"/>
    <cellStyle name="Normal 18 6 7" xfId="21079" xr:uid="{106D5497-C285-498D-9246-BFD1B51014EF}"/>
    <cellStyle name="Normal 18 7" xfId="2677" xr:uid="{C8AEBA2A-E152-4AC2-8E87-4564B696FC13}"/>
    <cellStyle name="Normal 18 7 2" xfId="5319" xr:uid="{C43961A9-1098-4EE7-A50C-2175E680FD3D}"/>
    <cellStyle name="Normal 18 7 2 2" xfId="8883" xr:uid="{3BE39125-6192-4902-BA29-67904ABC918E}"/>
    <cellStyle name="Normal 18 7 2 2 2" xfId="15591" xr:uid="{259C913D-348E-4EE5-BACC-E9ADB52ED8FE}"/>
    <cellStyle name="Normal 18 7 2 2 3" xfId="20020" xr:uid="{65B12A7F-11CC-4C14-8880-EDA6D0D4BF37}"/>
    <cellStyle name="Normal 18 7 2 2 4" xfId="24054" xr:uid="{C2AE8E02-2AA7-46B1-BC2A-2ADC83FCA7C4}"/>
    <cellStyle name="Normal 18 7 2 3" xfId="12028" xr:uid="{2B381805-A035-4003-A459-63C7161BE13A}"/>
    <cellStyle name="Normal 18 7 2 4" xfId="17986" xr:uid="{3515D1AB-E655-4BBD-B622-72944D275BE7}"/>
    <cellStyle name="Normal 18 7 2 5" xfId="22126" xr:uid="{6FEA1C88-62C9-41B6-9E4B-B47FF6FA4DC0}"/>
    <cellStyle name="Normal 18 7 3" xfId="7077" xr:uid="{395353FB-9306-4869-90A3-BEE900B14CC4}"/>
    <cellStyle name="Normal 18 7 3 2" xfId="13785" xr:uid="{C38A4F53-7705-4B20-AD45-FEE1B28C27BF}"/>
    <cellStyle name="Normal 18 7 3 3" xfId="19124" xr:uid="{ECB8F1F9-20A1-4E10-86F2-0ED83700A0EB}"/>
    <cellStyle name="Normal 18 7 3 4" xfId="23224" xr:uid="{C91D04F6-9528-4485-8756-3853596E985D}"/>
    <cellStyle name="Normal 18 7 4" xfId="10494" xr:uid="{1CF43F1F-B934-4E8D-BDDE-FEF55D145E29}"/>
    <cellStyle name="Normal 18 7 5" xfId="16993" xr:uid="{967A1737-AB23-4276-AD55-AF21C6A5E488}"/>
    <cellStyle name="Normal 18 7 6" xfId="21297" xr:uid="{45D144A3-218D-4727-9047-0980BA1A5608}"/>
    <cellStyle name="Normal 18 8" xfId="5294" xr:uid="{D2A6BF97-62D6-42B2-9526-D8B9C1CC7BA6}"/>
    <cellStyle name="Normal 18 8 2" xfId="8861" xr:uid="{64C0D14B-CD4A-4C6C-9C9A-F5F0665F4B1B}"/>
    <cellStyle name="Normal 18 8 2 2" xfId="15569" xr:uid="{E7603FF3-2399-428D-95C6-16B46E3DB2B4}"/>
    <cellStyle name="Normal 18 8 2 3" xfId="19998" xr:uid="{6D57B991-6013-4503-9FBF-E8C81D4DF691}"/>
    <cellStyle name="Normal 18 8 2 4" xfId="24032" xr:uid="{4C7E1B33-07DA-4299-ACF0-33DC62F91015}"/>
    <cellStyle name="Normal 18 8 3" xfId="12003" xr:uid="{C24E8503-DBE1-4A9E-989B-0FCF2874F6DA}"/>
    <cellStyle name="Normal 18 8 4" xfId="17964" xr:uid="{424B5AC4-B8F5-47EE-89E7-C6913583813B}"/>
    <cellStyle name="Normal 18 8 5" xfId="22104" xr:uid="{4491DEF5-E7C5-4D61-A888-08367B024891}"/>
    <cellStyle name="Normal 18 9" xfId="6295" xr:uid="{C5507EB3-01D4-447A-9C6C-9BAD9BAD550D}"/>
    <cellStyle name="Normal 18 9 2" xfId="13003" xr:uid="{77B65FCE-B010-4FBD-BA92-2A033EE1FD6D}"/>
    <cellStyle name="Normal 18 9 3" xfId="18636" xr:uid="{6C073AA4-5081-4697-997D-897FFE57AC01}"/>
    <cellStyle name="Normal 18 9 4" xfId="22756" xr:uid="{9EDB90F8-3DCF-424B-A2FE-C2573AA5F884}"/>
    <cellStyle name="Normal 180" xfId="1094" xr:uid="{C4D8F7EF-8BBE-4925-A28B-932440B41167}"/>
    <cellStyle name="Normal 180 2" xfId="4255" xr:uid="{5DBA903C-A8B8-4861-B5B0-C92476DEC6CF}"/>
    <cellStyle name="Normal 180 3" xfId="3326" xr:uid="{9D147289-2BDE-42D5-A347-7241B2156547}"/>
    <cellStyle name="Normal 181" xfId="1095" xr:uid="{877BA07A-BAA0-4833-B908-1BFE07A5A452}"/>
    <cellStyle name="Normal 181 2" xfId="4256" xr:uid="{3723C211-6AC4-4BB2-BD26-1B72BB388D06}"/>
    <cellStyle name="Normal 181 3" xfId="3327" xr:uid="{4C1C6603-F4AB-41AA-9B3C-3AB351FB73B7}"/>
    <cellStyle name="Normal 182" xfId="1096" xr:uid="{E9BCB684-C2EB-4A61-A17D-D55632E977C8}"/>
    <cellStyle name="Normal 182 2" xfId="4257" xr:uid="{4F6520AD-2372-42AA-96C1-6A6F626E5229}"/>
    <cellStyle name="Normal 182 3" xfId="3328" xr:uid="{412C1095-AB13-4BF8-B383-F651AA0253D8}"/>
    <cellStyle name="Normal 183" xfId="1097" xr:uid="{2BA7C181-BA74-4D45-AD4E-BD8811D77162}"/>
    <cellStyle name="Normal 183 2" xfId="4258" xr:uid="{B6301984-0C3A-44D0-9586-77A02FA9F9E6}"/>
    <cellStyle name="Normal 183 3" xfId="3329" xr:uid="{E78A0F9B-9FFF-46CC-ACE6-984DD5BCEA15}"/>
    <cellStyle name="Normal 184" xfId="1098" xr:uid="{DE03E7E5-D662-46D5-AD70-45932986E917}"/>
    <cellStyle name="Normal 184 2" xfId="1099" xr:uid="{0DB69E66-89DD-4D56-B3EA-054CDF19566C}"/>
    <cellStyle name="Normal 184 2 2" xfId="4259" xr:uid="{3F08F663-F638-431B-8497-521CEE02B842}"/>
    <cellStyle name="Normal 184 2 3" xfId="3330" xr:uid="{A2B56EAB-935F-4CB0-BF3D-F17503DB04FC}"/>
    <cellStyle name="Normal 184 3" xfId="3148" xr:uid="{7840579A-C9C4-4643-83B3-66CE95D90EC8}"/>
    <cellStyle name="Normal 184 3 2" xfId="5334" xr:uid="{6A9370A7-FF23-4BA6-A1F3-1CAA8F31A5A0}"/>
    <cellStyle name="Normal 184 3 2 2" xfId="8885" xr:uid="{107D9048-4604-4D12-9710-AC016BCA83C0}"/>
    <cellStyle name="Normal 184 3 2 2 2" xfId="15593" xr:uid="{7597B982-4BDC-4D1F-9535-919A0FD3B7E8}"/>
    <cellStyle name="Normal 184 3 2 2 3" xfId="20022" xr:uid="{B8C3809A-8FB7-4FBA-9003-5793CEDF190F}"/>
    <cellStyle name="Normal 184 3 2 2 4" xfId="24056" xr:uid="{9B39B7E7-4DFD-463C-9675-BE0CE83F8A55}"/>
    <cellStyle name="Normal 184 3 2 3" xfId="12043" xr:uid="{AE1D6273-9918-4C2C-A293-7CBC4FF796BA}"/>
    <cellStyle name="Normal 184 3 2 4" xfId="17988" xr:uid="{139EA831-B229-44EB-B0C1-7B3D976A0823}"/>
    <cellStyle name="Normal 184 3 2 5" xfId="22128" xr:uid="{70AF1B93-BF14-41E9-AD29-C3C6D4549F59}"/>
    <cellStyle name="Normal 184 3 3" xfId="7546" xr:uid="{8F6CD196-8973-452D-B707-333468A65655}"/>
    <cellStyle name="Normal 184 3 3 2" xfId="14254" xr:uid="{A54C9404-FC03-4EC1-8F2A-7C44BB390438}"/>
    <cellStyle name="Normal 184 3 3 3" xfId="19592" xr:uid="{3B2F18B4-7627-4AFB-BA9B-92F9038CF626}"/>
    <cellStyle name="Normal 184 3 3 4" xfId="23692" xr:uid="{DF1EB449-0F95-4D33-9D16-A458D4D41147}"/>
    <cellStyle name="Normal 184 3 4" xfId="10962" xr:uid="{C2ABA182-5A23-4484-8CF5-44F9876BB8A6}"/>
    <cellStyle name="Normal 184 3 5" xfId="17460" xr:uid="{63A78B6C-DB78-4EC3-9962-619CA58BC4E2}"/>
    <cellStyle name="Normal 184 3 6" xfId="21764" xr:uid="{8736B792-2B6F-4112-913C-D9D062C0F86D}"/>
    <cellStyle name="Normal 184 4" xfId="5330" xr:uid="{604BFA5D-B1AB-4D0A-85D3-05E399A11167}"/>
    <cellStyle name="Normal 184 4 2" xfId="8884" xr:uid="{AAA91E2A-55DC-40D5-9DD8-7C3D98EFEEA9}"/>
    <cellStyle name="Normal 184 4 2 2" xfId="15592" xr:uid="{95902C66-CB22-422E-B62C-74D0404A435A}"/>
    <cellStyle name="Normal 184 4 2 3" xfId="20021" xr:uid="{B0B32BE2-629E-4401-97E2-03F0AE8E235C}"/>
    <cellStyle name="Normal 184 4 2 4" xfId="24055" xr:uid="{1E8FC784-BC62-426E-9458-5F2ABE8078A4}"/>
    <cellStyle name="Normal 184 4 3" xfId="12039" xr:uid="{C86E39E9-3C24-44AD-A18E-184D92C362C0}"/>
    <cellStyle name="Normal 184 4 4" xfId="17987" xr:uid="{92C73598-8F70-4659-91D7-5F3E175D55F2}"/>
    <cellStyle name="Normal 184 4 5" xfId="22127" xr:uid="{E36D2A84-B125-4664-8C26-885209019D5A}"/>
    <cellStyle name="Normal 184 5" xfId="6441" xr:uid="{D0D6A7BB-05A3-4410-B52C-01FD3AD7C344}"/>
    <cellStyle name="Normal 184 5 2" xfId="13149" xr:uid="{CA5E53B6-8430-4E71-9AC1-7F706C04694A}"/>
    <cellStyle name="Normal 184 5 3" xfId="18774" xr:uid="{5587EBAE-0785-406B-AD5A-6A51A4F5AE3D}"/>
    <cellStyle name="Normal 184 5 4" xfId="22894" xr:uid="{8154E28D-A57D-46DB-BF78-06E203595F81}"/>
    <cellStyle name="Normal 184 6" xfId="9714" xr:uid="{12846E93-40FD-48DF-898F-8C7CEEB0F230}"/>
    <cellStyle name="Normal 184 7" xfId="16581" xr:uid="{BBFE7F36-FB3E-4270-895F-86B7AC1396BA}"/>
    <cellStyle name="Normal 184 8" xfId="20967" xr:uid="{7DC12231-4CEA-4BD5-A784-FB705D46C1E9}"/>
    <cellStyle name="Normal 185" xfId="1100" xr:uid="{728FEA4C-C063-4517-A742-5038F88A3644}"/>
    <cellStyle name="Normal 185 2" xfId="4260" xr:uid="{CE3FFA7F-8867-4364-B8C7-D1AC7CBFF6C4}"/>
    <cellStyle name="Normal 185 3" xfId="3331" xr:uid="{49655D06-EEB2-4D4D-912F-EBD7464AED0F}"/>
    <cellStyle name="Normal 186" xfId="1101" xr:uid="{E6AF1251-8F04-4E03-87B3-6A70CC7F10AB}"/>
    <cellStyle name="Normal 187" xfId="1102" xr:uid="{8520BDD8-9FE3-4C35-AA24-6BA3F48EE41A}"/>
    <cellStyle name="Normal 188" xfId="1103" xr:uid="{A1ED3D18-7E34-46F7-B1E9-5E5850162249}"/>
    <cellStyle name="Normal 189" xfId="1104" xr:uid="{356BC2EE-0BF9-4939-9145-869847153E96}"/>
    <cellStyle name="Normal 19" xfId="126" xr:uid="{2200F2B3-F205-471E-A9A1-5E8ABF2CD976}"/>
    <cellStyle name="Normal 19 10" xfId="20820" xr:uid="{7840E76B-0304-4DCA-9FC4-874A130EE230}"/>
    <cellStyle name="Normal 19 2" xfId="1105" xr:uid="{4005C8FA-DBC6-4E9B-A6D0-296674521EA1}"/>
    <cellStyle name="Normal 19 2 2" xfId="2294" xr:uid="{DB368D88-BC2C-4782-B433-D4FFCABAFBBB}"/>
    <cellStyle name="Normal 19 2 2 2" xfId="3082" xr:uid="{5974F0A7-63BA-4BC7-9D35-C4C7CF9B62B4}"/>
    <cellStyle name="Normal 19 2 2 2 2" xfId="5345" xr:uid="{0FDFEBFB-FE90-4B18-A4FF-AF0945D668B8}"/>
    <cellStyle name="Normal 19 2 2 2 2 2" xfId="8888" xr:uid="{C7733614-2C70-4FDF-B5B1-0BFF2B184F3A}"/>
    <cellStyle name="Normal 19 2 2 2 2 2 2" xfId="15596" xr:uid="{550DA6C7-21C0-402E-B2A1-9DEB2BF52C07}"/>
    <cellStyle name="Normal 19 2 2 2 2 2 3" xfId="20025" xr:uid="{8123BF7A-6DD4-4B11-B9B4-ED12D98C8FC2}"/>
    <cellStyle name="Normal 19 2 2 2 2 2 4" xfId="24059" xr:uid="{DF37F0CF-25CE-4544-8CD9-1C7D7E803465}"/>
    <cellStyle name="Normal 19 2 2 2 2 3" xfId="12054" xr:uid="{C90C6547-5481-40D1-9472-49F72C3A307D}"/>
    <cellStyle name="Normal 19 2 2 2 2 4" xfId="17991" xr:uid="{DBAC8BC6-F745-4B72-A133-EAA236204D94}"/>
    <cellStyle name="Normal 19 2 2 2 2 5" xfId="22131" xr:uid="{9FF91022-CE61-4736-8F78-FD3058804132}"/>
    <cellStyle name="Normal 19 2 2 2 3" xfId="7479" xr:uid="{DAAEACCF-92D2-4265-8A8D-E09375F21FC1}"/>
    <cellStyle name="Normal 19 2 2 2 3 2" xfId="14187" xr:uid="{95520C97-1B78-4775-9808-B134A8D5E396}"/>
    <cellStyle name="Normal 19 2 2 2 3 3" xfId="19525" xr:uid="{0B57C046-3E1F-4E5D-AFDF-DAAA0BEB83FD}"/>
    <cellStyle name="Normal 19 2 2 2 3 4" xfId="23625" xr:uid="{A070E5CC-26BC-4360-9D11-6DA6DBE931ED}"/>
    <cellStyle name="Normal 19 2 2 2 4" xfId="10896" xr:uid="{047079DC-7EB8-4E9C-800F-532756DE4A82}"/>
    <cellStyle name="Normal 19 2 2 2 5" xfId="17394" xr:uid="{658D867B-F13C-4873-B472-4A9BB998CE00}"/>
    <cellStyle name="Normal 19 2 2 2 6" xfId="21698" xr:uid="{D0105CC5-6608-4655-9C26-17992B4F5470}"/>
    <cellStyle name="Normal 19 2 2 3" xfId="5344" xr:uid="{F327E754-EE39-4554-A947-42667190A286}"/>
    <cellStyle name="Normal 19 2 2 3 2" xfId="8887" xr:uid="{D010948D-62E9-4382-83EE-AEB81A859E99}"/>
    <cellStyle name="Normal 19 2 2 3 2 2" xfId="15595" xr:uid="{FF03CA27-8DD1-4E68-96F5-7FC3761B29C9}"/>
    <cellStyle name="Normal 19 2 2 3 2 3" xfId="20024" xr:uid="{5A415807-1FE5-433A-886A-20FE98F88F99}"/>
    <cellStyle name="Normal 19 2 2 3 2 4" xfId="24058" xr:uid="{2E22B73E-1F8E-4897-9D41-B681EB1B6606}"/>
    <cellStyle name="Normal 19 2 2 3 3" xfId="12053" xr:uid="{B436F643-D795-4F6E-856D-3270D4E9CBCA}"/>
    <cellStyle name="Normal 19 2 2 3 4" xfId="17990" xr:uid="{7907B8F9-6A0F-4251-8B58-F916C7052173}"/>
    <cellStyle name="Normal 19 2 2 3 5" xfId="22130" xr:uid="{C0650926-93DF-4E81-B6FE-AFCCBBCE105B}"/>
    <cellStyle name="Normal 19 2 2 4" xfId="6839" xr:uid="{D7233549-91DC-4D78-8E60-6EC3BC7937CF}"/>
    <cellStyle name="Normal 19 2 2 4 2" xfId="13547" xr:uid="{0B884543-6CE7-4F91-9A97-02EEBFAB2AD5}"/>
    <cellStyle name="Normal 19 2 2 4 3" xfId="18906" xr:uid="{C37F7374-C16C-4C3A-8F7B-50FCB4811C17}"/>
    <cellStyle name="Normal 19 2 2 4 4" xfId="23007" xr:uid="{AB74D762-B36D-493A-AFA3-9EB2F221EFC1}"/>
    <cellStyle name="Normal 19 2 2 5" xfId="10201" xr:uid="{CCF85E47-238C-45FB-9955-88F6B790EFA6}"/>
    <cellStyle name="Normal 19 2 2 6" xfId="16772" xr:uid="{FF2CDA15-2DC9-4148-8A93-6A4F5664473E}"/>
    <cellStyle name="Normal 19 2 2 7" xfId="21080" xr:uid="{F0B9CB6E-5C4D-4E0A-B2A9-50FE1BDB32DE}"/>
    <cellStyle name="Normal 19 2 3" xfId="2295" xr:uid="{A4E7E5D9-3549-4C31-95AF-1DBF9FF290E2}"/>
    <cellStyle name="Normal 19 2 3 2" xfId="4261" xr:uid="{5B8D7B95-08DC-4F76-8554-CE5760D07E6C}"/>
    <cellStyle name="Normal 19 2 3 3" xfId="3332" xr:uid="{AE81DB06-1992-4AB5-9CEC-46B627C33F7D}"/>
    <cellStyle name="Normal 19 2 4" xfId="2866" xr:uid="{275BFE27-A941-48DF-A546-B3DC35E3998C}"/>
    <cellStyle name="Normal 19 2 4 2" xfId="5349" xr:uid="{0AAFECA1-0D4C-4555-9E30-945831BE4E18}"/>
    <cellStyle name="Normal 19 2 4 2 2" xfId="8889" xr:uid="{C202A822-A5EF-4542-8B51-449806C7F3D3}"/>
    <cellStyle name="Normal 19 2 4 2 2 2" xfId="15597" xr:uid="{48FBE549-F427-44F0-8CAB-0B0ADD65A4F3}"/>
    <cellStyle name="Normal 19 2 4 2 2 3" xfId="20026" xr:uid="{31673297-2466-4B12-83FD-436244FBBB9E}"/>
    <cellStyle name="Normal 19 2 4 2 2 4" xfId="24060" xr:uid="{84ECB7A3-150A-446B-8306-A7F51FC8F90F}"/>
    <cellStyle name="Normal 19 2 4 2 3" xfId="12058" xr:uid="{FA29E1FF-E047-456E-B166-023016C2516E}"/>
    <cellStyle name="Normal 19 2 4 2 4" xfId="17992" xr:uid="{3E47C99D-70B2-4FF0-9E2F-5B95DDAAB0F2}"/>
    <cellStyle name="Normal 19 2 4 2 5" xfId="22132" xr:uid="{A8A811B5-C771-4491-B2DF-F8AF41BA72DC}"/>
    <cellStyle name="Normal 19 2 4 3" xfId="7263" xr:uid="{605D0B6A-7FC4-4BFF-9F0C-E62B8BF53438}"/>
    <cellStyle name="Normal 19 2 4 3 2" xfId="13971" xr:uid="{533ACDEE-5FCC-4EA3-A598-D0A82FF29D6A}"/>
    <cellStyle name="Normal 19 2 4 3 3" xfId="19310" xr:uid="{EB9E2D34-097D-4952-9440-50BCE092FABF}"/>
    <cellStyle name="Normal 19 2 4 3 4" xfId="23410" xr:uid="{55EB6704-761B-4EFF-86A2-269A2F2E49A2}"/>
    <cellStyle name="Normal 19 2 4 4" xfId="10681" xr:uid="{B6E7AB99-A551-4336-BE58-B638F8D261A7}"/>
    <cellStyle name="Normal 19 2 4 5" xfId="17179" xr:uid="{8F96DF2F-59A5-41B9-9A6A-CDAB02DFB409}"/>
    <cellStyle name="Normal 19 2 4 6" xfId="21483" xr:uid="{204D1187-6919-486A-9F0F-859CC0821408}"/>
    <cellStyle name="Normal 19 3" xfId="2296" xr:uid="{0FDC58DB-81A0-4C78-A5FC-4A4DDAACC25E}"/>
    <cellStyle name="Normal 19 3 2" xfId="2916" xr:uid="{3DE4E400-749B-4148-8BAD-4DE4B5A1643F}"/>
    <cellStyle name="Normal 19 3 2 2" xfId="5351" xr:uid="{D037DD50-A876-4D69-9637-70482602F676}"/>
    <cellStyle name="Normal 19 3 2 2 2" xfId="8891" xr:uid="{F470C0D3-17BF-4BC6-B346-028C16175843}"/>
    <cellStyle name="Normal 19 3 2 2 2 2" xfId="15599" xr:uid="{5BD51455-5B4B-42C0-8796-92CAC1254081}"/>
    <cellStyle name="Normal 19 3 2 2 2 3" xfId="20028" xr:uid="{D85A44B2-4C5C-4105-8680-A86E374D2088}"/>
    <cellStyle name="Normal 19 3 2 2 2 4" xfId="24062" xr:uid="{E093F2E9-3402-4677-BC0A-BFC46F41E443}"/>
    <cellStyle name="Normal 19 3 2 2 3" xfId="12060" xr:uid="{2FC027B8-417E-4E15-892B-A9DA488F31E1}"/>
    <cellStyle name="Normal 19 3 2 2 4" xfId="17994" xr:uid="{3F7DAC00-A51C-4782-AA6E-F745BA7C24B4}"/>
    <cellStyle name="Normal 19 3 2 2 5" xfId="22134" xr:uid="{CD0B49C6-D643-4C38-B3E4-63EA6C46101A}"/>
    <cellStyle name="Normal 19 3 2 3" xfId="7313" xr:uid="{B01F289D-29D4-4693-8E96-2934F8DBE05B}"/>
    <cellStyle name="Normal 19 3 2 3 2" xfId="14021" xr:uid="{0048D208-D043-4E22-8166-65EE29DE9FF5}"/>
    <cellStyle name="Normal 19 3 2 3 3" xfId="19360" xr:uid="{F1A2E37C-A186-4BF6-9A91-8E968C6654C4}"/>
    <cellStyle name="Normal 19 3 2 3 4" xfId="23460" xr:uid="{CFD73201-F140-45E5-A7E5-C29B38A19E04}"/>
    <cellStyle name="Normal 19 3 2 4" xfId="10731" xr:uid="{C53D7B31-00DC-4C97-828A-761A933F26BB}"/>
    <cellStyle name="Normal 19 3 2 5" xfId="17229" xr:uid="{CD81BD47-8166-4EDB-99A3-DE3273E65AD9}"/>
    <cellStyle name="Normal 19 3 2 6" xfId="21533" xr:uid="{87BD8012-0711-43C8-BDED-0576D8F613A9}"/>
    <cellStyle name="Normal 19 3 3" xfId="5350" xr:uid="{6F4A7C2A-0CA8-44F7-BF15-D3C40673F458}"/>
    <cellStyle name="Normal 19 3 3 2" xfId="8890" xr:uid="{D25BDAE8-CEB4-4C4C-8798-6A036C748CFC}"/>
    <cellStyle name="Normal 19 3 3 2 2" xfId="15598" xr:uid="{B2A77C5E-AA17-4A1E-BCC2-3B0E5A5D0537}"/>
    <cellStyle name="Normal 19 3 3 2 3" xfId="20027" xr:uid="{B0E8A738-BBFB-48A6-9A5B-87AAD4EB90EE}"/>
    <cellStyle name="Normal 19 3 3 2 4" xfId="24061" xr:uid="{7CAE9707-581E-4942-938C-E9712719D779}"/>
    <cellStyle name="Normal 19 3 3 3" xfId="12059" xr:uid="{D6A7D947-BC0D-4414-A718-0DF89962D5E8}"/>
    <cellStyle name="Normal 19 3 3 4" xfId="17993" xr:uid="{DE13A614-AD6D-4AF8-B852-50885FE439C6}"/>
    <cellStyle name="Normal 19 3 3 5" xfId="22133" xr:uid="{36F3C151-0469-471F-A2A7-D6F73E953DF6}"/>
    <cellStyle name="Normal 19 3 4" xfId="6840" xr:uid="{FD003ABE-9405-4ACC-9CF0-44F62416F24F}"/>
    <cellStyle name="Normal 19 3 4 2" xfId="13548" xr:uid="{00F1A588-8360-410E-9510-9DBA68B1F64F}"/>
    <cellStyle name="Normal 19 3 4 3" xfId="18907" xr:uid="{0E094D68-0E15-443A-9B42-71E289FE78F4}"/>
    <cellStyle name="Normal 19 3 4 4" xfId="23008" xr:uid="{201610DD-6E5D-4220-A22D-26509B28BC3B}"/>
    <cellStyle name="Normal 19 3 5" xfId="10202" xr:uid="{4D6A8845-8284-4EC8-A873-5B175A52E7A3}"/>
    <cellStyle name="Normal 19 3 6" xfId="16773" xr:uid="{6FC2DBD6-38A8-4CF0-A270-D76917F71A76}"/>
    <cellStyle name="Normal 19 3 7" xfId="21081" xr:uid="{2E9CAAEA-C793-41F8-9034-72C9FCD3FB4E}"/>
    <cellStyle name="Normal 19 4" xfId="2297" xr:uid="{2137E4A0-2DCE-421F-9171-FF48AB5DF04D}"/>
    <cellStyle name="Normal 19 4 2" xfId="2991" xr:uid="{E686F8DE-7582-4C71-A2FF-FE2B80CA1C21}"/>
    <cellStyle name="Normal 19 4 2 2" xfId="5353" xr:uid="{497CFCD5-F693-4F27-B466-738BF33C2BAD}"/>
    <cellStyle name="Normal 19 4 2 2 2" xfId="8893" xr:uid="{DF000AC7-A0E9-4B24-8119-93B61323BA93}"/>
    <cellStyle name="Normal 19 4 2 2 2 2" xfId="15601" xr:uid="{81B895EC-EE9C-4407-B184-14AD278E39E7}"/>
    <cellStyle name="Normal 19 4 2 2 2 3" xfId="20030" xr:uid="{16FA48E4-1159-41A4-BFDE-BECD7607BCBA}"/>
    <cellStyle name="Normal 19 4 2 2 2 4" xfId="24064" xr:uid="{A1B23D45-E4EC-47B2-9D3C-E3DA7C01EE9C}"/>
    <cellStyle name="Normal 19 4 2 2 3" xfId="12062" xr:uid="{5D4BF9F0-C2A3-4248-BFEA-E8CDF1D08CCC}"/>
    <cellStyle name="Normal 19 4 2 2 4" xfId="17996" xr:uid="{F433DB2B-1EB7-40DB-B4AD-09A904426460}"/>
    <cellStyle name="Normal 19 4 2 2 5" xfId="22136" xr:uid="{891D8EE9-AFDA-47DD-B8F0-C54270CC4DC7}"/>
    <cellStyle name="Normal 19 4 2 3" xfId="7388" xr:uid="{B3B45EE9-4B6A-4AFF-823E-E77E9E81B267}"/>
    <cellStyle name="Normal 19 4 2 3 2" xfId="14096" xr:uid="{EEDD797D-15E2-4B8F-8EF4-25EA02BAF907}"/>
    <cellStyle name="Normal 19 4 2 3 3" xfId="19434" xr:uid="{C22173CB-F46C-4E29-AA07-4FBEAB0C8983}"/>
    <cellStyle name="Normal 19 4 2 3 4" xfId="23534" xr:uid="{6C024FDB-1B12-4069-9625-02C534E98140}"/>
    <cellStyle name="Normal 19 4 2 4" xfId="10805" xr:uid="{164CC7E9-6498-4FE1-8BCD-F1696D309C8B}"/>
    <cellStyle name="Normal 19 4 2 5" xfId="17303" xr:uid="{447BBED2-9043-4CD6-8AD3-1BC6D7BFA52D}"/>
    <cellStyle name="Normal 19 4 2 6" xfId="21607" xr:uid="{A29600DA-73B4-4C9D-B00A-E3B839E38A5B}"/>
    <cellStyle name="Normal 19 4 3" xfId="5352" xr:uid="{E771679E-102A-497D-BBC4-C3F2F1473B80}"/>
    <cellStyle name="Normal 19 4 3 2" xfId="8892" xr:uid="{74ECF56C-153D-4DE3-ACAF-B67A2BE771B6}"/>
    <cellStyle name="Normal 19 4 3 2 2" xfId="15600" xr:uid="{71F39465-B8DE-4892-BE3F-3BA0ECBE8D95}"/>
    <cellStyle name="Normal 19 4 3 2 3" xfId="20029" xr:uid="{4DB87940-A878-4168-8959-D75CD9F09B86}"/>
    <cellStyle name="Normal 19 4 3 2 4" xfId="24063" xr:uid="{3B46A6B4-C1CB-497B-BC5E-DB31D8B3F1F8}"/>
    <cellStyle name="Normal 19 4 3 3" xfId="12061" xr:uid="{D3041BF5-C585-4D05-9582-889692E2C508}"/>
    <cellStyle name="Normal 19 4 3 4" xfId="17995" xr:uid="{F3010259-F04F-4FD1-A2A6-9B5AA250B31C}"/>
    <cellStyle name="Normal 19 4 3 5" xfId="22135" xr:uid="{BB2DB17D-0FB4-4CF7-851E-480FD10C450F}"/>
    <cellStyle name="Normal 19 4 4" xfId="6841" xr:uid="{86C02CE8-EAA8-488B-B8E0-FC10DBD77375}"/>
    <cellStyle name="Normal 19 4 4 2" xfId="13549" xr:uid="{49719DF3-1A10-47E3-A89F-F90E73C3866B}"/>
    <cellStyle name="Normal 19 4 4 3" xfId="18908" xr:uid="{135C0486-1638-470E-A3F8-731EBD014468}"/>
    <cellStyle name="Normal 19 4 4 4" xfId="23009" xr:uid="{5FBA4CA8-7F9C-4663-BDE0-029E3F430646}"/>
    <cellStyle name="Normal 19 4 5" xfId="10203" xr:uid="{461741CB-9295-4162-A2A8-7A15AFC9D161}"/>
    <cellStyle name="Normal 19 4 6" xfId="16774" xr:uid="{0B80967C-2533-4360-AD8D-55A960288F3F}"/>
    <cellStyle name="Normal 19 4 7" xfId="21082" xr:uid="{E32F8CA1-B613-4454-AAA9-F0B75187FE85}"/>
    <cellStyle name="Normal 19 5" xfId="2680" xr:uid="{9C0C3526-FB0C-4FE7-9811-18C6D3001B98}"/>
    <cellStyle name="Normal 19 5 2" xfId="5354" xr:uid="{07776F55-32CD-4AAF-976C-828D8AD9246E}"/>
    <cellStyle name="Normal 19 5 2 2" xfId="8894" xr:uid="{22F8ED8E-D69D-486B-9E9F-CDE4862B9AAF}"/>
    <cellStyle name="Normal 19 5 2 2 2" xfId="15602" xr:uid="{D648D537-1F16-4D97-9B59-B45C0923A565}"/>
    <cellStyle name="Normal 19 5 2 2 3" xfId="20031" xr:uid="{4C0D1933-B3FB-41E9-8CD4-271E9C5DBC76}"/>
    <cellStyle name="Normal 19 5 2 2 4" xfId="24065" xr:uid="{87478278-C3B0-41F8-9FBD-5570A51E7078}"/>
    <cellStyle name="Normal 19 5 2 3" xfId="12063" xr:uid="{B1DF2EAB-0D3C-4521-A8A8-3B4E1B61F29A}"/>
    <cellStyle name="Normal 19 5 2 4" xfId="17997" xr:uid="{5D86D254-DEDD-4730-ADF0-91B5D1D0615B}"/>
    <cellStyle name="Normal 19 5 2 5" xfId="22137" xr:uid="{31EC9586-A327-411F-B990-05444DDB936B}"/>
    <cellStyle name="Normal 19 5 3" xfId="7080" xr:uid="{1EC62BA1-0F2C-49AB-B447-2D228F2482A2}"/>
    <cellStyle name="Normal 19 5 3 2" xfId="13788" xr:uid="{C71EABBE-056B-4058-A590-0BFE6A79C269}"/>
    <cellStyle name="Normal 19 5 3 3" xfId="19127" xr:uid="{597CC843-A1FB-4E94-B538-658FB423C1FD}"/>
    <cellStyle name="Normal 19 5 3 4" xfId="23227" xr:uid="{282BE01C-6460-4905-BFA9-B4526D417F8C}"/>
    <cellStyle name="Normal 19 5 4" xfId="10497" xr:uid="{BF89B62E-C69F-46C0-9D65-67542BDF2C23}"/>
    <cellStyle name="Normal 19 5 5" xfId="16996" xr:uid="{B067D85F-3435-4FDC-913F-D82F92492E17}"/>
    <cellStyle name="Normal 19 5 6" xfId="21300" xr:uid="{7131DEC1-DC69-4656-911A-65DFEFBCEB14}"/>
    <cellStyle name="Normal 19 6" xfId="5342" xr:uid="{14E69582-2084-41E5-B98B-925171851819}"/>
    <cellStyle name="Normal 19 6 2" xfId="8886" xr:uid="{20B7C000-24E4-4487-9B30-9BEA2CA34AB8}"/>
    <cellStyle name="Normal 19 6 2 2" xfId="15594" xr:uid="{ED224C24-3C8D-454C-8B01-B92915B8C7A8}"/>
    <cellStyle name="Normal 19 6 2 3" xfId="20023" xr:uid="{0949421B-F721-4597-B7E1-3263567BD817}"/>
    <cellStyle name="Normal 19 6 2 4" xfId="24057" xr:uid="{909AB2E7-D70C-4C6A-9D0B-4B76670AD545}"/>
    <cellStyle name="Normal 19 6 3" xfId="12051" xr:uid="{43A1B2D2-AC6E-4F4F-8B1E-226D7A31FCC6}"/>
    <cellStyle name="Normal 19 6 4" xfId="17989" xr:uid="{6FC5CDB4-6742-450F-B0EE-CFC72D8BB32B}"/>
    <cellStyle name="Normal 19 6 5" xfId="22129" xr:uid="{1548C54B-A023-48DC-9399-F14725A4E4E7}"/>
    <cellStyle name="Normal 19 7" xfId="6286" xr:uid="{21675F9B-58F7-48FE-9EC7-84535F39DE2F}"/>
    <cellStyle name="Normal 19 7 2" xfId="12994" xr:uid="{0650437C-3EF8-45AB-823D-13CE3E85A711}"/>
    <cellStyle name="Normal 19 7 3" xfId="18627" xr:uid="{EE314FC5-1C72-4983-AB6E-3737D9CFF047}"/>
    <cellStyle name="Normal 19 7 4" xfId="22747" xr:uid="{FF6D1A8A-CFF2-43D6-BF9E-B5B2BBFA4352}"/>
    <cellStyle name="Normal 19 8" xfId="9523" xr:uid="{17297FA2-5FCD-417F-B5BD-372BF9E46406}"/>
    <cellStyle name="Normal 19 9" xfId="16223" xr:uid="{0AE138C4-F0B6-45D6-BB8E-84FB27F876F3}"/>
    <cellStyle name="Normal 190" xfId="1106" xr:uid="{383F5E68-31EC-43FA-AFD8-0E1BF1751A63}"/>
    <cellStyle name="Normal 191" xfId="1107" xr:uid="{D1821B15-D7C8-4E4E-81A8-28F89D288FD1}"/>
    <cellStyle name="Normal 192" xfId="1108" xr:uid="{164717E8-A04E-4A9F-BDEF-E365A1C9F35C}"/>
    <cellStyle name="Normal 193" xfId="1109" xr:uid="{7F4FBB33-5022-49FD-9CBD-BF1EC6554334}"/>
    <cellStyle name="Normal 194" xfId="1110" xr:uid="{1B490A98-1C74-46E2-A253-0FC61AE80377}"/>
    <cellStyle name="Normal 195" xfId="1111" xr:uid="{C6530799-4DE7-4FC9-99E8-50F8975EF757}"/>
    <cellStyle name="Normal 196" xfId="1112" xr:uid="{098EEF2E-4140-4A52-AC0D-6B8167720821}"/>
    <cellStyle name="Normal 197" xfId="1113" xr:uid="{7F74C827-1EED-4AD2-9DA4-E23621AFF0EC}"/>
    <cellStyle name="Normal 198" xfId="1114" xr:uid="{D58C6CF0-B070-48FD-A84F-5ACAF69981DE}"/>
    <cellStyle name="Normal 199" xfId="1115" xr:uid="{1B6DA6B3-74B3-462B-937D-4109A6AEE50C}"/>
    <cellStyle name="Normal 2" xfId="55" xr:uid="{40BF7031-C4BF-48A4-B226-FA1FCEB65706}"/>
    <cellStyle name="Normal 2 10" xfId="91" xr:uid="{2C63E97E-9620-418B-959A-2407671020F0}"/>
    <cellStyle name="Normal 2 10 2" xfId="3168" xr:uid="{0737CD2B-AE6F-4F22-82D3-9A51BB9EC406}"/>
    <cellStyle name="Normal 2 11" xfId="1117" xr:uid="{DC5FD705-BF32-43C9-9D99-722AC7AB0418}"/>
    <cellStyle name="Normal 2 11 2" xfId="4262" xr:uid="{B8E1B178-88FD-4A2A-AF36-932AABAFE37A}"/>
    <cellStyle name="Normal 2 11 3" xfId="3333" xr:uid="{1490AFBA-8E59-447E-A578-1FD50B0E50BE}"/>
    <cellStyle name="Normal 2 12" xfId="1118" xr:uid="{C7C0183A-1E50-404A-A385-00FDA40EDCE2}"/>
    <cellStyle name="Normal 2 12 2" xfId="4263" xr:uid="{3CCB03A3-BB56-4474-9293-09AE63DB7B98}"/>
    <cellStyle name="Normal 2 12 3" xfId="3334" xr:uid="{18BD86B7-308B-46E3-93D9-53BFFC41B950}"/>
    <cellStyle name="Normal 2 13" xfId="1119" xr:uid="{66B45A7D-8913-487C-94FB-7FA6BD187843}"/>
    <cellStyle name="Normal 2 13 2" xfId="4264" xr:uid="{24CD061A-7EF7-4667-92CF-E8C474C9D9B6}"/>
    <cellStyle name="Normal 2 13 3" xfId="3335" xr:uid="{BD8F8E05-8937-4911-87D9-1D901E4ECC5E}"/>
    <cellStyle name="Normal 2 14" xfId="1120" xr:uid="{148C332D-D972-49A8-934D-FCF8262B004C}"/>
    <cellStyle name="Normal 2 14 2" xfId="4265" xr:uid="{FBEB013E-E8D1-4276-BBCA-A7409B111185}"/>
    <cellStyle name="Normal 2 14 3" xfId="3336" xr:uid="{31BAEAA8-7094-49FF-9947-7AE9BFBC3322}"/>
    <cellStyle name="Normal 2 15" xfId="1121" xr:uid="{5607D9B2-C5C5-478B-83FB-303A59301F1B}"/>
    <cellStyle name="Normal 2 15 2" xfId="4266" xr:uid="{A149ED9C-E4F8-4786-BFF1-99D6A8FD23E6}"/>
    <cellStyle name="Normal 2 15 3" xfId="3337" xr:uid="{7A0DA6BC-799D-44E2-A60C-4AA440AAC391}"/>
    <cellStyle name="Normal 2 16" xfId="1122" xr:uid="{256F7FAA-2F9C-446A-9763-05397635985B}"/>
    <cellStyle name="Normal 2 16 2" xfId="4267" xr:uid="{6187FC85-0C8A-4CC7-AA93-6ED8FB888E2F}"/>
    <cellStyle name="Normal 2 16 3" xfId="3338" xr:uid="{ABCDCC39-89E5-43CE-B8BA-93C2679AA4A2}"/>
    <cellStyle name="Normal 2 17" xfId="1123" xr:uid="{4810DC8A-3D98-4EB8-8058-8277190BEE07}"/>
    <cellStyle name="Normal 2 17 2" xfId="4268" xr:uid="{EA05AE7C-4593-43A0-A950-D6D41B663090}"/>
    <cellStyle name="Normal 2 17 3" xfId="3339" xr:uid="{87F7ED37-33F5-4D82-AB43-170B19CE4DD4}"/>
    <cellStyle name="Normal 2 18" xfId="1124" xr:uid="{9985ADEC-6E6E-4789-BD66-55A407F5F8D3}"/>
    <cellStyle name="Normal 2 18 2" xfId="3149" xr:uid="{E6F62A0B-885C-47EA-98DB-54723433819F}"/>
    <cellStyle name="Normal 2 18 2 2" xfId="5371" xr:uid="{2E35137F-7880-46B4-8A8B-294C489BF332}"/>
    <cellStyle name="Normal 2 18 2 2 2" xfId="8896" xr:uid="{E5D8C5CA-B15F-4618-8C75-1B55013C2A2A}"/>
    <cellStyle name="Normal 2 18 2 2 2 2" xfId="15604" xr:uid="{BF246C8B-0846-4236-BAB2-538A1EFC1F54}"/>
    <cellStyle name="Normal 2 18 2 2 2 3" xfId="20033" xr:uid="{8C3954AC-82C9-4B21-9F03-F70C4C8BBC01}"/>
    <cellStyle name="Normal 2 18 2 2 2 4" xfId="24067" xr:uid="{0F96DE84-2766-411F-9E32-0BBC257C92B4}"/>
    <cellStyle name="Normal 2 18 2 2 3" xfId="12080" xr:uid="{5F4935DA-624F-42B5-80CB-56F5559FCE1F}"/>
    <cellStyle name="Normal 2 18 2 2 4" xfId="17999" xr:uid="{232A8AD9-A34A-457A-9E1D-955DDA8E664D}"/>
    <cellStyle name="Normal 2 18 2 2 5" xfId="22139" xr:uid="{649FEFA2-350B-4A89-B950-2DC09FB2DD9F}"/>
    <cellStyle name="Normal 2 18 2 3" xfId="7547" xr:uid="{51477829-B913-4EEF-B9BC-09B46B4133FA}"/>
    <cellStyle name="Normal 2 18 2 3 2" xfId="14255" xr:uid="{832C952F-4081-4A3E-8931-0A08B54E13D0}"/>
    <cellStyle name="Normal 2 18 2 3 3" xfId="19593" xr:uid="{2BA49180-FD28-4F99-8679-B1529A72BB96}"/>
    <cellStyle name="Normal 2 18 2 3 4" xfId="23693" xr:uid="{A5FDD4DE-A37C-47B1-AEFE-EBAA3277DAAD}"/>
    <cellStyle name="Normal 2 18 2 4" xfId="10963" xr:uid="{F6B7D12F-92DC-4323-844B-808959A0DCD3}"/>
    <cellStyle name="Normal 2 18 2 5" xfId="17461" xr:uid="{B65F928A-4F63-4551-9723-60CE63B788C3}"/>
    <cellStyle name="Normal 2 18 2 6" xfId="21765" xr:uid="{84DEFF6C-8FC3-412C-8D60-240DCF72C1E4}"/>
    <cellStyle name="Normal 2 18 3" xfId="5370" xr:uid="{B610F336-EA91-486B-A9D8-A6EA616AD66E}"/>
    <cellStyle name="Normal 2 18 3 2" xfId="8895" xr:uid="{408A5D58-3EAF-4C8A-85A1-276F69F6CAF9}"/>
    <cellStyle name="Normal 2 18 3 2 2" xfId="15603" xr:uid="{06145487-1C56-43C1-9B9C-F87AD7B459E6}"/>
    <cellStyle name="Normal 2 18 3 2 3" xfId="20032" xr:uid="{0824A3F1-D213-4E14-9AA0-05828BE15489}"/>
    <cellStyle name="Normal 2 18 3 2 4" xfId="24066" xr:uid="{81B78DF0-70E9-45A9-96FD-53C9A532ADC6}"/>
    <cellStyle name="Normal 2 18 3 3" xfId="12079" xr:uid="{A5E3AABB-53D3-4EEE-897A-370D3AD4BD75}"/>
    <cellStyle name="Normal 2 18 3 4" xfId="17998" xr:uid="{DDF26F3F-D889-4902-9141-2567BD2328AC}"/>
    <cellStyle name="Normal 2 18 3 5" xfId="22138" xr:uid="{BC9FB145-2C2C-4C86-BE5C-0910E326750B}"/>
    <cellStyle name="Normal 2 18 4" xfId="6442" xr:uid="{1698431E-3D34-4B04-AD17-EC16AA26ECDE}"/>
    <cellStyle name="Normal 2 18 4 2" xfId="13150" xr:uid="{1D922AED-C638-4DCA-979E-2936FA15FAAB}"/>
    <cellStyle name="Normal 2 18 4 3" xfId="18775" xr:uid="{4909AD58-1BA3-4B2F-A09E-B93D93AD825F}"/>
    <cellStyle name="Normal 2 18 4 4" xfId="22895" xr:uid="{6480C66C-AE79-4B80-91AE-3DCDB1779452}"/>
    <cellStyle name="Normal 2 18 5" xfId="9715" xr:uid="{685A036E-71FF-4564-B4AC-09BB895D9CB6}"/>
    <cellStyle name="Normal 2 18 6" xfId="16582" xr:uid="{53F0E8B0-9D51-4E22-952A-2D77496D8612}"/>
    <cellStyle name="Normal 2 18 7" xfId="20968" xr:uid="{361BFFED-E1A3-40C4-ABCD-679E60975584}"/>
    <cellStyle name="Normal 2 19" xfId="1125" xr:uid="{29D57AEB-6ED2-4EA2-B715-A259BF5D138B}"/>
    <cellStyle name="Normal 2 2" xfId="69" xr:uid="{B96A5CA0-27D7-4D80-B836-DD86123E2D97}"/>
    <cellStyle name="Normal 2 2 10" xfId="1127" xr:uid="{DF044CE7-F51A-4160-949A-EC8327ED9F90}"/>
    <cellStyle name="Normal 2 2 11" xfId="1128" xr:uid="{2743CA8F-3F6F-414E-8593-3B92998D8A13}"/>
    <cellStyle name="Normal 2 2 12" xfId="1129" xr:uid="{BD56262E-0767-4B19-BDE8-BFDAA7EB4FC8}"/>
    <cellStyle name="Normal 2 2 13" xfId="1130" xr:uid="{2E51543C-F753-4150-A435-5320D9D01ABE}"/>
    <cellStyle name="Normal 2 2 14" xfId="1131" xr:uid="{6E7702B8-DCF1-4C51-B4B9-A93972B75498}"/>
    <cellStyle name="Normal 2 2 15" xfId="1132" xr:uid="{FC6C2D46-66B0-4F0F-951E-02C848B8F961}"/>
    <cellStyle name="Normal 2 2 16" xfId="1126" xr:uid="{F2404890-0D44-4E4D-B7C7-E632C907B3D5}"/>
    <cellStyle name="Normal 2 2 16 2" xfId="3150" xr:uid="{B7FA27BF-A015-4404-A505-D18AEE91CF53}"/>
    <cellStyle name="Normal 2 2 16 2 2" xfId="5373" xr:uid="{B73D0F37-7304-414E-84A9-D43752294729}"/>
    <cellStyle name="Normal 2 2 16 2 2 2" xfId="8898" xr:uid="{82C7D282-7A9B-4CDB-9718-3FA2FBF75338}"/>
    <cellStyle name="Normal 2 2 16 2 2 2 2" xfId="15606" xr:uid="{A8D5364B-BAD3-4404-8C76-304E934692E7}"/>
    <cellStyle name="Normal 2 2 16 2 2 2 3" xfId="20035" xr:uid="{DB0716FF-D913-405B-A659-A72FDA28423B}"/>
    <cellStyle name="Normal 2 2 16 2 2 2 4" xfId="24069" xr:uid="{E37E99C4-4C03-48F7-8D61-1BC92DEE49AE}"/>
    <cellStyle name="Normal 2 2 16 2 2 3" xfId="12082" xr:uid="{4581D905-756C-4F0D-8736-9178213DD1CE}"/>
    <cellStyle name="Normal 2 2 16 2 2 4" xfId="18001" xr:uid="{2795BBA8-9C21-49B9-8DF2-577251ACD263}"/>
    <cellStyle name="Normal 2 2 16 2 2 5" xfId="22141" xr:uid="{C5F14C4A-FCCD-496D-93D4-547CA8488A90}"/>
    <cellStyle name="Normal 2 2 16 2 3" xfId="7548" xr:uid="{8EF40528-29E2-4F6B-937B-C9650D5131F3}"/>
    <cellStyle name="Normal 2 2 16 2 3 2" xfId="14256" xr:uid="{FA313B47-0F49-4D2E-AAEC-D5F26F637CDF}"/>
    <cellStyle name="Normal 2 2 16 2 3 3" xfId="19594" xr:uid="{BF0050F2-2A1A-4DA6-88E0-879A22150507}"/>
    <cellStyle name="Normal 2 2 16 2 3 4" xfId="23694" xr:uid="{2F62E328-A936-4500-A2C2-D8EB9595248F}"/>
    <cellStyle name="Normal 2 2 16 2 4" xfId="10964" xr:uid="{11C54CE7-34A7-41E4-B30C-3E340FBB53D0}"/>
    <cellStyle name="Normal 2 2 16 2 5" xfId="17462" xr:uid="{8C1DC34B-4052-43F4-A643-28805849AB85}"/>
    <cellStyle name="Normal 2 2 16 2 6" xfId="21766" xr:uid="{D22A22CE-7338-47AC-89C3-873188701485}"/>
    <cellStyle name="Normal 2 2 16 3" xfId="5372" xr:uid="{0CD79BBB-840D-44CA-905D-9D3E9501F358}"/>
    <cellStyle name="Normal 2 2 16 3 2" xfId="8897" xr:uid="{7676E651-1F1E-44D3-A1EC-B1BDCC850F2E}"/>
    <cellStyle name="Normal 2 2 16 3 2 2" xfId="15605" xr:uid="{6C0534F8-6A9D-4E83-ADFB-B61FFE00EA98}"/>
    <cellStyle name="Normal 2 2 16 3 2 3" xfId="20034" xr:uid="{40653FF0-1CA8-435C-B926-EEF2EA8A3677}"/>
    <cellStyle name="Normal 2 2 16 3 2 4" xfId="24068" xr:uid="{284206A6-B481-49A1-9E2E-01A9B904D673}"/>
    <cellStyle name="Normal 2 2 16 3 3" xfId="12081" xr:uid="{1338B12D-2F92-4E0A-AABA-520ABB3938EE}"/>
    <cellStyle name="Normal 2 2 16 3 4" xfId="18000" xr:uid="{616C0E3C-A61D-4DB0-BD22-7DA7B39222CB}"/>
    <cellStyle name="Normal 2 2 16 3 5" xfId="22140" xr:uid="{CE828119-7791-4095-95DA-A9E2A729F98B}"/>
    <cellStyle name="Normal 2 2 16 4" xfId="6443" xr:uid="{53498D8B-534A-41BB-BF91-AF59DB8843AD}"/>
    <cellStyle name="Normal 2 2 16 4 2" xfId="13151" xr:uid="{EC519F7C-DA66-4809-8D46-C97BAA26B5BB}"/>
    <cellStyle name="Normal 2 2 16 4 3" xfId="18776" xr:uid="{ADF8566A-C83E-4D95-B999-12F82097D56F}"/>
    <cellStyle name="Normal 2 2 16 4 4" xfId="22896" xr:uid="{4B94A334-67FF-4BB2-85F4-5E088167E388}"/>
    <cellStyle name="Normal 2 2 16 5" xfId="9716" xr:uid="{45DE692E-9060-4BDD-9BB2-00D7B9F94525}"/>
    <cellStyle name="Normal 2 2 16 6" xfId="16583" xr:uid="{01B1C0A4-237D-4ECA-AA6C-D1A4D8F4FAE6}"/>
    <cellStyle name="Normal 2 2 16 7" xfId="20969" xr:uid="{24D446C9-446F-4E3A-9AE9-DEFD217681F1}"/>
    <cellStyle name="Normal 2 2 17" xfId="78" xr:uid="{2AC6D71F-13DE-433A-A2D5-78FD2F3AE91D}"/>
    <cellStyle name="Normal 2 2 18" xfId="9513" xr:uid="{5D64FB98-6E89-47DE-B764-2456223A364F}"/>
    <cellStyle name="Normal 2 2 19" xfId="16214" xr:uid="{9EC55A84-C087-4C70-BCB8-EDA7F418CE36}"/>
    <cellStyle name="Normal 2 2 2" xfId="142" xr:uid="{A9D37174-EBCA-45CD-881F-2DEF1C7316E4}"/>
    <cellStyle name="Normal 2 2 2 10" xfId="1133" xr:uid="{B1842789-C92D-49FB-8A96-E82973A43AE5}"/>
    <cellStyle name="Normal 2 2 2 11" xfId="1134" xr:uid="{792BE47A-2EC2-4EB5-B771-8B5D5A9CCE59}"/>
    <cellStyle name="Normal 2 2 2 12" xfId="1135" xr:uid="{82D9A3A5-EE5A-4C6A-BCAF-CE78F2C60D32}"/>
    <cellStyle name="Normal 2 2 2 2" xfId="143" xr:uid="{531557C4-BD3D-4B9C-9C3F-EC237ECF6047}"/>
    <cellStyle name="Normal 2 2 2 2 2" xfId="194" xr:uid="{C9068476-B6B0-4AD0-9BAE-83C31C0A0879}"/>
    <cellStyle name="Normal 2 2 2 2 2 2" xfId="1137" xr:uid="{14FD1D23-A634-4378-887D-D4E67B7E1573}"/>
    <cellStyle name="Normal 2 2 2 2 2 3" xfId="2949" xr:uid="{8C27B8D6-7D8F-40FE-91A3-8856FABCEDD3}"/>
    <cellStyle name="Normal 2 2 2 2 2 3 2" xfId="5375" xr:uid="{AA36CE8E-3C6D-4F70-9CE2-B44D0ED79779}"/>
    <cellStyle name="Normal 2 2 2 2 2 3 2 2" xfId="8900" xr:uid="{FC6DECED-837E-4854-8AF6-934117D28F39}"/>
    <cellStyle name="Normal 2 2 2 2 2 3 2 2 2" xfId="15608" xr:uid="{26BC6693-94E9-4B4E-99F1-0944CD5387F0}"/>
    <cellStyle name="Normal 2 2 2 2 2 3 2 2 3" xfId="20037" xr:uid="{57AB02EE-3192-45EC-91AE-A6DF89B413EE}"/>
    <cellStyle name="Normal 2 2 2 2 2 3 2 2 4" xfId="24071" xr:uid="{58971E2D-49E2-4044-891D-9C5CB2D9B19D}"/>
    <cellStyle name="Normal 2 2 2 2 2 3 2 3" xfId="12084" xr:uid="{19FDDAE9-0897-48BC-A20D-B438656CD581}"/>
    <cellStyle name="Normal 2 2 2 2 2 3 2 4" xfId="18003" xr:uid="{CB87ED5A-CCD2-40CB-B120-4CD74477C05A}"/>
    <cellStyle name="Normal 2 2 2 2 2 3 2 5" xfId="22143" xr:uid="{E7AABE4A-D583-4BD2-8A05-0DE280033326}"/>
    <cellStyle name="Normal 2 2 2 2 2 3 3" xfId="7346" xr:uid="{FB4BF1E7-1974-4044-9F99-67DC20CEB411}"/>
    <cellStyle name="Normal 2 2 2 2 2 3 3 2" xfId="14054" xr:uid="{055ECDA2-62E3-4807-88FB-5E3690434535}"/>
    <cellStyle name="Normal 2 2 2 2 2 3 3 3" xfId="19393" xr:uid="{B352BBFF-48BB-47BC-B2A0-AF9E7E1874DB}"/>
    <cellStyle name="Normal 2 2 2 2 2 3 3 4" xfId="23493" xr:uid="{0075839A-A069-4491-BBB1-75C54377CEFC}"/>
    <cellStyle name="Normal 2 2 2 2 2 3 4" xfId="10764" xr:uid="{4B8FF44B-B875-4B17-BC27-5D114101233A}"/>
    <cellStyle name="Normal 2 2 2 2 2 3 5" xfId="17262" xr:uid="{B1CB1F50-7584-4BED-B143-0BD56994C0AA}"/>
    <cellStyle name="Normal 2 2 2 2 2 3 6" xfId="21566" xr:uid="{0102AC85-CCF5-4BB3-AE6D-EE5064E358C0}"/>
    <cellStyle name="Normal 2 2 2 2 2 4" xfId="5374" xr:uid="{E4F48BB5-5B90-4BA7-81DA-F006482658E3}"/>
    <cellStyle name="Normal 2 2 2 2 2 4 2" xfId="8899" xr:uid="{3DD7D454-4635-4DC5-B87B-1690CB8033A9}"/>
    <cellStyle name="Normal 2 2 2 2 2 4 2 2" xfId="15607" xr:uid="{24114F68-D689-4762-85B8-7030C5D9C7B5}"/>
    <cellStyle name="Normal 2 2 2 2 2 4 2 3" xfId="20036" xr:uid="{10016536-DB07-460A-ADC4-82547ADD36B8}"/>
    <cellStyle name="Normal 2 2 2 2 2 4 2 4" xfId="24070" xr:uid="{75F6D046-929E-4CA4-97AA-4255755B6C2D}"/>
    <cellStyle name="Normal 2 2 2 2 2 4 3" xfId="12083" xr:uid="{24AC9F9F-9CF2-4A8B-A402-0334929E7F6D}"/>
    <cellStyle name="Normal 2 2 2 2 2 4 4" xfId="18002" xr:uid="{568F64E1-9FE1-4D79-A3A5-723BE70F9CD6}"/>
    <cellStyle name="Normal 2 2 2 2 2 4 5" xfId="22142" xr:uid="{109E9DE8-6809-4EFF-93C9-B1425FAB3EAD}"/>
    <cellStyle name="Normal 2 2 2 2 2 5" xfId="6325" xr:uid="{CE6C908F-0F7E-443A-9ED7-10F22422CA18}"/>
    <cellStyle name="Normal 2 2 2 2 2 5 2" xfId="13033" xr:uid="{5EFCCE71-F4BB-4367-B4DB-CA64923BA2A7}"/>
    <cellStyle name="Normal 2 2 2 2 2 5 3" xfId="18662" xr:uid="{A8CF01DE-9015-4AC9-A22E-ADA2627B0064}"/>
    <cellStyle name="Normal 2 2 2 2 2 5 4" xfId="22782" xr:uid="{BF621845-5599-4C7D-807E-8C1DBEE8502E}"/>
    <cellStyle name="Normal 2 2 2 2 2 6" xfId="9563" xr:uid="{B3AE9E4A-C7C7-4245-8475-E542402397B2}"/>
    <cellStyle name="Normal 2 2 2 2 2 7" xfId="16258" xr:uid="{70356037-A28A-48C3-AC9C-E9261EB70522}"/>
    <cellStyle name="Normal 2 2 2 2 2 8" xfId="20855" xr:uid="{951BC831-E361-4215-9A21-6058152C20FA}"/>
    <cellStyle name="Normal 2 2 2 2 3" xfId="1136" xr:uid="{8134BDEB-0FDD-414F-A6C0-0DD22C3B88D3}"/>
    <cellStyle name="Normal 2 2 2 3" xfId="195" xr:uid="{59543E90-5FC5-4B80-AA96-D5A35A73F854}"/>
    <cellStyle name="Normal 2 2 2 3 2" xfId="196" xr:uid="{4D22CC58-9029-421D-A37F-54F4FDEA1695}"/>
    <cellStyle name="Normal 2 2 2 3 2 2" xfId="2964" xr:uid="{01E13C30-4D24-4A19-8362-03BE403B6759}"/>
    <cellStyle name="Normal 2 2 2 3 2 2 2" xfId="5378" xr:uid="{70011979-752B-47D0-8C5E-86B2DDBCE4CE}"/>
    <cellStyle name="Normal 2 2 2 3 2 2 2 2" xfId="8903" xr:uid="{2DBF411E-1AB7-48CE-A9BA-710D7318437F}"/>
    <cellStyle name="Normal 2 2 2 3 2 2 2 2 2" xfId="15611" xr:uid="{AF8EA8AC-EC30-4180-BAB8-836BED4BF255}"/>
    <cellStyle name="Normal 2 2 2 3 2 2 2 2 3" xfId="20040" xr:uid="{DE1AA4C2-286F-4D3D-A0A4-A196BB3815FE}"/>
    <cellStyle name="Normal 2 2 2 3 2 2 2 2 4" xfId="24074" xr:uid="{87ACEF67-224D-40FF-8253-4710A085F6A6}"/>
    <cellStyle name="Normal 2 2 2 3 2 2 2 3" xfId="12087" xr:uid="{398123C4-7CC6-46B8-AD12-7DE275B51C95}"/>
    <cellStyle name="Normal 2 2 2 3 2 2 2 4" xfId="18006" xr:uid="{42DF1229-85C6-4775-AD97-C87FAB36AD8B}"/>
    <cellStyle name="Normal 2 2 2 3 2 2 2 5" xfId="22146" xr:uid="{AE724B59-5ADF-4DE1-9B20-5F77667FA8D4}"/>
    <cellStyle name="Normal 2 2 2 3 2 2 3" xfId="7361" xr:uid="{0C5ACC8A-7356-4E3F-9244-12FAC7CF6E79}"/>
    <cellStyle name="Normal 2 2 2 3 2 2 3 2" xfId="14069" xr:uid="{4ACFB4F6-23E3-421F-833F-751DCD3E0AC1}"/>
    <cellStyle name="Normal 2 2 2 3 2 2 3 3" xfId="19407" xr:uid="{59BBEB6E-82F1-4CD5-8D1B-F49FFF79CFE3}"/>
    <cellStyle name="Normal 2 2 2 3 2 2 3 4" xfId="23507" xr:uid="{6F311E10-6C34-4D5B-B489-A1F1461C3D15}"/>
    <cellStyle name="Normal 2 2 2 3 2 2 4" xfId="10778" xr:uid="{7281AB5A-0FCC-47A1-9431-B548C3235467}"/>
    <cellStyle name="Normal 2 2 2 3 2 2 5" xfId="17276" xr:uid="{DDF96AE9-8D6D-4A12-B635-153E54828DCD}"/>
    <cellStyle name="Normal 2 2 2 3 2 2 6" xfId="21580" xr:uid="{A90928AF-734B-4BD8-9591-FCE743DB4F42}"/>
    <cellStyle name="Normal 2 2 2 3 2 3" xfId="5377" xr:uid="{21617B77-3F0A-4958-85C3-B2208CDDB74F}"/>
    <cellStyle name="Normal 2 2 2 3 2 3 2" xfId="8902" xr:uid="{B1468B03-FBDB-4DBF-8744-1270BB853DB0}"/>
    <cellStyle name="Normal 2 2 2 3 2 3 2 2" xfId="15610" xr:uid="{75D86711-448C-4CB0-92D4-493D4375F103}"/>
    <cellStyle name="Normal 2 2 2 3 2 3 2 3" xfId="20039" xr:uid="{E76766E2-80DB-4776-9304-B2A742EDED21}"/>
    <cellStyle name="Normal 2 2 2 3 2 3 2 4" xfId="24073" xr:uid="{A02AED4F-F050-418C-BBED-057FFFC1C975}"/>
    <cellStyle name="Normal 2 2 2 3 2 3 3" xfId="12086" xr:uid="{3039FA9B-93F4-4A00-855E-BE369E01E4AF}"/>
    <cellStyle name="Normal 2 2 2 3 2 3 4" xfId="18005" xr:uid="{945F7A6D-6CA3-45C4-9037-A2A2273D0F3A}"/>
    <cellStyle name="Normal 2 2 2 3 2 3 5" xfId="22145" xr:uid="{1F7FFF5B-9E48-4351-BB6C-912449610099}"/>
    <cellStyle name="Normal 2 2 2 3 2 4" xfId="6327" xr:uid="{013C0E30-1322-4141-978D-71E176A3A6AF}"/>
    <cellStyle name="Normal 2 2 2 3 2 4 2" xfId="13035" xr:uid="{853152DD-D0B4-4F0F-B180-B04CA8FE9461}"/>
    <cellStyle name="Normal 2 2 2 3 2 4 3" xfId="18664" xr:uid="{5F0A2D04-AEA7-41BD-95A7-67C7D745001E}"/>
    <cellStyle name="Normal 2 2 2 3 2 4 4" xfId="22784" xr:uid="{D7806817-C316-4D4C-965A-EB9C68F32EA1}"/>
    <cellStyle name="Normal 2 2 2 3 2 5" xfId="9565" xr:uid="{2FFD9389-FCC2-4146-AD97-2C2FCCF9BE07}"/>
    <cellStyle name="Normal 2 2 2 3 2 6" xfId="16260" xr:uid="{033E7E69-2B91-43C2-83D1-8368FC5D2410}"/>
    <cellStyle name="Normal 2 2 2 3 2 7" xfId="20857" xr:uid="{FD52F29E-A692-4ED3-AC57-290BEDCCD8D2}"/>
    <cellStyle name="Normal 2 2 2 3 3" xfId="1138" xr:uid="{BFFCB507-468D-4C51-B72E-31C7CFE08C9E}"/>
    <cellStyle name="Normal 2 2 2 3 4" xfId="3086" xr:uid="{D044F03E-C4CD-44BD-A37F-6D1A0546E21A}"/>
    <cellStyle name="Normal 2 2 2 3 4 2" xfId="5379" xr:uid="{1B23387F-49B5-4AD0-8309-4CDBAF046870}"/>
    <cellStyle name="Normal 2 2 2 3 4 2 2" xfId="8904" xr:uid="{2714A87E-EBD6-4944-ACD1-C3C9C6BBBCDF}"/>
    <cellStyle name="Normal 2 2 2 3 4 2 2 2" xfId="15612" xr:uid="{E9F2C385-3D76-4FE8-AD56-B3ADFA49BDA0}"/>
    <cellStyle name="Normal 2 2 2 3 4 2 2 3" xfId="20041" xr:uid="{255B66C7-CFC5-4F8B-A0C8-B161A5DA6780}"/>
    <cellStyle name="Normal 2 2 2 3 4 2 2 4" xfId="24075" xr:uid="{A90BE3AA-DA76-4632-A94F-CE38C0CFEF62}"/>
    <cellStyle name="Normal 2 2 2 3 4 2 3" xfId="12088" xr:uid="{DE993819-3C98-44AB-851C-5935A32CC021}"/>
    <cellStyle name="Normal 2 2 2 3 4 2 4" xfId="18007" xr:uid="{AE8DB9F1-DBD5-49BC-9F5A-3BD5E7EAF0CA}"/>
    <cellStyle name="Normal 2 2 2 3 4 2 5" xfId="22147" xr:uid="{5AC068E7-9AA7-4818-BD29-3B60C1B09E5E}"/>
    <cellStyle name="Normal 2 2 2 3 4 3" xfId="7483" xr:uid="{148861E0-CC13-4108-BA60-DBB6E2BB90BF}"/>
    <cellStyle name="Normal 2 2 2 3 4 3 2" xfId="14191" xr:uid="{7ED782C9-1F5C-4332-8489-C18F26CC9CE1}"/>
    <cellStyle name="Normal 2 2 2 3 4 3 3" xfId="19529" xr:uid="{202628FC-4D7E-4875-8083-E259F91C5DF7}"/>
    <cellStyle name="Normal 2 2 2 3 4 3 4" xfId="23629" xr:uid="{8F266C58-CD71-4A48-83B5-5E5D49DA0E03}"/>
    <cellStyle name="Normal 2 2 2 3 4 4" xfId="10900" xr:uid="{EE04E715-DA56-4E2B-9D4B-4D11F51B8619}"/>
    <cellStyle name="Normal 2 2 2 3 4 5" xfId="17398" xr:uid="{550F5F11-3131-485C-B02E-9B8641A83F69}"/>
    <cellStyle name="Normal 2 2 2 3 4 6" xfId="21702" xr:uid="{62D8AB3A-D471-4A34-88B4-B78A6D1FD3AD}"/>
    <cellStyle name="Normal 2 2 2 3 5" xfId="5376" xr:uid="{1F991E95-8932-488D-965C-291DDBDADD8A}"/>
    <cellStyle name="Normal 2 2 2 3 5 2" xfId="8901" xr:uid="{D05B9C24-CB52-40B2-BDC8-5D9B11A9E1C4}"/>
    <cellStyle name="Normal 2 2 2 3 5 2 2" xfId="15609" xr:uid="{D89ED1C4-7F57-4B21-B4A2-14B50A736D74}"/>
    <cellStyle name="Normal 2 2 2 3 5 2 3" xfId="20038" xr:uid="{1D7ADF00-9C8C-47D1-923E-092EF0FFF8EA}"/>
    <cellStyle name="Normal 2 2 2 3 5 2 4" xfId="24072" xr:uid="{AEF1E7AE-6D9A-4F2D-839E-D9CBC32B5093}"/>
    <cellStyle name="Normal 2 2 2 3 5 3" xfId="12085" xr:uid="{F98C696F-5427-4CD3-971C-FBC378898A3D}"/>
    <cellStyle name="Normal 2 2 2 3 5 4" xfId="18004" xr:uid="{8A312504-B68B-4039-9328-9AD299A78401}"/>
    <cellStyle name="Normal 2 2 2 3 5 5" xfId="22144" xr:uid="{E786BB7F-5E5D-469B-A292-68D62DADE37E}"/>
    <cellStyle name="Normal 2 2 2 3 6" xfId="6326" xr:uid="{F2CAFD71-17BE-4664-B2AF-9E4AF5E48E8F}"/>
    <cellStyle name="Normal 2 2 2 3 6 2" xfId="13034" xr:uid="{22F6B98B-DD62-45E0-90CB-1CC2CA64E1D4}"/>
    <cellStyle name="Normal 2 2 2 3 6 3" xfId="18663" xr:uid="{20B2D351-3B4A-414F-924C-FDF71A9D2B21}"/>
    <cellStyle name="Normal 2 2 2 3 6 4" xfId="22783" xr:uid="{83C19BE5-B061-4E79-8FBA-82172AD522AB}"/>
    <cellStyle name="Normal 2 2 2 3 7" xfId="9564" xr:uid="{00746FAA-5164-4C11-970B-2CFC75006EA4}"/>
    <cellStyle name="Normal 2 2 2 3 8" xfId="16259" xr:uid="{0F2F3B43-81CF-4A58-B77E-267C795CDA5D}"/>
    <cellStyle name="Normal 2 2 2 3 9" xfId="20856" xr:uid="{5898B9DF-EB7C-4953-8D21-E158A8E8F28C}"/>
    <cellStyle name="Normal 2 2 2 4" xfId="197" xr:uid="{AF350ABE-5165-44A4-BBEB-FEE1576D6891}"/>
    <cellStyle name="Normal 2 2 2 4 2" xfId="1139" xr:uid="{34845A62-A2D1-4865-A163-78E5FC6D41FD}"/>
    <cellStyle name="Normal 2 2 2 4 3" xfId="3084" xr:uid="{C6D3CE49-D85E-4E4D-979E-EE8CD52D168B}"/>
    <cellStyle name="Normal 2 2 2 4 3 2" xfId="5381" xr:uid="{0CA967E7-1610-48B0-82E1-6DE98E4BC719}"/>
    <cellStyle name="Normal 2 2 2 4 3 2 2" xfId="8906" xr:uid="{0909E8C2-AEC5-409E-A9E8-462882AA862C}"/>
    <cellStyle name="Normal 2 2 2 4 3 2 2 2" xfId="15614" xr:uid="{FA219BF2-7A3A-4004-B0C6-EC6F1AD704B9}"/>
    <cellStyle name="Normal 2 2 2 4 3 2 2 3" xfId="20043" xr:uid="{80750629-E9C6-4C44-B388-C88E64E98BDE}"/>
    <cellStyle name="Normal 2 2 2 4 3 2 2 4" xfId="24077" xr:uid="{0E28426A-8B7D-4ED5-8955-8975CA80716A}"/>
    <cellStyle name="Normal 2 2 2 4 3 2 3" xfId="12090" xr:uid="{B0A0F9B7-F0E4-46BC-A708-35E2696D5559}"/>
    <cellStyle name="Normal 2 2 2 4 3 2 4" xfId="18009" xr:uid="{5D09AA78-7E38-4A5C-AC31-F6903A36DB06}"/>
    <cellStyle name="Normal 2 2 2 4 3 2 5" xfId="22149" xr:uid="{07F95682-81BA-48F7-8DB5-E3DB89F0E5DB}"/>
    <cellStyle name="Normal 2 2 2 4 3 3" xfId="7481" xr:uid="{AD100841-8FAB-448C-866B-044CBB1D4C47}"/>
    <cellStyle name="Normal 2 2 2 4 3 3 2" xfId="14189" xr:uid="{83C60222-8D23-4928-83BB-A3796485569D}"/>
    <cellStyle name="Normal 2 2 2 4 3 3 3" xfId="19527" xr:uid="{E30EDD5C-D23D-4E81-B7DD-B682D164B007}"/>
    <cellStyle name="Normal 2 2 2 4 3 3 4" xfId="23627" xr:uid="{A7BC0D66-D0AC-4E65-A76A-D9DD3ADFF858}"/>
    <cellStyle name="Normal 2 2 2 4 3 4" xfId="10898" xr:uid="{3C5533F4-F419-4032-8788-3CCF3D859D91}"/>
    <cellStyle name="Normal 2 2 2 4 3 5" xfId="17396" xr:uid="{A31FF93F-C1B5-4602-B1DB-203830A20574}"/>
    <cellStyle name="Normal 2 2 2 4 3 6" xfId="21700" xr:uid="{12C9BEE7-7C8B-4E47-B4E5-B226C86FD5F8}"/>
    <cellStyle name="Normal 2 2 2 4 4" xfId="5380" xr:uid="{E5EA7A37-D878-499B-AC21-DF66333B7706}"/>
    <cellStyle name="Normal 2 2 2 4 4 2" xfId="8905" xr:uid="{8764368D-3BF5-459D-9464-F2EAF221FA86}"/>
    <cellStyle name="Normal 2 2 2 4 4 2 2" xfId="15613" xr:uid="{CAC18E36-3857-45A3-B5D4-F2BF43B3F093}"/>
    <cellStyle name="Normal 2 2 2 4 4 2 3" xfId="20042" xr:uid="{E39B5A56-DC9D-481E-9534-003731592F9C}"/>
    <cellStyle name="Normal 2 2 2 4 4 2 4" xfId="24076" xr:uid="{0CACF72C-6455-472D-ACE4-2CA8D609A61D}"/>
    <cellStyle name="Normal 2 2 2 4 4 3" xfId="12089" xr:uid="{2E6A44C4-DD4C-4D6A-A94C-E377C31564BE}"/>
    <cellStyle name="Normal 2 2 2 4 4 4" xfId="18008" xr:uid="{2F86CEA9-D8B1-4B6D-A51E-C4545DDAC669}"/>
    <cellStyle name="Normal 2 2 2 4 4 5" xfId="22148" xr:uid="{C6B79E89-9460-4B0C-84B8-C326009F0220}"/>
    <cellStyle name="Normal 2 2 2 4 5" xfId="6328" xr:uid="{3BB734F0-F355-4D20-B476-367B26D8755D}"/>
    <cellStyle name="Normal 2 2 2 4 5 2" xfId="13036" xr:uid="{11696490-A65E-4A50-ABF8-743B2D381BB5}"/>
    <cellStyle name="Normal 2 2 2 4 5 3" xfId="18665" xr:uid="{6E209E7F-5276-4090-A064-A153FF8076ED}"/>
    <cellStyle name="Normal 2 2 2 4 5 4" xfId="22785" xr:uid="{A0A794FE-99CB-42A8-B517-ED91909C274B}"/>
    <cellStyle name="Normal 2 2 2 4 6" xfId="9566" xr:uid="{B2EEE251-016E-4E5A-9651-96A92EC9BDA2}"/>
    <cellStyle name="Normal 2 2 2 4 7" xfId="16261" xr:uid="{FC96C495-483F-499E-8B78-6648889DB0BE}"/>
    <cellStyle name="Normal 2 2 2 4 8" xfId="20858" xr:uid="{BD7D3ADF-23B6-4A04-9AEB-128237585A44}"/>
    <cellStyle name="Normal 2 2 2 5" xfId="1140" xr:uid="{DABCA8FD-5B42-4794-989B-36760628C81B}"/>
    <cellStyle name="Normal 2 2 2 6" xfId="1141" xr:uid="{5CC38C39-6C61-4E9E-915E-F0DC05C58F04}"/>
    <cellStyle name="Normal 2 2 2 7" xfId="1142" xr:uid="{65D822A6-B4C0-49DA-9014-E31DCDA38B03}"/>
    <cellStyle name="Normal 2 2 2 8" xfId="1143" xr:uid="{2675EA44-B76B-4BF0-BCA3-AEDAC80B2CA8}"/>
    <cellStyle name="Normal 2 2 2 9" xfId="1144" xr:uid="{0CCFADBE-1E04-43E6-B5F8-4849B90768D4}"/>
    <cellStyle name="Normal 2 2 20" xfId="20812" xr:uid="{0777FC91-6B18-4155-9069-F4866052B09A}"/>
    <cellStyle name="Normal 2 2 3" xfId="141" xr:uid="{79F0402F-62D4-4B68-BECE-07C3B32CDD4D}"/>
    <cellStyle name="Normal 2 2 3 2" xfId="198" xr:uid="{9B6FB55D-0D88-4E41-B9C8-CDE7D5905782}"/>
    <cellStyle name="Normal 2 2 3 2 2" xfId="199" xr:uid="{BDDE2203-CF51-4969-9DD6-C9CABE2206E9}"/>
    <cellStyle name="Normal 2 2 3 2 2 2" xfId="2941" xr:uid="{FA557CB3-F231-408A-B248-E6AE41D7E4EF}"/>
    <cellStyle name="Normal 2 2 3 2 2 2 2" xfId="5384" xr:uid="{2F74AE22-72D3-4FE7-91D4-8AD574135653}"/>
    <cellStyle name="Normal 2 2 3 2 2 2 2 2" xfId="8909" xr:uid="{D4AB69B9-B353-40AB-99B9-E896E1758192}"/>
    <cellStyle name="Normal 2 2 3 2 2 2 2 2 2" xfId="15617" xr:uid="{9A3B0B99-7F3E-4BF8-908D-D5B94A6987B9}"/>
    <cellStyle name="Normal 2 2 3 2 2 2 2 2 3" xfId="20046" xr:uid="{D5A63671-7B41-4AB1-AFFD-6D9B2F4C72C3}"/>
    <cellStyle name="Normal 2 2 3 2 2 2 2 2 4" xfId="24080" xr:uid="{E7CCBD2C-DDF2-42BC-9E1A-531C01F75926}"/>
    <cellStyle name="Normal 2 2 3 2 2 2 2 3" xfId="12093" xr:uid="{932F0BBC-5670-4F60-AFA1-A355AA8B2D24}"/>
    <cellStyle name="Normal 2 2 3 2 2 2 2 4" xfId="18012" xr:uid="{1D3E12F3-BB20-43E5-9DD6-D8A5EE38F574}"/>
    <cellStyle name="Normal 2 2 3 2 2 2 2 5" xfId="22152" xr:uid="{018F1CF5-5164-42B9-81A5-D11EC29221A5}"/>
    <cellStyle name="Normal 2 2 3 2 2 2 3" xfId="7338" xr:uid="{99176617-3854-4A14-8C28-A573DB389E7F}"/>
    <cellStyle name="Normal 2 2 3 2 2 2 3 2" xfId="14046" xr:uid="{599E020A-E51B-473E-99F3-AA2CEF34CEBF}"/>
    <cellStyle name="Normal 2 2 3 2 2 2 3 3" xfId="19385" xr:uid="{E726969E-747F-462E-807B-48BB4B889236}"/>
    <cellStyle name="Normal 2 2 3 2 2 2 3 4" xfId="23485" xr:uid="{D9B9B7B2-BC4E-4DBC-AD92-E4F729547619}"/>
    <cellStyle name="Normal 2 2 3 2 2 2 4" xfId="10756" xr:uid="{93F179E7-E034-4077-A98F-E2B3950A455A}"/>
    <cellStyle name="Normal 2 2 3 2 2 2 5" xfId="17254" xr:uid="{86C05C92-DC33-431D-B0A0-1C12DCB504BA}"/>
    <cellStyle name="Normal 2 2 3 2 2 2 6" xfId="21558" xr:uid="{B5D01998-3170-4092-BBB9-6D1F4AE7E3F9}"/>
    <cellStyle name="Normal 2 2 3 2 2 3" xfId="5383" xr:uid="{1FF4F9DC-3C74-4CBC-84E4-FCAD70DEB071}"/>
    <cellStyle name="Normal 2 2 3 2 2 3 2" xfId="8908" xr:uid="{B3E139C6-4B9D-409B-ACC6-20CCC1DDC4EB}"/>
    <cellStyle name="Normal 2 2 3 2 2 3 2 2" xfId="15616" xr:uid="{B43477CF-B110-4C66-9140-5113A8D5753A}"/>
    <cellStyle name="Normal 2 2 3 2 2 3 2 3" xfId="20045" xr:uid="{7E88FB32-E6CB-42A0-B10D-F93D3FBA68FC}"/>
    <cellStyle name="Normal 2 2 3 2 2 3 2 4" xfId="24079" xr:uid="{805872E8-B492-4F7F-B36D-6E60718E204B}"/>
    <cellStyle name="Normal 2 2 3 2 2 3 3" xfId="12092" xr:uid="{943153DC-79F4-48C5-BDA3-C9BDA062EABC}"/>
    <cellStyle name="Normal 2 2 3 2 2 3 4" xfId="18011" xr:uid="{DB160DED-9789-4DC4-9316-360D35A41B94}"/>
    <cellStyle name="Normal 2 2 3 2 2 3 5" xfId="22151" xr:uid="{C244E1E5-30F5-4B60-8D42-1F80B08ADB83}"/>
    <cellStyle name="Normal 2 2 3 2 2 4" xfId="6330" xr:uid="{CA123EF2-B984-418F-A6FE-AE1028230ACA}"/>
    <cellStyle name="Normal 2 2 3 2 2 4 2" xfId="13038" xr:uid="{51DD27B0-CF5B-4A71-9DCD-CA7EED6DBF7A}"/>
    <cellStyle name="Normal 2 2 3 2 2 4 3" xfId="18667" xr:uid="{0853401C-0B65-4413-96C4-2C74B48D2D25}"/>
    <cellStyle name="Normal 2 2 3 2 2 4 4" xfId="22787" xr:uid="{B9D374A0-1FFF-4C73-917F-77B2118DAB26}"/>
    <cellStyle name="Normal 2 2 3 2 2 5" xfId="9568" xr:uid="{9AA8F4D7-17AD-4095-85CE-96411303C9FF}"/>
    <cellStyle name="Normal 2 2 3 2 2 6" xfId="16263" xr:uid="{CC67CB63-BD33-48C8-8FF3-69F371092F44}"/>
    <cellStyle name="Normal 2 2 3 2 2 7" xfId="20860" xr:uid="{551C97D0-8F41-4303-8468-1DB91DBF3577}"/>
    <cellStyle name="Normal 2 2 3 2 3" xfId="200" xr:uid="{0ADCD277-7D25-45EC-B64B-ED34534E5395}"/>
    <cellStyle name="Normal 2 2 3 2 3 2" xfId="2954" xr:uid="{D7A0898B-52FD-4B61-857F-8D3F49A47C8C}"/>
    <cellStyle name="Normal 2 2 3 2 3 2 2" xfId="5386" xr:uid="{BC5274CD-D257-4000-BEBD-9F1D03852DD6}"/>
    <cellStyle name="Normal 2 2 3 2 3 2 2 2" xfId="8911" xr:uid="{3FD298C7-1943-414B-B106-2E1656F2326B}"/>
    <cellStyle name="Normal 2 2 3 2 3 2 2 2 2" xfId="15619" xr:uid="{9A929EB5-525C-4ADA-9252-6B10131308F5}"/>
    <cellStyle name="Normal 2 2 3 2 3 2 2 2 3" xfId="20048" xr:uid="{49386839-5A6A-43B3-B72F-71EB873EEF88}"/>
    <cellStyle name="Normal 2 2 3 2 3 2 2 2 4" xfId="24082" xr:uid="{C2616529-E081-40BA-851F-C4EDEE5DAEE7}"/>
    <cellStyle name="Normal 2 2 3 2 3 2 2 3" xfId="12095" xr:uid="{E0327BAF-A7E2-4659-AA83-FA0C7236B3D6}"/>
    <cellStyle name="Normal 2 2 3 2 3 2 2 4" xfId="18014" xr:uid="{B4DEF631-E983-445A-B486-2CE950DADD7D}"/>
    <cellStyle name="Normal 2 2 3 2 3 2 2 5" xfId="22154" xr:uid="{CC3AE7F3-366B-4009-B81E-07F41BF0E60A}"/>
    <cellStyle name="Normal 2 2 3 2 3 2 3" xfId="7351" xr:uid="{41516FDC-BE15-42F0-851C-B4791EC634E3}"/>
    <cellStyle name="Normal 2 2 3 2 3 2 3 2" xfId="14059" xr:uid="{97EF1735-987A-48C0-BAB3-64C02680FA6A}"/>
    <cellStyle name="Normal 2 2 3 2 3 2 3 3" xfId="19398" xr:uid="{9661C658-A7E8-4426-9CFC-8AFAD89CAA66}"/>
    <cellStyle name="Normal 2 2 3 2 3 2 3 4" xfId="23498" xr:uid="{E3D9F267-172A-4C0B-B0A0-76CA06A51948}"/>
    <cellStyle name="Normal 2 2 3 2 3 2 4" xfId="10769" xr:uid="{4F2CA5A6-66F3-49C4-9CA7-C149FA1DF6AE}"/>
    <cellStyle name="Normal 2 2 3 2 3 2 5" xfId="17267" xr:uid="{661A80A6-E78B-4017-A14C-8896A2588510}"/>
    <cellStyle name="Normal 2 2 3 2 3 2 6" xfId="21571" xr:uid="{8289999B-6BB3-43F1-BEF4-E4EEF42B6575}"/>
    <cellStyle name="Normal 2 2 3 2 3 3" xfId="5385" xr:uid="{E53BA62F-3F9B-43A0-8B6F-8D00F2B5DB65}"/>
    <cellStyle name="Normal 2 2 3 2 3 3 2" xfId="8910" xr:uid="{77F4F7EF-3E03-4D50-BA13-7A833AAD89BA}"/>
    <cellStyle name="Normal 2 2 3 2 3 3 2 2" xfId="15618" xr:uid="{77C83921-0173-4769-84E4-071BE665B980}"/>
    <cellStyle name="Normal 2 2 3 2 3 3 2 3" xfId="20047" xr:uid="{DFBE88E0-19F5-414A-AF65-2E25E4A18ED4}"/>
    <cellStyle name="Normal 2 2 3 2 3 3 2 4" xfId="24081" xr:uid="{57CF9B61-FEB1-4565-A26E-31F99BE39CAB}"/>
    <cellStyle name="Normal 2 2 3 2 3 3 3" xfId="12094" xr:uid="{EADD45DD-019F-4C80-9511-D5CBBEAB87B8}"/>
    <cellStyle name="Normal 2 2 3 2 3 3 4" xfId="18013" xr:uid="{7B4C982A-393F-42AD-AE9D-57441C53A5CF}"/>
    <cellStyle name="Normal 2 2 3 2 3 3 5" xfId="22153" xr:uid="{38BA86FE-6872-43E0-9F57-ED6E26AA45DC}"/>
    <cellStyle name="Normal 2 2 3 2 3 4" xfId="6331" xr:uid="{284FB009-6AE2-4AC7-A8DE-4ADA6AC377C0}"/>
    <cellStyle name="Normal 2 2 3 2 3 4 2" xfId="13039" xr:uid="{D061C753-5C3D-4268-A1DA-F97B1B861F79}"/>
    <cellStyle name="Normal 2 2 3 2 3 4 3" xfId="18668" xr:uid="{F3E37BAD-93D1-45AD-8C3C-B907BDF2F49D}"/>
    <cellStyle name="Normal 2 2 3 2 3 4 4" xfId="22788" xr:uid="{64828EBE-698D-44DB-8B07-899D8A801F2F}"/>
    <cellStyle name="Normal 2 2 3 2 3 5" xfId="9569" xr:uid="{2D3D4457-DA35-4B37-B00A-209570291DA5}"/>
    <cellStyle name="Normal 2 2 3 2 3 6" xfId="16264" xr:uid="{C952AA51-816E-4D2F-BF52-AB26F585C1C9}"/>
    <cellStyle name="Normal 2 2 3 2 3 7" xfId="20861" xr:uid="{0E20CADA-CE90-4200-B175-FEB8E599394A}"/>
    <cellStyle name="Normal 2 2 3 2 4" xfId="3092" xr:uid="{1AB65970-8982-4410-AB4B-0D2AABB15C64}"/>
    <cellStyle name="Normal 2 2 3 2 4 2" xfId="5387" xr:uid="{9FC18D4C-F057-42D6-902C-5B0894225C1A}"/>
    <cellStyle name="Normal 2 2 3 2 4 2 2" xfId="8912" xr:uid="{86313C36-E6B0-4694-B281-A14954610CAD}"/>
    <cellStyle name="Normal 2 2 3 2 4 2 2 2" xfId="15620" xr:uid="{5A371E3D-6303-4361-ABA8-3BEE9C92E486}"/>
    <cellStyle name="Normal 2 2 3 2 4 2 2 3" xfId="20049" xr:uid="{75618925-58F4-419E-84E0-9942DD3CF34F}"/>
    <cellStyle name="Normal 2 2 3 2 4 2 2 4" xfId="24083" xr:uid="{CD805622-A366-40E2-8E17-A05CC8E9BB03}"/>
    <cellStyle name="Normal 2 2 3 2 4 2 3" xfId="12096" xr:uid="{DAFE15C0-90D3-4582-941B-92DE870D5A96}"/>
    <cellStyle name="Normal 2 2 3 2 4 2 4" xfId="18015" xr:uid="{91E188FF-EA95-4C23-9EF4-278B527034E9}"/>
    <cellStyle name="Normal 2 2 3 2 4 2 5" xfId="22155" xr:uid="{1EE86B05-6248-4DBB-AE31-8B83B6C9217D}"/>
    <cellStyle name="Normal 2 2 3 2 4 3" xfId="7489" xr:uid="{F7598B71-015D-4E67-9544-8C1196BE247C}"/>
    <cellStyle name="Normal 2 2 3 2 4 3 2" xfId="14197" xr:uid="{F793A578-C7B6-4F12-97D3-44BA9DC790FB}"/>
    <cellStyle name="Normal 2 2 3 2 4 3 3" xfId="19535" xr:uid="{7C952CE8-D2AC-495F-9E46-48CC2A01F720}"/>
    <cellStyle name="Normal 2 2 3 2 4 3 4" xfId="23635" xr:uid="{E683F05B-5929-4410-8DF2-D1EF8C9D9C19}"/>
    <cellStyle name="Normal 2 2 3 2 4 4" xfId="10906" xr:uid="{B1C111F3-C460-413F-B3C1-129F54B78254}"/>
    <cellStyle name="Normal 2 2 3 2 4 5" xfId="17404" xr:uid="{99D17F31-5F8D-4DB7-AB9E-38FC266EDE1A}"/>
    <cellStyle name="Normal 2 2 3 2 4 6" xfId="21708" xr:uid="{4F7CD7A1-5D10-4E55-A9D0-C0D016644277}"/>
    <cellStyle name="Normal 2 2 3 2 5" xfId="5382" xr:uid="{99B6A537-D9D1-4816-BE74-B6D534F0FC31}"/>
    <cellStyle name="Normal 2 2 3 2 5 2" xfId="8907" xr:uid="{707813FF-624A-469C-8B25-BF538ECE1B1E}"/>
    <cellStyle name="Normal 2 2 3 2 5 2 2" xfId="15615" xr:uid="{34232FF0-90C7-47C9-A8D5-981B8E2C572A}"/>
    <cellStyle name="Normal 2 2 3 2 5 2 3" xfId="20044" xr:uid="{EB613129-1E11-401A-968C-97C81C6EE65A}"/>
    <cellStyle name="Normal 2 2 3 2 5 2 4" xfId="24078" xr:uid="{A1F19CF6-91F1-4007-86A7-3B914D2B20F4}"/>
    <cellStyle name="Normal 2 2 3 2 5 3" xfId="12091" xr:uid="{25F8381D-3B69-44A7-B873-7A6FAA413DC3}"/>
    <cellStyle name="Normal 2 2 3 2 5 4" xfId="18010" xr:uid="{8A4279A9-F2DE-4513-A7D5-B55C0E623B59}"/>
    <cellStyle name="Normal 2 2 3 2 5 5" xfId="22150" xr:uid="{F6BE68BE-3D75-4DCE-94E0-CC59E905719A}"/>
    <cellStyle name="Normal 2 2 3 2 6" xfId="6329" xr:uid="{CA034AF9-5CB3-4387-AA82-4523DCA39F6F}"/>
    <cellStyle name="Normal 2 2 3 2 6 2" xfId="13037" xr:uid="{E3985AF7-0ACE-4921-A247-A356046415D8}"/>
    <cellStyle name="Normal 2 2 3 2 6 3" xfId="18666" xr:uid="{22D64D9C-F24B-435B-99C5-6705DDFF905E}"/>
    <cellStyle name="Normal 2 2 3 2 6 4" xfId="22786" xr:uid="{25B4C7C1-4D6E-4FF0-9AED-D9AEF601F29F}"/>
    <cellStyle name="Normal 2 2 3 2 7" xfId="9567" xr:uid="{39280E6C-4B03-4ABD-861A-476AA0F099AD}"/>
    <cellStyle name="Normal 2 2 3 2 8" xfId="16262" xr:uid="{479B36D0-95FF-416F-BEA9-C882CB01E8FE}"/>
    <cellStyle name="Normal 2 2 3 2 9" xfId="20859" xr:uid="{C5B7F2AC-705B-4C0B-A85C-56212A0750B6}"/>
    <cellStyle name="Normal 2 2 3 3" xfId="201" xr:uid="{2C31C8DF-5E57-4D39-B629-1A07B5CB9196}"/>
    <cellStyle name="Normal 2 2 3 3 2" xfId="3113" xr:uid="{EB9CF750-2F7B-41F2-A77A-BFB527C95FC4}"/>
    <cellStyle name="Normal 2 2 3 3 2 2" xfId="5389" xr:uid="{66B7E254-8411-41B2-954B-E9B1C4F77393}"/>
    <cellStyle name="Normal 2 2 3 3 2 2 2" xfId="8914" xr:uid="{3E1A4420-27B2-4349-A8BB-45503AB00CB9}"/>
    <cellStyle name="Normal 2 2 3 3 2 2 2 2" xfId="15622" xr:uid="{64C3AE0D-C7D6-4682-AA05-91B193BA8BA4}"/>
    <cellStyle name="Normal 2 2 3 3 2 2 2 3" xfId="20051" xr:uid="{57E9C33C-EFC0-4702-9186-82CC44EEC1F3}"/>
    <cellStyle name="Normal 2 2 3 3 2 2 2 4" xfId="24085" xr:uid="{88C38EBC-EE77-4121-87CC-FA8025F09009}"/>
    <cellStyle name="Normal 2 2 3 3 2 2 3" xfId="12098" xr:uid="{891B92C4-C561-4BDA-9B87-259D8B3441EB}"/>
    <cellStyle name="Normal 2 2 3 3 2 2 4" xfId="18017" xr:uid="{FD4B8775-0A57-4EE5-9398-91B8AAE2C36C}"/>
    <cellStyle name="Normal 2 2 3 3 2 2 5" xfId="22157" xr:uid="{59C1371E-47E0-43A6-8D9D-5930FD0478EC}"/>
    <cellStyle name="Normal 2 2 3 3 2 3" xfId="7510" xr:uid="{597379AB-71ED-4D91-86B1-E72E501AA2BF}"/>
    <cellStyle name="Normal 2 2 3 3 2 3 2" xfId="14218" xr:uid="{0B16B468-CDA7-43E2-9B34-EF282CFC02D0}"/>
    <cellStyle name="Normal 2 2 3 3 2 3 3" xfId="19556" xr:uid="{90B42714-B724-479D-BE3B-030734F8A816}"/>
    <cellStyle name="Normal 2 2 3 3 2 3 4" xfId="23656" xr:uid="{DEDFF226-82C2-433A-B842-AE95645326DF}"/>
    <cellStyle name="Normal 2 2 3 3 2 4" xfId="10927" xr:uid="{0B63EE92-9417-4D0D-AD99-5D0AB913C867}"/>
    <cellStyle name="Normal 2 2 3 3 2 5" xfId="17425" xr:uid="{DC206171-FB79-4115-8D40-0CF1EC3D2F27}"/>
    <cellStyle name="Normal 2 2 3 3 2 6" xfId="21729" xr:uid="{BF23E368-0337-43F0-8A7F-886A5B3FDC97}"/>
    <cellStyle name="Normal 2 2 3 3 3" xfId="5388" xr:uid="{F2FDC23B-DF2E-40BF-98B9-0B4E70F0942B}"/>
    <cellStyle name="Normal 2 2 3 3 3 2" xfId="8913" xr:uid="{F755167C-EF66-4EEC-B1ED-F2FE9215A1DD}"/>
    <cellStyle name="Normal 2 2 3 3 3 2 2" xfId="15621" xr:uid="{99CC659B-FFFA-48EE-89B7-AE6E6507BDF9}"/>
    <cellStyle name="Normal 2 2 3 3 3 2 3" xfId="20050" xr:uid="{5BF3A99C-D5E8-41AC-ACD0-8545294AE310}"/>
    <cellStyle name="Normal 2 2 3 3 3 2 4" xfId="24084" xr:uid="{D1AB2773-417D-4852-90DB-B15FD16E9595}"/>
    <cellStyle name="Normal 2 2 3 3 3 3" xfId="12097" xr:uid="{8F1D8763-D91E-447D-B062-3A47B4E2DDDA}"/>
    <cellStyle name="Normal 2 2 3 3 3 4" xfId="18016" xr:uid="{6A6C5797-1049-4F11-B63C-877A4F327D47}"/>
    <cellStyle name="Normal 2 2 3 3 3 5" xfId="22156" xr:uid="{ACCAA02F-0F20-401B-AC6A-FCD9B62AF63C}"/>
    <cellStyle name="Normal 2 2 3 3 4" xfId="6332" xr:uid="{E1B41DC8-0E70-4180-8C6D-192F92CADC8D}"/>
    <cellStyle name="Normal 2 2 3 3 4 2" xfId="13040" xr:uid="{8044E88B-7E0E-4BEB-B8A8-75D21A0A0B40}"/>
    <cellStyle name="Normal 2 2 3 3 4 3" xfId="18669" xr:uid="{6334BB59-FF61-4100-BF58-12AE7C1DF80B}"/>
    <cellStyle name="Normal 2 2 3 3 4 4" xfId="22789" xr:uid="{9A0964C6-0B14-4FAD-AC2C-ECDA311DBFE3}"/>
    <cellStyle name="Normal 2 2 3 3 5" xfId="9570" xr:uid="{796C8756-8D72-4F07-A2CA-797705413187}"/>
    <cellStyle name="Normal 2 2 3 3 6" xfId="16265" xr:uid="{3F2A1D92-7C94-4F95-8184-6652F767E238}"/>
    <cellStyle name="Normal 2 2 3 3 7" xfId="20862" xr:uid="{6D835BEC-F14B-4AD2-A2D9-9450D94A2DC5}"/>
    <cellStyle name="Normal 2 2 3 4" xfId="202" xr:uid="{F005E95E-8CBD-456F-8EB5-6ACB3CB9BE2C}"/>
    <cellStyle name="Normal 2 2 3 4 2" xfId="3104" xr:uid="{38E903A2-8F38-442E-BC8A-8C4AA3E5DCF3}"/>
    <cellStyle name="Normal 2 2 3 4 2 2" xfId="5391" xr:uid="{0D9D3A5C-5C17-4D5F-ACEB-73D16144904E}"/>
    <cellStyle name="Normal 2 2 3 4 2 2 2" xfId="8916" xr:uid="{D5DAB28D-6E5A-4BBA-B0CB-1243F6CD07E3}"/>
    <cellStyle name="Normal 2 2 3 4 2 2 2 2" xfId="15624" xr:uid="{CC9CA5CA-2001-415A-BBC9-61F44E9CFE8F}"/>
    <cellStyle name="Normal 2 2 3 4 2 2 2 3" xfId="20053" xr:uid="{DEE0691B-1E15-4612-B341-5FC78CC15800}"/>
    <cellStyle name="Normal 2 2 3 4 2 2 2 4" xfId="24087" xr:uid="{A370AD43-945F-44FE-9C49-D0BC5F2F0EF2}"/>
    <cellStyle name="Normal 2 2 3 4 2 2 3" xfId="12100" xr:uid="{DD526149-E73F-496D-97E4-83A687AD7D58}"/>
    <cellStyle name="Normal 2 2 3 4 2 2 4" xfId="18019" xr:uid="{A4917D2C-2302-4B85-8A70-810BEB0C5CD4}"/>
    <cellStyle name="Normal 2 2 3 4 2 2 5" xfId="22159" xr:uid="{9C65CF25-CE9F-4C18-8542-BAAE06E75847}"/>
    <cellStyle name="Normal 2 2 3 4 2 3" xfId="7501" xr:uid="{A87F012F-2515-4700-A2CD-42FEFC624494}"/>
    <cellStyle name="Normal 2 2 3 4 2 3 2" xfId="14209" xr:uid="{0553BBEA-82DF-407A-99C1-2F38B2F3BD14}"/>
    <cellStyle name="Normal 2 2 3 4 2 3 3" xfId="19547" xr:uid="{FFE3F53F-D916-44D6-94EA-66430782DED8}"/>
    <cellStyle name="Normal 2 2 3 4 2 3 4" xfId="23647" xr:uid="{384F1B02-05E3-4F34-B006-BEB3B012AB20}"/>
    <cellStyle name="Normal 2 2 3 4 2 4" xfId="10918" xr:uid="{1C27B586-147B-4025-B6BC-4AA90EAECB64}"/>
    <cellStyle name="Normal 2 2 3 4 2 5" xfId="17416" xr:uid="{FB0F7281-741A-4984-A302-33097FC54F04}"/>
    <cellStyle name="Normal 2 2 3 4 2 6" xfId="21720" xr:uid="{BD4CF80A-8C47-46C2-9FA8-191583176008}"/>
    <cellStyle name="Normal 2 2 3 4 3" xfId="5390" xr:uid="{F850760C-A7FD-4FDD-8FA4-7CA46621D250}"/>
    <cellStyle name="Normal 2 2 3 4 3 2" xfId="8915" xr:uid="{23BB829B-122D-4205-AD83-4D301CB9CD65}"/>
    <cellStyle name="Normal 2 2 3 4 3 2 2" xfId="15623" xr:uid="{9B02E72E-9B40-4C0E-B124-CFAEF7328364}"/>
    <cellStyle name="Normal 2 2 3 4 3 2 3" xfId="20052" xr:uid="{FE6FCB21-611D-4A2B-9C01-1A43525ACD23}"/>
    <cellStyle name="Normal 2 2 3 4 3 2 4" xfId="24086" xr:uid="{F22F1F8B-4087-4D8C-918E-C803053A00BA}"/>
    <cellStyle name="Normal 2 2 3 4 3 3" xfId="12099" xr:uid="{4773C507-4DBE-47D1-9E74-4CE4C33DB527}"/>
    <cellStyle name="Normal 2 2 3 4 3 4" xfId="18018" xr:uid="{66207046-EB9C-4AFB-B17A-F37BA5270810}"/>
    <cellStyle name="Normal 2 2 3 4 3 5" xfId="22158" xr:uid="{75D69FEF-493A-4FC6-B998-A232DDB3981B}"/>
    <cellStyle name="Normal 2 2 3 4 4" xfId="6333" xr:uid="{69FD1990-DC45-479E-AC90-6CDB80D4BB1B}"/>
    <cellStyle name="Normal 2 2 3 4 4 2" xfId="13041" xr:uid="{7BE0ED6B-FD38-4986-BD1E-FFBC913FDA05}"/>
    <cellStyle name="Normal 2 2 3 4 4 3" xfId="18670" xr:uid="{1AD0B403-600A-4953-92AB-44930E3E18B0}"/>
    <cellStyle name="Normal 2 2 3 4 4 4" xfId="22790" xr:uid="{6AA09EAA-725A-40F3-814D-287873018605}"/>
    <cellStyle name="Normal 2 2 3 4 5" xfId="9571" xr:uid="{3EAADB22-C55D-482B-BA64-B566114216A7}"/>
    <cellStyle name="Normal 2 2 3 4 6" xfId="16266" xr:uid="{E89DF0A9-2210-48F1-B02C-65148E62974C}"/>
    <cellStyle name="Normal 2 2 3 4 7" xfId="20863" xr:uid="{5F4B5264-0A92-4AD6-96C0-D3CF410F219A}"/>
    <cellStyle name="Normal 2 2 3 5" xfId="1145" xr:uid="{328EFABF-E165-4D75-8CA6-E42B927D2F1C}"/>
    <cellStyle name="Normal 2 2 4" xfId="203" xr:uid="{1D7FD08E-CEF6-441D-9C6C-7A9F2FDA88C2}"/>
    <cellStyle name="Normal 2 2 4 2" xfId="204" xr:uid="{9FB03965-A27D-4D8C-AB49-3CA6194B1F4D}"/>
    <cellStyle name="Normal 2 2 4 2 2" xfId="3114" xr:uid="{081D0166-1371-40A2-851C-636B4CC932A1}"/>
    <cellStyle name="Normal 2 2 4 2 2 2" xfId="5394" xr:uid="{53BF8360-951A-4ED6-844A-9F195C900FB7}"/>
    <cellStyle name="Normal 2 2 4 2 2 2 2" xfId="8919" xr:uid="{22AEBB81-F757-4B58-A6CC-9C254DE84D17}"/>
    <cellStyle name="Normal 2 2 4 2 2 2 2 2" xfId="15627" xr:uid="{E8A22CA9-B6BA-4F63-9D9D-E86E8AA5E336}"/>
    <cellStyle name="Normal 2 2 4 2 2 2 2 3" xfId="20056" xr:uid="{F9C62128-841F-4585-A066-083001CC16D2}"/>
    <cellStyle name="Normal 2 2 4 2 2 2 2 4" xfId="24090" xr:uid="{E92DD15E-75CD-4458-B69E-1414E5DEA555}"/>
    <cellStyle name="Normal 2 2 4 2 2 2 3" xfId="12103" xr:uid="{109B177D-0052-4C75-8477-FC34C52BA580}"/>
    <cellStyle name="Normal 2 2 4 2 2 2 4" xfId="18022" xr:uid="{21B2A617-5862-4ECF-9E4B-5E4C37F031F6}"/>
    <cellStyle name="Normal 2 2 4 2 2 2 5" xfId="22162" xr:uid="{558A799F-4672-40DA-B7C3-CB4C59240971}"/>
    <cellStyle name="Normal 2 2 4 2 2 3" xfId="7511" xr:uid="{5F6F5F4D-4FE5-4EE4-9AEF-F1838585BE6F}"/>
    <cellStyle name="Normal 2 2 4 2 2 3 2" xfId="14219" xr:uid="{B3BF716F-4160-421F-8339-6E470D04375E}"/>
    <cellStyle name="Normal 2 2 4 2 2 3 3" xfId="19557" xr:uid="{359F7703-D4D8-4658-B78F-FBF83684B560}"/>
    <cellStyle name="Normal 2 2 4 2 2 3 4" xfId="23657" xr:uid="{B8CF9154-8342-4520-88A6-EFB74B9AF053}"/>
    <cellStyle name="Normal 2 2 4 2 2 4" xfId="10928" xr:uid="{2A4E3776-BB65-4A3D-B436-FE9951E15348}"/>
    <cellStyle name="Normal 2 2 4 2 2 5" xfId="17426" xr:uid="{E3361A74-39D4-4865-A1FA-ED6B00C3EC26}"/>
    <cellStyle name="Normal 2 2 4 2 2 6" xfId="21730" xr:uid="{C151810B-21C3-4FCD-9067-C2EF85FBDEF7}"/>
    <cellStyle name="Normal 2 2 4 2 3" xfId="5393" xr:uid="{ADF3FE8B-3588-4731-8DD4-C78C6F4F4113}"/>
    <cellStyle name="Normal 2 2 4 2 3 2" xfId="8918" xr:uid="{E2642354-16A6-4BDF-AAC7-BC5A71DE3F88}"/>
    <cellStyle name="Normal 2 2 4 2 3 2 2" xfId="15626" xr:uid="{79D80183-ED92-4F7C-963F-A768AF40ABD2}"/>
    <cellStyle name="Normal 2 2 4 2 3 2 3" xfId="20055" xr:uid="{ED8917EC-A217-40F8-AC31-4B0B133967F7}"/>
    <cellStyle name="Normal 2 2 4 2 3 2 4" xfId="24089" xr:uid="{8E51D4DA-DFCC-4C31-A93A-F4B548BEBC68}"/>
    <cellStyle name="Normal 2 2 4 2 3 3" xfId="12102" xr:uid="{916F23EA-1155-4D14-BA16-5EB33EF112A1}"/>
    <cellStyle name="Normal 2 2 4 2 3 4" xfId="18021" xr:uid="{297B9692-D4D0-4C0C-B8D0-4086ECAE84F4}"/>
    <cellStyle name="Normal 2 2 4 2 3 5" xfId="22161" xr:uid="{457FB0E1-5A4F-4DDD-AC71-EA1FCB983B0D}"/>
    <cellStyle name="Normal 2 2 4 2 4" xfId="6335" xr:uid="{545C142D-A100-4CBA-A3FE-A0AFCC671E68}"/>
    <cellStyle name="Normal 2 2 4 2 4 2" xfId="13043" xr:uid="{30CFD09E-8610-4FA5-953D-8067ADFD7B08}"/>
    <cellStyle name="Normal 2 2 4 2 4 3" xfId="18672" xr:uid="{156E9276-769C-4F89-B51B-6138C4762B21}"/>
    <cellStyle name="Normal 2 2 4 2 4 4" xfId="22792" xr:uid="{572E4ED2-948C-49E4-AE54-5EE64B1E7FA8}"/>
    <cellStyle name="Normal 2 2 4 2 5" xfId="9573" xr:uid="{49A5DAA0-8DFF-4D45-BD9F-699B01DC3AEA}"/>
    <cellStyle name="Normal 2 2 4 2 6" xfId="16268" xr:uid="{B7F8A19B-2FA3-42D9-8161-754ECB898CAB}"/>
    <cellStyle name="Normal 2 2 4 2 7" xfId="20865" xr:uid="{29FC8E3D-7AAF-46ED-AEAA-47558FD16BB7}"/>
    <cellStyle name="Normal 2 2 4 3" xfId="1146" xr:uid="{EE855736-CAF2-4950-A589-815DD8FB8F94}"/>
    <cellStyle name="Normal 2 2 4 4" xfId="2969" xr:uid="{8BBE8595-D4A7-43E1-AE7B-F679A9E09D49}"/>
    <cellStyle name="Normal 2 2 4 4 2" xfId="5395" xr:uid="{58C8D0C2-3E45-47AB-A324-0EB54CC2DF68}"/>
    <cellStyle name="Normal 2 2 4 4 2 2" xfId="8920" xr:uid="{EC099468-2052-42C2-BA78-95051288AA82}"/>
    <cellStyle name="Normal 2 2 4 4 2 2 2" xfId="15628" xr:uid="{2804E326-9194-4FB0-8EEB-61C9EEAA8BF8}"/>
    <cellStyle name="Normal 2 2 4 4 2 2 3" xfId="20057" xr:uid="{3ED560C6-7687-490A-9EAD-5CF4FC0F928F}"/>
    <cellStyle name="Normal 2 2 4 4 2 2 4" xfId="24091" xr:uid="{5376357D-C405-4B73-B7A5-F29728E0F1C5}"/>
    <cellStyle name="Normal 2 2 4 4 2 3" xfId="12104" xr:uid="{AA7D2962-3E8F-4983-8C8A-BEE3B1473C1C}"/>
    <cellStyle name="Normal 2 2 4 4 2 4" xfId="18023" xr:uid="{8AEA63C9-4BE9-40FB-B1CD-3AD747BE4397}"/>
    <cellStyle name="Normal 2 2 4 4 2 5" xfId="22163" xr:uid="{C7C10FB9-E9B5-4B75-9941-95E5774650E3}"/>
    <cellStyle name="Normal 2 2 4 4 3" xfId="7366" xr:uid="{2CF8F1E9-9751-4912-BDD6-C602C91EB7FC}"/>
    <cellStyle name="Normal 2 2 4 4 3 2" xfId="14074" xr:uid="{E7D5AC5C-C434-462A-8130-6F8872E2B2C9}"/>
    <cellStyle name="Normal 2 2 4 4 3 3" xfId="19412" xr:uid="{ED2C5178-479D-4240-AFDF-8779EC20A1DF}"/>
    <cellStyle name="Normal 2 2 4 4 3 4" xfId="23512" xr:uid="{003A9248-B0D8-4A88-9944-F00BFCB27872}"/>
    <cellStyle name="Normal 2 2 4 4 4" xfId="10783" xr:uid="{7F1E7257-1446-4BC8-94A7-B898D3C1A1B7}"/>
    <cellStyle name="Normal 2 2 4 4 5" xfId="17281" xr:uid="{E47BE427-342D-49E9-B251-AA16584B3916}"/>
    <cellStyle name="Normal 2 2 4 4 6" xfId="21585" xr:uid="{1CC631A8-BD5F-48DA-9547-4A4DEF839FA9}"/>
    <cellStyle name="Normal 2 2 4 5" xfId="5392" xr:uid="{F140709A-13CB-4B5F-BE3A-5A91710C6890}"/>
    <cellStyle name="Normal 2 2 4 5 2" xfId="8917" xr:uid="{0E959E81-2877-4838-B827-A412C03E4797}"/>
    <cellStyle name="Normal 2 2 4 5 2 2" xfId="15625" xr:uid="{5034776E-6977-4DE9-90C1-5F0A726FBF56}"/>
    <cellStyle name="Normal 2 2 4 5 2 3" xfId="20054" xr:uid="{57FBAD8F-F897-4CD6-9FEC-0D12C8CA3935}"/>
    <cellStyle name="Normal 2 2 4 5 2 4" xfId="24088" xr:uid="{70ED510C-AA29-4702-BD89-D51B2930E795}"/>
    <cellStyle name="Normal 2 2 4 5 3" xfId="12101" xr:uid="{4CF296F6-77DF-4BBC-B372-C5D344D72C72}"/>
    <cellStyle name="Normal 2 2 4 5 4" xfId="18020" xr:uid="{1FAE81A7-DCB7-4630-B763-AEA19EC1AD2D}"/>
    <cellStyle name="Normal 2 2 4 5 5" xfId="22160" xr:uid="{4934F07F-74F3-45CE-B21E-EAE8DE178D6A}"/>
    <cellStyle name="Normal 2 2 4 6" xfId="6334" xr:uid="{0C16BD4C-1D90-4693-A5A0-64EDC08D4B55}"/>
    <cellStyle name="Normal 2 2 4 6 2" xfId="13042" xr:uid="{FC2AF3EA-4FC9-45D6-BE3F-2CBECE9C063D}"/>
    <cellStyle name="Normal 2 2 4 6 3" xfId="18671" xr:uid="{AE68E5E7-86C4-4CB6-B03F-01A2ABCD1BF4}"/>
    <cellStyle name="Normal 2 2 4 6 4" xfId="22791" xr:uid="{7C6D7E5D-B530-4E59-9465-87936989E576}"/>
    <cellStyle name="Normal 2 2 4 7" xfId="9572" xr:uid="{4EE55B4E-B40F-4F85-AA03-6635BFBB85EC}"/>
    <cellStyle name="Normal 2 2 4 8" xfId="16267" xr:uid="{3D2B63A9-E233-450B-8DD9-99F739B8F49A}"/>
    <cellStyle name="Normal 2 2 4 9" xfId="20864" xr:uid="{D0E6CF13-8221-4B18-9261-707E84537608}"/>
    <cellStyle name="Normal 2 2 5" xfId="205" xr:uid="{FE472620-8E8B-4649-ABBA-0957428D371B}"/>
    <cellStyle name="Normal 2 2 5 2" xfId="206" xr:uid="{722F8DCB-E1C6-4D05-91D3-DEECD7D8D67F}"/>
    <cellStyle name="Normal 2 2 5 2 2" xfId="1148" xr:uid="{343A8883-94EB-4F4E-8F9A-E29C04CE61A9}"/>
    <cellStyle name="Normal 2 2 5 2 3" xfId="2966" xr:uid="{B023D0D0-129C-4B0F-923A-BDCAC0798A07}"/>
    <cellStyle name="Normal 2 2 5 2 3 2" xfId="5398" xr:uid="{092512BE-49E4-4481-8EAC-5A436D643C07}"/>
    <cellStyle name="Normal 2 2 5 2 3 2 2" xfId="8923" xr:uid="{B3538A09-E779-4C68-823A-EDB4825DC4A2}"/>
    <cellStyle name="Normal 2 2 5 2 3 2 2 2" xfId="15631" xr:uid="{8A3BFFA3-70CA-4DF7-AE2D-76EEC51AE230}"/>
    <cellStyle name="Normal 2 2 5 2 3 2 2 3" xfId="20060" xr:uid="{B9F41075-FD1B-4E69-81F5-4EFF6346A47F}"/>
    <cellStyle name="Normal 2 2 5 2 3 2 2 4" xfId="24094" xr:uid="{096ECD41-B3D2-4C8A-8CA5-DC339BDFED0C}"/>
    <cellStyle name="Normal 2 2 5 2 3 2 3" xfId="12107" xr:uid="{F5F133EA-D57A-4C8D-8244-9279D61251E6}"/>
    <cellStyle name="Normal 2 2 5 2 3 2 4" xfId="18026" xr:uid="{11D65B6D-ED8A-4EAF-B627-6AD0FF8800C7}"/>
    <cellStyle name="Normal 2 2 5 2 3 2 5" xfId="22166" xr:uid="{0A189165-9A48-439E-9CB9-48F15B706E66}"/>
    <cellStyle name="Normal 2 2 5 2 3 3" xfId="7363" xr:uid="{91E8E399-A20A-418B-A5E9-435D5F3A6F54}"/>
    <cellStyle name="Normal 2 2 5 2 3 3 2" xfId="14071" xr:uid="{893E8872-A17D-4063-9A78-E5CC30C4D0C1}"/>
    <cellStyle name="Normal 2 2 5 2 3 3 3" xfId="19409" xr:uid="{FDA1008B-A834-40EA-B341-A3BAD202FCA7}"/>
    <cellStyle name="Normal 2 2 5 2 3 3 4" xfId="23509" xr:uid="{7071052C-72F3-4BD0-9445-98EA6A3C302F}"/>
    <cellStyle name="Normal 2 2 5 2 3 4" xfId="10780" xr:uid="{B709D443-1F43-48B8-AA92-FC708846F63B}"/>
    <cellStyle name="Normal 2 2 5 2 3 5" xfId="17278" xr:uid="{BAE0E43C-F558-4911-8D5F-F36E374E4EC7}"/>
    <cellStyle name="Normal 2 2 5 2 3 6" xfId="21582" xr:uid="{247E777E-655E-49CA-B306-7D4A8177BC91}"/>
    <cellStyle name="Normal 2 2 5 2 4" xfId="5397" xr:uid="{F5839C8E-E380-4C8B-8A85-BAED5EB0A21D}"/>
    <cellStyle name="Normal 2 2 5 2 4 2" xfId="8922" xr:uid="{4A877CDF-61CD-48EA-BD35-EDB54BB29843}"/>
    <cellStyle name="Normal 2 2 5 2 4 2 2" xfId="15630" xr:uid="{D8A79BA6-F89C-41B7-A277-EAB9A21EB933}"/>
    <cellStyle name="Normal 2 2 5 2 4 2 3" xfId="20059" xr:uid="{8B9F5C9C-31D3-4440-9C24-38AF7CB85835}"/>
    <cellStyle name="Normal 2 2 5 2 4 2 4" xfId="24093" xr:uid="{CD3F8C50-0ECE-4574-8946-09693ADE7432}"/>
    <cellStyle name="Normal 2 2 5 2 4 3" xfId="12106" xr:uid="{96DDA511-78AE-4EBB-9697-28E1A3011164}"/>
    <cellStyle name="Normal 2 2 5 2 4 4" xfId="18025" xr:uid="{AEFBF648-4791-4067-9D1D-D16269D432BE}"/>
    <cellStyle name="Normal 2 2 5 2 4 5" xfId="22165" xr:uid="{68D9C8D2-281C-4D24-947A-3F99A86385AD}"/>
    <cellStyle name="Normal 2 2 5 2 5" xfId="6337" xr:uid="{6B6C83CA-EF28-4A46-9F2B-DCA50E6FEAA8}"/>
    <cellStyle name="Normal 2 2 5 2 5 2" xfId="13045" xr:uid="{1D8E1221-77C9-4DF0-B611-0A7DC29FF459}"/>
    <cellStyle name="Normal 2 2 5 2 5 3" xfId="18674" xr:uid="{6152A006-2E82-44AA-9E66-1FDAF7FD3CB6}"/>
    <cellStyle name="Normal 2 2 5 2 5 4" xfId="22794" xr:uid="{A8B275C6-31EA-4690-8A18-1B7036F93DC8}"/>
    <cellStyle name="Normal 2 2 5 2 6" xfId="9575" xr:uid="{02C37092-DBAB-446C-AFCB-158C84E58E79}"/>
    <cellStyle name="Normal 2 2 5 2 7" xfId="16270" xr:uid="{AF299590-343F-4357-B47B-0A67DCC59850}"/>
    <cellStyle name="Normal 2 2 5 2 8" xfId="20867" xr:uid="{5C11CA17-9243-44B3-B99F-64AE5F3DAAE0}"/>
    <cellStyle name="Normal 2 2 5 3" xfId="1147" xr:uid="{16046D25-B29A-4367-A9E0-02A9B36C5018}"/>
    <cellStyle name="Normal 2 2 5 4" xfId="3105" xr:uid="{CA5C2733-A6F5-4BD3-80AE-46859464E286}"/>
    <cellStyle name="Normal 2 2 5 4 2" xfId="5399" xr:uid="{47C0BA25-BE42-4A13-8B17-D21F48899B18}"/>
    <cellStyle name="Normal 2 2 5 4 2 2" xfId="8924" xr:uid="{FE0F0360-3726-4C0F-AF77-CE0ADC2E284F}"/>
    <cellStyle name="Normal 2 2 5 4 2 2 2" xfId="15632" xr:uid="{BD7B6813-13FB-4E8F-B19A-4851DC1965CA}"/>
    <cellStyle name="Normal 2 2 5 4 2 2 3" xfId="20061" xr:uid="{6B549535-6157-4027-9C03-F4FA9A351121}"/>
    <cellStyle name="Normal 2 2 5 4 2 2 4" xfId="24095" xr:uid="{20EE1AA0-2405-48BC-93CA-C92B4429B450}"/>
    <cellStyle name="Normal 2 2 5 4 2 3" xfId="12108" xr:uid="{EB1AA867-F941-42C2-B1C3-359EDF7692EC}"/>
    <cellStyle name="Normal 2 2 5 4 2 4" xfId="18027" xr:uid="{E5515FD0-FCCB-444F-9457-418E068207A4}"/>
    <cellStyle name="Normal 2 2 5 4 2 5" xfId="22167" xr:uid="{7A7FC6A5-1D1F-4D8E-B27D-65BC49536B00}"/>
    <cellStyle name="Normal 2 2 5 4 3" xfId="7502" xr:uid="{5EE49835-F948-4675-BD2B-9E639B6D45CF}"/>
    <cellStyle name="Normal 2 2 5 4 3 2" xfId="14210" xr:uid="{0696F022-9970-46A5-B6D5-E3D680F7DEA7}"/>
    <cellStyle name="Normal 2 2 5 4 3 3" xfId="19548" xr:uid="{4FF99819-0912-447C-A47A-F0F005F5FA3C}"/>
    <cellStyle name="Normal 2 2 5 4 3 4" xfId="23648" xr:uid="{0EC6FFB4-0CAD-422F-BBCA-6673079A11F8}"/>
    <cellStyle name="Normal 2 2 5 4 4" xfId="10919" xr:uid="{09B0993A-41D1-4A34-A162-57659DA2A3B0}"/>
    <cellStyle name="Normal 2 2 5 4 5" xfId="17417" xr:uid="{93A622D2-BB28-44C7-A289-EBB1580C08F8}"/>
    <cellStyle name="Normal 2 2 5 4 6" xfId="21721" xr:uid="{A5E7832D-7606-4201-A89D-3A5499842D0D}"/>
    <cellStyle name="Normal 2 2 5 5" xfId="5396" xr:uid="{D708AA27-56DB-424B-8082-48183A50CE3D}"/>
    <cellStyle name="Normal 2 2 5 5 2" xfId="8921" xr:uid="{67C91755-6458-4E6A-9F79-7806E8460773}"/>
    <cellStyle name="Normal 2 2 5 5 2 2" xfId="15629" xr:uid="{279CC190-CD64-47AB-ACFC-FDEB5275C0B8}"/>
    <cellStyle name="Normal 2 2 5 5 2 3" xfId="20058" xr:uid="{ECFBC8F7-4DF3-48A7-B8A5-616432CF2ACE}"/>
    <cellStyle name="Normal 2 2 5 5 2 4" xfId="24092" xr:uid="{16238A71-01CD-47E1-A645-C0E3F8D27578}"/>
    <cellStyle name="Normal 2 2 5 5 3" xfId="12105" xr:uid="{CF279EAF-5A4B-4D52-8042-AE32A03211F9}"/>
    <cellStyle name="Normal 2 2 5 5 4" xfId="18024" xr:uid="{D21872EB-B246-44C1-A378-2402CF53677E}"/>
    <cellStyle name="Normal 2 2 5 5 5" xfId="22164" xr:uid="{1773DB6E-4745-4364-8668-9F84567E7481}"/>
    <cellStyle name="Normal 2 2 5 6" xfId="6336" xr:uid="{79F8382F-08EA-4B5F-95F7-4683AE366D90}"/>
    <cellStyle name="Normal 2 2 5 6 2" xfId="13044" xr:uid="{8DB82BDA-A8C3-4880-909D-952993D72321}"/>
    <cellStyle name="Normal 2 2 5 6 3" xfId="18673" xr:uid="{1280FBBF-DC42-423E-AFA1-7CC54ADE77BC}"/>
    <cellStyle name="Normal 2 2 5 6 4" xfId="22793" xr:uid="{2F4465B3-888D-4FE5-8674-DE605597A224}"/>
    <cellStyle name="Normal 2 2 5 7" xfId="9574" xr:uid="{33F0CFC4-16AC-4DF0-8DB9-F461DE262A3F}"/>
    <cellStyle name="Normal 2 2 5 8" xfId="16269" xr:uid="{690A5890-90A8-4ADA-A156-B84C3FB85296}"/>
    <cellStyle name="Normal 2 2 5 9" xfId="20866" xr:uid="{103F429B-5523-4176-AE6C-A2701F1B2B49}"/>
    <cellStyle name="Normal 2 2 6" xfId="207" xr:uid="{D3CD4C63-CACE-44B0-84AB-72BF09873F33}"/>
    <cellStyle name="Normal 2 2 6 2" xfId="1149" xr:uid="{F98CA862-A5FF-479B-9F99-E534C3B5B4F9}"/>
    <cellStyle name="Normal 2 2 6 3" xfId="2957" xr:uid="{6EABA90A-C8B0-4195-9C7B-ABF8F02AC63B}"/>
    <cellStyle name="Normal 2 2 6 3 2" xfId="5401" xr:uid="{4A9D4D75-DDCC-454B-8052-49A0C2672ECC}"/>
    <cellStyle name="Normal 2 2 6 3 2 2" xfId="8926" xr:uid="{1B9C53EA-6131-4E52-9DD3-574310813FD2}"/>
    <cellStyle name="Normal 2 2 6 3 2 2 2" xfId="15634" xr:uid="{DFF60AD5-C9F2-4DA8-873A-A00A175D2076}"/>
    <cellStyle name="Normal 2 2 6 3 2 2 3" xfId="20063" xr:uid="{048A0C56-B3B0-4B63-B9F7-EA7B9F9411BC}"/>
    <cellStyle name="Normal 2 2 6 3 2 2 4" xfId="24097" xr:uid="{A70BDD44-390A-4236-BCDE-D9A7832CABD3}"/>
    <cellStyle name="Normal 2 2 6 3 2 3" xfId="12110" xr:uid="{E22DF124-A24C-4B45-86B5-F4A6FF1A8974}"/>
    <cellStyle name="Normal 2 2 6 3 2 4" xfId="18029" xr:uid="{1CAB01AB-CCDF-45CB-82DA-468A7A4857F8}"/>
    <cellStyle name="Normal 2 2 6 3 2 5" xfId="22169" xr:uid="{0A078487-8C4C-429E-B2C0-24891C487F38}"/>
    <cellStyle name="Normal 2 2 6 3 3" xfId="7354" xr:uid="{5422ADB1-0A31-446C-A8B1-5D2BDBF2F678}"/>
    <cellStyle name="Normal 2 2 6 3 3 2" xfId="14062" xr:uid="{30975541-B183-4907-84BB-47EBC4EC04DB}"/>
    <cellStyle name="Normal 2 2 6 3 3 3" xfId="19401" xr:uid="{41AB3A45-BB36-4E15-B6B0-DA9D84AAF183}"/>
    <cellStyle name="Normal 2 2 6 3 3 4" xfId="23501" xr:uid="{1D5334AA-DBCF-4ED5-A3CA-08C3F476E6A3}"/>
    <cellStyle name="Normal 2 2 6 3 4" xfId="10772" xr:uid="{58D1CC56-F123-40A5-BE4F-AFA4318355E3}"/>
    <cellStyle name="Normal 2 2 6 3 5" xfId="17270" xr:uid="{09C59B6C-7328-46BA-B4AA-7712357E02C2}"/>
    <cellStyle name="Normal 2 2 6 3 6" xfId="21574" xr:uid="{19984ACF-EFE6-4570-AC11-94B1D7DE278D}"/>
    <cellStyle name="Normal 2 2 6 4" xfId="5400" xr:uid="{D0DF428A-9594-4474-8D01-3A2EA0576912}"/>
    <cellStyle name="Normal 2 2 6 4 2" xfId="8925" xr:uid="{61B74943-44A1-4F85-ABFB-7AAD01D81D01}"/>
    <cellStyle name="Normal 2 2 6 4 2 2" xfId="15633" xr:uid="{200C9920-B2E4-48E6-A8CD-203125A48B04}"/>
    <cellStyle name="Normal 2 2 6 4 2 3" xfId="20062" xr:uid="{05090904-394D-477F-9BDB-6F12CE7FFA7E}"/>
    <cellStyle name="Normal 2 2 6 4 2 4" xfId="24096" xr:uid="{CE2167BD-D634-4019-AFE8-81837B65548C}"/>
    <cellStyle name="Normal 2 2 6 4 3" xfId="12109" xr:uid="{39D1BD46-C8B6-4211-9665-727116F7D388}"/>
    <cellStyle name="Normal 2 2 6 4 4" xfId="18028" xr:uid="{36F28779-AC83-4FAE-9F5A-823298CC53F4}"/>
    <cellStyle name="Normal 2 2 6 4 5" xfId="22168" xr:uid="{B94E54D4-ADDC-435F-BFB5-378C81ABB54B}"/>
    <cellStyle name="Normal 2 2 6 5" xfId="6338" xr:uid="{C8097553-2385-450F-8DB3-3538E1111CEA}"/>
    <cellStyle name="Normal 2 2 6 5 2" xfId="13046" xr:uid="{E06CC0A6-FC9F-413A-B0D8-C863C4133AD7}"/>
    <cellStyle name="Normal 2 2 6 5 3" xfId="18675" xr:uid="{2401E6EC-7859-45B5-9D61-4F18316924F4}"/>
    <cellStyle name="Normal 2 2 6 5 4" xfId="22795" xr:uid="{98DE8895-CBF0-44B5-A34F-86095AC32609}"/>
    <cellStyle name="Normal 2 2 6 6" xfId="9576" xr:uid="{B2DD7223-A267-4E7C-9F1D-A589BEFE5BD9}"/>
    <cellStyle name="Normal 2 2 6 7" xfId="16271" xr:uid="{A64BE332-CE9B-4D69-B354-44649D7D672A}"/>
    <cellStyle name="Normal 2 2 6 8" xfId="20868" xr:uid="{DE69307A-13C2-4250-9537-CF6D131569AF}"/>
    <cellStyle name="Normal 2 2 7" xfId="208" xr:uid="{393ACEB2-B301-4B61-98A1-73928002ED5B}"/>
    <cellStyle name="Normal 2 2 7 2" xfId="1150" xr:uid="{D3414495-F101-4EF4-B4EA-C3869A0F1F85}"/>
    <cellStyle name="Normal 2 2 7 3" xfId="4147" xr:uid="{E5746897-C603-482C-9238-AFF687AFE1A3}"/>
    <cellStyle name="Normal 2 2 7 4" xfId="3218" xr:uid="{C1A0E3A9-5835-4A02-86D3-C9C3835C5C58}"/>
    <cellStyle name="Normal 2 2 8" xfId="1151" xr:uid="{16FACDBB-A4B5-4BDA-B0A5-1F105520E402}"/>
    <cellStyle name="Normal 2 2 9" xfId="1152" xr:uid="{6D13E8FF-CA4F-4129-A26D-BEF8B7B3EAD9}"/>
    <cellStyle name="Normal 2 20" xfId="1116" xr:uid="{94A797B6-AEC4-4BB3-AC25-C4AB87039FA3}"/>
    <cellStyle name="Normal 2 21" xfId="2143" xr:uid="{C20772C6-6610-4B95-B216-B400A666509A}"/>
    <cellStyle name="Normal 2 22" xfId="71" xr:uid="{4885EB3B-5C62-4CD7-B505-1A08338336DD}"/>
    <cellStyle name="Normal 2 23" xfId="9502" xr:uid="{8B4DA66D-6120-4606-BB62-CF99CA3BB27F}"/>
    <cellStyle name="Normal 2 24" xfId="16211" xr:uid="{BC9F0ABF-9F14-43BF-8BC3-0C90052EAE77}"/>
    <cellStyle name="Normal 2 25" xfId="20810" xr:uid="{42FE7073-9472-4066-A469-0E9B32A9871C}"/>
    <cellStyle name="Normal 2 3" xfId="92" xr:uid="{D24B4545-6B30-4FFF-A8EB-B6EE368C5F6E}"/>
    <cellStyle name="Normal 2 3 10" xfId="1153" xr:uid="{4CA5146A-4CE2-4779-93CC-51BE8B32A438}"/>
    <cellStyle name="Normal 2 3 11" xfId="1154" xr:uid="{421AB81A-0564-413D-A2A5-A622AE2678A4}"/>
    <cellStyle name="Normal 2 3 12" xfId="1155" xr:uid="{0015B33C-B053-4A72-8F1A-E9DE0BEE053E}"/>
    <cellStyle name="Normal 2 3 2" xfId="209" xr:uid="{463C9005-2275-46FA-86B7-C7FBBFBAB580}"/>
    <cellStyle name="Normal 2 3 2 2" xfId="210" xr:uid="{6DF7CC5E-F93D-48EE-B802-9025E97932D9}"/>
    <cellStyle name="Normal 2 3 2 2 2" xfId="1157" xr:uid="{C506B57B-910D-4B6A-A943-F0ACBEE5DA64}"/>
    <cellStyle name="Normal 2 3 2 2 3" xfId="3060" xr:uid="{1E618CDF-DAD4-4720-A956-5D753A8E568B}"/>
    <cellStyle name="Normal 2 3 2 2 3 2" xfId="5404" xr:uid="{4B78F121-39F2-4502-82EF-7049C7A6B5E8}"/>
    <cellStyle name="Normal 2 3 2 2 3 2 2" xfId="8929" xr:uid="{F52F0A00-6A21-4E7A-A1BC-F0378DD41420}"/>
    <cellStyle name="Normal 2 3 2 2 3 2 2 2" xfId="15637" xr:uid="{E210CB4B-F909-413C-9F19-980DE0C2B58D}"/>
    <cellStyle name="Normal 2 3 2 2 3 2 2 3" xfId="20066" xr:uid="{E215E8C6-3A1A-4854-B3B0-95D74905255C}"/>
    <cellStyle name="Normal 2 3 2 2 3 2 2 4" xfId="24100" xr:uid="{2282AADE-0980-4AD2-8330-699E6D192EC7}"/>
    <cellStyle name="Normal 2 3 2 2 3 2 3" xfId="12113" xr:uid="{15185654-80EB-4672-8B3E-FADA3F9793D7}"/>
    <cellStyle name="Normal 2 3 2 2 3 2 4" xfId="18032" xr:uid="{7486604A-F6C3-4922-96EA-D469B6B0790A}"/>
    <cellStyle name="Normal 2 3 2 2 3 2 5" xfId="22172" xr:uid="{BA55DDB8-0447-4887-806C-7182118D34E0}"/>
    <cellStyle name="Normal 2 3 2 2 3 3" xfId="7457" xr:uid="{18C19922-D984-4355-8B33-D5A28BA48551}"/>
    <cellStyle name="Normal 2 3 2 2 3 3 2" xfId="14165" xr:uid="{5B218158-7E3C-4288-ADA7-2A112728DFDD}"/>
    <cellStyle name="Normal 2 3 2 2 3 3 3" xfId="19503" xr:uid="{BA23BE65-4ECF-4A47-8932-0A4D7A07B789}"/>
    <cellStyle name="Normal 2 3 2 2 3 3 4" xfId="23603" xr:uid="{97C61DC4-F897-477D-A092-595E69590303}"/>
    <cellStyle name="Normal 2 3 2 2 3 4" xfId="10874" xr:uid="{9FA72602-BFB6-4D5B-B3CA-0C39593E01E1}"/>
    <cellStyle name="Normal 2 3 2 2 3 5" xfId="17372" xr:uid="{7A6AB9D1-B9D7-40F8-8A69-41261D64CA41}"/>
    <cellStyle name="Normal 2 3 2 2 3 6" xfId="21676" xr:uid="{F2C4857C-CF4E-48C6-B111-37AD971FC629}"/>
    <cellStyle name="Normal 2 3 2 2 4" xfId="5403" xr:uid="{F668FE95-AAF3-4EAC-B320-B70D561379B5}"/>
    <cellStyle name="Normal 2 3 2 2 4 2" xfId="8928" xr:uid="{55AE17C5-6D80-4253-868D-D04C47DAC825}"/>
    <cellStyle name="Normal 2 3 2 2 4 2 2" xfId="15636" xr:uid="{0214E632-032C-4FF3-A752-0BDCF2F53D2F}"/>
    <cellStyle name="Normal 2 3 2 2 4 2 3" xfId="20065" xr:uid="{1B2C3D2B-819B-4725-B21F-739534A6195F}"/>
    <cellStyle name="Normal 2 3 2 2 4 2 4" xfId="24099" xr:uid="{366B74B2-8878-4EC8-8C93-473A1557D273}"/>
    <cellStyle name="Normal 2 3 2 2 4 3" xfId="12112" xr:uid="{216619CB-0628-4997-A298-1D7E66E2DDC3}"/>
    <cellStyle name="Normal 2 3 2 2 4 4" xfId="18031" xr:uid="{5E74B6AF-DA3E-4AC0-8102-BDB461AA8518}"/>
    <cellStyle name="Normal 2 3 2 2 4 5" xfId="22171" xr:uid="{0E71F007-C0A4-4473-A108-FE35681F1BBF}"/>
    <cellStyle name="Normal 2 3 2 2 5" xfId="6340" xr:uid="{B6E8C47F-FE8D-4BA5-ABA6-4C2B0F0F06D6}"/>
    <cellStyle name="Normal 2 3 2 2 5 2" xfId="13048" xr:uid="{99003C21-E6D5-44CA-A989-F932ED5D4B1D}"/>
    <cellStyle name="Normal 2 3 2 2 5 3" xfId="18677" xr:uid="{74BCD084-AD85-4EF6-B729-2434E30473EF}"/>
    <cellStyle name="Normal 2 3 2 2 5 4" xfId="22797" xr:uid="{3FC4CCB4-25A9-4E6B-9241-2A0BC4657E39}"/>
    <cellStyle name="Normal 2 3 2 2 6" xfId="9578" xr:uid="{987279EA-65CC-4583-B1E0-BCC8E2840B14}"/>
    <cellStyle name="Normal 2 3 2 2 7" xfId="16273" xr:uid="{BEBFB972-F8C3-44A0-9A41-606202BA2EA4}"/>
    <cellStyle name="Normal 2 3 2 2 8" xfId="20870" xr:uid="{0B799F95-CEA0-4331-907A-0E4122D80BCD}"/>
    <cellStyle name="Normal 2 3 2 3" xfId="1156" xr:uid="{F7BFB513-EC14-4811-9A4E-DF9E600967B5}"/>
    <cellStyle name="Normal 2 3 2 3 2" xfId="4269" xr:uid="{C7B0492B-4A9D-4545-9AD3-E5420B88CA49}"/>
    <cellStyle name="Normal 2 3 2 3 3" xfId="3340" xr:uid="{DF3C67AC-A0C4-4AFB-8816-4D6A9212DA99}"/>
    <cellStyle name="Normal 2 3 2 4" xfId="3059" xr:uid="{3CE0B588-04E0-4F1C-8170-A876F81B634E}"/>
    <cellStyle name="Normal 2 3 2 4 2" xfId="5405" xr:uid="{8FD46046-0F8E-4718-82E5-CC4B0FC3D2AF}"/>
    <cellStyle name="Normal 2 3 2 4 2 2" xfId="8930" xr:uid="{876E713C-8536-4C40-9DD5-8BDDEF13F236}"/>
    <cellStyle name="Normal 2 3 2 4 2 2 2" xfId="15638" xr:uid="{430BE0BC-389E-4A5B-A814-14FAA16B3A3A}"/>
    <cellStyle name="Normal 2 3 2 4 2 2 3" xfId="20067" xr:uid="{41CC80C3-EBA4-47DC-BD50-7A3784893E06}"/>
    <cellStyle name="Normal 2 3 2 4 2 2 4" xfId="24101" xr:uid="{2E925AB8-DDB4-46DA-AF20-CA1E9D980582}"/>
    <cellStyle name="Normal 2 3 2 4 2 3" xfId="12114" xr:uid="{FE94B59B-8C93-4FDB-98AE-0492463ADD8C}"/>
    <cellStyle name="Normal 2 3 2 4 2 4" xfId="18033" xr:uid="{2BE929FB-3941-4FEB-8832-85F08F0A259B}"/>
    <cellStyle name="Normal 2 3 2 4 2 5" xfId="22173" xr:uid="{11D15C25-D917-4639-8FC7-5A112CCD11D0}"/>
    <cellStyle name="Normal 2 3 2 4 3" xfId="7456" xr:uid="{30AAD872-0DB1-41EF-BF03-164E9E47951D}"/>
    <cellStyle name="Normal 2 3 2 4 3 2" xfId="14164" xr:uid="{3374DC07-DEA9-4A24-895C-347E6C0A7E99}"/>
    <cellStyle name="Normal 2 3 2 4 3 3" xfId="19502" xr:uid="{16FD94F8-98EB-4434-ADA4-20DF6C90E4B5}"/>
    <cellStyle name="Normal 2 3 2 4 3 4" xfId="23602" xr:uid="{1251A429-DD04-42B3-957D-7C17BD296F4A}"/>
    <cellStyle name="Normal 2 3 2 4 4" xfId="10873" xr:uid="{AF0F458C-902F-4983-AE1E-E47759617FFB}"/>
    <cellStyle name="Normal 2 3 2 4 5" xfId="17371" xr:uid="{706CAB72-957F-4CE5-B731-D09AE5B8A8BE}"/>
    <cellStyle name="Normal 2 3 2 4 6" xfId="21675" xr:uid="{57A2C007-78B0-4B23-86D5-CF3E1E369284}"/>
    <cellStyle name="Normal 2 3 2 5" xfId="5402" xr:uid="{8E9441BB-C255-4731-9A45-238EECF4A302}"/>
    <cellStyle name="Normal 2 3 2 5 2" xfId="8927" xr:uid="{FBBE377A-0B92-4997-88AE-6E65E9531A81}"/>
    <cellStyle name="Normal 2 3 2 5 2 2" xfId="15635" xr:uid="{8840389A-3AFC-4943-BD63-531279898BAC}"/>
    <cellStyle name="Normal 2 3 2 5 2 3" xfId="20064" xr:uid="{583B3198-5039-4E93-96D1-1976F371A1F9}"/>
    <cellStyle name="Normal 2 3 2 5 2 4" xfId="24098" xr:uid="{092A54DE-6D82-495F-BD69-D446C51B2B42}"/>
    <cellStyle name="Normal 2 3 2 5 3" xfId="12111" xr:uid="{9365C7C1-8CB0-429A-BB19-5CB1DE25D976}"/>
    <cellStyle name="Normal 2 3 2 5 4" xfId="18030" xr:uid="{88C056E3-34AC-4411-B1D6-EA7D3ED6D0A3}"/>
    <cellStyle name="Normal 2 3 2 5 5" xfId="22170" xr:uid="{DEBF0622-F31C-4BF5-A869-2FD100938381}"/>
    <cellStyle name="Normal 2 3 2 6" xfId="6339" xr:uid="{0C43839A-512D-4900-A4E3-F84FCFBF4CDC}"/>
    <cellStyle name="Normal 2 3 2 6 2" xfId="13047" xr:uid="{44C62978-22E1-45B7-B297-2D67372EA264}"/>
    <cellStyle name="Normal 2 3 2 6 3" xfId="18676" xr:uid="{61C03CA8-AB67-498B-A880-ACDCBED163C4}"/>
    <cellStyle name="Normal 2 3 2 6 4" xfId="22796" xr:uid="{B9277CEE-E1B7-4689-99EC-B3111B0275FE}"/>
    <cellStyle name="Normal 2 3 2 7" xfId="9577" xr:uid="{F0D37EDB-F0DC-426E-9F57-067659B514DA}"/>
    <cellStyle name="Normal 2 3 2 8" xfId="16272" xr:uid="{CF5F9244-9E69-4319-80A3-C3A9E37C64E2}"/>
    <cellStyle name="Normal 2 3 2 9" xfId="20869" xr:uid="{CC0E4C86-B669-43BB-821C-ADADAA58A8B7}"/>
    <cellStyle name="Normal 2 3 3" xfId="211" xr:uid="{64D149D2-86A7-44A3-B86E-DCED8BC8023D}"/>
    <cellStyle name="Normal 2 3 3 2" xfId="212" xr:uid="{FD285F56-F84D-49D0-87C5-24210127A26F}"/>
    <cellStyle name="Normal 2 3 3 2 2" xfId="3061" xr:uid="{0F221D63-E65B-46EB-9986-ED539E893BFD}"/>
    <cellStyle name="Normal 2 3 3 2 2 2" xfId="5408" xr:uid="{F6193200-CB82-491D-95EE-08910747743E}"/>
    <cellStyle name="Normal 2 3 3 2 2 2 2" xfId="8933" xr:uid="{EED38B0F-56EF-4EB7-AED4-EFB424B07C39}"/>
    <cellStyle name="Normal 2 3 3 2 2 2 2 2" xfId="15641" xr:uid="{2DAE72AA-19A6-498F-9A77-2FB8C6F55B19}"/>
    <cellStyle name="Normal 2 3 3 2 2 2 2 3" xfId="20070" xr:uid="{158E7353-2E5C-4ED4-9D4B-306EBFA57B86}"/>
    <cellStyle name="Normal 2 3 3 2 2 2 2 4" xfId="24104" xr:uid="{253A50DE-F7D9-4026-910E-AB31E7156339}"/>
    <cellStyle name="Normal 2 3 3 2 2 2 3" xfId="12117" xr:uid="{108D62DE-35C7-4BE6-BDB0-B67FF0944217}"/>
    <cellStyle name="Normal 2 3 3 2 2 2 4" xfId="18036" xr:uid="{433C38DF-B21B-4B53-BA53-3F62E45AC0F0}"/>
    <cellStyle name="Normal 2 3 3 2 2 2 5" xfId="22176" xr:uid="{63B962DD-2C1B-4A9B-AF24-A4F3C73CEFAE}"/>
    <cellStyle name="Normal 2 3 3 2 2 3" xfId="7458" xr:uid="{DF5C84B3-8A0B-4C23-B82C-FC6C6B5C94E9}"/>
    <cellStyle name="Normal 2 3 3 2 2 3 2" xfId="14166" xr:uid="{8A95244D-E854-4E3E-B349-17F08E57F28D}"/>
    <cellStyle name="Normal 2 3 3 2 2 3 3" xfId="19504" xr:uid="{B1300EEF-B5FA-4B88-AD03-B4847C167636}"/>
    <cellStyle name="Normal 2 3 3 2 2 3 4" xfId="23604" xr:uid="{9D22DA40-D139-42A1-A12A-6623716E6550}"/>
    <cellStyle name="Normal 2 3 3 2 2 4" xfId="10875" xr:uid="{AB47CE57-B615-43F4-A1B3-EE5802B20429}"/>
    <cellStyle name="Normal 2 3 3 2 2 5" xfId="17373" xr:uid="{1449F6EC-44C4-42EC-AA96-771DAEC77140}"/>
    <cellStyle name="Normal 2 3 3 2 2 6" xfId="21677" xr:uid="{9A5B146E-80F2-488F-8680-BB285FD6CDE4}"/>
    <cellStyle name="Normal 2 3 3 2 3" xfId="5407" xr:uid="{9C965221-1D68-41D8-9F74-69C8D8B3598E}"/>
    <cellStyle name="Normal 2 3 3 2 3 2" xfId="8932" xr:uid="{C46210A4-9940-41FD-9BBA-BDE310863FA8}"/>
    <cellStyle name="Normal 2 3 3 2 3 2 2" xfId="15640" xr:uid="{1F73E6C9-3E8E-41D2-AFF6-2C33763BE80A}"/>
    <cellStyle name="Normal 2 3 3 2 3 2 3" xfId="20069" xr:uid="{4992A635-F5CA-4142-93F1-79064EB08C62}"/>
    <cellStyle name="Normal 2 3 3 2 3 2 4" xfId="24103" xr:uid="{D1A195B9-E842-4F76-8EAA-F0CCD090EF7A}"/>
    <cellStyle name="Normal 2 3 3 2 3 3" xfId="12116" xr:uid="{AA2572FF-93AF-422A-9AB1-6500CC68E391}"/>
    <cellStyle name="Normal 2 3 3 2 3 4" xfId="18035" xr:uid="{C9AB102E-F766-4CF2-A8B7-C132E94D4AB7}"/>
    <cellStyle name="Normal 2 3 3 2 3 5" xfId="22175" xr:uid="{343AC646-AFD2-4494-A2D9-C8CE92DEECFB}"/>
    <cellStyle name="Normal 2 3 3 2 4" xfId="6342" xr:uid="{5B4F9980-F681-4874-889E-15FB237B54F9}"/>
    <cellStyle name="Normal 2 3 3 2 4 2" xfId="13050" xr:uid="{7E51F5DD-0A48-4F4F-B2A4-CC9E26283CCE}"/>
    <cellStyle name="Normal 2 3 3 2 4 3" xfId="18679" xr:uid="{BAE38D92-3B15-448C-BCB2-747A468EE705}"/>
    <cellStyle name="Normal 2 3 3 2 4 4" xfId="22799" xr:uid="{ADAFB578-9772-406E-B0AA-F039A097B1D6}"/>
    <cellStyle name="Normal 2 3 3 2 5" xfId="9580" xr:uid="{F18B3C13-213B-481C-AF36-AD544E1FAB01}"/>
    <cellStyle name="Normal 2 3 3 2 6" xfId="16275" xr:uid="{1DFADABA-C2AC-44C8-869C-A7F701F1A7BF}"/>
    <cellStyle name="Normal 2 3 3 2 7" xfId="20872" xr:uid="{703AF02C-B285-4FB5-A43D-30A306836F04}"/>
    <cellStyle name="Normal 2 3 3 3" xfId="1158" xr:uid="{5432C900-CD29-447E-8100-BBD3DBDA1048}"/>
    <cellStyle name="Normal 2 3 3 4" xfId="2945" xr:uid="{CC0434DD-0105-44E3-BA7A-9BF75EB3B8B0}"/>
    <cellStyle name="Normal 2 3 3 4 2" xfId="5409" xr:uid="{5A0FA9EA-3427-4898-BCE2-3874AB2659BB}"/>
    <cellStyle name="Normal 2 3 3 4 2 2" xfId="8934" xr:uid="{E25A024B-93A0-40C7-9D7F-EEC0449F8B83}"/>
    <cellStyle name="Normal 2 3 3 4 2 2 2" xfId="15642" xr:uid="{A6166CD4-78F4-487C-824F-D82EF387DD5A}"/>
    <cellStyle name="Normal 2 3 3 4 2 2 3" xfId="20071" xr:uid="{7EDFD2E6-31B8-4684-BEAD-01121DDA7644}"/>
    <cellStyle name="Normal 2 3 3 4 2 2 4" xfId="24105" xr:uid="{3DED2321-71A7-4F86-AF75-422EE7910EFE}"/>
    <cellStyle name="Normal 2 3 3 4 2 3" xfId="12118" xr:uid="{64246187-1528-4A30-BBCF-DB98A0A6FCA5}"/>
    <cellStyle name="Normal 2 3 3 4 2 4" xfId="18037" xr:uid="{9B72F26B-D9E7-4009-A087-86FCF44B8657}"/>
    <cellStyle name="Normal 2 3 3 4 2 5" xfId="22177" xr:uid="{0D47A33F-2D6A-4BEC-B067-729C9B023C84}"/>
    <cellStyle name="Normal 2 3 3 4 3" xfId="7342" xr:uid="{F199721E-C8C3-4E90-A852-DB86BBEC81F9}"/>
    <cellStyle name="Normal 2 3 3 4 3 2" xfId="14050" xr:uid="{0FD3673B-5011-4B3E-9B5F-7CA5930F1254}"/>
    <cellStyle name="Normal 2 3 3 4 3 3" xfId="19389" xr:uid="{E9E8E618-06A0-4192-9CB6-24991AC250E6}"/>
    <cellStyle name="Normal 2 3 3 4 3 4" xfId="23489" xr:uid="{1300990B-E758-4865-9A92-B6500819502E}"/>
    <cellStyle name="Normal 2 3 3 4 4" xfId="10760" xr:uid="{E4D91CC4-C382-4341-A972-FE4D786D1A15}"/>
    <cellStyle name="Normal 2 3 3 4 5" xfId="17258" xr:uid="{6C1A35A5-968E-4912-9743-DAFB21EDB162}"/>
    <cellStyle name="Normal 2 3 3 4 6" xfId="21562" xr:uid="{AE1DEF27-8DED-4E58-8601-742AE503F9C3}"/>
    <cellStyle name="Normal 2 3 3 5" xfId="5406" xr:uid="{CA860E6C-D391-4FDC-AAD1-43DD2F704043}"/>
    <cellStyle name="Normal 2 3 3 5 2" xfId="8931" xr:uid="{60F51105-052D-4D40-BD5E-79E48BA07C19}"/>
    <cellStyle name="Normal 2 3 3 5 2 2" xfId="15639" xr:uid="{0994807D-7A21-46A9-9AB4-137FF6B7B3A2}"/>
    <cellStyle name="Normal 2 3 3 5 2 3" xfId="20068" xr:uid="{F97846CD-4894-470F-8016-F97D34145FEF}"/>
    <cellStyle name="Normal 2 3 3 5 2 4" xfId="24102" xr:uid="{2214556C-74E8-4D18-935E-EBE018BFDBFE}"/>
    <cellStyle name="Normal 2 3 3 5 3" xfId="12115" xr:uid="{DC0BD3AB-DEC0-40C5-85BC-BB290F324BFE}"/>
    <cellStyle name="Normal 2 3 3 5 4" xfId="18034" xr:uid="{E423397A-60EB-49F5-AE26-2E5E98E70664}"/>
    <cellStyle name="Normal 2 3 3 5 5" xfId="22174" xr:uid="{25C06EC6-909C-4839-ACEF-F11E2129D05A}"/>
    <cellStyle name="Normal 2 3 3 6" xfId="6341" xr:uid="{2FFDFC09-65F2-4B52-90F6-D61B951E93E9}"/>
    <cellStyle name="Normal 2 3 3 6 2" xfId="13049" xr:uid="{465B8F61-00C9-4DF5-9676-D9DA3C134C8C}"/>
    <cellStyle name="Normal 2 3 3 6 3" xfId="18678" xr:uid="{C8120C95-A908-4747-8D64-589C592A3E38}"/>
    <cellStyle name="Normal 2 3 3 6 4" xfId="22798" xr:uid="{A9906FBA-CE79-492A-B0B0-2D9089F9D439}"/>
    <cellStyle name="Normal 2 3 3 7" xfId="9579" xr:uid="{F00AA980-61E8-4FCF-AAF1-80CF1BAE8529}"/>
    <cellStyle name="Normal 2 3 3 8" xfId="16274" xr:uid="{079474DE-3E0A-4549-B1A4-AF5A53F9FFDE}"/>
    <cellStyle name="Normal 2 3 3 9" xfId="20871" xr:uid="{E782F4D2-5449-4A8D-A57D-E871B6FECF16}"/>
    <cellStyle name="Normal 2 3 4" xfId="213" xr:uid="{5B85C32C-ACFF-417C-BFDA-C35466AE4106}"/>
    <cellStyle name="Normal 2 3 4 2" xfId="1159" xr:uid="{1D55ABC5-5A02-42B0-B29B-4B7922E719DF}"/>
    <cellStyle name="Normal 2 3 4 3" xfId="3078" xr:uid="{1ABB66CF-4534-4AAF-B66D-CA9FE3D48C1C}"/>
    <cellStyle name="Normal 2 3 4 3 2" xfId="5411" xr:uid="{A4F48812-490A-4902-8000-770A07420C1D}"/>
    <cellStyle name="Normal 2 3 4 3 2 2" xfId="8936" xr:uid="{848703D7-0B8C-4970-8EBD-686D40FBFEAD}"/>
    <cellStyle name="Normal 2 3 4 3 2 2 2" xfId="15644" xr:uid="{C260255E-7272-4334-8C03-BE3D7401EAF5}"/>
    <cellStyle name="Normal 2 3 4 3 2 2 3" xfId="20073" xr:uid="{E86E778D-F674-41B1-8DAD-F1F227DB493A}"/>
    <cellStyle name="Normal 2 3 4 3 2 2 4" xfId="24107" xr:uid="{F1D2A127-6C23-4272-87DE-1B8383695F08}"/>
    <cellStyle name="Normal 2 3 4 3 2 3" xfId="12120" xr:uid="{96532C1D-7342-46BB-AE7B-59A44A49E466}"/>
    <cellStyle name="Normal 2 3 4 3 2 4" xfId="18039" xr:uid="{8DA15F00-C649-406C-97F4-6138FB96A754}"/>
    <cellStyle name="Normal 2 3 4 3 2 5" xfId="22179" xr:uid="{5232F679-7AE6-4642-835A-60D74A6D6BEF}"/>
    <cellStyle name="Normal 2 3 4 3 3" xfId="7475" xr:uid="{9B69EB8D-450A-47EA-A7A3-13D6B5B4F188}"/>
    <cellStyle name="Normal 2 3 4 3 3 2" xfId="14183" xr:uid="{F63A3C14-2605-493F-BF53-AD01AD3AD652}"/>
    <cellStyle name="Normal 2 3 4 3 3 3" xfId="19521" xr:uid="{DFC41500-945F-49E7-ABB0-5C01F8261D11}"/>
    <cellStyle name="Normal 2 3 4 3 3 4" xfId="23621" xr:uid="{31F586A8-4451-47C2-B04A-35B4A65E05B9}"/>
    <cellStyle name="Normal 2 3 4 3 4" xfId="10892" xr:uid="{B7980584-929F-429A-B767-1003F40A89CA}"/>
    <cellStyle name="Normal 2 3 4 3 5" xfId="17390" xr:uid="{452FF1D5-157B-4DF7-8264-0962D77419BC}"/>
    <cellStyle name="Normal 2 3 4 3 6" xfId="21694" xr:uid="{A964D0A2-DF3C-4BC3-9025-FB07191E1C12}"/>
    <cellStyle name="Normal 2 3 4 4" xfId="5410" xr:uid="{BC4E3834-5CCB-4754-BE2C-4E98B8499D70}"/>
    <cellStyle name="Normal 2 3 4 4 2" xfId="8935" xr:uid="{C06264D7-9596-4341-9980-BF77B1C37DC3}"/>
    <cellStyle name="Normal 2 3 4 4 2 2" xfId="15643" xr:uid="{A2D64630-0287-4DE9-A959-9D05800DFEC5}"/>
    <cellStyle name="Normal 2 3 4 4 2 3" xfId="20072" xr:uid="{1D2CC134-167F-46B8-91DC-DEE51A5D7BED}"/>
    <cellStyle name="Normal 2 3 4 4 2 4" xfId="24106" xr:uid="{BC0D7B88-6D72-42B0-931A-C8B32B3D3822}"/>
    <cellStyle name="Normal 2 3 4 4 3" xfId="12119" xr:uid="{AF63798F-42C1-4190-AF1E-7003E0D5CBB8}"/>
    <cellStyle name="Normal 2 3 4 4 4" xfId="18038" xr:uid="{ACFDADC3-1907-4F12-9346-C56706BBF415}"/>
    <cellStyle name="Normal 2 3 4 4 5" xfId="22178" xr:uid="{A2D93890-DEA5-41CA-BC33-98A6F673D615}"/>
    <cellStyle name="Normal 2 3 4 5" xfId="6343" xr:uid="{FD671236-5F54-4697-8C09-956CA5F84118}"/>
    <cellStyle name="Normal 2 3 4 5 2" xfId="13051" xr:uid="{7F1CDF6A-D69C-4AC2-82D5-DD3E5658A677}"/>
    <cellStyle name="Normal 2 3 4 5 3" xfId="18680" xr:uid="{96DF4A4E-C4A4-46D3-B22A-67A25B2AE6B2}"/>
    <cellStyle name="Normal 2 3 4 5 4" xfId="22800" xr:uid="{93CDEC54-0BFD-41C8-B942-2E3AC85698B3}"/>
    <cellStyle name="Normal 2 3 4 6" xfId="9581" xr:uid="{2830CA6B-1F04-4AD0-80F3-9E05DFDEEBF5}"/>
    <cellStyle name="Normal 2 3 4 7" xfId="16276" xr:uid="{C12A4608-26B3-4ACD-A9A0-D847D9438566}"/>
    <cellStyle name="Normal 2 3 4 8" xfId="20873" xr:uid="{15D80369-9B3C-4B49-A074-172BBA4063F3}"/>
    <cellStyle name="Normal 2 3 5" xfId="214" xr:uid="{FDEB65D7-4450-4A57-8CCB-82D2BF196B1E}"/>
    <cellStyle name="Normal 2 3 5 2" xfId="1160" xr:uid="{0B123BE2-98F1-4090-B1E5-BBB91F42B921}"/>
    <cellStyle name="Normal 2 3 5 3" xfId="3088" xr:uid="{02F4BCFA-FD6F-4EA6-B288-0A039447D695}"/>
    <cellStyle name="Normal 2 3 5 3 2" xfId="5413" xr:uid="{E416B0D9-7082-4124-8404-5852CA4A7141}"/>
    <cellStyle name="Normal 2 3 5 3 2 2" xfId="8938" xr:uid="{0611B9F5-67E6-48E3-8F94-711C4944FACB}"/>
    <cellStyle name="Normal 2 3 5 3 2 2 2" xfId="15646" xr:uid="{3533D8C1-E449-40DD-9C55-4ACF2F28C4F4}"/>
    <cellStyle name="Normal 2 3 5 3 2 2 3" xfId="20075" xr:uid="{4B8960A3-0C5F-43F9-80E8-40585880C1BC}"/>
    <cellStyle name="Normal 2 3 5 3 2 2 4" xfId="24109" xr:uid="{305B5015-A806-449B-ADE4-948F70010D33}"/>
    <cellStyle name="Normal 2 3 5 3 2 3" xfId="12122" xr:uid="{DF104E74-AEE3-46CB-9247-09EF511C79C6}"/>
    <cellStyle name="Normal 2 3 5 3 2 4" xfId="18041" xr:uid="{10C5C278-E309-4ABA-8D41-F155A7E8C8F4}"/>
    <cellStyle name="Normal 2 3 5 3 2 5" xfId="22181" xr:uid="{9C1409A0-42A1-4584-B3EB-4ECBB2BE7187}"/>
    <cellStyle name="Normal 2 3 5 3 3" xfId="7485" xr:uid="{859ADED2-5EB2-49D6-B016-AEB5D0BC2437}"/>
    <cellStyle name="Normal 2 3 5 3 3 2" xfId="14193" xr:uid="{A0983206-6D7B-46A8-B98A-96EE94CF6EBB}"/>
    <cellStyle name="Normal 2 3 5 3 3 3" xfId="19531" xr:uid="{1D8CA72F-CF17-4559-AA0C-0E99D91AD822}"/>
    <cellStyle name="Normal 2 3 5 3 3 4" xfId="23631" xr:uid="{8289DA30-77FE-4255-ADDA-642002154338}"/>
    <cellStyle name="Normal 2 3 5 3 4" xfId="10902" xr:uid="{A1C3EC4C-3A37-4D09-91FB-E7BEDD37D48B}"/>
    <cellStyle name="Normal 2 3 5 3 5" xfId="17400" xr:uid="{D26651EA-54FD-4D17-B511-9ED5E2C5FB6E}"/>
    <cellStyle name="Normal 2 3 5 3 6" xfId="21704" xr:uid="{5FF1F73D-5D63-41FC-8A52-3AF6409367CC}"/>
    <cellStyle name="Normal 2 3 5 4" xfId="5412" xr:uid="{A07ABDDD-5D8E-403C-8CAF-C3D4D0C04B5B}"/>
    <cellStyle name="Normal 2 3 5 4 2" xfId="8937" xr:uid="{FBC92D0D-CEFD-49B4-850B-5309E5408722}"/>
    <cellStyle name="Normal 2 3 5 4 2 2" xfId="15645" xr:uid="{01A9A73B-85E5-4E80-A2BD-B41C9A528C98}"/>
    <cellStyle name="Normal 2 3 5 4 2 3" xfId="20074" xr:uid="{2AC30142-7D50-453B-A740-F3B902A6B5D1}"/>
    <cellStyle name="Normal 2 3 5 4 2 4" xfId="24108" xr:uid="{63F60720-6410-4D19-975A-9B2A178F5A32}"/>
    <cellStyle name="Normal 2 3 5 4 3" xfId="12121" xr:uid="{32C66F6A-9FB4-413F-8821-BA45A790EA82}"/>
    <cellStyle name="Normal 2 3 5 4 4" xfId="18040" xr:uid="{923E0F73-56FD-4F77-A507-30A0D96AFF8D}"/>
    <cellStyle name="Normal 2 3 5 4 5" xfId="22180" xr:uid="{A5026924-E690-48B0-ADF9-E3B241247877}"/>
    <cellStyle name="Normal 2 3 5 5" xfId="6344" xr:uid="{A47FCE55-80B0-47CA-B07F-6800067C66A9}"/>
    <cellStyle name="Normal 2 3 5 5 2" xfId="13052" xr:uid="{A9001A21-12E3-406D-AD7A-FE9226AC9FD1}"/>
    <cellStyle name="Normal 2 3 5 5 3" xfId="18681" xr:uid="{B627CDE1-56E5-4BAA-B41C-BBDF37FD2A05}"/>
    <cellStyle name="Normal 2 3 5 5 4" xfId="22801" xr:uid="{702D2DFA-B203-4F50-A754-74D034446059}"/>
    <cellStyle name="Normal 2 3 5 6" xfId="9582" xr:uid="{1143A0EB-B07C-410A-82A9-EF9170DBFFD1}"/>
    <cellStyle name="Normal 2 3 5 7" xfId="16277" xr:uid="{B943C133-F01F-40A8-9E15-7B4000DB77E4}"/>
    <cellStyle name="Normal 2 3 5 8" xfId="20874" xr:uid="{1E6C433F-0A59-44A6-A7F3-D8995F24EA8A}"/>
    <cellStyle name="Normal 2 3 6" xfId="1161" xr:uid="{BC76CE45-FB28-486B-BBF5-1C3E74304E7D}"/>
    <cellStyle name="Normal 2 3 7" xfId="1162" xr:uid="{40242C80-B3C1-4891-81D6-386F9F720BEF}"/>
    <cellStyle name="Normal 2 3 8" xfId="1163" xr:uid="{045FA754-603D-48F1-A84F-2D032393489E}"/>
    <cellStyle name="Normal 2 3 9" xfId="1164" xr:uid="{914410B1-6F01-4DE8-B208-7C3364266BB1}"/>
    <cellStyle name="Normal 2 4" xfId="93" xr:uid="{5F40F031-0BBE-461F-A9F0-F1DCED4EF8CC}"/>
    <cellStyle name="Normal 2 4 2" xfId="215" xr:uid="{104E37D6-0B0B-4A5B-9A26-DDE805E40DDC}"/>
    <cellStyle name="Normal 2 4 2 2" xfId="216" xr:uid="{0E1C70A1-8EE0-4FB6-832B-414C7136D929}"/>
    <cellStyle name="Normal 2 4 2 2 2" xfId="2951" xr:uid="{D3C3E49B-2957-499B-9515-FC30610A05E8}"/>
    <cellStyle name="Normal 2 4 2 2 2 2" xfId="5416" xr:uid="{796644E9-B0E5-404F-8C55-F5EA564F86EC}"/>
    <cellStyle name="Normal 2 4 2 2 2 2 2" xfId="8941" xr:uid="{A5EBC455-25F8-41D9-8AD6-CC7E71B7E9C0}"/>
    <cellStyle name="Normal 2 4 2 2 2 2 2 2" xfId="15649" xr:uid="{6E54DD7B-BFD8-4193-AFAF-1B6017876FF4}"/>
    <cellStyle name="Normal 2 4 2 2 2 2 2 3" xfId="20078" xr:uid="{E23A5B0A-FA3D-4A0C-9D88-7492CDB05EB0}"/>
    <cellStyle name="Normal 2 4 2 2 2 2 2 4" xfId="24112" xr:uid="{F0AD600D-B67E-4222-B82F-A7E57BC0FB32}"/>
    <cellStyle name="Normal 2 4 2 2 2 2 3" xfId="12125" xr:uid="{AB7FD5AB-3A8D-4B1A-9CBB-F7B94E952EAB}"/>
    <cellStyle name="Normal 2 4 2 2 2 2 4" xfId="18044" xr:uid="{85B1DCCD-C881-4047-88A7-45186917C327}"/>
    <cellStyle name="Normal 2 4 2 2 2 2 5" xfId="22184" xr:uid="{852AFEA3-7FC9-4733-825C-392E8EECC0FB}"/>
    <cellStyle name="Normal 2 4 2 2 2 3" xfId="7348" xr:uid="{5F884F5C-7FFF-4957-9B3C-B80613EE947A}"/>
    <cellStyle name="Normal 2 4 2 2 2 3 2" xfId="14056" xr:uid="{76F3BEC4-AFD0-42C5-B9D1-702BB4F53557}"/>
    <cellStyle name="Normal 2 4 2 2 2 3 3" xfId="19395" xr:uid="{5B63ECAC-CF9F-49FA-B588-125024F37D83}"/>
    <cellStyle name="Normal 2 4 2 2 2 3 4" xfId="23495" xr:uid="{DAB4CEF3-7C17-4A79-BD6B-EFCB0C43F27B}"/>
    <cellStyle name="Normal 2 4 2 2 2 4" xfId="10766" xr:uid="{00EF0044-E8B0-4640-8898-7CFD7991A17D}"/>
    <cellStyle name="Normal 2 4 2 2 2 5" xfId="17264" xr:uid="{DD8D7795-439C-46FE-8101-8F313367D9CB}"/>
    <cellStyle name="Normal 2 4 2 2 2 6" xfId="21568" xr:uid="{B7E7CBBF-38E1-473E-BA55-4401C58EA2B9}"/>
    <cellStyle name="Normal 2 4 2 2 3" xfId="5415" xr:uid="{EF4A468C-4148-4C11-B4A2-0A31AB75A1C7}"/>
    <cellStyle name="Normal 2 4 2 2 3 2" xfId="8940" xr:uid="{9B570183-68A7-47A8-9C34-4AAB61CAB78A}"/>
    <cellStyle name="Normal 2 4 2 2 3 2 2" xfId="15648" xr:uid="{3D19D939-8462-4FC3-B88C-E0C66C5980F1}"/>
    <cellStyle name="Normal 2 4 2 2 3 2 3" xfId="20077" xr:uid="{6BEC2D1A-11E6-4410-90E2-E5C9D64D51AF}"/>
    <cellStyle name="Normal 2 4 2 2 3 2 4" xfId="24111" xr:uid="{432CCF77-B010-4AAE-93C4-FDE7BC55238A}"/>
    <cellStyle name="Normal 2 4 2 2 3 3" xfId="12124" xr:uid="{61CB12D9-77E3-4CD7-AEDC-D0B20F49DD35}"/>
    <cellStyle name="Normal 2 4 2 2 3 4" xfId="18043" xr:uid="{439B8ED3-48CA-45CC-95CD-7E88FB1CFF4D}"/>
    <cellStyle name="Normal 2 4 2 2 3 5" xfId="22183" xr:uid="{51091AFB-FEFE-4C8B-9F01-77688C6A930F}"/>
    <cellStyle name="Normal 2 4 2 2 4" xfId="6346" xr:uid="{73A37C5C-72B3-4523-8143-68423FD11991}"/>
    <cellStyle name="Normal 2 4 2 2 4 2" xfId="13054" xr:uid="{48032DC7-8AAF-407F-9165-F1BA6E950CBE}"/>
    <cellStyle name="Normal 2 4 2 2 4 3" xfId="18683" xr:uid="{D8C7736C-7219-4ED3-A69B-7BCB21E06A25}"/>
    <cellStyle name="Normal 2 4 2 2 4 4" xfId="22803" xr:uid="{9C48C7C1-9BC1-4786-A3BB-5B6A723475AB}"/>
    <cellStyle name="Normal 2 4 2 2 5" xfId="9584" xr:uid="{C84138AA-317E-441E-B654-AE2C8A2E3B24}"/>
    <cellStyle name="Normal 2 4 2 2 6" xfId="16279" xr:uid="{60F47821-3C06-405B-B6DE-B3009FA2D437}"/>
    <cellStyle name="Normal 2 4 2 2 7" xfId="20876" xr:uid="{C9757D16-12F1-4CBF-A24B-3D4A4CA309D4}"/>
    <cellStyle name="Normal 2 4 2 3" xfId="2958" xr:uid="{298AA357-E2DD-4068-974A-842868AB46C8}"/>
    <cellStyle name="Normal 2 4 2 3 2" xfId="5417" xr:uid="{AD2551A0-F5C5-48BB-80C1-CEB7E39A41C2}"/>
    <cellStyle name="Normal 2 4 2 3 2 2" xfId="8942" xr:uid="{0663986C-0476-491D-857C-7F507C067D10}"/>
    <cellStyle name="Normal 2 4 2 3 2 2 2" xfId="15650" xr:uid="{330CF9D7-D237-42C3-BC12-F774D728EB0A}"/>
    <cellStyle name="Normal 2 4 2 3 2 2 3" xfId="20079" xr:uid="{C8CC4553-94E4-4D1C-8B58-157821B548C9}"/>
    <cellStyle name="Normal 2 4 2 3 2 2 4" xfId="24113" xr:uid="{4B24C09D-6355-4935-AC11-667A3AB32B3B}"/>
    <cellStyle name="Normal 2 4 2 3 2 3" xfId="12126" xr:uid="{6BB4D86A-E1C3-4E52-8DE1-6D2F4ED7DA0F}"/>
    <cellStyle name="Normal 2 4 2 3 2 4" xfId="18045" xr:uid="{9C6A8FC1-459C-40ED-A20D-7ECBEA8AA364}"/>
    <cellStyle name="Normal 2 4 2 3 2 5" xfId="22185" xr:uid="{800D4C23-14E3-4E49-8BF4-5A58D775454B}"/>
    <cellStyle name="Normal 2 4 2 3 3" xfId="7355" xr:uid="{B89B3661-F49F-4355-9CDF-E2FE49F15FB5}"/>
    <cellStyle name="Normal 2 4 2 3 3 2" xfId="14063" xr:uid="{7FFE4685-5615-416A-A5C0-CA2776F12F85}"/>
    <cellStyle name="Normal 2 4 2 3 3 3" xfId="19402" xr:uid="{ECCB83ED-F81D-49C1-B489-2D1927AD04EA}"/>
    <cellStyle name="Normal 2 4 2 3 3 4" xfId="23502" xr:uid="{77A23151-1EC7-4593-ACA6-873C5102C3A7}"/>
    <cellStyle name="Normal 2 4 2 3 4" xfId="10773" xr:uid="{DD9C74AE-0045-4292-83D6-4B66F6ACE44D}"/>
    <cellStyle name="Normal 2 4 2 3 5" xfId="17271" xr:uid="{110A37F7-62B2-4C5F-85D0-456B95D25B20}"/>
    <cellStyle name="Normal 2 4 2 3 6" xfId="21575" xr:uid="{80A68B8F-3715-44BA-809E-1E7E3A5C4326}"/>
    <cellStyle name="Normal 2 4 2 4" xfId="5414" xr:uid="{2391ED09-5821-4657-9B76-3EAF335009FD}"/>
    <cellStyle name="Normal 2 4 2 4 2" xfId="8939" xr:uid="{423DACE4-C809-4252-BA33-7247DC3C18C5}"/>
    <cellStyle name="Normal 2 4 2 4 2 2" xfId="15647" xr:uid="{AE44C372-9F0D-40E0-AE03-1754155820B0}"/>
    <cellStyle name="Normal 2 4 2 4 2 3" xfId="20076" xr:uid="{23552BB7-BF29-42D9-BC72-14140B764D8A}"/>
    <cellStyle name="Normal 2 4 2 4 2 4" xfId="24110" xr:uid="{A84405BA-F14A-46A1-84CD-9831DFBAC74F}"/>
    <cellStyle name="Normal 2 4 2 4 3" xfId="12123" xr:uid="{D21BD7ED-48B7-4B8B-B6FB-47719D9AA8C7}"/>
    <cellStyle name="Normal 2 4 2 4 4" xfId="18042" xr:uid="{27278468-3F05-4612-B89F-4621242D6DAB}"/>
    <cellStyle name="Normal 2 4 2 4 5" xfId="22182" xr:uid="{23645628-EDD4-4E8F-BB31-11C6B152D182}"/>
    <cellStyle name="Normal 2 4 2 5" xfId="6345" xr:uid="{3E3BEEF1-A3F7-4C26-A6FB-396C08E57293}"/>
    <cellStyle name="Normal 2 4 2 5 2" xfId="13053" xr:uid="{F80EC33A-284F-4CD5-BB37-56D4486BF0DE}"/>
    <cellStyle name="Normal 2 4 2 5 3" xfId="18682" xr:uid="{2B80F030-5B1A-4A64-A7B2-6D2755056888}"/>
    <cellStyle name="Normal 2 4 2 5 4" xfId="22802" xr:uid="{7CF3C724-9169-43BB-A6A0-B78DCBF7542F}"/>
    <cellStyle name="Normal 2 4 2 6" xfId="9583" xr:uid="{A7612F6D-B26B-4636-8BE4-6316BA3E79AA}"/>
    <cellStyle name="Normal 2 4 2 7" xfId="16278" xr:uid="{431BE112-E7ED-4455-B436-82B766C2C599}"/>
    <cellStyle name="Normal 2 4 2 8" xfId="20875" xr:uid="{BD48D49F-44CB-4661-8D6A-FF87E1BADC95}"/>
    <cellStyle name="Normal 2 4 3" xfId="217" xr:uid="{34FD99FD-EA52-4341-8D14-96DBE24A7B14}"/>
    <cellStyle name="Normal 2 4 3 2" xfId="218" xr:uid="{D5FF518C-102D-4B39-ABB3-CAC0A267752E}"/>
    <cellStyle name="Normal 2 4 3 2 2" xfId="2950" xr:uid="{FFAC34BA-A13C-47E6-91C8-6BF4DED80181}"/>
    <cellStyle name="Normal 2 4 3 2 2 2" xfId="5420" xr:uid="{BDFFB466-F577-4E00-8EC9-14D26B995664}"/>
    <cellStyle name="Normal 2 4 3 2 2 2 2" xfId="8945" xr:uid="{DBB9BC4A-EAF7-4B8F-A26E-D6ADEFE88A75}"/>
    <cellStyle name="Normal 2 4 3 2 2 2 2 2" xfId="15653" xr:uid="{A14BB3FD-399A-4E05-B3A3-AF991D151682}"/>
    <cellStyle name="Normal 2 4 3 2 2 2 2 3" xfId="20082" xr:uid="{23C3E651-E421-4266-83D9-411997DDE89F}"/>
    <cellStyle name="Normal 2 4 3 2 2 2 2 4" xfId="24116" xr:uid="{8F0BA18B-3DCE-4156-A8CB-C7FFC487FC58}"/>
    <cellStyle name="Normal 2 4 3 2 2 2 3" xfId="12129" xr:uid="{30AE46A8-9A77-4D98-BDC5-F0378BB291BA}"/>
    <cellStyle name="Normal 2 4 3 2 2 2 4" xfId="18048" xr:uid="{8097B92A-6A38-4C8E-AFBE-4673C6AA4B8D}"/>
    <cellStyle name="Normal 2 4 3 2 2 2 5" xfId="22188" xr:uid="{8F10B58B-D930-4F46-BE86-1CC2C1196E26}"/>
    <cellStyle name="Normal 2 4 3 2 2 3" xfId="7347" xr:uid="{B65EE0F6-C560-4B9A-A396-37950D16B55B}"/>
    <cellStyle name="Normal 2 4 3 2 2 3 2" xfId="14055" xr:uid="{D0631212-9BD1-4A92-B05E-4DD5BF28700B}"/>
    <cellStyle name="Normal 2 4 3 2 2 3 3" xfId="19394" xr:uid="{3C123ECA-70B1-4C69-A903-7A41EFAFE388}"/>
    <cellStyle name="Normal 2 4 3 2 2 3 4" xfId="23494" xr:uid="{4DC074EF-5F6A-49FE-A074-AD8710011567}"/>
    <cellStyle name="Normal 2 4 3 2 2 4" xfId="10765" xr:uid="{4707E3D7-0DB7-4855-87F8-20FF25F5B79C}"/>
    <cellStyle name="Normal 2 4 3 2 2 5" xfId="17263" xr:uid="{0D7A6EA3-DFB2-42D3-B9C5-B877897BF2CD}"/>
    <cellStyle name="Normal 2 4 3 2 2 6" xfId="21567" xr:uid="{7D2C59D2-8A5B-429A-9FDD-8D7BDF4334FD}"/>
    <cellStyle name="Normal 2 4 3 2 3" xfId="5419" xr:uid="{0D44BFE9-25A3-4AAC-9F09-E51661CCF4C7}"/>
    <cellStyle name="Normal 2 4 3 2 3 2" xfId="8944" xr:uid="{64E171CB-2F81-4A6F-A951-CC5DF07C4242}"/>
    <cellStyle name="Normal 2 4 3 2 3 2 2" xfId="15652" xr:uid="{0D81891A-4E32-416D-A55D-408B1FC3C90F}"/>
    <cellStyle name="Normal 2 4 3 2 3 2 3" xfId="20081" xr:uid="{2BCB7C6C-0A01-4D2C-84AF-A220CA729DE7}"/>
    <cellStyle name="Normal 2 4 3 2 3 2 4" xfId="24115" xr:uid="{A8317F55-AFA3-44E3-B74B-40FAE6FAE8B5}"/>
    <cellStyle name="Normal 2 4 3 2 3 3" xfId="12128" xr:uid="{7A727E8D-645B-4E4F-A6D6-E06EC9D30D36}"/>
    <cellStyle name="Normal 2 4 3 2 3 4" xfId="18047" xr:uid="{FD572098-CE04-4807-9B1A-E0324DFC37D7}"/>
    <cellStyle name="Normal 2 4 3 2 3 5" xfId="22187" xr:uid="{48C99239-6D14-4AB2-AC53-AC343B4F41BF}"/>
    <cellStyle name="Normal 2 4 3 2 4" xfId="6348" xr:uid="{489852D3-3DD6-4A07-8762-7383F357AB16}"/>
    <cellStyle name="Normal 2 4 3 2 4 2" xfId="13056" xr:uid="{EB6AEBB0-3218-4167-9252-FA8D4C61F192}"/>
    <cellStyle name="Normal 2 4 3 2 4 3" xfId="18685" xr:uid="{EED2F5B1-FF2D-493C-A6EA-50F2451A86E3}"/>
    <cellStyle name="Normal 2 4 3 2 4 4" xfId="22805" xr:uid="{2148A5DA-5A37-45F8-AFDD-C2EA3D55A639}"/>
    <cellStyle name="Normal 2 4 3 2 5" xfId="9586" xr:uid="{300FC4FD-7FAC-427D-8DBF-B3A1EF99CCD6}"/>
    <cellStyle name="Normal 2 4 3 2 6" xfId="16281" xr:uid="{9BE4B4EF-F2BF-445A-A3CF-B34AEEC3B4E7}"/>
    <cellStyle name="Normal 2 4 3 2 7" xfId="20878" xr:uid="{DC1A8A17-DD8C-4F00-AEA7-8530AB005CE8}"/>
    <cellStyle name="Normal 2 4 3 3" xfId="2971" xr:uid="{84276FC9-0CBF-4A3F-9989-31A4A407DF02}"/>
    <cellStyle name="Normal 2 4 3 3 2" xfId="5421" xr:uid="{4E4D2E9F-E937-4AF9-8E08-6E8549BA5017}"/>
    <cellStyle name="Normal 2 4 3 3 2 2" xfId="8946" xr:uid="{DFED84D2-8D2E-4919-973B-2BF1D054F574}"/>
    <cellStyle name="Normal 2 4 3 3 2 2 2" xfId="15654" xr:uid="{472DE515-BCF5-4C07-8861-313DEC44F292}"/>
    <cellStyle name="Normal 2 4 3 3 2 2 3" xfId="20083" xr:uid="{3277F345-E1AB-4A57-8C7A-0111C0389449}"/>
    <cellStyle name="Normal 2 4 3 3 2 2 4" xfId="24117" xr:uid="{0329B928-DF55-4594-AB0C-B20113DFB67B}"/>
    <cellStyle name="Normal 2 4 3 3 2 3" xfId="12130" xr:uid="{F21B29E8-51B5-4DC2-B152-5C05CB93B8DD}"/>
    <cellStyle name="Normal 2 4 3 3 2 4" xfId="18049" xr:uid="{527D0FBC-071E-4E3A-9F80-5113236077B4}"/>
    <cellStyle name="Normal 2 4 3 3 2 5" xfId="22189" xr:uid="{06B6B055-1F7B-4EFD-8C54-67AE07E289C6}"/>
    <cellStyle name="Normal 2 4 3 3 3" xfId="7368" xr:uid="{8E887EB3-887D-4647-8D12-EA16E2866A69}"/>
    <cellStyle name="Normal 2 4 3 3 3 2" xfId="14076" xr:uid="{79619583-320F-4E9B-8D5D-A093706B2E67}"/>
    <cellStyle name="Normal 2 4 3 3 3 3" xfId="19414" xr:uid="{30745FBB-866E-4D8C-90E1-48C7B6A0343A}"/>
    <cellStyle name="Normal 2 4 3 3 3 4" xfId="23514" xr:uid="{EE7F9020-2F67-47ED-B967-FBE5F8714F7A}"/>
    <cellStyle name="Normal 2 4 3 3 4" xfId="10785" xr:uid="{1366C9B8-9384-48CC-A319-F6F080859A92}"/>
    <cellStyle name="Normal 2 4 3 3 5" xfId="17283" xr:uid="{C18E8EA6-F25E-4619-88F9-E1FB90402617}"/>
    <cellStyle name="Normal 2 4 3 3 6" xfId="21587" xr:uid="{2C18EC0B-D6E9-4F48-98F1-AF31C6001483}"/>
    <cellStyle name="Normal 2 4 3 4" xfId="5418" xr:uid="{4F0BB9C1-A5E0-4A62-AD04-F4F97DEBCB65}"/>
    <cellStyle name="Normal 2 4 3 4 2" xfId="8943" xr:uid="{97E3D802-4309-4F3F-8450-BDBE1529CAE6}"/>
    <cellStyle name="Normal 2 4 3 4 2 2" xfId="15651" xr:uid="{B0CCC392-796C-40F1-B73C-1A6B6CBD9E48}"/>
    <cellStyle name="Normal 2 4 3 4 2 3" xfId="20080" xr:uid="{0BCA7ACD-475B-49D2-9140-554D3B8BE5D6}"/>
    <cellStyle name="Normal 2 4 3 4 2 4" xfId="24114" xr:uid="{8459D905-5A2B-4B40-A37D-9ECC14976952}"/>
    <cellStyle name="Normal 2 4 3 4 3" xfId="12127" xr:uid="{F69A349E-854D-402F-9FD1-438B0750A8BA}"/>
    <cellStyle name="Normal 2 4 3 4 4" xfId="18046" xr:uid="{27D8B240-BAE0-49A5-837B-511DF413BEBB}"/>
    <cellStyle name="Normal 2 4 3 4 5" xfId="22186" xr:uid="{AE93BD6F-4346-43AF-88E0-DE7D1EF5EF7C}"/>
    <cellStyle name="Normal 2 4 3 5" xfId="6347" xr:uid="{E6428ACA-1CE4-438A-AFD5-40AD2C886133}"/>
    <cellStyle name="Normal 2 4 3 5 2" xfId="13055" xr:uid="{0ABE055D-6418-4739-8D13-54EE96E58ED4}"/>
    <cellStyle name="Normal 2 4 3 5 3" xfId="18684" xr:uid="{EADFDD6A-3863-4929-9527-D7E9F377BE2A}"/>
    <cellStyle name="Normal 2 4 3 5 4" xfId="22804" xr:uid="{1D162D83-DC0D-4693-8C1C-CBC2982A4E10}"/>
    <cellStyle name="Normal 2 4 3 6" xfId="9585" xr:uid="{43C395EE-A1DF-44DB-9527-E8350A3E1FDA}"/>
    <cellStyle name="Normal 2 4 3 7" xfId="16280" xr:uid="{41D64EE4-2E94-4E04-8ABB-AFBCD61C9F86}"/>
    <cellStyle name="Normal 2 4 3 8" xfId="20877" xr:uid="{16F18DA2-C7F9-4915-9E47-04F9289CB338}"/>
    <cellStyle name="Normal 2 4 4" xfId="219" xr:uid="{52159BF5-4134-4F8C-AFA3-A3C156CF472B}"/>
    <cellStyle name="Normal 2 4 4 2" xfId="220" xr:uid="{BC793F26-B48F-495E-93B2-ED68065AB06C}"/>
    <cellStyle name="Normal 2 4 4 2 2" xfId="3109" xr:uid="{EDB5BF58-0C67-4D9F-ADA8-5392680BC33E}"/>
    <cellStyle name="Normal 2 4 4 2 2 2" xfId="5424" xr:uid="{63D096A8-C862-4D9E-9F17-34D14BDD3006}"/>
    <cellStyle name="Normal 2 4 4 2 2 2 2" xfId="8949" xr:uid="{A8F7F860-C843-4E73-B1DD-BAB6353A08F5}"/>
    <cellStyle name="Normal 2 4 4 2 2 2 2 2" xfId="15657" xr:uid="{CDA0B715-9A2B-4002-BFF7-110241374462}"/>
    <cellStyle name="Normal 2 4 4 2 2 2 2 3" xfId="20086" xr:uid="{2A321ADD-742A-4B4A-B387-2B3DF8E67D25}"/>
    <cellStyle name="Normal 2 4 4 2 2 2 2 4" xfId="24120" xr:uid="{B862105B-019B-41BE-864F-2582207AB5FE}"/>
    <cellStyle name="Normal 2 4 4 2 2 2 3" xfId="12133" xr:uid="{426BCC9A-0844-4403-BEEF-239BEF93955B}"/>
    <cellStyle name="Normal 2 4 4 2 2 2 4" xfId="18052" xr:uid="{BF6C9848-73B5-4EA2-9C84-C85E4B018079}"/>
    <cellStyle name="Normal 2 4 4 2 2 2 5" xfId="22192" xr:uid="{A5309760-36E0-4A5D-A5C8-54139104B193}"/>
    <cellStyle name="Normal 2 4 4 2 2 3" xfId="7506" xr:uid="{C080AEA4-0D18-4CAF-B775-147DB2A75C80}"/>
    <cellStyle name="Normal 2 4 4 2 2 3 2" xfId="14214" xr:uid="{3C4D09C6-C0EB-4772-83C9-631482EC8AAA}"/>
    <cellStyle name="Normal 2 4 4 2 2 3 3" xfId="19552" xr:uid="{9B593838-40AA-4816-A5D3-A490DBA903ED}"/>
    <cellStyle name="Normal 2 4 4 2 2 3 4" xfId="23652" xr:uid="{697A4F04-2A95-48EB-8679-76FD23FA7ED4}"/>
    <cellStyle name="Normal 2 4 4 2 2 4" xfId="10923" xr:uid="{EF411FEE-C792-490F-B1E8-77CFA49A269A}"/>
    <cellStyle name="Normal 2 4 4 2 2 5" xfId="17421" xr:uid="{FC4A7EE1-2565-4C3B-863E-DF65BB78C2FA}"/>
    <cellStyle name="Normal 2 4 4 2 2 6" xfId="21725" xr:uid="{C7D1DFCD-027E-4B31-84D5-BCE3D86D89B2}"/>
    <cellStyle name="Normal 2 4 4 2 3" xfId="5423" xr:uid="{200D4096-6D42-4A25-982F-23A28BF2BE0A}"/>
    <cellStyle name="Normal 2 4 4 2 3 2" xfId="8948" xr:uid="{4934EDC3-3430-45E7-A233-DCDC9A434CFB}"/>
    <cellStyle name="Normal 2 4 4 2 3 2 2" xfId="15656" xr:uid="{DFBB0B8C-1022-428D-A481-777CDA59725E}"/>
    <cellStyle name="Normal 2 4 4 2 3 2 3" xfId="20085" xr:uid="{0E9D7586-3AED-4A12-91D7-F1CD591D0D7C}"/>
    <cellStyle name="Normal 2 4 4 2 3 2 4" xfId="24119" xr:uid="{79E44DD6-E19A-4571-B179-0FB6B0B6285D}"/>
    <cellStyle name="Normal 2 4 4 2 3 3" xfId="12132" xr:uid="{B6BD3442-30D7-4C1D-934E-C00F380A3E3A}"/>
    <cellStyle name="Normal 2 4 4 2 3 4" xfId="18051" xr:uid="{D868F32D-B90E-4926-BA84-C3C90CAD836C}"/>
    <cellStyle name="Normal 2 4 4 2 3 5" xfId="22191" xr:uid="{C7CCBAB6-00A1-4035-8DE0-AC930ECFB163}"/>
    <cellStyle name="Normal 2 4 4 2 4" xfId="6350" xr:uid="{195D8CA5-692A-49E9-9F4E-AF7BB5419CE9}"/>
    <cellStyle name="Normal 2 4 4 2 4 2" xfId="13058" xr:uid="{358150F6-A4CC-4C00-A51C-8F7B0D9B8BDC}"/>
    <cellStyle name="Normal 2 4 4 2 4 3" xfId="18687" xr:uid="{61AADD44-5D12-4DAC-A195-101D211C1062}"/>
    <cellStyle name="Normal 2 4 4 2 4 4" xfId="22807" xr:uid="{232EFACF-F858-4490-8C7B-4236648FC2A0}"/>
    <cellStyle name="Normal 2 4 4 2 5" xfId="9588" xr:uid="{69D38E20-4B15-413D-8494-82223DB9722E}"/>
    <cellStyle name="Normal 2 4 4 2 6" xfId="16283" xr:uid="{C39330D2-053E-46D3-B6F8-D1790DA45FA4}"/>
    <cellStyle name="Normal 2 4 4 2 7" xfId="20880" xr:uid="{265CFAEF-3E41-4327-8B0E-AE3AA7A3804F}"/>
    <cellStyle name="Normal 2 4 4 3" xfId="3063" xr:uid="{B7CD28F5-75C9-403A-A281-4D2C1434E3BC}"/>
    <cellStyle name="Normal 2 4 4 3 2" xfId="5425" xr:uid="{22F58B88-0E3E-4479-A3A7-BD656D2C8E2D}"/>
    <cellStyle name="Normal 2 4 4 3 2 2" xfId="8950" xr:uid="{76A6AFE8-D54A-4640-879D-159B9186EA49}"/>
    <cellStyle name="Normal 2 4 4 3 2 2 2" xfId="15658" xr:uid="{F24C4BED-A076-4FBA-A591-C8C83CDD840D}"/>
    <cellStyle name="Normal 2 4 4 3 2 2 3" xfId="20087" xr:uid="{4C137E7E-CA89-4012-AAE7-C4CFABC067C7}"/>
    <cellStyle name="Normal 2 4 4 3 2 2 4" xfId="24121" xr:uid="{0074B7F8-D8BE-4724-A153-B1D355EFD0EC}"/>
    <cellStyle name="Normal 2 4 4 3 2 3" xfId="12134" xr:uid="{17170046-7F89-433D-BF25-52687E850721}"/>
    <cellStyle name="Normal 2 4 4 3 2 4" xfId="18053" xr:uid="{5918B764-3191-4734-98F0-C2F8B4D56EBF}"/>
    <cellStyle name="Normal 2 4 4 3 2 5" xfId="22193" xr:uid="{3B180014-F955-4B35-8578-B6AEB2BE8B8D}"/>
    <cellStyle name="Normal 2 4 4 3 3" xfId="7460" xr:uid="{5FAC55F2-0EDA-471A-9E1F-2CCB99B97D7C}"/>
    <cellStyle name="Normal 2 4 4 3 3 2" xfId="14168" xr:uid="{8AA493AB-A038-4C89-AF64-5D1398CB9CE3}"/>
    <cellStyle name="Normal 2 4 4 3 3 3" xfId="19506" xr:uid="{13F9ADDF-9F0F-4C5F-B6C1-A23DD770C1C7}"/>
    <cellStyle name="Normal 2 4 4 3 3 4" xfId="23606" xr:uid="{F1ADCA4F-F381-47CF-BFE0-869F26FBE7E7}"/>
    <cellStyle name="Normal 2 4 4 3 4" xfId="10877" xr:uid="{CEF331B4-439B-49B2-9469-8160D4820CEA}"/>
    <cellStyle name="Normal 2 4 4 3 5" xfId="17375" xr:uid="{DFBB4F3D-79E7-4F26-A238-53BFDD63477A}"/>
    <cellStyle name="Normal 2 4 4 3 6" xfId="21679" xr:uid="{16BE0967-8543-46DF-BDC6-4A39FB530A2F}"/>
    <cellStyle name="Normal 2 4 4 4" xfId="5422" xr:uid="{F61E8040-8202-4701-BE90-8E57321D3350}"/>
    <cellStyle name="Normal 2 4 4 4 2" xfId="8947" xr:uid="{DED8DCC0-FD84-426C-B17B-480511BFDD21}"/>
    <cellStyle name="Normal 2 4 4 4 2 2" xfId="15655" xr:uid="{8D49D277-FAED-41FD-83D2-747B37329429}"/>
    <cellStyle name="Normal 2 4 4 4 2 3" xfId="20084" xr:uid="{5A6D84C1-F143-4FE9-A37A-C4110CFC2BBD}"/>
    <cellStyle name="Normal 2 4 4 4 2 4" xfId="24118" xr:uid="{9D1A6CB3-A6D2-4A62-9DA7-65D70236337A}"/>
    <cellStyle name="Normal 2 4 4 4 3" xfId="12131" xr:uid="{5FC246D3-F289-45D6-A4CF-99E09E77F92C}"/>
    <cellStyle name="Normal 2 4 4 4 4" xfId="18050" xr:uid="{E720D419-0B19-4DF7-8AAA-89683BBE9911}"/>
    <cellStyle name="Normal 2 4 4 4 5" xfId="22190" xr:uid="{E09D2B47-4BA9-4BE8-AAEF-48093E4F7C1C}"/>
    <cellStyle name="Normal 2 4 4 5" xfId="6349" xr:uid="{A893E180-CC62-46AF-893B-2AD39CBF4F49}"/>
    <cellStyle name="Normal 2 4 4 5 2" xfId="13057" xr:uid="{6CD88FDC-17D1-4575-92EA-3991220628DA}"/>
    <cellStyle name="Normal 2 4 4 5 3" xfId="18686" xr:uid="{19DA7C4C-77E7-40AC-8B21-07FF1E1408DA}"/>
    <cellStyle name="Normal 2 4 4 5 4" xfId="22806" xr:uid="{6074B514-8F1B-48FE-B531-DD18F7829478}"/>
    <cellStyle name="Normal 2 4 4 6" xfId="9587" xr:uid="{1197942B-36B6-4989-8997-6EB9E623803C}"/>
    <cellStyle name="Normal 2 4 4 7" xfId="16282" xr:uid="{81FCAFBD-9376-4384-A1BA-42A9D155D06F}"/>
    <cellStyle name="Normal 2 4 4 8" xfId="20879" xr:uid="{811B63B3-8640-4B67-9133-90A93E37FA88}"/>
    <cellStyle name="Normal 2 4 5" xfId="221" xr:uid="{4D6D64F5-EF0E-4A8C-982A-BAFA3138B1C0}"/>
    <cellStyle name="Normal 2 4 5 2" xfId="3097" xr:uid="{4744E06C-0359-479F-AAB4-C9803C829A59}"/>
    <cellStyle name="Normal 2 4 5 2 2" xfId="5427" xr:uid="{917E02FC-7675-4B0B-80F5-8B01FA42DC6D}"/>
    <cellStyle name="Normal 2 4 5 2 2 2" xfId="8952" xr:uid="{818B2492-5FD2-4428-A37B-3CE2BD49E286}"/>
    <cellStyle name="Normal 2 4 5 2 2 2 2" xfId="15660" xr:uid="{AD5CDEFB-5515-4D6F-A15C-837D22E36E4D}"/>
    <cellStyle name="Normal 2 4 5 2 2 2 3" xfId="20089" xr:uid="{9DFF17AC-03F3-4055-A562-122E1D595E84}"/>
    <cellStyle name="Normal 2 4 5 2 2 2 4" xfId="24123" xr:uid="{B04A5A2F-C70C-477D-9E80-4FDA1A567350}"/>
    <cellStyle name="Normal 2 4 5 2 2 3" xfId="12136" xr:uid="{459EEBCD-4B75-4D39-867D-6356CE2550DA}"/>
    <cellStyle name="Normal 2 4 5 2 2 4" xfId="18055" xr:uid="{203A7B9C-B282-4504-A08E-74BA29FD7745}"/>
    <cellStyle name="Normal 2 4 5 2 2 5" xfId="22195" xr:uid="{86F75AE9-6B78-4ECF-83DB-42A127DE32FF}"/>
    <cellStyle name="Normal 2 4 5 2 3" xfId="7494" xr:uid="{1B768D9E-4C89-45DB-AFBB-29157C2B35A4}"/>
    <cellStyle name="Normal 2 4 5 2 3 2" xfId="14202" xr:uid="{3090D672-34CD-4BB2-93C4-DD38B8E86D47}"/>
    <cellStyle name="Normal 2 4 5 2 3 3" xfId="19540" xr:uid="{0DCB354E-6C6E-4810-92E9-A8A80F92B344}"/>
    <cellStyle name="Normal 2 4 5 2 3 4" xfId="23640" xr:uid="{8829C28D-5169-45AE-AD5A-AD78802C4A2F}"/>
    <cellStyle name="Normal 2 4 5 2 4" xfId="10911" xr:uid="{00EB5003-72CB-40C7-8CD3-C2FDA847135C}"/>
    <cellStyle name="Normal 2 4 5 2 5" xfId="17409" xr:uid="{D144A50E-BE11-4DA4-A762-9CF06519A117}"/>
    <cellStyle name="Normal 2 4 5 2 6" xfId="21713" xr:uid="{9BBA3D23-5B06-4E93-BC87-90CF40B61CC4}"/>
    <cellStyle name="Normal 2 4 5 3" xfId="5426" xr:uid="{4BE04C13-666B-470C-B916-3A0AD0CC1708}"/>
    <cellStyle name="Normal 2 4 5 3 2" xfId="8951" xr:uid="{2054AAC8-7C0F-4DF9-9EF3-6A56A0CD1526}"/>
    <cellStyle name="Normal 2 4 5 3 2 2" xfId="15659" xr:uid="{5C8F5686-4716-4F3E-9EA8-74333F30156E}"/>
    <cellStyle name="Normal 2 4 5 3 2 3" xfId="20088" xr:uid="{96D8CB93-7843-4907-A5B5-1E3730D5AF25}"/>
    <cellStyle name="Normal 2 4 5 3 2 4" xfId="24122" xr:uid="{1BBC3948-A0F3-49F2-833B-1D55E9B566B9}"/>
    <cellStyle name="Normal 2 4 5 3 3" xfId="12135" xr:uid="{A9781193-3B5D-4550-B7BC-C52E7EF679DC}"/>
    <cellStyle name="Normal 2 4 5 3 4" xfId="18054" xr:uid="{8B786D4B-FF75-4F00-A5CE-482427636D1F}"/>
    <cellStyle name="Normal 2 4 5 3 5" xfId="22194" xr:uid="{9D053D88-DFC2-47EA-AD84-72105F700C05}"/>
    <cellStyle name="Normal 2 4 5 4" xfId="6351" xr:uid="{EFFB64D6-0684-4984-B696-1206579D6484}"/>
    <cellStyle name="Normal 2 4 5 4 2" xfId="13059" xr:uid="{5211BAA3-9292-40A9-A394-F580FEE8FFC1}"/>
    <cellStyle name="Normal 2 4 5 4 3" xfId="18688" xr:uid="{169F4158-7F3F-4C66-BEF9-DB8FF2076548}"/>
    <cellStyle name="Normal 2 4 5 4 4" xfId="22808" xr:uid="{FE104F93-5821-4BF7-8F13-62AEA8AEB6ED}"/>
    <cellStyle name="Normal 2 4 5 5" xfId="9589" xr:uid="{620987B7-953B-49D9-9780-71C8D6CF58E5}"/>
    <cellStyle name="Normal 2 4 5 6" xfId="16284" xr:uid="{E1D17A8E-F0DB-47E8-8112-6838945E2556}"/>
    <cellStyle name="Normal 2 4 5 7" xfId="20881" xr:uid="{4D795BE0-35C5-4B9E-92DD-B2AD4E839D71}"/>
    <cellStyle name="Normal 2 4 6" xfId="222" xr:uid="{9A348336-B036-4E98-A761-8A970009B7C6}"/>
    <cellStyle name="Normal 2 4 6 2" xfId="3041" xr:uid="{0D6A0AC6-686B-46E5-A1D6-3474709199EE}"/>
    <cellStyle name="Normal 2 4 6 2 2" xfId="5429" xr:uid="{C0066DC6-E2E4-4C1F-B9F6-32F0A383E15B}"/>
    <cellStyle name="Normal 2 4 6 2 2 2" xfId="8954" xr:uid="{08695424-7379-4210-980B-F2D22E0BFA69}"/>
    <cellStyle name="Normal 2 4 6 2 2 2 2" xfId="15662" xr:uid="{5E605109-1783-410C-AA38-0BE3E53C7EE6}"/>
    <cellStyle name="Normal 2 4 6 2 2 2 3" xfId="20091" xr:uid="{E19B783B-B3AA-479C-8675-18B84092E808}"/>
    <cellStyle name="Normal 2 4 6 2 2 2 4" xfId="24125" xr:uid="{1951003A-179A-4D11-BCBA-237F538776EB}"/>
    <cellStyle name="Normal 2 4 6 2 2 3" xfId="12138" xr:uid="{6026205B-5681-4E35-99C1-CAE321545704}"/>
    <cellStyle name="Normal 2 4 6 2 2 4" xfId="18057" xr:uid="{1EB368FC-6AB3-4568-BF10-C2BCCC149687}"/>
    <cellStyle name="Normal 2 4 6 2 2 5" xfId="22197" xr:uid="{A8D5FDA9-4E89-4873-B4EF-77CD0EF4E748}"/>
    <cellStyle name="Normal 2 4 6 2 3" xfId="7438" xr:uid="{30A6C1BB-5922-4003-A4D4-00BC57F3EA93}"/>
    <cellStyle name="Normal 2 4 6 2 3 2" xfId="14146" xr:uid="{E7EC1E20-64C7-4907-A9A9-BF22B45C982B}"/>
    <cellStyle name="Normal 2 4 6 2 3 3" xfId="19484" xr:uid="{BD2FCF16-C32E-486E-95B5-9D6CEF49D1C2}"/>
    <cellStyle name="Normal 2 4 6 2 3 4" xfId="23584" xr:uid="{188A1DB9-38EE-4B7B-8F16-A3F15B6F70C2}"/>
    <cellStyle name="Normal 2 4 6 2 4" xfId="10855" xr:uid="{B06ED2CC-BC1C-4161-B940-237FE3AE45DF}"/>
    <cellStyle name="Normal 2 4 6 2 5" xfId="17353" xr:uid="{CEC00E88-F912-42AA-9505-FFD344C59606}"/>
    <cellStyle name="Normal 2 4 6 2 6" xfId="21657" xr:uid="{C786FDAE-5E71-4C29-9722-A13A17B186EC}"/>
    <cellStyle name="Normal 2 4 6 3" xfId="5428" xr:uid="{040FF119-3878-486B-8C09-727BADC30F15}"/>
    <cellStyle name="Normal 2 4 6 3 2" xfId="8953" xr:uid="{095FE935-4E04-44B9-BC57-61CF66F324DE}"/>
    <cellStyle name="Normal 2 4 6 3 2 2" xfId="15661" xr:uid="{94EEE9A3-25A5-4548-8C39-B37D503EC44B}"/>
    <cellStyle name="Normal 2 4 6 3 2 3" xfId="20090" xr:uid="{5B5973EC-5CF0-44AB-B0BB-E18CE467606A}"/>
    <cellStyle name="Normal 2 4 6 3 2 4" xfId="24124" xr:uid="{91195550-268D-41A3-B6C5-5085CED6B991}"/>
    <cellStyle name="Normal 2 4 6 3 3" xfId="12137" xr:uid="{54C8C10A-7AF1-4738-BC4C-C396C3EF1543}"/>
    <cellStyle name="Normal 2 4 6 3 4" xfId="18056" xr:uid="{10FD90E3-4745-4FEC-8A5A-7672F31FDF38}"/>
    <cellStyle name="Normal 2 4 6 3 5" xfId="22196" xr:uid="{D8892AA8-45B9-4A70-BF59-B489D89F32E6}"/>
    <cellStyle name="Normal 2 4 6 4" xfId="6352" xr:uid="{B5152E30-9CD4-4B32-906D-0B92F841650B}"/>
    <cellStyle name="Normal 2 4 6 4 2" xfId="13060" xr:uid="{2B41F176-1C54-4052-BF39-3C2344E24964}"/>
    <cellStyle name="Normal 2 4 6 4 3" xfId="18689" xr:uid="{6B703255-1904-483D-B715-FD4F554F9691}"/>
    <cellStyle name="Normal 2 4 6 4 4" xfId="22809" xr:uid="{F4E91756-EB2E-47D0-A46B-A764306FBD65}"/>
    <cellStyle name="Normal 2 4 6 5" xfId="9590" xr:uid="{61AC0EFD-A09C-43EA-878A-CBCC47114C61}"/>
    <cellStyle name="Normal 2 4 6 6" xfId="16285" xr:uid="{E8DE3511-C1EA-4313-A303-FA35F888B283}"/>
    <cellStyle name="Normal 2 4 6 7" xfId="20882" xr:uid="{71196F1E-29F8-4D31-845B-FCFC11811D66}"/>
    <cellStyle name="Normal 2 4 7" xfId="3169" xr:uid="{7AD52D59-653A-43C4-8CAD-71A85F4ED873}"/>
    <cellStyle name="Normal 2 5" xfId="223" xr:uid="{F8B4B176-E9DE-4FE5-AB53-8FB46FCDBF3B}"/>
    <cellStyle name="Normal 2 5 10" xfId="20883" xr:uid="{0179C881-8BC8-454C-93A2-B191C6122F8D}"/>
    <cellStyle name="Normal 2 5 2" xfId="224" xr:uid="{5FE7F8F8-CF95-4BF0-A968-59A1F346005B}"/>
    <cellStyle name="Normal 2 5 2 2" xfId="177" xr:uid="{DC02B97A-BF5B-4B9A-BD77-FBB9018228AA}"/>
    <cellStyle name="Normal 2 5 2 2 2" xfId="2940" xr:uid="{E18DB774-9F28-4E5E-B034-0481A3EB15AF}"/>
    <cellStyle name="Normal 2 5 2 2 2 2" xfId="5433" xr:uid="{6BA67480-5C0E-402A-8CB5-327B8526380D}"/>
    <cellStyle name="Normal 2 5 2 2 2 2 2" xfId="8958" xr:uid="{91FB250E-FE36-4137-9589-7EE778E3EA75}"/>
    <cellStyle name="Normal 2 5 2 2 2 2 2 2" xfId="15666" xr:uid="{1AE60853-659C-4B58-A721-CAE6E65A98F3}"/>
    <cellStyle name="Normal 2 5 2 2 2 2 2 3" xfId="20095" xr:uid="{403B5A98-1FD7-4E2D-8CF8-518A8352EFE8}"/>
    <cellStyle name="Normal 2 5 2 2 2 2 2 4" xfId="24129" xr:uid="{A054F804-8E97-40FE-8E34-C4E9F4939EB5}"/>
    <cellStyle name="Normal 2 5 2 2 2 2 3" xfId="12142" xr:uid="{980FE05D-BC14-4F0C-A462-7359C75A9292}"/>
    <cellStyle name="Normal 2 5 2 2 2 2 4" xfId="18061" xr:uid="{340EA238-D5CE-4210-9276-7DFBC1B84093}"/>
    <cellStyle name="Normal 2 5 2 2 2 2 5" xfId="22201" xr:uid="{F7317E03-EE86-4354-BB50-3B202C5063D2}"/>
    <cellStyle name="Normal 2 5 2 2 2 3" xfId="7337" xr:uid="{2A1FA960-51E0-48FD-B06F-42676012D352}"/>
    <cellStyle name="Normal 2 5 2 2 2 3 2" xfId="14045" xr:uid="{F2673272-F14E-49E5-84D1-64426E609347}"/>
    <cellStyle name="Normal 2 5 2 2 2 3 3" xfId="19384" xr:uid="{343962A2-44C1-40C6-BABF-6DD9AC7B54E6}"/>
    <cellStyle name="Normal 2 5 2 2 2 3 4" xfId="23484" xr:uid="{47E46A5D-0AF5-418A-94C8-B92DE2BFFBF2}"/>
    <cellStyle name="Normal 2 5 2 2 2 4" xfId="10755" xr:uid="{B7A4F4F1-F93B-4DEE-AF05-3AFD93454C1C}"/>
    <cellStyle name="Normal 2 5 2 2 2 5" xfId="17253" xr:uid="{4FC27FCF-C50E-40A4-A402-4008F5CCECAD}"/>
    <cellStyle name="Normal 2 5 2 2 2 6" xfId="21557" xr:uid="{5A4C11AB-BCCD-446A-AA54-7EA2C1C991D9}"/>
    <cellStyle name="Normal 2 5 2 2 3" xfId="5432" xr:uid="{1B8CBBC3-3E69-439E-924A-43460B2A9004}"/>
    <cellStyle name="Normal 2 5 2 2 3 2" xfId="8957" xr:uid="{2587725F-CA94-4BE5-938E-4C5D30A0E4EB}"/>
    <cellStyle name="Normal 2 5 2 2 3 2 2" xfId="15665" xr:uid="{5BE616CE-5ECC-426C-94DD-4F3F745F11FF}"/>
    <cellStyle name="Normal 2 5 2 2 3 2 3" xfId="20094" xr:uid="{65E0591F-C72E-4A85-A22B-CF91932AE4A0}"/>
    <cellStyle name="Normal 2 5 2 2 3 2 4" xfId="24128" xr:uid="{2F8B0611-4CC2-4029-B961-8B58DC20D571}"/>
    <cellStyle name="Normal 2 5 2 2 3 3" xfId="12141" xr:uid="{C9692E9F-5AA1-49A6-AB6B-056EB33EA411}"/>
    <cellStyle name="Normal 2 5 2 2 3 4" xfId="18060" xr:uid="{964E3BA4-1C93-4D27-B8CD-32BBADEB4849}"/>
    <cellStyle name="Normal 2 5 2 2 3 5" xfId="22200" xr:uid="{7BEF7C9C-1739-4F68-98EB-3E3B4636BEA3}"/>
    <cellStyle name="Normal 2 5 2 2 4" xfId="6315" xr:uid="{11CAE3C6-F363-4716-8BD7-FF9DB7A2E1B7}"/>
    <cellStyle name="Normal 2 5 2 2 4 2" xfId="13023" xr:uid="{1F6F9149-1289-4AF8-8903-2E01CB92A6E9}"/>
    <cellStyle name="Normal 2 5 2 2 4 3" xfId="18653" xr:uid="{D529DA07-6702-4D21-B1C8-3B557508EFF0}"/>
    <cellStyle name="Normal 2 5 2 2 4 4" xfId="22773" xr:uid="{3416B12F-31AC-4666-8AC0-AB34F3DB3630}"/>
    <cellStyle name="Normal 2 5 2 2 5" xfId="9550" xr:uid="{1C0A5C35-BB83-4357-9883-BD554B2B72E2}"/>
    <cellStyle name="Normal 2 5 2 2 6" xfId="16249" xr:uid="{2DC3FBE1-DC77-4FE7-97A4-246D1B1C2DBA}"/>
    <cellStyle name="Normal 2 5 2 2 7" xfId="20846" xr:uid="{9189F2C4-2AA0-4EF1-AD35-30B034F72921}"/>
    <cellStyle name="Normal 2 5 2 3" xfId="1166" xr:uid="{E8A68195-19D2-472B-90AD-5F56AD3D144C}"/>
    <cellStyle name="Normal 2 5 2 3 2" xfId="4271" xr:uid="{F698EC10-2F3C-4A46-9863-A3013C55C2BA}"/>
    <cellStyle name="Normal 2 5 2 3 3" xfId="3342" xr:uid="{C880312D-8714-44D4-8B8D-CC78E51111BA}"/>
    <cellStyle name="Normal 2 5 2 4" xfId="3074" xr:uid="{7FE12C00-D8DD-4F6C-912E-CA659D7F01BB}"/>
    <cellStyle name="Normal 2 5 2 4 2" xfId="5434" xr:uid="{7B815FC1-C699-4F0C-A78A-ABD4047F478E}"/>
    <cellStyle name="Normal 2 5 2 4 2 2" xfId="8959" xr:uid="{07138C6F-EA31-4B22-A7C8-4DAB4EE3900A}"/>
    <cellStyle name="Normal 2 5 2 4 2 2 2" xfId="15667" xr:uid="{67F030D7-99EB-4666-BE71-2878F66E19FA}"/>
    <cellStyle name="Normal 2 5 2 4 2 2 3" xfId="20096" xr:uid="{CF3AF848-AB25-436A-A8C3-D1B703F06CB5}"/>
    <cellStyle name="Normal 2 5 2 4 2 2 4" xfId="24130" xr:uid="{7403BF00-CAEB-48D2-A122-0E782B41E24A}"/>
    <cellStyle name="Normal 2 5 2 4 2 3" xfId="12143" xr:uid="{10A65380-1C97-49E6-806D-C7CF2378CE23}"/>
    <cellStyle name="Normal 2 5 2 4 2 4" xfId="18062" xr:uid="{1228A2E1-A549-48A7-B022-C4D0AAF61680}"/>
    <cellStyle name="Normal 2 5 2 4 2 5" xfId="22202" xr:uid="{CD34CB6A-1DEC-47BB-A42B-19B0DD12ED2F}"/>
    <cellStyle name="Normal 2 5 2 4 3" xfId="7471" xr:uid="{E2D8ABED-E52D-4ACE-B6D4-05F0F8E5774D}"/>
    <cellStyle name="Normal 2 5 2 4 3 2" xfId="14179" xr:uid="{DE2A0F51-615E-494A-A6DC-5D940BA3C120}"/>
    <cellStyle name="Normal 2 5 2 4 3 3" xfId="19517" xr:uid="{E98F358C-ED7C-4D3A-87FB-52153D054A1A}"/>
    <cellStyle name="Normal 2 5 2 4 3 4" xfId="23617" xr:uid="{AD05B959-A67F-4255-A897-9230009B1F1D}"/>
    <cellStyle name="Normal 2 5 2 4 4" xfId="10888" xr:uid="{583DC3AD-C298-4CD0-8762-4475EEE7347A}"/>
    <cellStyle name="Normal 2 5 2 4 5" xfId="17386" xr:uid="{680E8D96-FFF0-4444-BF40-05A90F87550C}"/>
    <cellStyle name="Normal 2 5 2 4 6" xfId="21690" xr:uid="{6FD4B98A-8F75-45A9-820B-DB158E63F0B6}"/>
    <cellStyle name="Normal 2 5 2 5" xfId="5431" xr:uid="{B24C6301-5F2F-420C-915B-E17ECBA4052A}"/>
    <cellStyle name="Normal 2 5 2 5 2" xfId="8956" xr:uid="{26589437-5F57-4076-B672-2F012EC3BD86}"/>
    <cellStyle name="Normal 2 5 2 5 2 2" xfId="15664" xr:uid="{3998EFB4-DC0E-426F-ACE4-285282C5CC4F}"/>
    <cellStyle name="Normal 2 5 2 5 2 3" xfId="20093" xr:uid="{E5DAF6B8-12AB-4D0F-8D7D-0BA04929D402}"/>
    <cellStyle name="Normal 2 5 2 5 2 4" xfId="24127" xr:uid="{421FE647-19C1-4103-877B-955C2F3ADBC3}"/>
    <cellStyle name="Normal 2 5 2 5 3" xfId="12140" xr:uid="{E96B69B1-E224-480E-A7E6-11BA2503A4D6}"/>
    <cellStyle name="Normal 2 5 2 5 4" xfId="18059" xr:uid="{F64FDAE7-C902-4B4D-86ED-6F10738E25CB}"/>
    <cellStyle name="Normal 2 5 2 5 5" xfId="22199" xr:uid="{CCAE7FC0-24F1-49C2-9059-06B03ED9A046}"/>
    <cellStyle name="Normal 2 5 2 6" xfId="6354" xr:uid="{7587C7A6-6759-43F4-AE93-0620F363DDB2}"/>
    <cellStyle name="Normal 2 5 2 6 2" xfId="13062" xr:uid="{4394D600-0B33-4E8F-93AF-5BF065CE58DA}"/>
    <cellStyle name="Normal 2 5 2 6 3" xfId="18691" xr:uid="{7B352A81-D513-4407-BB69-4E0FC3B10334}"/>
    <cellStyle name="Normal 2 5 2 6 4" xfId="22811" xr:uid="{AFD780AD-2065-4D54-91DF-5B8EA662A793}"/>
    <cellStyle name="Normal 2 5 2 7" xfId="9592" xr:uid="{51FE511C-BD5F-4A1C-8320-FBBB35B5A5A8}"/>
    <cellStyle name="Normal 2 5 2 8" xfId="16287" xr:uid="{D9CE6E84-8BCE-4DD4-95BC-38A966780C7D}"/>
    <cellStyle name="Normal 2 5 2 9" xfId="20884" xr:uid="{2D32AA58-EBF3-44D3-B98E-8D5730B78E62}"/>
    <cellStyle name="Normal 2 5 3" xfId="225" xr:uid="{1BCF14A4-DE73-4C9E-875B-6F2B47C6A0FF}"/>
    <cellStyle name="Normal 2 5 3 2" xfId="2955" xr:uid="{4B1C6698-304E-4D02-A0ED-7EFC419B96BE}"/>
    <cellStyle name="Normal 2 5 3 2 2" xfId="5436" xr:uid="{84CD1222-F1A5-46E6-8937-59E08D38468E}"/>
    <cellStyle name="Normal 2 5 3 2 2 2" xfId="8961" xr:uid="{05A1B396-0740-42BE-87E3-C2D9F58A70CA}"/>
    <cellStyle name="Normal 2 5 3 2 2 2 2" xfId="15669" xr:uid="{2691F5AE-A755-4E34-8758-0EAB965A142D}"/>
    <cellStyle name="Normal 2 5 3 2 2 2 3" xfId="20098" xr:uid="{B8A540E4-D72A-4CF4-AAFA-C94991943E8C}"/>
    <cellStyle name="Normal 2 5 3 2 2 2 4" xfId="24132" xr:uid="{9167E390-DE26-46D5-BEF4-CE62E38A5634}"/>
    <cellStyle name="Normal 2 5 3 2 2 3" xfId="12145" xr:uid="{AF411F7F-A475-4EED-BA24-365A8FC5898F}"/>
    <cellStyle name="Normal 2 5 3 2 2 4" xfId="18064" xr:uid="{1A7BC291-4593-4592-A84E-8D600D99EC3C}"/>
    <cellStyle name="Normal 2 5 3 2 2 5" xfId="22204" xr:uid="{37EA20DC-27C6-401C-8060-D9688CDCC021}"/>
    <cellStyle name="Normal 2 5 3 2 3" xfId="7352" xr:uid="{498C060B-AE5F-44C4-B3F0-0990E8C575E1}"/>
    <cellStyle name="Normal 2 5 3 2 3 2" xfId="14060" xr:uid="{475CAA06-1CC3-40AA-883F-8116F934F8FC}"/>
    <cellStyle name="Normal 2 5 3 2 3 3" xfId="19399" xr:uid="{74429DD4-AA28-41DE-BB01-92F3A328A0A8}"/>
    <cellStyle name="Normal 2 5 3 2 3 4" xfId="23499" xr:uid="{741F014F-5B80-4B25-8EB6-BE4933DA9AC4}"/>
    <cellStyle name="Normal 2 5 3 2 4" xfId="10770" xr:uid="{57D6D296-D37B-41EA-A551-05D41A56B697}"/>
    <cellStyle name="Normal 2 5 3 2 5" xfId="17268" xr:uid="{50CC6C0D-3D6D-40B8-8537-70FCEFD31849}"/>
    <cellStyle name="Normal 2 5 3 2 6" xfId="21572" xr:uid="{FE227810-2D76-4DD3-82F2-674DD8CEF955}"/>
    <cellStyle name="Normal 2 5 3 3" xfId="5435" xr:uid="{16AD521D-1E12-4677-B32E-66F2773CB360}"/>
    <cellStyle name="Normal 2 5 3 3 2" xfId="8960" xr:uid="{07AC1EA0-BFE2-4455-95A1-A1B88DB7BE4F}"/>
    <cellStyle name="Normal 2 5 3 3 2 2" xfId="15668" xr:uid="{2B0C599B-4D52-49C1-8E91-F862204C0184}"/>
    <cellStyle name="Normal 2 5 3 3 2 3" xfId="20097" xr:uid="{F31C7E71-B393-4FE6-943D-3DFD70722B88}"/>
    <cellStyle name="Normal 2 5 3 3 2 4" xfId="24131" xr:uid="{D8C67D6E-9C91-4E5C-B3F4-E79CDE3894A1}"/>
    <cellStyle name="Normal 2 5 3 3 3" xfId="12144" xr:uid="{1F0D4E9F-72BA-4991-8C50-D5E468333A1B}"/>
    <cellStyle name="Normal 2 5 3 3 4" xfId="18063" xr:uid="{08E91BC1-9AD7-46F9-AE2D-E7B557DD58C0}"/>
    <cellStyle name="Normal 2 5 3 3 5" xfId="22203" xr:uid="{16CAE736-5174-44E6-9F13-83F083AC4CBF}"/>
    <cellStyle name="Normal 2 5 3 4" xfId="6355" xr:uid="{1EA21B26-C1D4-47BF-9CA7-95DE47C3E591}"/>
    <cellStyle name="Normal 2 5 3 4 2" xfId="13063" xr:uid="{E4587D0E-9A7A-4EE8-9173-5EC712C52A43}"/>
    <cellStyle name="Normal 2 5 3 4 3" xfId="18692" xr:uid="{79886372-0C2D-46AA-8FC2-6A7BA0CBD2F8}"/>
    <cellStyle name="Normal 2 5 3 4 4" xfId="22812" xr:uid="{03D91239-B9D7-4ADF-9866-4BA6C3C9E097}"/>
    <cellStyle name="Normal 2 5 3 5" xfId="9593" xr:uid="{2DA37945-6208-4504-B94C-0E1C1F71CFA4}"/>
    <cellStyle name="Normal 2 5 3 6" xfId="16288" xr:uid="{D77572A4-789F-4EA3-9704-587B2380062C}"/>
    <cellStyle name="Normal 2 5 3 7" xfId="20885" xr:uid="{16657447-9132-4A0F-BC36-A1E381138133}"/>
    <cellStyle name="Normal 2 5 4" xfId="1165" xr:uid="{A12C62E3-1872-48F7-9390-E28142E45CE0}"/>
    <cellStyle name="Normal 2 5 4 2" xfId="4270" xr:uid="{42451212-B2EA-427A-B769-4F13B34386D8}"/>
    <cellStyle name="Normal 2 5 4 3" xfId="3341" xr:uid="{35A75DDE-0B95-4C3D-8986-AE56ABEA3B6F}"/>
    <cellStyle name="Normal 2 5 5" xfId="2836" xr:uid="{2B1DEE94-1AD8-4663-A095-FD0C2F6D2514}"/>
    <cellStyle name="Normal 2 5 5 2" xfId="5437" xr:uid="{B88CF304-16C4-4D9B-BB4B-3143AC2453AF}"/>
    <cellStyle name="Normal 2 5 5 2 2" xfId="8962" xr:uid="{E3C00272-B8F2-43C5-97F2-F1DBFB40BBAB}"/>
    <cellStyle name="Normal 2 5 5 2 2 2" xfId="15670" xr:uid="{21818EC7-1E4D-4A7D-BA22-0D36F77414A6}"/>
    <cellStyle name="Normal 2 5 5 2 2 3" xfId="20099" xr:uid="{88CD7A1F-15C2-42E1-BFFD-2CF2415138AC}"/>
    <cellStyle name="Normal 2 5 5 2 2 4" xfId="24133" xr:uid="{E7FD745F-DBED-4F20-B35A-F3C4B6C4DFD4}"/>
    <cellStyle name="Normal 2 5 5 2 3" xfId="12146" xr:uid="{48290A23-FB01-47EB-BD46-C3439FEAB981}"/>
    <cellStyle name="Normal 2 5 5 2 4" xfId="18065" xr:uid="{B5D245A0-4E10-4DBA-AC54-BA5BF054306B}"/>
    <cellStyle name="Normal 2 5 5 2 5" xfId="22205" xr:uid="{A371DC42-E833-4906-9B2A-BC0B450EC06E}"/>
    <cellStyle name="Normal 2 5 5 3" xfId="7234" xr:uid="{B39B75CC-5D11-4690-8D73-68D44801DD8D}"/>
    <cellStyle name="Normal 2 5 5 3 2" xfId="13942" xr:uid="{5F692893-A195-4D1E-900F-FA1658B58401}"/>
    <cellStyle name="Normal 2 5 5 3 3" xfId="19281" xr:uid="{EC9098FE-8B9A-4FFF-A353-34A07E2CC7F2}"/>
    <cellStyle name="Normal 2 5 5 3 4" xfId="23381" xr:uid="{43BCFBE8-0172-4480-BD47-145273549BF3}"/>
    <cellStyle name="Normal 2 5 5 4" xfId="10652" xr:uid="{2B986F88-0AE7-4CAE-82D8-FD993ADA4BAD}"/>
    <cellStyle name="Normal 2 5 5 5" xfId="17150" xr:uid="{89E4D8A4-AEB6-4FD9-8FBA-85C9364E0131}"/>
    <cellStyle name="Normal 2 5 5 6" xfId="21454" xr:uid="{2ADEDC01-5CAA-4992-A309-CD6A1BD4C634}"/>
    <cellStyle name="Normal 2 5 6" xfId="5430" xr:uid="{386BFF8B-D084-4AD1-B3E2-158329B08C3B}"/>
    <cellStyle name="Normal 2 5 6 2" xfId="8955" xr:uid="{E2958C42-82AE-49BD-ADB8-2A7CFEBE0CE3}"/>
    <cellStyle name="Normal 2 5 6 2 2" xfId="15663" xr:uid="{65CF7E86-FE87-4735-8AB5-FE4AB8E0AF2D}"/>
    <cellStyle name="Normal 2 5 6 2 3" xfId="20092" xr:uid="{3758C175-69F0-40AE-A654-2475AA7AD3FB}"/>
    <cellStyle name="Normal 2 5 6 2 4" xfId="24126" xr:uid="{36F44363-27AD-45E7-985A-692ACCF173E1}"/>
    <cellStyle name="Normal 2 5 6 3" xfId="12139" xr:uid="{7AAAB5FB-9022-4EE5-A608-B8E1038C0B6A}"/>
    <cellStyle name="Normal 2 5 6 4" xfId="18058" xr:uid="{C56D5E16-23E8-4549-9389-8F1ED9F7B3D1}"/>
    <cellStyle name="Normal 2 5 6 5" xfId="22198" xr:uid="{A77C2E38-1DC6-45BD-B744-D06E595E2883}"/>
    <cellStyle name="Normal 2 5 7" xfId="6353" xr:uid="{879D4B8F-AB60-4457-AB73-E74033048DC9}"/>
    <cellStyle name="Normal 2 5 7 2" xfId="13061" xr:uid="{7F7EA819-12C7-4382-B2AA-7835A14DFD9B}"/>
    <cellStyle name="Normal 2 5 7 3" xfId="18690" xr:uid="{5EC8F2BA-1E15-4D10-8F55-F1444E379BEB}"/>
    <cellStyle name="Normal 2 5 7 4" xfId="22810" xr:uid="{14D935A8-9D84-4B9C-9DE5-8BCAA80699A8}"/>
    <cellStyle name="Normal 2 5 8" xfId="9591" xr:uid="{26241BD0-C3F1-40E4-AB6C-B77845E20339}"/>
    <cellStyle name="Normal 2 5 9" xfId="16286" xr:uid="{E269AC15-BD25-4C3E-AB4F-65A5BD244D36}"/>
    <cellStyle name="Normal 2 6" xfId="226" xr:uid="{7C287BC2-9B9D-4D1C-BB55-B0A55346B79B}"/>
    <cellStyle name="Normal 2 6 2" xfId="227" xr:uid="{83FB6B86-4ACC-4848-AAD1-F08995574D91}"/>
    <cellStyle name="Normal 2 6 2 2" xfId="3103" xr:uid="{D65289D5-74A0-4C17-BA78-F13161FE9CBF}"/>
    <cellStyle name="Normal 2 6 2 2 2" xfId="5440" xr:uid="{0D804251-3234-4020-9811-618348E4A589}"/>
    <cellStyle name="Normal 2 6 2 2 2 2" xfId="8965" xr:uid="{5DA65ED0-A7BE-4D67-9718-C650669E4F21}"/>
    <cellStyle name="Normal 2 6 2 2 2 2 2" xfId="15673" xr:uid="{29F32FDE-27EA-41F2-9A51-2076BA1C77BE}"/>
    <cellStyle name="Normal 2 6 2 2 2 2 3" xfId="20102" xr:uid="{9DBE8EB0-693B-4D1C-9261-06D42A8BB762}"/>
    <cellStyle name="Normal 2 6 2 2 2 2 4" xfId="24136" xr:uid="{EBC4C283-98CD-42D1-A818-8AC9B1D318E2}"/>
    <cellStyle name="Normal 2 6 2 2 2 3" xfId="12149" xr:uid="{EA50D982-3DD4-4C3B-9368-ABBB7F41F491}"/>
    <cellStyle name="Normal 2 6 2 2 2 4" xfId="18068" xr:uid="{F72B7E69-8403-42A6-BE7A-A1B444EEEF92}"/>
    <cellStyle name="Normal 2 6 2 2 2 5" xfId="22208" xr:uid="{8044ACD8-B2F1-483D-AC9D-019FDD0CC76A}"/>
    <cellStyle name="Normal 2 6 2 2 3" xfId="7500" xr:uid="{4DDC291B-8DF1-48A0-BF85-AAD6DA2E6C85}"/>
    <cellStyle name="Normal 2 6 2 2 3 2" xfId="14208" xr:uid="{2F4F208C-1A47-406A-9E69-F339AFBE1AE5}"/>
    <cellStyle name="Normal 2 6 2 2 3 3" xfId="19546" xr:uid="{08713DFF-D172-4EAA-9B61-A1FF0FA73B81}"/>
    <cellStyle name="Normal 2 6 2 2 3 4" xfId="23646" xr:uid="{946D39A9-5BF8-4082-8065-9542F757973C}"/>
    <cellStyle name="Normal 2 6 2 2 4" xfId="10917" xr:uid="{7C6B631E-DDF8-4F4F-B6ED-3914C065D118}"/>
    <cellStyle name="Normal 2 6 2 2 5" xfId="17415" xr:uid="{33B9DCCD-8173-4495-87F4-3986A0D44041}"/>
    <cellStyle name="Normal 2 6 2 2 6" xfId="21719" xr:uid="{536E1E8D-34E7-497B-85B5-004472DCAF0E}"/>
    <cellStyle name="Normal 2 6 2 3" xfId="5439" xr:uid="{6223CF61-89C4-4D64-89BF-91A4E3779C6D}"/>
    <cellStyle name="Normal 2 6 2 3 2" xfId="8964" xr:uid="{5249A0E4-CBA9-4E57-91B2-22ECC49057ED}"/>
    <cellStyle name="Normal 2 6 2 3 2 2" xfId="15672" xr:uid="{F92ED145-78DB-4AA2-A867-158ED04671EB}"/>
    <cellStyle name="Normal 2 6 2 3 2 3" xfId="20101" xr:uid="{35720807-6A89-43E4-A162-807D6AA363F4}"/>
    <cellStyle name="Normal 2 6 2 3 2 4" xfId="24135" xr:uid="{93782626-EACF-4271-BDCB-469AF26C1052}"/>
    <cellStyle name="Normal 2 6 2 3 3" xfId="12148" xr:uid="{D9EAA989-CCD0-4F8C-95F5-E0780215C25F}"/>
    <cellStyle name="Normal 2 6 2 3 4" xfId="18067" xr:uid="{1BB5110E-5795-4BF6-96BE-F3F72FE5E4D1}"/>
    <cellStyle name="Normal 2 6 2 3 5" xfId="22207" xr:uid="{2256E2CD-3A60-406F-A2F3-C9008C00F1A1}"/>
    <cellStyle name="Normal 2 6 2 4" xfId="6357" xr:uid="{4E860301-55EB-40BD-84E6-898903BA9EE1}"/>
    <cellStyle name="Normal 2 6 2 4 2" xfId="13065" xr:uid="{8CEAF3E0-CBC3-44C4-95B3-E1B3AB6EA71A}"/>
    <cellStyle name="Normal 2 6 2 4 3" xfId="18694" xr:uid="{0BA0F03F-D811-4B7B-B68D-838FFBD50D63}"/>
    <cellStyle name="Normal 2 6 2 4 4" xfId="22814" xr:uid="{A7BC27D2-0A33-49A5-B035-36D605821FA0}"/>
    <cellStyle name="Normal 2 6 2 5" xfId="9595" xr:uid="{572DE4BE-21AF-4121-88FD-7D38DDFF93EB}"/>
    <cellStyle name="Normal 2 6 2 6" xfId="16290" xr:uid="{2A1C03D4-63F5-4DBD-9652-7F3D1A039FCF}"/>
    <cellStyle name="Normal 2 6 2 7" xfId="20887" xr:uid="{5B51EE07-37DC-41E5-9A90-A7AEC1B01E06}"/>
    <cellStyle name="Normal 2 6 3" xfId="1167" xr:uid="{503CB786-3400-4CBF-B351-EFF05781ACE3}"/>
    <cellStyle name="Normal 2 6 3 2" xfId="4272" xr:uid="{1D4BF7A5-50EE-432F-990C-9300433FADBD}"/>
    <cellStyle name="Normal 2 6 3 3" xfId="3343" xr:uid="{E6A3E51D-15D3-49F1-B110-A922AB58D279}"/>
    <cellStyle name="Normal 2 6 4" xfId="2887" xr:uid="{D8B4849F-B40B-4406-B452-2BF914DDC941}"/>
    <cellStyle name="Normal 2 6 4 2" xfId="5441" xr:uid="{B9E9D51A-DB9A-459B-99DF-3A1D6D64D575}"/>
    <cellStyle name="Normal 2 6 4 2 2" xfId="8966" xr:uid="{B0F887E7-68AA-4902-BBE4-85B4B995C6FA}"/>
    <cellStyle name="Normal 2 6 4 2 2 2" xfId="15674" xr:uid="{A8DAE328-14B2-4966-9380-EFF514B90ED8}"/>
    <cellStyle name="Normal 2 6 4 2 2 3" xfId="20103" xr:uid="{1398749F-7DEE-439E-A7F1-32F98855F740}"/>
    <cellStyle name="Normal 2 6 4 2 2 4" xfId="24137" xr:uid="{273F0EDD-DF5E-4602-B8B4-A75B4F526A97}"/>
    <cellStyle name="Normal 2 6 4 2 3" xfId="12150" xr:uid="{2447099B-CAE5-4971-BB3B-65ECA6663C2A}"/>
    <cellStyle name="Normal 2 6 4 2 4" xfId="18069" xr:uid="{FB71C86C-FCF4-456C-B835-CA69AE2364D8}"/>
    <cellStyle name="Normal 2 6 4 2 5" xfId="22209" xr:uid="{F1DA6486-F03F-4C4B-8FF7-112B68AC6A30}"/>
    <cellStyle name="Normal 2 6 4 3" xfId="7284" xr:uid="{E931875D-C5CB-4CC1-9DD0-42105726A43E}"/>
    <cellStyle name="Normal 2 6 4 3 2" xfId="13992" xr:uid="{DAF49ADF-73E7-4820-9081-183DED27F33D}"/>
    <cellStyle name="Normal 2 6 4 3 3" xfId="19331" xr:uid="{9E3C4D80-ACC9-46A4-8DCF-045A7EFFF4EC}"/>
    <cellStyle name="Normal 2 6 4 3 4" xfId="23431" xr:uid="{BE70CF07-BE6E-4F44-A0CB-5CDB0F3FD222}"/>
    <cellStyle name="Normal 2 6 4 4" xfId="10702" xr:uid="{A0BDE241-6B02-4ECA-817D-1E216BC1AD3D}"/>
    <cellStyle name="Normal 2 6 4 5" xfId="17200" xr:uid="{711E5CC2-0E5A-4A8D-B521-643DEC1CF091}"/>
    <cellStyle name="Normal 2 6 4 6" xfId="21504" xr:uid="{A01FE85A-3AD1-4960-85F9-66832FE3139B}"/>
    <cellStyle name="Normal 2 6 5" xfId="5438" xr:uid="{D635A2C8-3741-4EBB-B92D-13FB523FD461}"/>
    <cellStyle name="Normal 2 6 5 2" xfId="8963" xr:uid="{F4A2EF1F-3097-4621-BE86-7705978E2C8A}"/>
    <cellStyle name="Normal 2 6 5 2 2" xfId="15671" xr:uid="{C784765D-5243-4184-9857-A2208B5093D5}"/>
    <cellStyle name="Normal 2 6 5 2 3" xfId="20100" xr:uid="{FDA96814-3381-492F-B44E-CB8D87889773}"/>
    <cellStyle name="Normal 2 6 5 2 4" xfId="24134" xr:uid="{1428D22B-1105-44A0-9E6C-262DAB3FEFF2}"/>
    <cellStyle name="Normal 2 6 5 3" xfId="12147" xr:uid="{F6044FF2-8451-4426-B17A-D9690F5C3952}"/>
    <cellStyle name="Normal 2 6 5 4" xfId="18066" xr:uid="{C36EB111-4E0F-41DE-8DFE-D5ED35D9B392}"/>
    <cellStyle name="Normal 2 6 5 5" xfId="22206" xr:uid="{BCE8CCEA-B2CC-44F8-BE4E-C51112DBF0BA}"/>
    <cellStyle name="Normal 2 6 6" xfId="6356" xr:uid="{0915B578-FEC8-4EC5-9F66-71976D2F11AD}"/>
    <cellStyle name="Normal 2 6 6 2" xfId="13064" xr:uid="{C75D6919-64E8-40B5-9514-8FCE9C588922}"/>
    <cellStyle name="Normal 2 6 6 3" xfId="18693" xr:uid="{A11A33BE-A3C3-4438-8940-2D842E2885BD}"/>
    <cellStyle name="Normal 2 6 6 4" xfId="22813" xr:uid="{81579517-1E1D-4435-A6A8-15DFDAC8B15B}"/>
    <cellStyle name="Normal 2 6 7" xfId="9594" xr:uid="{F604827E-39EA-4577-9BE9-CD0A877B08C5}"/>
    <cellStyle name="Normal 2 6 8" xfId="16289" xr:uid="{26DAE844-1F4F-469C-9CDE-FC73D6056AAF}"/>
    <cellStyle name="Normal 2 6 9" xfId="20886" xr:uid="{B8BE73F6-2EB0-45FB-91DD-45E43F5AEFFB}"/>
    <cellStyle name="Normal 2 7" xfId="228" xr:uid="{F42116E4-6877-4202-84FC-8F05E1B6931B}"/>
    <cellStyle name="Normal 2 7 2" xfId="256" xr:uid="{7B19700C-C263-43F2-B63E-2CF9C066C0EA}"/>
    <cellStyle name="Normal 2 7 2 2" xfId="3085" xr:uid="{548427AC-D9BA-4CDE-B742-ACD3C9DEFB70}"/>
    <cellStyle name="Normal 2 7 2 2 2" xfId="5444" xr:uid="{7D29ABF4-03CA-46D0-B8A0-552C5D956FC6}"/>
    <cellStyle name="Normal 2 7 2 2 2 2" xfId="8969" xr:uid="{8476CF14-E866-4883-8FF3-9C8FFEA76BDC}"/>
    <cellStyle name="Normal 2 7 2 2 2 2 2" xfId="15677" xr:uid="{349FD07F-AA3D-4CA0-B64B-B6D14212C3C1}"/>
    <cellStyle name="Normal 2 7 2 2 2 2 3" xfId="20106" xr:uid="{CB6077A7-1924-4BD6-93A6-B3AFFA3B8D85}"/>
    <cellStyle name="Normal 2 7 2 2 2 2 4" xfId="24140" xr:uid="{50E5A7E7-F2DA-4DF3-AAB1-C36973E92430}"/>
    <cellStyle name="Normal 2 7 2 2 2 3" xfId="12153" xr:uid="{47E561D3-B2CC-4FCD-8F35-F816C0039128}"/>
    <cellStyle name="Normal 2 7 2 2 2 4" xfId="18072" xr:uid="{EAEAC521-D631-46DA-9429-BAE10770CEEC}"/>
    <cellStyle name="Normal 2 7 2 2 2 5" xfId="22212" xr:uid="{40ABE4D9-49B5-46F4-8458-E4AED72F6994}"/>
    <cellStyle name="Normal 2 7 2 2 3" xfId="7482" xr:uid="{DFDDC803-A4EB-478F-83F8-C510CE7623F3}"/>
    <cellStyle name="Normal 2 7 2 2 3 2" xfId="14190" xr:uid="{46C5D399-F896-4E55-9453-07B1363E0DEE}"/>
    <cellStyle name="Normal 2 7 2 2 3 3" xfId="19528" xr:uid="{BE826FA6-D869-4450-9930-71DC01195390}"/>
    <cellStyle name="Normal 2 7 2 2 3 4" xfId="23628" xr:uid="{F45F0C76-77B3-4374-8936-1B4720DC7ACE}"/>
    <cellStyle name="Normal 2 7 2 2 4" xfId="10899" xr:uid="{4D15D8EC-7B0B-41F5-8C6C-D8E2A5850708}"/>
    <cellStyle name="Normal 2 7 2 2 5" xfId="17397" xr:uid="{5F17C8C8-4F51-47E3-A1F7-B874069DF65E}"/>
    <cellStyle name="Normal 2 7 2 2 6" xfId="21701" xr:uid="{10335E75-7A52-471D-98A7-2B2D805C6387}"/>
    <cellStyle name="Normal 2 7 2 3" xfId="5443" xr:uid="{1BE51E66-66F7-478C-9D04-35ACAD6383E8}"/>
    <cellStyle name="Normal 2 7 2 3 2" xfId="8968" xr:uid="{6A15F6CB-0FFD-4CAF-A08E-91D5D79F8FF6}"/>
    <cellStyle name="Normal 2 7 2 3 2 2" xfId="15676" xr:uid="{3709715E-C0DC-430C-B81D-AC1E28B53466}"/>
    <cellStyle name="Normal 2 7 2 3 2 3" xfId="20105" xr:uid="{5EF22B27-CFD5-449F-9331-8DF5FFE0906F}"/>
    <cellStyle name="Normal 2 7 2 3 2 4" xfId="24139" xr:uid="{67E3F2E7-F499-441D-99A2-C9BBF12DFC5B}"/>
    <cellStyle name="Normal 2 7 2 3 3" xfId="12152" xr:uid="{8489DB9E-5775-4C8E-857E-738C33984F3B}"/>
    <cellStyle name="Normal 2 7 2 3 4" xfId="18071" xr:uid="{3E1B5766-28C4-4235-BA5C-1CD4E2AA9FA8}"/>
    <cellStyle name="Normal 2 7 2 3 5" xfId="22211" xr:uid="{D599886F-71B6-4E22-A77A-61CBB5F82B5F}"/>
    <cellStyle name="Normal 2 7 2 4" xfId="6380" xr:uid="{255C3F86-5CAB-46BA-8C6C-B4F29BBEE1B9}"/>
    <cellStyle name="Normal 2 7 2 4 2" xfId="13088" xr:uid="{1EF6F7A4-1E59-4D4A-ACAA-F1F698E0B1B4}"/>
    <cellStyle name="Normal 2 7 2 4 3" xfId="18715" xr:uid="{0C9AC335-4CB0-4F3A-B5E3-2A8B310BD20E}"/>
    <cellStyle name="Normal 2 7 2 4 4" xfId="22835" xr:uid="{9D4A16E9-A5A4-4984-86B5-0714B0056B20}"/>
    <cellStyle name="Normal 2 7 2 5" xfId="9618" xr:uid="{92A841BE-D0CA-47A8-9D63-0D220ACEF0A3}"/>
    <cellStyle name="Normal 2 7 2 6" xfId="16311" xr:uid="{9656D281-0183-463A-B9A3-D401007D3767}"/>
    <cellStyle name="Normal 2 7 2 7" xfId="20908" xr:uid="{3CB78A0E-1603-465D-BCF1-2855DBC02AA5}"/>
    <cellStyle name="Normal 2 7 3" xfId="1168" xr:uid="{62981530-E40D-4123-9479-D611869F7E0A}"/>
    <cellStyle name="Normal 2 7 3 2" xfId="4273" xr:uid="{4EF3451C-9FE2-4D50-9BB4-2DFB762E9B06}"/>
    <cellStyle name="Normal 2 7 3 3" xfId="3344" xr:uid="{8BC89584-671F-4E97-8E24-8E26A7FF5AC7}"/>
    <cellStyle name="Normal 2 7 4" xfId="2937" xr:uid="{6852CC0D-4F9B-49CA-B544-68D7B93A08A0}"/>
    <cellStyle name="Normal 2 7 4 2" xfId="5445" xr:uid="{28933D7B-5146-4AFA-B1B0-1CD39D64D0F3}"/>
    <cellStyle name="Normal 2 7 4 2 2" xfId="8970" xr:uid="{7004F9BA-ADD3-46EA-9D25-E1386D543B55}"/>
    <cellStyle name="Normal 2 7 4 2 2 2" xfId="15678" xr:uid="{9FF914DD-DBD6-4929-9C4C-DAA844FD9B70}"/>
    <cellStyle name="Normal 2 7 4 2 2 3" xfId="20107" xr:uid="{FF0F8B97-C6CB-4041-BB08-9033349B40E7}"/>
    <cellStyle name="Normal 2 7 4 2 2 4" xfId="24141" xr:uid="{3CA8F022-598F-40C7-9C09-1A8E9E26ECFF}"/>
    <cellStyle name="Normal 2 7 4 2 3" xfId="12154" xr:uid="{CBD19420-A0B1-4C8E-BD0C-9074F810CB00}"/>
    <cellStyle name="Normal 2 7 4 2 4" xfId="18073" xr:uid="{89023924-DD83-4D62-899D-95DEA8D63408}"/>
    <cellStyle name="Normal 2 7 4 2 5" xfId="22213" xr:uid="{ED7EE9A6-E485-4892-B7CB-F2DC9FD0596C}"/>
    <cellStyle name="Normal 2 7 4 3" xfId="7334" xr:uid="{161D3CE2-B431-429C-BB0B-922D50F8EECD}"/>
    <cellStyle name="Normal 2 7 4 3 2" xfId="14042" xr:uid="{B5243777-2718-4D90-BAA4-20E74C4BD1F0}"/>
    <cellStyle name="Normal 2 7 4 3 3" xfId="19381" xr:uid="{BF92F2D5-797D-430A-B766-C8454D8AD3CC}"/>
    <cellStyle name="Normal 2 7 4 3 4" xfId="23481" xr:uid="{7FEE7610-9917-4F14-973C-E375F6F49AB9}"/>
    <cellStyle name="Normal 2 7 4 4" xfId="10752" xr:uid="{6E6F242B-8304-441B-B480-46FD5F807E22}"/>
    <cellStyle name="Normal 2 7 4 5" xfId="17250" xr:uid="{151F4D75-8314-49D4-BAD2-92B0B8491FD2}"/>
    <cellStyle name="Normal 2 7 4 6" xfId="21554" xr:uid="{37D8B25A-1EA6-41E7-9C6C-A4DA33DD6ADD}"/>
    <cellStyle name="Normal 2 7 5" xfId="5442" xr:uid="{A35D7759-1E19-4775-AA29-5A9764EDA6A4}"/>
    <cellStyle name="Normal 2 7 5 2" xfId="8967" xr:uid="{0F0B5758-4D4B-4C45-84B2-AD7373FBB8C7}"/>
    <cellStyle name="Normal 2 7 5 2 2" xfId="15675" xr:uid="{FF67E816-44DD-4D5F-9317-616F16C3F1AF}"/>
    <cellStyle name="Normal 2 7 5 2 3" xfId="20104" xr:uid="{010DD6F5-A33F-48EC-9F67-9D888391F4E3}"/>
    <cellStyle name="Normal 2 7 5 2 4" xfId="24138" xr:uid="{AAB0352C-BF78-44AF-832F-1946CE29C499}"/>
    <cellStyle name="Normal 2 7 5 3" xfId="12151" xr:uid="{5203DA33-27AD-4B51-887D-1DD815F6675E}"/>
    <cellStyle name="Normal 2 7 5 4" xfId="18070" xr:uid="{C8D45101-8ACD-4A60-9A12-0A66761EA8F1}"/>
    <cellStyle name="Normal 2 7 5 5" xfId="22210" xr:uid="{A01ED2BF-7360-431F-B5DD-EABC6658C07F}"/>
    <cellStyle name="Normal 2 7 6" xfId="6358" xr:uid="{31284F48-D4EB-4024-A3B7-A930390B1D26}"/>
    <cellStyle name="Normal 2 7 6 2" xfId="13066" xr:uid="{9403C692-8B18-4E7E-8D6B-07797491262B}"/>
    <cellStyle name="Normal 2 7 6 3" xfId="18695" xr:uid="{47E863D3-C2C6-4999-98B2-533DA3E8CDF3}"/>
    <cellStyle name="Normal 2 7 6 4" xfId="22815" xr:uid="{8CBE10E2-7DB0-463B-8D18-65B10025C899}"/>
    <cellStyle name="Normal 2 7 7" xfId="9596" xr:uid="{1C272C43-BD8A-4118-B5D6-4618D0EABE47}"/>
    <cellStyle name="Normal 2 7 8" xfId="16291" xr:uid="{179CFF9B-EA9A-4211-B692-3A971E07B4F7}"/>
    <cellStyle name="Normal 2 7 9" xfId="20888" xr:uid="{40ADEFC8-551E-40D1-8902-35D3FF9AA53D}"/>
    <cellStyle name="Normal 2 8" xfId="229" xr:uid="{AD272B95-7405-49C7-8285-208CC72258F2}"/>
    <cellStyle name="Normal 2 8 2" xfId="258" xr:uid="{57AB9156-9587-470A-88C2-0062CF1BDAC6}"/>
    <cellStyle name="Normal 2 8 2 2" xfId="3093" xr:uid="{D145D5B3-33E3-422C-8E15-06DBCBD46365}"/>
    <cellStyle name="Normal 2 8 2 2 2" xfId="5447" xr:uid="{3F555A0E-400B-4A66-9222-9F21BF6EFD81}"/>
    <cellStyle name="Normal 2 8 2 2 2 2" xfId="8972" xr:uid="{8B898AEC-92D6-4AEB-85FF-D91E12189E97}"/>
    <cellStyle name="Normal 2 8 2 2 2 2 2" xfId="15680" xr:uid="{6187DBF2-7BB5-4A42-95E3-D13A8A57424C}"/>
    <cellStyle name="Normal 2 8 2 2 2 2 3" xfId="20109" xr:uid="{A14F966F-2012-475F-879B-AEE0887B5EA8}"/>
    <cellStyle name="Normal 2 8 2 2 2 2 4" xfId="24143" xr:uid="{D1ECDEE6-D0C6-4355-BE99-1411D043CF84}"/>
    <cellStyle name="Normal 2 8 2 2 2 3" xfId="12156" xr:uid="{55DA99C6-D2A2-4B65-B243-B41DE94246AB}"/>
    <cellStyle name="Normal 2 8 2 2 2 4" xfId="18075" xr:uid="{6F75EEC9-0CB1-4D00-8DB6-B8BB4F32AFE8}"/>
    <cellStyle name="Normal 2 8 2 2 2 5" xfId="22215" xr:uid="{EFD193A2-4C25-4924-AE86-BF42412637A8}"/>
    <cellStyle name="Normal 2 8 2 2 3" xfId="7490" xr:uid="{D7C4FB8A-DDA3-47F1-847A-A5102FAD0102}"/>
    <cellStyle name="Normal 2 8 2 2 3 2" xfId="14198" xr:uid="{6FCB11F6-FAF6-401C-BA04-0F12C290830B}"/>
    <cellStyle name="Normal 2 8 2 2 3 3" xfId="19536" xr:uid="{ED38A221-FE49-47E3-A2D0-087B89D49314}"/>
    <cellStyle name="Normal 2 8 2 2 3 4" xfId="23636" xr:uid="{9E181D39-B81F-483A-9C7C-3EC22345FEBD}"/>
    <cellStyle name="Normal 2 8 2 2 4" xfId="10907" xr:uid="{12677312-95F7-4A0B-8162-DB975484BFFE}"/>
    <cellStyle name="Normal 2 8 2 2 5" xfId="17405" xr:uid="{308B3E88-96CD-4B42-83D5-54BAE62A1505}"/>
    <cellStyle name="Normal 2 8 2 2 6" xfId="21709" xr:uid="{06761690-F811-46C2-B776-D9F82A3B8AE3}"/>
    <cellStyle name="Normal 2 8 2 3" xfId="5446" xr:uid="{1512DA30-D56C-4D97-85D2-7D85E89CAC5B}"/>
    <cellStyle name="Normal 2 8 2 3 2" xfId="8971" xr:uid="{7FE169FC-155C-4E15-BEFC-BC69E4AEBC28}"/>
    <cellStyle name="Normal 2 8 2 3 2 2" xfId="15679" xr:uid="{8D84E62A-5FE8-446D-8904-3C69AD011545}"/>
    <cellStyle name="Normal 2 8 2 3 2 3" xfId="20108" xr:uid="{9285093D-A6E2-494E-B602-6B69A83EC5A5}"/>
    <cellStyle name="Normal 2 8 2 3 2 4" xfId="24142" xr:uid="{C682F851-1A30-41CF-8731-CA40C781DAFC}"/>
    <cellStyle name="Normal 2 8 2 3 3" xfId="12155" xr:uid="{62F3DB60-4951-4B59-87D7-86818360D9EE}"/>
    <cellStyle name="Normal 2 8 2 3 4" xfId="18074" xr:uid="{56C4DE19-1C0E-48AE-AD17-DA04817054EF}"/>
    <cellStyle name="Normal 2 8 2 3 5" xfId="22214" xr:uid="{F6301436-7E31-43E2-87D2-72D334509232}"/>
    <cellStyle name="Normal 2 8 2 4" xfId="6382" xr:uid="{5CD0ABF7-6DBC-431B-BCD5-F3770CEBB050}"/>
    <cellStyle name="Normal 2 8 2 4 2" xfId="13090" xr:uid="{B4F2FE76-EB75-4FD5-8D07-5B2C7EC1E3D3}"/>
    <cellStyle name="Normal 2 8 2 4 3" xfId="18717" xr:uid="{1EA59F05-EB29-4D83-BC95-BAA9041D9FB7}"/>
    <cellStyle name="Normal 2 8 2 4 4" xfId="22837" xr:uid="{974DE32D-3ED3-43BB-86AC-CA654ADC7898}"/>
    <cellStyle name="Normal 2 8 2 5" xfId="9620" xr:uid="{223A768A-519A-4E9D-A26E-7572EFDC04C0}"/>
    <cellStyle name="Normal 2 8 2 6" xfId="16313" xr:uid="{CF1E19EB-DD97-4810-B670-F2CBFE5DC6AE}"/>
    <cellStyle name="Normal 2 8 2 7" xfId="20910" xr:uid="{12264E3C-A5C3-47AC-986B-4E82CD90295F}"/>
    <cellStyle name="Normal 2 8 3" xfId="4148" xr:uid="{35A12077-DDBD-4FAD-9828-4AE3BBF996F5}"/>
    <cellStyle name="Normal 2 8 4" xfId="3219" xr:uid="{4D9A6C20-90FB-471F-A891-061F1CD4532E}"/>
    <cellStyle name="Normal 2 9" xfId="255" xr:uid="{06AB070F-57F4-4549-AE89-785A6761E15A}"/>
    <cellStyle name="Normal 2 9 2" xfId="1169" xr:uid="{2E205FB6-BE12-4F42-AC15-6E2452DE40F3}"/>
    <cellStyle name="Normal 2 9 2 2" xfId="4274" xr:uid="{82D42760-EB0F-4F0F-9BC6-83352DBC55F6}"/>
    <cellStyle name="Normal 2 9 2 3" xfId="3345" xr:uid="{A2FF2E96-87D0-4C92-9C72-F0D36DE32A50}"/>
    <cellStyle name="Normal 2 9 3" xfId="2963" xr:uid="{F75FCFE8-68EB-4E69-A24B-98F174F8DEE5}"/>
    <cellStyle name="Normal 2 9 3 2" xfId="5449" xr:uid="{D2AEA553-A5BB-4339-8733-94EB73CFEA7C}"/>
    <cellStyle name="Normal 2 9 3 2 2" xfId="8974" xr:uid="{EAC70699-C439-409E-A1BA-0D8D4C311459}"/>
    <cellStyle name="Normal 2 9 3 2 2 2" xfId="15682" xr:uid="{9C9A2135-4C81-42D2-8536-BA15EC7B6D84}"/>
    <cellStyle name="Normal 2 9 3 2 2 3" xfId="20111" xr:uid="{08064E24-780F-44D6-9E19-1E95F61F537A}"/>
    <cellStyle name="Normal 2 9 3 2 2 4" xfId="24145" xr:uid="{52408567-3DDA-43C8-9022-67C291F17405}"/>
    <cellStyle name="Normal 2 9 3 2 3" xfId="12158" xr:uid="{D58E1F35-F9E7-4F12-80CD-C5FA0D14023C}"/>
    <cellStyle name="Normal 2 9 3 2 4" xfId="18077" xr:uid="{97D15069-FE64-417A-8C55-A2086775A701}"/>
    <cellStyle name="Normal 2 9 3 2 5" xfId="22217" xr:uid="{D46B6934-B294-401E-98FD-EAD38884B4F0}"/>
    <cellStyle name="Normal 2 9 3 3" xfId="7360" xr:uid="{B094D647-4868-4969-92E3-11F29A3551C7}"/>
    <cellStyle name="Normal 2 9 3 3 2" xfId="14068" xr:uid="{6E68CAC8-DF6F-41A3-AFCD-BA88ADE17E92}"/>
    <cellStyle name="Normal 2 9 3 3 3" xfId="19406" xr:uid="{044ADFFA-2169-4639-94C8-42D319A6F674}"/>
    <cellStyle name="Normal 2 9 3 3 4" xfId="23506" xr:uid="{2BD619DE-A6E9-482A-BD7B-F7B770E3B0D3}"/>
    <cellStyle name="Normal 2 9 3 4" xfId="10777" xr:uid="{1A6866E4-846B-4518-A46C-6D00D733262F}"/>
    <cellStyle name="Normal 2 9 3 5" xfId="17275" xr:uid="{7670DFEE-C23D-4B67-A8B8-A20772B90B4A}"/>
    <cellStyle name="Normal 2 9 3 6" xfId="21579" xr:uid="{AFF0166B-FFCE-42BC-AD03-29AF3B9C283A}"/>
    <cellStyle name="Normal 2 9 4" xfId="5448" xr:uid="{7ABE57C8-09F2-4E07-A8F6-449101A7C454}"/>
    <cellStyle name="Normal 2 9 4 2" xfId="8973" xr:uid="{23E9E7CB-60CC-4F08-8514-1815F8C60A2B}"/>
    <cellStyle name="Normal 2 9 4 2 2" xfId="15681" xr:uid="{493D513B-FCC6-4838-B349-8BC5EACB3416}"/>
    <cellStyle name="Normal 2 9 4 2 3" xfId="20110" xr:uid="{8C3509A4-AE8A-4722-9DE2-102F450586F1}"/>
    <cellStyle name="Normal 2 9 4 2 4" xfId="24144" xr:uid="{400F3E9E-D7DA-4F51-B1C3-3BBC76CE2285}"/>
    <cellStyle name="Normal 2 9 4 3" xfId="12157" xr:uid="{4C1142DE-E3EE-4A17-91E7-A3E4230D8FFA}"/>
    <cellStyle name="Normal 2 9 4 4" xfId="18076" xr:uid="{50AFA40A-895D-44F6-9600-7A23D803210C}"/>
    <cellStyle name="Normal 2 9 4 5" xfId="22216" xr:uid="{387FAA8F-650D-4ED3-9D7A-0E7AB7CD27DB}"/>
    <cellStyle name="Normal 2 9 5" xfId="6379" xr:uid="{AB928695-4E96-430F-AB82-DC4722C7AB8C}"/>
    <cellStyle name="Normal 2 9 5 2" xfId="13087" xr:uid="{18262534-A2F9-4303-903F-2F9911CD5423}"/>
    <cellStyle name="Normal 2 9 5 3" xfId="18714" xr:uid="{02777DA5-5F99-405C-982D-BD4B700EC4A2}"/>
    <cellStyle name="Normal 2 9 5 4" xfId="22834" xr:uid="{F451556F-6FEE-4B52-9DC0-65BEC4A69113}"/>
    <cellStyle name="Normal 2 9 6" xfId="9617" xr:uid="{699964E7-4799-45AA-A4C7-D303EBF728BF}"/>
    <cellStyle name="Normal 2 9 7" xfId="16310" xr:uid="{131F6662-677D-4908-AD1D-0E097EC1C4F0}"/>
    <cellStyle name="Normal 2 9 8" xfId="20907" xr:uid="{5B0BCBBC-6EA1-4290-8E78-70475868322E}"/>
    <cellStyle name="Normal 20" xfId="257" xr:uid="{38E3FC5D-FEB3-4FEB-A56F-415BF1375324}"/>
    <cellStyle name="Normal 20 2" xfId="1170" xr:uid="{F659D1D5-515A-448B-95E8-1DEF7380B76C}"/>
    <cellStyle name="Normal 20 2 2" xfId="2298" xr:uid="{2BE8AB0A-54E4-4E97-8055-F1237F006688}"/>
    <cellStyle name="Normal 20 2 2 2" xfId="4275" xr:uid="{E5CC1455-9DC7-4185-B5AF-895BB399EF75}"/>
    <cellStyle name="Normal 20 2 2 3" xfId="3346" xr:uid="{760CAE94-E73D-4DA0-B78B-86EF8279300F}"/>
    <cellStyle name="Normal 20 2 3" xfId="3073" xr:uid="{F1242F0D-00C7-4A57-BCC3-A9287D264AD5}"/>
    <cellStyle name="Normal 20 2 3 2" xfId="5451" xr:uid="{421714B7-DB84-42CD-AAAD-8F525A7E18AE}"/>
    <cellStyle name="Normal 20 2 3 2 2" xfId="8976" xr:uid="{793DF2E8-655E-4FAA-9346-E60F705637F4}"/>
    <cellStyle name="Normal 20 2 3 2 2 2" xfId="15684" xr:uid="{2C2875C2-FF16-4411-BC0B-5AFEB79B95F5}"/>
    <cellStyle name="Normal 20 2 3 2 2 3" xfId="20113" xr:uid="{BDFA17F7-18E2-4BA7-BC96-F8EC6F68170D}"/>
    <cellStyle name="Normal 20 2 3 2 2 4" xfId="24147" xr:uid="{080F1676-D9CB-42E8-9E0F-CBF258087E64}"/>
    <cellStyle name="Normal 20 2 3 2 3" xfId="12160" xr:uid="{75D3109A-7663-4DCF-8C23-C3D7D34CA420}"/>
    <cellStyle name="Normal 20 2 3 2 4" xfId="18079" xr:uid="{CFDE0E1C-0621-40D5-813A-915DB0BEB839}"/>
    <cellStyle name="Normal 20 2 3 2 5" xfId="22219" xr:uid="{89DA9DEA-036A-4BBA-82D3-1B9BCAA264DC}"/>
    <cellStyle name="Normal 20 2 3 3" xfId="7470" xr:uid="{2F0C074C-281C-416E-A473-E379F114B8C8}"/>
    <cellStyle name="Normal 20 2 3 3 2" xfId="14178" xr:uid="{A9A1CC02-C1A1-4FE4-9137-BF2E2DB0868C}"/>
    <cellStyle name="Normal 20 2 3 3 3" xfId="19516" xr:uid="{BCB5788E-0386-4572-B84E-41299BC8543D}"/>
    <cellStyle name="Normal 20 2 3 3 4" xfId="23616" xr:uid="{335905A5-F641-41FD-84D1-E11452BAE053}"/>
    <cellStyle name="Normal 20 2 3 4" xfId="10887" xr:uid="{7260DAC0-D80F-4172-ACBF-3769B61EE09F}"/>
    <cellStyle name="Normal 20 2 3 5" xfId="17385" xr:uid="{6BABD244-F953-4E46-8890-6F1608B03EA1}"/>
    <cellStyle name="Normal 20 2 3 6" xfId="21689" xr:uid="{EBCC361F-8A64-46F9-9A7F-3F2D926BCAFC}"/>
    <cellStyle name="Normal 20 3" xfId="2299" xr:uid="{4DFE2518-4D1E-4FBC-A50E-A787962305F7}"/>
    <cellStyle name="Normal 20 3 2" xfId="4145" xr:uid="{12E88612-9920-427C-8E98-7C27C36826FC}"/>
    <cellStyle name="Normal 20 3 3" xfId="3216" xr:uid="{F8DBBE79-5D96-4C3F-915E-0833C1EED81A}"/>
    <cellStyle name="Normal 20 4" xfId="2835" xr:uid="{EB08EC46-BB9C-4F4A-A4E1-7F8428177092}"/>
    <cellStyle name="Normal 20 4 2" xfId="5452" xr:uid="{42C23DF0-05BB-4E4E-8F06-D5DB767B72B6}"/>
    <cellStyle name="Normal 20 4 2 2" xfId="8977" xr:uid="{1052639F-9708-495B-89A3-A9FFB04EC8C1}"/>
    <cellStyle name="Normal 20 4 2 2 2" xfId="15685" xr:uid="{DF782FC8-7250-4277-9D90-706E9814ABA1}"/>
    <cellStyle name="Normal 20 4 2 2 3" xfId="20114" xr:uid="{0E3406F7-AE63-4B28-8912-FAD59DC99B83}"/>
    <cellStyle name="Normal 20 4 2 2 4" xfId="24148" xr:uid="{5118C747-3E15-47E6-A3B5-9B417266F270}"/>
    <cellStyle name="Normal 20 4 2 3" xfId="12161" xr:uid="{F43E50DA-A964-4A2B-AFB5-4C8B991C1E40}"/>
    <cellStyle name="Normal 20 4 2 4" xfId="18080" xr:uid="{73E89552-D890-4476-BE48-DE4FA1DB397B}"/>
    <cellStyle name="Normal 20 4 2 5" xfId="22220" xr:uid="{9491074F-63E3-40B4-AA8B-E5B2FC6E9C6A}"/>
    <cellStyle name="Normal 20 4 3" xfId="7233" xr:uid="{DD976DAB-D5E7-4925-9F8A-B91450043FA6}"/>
    <cellStyle name="Normal 20 4 3 2" xfId="13941" xr:uid="{E156086B-4F11-4F86-81A1-832A97430799}"/>
    <cellStyle name="Normal 20 4 3 3" xfId="19280" xr:uid="{7B788866-1A7E-43A4-978F-1421860B5A11}"/>
    <cellStyle name="Normal 20 4 3 4" xfId="23380" xr:uid="{C8769CA6-A792-4358-BCB7-0EB27C104B7E}"/>
    <cellStyle name="Normal 20 4 4" xfId="10651" xr:uid="{3EFDB43C-1163-4BEB-B4C0-9224AC3C936E}"/>
    <cellStyle name="Normal 20 4 5" xfId="17149" xr:uid="{B770C42E-3339-4FE6-B1E2-E1FB3E643556}"/>
    <cellStyle name="Normal 20 4 6" xfId="21453" xr:uid="{FC8AB107-02D2-43FB-9635-9F645E47E856}"/>
    <cellStyle name="Normal 20 5" xfId="5450" xr:uid="{4D33EF81-28D8-4EF1-8168-1C7835A14005}"/>
    <cellStyle name="Normal 20 5 2" xfId="8975" xr:uid="{56AB4F55-3652-433E-8AB0-81EC9893EB7E}"/>
    <cellStyle name="Normal 20 5 2 2" xfId="15683" xr:uid="{C1327E36-2CF8-4B61-A772-478A42063C75}"/>
    <cellStyle name="Normal 20 5 2 3" xfId="20112" xr:uid="{3325EEDD-AC01-4EB9-A37A-8A99A0AB341C}"/>
    <cellStyle name="Normal 20 5 2 4" xfId="24146" xr:uid="{95B3B9AB-5636-4100-8C57-DE98149064E2}"/>
    <cellStyle name="Normal 20 5 3" xfId="12159" xr:uid="{69BE90A5-E58A-4EBD-B266-D5CF0E19B4EF}"/>
    <cellStyle name="Normal 20 5 4" xfId="18078" xr:uid="{EA4021B3-7622-4CE8-804F-3C94BFF9EFFC}"/>
    <cellStyle name="Normal 20 5 5" xfId="22218" xr:uid="{1BB05702-D4FF-41FB-844A-4113988EF384}"/>
    <cellStyle name="Normal 20 6" xfId="6381" xr:uid="{0469F24B-65FF-435A-B15C-133E61B233DF}"/>
    <cellStyle name="Normal 20 6 2" xfId="13089" xr:uid="{5617251E-253F-4352-9427-66D8F8202808}"/>
    <cellStyle name="Normal 20 6 3" xfId="18716" xr:uid="{2F59FF0C-8ACE-4063-9EA8-6EE738201CC0}"/>
    <cellStyle name="Normal 20 6 4" xfId="22836" xr:uid="{E1BF65FA-8946-4613-A943-D9C22DAF3BD2}"/>
    <cellStyle name="Normal 20 7" xfId="9619" xr:uid="{C01620AC-CF5B-49A5-A118-81C560F6350F}"/>
    <cellStyle name="Normal 20 8" xfId="16312" xr:uid="{69117029-674A-4195-9AE4-0BF19EFF22FA}"/>
    <cellStyle name="Normal 20 9" xfId="20909" xr:uid="{601844EC-B304-4AA0-9702-CE2E70555395}"/>
    <cellStyle name="Normal 200" xfId="1171" xr:uid="{45691C2A-450A-4A61-A03A-2B84E5B6FE6D}"/>
    <cellStyle name="Normal 201" xfId="1172" xr:uid="{528AC96E-5B67-4420-A2BF-7B133E7A74EF}"/>
    <cellStyle name="Normal 202" xfId="94" xr:uid="{8100576B-1DFA-4FD5-9131-457F2594B28F}"/>
    <cellStyle name="Normal 203" xfId="1173" xr:uid="{80B9C1DB-4772-4B7B-9AF9-C44B70FF8DB2}"/>
    <cellStyle name="Normal 204" xfId="1174" xr:uid="{41E70A19-1B73-4892-BBF0-C55AAF17DC1A}"/>
    <cellStyle name="Normal 205" xfId="1175" xr:uid="{48160E10-01EC-4D29-A2BC-CB1C3C11CBEA}"/>
    <cellStyle name="Normal 206" xfId="1176" xr:uid="{036AA912-64B6-47E8-B203-AF3CA8B2A0C2}"/>
    <cellStyle name="Normal 206 2" xfId="3151" xr:uid="{DEBD71B1-033F-4C92-93DC-9D50256AC763}"/>
    <cellStyle name="Normal 206 2 2" xfId="5454" xr:uid="{09A1C42A-9904-4FD9-AA2A-1ED865017988}"/>
    <cellStyle name="Normal 206 2 2 2" xfId="8979" xr:uid="{8E55228C-0222-497D-890B-7BC181907F6A}"/>
    <cellStyle name="Normal 206 2 2 2 2" xfId="15687" xr:uid="{B4EE9863-8BC3-4B8F-8C42-6C9B7B5298B6}"/>
    <cellStyle name="Normal 206 2 2 2 3" xfId="20116" xr:uid="{77186F27-8686-4547-9BF7-197898564469}"/>
    <cellStyle name="Normal 206 2 2 2 4" xfId="24150" xr:uid="{4382F0C9-BFEE-428A-9BD1-551A1F42928D}"/>
    <cellStyle name="Normal 206 2 2 3" xfId="12163" xr:uid="{8864C4DA-83DD-4D98-BCC8-6F9C12796CAA}"/>
    <cellStyle name="Normal 206 2 2 4" xfId="18082" xr:uid="{59360154-C5C4-46A0-9962-2B80DAB10AF5}"/>
    <cellStyle name="Normal 206 2 2 5" xfId="22222" xr:uid="{0AE473BD-CB2C-4CE4-BA64-62CDE27D3D76}"/>
    <cellStyle name="Normal 206 2 3" xfId="7549" xr:uid="{C2C3137A-0CDD-40CE-BAFD-15DEF8FACC55}"/>
    <cellStyle name="Normal 206 2 3 2" xfId="14257" xr:uid="{061205DF-3BA8-445E-9618-CCFEA0039921}"/>
    <cellStyle name="Normal 206 2 3 3" xfId="19595" xr:uid="{112ED3ED-C493-480C-B36D-D981501D303A}"/>
    <cellStyle name="Normal 206 2 3 4" xfId="23695" xr:uid="{592F16E5-F20D-4CAB-B6AE-AD438310F24B}"/>
    <cellStyle name="Normal 206 2 4" xfId="10965" xr:uid="{E59F02DF-47B2-45F4-BC33-FCE4BCA5C00A}"/>
    <cellStyle name="Normal 206 2 5" xfId="17463" xr:uid="{8BEABEA7-722C-4D46-AE55-F449773A3A93}"/>
    <cellStyle name="Normal 206 2 6" xfId="21767" xr:uid="{C92219C6-BB45-4CC8-A091-B6D9885F29C8}"/>
    <cellStyle name="Normal 206 3" xfId="5453" xr:uid="{A32FE2B9-4D7F-427D-A003-2C4E0F3D5255}"/>
    <cellStyle name="Normal 206 3 2" xfId="8978" xr:uid="{BE94D4DC-7C99-4F88-B272-AE35B2102C76}"/>
    <cellStyle name="Normal 206 3 2 2" xfId="15686" xr:uid="{AC832B0F-0A55-400C-9FEE-51AE4DF83B1D}"/>
    <cellStyle name="Normal 206 3 2 3" xfId="20115" xr:uid="{C36CD574-3CA2-4594-B699-7839E084E8D0}"/>
    <cellStyle name="Normal 206 3 2 4" xfId="24149" xr:uid="{82DC7361-81D1-49EA-8FB7-15664A372C88}"/>
    <cellStyle name="Normal 206 3 3" xfId="12162" xr:uid="{A3DFB50E-3AB2-445F-ADA8-E536D02B459C}"/>
    <cellStyle name="Normal 206 3 4" xfId="18081" xr:uid="{6D8EE033-0394-4469-BB73-E7AE0137F486}"/>
    <cellStyle name="Normal 206 3 5" xfId="22221" xr:uid="{BDACC899-5AAC-456D-A6A3-1BED9FB238AB}"/>
    <cellStyle name="Normal 206 4" xfId="6444" xr:uid="{64E98462-30B1-4612-9AFC-34E09CBBB641}"/>
    <cellStyle name="Normal 206 4 2" xfId="13152" xr:uid="{F72242AF-01EF-413D-8788-AF138846D1BC}"/>
    <cellStyle name="Normal 206 4 3" xfId="18777" xr:uid="{AC9CEA33-11DE-41E2-9998-0534A60A02D2}"/>
    <cellStyle name="Normal 206 4 4" xfId="22897" xr:uid="{A7AF7AA0-7FEB-4F69-B6F6-9E4E1B1EC472}"/>
    <cellStyle name="Normal 206 5" xfId="9717" xr:uid="{A5D3D1F4-7992-421F-A15F-DF1CDEBA002C}"/>
    <cellStyle name="Normal 206 6" xfId="16584" xr:uid="{2E267729-C91B-4827-A4F1-8BE200CE1573}"/>
    <cellStyle name="Normal 206 7" xfId="20970" xr:uid="{57F760D8-A21D-48A2-88D1-6DA120BA79B2}"/>
    <cellStyle name="Normal 207" xfId="1177" xr:uid="{D2BF88A7-0EF1-4488-BAD3-1AFAA5B40DCD}"/>
    <cellStyle name="Normal 207 2" xfId="4276" xr:uid="{2BD75EDF-9179-4463-8BAD-F4EE900D0235}"/>
    <cellStyle name="Normal 207 3" xfId="3347" xr:uid="{454CD053-50A4-48CB-A322-72A20AE201BB}"/>
    <cellStyle name="Normal 208" xfId="1178" xr:uid="{E7E13297-9C60-49F8-B3C7-6111704CA8FB}"/>
    <cellStyle name="Normal 208 2" xfId="4277" xr:uid="{912D6224-1EE2-4687-AE73-4D04FE4E53D8}"/>
    <cellStyle name="Normal 208 3" xfId="3348" xr:uid="{2E67DE60-4EAB-415C-95B0-1BC83E27E644}"/>
    <cellStyle name="Normal 209" xfId="1179" xr:uid="{0F88509F-8C16-4E9A-A826-35451A1D560E}"/>
    <cellStyle name="Normal 209 2" xfId="4278" xr:uid="{F07B5911-C119-49C8-834C-DBE65DB3C421}"/>
    <cellStyle name="Normal 209 3" xfId="3349" xr:uid="{7C9641FD-CF89-4093-89E1-E9DA59CEE03F}"/>
    <cellStyle name="Normal 21" xfId="268" xr:uid="{E8C21149-9AF3-443F-831B-A42E791DE70D}"/>
    <cellStyle name="Normal 21 2" xfId="1180" xr:uid="{52B72131-462D-4FBD-86C6-110CD2A4289B}"/>
    <cellStyle name="Normal 21 2 2" xfId="2300" xr:uid="{B4F760FA-7AC5-4A6A-8395-7A772AE8E7EA}"/>
    <cellStyle name="Normal 21 2 2 2" xfId="4279" xr:uid="{4B9B0DD4-FBC2-4692-AFE7-ACF96A79B1C6}"/>
    <cellStyle name="Normal 21 2 2 3" xfId="3350" xr:uid="{D9C2A35B-75F8-4570-A25F-44A0CF64C6BE}"/>
    <cellStyle name="Normal 21 2 3" xfId="2952" xr:uid="{38818399-22CE-4772-AC19-AE71B8F82C88}"/>
    <cellStyle name="Normal 21 2 3 2" xfId="5455" xr:uid="{A5026D69-A072-4472-BD18-83170FB0BF2B}"/>
    <cellStyle name="Normal 21 2 3 2 2" xfId="8980" xr:uid="{1C0C2303-8F1D-454A-8B6D-197E6A1E712F}"/>
    <cellStyle name="Normal 21 2 3 2 2 2" xfId="15688" xr:uid="{A5209AF6-2225-45C6-A4EA-FC87F60038BE}"/>
    <cellStyle name="Normal 21 2 3 2 2 3" xfId="20117" xr:uid="{B3725472-21E1-4DD8-B25A-9A0CE6EE3DC6}"/>
    <cellStyle name="Normal 21 2 3 2 2 4" xfId="24151" xr:uid="{576DB0D6-FBD5-4BAA-84D8-5B305EEADDE4}"/>
    <cellStyle name="Normal 21 2 3 2 3" xfId="12164" xr:uid="{B6464F0F-3307-42DE-8669-9A43E3D3DE50}"/>
    <cellStyle name="Normal 21 2 3 2 4" xfId="18083" xr:uid="{266BEEE2-AAD3-4B1B-BD1F-EF8EBE017B61}"/>
    <cellStyle name="Normal 21 2 3 2 5" xfId="22223" xr:uid="{2A657301-AA95-4DD5-B3E5-0729BFBCD854}"/>
    <cellStyle name="Normal 21 2 3 3" xfId="7349" xr:uid="{09D7336C-FC2B-4105-8B02-237BDFA30944}"/>
    <cellStyle name="Normal 21 2 3 3 2" xfId="14057" xr:uid="{10152873-10F5-4968-B36F-E2C8EF9B28E5}"/>
    <cellStyle name="Normal 21 2 3 3 3" xfId="19396" xr:uid="{D09E5E0C-512E-403E-BABA-59EE41B38686}"/>
    <cellStyle name="Normal 21 2 3 3 4" xfId="23496" xr:uid="{240E6DB2-6860-4AA1-B2A5-6756C40D4B40}"/>
    <cellStyle name="Normal 21 2 3 4" xfId="10767" xr:uid="{C6A369F0-0D60-470B-95EA-DB6E3C8BA384}"/>
    <cellStyle name="Normal 21 2 3 5" xfId="17265" xr:uid="{EB92AC34-036A-4B1E-8749-AAADE0DFE29A}"/>
    <cellStyle name="Normal 21 2 3 6" xfId="21569" xr:uid="{CF753E27-4BB0-4712-93F5-BB2C622FAE6B}"/>
    <cellStyle name="Normal 21 3" xfId="2301" xr:uid="{AAC41FE7-0ADC-4915-AB1A-DBE82988B167}"/>
    <cellStyle name="Normal 21 3 2" xfId="4154" xr:uid="{2C820334-AE77-4077-822D-02B5ED57A237}"/>
    <cellStyle name="Normal 21 3 3" xfId="3225" xr:uid="{18726F0E-4070-4054-BCD4-574AC1A76E09}"/>
    <cellStyle name="Normal 210" xfId="269" xr:uid="{56970B58-3EB5-48A4-91E4-21B1B8EBB6C9}"/>
    <cellStyle name="Normal 210 2" xfId="3101" xr:uid="{EAF11E8D-C53E-4105-B0E2-CF74F3CA374D}"/>
    <cellStyle name="Normal 210 2 2" xfId="5457" xr:uid="{4D57A40E-C746-4F5B-B533-4F69B02C9D8B}"/>
    <cellStyle name="Normal 210 2 2 2" xfId="8982" xr:uid="{5FAF9664-99B8-4DEE-B9B0-61CBBCAE9E83}"/>
    <cellStyle name="Normal 210 2 2 2 2" xfId="15690" xr:uid="{8F3A0D4F-C9AB-4AA3-9634-A1B777397D4D}"/>
    <cellStyle name="Normal 210 2 2 2 3" xfId="20119" xr:uid="{8389A2DF-3C91-49EC-874C-6701F07A6912}"/>
    <cellStyle name="Normal 210 2 2 2 4" xfId="24153" xr:uid="{C9844452-3A85-465F-9A3C-352E10A1F8DE}"/>
    <cellStyle name="Normal 210 2 2 3" xfId="12166" xr:uid="{36153996-08D6-4C6F-A30F-EA6F9EBF1015}"/>
    <cellStyle name="Normal 210 2 2 4" xfId="18085" xr:uid="{1E3B9DD2-6C69-42D8-9279-0C08D9B1A257}"/>
    <cellStyle name="Normal 210 2 2 5" xfId="22225" xr:uid="{D79597F3-CE63-4469-AB47-25EEA4F76FE6}"/>
    <cellStyle name="Normal 210 2 3" xfId="7498" xr:uid="{005EB9DD-9B0B-40C4-9F56-C879F0E0BE27}"/>
    <cellStyle name="Normal 210 2 3 2" xfId="14206" xr:uid="{2F6B51FC-3C6E-4DD4-AFD6-4749534A4403}"/>
    <cellStyle name="Normal 210 2 3 3" xfId="19544" xr:uid="{3FFEC67D-BCC3-4694-B711-83D2881087F4}"/>
    <cellStyle name="Normal 210 2 3 4" xfId="23644" xr:uid="{8268EEC7-5A54-483C-87FE-77EB094D3D7D}"/>
    <cellStyle name="Normal 210 2 4" xfId="10915" xr:uid="{080E8CAC-A8EB-450E-932F-3476523BDA90}"/>
    <cellStyle name="Normal 210 2 5" xfId="17413" xr:uid="{F8D912DB-9051-4C6A-8517-B6F4C369DCCD}"/>
    <cellStyle name="Normal 210 2 6" xfId="21717" xr:uid="{57722960-14DB-435D-926C-BCBA57D6C3B1}"/>
    <cellStyle name="Normal 210 3" xfId="5456" xr:uid="{CFDDD876-EF35-488A-B559-DC213B4AA9C6}"/>
    <cellStyle name="Normal 210 3 2" xfId="8981" xr:uid="{AF01E155-56D8-494E-82FE-B6E06FEB4EFE}"/>
    <cellStyle name="Normal 210 3 2 2" xfId="15689" xr:uid="{6ED4EE53-1F12-41ED-BF7A-92DF7E983A84}"/>
    <cellStyle name="Normal 210 3 2 3" xfId="20118" xr:uid="{F978D2B2-6287-493F-AF87-BA5834260FF1}"/>
    <cellStyle name="Normal 210 3 2 4" xfId="24152" xr:uid="{70984DBF-9B28-447E-97E6-4165E0777CB6}"/>
    <cellStyle name="Normal 210 3 3" xfId="12165" xr:uid="{7FB1D8C8-337F-4AFE-85BD-5775937635D8}"/>
    <cellStyle name="Normal 210 3 4" xfId="18084" xr:uid="{1C74245C-DC6D-406B-A722-2EDF0A8029F6}"/>
    <cellStyle name="Normal 210 3 5" xfId="22224" xr:uid="{058A93A8-A1EE-447C-91F3-11A21B34C704}"/>
    <cellStyle name="Normal 210 4" xfId="6389" xr:uid="{70AEE9DB-1D3D-44BA-8A94-71D729BE6A93}"/>
    <cellStyle name="Normal 210 4 2" xfId="13097" xr:uid="{1865177B-32E4-4216-B1B0-BCC841C42A6F}"/>
    <cellStyle name="Normal 210 4 3" xfId="18723" xr:uid="{D273C032-A460-4759-9D9A-3E5F9981A72A}"/>
    <cellStyle name="Normal 210 4 4" xfId="22843" xr:uid="{D9D27911-6726-4D4C-B944-DB6AE5C12F68}"/>
    <cellStyle name="Normal 210 5" xfId="9626" xr:uid="{859E85D2-8702-42D5-8E52-BC6815A2DDFB}"/>
    <cellStyle name="Normal 210 6" xfId="16319" xr:uid="{4B51AAE6-3DA3-4A9F-8236-B2125482BD65}"/>
    <cellStyle name="Normal 210 7" xfId="20916" xr:uid="{CD429DC1-73A4-4693-AB41-0B8D5D099B28}"/>
    <cellStyle name="Normal 211" xfId="2142" xr:uid="{CE736ECC-D98C-4C6F-B960-CF47B8126343}"/>
    <cellStyle name="Normal 211 2" xfId="4932" xr:uid="{D1EA0200-58F9-4EC6-BC9B-EDBABF22C496}"/>
    <cellStyle name="Normal 211 3" xfId="4115" xr:uid="{DE773E52-8942-4F32-B362-09BD579D2307}"/>
    <cellStyle name="Normal 211 4" xfId="3157" xr:uid="{ACEB12CA-5C6E-4991-9FC8-E02D62559DE9}"/>
    <cellStyle name="Normal 211 5" xfId="5458" xr:uid="{8449530E-57D2-4A2D-AA51-822A16236689}"/>
    <cellStyle name="Normal 211 5 2" xfId="8983" xr:uid="{F95B203D-066B-46FD-B1BF-9961C2E0DEC1}"/>
    <cellStyle name="Normal 211 5 2 2" xfId="15691" xr:uid="{42000090-2D31-4A9F-B15E-4688E0DC0B0D}"/>
    <cellStyle name="Normal 211 5 2 3" xfId="20120" xr:uid="{ACDFCC21-3ABA-4ACC-A50B-27ED98FFEDFD}"/>
    <cellStyle name="Normal 211 5 2 4" xfId="24154" xr:uid="{308EE272-7F6F-40DE-AE87-28092BFA11F2}"/>
    <cellStyle name="Normal 211 5 3" xfId="12167" xr:uid="{F1EBBCC0-297D-4A39-86A5-C66F6C40D926}"/>
    <cellStyle name="Normal 211 5 4" xfId="18086" xr:uid="{B31F0219-C338-49B4-81D6-14D6300B1D1C}"/>
    <cellStyle name="Normal 211 5 5" xfId="22226" xr:uid="{C1DBEF0F-6719-4638-8ED6-A5DC0D833017}"/>
    <cellStyle name="Normal 211 6" xfId="6737" xr:uid="{5C34DA12-DD7A-47FD-B27A-0760755FCC6F}"/>
    <cellStyle name="Normal 211 6 2" xfId="13445" xr:uid="{B478FE48-AC7E-446A-831A-33E20B87C32F}"/>
    <cellStyle name="Normal 211 6 3" xfId="18804" xr:uid="{C796DA7E-B531-4847-825D-0B9D6613DE9D}"/>
    <cellStyle name="Normal 211 6 4" xfId="22905" xr:uid="{A39EADCA-F417-4813-83A0-5ED6E77FA5C5}"/>
    <cellStyle name="Normal 211 7" xfId="10066" xr:uid="{E865D595-9FF4-472F-A29D-1B65D7164722}"/>
    <cellStyle name="Normal 211 8" xfId="16668" xr:uid="{C0BEF29D-93F5-4D66-AB09-5D06FE0115FF}"/>
    <cellStyle name="Normal 211 9" xfId="20978" xr:uid="{C3DA83F7-AF20-42AC-AA1E-14745B254C55}"/>
    <cellStyle name="Normal 212" xfId="2145" xr:uid="{2D5275DE-84C0-4D4C-BA95-C8F0834BBC03}"/>
    <cellStyle name="Normal 212 2" xfId="5459" xr:uid="{B07DA866-51E4-4A50-90F4-14B3404A05D5}"/>
    <cellStyle name="Normal 212 2 2" xfId="8984" xr:uid="{03CF04DA-82B8-4C8A-8332-26A84B53BAB6}"/>
    <cellStyle name="Normal 212 2 2 2" xfId="15692" xr:uid="{D45B19C7-6A24-4DF1-97B7-96F00532B608}"/>
    <cellStyle name="Normal 212 2 2 3" xfId="20121" xr:uid="{795C9803-3AA2-4C30-A1B7-792EF9B0D6BE}"/>
    <cellStyle name="Normal 212 2 2 4" xfId="24155" xr:uid="{3E8DCEB4-B288-446A-94DF-1688E040959D}"/>
    <cellStyle name="Normal 212 2 3" xfId="12168" xr:uid="{0CC613FF-AB62-4D47-9982-9A7DF8C45C61}"/>
    <cellStyle name="Normal 212 2 4" xfId="18087" xr:uid="{90DF442D-06EB-463F-81CB-73CF2413DB9F}"/>
    <cellStyle name="Normal 212 2 5" xfId="22227" xr:uid="{43C42559-43A4-4A35-A29F-02FFB564CA54}"/>
    <cellStyle name="Normal 212 3" xfId="6738" xr:uid="{CD5B30B1-8EA5-41BC-8800-7A54C50D910F}"/>
    <cellStyle name="Normal 212 3 2" xfId="13446" xr:uid="{302BAC5F-07C4-44FB-A54A-EB992B67279F}"/>
    <cellStyle name="Normal 212 3 3" xfId="18805" xr:uid="{90457807-2A31-42E7-B198-BEE909BCE5DC}"/>
    <cellStyle name="Normal 212 3 4" xfId="22906" xr:uid="{FCBA3071-C5F0-4AF6-81B6-B6C413C14F2A}"/>
    <cellStyle name="Normal 212 4" xfId="10067" xr:uid="{E9A6F7A2-F874-4D7C-AB81-D2E3020B7E87}"/>
    <cellStyle name="Normal 212 5" xfId="16669" xr:uid="{AEA482C3-B369-4D95-A5E1-4C14D154C09D}"/>
    <cellStyle name="Normal 212 6" xfId="20979" xr:uid="{5F02A42E-AF1F-44D7-8666-AD30EFF9FF69}"/>
    <cellStyle name="Normal 213" xfId="2652" xr:uid="{D52C2EA3-379E-41E1-8944-D4E4214C589C}"/>
    <cellStyle name="Normal 213 2" xfId="5460" xr:uid="{D49B322C-9D29-4CAE-B549-EFE0D59E2FAD}"/>
    <cellStyle name="Normal 213 2 2" xfId="8985" xr:uid="{875CDB02-B611-45AE-8C1E-35B72DA70BC9}"/>
    <cellStyle name="Normal 213 2 2 2" xfId="15693" xr:uid="{2F05F847-4055-4F4C-985D-F6DC9DFE7B93}"/>
    <cellStyle name="Normal 213 2 2 3" xfId="20122" xr:uid="{661CB691-A911-4E33-B2C8-A419CE4F0296}"/>
    <cellStyle name="Normal 213 2 2 4" xfId="24156" xr:uid="{2F8C77EF-0EC7-4BA9-B0F3-A745A39A6E33}"/>
    <cellStyle name="Normal 213 2 3" xfId="12169" xr:uid="{E6ACEC7A-C5B4-44C8-83AC-3811948932B8}"/>
    <cellStyle name="Normal 213 2 4" xfId="18088" xr:uid="{BBC7F7D3-3F8F-4C68-BE16-5B0E64DC661A}"/>
    <cellStyle name="Normal 213 2 5" xfId="22228" xr:uid="{836C1C18-ADA0-4F6F-A162-A327FB94A602}"/>
    <cellStyle name="Normal 213 3" xfId="7054" xr:uid="{6E7638EB-7D4A-4CED-A59F-5D7605DEBCD7}"/>
    <cellStyle name="Normal 213 3 2" xfId="13762" xr:uid="{B24776BB-DAE1-4B51-9DCC-3A0589287FAF}"/>
    <cellStyle name="Normal 213 3 3" xfId="19101" xr:uid="{D2E84322-2AB4-465A-A65B-D07C51160240}"/>
    <cellStyle name="Normal 213 3 4" xfId="23201" xr:uid="{C9327440-9416-4E7D-A240-B46B713AAA0C}"/>
    <cellStyle name="Normal 213 4" xfId="10471" xr:uid="{E5B69477-89E4-40D0-9B13-94B4F959218D}"/>
    <cellStyle name="Normal 213 5" xfId="16970" xr:uid="{DD86D810-72E8-414D-8703-7CDB5FD51B76}"/>
    <cellStyle name="Normal 213 6" xfId="21274" xr:uid="{72822672-107B-4F00-8619-468EA27CCCA0}"/>
    <cellStyle name="Normal 214" xfId="4933" xr:uid="{7295C07B-8076-4A3F-AD49-8BBF5581BA0C}"/>
    <cellStyle name="Normal 214 2" xfId="5461" xr:uid="{0E83A173-6BB5-45C9-8879-C27FD25CFB6E}"/>
    <cellStyle name="Normal 214 2 2" xfId="8986" xr:uid="{90241E6F-6094-4EAA-A033-DB3154ABE1C8}"/>
    <cellStyle name="Normal 214 2 2 2" xfId="15694" xr:uid="{FA23E91D-A8B6-4F5A-9E4A-0AAADABA73B0}"/>
    <cellStyle name="Normal 214 2 2 3" xfId="20123" xr:uid="{C4A9CA34-3360-4799-A6D8-E6BAE90D0524}"/>
    <cellStyle name="Normal 214 2 2 4" xfId="24157" xr:uid="{FF78F319-15FC-4910-9839-F56599B093CD}"/>
    <cellStyle name="Normal 214 2 3" xfId="12170" xr:uid="{EDF45AA2-1942-4B87-B74F-EC6984381008}"/>
    <cellStyle name="Normal 214 2 4" xfId="18089" xr:uid="{5883A7F2-8E12-40E0-BFF2-1E147B376EC6}"/>
    <cellStyle name="Normal 214 2 5" xfId="22229" xr:uid="{70F53CBC-829D-4DE6-8CA7-086C234B808E}"/>
    <cellStyle name="Normal 214 3" xfId="8531" xr:uid="{2A61B9B0-4637-40E6-8ACD-62DADFE48585}"/>
    <cellStyle name="Normal 214 3 2" xfId="15239" xr:uid="{79633F64-6205-498C-B954-9ED49B4E33BF}"/>
    <cellStyle name="Normal 214 3 3" xfId="19668" xr:uid="{5B359289-5CC0-4303-8565-75003C421F9D}"/>
    <cellStyle name="Normal 214 3 4" xfId="23702" xr:uid="{DF8088F5-0000-4785-8B32-35BC073FC94C}"/>
    <cellStyle name="Normal 214 4" xfId="11652" xr:uid="{35630B00-3CD3-4A26-B729-22C448726E70}"/>
    <cellStyle name="Normal 214 5" xfId="17635" xr:uid="{7C91B3F8-A3A2-489A-B31A-2CD8D41D0D51}"/>
    <cellStyle name="Normal 214 6" xfId="21775" xr:uid="{159448B0-5DF2-45BE-9452-072262B28C7F}"/>
    <cellStyle name="Normal 215" xfId="64" xr:uid="{DBBED93A-0F83-4584-A0C6-26666B2D87BA}"/>
    <cellStyle name="Normal 215 2" xfId="9508" xr:uid="{03536D11-CCE6-4F6F-956A-0CAD940780EE}"/>
    <cellStyle name="Normal 216" xfId="9499" xr:uid="{CF813267-DA72-4926-BB16-CF675BC653E3}"/>
    <cellStyle name="Normal 216 2" xfId="16207" xr:uid="{FC4603EA-61AB-4A59-AF73-9440D7AC7665}"/>
    <cellStyle name="Normal 217" xfId="9500" xr:uid="{0E9BDC68-6977-4B6A-BAB6-B99BFAC62CE9}"/>
    <cellStyle name="Normal 218" xfId="16208" xr:uid="{E5B73DBE-A129-4163-B0B7-17AA365CFFE9}"/>
    <cellStyle name="Normal 219" xfId="16209" xr:uid="{A91C0FF5-CD2D-41D0-8F4C-4ACDC6671C7E}"/>
    <cellStyle name="Normal 22" xfId="1181" xr:uid="{04642BB8-3513-494D-85BB-FDD78697916E}"/>
    <cellStyle name="Normal 22 2" xfId="1182" xr:uid="{D9DA1D9D-2AC8-41F6-844A-064F7BA2B159}"/>
    <cellStyle name="Normal 22 2 2" xfId="4281" xr:uid="{DC923558-1196-454E-8B1F-EE64ECCD441D}"/>
    <cellStyle name="Normal 22 2 3" xfId="3352" xr:uid="{9E329F54-F0B9-4FCC-8030-DA151B3A4C09}"/>
    <cellStyle name="Normal 22 3" xfId="3184" xr:uid="{E4D6247C-4CEB-4082-A9CA-CB36D2BCBC53}"/>
    <cellStyle name="Normal 22 3 2" xfId="5462" xr:uid="{3EBE66A7-B7A5-4D01-A891-4EE9ABE650CD}"/>
    <cellStyle name="Normal 22 3 2 2" xfId="8987" xr:uid="{8916F2F0-E24C-44A5-962B-590468AF2E57}"/>
    <cellStyle name="Normal 22 3 2 2 2" xfId="15695" xr:uid="{FA28C706-FEDB-4A31-93D1-1CABADF08F22}"/>
    <cellStyle name="Normal 22 3 2 2 3" xfId="20124" xr:uid="{1A391BDE-A3B9-483B-8AB8-AC5E9B07F267}"/>
    <cellStyle name="Normal 22 3 2 2 4" xfId="24158" xr:uid="{5BC27502-E56B-4A3D-95C7-5D588D6EF6A0}"/>
    <cellStyle name="Normal 22 3 2 3" xfId="12171" xr:uid="{97944F05-ABE2-4B8B-9D3D-4026DBE211F6}"/>
    <cellStyle name="Normal 22 3 2 4" xfId="18090" xr:uid="{EF1693C5-8398-44A9-8C4A-09C0DB9A0137}"/>
    <cellStyle name="Normal 22 3 2 5" xfId="22230" xr:uid="{A9616E67-3C38-4016-A22A-EEDFCB9F023D}"/>
    <cellStyle name="Normal 22 3 3" xfId="7566" xr:uid="{08D35DAF-8C47-4899-B70C-5507F813EBC5}"/>
    <cellStyle name="Normal 22 3 3 2" xfId="14274" xr:uid="{E39C78A4-D7EB-49DA-B9F7-18ACF0FEB903}"/>
    <cellStyle name="Normal 22 3 3 3" xfId="19601" xr:uid="{56E8606B-DD8C-4899-824C-8073F058FDE0}"/>
    <cellStyle name="Normal 22 3 3 4" xfId="23701" xr:uid="{DC6B0F73-4811-44E3-B16F-456A42BDF78E}"/>
    <cellStyle name="Normal 22 3 4" xfId="10971" xr:uid="{087FC335-7ABB-426F-A511-4F0183FA19D9}"/>
    <cellStyle name="Normal 22 3 5" xfId="17470" xr:uid="{DF160FED-D9FC-47EE-88A2-15ED4323FBE9}"/>
    <cellStyle name="Normal 22 3 6" xfId="21774" xr:uid="{E04E96EE-A783-4616-ADB8-218227C1079D}"/>
    <cellStyle name="Normal 22 4" xfId="4280" xr:uid="{C7FF5341-8558-447E-A550-DBFE3525AC39}"/>
    <cellStyle name="Normal 22 5" xfId="3351" xr:uid="{46490D49-5BDB-4F0F-954A-C84D866655D3}"/>
    <cellStyle name="Normal 220" xfId="20806" xr:uid="{40A71DA4-8812-41EE-9296-A0F270C3E8D6}"/>
    <cellStyle name="Normal 221" xfId="20808" xr:uid="{8E4448C6-E3DE-4B18-B0BE-899334D4E215}"/>
    <cellStyle name="Normal 222" xfId="20819" xr:uid="{651BF0E6-EDCA-4809-96C0-8AB7A9D19C3F}"/>
    <cellStyle name="Normal 223" xfId="21773" xr:uid="{9F93B915-8BAC-4920-8970-85D884A1AAB6}"/>
    <cellStyle name="Normal 224" xfId="20807" xr:uid="{BDD5CA46-1AF9-4FA9-B4B1-7676408C238F}"/>
    <cellStyle name="Normal 225" xfId="52" xr:uid="{D07FA6A7-D7EB-4793-8A6A-FD46A39B6295}"/>
    <cellStyle name="Normal 23" xfId="1183" xr:uid="{6DAA817F-B17C-44E2-819C-9B38F0B2564A}"/>
    <cellStyle name="Normal 23 2" xfId="4282" xr:uid="{5248D42A-6D32-49EF-BFAE-D5AFF298769B}"/>
    <cellStyle name="Normal 23 3" xfId="3353" xr:uid="{431C5081-54BC-4C88-9C65-30AA69217629}"/>
    <cellStyle name="Normal 24" xfId="1184" xr:uid="{78FB2623-887D-4DC8-9EC2-E625EEE82CEB}"/>
    <cellStyle name="Normal 24 2" xfId="4283" xr:uid="{9457037B-3866-4C07-81E8-8BC742DC0938}"/>
    <cellStyle name="Normal 24 3" xfId="3354" xr:uid="{7FD5EC65-B481-4337-8C13-66FFB0AAC735}"/>
    <cellStyle name="Normal 25" xfId="1185" xr:uid="{CFE9ED31-3F30-4D80-ADB0-335B9E4EDF5E}"/>
    <cellStyle name="Normal 25 2" xfId="1186" xr:uid="{99A547A6-0BED-49CD-958D-18A344BCF5E9}"/>
    <cellStyle name="Normal 25 2 2" xfId="4285" xr:uid="{0A47FF69-CAD6-48A2-8B8D-02B5EDF2BBB3}"/>
    <cellStyle name="Normal 25 2 3" xfId="3356" xr:uid="{6884FF13-603E-4F2B-B96B-5BAB360CE8FB}"/>
    <cellStyle name="Normal 25 3" xfId="4284" xr:uid="{04678FAD-3018-4FD4-B7EF-0121A62D1C19}"/>
    <cellStyle name="Normal 25 4" xfId="3355" xr:uid="{FC6E3698-AF7A-4331-991F-B6FFA4E1ECB7}"/>
    <cellStyle name="Normal 26" xfId="1187" xr:uid="{F23FA763-D942-46D9-BE70-8434A7418A58}"/>
    <cellStyle name="Normal 26 2" xfId="1188" xr:uid="{CF905CCF-0CA3-4614-930E-13C290D7CB0A}"/>
    <cellStyle name="Normal 26 2 2" xfId="4287" xr:uid="{43881E7F-002B-4E68-8A2D-ACA52B24059F}"/>
    <cellStyle name="Normal 26 2 3" xfId="3358" xr:uid="{748EF7FA-FB3D-4FEC-BDE4-C1245F859976}"/>
    <cellStyle name="Normal 26 3" xfId="4286" xr:uid="{62686E6B-6988-4360-9BC4-3C464A5C07F2}"/>
    <cellStyle name="Normal 26 4" xfId="3357" xr:uid="{CE0B322A-DB2C-4FDB-8C70-CBF83529B9ED}"/>
    <cellStyle name="Normal 27" xfId="1189" xr:uid="{DE424B23-8FE8-4F75-BD56-767C794133D7}"/>
    <cellStyle name="Normal 27 2" xfId="4288" xr:uid="{6F7B3B4F-93A8-4C4D-9522-3110CFB8EBDE}"/>
    <cellStyle name="Normal 27 3" xfId="3359" xr:uid="{0C30C7ED-CA05-4906-86D7-CCB673488648}"/>
    <cellStyle name="Normal 28" xfId="1190" xr:uid="{532D00CF-503B-4D9A-89B8-1256ADD555FC}"/>
    <cellStyle name="Normal 28 2" xfId="1191" xr:uid="{B2BDB727-0292-42CB-A22E-CB4C067F8A68}"/>
    <cellStyle name="Normal 28 2 2" xfId="4290" xr:uid="{71318821-27EA-41B1-8771-2995C00A4FD7}"/>
    <cellStyle name="Normal 28 2 3" xfId="3361" xr:uid="{2A7D957F-7010-48AD-BBB3-426D8AE3730A}"/>
    <cellStyle name="Normal 28 3" xfId="4289" xr:uid="{788C09DC-0DE1-4DDC-81CE-F7C4EA0AC883}"/>
    <cellStyle name="Normal 28 4" xfId="3360" xr:uid="{A7CB22B8-BD49-470B-AD25-D8C5A100FC7F}"/>
    <cellStyle name="Normal 29" xfId="1192" xr:uid="{2D47BA58-5803-43C5-8BB8-8AB6F609DA94}"/>
    <cellStyle name="Normal 29 2" xfId="1193" xr:uid="{CFFFD56F-BBE0-4DAD-BBA0-67000DE334ED}"/>
    <cellStyle name="Normal 29 2 2" xfId="4292" xr:uid="{2DEE3C52-E39A-4E64-B55E-B67EF84E6DB1}"/>
    <cellStyle name="Normal 29 2 3" xfId="3363" xr:uid="{FD4FE5FE-BF1F-46E8-8C28-FFE3928D31F8}"/>
    <cellStyle name="Normal 29 3" xfId="4291" xr:uid="{A9429A06-CB62-437F-8724-8A1173E0D1D1}"/>
    <cellStyle name="Normal 29 4" xfId="3362" xr:uid="{72C0F22D-E13C-4280-AC01-3145610A501A}"/>
    <cellStyle name="Normal 3" xfId="57" xr:uid="{043F7DE3-4203-42A9-804A-A8F467A9BB85}"/>
    <cellStyle name="Normal 3 10" xfId="53" xr:uid="{7EC8967B-681F-4CD4-A435-BAA0DAA20F64}"/>
    <cellStyle name="Normal 3 10 2" xfId="4293" xr:uid="{E617780D-033B-4351-886F-12220908A55C}"/>
    <cellStyle name="Normal 3 10 3" xfId="3364" xr:uid="{9FF7866D-9C8F-456A-9E01-4D521E7C38D0}"/>
    <cellStyle name="Normal 3 11" xfId="1194" xr:uid="{C63869FC-F16A-4AB8-9E11-31920923DEF8}"/>
    <cellStyle name="Normal 3 11 2" xfId="4294" xr:uid="{29F1A2A9-4199-41AC-9A2E-59E6C66B926F}"/>
    <cellStyle name="Normal 3 11 3" xfId="3365" xr:uid="{B9A937D6-5C59-462E-AF13-259318DF9BFF}"/>
    <cellStyle name="Normal 3 12" xfId="1195" xr:uid="{70A9CE16-ED2A-4B48-95EF-68D7CD7A4CE4}"/>
    <cellStyle name="Normal 3 12 2" xfId="4295" xr:uid="{0677FEDF-D6D4-4866-AA9C-C1A2C717EDE8}"/>
    <cellStyle name="Normal 3 12 3" xfId="3366" xr:uid="{F6A0DD38-230A-4609-B8C2-3FB71D819286}"/>
    <cellStyle name="Normal 3 13" xfId="1196" xr:uid="{92B1573D-A9EA-4EFA-BD35-2386B07502C8}"/>
    <cellStyle name="Normal 3 13 2" xfId="4296" xr:uid="{DD85813A-C3C6-40CC-9CDA-E8A2A7C7E485}"/>
    <cellStyle name="Normal 3 13 3" xfId="3367" xr:uid="{3A42DCB9-4B13-458D-91FD-7DDAC00280F2}"/>
    <cellStyle name="Normal 3 14" xfId="1197" xr:uid="{65D5A935-FF2A-464B-B371-0F9746A4C450}"/>
    <cellStyle name="Normal 3 14 2" xfId="4297" xr:uid="{0B19A8D9-4877-4201-AC2A-184F22CAD70B}"/>
    <cellStyle name="Normal 3 14 3" xfId="3368" xr:uid="{5B2071A1-E252-4DB9-8F04-1B673E9541BC}"/>
    <cellStyle name="Normal 3 15" xfId="1198" xr:uid="{AFFE6D37-FAD6-4FB7-8DB2-D3815C0861D5}"/>
    <cellStyle name="Normal 3 15 2" xfId="4298" xr:uid="{BCB1CA5F-ECE6-4EE3-9FB0-2BBE12309FF1}"/>
    <cellStyle name="Normal 3 15 3" xfId="3369" xr:uid="{4C5CACBC-EC3A-4285-B73E-8761224AD4CB}"/>
    <cellStyle name="Normal 3 16" xfId="1199" xr:uid="{095DEE63-641D-46D9-8A3B-B39791839F90}"/>
    <cellStyle name="Normal 3 16 2" xfId="4299" xr:uid="{D0D45DEF-935B-403B-8ACE-C25CB0E9AB35}"/>
    <cellStyle name="Normal 3 16 3" xfId="3370" xr:uid="{53D402B3-DB13-4471-81E9-40A71F335756}"/>
    <cellStyle name="Normal 3 17" xfId="1200" xr:uid="{FB3AE08A-BAB2-4D8E-BABE-F44B5D03F7A9}"/>
    <cellStyle name="Normal 3 17 2" xfId="4300" xr:uid="{3DB34AAE-F118-4941-B76D-469197D50CB6}"/>
    <cellStyle name="Normal 3 17 3" xfId="3371" xr:uid="{326A84BF-4E6C-4226-A6C2-2610A8153A59}"/>
    <cellStyle name="Normal 3 18" xfId="1201" xr:uid="{C4689AF8-6E6E-46F2-BE15-85D34988DC26}"/>
    <cellStyle name="Normal 3 18 2" xfId="4301" xr:uid="{44B88418-A08C-4ADF-BEC7-7EC60DA16074}"/>
    <cellStyle name="Normal 3 18 3" xfId="3372" xr:uid="{EBB5B98F-1B7F-4133-98B4-378120D05F11}"/>
    <cellStyle name="Normal 3 19" xfId="1202" xr:uid="{A53B503D-4E16-4760-8741-3605BDA373EC}"/>
    <cellStyle name="Normal 3 19 2" xfId="4302" xr:uid="{8BE58311-2AE1-43FC-898C-BBFEFB47C8AB}"/>
    <cellStyle name="Normal 3 19 3" xfId="3373" xr:uid="{7033EADE-CF71-43B5-9A94-FD15F47B0C99}"/>
    <cellStyle name="Normal 3 2" xfId="95" xr:uid="{9F84822B-6A74-4D88-8332-04524FE4AFA0}"/>
    <cellStyle name="Normal 3 2 2" xfId="230" xr:uid="{8AB90C7A-F827-40BB-BA2C-E88CC53D36C6}"/>
    <cellStyle name="Normal 3 2 2 2" xfId="231" xr:uid="{0CF8736D-7653-4E4D-A429-0275E24CF91D}"/>
    <cellStyle name="Normal 3 2 2 2 2" xfId="3054" xr:uid="{585198E6-C006-4FCE-BC7F-872E86E15459}"/>
    <cellStyle name="Normal 3 2 2 2 2 2" xfId="5464" xr:uid="{ABA03345-462D-4D66-9232-030A620C2EB5}"/>
    <cellStyle name="Normal 3 2 2 2 2 2 2" xfId="8989" xr:uid="{1817F7EF-AB08-431B-9155-3288CC0C1021}"/>
    <cellStyle name="Normal 3 2 2 2 2 2 2 2" xfId="15697" xr:uid="{9368E695-2AFE-4567-A4A9-ADA4B0A7B116}"/>
    <cellStyle name="Normal 3 2 2 2 2 2 2 3" xfId="20126" xr:uid="{71672070-970C-4B4E-AD8C-4017C5B0D76E}"/>
    <cellStyle name="Normal 3 2 2 2 2 2 2 4" xfId="24160" xr:uid="{CB8D2FD8-A44A-4325-B709-69B7ABBBA2C1}"/>
    <cellStyle name="Normal 3 2 2 2 2 2 3" xfId="12173" xr:uid="{5237C0E3-69A2-4F81-A23C-8EDE4D7212F9}"/>
    <cellStyle name="Normal 3 2 2 2 2 2 4" xfId="18092" xr:uid="{6D574CDD-EC81-4433-AE4F-283C7796C9A1}"/>
    <cellStyle name="Normal 3 2 2 2 2 2 5" xfId="22232" xr:uid="{E831326E-2702-47F7-847F-6ABDD791E428}"/>
    <cellStyle name="Normal 3 2 2 2 2 3" xfId="7451" xr:uid="{8B6691EC-D1E2-465F-94EB-703FA8F69812}"/>
    <cellStyle name="Normal 3 2 2 2 2 3 2" xfId="14159" xr:uid="{357AA5D1-C854-4980-9AD3-F270A5DD6FD3}"/>
    <cellStyle name="Normal 3 2 2 2 2 3 3" xfId="19497" xr:uid="{10326B9D-9BB5-4878-96C5-66EB8090B726}"/>
    <cellStyle name="Normal 3 2 2 2 2 3 4" xfId="23597" xr:uid="{D7DAD094-DF17-4A56-913F-AC52F039B551}"/>
    <cellStyle name="Normal 3 2 2 2 2 4" xfId="10868" xr:uid="{B43E302E-4827-4046-A1DA-146651EA1123}"/>
    <cellStyle name="Normal 3 2 2 2 2 5" xfId="17366" xr:uid="{7C6097BC-0D72-4FD2-B3D7-451D1EA96055}"/>
    <cellStyle name="Normal 3 2 2 2 2 6" xfId="21670" xr:uid="{0E37E48C-FBBA-434C-B739-88F32F832EB1}"/>
    <cellStyle name="Normal 3 2 2 2 3" xfId="5463" xr:uid="{B0EC98E3-05E0-48B0-BBFA-BF0285486E6F}"/>
    <cellStyle name="Normal 3 2 2 2 3 2" xfId="8988" xr:uid="{B1A03525-A297-4890-B3BC-96DC4307DBDB}"/>
    <cellStyle name="Normal 3 2 2 2 3 2 2" xfId="15696" xr:uid="{FDB80582-D09D-4B9C-AE56-B5BCE6E14993}"/>
    <cellStyle name="Normal 3 2 2 2 3 2 3" xfId="20125" xr:uid="{FD85F084-E1F4-4402-BFC2-916DC0ECB2ED}"/>
    <cellStyle name="Normal 3 2 2 2 3 2 4" xfId="24159" xr:uid="{92C98114-343E-439B-BE24-BCA4D8E166D9}"/>
    <cellStyle name="Normal 3 2 2 2 3 3" xfId="12172" xr:uid="{72A13144-0A07-4916-BD18-ED114609975D}"/>
    <cellStyle name="Normal 3 2 2 2 3 4" xfId="18091" xr:uid="{C2B68F39-7420-46CA-9255-36CFA38EC2C5}"/>
    <cellStyle name="Normal 3 2 2 2 3 5" xfId="22231" xr:uid="{E642C19E-AF5E-4C9D-AB5E-92A358166F3E}"/>
    <cellStyle name="Normal 3 2 2 2 4" xfId="6359" xr:uid="{FC667179-80BB-408E-AB1D-374854A2C567}"/>
    <cellStyle name="Normal 3 2 2 2 4 2" xfId="13067" xr:uid="{4D676158-9262-40EA-8B56-FE45B9744ADB}"/>
    <cellStyle name="Normal 3 2 2 2 4 3" xfId="18696" xr:uid="{4AE93AD1-427F-47BE-B78A-604FF1F2BC0D}"/>
    <cellStyle name="Normal 3 2 2 2 4 4" xfId="22816" xr:uid="{2F44254E-4E78-4C62-9408-8FCEACF4B64A}"/>
    <cellStyle name="Normal 3 2 2 2 5" xfId="9597" xr:uid="{ADD66035-905E-48EA-9BBE-17CE61DB6621}"/>
    <cellStyle name="Normal 3 2 2 2 6" xfId="16292" xr:uid="{C73D37BB-3150-4746-8470-5B571891089A}"/>
    <cellStyle name="Normal 3 2 2 2 7" xfId="20889" xr:uid="{FE88ADC8-F2C3-4B8F-B7F4-584609EF34AB}"/>
    <cellStyle name="Normal 3 2 2 3" xfId="4149" xr:uid="{D028E075-CA83-4900-865E-CCC4C06FAC7E}"/>
    <cellStyle name="Normal 3 2 2 4" xfId="3220" xr:uid="{1E8A20D7-BC32-4E44-AF9B-921424A3949F}"/>
    <cellStyle name="Normal 3 2 3" xfId="232" xr:uid="{91FA2D2D-16E2-471F-8E1B-E78CD6ACD3C6}"/>
    <cellStyle name="Normal 3 2 3 2" xfId="233" xr:uid="{495F176E-5EDA-44E3-8DBF-FEEBDE0C8098}"/>
    <cellStyle name="Normal 3 2 3 2 2" xfId="2943" xr:uid="{40BC082B-53BB-44D7-843B-4740AEB3422B}"/>
    <cellStyle name="Normal 3 2 3 2 2 2" xfId="5467" xr:uid="{885EF818-AEC7-459C-81B1-3143DE4DA33D}"/>
    <cellStyle name="Normal 3 2 3 2 2 2 2" xfId="8992" xr:uid="{FD7125F6-5AC7-4CE4-966A-699C79D432BE}"/>
    <cellStyle name="Normal 3 2 3 2 2 2 2 2" xfId="15700" xr:uid="{6C22C3CF-EC91-4ECA-A613-A022FA453984}"/>
    <cellStyle name="Normal 3 2 3 2 2 2 2 3" xfId="20129" xr:uid="{89969D1A-213F-4089-9D40-A0D79FA922A2}"/>
    <cellStyle name="Normal 3 2 3 2 2 2 2 4" xfId="24163" xr:uid="{45C0DAD5-0148-40A0-8D68-54287C1569A1}"/>
    <cellStyle name="Normal 3 2 3 2 2 2 3" xfId="12176" xr:uid="{95751D6C-48DB-4CA2-A18C-811E16F7B2BE}"/>
    <cellStyle name="Normal 3 2 3 2 2 2 4" xfId="18095" xr:uid="{69662CBD-C84D-4B10-9D8B-B89A92C702F7}"/>
    <cellStyle name="Normal 3 2 3 2 2 2 5" xfId="22235" xr:uid="{441B3B35-81EB-48FF-A7F4-042BE9A16C89}"/>
    <cellStyle name="Normal 3 2 3 2 2 3" xfId="7340" xr:uid="{7ADBEC77-C486-4DC4-9A84-4730A6FA55FF}"/>
    <cellStyle name="Normal 3 2 3 2 2 3 2" xfId="14048" xr:uid="{126B0D72-9B37-4D19-A31A-FA483E6FDFFC}"/>
    <cellStyle name="Normal 3 2 3 2 2 3 3" xfId="19387" xr:uid="{D85B0BC0-26AA-4DE5-A890-9DEF79E0EDAA}"/>
    <cellStyle name="Normal 3 2 3 2 2 3 4" xfId="23487" xr:uid="{CFFB4ABF-EFE1-466C-A347-C162601B7F1F}"/>
    <cellStyle name="Normal 3 2 3 2 2 4" xfId="10758" xr:uid="{CF53A524-E0EB-42D0-8368-9C712BEC8CAD}"/>
    <cellStyle name="Normal 3 2 3 2 2 5" xfId="17256" xr:uid="{8467EC54-15F8-4A80-BFF4-0AC8DE25728C}"/>
    <cellStyle name="Normal 3 2 3 2 2 6" xfId="21560" xr:uid="{679F05B1-05F0-4A82-B10B-876E04F29473}"/>
    <cellStyle name="Normal 3 2 3 2 3" xfId="5466" xr:uid="{4F40E3A5-9790-4BF4-9D80-A936C8ECD161}"/>
    <cellStyle name="Normal 3 2 3 2 3 2" xfId="8991" xr:uid="{913B708B-DCB8-4F29-AF9F-81995EE10937}"/>
    <cellStyle name="Normal 3 2 3 2 3 2 2" xfId="15699" xr:uid="{61F64E17-A91B-4C68-AD8D-46E320A910B4}"/>
    <cellStyle name="Normal 3 2 3 2 3 2 3" xfId="20128" xr:uid="{7EAF479F-D7B3-4877-80B5-14B89763C0B0}"/>
    <cellStyle name="Normal 3 2 3 2 3 2 4" xfId="24162" xr:uid="{83F20DA0-BC7F-4B15-AED8-AC8F08F85BFD}"/>
    <cellStyle name="Normal 3 2 3 2 3 3" xfId="12175" xr:uid="{745380B5-6802-40B8-B4A8-49C27B5F3AF4}"/>
    <cellStyle name="Normal 3 2 3 2 3 4" xfId="18094" xr:uid="{8E85EE84-BC9E-46B2-A012-68295EEACBE2}"/>
    <cellStyle name="Normal 3 2 3 2 3 5" xfId="22234" xr:uid="{99ED7D63-9CA7-45DB-9BCB-773D98AA55BB}"/>
    <cellStyle name="Normal 3 2 3 2 4" xfId="6361" xr:uid="{C8409822-BB50-4DB8-A146-36FBDFD21B47}"/>
    <cellStyle name="Normal 3 2 3 2 4 2" xfId="13069" xr:uid="{C9776EBF-DF6D-45FC-BA3E-1C25ADA407C5}"/>
    <cellStyle name="Normal 3 2 3 2 4 3" xfId="18698" xr:uid="{153C2FEC-220D-43FB-AF80-0B9220A250B3}"/>
    <cellStyle name="Normal 3 2 3 2 4 4" xfId="22818" xr:uid="{CBA25189-CE73-43C9-9272-B81841437B6F}"/>
    <cellStyle name="Normal 3 2 3 2 5" xfId="9599" xr:uid="{D4922FA7-39A6-4D17-8906-722FC37D4D61}"/>
    <cellStyle name="Normal 3 2 3 2 6" xfId="16294" xr:uid="{F99F5E94-0234-47FB-B6D8-AD21ADB13A84}"/>
    <cellStyle name="Normal 3 2 3 2 7" xfId="20891" xr:uid="{163FB2FE-CE50-4BC2-952C-E381CD84FC81}"/>
    <cellStyle name="Normal 3 2 3 3" xfId="3091" xr:uid="{DA7CFE0B-07E2-4888-A690-9A7CD81535FF}"/>
    <cellStyle name="Normal 3 2 3 3 2" xfId="5468" xr:uid="{E8C2E74B-823F-47F3-A340-BCC3C85F60EF}"/>
    <cellStyle name="Normal 3 2 3 3 2 2" xfId="8993" xr:uid="{9B786C34-BA23-4CA0-A075-31866F57FAB8}"/>
    <cellStyle name="Normal 3 2 3 3 2 2 2" xfId="15701" xr:uid="{FCECEBF2-6E1B-4452-83BC-A352937CAA77}"/>
    <cellStyle name="Normal 3 2 3 3 2 2 3" xfId="20130" xr:uid="{7D4A0F1D-F401-4A1D-9EEE-0694FA811AA4}"/>
    <cellStyle name="Normal 3 2 3 3 2 2 4" xfId="24164" xr:uid="{4B1EE76D-4F51-44F8-876D-EE42D53D8F4D}"/>
    <cellStyle name="Normal 3 2 3 3 2 3" xfId="12177" xr:uid="{31BD5B70-341E-4D39-9C84-8A11AD0E9542}"/>
    <cellStyle name="Normal 3 2 3 3 2 4" xfId="18096" xr:uid="{0D4F56CB-9BED-4D3D-A27F-DB190CE80FC0}"/>
    <cellStyle name="Normal 3 2 3 3 2 5" xfId="22236" xr:uid="{6E72612C-647D-4050-A9C4-ED9952A706D5}"/>
    <cellStyle name="Normal 3 2 3 3 3" xfId="7488" xr:uid="{94CAD168-A4FB-4281-AC9C-3E0A6A58D89C}"/>
    <cellStyle name="Normal 3 2 3 3 3 2" xfId="14196" xr:uid="{2ACAB668-C2B3-41A5-8FF7-C3689204D179}"/>
    <cellStyle name="Normal 3 2 3 3 3 3" xfId="19534" xr:uid="{67FA1465-A08F-48EA-9943-E6670826082B}"/>
    <cellStyle name="Normal 3 2 3 3 3 4" xfId="23634" xr:uid="{5283A89C-2B27-49C1-A3F7-E13E304E7484}"/>
    <cellStyle name="Normal 3 2 3 3 4" xfId="10905" xr:uid="{32F42835-1E7F-4BEE-97AC-EBB76D12F231}"/>
    <cellStyle name="Normal 3 2 3 3 5" xfId="17403" xr:uid="{CC0EE3EB-490B-442B-BD0F-8D6841418F89}"/>
    <cellStyle name="Normal 3 2 3 3 6" xfId="21707" xr:uid="{CB35D13C-6B46-4E8D-A6F7-523278769853}"/>
    <cellStyle name="Normal 3 2 3 4" xfId="5465" xr:uid="{453901D2-43F8-4E87-B043-A0BA793DB38E}"/>
    <cellStyle name="Normal 3 2 3 4 2" xfId="8990" xr:uid="{900F66E8-F851-4CB4-BDC6-326FD4BE0078}"/>
    <cellStyle name="Normal 3 2 3 4 2 2" xfId="15698" xr:uid="{7A1E767C-3740-4724-9827-2DE02371B2E0}"/>
    <cellStyle name="Normal 3 2 3 4 2 3" xfId="20127" xr:uid="{68EADC66-B816-4A7C-8979-05F44CD17D66}"/>
    <cellStyle name="Normal 3 2 3 4 2 4" xfId="24161" xr:uid="{8413709E-7471-4DF7-8E14-7E04700E825A}"/>
    <cellStyle name="Normal 3 2 3 4 3" xfId="12174" xr:uid="{DE6A52EA-428B-4AAD-B403-7C3927B7AAE2}"/>
    <cellStyle name="Normal 3 2 3 4 4" xfId="18093" xr:uid="{D84907EE-0D65-445F-BCA7-F1B7C8020A08}"/>
    <cellStyle name="Normal 3 2 3 4 5" xfId="22233" xr:uid="{B65A35AC-CB52-46E1-AF12-DFA689E4392D}"/>
    <cellStyle name="Normal 3 2 3 5" xfId="6360" xr:uid="{C913391F-44DD-4156-A24C-5DCFB5F7619E}"/>
    <cellStyle name="Normal 3 2 3 5 2" xfId="13068" xr:uid="{832E9B54-26EC-48A5-ADDC-ADDA1E6A1A79}"/>
    <cellStyle name="Normal 3 2 3 5 3" xfId="18697" xr:uid="{930A134C-11E6-4F60-A297-D92AA0F926DE}"/>
    <cellStyle name="Normal 3 2 3 5 4" xfId="22817" xr:uid="{F0F6C2D8-1B8D-4AD0-8886-F090A572CA41}"/>
    <cellStyle name="Normal 3 2 3 6" xfId="9598" xr:uid="{A827A1DE-E218-4E93-A8EF-ADB0C9CA5431}"/>
    <cellStyle name="Normal 3 2 3 7" xfId="16293" xr:uid="{0CD288EF-784C-435D-AF8E-CA066CE7B26D}"/>
    <cellStyle name="Normal 3 2 3 8" xfId="20890" xr:uid="{FBD36D77-42CF-451D-950E-843BE558E8CF}"/>
    <cellStyle name="Normal 3 2 4" xfId="234" xr:uid="{A8075D4F-98BE-4BB5-BDEC-15F712AEB07B}"/>
    <cellStyle name="Normal 3 2 4 2" xfId="3108" xr:uid="{BFD974E0-BC2C-4AAE-81B3-C9EC8614508D}"/>
    <cellStyle name="Normal 3 2 4 2 2" xfId="5470" xr:uid="{89B2D473-C855-4EDB-92F9-C167D58954AE}"/>
    <cellStyle name="Normal 3 2 4 2 2 2" xfId="8995" xr:uid="{7BD59C95-3D62-4F2C-A60B-5DA094BC3D92}"/>
    <cellStyle name="Normal 3 2 4 2 2 2 2" xfId="15703" xr:uid="{96AFBFDE-316D-4E82-A385-E0712E12A406}"/>
    <cellStyle name="Normal 3 2 4 2 2 2 3" xfId="20132" xr:uid="{36D23540-C9B5-426C-A3B9-DBFD6128E7A1}"/>
    <cellStyle name="Normal 3 2 4 2 2 2 4" xfId="24166" xr:uid="{4A09ACA5-9F85-4A6A-9DC5-78C6F21B0C9B}"/>
    <cellStyle name="Normal 3 2 4 2 2 3" xfId="12179" xr:uid="{48E60545-CEBD-449B-BED5-74F9CAF23A8E}"/>
    <cellStyle name="Normal 3 2 4 2 2 4" xfId="18098" xr:uid="{12D51B4E-8460-4AA8-A675-D4949E532AF3}"/>
    <cellStyle name="Normal 3 2 4 2 2 5" xfId="22238" xr:uid="{ABA3C830-5956-4698-9B1C-0FC8FD7029BD}"/>
    <cellStyle name="Normal 3 2 4 2 3" xfId="7505" xr:uid="{5E3DC34C-2C8D-4E81-B8DB-7E3BA40CC7B5}"/>
    <cellStyle name="Normal 3 2 4 2 3 2" xfId="14213" xr:uid="{9F0AF718-9E48-46F9-99FD-1B1A84EBC8D2}"/>
    <cellStyle name="Normal 3 2 4 2 3 3" xfId="19551" xr:uid="{21C3401C-47CF-426D-A7E2-4A6FA845B6FC}"/>
    <cellStyle name="Normal 3 2 4 2 3 4" xfId="23651" xr:uid="{7779D91E-9FCB-4BDC-BD94-756C39C7FD5F}"/>
    <cellStyle name="Normal 3 2 4 2 4" xfId="10922" xr:uid="{FE628B45-8B09-429C-B6F7-0562C165CB5B}"/>
    <cellStyle name="Normal 3 2 4 2 5" xfId="17420" xr:uid="{18A02E1A-1240-44EC-B810-83F4704D0A92}"/>
    <cellStyle name="Normal 3 2 4 2 6" xfId="21724" xr:uid="{14E8F5A8-2002-49EE-AB0A-7860B2EDE25B}"/>
    <cellStyle name="Normal 3 2 4 3" xfId="5469" xr:uid="{38927F5C-2E96-4BCE-BC34-83F7F29253BE}"/>
    <cellStyle name="Normal 3 2 4 3 2" xfId="8994" xr:uid="{F3D92548-9F1E-49A7-99CA-0CB0E9335C94}"/>
    <cellStyle name="Normal 3 2 4 3 2 2" xfId="15702" xr:uid="{62FBDA9E-E305-4E89-918A-9DE43F816206}"/>
    <cellStyle name="Normal 3 2 4 3 2 3" xfId="20131" xr:uid="{47970782-2536-40D0-894E-5F43073B58E0}"/>
    <cellStyle name="Normal 3 2 4 3 2 4" xfId="24165" xr:uid="{EAD07A89-7600-46C1-ACBF-0F393994EB87}"/>
    <cellStyle name="Normal 3 2 4 3 3" xfId="12178" xr:uid="{B5212132-E7A0-478A-A4FA-7ACCD4B9F4C8}"/>
    <cellStyle name="Normal 3 2 4 3 4" xfId="18097" xr:uid="{F45D74AE-BCC4-4B7D-BDAF-CA62931BC949}"/>
    <cellStyle name="Normal 3 2 4 3 5" xfId="22237" xr:uid="{AC917581-17D6-4646-B915-EFD2FA687F35}"/>
    <cellStyle name="Normal 3 2 4 4" xfId="6362" xr:uid="{145DEB04-0B40-470B-9BDE-97228867FB1D}"/>
    <cellStyle name="Normal 3 2 4 4 2" xfId="13070" xr:uid="{726E1172-A7AE-46E2-9A3D-8810280A195C}"/>
    <cellStyle name="Normal 3 2 4 4 3" xfId="18699" xr:uid="{C78E30BD-4DEF-452F-8CDB-3E6FA08C571B}"/>
    <cellStyle name="Normal 3 2 4 4 4" xfId="22819" xr:uid="{C79DE944-C99B-4CB1-89E1-0ADA9F69F3E1}"/>
    <cellStyle name="Normal 3 2 4 5" xfId="9600" xr:uid="{9109C845-87E7-4EE9-82F6-6C01E8381EF1}"/>
    <cellStyle name="Normal 3 2 4 6" xfId="16295" xr:uid="{A03D2245-B90A-4295-BA31-967594805B76}"/>
    <cellStyle name="Normal 3 2 4 7" xfId="20892" xr:uid="{CA65500E-2519-455B-A998-2B92E5D1BFFB}"/>
    <cellStyle name="Normal 3 20" xfId="1203" xr:uid="{C36DB7B5-1795-4A52-AD05-B281D445DA47}"/>
    <cellStyle name="Normal 3 20 2" xfId="4303" xr:uid="{E6E4A176-D9F8-473C-99F0-6301397DC91F}"/>
    <cellStyle name="Normal 3 20 3" xfId="3374" xr:uid="{0467CD75-6662-4534-886A-6C0C42C4D90F}"/>
    <cellStyle name="Normal 3 21" xfId="1204" xr:uid="{738CA296-93C5-462A-8FBE-0CFAEF97D7E4}"/>
    <cellStyle name="Normal 3 21 2" xfId="4304" xr:uid="{9BA49FE8-27EC-4A91-9671-3435C6FE9AAA}"/>
    <cellStyle name="Normal 3 21 3" xfId="3375" xr:uid="{9C49E774-F64C-49E6-BA5C-5CB4B08C856E}"/>
    <cellStyle name="Normal 3 22" xfId="1205" xr:uid="{A8D65CAA-8761-416B-BBA2-C22802D160C9}"/>
    <cellStyle name="Normal 3 22 2" xfId="4305" xr:uid="{0036199A-0D5B-4801-A5E3-CBF32FCC4080}"/>
    <cellStyle name="Normal 3 22 3" xfId="3376" xr:uid="{1CABFDF1-0A84-469E-82B4-EE3A04E79393}"/>
    <cellStyle name="Normal 3 23" xfId="1206" xr:uid="{3DC1F209-952B-4093-8CAD-1AD556A09272}"/>
    <cellStyle name="Normal 3 23 2" xfId="4306" xr:uid="{5CBD3C3D-AE88-488A-8B9D-237AB4683C12}"/>
    <cellStyle name="Normal 3 23 3" xfId="3377" xr:uid="{6C4DE1B1-9762-44AD-AA8A-7927A89AB2B5}"/>
    <cellStyle name="Normal 3 24" xfId="1207" xr:uid="{D148800E-00CC-4D00-8167-8A7A41575170}"/>
    <cellStyle name="Normal 3 24 2" xfId="4307" xr:uid="{B13F184F-C8ED-4C34-83B3-52C3DDDA8E91}"/>
    <cellStyle name="Normal 3 24 3" xfId="3378" xr:uid="{A05C0E18-645F-4FF2-B543-E7CCAAF88867}"/>
    <cellStyle name="Normal 3 25" xfId="1208" xr:uid="{69F7E94D-EB86-4EFA-B2DA-445FB687FD45}"/>
    <cellStyle name="Normal 3 25 2" xfId="4308" xr:uid="{8481E05C-BF79-4F97-A187-68508C9C12ED}"/>
    <cellStyle name="Normal 3 25 3" xfId="3379" xr:uid="{BB99D519-1D5A-478D-B314-580D043B4314}"/>
    <cellStyle name="Normal 3 26" xfId="1209" xr:uid="{EB8BA2D5-75A9-4FCB-A68D-D64708133C8B}"/>
    <cellStyle name="Normal 3 26 2" xfId="4309" xr:uid="{E2925F2C-5117-4D8E-ACC7-4D66B69D983A}"/>
    <cellStyle name="Normal 3 26 3" xfId="3380" xr:uid="{DD65B805-C9D8-48B9-B08B-9295C1F6EA8E}"/>
    <cellStyle name="Normal 3 27" xfId="1210" xr:uid="{B12890EB-153C-4CAE-8EE4-086E62DB80DE}"/>
    <cellStyle name="Normal 3 27 2" xfId="4310" xr:uid="{703C23C5-7404-49C1-A9DD-1E71FA480693}"/>
    <cellStyle name="Normal 3 27 3" xfId="3381" xr:uid="{21A351ED-E8FB-43E0-8C5B-D4B3ABDCE4CD}"/>
    <cellStyle name="Normal 3 28" xfId="1211" xr:uid="{4D376288-2BDA-480C-A0B5-63A1ACB46D30}"/>
    <cellStyle name="Normal 3 28 2" xfId="3152" xr:uid="{3B3D1166-484B-46F1-ADCB-509B27197858}"/>
    <cellStyle name="Normal 3 28 2 2" xfId="5472" xr:uid="{56C48E2D-2B56-4E96-980E-82D4289A7963}"/>
    <cellStyle name="Normal 3 28 2 2 2" xfId="8997" xr:uid="{84FEAA6E-28FC-4AD2-AAB7-1C4A036D0258}"/>
    <cellStyle name="Normal 3 28 2 2 2 2" xfId="15705" xr:uid="{CAA9961A-B3B5-4114-8C93-7B0CF248D252}"/>
    <cellStyle name="Normal 3 28 2 2 2 3" xfId="20134" xr:uid="{6333D3B0-FCB8-4483-9125-3657A9A0FCF1}"/>
    <cellStyle name="Normal 3 28 2 2 2 4" xfId="24168" xr:uid="{5DD6F0A2-8AB2-471C-9A82-1A731B6B2791}"/>
    <cellStyle name="Normal 3 28 2 2 3" xfId="12181" xr:uid="{2E0AB88D-1AE9-4A2E-86C6-7CC0FE39BFB2}"/>
    <cellStyle name="Normal 3 28 2 2 4" xfId="18100" xr:uid="{53460842-B1D6-48B1-AC9D-5A3A23683046}"/>
    <cellStyle name="Normal 3 28 2 2 5" xfId="22240" xr:uid="{88AC4522-BFB3-46AB-8623-2435817CD5CB}"/>
    <cellStyle name="Normal 3 28 2 3" xfId="7550" xr:uid="{3EB83BD8-D77C-486D-90A0-CDE6491EED07}"/>
    <cellStyle name="Normal 3 28 2 3 2" xfId="14258" xr:uid="{708E2082-AB53-4175-A62D-0F88FE20888B}"/>
    <cellStyle name="Normal 3 28 2 3 3" xfId="19596" xr:uid="{AC1592CD-BE47-4686-A30C-ED1D5BE29994}"/>
    <cellStyle name="Normal 3 28 2 3 4" xfId="23696" xr:uid="{D1DD1551-0A55-4B3A-B5FD-83C521C907BF}"/>
    <cellStyle name="Normal 3 28 2 4" xfId="10966" xr:uid="{C9B58F01-A8B1-496A-ABD9-1537768CDDC5}"/>
    <cellStyle name="Normal 3 28 2 5" xfId="17464" xr:uid="{B3EFBF63-6FD3-44EA-9FB8-ECC819AE04B7}"/>
    <cellStyle name="Normal 3 28 2 6" xfId="21768" xr:uid="{DB76DC21-E67C-4955-BBF1-2320DC059E1F}"/>
    <cellStyle name="Normal 3 28 3" xfId="5471" xr:uid="{277AF230-A4AA-400E-9C2E-09146AA9C0FB}"/>
    <cellStyle name="Normal 3 28 3 2" xfId="8996" xr:uid="{92A4AE4F-C225-436D-9008-ADD28FEA6C9E}"/>
    <cellStyle name="Normal 3 28 3 2 2" xfId="15704" xr:uid="{1DA970E4-22F7-4760-B929-DFAA089424F7}"/>
    <cellStyle name="Normal 3 28 3 2 3" xfId="20133" xr:uid="{8F413A6A-E9E8-4CC1-8B46-0F9AADE1EA68}"/>
    <cellStyle name="Normal 3 28 3 2 4" xfId="24167" xr:uid="{10659981-6862-4078-AFF5-ECD785443CDC}"/>
    <cellStyle name="Normal 3 28 3 3" xfId="12180" xr:uid="{43F95A1D-66CC-414B-816B-24C3CEBEF2C2}"/>
    <cellStyle name="Normal 3 28 3 4" xfId="18099" xr:uid="{2743FF2B-4D5C-486A-8380-1DA7F2FC03EB}"/>
    <cellStyle name="Normal 3 28 3 5" xfId="22239" xr:uid="{E3DB3E8F-6A8D-4BA8-89B2-25BD66F144CB}"/>
    <cellStyle name="Normal 3 28 4" xfId="6445" xr:uid="{4C9B34B9-76C3-4096-BB9D-B3160AC1A8B2}"/>
    <cellStyle name="Normal 3 28 4 2" xfId="13153" xr:uid="{8EBA5519-4F3E-488B-8D31-E2B5240A7C62}"/>
    <cellStyle name="Normal 3 28 4 3" xfId="18778" xr:uid="{5B0DEDE3-EB47-4902-9615-04E354868A62}"/>
    <cellStyle name="Normal 3 28 4 4" xfId="22898" xr:uid="{43F03B92-FC78-4062-ACF0-A6CC76000BA6}"/>
    <cellStyle name="Normal 3 28 5" xfId="9718" xr:uid="{0A658D32-DDEE-4F85-84D3-14D7ED4FB9B0}"/>
    <cellStyle name="Normal 3 28 6" xfId="16585" xr:uid="{37DD2AA7-77D2-487B-9C23-D84F178E762B}"/>
    <cellStyle name="Normal 3 28 7" xfId="20971" xr:uid="{0307CBF6-FD7A-428F-8875-2C95B4E759E2}"/>
    <cellStyle name="Normal 3 29" xfId="2144" xr:uid="{E209132A-EE21-47F9-97F6-6DC5A7675C94}"/>
    <cellStyle name="Normal 3 29 2" xfId="3159" xr:uid="{AC04191F-8C20-4149-9716-7317DD9B304B}"/>
    <cellStyle name="Normal 3 29 3" xfId="5473" xr:uid="{C1EE9049-5E6E-4203-9C79-EA8A3EFD1B5F}"/>
    <cellStyle name="Normal 3 3" xfId="96" xr:uid="{6E6BE39A-D4B1-4FB2-95A4-72FC59CE266F}"/>
    <cellStyle name="Normal 3 30" xfId="9505" xr:uid="{9D981A8A-A830-4D63-96FE-C10701E8B87A}"/>
    <cellStyle name="Normal 3 4" xfId="124" xr:uid="{861B9F1A-BC2E-4D7A-BE3A-B77C92F8EF32}"/>
    <cellStyle name="Normal 3 4 2" xfId="1213" xr:uid="{751ABF16-A156-4A51-B948-08995515BB83}"/>
    <cellStyle name="Normal 3 4 3" xfId="1212" xr:uid="{1A77B511-9692-475C-A790-533FBAF28757}"/>
    <cellStyle name="Normal 3 4 4" xfId="3180" xr:uid="{F178DF70-17A1-4FB2-9DFE-67AABC66B903}"/>
    <cellStyle name="Normal 3 5" xfId="261" xr:uid="{A5EE85C3-81AD-4E45-8F18-B402065C5A45}"/>
    <cellStyle name="Normal 3 5 2" xfId="4150" xr:uid="{AAB06165-60FE-4063-953B-07F2025D42AC}"/>
    <cellStyle name="Normal 3 5 3" xfId="3221" xr:uid="{C2F31385-2A0D-4C41-861B-2761653F7D10}"/>
    <cellStyle name="Normal 3 6" xfId="1214" xr:uid="{8427EA4B-9A70-41C5-95EC-924A33A5E1CD}"/>
    <cellStyle name="Normal 3 6 2" xfId="4311" xr:uid="{88F7374A-FE29-412B-A432-348EDD5DA4D6}"/>
    <cellStyle name="Normal 3 6 3" xfId="3382" xr:uid="{8C614BF5-6B1B-4625-9E67-422AB1857211}"/>
    <cellStyle name="Normal 3 7" xfId="1215" xr:uid="{70BDF4A5-4FA5-4039-A26B-4ABC04DA3200}"/>
    <cellStyle name="Normal 3 7 2" xfId="4312" xr:uid="{9DA251C8-2C22-40EA-B06A-C22448DF12A4}"/>
    <cellStyle name="Normal 3 7 3" xfId="3383" xr:uid="{22955FD8-43F2-4AC4-9E99-C00C76834A4F}"/>
    <cellStyle name="Normal 3 8" xfId="1216" xr:uid="{158B2B33-A0D6-49BE-A20A-23FA74A80340}"/>
    <cellStyle name="Normal 3 8 2" xfId="4313" xr:uid="{AE4C4183-9BDF-4089-B9C9-DF5CABCFE268}"/>
    <cellStyle name="Normal 3 8 3" xfId="3384" xr:uid="{7BC2FD59-3495-4A84-A72D-D47067ACB18C}"/>
    <cellStyle name="Normal 3 9" xfId="1217" xr:uid="{E9F18857-4673-4943-8844-C58DE3714774}"/>
    <cellStyle name="Normal 3 9 2" xfId="4314" xr:uid="{44AEA2E1-49A2-4E87-87F4-045E1763AB08}"/>
    <cellStyle name="Normal 3 9 3" xfId="3385" xr:uid="{82C9125A-6953-43B1-9768-3A5197CC3AAE}"/>
    <cellStyle name="Normal 30" xfId="1218" xr:uid="{98C312B2-D55C-4AD4-934D-EBED03F3C518}"/>
    <cellStyle name="Normal 30 2" xfId="1219" xr:uid="{F72C9C6D-3DB3-4558-B9CF-28325308F4BB}"/>
    <cellStyle name="Normal 30 2 2" xfId="4316" xr:uid="{3707F253-D56A-452B-BC2D-660C42B377BB}"/>
    <cellStyle name="Normal 30 2 3" xfId="3387" xr:uid="{A8D910CA-E064-479D-A142-D4CF007F50F7}"/>
    <cellStyle name="Normal 30 3" xfId="4315" xr:uid="{B9003C91-59C7-4C74-BD03-56BB5CE025A3}"/>
    <cellStyle name="Normal 30 4" xfId="3386" xr:uid="{996D929F-D331-41D8-AF87-5D50790920DD}"/>
    <cellStyle name="Normal 31" xfId="1220" xr:uid="{2F8F711A-0B56-4F18-B0CB-FE55C272B674}"/>
    <cellStyle name="Normal 31 2" xfId="1221" xr:uid="{A3D8FFD2-5ABE-44BC-BBDD-6748BD59E0E6}"/>
    <cellStyle name="Normal 31 2 2" xfId="4318" xr:uid="{1FA50EE5-20C1-400A-BB8F-C2641DD74167}"/>
    <cellStyle name="Normal 31 2 3" xfId="3389" xr:uid="{AFC933AA-85C2-42A1-AEC9-14EB4B4A8119}"/>
    <cellStyle name="Normal 31 3" xfId="4317" xr:uid="{6919D289-9629-4344-97F8-45AA5DB54E3B}"/>
    <cellStyle name="Normal 31 4" xfId="3388" xr:uid="{79A1372E-99AE-4FC5-B861-E19D0C4B5FC4}"/>
    <cellStyle name="Normal 32" xfId="1222" xr:uid="{F61EA7DF-C5DF-4436-9303-CB6C61CCF309}"/>
    <cellStyle name="Normal 32 2" xfId="1223" xr:uid="{2D4717B1-F89F-464B-92F2-532E6112893F}"/>
    <cellStyle name="Normal 32 2 2" xfId="4320" xr:uid="{9C60C876-6CD4-42EF-97ED-12208197FF6F}"/>
    <cellStyle name="Normal 32 2 3" xfId="3391" xr:uid="{34BFE5F6-1624-4E7A-BE45-0628D1F85DC5}"/>
    <cellStyle name="Normal 32 3" xfId="4319" xr:uid="{B8920BDB-46DA-4FE7-A421-D09AC3D7D6FC}"/>
    <cellStyle name="Normal 32 4" xfId="3390" xr:uid="{5FF20879-E3A4-4216-96AE-32F8798ADF5E}"/>
    <cellStyle name="Normal 33" xfId="1224" xr:uid="{1067F1A8-D8B8-4BAE-8C42-0C463672E976}"/>
    <cellStyle name="Normal 33 2" xfId="1225" xr:uid="{C5B406D3-003C-412B-A899-D70D3F059A38}"/>
    <cellStyle name="Normal 33 2 2" xfId="4322" xr:uid="{3E826A66-4431-48FD-8443-1F17D0FCF13F}"/>
    <cellStyle name="Normal 33 2 3" xfId="3393" xr:uid="{ECD6A916-20FC-4675-BBA7-D4094367324B}"/>
    <cellStyle name="Normal 33 3" xfId="4321" xr:uid="{73CB3A73-16B0-4288-B351-7C14E0E16B8F}"/>
    <cellStyle name="Normal 33 4" xfId="3392" xr:uid="{A1A06C12-99ED-41DE-8D6F-0277E81B7B83}"/>
    <cellStyle name="Normal 34" xfId="1226" xr:uid="{CC360EC2-215E-4DA1-98A0-73F04F74405D}"/>
    <cellStyle name="Normal 34 2" xfId="1227" xr:uid="{2918B162-F699-47B0-B41A-FDAA76AC184B}"/>
    <cellStyle name="Normal 34 2 2" xfId="4324" xr:uid="{A974C7C1-77CC-4CE1-9944-777D791BCEC7}"/>
    <cellStyle name="Normal 34 2 3" xfId="3395" xr:uid="{B03439F6-F515-4314-AEDF-EF64486F432A}"/>
    <cellStyle name="Normal 34 3" xfId="4323" xr:uid="{B1C7282B-9340-48F5-9EF9-3DC510A328E1}"/>
    <cellStyle name="Normal 34 4" xfId="3394" xr:uid="{5CEDD4C7-C61D-4B67-B62F-7FA3108F99FD}"/>
    <cellStyle name="Normal 35" xfId="1228" xr:uid="{82FE2B32-9930-495A-A22E-2B548365A851}"/>
    <cellStyle name="Normal 35 2" xfId="1229" xr:uid="{67F0EF9D-03D0-462C-8AC2-6D2C51ABF0D1}"/>
    <cellStyle name="Normal 35 2 2" xfId="4326" xr:uid="{05F97BFE-BA65-459D-B638-2D49B6E12677}"/>
    <cellStyle name="Normal 35 2 3" xfId="3397" xr:uid="{40AA053F-9A62-43C5-8532-F8B75809869E}"/>
    <cellStyle name="Normal 35 3" xfId="4325" xr:uid="{D3867CBF-2B83-46A1-95DF-70AD7141280D}"/>
    <cellStyle name="Normal 35 4" xfId="3396" xr:uid="{55B8D6EA-EB17-40E8-801F-F7C3BC6005D8}"/>
    <cellStyle name="Normal 36" xfId="1230" xr:uid="{2ED7F308-1814-467D-BD18-226C071F21BD}"/>
    <cellStyle name="Normal 36 2" xfId="1231" xr:uid="{DD041E05-EEB1-4C49-9C73-2D2A5EC7037F}"/>
    <cellStyle name="Normal 36 2 2" xfId="4327" xr:uid="{A7ABC9B0-AF03-402F-BA58-407865A988D2}"/>
    <cellStyle name="Normal 36 2 3" xfId="3398" xr:uid="{0AACEFC4-C704-4581-BF54-FECC92CD2899}"/>
    <cellStyle name="Normal 37" xfId="1232" xr:uid="{C7570065-3BC3-4D35-BEAD-2E906C03B0A4}"/>
    <cellStyle name="Normal 37 2" xfId="1233" xr:uid="{F9C41B77-C6AC-43A9-8A5B-4F7BD353EEEB}"/>
    <cellStyle name="Normal 37 2 2" xfId="4329" xr:uid="{D4A1407A-2D60-45F6-87EC-F818936FC76B}"/>
    <cellStyle name="Normal 37 2 3" xfId="3400" xr:uid="{CB073C4F-7685-4201-87D9-D42AA509E3AB}"/>
    <cellStyle name="Normal 37 3" xfId="4328" xr:uid="{AA0E2D0F-24A2-4A4A-BE78-57DCAEF9E900}"/>
    <cellStyle name="Normal 37 4" xfId="3399" xr:uid="{2221556D-74D9-4A74-AF69-78C7BF5E0203}"/>
    <cellStyle name="Normal 38" xfId="1234" xr:uid="{E34B1407-AF57-4AA2-8F52-1F6F96BD9F6B}"/>
    <cellStyle name="Normal 38 2" xfId="1235" xr:uid="{AF954F57-9B6F-4D6F-9CB0-5401B64D1C10}"/>
    <cellStyle name="Normal 38 2 2" xfId="4331" xr:uid="{CFDEE3C7-CA05-46DB-A082-C5EC2A8AF7A4}"/>
    <cellStyle name="Normal 38 2 3" xfId="3402" xr:uid="{7CB465B3-266F-4E9F-8867-1A38379BE35E}"/>
    <cellStyle name="Normal 38 3" xfId="4330" xr:uid="{D3D1E2C0-93C7-4D84-8D24-25A2D2A978B1}"/>
    <cellStyle name="Normal 38 4" xfId="3401" xr:uid="{E5D7A4EC-93EF-47E3-98F8-6DB1B03DD55D}"/>
    <cellStyle name="Normal 39" xfId="1236" xr:uid="{F7506C54-70A3-4B5D-AB31-FA1A18DBBFDD}"/>
    <cellStyle name="Normal 39 2" xfId="1237" xr:uid="{9F0ED6F8-9534-4327-AD31-103F27A5BFBA}"/>
    <cellStyle name="Normal 39 2 2" xfId="4333" xr:uid="{95AEC1CE-E042-45E3-9B30-99FC988B5CB0}"/>
    <cellStyle name="Normal 39 2 3" xfId="3404" xr:uid="{95E16D9F-028C-48B6-A382-B03E931ED700}"/>
    <cellStyle name="Normal 39 3" xfId="4332" xr:uid="{D496AA1E-F9DD-466A-97F5-F702A7636BBF}"/>
    <cellStyle name="Normal 39 4" xfId="3403" xr:uid="{A72AA68D-87C9-4520-BCD3-4A551DAA8D60}"/>
    <cellStyle name="Normal 4" xfId="67" xr:uid="{CC93013D-966D-4CE0-97FA-F61B54E0EA54}"/>
    <cellStyle name="Normal 4 10" xfId="1238" xr:uid="{9C18E1AF-EE76-4153-A0A2-48FE0BDDCFA6}"/>
    <cellStyle name="Normal 4 11" xfId="1239" xr:uid="{74C93AAA-C601-40D6-8229-52879F09163A}"/>
    <cellStyle name="Normal 4 11 2" xfId="4334" xr:uid="{29D5EB76-982E-4011-9E42-32A3555BC7FC}"/>
    <cellStyle name="Normal 4 11 3" xfId="3405" xr:uid="{C6DC0B30-63BB-4F7C-B349-AFCAF451FBBE}"/>
    <cellStyle name="Normal 4 12" xfId="1240" xr:uid="{8CE7BDCB-A311-4E9A-87B3-5834BC473ED5}"/>
    <cellStyle name="Normal 4 12 2" xfId="4335" xr:uid="{080B207F-5B4D-48F9-9834-C73427349CDD}"/>
    <cellStyle name="Normal 4 12 3" xfId="3406" xr:uid="{8EBB5E99-124C-420E-B558-A04235F1B96F}"/>
    <cellStyle name="Normal 4 13" xfId="1241" xr:uid="{F83E15C5-0827-4B63-80E4-32C01117D147}"/>
    <cellStyle name="Normal 4 13 2" xfId="4336" xr:uid="{AE51F40D-B9CA-42FA-A8D1-38262593EA45}"/>
    <cellStyle name="Normal 4 13 3" xfId="3407" xr:uid="{737C9207-08F9-4F22-BE66-63E5DEA58C3A}"/>
    <cellStyle name="Normal 4 14" xfId="1242" xr:uid="{72B3F989-2793-4302-A95A-DC7B8EBB9B3C}"/>
    <cellStyle name="Normal 4 14 2" xfId="4337" xr:uid="{FB8BF817-4866-45B8-9987-76D90518E6DA}"/>
    <cellStyle name="Normal 4 14 3" xfId="3408" xr:uid="{B037807F-CF3A-425F-ADD0-05166BA473D5}"/>
    <cellStyle name="Normal 4 15" xfId="1243" xr:uid="{33E0308D-B4FD-4F16-A8B9-57E75B3A1B4F}"/>
    <cellStyle name="Normal 4 15 2" xfId="4338" xr:uid="{71A597CA-FC00-41DE-A3CE-F6CC4F225709}"/>
    <cellStyle name="Normal 4 15 3" xfId="3409" xr:uid="{7FC3DDBF-D213-4C0F-B21B-415E75F9FC25}"/>
    <cellStyle name="Normal 4 16" xfId="1244" xr:uid="{A69A62AA-CA59-4388-A718-4F139E48F3A1}"/>
    <cellStyle name="Normal 4 16 2" xfId="4339" xr:uid="{4123F26B-F576-4D81-B6EA-865B41782EDD}"/>
    <cellStyle name="Normal 4 16 3" xfId="3410" xr:uid="{5CE248E9-4F80-4ECC-9CCE-FDB049E75EFF}"/>
    <cellStyle name="Normal 4 17" xfId="1245" xr:uid="{728C9556-06CB-4900-8BD4-27AF2E23DB0D}"/>
    <cellStyle name="Normal 4 17 2" xfId="4340" xr:uid="{60A4EFCC-5688-4015-A6E4-28AD791FC788}"/>
    <cellStyle name="Normal 4 17 3" xfId="3411" xr:uid="{D6BF66E1-BBD3-47F8-BA71-5CA76834F403}"/>
    <cellStyle name="Normal 4 18" xfId="1246" xr:uid="{15243F32-BF3A-4F30-8F70-2EAD916E02DF}"/>
    <cellStyle name="Normal 4 18 2" xfId="4341" xr:uid="{1469EFB4-30F7-421E-A1CF-B93D15928A90}"/>
    <cellStyle name="Normal 4 18 3" xfId="3412" xr:uid="{ADF92694-F0B8-4395-A20C-3A47A429D82B}"/>
    <cellStyle name="Normal 4 19" xfId="1247" xr:uid="{74B379D3-A8EE-4A61-8547-A364D7B8D4C3}"/>
    <cellStyle name="Normal 4 19 2" xfId="3153" xr:uid="{78DF4042-DE58-49AF-826B-E9F3C5D9EC64}"/>
    <cellStyle name="Normal 4 19 2 2" xfId="5511" xr:uid="{E9BD7DF4-EA11-4779-956B-2E7D4A898BE0}"/>
    <cellStyle name="Normal 4 19 2 2 2" xfId="8999" xr:uid="{2EA2D5D9-FF68-4C93-A4F5-31D62054942C}"/>
    <cellStyle name="Normal 4 19 2 2 2 2" xfId="15707" xr:uid="{41B7700B-06BE-4DD8-A8C8-7C85DB4318C0}"/>
    <cellStyle name="Normal 4 19 2 2 2 3" xfId="20136" xr:uid="{CA589061-0FB3-4598-819F-51E97F64486F}"/>
    <cellStyle name="Normal 4 19 2 2 2 4" xfId="24170" xr:uid="{C0C6E2E9-694D-4040-96BF-CD4D1DE3CEFE}"/>
    <cellStyle name="Normal 4 19 2 2 3" xfId="12219" xr:uid="{11B61C82-1D59-41E5-85E5-8EB9E24CDC17}"/>
    <cellStyle name="Normal 4 19 2 2 4" xfId="18117" xr:uid="{4A774562-600C-4AD6-A1CF-46A65666A2D4}"/>
    <cellStyle name="Normal 4 19 2 2 5" xfId="22242" xr:uid="{88CE6C20-7405-4A13-BF92-9C68E275BB3D}"/>
    <cellStyle name="Normal 4 19 2 3" xfId="7551" xr:uid="{8E9843EC-3728-43F5-8D34-F5ADB6E23FA8}"/>
    <cellStyle name="Normal 4 19 2 3 2" xfId="14259" xr:uid="{C2FEEF15-17B4-48C1-B7AD-39C9C0B44073}"/>
    <cellStyle name="Normal 4 19 2 3 3" xfId="19597" xr:uid="{BB376B95-0DDF-4FF5-9AC3-164E45FA394D}"/>
    <cellStyle name="Normal 4 19 2 3 4" xfId="23697" xr:uid="{79064D09-1A56-4916-A6A8-F0E0A47B4D53}"/>
    <cellStyle name="Normal 4 19 2 4" xfId="10967" xr:uid="{F953D7D0-B549-4050-B996-D353E27CB03E}"/>
    <cellStyle name="Normal 4 19 2 5" xfId="17465" xr:uid="{786E51FF-78E1-45AB-9E0E-E8B53498D5AE}"/>
    <cellStyle name="Normal 4 19 2 6" xfId="21769" xr:uid="{25C59353-9D32-4C5A-96F4-32BCC1044294}"/>
    <cellStyle name="Normal 4 19 3" xfId="5510" xr:uid="{3AAD0168-3339-404E-BB6A-41AF219DA54C}"/>
    <cellStyle name="Normal 4 19 3 2" xfId="8998" xr:uid="{BD491043-6B80-4624-BEFE-75C87BE49302}"/>
    <cellStyle name="Normal 4 19 3 2 2" xfId="15706" xr:uid="{78C0CB4A-A035-4D02-9A24-3A366838F628}"/>
    <cellStyle name="Normal 4 19 3 2 3" xfId="20135" xr:uid="{0E95500E-3218-4BA6-8282-A75816081608}"/>
    <cellStyle name="Normal 4 19 3 2 4" xfId="24169" xr:uid="{3A987C86-67FC-4240-B751-730FF2DD7D9D}"/>
    <cellStyle name="Normal 4 19 3 3" xfId="12218" xr:uid="{CD4E7294-2377-49F7-8D4B-F92D740F3211}"/>
    <cellStyle name="Normal 4 19 3 4" xfId="18116" xr:uid="{11FCA1E6-CE2E-4653-8324-D4686E5C2CE9}"/>
    <cellStyle name="Normal 4 19 3 5" xfId="22241" xr:uid="{83C6D96C-8619-4E80-9336-6A8CE9AC0B2A}"/>
    <cellStyle name="Normal 4 19 4" xfId="6446" xr:uid="{07E78D2C-C061-4998-BDED-0C9971CA750E}"/>
    <cellStyle name="Normal 4 19 4 2" xfId="13154" xr:uid="{C145A8F2-5070-437F-96C7-E85F0684BAA6}"/>
    <cellStyle name="Normal 4 19 4 3" xfId="18779" xr:uid="{B1B6B81C-1E55-4853-874F-68B0C9ABED39}"/>
    <cellStyle name="Normal 4 19 4 4" xfId="22899" xr:uid="{909BB845-4E20-4146-9A19-6E51F278DBE2}"/>
    <cellStyle name="Normal 4 19 5" xfId="9719" xr:uid="{0D815721-B2AB-48EB-919E-B74203AEBDE7}"/>
    <cellStyle name="Normal 4 19 6" xfId="16613" xr:uid="{017621C7-0147-48B0-B6EB-3E6C5A8571B4}"/>
    <cellStyle name="Normal 4 19 7" xfId="20972" xr:uid="{32844B88-C559-4683-BE81-60DC1C450F1B}"/>
    <cellStyle name="Normal 4 2" xfId="98" xr:uid="{65329671-100E-44B2-A9CE-E1A6C5417FA3}"/>
    <cellStyle name="Normal 4 2 2" xfId="235" xr:uid="{02EA0CF3-5D56-4D14-9697-AA983F328D35}"/>
    <cellStyle name="Normal 4 2 2 2" xfId="1248" xr:uid="{44C009D6-5B58-47F5-B1DB-A8EB08923D7D}"/>
    <cellStyle name="Normal 4 2 2 3" xfId="3096" xr:uid="{FB8AC647-1AAC-47B8-9551-5C63F4B1DE8F}"/>
    <cellStyle name="Normal 4 2 2 3 2" xfId="5515" xr:uid="{DE92B630-7777-44F7-8E0A-D5B3B137D67D}"/>
    <cellStyle name="Normal 4 2 2 3 2 2" xfId="9001" xr:uid="{E8F86A56-6DFE-41AE-BCBE-438D14C46CFF}"/>
    <cellStyle name="Normal 4 2 2 3 2 2 2" xfId="15709" xr:uid="{053F9374-3714-420F-83FD-015F0EAA23A2}"/>
    <cellStyle name="Normal 4 2 2 3 2 2 3" xfId="20138" xr:uid="{376BC6CD-9CD0-4C30-90B3-CD74A2E4CC0A}"/>
    <cellStyle name="Normal 4 2 2 3 2 2 4" xfId="24172" xr:uid="{48763903-10C5-4215-8CE3-F6FB9465E7E6}"/>
    <cellStyle name="Normal 4 2 2 3 2 3" xfId="12223" xr:uid="{5B5A58DE-EA96-46CB-B87E-DF8FF8DAB521}"/>
    <cellStyle name="Normal 4 2 2 3 2 4" xfId="18119" xr:uid="{E1ECB33C-89C1-4014-A81C-D7D1652D27F1}"/>
    <cellStyle name="Normal 4 2 2 3 2 5" xfId="22244" xr:uid="{8DF1C476-363C-41C6-A379-96EAF5E31EB5}"/>
    <cellStyle name="Normal 4 2 2 3 3" xfId="7493" xr:uid="{E3440477-A610-4A4D-BF4B-BCAF495B0A85}"/>
    <cellStyle name="Normal 4 2 2 3 3 2" xfId="14201" xr:uid="{177DF874-4F09-41F8-94F5-C2485566DCF9}"/>
    <cellStyle name="Normal 4 2 2 3 3 3" xfId="19539" xr:uid="{16CABE44-6FD5-44C6-B794-D21AE17B4F96}"/>
    <cellStyle name="Normal 4 2 2 3 3 4" xfId="23639" xr:uid="{BF6E1C18-3229-4B4F-BD67-1CA6581E542B}"/>
    <cellStyle name="Normal 4 2 2 3 4" xfId="10910" xr:uid="{BB8FD52C-4505-4E34-8616-1DBF44FEB3D2}"/>
    <cellStyle name="Normal 4 2 2 3 5" xfId="17408" xr:uid="{C03DDBE6-3A47-4E98-BF29-A4E2838ECB37}"/>
    <cellStyle name="Normal 4 2 2 3 6" xfId="21712" xr:uid="{98715458-F402-4D73-8F1F-7F2B621AA998}"/>
    <cellStyle name="Normal 4 2 2 4" xfId="5513" xr:uid="{A1F52F04-CB7A-4949-829E-54597113F4C8}"/>
    <cellStyle name="Normal 4 2 2 4 2" xfId="9000" xr:uid="{60BEC04A-5524-4B40-AB00-2328635D354B}"/>
    <cellStyle name="Normal 4 2 2 4 2 2" xfId="15708" xr:uid="{732C617F-EF33-4199-BF84-0182299B7270}"/>
    <cellStyle name="Normal 4 2 2 4 2 3" xfId="20137" xr:uid="{6DA254A8-6FB5-4C6E-8452-BB9D47FDCEFF}"/>
    <cellStyle name="Normal 4 2 2 4 2 4" xfId="24171" xr:uid="{23BC03CB-8B9F-492C-8AC1-33E29CDFE76C}"/>
    <cellStyle name="Normal 4 2 2 4 3" xfId="12221" xr:uid="{6367F5D8-B8A2-4454-9E11-803577C8D3F2}"/>
    <cellStyle name="Normal 4 2 2 4 4" xfId="18118" xr:uid="{75C83F00-B638-43B5-9E0A-C835F0DD97D7}"/>
    <cellStyle name="Normal 4 2 2 4 5" xfId="22243" xr:uid="{122622EA-DFA0-4F06-AFE1-FF77F7A08966}"/>
    <cellStyle name="Normal 4 2 2 5" xfId="6363" xr:uid="{74A9C3C8-C57E-42F0-BEC6-03A35BD19148}"/>
    <cellStyle name="Normal 4 2 2 5 2" xfId="13071" xr:uid="{C153AAAA-CEF2-44A2-B823-CD8082D89AE4}"/>
    <cellStyle name="Normal 4 2 2 5 3" xfId="18700" xr:uid="{E290A62D-EB9B-475B-997B-F3CE4BF1605F}"/>
    <cellStyle name="Normal 4 2 2 5 4" xfId="22820" xr:uid="{8F51C740-F303-446E-B115-85804A745EEF}"/>
    <cellStyle name="Normal 4 2 2 6" xfId="9601" xr:uid="{CED8565C-1E6D-49AD-B240-5B8968CA6902}"/>
    <cellStyle name="Normal 4 2 2 7" xfId="16296" xr:uid="{845566BF-ABBC-49E1-9982-BD7D8CEBB35B}"/>
    <cellStyle name="Normal 4 2 2 8" xfId="20893" xr:uid="{2AA68E6C-FD32-4B6F-9BC7-9527CE40ECD7}"/>
    <cellStyle name="Normal 4 2 3" xfId="236" xr:uid="{BFFEB0A0-B387-4F89-9882-73757C1BA54D}"/>
    <cellStyle name="Normal 4 2 3 2" xfId="3042" xr:uid="{B29ADF46-8052-4EDE-9D43-C9E249EBBB78}"/>
    <cellStyle name="Normal 4 2 3 2 2" xfId="5517" xr:uid="{CB71F8D6-F117-4EDD-87F6-32D8702D287B}"/>
    <cellStyle name="Normal 4 2 3 2 2 2" xfId="9003" xr:uid="{CB0E1B3B-0440-4BE4-9A07-FDD9DFC7DF95}"/>
    <cellStyle name="Normal 4 2 3 2 2 2 2" xfId="15711" xr:uid="{0E7329A8-E699-4A4D-A291-2ABE7B7E6C1D}"/>
    <cellStyle name="Normal 4 2 3 2 2 2 3" xfId="20140" xr:uid="{CECE808D-308F-4A80-A065-F5353B7D65D6}"/>
    <cellStyle name="Normal 4 2 3 2 2 2 4" xfId="24174" xr:uid="{794269BC-E562-4AD7-8035-3A4B979C90F0}"/>
    <cellStyle name="Normal 4 2 3 2 2 3" xfId="12225" xr:uid="{6688F384-C584-4ECA-B2FD-485C389772E9}"/>
    <cellStyle name="Normal 4 2 3 2 2 4" xfId="18121" xr:uid="{6206668A-E574-4B44-9F23-F48CA1936243}"/>
    <cellStyle name="Normal 4 2 3 2 2 5" xfId="22246" xr:uid="{2C0C2841-F3F8-45FA-8DCE-B0D7AE6F42E4}"/>
    <cellStyle name="Normal 4 2 3 2 3" xfId="7439" xr:uid="{CE9843D1-FA14-43A4-940E-72545E1F5CFF}"/>
    <cellStyle name="Normal 4 2 3 2 3 2" xfId="14147" xr:uid="{AE3B4549-E7B8-4E14-8BBB-C8A5EEA9C5E9}"/>
    <cellStyle name="Normal 4 2 3 2 3 3" xfId="19485" xr:uid="{E685C6B4-FBAD-4114-807F-0CDB3867D923}"/>
    <cellStyle name="Normal 4 2 3 2 3 4" xfId="23585" xr:uid="{B8E62616-E95B-4237-A6E9-48350346EA89}"/>
    <cellStyle name="Normal 4 2 3 2 4" xfId="10856" xr:uid="{7807981F-4554-4460-A219-EFE14F8FE792}"/>
    <cellStyle name="Normal 4 2 3 2 5" xfId="17354" xr:uid="{D11B10E2-59D5-44EB-914F-959A95DE3AC9}"/>
    <cellStyle name="Normal 4 2 3 2 6" xfId="21658" xr:uid="{1D44B4EA-C67A-42E1-B78F-CF75F490C10A}"/>
    <cellStyle name="Normal 4 2 3 3" xfId="5516" xr:uid="{F1FA9A69-46CA-401C-819F-60E2C6A89F98}"/>
    <cellStyle name="Normal 4 2 3 3 2" xfId="9002" xr:uid="{7099E954-3D8E-48CB-82BC-2F1CFF6637AB}"/>
    <cellStyle name="Normal 4 2 3 3 2 2" xfId="15710" xr:uid="{61644FBF-05D0-45A1-8450-B83C6D4D0BE3}"/>
    <cellStyle name="Normal 4 2 3 3 2 3" xfId="20139" xr:uid="{AE38CB20-4217-481D-B315-23DBDD3E0B25}"/>
    <cellStyle name="Normal 4 2 3 3 2 4" xfId="24173" xr:uid="{F379391E-DC8C-48FB-9287-18802379E5BF}"/>
    <cellStyle name="Normal 4 2 3 3 3" xfId="12224" xr:uid="{C3682026-03E8-48A0-B3DB-FB11D5CC2F3F}"/>
    <cellStyle name="Normal 4 2 3 3 4" xfId="18120" xr:uid="{B624FF2C-1B54-473E-83A3-86820DB4836E}"/>
    <cellStyle name="Normal 4 2 3 3 5" xfId="22245" xr:uid="{0E9C41A2-5AB4-411B-9A83-DEF841B73902}"/>
    <cellStyle name="Normal 4 2 3 4" xfId="6364" xr:uid="{DA0C4CF5-1954-4D83-9C9D-0E4C7FADBFBA}"/>
    <cellStyle name="Normal 4 2 3 4 2" xfId="13072" xr:uid="{ED30D7DE-AF99-4051-8A5C-3731BF4CB13E}"/>
    <cellStyle name="Normal 4 2 3 4 3" xfId="18701" xr:uid="{66501041-0099-4F34-9F96-B6A3307F61A1}"/>
    <cellStyle name="Normal 4 2 3 4 4" xfId="22821" xr:uid="{B744D1F6-A787-4B3E-A173-C5CD42F0F818}"/>
    <cellStyle name="Normal 4 2 3 5" xfId="9602" xr:uid="{9615DD29-CFBC-4757-9027-A54ED81700ED}"/>
    <cellStyle name="Normal 4 2 3 6" xfId="16297" xr:uid="{CC523556-5F87-45DC-85C9-A77BF0E25406}"/>
    <cellStyle name="Normal 4 2 3 7" xfId="20894" xr:uid="{7DC71795-F862-4943-BD50-CA8297ACA34F}"/>
    <cellStyle name="Normal 4 2 4" xfId="3170" xr:uid="{75765B98-AF01-4689-B038-1FCC78D1201E}"/>
    <cellStyle name="Normal 4 20" xfId="97" xr:uid="{00FB36FF-8246-479B-B8B2-5419CD040951}"/>
    <cellStyle name="Normal 4 21" xfId="9511" xr:uid="{B654B512-8F41-40DF-9B85-DD4E79A67AA2}"/>
    <cellStyle name="Normal 4 3" xfId="237" xr:uid="{AAD9CDED-C1A0-4651-A202-C70A998637EE}"/>
    <cellStyle name="Normal 4 3 2" xfId="238" xr:uid="{4046D41C-D8D9-4F65-ACAF-9C1E67EF0714}"/>
    <cellStyle name="Normal 4 3 2 2" xfId="3077" xr:uid="{8D00B5C8-2DA0-4052-B4F1-22CFA079C537}"/>
    <cellStyle name="Normal 4 3 2 2 2" xfId="5521" xr:uid="{88C3B243-AEB4-4587-8A76-C1982751F460}"/>
    <cellStyle name="Normal 4 3 2 2 2 2" xfId="9006" xr:uid="{A6497BFA-2B71-454A-883A-95D9A2F51DE2}"/>
    <cellStyle name="Normal 4 3 2 2 2 2 2" xfId="15714" xr:uid="{8FF56575-96A0-477D-89C4-16A624757787}"/>
    <cellStyle name="Normal 4 3 2 2 2 2 3" xfId="20143" xr:uid="{D3B54346-27CC-4DB5-9B02-BB85C869E1D2}"/>
    <cellStyle name="Normal 4 3 2 2 2 2 4" xfId="24177" xr:uid="{F6F20436-5714-4935-8B95-BE9211D26BF0}"/>
    <cellStyle name="Normal 4 3 2 2 2 3" xfId="12229" xr:uid="{4667E0E8-539C-4C32-8FAA-D3A1B520383A}"/>
    <cellStyle name="Normal 4 3 2 2 2 4" xfId="18124" xr:uid="{B97B1CCF-6E9A-4BE0-B33A-576B89FAF52D}"/>
    <cellStyle name="Normal 4 3 2 2 2 5" xfId="22249" xr:uid="{D14B09C8-E2F3-4756-AD20-22BF0604BB5C}"/>
    <cellStyle name="Normal 4 3 2 2 3" xfId="7474" xr:uid="{8CB375F8-B3BF-4184-B0DE-6A8A019575E4}"/>
    <cellStyle name="Normal 4 3 2 2 3 2" xfId="14182" xr:uid="{AD9CBB7E-F8E5-457B-9FB9-619A7EE27838}"/>
    <cellStyle name="Normal 4 3 2 2 3 3" xfId="19520" xr:uid="{1ABDA46B-10B8-4CCF-AFFE-B5E4DAAACE57}"/>
    <cellStyle name="Normal 4 3 2 2 3 4" xfId="23620" xr:uid="{D03CC526-D275-4B53-BBBC-FA90F41E23F3}"/>
    <cellStyle name="Normal 4 3 2 2 4" xfId="10891" xr:uid="{92231D8C-B6BE-4C27-BC65-63FDB1288B5B}"/>
    <cellStyle name="Normal 4 3 2 2 5" xfId="17389" xr:uid="{CED38EB0-36E6-44ED-AAB4-51CC556AC641}"/>
    <cellStyle name="Normal 4 3 2 2 6" xfId="21693" xr:uid="{60D75A8D-63DC-474C-9FD7-760A84EAF386}"/>
    <cellStyle name="Normal 4 3 2 3" xfId="5520" xr:uid="{041EB363-8570-4BE6-8F77-73954B32250D}"/>
    <cellStyle name="Normal 4 3 2 3 2" xfId="9005" xr:uid="{818AFCA5-D6EB-4909-A967-0A8947C83A40}"/>
    <cellStyle name="Normal 4 3 2 3 2 2" xfId="15713" xr:uid="{CBDFEDE8-EB9E-4304-83BD-7756B2BC6B7A}"/>
    <cellStyle name="Normal 4 3 2 3 2 3" xfId="20142" xr:uid="{3DF09DC4-97AB-44D1-9B39-FC4871FFBAFD}"/>
    <cellStyle name="Normal 4 3 2 3 2 4" xfId="24176" xr:uid="{9D8B2B5F-B52D-4A98-A369-7F00F5BA7CC9}"/>
    <cellStyle name="Normal 4 3 2 3 3" xfId="12228" xr:uid="{2CB6CC13-44C9-45BE-94D6-81FB2B8AAC62}"/>
    <cellStyle name="Normal 4 3 2 3 4" xfId="18123" xr:uid="{EAF86F35-6B02-4538-9821-6DA624A9E6FE}"/>
    <cellStyle name="Normal 4 3 2 3 5" xfId="22248" xr:uid="{6FE65E9E-B868-4089-A6A9-228060039314}"/>
    <cellStyle name="Normal 4 3 2 4" xfId="6366" xr:uid="{E0D165B0-F91C-484B-A720-5E3A9576FC6D}"/>
    <cellStyle name="Normal 4 3 2 4 2" xfId="13074" xr:uid="{34131460-804C-4E18-BBA9-9CCE07F3DFCC}"/>
    <cellStyle name="Normal 4 3 2 4 3" xfId="18703" xr:uid="{BE89527C-EE55-41B6-A2AE-CDAF42951EA6}"/>
    <cellStyle name="Normal 4 3 2 4 4" xfId="22823" xr:uid="{0117C983-288A-4727-93C2-D34E08E81F5D}"/>
    <cellStyle name="Normal 4 3 2 5" xfId="9604" xr:uid="{D960FE17-AF88-4E15-B42D-ECDBFF7E34E2}"/>
    <cellStyle name="Normal 4 3 2 6" xfId="16299" xr:uid="{F439E170-4ADC-4B3D-B984-B3F0BC334415}"/>
    <cellStyle name="Normal 4 3 2 7" xfId="20896" xr:uid="{8E781B68-690D-443C-93CD-79A72B4E8309}"/>
    <cellStyle name="Normal 4 3 3" xfId="1249" xr:uid="{4107E5A6-1DE5-4212-8AF2-53DCA8C35B79}"/>
    <cellStyle name="Normal 4 3 4" xfId="3043" xr:uid="{B0F6808A-113D-4FA4-BB13-7FF1D06C98A2}"/>
    <cellStyle name="Normal 4 3 4 2" xfId="5523" xr:uid="{E3ABD54E-74C0-4537-83ED-C1580C6A043C}"/>
    <cellStyle name="Normal 4 3 4 2 2" xfId="9007" xr:uid="{2BF64B34-7CF3-4459-9462-1C6372926CA8}"/>
    <cellStyle name="Normal 4 3 4 2 2 2" xfId="15715" xr:uid="{2650A11B-F9CA-4931-8868-F0A3FF393267}"/>
    <cellStyle name="Normal 4 3 4 2 2 3" xfId="20144" xr:uid="{8F989FB3-0CAE-4F7B-8E2E-37953368ED08}"/>
    <cellStyle name="Normal 4 3 4 2 2 4" xfId="24178" xr:uid="{F13AD5CA-6925-4640-9251-69EB2FC1D8A3}"/>
    <cellStyle name="Normal 4 3 4 2 3" xfId="12231" xr:uid="{87D17024-0641-45F2-A8A8-589F7FE793A5}"/>
    <cellStyle name="Normal 4 3 4 2 4" xfId="18125" xr:uid="{9B369145-711F-4019-A8C7-DC6B8FAFCBA7}"/>
    <cellStyle name="Normal 4 3 4 2 5" xfId="22250" xr:uid="{D537D462-1B5A-4A02-8DD3-69F824D77DC8}"/>
    <cellStyle name="Normal 4 3 4 3" xfId="7440" xr:uid="{2CE273CB-C73F-4D25-9411-A8A86E4D403F}"/>
    <cellStyle name="Normal 4 3 4 3 2" xfId="14148" xr:uid="{46B6A737-A472-47BE-B48C-05B8E8D989E2}"/>
    <cellStyle name="Normal 4 3 4 3 3" xfId="19486" xr:uid="{3B06E308-9FCE-4B7F-9B0B-0285AED8706B}"/>
    <cellStyle name="Normal 4 3 4 3 4" xfId="23586" xr:uid="{F0BFC0B0-CD02-4A7A-B9C3-50E252EF09EC}"/>
    <cellStyle name="Normal 4 3 4 4" xfId="10857" xr:uid="{9F7EAE82-7EF7-4BD6-88A5-68C07E860D77}"/>
    <cellStyle name="Normal 4 3 4 5" xfId="17355" xr:uid="{5C6B9F2A-3022-4D2F-A8AA-52CB3019A2CE}"/>
    <cellStyle name="Normal 4 3 4 6" xfId="21659" xr:uid="{17220FBD-951E-4F9C-BB04-7548092CE977}"/>
    <cellStyle name="Normal 4 3 5" xfId="5519" xr:uid="{86B6DD33-1303-4A00-81FF-759CB56FEE4F}"/>
    <cellStyle name="Normal 4 3 5 2" xfId="9004" xr:uid="{EE1B4138-D5BC-4066-97F9-57DE91FFD1B8}"/>
    <cellStyle name="Normal 4 3 5 2 2" xfId="15712" xr:uid="{16D9CEAD-7E11-4950-8335-CF1E309AD0A5}"/>
    <cellStyle name="Normal 4 3 5 2 3" xfId="20141" xr:uid="{9BA3FB60-9663-4A93-B1F2-DEED7C729279}"/>
    <cellStyle name="Normal 4 3 5 2 4" xfId="24175" xr:uid="{230AD77B-3E82-45FD-B394-3ADFC68F018D}"/>
    <cellStyle name="Normal 4 3 5 3" xfId="12227" xr:uid="{4D40DFA2-FAD6-47D2-8BAA-083F29AEE035}"/>
    <cellStyle name="Normal 4 3 5 4" xfId="18122" xr:uid="{3191F008-EB2A-45ED-90E5-2507BB684DF3}"/>
    <cellStyle name="Normal 4 3 5 5" xfId="22247" xr:uid="{885992C1-6602-4889-A678-AE5D54B1E544}"/>
    <cellStyle name="Normal 4 3 6" xfId="6365" xr:uid="{A13BB111-D39A-46B3-98C8-3307BD64893D}"/>
    <cellStyle name="Normal 4 3 6 2" xfId="13073" xr:uid="{4D89B1A4-E37A-47E3-8CA5-4E8B354663B1}"/>
    <cellStyle name="Normal 4 3 6 3" xfId="18702" xr:uid="{31984661-A3D3-4C66-ABF3-2F08E67B919D}"/>
    <cellStyle name="Normal 4 3 6 4" xfId="22822" xr:uid="{CA9DBECA-05D1-4514-8BCF-B40360F75BED}"/>
    <cellStyle name="Normal 4 3 7" xfId="9603" xr:uid="{24C85DD5-7471-43F9-950C-95D0986F9596}"/>
    <cellStyle name="Normal 4 3 8" xfId="16298" xr:uid="{76FF91AF-B7EA-4E4E-B803-CF99B38839D0}"/>
    <cellStyle name="Normal 4 3 9" xfId="20895" xr:uid="{82323D98-BD4C-4016-844F-FF42B3B6BFBC}"/>
    <cellStyle name="Normal 4 4" xfId="239" xr:uid="{A03B7DB7-1697-4304-A583-DCE71B7A0FFE}"/>
    <cellStyle name="Normal 4 4 2" xfId="1250" xr:uid="{09D108F3-62C5-4D71-9209-8C2C0C76E83F}"/>
    <cellStyle name="Normal 4 4 2 2" xfId="4342" xr:uid="{62422602-126D-4E67-B6E0-C62F56BDA680}"/>
    <cellStyle name="Normal 4 4 2 3" xfId="3413" xr:uid="{04837632-B876-4CE9-BD28-DF8BCAF923CE}"/>
    <cellStyle name="Normal 4 4 3" xfId="3080" xr:uid="{212C471D-D05D-4A7C-A223-6BA3C9FF9544}"/>
    <cellStyle name="Normal 4 4 3 2" xfId="5527" xr:uid="{7EC339A1-1FEF-4A8C-9545-B4A8BAD3B0FF}"/>
    <cellStyle name="Normal 4 4 3 2 2" xfId="9009" xr:uid="{62329D4F-37BE-4071-8279-1A19837DF82B}"/>
    <cellStyle name="Normal 4 4 3 2 2 2" xfId="15717" xr:uid="{3C97EAF0-6490-443A-B526-EFBD06AEA689}"/>
    <cellStyle name="Normal 4 4 3 2 2 3" xfId="20146" xr:uid="{913A6094-FE8F-4ADB-B534-3322BF1045D3}"/>
    <cellStyle name="Normal 4 4 3 2 2 4" xfId="24180" xr:uid="{8B13948A-9CB3-4EC2-90DA-491FF3853E0E}"/>
    <cellStyle name="Normal 4 4 3 2 3" xfId="12235" xr:uid="{7DF17FF9-B5A4-42BF-B188-E1C0AA56BC14}"/>
    <cellStyle name="Normal 4 4 3 2 4" xfId="18127" xr:uid="{E5411C3F-235B-4BA8-9CFB-D7888B35FA0E}"/>
    <cellStyle name="Normal 4 4 3 2 5" xfId="22252" xr:uid="{62DD70CE-CA6F-4DFB-B8EB-DAC3B178F100}"/>
    <cellStyle name="Normal 4 4 3 3" xfId="7477" xr:uid="{47F824DC-8909-44D6-9468-D2B07BA83C7B}"/>
    <cellStyle name="Normal 4 4 3 3 2" xfId="14185" xr:uid="{62CAEEB6-3626-4B8C-91FC-0FA73E4C5FD5}"/>
    <cellStyle name="Normal 4 4 3 3 3" xfId="19523" xr:uid="{420C0786-35FF-4D42-874F-98E61010F90F}"/>
    <cellStyle name="Normal 4 4 3 3 4" xfId="23623" xr:uid="{20F53973-4930-4335-903F-9C2E4BB59D06}"/>
    <cellStyle name="Normal 4 4 3 4" xfId="10894" xr:uid="{9B578870-8E9A-4CC2-AEF8-A47495833DB7}"/>
    <cellStyle name="Normal 4 4 3 5" xfId="17392" xr:uid="{ED4D616A-C539-4804-B7AE-3AE90BEB756F}"/>
    <cellStyle name="Normal 4 4 3 6" xfId="21696" xr:uid="{7F9F68EC-91EF-4A95-B3DE-D612236745C0}"/>
    <cellStyle name="Normal 4 4 4" xfId="5524" xr:uid="{8A2A67C6-2B23-4025-A4CA-9938A38021E0}"/>
    <cellStyle name="Normal 4 4 4 2" xfId="9008" xr:uid="{CD4BF016-2BCE-4685-8A28-10887ED2EFEF}"/>
    <cellStyle name="Normal 4 4 4 2 2" xfId="15716" xr:uid="{03B9FCFB-5994-4B2B-8962-C6525FA26407}"/>
    <cellStyle name="Normal 4 4 4 2 3" xfId="20145" xr:uid="{9FF59292-888D-435C-92E4-54BBF3BFE152}"/>
    <cellStyle name="Normal 4 4 4 2 4" xfId="24179" xr:uid="{A55494D4-AC45-41A0-8605-7ED01638DCC5}"/>
    <cellStyle name="Normal 4 4 4 3" xfId="12232" xr:uid="{30085066-C671-4839-B6D8-E2F4AD9612AB}"/>
    <cellStyle name="Normal 4 4 4 4" xfId="18126" xr:uid="{DF1F60AA-BB80-4B1E-B659-9A8219870227}"/>
    <cellStyle name="Normal 4 4 4 5" xfId="22251" xr:uid="{85573294-D112-4AA0-B92D-3ED557F79015}"/>
    <cellStyle name="Normal 4 4 5" xfId="6367" xr:uid="{700F128B-3CB7-4522-801C-562EF0A76B49}"/>
    <cellStyle name="Normal 4 4 5 2" xfId="13075" xr:uid="{4C5E909A-ACED-4C35-B1B0-6BCF4670383E}"/>
    <cellStyle name="Normal 4 4 5 3" xfId="18704" xr:uid="{BAA2986F-E7E7-467F-B518-7005021E6887}"/>
    <cellStyle name="Normal 4 4 5 4" xfId="22824" xr:uid="{706CDD9D-246D-4822-BFE3-0D88FC7931C8}"/>
    <cellStyle name="Normal 4 4 6" xfId="9605" xr:uid="{B03C6F26-33F8-479F-9340-2FEE2A52CE2F}"/>
    <cellStyle name="Normal 4 4 7" xfId="16300" xr:uid="{CF956735-D451-4D1D-A9E6-BBDB03AC8190}"/>
    <cellStyle name="Normal 4 4 8" xfId="20897" xr:uid="{3E21BFE3-682F-470C-9B84-36CD6D16A9DB}"/>
    <cellStyle name="Normal 4 5" xfId="240" xr:uid="{01AE1BC7-2AE3-47C5-8BB2-1C059F2FED6A}"/>
    <cellStyle name="Normal 4 5 2" xfId="1251" xr:uid="{A23A4A1D-F6D2-4A8E-8FC1-6736CF6FE0FF}"/>
    <cellStyle name="Normal 4 5 2 2" xfId="4343" xr:uid="{B0C4639B-7319-47DB-A84F-A01365AE6561}"/>
    <cellStyle name="Normal 4 5 2 3" xfId="3414" xr:uid="{BFAD98B0-4010-4CE4-9959-A7683989DDBC}"/>
    <cellStyle name="Normal 4 5 3" xfId="3112" xr:uid="{21F44988-08AA-40FD-A25D-D76EBE7E8E1C}"/>
    <cellStyle name="Normal 4 5 3 2" xfId="5529" xr:uid="{01326A11-F6C3-4480-9932-3C5D5B099CEF}"/>
    <cellStyle name="Normal 4 5 3 2 2" xfId="9011" xr:uid="{6F87B0FE-8CAE-4585-8014-8A5D6DA41B30}"/>
    <cellStyle name="Normal 4 5 3 2 2 2" xfId="15719" xr:uid="{DA66667B-D808-4577-9EFA-B16CAC15BD1B}"/>
    <cellStyle name="Normal 4 5 3 2 2 3" xfId="20148" xr:uid="{53D5339F-CDEA-41EF-9A0E-133E1AE362DA}"/>
    <cellStyle name="Normal 4 5 3 2 2 4" xfId="24182" xr:uid="{C7FDE850-22B7-4B00-A274-8CB0F5B45982}"/>
    <cellStyle name="Normal 4 5 3 2 3" xfId="12237" xr:uid="{206C1502-B187-45F8-A877-F889371CAA69}"/>
    <cellStyle name="Normal 4 5 3 2 4" xfId="18129" xr:uid="{84187236-77B2-4900-8A2C-2FC4E67FE968}"/>
    <cellStyle name="Normal 4 5 3 2 5" xfId="22254" xr:uid="{ED4DD601-DC34-4A79-A9CC-94463478253A}"/>
    <cellStyle name="Normal 4 5 3 3" xfId="7509" xr:uid="{A7284ABD-5FC5-49FC-BAD5-1E447B9F7AD0}"/>
    <cellStyle name="Normal 4 5 3 3 2" xfId="14217" xr:uid="{D62C9B8C-2C67-424E-A428-E354DF1DD764}"/>
    <cellStyle name="Normal 4 5 3 3 3" xfId="19555" xr:uid="{B2864A7A-2389-4A51-91D3-37DD2985847F}"/>
    <cellStyle name="Normal 4 5 3 3 4" xfId="23655" xr:uid="{2AFA7030-382A-4DE9-B8FF-5B3EB3BA9C73}"/>
    <cellStyle name="Normal 4 5 3 4" xfId="10926" xr:uid="{5938EF53-9676-481C-B661-26D19411AEF0}"/>
    <cellStyle name="Normal 4 5 3 5" xfId="17424" xr:uid="{ECE18780-0C03-4BCA-ACB4-CD0BF83D8A03}"/>
    <cellStyle name="Normal 4 5 3 6" xfId="21728" xr:uid="{94D99D62-8084-4184-9F67-5F5C4A817437}"/>
    <cellStyle name="Normal 4 5 4" xfId="5528" xr:uid="{E3B4D1D2-606A-419B-8D68-255F81279BD7}"/>
    <cellStyle name="Normal 4 5 4 2" xfId="9010" xr:uid="{B900C761-EA02-4BF7-B6C5-79ED97F38902}"/>
    <cellStyle name="Normal 4 5 4 2 2" xfId="15718" xr:uid="{63EB8EE5-28B1-4DA9-9DF6-F85068AF6938}"/>
    <cellStyle name="Normal 4 5 4 2 3" xfId="20147" xr:uid="{0F178979-0B81-4170-ADE9-F2BF9A55CCD3}"/>
    <cellStyle name="Normal 4 5 4 2 4" xfId="24181" xr:uid="{190A65C7-B7ED-4F3A-93A9-AD34E26C2E03}"/>
    <cellStyle name="Normal 4 5 4 3" xfId="12236" xr:uid="{87A23983-3E59-4F3D-B0AE-D397B2D3E17A}"/>
    <cellStyle name="Normal 4 5 4 4" xfId="18128" xr:uid="{ADE9980F-0693-4A42-9E38-A1DC55AF571D}"/>
    <cellStyle name="Normal 4 5 4 5" xfId="22253" xr:uid="{1A685888-3EA4-49F1-8DB2-8BDBBEF1884D}"/>
    <cellStyle name="Normal 4 5 5" xfId="6368" xr:uid="{C6D1B21A-3062-44EC-8FF0-B8F205660D20}"/>
    <cellStyle name="Normal 4 5 5 2" xfId="13076" xr:uid="{629EDAC1-2484-443F-9E7F-7AB819763275}"/>
    <cellStyle name="Normal 4 5 5 3" xfId="18705" xr:uid="{8EAB32F8-9111-4E38-AD76-98C94F90EB9B}"/>
    <cellStyle name="Normal 4 5 5 4" xfId="22825" xr:uid="{FCAF7685-1B16-4133-9089-D8532AB5AFA2}"/>
    <cellStyle name="Normal 4 5 6" xfId="9606" xr:uid="{59BADD83-E283-4D5B-897D-564411821C7B}"/>
    <cellStyle name="Normal 4 5 7" xfId="16301" xr:uid="{15C2D3D4-C28F-470A-B08A-8F1579475F92}"/>
    <cellStyle name="Normal 4 5 8" xfId="20898" xr:uid="{CC5531C0-630A-4883-AC37-CDCEAF1EFD1E}"/>
    <cellStyle name="Normal 4 6" xfId="1252" xr:uid="{B815A3A4-1CD8-47D2-B92F-3F2697C1C33B}"/>
    <cellStyle name="Normal 4 6 2" xfId="4344" xr:uid="{F0F63247-17A1-4874-B1C1-A73D25FE3C32}"/>
    <cellStyle name="Normal 4 6 3" xfId="3415" xr:uid="{4C6E826B-78E6-42CF-81A3-9E7188DD9C3D}"/>
    <cellStyle name="Normal 4 7" xfId="1253" xr:uid="{CF6407EF-0A82-48A0-A342-28171525611A}"/>
    <cellStyle name="Normal 4 7 2" xfId="4345" xr:uid="{4A4DC66A-1903-4186-B70D-A14F8ACB3A2C}"/>
    <cellStyle name="Normal 4 7 3" xfId="3416" xr:uid="{2A91DF27-809F-4F4D-89F0-411F830D2446}"/>
    <cellStyle name="Normal 4 8" xfId="1254" xr:uid="{563AB41A-594B-4131-8E71-92AF19EC4165}"/>
    <cellStyle name="Normal 4 8 2" xfId="4346" xr:uid="{34271C68-1BFE-416A-9271-CA9A69CE9833}"/>
    <cellStyle name="Normal 4 8 3" xfId="3417" xr:uid="{57C3398C-A26C-4AC1-96C2-CE0F70B83228}"/>
    <cellStyle name="Normal 4 9" xfId="1255" xr:uid="{1332CD7E-C008-4ABF-AE78-138D9CB529B1}"/>
    <cellStyle name="Normal 4 9 2" xfId="4347" xr:uid="{6EFFA465-71A1-4973-83D4-DDB8FB921EEB}"/>
    <cellStyle name="Normal 4 9 3" xfId="3418" xr:uid="{ADBB5E4A-BADC-4184-8717-D94E27FEA947}"/>
    <cellStyle name="Normal 40" xfId="1256" xr:uid="{46B77E0C-BBE3-43A4-BED1-4EE4A0DDE87B}"/>
    <cellStyle name="Normal 40 2" xfId="1257" xr:uid="{F419EFD9-9528-464E-AB31-88BF96BF22E3}"/>
    <cellStyle name="Normal 40 2 2" xfId="4349" xr:uid="{C4911C2A-2D1E-4ED4-8A8C-48322F4DE414}"/>
    <cellStyle name="Normal 40 2 3" xfId="3420" xr:uid="{9D4B09D2-3F71-4B01-8986-8505C2B895D3}"/>
    <cellStyle name="Normal 40 3" xfId="4348" xr:uid="{3AEA317C-07B9-46D0-A8D4-A8EFB63F582E}"/>
    <cellStyle name="Normal 40 4" xfId="3419" xr:uid="{A05C3E45-749F-4EC4-97BC-1EA67544D9B8}"/>
    <cellStyle name="Normal 41" xfId="1258" xr:uid="{2E966442-F88C-4B0E-A853-6C752B309FCC}"/>
    <cellStyle name="Normal 41 2" xfId="1259" xr:uid="{B0118B70-3B9E-4BEC-ADF3-9FD316C340E0}"/>
    <cellStyle name="Normal 41 2 2" xfId="4351" xr:uid="{1214BBE4-E0EE-45AA-B519-1BCCE659B0B3}"/>
    <cellStyle name="Normal 41 2 3" xfId="3422" xr:uid="{A48B198E-1975-4BA4-BEFB-C9C1C2A68404}"/>
    <cellStyle name="Normal 41 3" xfId="4350" xr:uid="{698C3987-0949-44DC-972A-6FA43FD244D9}"/>
    <cellStyle name="Normal 41 4" xfId="3421" xr:uid="{804ED653-BE91-4A50-80B3-7E224BF1C655}"/>
    <cellStyle name="Normal 42" xfId="1260" xr:uid="{80E1A664-ECBF-440C-B31B-D53B8B592DD5}"/>
    <cellStyle name="Normal 42 2" xfId="1261" xr:uid="{EBB173D7-0E4C-471F-83CA-8291E75A83EA}"/>
    <cellStyle name="Normal 42 2 2" xfId="4353" xr:uid="{D30C2FC9-38FE-4DAD-8F75-28FBFE8F1E62}"/>
    <cellStyle name="Normal 42 2 3" xfId="3424" xr:uid="{CCC31E26-C52F-46C0-B564-CB19751A1BDB}"/>
    <cellStyle name="Normal 42 3" xfId="4352" xr:uid="{0F76C9B8-9FAB-4C32-B4E8-E69C2996D3AE}"/>
    <cellStyle name="Normal 42 4" xfId="3423" xr:uid="{72A228A3-4B54-48BD-899E-986A8F1DB42A}"/>
    <cellStyle name="Normal 43" xfId="1262" xr:uid="{C31E07B5-486B-4107-9F73-C1BA9A94F7B4}"/>
    <cellStyle name="Normal 43 2" xfId="4354" xr:uid="{9027CE07-90A7-4882-8B11-550F3D06AB15}"/>
    <cellStyle name="Normal 43 3" xfId="3425" xr:uid="{ED8FE0D6-207F-4A9D-9841-E20BCA8F3C78}"/>
    <cellStyle name="Normal 44" xfId="1263" xr:uid="{AAE8BD93-5ACB-480F-BC1B-A7B9B6DEB6B0}"/>
    <cellStyle name="Normal 44 2" xfId="4355" xr:uid="{8028F514-56C3-42BD-9466-CF490806FBF1}"/>
    <cellStyle name="Normal 44 3" xfId="3426" xr:uid="{5BAC3CE1-F48B-42A5-A203-377C26524822}"/>
    <cellStyle name="Normal 45" xfId="1264" xr:uid="{7AC2FA39-001C-4B4C-8001-B17831C7E8A1}"/>
    <cellStyle name="Normal 45 2" xfId="4356" xr:uid="{C24F8DBD-A6B4-4683-B3AE-392A4594886C}"/>
    <cellStyle name="Normal 45 3" xfId="3427" xr:uid="{D1AE0D9E-693B-4D05-9526-9239751952B7}"/>
    <cellStyle name="Normal 46" xfId="99" xr:uid="{67D8C907-B2CB-4865-95A6-78FEF948C211}"/>
    <cellStyle name="Normal 46 2" xfId="1265" xr:uid="{FCA6CD1E-B47F-489C-AB57-7EA9C3848C48}"/>
    <cellStyle name="Normal 46 2 2" xfId="4357" xr:uid="{1612339C-6E5A-4CB8-AFB1-F4B9185A01B6}"/>
    <cellStyle name="Normal 46 2 3" xfId="3428" xr:uid="{3BA38653-DD55-4E16-A7B1-DC6599F3F2E9}"/>
    <cellStyle name="Normal 46 3" xfId="1266" xr:uid="{72720D0F-D97E-4122-A214-6C602E605F35}"/>
    <cellStyle name="Normal 47" xfId="1267" xr:uid="{4F5DA0BB-8831-451C-8DB3-1F29DF7B96F9}"/>
    <cellStyle name="Normal 47 2" xfId="1268" xr:uid="{1C2795C3-7429-4A92-BC3D-523F7ECFE81F}"/>
    <cellStyle name="Normal 47 2 2" xfId="4359" xr:uid="{99FB5E20-F3EA-4A3E-BD63-55915BAACE86}"/>
    <cellStyle name="Normal 47 2 3" xfId="3430" xr:uid="{FBB2612D-AFBF-4AC5-87F1-15B32097E41F}"/>
    <cellStyle name="Normal 47 3" xfId="4358" xr:uid="{F3C3BEF5-BCD8-42AE-A366-A95585A1B9AF}"/>
    <cellStyle name="Normal 47 4" xfId="3429" xr:uid="{53A1CCD4-6A2A-4215-A2FA-7AE3C3D35A94}"/>
    <cellStyle name="Normal 48" xfId="1269" xr:uid="{B3132501-C1B1-475C-8879-3247B4460684}"/>
    <cellStyle name="Normal 48 2" xfId="1270" xr:uid="{BF3E8106-767A-40B8-B3B7-E80515B85E0A}"/>
    <cellStyle name="Normal 48 2 2" xfId="4361" xr:uid="{3AED2C76-A39D-42B9-A652-5790B8BB7A12}"/>
    <cellStyle name="Normal 48 2 3" xfId="3432" xr:uid="{915D7463-C092-42D4-91CB-899723A48339}"/>
    <cellStyle name="Normal 48 3" xfId="4360" xr:uid="{1DC3D9B7-E987-432A-8F88-5B12627E5804}"/>
    <cellStyle name="Normal 48 4" xfId="3431" xr:uid="{2FD68B32-FC9B-44D0-ACD9-7F862EBB70AA}"/>
    <cellStyle name="Normal 49" xfId="1271" xr:uid="{8008F171-67BA-47F7-9AD3-A3E6AC60746A}"/>
    <cellStyle name="Normal 49 2" xfId="4362" xr:uid="{F8E42DE4-4C2A-4EFF-80A1-A345E7AE20B2}"/>
    <cellStyle name="Normal 49 3" xfId="3433" xr:uid="{9CC03736-68DA-4E46-9334-26B3D45E7FDA}"/>
    <cellStyle name="Normal 5" xfId="66" xr:uid="{39EF6FC7-5671-494B-A7B2-5529C3C3AA60}"/>
    <cellStyle name="Normal 5 2" xfId="101" xr:uid="{3B953DDD-B7A6-460A-864F-F361ECC37BED}"/>
    <cellStyle name="Normal 5 2 2" xfId="1272" xr:uid="{CB26528E-9E81-42ED-9822-C4B5FAAD3D35}"/>
    <cellStyle name="Normal 5 2 2 2" xfId="3154" xr:uid="{DBE199ED-BA0D-49E2-8C35-1BDA6A2B7141}"/>
    <cellStyle name="Normal 5 2 2 2 2" xfId="5585" xr:uid="{8C85EED1-3821-4EEE-A6E8-47B885AC7596}"/>
    <cellStyle name="Normal 5 2 2 2 2 2" xfId="9013" xr:uid="{91ECC1F8-E17E-4CA1-8476-27A9F4049971}"/>
    <cellStyle name="Normal 5 2 2 2 2 2 2" xfId="15721" xr:uid="{2F6E97BD-C7EF-42F6-9FAF-D2539906B11F}"/>
    <cellStyle name="Normal 5 2 2 2 2 2 3" xfId="20150" xr:uid="{8B3AC064-31CC-40C1-B6F5-42E6A71EE0DD}"/>
    <cellStyle name="Normal 5 2 2 2 2 2 4" xfId="24184" xr:uid="{2E9F738E-DB22-4A01-B8E0-825FFA4D9D79}"/>
    <cellStyle name="Normal 5 2 2 2 2 3" xfId="12293" xr:uid="{0F8F1183-8E80-46C7-B091-68067D46F01E}"/>
    <cellStyle name="Normal 5 2 2 2 2 4" xfId="18131" xr:uid="{80CED476-E5B5-481E-B62E-7ACCEDECE67D}"/>
    <cellStyle name="Normal 5 2 2 2 2 5" xfId="22256" xr:uid="{28337025-DD5D-479B-81A7-45FF25318C33}"/>
    <cellStyle name="Normal 5 2 2 2 3" xfId="7552" xr:uid="{F8433E33-7CB6-4EBF-A73B-B3CB1F88028C}"/>
    <cellStyle name="Normal 5 2 2 2 3 2" xfId="14260" xr:uid="{79A36F96-EA38-418E-B89B-8BAD8F83F55D}"/>
    <cellStyle name="Normal 5 2 2 2 3 3" xfId="19598" xr:uid="{FEBC1EF3-D54E-4058-8D41-09DDFD040DF6}"/>
    <cellStyle name="Normal 5 2 2 2 3 4" xfId="23698" xr:uid="{BC958A77-2DCC-497E-B1C5-3CCF83F48635}"/>
    <cellStyle name="Normal 5 2 2 2 4" xfId="10968" xr:uid="{855E2D8F-6B8F-438E-96FA-C5C2B68B2912}"/>
    <cellStyle name="Normal 5 2 2 2 5" xfId="17466" xr:uid="{BB9AEAE8-7AEE-49B7-B121-64DD7B6017BA}"/>
    <cellStyle name="Normal 5 2 2 2 6" xfId="21770" xr:uid="{7F85F8F7-EE1C-4931-B4A4-00485050CCA3}"/>
    <cellStyle name="Normal 5 2 2 3" xfId="5584" xr:uid="{7A08407D-8973-47AA-AECB-32A1EB5CBEE1}"/>
    <cellStyle name="Normal 5 2 2 3 2" xfId="9012" xr:uid="{8E9F876A-541D-4339-A0E6-4D666524622E}"/>
    <cellStyle name="Normal 5 2 2 3 2 2" xfId="15720" xr:uid="{5C5599A9-54FF-4F76-AE61-DD1140703CBD}"/>
    <cellStyle name="Normal 5 2 2 3 2 3" xfId="20149" xr:uid="{BE18A892-FE44-44B9-98C7-E03A92C0C7EB}"/>
    <cellStyle name="Normal 5 2 2 3 2 4" xfId="24183" xr:uid="{3D2DF6D3-95A8-420A-A697-67E2928C4585}"/>
    <cellStyle name="Normal 5 2 2 3 3" xfId="12292" xr:uid="{0100D8A7-44FB-472F-A43D-4C03C72B1AEE}"/>
    <cellStyle name="Normal 5 2 2 3 4" xfId="18130" xr:uid="{7E74BEB2-ABB9-45B3-BBD8-D46A8AB9BF95}"/>
    <cellStyle name="Normal 5 2 2 3 5" xfId="22255" xr:uid="{41F8FDFB-AFA7-4723-AB87-FBF631F9C664}"/>
    <cellStyle name="Normal 5 2 2 4" xfId="6447" xr:uid="{CCF09547-6AC0-432E-84F8-84F616DC5F11}"/>
    <cellStyle name="Normal 5 2 2 4 2" xfId="13155" xr:uid="{08DAE7D2-C1D1-494E-ADF2-635FA891F655}"/>
    <cellStyle name="Normal 5 2 2 4 3" xfId="18780" xr:uid="{D4D26CFA-E0DC-4F1E-ADD3-6C4202DCFD39}"/>
    <cellStyle name="Normal 5 2 2 4 4" xfId="22900" xr:uid="{29BD2D7D-CD8F-4398-BE2D-769E8459C32D}"/>
    <cellStyle name="Normal 5 2 2 5" xfId="9720" xr:uid="{0048E438-B1D2-422F-B267-03538CD397F9}"/>
    <cellStyle name="Normal 5 2 2 6" xfId="16627" xr:uid="{2F96992D-ED8C-4160-A1DB-EE962423B1EA}"/>
    <cellStyle name="Normal 5 2 2 7" xfId="20973" xr:uid="{C4B17BA6-2D7F-4B12-8B96-F8CDCA12F28C}"/>
    <cellStyle name="Normal 5 2 3" xfId="3171" xr:uid="{40092E3D-59D5-46A6-BEB4-07C34B2BFDBF}"/>
    <cellStyle name="Normal 5 3" xfId="241" xr:uid="{DD9BA896-B452-420A-B520-5BB46AAE1CFE}"/>
    <cellStyle name="Normal 5 3 2" xfId="3102" xr:uid="{EF6D54E3-E76D-4AAC-9594-97CB930D0D94}"/>
    <cellStyle name="Normal 5 3 2 2" xfId="5587" xr:uid="{87CDFFE0-B52C-4E22-8077-67776C82D56C}"/>
    <cellStyle name="Normal 5 3 2 2 2" xfId="9015" xr:uid="{DC33B41D-C722-4F95-88C6-91610F8B1E5A}"/>
    <cellStyle name="Normal 5 3 2 2 2 2" xfId="15723" xr:uid="{3A9C4120-CA90-4BF4-A81C-0E7DE5FADAF2}"/>
    <cellStyle name="Normal 5 3 2 2 2 3" xfId="20152" xr:uid="{C0D1D7AD-5EF3-4BD0-89F9-90189B75C11B}"/>
    <cellStyle name="Normal 5 3 2 2 2 4" xfId="24186" xr:uid="{8DA55317-B9B3-4F05-BD63-B30A7532EBF8}"/>
    <cellStyle name="Normal 5 3 2 2 3" xfId="12295" xr:uid="{43153F7D-4DCE-4ED5-AFCE-0668EBFE564F}"/>
    <cellStyle name="Normal 5 3 2 2 4" xfId="18133" xr:uid="{49FF9FBD-DC50-43DF-BB9B-B7704893C64A}"/>
    <cellStyle name="Normal 5 3 2 2 5" xfId="22258" xr:uid="{B16911ED-A63D-4DC4-9D94-94CA97D7BFB4}"/>
    <cellStyle name="Normal 5 3 2 3" xfId="7499" xr:uid="{842F993B-901B-45EE-8796-C6164875D6DF}"/>
    <cellStyle name="Normal 5 3 2 3 2" xfId="14207" xr:uid="{1723019B-D16B-4C36-9924-9131E576286A}"/>
    <cellStyle name="Normal 5 3 2 3 3" xfId="19545" xr:uid="{9238377A-9EB7-4EF0-9FEC-DD062198B0B2}"/>
    <cellStyle name="Normal 5 3 2 3 4" xfId="23645" xr:uid="{AF08C3C0-4BF1-4067-BD66-6DF1A7DBCF2C}"/>
    <cellStyle name="Normal 5 3 2 4" xfId="10916" xr:uid="{575EC526-AF08-48A1-9E91-89495BC4470F}"/>
    <cellStyle name="Normal 5 3 2 5" xfId="17414" xr:uid="{7DD63A35-EABE-4152-A5BA-2BDF003B766E}"/>
    <cellStyle name="Normal 5 3 2 6" xfId="21718" xr:uid="{46ED3B86-1834-4E88-A04C-ABB1D5C7E1DF}"/>
    <cellStyle name="Normal 5 3 3" xfId="5586" xr:uid="{CC90FF7B-D6F7-4947-A423-3BC810DE0CBA}"/>
    <cellStyle name="Normal 5 3 3 2" xfId="9014" xr:uid="{F7DE250B-CB54-4310-9C9D-F5F65F933E06}"/>
    <cellStyle name="Normal 5 3 3 2 2" xfId="15722" xr:uid="{79F29770-2E87-4DDF-A532-336937785AA1}"/>
    <cellStyle name="Normal 5 3 3 2 3" xfId="20151" xr:uid="{C7B036AA-55EB-46BC-87C7-68CA1315D708}"/>
    <cellStyle name="Normal 5 3 3 2 4" xfId="24185" xr:uid="{8C30DC56-7FFC-4B10-A5AF-D3EBB3317E33}"/>
    <cellStyle name="Normal 5 3 3 3" xfId="12294" xr:uid="{21251F27-454D-4D71-B64D-203D407298ED}"/>
    <cellStyle name="Normal 5 3 3 4" xfId="18132" xr:uid="{083DD181-B130-482B-9EFB-2AE59CD02289}"/>
    <cellStyle name="Normal 5 3 3 5" xfId="22257" xr:uid="{7644A90A-BDC2-46FB-AF15-52A9EA99EC87}"/>
    <cellStyle name="Normal 5 3 4" xfId="6369" xr:uid="{97951BAB-631A-465F-B712-45461009AC92}"/>
    <cellStyle name="Normal 5 3 4 2" xfId="13077" xr:uid="{600055C2-50C4-4047-92B8-6D337E7FE59D}"/>
    <cellStyle name="Normal 5 3 4 3" xfId="18706" xr:uid="{CCB1BC83-8021-460F-ADDC-E1EF70AF6042}"/>
    <cellStyle name="Normal 5 3 4 4" xfId="22826" xr:uid="{B4EC0640-A0E4-4E47-A03B-CC4678592FAF}"/>
    <cellStyle name="Normal 5 3 5" xfId="9607" xr:uid="{BC680D7C-EC48-4FA9-8E6E-3A6919B3C416}"/>
    <cellStyle name="Normal 5 3 6" xfId="16302" xr:uid="{FFCBF752-D456-486A-B752-341EE2D0880E}"/>
    <cellStyle name="Normal 5 3 7" xfId="20899" xr:uid="{E1B8394F-4750-4003-8269-9F6F21F1A05D}"/>
    <cellStyle name="Normal 5 4" xfId="100" xr:uid="{75DCA8BA-8BCF-41F4-B183-B3F82DBCAAAF}"/>
    <cellStyle name="Normal 5 5" xfId="9510" xr:uid="{F08DFF26-1280-4189-9B81-8D4395323F74}"/>
    <cellStyle name="Normal 50" xfId="1273" xr:uid="{52B0E118-D362-48CC-8A92-52B165FBFAD0}"/>
    <cellStyle name="Normal 50 2" xfId="1274" xr:uid="{1A243D64-C4BD-486D-80E7-91D78FFBE9DF}"/>
    <cellStyle name="Normal 50 2 2" xfId="4364" xr:uid="{1B6C7EC8-A6DF-42BF-9B32-16C2F9774F7E}"/>
    <cellStyle name="Normal 50 2 3" xfId="3435" xr:uid="{4FEBB7A3-65D1-4EB1-84DF-F47C136A4AB9}"/>
    <cellStyle name="Normal 50 3" xfId="4363" xr:uid="{048CC7B7-36A7-429C-A98C-3D930D821F7D}"/>
    <cellStyle name="Normal 50 4" xfId="3434" xr:uid="{2C247F8F-BAF0-4B7F-87FA-C89717AEB2DA}"/>
    <cellStyle name="Normal 51" xfId="1275" xr:uid="{6D521262-9157-4B2A-BA55-5FA720EEFA8D}"/>
    <cellStyle name="Normal 51 2" xfId="4365" xr:uid="{A7BD5167-8142-49FB-A2F3-865270E062B9}"/>
    <cellStyle name="Normal 51 3" xfId="3436" xr:uid="{8B636101-60C8-4256-A02A-7FD7B053726A}"/>
    <cellStyle name="Normal 52" xfId="1276" xr:uid="{2CB0B1B2-D23C-4E31-AF8E-6148A02125C0}"/>
    <cellStyle name="Normal 52 2" xfId="1277" xr:uid="{9350A8D1-4282-4A70-A954-7E7E31CDAC51}"/>
    <cellStyle name="Normal 52 2 2" xfId="4367" xr:uid="{5E90A288-4307-48F1-A4EA-0EDD836E8635}"/>
    <cellStyle name="Normal 52 2 3" xfId="3438" xr:uid="{F878C3BA-328F-4A0C-AC36-181FE9851937}"/>
    <cellStyle name="Normal 52 3" xfId="4366" xr:uid="{39468241-A298-47E9-9733-6DB2D41217EF}"/>
    <cellStyle name="Normal 52 4" xfId="3437" xr:uid="{1650B8BE-6BB9-4200-A581-3063F2B44E8E}"/>
    <cellStyle name="Normal 53" xfId="1278" xr:uid="{C3B7322C-6D07-4F26-AB0D-4541F9B78BF5}"/>
    <cellStyle name="Normal 53 2" xfId="4368" xr:uid="{19FD56E6-64D0-4C94-851A-E45DF7D86473}"/>
    <cellStyle name="Normal 53 3" xfId="3439" xr:uid="{F4008D4E-6471-44DA-B866-A96086A50FF8}"/>
    <cellStyle name="Normal 54" xfId="1279" xr:uid="{52DB14CA-1801-4DD1-A0FD-9DB45E507DF3}"/>
    <cellStyle name="Normal 54 2" xfId="4369" xr:uid="{89FB83D4-815E-4B73-9CB0-7DB1D29F409B}"/>
    <cellStyle name="Normal 54 3" xfId="3440" xr:uid="{8A366229-EAE9-4AB8-ACCB-BE47CC44E8DA}"/>
    <cellStyle name="Normal 55" xfId="1280" xr:uid="{E761E52B-86F2-467C-B30B-6C0F22673936}"/>
    <cellStyle name="Normal 55 2" xfId="4370" xr:uid="{C7AA4D1C-B9F9-4481-806F-9A33A75A67D0}"/>
    <cellStyle name="Normal 55 3" xfId="3441" xr:uid="{871A59ED-992C-42E9-BA7F-CDC4A54135E3}"/>
    <cellStyle name="Normal 56" xfId="1281" xr:uid="{9945FFE7-E918-48F8-B059-8AA6C2C5A4D2}"/>
    <cellStyle name="Normal 56 2" xfId="1282" xr:uid="{57D5941F-8CF9-4CA8-A77E-69694E46E2AB}"/>
    <cellStyle name="Normal 56 2 2" xfId="4372" xr:uid="{863BCE45-2179-4542-9838-18B2EA7E88AC}"/>
    <cellStyle name="Normal 56 2 3" xfId="3443" xr:uid="{B4906426-FCEF-4BCF-A7B2-62FD92D2FDF3}"/>
    <cellStyle name="Normal 56 3" xfId="4371" xr:uid="{27173DBD-7A73-409C-A0D4-F9F447DC527A}"/>
    <cellStyle name="Normal 56 4" xfId="3442" xr:uid="{4E53E53A-6891-4300-8B6D-806FD9C585FB}"/>
    <cellStyle name="Normal 57" xfId="1283" xr:uid="{4F328906-D190-4B36-93C8-739DA47D8DB3}"/>
    <cellStyle name="Normal 57 2" xfId="1284" xr:uid="{8B18BE87-2D6A-4B3A-B108-45EA98A3110B}"/>
    <cellStyle name="Normal 57 2 2" xfId="4374" xr:uid="{C7D9CF06-7B8A-4154-A972-547EB7149351}"/>
    <cellStyle name="Normal 57 2 3" xfId="3445" xr:uid="{C64EB614-FEE5-4437-8B06-CA47C1EF914F}"/>
    <cellStyle name="Normal 57 3" xfId="4373" xr:uid="{4115B2CD-4041-4BF8-BB07-BF370D5C6026}"/>
    <cellStyle name="Normal 57 4" xfId="3444" xr:uid="{4E42769C-A25A-4860-A50D-C2EDF10A842D}"/>
    <cellStyle name="Normal 58" xfId="1285" xr:uid="{A9EB64C3-2C38-42E3-B1A5-24221E8D39F3}"/>
    <cellStyle name="Normal 58 2" xfId="4375" xr:uid="{BA06408C-0E13-45C0-BC32-79BA3E5B4C6E}"/>
    <cellStyle name="Normal 58 3" xfId="3446" xr:uid="{6641B3F1-C1AC-408A-A011-1BF9C4C88AC1}"/>
    <cellStyle name="Normal 59" xfId="1286" xr:uid="{F0AA6D60-8BCC-48CD-8691-1A00F598E874}"/>
    <cellStyle name="Normal 59 2" xfId="4376" xr:uid="{CCF48412-3E76-4625-B618-E51C0AF54202}"/>
    <cellStyle name="Normal 59 3" xfId="3447" xr:uid="{0AEC17D4-A6EF-43D2-914C-D579BA976844}"/>
    <cellStyle name="Normal 6" xfId="65" xr:uid="{A0D74280-086D-4831-AD0C-EE6A96D31D88}"/>
    <cellStyle name="Normal 6 10" xfId="2302" xr:uid="{DC7C638C-90F0-4101-BC54-7F1B2C11D660}"/>
    <cellStyle name="Normal 6 10 2" xfId="2975" xr:uid="{469A211B-7F16-4B4F-81B6-642646E2C688}"/>
    <cellStyle name="Normal 6 10 2 2" xfId="5626" xr:uid="{48F8F362-EF43-4655-88E3-F4784043C36C}"/>
    <cellStyle name="Normal 6 10 2 2 2" xfId="9018" xr:uid="{04827C23-1D3A-46F3-967A-E57D98D10205}"/>
    <cellStyle name="Normal 6 10 2 2 2 2" xfId="15726" xr:uid="{5F68915F-171B-4630-8C20-71EAA6E24CC8}"/>
    <cellStyle name="Normal 6 10 2 2 2 3" xfId="20155" xr:uid="{F68FA41A-39B1-4CD2-A88F-BD2817B52885}"/>
    <cellStyle name="Normal 6 10 2 2 2 4" xfId="24189" xr:uid="{BF8D5022-A590-4B27-8120-7E434C8FF775}"/>
    <cellStyle name="Normal 6 10 2 2 3" xfId="12334" xr:uid="{51143B51-AC54-456B-BB40-AAAF86A1E64D}"/>
    <cellStyle name="Normal 6 10 2 2 4" xfId="18136" xr:uid="{AF1D2510-1DF2-40C2-B28E-0BD8D5D72578}"/>
    <cellStyle name="Normal 6 10 2 2 5" xfId="22261" xr:uid="{D434F6CF-77F7-4009-85B3-AC696E6B1679}"/>
    <cellStyle name="Normal 6 10 2 3" xfId="7372" xr:uid="{6D7399AF-7952-4036-B836-69234F62B0B0}"/>
    <cellStyle name="Normal 6 10 2 3 2" xfId="14080" xr:uid="{0260F739-202E-4EEB-94DB-04E8D98501E0}"/>
    <cellStyle name="Normal 6 10 2 3 3" xfId="19418" xr:uid="{BDA4C868-C139-47DF-8238-297533B43612}"/>
    <cellStyle name="Normal 6 10 2 3 4" xfId="23518" xr:uid="{60F0E36F-1993-42A1-B44D-82EF410E643D}"/>
    <cellStyle name="Normal 6 10 2 4" xfId="10789" xr:uid="{430F9062-155F-41B3-9FCD-5E12E8289C50}"/>
    <cellStyle name="Normal 6 10 2 5" xfId="17287" xr:uid="{53A97A26-3628-49CB-ABC9-58632776DA55}"/>
    <cellStyle name="Normal 6 10 2 6" xfId="21591" xr:uid="{BE07863A-97F9-470B-98BD-765E6E181494}"/>
    <cellStyle name="Normal 6 10 3" xfId="5625" xr:uid="{F1624EAA-14AA-4E35-B3A3-9FEAF4EC1610}"/>
    <cellStyle name="Normal 6 10 3 2" xfId="9017" xr:uid="{33BEA710-C32E-4BD6-B0A9-CFD9DB9E4390}"/>
    <cellStyle name="Normal 6 10 3 2 2" xfId="15725" xr:uid="{D9D945A1-E951-4F70-BB3E-3CB6CC935939}"/>
    <cellStyle name="Normal 6 10 3 2 3" xfId="20154" xr:uid="{6F6F35DB-CF8A-48ED-BDE2-5D4D45EF83B3}"/>
    <cellStyle name="Normal 6 10 3 2 4" xfId="24188" xr:uid="{3FED1614-6AFD-4B3D-A9EF-2A039A263C02}"/>
    <cellStyle name="Normal 6 10 3 3" xfId="12333" xr:uid="{8DF14D47-8424-490D-B1BB-3B90FA3EC58A}"/>
    <cellStyle name="Normal 6 10 3 4" xfId="18135" xr:uid="{CDFD177C-D24A-43F7-BBDD-0ED3EE0F786E}"/>
    <cellStyle name="Normal 6 10 3 5" xfId="22260" xr:uid="{BAC6F58B-0C5B-4F7D-B7DC-576A08DC3397}"/>
    <cellStyle name="Normal 6 10 4" xfId="6842" xr:uid="{8CD253A5-A94F-4913-9089-DF931460FF42}"/>
    <cellStyle name="Normal 6 10 4 2" xfId="13550" xr:uid="{1BB804A8-FC9B-4D84-A1F8-E570D2ACA2A7}"/>
    <cellStyle name="Normal 6 10 4 3" xfId="18909" xr:uid="{E9F26166-8A13-4340-A5F2-9319F41CD19E}"/>
    <cellStyle name="Normal 6 10 4 4" xfId="23010" xr:uid="{2690C912-45BE-4D13-8060-3BA32D25ABDB}"/>
    <cellStyle name="Normal 6 10 5" xfId="10204" xr:uid="{1E74A306-6951-4ADC-986E-E69F9B4CE4F9}"/>
    <cellStyle name="Normal 6 10 6" xfId="16775" xr:uid="{2FB115E1-40A2-4931-B048-002064CB5EEC}"/>
    <cellStyle name="Normal 6 10 7" xfId="21083" xr:uid="{D9C8B128-BE86-4243-B3E1-3D19F3815E0D}"/>
    <cellStyle name="Normal 6 11" xfId="2661" xr:uid="{636574B2-DA54-4357-A34D-331B29CD580E}"/>
    <cellStyle name="Normal 6 11 2" xfId="5627" xr:uid="{A0FB306C-19B9-4EAB-A85F-DB4CA575369B}"/>
    <cellStyle name="Normal 6 11 2 2" xfId="9019" xr:uid="{7C6293A3-A1E0-4447-A7A4-BC9C8F81FACE}"/>
    <cellStyle name="Normal 6 11 2 2 2" xfId="15727" xr:uid="{E12F425F-3AF6-4B08-9FF0-69A90D060E49}"/>
    <cellStyle name="Normal 6 11 2 2 3" xfId="20156" xr:uid="{AD70AD70-33DF-4AC4-A6FA-9B4419324E9C}"/>
    <cellStyle name="Normal 6 11 2 2 4" xfId="24190" xr:uid="{084AEA96-9100-467D-B7F2-0D94D9E9ADE0}"/>
    <cellStyle name="Normal 6 11 2 3" xfId="12335" xr:uid="{84AF4C15-0F4D-45A9-97EC-8EDE429A1D00}"/>
    <cellStyle name="Normal 6 11 2 4" xfId="18137" xr:uid="{E8FD5F49-65DA-41EB-B04E-3589A8D7D288}"/>
    <cellStyle name="Normal 6 11 2 5" xfId="22262" xr:uid="{19338021-45B6-42E4-95D2-E99F196298E7}"/>
    <cellStyle name="Normal 6 11 3" xfId="7062" xr:uid="{C6383A46-A16F-4775-BBC2-0B52149099B2}"/>
    <cellStyle name="Normal 6 11 3 2" xfId="13770" xr:uid="{4CC5480E-C43E-43CD-B7C6-71D172F4AF5C}"/>
    <cellStyle name="Normal 6 11 3 3" xfId="19109" xr:uid="{341F3E46-27E2-4687-9AF7-1146FC3D584E}"/>
    <cellStyle name="Normal 6 11 3 4" xfId="23209" xr:uid="{D0FDA994-CA1F-40AD-9041-4423A0CBAA1E}"/>
    <cellStyle name="Normal 6 11 4" xfId="10479" xr:uid="{A82B9504-B815-49BA-B212-089CF22B0B91}"/>
    <cellStyle name="Normal 6 11 5" xfId="16978" xr:uid="{A5360B82-DE04-4C3B-8A33-D11B40047E20}"/>
    <cellStyle name="Normal 6 11 6" xfId="21282" xr:uid="{0359F314-012E-4125-A2D9-32B1307EF2B4}"/>
    <cellStyle name="Normal 6 12" xfId="5624" xr:uid="{F880EF0F-628A-480A-9D18-C2D697511116}"/>
    <cellStyle name="Normal 6 12 2" xfId="9016" xr:uid="{58350B4D-0C87-4AD9-AB94-E103D1E77ED4}"/>
    <cellStyle name="Normal 6 12 2 2" xfId="15724" xr:uid="{811E7E4C-4D5A-4ADD-99A1-2CC4E3A847D9}"/>
    <cellStyle name="Normal 6 12 2 3" xfId="20153" xr:uid="{B153B030-C6BA-44F5-B138-1E810CE08A9C}"/>
    <cellStyle name="Normal 6 12 2 4" xfId="24187" xr:uid="{ADFBC486-9F6F-42AD-BF5D-C4B49C7C9003}"/>
    <cellStyle name="Normal 6 12 3" xfId="12332" xr:uid="{BD0A0AD9-9B3C-417A-83BE-F62FF921EC4D}"/>
    <cellStyle name="Normal 6 12 4" xfId="18134" xr:uid="{B5C65C0D-140F-40B6-924F-A537B974AE60}"/>
    <cellStyle name="Normal 6 12 5" xfId="22259" xr:uid="{4988F361-DE22-4767-A7E2-CE8E31A49144}"/>
    <cellStyle name="Normal 6 13" xfId="6296" xr:uid="{1B5511AA-6C45-44FE-9536-83A035756E9A}"/>
    <cellStyle name="Normal 6 13 2" xfId="13004" xr:uid="{D92794D2-A9A2-42ED-BA20-AD4C695B1BDE}"/>
    <cellStyle name="Normal 6 13 3" xfId="18637" xr:uid="{C6E389F5-8A2C-4D0A-B6A2-CD4C35B870EE}"/>
    <cellStyle name="Normal 6 13 4" xfId="22757" xr:uid="{2D556C6A-5EAB-46B3-A4CA-55D3AF478739}"/>
    <cellStyle name="Normal 6 14" xfId="144" xr:uid="{1FAAEA93-5B83-4CC2-8365-A9595CACFD26}"/>
    <cellStyle name="Normal 6 14 2" xfId="9534" xr:uid="{5644E61D-312B-45E9-B0FC-954D5637F09D}"/>
    <cellStyle name="Normal 6 14 3" xfId="16233" xr:uid="{861EEDC9-55CE-4365-8CFA-94B18DC33005}"/>
    <cellStyle name="Normal 6 14 4" xfId="20830" xr:uid="{4809B74D-C244-4318-B0D9-F2903E212F9F}"/>
    <cellStyle name="Normal 6 15" xfId="9509" xr:uid="{29CC6F98-D372-411E-AC1D-2BD73BAEA0DC}"/>
    <cellStyle name="Normal 6 2" xfId="102" xr:uid="{1DE7323C-14F8-4312-8B69-F9096AD66A4D}"/>
    <cellStyle name="Normal 6 2 2" xfId="242" xr:uid="{55CB3FD0-5284-47B4-8556-7485572F40EB}"/>
    <cellStyle name="Normal 6 2 2 2" xfId="3087" xr:uid="{08E5D8BD-7FB1-4D7F-98C2-759537E62B1C}"/>
    <cellStyle name="Normal 6 2 2 2 2" xfId="5630" xr:uid="{32065B54-54BA-4052-9377-F67DA0C5E05D}"/>
    <cellStyle name="Normal 6 2 2 2 2 2" xfId="9021" xr:uid="{4E48605E-FDFF-4BD7-86AD-5A66C93B0F24}"/>
    <cellStyle name="Normal 6 2 2 2 2 2 2" xfId="15729" xr:uid="{8B029D99-1D62-4F3D-8770-1D05FD696D02}"/>
    <cellStyle name="Normal 6 2 2 2 2 2 3" xfId="20158" xr:uid="{4BB031B7-EBCD-491B-8D5D-E058BDFF8C26}"/>
    <cellStyle name="Normal 6 2 2 2 2 2 4" xfId="24192" xr:uid="{7794C2E2-75F1-4824-90F4-976DB4866C57}"/>
    <cellStyle name="Normal 6 2 2 2 2 3" xfId="12338" xr:uid="{E00CF639-88CE-4197-88EF-0F349C83B343}"/>
    <cellStyle name="Normal 6 2 2 2 2 4" xfId="18139" xr:uid="{FFEDB676-C6F8-4137-9CEE-D96F0B9FD01C}"/>
    <cellStyle name="Normal 6 2 2 2 2 5" xfId="22264" xr:uid="{D6D97113-BFEA-43F0-8AB5-734A1872F389}"/>
    <cellStyle name="Normal 6 2 2 2 3" xfId="7484" xr:uid="{D2107269-8CFE-4CAB-B24F-5EBAD3ABC818}"/>
    <cellStyle name="Normal 6 2 2 2 3 2" xfId="14192" xr:uid="{4B04B64D-E026-4570-9A36-D97DC664BDAA}"/>
    <cellStyle name="Normal 6 2 2 2 3 3" xfId="19530" xr:uid="{BDC709CA-0007-4909-97BC-B4AF75DAC507}"/>
    <cellStyle name="Normal 6 2 2 2 3 4" xfId="23630" xr:uid="{74845F09-3C47-4E12-8B64-CC14105A5B99}"/>
    <cellStyle name="Normal 6 2 2 2 4" xfId="10901" xr:uid="{F03525E5-18AD-4679-84FE-895664155BB2}"/>
    <cellStyle name="Normal 6 2 2 2 5" xfId="17399" xr:uid="{2CF54760-2598-4B2A-AB60-6C0D6235DB42}"/>
    <cellStyle name="Normal 6 2 2 2 6" xfId="21703" xr:uid="{34DD2459-6A66-409A-A3A8-192FC2CDE1D6}"/>
    <cellStyle name="Normal 6 2 2 3" xfId="5629" xr:uid="{1702C404-2099-4D04-8200-E7B296A2240B}"/>
    <cellStyle name="Normal 6 2 2 3 2" xfId="9020" xr:uid="{6656A5AD-7F44-4F30-8129-355AA34544DB}"/>
    <cellStyle name="Normal 6 2 2 3 2 2" xfId="15728" xr:uid="{9FF44D07-F052-4E1E-8638-485D0D4795C8}"/>
    <cellStyle name="Normal 6 2 2 3 2 3" xfId="20157" xr:uid="{B90CED44-B328-432E-A261-A498275D295D}"/>
    <cellStyle name="Normal 6 2 2 3 2 4" xfId="24191" xr:uid="{EF4E3479-4C30-41CB-80C5-3EFC3B97CEEC}"/>
    <cellStyle name="Normal 6 2 2 3 3" xfId="12337" xr:uid="{A3D23B71-E421-4294-AFB0-CC3D204AEABC}"/>
    <cellStyle name="Normal 6 2 2 3 4" xfId="18138" xr:uid="{6CAA463C-832E-4086-AEDC-7AE51104CB01}"/>
    <cellStyle name="Normal 6 2 2 3 5" xfId="22263" xr:uid="{A694CC64-ECB3-4BEC-9415-F1D87906EFF5}"/>
    <cellStyle name="Normal 6 2 2 4" xfId="6370" xr:uid="{378049F9-F069-466E-9E1C-DA1AFE5949E0}"/>
    <cellStyle name="Normal 6 2 2 4 2" xfId="13078" xr:uid="{276B2071-FDE0-455B-9BA6-3294A615417A}"/>
    <cellStyle name="Normal 6 2 2 4 3" xfId="18707" xr:uid="{9F0C0FF3-97A8-4895-BA06-941731AFA61C}"/>
    <cellStyle name="Normal 6 2 2 4 4" xfId="22827" xr:uid="{142791BD-FF63-4833-B0B4-B2431FCDABFF}"/>
    <cellStyle name="Normal 6 2 2 5" xfId="9608" xr:uid="{44B0263A-79FC-4D8F-AAA5-A33AD92F0C11}"/>
    <cellStyle name="Normal 6 2 2 6" xfId="16303" xr:uid="{DEC9BD27-E861-4A48-8A13-022120D7DE23}"/>
    <cellStyle name="Normal 6 2 2 7" xfId="20900" xr:uid="{0BAA99A7-A7AF-480C-AB22-5CB54EF8D6E8}"/>
    <cellStyle name="Normal 6 3" xfId="103" xr:uid="{564E4CE6-7CC6-43A5-A38A-1BF068F4EAAE}"/>
    <cellStyle name="Normal 6 3 2" xfId="3172" xr:uid="{EAF0C679-C5A1-451F-8B53-26D3DD015739}"/>
    <cellStyle name="Normal 6 4" xfId="243" xr:uid="{03F46BA2-D096-4197-A11A-9EC636A0EE2E}"/>
    <cellStyle name="Normal 6 4 10" xfId="9609" xr:uid="{9A79B36B-53B5-477B-9C60-469C47FB5F86}"/>
    <cellStyle name="Normal 6 4 11" xfId="16304" xr:uid="{57346FD6-1951-41C2-849B-FB4A5EC7A84A}"/>
    <cellStyle name="Normal 6 4 12" xfId="20901" xr:uid="{C1700EB6-DB9E-48F7-AC18-BC5FE36ECA7F}"/>
    <cellStyle name="Normal 6 4 2" xfId="2303" xr:uid="{A555438F-277F-4EA9-A432-C80431B564AE}"/>
    <cellStyle name="Normal 6 4 2 2" xfId="2304" xr:uid="{C95B56F4-94B4-4329-918D-1098B7497590}"/>
    <cellStyle name="Normal 6 4 2 2 2" xfId="3053" xr:uid="{8FCA7EFC-4795-4BF6-B1B2-7E8FAC0FEAB1}"/>
    <cellStyle name="Normal 6 4 2 2 2 2" xfId="5636" xr:uid="{7DA44487-89E0-45A5-BEAE-3FFC699A8E03}"/>
    <cellStyle name="Normal 6 4 2 2 2 2 2" xfId="9025" xr:uid="{7E931253-3798-47EB-98A8-F899843FE7E2}"/>
    <cellStyle name="Normal 6 4 2 2 2 2 2 2" xfId="15733" xr:uid="{6FECA1F6-7486-4C28-8A48-97ECE3BD445F}"/>
    <cellStyle name="Normal 6 4 2 2 2 2 2 3" xfId="20162" xr:uid="{83DC041A-CD34-4B6A-B2DA-BF33646D3386}"/>
    <cellStyle name="Normal 6 4 2 2 2 2 2 4" xfId="24196" xr:uid="{9B02A9CC-EEA6-4DAD-AA8B-C5891EC8E8B5}"/>
    <cellStyle name="Normal 6 4 2 2 2 2 3" xfId="12344" xr:uid="{D2C2DD88-CB8C-4F81-B8C1-10019CCD4F6E}"/>
    <cellStyle name="Normal 6 4 2 2 2 2 4" xfId="18143" xr:uid="{EABB6916-E836-4A17-A83D-BDDDA0CE2C5C}"/>
    <cellStyle name="Normal 6 4 2 2 2 2 5" xfId="22268" xr:uid="{CF47E6ED-11EC-4736-BBEF-3E5112D2FF88}"/>
    <cellStyle name="Normal 6 4 2 2 2 3" xfId="7450" xr:uid="{33023A30-BF5B-4290-95E6-103769A4F5E0}"/>
    <cellStyle name="Normal 6 4 2 2 2 3 2" xfId="14158" xr:uid="{2261C83D-B1BF-4BC2-9864-CA9C6F3DCEF7}"/>
    <cellStyle name="Normal 6 4 2 2 2 3 3" xfId="19496" xr:uid="{FA5A60DD-8557-4027-9653-7FE68DF2E0F0}"/>
    <cellStyle name="Normal 6 4 2 2 2 3 4" xfId="23596" xr:uid="{50F607B9-6845-4077-8C81-EF030670C5B1}"/>
    <cellStyle name="Normal 6 4 2 2 2 4" xfId="10867" xr:uid="{68BBC0FE-DA95-45EB-9143-E36D86EF5955}"/>
    <cellStyle name="Normal 6 4 2 2 2 5" xfId="17365" xr:uid="{C038A515-01E9-49C3-BA39-296A775198AC}"/>
    <cellStyle name="Normal 6 4 2 2 2 6" xfId="21669" xr:uid="{EBEDB772-73E6-43AA-9C4D-C22CF045B60B}"/>
    <cellStyle name="Normal 6 4 2 2 3" xfId="5635" xr:uid="{33A45426-00F0-4C3B-8772-E7354BF535F8}"/>
    <cellStyle name="Normal 6 4 2 2 3 2" xfId="9024" xr:uid="{20748CF7-6892-4C5D-9CB0-755AA724C515}"/>
    <cellStyle name="Normal 6 4 2 2 3 2 2" xfId="15732" xr:uid="{74284894-7A81-4BA3-A96A-5365EFAFA44E}"/>
    <cellStyle name="Normal 6 4 2 2 3 2 3" xfId="20161" xr:uid="{5DADA3C4-10AC-4F87-BEED-FF1EFCB1592E}"/>
    <cellStyle name="Normal 6 4 2 2 3 2 4" xfId="24195" xr:uid="{9097AC28-4886-4BD3-AD05-494861CD668A}"/>
    <cellStyle name="Normal 6 4 2 2 3 3" xfId="12343" xr:uid="{84776236-001D-409A-854A-207D1445C13B}"/>
    <cellStyle name="Normal 6 4 2 2 3 4" xfId="18142" xr:uid="{0A08E27F-41BC-4033-BD1B-25DEEAC2A701}"/>
    <cellStyle name="Normal 6 4 2 2 3 5" xfId="22267" xr:uid="{A0DA0965-711D-4118-A617-27C1BE48B019}"/>
    <cellStyle name="Normal 6 4 2 2 4" xfId="6844" xr:uid="{0365E607-8A3D-4924-B64B-FBF1409C6B2A}"/>
    <cellStyle name="Normal 6 4 2 2 4 2" xfId="13552" xr:uid="{047678A2-A0AD-4B93-AE2F-EF7D7247BD23}"/>
    <cellStyle name="Normal 6 4 2 2 4 3" xfId="18911" xr:uid="{38B6B78B-B946-491E-8A8C-F8018165322C}"/>
    <cellStyle name="Normal 6 4 2 2 4 4" xfId="23012" xr:uid="{B384F143-B041-4E59-AA91-174FD89E1A19}"/>
    <cellStyle name="Normal 6 4 2 2 5" xfId="10206" xr:uid="{392262FF-6CA2-4D70-8CC1-DAC0F313071F}"/>
    <cellStyle name="Normal 6 4 2 2 6" xfId="16777" xr:uid="{8FC22539-C12F-4478-9622-81865930DFA7}"/>
    <cellStyle name="Normal 6 4 2 2 7" xfId="21085" xr:uid="{3139BFB2-4F7E-46D7-9206-6CD3995F6BC0}"/>
    <cellStyle name="Normal 6 4 2 3" xfId="2764" xr:uid="{971F55EE-F98C-4AB2-B95B-7EB69ADC98E7}"/>
    <cellStyle name="Normal 6 4 2 3 2" xfId="5637" xr:uid="{82590D47-8B29-49B7-BF9A-D1AA7E3CD981}"/>
    <cellStyle name="Normal 6 4 2 3 2 2" xfId="9026" xr:uid="{7EA53648-E74C-42E6-9749-338A4BDCE0DA}"/>
    <cellStyle name="Normal 6 4 2 3 2 2 2" xfId="15734" xr:uid="{4C9CC196-F9F5-4472-8FA2-8AD3650D16A2}"/>
    <cellStyle name="Normal 6 4 2 3 2 2 3" xfId="20163" xr:uid="{D8BF56A9-ECA2-4A72-9567-12E305126F53}"/>
    <cellStyle name="Normal 6 4 2 3 2 2 4" xfId="24197" xr:uid="{4E4D5C86-2EBB-43A4-AE89-EB02EE09F011}"/>
    <cellStyle name="Normal 6 4 2 3 2 3" xfId="12345" xr:uid="{FA1527D5-69B9-413E-BD7B-96EBA67DE651}"/>
    <cellStyle name="Normal 6 4 2 3 2 4" xfId="18144" xr:uid="{2D5AFA92-0C0D-424D-B2FB-C3A9FAD4EFC5}"/>
    <cellStyle name="Normal 6 4 2 3 2 5" xfId="22269" xr:uid="{0FA67B17-EB4D-41F1-8EB4-3989E4DB1155}"/>
    <cellStyle name="Normal 6 4 2 3 3" xfId="7162" xr:uid="{06B5FFC1-7D9F-410A-9A4F-502B4011E28A}"/>
    <cellStyle name="Normal 6 4 2 3 3 2" xfId="13870" xr:uid="{2DA930B5-A418-4741-8783-BF77C536405F}"/>
    <cellStyle name="Normal 6 4 2 3 3 3" xfId="19209" xr:uid="{52A3D502-18E3-40FB-AF70-B5D1D6074D90}"/>
    <cellStyle name="Normal 6 4 2 3 3 4" xfId="23309" xr:uid="{85217469-2380-467A-BBC8-9B24538DF9AC}"/>
    <cellStyle name="Normal 6 4 2 3 4" xfId="10580" xr:uid="{E1D27089-78AF-4A39-8934-BD0BC41D3D73}"/>
    <cellStyle name="Normal 6 4 2 3 5" xfId="17078" xr:uid="{C2613948-4ED1-4218-84FA-87AAFDACFDFC}"/>
    <cellStyle name="Normal 6 4 2 3 6" xfId="21382" xr:uid="{A964F356-3830-4803-BA83-8E31CD092ED1}"/>
    <cellStyle name="Normal 6 4 2 4" xfId="5634" xr:uid="{2CC65030-EDBE-4EC7-B233-24B3EA75AB70}"/>
    <cellStyle name="Normal 6 4 2 4 2" xfId="9023" xr:uid="{704C7FCF-9BA2-43EA-9D0D-06D69072A2AF}"/>
    <cellStyle name="Normal 6 4 2 4 2 2" xfId="15731" xr:uid="{9F659881-9B33-4970-9A7C-23D967D6125E}"/>
    <cellStyle name="Normal 6 4 2 4 2 3" xfId="20160" xr:uid="{F32692D4-A99D-41A4-B51B-360605DB98BB}"/>
    <cellStyle name="Normal 6 4 2 4 2 4" xfId="24194" xr:uid="{DDC33F3B-F2BA-4568-99D0-7E1420BC87BC}"/>
    <cellStyle name="Normal 6 4 2 4 3" xfId="12342" xr:uid="{72426B7F-74D8-4009-9D6E-74B1C5A0CAFF}"/>
    <cellStyle name="Normal 6 4 2 4 4" xfId="18141" xr:uid="{A3EB8EB2-8E52-49CF-B135-C315D3020981}"/>
    <cellStyle name="Normal 6 4 2 4 5" xfId="22266" xr:uid="{30F0E134-CA94-4454-B4E4-CF577E59DCF4}"/>
    <cellStyle name="Normal 6 4 2 5" xfId="6843" xr:uid="{4F80D55D-D744-4A3B-9C0C-179A3137E6B8}"/>
    <cellStyle name="Normal 6 4 2 5 2" xfId="13551" xr:uid="{000E1842-A1D2-480C-A306-B571530DFD61}"/>
    <cellStyle name="Normal 6 4 2 5 3" xfId="18910" xr:uid="{EC69D000-0396-4341-B4DF-8270EF98DC0B}"/>
    <cellStyle name="Normal 6 4 2 5 4" xfId="23011" xr:uid="{E68B4148-2220-444B-A836-98AB5A06B19C}"/>
    <cellStyle name="Normal 6 4 2 6" xfId="10205" xr:uid="{921E9BAB-BE4A-4572-BE7E-993B2463D0C6}"/>
    <cellStyle name="Normal 6 4 2 7" xfId="16776" xr:uid="{BEA7B444-23F6-4B08-9371-8332DED1499A}"/>
    <cellStyle name="Normal 6 4 2 8" xfId="21084" xr:uid="{BC216C27-89F7-4759-BC7E-EFA8A93BE2B1}"/>
    <cellStyle name="Normal 6 4 3" xfId="2305" xr:uid="{388787BE-8978-441D-91EA-5456B9679BEC}"/>
    <cellStyle name="Normal 6 4 3 2" xfId="2765" xr:uid="{7E9FB6E4-D6CB-4FD0-9811-6934344C72BB}"/>
    <cellStyle name="Normal 6 4 3 2 2" xfId="5639" xr:uid="{E287465A-0091-44FE-8088-2694F16F4765}"/>
    <cellStyle name="Normal 6 4 3 2 2 2" xfId="9028" xr:uid="{519A6C20-32A5-4395-B3D5-DADB23D3A0DE}"/>
    <cellStyle name="Normal 6 4 3 2 2 2 2" xfId="15736" xr:uid="{D3ABD049-3252-47B1-B594-D1B0B4E606F3}"/>
    <cellStyle name="Normal 6 4 3 2 2 2 3" xfId="20165" xr:uid="{8C1B2D15-A84E-48AA-9FF9-55663E7B0425}"/>
    <cellStyle name="Normal 6 4 3 2 2 2 4" xfId="24199" xr:uid="{E603CED1-65CA-42F1-95BA-DD2EA35B1D0A}"/>
    <cellStyle name="Normal 6 4 3 2 2 3" xfId="12347" xr:uid="{5AA142D0-62D4-4760-942B-5908663794B3}"/>
    <cellStyle name="Normal 6 4 3 2 2 4" xfId="18146" xr:uid="{2D946802-379C-4E07-A38A-D4D2469D2E25}"/>
    <cellStyle name="Normal 6 4 3 2 2 5" xfId="22271" xr:uid="{48D3F858-DC6E-4E11-AE1F-AAA580611807}"/>
    <cellStyle name="Normal 6 4 3 2 3" xfId="7163" xr:uid="{D96CBA98-2819-4E31-B356-C463F8703269}"/>
    <cellStyle name="Normal 6 4 3 2 3 2" xfId="13871" xr:uid="{412F6732-2C9A-4499-8EA9-D663AEAA1D62}"/>
    <cellStyle name="Normal 6 4 3 2 3 3" xfId="19210" xr:uid="{0FB547C3-0E75-4D40-86F5-DDED9F5694ED}"/>
    <cellStyle name="Normal 6 4 3 2 3 4" xfId="23310" xr:uid="{CF1361B8-EEA0-4CBD-B5AB-B8BA56A5EC10}"/>
    <cellStyle name="Normal 6 4 3 2 4" xfId="10581" xr:uid="{E3233F27-28F9-4856-BC65-F6DDB60F1F06}"/>
    <cellStyle name="Normal 6 4 3 2 5" xfId="17079" xr:uid="{49F0CC78-290D-4AC3-B87C-501248A25F53}"/>
    <cellStyle name="Normal 6 4 3 2 6" xfId="21383" xr:uid="{EAF7B6CE-AE83-45F9-ACD1-F3E87EC41086}"/>
    <cellStyle name="Normal 6 4 3 3" xfId="5638" xr:uid="{1417B6A3-976C-42F3-A3EE-239CFD0931FA}"/>
    <cellStyle name="Normal 6 4 3 3 2" xfId="9027" xr:uid="{7DE388F5-14EA-436D-96B7-6F5A6DA76627}"/>
    <cellStyle name="Normal 6 4 3 3 2 2" xfId="15735" xr:uid="{556A0ED6-DAC3-4829-A0B5-3939E2A96AC7}"/>
    <cellStyle name="Normal 6 4 3 3 2 3" xfId="20164" xr:uid="{B33DC331-DF2D-4A57-BA48-2D0F916B2234}"/>
    <cellStyle name="Normal 6 4 3 3 2 4" xfId="24198" xr:uid="{6346222B-18FB-423B-93D5-816330A70F7E}"/>
    <cellStyle name="Normal 6 4 3 3 3" xfId="12346" xr:uid="{838C703A-1BB7-446E-BB8B-76545CAF0290}"/>
    <cellStyle name="Normal 6 4 3 3 4" xfId="18145" xr:uid="{D0298523-1748-424F-88B0-1F4595CD9B88}"/>
    <cellStyle name="Normal 6 4 3 3 5" xfId="22270" xr:uid="{CA47162F-8E4C-478B-BF07-BB15BF3A0D97}"/>
    <cellStyle name="Normal 6 4 3 4" xfId="6845" xr:uid="{DD41DC75-A664-44F8-8AA8-8A8841CC0806}"/>
    <cellStyle name="Normal 6 4 3 4 2" xfId="13553" xr:uid="{71525387-8011-4285-B2A1-179B4A707029}"/>
    <cellStyle name="Normal 6 4 3 4 3" xfId="18912" xr:uid="{2CC40908-A4AC-4072-9AB6-9A332A20A038}"/>
    <cellStyle name="Normal 6 4 3 4 4" xfId="23013" xr:uid="{FC42726A-1767-4D7C-8CA7-E29D051113CB}"/>
    <cellStyle name="Normal 6 4 3 5" xfId="10207" xr:uid="{610F6D17-DBA1-4811-B2B2-30DD51D278BE}"/>
    <cellStyle name="Normal 6 4 3 6" xfId="16778" xr:uid="{0B6AE27A-F847-4F73-A17C-C29FA852D1A3}"/>
    <cellStyle name="Normal 6 4 3 7" xfId="21086" xr:uid="{6C75A0C6-3ABF-4F34-9683-98C848D68453}"/>
    <cellStyle name="Normal 6 4 4" xfId="2306" xr:uid="{FAA9F8AC-4525-450C-9B75-AE14B82D3ADF}"/>
    <cellStyle name="Normal 6 4 4 2" xfId="2867" xr:uid="{74051092-4336-4F06-9F52-163E2B76A392}"/>
    <cellStyle name="Normal 6 4 4 2 2" xfId="5641" xr:uid="{2C735016-CAF0-48BE-BF09-1278DC666F34}"/>
    <cellStyle name="Normal 6 4 4 2 2 2" xfId="9030" xr:uid="{8201F34D-5867-405F-8695-2F3D78D52FA5}"/>
    <cellStyle name="Normal 6 4 4 2 2 2 2" xfId="15738" xr:uid="{5BB31BFE-863A-4C81-9908-8A3FE2BA09A1}"/>
    <cellStyle name="Normal 6 4 4 2 2 2 3" xfId="20167" xr:uid="{97863443-A53D-40A9-8D86-FC0CA7D343E6}"/>
    <cellStyle name="Normal 6 4 4 2 2 2 4" xfId="24201" xr:uid="{A7D28B7D-2FF1-4268-B277-D7FFEAFD592E}"/>
    <cellStyle name="Normal 6 4 4 2 2 3" xfId="12349" xr:uid="{BBF96FB2-3B54-4F0A-9697-83E99022DDBF}"/>
    <cellStyle name="Normal 6 4 4 2 2 4" xfId="18148" xr:uid="{9B65EFB4-6CB2-49A0-AD17-398AF74F0B82}"/>
    <cellStyle name="Normal 6 4 4 2 2 5" xfId="22273" xr:uid="{DB857040-1FE5-4784-B04D-E2151D655B75}"/>
    <cellStyle name="Normal 6 4 4 2 3" xfId="7264" xr:uid="{2D0B373B-D3B6-4548-969B-0747AA02E568}"/>
    <cellStyle name="Normal 6 4 4 2 3 2" xfId="13972" xr:uid="{E76D3FA5-7ED2-4171-BE03-CF26E222A4D3}"/>
    <cellStyle name="Normal 6 4 4 2 3 3" xfId="19311" xr:uid="{5713622C-EC30-4B0F-A60C-56851A89ED2C}"/>
    <cellStyle name="Normal 6 4 4 2 3 4" xfId="23411" xr:uid="{841FDF27-15FD-4DDA-B079-DDBE2B5532AF}"/>
    <cellStyle name="Normal 6 4 4 2 4" xfId="10682" xr:uid="{75CC056A-BB43-4B8B-80AF-0AAD306B795D}"/>
    <cellStyle name="Normal 6 4 4 2 5" xfId="17180" xr:uid="{2E17CF16-68E5-4850-BAA0-28E7462E3274}"/>
    <cellStyle name="Normal 6 4 4 2 6" xfId="21484" xr:uid="{587B05A1-0040-45E4-82C4-C7E6465A9B06}"/>
    <cellStyle name="Normal 6 4 4 3" xfId="5640" xr:uid="{D9739277-2D64-4195-A234-F9D78D7B89B7}"/>
    <cellStyle name="Normal 6 4 4 3 2" xfId="9029" xr:uid="{4562590A-1976-42D7-B767-47A7F62D2642}"/>
    <cellStyle name="Normal 6 4 4 3 2 2" xfId="15737" xr:uid="{6194646F-6FB5-4893-873E-18899464F233}"/>
    <cellStyle name="Normal 6 4 4 3 2 3" xfId="20166" xr:uid="{F4D6C3A3-93DF-435A-994E-0C64915DD8C0}"/>
    <cellStyle name="Normal 6 4 4 3 2 4" xfId="24200" xr:uid="{56735ECC-A00B-4D9D-A8BD-465367446C7B}"/>
    <cellStyle name="Normal 6 4 4 3 3" xfId="12348" xr:uid="{818E30CD-78AD-4962-AC53-531EFCEE5C8F}"/>
    <cellStyle name="Normal 6 4 4 3 4" xfId="18147" xr:uid="{E31AA4BD-548D-4D4A-B2A3-B57EC871C42D}"/>
    <cellStyle name="Normal 6 4 4 3 5" xfId="22272" xr:uid="{E745BF4D-DBAF-40B9-9EBB-8EBDCD538F3A}"/>
    <cellStyle name="Normal 6 4 4 4" xfId="6846" xr:uid="{ABFEC855-3B61-47A9-981A-3782186C8C8A}"/>
    <cellStyle name="Normal 6 4 4 4 2" xfId="13554" xr:uid="{2C6B02C6-AFBC-421B-9232-13708A514B54}"/>
    <cellStyle name="Normal 6 4 4 4 3" xfId="18913" xr:uid="{15977BCB-75E8-41EA-9FF8-0EDAA46FE147}"/>
    <cellStyle name="Normal 6 4 4 4 4" xfId="23014" xr:uid="{47CDC114-592B-4C2D-BC60-49BD04657254}"/>
    <cellStyle name="Normal 6 4 4 5" xfId="10208" xr:uid="{9988385E-0F8C-44F6-AEB7-161B56C56CDF}"/>
    <cellStyle name="Normal 6 4 4 6" xfId="16779" xr:uid="{5C0A61DE-30AB-49A4-886D-4CEC89187CD3}"/>
    <cellStyle name="Normal 6 4 4 7" xfId="21087" xr:uid="{9C2FBFCA-1E14-4A4F-92A3-FFF6F53B6176}"/>
    <cellStyle name="Normal 6 4 5" xfId="2307" xr:uid="{5041ED67-9A84-4FAC-9BA5-5D131AB12051}"/>
    <cellStyle name="Normal 6 4 5 2" xfId="2917" xr:uid="{3ADC5C9C-3C58-4B8C-B4DD-FBF871A53134}"/>
    <cellStyle name="Normal 6 4 5 2 2" xfId="5643" xr:uid="{ECF26BA1-4ED3-49B9-A21F-56DCEFB889F9}"/>
    <cellStyle name="Normal 6 4 5 2 2 2" xfId="9032" xr:uid="{4742E0B0-BBCB-4F5C-A135-A5E9AB8CB5A6}"/>
    <cellStyle name="Normal 6 4 5 2 2 2 2" xfId="15740" xr:uid="{ECCCD504-FA28-4875-AD3E-53CAAC23DB94}"/>
    <cellStyle name="Normal 6 4 5 2 2 2 3" xfId="20169" xr:uid="{CEE206A3-6B42-49DC-A160-846C83234FD0}"/>
    <cellStyle name="Normal 6 4 5 2 2 2 4" xfId="24203" xr:uid="{8E4C3082-6DBD-4A21-9035-3D6F4001F9FB}"/>
    <cellStyle name="Normal 6 4 5 2 2 3" xfId="12351" xr:uid="{589D3CA6-1416-4838-AF95-A1FCAB8539DE}"/>
    <cellStyle name="Normal 6 4 5 2 2 4" xfId="18150" xr:uid="{B038AC61-6D10-4524-833D-4F528BB1627E}"/>
    <cellStyle name="Normal 6 4 5 2 2 5" xfId="22275" xr:uid="{590BF220-F640-476A-9A27-25FDE86D7EB2}"/>
    <cellStyle name="Normal 6 4 5 2 3" xfId="7314" xr:uid="{8C283D14-DBD1-4867-AAD9-788AED700E90}"/>
    <cellStyle name="Normal 6 4 5 2 3 2" xfId="14022" xr:uid="{4D0823F8-F229-4F79-90C2-5516EE88D927}"/>
    <cellStyle name="Normal 6 4 5 2 3 3" xfId="19361" xr:uid="{8CB53224-73ED-4647-B46D-70D40A6C6559}"/>
    <cellStyle name="Normal 6 4 5 2 3 4" xfId="23461" xr:uid="{CCC80871-3BD2-4C05-91F0-DC4CC4CD9F6D}"/>
    <cellStyle name="Normal 6 4 5 2 4" xfId="10732" xr:uid="{78703B3D-4902-4E86-BD4E-EE92B775170E}"/>
    <cellStyle name="Normal 6 4 5 2 5" xfId="17230" xr:uid="{494804A3-4DD3-47A2-981B-3680527D7C93}"/>
    <cellStyle name="Normal 6 4 5 2 6" xfId="21534" xr:uid="{1ECF06C5-6859-40A0-AB1D-9C224BFBC80D}"/>
    <cellStyle name="Normal 6 4 5 3" xfId="5642" xr:uid="{397DF27A-B644-4509-80F3-589CDE0FDD0A}"/>
    <cellStyle name="Normal 6 4 5 3 2" xfId="9031" xr:uid="{B16F9263-3B46-47BB-A8C7-220C571745B8}"/>
    <cellStyle name="Normal 6 4 5 3 2 2" xfId="15739" xr:uid="{5BD71D8A-71BB-4B27-BA76-2EC194400B1A}"/>
    <cellStyle name="Normal 6 4 5 3 2 3" xfId="20168" xr:uid="{0369A4D2-F1AF-436B-93D0-E2A366ECF024}"/>
    <cellStyle name="Normal 6 4 5 3 2 4" xfId="24202" xr:uid="{C50B4F5C-6DE6-42C0-91EE-DD922A8A08B3}"/>
    <cellStyle name="Normal 6 4 5 3 3" xfId="12350" xr:uid="{F5B64E24-2EE2-434D-B88A-3EDB51346B34}"/>
    <cellStyle name="Normal 6 4 5 3 4" xfId="18149" xr:uid="{D401970D-B4D5-4C66-AEA9-5AA2043FEC0A}"/>
    <cellStyle name="Normal 6 4 5 3 5" xfId="22274" xr:uid="{FE82EE94-6D7D-4D68-97B0-F8D4D79CAB8A}"/>
    <cellStyle name="Normal 6 4 5 4" xfId="6847" xr:uid="{FE46E321-C0DD-48A6-BBF0-020CD4040C48}"/>
    <cellStyle name="Normal 6 4 5 4 2" xfId="13555" xr:uid="{5526CC0B-A7CA-4034-83D5-25095EDE4C42}"/>
    <cellStyle name="Normal 6 4 5 4 3" xfId="18914" xr:uid="{1CE77C57-1263-467C-AC5F-2BF9CB7264A7}"/>
    <cellStyle name="Normal 6 4 5 4 4" xfId="23015" xr:uid="{F64093D6-7754-4AE0-B900-97B20552A6E9}"/>
    <cellStyle name="Normal 6 4 5 5" xfId="10209" xr:uid="{5D4DE88E-EA22-4F1A-9648-4E2524D7E66C}"/>
    <cellStyle name="Normal 6 4 5 6" xfId="16780" xr:uid="{A3F36B94-7065-46AA-ACE8-0A42B984C12B}"/>
    <cellStyle name="Normal 6 4 5 7" xfId="21088" xr:uid="{BBA2112A-24F8-4D44-92C2-C43DC190B64A}"/>
    <cellStyle name="Normal 6 4 6" xfId="2308" xr:uid="{30EBFE4E-6B4C-49A5-BD49-505F053474BF}"/>
    <cellStyle name="Normal 6 4 6 2" xfId="3000" xr:uid="{B08D4CF0-8F57-4B97-AFE9-013B8F07B046}"/>
    <cellStyle name="Normal 6 4 6 2 2" xfId="5645" xr:uid="{72AEEEF1-D745-4118-83E4-89EC44B65868}"/>
    <cellStyle name="Normal 6 4 6 2 2 2" xfId="9034" xr:uid="{9896376C-D8C6-412D-99C0-353F25156A0A}"/>
    <cellStyle name="Normal 6 4 6 2 2 2 2" xfId="15742" xr:uid="{E9C5C95C-7298-4A0C-B7A9-9C38812BCF90}"/>
    <cellStyle name="Normal 6 4 6 2 2 2 3" xfId="20171" xr:uid="{375EA50D-2B0B-4475-B046-83A31A68C75C}"/>
    <cellStyle name="Normal 6 4 6 2 2 2 4" xfId="24205" xr:uid="{199D5662-7562-44B1-9D62-3B7789F33EBA}"/>
    <cellStyle name="Normal 6 4 6 2 2 3" xfId="12353" xr:uid="{1570E375-F3FF-4622-B141-DBA0C5067F30}"/>
    <cellStyle name="Normal 6 4 6 2 2 4" xfId="18152" xr:uid="{7234D57E-2EAB-4BE9-877F-C5473CE6779F}"/>
    <cellStyle name="Normal 6 4 6 2 2 5" xfId="22277" xr:uid="{9728D49F-1A0D-4E0A-96B4-D5536CC0800D}"/>
    <cellStyle name="Normal 6 4 6 2 3" xfId="7397" xr:uid="{C2E8EFD2-C2FF-42DE-BACF-177E8EBC7591}"/>
    <cellStyle name="Normal 6 4 6 2 3 2" xfId="14105" xr:uid="{37019558-07E4-4AAA-A8EE-108341738165}"/>
    <cellStyle name="Normal 6 4 6 2 3 3" xfId="19443" xr:uid="{3DEF982C-3795-4E8C-9902-4DD7CFFFD01E}"/>
    <cellStyle name="Normal 6 4 6 2 3 4" xfId="23543" xr:uid="{394F24E3-3A3A-4255-A3F9-9484093CDFE9}"/>
    <cellStyle name="Normal 6 4 6 2 4" xfId="10814" xr:uid="{8962CA32-94B6-4E8D-9987-06090E11EB77}"/>
    <cellStyle name="Normal 6 4 6 2 5" xfId="17312" xr:uid="{07B9EED5-8536-4104-A010-36DE49BCB06D}"/>
    <cellStyle name="Normal 6 4 6 2 6" xfId="21616" xr:uid="{4AD735BD-E158-4496-B2C7-8C0BC7B9D001}"/>
    <cellStyle name="Normal 6 4 6 3" xfId="5644" xr:uid="{1CD4D090-555B-453D-8DF0-CC4C6DCAF4EC}"/>
    <cellStyle name="Normal 6 4 6 3 2" xfId="9033" xr:uid="{D118FF61-B55E-402E-83F6-EC76CE4F01E3}"/>
    <cellStyle name="Normal 6 4 6 3 2 2" xfId="15741" xr:uid="{9274B1A7-4927-4A9E-A05C-29F34AA108D6}"/>
    <cellStyle name="Normal 6 4 6 3 2 3" xfId="20170" xr:uid="{89B032C8-4AD5-40A8-AD52-15A8CF440DC6}"/>
    <cellStyle name="Normal 6 4 6 3 2 4" xfId="24204" xr:uid="{5ED6354D-8B32-4AEF-BA0D-5F429E0BB2C1}"/>
    <cellStyle name="Normal 6 4 6 3 3" xfId="12352" xr:uid="{9A57D1CB-064A-4C35-A4D0-30E20A039986}"/>
    <cellStyle name="Normal 6 4 6 3 4" xfId="18151" xr:uid="{D7145A53-E43C-4372-A642-15E04A90418C}"/>
    <cellStyle name="Normal 6 4 6 3 5" xfId="22276" xr:uid="{AD2C63BE-E3CE-4182-AA43-F11D39624BF3}"/>
    <cellStyle name="Normal 6 4 6 4" xfId="6848" xr:uid="{750F6CBE-9EA2-48C8-91D8-23D5DA09F792}"/>
    <cellStyle name="Normal 6 4 6 4 2" xfId="13556" xr:uid="{67E3139B-F843-4BFB-A3FF-5CA35364F12A}"/>
    <cellStyle name="Normal 6 4 6 4 3" xfId="18915" xr:uid="{56820F57-34B1-4353-8C89-FF339C4608D0}"/>
    <cellStyle name="Normal 6 4 6 4 4" xfId="23016" xr:uid="{78690589-877C-49D7-9CB2-89CB410E26FC}"/>
    <cellStyle name="Normal 6 4 6 5" xfId="10210" xr:uid="{C9D77903-3670-4CC2-B41E-806478082819}"/>
    <cellStyle name="Normal 6 4 6 6" xfId="16781" xr:uid="{76BBBF3D-B1B2-4BCD-B988-C284B8C2D578}"/>
    <cellStyle name="Normal 6 4 6 7" xfId="21089" xr:uid="{71547958-497A-4BA2-BF2B-A2A3CC395999}"/>
    <cellStyle name="Normal 6 4 7" xfId="2689" xr:uid="{6583980A-0BBF-4767-B350-BE2994077AD0}"/>
    <cellStyle name="Normal 6 4 7 2" xfId="5646" xr:uid="{003695DB-BE29-4728-9791-CBA3CA2AD347}"/>
    <cellStyle name="Normal 6 4 7 2 2" xfId="9035" xr:uid="{9961A93D-6ED7-404A-BCF7-996165DA07BB}"/>
    <cellStyle name="Normal 6 4 7 2 2 2" xfId="15743" xr:uid="{CD7DDEFD-B657-4515-917C-D86C6D87A721}"/>
    <cellStyle name="Normal 6 4 7 2 2 3" xfId="20172" xr:uid="{A79C7F05-C704-45CD-81A4-0D7BBC7B2828}"/>
    <cellStyle name="Normal 6 4 7 2 2 4" xfId="24206" xr:uid="{E51D53C7-DD4A-496B-B242-0C22557ACC01}"/>
    <cellStyle name="Normal 6 4 7 2 3" xfId="12354" xr:uid="{A0D4C4E6-E7C2-421C-9DA1-E7B7E2C1EE48}"/>
    <cellStyle name="Normal 6 4 7 2 4" xfId="18153" xr:uid="{568B8616-F7D8-4059-BEE4-25381B74A2A1}"/>
    <cellStyle name="Normal 6 4 7 2 5" xfId="22278" xr:uid="{9B59DDAB-19EA-43FE-B05E-E014DB8B1507}"/>
    <cellStyle name="Normal 6 4 7 3" xfId="7089" xr:uid="{17B0020D-4D31-4FA7-B08A-50F71FCFFD96}"/>
    <cellStyle name="Normal 6 4 7 3 2" xfId="13797" xr:uid="{C496EF95-9C74-4EE8-931B-72607F1C7CEB}"/>
    <cellStyle name="Normal 6 4 7 3 3" xfId="19136" xr:uid="{80373ECC-7201-455D-804A-D544A36B95A5}"/>
    <cellStyle name="Normal 6 4 7 3 4" xfId="23236" xr:uid="{216504C9-C771-4633-A005-85648237FF86}"/>
    <cellStyle name="Normal 6 4 7 4" xfId="10506" xr:uid="{C8DBD265-9344-43EE-8C0F-7D7040618DC0}"/>
    <cellStyle name="Normal 6 4 7 5" xfId="17005" xr:uid="{D782D6E3-95EC-414A-9A07-67B6BBA43A74}"/>
    <cellStyle name="Normal 6 4 7 6" xfId="21309" xr:uid="{4F1C781E-B1A1-478B-8C7E-F3647F1FA522}"/>
    <cellStyle name="Normal 6 4 8" xfId="5633" xr:uid="{F9FBE89F-BB76-4D97-A597-A77194526B75}"/>
    <cellStyle name="Normal 6 4 8 2" xfId="9022" xr:uid="{CA906702-E222-476E-9D8B-C0BBD9590FC8}"/>
    <cellStyle name="Normal 6 4 8 2 2" xfId="15730" xr:uid="{01513F96-9B76-43FC-80ED-94C27B909BA6}"/>
    <cellStyle name="Normal 6 4 8 2 3" xfId="20159" xr:uid="{0AD42D23-5CD2-47E2-8195-0AE799074B47}"/>
    <cellStyle name="Normal 6 4 8 2 4" xfId="24193" xr:uid="{8017D540-36FF-4B91-809D-84597D051ED1}"/>
    <cellStyle name="Normal 6 4 8 3" xfId="12341" xr:uid="{1B369FE3-4D98-4183-9D61-6F80A776D240}"/>
    <cellStyle name="Normal 6 4 8 4" xfId="18140" xr:uid="{C758CDDD-5EBD-4234-AE44-11F168983B46}"/>
    <cellStyle name="Normal 6 4 8 5" xfId="22265" xr:uid="{21361904-68BF-40B9-A4A7-C4A81AD897FF}"/>
    <cellStyle name="Normal 6 4 9" xfId="6371" xr:uid="{5073B40B-5073-47C5-A52E-14852A631B8B}"/>
    <cellStyle name="Normal 6 4 9 2" xfId="13079" xr:uid="{E39DF841-3A1F-470E-A27B-91F8A4EDB11C}"/>
    <cellStyle name="Normal 6 4 9 3" xfId="18708" xr:uid="{9C799914-C87C-48BA-8122-A8AC8E9A5CA9}"/>
    <cellStyle name="Normal 6 4 9 4" xfId="22828" xr:uid="{E5B8EEEB-AC3B-4CD3-9F5F-0526FA3A239F}"/>
    <cellStyle name="Normal 6 5" xfId="244" xr:uid="{E79C24DB-7855-48BE-A12F-730C4CC3788E}"/>
    <cellStyle name="Normal 6 5 2" xfId="2309" xr:uid="{6CB3A776-B7D1-4B18-B512-7839D9C55666}"/>
    <cellStyle name="Normal 6 5 2 2" xfId="2766" xr:uid="{AF04A74C-82AD-43D3-B5E0-EFC7987F3AA8}"/>
    <cellStyle name="Normal 6 5 2 2 2" xfId="5649" xr:uid="{96C772ED-880D-48A7-9057-3ADC32C7DA13}"/>
    <cellStyle name="Normal 6 5 2 2 2 2" xfId="9038" xr:uid="{11572895-DD1D-41A2-A626-2F76D0E446D7}"/>
    <cellStyle name="Normal 6 5 2 2 2 2 2" xfId="15746" xr:uid="{0DEF51C8-CBD4-4F3D-B74A-1EAFFDD173C3}"/>
    <cellStyle name="Normal 6 5 2 2 2 2 3" xfId="20175" xr:uid="{E283E704-790B-42B4-B34C-BE91C1B7C74A}"/>
    <cellStyle name="Normal 6 5 2 2 2 2 4" xfId="24209" xr:uid="{C95EADF5-23D9-4FE8-8D75-937762D2BD16}"/>
    <cellStyle name="Normal 6 5 2 2 2 3" xfId="12357" xr:uid="{2F02753D-A59B-4773-9FF1-3E24D48C48D9}"/>
    <cellStyle name="Normal 6 5 2 2 2 4" xfId="18156" xr:uid="{D1B2090B-08BA-40D0-A81E-A20A353D72C7}"/>
    <cellStyle name="Normal 6 5 2 2 2 5" xfId="22281" xr:uid="{0CF5385F-85EE-4187-8ED7-10E5304613D2}"/>
    <cellStyle name="Normal 6 5 2 2 3" xfId="7164" xr:uid="{772BCB00-9441-413E-95AD-E85B07541EB7}"/>
    <cellStyle name="Normal 6 5 2 2 3 2" xfId="13872" xr:uid="{13A667A4-7326-49C8-9AA8-6CE480FE4091}"/>
    <cellStyle name="Normal 6 5 2 2 3 3" xfId="19211" xr:uid="{E8968D19-F13A-452D-8FD0-C9564A132E39}"/>
    <cellStyle name="Normal 6 5 2 2 3 4" xfId="23311" xr:uid="{F5BD81EA-ED9D-4B3B-8615-E75E204E6D25}"/>
    <cellStyle name="Normal 6 5 2 2 4" xfId="10582" xr:uid="{BF657BF3-5B56-4D4C-888D-E6339469DF4D}"/>
    <cellStyle name="Normal 6 5 2 2 5" xfId="17080" xr:uid="{DF9B751F-84B5-46A6-8D95-70AB3692D797}"/>
    <cellStyle name="Normal 6 5 2 2 6" xfId="21384" xr:uid="{2B8CBA5A-9028-4E2E-9788-E291BEE4C7C0}"/>
    <cellStyle name="Normal 6 5 2 3" xfId="5648" xr:uid="{2A8F2C56-9354-4CAC-8472-84A1E767B812}"/>
    <cellStyle name="Normal 6 5 2 3 2" xfId="9037" xr:uid="{44429527-234B-4425-8418-B28510926FF8}"/>
    <cellStyle name="Normal 6 5 2 3 2 2" xfId="15745" xr:uid="{7A51BF71-A9DE-4A1A-B26E-57A94192428D}"/>
    <cellStyle name="Normal 6 5 2 3 2 3" xfId="20174" xr:uid="{007C466E-0B0B-470A-B5C6-0F3BD34E5D82}"/>
    <cellStyle name="Normal 6 5 2 3 2 4" xfId="24208" xr:uid="{53A50EBF-C322-4006-B587-9F6F75678C39}"/>
    <cellStyle name="Normal 6 5 2 3 3" xfId="12356" xr:uid="{9AC8B520-F3BC-4365-A9BC-4322DB03D5F2}"/>
    <cellStyle name="Normal 6 5 2 3 4" xfId="18155" xr:uid="{FDE2F4EF-2469-4841-A7CD-F296A08F1782}"/>
    <cellStyle name="Normal 6 5 2 3 5" xfId="22280" xr:uid="{80893968-9B42-4D4E-8F8B-F89AA0079A15}"/>
    <cellStyle name="Normal 6 5 2 4" xfId="6849" xr:uid="{4E6C40D1-F40E-46CA-B2D5-CD0DFAA981E2}"/>
    <cellStyle name="Normal 6 5 2 4 2" xfId="13557" xr:uid="{61733E33-7AC6-415E-8FE6-BC5841F64228}"/>
    <cellStyle name="Normal 6 5 2 4 3" xfId="18916" xr:uid="{48841901-3035-4852-AF66-B3DD620DDB86}"/>
    <cellStyle name="Normal 6 5 2 4 4" xfId="23017" xr:uid="{E4806751-F97B-4223-8760-E377EE444EBC}"/>
    <cellStyle name="Normal 6 5 2 5" xfId="10211" xr:uid="{8AEB25DC-F453-4314-B6D1-609E964AC078}"/>
    <cellStyle name="Normal 6 5 2 6" xfId="16782" xr:uid="{E57B73B2-BF6B-48E2-972C-67C841D8DA21}"/>
    <cellStyle name="Normal 6 5 2 7" xfId="21090" xr:uid="{41F000E2-3707-4EEC-88C8-44468CCFCCDA}"/>
    <cellStyle name="Normal 6 5 3" xfId="2310" xr:uid="{01AA4482-3E90-4438-A6E3-6794213E682B}"/>
    <cellStyle name="Normal 6 5 3 2" xfId="3021" xr:uid="{9D294853-04C0-46AF-A1D1-43068DF80C56}"/>
    <cellStyle name="Normal 6 5 3 2 2" xfId="5651" xr:uid="{8CE29F56-E5D7-4F79-97A3-D1EE9CE897FC}"/>
    <cellStyle name="Normal 6 5 3 2 2 2" xfId="9040" xr:uid="{AC57F8C6-41B3-410F-BC43-7CF4B802056A}"/>
    <cellStyle name="Normal 6 5 3 2 2 2 2" xfId="15748" xr:uid="{4A3B00B8-CFFE-4F52-909A-AF62451CC534}"/>
    <cellStyle name="Normal 6 5 3 2 2 2 3" xfId="20177" xr:uid="{7218687F-5780-44B7-ABF1-5733059EFBC9}"/>
    <cellStyle name="Normal 6 5 3 2 2 2 4" xfId="24211" xr:uid="{77B1096E-01E8-4B4B-8C13-FF2731BBCFD0}"/>
    <cellStyle name="Normal 6 5 3 2 2 3" xfId="12359" xr:uid="{62221619-BB42-4D16-AD8B-810780FAA500}"/>
    <cellStyle name="Normal 6 5 3 2 2 4" xfId="18158" xr:uid="{4CEF2590-AD7D-448B-B546-3BB598C195FF}"/>
    <cellStyle name="Normal 6 5 3 2 2 5" xfId="22283" xr:uid="{4B619746-C544-4746-96C3-31D619D4FB08}"/>
    <cellStyle name="Normal 6 5 3 2 3" xfId="7418" xr:uid="{07517916-7E39-4B64-850A-408A50247459}"/>
    <cellStyle name="Normal 6 5 3 2 3 2" xfId="14126" xr:uid="{958C0712-FF2E-4F8C-B037-0BC4F08A09B4}"/>
    <cellStyle name="Normal 6 5 3 2 3 3" xfId="19464" xr:uid="{048F0BB7-DA25-4ADF-92BA-D18A33387606}"/>
    <cellStyle name="Normal 6 5 3 2 3 4" xfId="23564" xr:uid="{1113CB5E-85A1-4D90-8804-68DDE1FDD68D}"/>
    <cellStyle name="Normal 6 5 3 2 4" xfId="10835" xr:uid="{486A2C64-B371-4767-A53F-D77CEF56DAFF}"/>
    <cellStyle name="Normal 6 5 3 2 5" xfId="17333" xr:uid="{5E2995B5-423C-437F-9148-F4EDC47BE243}"/>
    <cellStyle name="Normal 6 5 3 2 6" xfId="21637" xr:uid="{FB80A16C-1807-4E85-90B5-D81577CFB08F}"/>
    <cellStyle name="Normal 6 5 3 3" xfId="5650" xr:uid="{BBEBCD95-DCCE-4BFF-8A5A-2EB28427A944}"/>
    <cellStyle name="Normal 6 5 3 3 2" xfId="9039" xr:uid="{B04D211F-5A7A-4D5C-9CC7-85CF11E7CAF9}"/>
    <cellStyle name="Normal 6 5 3 3 2 2" xfId="15747" xr:uid="{4A707178-96EC-4B5D-ACFF-A5D98E00C90B}"/>
    <cellStyle name="Normal 6 5 3 3 2 3" xfId="20176" xr:uid="{659D910B-4ACD-4BBE-9897-6F04DA26B9AB}"/>
    <cellStyle name="Normal 6 5 3 3 2 4" xfId="24210" xr:uid="{03439B2C-746F-442B-AA45-859B5B2A4C82}"/>
    <cellStyle name="Normal 6 5 3 3 3" xfId="12358" xr:uid="{A291C3CE-670E-4FD1-AA67-BFECCB680045}"/>
    <cellStyle name="Normal 6 5 3 3 4" xfId="18157" xr:uid="{DA0AF0A7-806F-4E7A-AC98-633A510FD7EF}"/>
    <cellStyle name="Normal 6 5 3 3 5" xfId="22282" xr:uid="{50E24E27-2261-4719-85A3-DE9F9A1B6113}"/>
    <cellStyle name="Normal 6 5 3 4" xfId="6850" xr:uid="{A8FF4B3E-F308-43BF-B06D-D8B4E96A12EB}"/>
    <cellStyle name="Normal 6 5 3 4 2" xfId="13558" xr:uid="{4B5588B3-A10D-4E2B-A0C7-C7A9BAF465A2}"/>
    <cellStyle name="Normal 6 5 3 4 3" xfId="18917" xr:uid="{A13DC9C4-3D0F-4474-864E-789478808930}"/>
    <cellStyle name="Normal 6 5 3 4 4" xfId="23018" xr:uid="{EB067EC9-A93F-4C38-A679-8FDBE842DF60}"/>
    <cellStyle name="Normal 6 5 3 5" xfId="10212" xr:uid="{D72A8E3D-A39E-4542-BE0A-895D2605A922}"/>
    <cellStyle name="Normal 6 5 3 6" xfId="16783" xr:uid="{9455184E-387B-49DE-8D86-7EC6FEDEFE79}"/>
    <cellStyle name="Normal 6 5 3 7" xfId="21091" xr:uid="{8B5936EA-2FD3-4BB2-A3C5-351FCF6A9101}"/>
    <cellStyle name="Normal 6 5 4" xfId="2711" xr:uid="{0317881E-587A-4F41-9867-FB1083FCEDB1}"/>
    <cellStyle name="Normal 6 5 4 2" xfId="5652" xr:uid="{AA95DEDA-2767-4123-8D56-D8F56169181C}"/>
    <cellStyle name="Normal 6 5 4 2 2" xfId="9041" xr:uid="{90FF9587-066F-4C33-AE8C-0AA0D7785E50}"/>
    <cellStyle name="Normal 6 5 4 2 2 2" xfId="15749" xr:uid="{8D1D2B84-29EF-4435-AFEC-423B1E9ED45E}"/>
    <cellStyle name="Normal 6 5 4 2 2 3" xfId="20178" xr:uid="{EC30CDE5-39F6-4806-8AA7-7C760F816E3C}"/>
    <cellStyle name="Normal 6 5 4 2 2 4" xfId="24212" xr:uid="{9C9F3FC6-3E3B-44F7-91D5-B1B6679F99B5}"/>
    <cellStyle name="Normal 6 5 4 2 3" xfId="12360" xr:uid="{69E1591B-8393-4C68-8A34-F63A80A41872}"/>
    <cellStyle name="Normal 6 5 4 2 4" xfId="18159" xr:uid="{AA015880-AC1D-44A1-B668-C1BF5CD51D90}"/>
    <cellStyle name="Normal 6 5 4 2 5" xfId="22284" xr:uid="{C752B6F6-D8F9-455D-AD25-120CA67E8665}"/>
    <cellStyle name="Normal 6 5 4 3" xfId="7110" xr:uid="{AD884472-75D7-44EC-A788-2D6D3E1A2553}"/>
    <cellStyle name="Normal 6 5 4 3 2" xfId="13818" xr:uid="{399815F3-BE7E-4414-BEC8-09518369778D}"/>
    <cellStyle name="Normal 6 5 4 3 3" xfId="19157" xr:uid="{CAACC241-DC64-4303-8200-95BD8F4ADABC}"/>
    <cellStyle name="Normal 6 5 4 3 4" xfId="23257" xr:uid="{1C0739C5-9027-49A6-AE29-834C12DE29DC}"/>
    <cellStyle name="Normal 6 5 4 4" xfId="10528" xr:uid="{B10E4B5E-A9DD-44C1-AEE2-39DF46C2314A}"/>
    <cellStyle name="Normal 6 5 4 5" xfId="17026" xr:uid="{02D2EDA3-1D6E-43EA-892B-10CFB8177F89}"/>
    <cellStyle name="Normal 6 5 4 6" xfId="21330" xr:uid="{00309CB0-0927-4C14-9306-9C7E525FCBAB}"/>
    <cellStyle name="Normal 6 5 5" xfId="5647" xr:uid="{302B4585-CCFE-4B01-AEA7-92E26CE75791}"/>
    <cellStyle name="Normal 6 5 5 2" xfId="9036" xr:uid="{454B3979-F379-49D4-A985-3C8AFFB4E224}"/>
    <cellStyle name="Normal 6 5 5 2 2" xfId="15744" xr:uid="{AF88A21F-F547-4247-96CE-0316549525A4}"/>
    <cellStyle name="Normal 6 5 5 2 3" xfId="20173" xr:uid="{17256B0C-0533-483F-8363-275DDEF08F78}"/>
    <cellStyle name="Normal 6 5 5 2 4" xfId="24207" xr:uid="{7EA343AB-75F8-4634-A3AD-EDD5CC8CA2A6}"/>
    <cellStyle name="Normal 6 5 5 3" xfId="12355" xr:uid="{74CEE273-5D8B-4FB3-97D7-959FDF93BB2B}"/>
    <cellStyle name="Normal 6 5 5 4" xfId="18154" xr:uid="{8516EE60-60BD-42CF-8B16-E5206D127D53}"/>
    <cellStyle name="Normal 6 5 5 5" xfId="22279" xr:uid="{29C6D6A8-E550-410D-A3E0-008F4A5B3FA0}"/>
    <cellStyle name="Normal 6 5 6" xfId="6372" xr:uid="{825B761B-C340-46E9-B1FC-BB92DDB174A1}"/>
    <cellStyle name="Normal 6 5 6 2" xfId="13080" xr:uid="{C6721DF8-1888-45A4-9A9C-2EF84596BAE4}"/>
    <cellStyle name="Normal 6 5 6 3" xfId="18709" xr:uid="{7F110A77-40E1-4519-85E4-863C1F403B3E}"/>
    <cellStyle name="Normal 6 5 6 4" xfId="22829" xr:uid="{DBD19F79-629A-4DC7-ADAC-99481775733E}"/>
    <cellStyle name="Normal 6 5 7" xfId="9610" xr:uid="{3DB2F4B2-D89F-4EB9-B88E-D9A62B976D3F}"/>
    <cellStyle name="Normal 6 5 8" xfId="16305" xr:uid="{0FA317EE-662E-4849-9C3C-EE49FDF3B5AE}"/>
    <cellStyle name="Normal 6 5 9" xfId="20902" xr:uid="{81EA5C6A-CE82-4538-AD6C-A09C6DFF5A0E}"/>
    <cellStyle name="Normal 6 6" xfId="2311" xr:uid="{CB11507E-6B53-43DF-B2E4-60F265F63FE5}"/>
    <cellStyle name="Normal 6 6 2" xfId="2767" xr:uid="{0A6420CC-3142-4B1C-925F-905266BCAD7B}"/>
    <cellStyle name="Normal 6 6 2 2" xfId="5654" xr:uid="{ED4092E1-5D4D-4301-84AC-8EC9FAF53476}"/>
    <cellStyle name="Normal 6 6 2 2 2" xfId="9043" xr:uid="{6DEF11CD-3CAF-4CC9-B441-BC93C92A1319}"/>
    <cellStyle name="Normal 6 6 2 2 2 2" xfId="15751" xr:uid="{68FD2A33-ED74-4FC9-9EE1-897D9D5DC19E}"/>
    <cellStyle name="Normal 6 6 2 2 2 3" xfId="20180" xr:uid="{A9E28BD0-AA20-4AC1-8ABE-0A5A6786E12A}"/>
    <cellStyle name="Normal 6 6 2 2 2 4" xfId="24214" xr:uid="{B16C3900-3B12-4153-AD31-C8DA2A35521A}"/>
    <cellStyle name="Normal 6 6 2 2 3" xfId="12362" xr:uid="{F1696D4D-0BD5-4B24-90BE-E5F3EC126B41}"/>
    <cellStyle name="Normal 6 6 2 2 4" xfId="18161" xr:uid="{51D98793-04D8-4108-8882-947044293BC3}"/>
    <cellStyle name="Normal 6 6 2 2 5" xfId="22286" xr:uid="{D13AAFA4-B555-499F-BF30-B6F083A0F71D}"/>
    <cellStyle name="Normal 6 6 2 3" xfId="7165" xr:uid="{BFA56F62-235D-4762-B08D-E29E33F95C26}"/>
    <cellStyle name="Normal 6 6 2 3 2" xfId="13873" xr:uid="{551C8081-D3A7-4E04-A32B-7CF781B55CF3}"/>
    <cellStyle name="Normal 6 6 2 3 3" xfId="19212" xr:uid="{CE5353DB-F41D-421E-BDC6-5CB62DA0E7F1}"/>
    <cellStyle name="Normal 6 6 2 3 4" xfId="23312" xr:uid="{E81701A2-B28C-4037-87BD-C7BF8B3D8332}"/>
    <cellStyle name="Normal 6 6 2 4" xfId="10583" xr:uid="{626D6247-759D-4C9D-9BDB-B58056D5D557}"/>
    <cellStyle name="Normal 6 6 2 5" xfId="17081" xr:uid="{D4986FF5-455C-4BE2-996F-F2E185383D5D}"/>
    <cellStyle name="Normal 6 6 2 6" xfId="21385" xr:uid="{5802735D-28F8-4719-BA7F-A7A49AD11360}"/>
    <cellStyle name="Normal 6 6 3" xfId="5653" xr:uid="{43E4B273-A376-40D9-8FD8-69399A2F49EA}"/>
    <cellStyle name="Normal 6 6 3 2" xfId="9042" xr:uid="{D6566C61-4178-47B6-A342-65043A5B4603}"/>
    <cellStyle name="Normal 6 6 3 2 2" xfId="15750" xr:uid="{8353D5A6-D6DC-4C9C-B1C2-BC38E8849AF0}"/>
    <cellStyle name="Normal 6 6 3 2 3" xfId="20179" xr:uid="{A4D4129C-B57D-4E38-B61D-895245ACF0F1}"/>
    <cellStyle name="Normal 6 6 3 2 4" xfId="24213" xr:uid="{1CBECD70-8F39-41F5-A8D9-12DD646CEAA4}"/>
    <cellStyle name="Normal 6 6 3 3" xfId="12361" xr:uid="{E2DDCE9E-57D5-40A4-BC43-47BC40BA2F66}"/>
    <cellStyle name="Normal 6 6 3 4" xfId="18160" xr:uid="{66129E0A-2DEF-4923-B510-852DF78196C3}"/>
    <cellStyle name="Normal 6 6 3 5" xfId="22285" xr:uid="{FE3EAEAB-71D5-4B76-82F0-2D32D272010D}"/>
    <cellStyle name="Normal 6 6 4" xfId="6851" xr:uid="{968F1B46-DD5E-4A30-8B76-F9AC7E3B8575}"/>
    <cellStyle name="Normal 6 6 4 2" xfId="13559" xr:uid="{519B2FE1-E91F-4BDE-9F55-47CA29C9B342}"/>
    <cellStyle name="Normal 6 6 4 3" xfId="18918" xr:uid="{3D6C57A7-929D-4638-BE49-22E4E50FF753}"/>
    <cellStyle name="Normal 6 6 4 4" xfId="23019" xr:uid="{4845A037-5078-4FF9-9BE4-0989C7EDF515}"/>
    <cellStyle name="Normal 6 6 5" xfId="10213" xr:uid="{EC762180-0CD2-44C6-8280-772B40C623D4}"/>
    <cellStyle name="Normal 6 6 6" xfId="16784" xr:uid="{7E82504E-3B1D-4FF4-8E84-91C0B3D9A415}"/>
    <cellStyle name="Normal 6 6 7" xfId="21092" xr:uid="{C7DA6382-5FA0-4110-BC73-A52B62DBD6E1}"/>
    <cellStyle name="Normal 6 7" xfId="2312" xr:uid="{535FFD40-3E79-4CE0-BE8C-8C6F8355D2ED}"/>
    <cellStyle name="Normal 6 7 2" xfId="2768" xr:uid="{5F5D5285-6FB9-4708-A268-06EF0921F8C3}"/>
    <cellStyle name="Normal 6 7 2 2" xfId="5656" xr:uid="{2C94338A-A4B8-439A-B7FA-1242DA9D9BF8}"/>
    <cellStyle name="Normal 6 7 2 2 2" xfId="9045" xr:uid="{A6D0BDC8-D909-4D41-8D3D-F26812A49A73}"/>
    <cellStyle name="Normal 6 7 2 2 2 2" xfId="15753" xr:uid="{FB416CFA-46C2-4A9A-89DC-63F6DF40DEA5}"/>
    <cellStyle name="Normal 6 7 2 2 2 3" xfId="20182" xr:uid="{CEA87CAF-A47D-45C3-979D-2EE6600F76C8}"/>
    <cellStyle name="Normal 6 7 2 2 2 4" xfId="24216" xr:uid="{5FE6DC1A-3C10-4D78-B09C-CF5474864E4E}"/>
    <cellStyle name="Normal 6 7 2 2 3" xfId="12364" xr:uid="{E5927848-4548-4165-AF1F-8031E1F570B4}"/>
    <cellStyle name="Normal 6 7 2 2 4" xfId="18163" xr:uid="{CBC660C4-F657-4BAD-AA12-92EC47BC0FAB}"/>
    <cellStyle name="Normal 6 7 2 2 5" xfId="22288" xr:uid="{13A17418-9089-4F3F-94F4-50CEB63D4B25}"/>
    <cellStyle name="Normal 6 7 2 3" xfId="7166" xr:uid="{C640C39F-891D-4041-932B-89B94B7B591B}"/>
    <cellStyle name="Normal 6 7 2 3 2" xfId="13874" xr:uid="{43921386-4431-4023-9739-634A8F5607B5}"/>
    <cellStyle name="Normal 6 7 2 3 3" xfId="19213" xr:uid="{CD496143-C536-4189-8C95-FD1DF9F4C3E3}"/>
    <cellStyle name="Normal 6 7 2 3 4" xfId="23313" xr:uid="{C4C28E71-9F0C-4D1B-B593-0795B8AECB61}"/>
    <cellStyle name="Normal 6 7 2 4" xfId="10584" xr:uid="{F2C793DE-AABF-4160-AFC3-237B0388DC91}"/>
    <cellStyle name="Normal 6 7 2 5" xfId="17082" xr:uid="{726133B7-210E-4B16-B3C4-9A884949CDE7}"/>
    <cellStyle name="Normal 6 7 2 6" xfId="21386" xr:uid="{5592BA67-3572-4BE8-9A2E-2F55E77F7148}"/>
    <cellStyle name="Normal 6 7 3" xfId="5655" xr:uid="{EAB8ED68-33C0-40F8-B3E0-1EA6686197DD}"/>
    <cellStyle name="Normal 6 7 3 2" xfId="9044" xr:uid="{07EE9923-1F08-4688-8066-46BCE969858D}"/>
    <cellStyle name="Normal 6 7 3 2 2" xfId="15752" xr:uid="{DDA84936-6FF7-44C7-9270-50979209D181}"/>
    <cellStyle name="Normal 6 7 3 2 3" xfId="20181" xr:uid="{F1471D88-2AC2-4921-9BA7-A5FE604BD5D7}"/>
    <cellStyle name="Normal 6 7 3 2 4" xfId="24215" xr:uid="{735CE467-6AD7-4578-AE7C-25D6D0F6581F}"/>
    <cellStyle name="Normal 6 7 3 3" xfId="12363" xr:uid="{8B96C303-E1C1-4958-89F0-DDC8DF538CAC}"/>
    <cellStyle name="Normal 6 7 3 4" xfId="18162" xr:uid="{C9DFB7E7-1ADC-40F3-B50E-B523B9CBA5C5}"/>
    <cellStyle name="Normal 6 7 3 5" xfId="22287" xr:uid="{981604F1-9398-4B1A-83F6-53ABC0FD117A}"/>
    <cellStyle name="Normal 6 7 4" xfId="6852" xr:uid="{737C7374-4053-401B-86DA-163D55F9BDFD}"/>
    <cellStyle name="Normal 6 7 4 2" xfId="13560" xr:uid="{CBA6F7FB-D8B8-4F6A-911B-F72C3577BC87}"/>
    <cellStyle name="Normal 6 7 4 3" xfId="18919" xr:uid="{15534ADC-3E42-4E87-951C-B5237257D6E9}"/>
    <cellStyle name="Normal 6 7 4 4" xfId="23020" xr:uid="{1B0DF839-730E-45BF-8A8E-49EAB55FF54D}"/>
    <cellStyle name="Normal 6 7 5" xfId="10214" xr:uid="{2AD0D5DD-D53B-47EB-806E-417F16AB90E6}"/>
    <cellStyle name="Normal 6 7 6" xfId="16785" xr:uid="{EE30E8FE-27DB-4A7D-B88A-2D100FA88FD9}"/>
    <cellStyle name="Normal 6 7 7" xfId="21093" xr:uid="{90B6E93A-FA1B-445F-AFE1-904724316B6E}"/>
    <cellStyle name="Normal 6 8" xfId="2313" xr:uid="{E62A7449-24CE-41D2-97D1-110045665397}"/>
    <cellStyle name="Normal 6 8 2" xfId="2845" xr:uid="{0BEA9759-7FDF-47E6-957E-CC472D76EC14}"/>
    <cellStyle name="Normal 6 8 2 2" xfId="5658" xr:uid="{A07E5B0C-C88B-4EBA-8F9E-CA02BAB313DD}"/>
    <cellStyle name="Normal 6 8 2 2 2" xfId="9047" xr:uid="{3999740A-98F1-4FB5-ABDA-4073A70A5A41}"/>
    <cellStyle name="Normal 6 8 2 2 2 2" xfId="15755" xr:uid="{679054A9-A04C-4439-895A-DDE301DB8D57}"/>
    <cellStyle name="Normal 6 8 2 2 2 3" xfId="20184" xr:uid="{2E48C1A4-44C2-4FE3-AA59-4E41104891FB}"/>
    <cellStyle name="Normal 6 8 2 2 2 4" xfId="24218" xr:uid="{7D964687-0C7D-4E05-91C0-9A1E42346419}"/>
    <cellStyle name="Normal 6 8 2 2 3" xfId="12366" xr:uid="{7593893C-4D20-46B4-B71A-62169B01583A}"/>
    <cellStyle name="Normal 6 8 2 2 4" xfId="18165" xr:uid="{C3F3D079-5101-49CB-86BA-BA069954ABE9}"/>
    <cellStyle name="Normal 6 8 2 2 5" xfId="22290" xr:uid="{409DEF5D-D659-4F26-85A3-BE0E824EB1EC}"/>
    <cellStyle name="Normal 6 8 2 3" xfId="7242" xr:uid="{BB05BD0E-48DC-435C-A7C6-9498F55A347F}"/>
    <cellStyle name="Normal 6 8 2 3 2" xfId="13950" xr:uid="{3D54F404-C5EC-4258-87BC-57DFDB5D28D7}"/>
    <cellStyle name="Normal 6 8 2 3 3" xfId="19289" xr:uid="{9CF25863-3E56-4453-A5F4-2423AA46C346}"/>
    <cellStyle name="Normal 6 8 2 3 4" xfId="23389" xr:uid="{10E1DE7F-FDBF-48BF-BCBD-5A0D981136A2}"/>
    <cellStyle name="Normal 6 8 2 4" xfId="10660" xr:uid="{463A75D1-F4E5-45DD-BBA6-BB59B4C9D223}"/>
    <cellStyle name="Normal 6 8 2 5" xfId="17158" xr:uid="{5B4B8656-3A48-4667-A99F-1278326744BD}"/>
    <cellStyle name="Normal 6 8 2 6" xfId="21462" xr:uid="{4A0F9229-8328-4A54-987A-D118C0FBC824}"/>
    <cellStyle name="Normal 6 8 3" xfId="5657" xr:uid="{55DBA311-DA27-4E28-99CB-0D32DF5F276E}"/>
    <cellStyle name="Normal 6 8 3 2" xfId="9046" xr:uid="{7E9B989D-ABB7-4125-B6B4-754675BFB0F6}"/>
    <cellStyle name="Normal 6 8 3 2 2" xfId="15754" xr:uid="{D015DCC3-B5C2-45A5-BCF1-868E2686F6AF}"/>
    <cellStyle name="Normal 6 8 3 2 3" xfId="20183" xr:uid="{8F7226C3-CE2F-43CA-B3E0-02EC2B5F37A3}"/>
    <cellStyle name="Normal 6 8 3 2 4" xfId="24217" xr:uid="{2E159508-60A2-4226-8138-58ADA3ACC9F9}"/>
    <cellStyle name="Normal 6 8 3 3" xfId="12365" xr:uid="{DE96F9F4-E08D-4A61-9DA2-EAB2F8D8D2DB}"/>
    <cellStyle name="Normal 6 8 3 4" xfId="18164" xr:uid="{6A474F2B-CE7F-41C4-A598-2ADAD6BDD20F}"/>
    <cellStyle name="Normal 6 8 3 5" xfId="22289" xr:uid="{4D7CFD06-FDD2-4FA9-9D9B-E847FAD1398B}"/>
    <cellStyle name="Normal 6 8 4" xfId="6853" xr:uid="{B80104CC-C155-4483-864B-FAFE59219611}"/>
    <cellStyle name="Normal 6 8 4 2" xfId="13561" xr:uid="{0805A878-786A-4B83-98A1-4F743BA1EA3F}"/>
    <cellStyle name="Normal 6 8 4 3" xfId="18920" xr:uid="{E51D6ED9-129A-4659-8DDB-662354C628F6}"/>
    <cellStyle name="Normal 6 8 4 4" xfId="23021" xr:uid="{889DAAAC-BD26-49D9-94CF-6309CDE91AFC}"/>
    <cellStyle name="Normal 6 8 5" xfId="10215" xr:uid="{1C3396B2-7FB5-4CC3-BD3D-048FEE22A7AD}"/>
    <cellStyle name="Normal 6 8 6" xfId="16786" xr:uid="{A342938F-7181-471A-A684-0F99D50936FE}"/>
    <cellStyle name="Normal 6 8 7" xfId="21094" xr:uid="{AC364F54-7F97-4D6E-873E-72B3E49D6AF9}"/>
    <cellStyle name="Normal 6 9" xfId="2314" xr:uid="{08824F00-49B5-426D-B760-58BDF2C2ED2D}"/>
    <cellStyle name="Normal 6 9 2" xfId="2895" xr:uid="{146395A7-5403-4989-AF54-64ABC28DCFBF}"/>
    <cellStyle name="Normal 6 9 2 2" xfId="5660" xr:uid="{0D183622-11E6-48BD-97E0-BB3B1CF96AF4}"/>
    <cellStyle name="Normal 6 9 2 2 2" xfId="9049" xr:uid="{C428A91C-424B-44C6-835D-0BA876DCF861}"/>
    <cellStyle name="Normal 6 9 2 2 2 2" xfId="15757" xr:uid="{62E8372F-94C5-4462-90E5-8AA8F97F5DD5}"/>
    <cellStyle name="Normal 6 9 2 2 2 3" xfId="20186" xr:uid="{0AA8DD19-DB77-4676-971C-2F61332C0BA6}"/>
    <cellStyle name="Normal 6 9 2 2 2 4" xfId="24220" xr:uid="{DC4E8D7D-DCDA-421F-8ADE-1FF0199EDBA8}"/>
    <cellStyle name="Normal 6 9 2 2 3" xfId="12368" xr:uid="{8EAF8659-E301-4001-A0B7-9EA1A3AFC5A1}"/>
    <cellStyle name="Normal 6 9 2 2 4" xfId="18167" xr:uid="{1A001501-29EE-47CE-B3A6-DDF59459E73D}"/>
    <cellStyle name="Normal 6 9 2 2 5" xfId="22292" xr:uid="{D07BB1CA-F4D3-4BB5-8F68-6C66C1FA163F}"/>
    <cellStyle name="Normal 6 9 2 3" xfId="7292" xr:uid="{65814D7A-F6AF-4AD7-84C5-73E0738BE56D}"/>
    <cellStyle name="Normal 6 9 2 3 2" xfId="14000" xr:uid="{2DC80B79-9553-4D42-887B-9AF2626F6F90}"/>
    <cellStyle name="Normal 6 9 2 3 3" xfId="19339" xr:uid="{78EAC794-10C8-4B28-B99B-56687FC9ACAE}"/>
    <cellStyle name="Normal 6 9 2 3 4" xfId="23439" xr:uid="{C90E2E18-4698-4B5A-86F7-A7020C199025}"/>
    <cellStyle name="Normal 6 9 2 4" xfId="10710" xr:uid="{FE10DD94-E707-491A-B150-1F3AB7A40C8D}"/>
    <cellStyle name="Normal 6 9 2 5" xfId="17208" xr:uid="{7CA500B5-E21D-4823-A608-5372F84CBB84}"/>
    <cellStyle name="Normal 6 9 2 6" xfId="21512" xr:uid="{635F2A20-1EFF-41A2-86FD-DD60C6A0D766}"/>
    <cellStyle name="Normal 6 9 3" xfId="5659" xr:uid="{1619EAC7-DCB2-4BC5-9786-DEA08167E6FA}"/>
    <cellStyle name="Normal 6 9 3 2" xfId="9048" xr:uid="{07C64C4E-B53B-448B-9B21-DFEBB648D8E8}"/>
    <cellStyle name="Normal 6 9 3 2 2" xfId="15756" xr:uid="{26589BCE-EE89-42C0-AE1A-F74107F405AA}"/>
    <cellStyle name="Normal 6 9 3 2 3" xfId="20185" xr:uid="{8C24BEF4-0309-4C62-8BF0-4D21E2FD4DB8}"/>
    <cellStyle name="Normal 6 9 3 2 4" xfId="24219" xr:uid="{C40861BA-3432-4A7D-B3DF-195520210BB3}"/>
    <cellStyle name="Normal 6 9 3 3" xfId="12367" xr:uid="{D122B9F6-3D98-4207-8FDD-1E2573E45EDA}"/>
    <cellStyle name="Normal 6 9 3 4" xfId="18166" xr:uid="{E70B8F0C-792B-4C24-B507-C11DEF77CDA2}"/>
    <cellStyle name="Normal 6 9 3 5" xfId="22291" xr:uid="{88C820D3-11FB-407B-B5E4-EB029A601224}"/>
    <cellStyle name="Normal 6 9 4" xfId="6854" xr:uid="{FDC80131-6CD0-4ACE-9C53-DEA8401F3424}"/>
    <cellStyle name="Normal 6 9 4 2" xfId="13562" xr:uid="{A6FABE82-BD20-46C3-9F90-D631A8726951}"/>
    <cellStyle name="Normal 6 9 4 3" xfId="18921" xr:uid="{9A332DB7-0FC9-4975-BC3B-9649DAF4BDA2}"/>
    <cellStyle name="Normal 6 9 4 4" xfId="23022" xr:uid="{6C314F5B-F547-408F-9CE7-8C88A794D959}"/>
    <cellStyle name="Normal 6 9 5" xfId="10216" xr:uid="{F13C3E66-52CD-44D8-90F9-BC5681AA7251}"/>
    <cellStyle name="Normal 6 9 6" xfId="16787" xr:uid="{08E83699-5E46-47FC-AA40-525C6312976B}"/>
    <cellStyle name="Normal 6 9 7" xfId="21095" xr:uid="{C054FF70-40F2-4608-A762-8F57C7332314}"/>
    <cellStyle name="Normal 60" xfId="1287" xr:uid="{9DF57EF3-767D-4F9C-9E7B-8F20B1D22ABC}"/>
    <cellStyle name="Normal 60 2" xfId="1288" xr:uid="{AA0C8953-172E-493A-9076-6F4E8892BD6D}"/>
    <cellStyle name="Normal 61" xfId="1289" xr:uid="{86EFB84F-79EA-43C7-B222-ECA22476E25C}"/>
    <cellStyle name="Normal 61 2" xfId="4377" xr:uid="{85597F66-2E0A-41B5-8211-3196B755266A}"/>
    <cellStyle name="Normal 61 3" xfId="3448" xr:uid="{8C277DB8-9011-4AFE-ACEC-3D8C262CC41B}"/>
    <cellStyle name="Normal 62" xfId="1290" xr:uid="{1EA26072-E620-47F4-BED8-C4078FE0B30F}"/>
    <cellStyle name="Normal 62 2" xfId="4378" xr:uid="{A99C558F-A497-4501-B887-98EF62C1E7E3}"/>
    <cellStyle name="Normal 62 3" xfId="3449" xr:uid="{1BA51A68-59B8-4239-86B7-2D9BF744EBAB}"/>
    <cellStyle name="Normal 63" xfId="1291" xr:uid="{8DBC7B06-86D1-4D17-85C3-6A4ABAC05B30}"/>
    <cellStyle name="Normal 63 2" xfId="4379" xr:uid="{CB5CB0C6-70CC-48DC-9950-88D97E022DA6}"/>
    <cellStyle name="Normal 63 3" xfId="3450" xr:uid="{4E0D7B74-88D5-4535-B057-1FA89E6D50E5}"/>
    <cellStyle name="Normal 64" xfId="1292" xr:uid="{67E1E7E7-158B-48A6-A9C5-E45097032D57}"/>
    <cellStyle name="Normal 64 2" xfId="4380" xr:uid="{3F64346A-2DB7-4AB3-ADE0-0514654C2FAE}"/>
    <cellStyle name="Normal 64 3" xfId="3451" xr:uid="{70370F21-7227-48A1-A2A3-F35C6CDD537B}"/>
    <cellStyle name="Normal 65" xfId="1293" xr:uid="{C0442ECA-FB09-4206-B7D9-EC14A307FA00}"/>
    <cellStyle name="Normal 65 2" xfId="4381" xr:uid="{57F8E317-CF4C-45BB-A976-4AB8AC1D97D5}"/>
    <cellStyle name="Normal 65 3" xfId="3452" xr:uid="{5773EE2D-4CF3-49A2-B193-8C84E80F78BA}"/>
    <cellStyle name="Normal 66" xfId="1294" xr:uid="{F3BA7C1C-89CD-4FEB-A496-2982DDBE524F}"/>
    <cellStyle name="Normal 66 2" xfId="4382" xr:uid="{B40A4242-14DE-4701-836A-2AB52DA04DB2}"/>
    <cellStyle name="Normal 66 3" xfId="3453" xr:uid="{BBEBC5FD-3E3B-416E-8179-3792D3F374BF}"/>
    <cellStyle name="Normal 67" xfId="1295" xr:uid="{BF563CBD-0D4F-4C4E-A299-F3959000D449}"/>
    <cellStyle name="Normal 67 2" xfId="4383" xr:uid="{7B26A808-0204-4D03-A7ED-A544B885A950}"/>
    <cellStyle name="Normal 67 3" xfId="3454" xr:uid="{08FE3554-2CFF-4717-9D8D-2AE9E41E194A}"/>
    <cellStyle name="Normal 68" xfId="1296" xr:uid="{114FCE22-0356-4FC4-9244-0569AF4F9FC4}"/>
    <cellStyle name="Normal 68 2" xfId="4384" xr:uid="{297BB0CC-F053-44AE-AFD4-73626D358B75}"/>
    <cellStyle name="Normal 68 3" xfId="3455" xr:uid="{C1640C48-1B50-472C-AF32-0B9B15E89F64}"/>
    <cellStyle name="Normal 69" xfId="1297" xr:uid="{283C787E-1138-4FBD-8B18-ADD5A40473FF}"/>
    <cellStyle name="Normal 69 2" xfId="4385" xr:uid="{57519F8A-B2C3-4E52-BB0D-066D382C15C8}"/>
    <cellStyle name="Normal 69 3" xfId="3456" xr:uid="{B8843A23-A1FE-4764-97B7-AB7A099B1754}"/>
    <cellStyle name="Normal 7" xfId="70" xr:uid="{F178B2CF-2E2B-465A-A4BB-83AD8B1DD3D7}"/>
    <cellStyle name="Normal 7 2" xfId="175" xr:uid="{9C889103-4B31-4C28-95D8-37C3FA31512C}"/>
    <cellStyle name="Normal 7 2 2" xfId="1298" xr:uid="{0B7C59EF-11C5-4B3D-A0A2-79BFE7A45624}"/>
    <cellStyle name="Normal 7 2 2 2" xfId="4386" xr:uid="{4F9E7371-1FB8-4617-81B9-71CA76067913}"/>
    <cellStyle name="Normal 7 2 2 3" xfId="3457" xr:uid="{48C47C41-EB18-47BB-8EAA-601E1DC70000}"/>
    <cellStyle name="Normal 7 3" xfId="245" xr:uid="{BC6C0989-0E61-4066-AD4E-2CE4ACC00F11}"/>
    <cellStyle name="Normal 7 3 2" xfId="1300" xr:uid="{E6EE1D3F-534C-4B36-9D87-218165B09AFF}"/>
    <cellStyle name="Normal 7 3 3" xfId="1299" xr:uid="{5B9DB443-A9E2-404F-AC08-90D6435AF06E}"/>
    <cellStyle name="Normal 7 3 4" xfId="3083" xr:uid="{037DBADE-7DB6-4A0D-9408-15B46E6D1A90}"/>
    <cellStyle name="Normal 7 3 4 2" xfId="5671" xr:uid="{3CDEAD2C-A4C2-4AF1-A322-DB68353EF1FC}"/>
    <cellStyle name="Normal 7 3 4 2 2" xfId="9051" xr:uid="{68A39C7C-5BC8-40BC-8EF1-4AD1BCF8194D}"/>
    <cellStyle name="Normal 7 3 4 2 2 2" xfId="15759" xr:uid="{7A86EA4E-E970-458A-9BBA-4371B97A818A}"/>
    <cellStyle name="Normal 7 3 4 2 2 3" xfId="20188" xr:uid="{0582D786-D4E7-48ED-9C03-981BEF28001B}"/>
    <cellStyle name="Normal 7 3 4 2 2 4" xfId="24222" xr:uid="{294DD1B2-621A-4028-960C-26CE4F63749C}"/>
    <cellStyle name="Normal 7 3 4 2 3" xfId="12379" xr:uid="{886BF591-A6F0-4EC0-9BDB-D59149C27CCF}"/>
    <cellStyle name="Normal 7 3 4 2 4" xfId="18169" xr:uid="{AB48E609-B329-4B1E-836A-206260E9F889}"/>
    <cellStyle name="Normal 7 3 4 2 5" xfId="22294" xr:uid="{1DCF2CB9-608A-4545-BFFD-ABDC3721B8D8}"/>
    <cellStyle name="Normal 7 3 4 3" xfId="7480" xr:uid="{AF2508F6-9A1B-472E-AA48-345223027358}"/>
    <cellStyle name="Normal 7 3 4 3 2" xfId="14188" xr:uid="{332C10EB-779E-4F2F-A9D8-EA3168F7160D}"/>
    <cellStyle name="Normal 7 3 4 3 3" xfId="19526" xr:uid="{E21ED951-D663-41D1-A220-E88C2D4BDEF3}"/>
    <cellStyle name="Normal 7 3 4 3 4" xfId="23626" xr:uid="{563A81A9-6841-45CD-B98F-D5CCC55054F5}"/>
    <cellStyle name="Normal 7 3 4 4" xfId="10897" xr:uid="{FC66E8A4-AC36-4884-8CBB-9214A4ADA7CC}"/>
    <cellStyle name="Normal 7 3 4 5" xfId="17395" xr:uid="{3082D8BE-AAC4-4B92-ADE0-137835982672}"/>
    <cellStyle name="Normal 7 3 4 6" xfId="21699" xr:uid="{58E9AE0B-D76E-4352-AD40-F6E93395DC54}"/>
    <cellStyle name="Normal 7 3 5" xfId="5670" xr:uid="{68FEF80E-F247-44EC-86A1-92FA64467950}"/>
    <cellStyle name="Normal 7 3 5 2" xfId="9050" xr:uid="{ECF10DF7-7B5F-4F31-92F1-34616A600E5B}"/>
    <cellStyle name="Normal 7 3 5 2 2" xfId="15758" xr:uid="{75B41805-FB28-4D86-BC27-9E9B7C391B31}"/>
    <cellStyle name="Normal 7 3 5 2 3" xfId="20187" xr:uid="{AFC57D7A-CD8B-408D-BB1E-130EED086563}"/>
    <cellStyle name="Normal 7 3 5 2 4" xfId="24221" xr:uid="{5339B1BB-52C8-4F3B-AFF4-86674C712955}"/>
    <cellStyle name="Normal 7 3 5 3" xfId="12378" xr:uid="{F07B3E9F-A14B-4C10-AE58-F0CE68801B48}"/>
    <cellStyle name="Normal 7 3 5 4" xfId="18168" xr:uid="{B45E9821-B2C3-4F9B-B22D-5AE434350FD6}"/>
    <cellStyle name="Normal 7 3 5 5" xfId="22293" xr:uid="{8779C11C-7FEB-4BEC-87F3-5E0AD15F118A}"/>
    <cellStyle name="Normal 7 3 6" xfId="6373" xr:uid="{9A4DEEDB-F981-40FE-91E5-C784631ACE5D}"/>
    <cellStyle name="Normal 7 3 6 2" xfId="13081" xr:uid="{4C8C670C-933A-4F05-9E82-9C6E919D9BB6}"/>
    <cellStyle name="Normal 7 3 6 3" xfId="18710" xr:uid="{6077B476-0F5F-4511-A3C1-B35DC149678B}"/>
    <cellStyle name="Normal 7 3 6 4" xfId="22830" xr:uid="{8B7AF5F7-B0EB-4AB9-BC12-02D5D3107C1F}"/>
    <cellStyle name="Normal 7 3 7" xfId="9611" xr:uid="{F0887366-775C-441B-85B9-722694F493BA}"/>
    <cellStyle name="Normal 7 3 8" xfId="16306" xr:uid="{4CA543BD-8D22-4D22-A727-532328EF9DB8}"/>
    <cellStyle name="Normal 7 3 9" xfId="20903" xr:uid="{CE82432C-48D6-4B5B-BB18-6E8373425A0A}"/>
    <cellStyle name="Normal 7 4" xfId="104" xr:uid="{B45149F2-D112-4557-A28D-1F24053AF4C0}"/>
    <cellStyle name="Normal 7 5" xfId="9514" xr:uid="{9FAE9FCE-545C-43CB-AF17-3BB223C76C2C}"/>
    <cellStyle name="Normal 70" xfId="1301" xr:uid="{CA0140B8-B5B2-489E-9AFA-1894A0454578}"/>
    <cellStyle name="Normal 70 2" xfId="4387" xr:uid="{4FC98622-FB2C-4494-8C1D-A06DC8CD12B0}"/>
    <cellStyle name="Normal 70 3" xfId="3458" xr:uid="{A2B2092E-2DA4-446A-9F18-065FB9AB31FF}"/>
    <cellStyle name="Normal 71" xfId="1302" xr:uid="{E1619306-3E9B-4DD0-88F6-8D12E4199A9C}"/>
    <cellStyle name="Normal 71 2" xfId="4388" xr:uid="{F48CD6D7-CAA7-4C87-9D56-1DA5C7435DD4}"/>
    <cellStyle name="Normal 71 3" xfId="3459" xr:uid="{0FED30F4-338C-4861-8F07-9F26F4CF8EDF}"/>
    <cellStyle name="Normal 72" xfId="1303" xr:uid="{C4C9C961-9E91-47E0-9992-EEDD098B3AEF}"/>
    <cellStyle name="Normal 72 2" xfId="4389" xr:uid="{A4A0C586-AB3B-45DB-90C6-6AAEBD1BA74B}"/>
    <cellStyle name="Normal 72 3" xfId="3460" xr:uid="{FC5C80EF-32A3-47CA-B731-8F1775C41B5C}"/>
    <cellStyle name="Normal 73" xfId="1304" xr:uid="{E0704D5D-FB4E-41ED-9EF4-ABDE93AEBD9E}"/>
    <cellStyle name="Normal 73 2" xfId="4390" xr:uid="{FF2FFB3B-EAF5-4647-B722-28E9ADB49BAE}"/>
    <cellStyle name="Normal 73 3" xfId="3461" xr:uid="{5FFACD4B-FD46-41E6-84D1-9496282E87C8}"/>
    <cellStyle name="Normal 74" xfId="1305" xr:uid="{E6C1BC88-17D3-431D-B48A-5416C99B54BA}"/>
    <cellStyle name="Normal 74 2" xfId="4391" xr:uid="{E2B6E01F-94A4-440A-9200-2125288AE294}"/>
    <cellStyle name="Normal 74 3" xfId="3462" xr:uid="{D88222D5-C386-40DF-991F-5D29F8F61D39}"/>
    <cellStyle name="Normal 75" xfId="1306" xr:uid="{7D156BC6-E402-4FEE-8E15-D1E1AF60CF1C}"/>
    <cellStyle name="Normal 75 2" xfId="4392" xr:uid="{F15746AA-A0DB-4FBA-959F-870C3527ADFD}"/>
    <cellStyle name="Normal 75 3" xfId="3463" xr:uid="{417AF36C-2E1A-4674-9487-E9D6F6E9A38E}"/>
    <cellStyle name="Normal 76" xfId="1307" xr:uid="{9146B44B-B402-4AD0-BFFD-3E7450D82925}"/>
    <cellStyle name="Normal 76 2" xfId="4393" xr:uid="{1451CC3E-4DA4-4BDD-BEA8-B89E2ADEE5D4}"/>
    <cellStyle name="Normal 76 3" xfId="3464" xr:uid="{59708667-5AFC-49A9-AF95-3763827C3F5D}"/>
    <cellStyle name="Normal 77" xfId="1308" xr:uid="{43E7F1FA-753D-4B97-A94E-DA28916EB195}"/>
    <cellStyle name="Normal 77 2" xfId="4394" xr:uid="{12630E89-BBD1-4A9D-8774-8BFE79602340}"/>
    <cellStyle name="Normal 77 3" xfId="3465" xr:uid="{2D1890FC-DA63-4BB4-97C5-336127A6AD90}"/>
    <cellStyle name="Normal 78" xfId="1309" xr:uid="{8AA9BC57-A191-4572-8FC0-F52EE525289F}"/>
    <cellStyle name="Normal 78 2" xfId="4395" xr:uid="{9B5A54F4-5EC5-4C23-9594-052F66B789BB}"/>
    <cellStyle name="Normal 78 3" xfId="3466" xr:uid="{E670216B-498C-4BBC-A65F-64F1A578BC5E}"/>
    <cellStyle name="Normal 79" xfId="1310" xr:uid="{69475C35-2DDA-469E-8667-705997A4560A}"/>
    <cellStyle name="Normal 79 2" xfId="4396" xr:uid="{2BAAE6B4-B8C4-47BC-9395-CDC3F6F6CE2D}"/>
    <cellStyle name="Normal 79 3" xfId="3467" xr:uid="{EFAB1391-3581-446C-929C-99BAFD653EE7}"/>
    <cellStyle name="Normal 8" xfId="62" xr:uid="{42378EFA-7CDB-4E59-8267-2BF90F9AED0B}"/>
    <cellStyle name="Normal 8 2" xfId="246" xr:uid="{A0070A8D-4CDC-4C4A-8BB1-D92FB2B90D1D}"/>
    <cellStyle name="Normal 8 2 2" xfId="1312" xr:uid="{79A3DFAE-8C84-4FF8-80D8-F61C7B3F23BF}"/>
    <cellStyle name="Normal 8 2 2 2" xfId="4398" xr:uid="{4A61DDB3-222A-4793-A4D8-5EB34C193C0B}"/>
    <cellStyle name="Normal 8 2 2 3" xfId="3469" xr:uid="{3CDA7C41-E4CE-4EF5-B1BD-390DAF1FA0EB}"/>
    <cellStyle name="Normal 8 2 3" xfId="3090" xr:uid="{E8FDAE2F-9B1A-47C5-8C17-C86668701CDE}"/>
    <cellStyle name="Normal 8 2 3 2" xfId="5673" xr:uid="{0DD3F15D-56E9-40D2-8C4F-19B1269E8553}"/>
    <cellStyle name="Normal 8 2 3 2 2" xfId="9053" xr:uid="{2659E87E-BA32-4E84-97FF-8AABC90098EE}"/>
    <cellStyle name="Normal 8 2 3 2 2 2" xfId="15761" xr:uid="{B78FB153-5E81-45B6-BA63-723AB393DB85}"/>
    <cellStyle name="Normal 8 2 3 2 2 3" xfId="20190" xr:uid="{4E65A3B5-FC85-4807-B82F-B801FCFDDEE4}"/>
    <cellStyle name="Normal 8 2 3 2 2 4" xfId="24224" xr:uid="{693FFAE2-78A2-4ADD-87A8-974AF6A59E75}"/>
    <cellStyle name="Normal 8 2 3 2 3" xfId="12381" xr:uid="{D8922601-A947-4C2B-91BC-33306A6B650F}"/>
    <cellStyle name="Normal 8 2 3 2 4" xfId="18171" xr:uid="{98E8A3B0-57AC-4444-BA1F-E25FFFB79842}"/>
    <cellStyle name="Normal 8 2 3 2 5" xfId="22296" xr:uid="{2A880014-CBC6-43AA-A907-7E5D382558C1}"/>
    <cellStyle name="Normal 8 2 3 3" xfId="7487" xr:uid="{BF76126F-928C-468C-AF6B-A12BF44D9674}"/>
    <cellStyle name="Normal 8 2 3 3 2" xfId="14195" xr:uid="{2968650A-266E-4560-9494-6C9A6F499749}"/>
    <cellStyle name="Normal 8 2 3 3 3" xfId="19533" xr:uid="{A2563113-8AA5-4586-8267-281430185106}"/>
    <cellStyle name="Normal 8 2 3 3 4" xfId="23633" xr:uid="{4545A72B-2B1F-474B-ADF9-A497E868BC1B}"/>
    <cellStyle name="Normal 8 2 3 4" xfId="10904" xr:uid="{1CEB6A99-866D-4EC5-B689-614F089891F1}"/>
    <cellStyle name="Normal 8 2 3 5" xfId="17402" xr:uid="{817B4FDC-17EB-4A7E-8038-89203DEAD436}"/>
    <cellStyle name="Normal 8 2 3 6" xfId="21706" xr:uid="{244EB8AA-A88A-4523-B0B3-03A631627585}"/>
    <cellStyle name="Normal 8 2 4" xfId="5672" xr:uid="{397F829E-3C06-4472-891F-C22CF71E8DF2}"/>
    <cellStyle name="Normal 8 2 4 2" xfId="9052" xr:uid="{214D3E34-0C0E-4A10-87E0-E0F4F23D4BD2}"/>
    <cellStyle name="Normal 8 2 4 2 2" xfId="15760" xr:uid="{6E8B6214-9476-43D0-A9C9-9E6637604E26}"/>
    <cellStyle name="Normal 8 2 4 2 3" xfId="20189" xr:uid="{39C3AF06-C518-4E1A-ABD7-7B3506698E3C}"/>
    <cellStyle name="Normal 8 2 4 2 4" xfId="24223" xr:uid="{C78F386E-B6CB-4C41-B0E8-972EC80D9A17}"/>
    <cellStyle name="Normal 8 2 4 3" xfId="12380" xr:uid="{0D6B056F-836E-4FFB-A4B1-918C5913C8AF}"/>
    <cellStyle name="Normal 8 2 4 4" xfId="18170" xr:uid="{62758967-294D-4702-9554-FDD74EB7C578}"/>
    <cellStyle name="Normal 8 2 4 5" xfId="22295" xr:uid="{327CBC69-07C4-4E4D-A437-E79F8D67EB67}"/>
    <cellStyle name="Normal 8 2 5" xfId="6374" xr:uid="{B8B4627D-D9A6-4301-8D29-F4750B09B932}"/>
    <cellStyle name="Normal 8 2 5 2" xfId="13082" xr:uid="{560C9505-8814-4AE4-8AD5-EC277C0E9FB4}"/>
    <cellStyle name="Normal 8 2 5 3" xfId="18711" xr:uid="{006E2B4B-9CA7-4E70-AF43-CE443325731B}"/>
    <cellStyle name="Normal 8 2 5 4" xfId="22831" xr:uid="{FA9F050D-CA6A-4853-B122-BC0401929E5B}"/>
    <cellStyle name="Normal 8 2 6" xfId="9612" xr:uid="{268813AE-F7DE-48BC-8DD6-CC64740F6E9E}"/>
    <cellStyle name="Normal 8 2 7" xfId="16307" xr:uid="{114BFE72-B49F-44BA-B58B-9E8D0941C94A}"/>
    <cellStyle name="Normal 8 2 8" xfId="20904" xr:uid="{54EF6AF3-74DD-4CA1-BA2C-F2DA4B5C4D10}"/>
    <cellStyle name="Normal 8 3" xfId="1311" xr:uid="{D8E5B352-3694-4DB0-88C1-B5B9B62AA23F}"/>
    <cellStyle name="Normal 8 3 2" xfId="4397" xr:uid="{896E3DCF-8B39-487F-9724-F97066B14101}"/>
    <cellStyle name="Normal 8 3 3" xfId="3468" xr:uid="{31FB2912-6BBC-4FC0-88E2-6AB0DFA8A263}"/>
    <cellStyle name="Normal 8 4" xfId="105" xr:uid="{752FF7A5-9B8F-4F6F-BFDE-1D5B993625B5}"/>
    <cellStyle name="Normal 8 5" xfId="9506" xr:uid="{2046C5F2-2B7C-4CA6-B44B-F45C5F0A8C0B}"/>
    <cellStyle name="Normal 80" xfId="1313" xr:uid="{AEF70CA1-22E3-47A8-8FDB-DFFDA7C2156C}"/>
    <cellStyle name="Normal 80 2" xfId="4399" xr:uid="{FCB36C93-1107-4703-847E-CF6348AE3EE2}"/>
    <cellStyle name="Normal 80 3" xfId="3470" xr:uid="{3388D0BF-9D7A-4DF2-A6FC-BE8459AF89F6}"/>
    <cellStyle name="Normal 81" xfId="1314" xr:uid="{2180F238-30A5-4818-895E-258C28FF0D4F}"/>
    <cellStyle name="Normal 81 2" xfId="4400" xr:uid="{FA1613FE-704F-4D6C-991D-AE4D1C62DEE7}"/>
    <cellStyle name="Normal 81 3" xfId="3471" xr:uid="{080984CF-593B-4E63-BB6E-6B46925A9C96}"/>
    <cellStyle name="Normal 82" xfId="1315" xr:uid="{81832471-5707-4CD5-BCA7-095A66C8DE1B}"/>
    <cellStyle name="Normal 82 2" xfId="4401" xr:uid="{1D1E1BBB-B809-4043-8A5F-8495034A2E59}"/>
    <cellStyle name="Normal 82 3" xfId="3472" xr:uid="{E16E7A18-67A0-42F0-9971-9282C8954D51}"/>
    <cellStyle name="Normal 83" xfId="1316" xr:uid="{BC279923-C6A9-423A-A8A9-F35F059E9EC2}"/>
    <cellStyle name="Normal 83 2" xfId="4402" xr:uid="{71EA5E4B-E712-48AE-A6A6-093AC67EFF0D}"/>
    <cellStyle name="Normal 83 3" xfId="3473" xr:uid="{903B4339-F794-4A56-9D71-D435330DEC1C}"/>
    <cellStyle name="Normal 84" xfId="1317" xr:uid="{C74B46AF-684C-4A5C-8D23-01711988BFD4}"/>
    <cellStyle name="Normal 84 2" xfId="4403" xr:uid="{16C90669-E4C6-42AE-9FF9-82D0DDC906CF}"/>
    <cellStyle name="Normal 84 3" xfId="3474" xr:uid="{5A905978-2283-4554-A5E5-93966EA35FDB}"/>
    <cellStyle name="Normal 85" xfId="1318" xr:uid="{15811AAF-CDCF-489C-A6F0-FBD07AECFA06}"/>
    <cellStyle name="Normal 85 2" xfId="4404" xr:uid="{7F9F8416-03B9-4510-9935-4212F1E294A8}"/>
    <cellStyle name="Normal 85 3" xfId="3475" xr:uid="{D2EC5C34-3343-4BB4-9146-251973011326}"/>
    <cellStyle name="Normal 86" xfId="1319" xr:uid="{FFD91B47-B0FA-4961-A3CB-F405167A8F20}"/>
    <cellStyle name="Normal 86 2" xfId="4405" xr:uid="{EE0A002A-423E-40EE-8E4B-3436367CCB31}"/>
    <cellStyle name="Normal 86 3" xfId="3476" xr:uid="{890FDCA1-AC35-487C-9353-F22B6D01DA97}"/>
    <cellStyle name="Normal 87" xfId="1320" xr:uid="{CE63F3B9-A553-4EC5-BB2A-F3EFD27CF61C}"/>
    <cellStyle name="Normal 87 2" xfId="4406" xr:uid="{5ECA03E7-9835-47EE-AD70-CC26870345F0}"/>
    <cellStyle name="Normal 87 3" xfId="3477" xr:uid="{FF1362EA-A75A-4C35-90BA-365950451DAC}"/>
    <cellStyle name="Normal 88" xfId="1321" xr:uid="{F83CB84B-4C0E-458F-8AD3-586B4A9A9629}"/>
    <cellStyle name="Normal 88 2" xfId="4407" xr:uid="{5895CF9D-C003-48B3-8E52-E5EFB876DFF8}"/>
    <cellStyle name="Normal 88 3" xfId="3478" xr:uid="{F0FE862F-8CF9-4C61-83CA-EFA0A4338123}"/>
    <cellStyle name="Normal 89" xfId="1322" xr:uid="{F408B3F0-F748-410A-AA3F-A71E42970F13}"/>
    <cellStyle name="Normal 89 2" xfId="4408" xr:uid="{9B891B7B-C0DA-4447-B9DC-3183EDA59B7B}"/>
    <cellStyle name="Normal 89 3" xfId="3479" xr:uid="{A2790ADD-BD2F-4494-A8C0-F2CD0B1580C5}"/>
    <cellStyle name="Normal 9" xfId="145" xr:uid="{86DAF8AF-4EBC-4E28-B929-702A8C747AED}"/>
    <cellStyle name="Normal 9 10" xfId="5674" xr:uid="{F2E205F1-A6CE-4455-9A05-77FE7168E4FB}"/>
    <cellStyle name="Normal 9 10 2" xfId="9054" xr:uid="{07FF24B2-4E97-489D-A847-176C18BCA5A8}"/>
    <cellStyle name="Normal 9 10 2 2" xfId="15762" xr:uid="{30B1C556-AE9E-4167-8E93-0DE604E4A611}"/>
    <cellStyle name="Normal 9 10 2 3" xfId="20191" xr:uid="{1BD1098D-DBF1-42B5-8858-780C4C4DE7A3}"/>
    <cellStyle name="Normal 9 10 2 4" xfId="24225" xr:uid="{39EACD61-D2C5-4CCB-9922-F262C0730786}"/>
    <cellStyle name="Normal 9 10 3" xfId="12382" xr:uid="{3709E304-03BB-4FC3-9AA8-A7A7BD70CBFA}"/>
    <cellStyle name="Normal 9 10 4" xfId="18172" xr:uid="{4DB3810B-86B1-4450-B637-29D2DAA1ED66}"/>
    <cellStyle name="Normal 9 10 5" xfId="22297" xr:uid="{7EF5B8C9-87CB-4F89-8E17-0BC2BF7C53C7}"/>
    <cellStyle name="Normal 9 11" xfId="6297" xr:uid="{385E6BBF-8741-4587-81AB-74EA204B8C50}"/>
    <cellStyle name="Normal 9 11 2" xfId="13005" xr:uid="{0F212C7C-5683-4695-A859-7F5E3285437B}"/>
    <cellStyle name="Normal 9 11 3" xfId="18638" xr:uid="{A359DD69-6988-44D2-A575-DD8BB0B340C8}"/>
    <cellStyle name="Normal 9 11 4" xfId="22758" xr:uid="{3034ED01-D146-4043-A9EA-834D3E06F2EC}"/>
    <cellStyle name="Normal 9 12" xfId="9535" xr:uid="{2E0340A2-805C-4EF8-A563-B4D396CAD367}"/>
    <cellStyle name="Normal 9 13" xfId="16234" xr:uid="{B783653B-3C42-4D5C-9414-C52BBB90E94F}"/>
    <cellStyle name="Normal 9 14" xfId="20831" xr:uid="{A3780B8C-57EC-47B3-B0A2-AFD9DADCF147}"/>
    <cellStyle name="Normal 9 2" xfId="1324" xr:uid="{5D3586C4-4D34-4AAC-A7E5-7C2A7BFE2F8D}"/>
    <cellStyle name="Normal 9 2 2" xfId="2315" xr:uid="{9D5A3FE0-D779-4268-A341-0AE47A8E2BB0}"/>
    <cellStyle name="Normal 9 2 2 2" xfId="2316" xr:uid="{DD642139-51E5-448C-A88C-9833F0854D47}"/>
    <cellStyle name="Normal 9 2 2 2 2" xfId="3055" xr:uid="{E079C93D-0CA7-47F9-AE92-46ED82ABCBFA}"/>
    <cellStyle name="Normal 9 2 2 2 2 2" xfId="5677" xr:uid="{A09CAE39-5AB5-4604-9EB0-896ABBBEDBBC}"/>
    <cellStyle name="Normal 9 2 2 2 2 2 2" xfId="9057" xr:uid="{A13AAD52-F273-4489-857C-69936369F981}"/>
    <cellStyle name="Normal 9 2 2 2 2 2 2 2" xfId="15765" xr:uid="{D76969D3-20F4-4D63-A5E5-D7193AEAB9D5}"/>
    <cellStyle name="Normal 9 2 2 2 2 2 2 3" xfId="20194" xr:uid="{8A28982F-9DA0-4153-957B-E6D821F6CE4C}"/>
    <cellStyle name="Normal 9 2 2 2 2 2 2 4" xfId="24228" xr:uid="{AC10CD93-E6C1-472C-A578-660B62D4B672}"/>
    <cellStyle name="Normal 9 2 2 2 2 2 3" xfId="12385" xr:uid="{65DCDA15-1C0E-43E7-BCE7-EC796C2F3102}"/>
    <cellStyle name="Normal 9 2 2 2 2 2 4" xfId="18175" xr:uid="{508ED96D-C9CF-43B2-BE13-C41A5FDF4810}"/>
    <cellStyle name="Normal 9 2 2 2 2 2 5" xfId="22300" xr:uid="{EF77DB4D-C14B-4DDA-A7AF-327F8B6A8F1A}"/>
    <cellStyle name="Normal 9 2 2 2 2 3" xfId="7452" xr:uid="{C962E91A-DDE1-4DCB-B024-EAE5E7DC977B}"/>
    <cellStyle name="Normal 9 2 2 2 2 3 2" xfId="14160" xr:uid="{270DF3F0-6ED9-4E34-9AC7-89C19D1A1551}"/>
    <cellStyle name="Normal 9 2 2 2 2 3 3" xfId="19498" xr:uid="{A612AB3A-4CA6-425E-8DDA-FF1B6597ED55}"/>
    <cellStyle name="Normal 9 2 2 2 2 3 4" xfId="23598" xr:uid="{BEC15EB3-1EAE-4BFD-9698-DADB05343A32}"/>
    <cellStyle name="Normal 9 2 2 2 2 4" xfId="10869" xr:uid="{14084D40-58DE-4C47-BCD0-168287AE642C}"/>
    <cellStyle name="Normal 9 2 2 2 2 5" xfId="17367" xr:uid="{CDBF25A1-551D-4074-A501-94DCABDE4D9C}"/>
    <cellStyle name="Normal 9 2 2 2 2 6" xfId="21671" xr:uid="{7FD5699A-A623-4385-A373-80F159CD2332}"/>
    <cellStyle name="Normal 9 2 2 2 3" xfId="5676" xr:uid="{2D98037B-3374-4562-B712-A33ABB49DFF0}"/>
    <cellStyle name="Normal 9 2 2 2 3 2" xfId="9056" xr:uid="{40F1E34F-A185-422A-965E-E4D965118F87}"/>
    <cellStyle name="Normal 9 2 2 2 3 2 2" xfId="15764" xr:uid="{24E55365-9D1C-46D8-9AA6-1010E992E135}"/>
    <cellStyle name="Normal 9 2 2 2 3 2 3" xfId="20193" xr:uid="{A3EE6CBC-8039-4EF4-B858-649CC0C3B4CD}"/>
    <cellStyle name="Normal 9 2 2 2 3 2 4" xfId="24227" xr:uid="{3A26546A-09FB-48C2-B9B7-F36F896F1EA8}"/>
    <cellStyle name="Normal 9 2 2 2 3 3" xfId="12384" xr:uid="{A76BB54D-82F3-4C4D-B7A5-3793A6E0BE64}"/>
    <cellStyle name="Normal 9 2 2 2 3 4" xfId="18174" xr:uid="{4E3586A0-ED01-4AF0-A110-72B50916F0AC}"/>
    <cellStyle name="Normal 9 2 2 2 3 5" xfId="22299" xr:uid="{65AE9537-0CC9-408C-B374-EE311E607183}"/>
    <cellStyle name="Normal 9 2 2 2 4" xfId="6856" xr:uid="{EFB0BCC4-C9E1-452C-A9CC-CF8575227350}"/>
    <cellStyle name="Normal 9 2 2 2 4 2" xfId="13564" xr:uid="{745E0DA3-6B29-4AF0-A1B0-EEA8F640D23A}"/>
    <cellStyle name="Normal 9 2 2 2 4 3" xfId="18923" xr:uid="{0E68A7C4-5882-4103-A191-9DE58090FA0F}"/>
    <cellStyle name="Normal 9 2 2 2 4 4" xfId="23024" xr:uid="{6E5074F9-B97D-4268-8E7C-6DFD62A2B79D}"/>
    <cellStyle name="Normal 9 2 2 2 5" xfId="10218" xr:uid="{A66886AF-7E2E-45EB-AE02-CAE42B99F9FB}"/>
    <cellStyle name="Normal 9 2 2 2 6" xfId="16789" xr:uid="{34CDECB9-7BBA-4563-8B59-F94C7979DB36}"/>
    <cellStyle name="Normal 9 2 2 2 7" xfId="21097" xr:uid="{D8CE1C94-3006-4B94-87E8-565162D288A2}"/>
    <cellStyle name="Normal 9 2 2 3" xfId="2769" xr:uid="{EF89BB85-670A-48F4-A630-EB7784735ABA}"/>
    <cellStyle name="Normal 9 2 2 3 2" xfId="5678" xr:uid="{70B6A0A7-651F-4B58-8F45-2092107C5B5A}"/>
    <cellStyle name="Normal 9 2 2 3 2 2" xfId="9058" xr:uid="{724B8BDC-E215-472A-901A-9B49726E8AD2}"/>
    <cellStyle name="Normal 9 2 2 3 2 2 2" xfId="15766" xr:uid="{F1B0332F-9F12-4BBB-ABF2-380F8961C183}"/>
    <cellStyle name="Normal 9 2 2 3 2 2 3" xfId="20195" xr:uid="{D290E992-B900-4862-9E12-2FEDC58A867D}"/>
    <cellStyle name="Normal 9 2 2 3 2 2 4" xfId="24229" xr:uid="{C46AD048-E03D-4601-984B-0E23C8E07EA7}"/>
    <cellStyle name="Normal 9 2 2 3 2 3" xfId="12386" xr:uid="{DBAF0DED-6AAF-4FAF-864D-EF80FF9AD0D8}"/>
    <cellStyle name="Normal 9 2 2 3 2 4" xfId="18176" xr:uid="{6527512F-D262-49AA-8158-03B4306EDD85}"/>
    <cellStyle name="Normal 9 2 2 3 2 5" xfId="22301" xr:uid="{27B7E0D3-B0E7-45F4-A562-FBFB0B7E2AA2}"/>
    <cellStyle name="Normal 9 2 2 3 3" xfId="7167" xr:uid="{17823B27-0594-4138-A3AB-0D3BCC48319E}"/>
    <cellStyle name="Normal 9 2 2 3 3 2" xfId="13875" xr:uid="{247597F7-FD76-4119-8742-582E7983A710}"/>
    <cellStyle name="Normal 9 2 2 3 3 3" xfId="19214" xr:uid="{B4024422-7E5A-4639-9A1C-9D087B623481}"/>
    <cellStyle name="Normal 9 2 2 3 3 4" xfId="23314" xr:uid="{CCCC5632-8B03-4FE7-9A9A-90C1D3C44CD0}"/>
    <cellStyle name="Normal 9 2 2 3 4" xfId="10585" xr:uid="{7F388AA7-ACB7-4C7A-86F5-04A41E2CD8F6}"/>
    <cellStyle name="Normal 9 2 2 3 5" xfId="17083" xr:uid="{F4DB9943-DE33-42B0-82A7-91EEE4496D2D}"/>
    <cellStyle name="Normal 9 2 2 3 6" xfId="21387" xr:uid="{0A2911B0-1E63-4D8C-8F62-2C8EFCAB4C92}"/>
    <cellStyle name="Normal 9 2 2 4" xfId="5675" xr:uid="{E9331126-33F5-4502-BF07-18C77A9B9644}"/>
    <cellStyle name="Normal 9 2 2 4 2" xfId="9055" xr:uid="{9B6B78FA-4B40-4913-9BEF-B8676234AD8D}"/>
    <cellStyle name="Normal 9 2 2 4 2 2" xfId="15763" xr:uid="{7C804F4A-6E61-4466-A0C4-8EE947BB7F6E}"/>
    <cellStyle name="Normal 9 2 2 4 2 3" xfId="20192" xr:uid="{A3C08BB0-E9EE-47C0-AB58-F4CC12EE1107}"/>
    <cellStyle name="Normal 9 2 2 4 2 4" xfId="24226" xr:uid="{D9A47089-21FE-401B-8497-62DDB530751B}"/>
    <cellStyle name="Normal 9 2 2 4 3" xfId="12383" xr:uid="{A35350FB-6CE4-4005-B9A9-6789C202FE99}"/>
    <cellStyle name="Normal 9 2 2 4 4" xfId="18173" xr:uid="{FD754F17-CC44-4CCE-A350-7102AF6858B9}"/>
    <cellStyle name="Normal 9 2 2 4 5" xfId="22298" xr:uid="{F28A441B-8D74-4091-BCA6-DA7F69ACA779}"/>
    <cellStyle name="Normal 9 2 2 5" xfId="6855" xr:uid="{31297B87-95A2-4C43-8285-893EBBCB7295}"/>
    <cellStyle name="Normal 9 2 2 5 2" xfId="13563" xr:uid="{46780FC1-719F-4C28-8483-D6072E23AD30}"/>
    <cellStyle name="Normal 9 2 2 5 3" xfId="18922" xr:uid="{C6D95EE9-4A61-4432-A558-026E649F0986}"/>
    <cellStyle name="Normal 9 2 2 5 4" xfId="23023" xr:uid="{58177A39-E177-4454-AE90-A16FECB9340F}"/>
    <cellStyle name="Normal 9 2 2 6" xfId="10217" xr:uid="{2263ECAC-5B1F-42BF-A66F-B38D2A84D73D}"/>
    <cellStyle name="Normal 9 2 2 7" xfId="16788" xr:uid="{823E0B7F-EB25-4CD6-8E55-D0D7CC3FACCE}"/>
    <cellStyle name="Normal 9 2 2 8" xfId="21096" xr:uid="{876DED2E-7C0A-42A7-AD82-8043FA4F2008}"/>
    <cellStyle name="Normal 9 2 3" xfId="2317" xr:uid="{1DC46671-C836-4045-9DC6-D164341B5039}"/>
    <cellStyle name="Normal 9 2 3 2" xfId="2770" xr:uid="{1E4BC681-563F-4F6B-8BDD-E7AC94EAC0FC}"/>
    <cellStyle name="Normal 9 2 3 2 2" xfId="5680" xr:uid="{9D4110DE-2754-4C41-86FB-8D9472FA611B}"/>
    <cellStyle name="Normal 9 2 3 2 2 2" xfId="9060" xr:uid="{99B85D70-04FA-4306-A4C6-628B6077A535}"/>
    <cellStyle name="Normal 9 2 3 2 2 2 2" xfId="15768" xr:uid="{6CE5148C-4893-4BAA-9D5F-B8FB0FB7E8E1}"/>
    <cellStyle name="Normal 9 2 3 2 2 2 3" xfId="20197" xr:uid="{3D67DAE5-5BDC-485C-A33E-6717AC01B18C}"/>
    <cellStyle name="Normal 9 2 3 2 2 2 4" xfId="24231" xr:uid="{A69E812C-003F-4F94-8951-E18665DC0C94}"/>
    <cellStyle name="Normal 9 2 3 2 2 3" xfId="12388" xr:uid="{9F07079A-4620-45BC-8EA2-1CAACE3F4968}"/>
    <cellStyle name="Normal 9 2 3 2 2 4" xfId="18178" xr:uid="{4FFB17DD-B128-40B8-8C0C-D2DE496173C2}"/>
    <cellStyle name="Normal 9 2 3 2 2 5" xfId="22303" xr:uid="{CDBFAEA1-ABD2-4054-9294-D476C8525393}"/>
    <cellStyle name="Normal 9 2 3 2 3" xfId="7168" xr:uid="{4E31205E-EFBE-4F0A-B029-35900AFE4508}"/>
    <cellStyle name="Normal 9 2 3 2 3 2" xfId="13876" xr:uid="{1CD32B15-4555-4258-9D3A-CCACD34B6067}"/>
    <cellStyle name="Normal 9 2 3 2 3 3" xfId="19215" xr:uid="{AD247189-72D3-4AA4-B7A6-EE3162D7462A}"/>
    <cellStyle name="Normal 9 2 3 2 3 4" xfId="23315" xr:uid="{E7587616-5287-46BB-9463-7942D69E69FD}"/>
    <cellStyle name="Normal 9 2 3 2 4" xfId="10586" xr:uid="{15199483-FF88-49FC-AF3B-EAF955B6C7DE}"/>
    <cellStyle name="Normal 9 2 3 2 5" xfId="17084" xr:uid="{8DCBD5A5-229F-43F7-9665-74D107A059BF}"/>
    <cellStyle name="Normal 9 2 3 2 6" xfId="21388" xr:uid="{F82FC742-0513-49F6-8A61-9A25E6347FF9}"/>
    <cellStyle name="Normal 9 2 3 3" xfId="5679" xr:uid="{6DA7FAA8-6984-4F15-B1FC-913061169764}"/>
    <cellStyle name="Normal 9 2 3 3 2" xfId="9059" xr:uid="{54C7B507-62CC-47B6-A7FE-753C73B45AA5}"/>
    <cellStyle name="Normal 9 2 3 3 2 2" xfId="15767" xr:uid="{E449C2C2-4DF7-41F9-8919-5C1BF14B03E9}"/>
    <cellStyle name="Normal 9 2 3 3 2 3" xfId="20196" xr:uid="{E41C96A8-11DE-4D6F-8D7F-A4C31F76A288}"/>
    <cellStyle name="Normal 9 2 3 3 2 4" xfId="24230" xr:uid="{55FADCB7-8F26-40FF-8FFE-37C474771DE5}"/>
    <cellStyle name="Normal 9 2 3 3 3" xfId="12387" xr:uid="{43969356-D5E5-4B4E-BC70-E3A90442E9B9}"/>
    <cellStyle name="Normal 9 2 3 3 4" xfId="18177" xr:uid="{823A9E68-1E4E-46CA-A4B0-25D1B2B32CA3}"/>
    <cellStyle name="Normal 9 2 3 3 5" xfId="22302" xr:uid="{016F8221-52AB-472F-B764-191F7EC4E86B}"/>
    <cellStyle name="Normal 9 2 3 4" xfId="6857" xr:uid="{F004D31E-4E8D-4AD9-8D94-3C28B40017B9}"/>
    <cellStyle name="Normal 9 2 3 4 2" xfId="13565" xr:uid="{4716129A-627E-4011-889B-370149D5063D}"/>
    <cellStyle name="Normal 9 2 3 4 3" xfId="18924" xr:uid="{9204DAB4-9255-4B13-A173-80208595B4F7}"/>
    <cellStyle name="Normal 9 2 3 4 4" xfId="23025" xr:uid="{2D126F40-CDBB-444F-BF30-89DC2D26A19A}"/>
    <cellStyle name="Normal 9 2 3 5" xfId="10219" xr:uid="{1117520E-864E-41A2-B7A2-2AC64F3B36AD}"/>
    <cellStyle name="Normal 9 2 3 6" xfId="16790" xr:uid="{142BF706-10EE-45C1-ADA2-187F44D78B34}"/>
    <cellStyle name="Normal 9 2 3 7" xfId="21098" xr:uid="{B67A7D60-4D78-4DFD-8866-0AC763FE7010}"/>
    <cellStyle name="Normal 9 2 4" xfId="2318" xr:uid="{4CB5D2EE-717C-41CB-BF58-9EB47438FADC}"/>
    <cellStyle name="Normal 9 2 4 2" xfId="2868" xr:uid="{65B21084-7352-4F56-AB75-450566060E24}"/>
    <cellStyle name="Normal 9 2 4 2 2" xfId="5682" xr:uid="{B14BC00D-0386-4CC1-9BFA-F31FB64BE423}"/>
    <cellStyle name="Normal 9 2 4 2 2 2" xfId="9062" xr:uid="{507362B5-1766-4E70-B211-451D6ABF45C0}"/>
    <cellStyle name="Normal 9 2 4 2 2 2 2" xfId="15770" xr:uid="{3C3C5742-D84D-4868-8860-11D8611A8972}"/>
    <cellStyle name="Normal 9 2 4 2 2 2 3" xfId="20199" xr:uid="{98B5926D-63AB-4FA4-AA6D-E8FE4B89590C}"/>
    <cellStyle name="Normal 9 2 4 2 2 2 4" xfId="24233" xr:uid="{32947BDF-C3F6-4DFE-8131-350986F8C3D5}"/>
    <cellStyle name="Normal 9 2 4 2 2 3" xfId="12390" xr:uid="{82BEDE90-2AFB-4DB3-B619-BE6B6A8EA7CC}"/>
    <cellStyle name="Normal 9 2 4 2 2 4" xfId="18180" xr:uid="{37E4F684-A1B8-4CCE-B670-9A1C90E60FB2}"/>
    <cellStyle name="Normal 9 2 4 2 2 5" xfId="22305" xr:uid="{6525F20E-D81D-4282-BDC4-F8176A9B6AE5}"/>
    <cellStyle name="Normal 9 2 4 2 3" xfId="7265" xr:uid="{8FFE090A-9375-4E46-86EE-555158350A71}"/>
    <cellStyle name="Normal 9 2 4 2 3 2" xfId="13973" xr:uid="{16F9A967-B639-43E6-A313-1351DFFE122D}"/>
    <cellStyle name="Normal 9 2 4 2 3 3" xfId="19312" xr:uid="{DD8135FD-4D2C-401D-B784-934A1D279365}"/>
    <cellStyle name="Normal 9 2 4 2 3 4" xfId="23412" xr:uid="{21111FA7-4CDF-4164-9830-03C0AE6E09D7}"/>
    <cellStyle name="Normal 9 2 4 2 4" xfId="10683" xr:uid="{F944ECE2-E1C9-424A-87AA-932C0BBAAA92}"/>
    <cellStyle name="Normal 9 2 4 2 5" xfId="17181" xr:uid="{A2052288-2969-4981-8DDA-5A389676269E}"/>
    <cellStyle name="Normal 9 2 4 2 6" xfId="21485" xr:uid="{CC093D2A-9025-41E6-A4F0-759768C38B9B}"/>
    <cellStyle name="Normal 9 2 4 3" xfId="5681" xr:uid="{8A345AD2-2EF4-4656-810D-53BD95194633}"/>
    <cellStyle name="Normal 9 2 4 3 2" xfId="9061" xr:uid="{521B7528-20B6-45D6-B6FF-12AF69725F6D}"/>
    <cellStyle name="Normal 9 2 4 3 2 2" xfId="15769" xr:uid="{94A52040-F3E2-45AB-B3DC-9B7044D12D49}"/>
    <cellStyle name="Normal 9 2 4 3 2 3" xfId="20198" xr:uid="{C0E7592D-AC47-422E-9C45-3CD2C9BA40C3}"/>
    <cellStyle name="Normal 9 2 4 3 2 4" xfId="24232" xr:uid="{3DD950EB-9EA7-4EA8-A08B-8367F09F3B3E}"/>
    <cellStyle name="Normal 9 2 4 3 3" xfId="12389" xr:uid="{CBE1C919-FBB7-4F6D-A9CE-6172DFBE2C0E}"/>
    <cellStyle name="Normal 9 2 4 3 4" xfId="18179" xr:uid="{50C443A3-A753-4535-B7C0-0DD0EA317ACA}"/>
    <cellStyle name="Normal 9 2 4 3 5" xfId="22304" xr:uid="{E469D36A-5E82-40D4-94D5-AC67D5AF5FE5}"/>
    <cellStyle name="Normal 9 2 4 4" xfId="6858" xr:uid="{8DF0533A-6BC8-44C0-B072-F905BBC68C3F}"/>
    <cellStyle name="Normal 9 2 4 4 2" xfId="13566" xr:uid="{95203EC0-EBC6-480C-BC78-C670EDB95035}"/>
    <cellStyle name="Normal 9 2 4 4 3" xfId="18925" xr:uid="{77194EE7-0A43-479C-A231-A659E94E2B68}"/>
    <cellStyle name="Normal 9 2 4 4 4" xfId="23026" xr:uid="{03FF7FC3-1ACB-4C16-872A-FF1B56A8296D}"/>
    <cellStyle name="Normal 9 2 4 5" xfId="10220" xr:uid="{491C8E22-5841-4FFE-8C68-69793DD5FCDC}"/>
    <cellStyle name="Normal 9 2 4 6" xfId="16791" xr:uid="{3EEDB4BD-039C-424A-9836-876BCF38E005}"/>
    <cellStyle name="Normal 9 2 4 7" xfId="21099" xr:uid="{D24DC450-96CE-4506-A986-02481D9FA849}"/>
    <cellStyle name="Normal 9 2 5" xfId="2319" xr:uid="{C195B026-A6D6-4754-9CC3-637897888D40}"/>
    <cellStyle name="Normal 9 2 5 2" xfId="2918" xr:uid="{F06018E3-CFAD-4753-99BD-B86F3B12025D}"/>
    <cellStyle name="Normal 9 2 5 2 2" xfId="5684" xr:uid="{62B65829-CF28-426A-A69B-9633846797AE}"/>
    <cellStyle name="Normal 9 2 5 2 2 2" xfId="9064" xr:uid="{D784D69D-6E7F-4B86-8B7C-D2047AA53953}"/>
    <cellStyle name="Normal 9 2 5 2 2 2 2" xfId="15772" xr:uid="{146231A8-BBEF-4BCD-BF01-D528E59FC829}"/>
    <cellStyle name="Normal 9 2 5 2 2 2 3" xfId="20201" xr:uid="{E1AEBE9E-FF67-4B2C-9199-432B4CDC8A4F}"/>
    <cellStyle name="Normal 9 2 5 2 2 2 4" xfId="24235" xr:uid="{160EB287-6A48-4CC4-AD78-E81F8579A6AB}"/>
    <cellStyle name="Normal 9 2 5 2 2 3" xfId="12392" xr:uid="{253075B8-26DF-46B9-AAF2-483E6F9E882F}"/>
    <cellStyle name="Normal 9 2 5 2 2 4" xfId="18182" xr:uid="{DAD3BD9C-A226-4192-86C6-AD65659B8C89}"/>
    <cellStyle name="Normal 9 2 5 2 2 5" xfId="22307" xr:uid="{E43C3854-B186-4B1D-B484-70418285D419}"/>
    <cellStyle name="Normal 9 2 5 2 3" xfId="7315" xr:uid="{49DA060C-CC4A-4547-A173-4C556151D841}"/>
    <cellStyle name="Normal 9 2 5 2 3 2" xfId="14023" xr:uid="{929C3875-3559-4C74-989A-8B6047E047B0}"/>
    <cellStyle name="Normal 9 2 5 2 3 3" xfId="19362" xr:uid="{4D8D6669-ECAB-4397-8F1D-437014D584BA}"/>
    <cellStyle name="Normal 9 2 5 2 3 4" xfId="23462" xr:uid="{44BD48F8-3E05-47C4-9609-B9CAA7DDEB14}"/>
    <cellStyle name="Normal 9 2 5 2 4" xfId="10733" xr:uid="{49549004-852D-4919-A564-1F8CA4DB24C8}"/>
    <cellStyle name="Normal 9 2 5 2 5" xfId="17231" xr:uid="{2BE6ED1F-F643-4DF7-8684-0DA34B93999D}"/>
    <cellStyle name="Normal 9 2 5 2 6" xfId="21535" xr:uid="{7B134235-0EFF-4CFD-A4C4-93AFDE57C3B1}"/>
    <cellStyle name="Normal 9 2 5 3" xfId="5683" xr:uid="{40ECE5BE-6306-442D-B36B-96A8234404DF}"/>
    <cellStyle name="Normal 9 2 5 3 2" xfId="9063" xr:uid="{47036265-871C-4C6E-85EE-12709F8167DC}"/>
    <cellStyle name="Normal 9 2 5 3 2 2" xfId="15771" xr:uid="{3286B65E-6668-4EA4-8EDA-13655579030A}"/>
    <cellStyle name="Normal 9 2 5 3 2 3" xfId="20200" xr:uid="{B86D4208-1049-49DB-BB8C-3EC3D299FB64}"/>
    <cellStyle name="Normal 9 2 5 3 2 4" xfId="24234" xr:uid="{C955DFA6-A086-4910-9256-46AE0674CFF9}"/>
    <cellStyle name="Normal 9 2 5 3 3" xfId="12391" xr:uid="{A48BD070-E56B-4B88-9E85-7F8C190D13B3}"/>
    <cellStyle name="Normal 9 2 5 3 4" xfId="18181" xr:uid="{F125DC14-609D-462F-A1CC-6DBEE31A104A}"/>
    <cellStyle name="Normal 9 2 5 3 5" xfId="22306" xr:uid="{A6C97DA2-3F36-49B5-8E77-701B5207463B}"/>
    <cellStyle name="Normal 9 2 5 4" xfId="6859" xr:uid="{2AD7A392-AC39-4B8C-9F81-EA59085101B4}"/>
    <cellStyle name="Normal 9 2 5 4 2" xfId="13567" xr:uid="{0644D97B-FDFD-49E7-9409-E75A03FBAF08}"/>
    <cellStyle name="Normal 9 2 5 4 3" xfId="18926" xr:uid="{8F08FA4D-C42E-4AB4-81D7-25543C677358}"/>
    <cellStyle name="Normal 9 2 5 4 4" xfId="23027" xr:uid="{EFADBFB6-3680-4B46-9217-5A67339F3053}"/>
    <cellStyle name="Normal 9 2 5 5" xfId="10221" xr:uid="{4DB61164-C8E9-4749-8547-7F02181A9215}"/>
    <cellStyle name="Normal 9 2 5 6" xfId="16792" xr:uid="{7417A330-C9E9-4244-B8A7-44399B3FD0E2}"/>
    <cellStyle name="Normal 9 2 5 7" xfId="21100" xr:uid="{76B4BF32-6B1A-42BA-89ED-A6417F315295}"/>
    <cellStyle name="Normal 9 2 6" xfId="2320" xr:uid="{F6EE850C-9D47-4781-AC06-6FC883B7486C}"/>
    <cellStyle name="Normal 9 2 6 2" xfId="3001" xr:uid="{61F68DEB-70AF-4FBD-B02E-E5A99B423238}"/>
    <cellStyle name="Normal 9 2 6 2 2" xfId="5686" xr:uid="{AB0F320B-27C3-4E47-BC34-4B5321065D4C}"/>
    <cellStyle name="Normal 9 2 6 2 2 2" xfId="9066" xr:uid="{A06C9B6E-7D6B-499F-9418-EF4663AB8918}"/>
    <cellStyle name="Normal 9 2 6 2 2 2 2" xfId="15774" xr:uid="{85E79F72-65C2-459E-BAC5-2918495E25D4}"/>
    <cellStyle name="Normal 9 2 6 2 2 2 3" xfId="20203" xr:uid="{F5B26292-F180-463F-905E-45659AD6F57A}"/>
    <cellStyle name="Normal 9 2 6 2 2 2 4" xfId="24237" xr:uid="{39CCFA18-A8B8-48C8-9C8E-9EAD0C2881CF}"/>
    <cellStyle name="Normal 9 2 6 2 2 3" xfId="12394" xr:uid="{BB109BFC-038E-4BE2-BA9D-B7B887BD12B6}"/>
    <cellStyle name="Normal 9 2 6 2 2 4" xfId="18184" xr:uid="{A261A779-4D27-44CC-92CF-16F7BB772DDE}"/>
    <cellStyle name="Normal 9 2 6 2 2 5" xfId="22309" xr:uid="{F089F4B9-6D34-4019-8FA5-F1B289D33FE8}"/>
    <cellStyle name="Normal 9 2 6 2 3" xfId="7398" xr:uid="{0CC9C9F9-41F4-4D81-A9FA-ED0E2BAFD400}"/>
    <cellStyle name="Normal 9 2 6 2 3 2" xfId="14106" xr:uid="{9109E6C9-27BB-42BA-9EAF-4DC38B9CD1C6}"/>
    <cellStyle name="Normal 9 2 6 2 3 3" xfId="19444" xr:uid="{111E4B8E-36DB-4EFA-8A30-9BCF187088AF}"/>
    <cellStyle name="Normal 9 2 6 2 3 4" xfId="23544" xr:uid="{77E41143-B414-45A4-864C-78C253C30C4A}"/>
    <cellStyle name="Normal 9 2 6 2 4" xfId="10815" xr:uid="{7E462E01-A4C6-4B5E-8CD5-E4AA113DC51E}"/>
    <cellStyle name="Normal 9 2 6 2 5" xfId="17313" xr:uid="{AC40055F-D285-4FB5-BEB5-648F0FAB8C29}"/>
    <cellStyle name="Normal 9 2 6 2 6" xfId="21617" xr:uid="{A93D1D61-618C-43ED-917B-DC6D44ED3B0F}"/>
    <cellStyle name="Normal 9 2 6 3" xfId="5685" xr:uid="{5FF562E5-2D37-4F0B-B935-DA035CDCC4C2}"/>
    <cellStyle name="Normal 9 2 6 3 2" xfId="9065" xr:uid="{FCC81476-0F24-4A8D-B8EC-427F0CEDD63C}"/>
    <cellStyle name="Normal 9 2 6 3 2 2" xfId="15773" xr:uid="{F67B72ED-566F-4296-A4E9-FC50895D6025}"/>
    <cellStyle name="Normal 9 2 6 3 2 3" xfId="20202" xr:uid="{7650A11C-7070-4815-A4F0-746123C40D78}"/>
    <cellStyle name="Normal 9 2 6 3 2 4" xfId="24236" xr:uid="{AA136EB1-F185-48AC-AACC-202997B02941}"/>
    <cellStyle name="Normal 9 2 6 3 3" xfId="12393" xr:uid="{1C95E3D3-9A0D-4575-AA8C-7168676EC4DC}"/>
    <cellStyle name="Normal 9 2 6 3 4" xfId="18183" xr:uid="{2D64A92E-3209-4170-B6B5-A5D7C666D6CF}"/>
    <cellStyle name="Normal 9 2 6 3 5" xfId="22308" xr:uid="{11FC8CE1-2314-409A-9FB0-28CB6D94F6DC}"/>
    <cellStyle name="Normal 9 2 6 4" xfId="6860" xr:uid="{9CCAE9AC-F83D-4234-A7F1-C38FA1695D60}"/>
    <cellStyle name="Normal 9 2 6 4 2" xfId="13568" xr:uid="{D4075657-72C2-40FF-9F22-7220FB52532A}"/>
    <cellStyle name="Normal 9 2 6 4 3" xfId="18927" xr:uid="{6558B583-DF07-466F-885C-45D1694AB240}"/>
    <cellStyle name="Normal 9 2 6 4 4" xfId="23028" xr:uid="{78B2F118-5361-4F0A-A1D1-16FADA68B215}"/>
    <cellStyle name="Normal 9 2 6 5" xfId="10222" xr:uid="{4B5243A4-E3DF-4374-BAB0-7B0C7609E6E2}"/>
    <cellStyle name="Normal 9 2 6 6" xfId="16793" xr:uid="{D73A17F7-7B2F-4956-ABD7-3E50AA4C389E}"/>
    <cellStyle name="Normal 9 2 6 7" xfId="21101" xr:uid="{035856BE-D148-47A0-B2AD-75D885D99172}"/>
    <cellStyle name="Normal 9 2 7" xfId="2321" xr:uid="{CAA68803-490F-4C69-85E1-B163CEDC1E18}"/>
    <cellStyle name="Normal 9 2 7 2" xfId="4409" xr:uid="{06CCB7D8-5491-41C9-B035-86A0D4A29C69}"/>
    <cellStyle name="Normal 9 2 7 3" xfId="3480" xr:uid="{B1009F63-0DBB-49AB-AB4C-C2230CAB1688}"/>
    <cellStyle name="Normal 9 2 8" xfId="2690" xr:uid="{898C88D0-1281-4E9C-950A-CCE076ABA6E2}"/>
    <cellStyle name="Normal 9 2 8 2" xfId="5687" xr:uid="{A693B1C7-92F3-4CEF-87F6-6B2869C60ECB}"/>
    <cellStyle name="Normal 9 2 8 2 2" xfId="9067" xr:uid="{DB97505A-D855-43F1-8C4B-BFB080B1B20E}"/>
    <cellStyle name="Normal 9 2 8 2 2 2" xfId="15775" xr:uid="{1A0911E5-2922-4FE0-A7BF-297AD27C2E6B}"/>
    <cellStyle name="Normal 9 2 8 2 2 3" xfId="20204" xr:uid="{91441ADD-AEF8-4CA5-BA5C-A6C74D6A43D5}"/>
    <cellStyle name="Normal 9 2 8 2 2 4" xfId="24238" xr:uid="{BCDFD8A7-AF4D-4ECF-8B05-EC0B82D91227}"/>
    <cellStyle name="Normal 9 2 8 2 3" xfId="12395" xr:uid="{D977C9DC-4079-43A7-8CF2-6BD4D2304CED}"/>
    <cellStyle name="Normal 9 2 8 2 4" xfId="18185" xr:uid="{D2520BB7-7E94-4B39-BF39-1B961C7646B8}"/>
    <cellStyle name="Normal 9 2 8 2 5" xfId="22310" xr:uid="{EB79127A-92E4-4003-9862-0629FC80A770}"/>
    <cellStyle name="Normal 9 2 8 3" xfId="7090" xr:uid="{1C16BBD3-62D6-4B76-9D53-B81FD3E8F09A}"/>
    <cellStyle name="Normal 9 2 8 3 2" xfId="13798" xr:uid="{C3A6E4FB-098D-4505-AF7A-E4FFD9D80F52}"/>
    <cellStyle name="Normal 9 2 8 3 3" xfId="19137" xr:uid="{AE817DA2-EC85-4B3C-B822-95075E9B1C8C}"/>
    <cellStyle name="Normal 9 2 8 3 4" xfId="23237" xr:uid="{3E9EF624-BF47-45AB-9058-EEB1521E4D18}"/>
    <cellStyle name="Normal 9 2 8 4" xfId="10507" xr:uid="{54C1B333-D736-4321-A4F0-0487AA48D29A}"/>
    <cellStyle name="Normal 9 2 8 5" xfId="17006" xr:uid="{E8380700-3C1B-4706-9EC0-C30CF13276A8}"/>
    <cellStyle name="Normal 9 2 8 6" xfId="21310" xr:uid="{6533DC98-3D68-4F8F-84BF-ADB02DA3AF0F}"/>
    <cellStyle name="Normal 9 3" xfId="1323" xr:uid="{BB3317AE-3DA3-41C5-8429-596595932983}"/>
    <cellStyle name="Normal 9 3 2" xfId="2322" xr:uid="{4E144AF8-12E5-4D86-9135-AF0B19CBED4D}"/>
    <cellStyle name="Normal 9 3 2 2" xfId="2771" xr:uid="{F09A8B99-CBB6-4B26-A5C6-F3BF165F504B}"/>
    <cellStyle name="Normal 9 3 2 2 2" xfId="5689" xr:uid="{DDFE3CA9-4A6B-49D7-B8BB-E724F2B0443F}"/>
    <cellStyle name="Normal 9 3 2 2 2 2" xfId="9069" xr:uid="{AB627257-B5EF-4208-9787-FE00A4EFC122}"/>
    <cellStyle name="Normal 9 3 2 2 2 2 2" xfId="15777" xr:uid="{A1E75C7C-C11C-4F1B-BD0A-6D804E65C756}"/>
    <cellStyle name="Normal 9 3 2 2 2 2 3" xfId="20206" xr:uid="{787AB3F7-374F-43F7-9F08-613E1CA3CC29}"/>
    <cellStyle name="Normal 9 3 2 2 2 2 4" xfId="24240" xr:uid="{73669398-7705-4BB4-A6FE-649D8579AADD}"/>
    <cellStyle name="Normal 9 3 2 2 2 3" xfId="12397" xr:uid="{F4F36C13-A7A2-4A7E-B4DD-031B08ACFCE7}"/>
    <cellStyle name="Normal 9 3 2 2 2 4" xfId="18187" xr:uid="{E6B9AF61-49CC-4709-B9FC-42EE954EBA21}"/>
    <cellStyle name="Normal 9 3 2 2 2 5" xfId="22312" xr:uid="{8924B90A-D16A-46AA-B8DC-10CA6247AAA4}"/>
    <cellStyle name="Normal 9 3 2 2 3" xfId="7169" xr:uid="{1E8E04F8-3504-47C4-8AEB-ED1CB9D3B48D}"/>
    <cellStyle name="Normal 9 3 2 2 3 2" xfId="13877" xr:uid="{2BC245E9-A73D-4F24-8E2A-36972D97CAE0}"/>
    <cellStyle name="Normal 9 3 2 2 3 3" xfId="19216" xr:uid="{C6D1FE36-1CC1-482A-8225-D6FF817BC307}"/>
    <cellStyle name="Normal 9 3 2 2 3 4" xfId="23316" xr:uid="{4D37CCE1-666A-4C30-9E16-7D8F8237037D}"/>
    <cellStyle name="Normal 9 3 2 2 4" xfId="10587" xr:uid="{3D1D2F13-5D6C-435D-BC9F-BD0A7176C504}"/>
    <cellStyle name="Normal 9 3 2 2 5" xfId="17085" xr:uid="{5E9BB7B2-ADD0-46B8-BFFA-99989CC82A08}"/>
    <cellStyle name="Normal 9 3 2 2 6" xfId="21389" xr:uid="{8C6DF132-557B-42DD-BC22-5277C664CA80}"/>
    <cellStyle name="Normal 9 3 2 3" xfId="5688" xr:uid="{C0BCB326-05B5-47E9-9F94-0FEA819CE594}"/>
    <cellStyle name="Normal 9 3 2 3 2" xfId="9068" xr:uid="{03F6C170-9CB1-4E22-8E86-50F43B9C8819}"/>
    <cellStyle name="Normal 9 3 2 3 2 2" xfId="15776" xr:uid="{33D47E55-11E1-44FD-866C-FDC51034C2BD}"/>
    <cellStyle name="Normal 9 3 2 3 2 3" xfId="20205" xr:uid="{E4719155-CE9A-4D4E-B84A-4F67D5230CD0}"/>
    <cellStyle name="Normal 9 3 2 3 2 4" xfId="24239" xr:uid="{DEE71B14-4E08-46F3-9908-029B6D04F266}"/>
    <cellStyle name="Normal 9 3 2 3 3" xfId="12396" xr:uid="{DC72B564-B8DE-4DA7-B676-9C8A9D61E33B}"/>
    <cellStyle name="Normal 9 3 2 3 4" xfId="18186" xr:uid="{179AD2DB-4FF4-4AA2-996A-12A8B2337809}"/>
    <cellStyle name="Normal 9 3 2 3 5" xfId="22311" xr:uid="{3A307489-BCB7-419B-8A06-47887CFCE2DF}"/>
    <cellStyle name="Normal 9 3 2 4" xfId="6861" xr:uid="{8EAE8D69-D6EA-4FDE-A29D-D1851373595A}"/>
    <cellStyle name="Normal 9 3 2 4 2" xfId="13569" xr:uid="{4E90B5B3-0630-423F-89A2-16E6451C5BDE}"/>
    <cellStyle name="Normal 9 3 2 4 3" xfId="18928" xr:uid="{788F68C1-E44B-4BEC-9908-E2F7356DBD59}"/>
    <cellStyle name="Normal 9 3 2 4 4" xfId="23029" xr:uid="{26A1FBD7-DF51-4FE0-A31D-1C3814B05A8B}"/>
    <cellStyle name="Normal 9 3 2 5" xfId="10223" xr:uid="{0BE9CD64-82EE-42E3-A07F-2BD60DDD4E63}"/>
    <cellStyle name="Normal 9 3 2 6" xfId="16794" xr:uid="{8F040933-286D-4872-8AF2-9D0145323127}"/>
    <cellStyle name="Normal 9 3 2 7" xfId="21102" xr:uid="{60C21964-5FD5-4ADA-9E5A-14338A25717E}"/>
    <cellStyle name="Normal 9 3 3" xfId="2323" xr:uid="{46D3B3BD-E6C3-4620-893A-2D1A93135D10}"/>
    <cellStyle name="Normal 9 3 3 2" xfId="3024" xr:uid="{F6CD39DD-BBC3-465A-B56A-41E95E9E4A90}"/>
    <cellStyle name="Normal 9 3 3 2 2" xfId="5691" xr:uid="{78305E21-74E6-4586-87FE-6E437D3ED728}"/>
    <cellStyle name="Normal 9 3 3 2 2 2" xfId="9071" xr:uid="{6A7B3F0B-2A69-4DA2-8AD9-7B98592879E3}"/>
    <cellStyle name="Normal 9 3 3 2 2 2 2" xfId="15779" xr:uid="{424BA389-423E-408D-AB86-E4B402146C43}"/>
    <cellStyle name="Normal 9 3 3 2 2 2 3" xfId="20208" xr:uid="{D43E28B8-0565-46BB-9275-E0C53DE24AF1}"/>
    <cellStyle name="Normal 9 3 3 2 2 2 4" xfId="24242" xr:uid="{DF24C906-85E5-40BE-B963-514AB9EBE80C}"/>
    <cellStyle name="Normal 9 3 3 2 2 3" xfId="12399" xr:uid="{08D54127-20AF-4ED4-9B3D-E3C9538604ED}"/>
    <cellStyle name="Normal 9 3 3 2 2 4" xfId="18189" xr:uid="{30D3BC45-DAEA-4754-869F-CC998EB8AAA7}"/>
    <cellStyle name="Normal 9 3 3 2 2 5" xfId="22314" xr:uid="{9EC0C539-D4E1-4432-BAAB-142CC21BD6AD}"/>
    <cellStyle name="Normal 9 3 3 2 3" xfId="7421" xr:uid="{CCA60C80-2867-4928-870E-D1C0A90FD963}"/>
    <cellStyle name="Normal 9 3 3 2 3 2" xfId="14129" xr:uid="{7785EAD5-637A-4160-A870-7F870D6CFB88}"/>
    <cellStyle name="Normal 9 3 3 2 3 3" xfId="19467" xr:uid="{BA25C81B-544E-4A10-B096-75078E636E85}"/>
    <cellStyle name="Normal 9 3 3 2 3 4" xfId="23567" xr:uid="{F37BDD23-922A-4EF9-829F-FEE08223ECA5}"/>
    <cellStyle name="Normal 9 3 3 2 4" xfId="10838" xr:uid="{2F9F3314-03CA-4747-B0C7-F95E2D5E2619}"/>
    <cellStyle name="Normal 9 3 3 2 5" xfId="17336" xr:uid="{E25B5906-7EEF-4C8F-A942-C0809ECC0A57}"/>
    <cellStyle name="Normal 9 3 3 2 6" xfId="21640" xr:uid="{D59FC3D0-1477-48FE-9115-DD0A3F8B41C3}"/>
    <cellStyle name="Normal 9 3 3 3" xfId="5690" xr:uid="{B701A590-92A0-48CF-A067-0876DD51214D}"/>
    <cellStyle name="Normal 9 3 3 3 2" xfId="9070" xr:uid="{611B2E6D-505A-4FD4-9A93-4072CBBA0729}"/>
    <cellStyle name="Normal 9 3 3 3 2 2" xfId="15778" xr:uid="{1BCD3119-1AF8-477F-B080-BA3A6C832DA8}"/>
    <cellStyle name="Normal 9 3 3 3 2 3" xfId="20207" xr:uid="{D0A59C74-5F9B-44FF-AF27-916C9745559B}"/>
    <cellStyle name="Normal 9 3 3 3 2 4" xfId="24241" xr:uid="{E0E01CF3-E819-4B3C-9CFB-706C65353EA5}"/>
    <cellStyle name="Normal 9 3 3 3 3" xfId="12398" xr:uid="{F040BF2D-0F69-4393-B03E-44B332B2028D}"/>
    <cellStyle name="Normal 9 3 3 3 4" xfId="18188" xr:uid="{9801DE43-8D4A-43B8-A7CA-436872A24264}"/>
    <cellStyle name="Normal 9 3 3 3 5" xfId="22313" xr:uid="{9AE6E004-C64E-4635-8180-7C92430B523D}"/>
    <cellStyle name="Normal 9 3 3 4" xfId="6862" xr:uid="{AA44302A-3947-45BA-BEF4-3FF4E3BE18DA}"/>
    <cellStyle name="Normal 9 3 3 4 2" xfId="13570" xr:uid="{141490BF-39B3-4408-9821-222D0AE54953}"/>
    <cellStyle name="Normal 9 3 3 4 3" xfId="18929" xr:uid="{4B846DC3-E781-406B-82A0-88DACE8E7373}"/>
    <cellStyle name="Normal 9 3 3 4 4" xfId="23030" xr:uid="{179AB3A2-B6C6-42C4-83F5-031D57CA115E}"/>
    <cellStyle name="Normal 9 3 3 5" xfId="10224" xr:uid="{B66EAB73-E6E9-4F9D-BBAA-154072119224}"/>
    <cellStyle name="Normal 9 3 3 6" xfId="16795" xr:uid="{1926BB7E-B77A-4C3E-B3C6-CCC007402005}"/>
    <cellStyle name="Normal 9 3 3 7" xfId="21103" xr:uid="{2CEC089D-4CEC-4A3E-9869-4A93BA5F3E60}"/>
    <cellStyle name="Normal 9 3 4" xfId="2324" xr:uid="{8A8A6672-DDAE-4CC7-B5D3-BDB174F395BE}"/>
    <cellStyle name="Normal 9 3 5" xfId="2714" xr:uid="{167B7D93-8050-4C42-BEF7-5245B0E14825}"/>
    <cellStyle name="Normal 9 3 5 2" xfId="5692" xr:uid="{9A67509D-7863-41CF-88C2-158EA3918B95}"/>
    <cellStyle name="Normal 9 3 5 2 2" xfId="9072" xr:uid="{2205D0EA-73CA-4188-9B54-DE19C30E4B1B}"/>
    <cellStyle name="Normal 9 3 5 2 2 2" xfId="15780" xr:uid="{A82C76C9-3FA8-42E8-81E5-C3DA3B658149}"/>
    <cellStyle name="Normal 9 3 5 2 2 3" xfId="20209" xr:uid="{E272AE2D-4C93-4CF7-A641-873516FC01C8}"/>
    <cellStyle name="Normal 9 3 5 2 2 4" xfId="24243" xr:uid="{DCF72D2C-195B-4779-8E58-0977A3AC4787}"/>
    <cellStyle name="Normal 9 3 5 2 3" xfId="12400" xr:uid="{57E71539-EFCD-46C4-8A15-15F2089EA269}"/>
    <cellStyle name="Normal 9 3 5 2 4" xfId="18190" xr:uid="{0F0972A6-E055-4A13-AC4C-595A34F96F5F}"/>
    <cellStyle name="Normal 9 3 5 2 5" xfId="22315" xr:uid="{EB1FA387-4F36-4B77-8AED-2E993150F0C3}"/>
    <cellStyle name="Normal 9 3 5 3" xfId="7113" xr:uid="{8CBC3FD3-F196-4920-8347-1F98ADD20E1C}"/>
    <cellStyle name="Normal 9 3 5 3 2" xfId="13821" xr:uid="{75981E21-548B-42BC-B233-0771E0045C01}"/>
    <cellStyle name="Normal 9 3 5 3 3" xfId="19160" xr:uid="{C9F7F7E9-F6CA-4B85-92F5-C0F4FC90924E}"/>
    <cellStyle name="Normal 9 3 5 3 4" xfId="23260" xr:uid="{D8A5597C-4413-477D-BCBD-CBB4B183A2D9}"/>
    <cellStyle name="Normal 9 3 5 4" xfId="10531" xr:uid="{2027C985-9447-4E8F-B88F-8024294272D6}"/>
    <cellStyle name="Normal 9 3 5 5" xfId="17029" xr:uid="{BC0470EA-7CE6-4DAB-BF0D-4910FD184DD2}"/>
    <cellStyle name="Normal 9 3 5 6" xfId="21333" xr:uid="{9CBDA395-5B12-492B-BF2B-FD5ADECAEDE9}"/>
    <cellStyle name="Normal 9 4" xfId="2325" xr:uid="{4B15E806-FB88-4DE0-BC5A-BA3E089510E5}"/>
    <cellStyle name="Normal 9 4 2" xfId="2772" xr:uid="{209A9F8B-DC2B-4412-A5DB-0ACE2C1026A4}"/>
    <cellStyle name="Normal 9 4 2 2" xfId="5694" xr:uid="{43802652-E15D-4B4A-9619-8030B0488BB8}"/>
    <cellStyle name="Normal 9 4 2 2 2" xfId="9074" xr:uid="{CCC19B8D-0609-4379-A7F1-44266BBD4E78}"/>
    <cellStyle name="Normal 9 4 2 2 2 2" xfId="15782" xr:uid="{A6F35927-995F-4BE6-97E5-E195FDD4D876}"/>
    <cellStyle name="Normal 9 4 2 2 2 3" xfId="20211" xr:uid="{61550A40-F226-424C-B510-6BF027F9C925}"/>
    <cellStyle name="Normal 9 4 2 2 2 4" xfId="24245" xr:uid="{84536272-ECAF-4025-9179-353728CC2CA9}"/>
    <cellStyle name="Normal 9 4 2 2 3" xfId="12402" xr:uid="{F3913E1E-FE03-4E61-9ABC-35F24C57E862}"/>
    <cellStyle name="Normal 9 4 2 2 4" xfId="18192" xr:uid="{B5BB25AF-3E0D-4538-831A-C82885223B2C}"/>
    <cellStyle name="Normal 9 4 2 2 5" xfId="22317" xr:uid="{2FCA3FA1-BE9F-4AC3-B73A-66FD5255BA72}"/>
    <cellStyle name="Normal 9 4 2 3" xfId="7170" xr:uid="{8C1D0518-7E4D-46F3-BF8C-D3E45ACCF17F}"/>
    <cellStyle name="Normal 9 4 2 3 2" xfId="13878" xr:uid="{8D6E0097-1F61-48E9-9D66-8189502AC573}"/>
    <cellStyle name="Normal 9 4 2 3 3" xfId="19217" xr:uid="{93C47DA9-1766-408E-B357-886287DE682E}"/>
    <cellStyle name="Normal 9 4 2 3 4" xfId="23317" xr:uid="{59C19592-A779-485B-A4EC-1AB818301063}"/>
    <cellStyle name="Normal 9 4 2 4" xfId="10588" xr:uid="{B497292A-6186-40DB-98C1-F71BA6A39D7C}"/>
    <cellStyle name="Normal 9 4 2 5" xfId="17086" xr:uid="{3559154F-E281-47F3-A789-F9BD4B9D5332}"/>
    <cellStyle name="Normal 9 4 2 6" xfId="21390" xr:uid="{C15AD3FE-8355-4C2D-BBFE-3052DEED03EB}"/>
    <cellStyle name="Normal 9 4 3" xfId="5693" xr:uid="{6AA52F60-BC7B-4171-AFC6-4297CD353CF1}"/>
    <cellStyle name="Normal 9 4 3 2" xfId="9073" xr:uid="{4746644C-B73D-4BF8-AD5D-6CE5A92C19F1}"/>
    <cellStyle name="Normal 9 4 3 2 2" xfId="15781" xr:uid="{C11FF03D-897B-43EB-A7E1-36FE727B5219}"/>
    <cellStyle name="Normal 9 4 3 2 3" xfId="20210" xr:uid="{32C0481F-D1AE-4103-B80F-BD24BDFCEE55}"/>
    <cellStyle name="Normal 9 4 3 2 4" xfId="24244" xr:uid="{F9BF0123-2497-4A30-AD6A-7B9E21022E30}"/>
    <cellStyle name="Normal 9 4 3 3" xfId="12401" xr:uid="{7A2316A3-50D2-44F5-92B7-4180B89BB845}"/>
    <cellStyle name="Normal 9 4 3 4" xfId="18191" xr:uid="{8AE78D88-A9E9-4E89-AF85-84D3BF9929CC}"/>
    <cellStyle name="Normal 9 4 3 5" xfId="22316" xr:uid="{57511E2C-0D6C-4994-B942-BAF437EE76BA}"/>
    <cellStyle name="Normal 9 4 4" xfId="6863" xr:uid="{BF04976B-E641-46A1-8968-B2D8F4713D2A}"/>
    <cellStyle name="Normal 9 4 4 2" xfId="13571" xr:uid="{31FD5234-D1DA-4864-9001-E96E628D5E41}"/>
    <cellStyle name="Normal 9 4 4 3" xfId="18930" xr:uid="{1E30F2C4-41CD-4FB0-A961-E05E865DEE27}"/>
    <cellStyle name="Normal 9 4 4 4" xfId="23031" xr:uid="{0D85FA85-41B2-44AB-A1AA-39D101F5E2FD}"/>
    <cellStyle name="Normal 9 4 5" xfId="10225" xr:uid="{DB27BA0E-FDD8-4CDE-851E-201218E7814D}"/>
    <cellStyle name="Normal 9 4 6" xfId="16796" xr:uid="{3AFE54C1-B009-4E5F-BE83-063674F5966E}"/>
    <cellStyle name="Normal 9 4 7" xfId="21104" xr:uid="{14A9E6C0-51BE-45B3-BA88-C455A4CEF1D8}"/>
    <cellStyle name="Normal 9 5" xfId="2326" xr:uid="{4D5B7F88-9B10-4A08-8DAA-87150BD11B58}"/>
    <cellStyle name="Normal 9 5 2" xfId="2773" xr:uid="{248E0E56-9F87-4722-91F0-1137EC67211C}"/>
    <cellStyle name="Normal 9 5 2 2" xfId="5696" xr:uid="{89B58C1B-7826-4AD8-B9A4-41AAF137DF92}"/>
    <cellStyle name="Normal 9 5 2 2 2" xfId="9076" xr:uid="{825A9648-5F0E-4E8A-BF9F-385ED7595869}"/>
    <cellStyle name="Normal 9 5 2 2 2 2" xfId="15784" xr:uid="{E1E968CC-C846-46CB-8775-D7844B1DDCC9}"/>
    <cellStyle name="Normal 9 5 2 2 2 3" xfId="20213" xr:uid="{26B14C12-5351-4C7E-A106-4C52C1147F8F}"/>
    <cellStyle name="Normal 9 5 2 2 2 4" xfId="24247" xr:uid="{69A8E70D-E101-4892-B177-F8ED11FBC40E}"/>
    <cellStyle name="Normal 9 5 2 2 3" xfId="12404" xr:uid="{BC215A85-6332-4A7F-8568-478B11D2BC6C}"/>
    <cellStyle name="Normal 9 5 2 2 4" xfId="18194" xr:uid="{6591D16B-2275-46AF-A630-443DB1823E0D}"/>
    <cellStyle name="Normal 9 5 2 2 5" xfId="22319" xr:uid="{BCAF9337-4972-4715-B460-D7A9617A297B}"/>
    <cellStyle name="Normal 9 5 2 3" xfId="7171" xr:uid="{75133C14-422B-4912-B426-C33191E52C94}"/>
    <cellStyle name="Normal 9 5 2 3 2" xfId="13879" xr:uid="{8D810A83-8C94-4020-B3B9-6C61EC32559E}"/>
    <cellStyle name="Normal 9 5 2 3 3" xfId="19218" xr:uid="{B0B030AE-5FD1-4AE0-A170-952FE3E97F56}"/>
    <cellStyle name="Normal 9 5 2 3 4" xfId="23318" xr:uid="{D0B14A2D-5886-4340-B623-263C1A13DBF7}"/>
    <cellStyle name="Normal 9 5 2 4" xfId="10589" xr:uid="{EF45FA31-C7E4-4002-A001-C202FF194F3D}"/>
    <cellStyle name="Normal 9 5 2 5" xfId="17087" xr:uid="{0FACCCEB-DFE8-4096-BEF9-60F3D9825F71}"/>
    <cellStyle name="Normal 9 5 2 6" xfId="21391" xr:uid="{F352E7F2-BC68-4E93-BA39-E2A46A33B75A}"/>
    <cellStyle name="Normal 9 5 3" xfId="5695" xr:uid="{F57A4F6D-A3E3-4E1B-B75E-9CBAFE41DBFE}"/>
    <cellStyle name="Normal 9 5 3 2" xfId="9075" xr:uid="{EE483F2C-93BC-45F6-B03D-0F7A5142DDBA}"/>
    <cellStyle name="Normal 9 5 3 2 2" xfId="15783" xr:uid="{EA964ED0-A932-41E1-A97F-75C5872A9E20}"/>
    <cellStyle name="Normal 9 5 3 2 3" xfId="20212" xr:uid="{51D08E84-91BB-4FFB-AACE-A8A6F5BC7E0F}"/>
    <cellStyle name="Normal 9 5 3 2 4" xfId="24246" xr:uid="{1CC2795A-4542-4476-89BA-076F727ACC25}"/>
    <cellStyle name="Normal 9 5 3 3" xfId="12403" xr:uid="{E9A7033E-F716-4E02-9A6E-BF0E2F28DC7C}"/>
    <cellStyle name="Normal 9 5 3 4" xfId="18193" xr:uid="{3DD1F5E8-6A5C-4CD8-98F3-E42B392C716A}"/>
    <cellStyle name="Normal 9 5 3 5" xfId="22318" xr:uid="{CAB3AEC8-2314-45E0-8D22-43B62178A585}"/>
    <cellStyle name="Normal 9 5 4" xfId="6864" xr:uid="{5529B4C9-E4D5-4DB3-AD0A-6F7023006507}"/>
    <cellStyle name="Normal 9 5 4 2" xfId="13572" xr:uid="{338D628B-E638-4AEC-AD22-44208E78C7F9}"/>
    <cellStyle name="Normal 9 5 4 3" xfId="18931" xr:uid="{E6657CC0-9981-4B03-8BBC-BF8AF5BBEFE0}"/>
    <cellStyle name="Normal 9 5 4 4" xfId="23032" xr:uid="{72D9463A-C1E5-4978-BC5D-607E280F58CA}"/>
    <cellStyle name="Normal 9 5 5" xfId="10226" xr:uid="{71B968D6-7147-4944-8FAB-91223372FAB9}"/>
    <cellStyle name="Normal 9 5 6" xfId="16797" xr:uid="{EFA8658A-0D6F-401B-A75D-0C1216205F9A}"/>
    <cellStyle name="Normal 9 5 7" xfId="21105" xr:uid="{7A29CA7A-A838-4B26-BB4E-75056460120E}"/>
    <cellStyle name="Normal 9 6" xfId="2327" xr:uid="{D43A5C8A-CC98-433D-90C1-5A52EECEA2A0}"/>
    <cellStyle name="Normal 9 6 2" xfId="2846" xr:uid="{A693689B-D0B4-4127-AE96-9FBA2D52B772}"/>
    <cellStyle name="Normal 9 6 2 2" xfId="5698" xr:uid="{B8970D99-B408-46F9-815B-1FA41A4BBEAB}"/>
    <cellStyle name="Normal 9 6 2 2 2" xfId="9078" xr:uid="{39A6E07C-17F0-48BB-A4AF-37BBCF2E70B1}"/>
    <cellStyle name="Normal 9 6 2 2 2 2" xfId="15786" xr:uid="{DC7BF17E-3E0B-446F-8D2A-D34CE144AE96}"/>
    <cellStyle name="Normal 9 6 2 2 2 3" xfId="20215" xr:uid="{70AB16F2-F82E-4108-85C7-F0EA4823ED95}"/>
    <cellStyle name="Normal 9 6 2 2 2 4" xfId="24249" xr:uid="{7EBE960E-6169-46B1-8B57-942B2AA74561}"/>
    <cellStyle name="Normal 9 6 2 2 3" xfId="12406" xr:uid="{4F2BBA0A-7D22-491F-9ECA-E07268CB1EEA}"/>
    <cellStyle name="Normal 9 6 2 2 4" xfId="18196" xr:uid="{92978B5F-F8DE-4B64-9023-89D96EE57238}"/>
    <cellStyle name="Normal 9 6 2 2 5" xfId="22321" xr:uid="{39AB42B5-A509-4B8B-9558-9AC09BCFFEAB}"/>
    <cellStyle name="Normal 9 6 2 3" xfId="7243" xr:uid="{77ADA447-D886-4E68-8BC0-BDB3CAE98929}"/>
    <cellStyle name="Normal 9 6 2 3 2" xfId="13951" xr:uid="{89CDF4DF-18E6-47C1-84B5-C1989D53E674}"/>
    <cellStyle name="Normal 9 6 2 3 3" xfId="19290" xr:uid="{D3500459-B52A-4A42-8139-11DB6532936E}"/>
    <cellStyle name="Normal 9 6 2 3 4" xfId="23390" xr:uid="{F075FAD6-5FB3-4F99-8427-2BF8F0D57374}"/>
    <cellStyle name="Normal 9 6 2 4" xfId="10661" xr:uid="{006964B1-C8E7-43BE-AD48-B057899A3D7B}"/>
    <cellStyle name="Normal 9 6 2 5" xfId="17159" xr:uid="{D6353F8C-907A-4D91-A57A-2BF24280325B}"/>
    <cellStyle name="Normal 9 6 2 6" xfId="21463" xr:uid="{0CFF9A06-3929-4484-BC11-F89ECF0BB99D}"/>
    <cellStyle name="Normal 9 6 3" xfId="5697" xr:uid="{36F40748-B97E-4B4C-8C40-20969FFF4C93}"/>
    <cellStyle name="Normal 9 6 3 2" xfId="9077" xr:uid="{01EE59F3-C981-4DEC-A7CA-EF377EF82F92}"/>
    <cellStyle name="Normal 9 6 3 2 2" xfId="15785" xr:uid="{85FFB81F-7D4E-45FB-9376-6364C91433E3}"/>
    <cellStyle name="Normal 9 6 3 2 3" xfId="20214" xr:uid="{B104488F-F0A5-443C-8BCF-BFC9E8A15DD8}"/>
    <cellStyle name="Normal 9 6 3 2 4" xfId="24248" xr:uid="{B2F89106-F00A-4150-827E-ED92FC58C316}"/>
    <cellStyle name="Normal 9 6 3 3" xfId="12405" xr:uid="{6DBF2F8C-51E6-420C-B49D-D939DE5E861E}"/>
    <cellStyle name="Normal 9 6 3 4" xfId="18195" xr:uid="{24162F27-F125-46EC-95C0-08D99EBF411E}"/>
    <cellStyle name="Normal 9 6 3 5" xfId="22320" xr:uid="{FB7F722E-D677-447A-A97F-F4511338C4A4}"/>
    <cellStyle name="Normal 9 6 4" xfId="6865" xr:uid="{DC16FBA1-B649-4AE8-937C-84DD2A4C9389}"/>
    <cellStyle name="Normal 9 6 4 2" xfId="13573" xr:uid="{FA3A4853-EBC5-4897-9D05-DB0898252120}"/>
    <cellStyle name="Normal 9 6 4 3" xfId="18932" xr:uid="{0C765321-C641-4A9B-937B-999F79324CC1}"/>
    <cellStyle name="Normal 9 6 4 4" xfId="23033" xr:uid="{DC70190B-C32C-4747-8C75-9AB29934AB57}"/>
    <cellStyle name="Normal 9 6 5" xfId="10227" xr:uid="{6D0A0FC4-2007-457A-9548-AC6C6E9A7D3B}"/>
    <cellStyle name="Normal 9 6 6" xfId="16798" xr:uid="{4F8C0562-CDFB-4FD6-B186-95F11971E315}"/>
    <cellStyle name="Normal 9 6 7" xfId="21106" xr:uid="{3976D65C-D49E-4884-9863-63E0ABC30C8A}"/>
    <cellStyle name="Normal 9 7" xfId="2328" xr:uid="{5DE7C471-0A7E-4DEE-A9BE-788416B85687}"/>
    <cellStyle name="Normal 9 7 2" xfId="2896" xr:uid="{DCEE5D06-F5E2-47B1-8F92-62061D72199D}"/>
    <cellStyle name="Normal 9 7 2 2" xfId="5700" xr:uid="{BF6A08A5-3E39-4428-A603-37B03B59433B}"/>
    <cellStyle name="Normal 9 7 2 2 2" xfId="9080" xr:uid="{4B768081-DC2D-42E2-BC4C-1E00BE850CB3}"/>
    <cellStyle name="Normal 9 7 2 2 2 2" xfId="15788" xr:uid="{02904710-0E46-48F7-85A1-799CBCA4A963}"/>
    <cellStyle name="Normal 9 7 2 2 2 3" xfId="20217" xr:uid="{E7137798-1393-4B8C-86D5-8AE5266131D0}"/>
    <cellStyle name="Normal 9 7 2 2 2 4" xfId="24251" xr:uid="{B530D501-1235-4394-9F44-CDA721702906}"/>
    <cellStyle name="Normal 9 7 2 2 3" xfId="12408" xr:uid="{AECEBABA-BDE9-4D64-ADBA-FDCABD32CF7D}"/>
    <cellStyle name="Normal 9 7 2 2 4" xfId="18198" xr:uid="{4EF15961-042D-4F85-A1D9-92BD04CACDE7}"/>
    <cellStyle name="Normal 9 7 2 2 5" xfId="22323" xr:uid="{8A9CC540-CE3B-4916-9596-35983566027A}"/>
    <cellStyle name="Normal 9 7 2 3" xfId="7293" xr:uid="{58AB8CD3-0BEE-418F-A511-35DC4922D662}"/>
    <cellStyle name="Normal 9 7 2 3 2" xfId="14001" xr:uid="{D56A7F60-14E5-4BB9-9B05-145C2B1A9067}"/>
    <cellStyle name="Normal 9 7 2 3 3" xfId="19340" xr:uid="{6463B190-CEC2-40D8-B307-AFEBA7C29034}"/>
    <cellStyle name="Normal 9 7 2 3 4" xfId="23440" xr:uid="{044C5C01-CBF9-43BF-9891-37A1339B2E8E}"/>
    <cellStyle name="Normal 9 7 2 4" xfId="10711" xr:uid="{3150E3A1-112F-427D-8807-016CBFB7CED5}"/>
    <cellStyle name="Normal 9 7 2 5" xfId="17209" xr:uid="{0C556AA1-2156-4092-9114-12554520C182}"/>
    <cellStyle name="Normal 9 7 2 6" xfId="21513" xr:uid="{19D288A7-3998-48CA-A7BC-2C5F47D2C80B}"/>
    <cellStyle name="Normal 9 7 3" xfId="5699" xr:uid="{60C7E914-AB3A-408B-B326-50F48D6A9180}"/>
    <cellStyle name="Normal 9 7 3 2" xfId="9079" xr:uid="{F23DC863-0B22-4576-9937-FE3905D03A12}"/>
    <cellStyle name="Normal 9 7 3 2 2" xfId="15787" xr:uid="{BA1121EE-5697-424C-9F09-A5470D7B6ED8}"/>
    <cellStyle name="Normal 9 7 3 2 3" xfId="20216" xr:uid="{5D9334B3-2CDC-434F-86D5-5F940C6E7D4F}"/>
    <cellStyle name="Normal 9 7 3 2 4" xfId="24250" xr:uid="{5F545327-EA37-4D2D-ABEC-B425177B4E75}"/>
    <cellStyle name="Normal 9 7 3 3" xfId="12407" xr:uid="{6F1285C7-90DE-4BAB-BB31-B00B6124B5C5}"/>
    <cellStyle name="Normal 9 7 3 4" xfId="18197" xr:uid="{9E99C720-D4F5-4694-86C2-972C893B4773}"/>
    <cellStyle name="Normal 9 7 3 5" xfId="22322" xr:uid="{B41188E7-089E-406D-AF74-78D1B67C4B66}"/>
    <cellStyle name="Normal 9 7 4" xfId="6866" xr:uid="{2256DFC0-9071-4CC8-99AA-A4E2EA761EAE}"/>
    <cellStyle name="Normal 9 7 4 2" xfId="13574" xr:uid="{1A17CA57-CBEC-4D97-B543-A2A950950B31}"/>
    <cellStyle name="Normal 9 7 4 3" xfId="18933" xr:uid="{C008AB84-78C9-489A-AEEB-6CE60DDF0832}"/>
    <cellStyle name="Normal 9 7 4 4" xfId="23034" xr:uid="{0425C4DE-D913-4B6D-9ACA-ED517B5FC8F8}"/>
    <cellStyle name="Normal 9 7 5" xfId="10228" xr:uid="{432B2A91-D859-48A4-9AFD-65C40539553F}"/>
    <cellStyle name="Normal 9 7 6" xfId="16799" xr:uid="{AB775397-919D-4317-A898-C031F8828E8A}"/>
    <cellStyle name="Normal 9 7 7" xfId="21107" xr:uid="{AD49FB0C-FF72-44D3-91D5-3F3A4C3B0EBE}"/>
    <cellStyle name="Normal 9 8" xfId="2329" xr:uid="{9CD69FDE-2B52-4A3C-8B6A-06572D868E67}"/>
    <cellStyle name="Normal 9 8 2" xfId="2976" xr:uid="{D8923305-4D9C-4F7C-B730-272E0D0728FA}"/>
    <cellStyle name="Normal 9 8 2 2" xfId="5702" xr:uid="{49945A37-7216-45B9-95AF-E3A558503833}"/>
    <cellStyle name="Normal 9 8 2 2 2" xfId="9082" xr:uid="{41866E24-D3AE-419F-AABC-84E40A80A9A5}"/>
    <cellStyle name="Normal 9 8 2 2 2 2" xfId="15790" xr:uid="{2185ACCF-E3C7-4A7A-87FE-B7C67A9EFA8B}"/>
    <cellStyle name="Normal 9 8 2 2 2 3" xfId="20219" xr:uid="{FBB19EC7-A68B-49C0-920D-5AF8C37BEE5F}"/>
    <cellStyle name="Normal 9 8 2 2 2 4" xfId="24253" xr:uid="{043A7E37-BD1A-46DE-B7F5-3A8AD5A9C779}"/>
    <cellStyle name="Normal 9 8 2 2 3" xfId="12410" xr:uid="{C9201147-7BF3-4F25-9D52-A631B8A6C17D}"/>
    <cellStyle name="Normal 9 8 2 2 4" xfId="18200" xr:uid="{869995F4-EC95-4183-9910-69AF8E4A0375}"/>
    <cellStyle name="Normal 9 8 2 2 5" xfId="22325" xr:uid="{E4C412C0-E274-4491-958D-C4E132F2BE49}"/>
    <cellStyle name="Normal 9 8 2 3" xfId="7373" xr:uid="{041B92C3-65BA-4059-BB53-CF47C389F591}"/>
    <cellStyle name="Normal 9 8 2 3 2" xfId="14081" xr:uid="{AFC440EE-9855-48AF-9565-32741992D919}"/>
    <cellStyle name="Normal 9 8 2 3 3" xfId="19419" xr:uid="{A308496B-6F3F-4E04-87F3-24352EA0C354}"/>
    <cellStyle name="Normal 9 8 2 3 4" xfId="23519" xr:uid="{3D862A8B-7241-4ADE-96AA-D8543C6395C5}"/>
    <cellStyle name="Normal 9 8 2 4" xfId="10790" xr:uid="{8436A743-5879-489A-88CD-02F78745C415}"/>
    <cellStyle name="Normal 9 8 2 5" xfId="17288" xr:uid="{AB190181-7612-4682-B10A-95BB9F806CB0}"/>
    <cellStyle name="Normal 9 8 2 6" xfId="21592" xr:uid="{9B69730B-FD95-447A-9106-6408A3BC5C68}"/>
    <cellStyle name="Normal 9 8 3" xfId="5701" xr:uid="{72B9D76B-EB5D-4CCC-885C-A0117211F080}"/>
    <cellStyle name="Normal 9 8 3 2" xfId="9081" xr:uid="{A866BD05-3F1F-463C-B186-232B8D49BCA1}"/>
    <cellStyle name="Normal 9 8 3 2 2" xfId="15789" xr:uid="{1A9DE33B-8245-4F37-AC3F-9B4E6DE2E904}"/>
    <cellStyle name="Normal 9 8 3 2 3" xfId="20218" xr:uid="{A2BD2777-BF42-420E-878B-4B9B6532FDF9}"/>
    <cellStyle name="Normal 9 8 3 2 4" xfId="24252" xr:uid="{38DB3029-FE7E-44D4-BA40-6AA5D2A4028F}"/>
    <cellStyle name="Normal 9 8 3 3" xfId="12409" xr:uid="{11760EC2-66DE-491C-89C2-6F3315DB3878}"/>
    <cellStyle name="Normal 9 8 3 4" xfId="18199" xr:uid="{E4560EF9-B0DE-458B-A71E-7B28899E4BCB}"/>
    <cellStyle name="Normal 9 8 3 5" xfId="22324" xr:uid="{065919AE-B116-4ABF-83F6-95879C16DB83}"/>
    <cellStyle name="Normal 9 8 4" xfId="6867" xr:uid="{C41F7836-EA2C-48E0-9BC0-EFEEE1E42C3C}"/>
    <cellStyle name="Normal 9 8 4 2" xfId="13575" xr:uid="{C65CA478-A601-476E-AB04-49EB01478421}"/>
    <cellStyle name="Normal 9 8 4 3" xfId="18934" xr:uid="{2C6B8FAC-4E37-4414-B214-A38E621BDDDB}"/>
    <cellStyle name="Normal 9 8 4 4" xfId="23035" xr:uid="{06460089-F5AE-4155-9755-E6913F8E07F5}"/>
    <cellStyle name="Normal 9 8 5" xfId="10229" xr:uid="{E62124BD-997A-4650-9A46-07FC47B4B47E}"/>
    <cellStyle name="Normal 9 8 6" xfId="16800" xr:uid="{D2548811-30ED-491E-B0A7-87F1D27CD946}"/>
    <cellStyle name="Normal 9 8 7" xfId="21108" xr:uid="{55A3DD1E-9847-494D-AF23-4790D69D5274}"/>
    <cellStyle name="Normal 9 9" xfId="2664" xr:uid="{D895B043-2178-4C80-865A-F69A8A3052DF}"/>
    <cellStyle name="Normal 9 9 2" xfId="5703" xr:uid="{FD228DFC-71F7-4BD7-913B-B93F7791C4B1}"/>
    <cellStyle name="Normal 9 9 2 2" xfId="9083" xr:uid="{A6323D1F-1ADA-4A9D-9CA7-48C98EB25FC2}"/>
    <cellStyle name="Normal 9 9 2 2 2" xfId="15791" xr:uid="{B21E1178-8683-454E-BA33-C8A96FAEDD0D}"/>
    <cellStyle name="Normal 9 9 2 2 3" xfId="20220" xr:uid="{AF63D393-AAD0-4FF0-8406-490815160028}"/>
    <cellStyle name="Normal 9 9 2 2 4" xfId="24254" xr:uid="{7F3C091D-3942-40BD-9C59-FF4F1822604F}"/>
    <cellStyle name="Normal 9 9 2 3" xfId="12411" xr:uid="{B4E0CD90-FCAB-49E2-834A-C8BAEBA06A8C}"/>
    <cellStyle name="Normal 9 9 2 4" xfId="18201" xr:uid="{2D2C1FB5-5665-4CAE-8FA8-C5AFF2F9CC52}"/>
    <cellStyle name="Normal 9 9 2 5" xfId="22326" xr:uid="{19E9C69E-324F-414D-B0D2-5DA58930F2F4}"/>
    <cellStyle name="Normal 9 9 3" xfId="7065" xr:uid="{DE8AA717-69E5-4304-B7D8-9CDC9101D01B}"/>
    <cellStyle name="Normal 9 9 3 2" xfId="13773" xr:uid="{4D41FB65-CFB8-4760-8EA0-4ACF74B1E259}"/>
    <cellStyle name="Normal 9 9 3 3" xfId="19112" xr:uid="{28C576E9-455E-4F11-BB43-834C47BA2858}"/>
    <cellStyle name="Normal 9 9 3 4" xfId="23212" xr:uid="{48CAF153-20E4-421F-90BF-6157CE401FDA}"/>
    <cellStyle name="Normal 9 9 4" xfId="10482" xr:uid="{9815582F-9AFE-4962-8029-97CC0F83546E}"/>
    <cellStyle name="Normal 9 9 5" xfId="16981" xr:uid="{E8E7A510-36D6-4353-AB21-4C66EEAFB3F6}"/>
    <cellStyle name="Normal 9 9 6" xfId="21285" xr:uid="{F3A5B5E0-1417-4B80-AB90-30C5D4F9EA91}"/>
    <cellStyle name="Normal 90" xfId="1325" xr:uid="{C400255F-1B15-4B22-879D-E5B84152DA7C}"/>
    <cellStyle name="Normal 90 2" xfId="4410" xr:uid="{2009036C-A73C-4B24-B7CE-081EDBADD4F1}"/>
    <cellStyle name="Normal 90 3" xfId="3481" xr:uid="{36F8A0E1-ECFE-4850-8078-2D6351C0EE19}"/>
    <cellStyle name="Normal 91" xfId="1326" xr:uid="{417577C8-E876-4E36-9BAF-1319BD24B65C}"/>
    <cellStyle name="Normal 91 2" xfId="4411" xr:uid="{369BA1ED-D436-49DF-9038-44B6966FD075}"/>
    <cellStyle name="Normal 91 3" xfId="3482" xr:uid="{83EF4921-C012-4B33-AEF5-8D6535A6E561}"/>
    <cellStyle name="Normal 92" xfId="1327" xr:uid="{7075F852-2B6E-4C4A-A722-84EB2FD26205}"/>
    <cellStyle name="Normal 92 2" xfId="4412" xr:uid="{C9DE6681-A464-4500-B5DF-6C690A23B02D}"/>
    <cellStyle name="Normal 92 3" xfId="3483" xr:uid="{F14E6EC5-3548-40D0-957A-79F876506A9E}"/>
    <cellStyle name="Normal 93" xfId="1328" xr:uid="{29A58620-A740-4A6B-8D86-7F9B3D383C90}"/>
    <cellStyle name="Normal 93 2" xfId="4413" xr:uid="{A7C19E8A-06C5-446C-9842-B0DA806A2267}"/>
    <cellStyle name="Normal 93 3" xfId="3484" xr:uid="{BF1621B3-6616-4519-939B-6799FA35AA19}"/>
    <cellStyle name="Normal 94" xfId="1329" xr:uid="{234967AD-99D1-42F3-BED2-13736E71D82D}"/>
    <cellStyle name="Normal 94 2" xfId="4414" xr:uid="{43026D90-F8F9-4402-BEF0-AEDF1E441593}"/>
    <cellStyle name="Normal 94 3" xfId="3485" xr:uid="{691099A8-6B79-4C21-AD66-0A2F77EAD8B6}"/>
    <cellStyle name="Normal 95" xfId="1330" xr:uid="{A07C8409-F8D2-4087-AAA7-30A8ADB8E6A6}"/>
    <cellStyle name="Normal 95 2" xfId="4415" xr:uid="{2764D55B-0EB0-4CBA-BA66-60CB4BC13450}"/>
    <cellStyle name="Normal 95 3" xfId="3486" xr:uid="{11084E13-707D-4C1F-A666-C4A417003858}"/>
    <cellStyle name="Normal 96" xfId="1331" xr:uid="{1B2011F4-E101-47A3-B95A-EE81219763C2}"/>
    <cellStyle name="Normal 96 2" xfId="4416" xr:uid="{C74E0BF2-41B3-4994-9380-3A638644FF74}"/>
    <cellStyle name="Normal 96 3" xfId="3487" xr:uid="{013064E0-1F87-4C3A-86C9-2D73147B74FE}"/>
    <cellStyle name="Normal 97" xfId="1332" xr:uid="{95485768-9587-42C1-BD26-F9B6CB5F9EA9}"/>
    <cellStyle name="Normal 97 2" xfId="4417" xr:uid="{E597ECCC-01F1-4A67-BE60-ADEB7EE4CDFA}"/>
    <cellStyle name="Normal 97 3" xfId="3488" xr:uid="{64F71BF8-CD51-480C-ADF3-FD3530BD314B}"/>
    <cellStyle name="Normal 98" xfId="1333" xr:uid="{F17B7DCA-C1DD-49F6-B2E0-197E4CAAC1D3}"/>
    <cellStyle name="Normal 98 2" xfId="4418" xr:uid="{95B58E15-2635-4F16-B0BA-E5E5B8211E0F}"/>
    <cellStyle name="Normal 98 3" xfId="3489" xr:uid="{BC4E8844-8CBC-465F-AA93-32ECA4E202F2}"/>
    <cellStyle name="Normal 99" xfId="1334" xr:uid="{5C47B156-DBB8-4289-AE74-76147056B4C5}"/>
    <cellStyle name="Normal 99 2" xfId="4419" xr:uid="{A0E0A630-6120-468B-AFE3-DA018B6D0F5F}"/>
    <cellStyle name="Normal 99 3" xfId="3490" xr:uid="{EA363792-8C17-422D-A9BC-9BC9D6D137C4}"/>
    <cellStyle name="Normal_Campinas-Limpeza Urbana" xfId="72" xr:uid="{19D88CA6-27DE-4D7E-98E4-A4B0D810BD2B}"/>
    <cellStyle name="Normal_Campinas-Limpeza Urbana 2" xfId="146" xr:uid="{57D80515-85B8-4FED-BFEC-49FA9AC61CE9}"/>
    <cellStyle name="Nota 10" xfId="1335" xr:uid="{65B363C3-D3E0-4485-AA26-1B5CECAAC22C}"/>
    <cellStyle name="Nota 10 2" xfId="1336" xr:uid="{294929D3-4534-4AE2-86BF-281104F8C0E9}"/>
    <cellStyle name="Nota 10 2 2" xfId="2330" xr:uid="{1F97EE99-3DF4-4912-B8A1-8C0F22157C54}"/>
    <cellStyle name="Nota 10 2 2 2" xfId="4916" xr:uid="{508149AD-D04F-4A03-A233-A714C6B62451}"/>
    <cellStyle name="Nota 10 2 2 2 2" xfId="5667" xr:uid="{ACC9E71D-2306-4A22-819F-0F607B4CBB8A}"/>
    <cellStyle name="Nota 10 2 2 2 2 2" xfId="12375" xr:uid="{BA4BBD11-A8DC-4428-B17E-8702381D2E90}"/>
    <cellStyle name="Nota 10 2 2 2 2 3" xfId="20643" xr:uid="{CC224586-A1CC-47CD-A56F-9BF6688C377E}"/>
    <cellStyle name="Nota 10 2 2 2 3" xfId="11636" xr:uid="{428E16D7-16E7-4EFA-AC58-370134A332DE}"/>
    <cellStyle name="Nota 10 2 2 2 4" xfId="18523" xr:uid="{D766D5B1-4091-4649-AC74-314B4F45AD35}"/>
    <cellStyle name="Nota 10 2 2 3" xfId="4051" xr:uid="{19FFEB34-622D-4C63-B4EC-4848227ECEFC}"/>
    <cellStyle name="Nota 10 2 2 3 2" xfId="5666" xr:uid="{B0E2FB13-B8F2-44F6-AEB9-31853B048459}"/>
    <cellStyle name="Nota 10 2 2 3 2 2" xfId="12374" xr:uid="{4B83473F-3DFC-449C-88DF-FE8F6F790A46}"/>
    <cellStyle name="Nota 10 2 2 3 2 3" xfId="20642" xr:uid="{76864351-4279-4B22-9BD1-148287AC2814}"/>
    <cellStyle name="Nota 10 2 2 3 3" xfId="11304" xr:uid="{95C540A4-BF06-48D4-AB1A-3334D07FCEDC}"/>
    <cellStyle name="Nota 10 2 2 3 4" xfId="16608" xr:uid="{0B58517F-ACE1-474E-8C4D-3D7484E901A8}"/>
    <cellStyle name="Nota 10 2 2 4" xfId="5668" xr:uid="{A39D6367-029F-4F1D-A0C7-33DA0F9B96D1}"/>
    <cellStyle name="Nota 10 2 2 4 2" xfId="12376" xr:uid="{FC3572D7-B9E2-4FDD-BA17-E129A48468AF}"/>
    <cellStyle name="Nota 10 2 2 4 3" xfId="20644" xr:uid="{F5E4B633-2609-44CA-A1B9-C77DBD5122FA}"/>
    <cellStyle name="Nota 10 2 2 5" xfId="10230" xr:uid="{B0197007-F129-4A20-95BB-E74C1ED525D8}"/>
    <cellStyle name="Nota 10 2 2 6" xfId="17524" xr:uid="{6B5D71F2-93EC-40B8-8210-096F4FFD2D49}"/>
    <cellStyle name="Nota 10 2 3" xfId="4420" xr:uid="{8718265C-53E2-4444-8877-6F4E359942E5}"/>
    <cellStyle name="Nota 10 2 3 2" xfId="5665" xr:uid="{761DD4F3-4D65-4A8F-8E9F-D1B5F324A0C8}"/>
    <cellStyle name="Nota 10 2 3 2 2" xfId="12373" xr:uid="{91EB1CD0-DD2A-4AEB-B6D8-F2C0CB5E2BFA}"/>
    <cellStyle name="Nota 10 2 3 2 3" xfId="20641" xr:uid="{FC637BF7-CC81-4403-96FD-6723759C7979}"/>
    <cellStyle name="Nota 10 2 3 3" xfId="11379" xr:uid="{D63B1246-5CD5-4368-BA59-69DABB7634DD}"/>
    <cellStyle name="Nota 10 2 3 4" xfId="17476" xr:uid="{BF971EF5-D08F-49C7-9BBF-C1C09A384FF1}"/>
    <cellStyle name="Nota 10 2 4" xfId="3491" xr:uid="{FF295F3C-37B0-40A9-9E15-5511893C494F}"/>
    <cellStyle name="Nota 10 2 4 2" xfId="5664" xr:uid="{C791A3C8-14EE-47CD-8F21-46C37C934C35}"/>
    <cellStyle name="Nota 10 2 4 2 2" xfId="12372" xr:uid="{1AAFF475-E896-4030-9CAD-AD2444CDDBA1}"/>
    <cellStyle name="Nota 10 2 4 2 3" xfId="20640" xr:uid="{D033DF39-9636-448A-86DD-78923C16E625}"/>
    <cellStyle name="Nota 10 2 4 3" xfId="10983" xr:uid="{36F3244B-50D7-49A9-9955-0F0A1C062FB3}"/>
    <cellStyle name="Nota 10 2 4 4" xfId="18103" xr:uid="{6E5FDB6D-4559-487D-B96C-CFB08840E95E}"/>
    <cellStyle name="Nota 10 2 5" xfId="5669" xr:uid="{BEC9C18B-B3B6-45D1-9361-53B21AA1CD16}"/>
    <cellStyle name="Nota 10 2 5 2" xfId="12377" xr:uid="{73F79691-6A4A-4BBE-B02E-805045BCA6D2}"/>
    <cellStyle name="Nota 10 2 5 3" xfId="20645" xr:uid="{6597DBF0-B627-495A-8C6F-413760CB5D7B}"/>
    <cellStyle name="Nota 10 2 6" xfId="9721" xr:uid="{2277386E-1897-46BB-A1F2-76068A2B3D35}"/>
    <cellStyle name="Nota 10 2 7" xfId="19662" xr:uid="{8A5B0804-3048-4616-A113-9C913DEBE324}"/>
    <cellStyle name="Nota 11" xfId="1337" xr:uid="{C67980AD-B92A-48C1-B6E2-A5AC4FF68A16}"/>
    <cellStyle name="Nota 11 2" xfId="1338" xr:uid="{F77347D8-DE56-4817-A496-83B2E4371A1B}"/>
    <cellStyle name="Nota 11 2 2" xfId="2331" xr:uid="{21675351-1A9A-4B2D-8717-D0A89A6B12E2}"/>
    <cellStyle name="Nota 11 2 2 2" xfId="4917" xr:uid="{8C091D69-4E1B-441A-83A9-0D1FAB291A9D}"/>
    <cellStyle name="Nota 11 2 2 2 2" xfId="5661" xr:uid="{335DE58C-A1FF-4A8F-BC86-ABDA2DD9F498}"/>
    <cellStyle name="Nota 11 2 2 2 2 2" xfId="12369" xr:uid="{523A4746-5B2E-4407-824B-80AB2D84FB03}"/>
    <cellStyle name="Nota 11 2 2 2 2 3" xfId="20637" xr:uid="{F7196FCD-71B6-43C0-9C8E-97B0B6F7C5EF}"/>
    <cellStyle name="Nota 11 2 2 2 3" xfId="11637" xr:uid="{D0067050-D1CB-416A-B926-063940EFFA24}"/>
    <cellStyle name="Nota 11 2 2 2 4" xfId="18522" xr:uid="{83087508-3904-432A-98C6-EC47131ACEFA}"/>
    <cellStyle name="Nota 11 2 2 3" xfId="4052" xr:uid="{F22DE321-E410-4487-AD33-FE78DB7C93CB}"/>
    <cellStyle name="Nota 11 2 2 3 2" xfId="5632" xr:uid="{F7BBEC26-48E2-40AD-8E64-7C35747B2A1A}"/>
    <cellStyle name="Nota 11 2 2 3 2 2" xfId="12340" xr:uid="{18762A86-A327-40FC-AF02-3EF4766AF0D8}"/>
    <cellStyle name="Nota 11 2 2 3 2 3" xfId="16325" xr:uid="{C5BB7E10-06E5-4746-9367-7ACE567234A2}"/>
    <cellStyle name="Nota 11 2 2 3 3" xfId="11305" xr:uid="{A91C17A5-761C-44F5-AB1A-A6BB9C055080}"/>
    <cellStyle name="Nota 11 2 2 3 4" xfId="17496" xr:uid="{0AF74F1B-E9F7-477C-A6D2-76D5493867AA}"/>
    <cellStyle name="Nota 11 2 2 4" xfId="5662" xr:uid="{94DDFB06-FF5C-4E76-BB4C-45EE01E09FB0}"/>
    <cellStyle name="Nota 11 2 2 4 2" xfId="12370" xr:uid="{17846925-AD94-40CE-B478-64881E461B58}"/>
    <cellStyle name="Nota 11 2 2 4 3" xfId="20638" xr:uid="{DDD43EBA-4800-468F-9C6F-0746F8A2A19E}"/>
    <cellStyle name="Nota 11 2 2 5" xfId="10231" xr:uid="{8763E42C-ECB4-4E91-9C99-EF95EC7402B1}"/>
    <cellStyle name="Nota 11 2 2 6" xfId="19644" xr:uid="{22FD16CC-E54A-48FD-A3A1-4B88E884A173}"/>
    <cellStyle name="Nota 11 2 3" xfId="4421" xr:uid="{6077CA93-8D01-4D2C-928A-4F79DC14E607}"/>
    <cellStyle name="Nota 11 2 3 2" xfId="5631" xr:uid="{5B46F845-416A-489C-B43E-8343AAF97406}"/>
    <cellStyle name="Nota 11 2 3 2 2" xfId="12339" xr:uid="{018F79B0-686E-4762-AAD8-51C575869687}"/>
    <cellStyle name="Nota 11 2 3 2 3" xfId="16326" xr:uid="{34695633-0D25-4D23-8C52-A19B106A4576}"/>
    <cellStyle name="Nota 11 2 3 3" xfId="11380" xr:uid="{198FAB5B-3F30-4A88-A51A-A710AB9F0213}"/>
    <cellStyle name="Nota 11 2 3 4" xfId="17559" xr:uid="{25D85FC9-D232-4BFE-996E-C3137066DE81}"/>
    <cellStyle name="Nota 11 2 4" xfId="3492" xr:uid="{D30FE069-ECEF-45F5-8191-22B8213AD8F3}"/>
    <cellStyle name="Nota 11 2 4 2" xfId="5628" xr:uid="{DF23E33A-D2A5-49ED-B191-0935EFE714B8}"/>
    <cellStyle name="Nota 11 2 4 2 2" xfId="12336" xr:uid="{F984684F-669F-43A9-B709-351A8D182D6C}"/>
    <cellStyle name="Nota 11 2 4 2 3" xfId="16327" xr:uid="{7F54F5A9-E6E3-4C22-BA7C-D4AB13C6FAFA}"/>
    <cellStyle name="Nota 11 2 4 3" xfId="10984" xr:uid="{585A1258-BF23-4E65-B8AF-F8301472DA5E}"/>
    <cellStyle name="Nota 11 2 4 4" xfId="18101" xr:uid="{B7B6E57E-9434-492B-B739-49EF093CED71}"/>
    <cellStyle name="Nota 11 2 5" xfId="5663" xr:uid="{1CCCEE06-DF22-44E2-85A7-CE9D9FE5ACE9}"/>
    <cellStyle name="Nota 11 2 5 2" xfId="12371" xr:uid="{46DC4AC0-CBB2-4BD7-B534-FA8E90237964}"/>
    <cellStyle name="Nota 11 2 5 3" xfId="20639" xr:uid="{04AA3125-2304-4C6C-AE30-0273F27F6CE8}"/>
    <cellStyle name="Nota 11 2 6" xfId="9722" xr:uid="{B83092FD-018F-4415-BC85-4810CD0371FD}"/>
    <cellStyle name="Nota 11 2 7" xfId="18798" xr:uid="{247BDF7C-9371-4BDD-967F-28DB1A7A975E}"/>
    <cellStyle name="Nota 12" xfId="1339" xr:uid="{68C1ABA5-6F6D-418D-A19B-E1A9E2E21C30}"/>
    <cellStyle name="Nota 12 2" xfId="1340" xr:uid="{51DDE925-7AC8-4071-ABBE-7E943B2F5D52}"/>
    <cellStyle name="Nota 12 2 2" xfId="2332" xr:uid="{6D6E6A5D-727D-4F46-930D-391DD5C99228}"/>
    <cellStyle name="Nota 12 2 2 2" xfId="4918" xr:uid="{735DFAF8-6646-40A5-A54C-C22F6495E61D}"/>
    <cellStyle name="Nota 12 2 2 2 2" xfId="5621" xr:uid="{2B1AFA51-68D6-4211-B2F5-ECB18843060D}"/>
    <cellStyle name="Nota 12 2 2 2 2 2" xfId="12329" xr:uid="{B8C388DD-1854-4E86-B3A9-3CC6D0820EFC}"/>
    <cellStyle name="Nota 12 2 2 2 2 3" xfId="16330" xr:uid="{D05FC775-0B16-4CBE-9DA1-ECD6EBD158C3}"/>
    <cellStyle name="Nota 12 2 2 2 3" xfId="11638" xr:uid="{4D5BD638-3265-4B1A-89AA-B1DCEA416EBF}"/>
    <cellStyle name="Nota 12 2 2 2 4" xfId="17551" xr:uid="{D8DFE106-7C5B-42F9-8254-CEE2CDA3BDB8}"/>
    <cellStyle name="Nota 12 2 2 3" xfId="4053" xr:uid="{5D4B6F97-9E28-4634-9C0A-2D67DEB12595}"/>
    <cellStyle name="Nota 12 2 2 3 2" xfId="5620" xr:uid="{54C52581-4D45-424C-9A3B-5FBD1D862426}"/>
    <cellStyle name="Nota 12 2 2 3 2 2" xfId="12328" xr:uid="{49CEB387-EAEE-4163-A27E-771F18E88080}"/>
    <cellStyle name="Nota 12 2 2 3 2 3" xfId="16331" xr:uid="{23E2FF75-6B81-4D59-BEC4-1C7854EE9C43}"/>
    <cellStyle name="Nota 12 2 2 3 3" xfId="11306" xr:uid="{88EECD8D-DE10-4A03-9A28-E3C813375250}"/>
    <cellStyle name="Nota 12 2 2 3 4" xfId="17579" xr:uid="{30320C43-C01B-4FA1-A763-CF729F5FAFBF}"/>
    <cellStyle name="Nota 12 2 2 4" xfId="5622" xr:uid="{5D425B12-667E-4FCB-B8CB-93FB4E6AD5C4}"/>
    <cellStyle name="Nota 12 2 2 4 2" xfId="12330" xr:uid="{167C5A66-CF59-4AC1-86CC-E00AD2E4151D}"/>
    <cellStyle name="Nota 12 2 2 4 3" xfId="16329" xr:uid="{1197F6A6-EC61-48B6-B7D0-C76CCCDAB951}"/>
    <cellStyle name="Nota 12 2 2 5" xfId="10232" xr:uid="{051D05A5-FB64-4E13-A3EA-F0B3798B85A3}"/>
    <cellStyle name="Nota 12 2 2 6" xfId="17607" xr:uid="{FA0060E6-8C38-466B-BD6A-866DD9027890}"/>
    <cellStyle name="Nota 12 2 3" xfId="4422" xr:uid="{49467FFE-CA6C-45A3-A19E-3599F26E6E08}"/>
    <cellStyle name="Nota 12 2 3 2" xfId="5619" xr:uid="{D4811CFB-59D9-4E35-A15F-A965C66176D1}"/>
    <cellStyle name="Nota 12 2 3 2 2" xfId="12327" xr:uid="{FD5DB167-2F6B-4C2E-9C11-805F966C0D11}"/>
    <cellStyle name="Nota 12 2 3 2 3" xfId="16332" xr:uid="{6E6324EA-ED97-4E55-8932-96BE26D3CF01}"/>
    <cellStyle name="Nota 12 2 3 3" xfId="11381" xr:uid="{3DAC4032-69E6-4FFA-B44B-1742349D27C4}"/>
    <cellStyle name="Nota 12 2 3 4" xfId="16580" xr:uid="{62A4128E-3586-4676-80C8-BC49CD9DF1F5}"/>
    <cellStyle name="Nota 12 2 4" xfId="3493" xr:uid="{B983A2BD-D0DE-4B74-BD38-6DEB847F5746}"/>
    <cellStyle name="Nota 12 2 4 2" xfId="5618" xr:uid="{069C085C-3A26-4DE7-AD54-E8A435E4DF90}"/>
    <cellStyle name="Nota 12 2 4 2 2" xfId="12326" xr:uid="{6F0CD036-938F-4C6A-BEA7-2BBC9EC4DAB1}"/>
    <cellStyle name="Nota 12 2 4 2 3" xfId="16333" xr:uid="{BF13C326-E2EA-4DDC-B321-240C72CF174B}"/>
    <cellStyle name="Nota 12 2 4 3" xfId="10985" xr:uid="{4C8FDB82-992D-403B-859A-7CECBD76C97D}"/>
    <cellStyle name="Nota 12 2 4 4" xfId="17554" xr:uid="{497D8A9A-D313-448D-9ABA-BFED747BEB1B}"/>
    <cellStyle name="Nota 12 2 5" xfId="5623" xr:uid="{73FDCC25-7AFA-41CD-B007-03B714D023D3}"/>
    <cellStyle name="Nota 12 2 5 2" xfId="12331" xr:uid="{AC5FB091-90AB-41A4-A371-7AE98D8478ED}"/>
    <cellStyle name="Nota 12 2 5 3" xfId="16328" xr:uid="{B6776FC8-4631-4934-A6F6-E02330500549}"/>
    <cellStyle name="Nota 12 2 6" xfId="9723" xr:uid="{3E5B1815-00CB-4F38-9BCE-E0BB1C9E990A}"/>
    <cellStyle name="Nota 12 2 7" xfId="17544" xr:uid="{5D4AFCA5-494A-461A-9188-99A39D2121EB}"/>
    <cellStyle name="Nota 13" xfId="1341" xr:uid="{D60501FA-EADD-4FA2-AFE4-CCCFDE66AD18}"/>
    <cellStyle name="Nota 13 2" xfId="1342" xr:uid="{96ED1DA7-5978-4464-A472-AEEDEE6557ED}"/>
    <cellStyle name="Nota 13 2 2" xfId="2333" xr:uid="{1BBA7914-0EF9-491F-BE1A-AC877B52B64C}"/>
    <cellStyle name="Nota 13 2 2 2" xfId="4919" xr:uid="{976A7DFC-54E6-4BEB-948A-1313740B5FF0}"/>
    <cellStyle name="Nota 13 2 2 2 2" xfId="5615" xr:uid="{39909313-CDE4-4AB6-9429-20B595D68477}"/>
    <cellStyle name="Nota 13 2 2 2 2 2" xfId="12323" xr:uid="{45F2BBBB-CEEF-43DA-AB06-E8B8B28445D7}"/>
    <cellStyle name="Nota 13 2 2 2 2 3" xfId="16336" xr:uid="{A599604F-2D86-4B82-B1F9-A640EBD263C5}"/>
    <cellStyle name="Nota 13 2 2 2 3" xfId="11639" xr:uid="{3EE4B115-1137-447E-B269-C42BFCDDCA6C}"/>
    <cellStyle name="Nota 13 2 2 2 4" xfId="16671" xr:uid="{C2B20A6B-DB7D-49FC-A1B5-359006C8CC71}"/>
    <cellStyle name="Nota 13 2 2 3" xfId="4054" xr:uid="{3B0E6D00-1165-4057-90E0-A116D65AA091}"/>
    <cellStyle name="Nota 13 2 2 3 2" xfId="5614" xr:uid="{6ACDC9DA-2A6A-4B64-94DC-E4201AAB0CCA}"/>
    <cellStyle name="Nota 13 2 2 3 2 2" xfId="12322" xr:uid="{CEB7CD2C-E2FB-458C-AD1F-26266104D6D4}"/>
    <cellStyle name="Nota 13 2 2 3 2 3" xfId="16337" xr:uid="{DAFCEC81-427D-4094-A012-B9A198763ACB}"/>
    <cellStyle name="Nota 13 2 2 3 3" xfId="11307" xr:uid="{7AED020A-276E-4D38-89E9-4564DF36B36B}"/>
    <cellStyle name="Nota 13 2 2 3 4" xfId="16607" xr:uid="{1FC31BB9-DD16-4B9C-82BB-25A34C039C5F}"/>
    <cellStyle name="Nota 13 2 2 4" xfId="5616" xr:uid="{3D09B1EB-96D2-4932-A546-7055AAFFF56A}"/>
    <cellStyle name="Nota 13 2 2 4 2" xfId="12324" xr:uid="{00994453-1BF2-46BE-B937-662BCBC308BC}"/>
    <cellStyle name="Nota 13 2 2 4 3" xfId="16335" xr:uid="{4CE4AA30-6CDE-40FF-BA5B-FA83D5DDC388}"/>
    <cellStyle name="Nota 13 2 2 5" xfId="10233" xr:uid="{F2558A44-7B39-4302-A1C4-45604C156794}"/>
    <cellStyle name="Nota 13 2 2 6" xfId="18790" xr:uid="{D0E16A61-68F2-4401-B37A-F397AAD4BCA0}"/>
    <cellStyle name="Nota 13 2 3" xfId="4423" xr:uid="{F763B0E4-417E-4DAE-89B9-603D6E1C64B1}"/>
    <cellStyle name="Nota 13 2 3 2" xfId="5613" xr:uid="{6D7E8851-1417-46B9-B580-75CD1D105D02}"/>
    <cellStyle name="Nota 13 2 3 2 2" xfId="12321" xr:uid="{9C8ACD44-0009-46F7-AFA4-C26C06EA79B1}"/>
    <cellStyle name="Nota 13 2 3 2 3" xfId="16338" xr:uid="{798207B8-8DEA-4767-8921-98246802D290}"/>
    <cellStyle name="Nota 13 2 3 3" xfId="11382" xr:uid="{0D27659E-752F-45EF-8E5C-147D235207ED}"/>
    <cellStyle name="Nota 13 2 3 4" xfId="17475" xr:uid="{4415332A-F626-4C65-B39C-91EB4657170E}"/>
    <cellStyle name="Nota 13 2 4" xfId="3494" xr:uid="{9EC6DB57-4DD1-4DBE-B802-7B48FA995A11}"/>
    <cellStyle name="Nota 13 2 4 2" xfId="5612" xr:uid="{F9ACE10A-6DE8-457F-83F5-2F3D680F52A0}"/>
    <cellStyle name="Nota 13 2 4 2 2" xfId="12320" xr:uid="{0D0CF95A-20E8-4672-8AFA-DFFC17118FA5}"/>
    <cellStyle name="Nota 13 2 4 2 3" xfId="16339" xr:uid="{7596E762-6FEF-4E68-8C85-1880514F0D8D}"/>
    <cellStyle name="Nota 13 2 4 3" xfId="10986" xr:uid="{D77125D1-EAAC-4D8B-9C6D-8F50962FA24F}"/>
    <cellStyle name="Nota 13 2 4 4" xfId="18102" xr:uid="{E8D89918-465A-44DA-9D22-8532C265453E}"/>
    <cellStyle name="Nota 13 2 5" xfId="5617" xr:uid="{25A6B4CC-688E-4FE2-8885-CD0CABE26A62}"/>
    <cellStyle name="Nota 13 2 5 2" xfId="12325" xr:uid="{4CE62784-728D-4DEE-A62A-7F782A89EF33}"/>
    <cellStyle name="Nota 13 2 5 3" xfId="16334" xr:uid="{4D45BBC3-2038-4994-8BFB-49853A6452A7}"/>
    <cellStyle name="Nota 13 2 6" xfId="9724" xr:uid="{61338FA7-4FE8-49B7-A7B2-5EBE424FB76C}"/>
    <cellStyle name="Nota 13 2 7" xfId="17627" xr:uid="{854F17D1-A044-4358-8F0F-696F4D4EAD0D}"/>
    <cellStyle name="Nota 14" xfId="1343" xr:uid="{AA3ECBEF-58DD-47F3-AE20-A811A07206B8}"/>
    <cellStyle name="Nota 14 2" xfId="1344" xr:uid="{16FFACFB-2D4A-4195-A291-F301CBF773C7}"/>
    <cellStyle name="Nota 14 2 2" xfId="2334" xr:uid="{8DE01FCB-0736-472C-AE0E-DF52757B28A4}"/>
    <cellStyle name="Nota 14 2 2 2" xfId="4920" xr:uid="{30F88C57-89A0-44D9-94F3-AB564B26EF42}"/>
    <cellStyle name="Nota 14 2 2 2 2" xfId="5609" xr:uid="{44DD8C1D-9523-4330-9744-7A6B40EF9091}"/>
    <cellStyle name="Nota 14 2 2 2 2 2" xfId="12317" xr:uid="{A40EFEB1-2BD6-428A-A2AA-6BDD0CE6EEF9}"/>
    <cellStyle name="Nota 14 2 2 2 2 3" xfId="16345" xr:uid="{C04D0341-C1BE-4018-8ED4-62805C5488F2}"/>
    <cellStyle name="Nota 14 2 2 2 3" xfId="11640" xr:uid="{D2D67105-9DA7-4A34-8969-DD3B59AE508C}"/>
    <cellStyle name="Nota 14 2 2 2 4" xfId="16574" xr:uid="{18DF69DE-295C-44F1-95C6-EF784AEABAF7}"/>
    <cellStyle name="Nota 14 2 2 3" xfId="4055" xr:uid="{E6F225D1-65A9-4238-851B-6B35CE5993FC}"/>
    <cellStyle name="Nota 14 2 2 3 2" xfId="5608" xr:uid="{F5D48F62-9092-4E4D-BA14-BD1B0C5ECA1B}"/>
    <cellStyle name="Nota 14 2 2 3 2 2" xfId="12316" xr:uid="{C4640BCA-4444-4BD8-A80E-04F54944ED3E}"/>
    <cellStyle name="Nota 14 2 2 3 2 3" xfId="16347" xr:uid="{ED965A79-7514-4320-8A3E-4A574A542741}"/>
    <cellStyle name="Nota 14 2 2 3 3" xfId="11308" xr:uid="{BF827CA0-D9CD-4A93-83AD-67D1C4EB909C}"/>
    <cellStyle name="Nota 14 2 2 3 4" xfId="17495" xr:uid="{1AB11C8D-F94F-4887-8A97-971C05081DA4}"/>
    <cellStyle name="Nota 14 2 2 4" xfId="5610" xr:uid="{E841EE6F-BBBC-45FC-BD95-8E5EFD6D9D30}"/>
    <cellStyle name="Nota 14 2 2 4 2" xfId="12318" xr:uid="{0AB09787-9C3C-4F57-BFA2-304DCC5AF36B}"/>
    <cellStyle name="Nota 14 2 2 4 3" xfId="16343" xr:uid="{3835C3CB-A1A4-41B4-8B13-AEC2729062D0}"/>
    <cellStyle name="Nota 14 2 2 5" xfId="10234" xr:uid="{4E7EEA8A-9BAD-48B6-831D-C897CC0C9D18}"/>
    <cellStyle name="Nota 14 2 2 6" xfId="19612" xr:uid="{17E76B93-BB6E-40CB-B809-6C7088528B27}"/>
    <cellStyle name="Nota 14 2 3" xfId="4424" xr:uid="{E219D57F-10B9-46FA-82AF-FBE248FDFD78}"/>
    <cellStyle name="Nota 14 2 3 2" xfId="5607" xr:uid="{163E4ABE-BD68-4597-A9E3-B771C2B9FBCE}"/>
    <cellStyle name="Nota 14 2 3 2 2" xfId="12315" xr:uid="{09743D5F-C19B-4893-BDDB-572BA6A48F05}"/>
    <cellStyle name="Nota 14 2 3 2 3" xfId="16348" xr:uid="{EF289A09-44D0-42E3-897E-A0EC6882942E}"/>
    <cellStyle name="Nota 14 2 3 3" xfId="11383" xr:uid="{9F6B58AC-28A5-406E-9595-7DF7F95977D9}"/>
    <cellStyle name="Nota 14 2 3 4" xfId="17558" xr:uid="{C616438E-68A6-4FDC-AC56-8E41F537425A}"/>
    <cellStyle name="Nota 14 2 4" xfId="3495" xr:uid="{4F44F6DC-A4E5-416F-BECB-3E70A25B05E6}"/>
    <cellStyle name="Nota 14 2 4 2" xfId="5606" xr:uid="{78655D3C-CAF6-461A-A1C1-189DC7D61899}"/>
    <cellStyle name="Nota 14 2 4 2 2" xfId="12314" xr:uid="{40C5403A-4C2A-4695-82D0-6C02FFC8FBD3}"/>
    <cellStyle name="Nota 14 2 4 2 3" xfId="16349" xr:uid="{D9F59641-6864-46D5-A1EC-A9898BC3BB01}"/>
    <cellStyle name="Nota 14 2 4 3" xfId="10987" xr:uid="{EEB790E8-1697-4B48-94FA-F572D8BAEF52}"/>
    <cellStyle name="Nota 14 2 4 4" xfId="17634" xr:uid="{E50EB57A-784A-4BB3-8B46-4E1193BB7C4B}"/>
    <cellStyle name="Nota 14 2 5" xfId="5611" xr:uid="{8C895D87-5035-4972-A87C-80440075B2A1}"/>
    <cellStyle name="Nota 14 2 5 2" xfId="12319" xr:uid="{81823EA4-BFF3-43FD-9467-0B536AD956FF}"/>
    <cellStyle name="Nota 14 2 5 3" xfId="16341" xr:uid="{5E877476-66D8-4A45-8F18-8F24DD731478}"/>
    <cellStyle name="Nota 14 2 6" xfId="9725" xr:uid="{50BB9AAC-E959-4CF4-8B87-D9E78DE7E4BD}"/>
    <cellStyle name="Nota 14 2 7" xfId="16663" xr:uid="{365070A4-3377-462C-9101-990CBCEC1BAE}"/>
    <cellStyle name="Nota 15" xfId="1345" xr:uid="{77141EA4-1299-4F27-9BBE-770CE2F44EBA}"/>
    <cellStyle name="Nota 15 2" xfId="1346" xr:uid="{7767A875-A72B-429F-85D6-F9ACE3B8ED77}"/>
    <cellStyle name="Nota 15 2 2" xfId="2335" xr:uid="{45812FB2-3161-47D9-8EA1-EBC6B609E38D}"/>
    <cellStyle name="Nota 15 2 2 2" xfId="4921" xr:uid="{62DF8663-3908-4C5C-AEDC-4A80C5DD238D}"/>
    <cellStyle name="Nota 15 2 2 2 2" xfId="5603" xr:uid="{4E373518-05A3-46B0-BA07-88529D49DB22}"/>
    <cellStyle name="Nota 15 2 2 2 2 2" xfId="12311" xr:uid="{B2A5493F-103F-423E-899D-D0268D28DE08}"/>
    <cellStyle name="Nota 15 2 2 2 2 3" xfId="16352" xr:uid="{23A18CC5-42E3-4517-ACE0-229D88987F2B}"/>
    <cellStyle name="Nota 15 2 2 2 3" xfId="11641" xr:uid="{0738B7A4-C25F-45D3-9CEE-B9C21642A924}"/>
    <cellStyle name="Nota 15 2 2 2 4" xfId="18526" xr:uid="{C0BAF8A0-CA2F-4B20-B64E-78A4847E9ED7}"/>
    <cellStyle name="Nota 15 2 2 3" xfId="4056" xr:uid="{DCACD3FD-7B9F-40F5-86A2-30EB3229224A}"/>
    <cellStyle name="Nota 15 2 2 3 2" xfId="5602" xr:uid="{137D7BA1-56E7-4002-84C1-CF53B5B7417A}"/>
    <cellStyle name="Nota 15 2 2 3 2 2" xfId="12310" xr:uid="{79B28CB7-6113-406A-8D89-B5DCCEF196CA}"/>
    <cellStyle name="Nota 15 2 2 3 2 3" xfId="16353" xr:uid="{89D3CEFA-6486-4A5B-BA3F-A4C245743434}"/>
    <cellStyle name="Nota 15 2 2 3 3" xfId="11309" xr:uid="{FC0C29EB-5F9E-498F-B96B-AACE1B61C181}"/>
    <cellStyle name="Nota 15 2 2 3 4" xfId="17578" xr:uid="{638B9A00-0491-4D58-A399-04A753336F75}"/>
    <cellStyle name="Nota 15 2 2 4" xfId="5604" xr:uid="{B6375BFC-CFD7-421E-8FF5-62D0CB52A929}"/>
    <cellStyle name="Nota 15 2 2 4 2" xfId="12312" xr:uid="{369C917D-F329-4F85-AE7F-2770024B9FE1}"/>
    <cellStyle name="Nota 15 2 2 4 3" xfId="16351" xr:uid="{CAC9C7BB-B761-4EF7-9B1F-87B48D370C34}"/>
    <cellStyle name="Nota 15 2 2 5" xfId="10235" xr:uid="{682DBF8A-9032-4B9B-A193-82A775684001}"/>
    <cellStyle name="Nota 15 2 2 6" xfId="17525" xr:uid="{0F67AA45-5FC4-4BDC-AC57-906FD8AA5D5B}"/>
    <cellStyle name="Nota 15 2 3" xfId="4425" xr:uid="{02FBF427-37D7-413A-9090-C72F6181E114}"/>
    <cellStyle name="Nota 15 2 3 2" xfId="5601" xr:uid="{1F98D121-A0EF-4DC5-9B98-572067F7858A}"/>
    <cellStyle name="Nota 15 2 3 2 2" xfId="12309" xr:uid="{22A0525C-223F-43FB-974E-4763800FD4A0}"/>
    <cellStyle name="Nota 15 2 3 2 3" xfId="16354" xr:uid="{B068ACA7-5D69-46A4-9B63-0B7D32467CE8}"/>
    <cellStyle name="Nota 15 2 3 3" xfId="11384" xr:uid="{5F6C8C6F-2D6A-4560-9DB3-02872C6B7DA2}"/>
    <cellStyle name="Nota 15 2 3 4" xfId="16579" xr:uid="{D51D6375-6CDC-4AE0-9890-37DC0E904A1A}"/>
    <cellStyle name="Nota 15 2 4" xfId="3496" xr:uid="{91453C7A-2796-4215-BE7C-4CBD52BFB4A5}"/>
    <cellStyle name="Nota 15 2 4 2" xfId="5600" xr:uid="{9748A301-B6C6-46F8-9C04-24287EF89DAC}"/>
    <cellStyle name="Nota 15 2 4 2 2" xfId="12308" xr:uid="{78DCA1CC-78DF-4E9A-A173-9D374BB1BDCD}"/>
    <cellStyle name="Nota 15 2 4 2 3" xfId="16355" xr:uid="{14002013-502E-47B9-90C9-09C76CC2A7FB}"/>
    <cellStyle name="Nota 15 2 4 3" xfId="10988" xr:uid="{AEF3D377-20B8-4C11-81A7-E7402385DB2D}"/>
    <cellStyle name="Nota 15 2 4 4" xfId="16802" xr:uid="{8F0055FD-E63F-48AC-884E-E293E2C6DFBE}"/>
    <cellStyle name="Nota 15 2 5" xfId="5605" xr:uid="{39F1E584-C5BB-4252-8018-31285CD5A263}"/>
    <cellStyle name="Nota 15 2 5 2" xfId="12313" xr:uid="{E9679367-DF95-4561-96BA-E0CED3910E82}"/>
    <cellStyle name="Nota 15 2 5 3" xfId="16350" xr:uid="{E3C1ECD4-A6D5-4EF5-BD0F-00AEE812F6D9}"/>
    <cellStyle name="Nota 15 2 6" xfId="9726" xr:uid="{4BB650A6-C36B-40B8-9139-EA8F47A438CE}"/>
    <cellStyle name="Nota 15 2 7" xfId="17543" xr:uid="{40FE9834-433D-4167-8347-319465BE2F08}"/>
    <cellStyle name="Nota 16" xfId="1347" xr:uid="{BA1F8960-A3B4-45CB-A269-E8B1E7E3D5DC}"/>
    <cellStyle name="Nota 16 2" xfId="1348" xr:uid="{D4A77661-A9A6-44BF-9494-DE809D1E3187}"/>
    <cellStyle name="Nota 16 2 2" xfId="2336" xr:uid="{EF8584C6-3CC3-480B-8F44-8795C7B73A25}"/>
    <cellStyle name="Nota 16 2 2 2" xfId="4922" xr:uid="{DC8162A2-EE29-416F-9043-E30AF64F7FD7}"/>
    <cellStyle name="Nota 16 2 2 2 2" xfId="5597" xr:uid="{58462EE9-ADC9-47BF-9AB4-F2AEA145D604}"/>
    <cellStyle name="Nota 16 2 2 2 2 2" xfId="12305" xr:uid="{17C241BE-DEBD-48A7-9B27-5B0B99234180}"/>
    <cellStyle name="Nota 16 2 2 2 2 3" xfId="16358" xr:uid="{11C0B17A-80B1-4E0F-A7BC-55E68B4C0A9B}"/>
    <cellStyle name="Nota 16 2 2 2 3" xfId="11642" xr:uid="{B5C403E4-DDF0-4D40-A426-853851B62C0E}"/>
    <cellStyle name="Nota 16 2 2 2 4" xfId="18525" xr:uid="{605A87D4-E849-48B1-9381-95CA1F0D059C}"/>
    <cellStyle name="Nota 16 2 2 3" xfId="4057" xr:uid="{0CB5C626-C6AD-4B6F-9FC8-0D05F6D5FC44}"/>
    <cellStyle name="Nota 16 2 2 3 2" xfId="5596" xr:uid="{B877DC06-B51C-445F-AD86-46B64C1DB44F}"/>
    <cellStyle name="Nota 16 2 2 3 2 2" xfId="12304" xr:uid="{61B7B13A-216B-493E-A1A2-38387EF97CD4}"/>
    <cellStyle name="Nota 16 2 2 3 2 3" xfId="16359" xr:uid="{105F5659-F699-45BE-BAD9-BE5E24F5B545}"/>
    <cellStyle name="Nota 16 2 2 3 3" xfId="11310" xr:uid="{008CFE2A-C8A5-45A4-B66F-51D6A150139F}"/>
    <cellStyle name="Nota 16 2 2 3 4" xfId="16606" xr:uid="{2AFC022F-B046-4FAC-B511-31768580A503}"/>
    <cellStyle name="Nota 16 2 2 4" xfId="5598" xr:uid="{CFF2F43A-39F7-4076-82AE-3467BED41D50}"/>
    <cellStyle name="Nota 16 2 2 4 2" xfId="12306" xr:uid="{939B0D6C-EFB3-4219-B742-80E114EA41C9}"/>
    <cellStyle name="Nota 16 2 2 4 3" xfId="16357" xr:uid="{14B98433-3D59-40B3-A1DF-90D8EDF64A59}"/>
    <cellStyle name="Nota 16 2 2 5" xfId="10236" xr:uid="{D182A94A-F7AC-4775-BA24-2C3E2BB0AA25}"/>
    <cellStyle name="Nota 16 2 2 6" xfId="19645" xr:uid="{27DF7FC4-7950-4C59-A1A8-3779E8374BDE}"/>
    <cellStyle name="Nota 16 2 3" xfId="4426" xr:uid="{F86BAF0F-4D1C-4350-8AFA-62F92878DEF6}"/>
    <cellStyle name="Nota 16 2 3 2" xfId="5595" xr:uid="{D39006A1-8E57-44F9-90F5-666FEA4498C0}"/>
    <cellStyle name="Nota 16 2 3 2 2" xfId="12303" xr:uid="{83D6D6AF-D82E-41D4-B86B-FAD00FA75ED8}"/>
    <cellStyle name="Nota 16 2 3 2 3" xfId="16360" xr:uid="{8228801A-E639-41FA-8A25-13FD7964CCDF}"/>
    <cellStyle name="Nota 16 2 3 3" xfId="11385" xr:uid="{6E4D914B-4F87-4BC2-9917-1C40909F3FB0}"/>
    <cellStyle name="Nota 16 2 3 4" xfId="17474" xr:uid="{5980FE8B-2921-44F0-9BB7-6B76D967D5A0}"/>
    <cellStyle name="Nota 16 2 4" xfId="3497" xr:uid="{469A046D-9183-451B-B55F-E315EEF16DD5}"/>
    <cellStyle name="Nota 16 2 4 2" xfId="5594" xr:uid="{51B1BD46-42AC-4A2B-97B1-4C9DE013C1BD}"/>
    <cellStyle name="Nota 16 2 4 2 2" xfId="12302" xr:uid="{42050529-DCF0-4AC9-B601-DDC08C396D1F}"/>
    <cellStyle name="Nota 16 2 4 2 3" xfId="16361" xr:uid="{110DB524-BAEF-408F-B60E-0BA1279743E6}"/>
    <cellStyle name="Nota 16 2 4 3" xfId="10989" xr:uid="{323D41A1-3BB6-4751-9597-F0E672C2F58C}"/>
    <cellStyle name="Nota 16 2 4 4" xfId="16631" xr:uid="{0004619E-05DE-46DE-8299-1C5BC5867F04}"/>
    <cellStyle name="Nota 16 2 5" xfId="5599" xr:uid="{46BABF82-D3A1-4EB5-8088-8DF46B1CB820}"/>
    <cellStyle name="Nota 16 2 5 2" xfId="12307" xr:uid="{06D5896C-AAD9-4376-BF74-8F0AFFA083A1}"/>
    <cellStyle name="Nota 16 2 5 3" xfId="16356" xr:uid="{C2B441D8-E02C-4E14-9B03-441A8F102E1B}"/>
    <cellStyle name="Nota 16 2 6" xfId="9727" xr:uid="{C05FBFA0-C304-43A0-9DE6-8A1562E45C86}"/>
    <cellStyle name="Nota 16 2 7" xfId="17626" xr:uid="{446F51F5-4855-4F75-AE9C-7CF1EDBE674E}"/>
    <cellStyle name="Nota 17" xfId="1349" xr:uid="{FE81708D-E503-4508-8CF4-30006E535BED}"/>
    <cellStyle name="Nota 17 2" xfId="1350" xr:uid="{9B6BB45C-D301-48C8-9FB0-F7A07DD2198C}"/>
    <cellStyle name="Nota 17 2 2" xfId="2337" xr:uid="{22C4CBE6-6251-4AAB-A2FB-B3AF217B73FE}"/>
    <cellStyle name="Nota 17 2 2 2" xfId="4923" xr:uid="{28E778DD-D919-4B9D-B9EA-984D764B667A}"/>
    <cellStyle name="Nota 17 2 2 2 2" xfId="5591" xr:uid="{287EC8DE-402E-423F-9364-56E8FCB3119E}"/>
    <cellStyle name="Nota 17 2 2 2 2 2" xfId="12299" xr:uid="{F558FA38-D767-404A-BCBF-3DD57102D788}"/>
    <cellStyle name="Nota 17 2 2 2 2 3" xfId="16364" xr:uid="{088A2876-33E0-4465-B534-657265CB3F8A}"/>
    <cellStyle name="Nota 17 2 2 2 3" xfId="11643" xr:uid="{C8F3FBE1-1577-4577-A7B1-ACAED85DB07D}"/>
    <cellStyle name="Nota 17 2 2 2 4" xfId="18524" xr:uid="{6A7AFE3D-974F-49B5-8EF1-40069B686DDA}"/>
    <cellStyle name="Nota 17 2 2 3" xfId="4058" xr:uid="{5569E4E0-03FA-4347-9E4F-F5429C5BD1ED}"/>
    <cellStyle name="Nota 17 2 2 3 2" xfId="5590" xr:uid="{398851B3-4994-40E5-B02F-04119956F84A}"/>
    <cellStyle name="Nota 17 2 2 3 2 2" xfId="12298" xr:uid="{A4DC1329-8D8E-4917-86DE-9DF4C8B11BAA}"/>
    <cellStyle name="Nota 17 2 2 3 2 3" xfId="16365" xr:uid="{BACCBF68-40D3-42CC-B760-2541D0B25292}"/>
    <cellStyle name="Nota 17 2 2 3 3" xfId="11311" xr:uid="{00490665-403B-4ADD-9081-32198AD7C09D}"/>
    <cellStyle name="Nota 17 2 2 3 4" xfId="17494" xr:uid="{A4BBA306-0A18-4076-B8F6-DBF39BCB52EF}"/>
    <cellStyle name="Nota 17 2 2 4" xfId="5592" xr:uid="{7BB9E61A-3642-4A29-9E11-4B14D35C23AB}"/>
    <cellStyle name="Nota 17 2 2 4 2" xfId="12300" xr:uid="{9D114A89-00D0-4A2F-9069-3A7DE4A9F595}"/>
    <cellStyle name="Nota 17 2 2 4 3" xfId="16363" xr:uid="{FB3334FE-C57D-468B-B144-00D450335B20}"/>
    <cellStyle name="Nota 17 2 2 5" xfId="10237" xr:uid="{F2DF27E5-1CAB-4BD1-98BE-B6ADF568D255}"/>
    <cellStyle name="Nota 17 2 2 6" xfId="17608" xr:uid="{59708FDF-EDE2-4A72-B3CE-D9EF00284BCC}"/>
    <cellStyle name="Nota 17 2 3" xfId="4427" xr:uid="{9BE09277-6876-442C-9EAF-A2D0F10C1EC7}"/>
    <cellStyle name="Nota 17 2 3 2" xfId="5589" xr:uid="{B090ED1F-7C36-4E50-BA0F-1679ABB9C0AF}"/>
    <cellStyle name="Nota 17 2 3 2 2" xfId="12297" xr:uid="{E60B61C8-5EA9-43D6-80AA-9876D026D39F}"/>
    <cellStyle name="Nota 17 2 3 2 3" xfId="16366" xr:uid="{C1A52488-C2B1-47D5-B1D0-DE7571FFEEB0}"/>
    <cellStyle name="Nota 17 2 3 3" xfId="11386" xr:uid="{C54C8AD3-5330-4902-B0C4-65FDFD6B9053}"/>
    <cellStyle name="Nota 17 2 3 4" xfId="17557" xr:uid="{756984FC-1882-40E1-ADE7-A2EFD6E8755A}"/>
    <cellStyle name="Nota 17 2 4" xfId="3498" xr:uid="{6D8E1357-720F-44CB-8083-37603848AB9B}"/>
    <cellStyle name="Nota 17 2 4 2" xfId="5588" xr:uid="{B61EB77B-0858-432A-B52B-33E8D8ED5D98}"/>
    <cellStyle name="Nota 17 2 4 2 2" xfId="12296" xr:uid="{F739AAD9-365A-430A-9D74-D2638E763C9C}"/>
    <cellStyle name="Nota 17 2 4 2 3" xfId="16367" xr:uid="{2411BD1B-7C7E-46F5-8D18-BEB44BC3EA5C}"/>
    <cellStyle name="Nota 17 2 4 3" xfId="10990" xr:uid="{E4223A94-FB63-4CC4-9227-B8AAC788971E}"/>
    <cellStyle name="Nota 17 2 4 4" xfId="16630" xr:uid="{C445439D-9D35-480E-B17D-B86D3F2AA9EA}"/>
    <cellStyle name="Nota 17 2 5" xfId="5593" xr:uid="{8CF7484D-E9A7-4CBB-BD9B-DB77AEFEB403}"/>
    <cellStyle name="Nota 17 2 5 2" xfId="12301" xr:uid="{F600D76A-9FCD-4015-B64D-383E18994184}"/>
    <cellStyle name="Nota 17 2 5 3" xfId="16362" xr:uid="{B986F68E-454D-40A4-82BA-1D7DE1AE5290}"/>
    <cellStyle name="Nota 17 2 6" xfId="9728" xr:uid="{3942B236-086B-4F59-95EE-2CF6A7925F40}"/>
    <cellStyle name="Nota 17 2 7" xfId="19627" xr:uid="{EBD69261-48CD-41D5-B14B-55192B37628D}"/>
    <cellStyle name="Nota 18" xfId="1351" xr:uid="{ED8AE3F9-EA48-4806-B752-DCE54FC5DDFF}"/>
    <cellStyle name="Nota 19" xfId="1352" xr:uid="{1DF15631-8E54-4F8D-8C76-3D028F31F61F}"/>
    <cellStyle name="Nota 2" xfId="1353" xr:uid="{7CFE08A6-0951-4576-97FE-7455070BE702}"/>
    <cellStyle name="Nota 2 10" xfId="1354" xr:uid="{0BA13CE9-8415-43F5-87C3-98F8CD0B3121}"/>
    <cellStyle name="Nota 2 10 2" xfId="2338" xr:uid="{50BA09D3-50CB-44F7-8461-712F6EA203FF}"/>
    <cellStyle name="Nota 2 10 2 2" xfId="4059" xr:uid="{BF139F5C-94E3-4113-AB1F-8F42AD03F3E3}"/>
    <cellStyle name="Nota 2 10 2 2 2" xfId="5581" xr:uid="{1D4B7DE5-4A2F-46F0-9B67-3B718981CC79}"/>
    <cellStyle name="Nota 2 10 2 2 2 2" xfId="12289" xr:uid="{3E9EB90E-8804-48E9-939A-A33658C7E837}"/>
    <cellStyle name="Nota 2 10 2 2 2 3" xfId="16374" xr:uid="{C4712350-113B-4981-A1DE-871BD3D8C9DE}"/>
    <cellStyle name="Nota 2 10 2 2 3" xfId="11312" xr:uid="{AC0A899F-3C16-4425-A9D0-66F4BB63932E}"/>
    <cellStyle name="Nota 2 10 2 2 4" xfId="17577" xr:uid="{C20C1A5E-C154-415E-A885-EA78CF27FA00}"/>
    <cellStyle name="Nota 2 10 2 3" xfId="5582" xr:uid="{E9FFFAF0-BA2F-4EFD-B88D-05ED2F9A75A5}"/>
    <cellStyle name="Nota 2 10 2 3 2" xfId="12290" xr:uid="{5139556D-4A7D-4102-A3A6-EC8C1505FEA6}"/>
    <cellStyle name="Nota 2 10 2 3 3" xfId="16373" xr:uid="{DC65A483-CFC7-46DA-9D50-EFA6EA47C103}"/>
    <cellStyle name="Nota 2 10 2 4" xfId="10238" xr:uid="{7731F040-7BF8-4F4E-8D08-9553F3B20516}"/>
    <cellStyle name="Nota 2 10 2 5" xfId="16645" xr:uid="{1B20067A-DA79-4E3C-BA1B-87BA1F3D613E}"/>
    <cellStyle name="Nota 2 10 3" xfId="5583" xr:uid="{0740696C-DAE7-4358-9135-8D653E20D7E1}"/>
    <cellStyle name="Nota 2 10 3 2" xfId="12291" xr:uid="{0606E75E-519F-45AD-B297-7DC2C72B4C17}"/>
    <cellStyle name="Nota 2 10 3 3" xfId="16372" xr:uid="{5E1B85C5-54D2-4CB6-A34B-C9BA42F54BED}"/>
    <cellStyle name="Nota 2 10 4" xfId="9729" xr:uid="{D69B47BC-5E0A-44BA-A714-89997D5F20FB}"/>
    <cellStyle name="Nota 2 10 5" xfId="16662" xr:uid="{766DD44E-A62C-43AF-841E-3366AE04FFCD}"/>
    <cellStyle name="Nota 2 11" xfId="1355" xr:uid="{ED792C38-344B-4FFA-B23D-2511946B1682}"/>
    <cellStyle name="Nota 2 11 2" xfId="2339" xr:uid="{7A24BFBD-611E-4ED0-9DC9-A7629E9B3396}"/>
    <cellStyle name="Nota 2 11 2 2" xfId="4060" xr:uid="{D4DC6E89-73AD-4F16-9594-F6ABBD238A14}"/>
    <cellStyle name="Nota 2 11 2 2 2" xfId="5578" xr:uid="{014DC93C-0ECF-423F-A818-0596F9C7408B}"/>
    <cellStyle name="Nota 2 11 2 2 2 2" xfId="12286" xr:uid="{C52BA11B-A07E-4457-A3E1-6DA8CA2CFB15}"/>
    <cellStyle name="Nota 2 11 2 2 2 3" xfId="16377" xr:uid="{9FC0F553-FA1F-4A8D-9946-DA7E41D23177}"/>
    <cellStyle name="Nota 2 11 2 2 3" xfId="11313" xr:uid="{B7BFEB60-C12C-44D8-AFB0-D44C488CB803}"/>
    <cellStyle name="Nota 2 11 2 2 4" xfId="16605" xr:uid="{99C2DAB5-4D4E-459E-ACC7-83772419CBAF}"/>
    <cellStyle name="Nota 2 11 2 3" xfId="5579" xr:uid="{75BE3353-0556-4FB4-8E93-D6A18D56CA73}"/>
    <cellStyle name="Nota 2 11 2 3 2" xfId="12287" xr:uid="{FF08A9DA-84EC-4222-AFB3-1875183F0C69}"/>
    <cellStyle name="Nota 2 11 2 3 3" xfId="16376" xr:uid="{2F327082-D759-4A22-96D6-E5AD97A1A92A}"/>
    <cellStyle name="Nota 2 11 2 4" xfId="10239" xr:uid="{F8B167DA-2355-4851-865D-1DC47F257402}"/>
    <cellStyle name="Nota 2 11 2 5" xfId="16644" xr:uid="{447DF846-C93D-487E-8DE1-098A7C4C2772}"/>
    <cellStyle name="Nota 2 11 3" xfId="5580" xr:uid="{BD3DD70F-E4CF-425E-90B2-2084EFCD9594}"/>
    <cellStyle name="Nota 2 11 3 2" xfId="12288" xr:uid="{5296F81C-F4D2-4053-A74B-FE761057537E}"/>
    <cellStyle name="Nota 2 11 3 3" xfId="16375" xr:uid="{65E6721C-0D88-4A0B-A70F-DCFEC6850C70}"/>
    <cellStyle name="Nota 2 11 4" xfId="9730" xr:uid="{02B76420-2A2B-448D-A08D-ACD9ACD65E5B}"/>
    <cellStyle name="Nota 2 11 5" xfId="16661" xr:uid="{258E2121-9F53-4975-BC12-18F4119257D5}"/>
    <cellStyle name="Nota 2 12" xfId="1356" xr:uid="{CB01BE3B-C07D-4186-96D5-C490BEDBA927}"/>
    <cellStyle name="Nota 2 12 2" xfId="2340" xr:uid="{4AC55C4E-2EDC-4002-9587-0AA2CA28F003}"/>
    <cellStyle name="Nota 2 12 2 2" xfId="4061" xr:uid="{18561FA6-D271-47B1-992E-1E3C4274D8DF}"/>
    <cellStyle name="Nota 2 12 2 2 2" xfId="5575" xr:uid="{6FA2FEF6-91AD-44BA-9723-13B1E9018135}"/>
    <cellStyle name="Nota 2 12 2 2 2 2" xfId="12283" xr:uid="{86220A70-71CC-42BC-ABB2-A2D8DAAF5534}"/>
    <cellStyle name="Nota 2 12 2 2 2 3" xfId="16380" xr:uid="{8BF5BB8E-C031-47B9-96B7-59A70012B3AB}"/>
    <cellStyle name="Nota 2 12 2 2 3" xfId="11314" xr:uid="{B7677765-0323-4AD4-A88A-4F2F125C7266}"/>
    <cellStyle name="Nota 2 12 2 2 4" xfId="16604" xr:uid="{04290E6A-2D92-4FC9-9220-B7F54C137533}"/>
    <cellStyle name="Nota 2 12 2 3" xfId="5576" xr:uid="{EB2B59CA-3C8F-45A0-B1C5-BF93B16ACEFD}"/>
    <cellStyle name="Nota 2 12 2 3 2" xfId="12284" xr:uid="{25289BA6-F426-4D09-8519-91C84DCB51AE}"/>
    <cellStyle name="Nota 2 12 2 3 3" xfId="16379" xr:uid="{CAA495C4-4355-4B90-8B7F-08A207DD5756}"/>
    <cellStyle name="Nota 2 12 2 4" xfId="10240" xr:uid="{6BC9FC1E-E7DD-4FFB-9A73-2EA23FD1AA73}"/>
    <cellStyle name="Nota 2 12 2 5" xfId="19610" xr:uid="{97A8C33D-C58F-49AE-9595-77EEF790AECE}"/>
    <cellStyle name="Nota 2 12 3" xfId="5577" xr:uid="{1F056274-B8F2-41D9-A973-2222A4FD158B}"/>
    <cellStyle name="Nota 2 12 3 2" xfId="12285" xr:uid="{FE995376-30C3-40DA-B130-8FE874DD0FEE}"/>
    <cellStyle name="Nota 2 12 3 3" xfId="16378" xr:uid="{6EC3E760-1033-4115-A76C-AAC65833853A}"/>
    <cellStyle name="Nota 2 12 4" xfId="9731" xr:uid="{F1CD54AC-EC68-489E-AD87-FF915BFE35E1}"/>
    <cellStyle name="Nota 2 12 5" xfId="19625" xr:uid="{1EA6EB81-B338-4888-81C5-7DF269730B9E}"/>
    <cellStyle name="Nota 2 13" xfId="1357" xr:uid="{EAAB0329-C957-4F77-A9DD-170E25E45FA8}"/>
    <cellStyle name="Nota 2 13 2" xfId="2341" xr:uid="{0DF54CF6-799A-49B5-B0F6-6C3E0D6A0FC0}"/>
    <cellStyle name="Nota 2 13 2 2" xfId="4062" xr:uid="{32C07C63-8539-4D17-B680-98F2920160A2}"/>
    <cellStyle name="Nota 2 13 2 2 2" xfId="5572" xr:uid="{E70D50F1-5104-4F90-8550-D46ABE7725C6}"/>
    <cellStyle name="Nota 2 13 2 2 2 2" xfId="12280" xr:uid="{13240624-DAD7-401B-A198-7F764968C17C}"/>
    <cellStyle name="Nota 2 13 2 2 2 3" xfId="16383" xr:uid="{700FAE44-5CBD-4836-93C5-93F1038878C5}"/>
    <cellStyle name="Nota 2 13 2 2 3" xfId="11315" xr:uid="{B0298457-4160-45FF-885B-D271D44EF7D7}"/>
    <cellStyle name="Nota 2 13 2 2 4" xfId="16212" xr:uid="{DF6D254B-C5D9-46AD-ADCE-8E75F7413927}"/>
    <cellStyle name="Nota 2 13 2 3" xfId="5573" xr:uid="{7FE3AF49-B495-4F44-96B3-2F637F7ED406}"/>
    <cellStyle name="Nota 2 13 2 3 2" xfId="12281" xr:uid="{1EECD665-19AB-45D7-8143-B72079B0FFDD}"/>
    <cellStyle name="Nota 2 13 2 3 3" xfId="16382" xr:uid="{9E37917D-7091-41C8-9FA7-B648C190C2EC}"/>
    <cellStyle name="Nota 2 13 2 4" xfId="10241" xr:uid="{9A278B39-1427-490A-B8CC-0CAFD1F6302D}"/>
    <cellStyle name="Nota 2 13 2 5" xfId="17522" xr:uid="{40405322-F56F-4518-8C5B-F3D6290972D2}"/>
    <cellStyle name="Nota 2 13 3" xfId="5574" xr:uid="{5F4609D2-B308-4C9D-837C-0D1C3B61FED1}"/>
    <cellStyle name="Nota 2 13 3 2" xfId="12282" xr:uid="{58F3D2F1-4F71-490A-A20A-D5D3373995EA}"/>
    <cellStyle name="Nota 2 13 3 3" xfId="16381" xr:uid="{CC1E8F49-65B1-4B0F-B926-F63F91252857}"/>
    <cellStyle name="Nota 2 13 4" xfId="9732" xr:uid="{4CE1C8FB-F97C-49A3-BC4B-E0DC54612682}"/>
    <cellStyle name="Nota 2 13 5" xfId="17541" xr:uid="{299740E1-D28A-4959-B4EF-17989C5B1315}"/>
    <cellStyle name="Nota 2 14" xfId="1358" xr:uid="{0C45E615-8FF0-4D6B-9CAB-18C43A386EFB}"/>
    <cellStyle name="Nota 2 14 2" xfId="2342" xr:uid="{D3FE7CC9-3E4B-4D39-9DA7-FFD3CA05CF39}"/>
    <cellStyle name="Nota 2 14 2 2" xfId="4063" xr:uid="{4EF55869-F79F-40E6-82A7-27F7BACBF3ED}"/>
    <cellStyle name="Nota 2 14 2 2 2" xfId="5569" xr:uid="{B68B986F-A94B-4E9C-AEDC-469CC6A84E48}"/>
    <cellStyle name="Nota 2 14 2 2 2 2" xfId="12277" xr:uid="{DFBB7BAA-C0D1-4FC8-BC20-86171723E481}"/>
    <cellStyle name="Nota 2 14 2 2 2 3" xfId="16386" xr:uid="{1EAF0718-2C35-49C4-8999-BC5523AE8656}"/>
    <cellStyle name="Nota 2 14 2 2 3" xfId="11316" xr:uid="{D7078114-79CA-4B6C-A218-07458DE515DA}"/>
    <cellStyle name="Nota 2 14 2 2 4" xfId="17492" xr:uid="{701E1D11-3DC2-4BA2-B36A-225C598FD239}"/>
    <cellStyle name="Nota 2 14 2 3" xfId="5570" xr:uid="{44CF99A8-1ACC-46E2-961F-EEB4A129B788}"/>
    <cellStyle name="Nota 2 14 2 3 2" xfId="12278" xr:uid="{F3E7C6D7-D7E4-4783-B6CA-6123E2D14462}"/>
    <cellStyle name="Nota 2 14 2 3 3" xfId="16385" xr:uid="{BE30A01B-BE42-49E4-8315-8D6E421AD8FC}"/>
    <cellStyle name="Nota 2 14 2 4" xfId="10242" xr:uid="{740C4D25-3CBA-4517-89A8-0EE2B4D40667}"/>
    <cellStyle name="Nota 2 14 2 5" xfId="19642" xr:uid="{CE584116-6258-41BB-88A3-5AFBEC9DC20A}"/>
    <cellStyle name="Nota 2 14 3" xfId="5571" xr:uid="{DD9209FE-D0B6-4B03-9836-E19AC590C073}"/>
    <cellStyle name="Nota 2 14 3 2" xfId="12279" xr:uid="{F810DC52-AE57-4550-9456-75C9B4E26208}"/>
    <cellStyle name="Nota 2 14 3 3" xfId="16384" xr:uid="{DE197193-D4C7-400E-BCF9-ED2664AB54A5}"/>
    <cellStyle name="Nota 2 14 4" xfId="9733" xr:uid="{9ADA0547-48D7-4774-8818-6E53FEDD0503}"/>
    <cellStyle name="Nota 2 14 5" xfId="19660" xr:uid="{25C80558-30CD-431F-814C-04F7DC2FFC8D}"/>
    <cellStyle name="Nota 2 15" xfId="1359" xr:uid="{A5E7FFA5-DBDA-4383-A522-31A479F0EB39}"/>
    <cellStyle name="Nota 2 15 2" xfId="2343" xr:uid="{6592F02C-B7DE-481B-A50F-BB473EE4A8B3}"/>
    <cellStyle name="Nota 2 15 2 2" xfId="4064" xr:uid="{16C04A2C-0A58-4B95-9275-B1539B04279B}"/>
    <cellStyle name="Nota 2 15 2 2 2" xfId="5566" xr:uid="{413C8D6E-65B7-4939-82ED-C946FE717410}"/>
    <cellStyle name="Nota 2 15 2 2 2 2" xfId="12274" xr:uid="{D6164F54-B33A-46DC-AD89-DA2CFAB86A97}"/>
    <cellStyle name="Nota 2 15 2 2 2 3" xfId="16389" xr:uid="{49769E83-016C-4118-A1AC-7D4836EEEADA}"/>
    <cellStyle name="Nota 2 15 2 2 3" xfId="11317" xr:uid="{CA33A547-3186-45AF-9321-07F74B3223C3}"/>
    <cellStyle name="Nota 2 15 2 2 4" xfId="17575" xr:uid="{E0E07C87-E4E7-47CC-BDB2-8719AEC8F4F1}"/>
    <cellStyle name="Nota 2 15 2 3" xfId="5567" xr:uid="{03FEEE2B-0233-4147-A21D-CBF3F71CD954}"/>
    <cellStyle name="Nota 2 15 2 3 2" xfId="12275" xr:uid="{B057C124-A327-42FB-9B1F-B6B4FE92547F}"/>
    <cellStyle name="Nota 2 15 2 3 3" xfId="16388" xr:uid="{04BFB342-E4F5-46DA-9521-8C8D73BFA901}"/>
    <cellStyle name="Nota 2 15 2 4" xfId="10243" xr:uid="{6D6FC2D9-98C2-4AF2-ADAE-07D3AE01F39D}"/>
    <cellStyle name="Nota 2 15 2 5" xfId="17605" xr:uid="{4D648721-889C-4964-A691-5C5D480C9229}"/>
    <cellStyle name="Nota 2 15 3" xfId="5568" xr:uid="{0BA0A43C-985D-4445-84BC-63655872220B}"/>
    <cellStyle name="Nota 2 15 3 2" xfId="12276" xr:uid="{D149D962-5B9E-44F4-993C-C78496334215}"/>
    <cellStyle name="Nota 2 15 3 3" xfId="16387" xr:uid="{3BAC96F6-EF39-41AF-BC45-50B66AC5D44C}"/>
    <cellStyle name="Nota 2 15 4" xfId="9734" xr:uid="{27389425-A072-4C8A-BE79-C0F3CA713C26}"/>
    <cellStyle name="Nota 2 15 5" xfId="17624" xr:uid="{050C7E86-41EE-4E64-933D-00017B0EDDCB}"/>
    <cellStyle name="Nota 2 16" xfId="1360" xr:uid="{0F13839F-FD4A-4E7D-B523-9424A9F030F2}"/>
    <cellStyle name="Nota 2 16 2" xfId="2344" xr:uid="{43CDAA1C-2F80-46FB-B7E8-F86E589F1A45}"/>
    <cellStyle name="Nota 2 16 2 2" xfId="4065" xr:uid="{27A785EA-971B-46B7-972E-5C53F298B6F2}"/>
    <cellStyle name="Nota 2 16 2 2 2" xfId="5563" xr:uid="{9BC75BDE-A0F0-4B9C-A70C-33275F17453A}"/>
    <cellStyle name="Nota 2 16 2 2 2 2" xfId="12271" xr:uid="{CD8549E3-2EAD-4EF6-862A-630725910751}"/>
    <cellStyle name="Nota 2 16 2 2 2 3" xfId="16393" xr:uid="{888266F0-B206-40F8-9C0C-23715B3A83CD}"/>
    <cellStyle name="Nota 2 16 2 2 3" xfId="11318" xr:uid="{BFE6ECE4-26D8-4FD7-AE4A-894A7660EB32}"/>
    <cellStyle name="Nota 2 16 2 2 4" xfId="17493" xr:uid="{9E2AE9B6-EFEA-4E25-8EBD-95A137B77152}"/>
    <cellStyle name="Nota 2 16 2 3" xfId="5564" xr:uid="{C012B17F-A209-4C7B-81A5-726D996D1309}"/>
    <cellStyle name="Nota 2 16 2 3 2" xfId="12272" xr:uid="{72173252-8CCA-428B-A310-B8F235F33BEC}"/>
    <cellStyle name="Nota 2 16 2 3 3" xfId="16391" xr:uid="{F5035637-5C64-4BE8-989E-C62A767295CC}"/>
    <cellStyle name="Nota 2 16 2 4" xfId="10244" xr:uid="{6A53244D-DD52-45E9-A01E-89049AAB245F}"/>
    <cellStyle name="Nota 2 16 2 5" xfId="18789" xr:uid="{A55BE10B-A5A7-47FC-9209-9EC6DB0B3107}"/>
    <cellStyle name="Nota 2 16 3" xfId="5565" xr:uid="{E86C2F47-1AD3-41B5-893A-99806B9CFA9F}"/>
    <cellStyle name="Nota 2 16 3 2" xfId="12273" xr:uid="{A001D2AC-F998-4544-A514-9311426F4A83}"/>
    <cellStyle name="Nota 2 16 3 3" xfId="16390" xr:uid="{F4594A58-8499-47BC-9AD6-2FF5DA7DC8A4}"/>
    <cellStyle name="Nota 2 16 4" xfId="9735" xr:uid="{27BC72FB-6F54-4359-AF0C-8AC8FDE8F41B}"/>
    <cellStyle name="Nota 2 16 5" xfId="18797" xr:uid="{DBB5FC4E-6A07-40DA-89FF-BE6F37E3CB1A}"/>
    <cellStyle name="Nota 2 17" xfId="1361" xr:uid="{8C38E4B7-2539-44E7-8420-0C55228A9D13}"/>
    <cellStyle name="Nota 2 17 2" xfId="2345" xr:uid="{2ECFF3B4-B535-4194-97E8-18BEFA8A3986}"/>
    <cellStyle name="Nota 2 17 2 2" xfId="4066" xr:uid="{F9977FFD-C52C-4D1D-BC92-672B5FABBA06}"/>
    <cellStyle name="Nota 2 17 2 2 2" xfId="5560" xr:uid="{A56439F0-F6D5-4420-81BD-D8F8E0CBC5A8}"/>
    <cellStyle name="Nota 2 17 2 2 2 2" xfId="12268" xr:uid="{F6349C6A-0393-4B24-83FD-18E54C86EC2A}"/>
    <cellStyle name="Nota 2 17 2 2 2 3" xfId="16399" xr:uid="{43F14FD8-CB5C-48FA-91B0-4DF6A389052F}"/>
    <cellStyle name="Nota 2 17 2 2 3" xfId="11319" xr:uid="{C549AF8B-9A41-4345-95C4-B51F25344CED}"/>
    <cellStyle name="Nota 2 17 2 2 4" xfId="17576" xr:uid="{CE2161E5-879D-435F-AAB5-5A99A9DFDE5B}"/>
    <cellStyle name="Nota 2 17 2 3" xfId="5561" xr:uid="{12AC3C28-B2A2-49BE-9FF4-66B95256810C}"/>
    <cellStyle name="Nota 2 17 2 3 2" xfId="12269" xr:uid="{B6DDC7E3-88C7-4025-90E2-DBA2551E4019}"/>
    <cellStyle name="Nota 2 17 2 3 3" xfId="16397" xr:uid="{C9CD683A-BFB2-487B-80BC-3BC55AD653C8}"/>
    <cellStyle name="Nota 2 17 2 4" xfId="10245" xr:uid="{CF01BAD8-BF9F-422A-A437-86A1AEFF7466}"/>
    <cellStyle name="Nota 2 17 2 5" xfId="19611" xr:uid="{983667C9-7AA4-489C-9024-C2A90FC03B3E}"/>
    <cellStyle name="Nota 2 17 3" xfId="5562" xr:uid="{B64C7EDE-84E9-47B9-A1D3-26207AA423DD}"/>
    <cellStyle name="Nota 2 17 3 2" xfId="12270" xr:uid="{E0F3C37C-EEC1-4335-A8BC-A50A5D6C57FA}"/>
    <cellStyle name="Nota 2 17 3 3" xfId="16395" xr:uid="{FD638416-2FC4-4E95-B287-1F630E7A7C51}"/>
    <cellStyle name="Nota 2 17 4" xfId="9736" xr:uid="{42C5FE8F-F3E8-45EF-A8DF-3F2E3FA14106}"/>
    <cellStyle name="Nota 2 17 5" xfId="19626" xr:uid="{F85104C9-95A6-4B5F-8256-B0F97F0190C1}"/>
    <cellStyle name="Nota 2 18" xfId="1362" xr:uid="{A5150107-A5D2-4EA7-92F0-01D0C0DD2A24}"/>
    <cellStyle name="Nota 2 18 2" xfId="2346" xr:uid="{3FECDBB3-6655-43A5-ADFE-D9F64DA5D634}"/>
    <cellStyle name="Nota 2 18 2 2" xfId="4924" xr:uid="{99B573E6-9541-4DE9-A391-1A15BBEF13CE}"/>
    <cellStyle name="Nota 2 18 2 2 2" xfId="5557" xr:uid="{36231CD8-C4BD-4746-A699-4AC3BE5D84AA}"/>
    <cellStyle name="Nota 2 18 2 2 2 2" xfId="12265" xr:uid="{EEE72F08-4D9A-4DD6-A077-537A3C97DBC0}"/>
    <cellStyle name="Nota 2 18 2 2 2 3" xfId="16402" xr:uid="{11719D46-C161-48CB-8269-50F1F0E1156B}"/>
    <cellStyle name="Nota 2 18 2 2 3" xfId="11644" xr:uid="{0CC29FC3-173D-4A79-9E05-5B791B54C590}"/>
    <cellStyle name="Nota 2 18 2 2 4" xfId="17550" xr:uid="{E5493B9D-BF36-40B1-8F2F-4CAEEF81F54D}"/>
    <cellStyle name="Nota 2 18 2 3" xfId="4067" xr:uid="{62487E52-E7E0-48C4-B297-1D035152982F}"/>
    <cellStyle name="Nota 2 18 2 3 2" xfId="5556" xr:uid="{47E5699D-25AD-4234-821F-D96964EBFFC6}"/>
    <cellStyle name="Nota 2 18 2 3 2 2" xfId="12264" xr:uid="{9872DA24-87F7-4C37-B453-B9C872C11547}"/>
    <cellStyle name="Nota 2 18 2 3 2 3" xfId="16403" xr:uid="{A03553A8-BE62-4B90-8522-E3ADA29989D6}"/>
    <cellStyle name="Nota 2 18 2 3 3" xfId="11320" xr:uid="{703F615D-B066-40B0-973C-1B3B744A187C}"/>
    <cellStyle name="Nota 2 18 2 3 4" xfId="16603" xr:uid="{F1982CF8-964F-462A-9260-AF0BF08CD5D6}"/>
    <cellStyle name="Nota 2 18 2 4" xfId="5558" xr:uid="{130602E4-5D80-494F-8B2B-65B4F9C4DE3A}"/>
    <cellStyle name="Nota 2 18 2 4 2" xfId="12266" xr:uid="{04270A28-C8F2-4FC7-9C13-DF53DBACE461}"/>
    <cellStyle name="Nota 2 18 2 4 3" xfId="16401" xr:uid="{9512857D-53DE-401E-8DF6-071686217A06}"/>
    <cellStyle name="Nota 2 18 2 5" xfId="10246" xr:uid="{93D6223E-97B1-4EA3-915B-FCEF0A52C350}"/>
    <cellStyle name="Nota 2 18 2 6" xfId="17523" xr:uid="{F8539588-77D0-4EEB-BBB0-641BEDDA4D63}"/>
    <cellStyle name="Nota 2 18 3" xfId="4428" xr:uid="{FE487604-BF01-4875-976E-9043D4877E13}"/>
    <cellStyle name="Nota 2 18 3 2" xfId="5555" xr:uid="{6C156DB1-C390-4CBB-8581-B1D083323A0A}"/>
    <cellStyle name="Nota 2 18 3 2 2" xfId="12263" xr:uid="{9A47E077-FA9C-4846-8570-AAEC78529575}"/>
    <cellStyle name="Nota 2 18 3 2 3" xfId="16404" xr:uid="{05E63ABB-026F-477E-B54B-40E244168664}"/>
    <cellStyle name="Nota 2 18 3 3" xfId="11387" xr:uid="{0F14C557-92D9-4B46-8A8E-F3B438506095}"/>
    <cellStyle name="Nota 2 18 3 4" xfId="16578" xr:uid="{6B301311-39DD-4157-A271-4B71B389429F}"/>
    <cellStyle name="Nota 2 18 4" xfId="3499" xr:uid="{F853CFEF-F0F9-4CBB-B50E-87388DDC1C3C}"/>
    <cellStyle name="Nota 2 18 4 2" xfId="5554" xr:uid="{D3A9C33C-2CF3-4677-B77E-732AFBD1451B}"/>
    <cellStyle name="Nota 2 18 4 2 2" xfId="12262" xr:uid="{36F06F9B-2007-4266-9B59-19E94292DFE1}"/>
    <cellStyle name="Nota 2 18 4 2 3" xfId="16405" xr:uid="{DFEE29D0-1054-4981-B2AF-BD19F4209275}"/>
    <cellStyle name="Nota 2 18 4 3" xfId="10991" xr:uid="{ABB25AAC-8EB4-4701-8061-97E6A8054805}"/>
    <cellStyle name="Nota 2 18 4 4" xfId="18108" xr:uid="{6A7EBE45-161C-49E1-9614-587F3C399EBD}"/>
    <cellStyle name="Nota 2 18 5" xfId="5559" xr:uid="{C96E762F-8A6D-421F-AA3E-A804788E87C6}"/>
    <cellStyle name="Nota 2 18 5 2" xfId="12267" xr:uid="{8DE41BB7-53AF-4DC7-9729-8A7A97F45DE3}"/>
    <cellStyle name="Nota 2 18 5 3" xfId="16400" xr:uid="{83B3BB19-4D38-4A4C-9DFF-0188741B9615}"/>
    <cellStyle name="Nota 2 18 6" xfId="9737" xr:uid="{B59A0E85-168E-4939-B51D-1E2AA1F7712D}"/>
    <cellStyle name="Nota 2 18 7" xfId="17542" xr:uid="{A5FE1D6D-B503-4982-A1E5-652A9C3B3CF4}"/>
    <cellStyle name="Nota 2 2" xfId="1363" xr:uid="{B66FC711-B32A-44FF-AF18-EDA51C74B833}"/>
    <cellStyle name="Nota 2 2 2" xfId="2347" xr:uid="{F2A9E78D-1BE7-4DAB-8D95-3FE6FA8D211B}"/>
    <cellStyle name="Nota 2 2 2 2" xfId="4068" xr:uid="{C7CB3F73-8843-45D2-B750-B2AC8702C8DC}"/>
    <cellStyle name="Nota 2 2 2 2 2" xfId="5551" xr:uid="{94B6FB0B-2074-47D5-8987-5228BD0979D9}"/>
    <cellStyle name="Nota 2 2 2 2 2 2" xfId="12259" xr:uid="{E543D22F-A8CD-4736-B9F7-D46A80B91314}"/>
    <cellStyle name="Nota 2 2 2 2 2 3" xfId="16408" xr:uid="{7E4BBC8B-DAB7-4BB5-918A-0AB108F8E46E}"/>
    <cellStyle name="Nota 2 2 2 2 3" xfId="11321" xr:uid="{2B527DE8-1B2A-4971-97D2-9A4AE1FF5C25}"/>
    <cellStyle name="Nota 2 2 2 2 4" xfId="16602" xr:uid="{2333BAF7-E5D8-4C6C-AC66-46F132F1DFCF}"/>
    <cellStyle name="Nota 2 2 2 3" xfId="5552" xr:uid="{790FF057-A088-4ABA-A326-7555CF2BE5E1}"/>
    <cellStyle name="Nota 2 2 2 3 2" xfId="12260" xr:uid="{6C39949F-C30E-447F-A789-6BE82A7A2718}"/>
    <cellStyle name="Nota 2 2 2 3 3" xfId="16407" xr:uid="{19AB7C77-1DF0-44A8-A0EC-851F233C6347}"/>
    <cellStyle name="Nota 2 2 2 4" xfId="10247" xr:uid="{1484A6C9-8B3A-49AD-BA8B-02E7B0C1E19A}"/>
    <cellStyle name="Nota 2 2 2 5" xfId="19643" xr:uid="{A6657707-C3FE-4C05-8CDE-A8A59AF0693C}"/>
    <cellStyle name="Nota 2 2 3" xfId="5553" xr:uid="{A61A4F86-3724-4BB0-B1D2-B8ECF4D8B1AA}"/>
    <cellStyle name="Nota 2 2 3 2" xfId="12261" xr:uid="{752D0D3C-BA37-4D49-B726-890DE6D0234D}"/>
    <cellStyle name="Nota 2 2 3 3" xfId="16406" xr:uid="{B19B4788-2512-49ED-B395-61A580DAEC38}"/>
    <cellStyle name="Nota 2 2 4" xfId="9738" xr:uid="{E386BF00-86A3-487D-B6B0-F17854EE51C3}"/>
    <cellStyle name="Nota 2 2 5" xfId="19661" xr:uid="{E5F28A94-62C8-4AF5-9D49-CB22DADE8975}"/>
    <cellStyle name="Nota 2 3" xfId="1364" xr:uid="{C8F9EBFA-9B9C-4444-9B81-66694686A4D3}"/>
    <cellStyle name="Nota 2 3 2" xfId="2348" xr:uid="{6D2C43FC-9470-47AE-9109-24E85B61CC31}"/>
    <cellStyle name="Nota 2 3 2 2" xfId="4069" xr:uid="{898DDD3F-53A4-45C8-B80D-66D1E207DC30}"/>
    <cellStyle name="Nota 2 3 2 2 2" xfId="5548" xr:uid="{6DF318F0-FAA7-4278-8E66-419EB608AD5D}"/>
    <cellStyle name="Nota 2 3 2 2 2 2" xfId="12256" xr:uid="{356D05CA-8E19-41D9-8389-8DD7C9236220}"/>
    <cellStyle name="Nota 2 3 2 2 2 3" xfId="16411" xr:uid="{E8918148-EC3E-4631-BEE3-28EBA5D59796}"/>
    <cellStyle name="Nota 2 3 2 2 3" xfId="11322" xr:uid="{F9F2BBF5-39B5-4F56-8BA3-C659F1D374E7}"/>
    <cellStyle name="Nota 2 3 2 2 4" xfId="17490" xr:uid="{A107B306-2359-4903-B98E-ADA1AF7E1019}"/>
    <cellStyle name="Nota 2 3 2 3" xfId="5549" xr:uid="{BCC57534-9724-412C-9E69-B4FA44902DC5}"/>
    <cellStyle name="Nota 2 3 2 3 2" xfId="12257" xr:uid="{B7A5E41B-77DE-4B4E-8B0C-AF4760425A83}"/>
    <cellStyle name="Nota 2 3 2 3 3" xfId="16410" xr:uid="{B87448D4-BD35-490F-AE9C-F79B40AB4568}"/>
    <cellStyle name="Nota 2 3 2 4" xfId="10248" xr:uid="{309019DE-352B-42F3-85BA-2826565DD141}"/>
    <cellStyle name="Nota 2 3 2 5" xfId="17606" xr:uid="{40C64A88-0E6F-424D-9683-9492FCAC8230}"/>
    <cellStyle name="Nota 2 3 3" xfId="5550" xr:uid="{4BF6F0C3-4130-400A-B210-099EE9F94C52}"/>
    <cellStyle name="Nota 2 3 3 2" xfId="12258" xr:uid="{28841805-A553-4B25-AD39-FCA9A0F6E6E0}"/>
    <cellStyle name="Nota 2 3 3 3" xfId="16409" xr:uid="{B22B234D-5E69-4E64-BF3B-6FE821D791AC}"/>
    <cellStyle name="Nota 2 3 4" xfId="9739" xr:uid="{3E518B12-FB1A-4459-BAD3-CE2E030823EB}"/>
    <cellStyle name="Nota 2 3 5" xfId="17625" xr:uid="{74DD2D3A-6F78-420D-B006-E0BADECB1643}"/>
    <cellStyle name="Nota 2 4" xfId="1365" xr:uid="{FDE5F5B4-4041-4200-883E-93BEEF77B022}"/>
    <cellStyle name="Nota 2 4 2" xfId="2349" xr:uid="{BB6788DA-CD4E-44FC-82FE-CFB4AED1F379}"/>
    <cellStyle name="Nota 2 4 2 2" xfId="4070" xr:uid="{CC659B14-DC89-46AE-B3F9-D4EB468CB690}"/>
    <cellStyle name="Nota 2 4 2 2 2" xfId="5545" xr:uid="{50D00345-2E55-464F-B117-CD32A0B0D788}"/>
    <cellStyle name="Nota 2 4 2 2 2 2" xfId="12253" xr:uid="{7F14B4CB-6AE2-4053-887C-8827B67EAC1A}"/>
    <cellStyle name="Nota 2 4 2 2 2 3" xfId="16414" xr:uid="{3E93AFF3-06B8-4052-AB37-C0F566979CF9}"/>
    <cellStyle name="Nota 2 4 2 2 3" xfId="11323" xr:uid="{F61A8E0A-F69E-4292-A0C7-974043CAE19C}"/>
    <cellStyle name="Nota 2 4 2 2 4" xfId="17573" xr:uid="{CE45C09F-B0DA-4384-B47E-DB5E7D724050}"/>
    <cellStyle name="Nota 2 4 2 3" xfId="5546" xr:uid="{157B272A-4714-4492-B0EB-A7162A51585D}"/>
    <cellStyle name="Nota 2 4 2 3 2" xfId="12254" xr:uid="{8EC0E09D-D876-431E-B6F5-A36D2915C33C}"/>
    <cellStyle name="Nota 2 4 2 3 3" xfId="16413" xr:uid="{3F058398-753B-4723-912B-9CFC47CD6854}"/>
    <cellStyle name="Nota 2 4 2 4" xfId="10249" xr:uid="{D2315E80-6F1D-4F39-A896-63EA526D0B06}"/>
    <cellStyle name="Nota 2 4 2 5" xfId="16643" xr:uid="{BD1D666B-5FF5-48D8-B970-F5BFE88ED7A4}"/>
    <cellStyle name="Nota 2 4 3" xfId="5547" xr:uid="{DC8C14CE-6AE8-40D0-8C85-752EBBC39BBD}"/>
    <cellStyle name="Nota 2 4 3 2" xfId="12255" xr:uid="{B5E11AC5-C97C-467B-BE49-F0763FBFE637}"/>
    <cellStyle name="Nota 2 4 3 3" xfId="16412" xr:uid="{DEE43570-2ABC-4D81-9686-A439C5363AC5}"/>
    <cellStyle name="Nota 2 4 4" xfId="9740" xr:uid="{B9EB02BA-2FA4-41C2-9DE0-88CB71F166E1}"/>
    <cellStyle name="Nota 2 4 5" xfId="16660" xr:uid="{A83C4957-9F6A-4F03-B117-6A927A51AB49}"/>
    <cellStyle name="Nota 2 5" xfId="1366" xr:uid="{12BD8814-A029-4B2D-9BC1-B6191698EF8C}"/>
    <cellStyle name="Nota 2 5 2" xfId="2350" xr:uid="{BAB6A149-D7D4-47D2-BA93-62A4D8590046}"/>
    <cellStyle name="Nota 2 5 2 2" xfId="4071" xr:uid="{2CF891FF-5A24-4BF7-8D35-76B09124EF41}"/>
    <cellStyle name="Nota 2 5 2 2 2" xfId="5542" xr:uid="{3797AB4A-7DCF-4A8C-B8B6-C38E8B8F3AF7}"/>
    <cellStyle name="Nota 2 5 2 2 2 2" xfId="12250" xr:uid="{A35D09EB-57F9-48B3-B1F0-6C65EE0F5B85}"/>
    <cellStyle name="Nota 2 5 2 2 2 3" xfId="16417" xr:uid="{EE4B3E56-29F6-4676-89CC-64C0640D0E0A}"/>
    <cellStyle name="Nota 2 5 2 2 3" xfId="11324" xr:uid="{B421E5AB-928B-4152-A807-B5706632A11D}"/>
    <cellStyle name="Nota 2 5 2 2 4" xfId="17491" xr:uid="{65549446-34AB-4E88-8F8E-7B176F8A1ADB}"/>
    <cellStyle name="Nota 2 5 2 3" xfId="5543" xr:uid="{95414954-5F6D-43D9-B633-3BA77BE11C97}"/>
    <cellStyle name="Nota 2 5 2 3 2" xfId="12251" xr:uid="{06197599-C257-41BF-86BE-0BC6E7D1746A}"/>
    <cellStyle name="Nota 2 5 2 3 3" xfId="16416" xr:uid="{9034D777-752E-4B0D-9F80-DEF6BA8413FB}"/>
    <cellStyle name="Nota 2 5 2 4" xfId="10250" xr:uid="{0918EF03-91C0-4853-B8BC-7F59FC5F6627}"/>
    <cellStyle name="Nota 2 5 2 5" xfId="16642" xr:uid="{89248B93-087F-43DD-A8F3-F9D0D9DC621F}"/>
    <cellStyle name="Nota 2 5 3" xfId="5544" xr:uid="{5CC6C4F8-3B88-42C4-A696-F70CD0F709D7}"/>
    <cellStyle name="Nota 2 5 3 2" xfId="12252" xr:uid="{1457271D-D5C0-4080-A407-D52BA23AEB02}"/>
    <cellStyle name="Nota 2 5 3 3" xfId="16415" xr:uid="{CB32BFA1-AA4A-4543-9CA2-780171DFA483}"/>
    <cellStyle name="Nota 2 5 4" xfId="9741" xr:uid="{23E81413-F424-4425-8651-726A69A103C7}"/>
    <cellStyle name="Nota 2 5 5" xfId="16659" xr:uid="{44119934-22D8-4586-8322-12DBBC39B774}"/>
    <cellStyle name="Nota 2 6" xfId="1367" xr:uid="{234DB2B5-EC72-47EB-9FF6-205EFA11EAF4}"/>
    <cellStyle name="Nota 2 6 2" xfId="2351" xr:uid="{FF7F191B-3059-49B3-A97D-74C7A86FCAED}"/>
    <cellStyle name="Nota 2 6 2 2" xfId="4072" xr:uid="{AE3FDEFC-3806-4F6F-A52E-14943F61A701}"/>
    <cellStyle name="Nota 2 6 2 2 2" xfId="5539" xr:uid="{6CA5DBD8-3090-4C59-BE52-4DFCBC2BAD44}"/>
    <cellStyle name="Nota 2 6 2 2 2 2" xfId="12247" xr:uid="{6B2E843A-F37B-44ED-A127-45AEEE616001}"/>
    <cellStyle name="Nota 2 6 2 2 2 3" xfId="16421" xr:uid="{D345C386-3A23-4EE6-B96B-DBE2C5FDCB0D}"/>
    <cellStyle name="Nota 2 6 2 2 3" xfId="11325" xr:uid="{2D0422B3-3689-4969-8A8B-DFDF88AA68FE}"/>
    <cellStyle name="Nota 2 6 2 2 4" xfId="17574" xr:uid="{B5797DB7-3D70-4CF9-9367-B6FBAB37EAD2}"/>
    <cellStyle name="Nota 2 6 2 3" xfId="5540" xr:uid="{64305802-2A19-4128-80D4-805892205FDE}"/>
    <cellStyle name="Nota 2 6 2 3 2" xfId="12248" xr:uid="{093FF009-7438-409F-AC79-39A049C4446D}"/>
    <cellStyle name="Nota 2 6 2 3 3" xfId="16419" xr:uid="{967E1D21-7741-452A-A4B9-9193C0671A19}"/>
    <cellStyle name="Nota 2 6 2 4" xfId="10251" xr:uid="{70B2E0DA-8EAF-4641-8DEE-1D0B395E6404}"/>
    <cellStyle name="Nota 2 6 2 5" xfId="19608" xr:uid="{FC824340-16AB-4123-A7C3-10CC2C1AA8B4}"/>
    <cellStyle name="Nota 2 6 3" xfId="5541" xr:uid="{FAD29881-E840-4E7F-A1A4-32A39267F9A2}"/>
    <cellStyle name="Nota 2 6 3 2" xfId="12249" xr:uid="{22221F69-677F-4376-B2A3-8C371D82A8AA}"/>
    <cellStyle name="Nota 2 6 3 3" xfId="16418" xr:uid="{9A817D92-2E5C-480C-8ADA-0C569F323218}"/>
    <cellStyle name="Nota 2 6 4" xfId="9742" xr:uid="{7912DAD9-36EC-481C-BEA6-A37C501BCA0A}"/>
    <cellStyle name="Nota 2 6 5" xfId="19624" xr:uid="{1D4B62D3-A982-4C2A-9582-225D5D7F6DC6}"/>
    <cellStyle name="Nota 2 7" xfId="1368" xr:uid="{9E1A30FE-B580-4873-878F-F50FCA48A185}"/>
    <cellStyle name="Nota 2 7 2" xfId="2352" xr:uid="{844B442F-EFBE-4B8B-98E4-8F5289EE7FE4}"/>
    <cellStyle name="Nota 2 7 2 2" xfId="4073" xr:uid="{45F2CB2E-BE88-445A-98A4-331CA7FFED44}"/>
    <cellStyle name="Nota 2 7 2 2 2" xfId="5536" xr:uid="{E2E81675-5578-4517-970C-2F83A05A1931}"/>
    <cellStyle name="Nota 2 7 2 2 2 2" xfId="12244" xr:uid="{1F80DF5F-3DB6-43AF-9DCA-FC90DE1FA6FA}"/>
    <cellStyle name="Nota 2 7 2 2 2 3" xfId="16427" xr:uid="{EB7BDF1D-8929-4E26-997B-359E9B529305}"/>
    <cellStyle name="Nota 2 7 2 2 3" xfId="11326" xr:uid="{D97504AB-1C47-4284-92D4-7D4174FE7C9E}"/>
    <cellStyle name="Nota 2 7 2 2 4" xfId="16601" xr:uid="{D7C1EA92-A394-4347-9355-8DE48968A7F1}"/>
    <cellStyle name="Nota 2 7 2 3" xfId="5537" xr:uid="{D94CC1AD-A8CE-41DC-A8FB-D5A70A76F4B8}"/>
    <cellStyle name="Nota 2 7 2 3 2" xfId="12245" xr:uid="{2F0BC8C9-7650-4429-9860-3BBE0A8D082A}"/>
    <cellStyle name="Nota 2 7 2 3 3" xfId="16425" xr:uid="{8BD87606-625C-4E4E-85D6-79818C6CBB6D}"/>
    <cellStyle name="Nota 2 7 2 4" xfId="10252" xr:uid="{5001B435-AEDE-4826-B85C-5EFE1C0554B3}"/>
    <cellStyle name="Nota 2 7 2 5" xfId="17520" xr:uid="{71856E9F-2CF5-4393-B795-079519EAB398}"/>
    <cellStyle name="Nota 2 7 3" xfId="5538" xr:uid="{C01F5726-2B16-4FCA-9554-463A3729D45E}"/>
    <cellStyle name="Nota 2 7 3 2" xfId="12246" xr:uid="{0BC34365-3EA1-4204-9D12-BE876987BCF3}"/>
    <cellStyle name="Nota 2 7 3 3" xfId="16423" xr:uid="{B9F90C4C-18BC-48C6-9714-CC0E7D0CE1E6}"/>
    <cellStyle name="Nota 2 7 4" xfId="9743" xr:uid="{2D01648D-91EA-4F1A-AA0C-C96AAA551B48}"/>
    <cellStyle name="Nota 2 7 5" xfId="17540" xr:uid="{BE32918B-8891-4509-9005-F222092BC2DE}"/>
    <cellStyle name="Nota 2 8" xfId="1369" xr:uid="{C1EAC838-2BE6-4E4A-87B1-AEC563AA8A89}"/>
    <cellStyle name="Nota 2 8 2" xfId="2353" xr:uid="{501D3BF2-31D5-4AAC-9C1D-F10506FC88F3}"/>
    <cellStyle name="Nota 2 8 2 2" xfId="4074" xr:uid="{1989A739-5D57-440E-B7BF-0031BEC806DC}"/>
    <cellStyle name="Nota 2 8 2 2 2" xfId="5533" xr:uid="{CB9AF334-F49C-4111-BC99-2F9ADBA48F97}"/>
    <cellStyle name="Nota 2 8 2 2 2 2" xfId="12241" xr:uid="{E8485A63-1D60-4696-B914-7A612A418557}"/>
    <cellStyle name="Nota 2 8 2 2 2 3" xfId="16430" xr:uid="{45B0CEEF-3E62-4FE4-96D0-6A74B6F45615}"/>
    <cellStyle name="Nota 2 8 2 2 3" xfId="11327" xr:uid="{8869B0AC-623E-438F-8E66-D8F26A1D3A50}"/>
    <cellStyle name="Nota 2 8 2 2 4" xfId="16600" xr:uid="{489B8118-63C2-4075-95D0-92495FAEBDDD}"/>
    <cellStyle name="Nota 2 8 2 3" xfId="5534" xr:uid="{A457650C-6E13-4FD7-AA01-CFE5BC0E6FA7}"/>
    <cellStyle name="Nota 2 8 2 3 2" xfId="12242" xr:uid="{DB598EB6-0A76-467E-96D6-97E256016B1A}"/>
    <cellStyle name="Nota 2 8 2 3 3" xfId="16429" xr:uid="{0363C79F-E891-43DA-A28C-E2E91C99E8F4}"/>
    <cellStyle name="Nota 2 8 2 4" xfId="10253" xr:uid="{BEF1BB29-A37E-4E21-B62A-F9EA6761CBC1}"/>
    <cellStyle name="Nota 2 8 2 5" xfId="19640" xr:uid="{D207F4DE-F037-46E2-8DA9-749E4DD73688}"/>
    <cellStyle name="Nota 2 8 3" xfId="5535" xr:uid="{65A25EE1-13F1-4486-9E86-3ADD0E1F1642}"/>
    <cellStyle name="Nota 2 8 3 2" xfId="12243" xr:uid="{319E3036-D247-4D4E-92FF-25DD94DE8A93}"/>
    <cellStyle name="Nota 2 8 3 3" xfId="16428" xr:uid="{85F6B7AE-1966-468F-AC94-ED0EE823956F}"/>
    <cellStyle name="Nota 2 8 4" xfId="9744" xr:uid="{32176FFF-6101-445D-924B-DDB02DF8BEAA}"/>
    <cellStyle name="Nota 2 8 5" xfId="19659" xr:uid="{5B2AD89F-E42A-46ED-8D20-6A35847D0E3A}"/>
    <cellStyle name="Nota 2 9" xfId="1370" xr:uid="{FD29388D-A981-40AE-9721-3421641C2928}"/>
    <cellStyle name="Nota 2 9 2" xfId="2354" xr:uid="{C10A829E-3A0C-4C71-82C6-0C5C96491DA8}"/>
    <cellStyle name="Nota 2 9 2 2" xfId="4075" xr:uid="{122EACB4-E7C7-48F3-9E51-A3214CB8D28D}"/>
    <cellStyle name="Nota 2 9 2 2 2" xfId="5530" xr:uid="{E29FE4E2-CA52-4D96-A59C-385B9BBDF220}"/>
    <cellStyle name="Nota 2 9 2 2 2 2" xfId="12238" xr:uid="{0ABD0419-0EE2-4105-9B7A-E160D556DCFA}"/>
    <cellStyle name="Nota 2 9 2 2 2 3" xfId="16433" xr:uid="{BE89C268-949A-4CA4-8D55-2A7806E47076}"/>
    <cellStyle name="Nota 2 9 2 2 3" xfId="11328" xr:uid="{D84734C0-CBE4-4AAE-8C51-E9B53C66ED60}"/>
    <cellStyle name="Nota 2 9 2 2 4" xfId="17488" xr:uid="{59C3CB19-4765-4B2D-8709-6A1EAAA3EFFB}"/>
    <cellStyle name="Nota 2 9 2 3" xfId="5531" xr:uid="{41212F47-BF3E-42B3-8649-5BCBC5EC2041}"/>
    <cellStyle name="Nota 2 9 2 3 2" xfId="12239" xr:uid="{857B8C5E-F225-45FB-AD06-DF2C35EEF9E5}"/>
    <cellStyle name="Nota 2 9 2 3 3" xfId="16432" xr:uid="{806CB48C-C93A-4826-AAF6-94CE4997C787}"/>
    <cellStyle name="Nota 2 9 2 4" xfId="10254" xr:uid="{D5135B8D-AB98-4DA7-9417-26E914C81E2E}"/>
    <cellStyle name="Nota 2 9 2 5" xfId="17603" xr:uid="{D2802A09-9CAF-43EA-8098-7D269FD7953E}"/>
    <cellStyle name="Nota 2 9 3" xfId="5532" xr:uid="{B9399803-86F4-4935-9E32-14BB1376D4AB}"/>
    <cellStyle name="Nota 2 9 3 2" xfId="12240" xr:uid="{DF6AE533-6B53-40E1-BECB-8090C15A4F30}"/>
    <cellStyle name="Nota 2 9 3 3" xfId="16431" xr:uid="{44638CBF-187F-4132-A563-585542FB8801}"/>
    <cellStyle name="Nota 2 9 4" xfId="9745" xr:uid="{63F1A455-6B81-4EDD-9B4C-FAF1F3E0CF87}"/>
    <cellStyle name="Nota 2 9 5" xfId="17623" xr:uid="{B1DB4D1D-B7A4-4FEB-B95F-22EAE544E960}"/>
    <cellStyle name="Nota 20" xfId="1371" xr:uid="{81032F1B-5106-415C-8707-E4104B5CF349}"/>
    <cellStyle name="Nota 21" xfId="1372" xr:uid="{576884FC-8568-4B8C-BDEF-51CEE75A7990}"/>
    <cellStyle name="Nota 22" xfId="1373" xr:uid="{381CCA02-5689-4A15-A4B4-25167B5BC182}"/>
    <cellStyle name="Nota 23" xfId="1374" xr:uid="{5D2034B5-8CA6-4959-9233-761A567465F4}"/>
    <cellStyle name="Nota 24" xfId="1375" xr:uid="{8742594E-15FF-46E4-98A0-9D62DD5A453F}"/>
    <cellStyle name="Nota 25" xfId="1376" xr:uid="{0B689761-25C2-4CEE-93EC-41A4DE2D001D}"/>
    <cellStyle name="Nota 26" xfId="1377" xr:uid="{18D136C5-72A7-40BE-91D7-6CB5AE0211EF}"/>
    <cellStyle name="Nota 27" xfId="1378" xr:uid="{13FC71B7-5E62-4AA9-BA5B-201E455B262B}"/>
    <cellStyle name="Nota 3" xfId="1379" xr:uid="{9E0E6100-4BC7-4671-87DC-F06B46F30851}"/>
    <cellStyle name="Nota 3 2" xfId="1380" xr:uid="{CB4D926F-4648-4C73-977D-978E2F0B1CE3}"/>
    <cellStyle name="Nota 3 2 2" xfId="2355" xr:uid="{134C583E-2221-453D-B035-4D09AE3CBDAA}"/>
    <cellStyle name="Nota 3 2 2 2" xfId="4925" xr:uid="{246CA54E-383E-47A6-9A50-8982CBD3EA24}"/>
    <cellStyle name="Nota 3 2 2 2 2" xfId="5522" xr:uid="{71BA2F74-3C58-4780-B550-AB3FD988E4BF}"/>
    <cellStyle name="Nota 3 2 2 2 2 2" xfId="12230" xr:uid="{A28EEA91-994B-4661-BABC-EB747C27CF68}"/>
    <cellStyle name="Nota 3 2 2 2 2 3" xfId="16436" xr:uid="{1094282F-3E40-468A-8FBC-C29453094357}"/>
    <cellStyle name="Nota 3 2 2 2 3" xfId="11645" xr:uid="{B1AAE020-91F1-469C-8B5D-4F28F5D5004A}"/>
    <cellStyle name="Nota 3 2 2 2 4" xfId="16670" xr:uid="{B14FB749-695D-40A3-9577-C835421EC0EB}"/>
    <cellStyle name="Nota 3 2 2 3" xfId="4076" xr:uid="{BCAE62E3-EAF7-4E2A-BAC8-A4B111F31A33}"/>
    <cellStyle name="Nota 3 2 2 3 2" xfId="5518" xr:uid="{FDC7E581-20E3-4918-B3F7-9AC807288DAE}"/>
    <cellStyle name="Nota 3 2 2 3 2 2" xfId="12226" xr:uid="{29C30602-70A2-4834-A96D-B1163688A18B}"/>
    <cellStyle name="Nota 3 2 2 3 2 3" xfId="16437" xr:uid="{1D71BAF5-3BBD-4906-ACED-53DC15477332}"/>
    <cellStyle name="Nota 3 2 2 3 3" xfId="11329" xr:uid="{B2FBCADC-FD45-4F21-8093-DDAAB493EDF5}"/>
    <cellStyle name="Nota 3 2 2 3 4" xfId="17571" xr:uid="{2C21A652-7737-487A-9F87-CC0056A1BB48}"/>
    <cellStyle name="Nota 3 2 2 4" xfId="5525" xr:uid="{5DA86C9F-144D-4E9E-A4AC-EDE69F6AC870}"/>
    <cellStyle name="Nota 3 2 2 4 2" xfId="12233" xr:uid="{26FAFA74-1CEF-4715-B078-BCAF53EC6129}"/>
    <cellStyle name="Nota 3 2 2 4 3" xfId="16435" xr:uid="{22B269E9-FD03-444A-8965-566B7DD0D908}"/>
    <cellStyle name="Nota 3 2 2 5" xfId="10255" xr:uid="{D007B143-89C5-4BAE-A074-40883C3958D5}"/>
    <cellStyle name="Nota 3 2 2 6" xfId="18788" xr:uid="{7B8361DD-E148-4EFA-B9B8-4D73BC579D78}"/>
    <cellStyle name="Nota 3 2 3" xfId="4429" xr:uid="{E0490193-BD0B-4CEC-BF1F-970BBAE562C2}"/>
    <cellStyle name="Nota 3 2 3 2" xfId="5514" xr:uid="{DE1F3831-1B82-4CD5-9736-AA8D99D5F1A9}"/>
    <cellStyle name="Nota 3 2 3 2 2" xfId="12222" xr:uid="{0C050126-BFE7-41CF-9C04-98C7DA6FDDDE}"/>
    <cellStyle name="Nota 3 2 3 2 3" xfId="16440" xr:uid="{3E2A93CE-6358-4CBE-B9B3-5AE041F49A43}"/>
    <cellStyle name="Nota 3 2 3 3" xfId="11388" xr:uid="{303E0E86-4212-49DB-A34B-6AB1A0C34560}"/>
    <cellStyle name="Nota 3 2 3 4" xfId="17473" xr:uid="{D165EF76-BA7D-4894-BD90-388F279B4036}"/>
    <cellStyle name="Nota 3 2 4" xfId="3500" xr:uid="{7E0D92C0-EC2E-4367-9AE5-BCDCD4F437AE}"/>
    <cellStyle name="Nota 3 2 4 2" xfId="5512" xr:uid="{4DD07FE3-2DE4-4380-94FD-746D2D9E2EAA}"/>
    <cellStyle name="Nota 3 2 4 2 2" xfId="12220" xr:uid="{A42637A8-B28F-4BBE-AE62-3BDF5FB151B8}"/>
    <cellStyle name="Nota 3 2 4 2 3" xfId="16443" xr:uid="{668CAAE7-7793-4910-83DA-D72D79B5BEAC}"/>
    <cellStyle name="Nota 3 2 4 3" xfId="10992" xr:uid="{93975BAC-F011-43C5-89B0-9B335726F96F}"/>
    <cellStyle name="Nota 3 2 4 4" xfId="18104" xr:uid="{C8B98C93-0EBA-4FAB-B746-C8F0113BA6BB}"/>
    <cellStyle name="Nota 3 2 5" xfId="5526" xr:uid="{E0E9590A-E584-48BE-9BCD-4AC329285C38}"/>
    <cellStyle name="Nota 3 2 5 2" xfId="12234" xr:uid="{FCF5E38E-D984-4A61-B2BE-0C71045C5ECE}"/>
    <cellStyle name="Nota 3 2 5 3" xfId="16434" xr:uid="{D0707ACD-0AF4-469A-A3EB-180E7BBA6AA0}"/>
    <cellStyle name="Nota 3 2 6" xfId="9746" xr:uid="{3C7B24E7-67C3-4ACA-86A7-17D65CB0C242}"/>
    <cellStyle name="Nota 3 2 7" xfId="19658" xr:uid="{DFA244F8-1EC0-4BCB-906D-CE8C2E33792F}"/>
    <cellStyle name="Nota 4" xfId="1381" xr:uid="{4474BE0F-1750-4AA7-B047-5EAA1E9F89EB}"/>
    <cellStyle name="Nota 4 2" xfId="1382" xr:uid="{86AFC4EF-902D-442E-8259-A403827A60A4}"/>
    <cellStyle name="Nota 4 2 2" xfId="2356" xr:uid="{339CBC48-CFBA-4DFB-8FDB-EC4104898067}"/>
    <cellStyle name="Nota 4 2 2 2" xfId="4926" xr:uid="{F7C28036-9C12-4BE6-961B-63844AF96CBB}"/>
    <cellStyle name="Nota 4 2 2 2 2" xfId="5507" xr:uid="{211856A5-3228-4D40-9330-7210FF402E46}"/>
    <cellStyle name="Nota 4 2 2 2 2 2" xfId="12215" xr:uid="{AA9CB173-826F-49F9-8180-E03E64766BAD}"/>
    <cellStyle name="Nota 4 2 2 2 2 3" xfId="16446" xr:uid="{7086FEBC-19DD-422E-B1F2-D2DE8F50FF0F}"/>
    <cellStyle name="Nota 4 2 2 2 3" xfId="11646" xr:uid="{E7ED5BB5-3190-4E35-A33D-8A63C60FD487}"/>
    <cellStyle name="Nota 4 2 2 2 4" xfId="16573" xr:uid="{CF48F30F-93AC-4EB6-9AE3-40FD6E025DF3}"/>
    <cellStyle name="Nota 4 2 2 3" xfId="4077" xr:uid="{EAC8296C-181F-4749-9074-B158E891C543}"/>
    <cellStyle name="Nota 4 2 2 3 2" xfId="5506" xr:uid="{27DB4A79-B79E-4B35-A9DD-875114DAD367}"/>
    <cellStyle name="Nota 4 2 2 3 2 2" xfId="12214" xr:uid="{A7375660-F825-4D84-B349-56E4240115D4}"/>
    <cellStyle name="Nota 4 2 2 3 2 3" xfId="16447" xr:uid="{3900BCA8-DC66-498F-9DF2-3DD6549B0FF5}"/>
    <cellStyle name="Nota 4 2 2 3 3" xfId="11330" xr:uid="{01D6BD5B-96D3-41D4-9E73-2FD8DAFFAFCA}"/>
    <cellStyle name="Nota 4 2 2 3 4" xfId="17489" xr:uid="{EB621E64-1BA2-4C3B-95F9-1571172FDF42}"/>
    <cellStyle name="Nota 4 2 2 4" xfId="5508" xr:uid="{978EBF4F-87A8-4888-9DA7-EF0130860DAA}"/>
    <cellStyle name="Nota 4 2 2 4 2" xfId="12216" xr:uid="{42759439-851E-4CC2-9626-FBB7CEF9B830}"/>
    <cellStyle name="Nota 4 2 2 4 3" xfId="16445" xr:uid="{0124246C-C74A-49F1-BFEF-E7BC67F36C10}"/>
    <cellStyle name="Nota 4 2 2 5" xfId="10256" xr:uid="{35F1922B-3E98-4B05-88F9-68ABE555F0BC}"/>
    <cellStyle name="Nota 4 2 2 6" xfId="19609" xr:uid="{438FA3D0-D2FE-4C69-9906-43CC5D028B3E}"/>
    <cellStyle name="Nota 4 2 3" xfId="4430" xr:uid="{CC7223C1-D9AD-4439-9682-79D68A5028D7}"/>
    <cellStyle name="Nota 4 2 3 2" xfId="5505" xr:uid="{C89ABFE8-DA69-4666-8114-E01DF5EEB79F}"/>
    <cellStyle name="Nota 4 2 3 2 2" xfId="12213" xr:uid="{108573A1-C7B3-4986-BE51-2C90E8DAAE61}"/>
    <cellStyle name="Nota 4 2 3 2 3" xfId="16448" xr:uid="{2FFD60EA-7C2D-48BC-9BAE-3BEC6EA2FFFC}"/>
    <cellStyle name="Nota 4 2 3 3" xfId="11389" xr:uid="{0CF8192C-27EC-4DC6-8583-4AD3AA2769B6}"/>
    <cellStyle name="Nota 4 2 3 4" xfId="17556" xr:uid="{5962DD89-5DBF-4624-A34E-0DCED429CE9C}"/>
    <cellStyle name="Nota 4 2 4" xfId="3501" xr:uid="{C40054B4-08DA-4FE8-85C6-85838BE53D5D}"/>
    <cellStyle name="Nota 4 2 4 2" xfId="5504" xr:uid="{968443F9-AAE6-4EFE-96C1-E191FFF80CF3}"/>
    <cellStyle name="Nota 4 2 4 2 2" xfId="12212" xr:uid="{DA91C6F7-1E02-4524-B04D-0475F3EB7E1D}"/>
    <cellStyle name="Nota 4 2 4 2 3" xfId="16449" xr:uid="{48CD7B15-3FE8-4A37-B356-2D1CDBBB0FEC}"/>
    <cellStyle name="Nota 4 2 4 3" xfId="10993" xr:uid="{1510CA79-CBF8-4D07-AEAB-4FDBC35603FA}"/>
    <cellStyle name="Nota 4 2 4 4" xfId="17513" xr:uid="{A507FC43-0B10-4D5C-93F3-F949B95EF6FB}"/>
    <cellStyle name="Nota 4 2 5" xfId="5509" xr:uid="{73805B1D-CF3A-4A64-A2CF-456F60A0050F}"/>
    <cellStyle name="Nota 4 2 5 2" xfId="12217" xr:uid="{FD53C1A0-270F-4E75-B9C2-9C42C7BADFDD}"/>
    <cellStyle name="Nota 4 2 5 3" xfId="16444" xr:uid="{94EB661A-A316-4538-8FFF-7C980C7B7847}"/>
    <cellStyle name="Nota 4 2 6" xfId="9747" xr:uid="{4BFAD5BD-BDC9-45B6-A27D-957BE48EF5F6}"/>
    <cellStyle name="Nota 4 2 7" xfId="18796" xr:uid="{47A86C30-C548-463A-AAC9-147FA99EEE71}"/>
    <cellStyle name="Nota 5" xfId="1383" xr:uid="{34F45B39-D3E6-4341-ADEA-7BA6F4A21FD9}"/>
    <cellStyle name="Nota 5 2" xfId="1384" xr:uid="{FF4A75B2-9DC6-4BF9-8BCE-E9035F0BADCC}"/>
    <cellStyle name="Nota 5 2 2" xfId="2357" xr:uid="{5CB76E20-F408-483D-B08C-D4EAE1B258DC}"/>
    <cellStyle name="Nota 5 2 2 2" xfId="4927" xr:uid="{D4EE29A6-677A-4C82-B06D-075E4070E856}"/>
    <cellStyle name="Nota 5 2 2 2 2" xfId="5501" xr:uid="{0E53AE15-4948-421D-9E65-87CD1067F6A9}"/>
    <cellStyle name="Nota 5 2 2 2 2 2" xfId="12209" xr:uid="{CFA6E77E-F842-4092-8696-387D232F84E9}"/>
    <cellStyle name="Nota 5 2 2 2 2 3" xfId="16452" xr:uid="{A71DCAEC-F5B0-497D-9B01-0850F8EC1648}"/>
    <cellStyle name="Nota 5 2 2 2 3" xfId="11647" xr:uid="{E143681A-8C37-4156-98C2-BE90FB70EDFD}"/>
    <cellStyle name="Nota 5 2 2 2 4" xfId="16572" xr:uid="{C6250B34-93A2-4373-8106-700EC90377A3}"/>
    <cellStyle name="Nota 5 2 2 3" xfId="4078" xr:uid="{7C742562-45C6-427C-BE2F-4D75E3D7B51B}"/>
    <cellStyle name="Nota 5 2 2 3 2" xfId="5500" xr:uid="{1F889386-8650-4723-A1F5-B38BEA822A48}"/>
    <cellStyle name="Nota 5 2 2 3 2 2" xfId="12208" xr:uid="{FB0CC678-9044-482C-AF13-AF9C0235B8F9}"/>
    <cellStyle name="Nota 5 2 2 3 2 3" xfId="16453" xr:uid="{C5811610-8DB8-4263-9A25-F6AC9AE1A922}"/>
    <cellStyle name="Nota 5 2 2 3 3" xfId="11331" xr:uid="{0E55B69E-6FCF-44DD-97E5-7EE04AD00A72}"/>
    <cellStyle name="Nota 5 2 2 3 4" xfId="17572" xr:uid="{6207F026-C213-4646-8642-F4B86BC5DECE}"/>
    <cellStyle name="Nota 5 2 2 4" xfId="5502" xr:uid="{AB3F778F-9C32-49E2-81F5-C2F325174EF2}"/>
    <cellStyle name="Nota 5 2 2 4 2" xfId="12210" xr:uid="{3231ADA8-6D18-4F27-B5A5-10ED0A6A46AC}"/>
    <cellStyle name="Nota 5 2 2 4 3" xfId="16451" xr:uid="{A51F0BB6-741A-40AF-A8E7-C85BED8D9125}"/>
    <cellStyle name="Nota 5 2 2 5" xfId="10257" xr:uid="{BE3E48EC-3026-4A25-845B-B5F76ADCC45F}"/>
    <cellStyle name="Nota 5 2 2 6" xfId="17521" xr:uid="{F9256218-07FE-4519-9494-520FFC7DB6D1}"/>
    <cellStyle name="Nota 5 2 3" xfId="4431" xr:uid="{1F2DC44B-0ACF-4C0E-99D7-8231F131CB87}"/>
    <cellStyle name="Nota 5 2 3 2" xfId="5499" xr:uid="{46F7A7BF-4892-44DF-BBBE-A1BD03A322A6}"/>
    <cellStyle name="Nota 5 2 3 2 2" xfId="12207" xr:uid="{B07D7708-972F-466F-BBB8-A45B974924E0}"/>
    <cellStyle name="Nota 5 2 3 2 3" xfId="16454" xr:uid="{5E352D6E-5679-45AE-B501-CAE1D704D613}"/>
    <cellStyle name="Nota 5 2 3 3" xfId="11390" xr:uid="{512BA295-D5D0-4EC6-835F-AEC32AAAA55C}"/>
    <cellStyle name="Nota 5 2 3 4" xfId="16577" xr:uid="{F6D25E71-35A3-4D2F-A867-95F636BF60E0}"/>
    <cellStyle name="Nota 5 2 4" xfId="3502" xr:uid="{AEED1B60-1943-4679-B973-A0F097981C8D}"/>
    <cellStyle name="Nota 5 2 4 2" xfId="5498" xr:uid="{12588928-48E2-4378-A7AE-57203DEE6674}"/>
    <cellStyle name="Nota 5 2 4 2 2" xfId="12206" xr:uid="{5ED33335-CE8E-4D84-9F04-CFC0609BA139}"/>
    <cellStyle name="Nota 5 2 4 2 3" xfId="16455" xr:uid="{951209BC-5BEF-4485-9248-27DD35725E4A}"/>
    <cellStyle name="Nota 5 2 4 3" xfId="10994" xr:uid="{D68D0BED-1C98-499C-93EE-1CEE9A13D690}"/>
    <cellStyle name="Nota 5 2 4 4" xfId="18105" xr:uid="{D07EDFFC-957D-4CE6-9ECF-B86BCA23829B}"/>
    <cellStyle name="Nota 5 2 5" xfId="5503" xr:uid="{AC55FB94-EF1A-4F0C-80E7-147888F4261F}"/>
    <cellStyle name="Nota 5 2 5 2" xfId="12211" xr:uid="{9799E21B-E992-4116-8CD3-6887FEF34880}"/>
    <cellStyle name="Nota 5 2 5 3" xfId="16450" xr:uid="{F061FCCA-E596-4323-8814-9AA0B7AF1F2F}"/>
    <cellStyle name="Nota 5 2 6" xfId="9748" xr:uid="{370834B8-7E3A-478A-B82F-F0C85CA60573}"/>
    <cellStyle name="Nota 5 2 7" xfId="17539" xr:uid="{7480F5B9-9C38-46B7-9929-200F1856E589}"/>
    <cellStyle name="Nota 6" xfId="1385" xr:uid="{45DFE489-8782-4F80-A491-BDEB7B03DA2D}"/>
    <cellStyle name="Nota 6 2" xfId="1386" xr:uid="{F84275A6-72DA-43F9-8991-EA09966040D4}"/>
    <cellStyle name="Nota 6 2 2" xfId="2358" xr:uid="{134885FF-99F3-4795-B993-0E7A7BADFFC8}"/>
    <cellStyle name="Nota 6 2 2 2" xfId="4928" xr:uid="{91D5E72B-89B1-4B7F-837D-9ED81FB941E4}"/>
    <cellStyle name="Nota 6 2 2 2 2" xfId="5495" xr:uid="{0ABE9A8E-2507-4EC9-9001-FE98DEFC7781}"/>
    <cellStyle name="Nota 6 2 2 2 2 2" xfId="12203" xr:uid="{175392DD-5109-4334-9A63-F64DA47ADCF4}"/>
    <cellStyle name="Nota 6 2 2 2 2 3" xfId="16458" xr:uid="{2A3D7EDB-D4D4-4DFA-A53F-DB2F1BADCB00}"/>
    <cellStyle name="Nota 6 2 2 2 3" xfId="11648" xr:uid="{18E08201-8CE3-43CE-8046-3A2D3B493780}"/>
    <cellStyle name="Nota 6 2 2 2 4" xfId="16571" xr:uid="{8312A510-DEDF-4F18-A90F-9E8B17FC18C6}"/>
    <cellStyle name="Nota 6 2 2 3" xfId="4079" xr:uid="{AA610AE2-584D-4EAA-9F47-72E118603B80}"/>
    <cellStyle name="Nota 6 2 2 3 2" xfId="5494" xr:uid="{B76DBEC2-AEFA-4AD6-8E27-917908CCBB32}"/>
    <cellStyle name="Nota 6 2 2 3 2 2" xfId="12202" xr:uid="{9838EE66-5918-42D3-8203-18A174CF8E9C}"/>
    <cellStyle name="Nota 6 2 2 3 2 3" xfId="16459" xr:uid="{1F305D4F-7B77-4FCF-80A3-2848992548B2}"/>
    <cellStyle name="Nota 6 2 2 3 3" xfId="11332" xr:uid="{67BA8CC8-D285-4FB6-8EF3-997E3A07D3BF}"/>
    <cellStyle name="Nota 6 2 2 3 4" xfId="16599" xr:uid="{6DDC8300-4309-48D8-B6C8-F39B48DC5DD3}"/>
    <cellStyle name="Nota 6 2 2 4" xfId="5496" xr:uid="{F27D4C20-19DC-43CE-8666-1BAA578EE9B1}"/>
    <cellStyle name="Nota 6 2 2 4 2" xfId="12204" xr:uid="{6F88B0F2-5F12-40AB-A97E-169B2382CC6F}"/>
    <cellStyle name="Nota 6 2 2 4 3" xfId="16457" xr:uid="{4785F56F-3D29-4C16-A9A8-0EE236F519C0}"/>
    <cellStyle name="Nota 6 2 2 5" xfId="10258" xr:uid="{BF889755-8A41-4570-BC91-712910275710}"/>
    <cellStyle name="Nota 6 2 2 6" xfId="19641" xr:uid="{083ECFC3-855C-4FFF-840A-98EF3E63F794}"/>
    <cellStyle name="Nota 6 2 3" xfId="4432" xr:uid="{3AC2F8A5-5AD1-4F61-9456-9E243EB31468}"/>
    <cellStyle name="Nota 6 2 3 2" xfId="5493" xr:uid="{8E5C1942-B295-47D1-8F88-D6F8523F51FB}"/>
    <cellStyle name="Nota 6 2 3 2 2" xfId="12201" xr:uid="{959E77C2-EE3A-48C0-91AB-CB8A09B3D103}"/>
    <cellStyle name="Nota 6 2 3 2 3" xfId="16460" xr:uid="{159D4F03-24CE-4FD3-9C83-B534C258A977}"/>
    <cellStyle name="Nota 6 2 3 3" xfId="11391" xr:uid="{6550DAC9-BD4B-4C52-A784-E6FAD5C06FEC}"/>
    <cellStyle name="Nota 6 2 3 4" xfId="17472" xr:uid="{9C6AC6B0-C34B-4A1D-9650-97FD2E8A8272}"/>
    <cellStyle name="Nota 6 2 4" xfId="3503" xr:uid="{229FEDB0-2AB5-4564-B419-4E36FA1C8BE5}"/>
    <cellStyle name="Nota 6 2 4 2" xfId="5492" xr:uid="{65B3B813-4C40-48D2-A7D0-63B653196070}"/>
    <cellStyle name="Nota 6 2 4 2 2" xfId="12200" xr:uid="{EB394DF3-B321-48B0-9D89-17B150FB606C}"/>
    <cellStyle name="Nota 6 2 4 2 3" xfId="16461" xr:uid="{9BF02286-36C7-4AF1-94C6-3E73BCB55D3A}"/>
    <cellStyle name="Nota 6 2 4 3" xfId="10995" xr:uid="{A6BA7F4C-EDEA-4896-9478-E3775F24391E}"/>
    <cellStyle name="Nota 6 2 4 4" xfId="17596" xr:uid="{87E1D60E-CF9B-4ADF-A9C6-F9A9FFBD7792}"/>
    <cellStyle name="Nota 6 2 5" xfId="5497" xr:uid="{0D2D3608-E314-46D4-AA5D-406DFE5FBF4A}"/>
    <cellStyle name="Nota 6 2 5 2" xfId="12205" xr:uid="{37884DBC-5AEB-4DA9-B07F-084E2B44C8D6}"/>
    <cellStyle name="Nota 6 2 5 3" xfId="16456" xr:uid="{B2B707DB-244F-4FCE-BD05-A21DF14C6169}"/>
    <cellStyle name="Nota 6 2 6" xfId="9749" xr:uid="{F3DB2AFC-2745-4725-8007-282DEA0E805B}"/>
    <cellStyle name="Nota 6 2 7" xfId="17622" xr:uid="{3F5805EA-4B2A-4E22-91EC-2C969A39A288}"/>
    <cellStyle name="Nota 7" xfId="1387" xr:uid="{5854A983-7969-47D1-9BB9-52BDA893D1CE}"/>
    <cellStyle name="Nota 7 2" xfId="1388" xr:uid="{5F261C71-E205-488E-8F17-FAD4BFBB5A29}"/>
    <cellStyle name="Nota 7 2 2" xfId="2359" xr:uid="{5506D526-EA97-4F57-AD1A-8101513A0ADD}"/>
    <cellStyle name="Nota 7 2 2 2" xfId="4929" xr:uid="{9BC58BB1-92F5-4F09-A6CB-DC048E0A9D3F}"/>
    <cellStyle name="Nota 7 2 2 2 2" xfId="5489" xr:uid="{13A5F0E3-6B49-420D-9E3C-90A38984663D}"/>
    <cellStyle name="Nota 7 2 2 2 2 2" xfId="12197" xr:uid="{D0AA2851-E246-4C89-A76C-BC81930BF650}"/>
    <cellStyle name="Nota 7 2 2 2 2 3" xfId="16467" xr:uid="{ABFFFD52-95D8-410A-842A-8D9083B3B322}"/>
    <cellStyle name="Nota 7 2 2 2 3" xfId="11649" xr:uid="{01D70D21-E13A-4C4B-8115-7E2E72028966}"/>
    <cellStyle name="Nota 7 2 2 2 4" xfId="16570" xr:uid="{378C7D48-6369-4120-9D4B-A4A84F1EE4E4}"/>
    <cellStyle name="Nota 7 2 2 3" xfId="4080" xr:uid="{3DE3AFB0-E474-4286-9A81-4DFF4CC93101}"/>
    <cellStyle name="Nota 7 2 2 3 2" xfId="5488" xr:uid="{AE215CE0-8E77-47E2-AC82-C0D8F711F8D1}"/>
    <cellStyle name="Nota 7 2 2 3 2 2" xfId="12196" xr:uid="{5E47BFA3-0459-44BE-A33E-A1117D91BB97}"/>
    <cellStyle name="Nota 7 2 2 3 2 3" xfId="16469" xr:uid="{B653606A-D29F-41D2-96AB-1F80D8326769}"/>
    <cellStyle name="Nota 7 2 2 3 3" xfId="11333" xr:uid="{C66307FE-E86B-4D0F-8ABD-314F2B05D70C}"/>
    <cellStyle name="Nota 7 2 2 3 4" xfId="16598" xr:uid="{5B86B61B-7E19-4ECA-9B03-C8F1DCF22093}"/>
    <cellStyle name="Nota 7 2 2 4" xfId="5490" xr:uid="{AEC0A233-872D-4D36-89F1-29BB1E2EBE3A}"/>
    <cellStyle name="Nota 7 2 2 4 2" xfId="12198" xr:uid="{9CBCCA9E-B4C7-4D76-A9EF-52AD95B46B67}"/>
    <cellStyle name="Nota 7 2 2 4 3" xfId="16465" xr:uid="{3EACE6F6-C877-4397-AF7F-C63810B14B39}"/>
    <cellStyle name="Nota 7 2 2 5" xfId="10259" xr:uid="{4F987F72-9412-4738-B4F9-A62136720893}"/>
    <cellStyle name="Nota 7 2 2 6" xfId="17604" xr:uid="{0A4365F2-BEC8-4E36-99DC-45B9E30E792B}"/>
    <cellStyle name="Nota 7 2 3" xfId="4433" xr:uid="{5EB89E5B-56A4-4B5B-A1F0-DA8AAB0A5475}"/>
    <cellStyle name="Nota 7 2 3 2" xfId="5487" xr:uid="{20018AE0-7098-4F64-9377-F43AF5EFD802}"/>
    <cellStyle name="Nota 7 2 3 2 2" xfId="12195" xr:uid="{CA04C53C-F021-4E99-A3EA-A556D7888D9A}"/>
    <cellStyle name="Nota 7 2 3 2 3" xfId="16470" xr:uid="{C44E3727-2811-4D8B-9DCC-9EB7C60E33EE}"/>
    <cellStyle name="Nota 7 2 3 3" xfId="11392" xr:uid="{EE162748-301B-4657-89F5-77B0D96EA5CD}"/>
    <cellStyle name="Nota 7 2 3 4" xfId="17555" xr:uid="{C49269A0-A9CE-4296-89A3-CD0870FA2A06}"/>
    <cellStyle name="Nota 7 2 4" xfId="3504" xr:uid="{FE94DD75-C754-4F39-8EDF-D54BD6A37E0E}"/>
    <cellStyle name="Nota 7 2 4 2" xfId="5486" xr:uid="{7A2EA5E4-1978-40CD-A773-4A75B7437344}"/>
    <cellStyle name="Nota 7 2 4 2 2" xfId="12194" xr:uid="{2E2CB2FE-1093-4015-AE2F-9E3FE3A3726D}"/>
    <cellStyle name="Nota 7 2 4 2 3" xfId="16471" xr:uid="{825B7096-9D16-4D3A-A786-757156EF5536}"/>
    <cellStyle name="Nota 7 2 4 3" xfId="10996" xr:uid="{A5228B64-441C-40D6-AED8-97F52D9B5C50}"/>
    <cellStyle name="Nota 7 2 4 4" xfId="18107" xr:uid="{44F2F96B-7100-4FE5-BDF1-10B869E9DC91}"/>
    <cellStyle name="Nota 7 2 5" xfId="5491" xr:uid="{A401BD16-8695-49B3-9DBE-118A7963AD3D}"/>
    <cellStyle name="Nota 7 2 5 2" xfId="12199" xr:uid="{055F1FD6-960E-405E-9C7D-CDAA118BD9D1}"/>
    <cellStyle name="Nota 7 2 5 3" xfId="16463" xr:uid="{340EC30B-ACAE-46F7-89BA-B5BE6C353B51}"/>
    <cellStyle name="Nota 7 2 6" xfId="9750" xr:uid="{B935F8A8-D22D-4774-8419-18562BF55A52}"/>
    <cellStyle name="Nota 7 2 7" xfId="16658" xr:uid="{5096575A-35F9-4B97-9AF2-F56436DD2AB0}"/>
    <cellStyle name="Nota 8" xfId="1389" xr:uid="{433E9513-4F38-451B-90B6-2B5E6A26D16C}"/>
    <cellStyle name="Nota 8 2" xfId="1390" xr:uid="{C316B85E-47F0-4B4C-90C8-47DB0EC60D53}"/>
    <cellStyle name="Nota 8 2 2" xfId="2360" xr:uid="{13E7B562-13FD-4768-89A7-ED5A343D6247}"/>
    <cellStyle name="Nota 8 2 2 2" xfId="4930" xr:uid="{3EDFDF7A-BB78-467E-8BE0-2B17D8E0B75E}"/>
    <cellStyle name="Nota 8 2 2 2 2" xfId="5483" xr:uid="{714863D7-EE41-4AFE-8A1E-DDF31391E57F}"/>
    <cellStyle name="Nota 8 2 2 2 2 2" xfId="12191" xr:uid="{524EC96C-80BE-4E2F-9134-628DE7E91213}"/>
    <cellStyle name="Nota 8 2 2 2 2 3" xfId="16474" xr:uid="{A3D467CE-3BC3-41B5-B761-9FBF3E952625}"/>
    <cellStyle name="Nota 8 2 2 2 3" xfId="11650" xr:uid="{A6F42AB1-D56F-4C1A-ACCD-88F304BCBAB6}"/>
    <cellStyle name="Nota 8 2 2 2 4" xfId="16569" xr:uid="{4CF78196-A7A8-4D4C-9D00-E13D1FF0BBBC}"/>
    <cellStyle name="Nota 8 2 2 3" xfId="4081" xr:uid="{0D97BD41-2577-4442-BADF-BADC72BDD220}"/>
    <cellStyle name="Nota 8 2 2 3 2" xfId="5482" xr:uid="{8A9BA10A-16C5-4AD3-B45C-5EBF5ECA04A2}"/>
    <cellStyle name="Nota 8 2 2 3 2 2" xfId="12190" xr:uid="{6439F004-DF8E-4A8F-BDF6-91BCED46F466}"/>
    <cellStyle name="Nota 8 2 2 3 2 3" xfId="16475" xr:uid="{E047BEB6-34C8-43A5-91A5-350C6069C3AF}"/>
    <cellStyle name="Nota 8 2 2 3 3" xfId="11334" xr:uid="{1467EBDB-D1EC-43DB-8F85-F65F71BCA61B}"/>
    <cellStyle name="Nota 8 2 2 3 4" xfId="17487" xr:uid="{476AAEA2-6914-4A9B-B194-B3919547F40F}"/>
    <cellStyle name="Nota 8 2 2 4" xfId="5484" xr:uid="{2D511B14-0DAA-4492-8E05-73CA46242794}"/>
    <cellStyle name="Nota 8 2 2 4 2" xfId="12192" xr:uid="{561F4AAD-89B8-410C-8757-D5694603AD57}"/>
    <cellStyle name="Nota 8 2 2 4 3" xfId="16473" xr:uid="{3914D0CA-817C-458A-9D6E-33B06E1A5EC3}"/>
    <cellStyle name="Nota 8 2 2 5" xfId="10260" xr:uid="{BCC6B03B-6BFC-4467-95A1-B36DAE17BFC0}"/>
    <cellStyle name="Nota 8 2 2 6" xfId="16641" xr:uid="{1CF7B001-4B74-4F4D-9763-A5FE18EB14EC}"/>
    <cellStyle name="Nota 8 2 3" xfId="4434" xr:uid="{14F2453B-4B76-44D4-B60A-271040189838}"/>
    <cellStyle name="Nota 8 2 3 2" xfId="5481" xr:uid="{E3EA9085-6A49-4186-910F-7CB9FCE04727}"/>
    <cellStyle name="Nota 8 2 3 2 2" xfId="12189" xr:uid="{9BD20C08-0626-4D43-A0E7-F176F6A08BAF}"/>
    <cellStyle name="Nota 8 2 3 2 3" xfId="16476" xr:uid="{039A8180-FFC7-405F-9F65-6A620AE01FB2}"/>
    <cellStyle name="Nota 8 2 3 3" xfId="11393" xr:uid="{CAFF11A8-0CE0-417A-A62D-3C2FB0685068}"/>
    <cellStyle name="Nota 8 2 3 4" xfId="16576" xr:uid="{EE09FD93-B58A-42EB-BC81-FD8DEB37CD5F}"/>
    <cellStyle name="Nota 8 2 4" xfId="3505" xr:uid="{30B7A0B5-2857-4772-84EA-992EC7587871}"/>
    <cellStyle name="Nota 8 2 4 2" xfId="5480" xr:uid="{25D87F89-8AE5-480A-864F-936BE27B5DD9}"/>
    <cellStyle name="Nota 8 2 4 2 2" xfId="12188" xr:uid="{FE8FE502-5698-4227-88C0-347BD057BE50}"/>
    <cellStyle name="Nota 8 2 4 2 3" xfId="16477" xr:uid="{10648B0B-ADD1-40A6-8789-9E68647FDCB8}"/>
    <cellStyle name="Nota 8 2 4 3" xfId="10997" xr:uid="{4D6CB326-4C90-4D47-A9D5-F28F676D8BA8}"/>
    <cellStyle name="Nota 8 2 4 4" xfId="18106" xr:uid="{DBBC21E9-51D4-4CB1-A5E6-42F6FD8FF8D8}"/>
    <cellStyle name="Nota 8 2 5" xfId="5485" xr:uid="{058A699B-B5C6-4A64-A6BE-4EC49610D1A3}"/>
    <cellStyle name="Nota 8 2 5 2" xfId="12193" xr:uid="{947331B1-49B4-4C89-9766-01AB86E7072E}"/>
    <cellStyle name="Nota 8 2 5 3" xfId="16472" xr:uid="{BF216C6B-468E-4300-80DA-CCF0C8880BED}"/>
    <cellStyle name="Nota 8 2 6" xfId="9751" xr:uid="{668C9649-A683-4088-A3E6-67DD272EB397}"/>
    <cellStyle name="Nota 8 2 7" xfId="17538" xr:uid="{7CA5C6B9-8157-44AA-999E-1DF34D3A8B4A}"/>
    <cellStyle name="Nota 9" xfId="1391" xr:uid="{1FFF816A-5280-4C7A-A5D9-AD5C46BA8F43}"/>
    <cellStyle name="Nota 9 2" xfId="1392" xr:uid="{FFEAD9B1-F16B-4302-AC1F-91C7C34EDD27}"/>
    <cellStyle name="Nota 9 2 2" xfId="2361" xr:uid="{6B52324B-C82D-4FBB-A48B-4E9A849C1909}"/>
    <cellStyle name="Nota 9 2 2 2" xfId="4931" xr:uid="{54CD193C-7E7C-4E09-8881-6FF9E433225B}"/>
    <cellStyle name="Nota 9 2 2 2 2" xfId="5477" xr:uid="{D63E6F2A-2849-4BEF-9BA8-28470CF1BAFA}"/>
    <cellStyle name="Nota 9 2 2 2 2 2" xfId="12185" xr:uid="{6D002E7A-F37C-421E-AD6E-0357B9D911A7}"/>
    <cellStyle name="Nota 9 2 2 2 2 3" xfId="16480" xr:uid="{45F0C7C5-226E-4071-B8D6-6FB42C77757E}"/>
    <cellStyle name="Nota 9 2 2 2 3" xfId="11651" xr:uid="{6461347C-4160-42BB-BD54-D552F6239C44}"/>
    <cellStyle name="Nota 9 2 2 2 4" xfId="16568" xr:uid="{2904EA23-C4AF-448B-9709-9A1977A174F5}"/>
    <cellStyle name="Nota 9 2 2 3" xfId="4082" xr:uid="{1427330D-94AC-46E4-9537-156D32C24050}"/>
    <cellStyle name="Nota 9 2 2 3 2" xfId="5476" xr:uid="{A27E69E6-4F08-4E58-98C3-EC4B724B9B73}"/>
    <cellStyle name="Nota 9 2 2 3 2 2" xfId="12184" xr:uid="{470CBAF0-4E24-4018-B631-DBF697E7C93C}"/>
    <cellStyle name="Nota 9 2 2 3 2 3" xfId="16481" xr:uid="{0586D8E7-7E3F-484B-9B67-7B66D8AB7961}"/>
    <cellStyle name="Nota 9 2 2 3 3" xfId="11335" xr:uid="{CD685CEE-EEA7-473C-9A17-7DBB9BF30C81}"/>
    <cellStyle name="Nota 9 2 2 3 4" xfId="17570" xr:uid="{452F05C8-E294-4F77-B4BC-B388603C75BE}"/>
    <cellStyle name="Nota 9 2 2 4" xfId="5478" xr:uid="{3D78AD08-602B-492A-9B0A-7D0A10EBFB19}"/>
    <cellStyle name="Nota 9 2 2 4 2" xfId="12186" xr:uid="{E4F2290E-C140-447A-A4F8-41328646E279}"/>
    <cellStyle name="Nota 9 2 2 4 3" xfId="16479" xr:uid="{2D7F2390-29EB-40F2-A98C-1C3D3759631E}"/>
    <cellStyle name="Nota 9 2 2 5" xfId="10261" xr:uid="{4063A37D-D567-406C-9817-7C7386EF524A}"/>
    <cellStyle name="Nota 9 2 2 6" xfId="16640" xr:uid="{3AB8B744-85C9-4B1F-9FAB-2AB0390F97BF}"/>
    <cellStyle name="Nota 9 2 3" xfId="4435" xr:uid="{7F6CBB63-DB19-4D17-B876-35AC2F80F4B6}"/>
    <cellStyle name="Nota 9 2 3 2" xfId="5475" xr:uid="{9F7A84C4-B1E7-4425-8316-9FECC088F544}"/>
    <cellStyle name="Nota 9 2 3 2 2" xfId="12183" xr:uid="{281DE042-D194-4B8B-980E-173359B5D6E2}"/>
    <cellStyle name="Nota 9 2 3 2 3" xfId="16482" xr:uid="{CAAC69F7-21AB-477C-98F2-FAF5A8D20ADB}"/>
    <cellStyle name="Nota 9 2 3 3" xfId="11394" xr:uid="{26C94B1A-2E55-4DA7-A656-FAB1054B78C7}"/>
    <cellStyle name="Nota 9 2 3 4" xfId="17471" xr:uid="{1E496DCF-2D33-41D4-B8DE-47B43C56CC39}"/>
    <cellStyle name="Nota 9 2 4" xfId="3506" xr:uid="{800CB407-FB9C-467A-8AA9-387316DFFE02}"/>
    <cellStyle name="Nota 9 2 4 2" xfId="5474" xr:uid="{BDC0DBF3-EAF7-443D-B6FF-4053FBEA98B5}"/>
    <cellStyle name="Nota 9 2 4 2 2" xfId="12182" xr:uid="{D75A6BED-5464-4315-8B4E-91DFF45B6422}"/>
    <cellStyle name="Nota 9 2 4 2 3" xfId="16483" xr:uid="{079BA09B-D770-4F90-93C3-494718E5F0F0}"/>
    <cellStyle name="Nota 9 2 4 3" xfId="10998" xr:uid="{8BDEE8D3-D782-4543-90DA-A7A7A9EDD984}"/>
    <cellStyle name="Nota 9 2 4 4" xfId="17553" xr:uid="{28D98CF5-754F-4423-B1A5-37FD5AF55F77}"/>
    <cellStyle name="Nota 9 2 5" xfId="5479" xr:uid="{EFF24317-1A03-4B21-B413-30CA16D78709}"/>
    <cellStyle name="Nota 9 2 5 2" xfId="12187" xr:uid="{9975F41B-C89D-416F-BA74-56CEFB3F2C98}"/>
    <cellStyle name="Nota 9 2 5 3" xfId="16478" xr:uid="{8EBE4602-A0B6-409C-B5C3-3CE773BF8D50}"/>
    <cellStyle name="Nota 9 2 6" xfId="9752" xr:uid="{77303FFB-B188-4FE6-AD06-8AD468E15ABA}"/>
    <cellStyle name="Nota 9 2 7" xfId="17621" xr:uid="{61799157-415B-4564-AB82-59C09366C2A8}"/>
    <cellStyle name="Percent" xfId="51" xr:uid="{7ACBCC12-140D-46AE-AB5C-200472A9DE0A}"/>
    <cellStyle name="Percent 2" xfId="1393" xr:uid="{882606C3-1BAE-4E53-A0CB-ACFA40CEEBDF}"/>
    <cellStyle name="Percent 2 2" xfId="4436" xr:uid="{67EAB72D-3987-490C-B084-E3FA3A6D17C5}"/>
    <cellStyle name="Percent 2 3" xfId="3507" xr:uid="{83CFCEBE-6A84-4E30-89DF-FAA7DEC4AFA8}"/>
    <cellStyle name="Porcentagem 10" xfId="147" xr:uid="{3AEAFD0D-2FB9-427C-BAF9-A9711ED05A06}"/>
    <cellStyle name="Porcentagem 10 10" xfId="9536" xr:uid="{4326AA15-4018-44A6-BA30-00DB8D71306F}"/>
    <cellStyle name="Porcentagem 10 11" xfId="16235" xr:uid="{E1FB4FC9-0BD5-433B-B32F-8B5FCF53CEE3}"/>
    <cellStyle name="Porcentagem 10 12" xfId="20832" xr:uid="{D911FA01-E672-4627-9F51-2BA6FF44B5D6}"/>
    <cellStyle name="Porcentagem 10 2" xfId="1394" xr:uid="{15BD0D7D-81FB-475E-8D43-02AC8B3C127C}"/>
    <cellStyle name="Porcentagem 10 2 2" xfId="2362" xr:uid="{24FAD584-F47F-4CF7-AB05-04659608EF91}"/>
    <cellStyle name="Porcentagem 10 2 2 2" xfId="2363" xr:uid="{45040024-03AF-43E9-BDF8-C985CD73DD66}"/>
    <cellStyle name="Porcentagem 10 2 2 2 2" xfId="3056" xr:uid="{B4EA9C05-A90B-40A5-AF9C-56C69336E18B}"/>
    <cellStyle name="Porcentagem 10 2 2 2 2 2" xfId="5707" xr:uid="{C88C48C6-BEBF-4402-AF8E-A2B646DC029A}"/>
    <cellStyle name="Porcentagem 10 2 2 2 2 2 2" xfId="9087" xr:uid="{68BA0FC2-B50C-48B0-A3CD-F5A32564F7EB}"/>
    <cellStyle name="Porcentagem 10 2 2 2 2 2 2 2" xfId="15795" xr:uid="{6F0F4D0C-C73C-45AE-9F02-CFE9AF40E89C}"/>
    <cellStyle name="Porcentagem 10 2 2 2 2 2 2 3" xfId="20224" xr:uid="{AC796231-B0F7-4A19-92B7-EEEB97324B4A}"/>
    <cellStyle name="Porcentagem 10 2 2 2 2 2 2 4" xfId="24258" xr:uid="{80AED4F6-A083-4967-B7B3-BA8DC2269569}"/>
    <cellStyle name="Porcentagem 10 2 2 2 2 2 3" xfId="12415" xr:uid="{37EC8576-E493-4D3C-B987-7BFBE4FE89E0}"/>
    <cellStyle name="Porcentagem 10 2 2 2 2 2 4" xfId="18205" xr:uid="{ADE3FF92-C9DB-4C43-A238-7B0C3D3593BA}"/>
    <cellStyle name="Porcentagem 10 2 2 2 2 2 5" xfId="22330" xr:uid="{31F7B09B-DC2B-402B-96E4-66B41CBDB526}"/>
    <cellStyle name="Porcentagem 10 2 2 2 2 3" xfId="7453" xr:uid="{6A074833-7A9B-45F0-90B2-EA023298E2CA}"/>
    <cellStyle name="Porcentagem 10 2 2 2 2 3 2" xfId="14161" xr:uid="{63DE7F62-2EC0-4C10-BC46-B8E4BB71FAE8}"/>
    <cellStyle name="Porcentagem 10 2 2 2 2 3 3" xfId="19499" xr:uid="{32DAA75F-D435-46D8-95E2-EB24D2B35E84}"/>
    <cellStyle name="Porcentagem 10 2 2 2 2 3 4" xfId="23599" xr:uid="{E91A69F7-1A3E-4B77-BEE7-0D2E3F0F2A29}"/>
    <cellStyle name="Porcentagem 10 2 2 2 2 4" xfId="10870" xr:uid="{DC88E7B6-F580-43C8-AB18-DA17D73546AF}"/>
    <cellStyle name="Porcentagem 10 2 2 2 2 5" xfId="17368" xr:uid="{D70E261A-9E9B-48E2-BC4A-7B26C40D288B}"/>
    <cellStyle name="Porcentagem 10 2 2 2 2 6" xfId="21672" xr:uid="{49DBFB8B-44FA-4209-8FDB-E42DE8CC964E}"/>
    <cellStyle name="Porcentagem 10 2 2 2 3" xfId="5706" xr:uid="{DDAF3DDF-AF81-4691-8CF2-7386094A35D8}"/>
    <cellStyle name="Porcentagem 10 2 2 2 3 2" xfId="9086" xr:uid="{1EA8D060-D656-45AF-B20B-A7072031BBD4}"/>
    <cellStyle name="Porcentagem 10 2 2 2 3 2 2" xfId="15794" xr:uid="{F66414A1-FA33-4590-A1AD-456E21C1363D}"/>
    <cellStyle name="Porcentagem 10 2 2 2 3 2 3" xfId="20223" xr:uid="{4DFD33A0-E8A4-4A6D-9D00-6ADC3B4E3444}"/>
    <cellStyle name="Porcentagem 10 2 2 2 3 2 4" xfId="24257" xr:uid="{04CE4C51-91D9-477F-A449-76224A7718E8}"/>
    <cellStyle name="Porcentagem 10 2 2 2 3 3" xfId="12414" xr:uid="{23F62C08-679B-468B-BE92-4B727341A633}"/>
    <cellStyle name="Porcentagem 10 2 2 2 3 4" xfId="18204" xr:uid="{D534F133-4ED7-4609-A9EB-3832286B46C0}"/>
    <cellStyle name="Porcentagem 10 2 2 2 3 5" xfId="22329" xr:uid="{6FECDB71-15C6-4247-AC02-BF757E8FFC19}"/>
    <cellStyle name="Porcentagem 10 2 2 2 4" xfId="6869" xr:uid="{CD3E3BB8-A59D-4284-B326-D81CD7AD61A6}"/>
    <cellStyle name="Porcentagem 10 2 2 2 4 2" xfId="13577" xr:uid="{FF50BF72-C10C-49CE-97C4-FA0CEED1F3CA}"/>
    <cellStyle name="Porcentagem 10 2 2 2 4 3" xfId="18936" xr:uid="{5AC81B0E-87A2-4C81-9259-6269A0D6F83A}"/>
    <cellStyle name="Porcentagem 10 2 2 2 4 4" xfId="23037" xr:uid="{A56666E6-50CA-45ED-9BAD-C4CA25F48938}"/>
    <cellStyle name="Porcentagem 10 2 2 2 5" xfId="10263" xr:uid="{11132A76-89EB-4DC3-86A5-E48800E7F05C}"/>
    <cellStyle name="Porcentagem 10 2 2 2 6" xfId="16804" xr:uid="{AF776413-C1F1-47E7-BF1A-03A5E7BDA420}"/>
    <cellStyle name="Porcentagem 10 2 2 2 7" xfId="21110" xr:uid="{57FA61DA-997B-4F29-AA41-BC431E6F7950}"/>
    <cellStyle name="Porcentagem 10 2 2 3" xfId="2774" xr:uid="{37A1E5E0-74CE-45A2-A4CC-86E6DF3A0E9D}"/>
    <cellStyle name="Porcentagem 10 2 2 3 2" xfId="5708" xr:uid="{870F3556-7855-43B7-B371-FBE933B9A4D6}"/>
    <cellStyle name="Porcentagem 10 2 2 3 2 2" xfId="9088" xr:uid="{55560185-BCFB-4B0C-9607-79265167956C}"/>
    <cellStyle name="Porcentagem 10 2 2 3 2 2 2" xfId="15796" xr:uid="{D33ED519-1A6F-4189-B143-C501A7563FDF}"/>
    <cellStyle name="Porcentagem 10 2 2 3 2 2 3" xfId="20225" xr:uid="{75F3DCEC-02AC-4262-BAB4-ABC0308C475F}"/>
    <cellStyle name="Porcentagem 10 2 2 3 2 2 4" xfId="24259" xr:uid="{B3461742-A23D-4646-8CBD-3DA3BA001B44}"/>
    <cellStyle name="Porcentagem 10 2 2 3 2 3" xfId="12416" xr:uid="{5CEC66ED-E8EE-414E-907E-A83B4D095A09}"/>
    <cellStyle name="Porcentagem 10 2 2 3 2 4" xfId="18206" xr:uid="{1E28BB86-7AF3-46AC-B8DA-833E5076548B}"/>
    <cellStyle name="Porcentagem 10 2 2 3 2 5" xfId="22331" xr:uid="{C419F9DD-51A8-41AD-ACFC-1F667E50EC89}"/>
    <cellStyle name="Porcentagem 10 2 2 3 3" xfId="7172" xr:uid="{283D302E-F414-44C6-8D44-F5EB2BCE882F}"/>
    <cellStyle name="Porcentagem 10 2 2 3 3 2" xfId="13880" xr:uid="{D1CCEC60-775C-443D-8CC0-4A447B849B3E}"/>
    <cellStyle name="Porcentagem 10 2 2 3 3 3" xfId="19219" xr:uid="{D3451644-65F3-4AFB-8198-6DC70C952E4A}"/>
    <cellStyle name="Porcentagem 10 2 2 3 3 4" xfId="23319" xr:uid="{4994A287-B4EC-4F74-A857-3C5035B59480}"/>
    <cellStyle name="Porcentagem 10 2 2 3 4" xfId="10590" xr:uid="{13ED809F-BE4A-45F6-AE6D-C1FC5956D296}"/>
    <cellStyle name="Porcentagem 10 2 2 3 5" xfId="17088" xr:uid="{8197E0C4-9692-4930-9444-010FCE39E2A3}"/>
    <cellStyle name="Porcentagem 10 2 2 3 6" xfId="21392" xr:uid="{4D87D32D-4EFC-462A-A3F4-F5721B5C514B}"/>
    <cellStyle name="Porcentagem 10 2 2 4" xfId="5705" xr:uid="{659121FE-F7D9-4699-8FC3-BD62E5A28A28}"/>
    <cellStyle name="Porcentagem 10 2 2 4 2" xfId="9085" xr:uid="{B5271634-C980-4160-A674-70AD0492770F}"/>
    <cellStyle name="Porcentagem 10 2 2 4 2 2" xfId="15793" xr:uid="{3FB81F9E-0123-4A11-9088-F230CD2B913B}"/>
    <cellStyle name="Porcentagem 10 2 2 4 2 3" xfId="20222" xr:uid="{162ED9D8-D94B-4DE1-A015-A9C900E43573}"/>
    <cellStyle name="Porcentagem 10 2 2 4 2 4" xfId="24256" xr:uid="{C83221B6-2753-41B7-880E-DFB0DDAFDB82}"/>
    <cellStyle name="Porcentagem 10 2 2 4 3" xfId="12413" xr:uid="{200ADE11-DE6F-4DFA-A4F0-58F7F6A2F85E}"/>
    <cellStyle name="Porcentagem 10 2 2 4 4" xfId="18203" xr:uid="{A8A52205-4F74-4596-8DD5-2935F1FDC714}"/>
    <cellStyle name="Porcentagem 10 2 2 4 5" xfId="22328" xr:uid="{4B807767-A8F6-4AEF-B765-5AC577D543C3}"/>
    <cellStyle name="Porcentagem 10 2 2 5" xfId="6868" xr:uid="{604728D9-8FBC-4BC7-8FA7-7075B40AF88A}"/>
    <cellStyle name="Porcentagem 10 2 2 5 2" xfId="13576" xr:uid="{4C0DF518-F3C6-419A-B952-D1CC15A4C754}"/>
    <cellStyle name="Porcentagem 10 2 2 5 3" xfId="18935" xr:uid="{BF43ADC2-BF10-416C-9D63-64E38C004414}"/>
    <cellStyle name="Porcentagem 10 2 2 5 4" xfId="23036" xr:uid="{616FADC7-5292-4FE8-8C11-5AA6B65E387B}"/>
    <cellStyle name="Porcentagem 10 2 2 6" xfId="10262" xr:uid="{40128701-E3C9-4D8F-8FF6-6194569EFAFA}"/>
    <cellStyle name="Porcentagem 10 2 2 7" xfId="16803" xr:uid="{6C23CCEA-7097-42D6-907D-E059DB42273A}"/>
    <cellStyle name="Porcentagem 10 2 2 8" xfId="21109" xr:uid="{B6285536-565F-4F8E-B450-EF2CD4ADE739}"/>
    <cellStyle name="Porcentagem 10 2 3" xfId="2364" xr:uid="{B1E94BFB-BC50-4CF0-84E4-FF7F059BC9AA}"/>
    <cellStyle name="Porcentagem 10 2 3 2" xfId="2870" xr:uid="{8E1649B4-D42E-4398-9480-FB0B753D8FE5}"/>
    <cellStyle name="Porcentagem 10 2 3 2 2" xfId="5710" xr:uid="{B3420ED8-BBF3-4D73-8765-565E86419A4D}"/>
    <cellStyle name="Porcentagem 10 2 3 2 2 2" xfId="9090" xr:uid="{023E0A58-A424-4869-826E-15283AEEE063}"/>
    <cellStyle name="Porcentagem 10 2 3 2 2 2 2" xfId="15798" xr:uid="{8A18F4B1-8745-40D0-8661-52FCE8CA1823}"/>
    <cellStyle name="Porcentagem 10 2 3 2 2 2 3" xfId="20227" xr:uid="{AAE95DA5-5966-4FB2-BCF0-9CD731F438DF}"/>
    <cellStyle name="Porcentagem 10 2 3 2 2 2 4" xfId="24261" xr:uid="{A0BC8962-DC16-40E9-A98A-331BC47308F9}"/>
    <cellStyle name="Porcentagem 10 2 3 2 2 3" xfId="12418" xr:uid="{09617154-706A-41BC-BAAC-AEA670CFC5A6}"/>
    <cellStyle name="Porcentagem 10 2 3 2 2 4" xfId="18208" xr:uid="{181FB729-353A-4061-A175-432D449F69C8}"/>
    <cellStyle name="Porcentagem 10 2 3 2 2 5" xfId="22333" xr:uid="{66130B04-F0D5-416A-BC27-77074296569E}"/>
    <cellStyle name="Porcentagem 10 2 3 2 3" xfId="7267" xr:uid="{7D788731-983C-44A5-ADF2-81AB0BA1CD38}"/>
    <cellStyle name="Porcentagem 10 2 3 2 3 2" xfId="13975" xr:uid="{57CF5945-08C8-4E7B-A07A-B0E8B3F0EA79}"/>
    <cellStyle name="Porcentagem 10 2 3 2 3 3" xfId="19314" xr:uid="{CCD74A41-D825-421A-BBD4-E2E7CAE8A7AE}"/>
    <cellStyle name="Porcentagem 10 2 3 2 3 4" xfId="23414" xr:uid="{5BAB0C34-5F4D-48F1-974E-03341F251D3D}"/>
    <cellStyle name="Porcentagem 10 2 3 2 4" xfId="10685" xr:uid="{84C34DD6-BA96-4EA9-B189-838E6CE6B40B}"/>
    <cellStyle name="Porcentagem 10 2 3 2 5" xfId="17183" xr:uid="{347750E2-B9D1-4FD4-8405-89AA64C9626A}"/>
    <cellStyle name="Porcentagem 10 2 3 2 6" xfId="21487" xr:uid="{6B453B05-4375-4911-9378-497A1D65E08B}"/>
    <cellStyle name="Porcentagem 10 2 3 3" xfId="5709" xr:uid="{223540C7-332A-45C5-BEE3-ACFD0C83888C}"/>
    <cellStyle name="Porcentagem 10 2 3 3 2" xfId="9089" xr:uid="{EFD46635-486D-4A24-8ADB-9D9539DAA51B}"/>
    <cellStyle name="Porcentagem 10 2 3 3 2 2" xfId="15797" xr:uid="{E7BD32E3-73FD-4CF9-97AD-E482C1FD70E8}"/>
    <cellStyle name="Porcentagem 10 2 3 3 2 3" xfId="20226" xr:uid="{DD784B24-019A-4A3A-AD57-C06A8F457FAC}"/>
    <cellStyle name="Porcentagem 10 2 3 3 2 4" xfId="24260" xr:uid="{10C662E0-5C68-4609-9D7D-0A8E7F66C1EF}"/>
    <cellStyle name="Porcentagem 10 2 3 3 3" xfId="12417" xr:uid="{EA25890F-74EB-4479-B1A7-A6ACC8617DA5}"/>
    <cellStyle name="Porcentagem 10 2 3 3 4" xfId="18207" xr:uid="{33527391-0CE9-4FC3-AA2F-ED6830CA5B27}"/>
    <cellStyle name="Porcentagem 10 2 3 3 5" xfId="22332" xr:uid="{0B29B9F5-B463-436D-9D62-440D08CB8808}"/>
    <cellStyle name="Porcentagem 10 2 3 4" xfId="6870" xr:uid="{E78EA0EA-2AC1-4382-A5AC-BF3A8B8324EF}"/>
    <cellStyle name="Porcentagem 10 2 3 4 2" xfId="13578" xr:uid="{E7E4A69B-56BD-4DDB-9BE8-8BE409F20789}"/>
    <cellStyle name="Porcentagem 10 2 3 4 3" xfId="18937" xr:uid="{BEE0050D-EC11-43C7-9FE5-F776EA0AF8C0}"/>
    <cellStyle name="Porcentagem 10 2 3 4 4" xfId="23038" xr:uid="{9A85B214-3C2E-4183-A0C8-42981B2F6F4C}"/>
    <cellStyle name="Porcentagem 10 2 3 5" xfId="10264" xr:uid="{B9D35E06-D65A-4A62-AE92-E2CB934FF27B}"/>
    <cellStyle name="Porcentagem 10 2 3 6" xfId="16805" xr:uid="{F2382CE8-5D88-4355-AA44-1DEF4A8BF35D}"/>
    <cellStyle name="Porcentagem 10 2 3 7" xfId="21111" xr:uid="{ECF17077-CB92-484A-9DD1-35B862ED6356}"/>
    <cellStyle name="Porcentagem 10 2 4" xfId="2365" xr:uid="{E698A3DA-00A5-453F-94C3-6810E084D39F}"/>
    <cellStyle name="Porcentagem 10 2 4 2" xfId="2920" xr:uid="{27E424CF-A2BC-4151-90AD-0A3B606FFA07}"/>
    <cellStyle name="Porcentagem 10 2 4 2 2" xfId="5712" xr:uid="{33BB7020-25A3-404D-BD3D-80F691F09C10}"/>
    <cellStyle name="Porcentagem 10 2 4 2 2 2" xfId="9092" xr:uid="{76F5E2C2-08EF-49CB-9406-B61DB8E4F016}"/>
    <cellStyle name="Porcentagem 10 2 4 2 2 2 2" xfId="15800" xr:uid="{7DAE0BD7-9AF6-4524-87F8-88B7888B4EED}"/>
    <cellStyle name="Porcentagem 10 2 4 2 2 2 3" xfId="20229" xr:uid="{50EFCD98-4D7E-4E49-A5CB-C20906B26162}"/>
    <cellStyle name="Porcentagem 10 2 4 2 2 2 4" xfId="24263" xr:uid="{5D532FF3-94B0-40A6-9BBF-6C842E3EA7CA}"/>
    <cellStyle name="Porcentagem 10 2 4 2 2 3" xfId="12420" xr:uid="{91D09796-7136-4FE4-96C6-8F636988192E}"/>
    <cellStyle name="Porcentagem 10 2 4 2 2 4" xfId="18210" xr:uid="{A352177F-162C-48BD-9DC2-9B6089DF68E1}"/>
    <cellStyle name="Porcentagem 10 2 4 2 2 5" xfId="22335" xr:uid="{3613864B-3E66-48C5-8647-4C696379DB70}"/>
    <cellStyle name="Porcentagem 10 2 4 2 3" xfId="7317" xr:uid="{AFC9F216-7412-4A64-8303-FF45E447C4A2}"/>
    <cellStyle name="Porcentagem 10 2 4 2 3 2" xfId="14025" xr:uid="{559B913F-EB47-49DB-86A6-ADB91DEE7FC5}"/>
    <cellStyle name="Porcentagem 10 2 4 2 3 3" xfId="19364" xr:uid="{FC87D36F-DA6A-4362-824C-30767992AC00}"/>
    <cellStyle name="Porcentagem 10 2 4 2 3 4" xfId="23464" xr:uid="{3D1F92B7-3569-4154-9948-17E9F3B7222A}"/>
    <cellStyle name="Porcentagem 10 2 4 2 4" xfId="10735" xr:uid="{79C2B21D-5E65-42EC-8DF1-FB9BC24B1645}"/>
    <cellStyle name="Porcentagem 10 2 4 2 5" xfId="17233" xr:uid="{43DBD5CA-AB52-45A6-85FF-13F208F3387B}"/>
    <cellStyle name="Porcentagem 10 2 4 2 6" xfId="21537" xr:uid="{0271FA01-E9A8-4EF4-8090-D33DCB100D9A}"/>
    <cellStyle name="Porcentagem 10 2 4 3" xfId="5711" xr:uid="{3C1FD917-13C4-4A83-8396-9F68903C75EF}"/>
    <cellStyle name="Porcentagem 10 2 4 3 2" xfId="9091" xr:uid="{02739C69-AB16-4210-BB9D-FB434D1DDE0A}"/>
    <cellStyle name="Porcentagem 10 2 4 3 2 2" xfId="15799" xr:uid="{49FAE5A0-EA1B-4E94-B2EA-D7CF8FD0ACC2}"/>
    <cellStyle name="Porcentagem 10 2 4 3 2 3" xfId="20228" xr:uid="{689177A1-212D-41C0-8033-9EBC953DD9A7}"/>
    <cellStyle name="Porcentagem 10 2 4 3 2 4" xfId="24262" xr:uid="{815899F0-7629-4476-A5B7-65D2A3FF84BD}"/>
    <cellStyle name="Porcentagem 10 2 4 3 3" xfId="12419" xr:uid="{5CD9F60C-5DC7-45DD-9DD3-1C725E58028A}"/>
    <cellStyle name="Porcentagem 10 2 4 3 4" xfId="18209" xr:uid="{30AB2A18-A93B-4E29-A454-DBF4A865B914}"/>
    <cellStyle name="Porcentagem 10 2 4 3 5" xfId="22334" xr:uid="{79107BBD-1A8C-42F0-B658-8A23C00AACB2}"/>
    <cellStyle name="Porcentagem 10 2 4 4" xfId="6871" xr:uid="{6A77075B-3FBF-409C-879C-D3ED33E1378D}"/>
    <cellStyle name="Porcentagem 10 2 4 4 2" xfId="13579" xr:uid="{B5CAE595-1B39-478C-A5BF-6FB2A3B38913}"/>
    <cellStyle name="Porcentagem 10 2 4 4 3" xfId="18938" xr:uid="{FA868E0F-F924-4FC4-9407-63D126ABDBA8}"/>
    <cellStyle name="Porcentagem 10 2 4 4 4" xfId="23039" xr:uid="{46B37393-CFA9-4D81-BA46-F484A5387D57}"/>
    <cellStyle name="Porcentagem 10 2 4 5" xfId="10265" xr:uid="{71612F96-37F1-4A0A-9067-254BC9A52086}"/>
    <cellStyle name="Porcentagem 10 2 4 6" xfId="16806" xr:uid="{FF0B9E24-BF17-4F43-AAEB-DC7CDE90A27F}"/>
    <cellStyle name="Porcentagem 10 2 4 7" xfId="21112" xr:uid="{ED8E2A13-730E-4830-83CB-9CDABFA646D0}"/>
    <cellStyle name="Porcentagem 10 2 5" xfId="2366" xr:uid="{9E5E2C7A-B2DC-4A86-8F27-7BFAB8C66102}"/>
    <cellStyle name="Porcentagem 10 2 5 2" xfId="3002" xr:uid="{AF339651-9E47-4438-8FF5-1253D3D0A6C2}"/>
    <cellStyle name="Porcentagem 10 2 5 2 2" xfId="5714" xr:uid="{49DEBFCD-E03C-473D-A212-F248429B93D9}"/>
    <cellStyle name="Porcentagem 10 2 5 2 2 2" xfId="9094" xr:uid="{914FF445-37DF-4614-932A-278090B3909E}"/>
    <cellStyle name="Porcentagem 10 2 5 2 2 2 2" xfId="15802" xr:uid="{B2122E24-4AF0-469A-AB83-7BE81445EC1D}"/>
    <cellStyle name="Porcentagem 10 2 5 2 2 2 3" xfId="20231" xr:uid="{DE948811-5A9D-498D-AD37-717C0E0E90E4}"/>
    <cellStyle name="Porcentagem 10 2 5 2 2 2 4" xfId="24265" xr:uid="{ACD9B760-2738-499E-BE8D-266858910D86}"/>
    <cellStyle name="Porcentagem 10 2 5 2 2 3" xfId="12422" xr:uid="{385D261C-2E47-42A7-8658-F2CADEFF5741}"/>
    <cellStyle name="Porcentagem 10 2 5 2 2 4" xfId="18212" xr:uid="{E530791B-94DB-4928-A256-79401668F4BB}"/>
    <cellStyle name="Porcentagem 10 2 5 2 2 5" xfId="22337" xr:uid="{AAB15A2F-55BC-4100-896C-6656A0DB543B}"/>
    <cellStyle name="Porcentagem 10 2 5 2 3" xfId="7399" xr:uid="{C2EE5C1A-A514-4A00-8C83-4CBD2961EC6F}"/>
    <cellStyle name="Porcentagem 10 2 5 2 3 2" xfId="14107" xr:uid="{D33A49BE-FB58-4379-B301-15D3FE874C65}"/>
    <cellStyle name="Porcentagem 10 2 5 2 3 3" xfId="19445" xr:uid="{CF872AC5-8477-47E8-BF50-75E29B3C5BF8}"/>
    <cellStyle name="Porcentagem 10 2 5 2 3 4" xfId="23545" xr:uid="{C0CF2625-BACC-46BF-8491-2A134F51EA50}"/>
    <cellStyle name="Porcentagem 10 2 5 2 4" xfId="10816" xr:uid="{519322E1-9088-469E-B293-CF3135815A73}"/>
    <cellStyle name="Porcentagem 10 2 5 2 5" xfId="17314" xr:uid="{272E62D6-DDC6-43A9-A72B-7FFAF5C40AA5}"/>
    <cellStyle name="Porcentagem 10 2 5 2 6" xfId="21618" xr:uid="{A920068A-BA9B-48BC-9918-17CEE9AE8DFC}"/>
    <cellStyle name="Porcentagem 10 2 5 3" xfId="5713" xr:uid="{80F8BA38-D8C0-4BF5-89F6-A97F6C686416}"/>
    <cellStyle name="Porcentagem 10 2 5 3 2" xfId="9093" xr:uid="{688D9C18-2ED9-45AB-BE76-1814747235A4}"/>
    <cellStyle name="Porcentagem 10 2 5 3 2 2" xfId="15801" xr:uid="{073C774B-C6A9-413D-BA92-436F03A6CF6D}"/>
    <cellStyle name="Porcentagem 10 2 5 3 2 3" xfId="20230" xr:uid="{58D2C145-7879-4934-876F-23D8DDCEB255}"/>
    <cellStyle name="Porcentagem 10 2 5 3 2 4" xfId="24264" xr:uid="{6AD0A8C2-EC07-4639-82C6-1B2DDC0905B8}"/>
    <cellStyle name="Porcentagem 10 2 5 3 3" xfId="12421" xr:uid="{17F1B2FD-FF75-4872-9D02-16F8F9BAA8FE}"/>
    <cellStyle name="Porcentagem 10 2 5 3 4" xfId="18211" xr:uid="{E2F1760A-FF46-45C9-A442-E9C21699C8CF}"/>
    <cellStyle name="Porcentagem 10 2 5 3 5" xfId="22336" xr:uid="{A316A42A-9E4F-4D0E-88D2-4C9901C8AF3B}"/>
    <cellStyle name="Porcentagem 10 2 5 4" xfId="6872" xr:uid="{D12C2BC4-ACBC-438A-A38D-C42E2860BBF9}"/>
    <cellStyle name="Porcentagem 10 2 5 4 2" xfId="13580" xr:uid="{1E0B9D84-219E-41AD-AE99-D2A8A8954BBD}"/>
    <cellStyle name="Porcentagem 10 2 5 4 3" xfId="18939" xr:uid="{72A0240D-ED50-40E2-94A4-0B909031BA14}"/>
    <cellStyle name="Porcentagem 10 2 5 4 4" xfId="23040" xr:uid="{FADCD836-A7BE-42D9-931E-A81BDAEAADC1}"/>
    <cellStyle name="Porcentagem 10 2 5 5" xfId="10266" xr:uid="{115F5F5E-F57A-4483-A7B6-E24036EE031E}"/>
    <cellStyle name="Porcentagem 10 2 5 6" xfId="16807" xr:uid="{255F02BE-3F31-4D04-AEA4-CFA29F7BC068}"/>
    <cellStyle name="Porcentagem 10 2 5 7" xfId="21113" xr:uid="{4B89B529-555F-41D5-9F98-9E1E97D4A119}"/>
    <cellStyle name="Porcentagem 10 2 6" xfId="2146" xr:uid="{3E1DFC58-6B0E-4AE9-A026-91AA5D20FF1B}"/>
    <cellStyle name="Porcentagem 10 2 6 2" xfId="4437" xr:uid="{0AA30CEE-18F4-4731-947D-87645A1BCFD3}"/>
    <cellStyle name="Porcentagem 10 2 6 3" xfId="3508" xr:uid="{86857C5B-8C7B-4882-8AFC-30B597159440}"/>
    <cellStyle name="Porcentagem 10 2 7" xfId="2691" xr:uid="{8EF4EBDE-BAC1-4EC1-9AD3-C904C62A3F54}"/>
    <cellStyle name="Porcentagem 10 2 7 2" xfId="5715" xr:uid="{1B29871B-94FF-494A-B966-1F9599B185FA}"/>
    <cellStyle name="Porcentagem 10 2 7 2 2" xfId="9095" xr:uid="{3B8E4C77-3043-4343-A043-033134E3D6F4}"/>
    <cellStyle name="Porcentagem 10 2 7 2 2 2" xfId="15803" xr:uid="{694B7B3B-DC6C-4C83-90C7-3BCEBAA8E824}"/>
    <cellStyle name="Porcentagem 10 2 7 2 2 3" xfId="20232" xr:uid="{9A090CDE-A1E9-4A3A-8722-831CED49E9CE}"/>
    <cellStyle name="Porcentagem 10 2 7 2 2 4" xfId="24266" xr:uid="{CE339F1F-FF4A-4E53-B939-A66DFE56F22D}"/>
    <cellStyle name="Porcentagem 10 2 7 2 3" xfId="12423" xr:uid="{DCC54A24-FC3B-4B39-A94D-E24703CADED4}"/>
    <cellStyle name="Porcentagem 10 2 7 2 4" xfId="18213" xr:uid="{19FDE9CE-4332-4861-9C0D-6950120785FC}"/>
    <cellStyle name="Porcentagem 10 2 7 2 5" xfId="22338" xr:uid="{42159B85-EF3F-49E4-94B7-732BA81BFE43}"/>
    <cellStyle name="Porcentagem 10 2 7 3" xfId="7091" xr:uid="{E8B93C43-BE86-4D67-8F89-533272698A75}"/>
    <cellStyle name="Porcentagem 10 2 7 3 2" xfId="13799" xr:uid="{7F0D5C88-6F30-4B49-96E2-EE0AB67EA06F}"/>
    <cellStyle name="Porcentagem 10 2 7 3 3" xfId="19138" xr:uid="{A0A1912A-E00C-4B76-A3A0-D600BDDB8970}"/>
    <cellStyle name="Porcentagem 10 2 7 3 4" xfId="23238" xr:uid="{D9BA1C8E-6152-44EC-90E3-31E8A98D818A}"/>
    <cellStyle name="Porcentagem 10 2 7 4" xfId="10508" xr:uid="{51D1687A-874E-426C-8DEF-FEF08F651809}"/>
    <cellStyle name="Porcentagem 10 2 7 5" xfId="17007" xr:uid="{9CF57752-C767-4154-BA70-A737DF441420}"/>
    <cellStyle name="Porcentagem 10 2 7 6" xfId="21311" xr:uid="{E502ADEA-EF33-47A1-B183-91F2615E6350}"/>
    <cellStyle name="Porcentagem 10 3" xfId="2367" xr:uid="{0C5FEACB-36A8-4FCB-A0E8-98D2839A0016}"/>
    <cellStyle name="Porcentagem 10 3 2" xfId="2368" xr:uid="{E817EBB8-BF61-4871-88C2-7E7322ACB520}"/>
    <cellStyle name="Porcentagem 10 3 2 2" xfId="3037" xr:uid="{2D182955-8507-479C-B398-C23C9F50F073}"/>
    <cellStyle name="Porcentagem 10 3 2 2 2" xfId="5718" xr:uid="{D9FBC5C5-BBAF-4F79-B259-EC243C1A7DC9}"/>
    <cellStyle name="Porcentagem 10 3 2 2 2 2" xfId="9098" xr:uid="{EAA39529-387C-456B-B416-CC99EB65BA2C}"/>
    <cellStyle name="Porcentagem 10 3 2 2 2 2 2" xfId="15806" xr:uid="{D08E79A9-6A42-4772-BC99-B3515BD39121}"/>
    <cellStyle name="Porcentagem 10 3 2 2 2 2 3" xfId="20235" xr:uid="{146A039C-B3C9-4DF3-B3B5-D61DC01E63DA}"/>
    <cellStyle name="Porcentagem 10 3 2 2 2 2 4" xfId="24269" xr:uid="{129C816D-5275-4904-8301-D11430A54E56}"/>
    <cellStyle name="Porcentagem 10 3 2 2 2 3" xfId="12426" xr:uid="{9C7BAFE8-235D-4B85-BF7D-96EFD82BDA99}"/>
    <cellStyle name="Porcentagem 10 3 2 2 2 4" xfId="18216" xr:uid="{719A201E-3D82-450B-A8DE-68145A298B62}"/>
    <cellStyle name="Porcentagem 10 3 2 2 2 5" xfId="22341" xr:uid="{565B64B8-58A5-4EF1-AC3D-6A21EB2F23C7}"/>
    <cellStyle name="Porcentagem 10 3 2 2 3" xfId="7434" xr:uid="{EE3FABEF-CBA2-47FE-A6AC-9C4EC2E99137}"/>
    <cellStyle name="Porcentagem 10 3 2 2 3 2" xfId="14142" xr:uid="{664E4082-4EC9-40E5-B349-9C58379B1557}"/>
    <cellStyle name="Porcentagem 10 3 2 2 3 3" xfId="19480" xr:uid="{D1ECB3A9-7425-45D2-B4E2-87D3C8C8B5AC}"/>
    <cellStyle name="Porcentagem 10 3 2 2 3 4" xfId="23580" xr:uid="{80B6D5F7-9B61-4254-B571-99253C0F0F54}"/>
    <cellStyle name="Porcentagem 10 3 2 2 4" xfId="10851" xr:uid="{D43A0317-FE54-4D16-8C64-7F456FD0BA81}"/>
    <cellStyle name="Porcentagem 10 3 2 2 5" xfId="17349" xr:uid="{031564E9-0B2A-42E4-9496-895B4AF9DC1C}"/>
    <cellStyle name="Porcentagem 10 3 2 2 6" xfId="21653" xr:uid="{B40066F4-7DF3-4F45-9705-A13A152C96D5}"/>
    <cellStyle name="Porcentagem 10 3 2 3" xfId="5717" xr:uid="{6AFD91C6-1049-4FCF-A706-41048838564B}"/>
    <cellStyle name="Porcentagem 10 3 2 3 2" xfId="9097" xr:uid="{F042BFFD-DDF1-40E4-B84F-882F9B8338DF}"/>
    <cellStyle name="Porcentagem 10 3 2 3 2 2" xfId="15805" xr:uid="{0C52DC60-4CF5-4515-9307-2A6BDBF71337}"/>
    <cellStyle name="Porcentagem 10 3 2 3 2 3" xfId="20234" xr:uid="{3018A213-4D2A-4907-9A2A-56A4EFD6C6C3}"/>
    <cellStyle name="Porcentagem 10 3 2 3 2 4" xfId="24268" xr:uid="{9F445C6F-60F7-4F03-A40E-3F160E5E3816}"/>
    <cellStyle name="Porcentagem 10 3 2 3 3" xfId="12425" xr:uid="{1677EA8A-8387-4633-8E10-F26F62EC86DE}"/>
    <cellStyle name="Porcentagem 10 3 2 3 4" xfId="18215" xr:uid="{16CAC464-7262-4A18-8A0B-34DFF56FC1EE}"/>
    <cellStyle name="Porcentagem 10 3 2 3 5" xfId="22340" xr:uid="{BC3FFCFC-055C-46EA-9BC2-BD69348BD7AB}"/>
    <cellStyle name="Porcentagem 10 3 2 4" xfId="6874" xr:uid="{B04FEED7-3B55-48ED-B3AD-12EE8286B752}"/>
    <cellStyle name="Porcentagem 10 3 2 4 2" xfId="13582" xr:uid="{20924361-61DB-4A05-9D10-DEF14526D96D}"/>
    <cellStyle name="Porcentagem 10 3 2 4 3" xfId="18941" xr:uid="{EEBC2AA4-5AFB-4E37-A913-9DCD0346441F}"/>
    <cellStyle name="Porcentagem 10 3 2 4 4" xfId="23042" xr:uid="{11B3A5E5-2808-4DB5-BD10-AABDAD7B92CC}"/>
    <cellStyle name="Porcentagem 10 3 2 5" xfId="10268" xr:uid="{8395CBF2-1CFB-4145-98CC-0A312BC1EE49}"/>
    <cellStyle name="Porcentagem 10 3 2 6" xfId="16809" xr:uid="{19F06344-CCC5-4D3A-9DDC-78C245B420F7}"/>
    <cellStyle name="Porcentagem 10 3 2 7" xfId="21115" xr:uid="{1A89BA08-4C04-4978-A7E5-FDC277E22574}"/>
    <cellStyle name="Porcentagem 10 3 3" xfId="2727" xr:uid="{59F36BD2-ACE3-4054-A32F-652A038B7AE1}"/>
    <cellStyle name="Porcentagem 10 3 3 2" xfId="5719" xr:uid="{E4CB4EDD-7A80-4DAB-8F5A-7DD5A97DD00A}"/>
    <cellStyle name="Porcentagem 10 3 3 2 2" xfId="9099" xr:uid="{B3D3A4E6-1EC0-4B92-A07F-71789141070D}"/>
    <cellStyle name="Porcentagem 10 3 3 2 2 2" xfId="15807" xr:uid="{4E722B0D-CEF0-4489-BC0E-A129792AFE67}"/>
    <cellStyle name="Porcentagem 10 3 3 2 2 3" xfId="20236" xr:uid="{506AF598-94F4-4C65-B064-6BFA0DC56C9A}"/>
    <cellStyle name="Porcentagem 10 3 3 2 2 4" xfId="24270" xr:uid="{409835D6-4C5C-4AE9-A78D-2A456ECB1F5D}"/>
    <cellStyle name="Porcentagem 10 3 3 2 3" xfId="12427" xr:uid="{77B3C9CC-C9DD-40C4-A10D-0893A971ECF6}"/>
    <cellStyle name="Porcentagem 10 3 3 2 4" xfId="18217" xr:uid="{B5A7BD44-690D-40A1-9778-004C7ACB1635}"/>
    <cellStyle name="Porcentagem 10 3 3 2 5" xfId="22342" xr:uid="{337CF534-B96F-40AB-A26D-60EA7F7A2B22}"/>
    <cellStyle name="Porcentagem 10 3 3 3" xfId="7126" xr:uid="{8522A96F-7F52-4A9B-9F7D-778E00A8D201}"/>
    <cellStyle name="Porcentagem 10 3 3 3 2" xfId="13834" xr:uid="{ABFDFA26-E676-4092-8153-5739C23E1F63}"/>
    <cellStyle name="Porcentagem 10 3 3 3 3" xfId="19173" xr:uid="{EB582400-F308-4977-AF8B-0ABF051D11E0}"/>
    <cellStyle name="Porcentagem 10 3 3 3 4" xfId="23273" xr:uid="{C32D2D33-59C6-40D4-BC0B-E86A8418AB50}"/>
    <cellStyle name="Porcentagem 10 3 3 4" xfId="10544" xr:uid="{CB061261-4800-4D1E-8043-0CC535311411}"/>
    <cellStyle name="Porcentagem 10 3 3 5" xfId="17042" xr:uid="{912776EA-53DB-4704-AE74-6F5ACBA142C3}"/>
    <cellStyle name="Porcentagem 10 3 3 6" xfId="21346" xr:uid="{8595D0E9-7792-45BD-9BB0-86205E2EFFD6}"/>
    <cellStyle name="Porcentagem 10 3 4" xfId="5716" xr:uid="{EFD98A06-2B8C-4D3C-B13F-12F633C207E5}"/>
    <cellStyle name="Porcentagem 10 3 4 2" xfId="9096" xr:uid="{6D7D2881-2C01-45C2-A432-09292E3C1758}"/>
    <cellStyle name="Porcentagem 10 3 4 2 2" xfId="15804" xr:uid="{BD0E677C-B7E9-4C66-89A0-2224E3C1B663}"/>
    <cellStyle name="Porcentagem 10 3 4 2 3" xfId="20233" xr:uid="{CC435481-D2D8-4C06-9D55-B852DC1AA2D2}"/>
    <cellStyle name="Porcentagem 10 3 4 2 4" xfId="24267" xr:uid="{0E3C7AFA-4ED2-4D00-8D97-01C5D4A20B85}"/>
    <cellStyle name="Porcentagem 10 3 4 3" xfId="12424" xr:uid="{1C10D62C-60B8-49B7-ACCA-9F2FA753FA5F}"/>
    <cellStyle name="Porcentagem 10 3 4 4" xfId="18214" xr:uid="{51C709E3-9F3A-47B0-8E5F-A2D0DC1BF802}"/>
    <cellStyle name="Porcentagem 10 3 4 5" xfId="22339" xr:uid="{288607C5-1DF2-4F98-8035-3781F4BBE2C5}"/>
    <cellStyle name="Porcentagem 10 3 5" xfId="6873" xr:uid="{2186645E-8FFE-48A7-9194-F96D9AF191A1}"/>
    <cellStyle name="Porcentagem 10 3 5 2" xfId="13581" xr:uid="{FC0135F1-FA2C-4BEC-A957-362EBEB5856B}"/>
    <cellStyle name="Porcentagem 10 3 5 3" xfId="18940" xr:uid="{6923475C-293A-45D0-A25B-D6481930A23E}"/>
    <cellStyle name="Porcentagem 10 3 5 4" xfId="23041" xr:uid="{D37D9518-F572-41AE-B82B-A6C46C621D3B}"/>
    <cellStyle name="Porcentagem 10 3 6" xfId="10267" xr:uid="{20C98C88-4A73-4E9B-A87A-B485DCE80CD3}"/>
    <cellStyle name="Porcentagem 10 3 7" xfId="16808" xr:uid="{386948B5-E196-4024-8F19-A63F2581BA4C}"/>
    <cellStyle name="Porcentagem 10 3 8" xfId="21114" xr:uid="{8AC9CFBC-81F5-48F2-9C89-10ED351FEAE0}"/>
    <cellStyle name="Porcentagem 10 4" xfId="2369" xr:uid="{2EA1BF15-A93D-4805-891B-40FC2A9C9289}"/>
    <cellStyle name="Porcentagem 10 4 2" xfId="2869" xr:uid="{9740F9C8-1418-47AA-8F2A-F62C28E1ADF0}"/>
    <cellStyle name="Porcentagem 10 4 2 2" xfId="5721" xr:uid="{C4378281-FB74-4808-83AF-0E84D86E47B8}"/>
    <cellStyle name="Porcentagem 10 4 2 2 2" xfId="9101" xr:uid="{870AE3FF-700D-47B9-AF0D-934FA7A4363C}"/>
    <cellStyle name="Porcentagem 10 4 2 2 2 2" xfId="15809" xr:uid="{B4513F78-C027-4C38-B846-6716E8CFB872}"/>
    <cellStyle name="Porcentagem 10 4 2 2 2 3" xfId="20238" xr:uid="{72A2DCFD-B097-463A-B2DF-FD64E32D4BE8}"/>
    <cellStyle name="Porcentagem 10 4 2 2 2 4" xfId="24272" xr:uid="{4BDFCF0B-5C16-4EA3-BC15-75A2DB53422C}"/>
    <cellStyle name="Porcentagem 10 4 2 2 3" xfId="12429" xr:uid="{40271200-F891-4702-8B67-CD11785E43C3}"/>
    <cellStyle name="Porcentagem 10 4 2 2 4" xfId="18219" xr:uid="{58373A00-B474-4A7A-992C-10A13D049B77}"/>
    <cellStyle name="Porcentagem 10 4 2 2 5" xfId="22344" xr:uid="{9A908C87-5DCE-4B2E-A508-5CD7365AEF8E}"/>
    <cellStyle name="Porcentagem 10 4 2 3" xfId="7266" xr:uid="{2C663576-46A3-4FCF-B9C6-6A4189E3501C}"/>
    <cellStyle name="Porcentagem 10 4 2 3 2" xfId="13974" xr:uid="{4A8C763E-8A95-4C84-ABE9-108F0A60D904}"/>
    <cellStyle name="Porcentagem 10 4 2 3 3" xfId="19313" xr:uid="{5CC0C6DE-FD66-4614-A4C3-F3B1E3C45BA5}"/>
    <cellStyle name="Porcentagem 10 4 2 3 4" xfId="23413" xr:uid="{9B5E8EF8-340C-473E-9DD1-CF6FF57F385F}"/>
    <cellStyle name="Porcentagem 10 4 2 4" xfId="10684" xr:uid="{70C534EC-76D4-4999-B0E4-6F6AEAD4B781}"/>
    <cellStyle name="Porcentagem 10 4 2 5" xfId="17182" xr:uid="{48222505-81FD-4F1E-A88C-4018214B99F8}"/>
    <cellStyle name="Porcentagem 10 4 2 6" xfId="21486" xr:uid="{A2F5B9B0-736F-4E80-BEF4-E0879D9B4BC7}"/>
    <cellStyle name="Porcentagem 10 4 3" xfId="5720" xr:uid="{8939EA3B-390E-4D9C-838F-16133B0DF2C1}"/>
    <cellStyle name="Porcentagem 10 4 3 2" xfId="9100" xr:uid="{F97821DC-EB18-4B65-AB85-82A7063F0A6F}"/>
    <cellStyle name="Porcentagem 10 4 3 2 2" xfId="15808" xr:uid="{704EA81D-32B8-4A14-8081-7A928E49E0CF}"/>
    <cellStyle name="Porcentagem 10 4 3 2 3" xfId="20237" xr:uid="{E66C649B-5FD9-4910-909D-7AD15D37B11B}"/>
    <cellStyle name="Porcentagem 10 4 3 2 4" xfId="24271" xr:uid="{F3CF9F1B-A7A8-4B33-B1BF-C9A97FADC24E}"/>
    <cellStyle name="Porcentagem 10 4 3 3" xfId="12428" xr:uid="{5EBEC993-295D-4C87-A20D-45F3DEFDB55D}"/>
    <cellStyle name="Porcentagem 10 4 3 4" xfId="18218" xr:uid="{456DC868-2C67-4A47-93EA-D2739324F38B}"/>
    <cellStyle name="Porcentagem 10 4 3 5" xfId="22343" xr:uid="{3856D8B5-786E-4AEC-9032-8B036802AAC5}"/>
    <cellStyle name="Porcentagem 10 4 4" xfId="6875" xr:uid="{2B47E6E6-4BD4-4B85-8453-FE984648D252}"/>
    <cellStyle name="Porcentagem 10 4 4 2" xfId="13583" xr:uid="{4CA9C24C-F389-4D36-8084-B60B621CE49A}"/>
    <cellStyle name="Porcentagem 10 4 4 3" xfId="18942" xr:uid="{B0F6A998-2F29-4D34-8A93-C17E8280FBAB}"/>
    <cellStyle name="Porcentagem 10 4 4 4" xfId="23043" xr:uid="{8655556B-346C-4A6D-8EB2-1444BD297B9F}"/>
    <cellStyle name="Porcentagem 10 4 5" xfId="10269" xr:uid="{46289DC1-2530-4396-A741-D42B3F4BD89A}"/>
    <cellStyle name="Porcentagem 10 4 6" xfId="16810" xr:uid="{374E953E-262A-49ED-A9AA-CCB7B26BA431}"/>
    <cellStyle name="Porcentagem 10 4 7" xfId="21116" xr:uid="{929E82D9-1777-4200-98E8-A657EF8D089E}"/>
    <cellStyle name="Porcentagem 10 5" xfId="2370" xr:uid="{460CFDB6-ECD1-4947-9CDB-EAE23D45C34D}"/>
    <cellStyle name="Porcentagem 10 5 2" xfId="2919" xr:uid="{5135DBC6-98B1-425B-8774-974D144D8DE0}"/>
    <cellStyle name="Porcentagem 10 5 2 2" xfId="5723" xr:uid="{35182333-F69D-4873-B380-866676FBE6D2}"/>
    <cellStyle name="Porcentagem 10 5 2 2 2" xfId="9103" xr:uid="{E9A1C8A9-5A8C-4C05-B271-0E0A807948C9}"/>
    <cellStyle name="Porcentagem 10 5 2 2 2 2" xfId="15811" xr:uid="{868CCAEB-29C7-4129-9576-70FC6AAA72CB}"/>
    <cellStyle name="Porcentagem 10 5 2 2 2 3" xfId="20240" xr:uid="{2E658CA4-0FE1-449E-B69D-834FBFFA55D5}"/>
    <cellStyle name="Porcentagem 10 5 2 2 2 4" xfId="24274" xr:uid="{8D2FBE4C-DAD1-4D74-AE99-B103D6A7944E}"/>
    <cellStyle name="Porcentagem 10 5 2 2 3" xfId="12431" xr:uid="{0FC86843-C0C7-42B1-A8A5-BB5EE579C446}"/>
    <cellStyle name="Porcentagem 10 5 2 2 4" xfId="18221" xr:uid="{64E6FBBC-2100-439A-B5E9-B3F54D197C1F}"/>
    <cellStyle name="Porcentagem 10 5 2 2 5" xfId="22346" xr:uid="{6CAA1E84-804F-4AB2-BE31-91C78E4A7908}"/>
    <cellStyle name="Porcentagem 10 5 2 3" xfId="7316" xr:uid="{96379384-898F-4265-A76E-BCA40B4BA678}"/>
    <cellStyle name="Porcentagem 10 5 2 3 2" xfId="14024" xr:uid="{81CEE5E3-80B5-4869-849A-C0FDD5E0455B}"/>
    <cellStyle name="Porcentagem 10 5 2 3 3" xfId="19363" xr:uid="{1B0FBCBD-E199-4E65-922C-1FCCE473AE13}"/>
    <cellStyle name="Porcentagem 10 5 2 3 4" xfId="23463" xr:uid="{AC680714-9DE5-4DAB-A85E-B0A927BC6A08}"/>
    <cellStyle name="Porcentagem 10 5 2 4" xfId="10734" xr:uid="{66E76A42-EA8F-4960-9A72-E0D1702A8FB4}"/>
    <cellStyle name="Porcentagem 10 5 2 5" xfId="17232" xr:uid="{D3C7BA7B-EC42-4D5F-A56F-F38C4D46D250}"/>
    <cellStyle name="Porcentagem 10 5 2 6" xfId="21536" xr:uid="{910ACF6D-C8AF-4A7A-8206-B03387E51315}"/>
    <cellStyle name="Porcentagem 10 5 3" xfId="5722" xr:uid="{49D6806F-3A62-4BA9-8C37-6034F701DE47}"/>
    <cellStyle name="Porcentagem 10 5 3 2" xfId="9102" xr:uid="{EE1C1B26-424E-4523-9876-1E340D457A04}"/>
    <cellStyle name="Porcentagem 10 5 3 2 2" xfId="15810" xr:uid="{E1F8870D-1F8A-493E-8F2D-B7B4028C674F}"/>
    <cellStyle name="Porcentagem 10 5 3 2 3" xfId="20239" xr:uid="{734F7132-FF11-4C33-A39F-7F1E9008D15D}"/>
    <cellStyle name="Porcentagem 10 5 3 2 4" xfId="24273" xr:uid="{79D9BB57-A090-414C-8B84-1F64FD9EA2D3}"/>
    <cellStyle name="Porcentagem 10 5 3 3" xfId="12430" xr:uid="{D46B725F-B742-4BA4-B4F6-E915EB0053CA}"/>
    <cellStyle name="Porcentagem 10 5 3 4" xfId="18220" xr:uid="{6E007945-89BA-42B5-8096-DAD9BC268110}"/>
    <cellStyle name="Porcentagem 10 5 3 5" xfId="22345" xr:uid="{C2B32702-AC68-4E39-934D-ADD49571229A}"/>
    <cellStyle name="Porcentagem 10 5 4" xfId="6876" xr:uid="{E6D94372-C700-4D5D-BCA4-DA52C178579D}"/>
    <cellStyle name="Porcentagem 10 5 4 2" xfId="13584" xr:uid="{F83F58EC-A792-4411-93C8-17E6DEEEACB9}"/>
    <cellStyle name="Porcentagem 10 5 4 3" xfId="18943" xr:uid="{88B16FC0-D646-4C24-B25F-40058C468848}"/>
    <cellStyle name="Porcentagem 10 5 4 4" xfId="23044" xr:uid="{3AC656E9-67D1-49A4-B805-0607DD0226BF}"/>
    <cellStyle name="Porcentagem 10 5 5" xfId="10270" xr:uid="{D4043741-22F9-4A1E-A705-1D7A75386E3B}"/>
    <cellStyle name="Porcentagem 10 5 6" xfId="16811" xr:uid="{0B47E631-16EC-4D02-B06A-A7E6CF258923}"/>
    <cellStyle name="Porcentagem 10 5 7" xfId="21117" xr:uid="{BD2A0A4E-132C-457A-AC9D-4955D50D5A34}"/>
    <cellStyle name="Porcentagem 10 6" xfId="2371" xr:uid="{5C2F4164-4D2F-41B2-B5ED-1BC179E41997}"/>
    <cellStyle name="Porcentagem 10 6 2" xfId="2989" xr:uid="{C9C6895A-824B-4E26-931E-208FD6BEF96B}"/>
    <cellStyle name="Porcentagem 10 6 2 2" xfId="5725" xr:uid="{BB0E0691-C60F-46F2-B26E-93F59E099036}"/>
    <cellStyle name="Porcentagem 10 6 2 2 2" xfId="9105" xr:uid="{76E13E40-F915-4A56-B43A-B62207B7F196}"/>
    <cellStyle name="Porcentagem 10 6 2 2 2 2" xfId="15813" xr:uid="{04F4E5E8-4602-4DCD-8047-14D17F91273C}"/>
    <cellStyle name="Porcentagem 10 6 2 2 2 3" xfId="20242" xr:uid="{5FA6EE70-8B70-4371-9EB5-CC26EDF8F34B}"/>
    <cellStyle name="Porcentagem 10 6 2 2 2 4" xfId="24276" xr:uid="{F95EB3F8-DEAE-4B87-BCB7-A0AE6AA10545}"/>
    <cellStyle name="Porcentagem 10 6 2 2 3" xfId="12433" xr:uid="{56F2AEE1-5D8C-47FA-87AC-D7CFE4869788}"/>
    <cellStyle name="Porcentagem 10 6 2 2 4" xfId="18223" xr:uid="{7437635D-5C7F-4AD9-8D9A-8E53A6B875D3}"/>
    <cellStyle name="Porcentagem 10 6 2 2 5" xfId="22348" xr:uid="{B941EEDB-A3E5-4AF2-8ABE-5F21349EB8A9}"/>
    <cellStyle name="Porcentagem 10 6 2 3" xfId="7386" xr:uid="{F32071A1-60C6-48CF-8D6C-2A156D3F97F3}"/>
    <cellStyle name="Porcentagem 10 6 2 3 2" xfId="14094" xr:uid="{F55FB74F-9D87-4DEF-8DE6-1ABD456249B9}"/>
    <cellStyle name="Porcentagem 10 6 2 3 3" xfId="19432" xr:uid="{46450599-6BCE-4587-9A59-695383CE9424}"/>
    <cellStyle name="Porcentagem 10 6 2 3 4" xfId="23532" xr:uid="{0F3E699A-9A9B-4FDC-B710-E515E1C4314F}"/>
    <cellStyle name="Porcentagem 10 6 2 4" xfId="10803" xr:uid="{23E31137-D37D-4B6E-987A-A26FF5DC24A1}"/>
    <cellStyle name="Porcentagem 10 6 2 5" xfId="17301" xr:uid="{2EAF45B5-5FAD-4973-B2A3-9989C336E311}"/>
    <cellStyle name="Porcentagem 10 6 2 6" xfId="21605" xr:uid="{ECF92B21-FF1E-410F-8D42-261DEA08F496}"/>
    <cellStyle name="Porcentagem 10 6 3" xfId="5724" xr:uid="{99DC666F-C27F-4493-9589-EE07C2E39412}"/>
    <cellStyle name="Porcentagem 10 6 3 2" xfId="9104" xr:uid="{F663C1CC-871C-412D-8513-6E75E688A4EC}"/>
    <cellStyle name="Porcentagem 10 6 3 2 2" xfId="15812" xr:uid="{A3C15FDC-C23E-4207-98C4-3701E3B7F7D8}"/>
    <cellStyle name="Porcentagem 10 6 3 2 3" xfId="20241" xr:uid="{342CAFCB-888C-4A1E-856D-7E20AA0616A3}"/>
    <cellStyle name="Porcentagem 10 6 3 2 4" xfId="24275" xr:uid="{51E39822-89D0-448E-AD4E-750BB2D20008}"/>
    <cellStyle name="Porcentagem 10 6 3 3" xfId="12432" xr:uid="{1B0AF83B-CC55-4EBD-835B-CC9C24F99734}"/>
    <cellStyle name="Porcentagem 10 6 3 4" xfId="18222" xr:uid="{A1851A59-999C-486E-A75F-F2E905F724E1}"/>
    <cellStyle name="Porcentagem 10 6 3 5" xfId="22347" xr:uid="{B8344029-8612-440B-B2F2-EE924C6DC96C}"/>
    <cellStyle name="Porcentagem 10 6 4" xfId="6877" xr:uid="{BED771D8-B3C0-462E-ADF5-4B05729B3FCF}"/>
    <cellStyle name="Porcentagem 10 6 4 2" xfId="13585" xr:uid="{AEE430FA-BD24-4B43-B32E-97DB6F2CB531}"/>
    <cellStyle name="Porcentagem 10 6 4 3" xfId="18944" xr:uid="{7FD58D73-F15B-4CCD-8861-7FF434B05345}"/>
    <cellStyle name="Porcentagem 10 6 4 4" xfId="23045" xr:uid="{28D5E2C3-1C7A-44DA-8916-70409CC6D4EC}"/>
    <cellStyle name="Porcentagem 10 6 5" xfId="10271" xr:uid="{39A84F20-8AC1-4D4D-A7F8-C1FB07DE57BF}"/>
    <cellStyle name="Porcentagem 10 6 6" xfId="16812" xr:uid="{B18477F4-3A38-400C-8537-28794B9973E1}"/>
    <cellStyle name="Porcentagem 10 6 7" xfId="21118" xr:uid="{7BB3600B-E097-4035-A5C2-1C86FE6E842A}"/>
    <cellStyle name="Porcentagem 10 7" xfId="2678" xr:uid="{D763FC11-527B-4E23-91F4-464B0B7544DA}"/>
    <cellStyle name="Porcentagem 10 7 2" xfId="5726" xr:uid="{734DA1BF-6FE1-4BFC-8D97-EA88713A5B26}"/>
    <cellStyle name="Porcentagem 10 7 2 2" xfId="9106" xr:uid="{68B05309-2BFE-48BB-977F-5BAC583F0829}"/>
    <cellStyle name="Porcentagem 10 7 2 2 2" xfId="15814" xr:uid="{D662593B-8001-48BC-A99D-FDBBE46A958E}"/>
    <cellStyle name="Porcentagem 10 7 2 2 3" xfId="20243" xr:uid="{286FAB6F-50FB-40D0-A1D2-A4C9A3D02E6E}"/>
    <cellStyle name="Porcentagem 10 7 2 2 4" xfId="24277" xr:uid="{032D73D0-2CB8-4CF7-96C6-FB622154343A}"/>
    <cellStyle name="Porcentagem 10 7 2 3" xfId="12434" xr:uid="{FB7C28AA-706A-49CB-9D11-07149161B467}"/>
    <cellStyle name="Porcentagem 10 7 2 4" xfId="18224" xr:uid="{4F3DC360-1883-482C-9682-99337DFA70BE}"/>
    <cellStyle name="Porcentagem 10 7 2 5" xfId="22349" xr:uid="{CC670246-E1C3-47BA-9CE0-2A67AB50E121}"/>
    <cellStyle name="Porcentagem 10 7 3" xfId="7078" xr:uid="{82A0E0C8-58AE-4616-9D92-F06F2CC35070}"/>
    <cellStyle name="Porcentagem 10 7 3 2" xfId="13786" xr:uid="{F202F8B9-977D-4FFE-B49D-931F8750E80E}"/>
    <cellStyle name="Porcentagem 10 7 3 3" xfId="19125" xr:uid="{FFCCE1E7-65EC-4F0E-A9C2-37363A37FE46}"/>
    <cellStyle name="Porcentagem 10 7 3 4" xfId="23225" xr:uid="{949BA5F6-20DA-4076-89B9-3E90791881B0}"/>
    <cellStyle name="Porcentagem 10 7 4" xfId="10495" xr:uid="{E4F3AEF6-5C31-402D-890C-2FD9D23BA37A}"/>
    <cellStyle name="Porcentagem 10 7 5" xfId="16994" xr:uid="{F0DE9C62-F344-42ED-A8B7-DC6B591BC617}"/>
    <cellStyle name="Porcentagem 10 7 6" xfId="21298" xr:uid="{5CC525A3-266B-472F-8651-89BE776A4919}"/>
    <cellStyle name="Porcentagem 10 8" xfId="5704" xr:uid="{1C602DD1-8DA3-4C2D-BC69-71248EA0574C}"/>
    <cellStyle name="Porcentagem 10 8 2" xfId="9084" xr:uid="{3166BD84-776C-4EBD-A787-DF0D128405BD}"/>
    <cellStyle name="Porcentagem 10 8 2 2" xfId="15792" xr:uid="{FD924D1F-2BDB-4326-9559-0D57D485DC79}"/>
    <cellStyle name="Porcentagem 10 8 2 3" xfId="20221" xr:uid="{3764DB8C-1098-4DBC-9612-A95DBF6DDF1E}"/>
    <cellStyle name="Porcentagem 10 8 2 4" xfId="24255" xr:uid="{B9CBA46A-54C6-4041-9821-D4F0C01F8E75}"/>
    <cellStyle name="Porcentagem 10 8 3" xfId="12412" xr:uid="{30DCB4E1-7EF9-4687-A71F-7834CB03E9B9}"/>
    <cellStyle name="Porcentagem 10 8 4" xfId="18202" xr:uid="{F58FB08F-2281-4629-9CF5-02E0BF7B6C3D}"/>
    <cellStyle name="Porcentagem 10 8 5" xfId="22327" xr:uid="{077FA5FC-C2C0-4573-8405-3C0FF6490936}"/>
    <cellStyle name="Porcentagem 10 9" xfId="6298" xr:uid="{07677481-0436-4F40-997E-5FB04BBD6A9D}"/>
    <cellStyle name="Porcentagem 10 9 2" xfId="13006" xr:uid="{31A07377-8E86-4D6A-A34B-A921342C209F}"/>
    <cellStyle name="Porcentagem 10 9 3" xfId="18639" xr:uid="{02FE27A0-6476-492B-AB86-EC9EAF143A60}"/>
    <cellStyle name="Porcentagem 10 9 4" xfId="22759" xr:uid="{91E10FB4-6F8A-4671-AF2E-490DA01765D9}"/>
    <cellStyle name="Porcentagem 11" xfId="270" xr:uid="{9B7B453D-0F29-4E13-8753-27FBA7B07F3C}"/>
    <cellStyle name="Porcentagem 11 10" xfId="20917" xr:uid="{B2AE71B8-7B52-4E7A-A90B-FB9823614745}"/>
    <cellStyle name="Porcentagem 11 2" xfId="2372" xr:uid="{4FA26C4B-9849-46C6-A9AD-A27E0FEDB1F9}"/>
    <cellStyle name="Porcentagem 11 2 2" xfId="2973" xr:uid="{462F01A6-0B84-47C1-B05E-C36DA8722BC8}"/>
    <cellStyle name="Porcentagem 11 2 2 2" xfId="5729" xr:uid="{2BFCF573-B354-411C-BCC4-C1153348CA52}"/>
    <cellStyle name="Porcentagem 11 2 2 2 2" xfId="9109" xr:uid="{7528C157-A78F-45DE-BA0B-A41037B3A3DF}"/>
    <cellStyle name="Porcentagem 11 2 2 2 2 2" xfId="15817" xr:uid="{F520804B-90A3-4E9B-BD39-A36D90FC85AD}"/>
    <cellStyle name="Porcentagem 11 2 2 2 2 3" xfId="20246" xr:uid="{5F6008FF-338C-47E5-A6C3-7E268E97A609}"/>
    <cellStyle name="Porcentagem 11 2 2 2 2 4" xfId="24280" xr:uid="{EAEADC74-A657-439A-A16F-84F432473760}"/>
    <cellStyle name="Porcentagem 11 2 2 2 3" xfId="12437" xr:uid="{BAF4CED9-6B3B-4150-A2CB-F2E9D4CC3D10}"/>
    <cellStyle name="Porcentagem 11 2 2 2 4" xfId="18227" xr:uid="{25E86BCF-ABB8-4C18-82B3-A34447687B07}"/>
    <cellStyle name="Porcentagem 11 2 2 2 5" xfId="22352" xr:uid="{7B4C8EAE-58F0-4B2B-86D9-87CA6633D159}"/>
    <cellStyle name="Porcentagem 11 2 2 3" xfId="7370" xr:uid="{903E3138-9345-460B-AF55-FBC8A6EAAE12}"/>
    <cellStyle name="Porcentagem 11 2 2 3 2" xfId="14078" xr:uid="{0326399C-7E15-496A-B96A-0F92446FE0FE}"/>
    <cellStyle name="Porcentagem 11 2 2 3 3" xfId="19416" xr:uid="{8F3EE37B-204A-4FAD-B7B3-3525368DD727}"/>
    <cellStyle name="Porcentagem 11 2 2 3 4" xfId="23516" xr:uid="{E9204030-1F23-47F3-AD8D-F8E6AADDDA97}"/>
    <cellStyle name="Porcentagem 11 2 2 4" xfId="10787" xr:uid="{0BB691C8-4656-4C51-B2FC-CCD6F85FCE6A}"/>
    <cellStyle name="Porcentagem 11 2 2 5" xfId="17285" xr:uid="{81876F25-3356-453D-82D1-1F23160410CE}"/>
    <cellStyle name="Porcentagem 11 2 2 6" xfId="21589" xr:uid="{A76D655F-B735-47C9-9ADB-CBC7675C7420}"/>
    <cellStyle name="Porcentagem 11 2 3" xfId="5728" xr:uid="{33939B4D-9BFE-4322-8C35-1E1BB8457A59}"/>
    <cellStyle name="Porcentagem 11 2 3 2" xfId="9108" xr:uid="{0E0DF2CF-A6A7-4AD1-8595-74C42C5E0745}"/>
    <cellStyle name="Porcentagem 11 2 3 2 2" xfId="15816" xr:uid="{1C0495B7-1BEB-472F-A44A-7D1006134A69}"/>
    <cellStyle name="Porcentagem 11 2 3 2 3" xfId="20245" xr:uid="{5D9363A7-1F9A-4517-A10B-49C85C6A64F7}"/>
    <cellStyle name="Porcentagem 11 2 3 2 4" xfId="24279" xr:uid="{F788FD11-E528-496E-A01C-5940F836176A}"/>
    <cellStyle name="Porcentagem 11 2 3 3" xfId="12436" xr:uid="{D51F1250-D5A9-4211-A1F6-2B8DC83A6F71}"/>
    <cellStyle name="Porcentagem 11 2 3 4" xfId="18226" xr:uid="{41402443-72A1-4AAC-BD26-BD7628D7FA96}"/>
    <cellStyle name="Porcentagem 11 2 3 5" xfId="22351" xr:uid="{F92210CB-35B7-48FF-A97D-9ABAD0CDFF75}"/>
    <cellStyle name="Porcentagem 11 2 4" xfId="6878" xr:uid="{013DC906-A63A-45E2-AD0B-FF46BE55E1E5}"/>
    <cellStyle name="Porcentagem 11 2 4 2" xfId="13586" xr:uid="{0D5F45F5-8814-46E0-BE94-337F38B6D010}"/>
    <cellStyle name="Porcentagem 11 2 4 3" xfId="18945" xr:uid="{B3A4884B-E929-4E4B-92DE-026446A27D3E}"/>
    <cellStyle name="Porcentagem 11 2 4 4" xfId="23046" xr:uid="{CB3CC478-2412-48E4-9254-A957D6BF243F}"/>
    <cellStyle name="Porcentagem 11 2 5" xfId="10272" xr:uid="{9E998905-1C71-465D-8F57-C0DC653E79E5}"/>
    <cellStyle name="Porcentagem 11 2 6" xfId="16813" xr:uid="{35F83209-4E3A-4F81-870E-05E587524A99}"/>
    <cellStyle name="Porcentagem 11 2 7" xfId="21119" xr:uid="{47A12A9B-CBBF-4175-96CA-47B88E0FCAF0}"/>
    <cellStyle name="Porcentagem 11 3" xfId="4116" xr:uid="{9848D6AF-8230-40B6-BA5A-E3F0DB1BC86A}"/>
    <cellStyle name="Porcentagem 11 4" xfId="3187" xr:uid="{FBFA1176-F868-4AA5-BC78-1EC14416AFD9}"/>
    <cellStyle name="Porcentagem 11 5" xfId="2654" xr:uid="{1EF340E1-5B64-425B-9E9F-263AF41D042D}"/>
    <cellStyle name="Porcentagem 11 6" xfId="5727" xr:uid="{B18722BA-4A87-4C4E-8A97-5B5210BA7C90}"/>
    <cellStyle name="Porcentagem 11 6 2" xfId="9107" xr:uid="{D473251B-E22D-4BC7-9480-14B73A24F0B1}"/>
    <cellStyle name="Porcentagem 11 6 2 2" xfId="15815" xr:uid="{BB75E6AF-8B61-40B7-A6DD-F9592509BDAD}"/>
    <cellStyle name="Porcentagem 11 6 2 3" xfId="20244" xr:uid="{1C834A22-927A-4223-8C26-F2DCA461BD5E}"/>
    <cellStyle name="Porcentagem 11 6 2 4" xfId="24278" xr:uid="{7D9B8C52-5327-4950-BC58-28F473C47766}"/>
    <cellStyle name="Porcentagem 11 6 3" xfId="12435" xr:uid="{6A465625-6D19-4365-BB5B-C9094C1FBA58}"/>
    <cellStyle name="Porcentagem 11 6 4" xfId="18225" xr:uid="{A8EF76D7-B572-49D7-ADC3-82C2E6D3BED5}"/>
    <cellStyle name="Porcentagem 11 6 5" xfId="22350" xr:uid="{BB72FCEC-80B1-47B2-B762-D046947EDC2B}"/>
    <cellStyle name="Porcentagem 11 7" xfId="6390" xr:uid="{378B1A77-34A9-46F2-B90A-E5C471C1ECDD}"/>
    <cellStyle name="Porcentagem 11 7 2" xfId="13098" xr:uid="{4DFD5D47-B240-4D15-80FB-CB7C96379FCD}"/>
    <cellStyle name="Porcentagem 11 7 3" xfId="18724" xr:uid="{43F2ED13-578C-4735-83F6-3E55D27E36EF}"/>
    <cellStyle name="Porcentagem 11 7 4" xfId="22844" xr:uid="{C675FBC8-0674-4F66-A8F9-CA95F43BE4FA}"/>
    <cellStyle name="Porcentagem 11 8" xfId="9627" xr:uid="{20825734-D72B-4701-8E10-D9F35EF2CCD1}"/>
    <cellStyle name="Porcentagem 11 9" xfId="16320" xr:uid="{000EE5E6-8F36-400F-BCE5-578A8990F713}"/>
    <cellStyle name="Porcentagem 12" xfId="3160" xr:uid="{0A961B09-693E-4D9A-9850-41421B947E66}"/>
    <cellStyle name="Porcentagem 12 2" xfId="1395" xr:uid="{3B11EF42-36AD-4E35-BEF3-DFC04EFC890D}"/>
    <cellStyle name="Porcentagem 12 2 2" xfId="4438" xr:uid="{93FAF94F-84FD-45FD-805B-50ACBCCC385F}"/>
    <cellStyle name="Porcentagem 12 2 3" xfId="3509" xr:uid="{B22E925A-4783-4090-B443-1753CCE43ED9}"/>
    <cellStyle name="Porcentagem 13" xfId="2653" xr:uid="{A01D31DA-4D03-4F10-865B-F0812CDCB7FA}"/>
    <cellStyle name="Porcentagem 13 2" xfId="5730" xr:uid="{12095C1B-6EF2-412E-9D79-6CBA4D80C095}"/>
    <cellStyle name="Porcentagem 13 2 2" xfId="9110" xr:uid="{D255BB2E-5710-4F52-9936-9A802A04A3FC}"/>
    <cellStyle name="Porcentagem 13 2 2 2" xfId="15818" xr:uid="{8F55D107-ACB7-4E96-ADF9-A594EFD38D7E}"/>
    <cellStyle name="Porcentagem 13 2 2 3" xfId="20247" xr:uid="{090827CB-C487-4145-A830-BBD9EF1A574E}"/>
    <cellStyle name="Porcentagem 13 2 2 4" xfId="24281" xr:uid="{54E35533-5197-4146-ADE9-2A58ADD857C2}"/>
    <cellStyle name="Porcentagem 13 2 3" xfId="12438" xr:uid="{A8C13359-89A1-430C-BDEB-00FAEA640B88}"/>
    <cellStyle name="Porcentagem 13 2 4" xfId="18228" xr:uid="{2317EBEF-06A1-4880-B601-8DA043710E5C}"/>
    <cellStyle name="Porcentagem 13 2 5" xfId="22353" xr:uid="{E3CC5263-A19B-4C28-A409-6C61EDB155F3}"/>
    <cellStyle name="Porcentagem 13 3" xfId="7055" xr:uid="{F9E62E86-1901-411E-AE94-7EFF113C5206}"/>
    <cellStyle name="Porcentagem 13 3 2" xfId="13763" xr:uid="{C246DEC7-9FC6-402F-8595-618DA22F2817}"/>
    <cellStyle name="Porcentagem 13 3 3" xfId="19102" xr:uid="{DC3CBDAA-2EE2-428A-BEEC-98599E2584A4}"/>
    <cellStyle name="Porcentagem 13 3 4" xfId="23202" xr:uid="{2B912E7F-B631-4566-84BA-F62EBBADA01F}"/>
    <cellStyle name="Porcentagem 13 4" xfId="10472" xr:uid="{B9EC0041-9A59-4658-AB03-CC4649E90DC1}"/>
    <cellStyle name="Porcentagem 13 5" xfId="16971" xr:uid="{57F98711-4D81-403E-BCCB-7D1C4A8EB00B}"/>
    <cellStyle name="Porcentagem 13 6" xfId="21275" xr:uid="{FA9DC8D7-3E5C-4939-8A10-0366E6BCBD3B}"/>
    <cellStyle name="Porcentagem 14" xfId="4935" xr:uid="{23D09114-9F2C-4F50-B746-D1106ADF5276}"/>
    <cellStyle name="Porcentagem 14 2" xfId="5731" xr:uid="{AB7E2AAD-5364-4E07-8B19-AEF8E9F429A3}"/>
    <cellStyle name="Porcentagem 14 2 2" xfId="9111" xr:uid="{AC626D01-FC29-42FC-BFE2-2D53DAAE6964}"/>
    <cellStyle name="Porcentagem 14 2 2 2" xfId="15819" xr:uid="{E2A735E0-F142-40B6-A2FE-FA6B35C64CCD}"/>
    <cellStyle name="Porcentagem 14 2 2 3" xfId="20248" xr:uid="{8CA7C075-0F2E-4B81-8461-D3F00E9410D0}"/>
    <cellStyle name="Porcentagem 14 2 2 4" xfId="24282" xr:uid="{85B3EF9B-F461-4EE3-9A0F-A602CA4FED17}"/>
    <cellStyle name="Porcentagem 14 2 3" xfId="12439" xr:uid="{1669453E-B57E-40C0-8978-19D138FD6D98}"/>
    <cellStyle name="Porcentagem 14 2 4" xfId="18229" xr:uid="{9DA1CB13-8A92-4807-AECB-F24BF744BAEC}"/>
    <cellStyle name="Porcentagem 14 2 5" xfId="22354" xr:uid="{2BF428FD-90F0-4482-BDF9-3BC2B2E47BEC}"/>
    <cellStyle name="Porcentagem 14 3" xfId="8533" xr:uid="{786A7D37-D9FC-4CEF-88A0-7217D73F53A5}"/>
    <cellStyle name="Porcentagem 14 3 2" xfId="15241" xr:uid="{9F0E4F0D-AF11-40A4-BE77-6EBF14126D99}"/>
    <cellStyle name="Porcentagem 14 3 3" xfId="19670" xr:uid="{9E2D673E-A963-44D1-93BD-0130CF3BBA2D}"/>
    <cellStyle name="Porcentagem 14 3 4" xfId="23704" xr:uid="{3A107BC9-303B-46CC-88E5-F853E85EFA3F}"/>
    <cellStyle name="Porcentagem 14 4" xfId="11654" xr:uid="{9F2E0614-235B-4A54-9F7B-019C5CF4A086}"/>
    <cellStyle name="Porcentagem 14 5" xfId="17637" xr:uid="{3077F080-24D9-454C-AB53-B4E18034CFAE}"/>
    <cellStyle name="Porcentagem 14 6" xfId="21777" xr:uid="{4357AB04-2A0F-406D-A88F-AA2CB6BE8366}"/>
    <cellStyle name="Porcentagem 15" xfId="9503" xr:uid="{A5FBA3C5-EEDE-4474-B2A1-7BD4613456F0}"/>
    <cellStyle name="Porcentagem 16" xfId="56" xr:uid="{45B43B19-44D8-4B62-A764-CED165C00274}"/>
    <cellStyle name="Porcentagem 2" xfId="73" xr:uid="{45CF1BAA-8073-4FB0-A284-FA486351450B}"/>
    <cellStyle name="Porcentagem 2 2" xfId="149" xr:uid="{EA88C593-1744-48E0-B61E-AA670E26759C}"/>
    <cellStyle name="Porcentagem 2 2 2" xfId="176" xr:uid="{712BD896-4705-477A-95B9-6AC3FF0F38D5}"/>
    <cellStyle name="Porcentagem 2 2 3" xfId="3183" xr:uid="{8601BCE4-B3AA-41C8-9527-BD0808A61AB0}"/>
    <cellStyle name="Porcentagem 2 3" xfId="148" xr:uid="{AB24D6AF-0B08-459B-84AD-D9F4A20B356F}"/>
    <cellStyle name="Porcentagem 2 3 2" xfId="3182" xr:uid="{4B383D1B-9B8E-40F7-9AB1-7251B7DDDBDA}"/>
    <cellStyle name="Porcentagem 2 4" xfId="247" xr:uid="{5F5919E7-524B-48D0-AA97-DDBA51A2687F}"/>
    <cellStyle name="Porcentagem 2 4 2" xfId="4139" xr:uid="{F2F5991E-3729-47D1-87B9-0E69928F0C7E}"/>
    <cellStyle name="Porcentagem 2 4 3" xfId="3210" xr:uid="{BEA255E8-2289-4FE6-8172-782BD0D9ED63}"/>
    <cellStyle name="Porcentagem 2 5" xfId="1396" xr:uid="{392041DF-37AF-41AA-8DB7-05B0462E6F3E}"/>
    <cellStyle name="Porcentagem 2 6" xfId="3161" xr:uid="{63349314-D253-4EBF-B31B-D3728A44ACBE}"/>
    <cellStyle name="Porcentagem 3" xfId="74" xr:uid="{9835BCB4-C4A3-4F13-A6EA-91D0DBEFFBE4}"/>
    <cellStyle name="Porcentagem 3 2" xfId="106" xr:uid="{C376C1A3-E72E-4186-83D8-74B7236FB6B2}"/>
    <cellStyle name="Porcentagem 3 2 2" xfId="150" xr:uid="{43C08502-4563-418F-9D6C-4616D600199C}"/>
    <cellStyle name="Porcentagem 3 2 2 2" xfId="151" xr:uid="{1B0314C6-F020-434C-8CCC-C16EFD5205A0}"/>
    <cellStyle name="Porcentagem 3 2 2 3" xfId="1397" xr:uid="{7882C84E-F2FB-40A9-AEAE-37A9F2D31231}"/>
    <cellStyle name="Porcentagem 3 2 2 4" xfId="4124" xr:uid="{2D868080-6D9E-4223-9406-F045BC4B2BF0}"/>
    <cellStyle name="Porcentagem 3 2 2 5" xfId="3195" xr:uid="{7FF86DCF-46B4-402C-97B2-CBB0CADC620C}"/>
    <cellStyle name="Porcentagem 3 3" xfId="125" xr:uid="{CCD14C8B-4AAC-488D-9C72-FA33C9658CAF}"/>
    <cellStyle name="Porcentagem 3 3 2" xfId="1399" xr:uid="{0776547F-0AF0-4244-88CE-9C984F6DC3A8}"/>
    <cellStyle name="Porcentagem 3 3 2 2" xfId="3155" xr:uid="{95F5961C-F769-42B6-9395-6E36ED6F9095}"/>
    <cellStyle name="Porcentagem 3 3 2 2 2" xfId="5733" xr:uid="{66BC38EB-6B4E-4FD5-8592-92D52B75FDCB}"/>
    <cellStyle name="Porcentagem 3 3 2 2 2 2" xfId="9113" xr:uid="{E65B7BB7-53AC-4FB6-B90F-57515E1F8A04}"/>
    <cellStyle name="Porcentagem 3 3 2 2 2 2 2" xfId="15821" xr:uid="{F0BB361D-F201-4F5B-A718-CFFDACBE450E}"/>
    <cellStyle name="Porcentagem 3 3 2 2 2 2 3" xfId="20250" xr:uid="{261717B9-C174-4346-8FDB-933AAC63CD1A}"/>
    <cellStyle name="Porcentagem 3 3 2 2 2 2 4" xfId="24284" xr:uid="{0A4DB90A-03D7-4117-87B5-051C65723571}"/>
    <cellStyle name="Porcentagem 3 3 2 2 2 3" xfId="12441" xr:uid="{88134A54-A3A0-4620-99C5-AAF4BA05213A}"/>
    <cellStyle name="Porcentagem 3 3 2 2 2 4" xfId="18231" xr:uid="{963AA6EA-AA94-4BAD-BAEA-69C773C71113}"/>
    <cellStyle name="Porcentagem 3 3 2 2 2 5" xfId="22356" xr:uid="{8979D9C2-06CA-49E9-B411-5A132343718E}"/>
    <cellStyle name="Porcentagem 3 3 2 2 3" xfId="7553" xr:uid="{CC3CC9E7-E47F-4A86-98FF-80DA9173CC35}"/>
    <cellStyle name="Porcentagem 3 3 2 2 3 2" xfId="14261" xr:uid="{C247FBAA-09B2-4976-95CE-9592E016C931}"/>
    <cellStyle name="Porcentagem 3 3 2 2 3 3" xfId="19599" xr:uid="{3496B889-8F76-454B-9938-E719802A9418}"/>
    <cellStyle name="Porcentagem 3 3 2 2 3 4" xfId="23699" xr:uid="{9EB60EE9-1586-4C66-B7A4-3DE03263AD21}"/>
    <cellStyle name="Porcentagem 3 3 2 2 4" xfId="10969" xr:uid="{F15EA2F6-5DDF-416A-A078-B982E3A23665}"/>
    <cellStyle name="Porcentagem 3 3 2 2 5" xfId="17467" xr:uid="{2E608B7C-BDFD-4E9F-8B49-71F02F3244B5}"/>
    <cellStyle name="Porcentagem 3 3 2 2 6" xfId="21771" xr:uid="{69A63B75-3971-4BA8-9A29-997059107CA1}"/>
    <cellStyle name="Porcentagem 3 3 2 3" xfId="5732" xr:uid="{85110A37-2250-4CC5-946E-69861440A446}"/>
    <cellStyle name="Porcentagem 3 3 2 3 2" xfId="9112" xr:uid="{A514631E-5701-4BBA-9410-C18CBB522412}"/>
    <cellStyle name="Porcentagem 3 3 2 3 2 2" xfId="15820" xr:uid="{B9DB4955-7C24-4A96-9227-6E8A7B4CC28C}"/>
    <cellStyle name="Porcentagem 3 3 2 3 2 3" xfId="20249" xr:uid="{A4C46006-76A5-403C-BF4B-A4B30621A70C}"/>
    <cellStyle name="Porcentagem 3 3 2 3 2 4" xfId="24283" xr:uid="{D188EA47-6C5C-41B1-BA98-237FB3A59D5F}"/>
    <cellStyle name="Porcentagem 3 3 2 3 3" xfId="12440" xr:uid="{A01B4CDA-145E-4193-BBD8-73DECDEFC29E}"/>
    <cellStyle name="Porcentagem 3 3 2 3 4" xfId="18230" xr:uid="{F1DB3AF0-DFA7-43D8-BC74-D37F659CB8C7}"/>
    <cellStyle name="Porcentagem 3 3 2 3 5" xfId="22355" xr:uid="{16A6CAE8-01F6-4CDE-96E3-83FD954B89F3}"/>
    <cellStyle name="Porcentagem 3 3 2 4" xfId="6448" xr:uid="{46BFA40C-F1D8-46A3-9E36-5A2FB195A0B6}"/>
    <cellStyle name="Porcentagem 3 3 2 4 2" xfId="13156" xr:uid="{F189053C-75A8-4538-9734-76EC6021D7AE}"/>
    <cellStyle name="Porcentagem 3 3 2 4 3" xfId="18781" xr:uid="{21F1938F-7190-4FD1-97F0-0AF16941E882}"/>
    <cellStyle name="Porcentagem 3 3 2 4 4" xfId="22901" xr:uid="{BB15F06C-5169-4E8B-A531-60194DAE96F4}"/>
    <cellStyle name="Porcentagem 3 3 2 5" xfId="9753" xr:uid="{515E35FA-9BAF-45E2-BF21-715DCC65400C}"/>
    <cellStyle name="Porcentagem 3 3 2 6" xfId="16632" xr:uid="{83EA8D1F-EC24-4038-AF02-716D819A9CD9}"/>
    <cellStyle name="Porcentagem 3 3 2 7" xfId="20974" xr:uid="{58425C2C-BB80-4A36-A455-6E4E7FB68EBE}"/>
    <cellStyle name="Porcentagem 3 3 3" xfId="1398" xr:uid="{0FE1D174-DB5C-4E7D-A3FC-B8A6E44FA3D6}"/>
    <cellStyle name="Porcentagem 3 3 4" xfId="3181" xr:uid="{60CA98D6-DBED-4BF1-93F5-38369C435215}"/>
    <cellStyle name="Porcentagem 3 4" xfId="262" xr:uid="{59DCD2CD-B721-493A-98AD-648B4781553D}"/>
    <cellStyle name="Porcentagem 3 4 2" xfId="2373" xr:uid="{DB8AF212-E884-4864-B808-9E0E22EFE913}"/>
    <cellStyle name="Porcentagem 3 4 2 2" xfId="3075" xr:uid="{B7FAB373-BC4B-4ED2-B90F-24B2E5216A09}"/>
    <cellStyle name="Porcentagem 3 4 2 2 2" xfId="5735" xr:uid="{F8EC5DE0-4AA2-44D2-BED0-55002CB888D5}"/>
    <cellStyle name="Porcentagem 3 4 2 2 2 2" xfId="9115" xr:uid="{8EA5675E-D725-4F99-946F-63A84205D776}"/>
    <cellStyle name="Porcentagem 3 4 2 2 2 2 2" xfId="15823" xr:uid="{5F3E4160-8751-4DF0-B029-F63160B978BC}"/>
    <cellStyle name="Porcentagem 3 4 2 2 2 2 3" xfId="20252" xr:uid="{08AF8B08-32D6-4774-B163-F36FD6713F29}"/>
    <cellStyle name="Porcentagem 3 4 2 2 2 2 4" xfId="24286" xr:uid="{2D84058C-71FD-461B-9886-34461ED12AB4}"/>
    <cellStyle name="Porcentagem 3 4 2 2 2 3" xfId="12443" xr:uid="{6F399E92-0DC8-4D45-99B9-B306360B9356}"/>
    <cellStyle name="Porcentagem 3 4 2 2 2 4" xfId="18233" xr:uid="{EF1DAE26-E5BC-45C3-98B4-B7F3D0B81325}"/>
    <cellStyle name="Porcentagem 3 4 2 2 2 5" xfId="22358" xr:uid="{0EA6E501-1287-4225-86B2-0789D00479FA}"/>
    <cellStyle name="Porcentagem 3 4 2 2 3" xfId="7472" xr:uid="{9DDBB350-63E8-49D7-8D5C-98B193D21438}"/>
    <cellStyle name="Porcentagem 3 4 2 2 3 2" xfId="14180" xr:uid="{8B45381F-EDA7-4059-9728-24FF7123EBBB}"/>
    <cellStyle name="Porcentagem 3 4 2 2 3 3" xfId="19518" xr:uid="{8BCC8512-4EC2-457B-9F8E-D9C6D50A13FC}"/>
    <cellStyle name="Porcentagem 3 4 2 2 3 4" xfId="23618" xr:uid="{31E3EAC1-C1A7-4D62-8818-94666ED0E169}"/>
    <cellStyle name="Porcentagem 3 4 2 2 4" xfId="10889" xr:uid="{ABF15DD0-5AB0-4207-A2E9-CA7E496D0436}"/>
    <cellStyle name="Porcentagem 3 4 2 2 5" xfId="17387" xr:uid="{87876589-81D0-49F4-BEA7-5CC50ACB4359}"/>
    <cellStyle name="Porcentagem 3 4 2 2 6" xfId="21691" xr:uid="{BED26700-AB4D-437B-8CC5-6B8424ABC9BB}"/>
    <cellStyle name="Porcentagem 3 4 2 3" xfId="5734" xr:uid="{67D49FB6-8244-43E3-8943-BE8273E04AC5}"/>
    <cellStyle name="Porcentagem 3 4 2 3 2" xfId="9114" xr:uid="{EFF558C9-73BC-4493-A8F5-122594FADE20}"/>
    <cellStyle name="Porcentagem 3 4 2 3 2 2" xfId="15822" xr:uid="{94BB4887-A712-4183-811E-67D4AF8171D0}"/>
    <cellStyle name="Porcentagem 3 4 2 3 2 3" xfId="20251" xr:uid="{8D04A263-E846-4D77-98A9-8BEB82EFA096}"/>
    <cellStyle name="Porcentagem 3 4 2 3 2 4" xfId="24285" xr:uid="{C7B55E03-57D9-49F7-93AB-9062A6B99086}"/>
    <cellStyle name="Porcentagem 3 4 2 3 3" xfId="12442" xr:uid="{CE734B1B-293B-4405-BAEA-D1B0CB8430FC}"/>
    <cellStyle name="Porcentagem 3 4 2 3 4" xfId="18232" xr:uid="{943E0565-5B5C-4965-96E7-CBA28F0E9078}"/>
    <cellStyle name="Porcentagem 3 4 2 3 5" xfId="22357" xr:uid="{3B9DC1A6-E7D9-418B-8DBF-ADE90827061B}"/>
    <cellStyle name="Porcentagem 3 4 2 4" xfId="6879" xr:uid="{2A535767-6871-4415-83C2-41600E2A3ABA}"/>
    <cellStyle name="Porcentagem 3 4 2 4 2" xfId="13587" xr:uid="{65992573-E522-4705-8C69-6456FEFD6711}"/>
    <cellStyle name="Porcentagem 3 4 2 4 3" xfId="18946" xr:uid="{B66DD524-EAD0-4D59-9769-D0970C0FD124}"/>
    <cellStyle name="Porcentagem 3 4 2 4 4" xfId="23047" xr:uid="{164D7689-5055-413E-8E96-8D13EA72CF27}"/>
    <cellStyle name="Porcentagem 3 4 2 5" xfId="10273" xr:uid="{D6F4BF6C-E5EA-4790-BD66-AED178570C56}"/>
    <cellStyle name="Porcentagem 3 4 2 6" xfId="16814" xr:uid="{44891A40-1BFA-46E7-8A63-DBD434D4755C}"/>
    <cellStyle name="Porcentagem 3 4 2 7" xfId="21120" xr:uid="{E79C918B-D6BC-49AE-A931-5794304D8D97}"/>
    <cellStyle name="Porcentagem 3 4 3" xfId="2374" xr:uid="{3B34752F-ED8D-47A4-BFB3-F13E9DCBF214}"/>
    <cellStyle name="Porcentagem 3 4 3 2" xfId="4146" xr:uid="{FE7D818F-29FF-4A4F-8A3C-9789BDE1C312}"/>
    <cellStyle name="Porcentagem 3 4 3 3" xfId="3217" xr:uid="{316894B5-D371-499B-969D-FE833C621280}"/>
    <cellStyle name="Porcentagem 3 4 4" xfId="2837" xr:uid="{7BED5FDE-C0B8-4D98-B079-441C73D92883}"/>
    <cellStyle name="Porcentagem 3 4 4 2" xfId="5736" xr:uid="{F2468033-D1D8-441C-8D8A-64437365C1E0}"/>
    <cellStyle name="Porcentagem 3 4 4 2 2" xfId="9116" xr:uid="{1A1B278C-D83A-494A-86D4-F1B59253806F}"/>
    <cellStyle name="Porcentagem 3 4 4 2 2 2" xfId="15824" xr:uid="{5C1D1038-8538-45EB-A668-201BFFDF83AA}"/>
    <cellStyle name="Porcentagem 3 4 4 2 2 3" xfId="20253" xr:uid="{DB04F2C1-80CB-4153-AAF9-8F4C9F5F10D3}"/>
    <cellStyle name="Porcentagem 3 4 4 2 2 4" xfId="24287" xr:uid="{7D6EF2CE-CDCA-4920-9F63-954C0154EDAC}"/>
    <cellStyle name="Porcentagem 3 4 4 2 3" xfId="12444" xr:uid="{47D6910F-321D-4B62-9A46-6EC162E39316}"/>
    <cellStyle name="Porcentagem 3 4 4 2 4" xfId="18234" xr:uid="{7D7D84C2-99C9-4AE9-8844-C37B5642C23E}"/>
    <cellStyle name="Porcentagem 3 4 4 2 5" xfId="22359" xr:uid="{404E3FE2-12CA-49F6-A36B-E2783BCC0B62}"/>
    <cellStyle name="Porcentagem 3 4 4 3" xfId="7235" xr:uid="{06AE4F9E-9A37-45A2-A9C0-EABD438587C3}"/>
    <cellStyle name="Porcentagem 3 4 4 3 2" xfId="13943" xr:uid="{0182CDB5-5B24-4751-8904-98C956E300EE}"/>
    <cellStyle name="Porcentagem 3 4 4 3 3" xfId="19282" xr:uid="{3BBFC300-0DF3-435F-949C-787B105BE5B4}"/>
    <cellStyle name="Porcentagem 3 4 4 3 4" xfId="23382" xr:uid="{1FD07A4B-4486-42BF-BE5A-419566D3640A}"/>
    <cellStyle name="Porcentagem 3 4 4 4" xfId="10653" xr:uid="{0308B11B-510D-48AD-8CC6-F675ED88EB67}"/>
    <cellStyle name="Porcentagem 3 4 4 5" xfId="17151" xr:uid="{F11D46B4-AB8D-44EF-B489-792B0C14C1F4}"/>
    <cellStyle name="Porcentagem 3 4 4 6" xfId="21455" xr:uid="{9DB7C254-8EEE-4A87-901B-6C404B0F4679}"/>
    <cellStyle name="Porcentagem 3 5" xfId="2375" xr:uid="{43612DD6-AFB7-44F2-BEF5-C7815C5DD426}"/>
    <cellStyle name="Porcentagem 3 5 2" xfId="2888" xr:uid="{DBBD0024-EFBF-4829-A570-ABCC87E3A027}"/>
    <cellStyle name="Porcentagem 3 5 2 2" xfId="5738" xr:uid="{448CFFC0-A5F1-4A6A-98A5-60CFD1940EB4}"/>
    <cellStyle name="Porcentagem 3 5 2 2 2" xfId="9118" xr:uid="{8473EE4D-BCDF-4463-92D8-E3B10EA4FD5C}"/>
    <cellStyle name="Porcentagem 3 5 2 2 2 2" xfId="15826" xr:uid="{DD5B30B7-6F82-496F-97A3-E4ACF5A6C924}"/>
    <cellStyle name="Porcentagem 3 5 2 2 2 3" xfId="20255" xr:uid="{84564C5D-E231-4085-B685-83F3D5FBC9E8}"/>
    <cellStyle name="Porcentagem 3 5 2 2 2 4" xfId="24289" xr:uid="{BEBF1501-D10A-4995-BC6E-A6DACE8877E8}"/>
    <cellStyle name="Porcentagem 3 5 2 2 3" xfId="12446" xr:uid="{8934ACAA-9628-4D33-AC58-37AC57564F2A}"/>
    <cellStyle name="Porcentagem 3 5 2 2 4" xfId="18236" xr:uid="{F057A0DE-A931-47DA-B8DD-0C19323FC813}"/>
    <cellStyle name="Porcentagem 3 5 2 2 5" xfId="22361" xr:uid="{6E56C550-55CA-467C-95C1-A88A4C315A37}"/>
    <cellStyle name="Porcentagem 3 5 2 3" xfId="7285" xr:uid="{F2CDB373-9E3D-413D-9AD2-34DF3D7A475E}"/>
    <cellStyle name="Porcentagem 3 5 2 3 2" xfId="13993" xr:uid="{04D88E7F-AE72-40B5-9D67-3811A6F230CE}"/>
    <cellStyle name="Porcentagem 3 5 2 3 3" xfId="19332" xr:uid="{76583A10-9F0B-46E6-BC32-266B1E2755E5}"/>
    <cellStyle name="Porcentagem 3 5 2 3 4" xfId="23432" xr:uid="{B5C9215F-E594-4DB9-B1ED-C36D238AA897}"/>
    <cellStyle name="Porcentagem 3 5 2 4" xfId="10703" xr:uid="{8A358CD5-BCDA-414B-A4B2-6FA5AC882D82}"/>
    <cellStyle name="Porcentagem 3 5 2 5" xfId="17201" xr:uid="{2826618D-A4A1-4425-BAF0-3FED2631D538}"/>
    <cellStyle name="Porcentagem 3 5 2 6" xfId="21505" xr:uid="{CF3F25D7-D028-4F9C-8C86-0FFDDBB161EC}"/>
    <cellStyle name="Porcentagem 3 5 3" xfId="5737" xr:uid="{7899A726-CE09-4640-9D9D-8C1373A4616F}"/>
    <cellStyle name="Porcentagem 3 5 3 2" xfId="9117" xr:uid="{B5679A27-C33A-4154-AA32-E1DC4D2DE488}"/>
    <cellStyle name="Porcentagem 3 5 3 2 2" xfId="15825" xr:uid="{8E52BE33-DB2F-46EF-82B3-47CE1A72D9AC}"/>
    <cellStyle name="Porcentagem 3 5 3 2 3" xfId="20254" xr:uid="{C046BFC6-F07B-4D4A-9DA9-4178B4ED9C0C}"/>
    <cellStyle name="Porcentagem 3 5 3 2 4" xfId="24288" xr:uid="{543AA79B-DD60-4B66-923D-4FEB471AAE8D}"/>
    <cellStyle name="Porcentagem 3 5 3 3" xfId="12445" xr:uid="{5E953FFC-D45C-4C51-A7DB-ADE51A643A0C}"/>
    <cellStyle name="Porcentagem 3 5 3 4" xfId="18235" xr:uid="{BF617949-677D-4C7A-AFC0-0DBBCC8A35D9}"/>
    <cellStyle name="Porcentagem 3 5 3 5" xfId="22360" xr:uid="{240AA04D-1733-43CA-AB9E-C4A9EECCE6D8}"/>
    <cellStyle name="Porcentagem 3 5 4" xfId="6880" xr:uid="{0EA66F84-0B41-4615-9715-FA3F1AC47A27}"/>
    <cellStyle name="Porcentagem 3 5 4 2" xfId="13588" xr:uid="{B561D5D6-8C23-4540-9129-865867EF595F}"/>
    <cellStyle name="Porcentagem 3 5 4 3" xfId="18947" xr:uid="{33D7417A-0ABD-4C56-8088-0A2303B03744}"/>
    <cellStyle name="Porcentagem 3 5 4 4" xfId="23048" xr:uid="{F38E65C3-6F21-4F98-BC0B-9F567CCF2D59}"/>
    <cellStyle name="Porcentagem 3 5 5" xfId="10274" xr:uid="{CB4D0081-93FD-4918-B58E-6A367566FABE}"/>
    <cellStyle name="Porcentagem 3 5 6" xfId="16815" xr:uid="{EFE9B7EB-FCE4-4E32-A5C2-CDDEB6B68568}"/>
    <cellStyle name="Porcentagem 3 5 7" xfId="21121" xr:uid="{B8E3A028-5C0F-4309-B198-4A791C292CE4}"/>
    <cellStyle name="Porcentagem 3 6" xfId="3162" xr:uid="{752DA48E-9F7E-4F1E-A7BF-CC420EB187DB}"/>
    <cellStyle name="Porcentagem 4" xfId="107" xr:uid="{72F1EF24-B7AD-4743-A68D-7A63C90962E4}"/>
    <cellStyle name="Porcentagem 4 2" xfId="1400" xr:uid="{82725F83-5EC0-4AF4-86D6-C49F83EE6AB8}"/>
    <cellStyle name="Porcentagem 4 2 2" xfId="3156" xr:uid="{E8DEA603-08BB-4608-B307-42A7F832EC93}"/>
    <cellStyle name="Porcentagem 4 2 2 2" xfId="5740" xr:uid="{1E4297FB-EC55-4EB3-A9C5-C538884E736B}"/>
    <cellStyle name="Porcentagem 4 2 2 2 2" xfId="9120" xr:uid="{0AB5FABC-E555-44DF-AC35-2984FE362FA7}"/>
    <cellStyle name="Porcentagem 4 2 2 2 2 2" xfId="15828" xr:uid="{981C0E37-131E-457B-B1CC-9BBA907E0BC2}"/>
    <cellStyle name="Porcentagem 4 2 2 2 2 3" xfId="20257" xr:uid="{EAE17568-3BD1-4058-9F27-82237FF9EB94}"/>
    <cellStyle name="Porcentagem 4 2 2 2 2 4" xfId="24291" xr:uid="{A4CCDB8B-4985-4747-A4BC-0D253F83FFF8}"/>
    <cellStyle name="Porcentagem 4 2 2 2 3" xfId="12448" xr:uid="{3FD8FB9F-CB6F-41DE-BF3A-3E312BAC100A}"/>
    <cellStyle name="Porcentagem 4 2 2 2 4" xfId="18238" xr:uid="{4FFC55EF-5AE7-4194-B237-702516574679}"/>
    <cellStyle name="Porcentagem 4 2 2 2 5" xfId="22363" xr:uid="{763F9FC1-476D-4F1C-8720-3136A5426617}"/>
    <cellStyle name="Porcentagem 4 2 2 3" xfId="7554" xr:uid="{D90C416F-CC62-423B-80B2-B1C4E4ABD005}"/>
    <cellStyle name="Porcentagem 4 2 2 3 2" xfId="14262" xr:uid="{70DA52DD-8788-4B1C-A664-20547849A277}"/>
    <cellStyle name="Porcentagem 4 2 2 3 3" xfId="19600" xr:uid="{798D3690-61A5-4D0A-90B1-5CA4E481EEE2}"/>
    <cellStyle name="Porcentagem 4 2 2 3 4" xfId="23700" xr:uid="{DBA34B75-0EC5-4427-8AA2-15B7450FBE08}"/>
    <cellStyle name="Porcentagem 4 2 2 4" xfId="10970" xr:uid="{8DBC7E75-AE24-4E3B-8D5C-B51CB9A36C5B}"/>
    <cellStyle name="Porcentagem 4 2 2 5" xfId="17468" xr:uid="{348D707B-8C44-4124-BC06-5BD152B207E4}"/>
    <cellStyle name="Porcentagem 4 2 2 6" xfId="21772" xr:uid="{381736F2-3DE0-4179-AA54-BF2A28662BB4}"/>
    <cellStyle name="Porcentagem 4 2 3" xfId="5739" xr:uid="{146B1D10-8BBE-4E59-BA7F-C729C50D6737}"/>
    <cellStyle name="Porcentagem 4 2 3 2" xfId="9119" xr:uid="{57E38D1A-2886-458F-8E07-0B6634289C94}"/>
    <cellStyle name="Porcentagem 4 2 3 2 2" xfId="15827" xr:uid="{0F35F91D-EAAF-4B4E-BC18-4276B51CDF44}"/>
    <cellStyle name="Porcentagem 4 2 3 2 3" xfId="20256" xr:uid="{7ACB773F-56B6-4541-BE68-B87B4C61DCBE}"/>
    <cellStyle name="Porcentagem 4 2 3 2 4" xfId="24290" xr:uid="{29D1D87B-6F0C-4B21-875E-D20D6556B84E}"/>
    <cellStyle name="Porcentagem 4 2 3 3" xfId="12447" xr:uid="{AB86F8E1-F83D-4BB1-9E81-D9478C70D467}"/>
    <cellStyle name="Porcentagem 4 2 3 4" xfId="18237" xr:uid="{0EAFB670-B9BB-42D1-B868-D5C6AB0ABFD7}"/>
    <cellStyle name="Porcentagem 4 2 3 5" xfId="22362" xr:uid="{309B74F3-B9FD-4541-A9C9-1C7E1A4881F2}"/>
    <cellStyle name="Porcentagem 4 2 4" xfId="6449" xr:uid="{1587DDE0-E9B1-4E56-B417-286ADAC18635}"/>
    <cellStyle name="Porcentagem 4 2 4 2" xfId="13157" xr:uid="{E86B0CAA-594F-4E32-8724-718D825323DB}"/>
    <cellStyle name="Porcentagem 4 2 4 3" xfId="18782" xr:uid="{C4EE1A73-43E7-481A-9CEF-FC0C176FF6DA}"/>
    <cellStyle name="Porcentagem 4 2 4 4" xfId="22902" xr:uid="{08F5322F-165A-41A9-A75A-A6E691C26312}"/>
    <cellStyle name="Porcentagem 4 2 5" xfId="9754" xr:uid="{5B6E053C-DE3C-4B84-9560-0069F1FA2C5E}"/>
    <cellStyle name="Porcentagem 4 2 6" xfId="16633" xr:uid="{1E2377FB-F8FE-4516-BD31-541AE05B6230}"/>
    <cellStyle name="Porcentagem 4 2 7" xfId="20975" xr:uid="{FE0975A9-DCF7-4C4A-8003-84BF5E197589}"/>
    <cellStyle name="Porcentagem 5" xfId="152" xr:uid="{8D81A11F-205F-457C-AAD6-8142CD15E7AD}"/>
    <cellStyle name="Porcentagem 5 10" xfId="5741" xr:uid="{DD0CBF4C-8590-4764-9633-D6E546B01C14}"/>
    <cellStyle name="Porcentagem 5 10 2" xfId="9121" xr:uid="{BD62E26A-7998-4E45-A913-34B4D997D613}"/>
    <cellStyle name="Porcentagem 5 10 2 2" xfId="15829" xr:uid="{57DA5D5A-E2B0-46FD-9FA2-6B137DA294A6}"/>
    <cellStyle name="Porcentagem 5 10 2 3" xfId="20258" xr:uid="{CAA76A9D-4F83-4E9A-B4F6-677C85CE432B}"/>
    <cellStyle name="Porcentagem 5 10 2 4" xfId="24292" xr:uid="{161C001E-C4BE-4F66-B5AE-F8A87029F48E}"/>
    <cellStyle name="Porcentagem 5 10 3" xfId="12449" xr:uid="{17B39D4C-B27E-4E21-98E0-53F5E187A10A}"/>
    <cellStyle name="Porcentagem 5 10 4" xfId="18239" xr:uid="{BDE93939-372F-41D1-9745-74CCE4F6BD54}"/>
    <cellStyle name="Porcentagem 5 10 5" xfId="22364" xr:uid="{47582D62-2FD7-4684-BF30-7BEC72BD66A1}"/>
    <cellStyle name="Porcentagem 5 11" xfId="6299" xr:uid="{9F55D57F-707C-4BAE-88F0-BA9E3C9121F3}"/>
    <cellStyle name="Porcentagem 5 11 2" xfId="13007" xr:uid="{460B6FE4-FA33-4C68-98BA-A02BD26E58EE}"/>
    <cellStyle name="Porcentagem 5 11 3" xfId="18640" xr:uid="{D081E3DC-B73C-4352-A3B6-D7E68618F3CF}"/>
    <cellStyle name="Porcentagem 5 11 4" xfId="22760" xr:uid="{9705296A-7809-477B-A423-AB2FFB8AC96A}"/>
    <cellStyle name="Porcentagem 5 12" xfId="9537" xr:uid="{FB41D1B1-231A-49FD-B37F-AC920CDE6C24}"/>
    <cellStyle name="Porcentagem 5 13" xfId="16236" xr:uid="{0AF129AE-CD1D-4704-920E-D7C97E0B2710}"/>
    <cellStyle name="Porcentagem 5 14" xfId="20833" xr:uid="{13ABAF88-47A7-43F9-9681-9A7510247506}"/>
    <cellStyle name="Porcentagem 5 2" xfId="180" xr:uid="{82561A52-3AC9-4089-B20A-040D5CB1B55E}"/>
    <cellStyle name="Porcentagem 5 2 2" xfId="1402" xr:uid="{8B7CB84C-33DD-4546-9742-A2E99DCB4C2F}"/>
    <cellStyle name="Porcentagem 5 2 2 2" xfId="2376" xr:uid="{460CDA5B-7FD6-4413-ADBC-2215B3E6DFEF}"/>
    <cellStyle name="Porcentagem 5 2 2 2 2" xfId="3057" xr:uid="{9E562FA0-E098-4132-902A-6495721BDCC0}"/>
    <cellStyle name="Porcentagem 5 2 2 2 2 2" xfId="5743" xr:uid="{66B7A0C2-202C-4D9C-B62C-73CD29C93436}"/>
    <cellStyle name="Porcentagem 5 2 2 2 2 2 2" xfId="9123" xr:uid="{9D7A2082-90A7-41C8-B1AB-FEB3BF0F6906}"/>
    <cellStyle name="Porcentagem 5 2 2 2 2 2 2 2" xfId="15831" xr:uid="{23939B95-481F-4BDC-B90A-4E0681C56FE2}"/>
    <cellStyle name="Porcentagem 5 2 2 2 2 2 2 3" xfId="20260" xr:uid="{2DF75ACF-4118-4D42-8C12-8DC053A2602E}"/>
    <cellStyle name="Porcentagem 5 2 2 2 2 2 2 4" xfId="24294" xr:uid="{2725B566-38EE-435B-87CC-DD4FF2C42844}"/>
    <cellStyle name="Porcentagem 5 2 2 2 2 2 3" xfId="12451" xr:uid="{655DED74-C772-424C-98F6-09B88A99CDE1}"/>
    <cellStyle name="Porcentagem 5 2 2 2 2 2 4" xfId="18241" xr:uid="{770C6F7F-85CB-4647-A5EE-4BE5B250E330}"/>
    <cellStyle name="Porcentagem 5 2 2 2 2 2 5" xfId="22366" xr:uid="{58415F0F-6B16-4BE9-B2E0-D35111E6B531}"/>
    <cellStyle name="Porcentagem 5 2 2 2 2 3" xfId="7454" xr:uid="{99772DD7-7C59-40AE-B140-DF21E031B70D}"/>
    <cellStyle name="Porcentagem 5 2 2 2 2 3 2" xfId="14162" xr:uid="{A6964A05-46E8-4B67-9AE7-5E33CC04D342}"/>
    <cellStyle name="Porcentagem 5 2 2 2 2 3 3" xfId="19500" xr:uid="{352EDD48-C217-4580-B639-C923CD9DD53F}"/>
    <cellStyle name="Porcentagem 5 2 2 2 2 3 4" xfId="23600" xr:uid="{1AEDFDCF-16FA-4CB6-9FC8-8CDE6801431C}"/>
    <cellStyle name="Porcentagem 5 2 2 2 2 4" xfId="10871" xr:uid="{96A2BC0B-62EC-4E64-A652-E221A142D14D}"/>
    <cellStyle name="Porcentagem 5 2 2 2 2 5" xfId="17369" xr:uid="{F2409D5A-1CCF-4845-9881-B66FF48F28B4}"/>
    <cellStyle name="Porcentagem 5 2 2 2 2 6" xfId="21673" xr:uid="{C1E7FAB7-2971-43A7-8FE1-98AB8673BA2D}"/>
    <cellStyle name="Porcentagem 5 2 2 2 3" xfId="5742" xr:uid="{23885ACD-5B82-4288-BEF5-AAD75DD113D5}"/>
    <cellStyle name="Porcentagem 5 2 2 2 3 2" xfId="9122" xr:uid="{F7777B4A-35B4-43F3-BD63-556473255A57}"/>
    <cellStyle name="Porcentagem 5 2 2 2 3 2 2" xfId="15830" xr:uid="{BF8D7741-B4E0-453F-A8FD-DF676D60CE13}"/>
    <cellStyle name="Porcentagem 5 2 2 2 3 2 3" xfId="20259" xr:uid="{5F05C7B7-78C7-44D8-8A0D-64B871C3CD1D}"/>
    <cellStyle name="Porcentagem 5 2 2 2 3 2 4" xfId="24293" xr:uid="{214CF7D7-EF47-49D6-A0FD-7032447366D5}"/>
    <cellStyle name="Porcentagem 5 2 2 2 3 3" xfId="12450" xr:uid="{E0E950C7-55BF-4B44-ADF4-FDEC530CF661}"/>
    <cellStyle name="Porcentagem 5 2 2 2 3 4" xfId="18240" xr:uid="{AA45DAA4-173A-4C8E-BB0E-52C2F4F025EE}"/>
    <cellStyle name="Porcentagem 5 2 2 2 3 5" xfId="22365" xr:uid="{340827DC-215C-4827-B596-53CFBCDC87F8}"/>
    <cellStyle name="Porcentagem 5 2 2 2 4" xfId="6881" xr:uid="{C9FF79C5-082B-4909-B252-409025EF3785}"/>
    <cellStyle name="Porcentagem 5 2 2 2 4 2" xfId="13589" xr:uid="{8F0F12D9-9342-4F9A-9AE9-132532D73A8C}"/>
    <cellStyle name="Porcentagem 5 2 2 2 4 3" xfId="18948" xr:uid="{B013DFF2-6673-4B29-A56D-E78AA49305FA}"/>
    <cellStyle name="Porcentagem 5 2 2 2 4 4" xfId="23049" xr:uid="{3CEE2A1B-7A89-4EEA-8BAB-DE9AAA24A734}"/>
    <cellStyle name="Porcentagem 5 2 2 2 5" xfId="10275" xr:uid="{F29216E2-C836-41BE-A962-CBE1F6E19EBC}"/>
    <cellStyle name="Porcentagem 5 2 2 2 6" xfId="16816" xr:uid="{730F7D0A-BDC5-43EE-A1D5-B71DAD07E7FF}"/>
    <cellStyle name="Porcentagem 5 2 2 2 7" xfId="21122" xr:uid="{F6D8FB8C-3F27-434E-B6C9-6E3290EB229D}"/>
    <cellStyle name="Porcentagem 5 2 2 3" xfId="2377" xr:uid="{5F04309F-B712-4FD1-BDF7-DDF1CD9E922E}"/>
    <cellStyle name="Porcentagem 5 2 2 3 2" xfId="4439" xr:uid="{A5CEE0B1-D279-4606-8A48-AAC11236FC4B}"/>
    <cellStyle name="Porcentagem 5 2 2 3 3" xfId="3510" xr:uid="{D1E70ECC-CB5F-4520-B2E3-5A1116D5478D}"/>
    <cellStyle name="Porcentagem 5 2 2 4" xfId="2775" xr:uid="{7E6E597D-DD72-4B23-8227-CD972DF32810}"/>
    <cellStyle name="Porcentagem 5 2 2 4 2" xfId="5744" xr:uid="{0F67FF98-666A-40EA-9369-2104136229AA}"/>
    <cellStyle name="Porcentagem 5 2 2 4 2 2" xfId="9124" xr:uid="{504F8CA9-EF06-4650-BA4B-6516C78EF98A}"/>
    <cellStyle name="Porcentagem 5 2 2 4 2 2 2" xfId="15832" xr:uid="{42CD6F85-BF01-411D-B065-64FC501C4F0E}"/>
    <cellStyle name="Porcentagem 5 2 2 4 2 2 3" xfId="20261" xr:uid="{6D557A44-EF5A-472F-9E04-2C7AFDF31317}"/>
    <cellStyle name="Porcentagem 5 2 2 4 2 2 4" xfId="24295" xr:uid="{C5592829-DD04-4782-B830-2B086C0BA857}"/>
    <cellStyle name="Porcentagem 5 2 2 4 2 3" xfId="12452" xr:uid="{CDAE57AB-CE31-426D-986D-1B45514214EF}"/>
    <cellStyle name="Porcentagem 5 2 2 4 2 4" xfId="18242" xr:uid="{A340134B-BDD6-46FF-A31F-4CC5562AD89D}"/>
    <cellStyle name="Porcentagem 5 2 2 4 2 5" xfId="22367" xr:uid="{86A7B10D-29F3-4301-950E-40E7374A7522}"/>
    <cellStyle name="Porcentagem 5 2 2 4 3" xfId="7173" xr:uid="{DA0B0F7F-B0A1-4974-B939-DB19B14CF8DA}"/>
    <cellStyle name="Porcentagem 5 2 2 4 3 2" xfId="13881" xr:uid="{A41A499A-C036-42A1-B023-7F0A4013FC9B}"/>
    <cellStyle name="Porcentagem 5 2 2 4 3 3" xfId="19220" xr:uid="{764735C9-0D1E-4D64-8C43-A7D1EC376B89}"/>
    <cellStyle name="Porcentagem 5 2 2 4 3 4" xfId="23320" xr:uid="{B1F65584-0259-43E9-957F-7BB66A75B3CE}"/>
    <cellStyle name="Porcentagem 5 2 2 4 4" xfId="10591" xr:uid="{C2F9E9D6-60AD-4485-AA56-678860579D95}"/>
    <cellStyle name="Porcentagem 5 2 2 4 5" xfId="17089" xr:uid="{781B9E91-4A8A-454D-98AF-233891F1EBE7}"/>
    <cellStyle name="Porcentagem 5 2 2 4 6" xfId="21393" xr:uid="{316D1F49-E786-4F5B-BC96-B8E33B59A726}"/>
    <cellStyle name="Porcentagem 5 2 3" xfId="2378" xr:uid="{345D840E-A292-4C58-9956-299C4F084113}"/>
    <cellStyle name="Porcentagem 5 2 3 2" xfId="2776" xr:uid="{BD25DB18-E6A0-4EFB-86BE-DA398E8386E2}"/>
    <cellStyle name="Porcentagem 5 2 3 2 2" xfId="5746" xr:uid="{A839DADA-E81E-4368-8988-C4476380CDEE}"/>
    <cellStyle name="Porcentagem 5 2 3 2 2 2" xfId="9126" xr:uid="{0B3E5FBA-F9C1-44F6-B64D-D5A08DA69AEF}"/>
    <cellStyle name="Porcentagem 5 2 3 2 2 2 2" xfId="15834" xr:uid="{6DA38B23-C81D-4ED8-B38F-DE82F3818BCC}"/>
    <cellStyle name="Porcentagem 5 2 3 2 2 2 3" xfId="20263" xr:uid="{DAA23FEB-9C61-46B1-82C9-0214B0F6DB63}"/>
    <cellStyle name="Porcentagem 5 2 3 2 2 2 4" xfId="24297" xr:uid="{ED781691-EDEA-4954-8B35-66A4E393BF57}"/>
    <cellStyle name="Porcentagem 5 2 3 2 2 3" xfId="12454" xr:uid="{E1CC90B1-0ECB-4330-AD68-E89DD839C5B9}"/>
    <cellStyle name="Porcentagem 5 2 3 2 2 4" xfId="18244" xr:uid="{4491295A-7D01-4680-8960-4F67818526CA}"/>
    <cellStyle name="Porcentagem 5 2 3 2 2 5" xfId="22369" xr:uid="{2C0587CF-ACCD-41FC-ABA3-FAB9C376BAEB}"/>
    <cellStyle name="Porcentagem 5 2 3 2 3" xfId="7174" xr:uid="{01438283-5EA1-4779-9FDF-AF1F421ED70B}"/>
    <cellStyle name="Porcentagem 5 2 3 2 3 2" xfId="13882" xr:uid="{CC5871B7-54C7-4CFD-860D-481B1B22BEEA}"/>
    <cellStyle name="Porcentagem 5 2 3 2 3 3" xfId="19221" xr:uid="{BAABD926-76BE-437A-8A77-6A6B182F7339}"/>
    <cellStyle name="Porcentagem 5 2 3 2 3 4" xfId="23321" xr:uid="{6EA0CF2C-AFD6-44B9-9F38-A2AEB196317B}"/>
    <cellStyle name="Porcentagem 5 2 3 2 4" xfId="10592" xr:uid="{73DCA7AA-C209-45EB-BDE3-0F727B515F5A}"/>
    <cellStyle name="Porcentagem 5 2 3 2 5" xfId="17090" xr:uid="{00B2F888-89C6-4664-9922-878A202C56C6}"/>
    <cellStyle name="Porcentagem 5 2 3 2 6" xfId="21394" xr:uid="{F4C7790F-B8B9-4739-A53F-44FECDEFE5CB}"/>
    <cellStyle name="Porcentagem 5 2 3 3" xfId="5745" xr:uid="{169EA048-AAEF-4C0D-AA68-EB671AECBD32}"/>
    <cellStyle name="Porcentagem 5 2 3 3 2" xfId="9125" xr:uid="{B27EA1B2-7BA4-4505-BB6A-5AA2F796C10C}"/>
    <cellStyle name="Porcentagem 5 2 3 3 2 2" xfId="15833" xr:uid="{8E662BC6-FE7F-48AA-ABE9-DF33951E2C96}"/>
    <cellStyle name="Porcentagem 5 2 3 3 2 3" xfId="20262" xr:uid="{F18FB6B9-6F25-49CF-BB35-BF243591AA30}"/>
    <cellStyle name="Porcentagem 5 2 3 3 2 4" xfId="24296" xr:uid="{76C1753D-A52C-425D-A1EB-E1163D2CDAAC}"/>
    <cellStyle name="Porcentagem 5 2 3 3 3" xfId="12453" xr:uid="{CEFF5937-B613-49B2-BF0E-CA665D672A72}"/>
    <cellStyle name="Porcentagem 5 2 3 3 4" xfId="18243" xr:uid="{6EA3C5F8-1335-48A2-AD64-56FAC09CA893}"/>
    <cellStyle name="Porcentagem 5 2 3 3 5" xfId="22368" xr:uid="{BCE60AE7-E9CE-426D-A2C9-66F6798397E8}"/>
    <cellStyle name="Porcentagem 5 2 3 4" xfId="6882" xr:uid="{CBC3B1F3-1379-405E-8A25-5CAAFBABF952}"/>
    <cellStyle name="Porcentagem 5 2 3 4 2" xfId="13590" xr:uid="{A6A7DC6D-626E-4225-942F-9ABFC6A17825}"/>
    <cellStyle name="Porcentagem 5 2 3 4 3" xfId="18949" xr:uid="{8AEF6B07-9AD5-4BA7-9C94-001BFADA1A00}"/>
    <cellStyle name="Porcentagem 5 2 3 4 4" xfId="23050" xr:uid="{3BAFE0A8-1D84-41D7-9B83-BB34E51FA951}"/>
    <cellStyle name="Porcentagem 5 2 3 5" xfId="10276" xr:uid="{FA2D43F0-61CA-4986-9567-F263D14694E5}"/>
    <cellStyle name="Porcentagem 5 2 3 6" xfId="16817" xr:uid="{4147EB29-A566-46F6-A24C-E8DAF838F52F}"/>
    <cellStyle name="Porcentagem 5 2 3 7" xfId="21123" xr:uid="{860439F6-0EE6-4918-9E7A-47E7298C9A10}"/>
    <cellStyle name="Porcentagem 5 2 4" xfId="2379" xr:uid="{1236B901-5C7A-4FAC-8A34-2D73D2A60B33}"/>
    <cellStyle name="Porcentagem 5 2 4 2" xfId="2871" xr:uid="{D65DA558-89EA-4590-8D5D-CA61DB98E388}"/>
    <cellStyle name="Porcentagem 5 2 4 2 2" xfId="5748" xr:uid="{CF914BF4-B2B1-4141-BBC2-671581F09554}"/>
    <cellStyle name="Porcentagem 5 2 4 2 2 2" xfId="9128" xr:uid="{588EBAFF-11B6-4FE4-B865-4EE1E2BCEC8E}"/>
    <cellStyle name="Porcentagem 5 2 4 2 2 2 2" xfId="15836" xr:uid="{A3D7DF2B-1482-4461-A76E-0DEF9FE04737}"/>
    <cellStyle name="Porcentagem 5 2 4 2 2 2 3" xfId="20265" xr:uid="{E8D72D72-55A8-4543-8DB5-61EEC4CAA948}"/>
    <cellStyle name="Porcentagem 5 2 4 2 2 2 4" xfId="24299" xr:uid="{EC826F68-1E50-498A-AE65-192142540D98}"/>
    <cellStyle name="Porcentagem 5 2 4 2 2 3" xfId="12456" xr:uid="{75E4FABD-2FAD-4274-ADC1-AA84B6BA9704}"/>
    <cellStyle name="Porcentagem 5 2 4 2 2 4" xfId="18246" xr:uid="{AA68ECBE-709D-49BC-8E57-58BCA48293A2}"/>
    <cellStyle name="Porcentagem 5 2 4 2 2 5" xfId="22371" xr:uid="{D7416621-DEF2-4BC8-8079-AA3A6233C96E}"/>
    <cellStyle name="Porcentagem 5 2 4 2 3" xfId="7268" xr:uid="{682B9806-39E8-4D51-BE01-61E6FDCAD319}"/>
    <cellStyle name="Porcentagem 5 2 4 2 3 2" xfId="13976" xr:uid="{B745DBF8-3603-42D9-A9A7-7EBDF5402338}"/>
    <cellStyle name="Porcentagem 5 2 4 2 3 3" xfId="19315" xr:uid="{6B4D2488-84AD-49D8-8671-624D29D45881}"/>
    <cellStyle name="Porcentagem 5 2 4 2 3 4" xfId="23415" xr:uid="{143B8244-3A11-4BD5-A31A-68752A563334}"/>
    <cellStyle name="Porcentagem 5 2 4 2 4" xfId="10686" xr:uid="{94F8AAB6-A9AD-41E8-9868-EEE40AEE2314}"/>
    <cellStyle name="Porcentagem 5 2 4 2 5" xfId="17184" xr:uid="{3780B659-B498-47EE-BC15-3F9A73C1044A}"/>
    <cellStyle name="Porcentagem 5 2 4 2 6" xfId="21488" xr:uid="{BCB5C6AA-8669-461C-8D15-F557E3A2B1AD}"/>
    <cellStyle name="Porcentagem 5 2 4 3" xfId="5747" xr:uid="{AC43645F-96BE-4828-B361-C33A5E3FC637}"/>
    <cellStyle name="Porcentagem 5 2 4 3 2" xfId="9127" xr:uid="{70523E0A-02CC-4C06-866E-EF43D00EDF2A}"/>
    <cellStyle name="Porcentagem 5 2 4 3 2 2" xfId="15835" xr:uid="{AFF8F6AE-073D-48BA-9243-D2758F60A013}"/>
    <cellStyle name="Porcentagem 5 2 4 3 2 3" xfId="20264" xr:uid="{CC452F5D-1D9E-4FF3-92A4-CF065DF5317C}"/>
    <cellStyle name="Porcentagem 5 2 4 3 2 4" xfId="24298" xr:uid="{CD7AB323-C1C3-433A-B5AC-C86F6077E6F6}"/>
    <cellStyle name="Porcentagem 5 2 4 3 3" xfId="12455" xr:uid="{D6448440-6780-4240-91EE-EB695AB9CC51}"/>
    <cellStyle name="Porcentagem 5 2 4 3 4" xfId="18245" xr:uid="{9DB1D930-A0B5-4F74-9EA7-112B25E59750}"/>
    <cellStyle name="Porcentagem 5 2 4 3 5" xfId="22370" xr:uid="{668569F8-6A29-426F-AAAD-F665A2D5B99A}"/>
    <cellStyle name="Porcentagem 5 2 4 4" xfId="6883" xr:uid="{2F28AD90-C61D-4078-A536-AEDE8BE87242}"/>
    <cellStyle name="Porcentagem 5 2 4 4 2" xfId="13591" xr:uid="{2FF40C4A-E0B8-4DA3-9E61-1C3CF0C0F897}"/>
    <cellStyle name="Porcentagem 5 2 4 4 3" xfId="18950" xr:uid="{9B063122-072E-4825-B6D8-1049F411554E}"/>
    <cellStyle name="Porcentagem 5 2 4 4 4" xfId="23051" xr:uid="{4ED6F3BB-B8CC-4109-8C51-DACA454CA47E}"/>
    <cellStyle name="Porcentagem 5 2 4 5" xfId="10277" xr:uid="{4E92AE5A-A933-41F6-B629-E100553F5E2E}"/>
    <cellStyle name="Porcentagem 5 2 4 6" xfId="16818" xr:uid="{8ABBEDC3-8C0C-464B-8376-54A02E55FC57}"/>
    <cellStyle name="Porcentagem 5 2 4 7" xfId="21124" xr:uid="{31C275CB-265F-48A7-9A7D-73572A41198B}"/>
    <cellStyle name="Porcentagem 5 2 5" xfId="2380" xr:uid="{6225DD41-046B-489D-B2AE-B50CC390FB8A}"/>
    <cellStyle name="Porcentagem 5 2 5 2" xfId="2921" xr:uid="{DA572ABD-5DE6-4923-BE52-751FD3DCC26E}"/>
    <cellStyle name="Porcentagem 5 2 5 2 2" xfId="5750" xr:uid="{D8E24630-D614-4C5E-B1A3-FEF29DD9CC42}"/>
    <cellStyle name="Porcentagem 5 2 5 2 2 2" xfId="9130" xr:uid="{1E8395DE-A503-4347-A0AC-593867B44EC6}"/>
    <cellStyle name="Porcentagem 5 2 5 2 2 2 2" xfId="15838" xr:uid="{1573F2E8-5E90-43DE-B50F-2DC8EB12101F}"/>
    <cellStyle name="Porcentagem 5 2 5 2 2 2 3" xfId="20267" xr:uid="{3F30D289-9AF6-4E54-8F21-76DAE4633B87}"/>
    <cellStyle name="Porcentagem 5 2 5 2 2 2 4" xfId="24301" xr:uid="{B547FD04-00CE-4BEC-9DEF-18B8CB3FBB56}"/>
    <cellStyle name="Porcentagem 5 2 5 2 2 3" xfId="12458" xr:uid="{73E968BA-1DF5-4D51-B56B-4DC87AE81809}"/>
    <cellStyle name="Porcentagem 5 2 5 2 2 4" xfId="18248" xr:uid="{153DC55C-2A63-46B6-B97A-0E0A68D963EE}"/>
    <cellStyle name="Porcentagem 5 2 5 2 2 5" xfId="22373" xr:uid="{156954DB-0071-4298-9FB8-564DEE6956FD}"/>
    <cellStyle name="Porcentagem 5 2 5 2 3" xfId="7318" xr:uid="{E6F75165-93D0-4344-8767-3B2F857B814E}"/>
    <cellStyle name="Porcentagem 5 2 5 2 3 2" xfId="14026" xr:uid="{45021ED4-32F0-4BB4-8063-B45A003720FB}"/>
    <cellStyle name="Porcentagem 5 2 5 2 3 3" xfId="19365" xr:uid="{FB3AF162-847A-4575-9C62-ABAE76CFCCF3}"/>
    <cellStyle name="Porcentagem 5 2 5 2 3 4" xfId="23465" xr:uid="{A9E9DDC1-0B6F-4C45-8E06-90781B9B5201}"/>
    <cellStyle name="Porcentagem 5 2 5 2 4" xfId="10736" xr:uid="{30634BF2-B83D-476C-981F-4A57E26EA05C}"/>
    <cellStyle name="Porcentagem 5 2 5 2 5" xfId="17234" xr:uid="{AA91D2D8-4623-4BD7-A560-A55DE598F429}"/>
    <cellStyle name="Porcentagem 5 2 5 2 6" xfId="21538" xr:uid="{95D8F1B4-0949-4027-A1B5-AD577728E7DE}"/>
    <cellStyle name="Porcentagem 5 2 5 3" xfId="5749" xr:uid="{DAD5B2DD-8A46-4756-B235-77624FDB607E}"/>
    <cellStyle name="Porcentagem 5 2 5 3 2" xfId="9129" xr:uid="{2CC75D8F-0EB3-47EE-8870-EB93EE9AC2EC}"/>
    <cellStyle name="Porcentagem 5 2 5 3 2 2" xfId="15837" xr:uid="{FD2CEE4B-E895-40AB-8832-C5DB9AD6A755}"/>
    <cellStyle name="Porcentagem 5 2 5 3 2 3" xfId="20266" xr:uid="{F47497BA-CF84-41C4-8985-AAFB60BEE78C}"/>
    <cellStyle name="Porcentagem 5 2 5 3 2 4" xfId="24300" xr:uid="{A244F228-2DAE-4E2C-8DFA-DB64744AF224}"/>
    <cellStyle name="Porcentagem 5 2 5 3 3" xfId="12457" xr:uid="{41A1001A-2D7D-4357-8EB3-19698F0EB82E}"/>
    <cellStyle name="Porcentagem 5 2 5 3 4" xfId="18247" xr:uid="{DB7B464B-EED3-4DF9-88DD-D98F21D07D15}"/>
    <cellStyle name="Porcentagem 5 2 5 3 5" xfId="22372" xr:uid="{3BA5FE20-85B0-4057-B955-5F987148F271}"/>
    <cellStyle name="Porcentagem 5 2 5 4" xfId="6884" xr:uid="{0DE5C548-23D8-418C-9249-2E6BD87738CA}"/>
    <cellStyle name="Porcentagem 5 2 5 4 2" xfId="13592" xr:uid="{6217AAC0-B75B-403D-88FD-BC4DF543C1B5}"/>
    <cellStyle name="Porcentagem 5 2 5 4 3" xfId="18951" xr:uid="{D345346C-BF50-4C90-A32B-A2F4F8500D57}"/>
    <cellStyle name="Porcentagem 5 2 5 4 4" xfId="23052" xr:uid="{0A44AC22-B559-473C-98AE-53FB9D685CB2}"/>
    <cellStyle name="Porcentagem 5 2 5 5" xfId="10278" xr:uid="{907AB253-2A08-48E4-A07A-74D3B87E942C}"/>
    <cellStyle name="Porcentagem 5 2 5 6" xfId="16819" xr:uid="{66EDF966-A2B6-43CE-850B-C5125C5CA4F9}"/>
    <cellStyle name="Porcentagem 5 2 5 7" xfId="21125" xr:uid="{52D2ACB6-D040-4919-85B8-8AF18469540A}"/>
    <cellStyle name="Porcentagem 5 2 6" xfId="2381" xr:uid="{42894E5F-96D6-44F1-B984-747B3389148B}"/>
    <cellStyle name="Porcentagem 5 2 6 2" xfId="3003" xr:uid="{254DEF0B-E87D-493C-AC11-B34221D5FF50}"/>
    <cellStyle name="Porcentagem 5 2 6 2 2" xfId="5752" xr:uid="{87211896-B904-4B4D-A09E-9CD08BAA036E}"/>
    <cellStyle name="Porcentagem 5 2 6 2 2 2" xfId="9132" xr:uid="{EE77B88A-B051-48AC-A011-F7A5D43C4BB6}"/>
    <cellStyle name="Porcentagem 5 2 6 2 2 2 2" xfId="15840" xr:uid="{ABBB53F8-ECF2-4C7A-9275-6C170728C7BC}"/>
    <cellStyle name="Porcentagem 5 2 6 2 2 2 3" xfId="20269" xr:uid="{2ACD644D-AA8B-410B-9789-EE0F0248B0B7}"/>
    <cellStyle name="Porcentagem 5 2 6 2 2 2 4" xfId="24303" xr:uid="{BF6DCAE3-6E7D-42DD-9A84-FFE77255652E}"/>
    <cellStyle name="Porcentagem 5 2 6 2 2 3" xfId="12460" xr:uid="{B826EDB8-94EC-4E2E-B81F-958EA0C5E8DA}"/>
    <cellStyle name="Porcentagem 5 2 6 2 2 4" xfId="18250" xr:uid="{7EB676FE-C60E-4BB5-9A5E-29070216F006}"/>
    <cellStyle name="Porcentagem 5 2 6 2 2 5" xfId="22375" xr:uid="{084C4142-8167-4053-8518-904B82759876}"/>
    <cellStyle name="Porcentagem 5 2 6 2 3" xfId="7400" xr:uid="{69A7D269-81EE-435F-9CD4-8C5015C02F5F}"/>
    <cellStyle name="Porcentagem 5 2 6 2 3 2" xfId="14108" xr:uid="{D0830CB3-D24D-491E-BFA2-A8AA1F00A4EF}"/>
    <cellStyle name="Porcentagem 5 2 6 2 3 3" xfId="19446" xr:uid="{BDED8A5F-14B7-4313-9756-708941E9B1D1}"/>
    <cellStyle name="Porcentagem 5 2 6 2 3 4" xfId="23546" xr:uid="{79B995E2-D98D-4AF0-B39E-39611611F945}"/>
    <cellStyle name="Porcentagem 5 2 6 2 4" xfId="10817" xr:uid="{6C01BBD2-5E43-449A-AD4F-2E17DFF5C8E2}"/>
    <cellStyle name="Porcentagem 5 2 6 2 5" xfId="17315" xr:uid="{3CA3564F-C539-483D-90AB-9B283D9B6B61}"/>
    <cellStyle name="Porcentagem 5 2 6 2 6" xfId="21619" xr:uid="{0B258A3D-FB19-4213-8316-867A61AFABB8}"/>
    <cellStyle name="Porcentagem 5 2 6 3" xfId="5751" xr:uid="{06C75355-5CD0-489B-BAE7-7E5CB9C04462}"/>
    <cellStyle name="Porcentagem 5 2 6 3 2" xfId="9131" xr:uid="{FCC29B16-AACB-4B8B-87DD-ED4C039DEE8C}"/>
    <cellStyle name="Porcentagem 5 2 6 3 2 2" xfId="15839" xr:uid="{D88960DF-6118-4DB7-AAD6-D20FD78AFAA9}"/>
    <cellStyle name="Porcentagem 5 2 6 3 2 3" xfId="20268" xr:uid="{AC4CC72D-A463-4DED-BFBA-78769B4FC729}"/>
    <cellStyle name="Porcentagem 5 2 6 3 2 4" xfId="24302" xr:uid="{B353B79D-D2F7-494A-BCB7-B2324A1F2FF2}"/>
    <cellStyle name="Porcentagem 5 2 6 3 3" xfId="12459" xr:uid="{66DEBE25-CD39-4BBB-A9AD-E02912BFF8B3}"/>
    <cellStyle name="Porcentagem 5 2 6 3 4" xfId="18249" xr:uid="{8DD45115-2C51-4B8B-8AC3-8C4C4AFE7016}"/>
    <cellStyle name="Porcentagem 5 2 6 3 5" xfId="22374" xr:uid="{ECD7D6A6-1ECF-446E-944F-3A74CFD25CED}"/>
    <cellStyle name="Porcentagem 5 2 6 4" xfId="6885" xr:uid="{F53F3462-0749-45BB-87B3-4C7A4FB8EBE5}"/>
    <cellStyle name="Porcentagem 5 2 6 4 2" xfId="13593" xr:uid="{83372DDF-084F-42F9-BAE8-FD9D9B9D5E82}"/>
    <cellStyle name="Porcentagem 5 2 6 4 3" xfId="18952" xr:uid="{262C85F0-8FEE-409A-BA20-65CAF095261D}"/>
    <cellStyle name="Porcentagem 5 2 6 4 4" xfId="23053" xr:uid="{8993E666-5B62-4695-B7EC-F4BB53411EDA}"/>
    <cellStyle name="Porcentagem 5 2 6 5" xfId="10279" xr:uid="{5D19884C-AA47-42B5-B25A-1D4F268AD725}"/>
    <cellStyle name="Porcentagem 5 2 6 6" xfId="16820" xr:uid="{12992438-E149-433C-B391-D21D6D0C6C98}"/>
    <cellStyle name="Porcentagem 5 2 6 7" xfId="21126" xr:uid="{A37E1EDA-27B8-41E5-A66F-02E3EC67F56B}"/>
    <cellStyle name="Porcentagem 5 2 7" xfId="2382" xr:uid="{73497935-AA4D-4808-8B30-E1F776CB68A7}"/>
    <cellStyle name="Porcentagem 5 2 8" xfId="2692" xr:uid="{C19188FB-3FDA-426E-8E17-4B4F122A5783}"/>
    <cellStyle name="Porcentagem 5 2 8 2" xfId="5753" xr:uid="{E1841B82-1BAB-4FA0-8A42-4A366D8EE199}"/>
    <cellStyle name="Porcentagem 5 2 8 2 2" xfId="9133" xr:uid="{643B548F-E6DB-4EF2-963E-CB22AA12AC3D}"/>
    <cellStyle name="Porcentagem 5 2 8 2 2 2" xfId="15841" xr:uid="{EA18F32A-A2D1-497A-B0F4-10E1577B6AAF}"/>
    <cellStyle name="Porcentagem 5 2 8 2 2 3" xfId="20270" xr:uid="{65ACE003-E664-4000-99A3-01F6D5E2224F}"/>
    <cellStyle name="Porcentagem 5 2 8 2 2 4" xfId="24304" xr:uid="{3DA8412B-0600-4473-B933-007F5C5A53FC}"/>
    <cellStyle name="Porcentagem 5 2 8 2 3" xfId="12461" xr:uid="{DD7A9793-BB09-40B1-8FD2-782670916A1A}"/>
    <cellStyle name="Porcentagem 5 2 8 2 4" xfId="18251" xr:uid="{63C85B67-4F61-4138-A3E5-28211DF0A3EE}"/>
    <cellStyle name="Porcentagem 5 2 8 2 5" xfId="22376" xr:uid="{2B629F57-140C-4B77-A9BF-1EDF62DB2C68}"/>
    <cellStyle name="Porcentagem 5 2 8 3" xfId="7092" xr:uid="{258DDF09-0367-47A6-826F-8B0FEA5B451C}"/>
    <cellStyle name="Porcentagem 5 2 8 3 2" xfId="13800" xr:uid="{1F5BD19D-7F60-41F4-8CE9-D5958AF44FB3}"/>
    <cellStyle name="Porcentagem 5 2 8 3 3" xfId="19139" xr:uid="{C741FB66-C956-4450-8A34-4FE454B1C6A4}"/>
    <cellStyle name="Porcentagem 5 2 8 3 4" xfId="23239" xr:uid="{60069681-5403-4506-A5DB-E8C46806C990}"/>
    <cellStyle name="Porcentagem 5 2 8 4" xfId="10509" xr:uid="{EC8EA7E7-55AE-495B-8680-EFF9C9C68E6B}"/>
    <cellStyle name="Porcentagem 5 2 8 5" xfId="17008" xr:uid="{EB53AE9C-FA89-4A85-B8F0-2CACED0CD952}"/>
    <cellStyle name="Porcentagem 5 2 8 6" xfId="21312" xr:uid="{5CBCF946-ADA8-431F-A187-138EDA3F1169}"/>
    <cellStyle name="Porcentagem 5 3" xfId="1401" xr:uid="{D9C43417-88C0-46E5-825B-E1FE18091641}"/>
    <cellStyle name="Porcentagem 5 3 2" xfId="2383" xr:uid="{396695DA-A5E2-4DD3-A00C-9B67567EE4FD}"/>
    <cellStyle name="Porcentagem 5 3 2 2" xfId="2777" xr:uid="{1B4A27C3-C785-43B4-B393-9876CDFD1E06}"/>
    <cellStyle name="Porcentagem 5 3 2 2 2" xfId="5756" xr:uid="{0F4583A4-42FD-4F84-BD81-439B605145E1}"/>
    <cellStyle name="Porcentagem 5 3 2 2 2 2" xfId="9136" xr:uid="{50FFDFDE-F646-4249-B8AF-20CB8D9462AC}"/>
    <cellStyle name="Porcentagem 5 3 2 2 2 2 2" xfId="15844" xr:uid="{B6669AA1-6832-4D0F-9EAD-80CC0EB86E4C}"/>
    <cellStyle name="Porcentagem 5 3 2 2 2 2 3" xfId="20273" xr:uid="{C7861065-4B92-4E1D-91CE-9A1641323CCC}"/>
    <cellStyle name="Porcentagem 5 3 2 2 2 2 4" xfId="24307" xr:uid="{D79A8459-DCB0-49B6-A426-8A6D737F5748}"/>
    <cellStyle name="Porcentagem 5 3 2 2 2 3" xfId="12464" xr:uid="{1B537F11-584F-4158-A325-145648675FB6}"/>
    <cellStyle name="Porcentagem 5 3 2 2 2 4" xfId="18254" xr:uid="{0470FA7E-F950-4DA5-8E80-95E768474EBB}"/>
    <cellStyle name="Porcentagem 5 3 2 2 2 5" xfId="22379" xr:uid="{E337B2D9-A995-46E2-A10B-738C43E157FF}"/>
    <cellStyle name="Porcentagem 5 3 2 2 3" xfId="7175" xr:uid="{0EE3265C-568E-4839-91F5-611FF24578A0}"/>
    <cellStyle name="Porcentagem 5 3 2 2 3 2" xfId="13883" xr:uid="{228B770C-DB95-4585-85CE-DA81505A458A}"/>
    <cellStyle name="Porcentagem 5 3 2 2 3 3" xfId="19222" xr:uid="{8C24853E-5C14-4B56-9015-6CAE39820AC6}"/>
    <cellStyle name="Porcentagem 5 3 2 2 3 4" xfId="23322" xr:uid="{250BEA4F-02AF-4492-BAD8-0B23533C8568}"/>
    <cellStyle name="Porcentagem 5 3 2 2 4" xfId="10593" xr:uid="{EC026A32-DD0C-45AC-9184-51FA70EF99DC}"/>
    <cellStyle name="Porcentagem 5 3 2 2 5" xfId="17091" xr:uid="{40994EB2-7CE5-48D0-8A00-C291E0665B55}"/>
    <cellStyle name="Porcentagem 5 3 2 2 6" xfId="21395" xr:uid="{71FE32E0-DD92-4E53-81F9-CF60D21E587D}"/>
    <cellStyle name="Porcentagem 5 3 2 3" xfId="5755" xr:uid="{34E95080-5715-4469-A2D6-A87E168801A9}"/>
    <cellStyle name="Porcentagem 5 3 2 3 2" xfId="9135" xr:uid="{4B6933F5-BA6B-498F-9048-B1AA107AB598}"/>
    <cellStyle name="Porcentagem 5 3 2 3 2 2" xfId="15843" xr:uid="{A6C98B64-BA20-4250-A16C-B6879352672F}"/>
    <cellStyle name="Porcentagem 5 3 2 3 2 3" xfId="20272" xr:uid="{AEC86679-3765-4E06-81BD-7B4C1FE02208}"/>
    <cellStyle name="Porcentagem 5 3 2 3 2 4" xfId="24306" xr:uid="{A4753A6D-7D12-4495-9D95-76071A4DB0D1}"/>
    <cellStyle name="Porcentagem 5 3 2 3 3" xfId="12463" xr:uid="{2CC14F74-D325-4B3E-A836-7C9986A59F3C}"/>
    <cellStyle name="Porcentagem 5 3 2 3 4" xfId="18253" xr:uid="{C9DF6240-89A8-47E0-AC24-30FF79971DC5}"/>
    <cellStyle name="Porcentagem 5 3 2 3 5" xfId="22378" xr:uid="{E119FF75-33F8-46B4-A377-5588A79AF5B6}"/>
    <cellStyle name="Porcentagem 5 3 2 4" xfId="6886" xr:uid="{B77EF0DF-409C-4110-8D08-B333888E9AAE}"/>
    <cellStyle name="Porcentagem 5 3 2 4 2" xfId="13594" xr:uid="{F323C2CD-6AFA-403C-A8BA-A0DB52F2236A}"/>
    <cellStyle name="Porcentagem 5 3 2 4 3" xfId="18953" xr:uid="{7FDC5F94-F7F6-4577-8841-8C6F7030CDE1}"/>
    <cellStyle name="Porcentagem 5 3 2 4 4" xfId="23054" xr:uid="{94E558D9-3BCD-461C-81FF-4444EDB024B1}"/>
    <cellStyle name="Porcentagem 5 3 2 5" xfId="10280" xr:uid="{08589024-97FE-41AC-98AC-BCDBEABCDEBD}"/>
    <cellStyle name="Porcentagem 5 3 2 6" xfId="16821" xr:uid="{0A818101-8BEE-4320-8291-A143BD320C95}"/>
    <cellStyle name="Porcentagem 5 3 2 7" xfId="21127" xr:uid="{4F622CF7-857A-495E-B4FE-B0D32B812FB0}"/>
    <cellStyle name="Porcentagem 5 3 3" xfId="2384" xr:uid="{F08255A1-810A-4CE7-A54C-EFAF0E750A84}"/>
    <cellStyle name="Porcentagem 5 3 3 2" xfId="3023" xr:uid="{5F7E12AB-7DBB-465F-8BCF-61610D64D5D7}"/>
    <cellStyle name="Porcentagem 5 3 3 2 2" xfId="5758" xr:uid="{340979B0-F710-4A46-9DEA-8F4956F45B27}"/>
    <cellStyle name="Porcentagem 5 3 3 2 2 2" xfId="9138" xr:uid="{C03C8521-C8F7-430E-902F-706691820669}"/>
    <cellStyle name="Porcentagem 5 3 3 2 2 2 2" xfId="15846" xr:uid="{F62B36A4-2CBA-44AE-96D2-0D8F85768E8C}"/>
    <cellStyle name="Porcentagem 5 3 3 2 2 2 3" xfId="20275" xr:uid="{BECB0FCB-27E7-4427-9718-AC2C81341C4C}"/>
    <cellStyle name="Porcentagem 5 3 3 2 2 2 4" xfId="24309" xr:uid="{952C98BF-2594-44C2-B68E-C21DC2AD2CF1}"/>
    <cellStyle name="Porcentagem 5 3 3 2 2 3" xfId="12466" xr:uid="{8E469DF5-C7A7-4EFD-9C4C-ACF07C21C35F}"/>
    <cellStyle name="Porcentagem 5 3 3 2 2 4" xfId="18256" xr:uid="{4C39E14C-095C-4A8B-B117-E558290E4262}"/>
    <cellStyle name="Porcentagem 5 3 3 2 2 5" xfId="22381" xr:uid="{97928D14-DB98-4C45-B1EB-3468D0ABA937}"/>
    <cellStyle name="Porcentagem 5 3 3 2 3" xfId="7420" xr:uid="{FD3B6157-8AF9-4D41-A558-728F7B3AEE25}"/>
    <cellStyle name="Porcentagem 5 3 3 2 3 2" xfId="14128" xr:uid="{9FA22D08-E8C8-4729-AA77-E4FACA68BAA1}"/>
    <cellStyle name="Porcentagem 5 3 3 2 3 3" xfId="19466" xr:uid="{D14D6C71-45FF-4761-A029-9474E71D24E0}"/>
    <cellStyle name="Porcentagem 5 3 3 2 3 4" xfId="23566" xr:uid="{7843C106-7DDA-40FC-9DD6-E24CBAEAD49B}"/>
    <cellStyle name="Porcentagem 5 3 3 2 4" xfId="10837" xr:uid="{AA73F3DD-50B5-4137-B555-245B8C24E92A}"/>
    <cellStyle name="Porcentagem 5 3 3 2 5" xfId="17335" xr:uid="{9640817E-1233-4D10-BA94-106E1F571C8D}"/>
    <cellStyle name="Porcentagem 5 3 3 2 6" xfId="21639" xr:uid="{D1A9D511-D433-4FDE-B1A6-394A760B10B4}"/>
    <cellStyle name="Porcentagem 5 3 3 3" xfId="5757" xr:uid="{423B5778-2EC9-4E4F-843E-8A6C7CED5510}"/>
    <cellStyle name="Porcentagem 5 3 3 3 2" xfId="9137" xr:uid="{0487C4E4-A562-4BD6-905C-6ADCC0B68C9D}"/>
    <cellStyle name="Porcentagem 5 3 3 3 2 2" xfId="15845" xr:uid="{EF072623-1EBD-4D60-B9D5-867E20BF12AF}"/>
    <cellStyle name="Porcentagem 5 3 3 3 2 3" xfId="20274" xr:uid="{2F2D1FA3-736E-4660-8AE2-06CD61A719AB}"/>
    <cellStyle name="Porcentagem 5 3 3 3 2 4" xfId="24308" xr:uid="{957B1EB9-DC97-46A6-9FC8-8D8D87EFB780}"/>
    <cellStyle name="Porcentagem 5 3 3 3 3" xfId="12465" xr:uid="{35809241-2FBC-4D3B-9AF0-BDFB074C8D86}"/>
    <cellStyle name="Porcentagem 5 3 3 3 4" xfId="18255" xr:uid="{62C81A0E-FAFB-4AB9-923E-5DDFDDEB0139}"/>
    <cellStyle name="Porcentagem 5 3 3 3 5" xfId="22380" xr:uid="{EC36E929-0343-4ECC-BBC7-5C9C4AA33F1F}"/>
    <cellStyle name="Porcentagem 5 3 3 4" xfId="6887" xr:uid="{073D7E74-935F-4513-888C-144913219F29}"/>
    <cellStyle name="Porcentagem 5 3 3 4 2" xfId="13595" xr:uid="{C6738743-809D-4804-A542-EEB85C414BE9}"/>
    <cellStyle name="Porcentagem 5 3 3 4 3" xfId="18954" xr:uid="{51BBD094-C8E3-4F0B-A8D3-7B9D64AC52CA}"/>
    <cellStyle name="Porcentagem 5 3 3 4 4" xfId="23055" xr:uid="{CEC4A96A-3B92-4CC4-AFA9-CC96CEDFDF5C}"/>
    <cellStyle name="Porcentagem 5 3 3 5" xfId="10281" xr:uid="{6445FE39-E95E-4538-8EE5-F60397E22A18}"/>
    <cellStyle name="Porcentagem 5 3 3 6" xfId="16822" xr:uid="{5E283A35-2C67-474E-BE5F-EEAD81967201}"/>
    <cellStyle name="Porcentagem 5 3 3 7" xfId="21128" xr:uid="{A6345550-AFE8-415D-B09B-FB1AE3793878}"/>
    <cellStyle name="Porcentagem 5 3 4" xfId="2713" xr:uid="{F45F94AA-8974-4983-8F3F-33A4780F74C1}"/>
    <cellStyle name="Porcentagem 5 3 4 2" xfId="5759" xr:uid="{FCBE37FF-31AD-4C48-80E8-C1AED427D317}"/>
    <cellStyle name="Porcentagem 5 3 4 2 2" xfId="9139" xr:uid="{4DDBF5E6-4FED-4552-8F99-987AFA72FBF0}"/>
    <cellStyle name="Porcentagem 5 3 4 2 2 2" xfId="15847" xr:uid="{8E3DE727-E862-485C-8182-B1FB1315EF53}"/>
    <cellStyle name="Porcentagem 5 3 4 2 2 3" xfId="20276" xr:uid="{7D829A19-5563-486C-96EF-B5E0E3CC277F}"/>
    <cellStyle name="Porcentagem 5 3 4 2 2 4" xfId="24310" xr:uid="{84ED7C8A-1460-4D6B-A725-BBC9667F1BA8}"/>
    <cellStyle name="Porcentagem 5 3 4 2 3" xfId="12467" xr:uid="{32BDE5B6-342E-4FF0-A180-A4F5D136A93A}"/>
    <cellStyle name="Porcentagem 5 3 4 2 4" xfId="18257" xr:uid="{5518EA18-0438-454D-A428-00105489F1FE}"/>
    <cellStyle name="Porcentagem 5 3 4 2 5" xfId="22382" xr:uid="{7960F9A6-4DC6-4698-B4C8-F771701F4C20}"/>
    <cellStyle name="Porcentagem 5 3 4 3" xfId="7112" xr:uid="{6BD341C8-81B1-4335-99F1-699DEBD7F580}"/>
    <cellStyle name="Porcentagem 5 3 4 3 2" xfId="13820" xr:uid="{DB8F38CC-55D8-4A8D-9CE8-B3420917C2FB}"/>
    <cellStyle name="Porcentagem 5 3 4 3 3" xfId="19159" xr:uid="{726729E8-618F-480D-9BF7-F5C37B8C7C67}"/>
    <cellStyle name="Porcentagem 5 3 4 3 4" xfId="23259" xr:uid="{C22EA63F-B776-4758-ABBF-75E55AEA872E}"/>
    <cellStyle name="Porcentagem 5 3 4 4" xfId="10530" xr:uid="{AEEE7E7C-8B15-4CB6-8E44-D9F2852E3F67}"/>
    <cellStyle name="Porcentagem 5 3 4 5" xfId="17028" xr:uid="{55BD4129-936A-47EE-BEAB-D7A6A0CA2FA6}"/>
    <cellStyle name="Porcentagem 5 3 4 6" xfId="21332" xr:uid="{60291121-5925-4471-B07F-A7452B66821C}"/>
    <cellStyle name="Porcentagem 5 3 5" xfId="5754" xr:uid="{F1F45B63-A626-4F43-8F7F-4B576401D596}"/>
    <cellStyle name="Porcentagem 5 3 5 2" xfId="9134" xr:uid="{0D2A2241-EFB0-490D-97DD-86F9E71561B1}"/>
    <cellStyle name="Porcentagem 5 3 5 2 2" xfId="15842" xr:uid="{1A78368B-170B-440C-A378-0C4A90077DEF}"/>
    <cellStyle name="Porcentagem 5 3 5 2 3" xfId="20271" xr:uid="{71EACAEE-720D-4322-A155-FB489DC4726A}"/>
    <cellStyle name="Porcentagem 5 3 5 2 4" xfId="24305" xr:uid="{9F9734FE-A6E9-4C9C-890C-75E0C81F5AE1}"/>
    <cellStyle name="Porcentagem 5 3 5 3" xfId="12462" xr:uid="{7B8E6900-5038-4DA3-85B7-F4F218D89704}"/>
    <cellStyle name="Porcentagem 5 3 5 4" xfId="18252" xr:uid="{97328D8A-BC67-47B7-BA56-571DFDEBC04E}"/>
    <cellStyle name="Porcentagem 5 3 5 5" xfId="22377" xr:uid="{01047799-A00D-4857-AA26-4794F029BB68}"/>
    <cellStyle name="Porcentagem 5 3 6" xfId="6450" xr:uid="{5D2809EE-1BBA-4946-A2AA-5AA81A40613C}"/>
    <cellStyle name="Porcentagem 5 3 6 2" xfId="13158" xr:uid="{A3DAF3C0-EBEB-4F13-B13B-9A4DCDBD8E40}"/>
    <cellStyle name="Porcentagem 5 3 6 3" xfId="18783" xr:uid="{56FF90E7-8DB1-4434-9915-B770D2153C49}"/>
    <cellStyle name="Porcentagem 5 3 6 4" xfId="22903" xr:uid="{C8808EDA-5573-47ED-8B6C-97C578F153C3}"/>
    <cellStyle name="Porcentagem 5 3 7" xfId="9755" xr:uid="{7B04A4DC-E537-4E43-AE03-7A2006288EE1}"/>
    <cellStyle name="Porcentagem 5 3 8" xfId="16634" xr:uid="{B3E9310C-6D77-46EC-A1FB-45F1B19FC685}"/>
    <cellStyle name="Porcentagem 5 3 9" xfId="20976" xr:uid="{74AD4A5A-E489-49AB-82F6-E978151D251D}"/>
    <cellStyle name="Porcentagem 5 4" xfId="2385" xr:uid="{5BC7A613-0585-45B9-9F6B-02C978C90AD3}"/>
    <cellStyle name="Porcentagem 5 4 2" xfId="2778" xr:uid="{12E12937-F021-4981-9A58-968C52BE52E8}"/>
    <cellStyle name="Porcentagem 5 4 2 2" xfId="5761" xr:uid="{55B16E1D-0AC1-40DE-9B59-FB89ABA04577}"/>
    <cellStyle name="Porcentagem 5 4 2 2 2" xfId="9141" xr:uid="{447C211D-9842-4FA4-8155-8A7905B90F03}"/>
    <cellStyle name="Porcentagem 5 4 2 2 2 2" xfId="15849" xr:uid="{CEC271E0-840C-4125-8685-700B7769F846}"/>
    <cellStyle name="Porcentagem 5 4 2 2 2 3" xfId="20278" xr:uid="{F44A8287-FE1E-40FC-9AEB-99E13468504C}"/>
    <cellStyle name="Porcentagem 5 4 2 2 2 4" xfId="24312" xr:uid="{F1636469-75BB-43F1-AC7A-48C40F32FD51}"/>
    <cellStyle name="Porcentagem 5 4 2 2 3" xfId="12469" xr:uid="{ADA0C9E7-C9A7-43F7-94CE-2095F291A291}"/>
    <cellStyle name="Porcentagem 5 4 2 2 4" xfId="18259" xr:uid="{4933FC2B-2530-48ED-BCBC-FE76D66A8066}"/>
    <cellStyle name="Porcentagem 5 4 2 2 5" xfId="22384" xr:uid="{EFF549A3-BA01-4BC6-B30C-8DB96DC670C4}"/>
    <cellStyle name="Porcentagem 5 4 2 3" xfId="7176" xr:uid="{1229B093-BD00-4AB5-A6B5-20303C303225}"/>
    <cellStyle name="Porcentagem 5 4 2 3 2" xfId="13884" xr:uid="{EB5ECFAB-7924-4E23-B4A8-1D51D2D9B6E4}"/>
    <cellStyle name="Porcentagem 5 4 2 3 3" xfId="19223" xr:uid="{965A1313-4F2A-472E-8D94-FEA05D864134}"/>
    <cellStyle name="Porcentagem 5 4 2 3 4" xfId="23323" xr:uid="{728A507E-EC92-4A12-A1CF-D44236821BFD}"/>
    <cellStyle name="Porcentagem 5 4 2 4" xfId="10594" xr:uid="{6C3A53A4-B87A-42F3-AEFB-81A8BC30C90F}"/>
    <cellStyle name="Porcentagem 5 4 2 5" xfId="17092" xr:uid="{26ADF0CD-25E7-4758-B272-5C32E112152B}"/>
    <cellStyle name="Porcentagem 5 4 2 6" xfId="21396" xr:uid="{9183BB6E-213C-4287-BF2F-FB9C13B6B53A}"/>
    <cellStyle name="Porcentagem 5 4 3" xfId="5760" xr:uid="{7FD7DEEC-1C82-4D9E-8662-A36BF467467D}"/>
    <cellStyle name="Porcentagem 5 4 3 2" xfId="9140" xr:uid="{E8CFB894-33F8-479A-A3A2-EC5E1A176658}"/>
    <cellStyle name="Porcentagem 5 4 3 2 2" xfId="15848" xr:uid="{B6CFE51F-74DA-4EAD-9369-22410A89FC86}"/>
    <cellStyle name="Porcentagem 5 4 3 2 3" xfId="20277" xr:uid="{73112281-736A-4DBF-8C5F-7D6530799430}"/>
    <cellStyle name="Porcentagem 5 4 3 2 4" xfId="24311" xr:uid="{4E716790-3708-48B3-964B-55833D7BA674}"/>
    <cellStyle name="Porcentagem 5 4 3 3" xfId="12468" xr:uid="{11A478EB-C191-43E3-ABBC-9081FCBCD604}"/>
    <cellStyle name="Porcentagem 5 4 3 4" xfId="18258" xr:uid="{33C1BD68-EEC3-4840-A7B8-9D2FF874310E}"/>
    <cellStyle name="Porcentagem 5 4 3 5" xfId="22383" xr:uid="{66FF27C9-8CB3-43EC-9973-E885AEBE4904}"/>
    <cellStyle name="Porcentagem 5 4 4" xfId="6888" xr:uid="{194E7968-2EFB-4225-8209-D708FC31CF7C}"/>
    <cellStyle name="Porcentagem 5 4 4 2" xfId="13596" xr:uid="{A8CA4C28-654B-4CA8-B691-C27DA3C520B4}"/>
    <cellStyle name="Porcentagem 5 4 4 3" xfId="18955" xr:uid="{7CA05DF5-F445-406D-A4BA-6194220C5E33}"/>
    <cellStyle name="Porcentagem 5 4 4 4" xfId="23056" xr:uid="{1C060095-DA4C-4795-BD51-2CCB703412F3}"/>
    <cellStyle name="Porcentagem 5 4 5" xfId="10282" xr:uid="{D2DD6E4C-5AED-44F1-8EBF-84E4396B27FD}"/>
    <cellStyle name="Porcentagem 5 4 6" xfId="16823" xr:uid="{8379AED8-99C6-41AD-9F23-6629DFBAA315}"/>
    <cellStyle name="Porcentagem 5 4 7" xfId="21129" xr:uid="{DB083C56-E720-4896-A804-7C758B951222}"/>
    <cellStyle name="Porcentagem 5 5" xfId="2386" xr:uid="{7FF05BF4-543D-447D-BFA5-EAFD75D845E6}"/>
    <cellStyle name="Porcentagem 5 5 2" xfId="2779" xr:uid="{97FA6E36-9303-4E2F-AC14-AFC80E93D685}"/>
    <cellStyle name="Porcentagem 5 5 2 2" xfId="5763" xr:uid="{B799DDCF-4811-4157-A703-168FD6081D71}"/>
    <cellStyle name="Porcentagem 5 5 2 2 2" xfId="9143" xr:uid="{13AE9402-29C0-4615-A268-15CA9F5A20C4}"/>
    <cellStyle name="Porcentagem 5 5 2 2 2 2" xfId="15851" xr:uid="{15235B94-60BC-4E49-8E09-7CF9E9A1D18D}"/>
    <cellStyle name="Porcentagem 5 5 2 2 2 3" xfId="20280" xr:uid="{1B94159A-EA3D-4E3A-8DFA-070EB326D826}"/>
    <cellStyle name="Porcentagem 5 5 2 2 2 4" xfId="24314" xr:uid="{78C33567-9371-43ED-9C3C-D36DDA04EB11}"/>
    <cellStyle name="Porcentagem 5 5 2 2 3" xfId="12471" xr:uid="{3D12AA64-9C09-499F-B3C8-50CDC380BA17}"/>
    <cellStyle name="Porcentagem 5 5 2 2 4" xfId="18261" xr:uid="{6B92E26A-2FEA-4F46-99F4-42571C3120C8}"/>
    <cellStyle name="Porcentagem 5 5 2 2 5" xfId="22386" xr:uid="{C05D07AF-383D-4292-B1D6-B1311E717276}"/>
    <cellStyle name="Porcentagem 5 5 2 3" xfId="7177" xr:uid="{6A6925C7-73EC-4046-87AB-F5EFDC96BC8E}"/>
    <cellStyle name="Porcentagem 5 5 2 3 2" xfId="13885" xr:uid="{590E49AB-32EA-483F-9A35-C6E7D0639B7B}"/>
    <cellStyle name="Porcentagem 5 5 2 3 3" xfId="19224" xr:uid="{36F11526-042E-481C-8DFB-3140F5BE87B3}"/>
    <cellStyle name="Porcentagem 5 5 2 3 4" xfId="23324" xr:uid="{1A5B9278-432D-4800-B46B-54E47E73AE8F}"/>
    <cellStyle name="Porcentagem 5 5 2 4" xfId="10595" xr:uid="{57CBB97D-7277-4225-974C-E23900803186}"/>
    <cellStyle name="Porcentagem 5 5 2 5" xfId="17093" xr:uid="{B6CF9CB7-2789-46DB-9B0F-90B641965346}"/>
    <cellStyle name="Porcentagem 5 5 2 6" xfId="21397" xr:uid="{D9F465A8-DF1D-4B45-8C3B-A38BC43EAD05}"/>
    <cellStyle name="Porcentagem 5 5 3" xfId="5762" xr:uid="{DBA2FBBB-F6D4-4C7D-925F-A14CB29C3F5B}"/>
    <cellStyle name="Porcentagem 5 5 3 2" xfId="9142" xr:uid="{D036DF87-879A-4551-B0F0-342D690F1C35}"/>
    <cellStyle name="Porcentagem 5 5 3 2 2" xfId="15850" xr:uid="{83775A26-2985-440E-B9B9-8FBD009EEDF0}"/>
    <cellStyle name="Porcentagem 5 5 3 2 3" xfId="20279" xr:uid="{B03F4ED5-4B10-4251-B8B9-5C9C61AD7F13}"/>
    <cellStyle name="Porcentagem 5 5 3 2 4" xfId="24313" xr:uid="{C42728CE-82F9-486A-9552-7B6858400B92}"/>
    <cellStyle name="Porcentagem 5 5 3 3" xfId="12470" xr:uid="{7860F15F-0830-430D-82AF-792BCA353F5C}"/>
    <cellStyle name="Porcentagem 5 5 3 4" xfId="18260" xr:uid="{65E56B20-0ECF-4D5B-A7AA-8DCCCE5B4553}"/>
    <cellStyle name="Porcentagem 5 5 3 5" xfId="22385" xr:uid="{682D085F-7119-41FD-BF71-07D37540AA6E}"/>
    <cellStyle name="Porcentagem 5 5 4" xfId="6889" xr:uid="{2A39AF7A-B634-4E4C-A03C-991CEECD0AA8}"/>
    <cellStyle name="Porcentagem 5 5 4 2" xfId="13597" xr:uid="{5A6BD7CB-BD2A-4ACF-948D-B7F93BC4F80F}"/>
    <cellStyle name="Porcentagem 5 5 4 3" xfId="18956" xr:uid="{12057E35-2E29-42D9-B996-E3CE003A9066}"/>
    <cellStyle name="Porcentagem 5 5 4 4" xfId="23057" xr:uid="{995F9EA8-63EA-4232-9778-8649C0E332AB}"/>
    <cellStyle name="Porcentagem 5 5 5" xfId="10283" xr:uid="{E07FF597-95D0-46C0-866E-E79B296A84AF}"/>
    <cellStyle name="Porcentagem 5 5 6" xfId="16824" xr:uid="{948C34AC-7C98-4509-B923-F725B8907EC0}"/>
    <cellStyle name="Porcentagem 5 5 7" xfId="21130" xr:uid="{5F3414C4-6717-4A8F-8D04-3549ED408B5C}"/>
    <cellStyle name="Porcentagem 5 6" xfId="2387" xr:uid="{88673D8F-BEBC-4A2A-AE58-A0911C701055}"/>
    <cellStyle name="Porcentagem 5 6 2" xfId="2847" xr:uid="{18AEF934-A63D-4A50-91CA-403614C6CF61}"/>
    <cellStyle name="Porcentagem 5 6 2 2" xfId="5765" xr:uid="{65AD066F-7519-45B3-927E-1057D77C1146}"/>
    <cellStyle name="Porcentagem 5 6 2 2 2" xfId="9145" xr:uid="{90727DCA-FCE8-481B-8B56-F6228B96294C}"/>
    <cellStyle name="Porcentagem 5 6 2 2 2 2" xfId="15853" xr:uid="{9E9D1D65-6677-4243-B8A6-C456EA726693}"/>
    <cellStyle name="Porcentagem 5 6 2 2 2 3" xfId="20282" xr:uid="{C181B64A-842C-430C-ABD5-70554A4AECCA}"/>
    <cellStyle name="Porcentagem 5 6 2 2 2 4" xfId="24316" xr:uid="{F19EB00A-FE74-4ECD-AA02-79963800AE7C}"/>
    <cellStyle name="Porcentagem 5 6 2 2 3" xfId="12473" xr:uid="{B0C70FF9-8E41-4B9C-B5D0-5EC5D29EE477}"/>
    <cellStyle name="Porcentagem 5 6 2 2 4" xfId="18263" xr:uid="{BB989600-48F2-476B-BE00-DCE42931FCE1}"/>
    <cellStyle name="Porcentagem 5 6 2 2 5" xfId="22388" xr:uid="{D5E3675A-2FE3-4230-8E01-EA74046BD885}"/>
    <cellStyle name="Porcentagem 5 6 2 3" xfId="7244" xr:uid="{25680552-7CE2-4B46-943A-96ED31582F2C}"/>
    <cellStyle name="Porcentagem 5 6 2 3 2" xfId="13952" xr:uid="{826BA382-4F84-4831-B321-0A124774F6CA}"/>
    <cellStyle name="Porcentagem 5 6 2 3 3" xfId="19291" xr:uid="{6089C310-E28B-4F42-8217-3CF5304FEC3E}"/>
    <cellStyle name="Porcentagem 5 6 2 3 4" xfId="23391" xr:uid="{8FD03153-920A-4337-9485-4EF2E8D7082C}"/>
    <cellStyle name="Porcentagem 5 6 2 4" xfId="10662" xr:uid="{59A04A92-6BF5-497F-BBD7-6E5EB5A0E4CC}"/>
    <cellStyle name="Porcentagem 5 6 2 5" xfId="17160" xr:uid="{BD4FBE50-BACE-4DB8-89E4-09F798CB32C0}"/>
    <cellStyle name="Porcentagem 5 6 2 6" xfId="21464" xr:uid="{7F26C5D4-294C-4FFC-A097-FB43F4B9877B}"/>
    <cellStyle name="Porcentagem 5 6 3" xfId="5764" xr:uid="{FBB6C2AD-3DF7-47A1-9A73-00B64EB1E9D0}"/>
    <cellStyle name="Porcentagem 5 6 3 2" xfId="9144" xr:uid="{18842CD8-47EE-4DB0-8D4E-E7E0875F6800}"/>
    <cellStyle name="Porcentagem 5 6 3 2 2" xfId="15852" xr:uid="{DF42D179-5F13-44BB-B5C1-E05790672DE5}"/>
    <cellStyle name="Porcentagem 5 6 3 2 3" xfId="20281" xr:uid="{104CBECD-5D97-497B-8F04-1C026F34B823}"/>
    <cellStyle name="Porcentagem 5 6 3 2 4" xfId="24315" xr:uid="{9511A567-8B10-4E05-8724-398B71685E78}"/>
    <cellStyle name="Porcentagem 5 6 3 3" xfId="12472" xr:uid="{DD433579-107B-47D9-A89C-1BA668C474FC}"/>
    <cellStyle name="Porcentagem 5 6 3 4" xfId="18262" xr:uid="{0D47EA47-EF51-4626-BD3E-7FC5D4D0A19E}"/>
    <cellStyle name="Porcentagem 5 6 3 5" xfId="22387" xr:uid="{26C4D373-09DD-4D84-9329-5075E18EB2BD}"/>
    <cellStyle name="Porcentagem 5 6 4" xfId="6890" xr:uid="{E9044C51-9C6E-4EEC-9A70-083F15991F83}"/>
    <cellStyle name="Porcentagem 5 6 4 2" xfId="13598" xr:uid="{DB7593F5-CA29-41AB-A61A-E3E0908D2A9C}"/>
    <cellStyle name="Porcentagem 5 6 4 3" xfId="18957" xr:uid="{52B5F5FA-D25E-4FA4-BBA9-2445F248D9F0}"/>
    <cellStyle name="Porcentagem 5 6 4 4" xfId="23058" xr:uid="{F44ACFA7-9EDD-4AB8-828E-F5EE0BC106C2}"/>
    <cellStyle name="Porcentagem 5 6 5" xfId="10284" xr:uid="{4FBAF511-CEB4-496D-8575-C44D5CD89051}"/>
    <cellStyle name="Porcentagem 5 6 6" xfId="16825" xr:uid="{FE2291F4-976E-454D-9945-8BF10C5B9458}"/>
    <cellStyle name="Porcentagem 5 6 7" xfId="21131" xr:uid="{B2B6A8E5-F648-4AC3-87DE-E6E1B9239096}"/>
    <cellStyle name="Porcentagem 5 7" xfId="2388" xr:uid="{27032F38-84D2-4318-844D-31C40F2C35C3}"/>
    <cellStyle name="Porcentagem 5 7 2" xfId="2897" xr:uid="{BBF7D5C0-D00A-4A43-8FDE-F4A55FC8DA14}"/>
    <cellStyle name="Porcentagem 5 7 2 2" xfId="5767" xr:uid="{41AB80E1-7C66-4AAD-B43A-8425037F9E3F}"/>
    <cellStyle name="Porcentagem 5 7 2 2 2" xfId="9147" xr:uid="{C89FD6BF-926F-42C8-9D64-C5D118334455}"/>
    <cellStyle name="Porcentagem 5 7 2 2 2 2" xfId="15855" xr:uid="{8A5FEE26-6990-41C9-8166-3682235FD8A2}"/>
    <cellStyle name="Porcentagem 5 7 2 2 2 3" xfId="20284" xr:uid="{45ECEF9A-661B-4920-A454-F5850B64A100}"/>
    <cellStyle name="Porcentagem 5 7 2 2 2 4" xfId="24318" xr:uid="{AC55FAE4-8115-43EB-9845-BE23C4E625B9}"/>
    <cellStyle name="Porcentagem 5 7 2 2 3" xfId="12475" xr:uid="{EC64D398-D06F-46D6-BF27-F8B1E6B152C7}"/>
    <cellStyle name="Porcentagem 5 7 2 2 4" xfId="18265" xr:uid="{B1A7FFCF-49E5-488E-B0EC-407C69F9CA4A}"/>
    <cellStyle name="Porcentagem 5 7 2 2 5" xfId="22390" xr:uid="{48378A52-0453-4B38-94B5-70FFF7E9F95B}"/>
    <cellStyle name="Porcentagem 5 7 2 3" xfId="7294" xr:uid="{5BFABCF2-27E6-4CD7-9C9E-2E907D63EB1D}"/>
    <cellStyle name="Porcentagem 5 7 2 3 2" xfId="14002" xr:uid="{8BE9FC96-79E0-475F-AF10-5616058B94D0}"/>
    <cellStyle name="Porcentagem 5 7 2 3 3" xfId="19341" xr:uid="{4943830F-7B3A-4576-B522-D71936D8332E}"/>
    <cellStyle name="Porcentagem 5 7 2 3 4" xfId="23441" xr:uid="{02C79CFD-1098-4292-95BA-3AD4150FB72E}"/>
    <cellStyle name="Porcentagem 5 7 2 4" xfId="10712" xr:uid="{BB126DB5-F7B9-414E-90A9-47B976E83464}"/>
    <cellStyle name="Porcentagem 5 7 2 5" xfId="17210" xr:uid="{10DC8224-79DF-41AD-AD06-6CB0C2C04D86}"/>
    <cellStyle name="Porcentagem 5 7 2 6" xfId="21514" xr:uid="{F749E372-CE6E-4533-85D9-002D0EF21D8A}"/>
    <cellStyle name="Porcentagem 5 7 3" xfId="5766" xr:uid="{C4A8CAB2-0135-4D05-BAE8-4F00A85F99F9}"/>
    <cellStyle name="Porcentagem 5 7 3 2" xfId="9146" xr:uid="{31DF3AA3-37A4-4E15-9D6C-6CFC65965F00}"/>
    <cellStyle name="Porcentagem 5 7 3 2 2" xfId="15854" xr:uid="{456081BA-1C70-4DE8-8446-B917524E0ED3}"/>
    <cellStyle name="Porcentagem 5 7 3 2 3" xfId="20283" xr:uid="{5C1C9ABA-AEDC-4E65-9722-3F96611FE22A}"/>
    <cellStyle name="Porcentagem 5 7 3 2 4" xfId="24317" xr:uid="{0FA0F7F1-657C-41C9-8F52-2E16D5904AE3}"/>
    <cellStyle name="Porcentagem 5 7 3 3" xfId="12474" xr:uid="{B6E8B9B7-0C45-4B1B-8F44-CA0FC9698BA0}"/>
    <cellStyle name="Porcentagem 5 7 3 4" xfId="18264" xr:uid="{A25844A4-401E-4C86-B8B8-1576C6B72CF1}"/>
    <cellStyle name="Porcentagem 5 7 3 5" xfId="22389" xr:uid="{72568E68-E073-440F-B4AB-8D2399693717}"/>
    <cellStyle name="Porcentagem 5 7 4" xfId="6891" xr:uid="{2BBFEC82-CAD2-44C7-92BA-A400CB75BA72}"/>
    <cellStyle name="Porcentagem 5 7 4 2" xfId="13599" xr:uid="{ACE21EDD-C17B-47F7-B1AE-3E15D289D73A}"/>
    <cellStyle name="Porcentagem 5 7 4 3" xfId="18958" xr:uid="{3F227545-914A-4795-833E-A8FCB4ABC24C}"/>
    <cellStyle name="Porcentagem 5 7 4 4" xfId="23059" xr:uid="{5A8EC89E-18C3-4714-8A20-4F53EBCAD97E}"/>
    <cellStyle name="Porcentagem 5 7 5" xfId="10285" xr:uid="{09641BB1-1164-4F10-9454-6465D91B6085}"/>
    <cellStyle name="Porcentagem 5 7 6" xfId="16826" xr:uid="{F14802E5-CF3A-43AD-9FC6-C09D6A4D5C2F}"/>
    <cellStyle name="Porcentagem 5 7 7" xfId="21132" xr:uid="{9EF136F7-A4F2-432D-8851-4A5DAF0C2C04}"/>
    <cellStyle name="Porcentagem 5 8" xfId="2389" xr:uid="{442176EE-8555-4471-B689-1F2C3B9A8658}"/>
    <cellStyle name="Porcentagem 5 8 2" xfId="2961" xr:uid="{F4A7056C-357C-4BA8-96BA-83D754A2BDD2}"/>
    <cellStyle name="Porcentagem 5 8 2 2" xfId="5769" xr:uid="{FDFEF91B-6128-4A37-935F-5C2CFA1EF886}"/>
    <cellStyle name="Porcentagem 5 8 2 2 2" xfId="9149" xr:uid="{45216E61-8D37-4469-88F4-60ACA06B53BC}"/>
    <cellStyle name="Porcentagem 5 8 2 2 2 2" xfId="15857" xr:uid="{00876C6A-CF72-453A-9240-321B3F04AE54}"/>
    <cellStyle name="Porcentagem 5 8 2 2 2 3" xfId="20286" xr:uid="{93404263-94D4-4355-A42E-AA4CDAE01D08}"/>
    <cellStyle name="Porcentagem 5 8 2 2 2 4" xfId="24320" xr:uid="{C0E619B4-5E26-429D-B7A2-098F25126015}"/>
    <cellStyle name="Porcentagem 5 8 2 2 3" xfId="12477" xr:uid="{36694425-7F3D-4682-B708-E763B6DC5E05}"/>
    <cellStyle name="Porcentagem 5 8 2 2 4" xfId="18267" xr:uid="{F3399981-3630-4EA9-BAA6-41AFD24C70FA}"/>
    <cellStyle name="Porcentagem 5 8 2 2 5" xfId="22392" xr:uid="{0DDC6A72-C3AD-4BC9-BA3D-3A5BF299AE79}"/>
    <cellStyle name="Porcentagem 5 8 2 3" xfId="7358" xr:uid="{7C6F8A7D-E826-4741-BE46-6950CB14EBAD}"/>
    <cellStyle name="Porcentagem 5 8 2 3 2" xfId="14066" xr:uid="{4C0A51FC-B6C8-4BF6-9533-EF415E6922E9}"/>
    <cellStyle name="Porcentagem 5 8 2 3 3" xfId="19404" xr:uid="{98D73686-C543-4EC0-97C9-A7BCF0EDB4A2}"/>
    <cellStyle name="Porcentagem 5 8 2 3 4" xfId="23504" xr:uid="{2AED7F78-2631-4A95-AD41-B9748AF8A7FB}"/>
    <cellStyle name="Porcentagem 5 8 2 4" xfId="10775" xr:uid="{C8DFC7F0-AC05-42B7-9969-3152A16BB594}"/>
    <cellStyle name="Porcentagem 5 8 2 5" xfId="17273" xr:uid="{E5CD7DA9-5236-4F88-9D0B-5994908B7B19}"/>
    <cellStyle name="Porcentagem 5 8 2 6" xfId="21577" xr:uid="{86B14DB7-B6EB-44B4-803E-0E7A83961727}"/>
    <cellStyle name="Porcentagem 5 8 3" xfId="5768" xr:uid="{CA6B5C84-A5FC-48B1-B837-201CC6D15A1B}"/>
    <cellStyle name="Porcentagem 5 8 3 2" xfId="9148" xr:uid="{38FDCDE5-BC8D-45BD-8B00-AB7BCCA40237}"/>
    <cellStyle name="Porcentagem 5 8 3 2 2" xfId="15856" xr:uid="{8D360619-D35E-4FCE-BD4D-C7D43344C281}"/>
    <cellStyle name="Porcentagem 5 8 3 2 3" xfId="20285" xr:uid="{DCB98632-5B85-4329-9135-41F0E5241FBB}"/>
    <cellStyle name="Porcentagem 5 8 3 2 4" xfId="24319" xr:uid="{7854368C-45DC-4E6A-AF6D-0930945D18B8}"/>
    <cellStyle name="Porcentagem 5 8 3 3" xfId="12476" xr:uid="{0688351A-207D-4E9B-96AC-94BAE295F063}"/>
    <cellStyle name="Porcentagem 5 8 3 4" xfId="18266" xr:uid="{E6719393-805B-4EE2-AC2E-29B18EEA4E39}"/>
    <cellStyle name="Porcentagem 5 8 3 5" xfId="22391" xr:uid="{ED818CE0-3514-4BF7-9CEC-A0E50E42C030}"/>
    <cellStyle name="Porcentagem 5 8 4" xfId="6892" xr:uid="{6C705D6E-9418-41CF-9B2C-06452E6D8CC5}"/>
    <cellStyle name="Porcentagem 5 8 4 2" xfId="13600" xr:uid="{CAC312A6-14F9-4A1C-AF54-3EECBCA55C64}"/>
    <cellStyle name="Porcentagem 5 8 4 3" xfId="18959" xr:uid="{A8F4CA30-F290-4934-85E8-523889FB756F}"/>
    <cellStyle name="Porcentagem 5 8 4 4" xfId="23060" xr:uid="{705C94E7-1CF7-4486-AF14-43F8EEE3ED42}"/>
    <cellStyle name="Porcentagem 5 8 5" xfId="10286" xr:uid="{93A8DA05-6047-4E66-A565-D4D8B2774AC3}"/>
    <cellStyle name="Porcentagem 5 8 6" xfId="16827" xr:uid="{302EAB85-364B-49A1-A9FD-74C2AB53FF7B}"/>
    <cellStyle name="Porcentagem 5 8 7" xfId="21133" xr:uid="{67E56E6D-2221-49E9-956F-6FF0865D009B}"/>
    <cellStyle name="Porcentagem 5 9" xfId="2663" xr:uid="{09828755-270F-49D0-81AB-067EB6964677}"/>
    <cellStyle name="Porcentagem 5 9 2" xfId="5770" xr:uid="{347C33B4-CF2D-4B57-9869-7AED50C61E6E}"/>
    <cellStyle name="Porcentagem 5 9 2 2" xfId="9150" xr:uid="{F7DC77EA-9A35-4D54-8494-157495C6E793}"/>
    <cellStyle name="Porcentagem 5 9 2 2 2" xfId="15858" xr:uid="{16C2CEFE-7C9B-4961-82E7-337E5DA0D12B}"/>
    <cellStyle name="Porcentagem 5 9 2 2 3" xfId="20287" xr:uid="{1BF07FE2-7EE7-4DE9-BBC5-4A78DB680B32}"/>
    <cellStyle name="Porcentagem 5 9 2 2 4" xfId="24321" xr:uid="{1A772522-04CA-4F02-8400-AC0CF2C2F56B}"/>
    <cellStyle name="Porcentagem 5 9 2 3" xfId="12478" xr:uid="{9016DCFA-2527-4D7E-855A-123DECE49DCC}"/>
    <cellStyle name="Porcentagem 5 9 2 4" xfId="18268" xr:uid="{E6D53182-0F2D-4469-8798-D7DF82456364}"/>
    <cellStyle name="Porcentagem 5 9 2 5" xfId="22393" xr:uid="{26B18543-1863-424E-976C-3E4E6E8DC2A6}"/>
    <cellStyle name="Porcentagem 5 9 3" xfId="7064" xr:uid="{6BB88A17-E1AE-4915-B154-C1BA352A2C01}"/>
    <cellStyle name="Porcentagem 5 9 3 2" xfId="13772" xr:uid="{695DC161-7E68-4314-B1C9-495F197E2AEC}"/>
    <cellStyle name="Porcentagem 5 9 3 3" xfId="19111" xr:uid="{3C972900-DC57-4537-AFB8-331C0382C955}"/>
    <cellStyle name="Porcentagem 5 9 3 4" xfId="23211" xr:uid="{4146E304-B2CB-4EF0-9A86-CE0B73A66BFE}"/>
    <cellStyle name="Porcentagem 5 9 4" xfId="10481" xr:uid="{2F05EDB4-FAE7-4C13-A910-C4AAD4084610}"/>
    <cellStyle name="Porcentagem 5 9 5" xfId="16980" xr:uid="{B8659994-E629-495E-8588-801D3D909822}"/>
    <cellStyle name="Porcentagem 5 9 6" xfId="21284" xr:uid="{B8C4E98F-8522-41CD-A373-F9D8388555BE}"/>
    <cellStyle name="Porcentagem 6" xfId="153" xr:uid="{1E674A55-C3CC-4EEC-9B66-78ED8DB938DC}"/>
    <cellStyle name="Porcentagem 6 10" xfId="5771" xr:uid="{2CBA7BB9-8563-48D7-8352-09565CF34DBD}"/>
    <cellStyle name="Porcentagem 6 10 2" xfId="9151" xr:uid="{A7B53BE9-27C7-4F8D-863D-67ABA5927E47}"/>
    <cellStyle name="Porcentagem 6 10 2 2" xfId="15859" xr:uid="{FD514832-3C80-4C15-A7E3-DBE1C62D7EF9}"/>
    <cellStyle name="Porcentagem 6 10 2 3" xfId="20288" xr:uid="{0F46CB89-5CA8-448F-A1E1-878191C6BA61}"/>
    <cellStyle name="Porcentagem 6 10 2 4" xfId="24322" xr:uid="{CCCF8AF0-B33A-40D4-9753-85C00795373D}"/>
    <cellStyle name="Porcentagem 6 10 3" xfId="12479" xr:uid="{8A9787A6-CDB7-49E4-AB8E-8117B4D676A4}"/>
    <cellStyle name="Porcentagem 6 10 4" xfId="18269" xr:uid="{1361B5A2-B644-457E-BB06-9B1A0A583780}"/>
    <cellStyle name="Porcentagem 6 10 5" xfId="22394" xr:uid="{47582B7E-6F4A-41C0-A2C4-077DC4063B02}"/>
    <cellStyle name="Porcentagem 6 11" xfId="6300" xr:uid="{1FD1F781-A5D2-4AC2-AFE1-F92EAE1C3325}"/>
    <cellStyle name="Porcentagem 6 11 2" xfId="13008" xr:uid="{9DF7041C-4D63-4131-AFF5-7421DEEADC6A}"/>
    <cellStyle name="Porcentagem 6 11 3" xfId="18641" xr:uid="{5BEA5783-F94F-48C2-8CB9-E9E81CAFE8A3}"/>
    <cellStyle name="Porcentagem 6 11 4" xfId="22761" xr:uid="{9E9C114D-4FA9-43B4-972F-13216219649C}"/>
    <cellStyle name="Porcentagem 6 12" xfId="9538" xr:uid="{679EE692-3123-4BFD-811C-2BDB20056398}"/>
    <cellStyle name="Porcentagem 6 13" xfId="16237" xr:uid="{D4D28680-DB8E-4A84-922A-CA0D4A42C9FE}"/>
    <cellStyle name="Porcentagem 6 14" xfId="20834" xr:uid="{6347A5DC-C205-40E0-9A60-7A736775AA2C}"/>
    <cellStyle name="Porcentagem 6 2" xfId="2390" xr:uid="{CD6CD862-34AA-46FA-9899-7E91F2114011}"/>
    <cellStyle name="Porcentagem 6 2 10" xfId="10287" xr:uid="{AC936F85-42B1-4944-9ABF-114CCEAD77FC}"/>
    <cellStyle name="Porcentagem 6 2 11" xfId="16828" xr:uid="{D4C9419A-3883-4163-9733-43DD39CE226A}"/>
    <cellStyle name="Porcentagem 6 2 12" xfId="21134" xr:uid="{E204C6C7-4B75-4AC9-8B3E-3B2662BD85D8}"/>
    <cellStyle name="Porcentagem 6 2 2" xfId="2391" xr:uid="{2C3E9F18-7866-4CF3-A338-261830689409}"/>
    <cellStyle name="Porcentagem 6 2 2 2" xfId="2392" xr:uid="{401EAFEA-80B0-4794-9940-D2B96A3E7829}"/>
    <cellStyle name="Porcentagem 6 2 2 2 2" xfId="3058" xr:uid="{A3BE3F5C-5BD0-4045-90E6-1CCE532C6060}"/>
    <cellStyle name="Porcentagem 6 2 2 2 2 2" xfId="5775" xr:uid="{14FBE1FA-9C5B-4B41-8EA3-3223A4D37FA3}"/>
    <cellStyle name="Porcentagem 6 2 2 2 2 2 2" xfId="9155" xr:uid="{58153ADE-9225-42E9-A68D-BAF8EAD5EC28}"/>
    <cellStyle name="Porcentagem 6 2 2 2 2 2 2 2" xfId="15863" xr:uid="{CADB02D1-2DD8-4E9E-84B3-D33F3F831574}"/>
    <cellStyle name="Porcentagem 6 2 2 2 2 2 2 3" xfId="20292" xr:uid="{A8867C68-2B47-4880-824A-2139026BA6F9}"/>
    <cellStyle name="Porcentagem 6 2 2 2 2 2 2 4" xfId="24326" xr:uid="{599B12E0-84EA-4102-A31F-C7CB9DB539A0}"/>
    <cellStyle name="Porcentagem 6 2 2 2 2 2 3" xfId="12483" xr:uid="{28800E04-ECC8-4F0A-9210-024AD4135FCD}"/>
    <cellStyle name="Porcentagem 6 2 2 2 2 2 4" xfId="18273" xr:uid="{F08F72A7-1810-41DA-8417-84D69E703A30}"/>
    <cellStyle name="Porcentagem 6 2 2 2 2 2 5" xfId="22398" xr:uid="{51650470-E5E3-4A91-A16F-09335FFC53F9}"/>
    <cellStyle name="Porcentagem 6 2 2 2 2 3" xfId="7455" xr:uid="{BC65B5D6-36C1-48E7-B583-66945082027E}"/>
    <cellStyle name="Porcentagem 6 2 2 2 2 3 2" xfId="14163" xr:uid="{6E6239B0-EC10-4924-8295-3D5F08C6E507}"/>
    <cellStyle name="Porcentagem 6 2 2 2 2 3 3" xfId="19501" xr:uid="{BF6D38A0-C13F-431E-9E0D-E85EFC7A9C83}"/>
    <cellStyle name="Porcentagem 6 2 2 2 2 3 4" xfId="23601" xr:uid="{8504AC28-57E3-43C2-A9BD-E7BB9935A03B}"/>
    <cellStyle name="Porcentagem 6 2 2 2 2 4" xfId="10872" xr:uid="{63F3803C-FD4C-4AC5-9B87-CBADCD8C33B0}"/>
    <cellStyle name="Porcentagem 6 2 2 2 2 5" xfId="17370" xr:uid="{2A4FB78D-5189-4484-B7D6-F98CEF3D0C73}"/>
    <cellStyle name="Porcentagem 6 2 2 2 2 6" xfId="21674" xr:uid="{37D6B066-9809-4BD6-9951-42DD7C0B82AF}"/>
    <cellStyle name="Porcentagem 6 2 2 2 3" xfId="5774" xr:uid="{5D4F445A-962F-4854-8231-705B9E1AF939}"/>
    <cellStyle name="Porcentagem 6 2 2 2 3 2" xfId="9154" xr:uid="{ECE6D63F-B6E9-42A5-8644-3124C351364A}"/>
    <cellStyle name="Porcentagem 6 2 2 2 3 2 2" xfId="15862" xr:uid="{ECF50590-1439-46DC-9088-DEB9DB91B5E7}"/>
    <cellStyle name="Porcentagem 6 2 2 2 3 2 3" xfId="20291" xr:uid="{B3289F95-3073-451C-95BD-B7B361C2A9EC}"/>
    <cellStyle name="Porcentagem 6 2 2 2 3 2 4" xfId="24325" xr:uid="{82DA977B-D30E-459E-BA7D-C34F7121168A}"/>
    <cellStyle name="Porcentagem 6 2 2 2 3 3" xfId="12482" xr:uid="{A328069C-3681-4326-AAAB-960B506843E1}"/>
    <cellStyle name="Porcentagem 6 2 2 2 3 4" xfId="18272" xr:uid="{AEB6DBF7-1204-4243-8637-F3C0C9947516}"/>
    <cellStyle name="Porcentagem 6 2 2 2 3 5" xfId="22397" xr:uid="{379EABDE-C43C-4231-9234-A3B00D21A0B3}"/>
    <cellStyle name="Porcentagem 6 2 2 2 4" xfId="6895" xr:uid="{E46AD595-9E7C-46B6-AC3F-5844C1C89152}"/>
    <cellStyle name="Porcentagem 6 2 2 2 4 2" xfId="13603" xr:uid="{6EEE44EB-282B-4ACA-B110-F4AF59F03C1B}"/>
    <cellStyle name="Porcentagem 6 2 2 2 4 3" xfId="18962" xr:uid="{B3D0D791-C30F-4BF5-83A5-3601C37C0AA3}"/>
    <cellStyle name="Porcentagem 6 2 2 2 4 4" xfId="23063" xr:uid="{066D4EAE-43CC-44D0-B50E-C0CCC179EF1B}"/>
    <cellStyle name="Porcentagem 6 2 2 2 5" xfId="10289" xr:uid="{92F81866-E571-413C-9AB7-8ABA928BC07C}"/>
    <cellStyle name="Porcentagem 6 2 2 2 6" xfId="16830" xr:uid="{7EF5BF6C-5EA8-4C23-BE45-B075A186E7CD}"/>
    <cellStyle name="Porcentagem 6 2 2 2 7" xfId="21136" xr:uid="{808741D3-763C-4225-A4E6-507A53CEF337}"/>
    <cellStyle name="Porcentagem 6 2 2 3" xfId="2780" xr:uid="{4553BACF-4AD0-463D-BC1C-16A9E1DAC1D7}"/>
    <cellStyle name="Porcentagem 6 2 2 3 2" xfId="5776" xr:uid="{E69F1265-290D-4F52-80C2-585DE8913397}"/>
    <cellStyle name="Porcentagem 6 2 2 3 2 2" xfId="9156" xr:uid="{7CF6A74F-7CF1-4A9E-A048-93297FE2BECE}"/>
    <cellStyle name="Porcentagem 6 2 2 3 2 2 2" xfId="15864" xr:uid="{47BF5876-2F32-40E5-A2B5-223F85D1707D}"/>
    <cellStyle name="Porcentagem 6 2 2 3 2 2 3" xfId="20293" xr:uid="{383957B4-B245-4DAC-A228-C801B16CBB49}"/>
    <cellStyle name="Porcentagem 6 2 2 3 2 2 4" xfId="24327" xr:uid="{94401E90-F446-41EF-9BC6-A0555EE6022D}"/>
    <cellStyle name="Porcentagem 6 2 2 3 2 3" xfId="12484" xr:uid="{00ED2BC8-5DF7-4B02-8218-DB4E22F152F0}"/>
    <cellStyle name="Porcentagem 6 2 2 3 2 4" xfId="18274" xr:uid="{C6DF6CA2-0F93-4B16-97DE-F45B639E6B8C}"/>
    <cellStyle name="Porcentagem 6 2 2 3 2 5" xfId="22399" xr:uid="{D6D617F5-4968-4614-8E44-0C98FF870D4A}"/>
    <cellStyle name="Porcentagem 6 2 2 3 3" xfId="7178" xr:uid="{0C26EC19-09F5-46FA-B319-BBB0F6BA5148}"/>
    <cellStyle name="Porcentagem 6 2 2 3 3 2" xfId="13886" xr:uid="{4E200A4D-90CA-4ABD-8260-D46665C17713}"/>
    <cellStyle name="Porcentagem 6 2 2 3 3 3" xfId="19225" xr:uid="{6AFBDEDB-C6B4-49AC-B116-D5ED8FBB9ACF}"/>
    <cellStyle name="Porcentagem 6 2 2 3 3 4" xfId="23325" xr:uid="{05E8DDA5-9F71-41FA-8E97-028D7C0BB01C}"/>
    <cellStyle name="Porcentagem 6 2 2 3 4" xfId="10596" xr:uid="{FDA4E174-A3FD-4C3E-B12D-8399E6A5FD1D}"/>
    <cellStyle name="Porcentagem 6 2 2 3 5" xfId="17094" xr:uid="{2B2461D3-EAA4-4DFA-B2AE-ADEECE742017}"/>
    <cellStyle name="Porcentagem 6 2 2 3 6" xfId="21398" xr:uid="{3711A5DC-A439-4E24-AE53-F7C521434E3C}"/>
    <cellStyle name="Porcentagem 6 2 2 4" xfId="5773" xr:uid="{F1A890EF-99C2-4B57-9C95-C6A4AC8E15B7}"/>
    <cellStyle name="Porcentagem 6 2 2 4 2" xfId="9153" xr:uid="{672826BA-08C1-400C-AE15-0BD5EB5D5065}"/>
    <cellStyle name="Porcentagem 6 2 2 4 2 2" xfId="15861" xr:uid="{B10BAD9E-6E99-4F87-805F-945B35DE12DC}"/>
    <cellStyle name="Porcentagem 6 2 2 4 2 3" xfId="20290" xr:uid="{D46F26E8-A517-40EA-96F7-A3AFB32A8CCD}"/>
    <cellStyle name="Porcentagem 6 2 2 4 2 4" xfId="24324" xr:uid="{A0E96E2C-2E9B-4CD8-9A94-7273FAD8B525}"/>
    <cellStyle name="Porcentagem 6 2 2 4 3" xfId="12481" xr:uid="{BE5B9501-C4BE-474C-AA53-620CD79C2ABD}"/>
    <cellStyle name="Porcentagem 6 2 2 4 4" xfId="18271" xr:uid="{6B2222EF-A23D-4624-BD67-E4C3AE6C1BEA}"/>
    <cellStyle name="Porcentagem 6 2 2 4 5" xfId="22396" xr:uid="{A57B8BA5-13AB-4FFC-8B0F-9C3BC2030EE0}"/>
    <cellStyle name="Porcentagem 6 2 2 5" xfId="6894" xr:uid="{A60FFEF9-6B06-4FF0-A4AE-ACC53345CF54}"/>
    <cellStyle name="Porcentagem 6 2 2 5 2" xfId="13602" xr:uid="{2B6FC8E6-5966-469C-8D87-36E22644A433}"/>
    <cellStyle name="Porcentagem 6 2 2 5 3" xfId="18961" xr:uid="{F1288222-1BD6-48DF-BB37-408A33A6D306}"/>
    <cellStyle name="Porcentagem 6 2 2 5 4" xfId="23062" xr:uid="{58E67F0F-2C5D-4CE0-B07B-A76D9A1EC0D3}"/>
    <cellStyle name="Porcentagem 6 2 2 6" xfId="10288" xr:uid="{7CA14D85-F41F-4FA3-8C16-FF89A760472F}"/>
    <cellStyle name="Porcentagem 6 2 2 7" xfId="16829" xr:uid="{DE77AA03-0B3C-4042-A7B6-A867FA4F9304}"/>
    <cellStyle name="Porcentagem 6 2 2 8" xfId="21135" xr:uid="{6BF08A90-0015-439C-A67B-FFFC06A2899A}"/>
    <cellStyle name="Porcentagem 6 2 3" xfId="2393" xr:uid="{05901752-1D64-47C1-A562-133F5E5FF88F}"/>
    <cellStyle name="Porcentagem 6 2 3 2" xfId="2781" xr:uid="{B08962DB-5B70-4138-9307-70363974D8CB}"/>
    <cellStyle name="Porcentagem 6 2 3 2 2" xfId="5778" xr:uid="{5A207D2B-ED96-4979-A41F-ED12AC578B6A}"/>
    <cellStyle name="Porcentagem 6 2 3 2 2 2" xfId="9158" xr:uid="{364F0C86-2E4B-42D6-BAD8-3CE07D3557D6}"/>
    <cellStyle name="Porcentagem 6 2 3 2 2 2 2" xfId="15866" xr:uid="{3F2592F0-AEA7-4C6E-ACEA-49E70846F113}"/>
    <cellStyle name="Porcentagem 6 2 3 2 2 2 3" xfId="20295" xr:uid="{401D8254-4A6B-42C4-A120-68277251D8F2}"/>
    <cellStyle name="Porcentagem 6 2 3 2 2 2 4" xfId="24329" xr:uid="{354D42B8-B89D-4AB9-806D-4239D96B52AF}"/>
    <cellStyle name="Porcentagem 6 2 3 2 2 3" xfId="12486" xr:uid="{4A30CCB6-5691-46A8-A321-BF124828B9BE}"/>
    <cellStyle name="Porcentagem 6 2 3 2 2 4" xfId="18276" xr:uid="{8EA75243-9415-4269-833A-5F3EBB08E6BC}"/>
    <cellStyle name="Porcentagem 6 2 3 2 2 5" xfId="22401" xr:uid="{C176C47A-5AD1-4179-AC40-2E761C9DD18B}"/>
    <cellStyle name="Porcentagem 6 2 3 2 3" xfId="7179" xr:uid="{2707C253-9BB2-4BEB-9669-0BB46C457B39}"/>
    <cellStyle name="Porcentagem 6 2 3 2 3 2" xfId="13887" xr:uid="{3F422411-CBC7-4202-A36A-C872E315345A}"/>
    <cellStyle name="Porcentagem 6 2 3 2 3 3" xfId="19226" xr:uid="{87B0876C-FA93-4D93-9693-B5A05A298D93}"/>
    <cellStyle name="Porcentagem 6 2 3 2 3 4" xfId="23326" xr:uid="{B2590160-F4A8-4A7C-91B9-6ACF7A9F3026}"/>
    <cellStyle name="Porcentagem 6 2 3 2 4" xfId="10597" xr:uid="{2CA1EA34-BFEF-4072-AD66-8511B553FE86}"/>
    <cellStyle name="Porcentagem 6 2 3 2 5" xfId="17095" xr:uid="{F353342E-1C45-4802-A445-ABD564ACAE07}"/>
    <cellStyle name="Porcentagem 6 2 3 2 6" xfId="21399" xr:uid="{4B83899C-169D-40A2-AC2C-E532993BB7CC}"/>
    <cellStyle name="Porcentagem 6 2 3 3" xfId="5777" xr:uid="{A47D1D31-5B7C-4756-8A74-001000766188}"/>
    <cellStyle name="Porcentagem 6 2 3 3 2" xfId="9157" xr:uid="{E9BAF30E-DE03-48DA-B28F-DDA30DACCDFB}"/>
    <cellStyle name="Porcentagem 6 2 3 3 2 2" xfId="15865" xr:uid="{34011E53-59E0-4464-A7E0-DC1EF268F63D}"/>
    <cellStyle name="Porcentagem 6 2 3 3 2 3" xfId="20294" xr:uid="{D7B12362-B490-44C9-B2FF-AA3AC599F432}"/>
    <cellStyle name="Porcentagem 6 2 3 3 2 4" xfId="24328" xr:uid="{AD74F8C4-F7EF-4B30-A5D3-D1B2B9264EFF}"/>
    <cellStyle name="Porcentagem 6 2 3 3 3" xfId="12485" xr:uid="{AA052C54-71D1-48C9-8A61-D3C64C5278BE}"/>
    <cellStyle name="Porcentagem 6 2 3 3 4" xfId="18275" xr:uid="{AE1C061A-DD90-4C0B-9202-3BDAF79AD62B}"/>
    <cellStyle name="Porcentagem 6 2 3 3 5" xfId="22400" xr:uid="{9B7C29E1-15DD-4192-8F8E-8BC10354B0B4}"/>
    <cellStyle name="Porcentagem 6 2 3 4" xfId="6896" xr:uid="{D555F5EA-13CD-403F-9256-004EC656296E}"/>
    <cellStyle name="Porcentagem 6 2 3 4 2" xfId="13604" xr:uid="{C2477685-839A-42AE-AA4A-B6AC0764AD1D}"/>
    <cellStyle name="Porcentagem 6 2 3 4 3" xfId="18963" xr:uid="{F73746EF-4DE0-44D7-BD48-25A7D46549F0}"/>
    <cellStyle name="Porcentagem 6 2 3 4 4" xfId="23064" xr:uid="{628FBBA2-0258-4F5F-B9C8-9B68A3CC6ADC}"/>
    <cellStyle name="Porcentagem 6 2 3 5" xfId="10290" xr:uid="{925F7FFE-5D4D-48C5-8FD3-722746819806}"/>
    <cellStyle name="Porcentagem 6 2 3 6" xfId="16831" xr:uid="{703F7D35-CC4A-41BF-8C1D-D37B141A2F95}"/>
    <cellStyle name="Porcentagem 6 2 3 7" xfId="21137" xr:uid="{81BB2300-37A3-401A-B9FB-6E3CA0F8C77C}"/>
    <cellStyle name="Porcentagem 6 2 4" xfId="2394" xr:uid="{5D4ECFEF-FCDC-47BE-99E9-EB7749A64F4A}"/>
    <cellStyle name="Porcentagem 6 2 4 2" xfId="2872" xr:uid="{D6BC65A2-5A86-4657-B95D-C352FFFCF4AF}"/>
    <cellStyle name="Porcentagem 6 2 4 2 2" xfId="5780" xr:uid="{42CB0BE4-6663-4175-BEEA-B481ED405135}"/>
    <cellStyle name="Porcentagem 6 2 4 2 2 2" xfId="9160" xr:uid="{B45ADCD2-DABB-42D7-B026-FB3D2A052B28}"/>
    <cellStyle name="Porcentagem 6 2 4 2 2 2 2" xfId="15868" xr:uid="{879B7471-0E3B-44CC-871A-A0B6EAAC50F5}"/>
    <cellStyle name="Porcentagem 6 2 4 2 2 2 3" xfId="20297" xr:uid="{96122033-696C-45A0-8567-276C167272ED}"/>
    <cellStyle name="Porcentagem 6 2 4 2 2 2 4" xfId="24331" xr:uid="{96AEC8DA-8276-4627-8889-3DFAA54734E9}"/>
    <cellStyle name="Porcentagem 6 2 4 2 2 3" xfId="12488" xr:uid="{468BBD7A-D13B-4A17-B864-FD656A09089F}"/>
    <cellStyle name="Porcentagem 6 2 4 2 2 4" xfId="18278" xr:uid="{1111001D-93C2-4831-9F27-F00F1E61D4D9}"/>
    <cellStyle name="Porcentagem 6 2 4 2 2 5" xfId="22403" xr:uid="{533316E5-64AE-46C5-B82F-7613526DD26A}"/>
    <cellStyle name="Porcentagem 6 2 4 2 3" xfId="7269" xr:uid="{41568A52-8A2C-4B45-A434-A638002B1F47}"/>
    <cellStyle name="Porcentagem 6 2 4 2 3 2" xfId="13977" xr:uid="{5BEC7F14-321F-4952-B486-251913488535}"/>
    <cellStyle name="Porcentagem 6 2 4 2 3 3" xfId="19316" xr:uid="{8F99893E-A089-4044-8B8E-FCFB505A7093}"/>
    <cellStyle name="Porcentagem 6 2 4 2 3 4" xfId="23416" xr:uid="{4EB49CEA-B410-4633-8EAC-B491664E449B}"/>
    <cellStyle name="Porcentagem 6 2 4 2 4" xfId="10687" xr:uid="{37C4C2D7-1A40-40B7-9756-C756F226A429}"/>
    <cellStyle name="Porcentagem 6 2 4 2 5" xfId="17185" xr:uid="{92390E72-648D-4D0B-AEE7-A0426DCD6946}"/>
    <cellStyle name="Porcentagem 6 2 4 2 6" xfId="21489" xr:uid="{85AC21EC-9612-4D6D-B8CD-1E377EE4DCC7}"/>
    <cellStyle name="Porcentagem 6 2 4 3" xfId="5779" xr:uid="{952CE5FD-C067-4C7D-B604-BFC2201DA8B5}"/>
    <cellStyle name="Porcentagem 6 2 4 3 2" xfId="9159" xr:uid="{B00FE9AE-D669-4A4A-B57C-FF6BDF336CD5}"/>
    <cellStyle name="Porcentagem 6 2 4 3 2 2" xfId="15867" xr:uid="{142FADFC-FC5A-42CC-BB43-4875A01BAA61}"/>
    <cellStyle name="Porcentagem 6 2 4 3 2 3" xfId="20296" xr:uid="{DB97F04A-F9F4-4F84-A425-8E444C6F9AAE}"/>
    <cellStyle name="Porcentagem 6 2 4 3 2 4" xfId="24330" xr:uid="{B1F1853B-F636-48F1-BE8E-DE2F769EB6F3}"/>
    <cellStyle name="Porcentagem 6 2 4 3 3" xfId="12487" xr:uid="{2D3E5831-CA3E-4FAB-B234-25230B448C6B}"/>
    <cellStyle name="Porcentagem 6 2 4 3 4" xfId="18277" xr:uid="{4538846C-8967-4775-80D9-8CEAB6898BE9}"/>
    <cellStyle name="Porcentagem 6 2 4 3 5" xfId="22402" xr:uid="{F8101778-580B-43BA-87A6-04FAC9BEFA18}"/>
    <cellStyle name="Porcentagem 6 2 4 4" xfId="6897" xr:uid="{2D043201-2488-4E8F-BACD-3DC33B436F90}"/>
    <cellStyle name="Porcentagem 6 2 4 4 2" xfId="13605" xr:uid="{26D94518-E657-4984-BEC7-0B84A6B3E3AF}"/>
    <cellStyle name="Porcentagem 6 2 4 4 3" xfId="18964" xr:uid="{73A8839D-5884-4665-AE07-CDD969C9912D}"/>
    <cellStyle name="Porcentagem 6 2 4 4 4" xfId="23065" xr:uid="{298AE0C0-4BE3-4132-8DBC-9A8F05281854}"/>
    <cellStyle name="Porcentagem 6 2 4 5" xfId="10291" xr:uid="{452BF2D2-6ED9-43F1-AF7A-586F9D37B376}"/>
    <cellStyle name="Porcentagem 6 2 4 6" xfId="16832" xr:uid="{5D1A1D36-1B31-49E6-A4ED-AB6440E5FD35}"/>
    <cellStyle name="Porcentagem 6 2 4 7" xfId="21138" xr:uid="{5954382B-D62E-40FF-AA17-1C42C581B9DB}"/>
    <cellStyle name="Porcentagem 6 2 5" xfId="2395" xr:uid="{E65A33DD-4528-414B-8BC2-0F17C1D6F864}"/>
    <cellStyle name="Porcentagem 6 2 5 2" xfId="2922" xr:uid="{92710A1E-824A-45DB-8D8F-764B7277A582}"/>
    <cellStyle name="Porcentagem 6 2 5 2 2" xfId="5782" xr:uid="{0AFE65F8-D08A-4127-8422-F503BEC58FB3}"/>
    <cellStyle name="Porcentagem 6 2 5 2 2 2" xfId="9162" xr:uid="{8E72419E-1C97-4EA9-AA65-EE1373AB0961}"/>
    <cellStyle name="Porcentagem 6 2 5 2 2 2 2" xfId="15870" xr:uid="{B374C798-9041-468A-A060-4C76B6B56398}"/>
    <cellStyle name="Porcentagem 6 2 5 2 2 2 3" xfId="20299" xr:uid="{2B768E15-E2FA-4373-B25F-90D37E4B334B}"/>
    <cellStyle name="Porcentagem 6 2 5 2 2 2 4" xfId="24333" xr:uid="{C056E440-FAD0-4514-AAF4-523E0B6C6749}"/>
    <cellStyle name="Porcentagem 6 2 5 2 2 3" xfId="12490" xr:uid="{9D125829-41DA-45C8-A43B-667579BFFC5A}"/>
    <cellStyle name="Porcentagem 6 2 5 2 2 4" xfId="18280" xr:uid="{5131388D-92DE-46FB-A79B-BD399553DE0C}"/>
    <cellStyle name="Porcentagem 6 2 5 2 2 5" xfId="22405" xr:uid="{234C3C5C-B1E4-4EA4-ACEA-04B697F6AAA3}"/>
    <cellStyle name="Porcentagem 6 2 5 2 3" xfId="7319" xr:uid="{514D9C0E-E702-49B5-83C2-2114658B67DD}"/>
    <cellStyle name="Porcentagem 6 2 5 2 3 2" xfId="14027" xr:uid="{A21ABAA2-FD39-4DC3-9E9D-722C8CB607F4}"/>
    <cellStyle name="Porcentagem 6 2 5 2 3 3" xfId="19366" xr:uid="{5A784322-D203-4B8D-932F-7EBC2C003016}"/>
    <cellStyle name="Porcentagem 6 2 5 2 3 4" xfId="23466" xr:uid="{DA0835ED-11BD-4E3F-A3D6-F4E16AD2605D}"/>
    <cellStyle name="Porcentagem 6 2 5 2 4" xfId="10737" xr:uid="{CA077CE2-C8A2-4F73-8107-DD3C090E83DC}"/>
    <cellStyle name="Porcentagem 6 2 5 2 5" xfId="17235" xr:uid="{74A79F50-2CBC-4A5C-B2CF-D379C6949251}"/>
    <cellStyle name="Porcentagem 6 2 5 2 6" xfId="21539" xr:uid="{99A5D226-8D9A-4BE8-937B-E64C4AC5676D}"/>
    <cellStyle name="Porcentagem 6 2 5 3" xfId="5781" xr:uid="{DE74A030-0A13-4E00-9DFA-AA64D9604776}"/>
    <cellStyle name="Porcentagem 6 2 5 3 2" xfId="9161" xr:uid="{90D75AC4-5A46-4D46-A4CA-9877AE40DFA6}"/>
    <cellStyle name="Porcentagem 6 2 5 3 2 2" xfId="15869" xr:uid="{7B143C60-9964-4CF4-B22A-7C359861F753}"/>
    <cellStyle name="Porcentagem 6 2 5 3 2 3" xfId="20298" xr:uid="{B71107EC-843C-4694-895F-66F65CD2D924}"/>
    <cellStyle name="Porcentagem 6 2 5 3 2 4" xfId="24332" xr:uid="{EB9E2C33-404B-44BD-A91A-0DAC3CC7D942}"/>
    <cellStyle name="Porcentagem 6 2 5 3 3" xfId="12489" xr:uid="{DB363AEC-35E8-4EE0-A021-C6F1AD1D61A6}"/>
    <cellStyle name="Porcentagem 6 2 5 3 4" xfId="18279" xr:uid="{A4DC6C8B-10BF-41BE-8BF5-9F55C24E65A3}"/>
    <cellStyle name="Porcentagem 6 2 5 3 5" xfId="22404" xr:uid="{4B4640BB-FFE8-4E6D-8095-ADE2FB934CFC}"/>
    <cellStyle name="Porcentagem 6 2 5 4" xfId="6898" xr:uid="{83A48722-6D91-4892-ADAF-B4C2A5E0193F}"/>
    <cellStyle name="Porcentagem 6 2 5 4 2" xfId="13606" xr:uid="{A4ECAED7-0ED3-4B20-B5D0-8B30CFA018A8}"/>
    <cellStyle name="Porcentagem 6 2 5 4 3" xfId="18965" xr:uid="{D2DEC50A-A9A6-46B1-ADCB-F8D236712AD3}"/>
    <cellStyle name="Porcentagem 6 2 5 4 4" xfId="23066" xr:uid="{BCFF9565-A997-4153-837B-E1925468DC01}"/>
    <cellStyle name="Porcentagem 6 2 5 5" xfId="10292" xr:uid="{A3346DEE-716D-481F-97AD-686EC0F04DC2}"/>
    <cellStyle name="Porcentagem 6 2 5 6" xfId="16833" xr:uid="{F786DE7F-99A3-4542-A2F7-06D6C2472FDF}"/>
    <cellStyle name="Porcentagem 6 2 5 7" xfId="21139" xr:uid="{F7DF1605-AC87-46E0-828F-FEAC1F32FEA6}"/>
    <cellStyle name="Porcentagem 6 2 6" xfId="2396" xr:uid="{AF6DC275-759D-40BD-91A7-0BC7AB1FCC1A}"/>
    <cellStyle name="Porcentagem 6 2 6 2" xfId="3004" xr:uid="{E5E178E9-7E6B-4194-9C38-2F2420578D90}"/>
    <cellStyle name="Porcentagem 6 2 6 2 2" xfId="5784" xr:uid="{4F08F32A-4E01-4135-98F6-14B47D07CEF7}"/>
    <cellStyle name="Porcentagem 6 2 6 2 2 2" xfId="9164" xr:uid="{5CDD76A2-FC0F-44F2-8A4F-58A1224C4301}"/>
    <cellStyle name="Porcentagem 6 2 6 2 2 2 2" xfId="15872" xr:uid="{16341758-47BC-4764-8816-7976C59E9044}"/>
    <cellStyle name="Porcentagem 6 2 6 2 2 2 3" xfId="20301" xr:uid="{39342760-2871-4490-A4DA-0A46976A7901}"/>
    <cellStyle name="Porcentagem 6 2 6 2 2 2 4" xfId="24335" xr:uid="{ED247609-64CF-4DDD-B55C-B27E4340E9BD}"/>
    <cellStyle name="Porcentagem 6 2 6 2 2 3" xfId="12492" xr:uid="{03A139E7-B78F-4374-8875-D190B8743CDB}"/>
    <cellStyle name="Porcentagem 6 2 6 2 2 4" xfId="18282" xr:uid="{F65FCCEB-A87D-489A-97CC-66E8724E9EEB}"/>
    <cellStyle name="Porcentagem 6 2 6 2 2 5" xfId="22407" xr:uid="{24A04A88-2E6B-4729-83B6-CC3051BD0EC9}"/>
    <cellStyle name="Porcentagem 6 2 6 2 3" xfId="7401" xr:uid="{EAA5850D-1FED-43D0-88D1-1D1E1979507E}"/>
    <cellStyle name="Porcentagem 6 2 6 2 3 2" xfId="14109" xr:uid="{90022076-30EB-4473-B70C-AE16F5EB1C24}"/>
    <cellStyle name="Porcentagem 6 2 6 2 3 3" xfId="19447" xr:uid="{C511D525-C881-4D7A-8FA0-6539CE32B4EF}"/>
    <cellStyle name="Porcentagem 6 2 6 2 3 4" xfId="23547" xr:uid="{C62AE436-03FA-4533-9C27-5F4C1E86B9E2}"/>
    <cellStyle name="Porcentagem 6 2 6 2 4" xfId="10818" xr:uid="{4B483B18-2318-413F-8056-F3155DD8C8DC}"/>
    <cellStyle name="Porcentagem 6 2 6 2 5" xfId="17316" xr:uid="{81F49C41-7E0A-4832-8B7A-790AEE204EE6}"/>
    <cellStyle name="Porcentagem 6 2 6 2 6" xfId="21620" xr:uid="{FA62F383-8B67-4F2B-9229-418905957C16}"/>
    <cellStyle name="Porcentagem 6 2 6 3" xfId="5783" xr:uid="{4FC0A9FD-D7E6-414C-8543-37813FF046F5}"/>
    <cellStyle name="Porcentagem 6 2 6 3 2" xfId="9163" xr:uid="{9C6500A2-88A7-4B9E-AD88-7F45FE18566A}"/>
    <cellStyle name="Porcentagem 6 2 6 3 2 2" xfId="15871" xr:uid="{51283E84-15D6-4457-807A-6CC769D4EE59}"/>
    <cellStyle name="Porcentagem 6 2 6 3 2 3" xfId="20300" xr:uid="{8B6ADA36-7FCD-47E0-AC9D-4F6B39294879}"/>
    <cellStyle name="Porcentagem 6 2 6 3 2 4" xfId="24334" xr:uid="{D0689EC7-E770-46A8-B9DB-7CDD9E36FE49}"/>
    <cellStyle name="Porcentagem 6 2 6 3 3" xfId="12491" xr:uid="{9D6FB8B7-325A-4683-8E38-ADD710BB1360}"/>
    <cellStyle name="Porcentagem 6 2 6 3 4" xfId="18281" xr:uid="{F598FB31-F1C6-4912-A49D-59636B1308B1}"/>
    <cellStyle name="Porcentagem 6 2 6 3 5" xfId="22406" xr:uid="{F0EC57C0-55EF-40FD-B2A4-55F7DBA4CDD9}"/>
    <cellStyle name="Porcentagem 6 2 6 4" xfId="6899" xr:uid="{CB6E2091-E1A0-4925-8D0E-ED98989DF5FD}"/>
    <cellStyle name="Porcentagem 6 2 6 4 2" xfId="13607" xr:uid="{55257014-FD62-4E1F-9853-72744E9FB34A}"/>
    <cellStyle name="Porcentagem 6 2 6 4 3" xfId="18966" xr:uid="{31DBDEC1-DC5C-4A8A-958F-6F2622A101F4}"/>
    <cellStyle name="Porcentagem 6 2 6 4 4" xfId="23067" xr:uid="{8CC4D6EA-8A47-4DD8-9AD2-50A5C8849D67}"/>
    <cellStyle name="Porcentagem 6 2 6 5" xfId="10293" xr:uid="{954CA0FE-6E8C-4AC5-A33A-D07AEA140003}"/>
    <cellStyle name="Porcentagem 6 2 6 6" xfId="16834" xr:uid="{06408C03-99CB-4D04-A4B5-AC28A99EDC09}"/>
    <cellStyle name="Porcentagem 6 2 6 7" xfId="21140" xr:uid="{C605FD6C-C65C-46F5-8A59-1FDF596E6A61}"/>
    <cellStyle name="Porcentagem 6 2 7" xfId="2693" xr:uid="{D78A2A8D-4B45-479A-B924-54790C0A8A14}"/>
    <cellStyle name="Porcentagem 6 2 7 2" xfId="5785" xr:uid="{7E98DC2C-3ADF-4B41-9C4C-2AB352C4643C}"/>
    <cellStyle name="Porcentagem 6 2 7 2 2" xfId="9165" xr:uid="{C530F3C9-03F9-4B2B-8CE1-7AF64EAB240D}"/>
    <cellStyle name="Porcentagem 6 2 7 2 2 2" xfId="15873" xr:uid="{7180D5B7-8D03-4FBF-9822-5A348F0BFBFC}"/>
    <cellStyle name="Porcentagem 6 2 7 2 2 3" xfId="20302" xr:uid="{4F3000A7-7759-4BEF-9981-E3F161ADB8E3}"/>
    <cellStyle name="Porcentagem 6 2 7 2 2 4" xfId="24336" xr:uid="{1C1DE2A6-597F-44AD-9D8F-C6CFC9A5FAF3}"/>
    <cellStyle name="Porcentagem 6 2 7 2 3" xfId="12493" xr:uid="{0BA743D5-C115-405B-A699-741B094CB99E}"/>
    <cellStyle name="Porcentagem 6 2 7 2 4" xfId="18283" xr:uid="{05BDB9CF-FB62-4BB6-BD40-548A67A5B908}"/>
    <cellStyle name="Porcentagem 6 2 7 2 5" xfId="22408" xr:uid="{FD61C6BF-8C87-427E-95D4-615FE1067B6E}"/>
    <cellStyle name="Porcentagem 6 2 7 3" xfId="7093" xr:uid="{E7061646-FAF2-419F-8F1E-BEC384195007}"/>
    <cellStyle name="Porcentagem 6 2 7 3 2" xfId="13801" xr:uid="{C7F793C1-A9B5-4E69-B567-54275B2F9581}"/>
    <cellStyle name="Porcentagem 6 2 7 3 3" xfId="19140" xr:uid="{E9EA5F8F-48B8-4880-8D5D-C5996460D1C6}"/>
    <cellStyle name="Porcentagem 6 2 7 3 4" xfId="23240" xr:uid="{D0313B1B-7893-44D8-BFC2-748BBD31AB83}"/>
    <cellStyle name="Porcentagem 6 2 7 4" xfId="10510" xr:uid="{CA10244C-E307-4C1E-89E7-192BA626D294}"/>
    <cellStyle name="Porcentagem 6 2 7 5" xfId="17009" xr:uid="{1BFEAF30-1D76-4DA4-ADF6-0B552E4A4351}"/>
    <cellStyle name="Porcentagem 6 2 7 6" xfId="21313" xr:uid="{D20D288F-6EDE-442F-AB23-B29D3CFE8F7A}"/>
    <cellStyle name="Porcentagem 6 2 8" xfId="5772" xr:uid="{B9D5458B-7066-4BB7-9D03-660F51D8828A}"/>
    <cellStyle name="Porcentagem 6 2 8 2" xfId="9152" xr:uid="{D54F1EE7-1501-453D-ABD0-669CE85D9698}"/>
    <cellStyle name="Porcentagem 6 2 8 2 2" xfId="15860" xr:uid="{B10152DB-BC69-43B1-8BC5-601E506903F4}"/>
    <cellStyle name="Porcentagem 6 2 8 2 3" xfId="20289" xr:uid="{3332F431-8401-46E1-906F-0391C0B62E8A}"/>
    <cellStyle name="Porcentagem 6 2 8 2 4" xfId="24323" xr:uid="{3989273F-E212-4F9E-A7B0-2B4537FBC948}"/>
    <cellStyle name="Porcentagem 6 2 8 3" xfId="12480" xr:uid="{E80B0C34-C198-4D08-93E1-CDC900B17201}"/>
    <cellStyle name="Porcentagem 6 2 8 4" xfId="18270" xr:uid="{5AB69D01-114B-402A-953C-6CE1E3370336}"/>
    <cellStyle name="Porcentagem 6 2 8 5" xfId="22395" xr:uid="{313748B7-ABC6-434B-B36A-7DC810F9DD9A}"/>
    <cellStyle name="Porcentagem 6 2 9" xfId="6893" xr:uid="{502C9EDE-CFC5-42A4-B986-594EB430277D}"/>
    <cellStyle name="Porcentagem 6 2 9 2" xfId="13601" xr:uid="{A471DAF2-6FBF-41B6-88C5-57E4D7EB85F6}"/>
    <cellStyle name="Porcentagem 6 2 9 3" xfId="18960" xr:uid="{A4DC8DDD-9A2F-459F-B6C5-943BAA25EAD8}"/>
    <cellStyle name="Porcentagem 6 2 9 4" xfId="23061" xr:uid="{BCD0B4BE-7D99-4B1E-BE63-B7D9E999CE98}"/>
    <cellStyle name="Porcentagem 6 3" xfId="2397" xr:uid="{A9AB0BA0-01DC-484B-863F-8E87E8CE4963}"/>
    <cellStyle name="Porcentagem 6 3 2" xfId="2398" xr:uid="{BE71BDA9-2A35-4820-B622-8ECF4342FED1}"/>
    <cellStyle name="Porcentagem 6 3 2 2" xfId="2782" xr:uid="{E39B8D20-60A8-4316-86A3-CC2373CEFD88}"/>
    <cellStyle name="Porcentagem 6 3 2 2 2" xfId="5788" xr:uid="{26B044D3-478A-4DAE-B4FD-ADE42BC530D2}"/>
    <cellStyle name="Porcentagem 6 3 2 2 2 2" xfId="9168" xr:uid="{90A7A7D3-5EF4-4361-BFBD-5927F2C126CD}"/>
    <cellStyle name="Porcentagem 6 3 2 2 2 2 2" xfId="15876" xr:uid="{5D147AB3-E32F-4534-99F4-464FD55D1332}"/>
    <cellStyle name="Porcentagem 6 3 2 2 2 2 3" xfId="20305" xr:uid="{3C2E62AD-C348-4FDC-ACAF-B2457CDEF6AB}"/>
    <cellStyle name="Porcentagem 6 3 2 2 2 2 4" xfId="24339" xr:uid="{DCE3AD28-C292-42AD-A6C4-B08CB99F4194}"/>
    <cellStyle name="Porcentagem 6 3 2 2 2 3" xfId="12496" xr:uid="{9B3A0B02-CF86-4394-B467-FC31162E5FA1}"/>
    <cellStyle name="Porcentagem 6 3 2 2 2 4" xfId="18286" xr:uid="{EF1724F3-74A8-4CEA-A6D8-E9C727242003}"/>
    <cellStyle name="Porcentagem 6 3 2 2 2 5" xfId="22411" xr:uid="{263B83C0-E74F-4BEF-8D20-D78E30095AD4}"/>
    <cellStyle name="Porcentagem 6 3 2 2 3" xfId="7180" xr:uid="{2A027DD7-776A-45E7-AE21-2ADFFB2F01FB}"/>
    <cellStyle name="Porcentagem 6 3 2 2 3 2" xfId="13888" xr:uid="{7F2E9DA6-1C46-4EB8-8BCD-5C09F6E0CD3D}"/>
    <cellStyle name="Porcentagem 6 3 2 2 3 3" xfId="19227" xr:uid="{567D4329-BEFE-466D-974C-80F489CA22CB}"/>
    <cellStyle name="Porcentagem 6 3 2 2 3 4" xfId="23327" xr:uid="{FEA77A69-FBCE-459C-B759-735E20CF8611}"/>
    <cellStyle name="Porcentagem 6 3 2 2 4" xfId="10598" xr:uid="{472D0DF7-DDCC-45EB-B7F7-8FBC857056BF}"/>
    <cellStyle name="Porcentagem 6 3 2 2 5" xfId="17096" xr:uid="{E8052C8A-579E-464F-AE7F-17D6271CFC00}"/>
    <cellStyle name="Porcentagem 6 3 2 2 6" xfId="21400" xr:uid="{05D391B3-2AF8-4892-9BF3-59779386EC5C}"/>
    <cellStyle name="Porcentagem 6 3 2 3" xfId="5787" xr:uid="{5419F485-4967-4B53-A6B2-902C1349AB61}"/>
    <cellStyle name="Porcentagem 6 3 2 3 2" xfId="9167" xr:uid="{2CC416AE-3BBD-4E7C-B72B-6500714ABB6B}"/>
    <cellStyle name="Porcentagem 6 3 2 3 2 2" xfId="15875" xr:uid="{1BDA0FCA-749E-4E13-A3CF-CFA706389442}"/>
    <cellStyle name="Porcentagem 6 3 2 3 2 3" xfId="20304" xr:uid="{02E10A9A-BB00-45B7-B4FC-1152BA5DADFD}"/>
    <cellStyle name="Porcentagem 6 3 2 3 2 4" xfId="24338" xr:uid="{0F57FCF5-A5E3-4762-A90F-D11F7E6BBB74}"/>
    <cellStyle name="Porcentagem 6 3 2 3 3" xfId="12495" xr:uid="{ED658363-C063-4B2E-A02F-F26773A3DBF4}"/>
    <cellStyle name="Porcentagem 6 3 2 3 4" xfId="18285" xr:uid="{82C1FAAF-4983-43ED-9F33-F3BD81E89A1C}"/>
    <cellStyle name="Porcentagem 6 3 2 3 5" xfId="22410" xr:uid="{B0AA6615-18EA-428F-81B7-6B1755A1295C}"/>
    <cellStyle name="Porcentagem 6 3 2 4" xfId="6901" xr:uid="{E9236821-03F4-4001-A821-CCE5D263204C}"/>
    <cellStyle name="Porcentagem 6 3 2 4 2" xfId="13609" xr:uid="{7ADDB8A4-CE4B-42F5-B530-F1B3D7095E9E}"/>
    <cellStyle name="Porcentagem 6 3 2 4 3" xfId="18968" xr:uid="{F021B14A-645B-4C06-94AE-5B6F5BEFFC4A}"/>
    <cellStyle name="Porcentagem 6 3 2 4 4" xfId="23069" xr:uid="{E5494FDE-2920-43D6-ACDE-D3F7CB932BDE}"/>
    <cellStyle name="Porcentagem 6 3 2 5" xfId="10295" xr:uid="{D59E46CA-7D3D-4786-AF6C-DCAAB7054A9C}"/>
    <cellStyle name="Porcentagem 6 3 2 6" xfId="16836" xr:uid="{3D3D0E14-6CCA-4655-9896-FB06DA3AD11A}"/>
    <cellStyle name="Porcentagem 6 3 2 7" xfId="21142" xr:uid="{7F89374F-198B-463A-A8CE-3732758F4B56}"/>
    <cellStyle name="Porcentagem 6 3 3" xfId="2399" xr:uid="{43CCAD87-C8B8-4C82-8C9B-474DB4BFF122}"/>
    <cellStyle name="Porcentagem 6 3 3 2" xfId="3025" xr:uid="{65F067A2-EF1B-4095-BF62-5C90CEB6DA8E}"/>
    <cellStyle name="Porcentagem 6 3 3 2 2" xfId="5790" xr:uid="{AA22BF5B-AEAC-4290-9E21-99108DC53E62}"/>
    <cellStyle name="Porcentagem 6 3 3 2 2 2" xfId="9170" xr:uid="{1A373A60-DF5F-4A5E-92E6-B273D1809701}"/>
    <cellStyle name="Porcentagem 6 3 3 2 2 2 2" xfId="15878" xr:uid="{49A14528-60B8-4A6E-9FF3-38087B02261B}"/>
    <cellStyle name="Porcentagem 6 3 3 2 2 2 3" xfId="20307" xr:uid="{81239B66-8A30-46C1-8284-5EFB548521E8}"/>
    <cellStyle name="Porcentagem 6 3 3 2 2 2 4" xfId="24341" xr:uid="{0D8635B6-9B90-42A5-984B-EEA6BAE74C4D}"/>
    <cellStyle name="Porcentagem 6 3 3 2 2 3" xfId="12498" xr:uid="{D933134B-DF66-4AB0-AAAE-49BDAE3D984A}"/>
    <cellStyle name="Porcentagem 6 3 3 2 2 4" xfId="18288" xr:uid="{5848FB36-65F1-4B4F-9593-F5C11AAB481E}"/>
    <cellStyle name="Porcentagem 6 3 3 2 2 5" xfId="22413" xr:uid="{6D5BF1D4-3A63-436D-A946-8AB212D7FAAC}"/>
    <cellStyle name="Porcentagem 6 3 3 2 3" xfId="7422" xr:uid="{CE1B02CE-E83B-4247-87A2-D487F38C00A5}"/>
    <cellStyle name="Porcentagem 6 3 3 2 3 2" xfId="14130" xr:uid="{4C9D01DB-50D1-4FBC-A071-E87D97C91865}"/>
    <cellStyle name="Porcentagem 6 3 3 2 3 3" xfId="19468" xr:uid="{03C2BF1F-B32D-4EA3-87C3-CD3691EB470C}"/>
    <cellStyle name="Porcentagem 6 3 3 2 3 4" xfId="23568" xr:uid="{36CAC976-82A2-4270-9320-73AFD42D94A5}"/>
    <cellStyle name="Porcentagem 6 3 3 2 4" xfId="10839" xr:uid="{21180D91-D9B8-4D0F-9366-C141BFA033AC}"/>
    <cellStyle name="Porcentagem 6 3 3 2 5" xfId="17337" xr:uid="{C7694D98-A469-4D68-9CA5-6A919FB5E741}"/>
    <cellStyle name="Porcentagem 6 3 3 2 6" xfId="21641" xr:uid="{BE597056-787F-498D-863D-4B2B094A96B2}"/>
    <cellStyle name="Porcentagem 6 3 3 3" xfId="5789" xr:uid="{27F0C5CB-EF71-42D5-8FB4-92299EC77A53}"/>
    <cellStyle name="Porcentagem 6 3 3 3 2" xfId="9169" xr:uid="{53AC4591-D455-4E77-97C4-772191D7530D}"/>
    <cellStyle name="Porcentagem 6 3 3 3 2 2" xfId="15877" xr:uid="{3C2CCC8D-2C5E-480F-9A78-2D0837CD2D67}"/>
    <cellStyle name="Porcentagem 6 3 3 3 2 3" xfId="20306" xr:uid="{D05BE7EA-008E-4E6E-B650-904D346E78FC}"/>
    <cellStyle name="Porcentagem 6 3 3 3 2 4" xfId="24340" xr:uid="{49D3DAF7-B3CC-45D8-B4EC-019C233FCC77}"/>
    <cellStyle name="Porcentagem 6 3 3 3 3" xfId="12497" xr:uid="{1376564A-0C7E-40A7-A1D1-4BDAE0F6E437}"/>
    <cellStyle name="Porcentagem 6 3 3 3 4" xfId="18287" xr:uid="{96E7C896-A6DA-46B8-8190-E0E77A15E916}"/>
    <cellStyle name="Porcentagem 6 3 3 3 5" xfId="22412" xr:uid="{6F25017A-8099-4518-BC93-8A935AF8CBA7}"/>
    <cellStyle name="Porcentagem 6 3 3 4" xfId="6902" xr:uid="{82D5E24E-72A4-4242-A343-28A5BFA747FE}"/>
    <cellStyle name="Porcentagem 6 3 3 4 2" xfId="13610" xr:uid="{945B0C25-7D02-4FE5-93F0-14D8BA9FE5A0}"/>
    <cellStyle name="Porcentagem 6 3 3 4 3" xfId="18969" xr:uid="{7995F186-B8D3-4E88-B62F-49D7B0CF7DF6}"/>
    <cellStyle name="Porcentagem 6 3 3 4 4" xfId="23070" xr:uid="{7CFA9F3F-FB6F-4173-A233-759ED2FDFB9B}"/>
    <cellStyle name="Porcentagem 6 3 3 5" xfId="10296" xr:uid="{C1092FB5-D840-42D7-9103-CC3226D59656}"/>
    <cellStyle name="Porcentagem 6 3 3 6" xfId="16837" xr:uid="{25FB13A4-738D-4D84-BA17-0054A44EC8FF}"/>
    <cellStyle name="Porcentagem 6 3 3 7" xfId="21143" xr:uid="{1ADF8228-7219-4DC1-9954-8BDF343BC23C}"/>
    <cellStyle name="Porcentagem 6 3 4" xfId="2715" xr:uid="{9FA31D0D-C7D3-46E9-AADC-CE13547DADCD}"/>
    <cellStyle name="Porcentagem 6 3 4 2" xfId="5791" xr:uid="{A79FA373-AE0C-4E6B-A23E-6607FE08F6A3}"/>
    <cellStyle name="Porcentagem 6 3 4 2 2" xfId="9171" xr:uid="{DF8FB9CC-FB8F-4AF9-A418-D35CB478882B}"/>
    <cellStyle name="Porcentagem 6 3 4 2 2 2" xfId="15879" xr:uid="{88200AB7-481E-47BC-AAE4-9EBC3A370B56}"/>
    <cellStyle name="Porcentagem 6 3 4 2 2 3" xfId="20308" xr:uid="{7BC20803-613D-429A-A2A0-0A0F599797E0}"/>
    <cellStyle name="Porcentagem 6 3 4 2 2 4" xfId="24342" xr:uid="{327F7A60-09A8-41AD-A628-D6FAA81571FE}"/>
    <cellStyle name="Porcentagem 6 3 4 2 3" xfId="12499" xr:uid="{8D93A3F6-2F8D-4432-9A84-A68CB72EED57}"/>
    <cellStyle name="Porcentagem 6 3 4 2 4" xfId="18289" xr:uid="{F06F878A-56CE-4F43-93ED-1A634DA8706F}"/>
    <cellStyle name="Porcentagem 6 3 4 2 5" xfId="22414" xr:uid="{10E4ACC5-A0F6-4198-90E3-67CB880C03A9}"/>
    <cellStyle name="Porcentagem 6 3 4 3" xfId="7114" xr:uid="{BDAA831B-F1DE-445C-9273-487BAEE86F33}"/>
    <cellStyle name="Porcentagem 6 3 4 3 2" xfId="13822" xr:uid="{1A3E5327-905D-4B39-ABF4-CA9EC2814DE7}"/>
    <cellStyle name="Porcentagem 6 3 4 3 3" xfId="19161" xr:uid="{7E8BAFF6-9C64-40CE-91E0-82D8536C376F}"/>
    <cellStyle name="Porcentagem 6 3 4 3 4" xfId="23261" xr:uid="{1B74F6B0-7C6E-4911-9C1C-311B52B361BD}"/>
    <cellStyle name="Porcentagem 6 3 4 4" xfId="10532" xr:uid="{665FAEBD-0833-4FB8-98E0-D638FBDDA591}"/>
    <cellStyle name="Porcentagem 6 3 4 5" xfId="17030" xr:uid="{083899FC-67DB-4BA3-BC09-6EA01912660E}"/>
    <cellStyle name="Porcentagem 6 3 4 6" xfId="21334" xr:uid="{0BC60BD2-A867-4BA4-A3CB-54D603CE29F3}"/>
    <cellStyle name="Porcentagem 6 3 5" xfId="5786" xr:uid="{7AA37C24-6FE4-41C1-925A-E962EB8C3C74}"/>
    <cellStyle name="Porcentagem 6 3 5 2" xfId="9166" xr:uid="{0CC09B42-BAA5-4623-AA59-FB30737A8C9E}"/>
    <cellStyle name="Porcentagem 6 3 5 2 2" xfId="15874" xr:uid="{A8A6A68A-7411-4962-BD04-2E63A913539B}"/>
    <cellStyle name="Porcentagem 6 3 5 2 3" xfId="20303" xr:uid="{4AB2C22A-7E79-4E44-B9FB-D1180A6A867D}"/>
    <cellStyle name="Porcentagem 6 3 5 2 4" xfId="24337" xr:uid="{BAA0DF9D-69D5-4B8B-81BB-20CB495EA9D9}"/>
    <cellStyle name="Porcentagem 6 3 5 3" xfId="12494" xr:uid="{845AF2E7-B522-4023-B3AD-70817D56D548}"/>
    <cellStyle name="Porcentagem 6 3 5 4" xfId="18284" xr:uid="{E6BC642A-5790-47C2-B4C4-5233C6F459E1}"/>
    <cellStyle name="Porcentagem 6 3 5 5" xfId="22409" xr:uid="{542B4148-D41C-4DD2-8CBD-75D07A77E47F}"/>
    <cellStyle name="Porcentagem 6 3 6" xfId="6900" xr:uid="{B33ADD13-7F0E-4A4C-B16B-D9486BD5E3F2}"/>
    <cellStyle name="Porcentagem 6 3 6 2" xfId="13608" xr:uid="{B57B7A86-AFDC-467B-BE58-6A53AFD16AB1}"/>
    <cellStyle name="Porcentagem 6 3 6 3" xfId="18967" xr:uid="{17D03F5C-D1EA-455E-A2F6-716DC2EC799C}"/>
    <cellStyle name="Porcentagem 6 3 6 4" xfId="23068" xr:uid="{BA8AC083-B41F-409F-9560-D03B2B9B0654}"/>
    <cellStyle name="Porcentagem 6 3 7" xfId="10294" xr:uid="{6EA49BD4-4CBC-4B00-AE5A-2146C8015819}"/>
    <cellStyle name="Porcentagem 6 3 8" xfId="16835" xr:uid="{6A6F713F-6B1F-4065-B7C6-54AE45401BBF}"/>
    <cellStyle name="Porcentagem 6 3 9" xfId="21141" xr:uid="{3A5044B3-008A-419C-A0ED-EFC39ED0C561}"/>
    <cellStyle name="Porcentagem 6 4" xfId="2400" xr:uid="{B67BE7EE-D371-4D37-8CF9-B04A51729046}"/>
    <cellStyle name="Porcentagem 6 4 2" xfId="2783" xr:uid="{FDDBF258-9607-4F8C-A425-65D63C647C8D}"/>
    <cellStyle name="Porcentagem 6 4 2 2" xfId="5793" xr:uid="{4ED49D91-41E9-48D7-85D7-82B52CFA7501}"/>
    <cellStyle name="Porcentagem 6 4 2 2 2" xfId="9173" xr:uid="{125ABE71-48A7-4864-ACC3-A673A634CE93}"/>
    <cellStyle name="Porcentagem 6 4 2 2 2 2" xfId="15881" xr:uid="{CC339EAA-BD69-4FC2-BCC0-5047059E05C5}"/>
    <cellStyle name="Porcentagem 6 4 2 2 2 3" xfId="20310" xr:uid="{07330405-DBFE-4FC2-9FD7-06A3B819D8A2}"/>
    <cellStyle name="Porcentagem 6 4 2 2 2 4" xfId="24344" xr:uid="{FA91D6B9-EC4B-47F7-91AF-A3AFAFB148DF}"/>
    <cellStyle name="Porcentagem 6 4 2 2 3" xfId="12501" xr:uid="{B30820A0-1B2F-427B-B26C-3AEE516EF807}"/>
    <cellStyle name="Porcentagem 6 4 2 2 4" xfId="18291" xr:uid="{07EF5E21-F57B-4C77-9439-630C370B48D3}"/>
    <cellStyle name="Porcentagem 6 4 2 2 5" xfId="22416" xr:uid="{71A465A9-18FB-46B0-853F-82B259FEEC50}"/>
    <cellStyle name="Porcentagem 6 4 2 3" xfId="7181" xr:uid="{0E558496-2B81-4C95-A8EE-64BAF4AF1683}"/>
    <cellStyle name="Porcentagem 6 4 2 3 2" xfId="13889" xr:uid="{DFA05383-08DB-497A-930B-2BE092BDAF20}"/>
    <cellStyle name="Porcentagem 6 4 2 3 3" xfId="19228" xr:uid="{A344416E-CA58-4E72-BCC1-14ECEC700F07}"/>
    <cellStyle name="Porcentagem 6 4 2 3 4" xfId="23328" xr:uid="{DA857101-91AB-4522-B505-D07650464F7E}"/>
    <cellStyle name="Porcentagem 6 4 2 4" xfId="10599" xr:uid="{0E57D262-962F-4E7A-9707-9701BB819706}"/>
    <cellStyle name="Porcentagem 6 4 2 5" xfId="17097" xr:uid="{6494A272-A4C2-471C-9D5F-007B2E8EDE7D}"/>
    <cellStyle name="Porcentagem 6 4 2 6" xfId="21401" xr:uid="{7B273074-6420-4787-8AD0-7134FFDF065E}"/>
    <cellStyle name="Porcentagem 6 4 3" xfId="5792" xr:uid="{1D9C94CC-F644-4A48-9A55-A91B67E7D0B4}"/>
    <cellStyle name="Porcentagem 6 4 3 2" xfId="9172" xr:uid="{E6BBB780-A2E6-459C-A431-9D661BD67CBC}"/>
    <cellStyle name="Porcentagem 6 4 3 2 2" xfId="15880" xr:uid="{3938A7B5-2836-41BF-812F-1024E9E4BC0B}"/>
    <cellStyle name="Porcentagem 6 4 3 2 3" xfId="20309" xr:uid="{07458031-F420-4DB8-92EF-89AFDAC1DFFE}"/>
    <cellStyle name="Porcentagem 6 4 3 2 4" xfId="24343" xr:uid="{8184DC02-B7D2-4C06-9A4A-5BA1029FF196}"/>
    <cellStyle name="Porcentagem 6 4 3 3" xfId="12500" xr:uid="{29F82303-3A9C-47C4-9998-6B6D1100797C}"/>
    <cellStyle name="Porcentagem 6 4 3 4" xfId="18290" xr:uid="{949EFC0D-B2D8-407F-9497-796AF0540FCA}"/>
    <cellStyle name="Porcentagem 6 4 3 5" xfId="22415" xr:uid="{C49DD8AF-25ED-49FF-B5EE-55E7EED95E1A}"/>
    <cellStyle name="Porcentagem 6 4 4" xfId="6903" xr:uid="{47F2E447-43E0-42DE-A16F-1CB7734AE6E8}"/>
    <cellStyle name="Porcentagem 6 4 4 2" xfId="13611" xr:uid="{F4B87BF4-F378-4698-9A81-712038FAC502}"/>
    <cellStyle name="Porcentagem 6 4 4 3" xfId="18970" xr:uid="{20DE75D7-F5F2-4C7C-A41E-A8C485F55C6A}"/>
    <cellStyle name="Porcentagem 6 4 4 4" xfId="23071" xr:uid="{56EEF388-5B24-4552-A8D2-DF337D509111}"/>
    <cellStyle name="Porcentagem 6 4 5" xfId="10297" xr:uid="{B9B4433B-83F7-4B93-BCC6-E4336936B309}"/>
    <cellStyle name="Porcentagem 6 4 6" xfId="16838" xr:uid="{558FDFCA-CC7C-4405-9151-5F4AB6FCA619}"/>
    <cellStyle name="Porcentagem 6 4 7" xfId="21144" xr:uid="{7C7FB097-E318-4BBB-A9FD-691DB0783F8A}"/>
    <cellStyle name="Porcentagem 6 5" xfId="2401" xr:uid="{2E9454CE-B3CD-4F2A-BE93-8751B37F83FE}"/>
    <cellStyle name="Porcentagem 6 5 2" xfId="2784" xr:uid="{239F9E18-B574-4A7D-90AA-C207ABBE50A1}"/>
    <cellStyle name="Porcentagem 6 5 2 2" xfId="5795" xr:uid="{433A0D9E-8498-4DC8-B3C5-0692D699AB8C}"/>
    <cellStyle name="Porcentagem 6 5 2 2 2" xfId="9175" xr:uid="{B5509307-EA42-4D93-B521-70946B0502BB}"/>
    <cellStyle name="Porcentagem 6 5 2 2 2 2" xfId="15883" xr:uid="{0877BBC3-A18C-4CC0-A88E-3D53F3F9A589}"/>
    <cellStyle name="Porcentagem 6 5 2 2 2 3" xfId="20312" xr:uid="{FC52DFA1-FCC1-49DA-9457-1782C6EC06D7}"/>
    <cellStyle name="Porcentagem 6 5 2 2 2 4" xfId="24346" xr:uid="{E1681625-41CA-4EC0-9D09-02972D922CD9}"/>
    <cellStyle name="Porcentagem 6 5 2 2 3" xfId="12503" xr:uid="{8D1CF349-39AA-4C58-BCF3-5A7ADCF62BEC}"/>
    <cellStyle name="Porcentagem 6 5 2 2 4" xfId="18293" xr:uid="{6B020EEA-801B-4FD9-B561-79E03B195EF5}"/>
    <cellStyle name="Porcentagem 6 5 2 2 5" xfId="22418" xr:uid="{77E4279C-2EFD-4D74-ACF5-F9952EE24A4C}"/>
    <cellStyle name="Porcentagem 6 5 2 3" xfId="7182" xr:uid="{21614EFD-2734-4EDF-9003-5DAFA2891A17}"/>
    <cellStyle name="Porcentagem 6 5 2 3 2" xfId="13890" xr:uid="{3A63AD1C-7982-4AA3-AA67-C2203DAD170B}"/>
    <cellStyle name="Porcentagem 6 5 2 3 3" xfId="19229" xr:uid="{845C772E-671D-448B-B450-AA0B01DC3984}"/>
    <cellStyle name="Porcentagem 6 5 2 3 4" xfId="23329" xr:uid="{097787CF-8223-4E40-92EB-2CA7BF2BF960}"/>
    <cellStyle name="Porcentagem 6 5 2 4" xfId="10600" xr:uid="{C25A5167-770E-4523-ADC3-99F17A0E1AAC}"/>
    <cellStyle name="Porcentagem 6 5 2 5" xfId="17098" xr:uid="{93A7E127-1D11-4299-A693-B605784B9800}"/>
    <cellStyle name="Porcentagem 6 5 2 6" xfId="21402" xr:uid="{04E213D2-BE4B-45A0-889F-67EF41261D8C}"/>
    <cellStyle name="Porcentagem 6 5 3" xfId="5794" xr:uid="{5A6214C8-827D-4C99-979A-FCA0E5A930B2}"/>
    <cellStyle name="Porcentagem 6 5 3 2" xfId="9174" xr:uid="{447B52FB-27E1-473B-AD8F-197FF5B085CB}"/>
    <cellStyle name="Porcentagem 6 5 3 2 2" xfId="15882" xr:uid="{AEF384CC-B008-40DF-A471-7BBEBA66D81B}"/>
    <cellStyle name="Porcentagem 6 5 3 2 3" xfId="20311" xr:uid="{8B0F6B0E-0F39-4CB2-B139-97F93885B729}"/>
    <cellStyle name="Porcentagem 6 5 3 2 4" xfId="24345" xr:uid="{8BD1A957-1BED-4A3D-9B08-CC621312CC29}"/>
    <cellStyle name="Porcentagem 6 5 3 3" xfId="12502" xr:uid="{210BD081-30D6-4CA9-9801-F029B744304A}"/>
    <cellStyle name="Porcentagem 6 5 3 4" xfId="18292" xr:uid="{008BAAB1-843F-4100-AA08-67C62E062F5F}"/>
    <cellStyle name="Porcentagem 6 5 3 5" xfId="22417" xr:uid="{BCB4D522-8143-4080-BCA6-B46F89883D67}"/>
    <cellStyle name="Porcentagem 6 5 4" xfId="6904" xr:uid="{E4C166DE-49C2-469F-8021-32916347DD47}"/>
    <cellStyle name="Porcentagem 6 5 4 2" xfId="13612" xr:uid="{38EF97D8-9CBB-4A60-93C2-9F3E634466AC}"/>
    <cellStyle name="Porcentagem 6 5 4 3" xfId="18971" xr:uid="{F4919CA2-17DE-48CA-863D-AE964ED804D0}"/>
    <cellStyle name="Porcentagem 6 5 4 4" xfId="23072" xr:uid="{98DC72D6-6C06-4300-BF2B-111489B8AB5D}"/>
    <cellStyle name="Porcentagem 6 5 5" xfId="10298" xr:uid="{C8DC2C94-7A8D-42ED-8E8C-081CF7F504C5}"/>
    <cellStyle name="Porcentagem 6 5 6" xfId="16839" xr:uid="{386D2267-C625-4C95-8A8E-66490D1296FC}"/>
    <cellStyle name="Porcentagem 6 5 7" xfId="21145" xr:uid="{A27C9AF2-BDF4-4B2F-8FF9-DE84266A022E}"/>
    <cellStyle name="Porcentagem 6 6" xfId="2402" xr:uid="{A04AB4AA-6A0C-4963-A71C-8D401188D63E}"/>
    <cellStyle name="Porcentagem 6 6 2" xfId="2848" xr:uid="{71338E9E-F2FA-4E4D-85C8-F3FFF2D2BA0A}"/>
    <cellStyle name="Porcentagem 6 6 2 2" xfId="5797" xr:uid="{B36988EB-66A6-497E-886E-93CDEB6EE108}"/>
    <cellStyle name="Porcentagem 6 6 2 2 2" xfId="9177" xr:uid="{30376A86-F9AF-45FF-BCC6-D16689340C49}"/>
    <cellStyle name="Porcentagem 6 6 2 2 2 2" xfId="15885" xr:uid="{1BA1B67B-EA39-47E5-8AAB-B181D521E08F}"/>
    <cellStyle name="Porcentagem 6 6 2 2 2 3" xfId="20314" xr:uid="{6AAE76BB-3865-4375-BF90-D5C035058EDA}"/>
    <cellStyle name="Porcentagem 6 6 2 2 2 4" xfId="24348" xr:uid="{AAB1670A-F56F-4710-95DB-518C783483E8}"/>
    <cellStyle name="Porcentagem 6 6 2 2 3" xfId="12505" xr:uid="{A16A3A43-9BAE-4F02-BDCE-C70673E5322D}"/>
    <cellStyle name="Porcentagem 6 6 2 2 4" xfId="18295" xr:uid="{019DC532-BBFB-49D5-8C91-64669B72FBAB}"/>
    <cellStyle name="Porcentagem 6 6 2 2 5" xfId="22420" xr:uid="{B2E2BBDE-9981-42D3-91D0-977CAC1CDC87}"/>
    <cellStyle name="Porcentagem 6 6 2 3" xfId="7245" xr:uid="{0FB7A164-43CB-4125-9BF3-2342062ADBD8}"/>
    <cellStyle name="Porcentagem 6 6 2 3 2" xfId="13953" xr:uid="{4BB8F390-70AD-4D6E-99EC-A692625AD8BA}"/>
    <cellStyle name="Porcentagem 6 6 2 3 3" xfId="19292" xr:uid="{608C03B3-8686-4A1A-8CD6-EA69B8215365}"/>
    <cellStyle name="Porcentagem 6 6 2 3 4" xfId="23392" xr:uid="{3F41A244-C0C5-4E44-ACCB-BA3854B97E7F}"/>
    <cellStyle name="Porcentagem 6 6 2 4" xfId="10663" xr:uid="{BDCDD409-ED59-4EFC-851A-D43AE3398991}"/>
    <cellStyle name="Porcentagem 6 6 2 5" xfId="17161" xr:uid="{0103EBC2-8748-4D81-B43D-57F2F74D92C7}"/>
    <cellStyle name="Porcentagem 6 6 2 6" xfId="21465" xr:uid="{F0A2AC5D-0471-4E43-B9EE-C13A350D4FD9}"/>
    <cellStyle name="Porcentagem 6 6 3" xfId="5796" xr:uid="{6BE559E9-C580-4C7A-BA63-1F5830111377}"/>
    <cellStyle name="Porcentagem 6 6 3 2" xfId="9176" xr:uid="{271F2096-2FD4-442F-95E8-972511C545AF}"/>
    <cellStyle name="Porcentagem 6 6 3 2 2" xfId="15884" xr:uid="{33766874-E818-4E9B-B268-A77711A6ED6B}"/>
    <cellStyle name="Porcentagem 6 6 3 2 3" xfId="20313" xr:uid="{D26A1F64-4707-4AFB-93D6-31D180834401}"/>
    <cellStyle name="Porcentagem 6 6 3 2 4" xfId="24347" xr:uid="{B5F2A920-F643-4C76-BB17-CB7FEC825DF1}"/>
    <cellStyle name="Porcentagem 6 6 3 3" xfId="12504" xr:uid="{CEDFD16B-A175-4629-A7AD-BDB2C3649183}"/>
    <cellStyle name="Porcentagem 6 6 3 4" xfId="18294" xr:uid="{2E224F7C-DA64-499D-9701-70D490B37B62}"/>
    <cellStyle name="Porcentagem 6 6 3 5" xfId="22419" xr:uid="{29F1EACD-2AFA-4315-A002-34F9B777F26B}"/>
    <cellStyle name="Porcentagem 6 6 4" xfId="6905" xr:uid="{1896D416-A977-403A-91E3-FE14B611239F}"/>
    <cellStyle name="Porcentagem 6 6 4 2" xfId="13613" xr:uid="{F43199D6-40C6-45EC-89EA-A2E376DEB4A6}"/>
    <cellStyle name="Porcentagem 6 6 4 3" xfId="18972" xr:uid="{3167924F-3BA7-4BAB-97A9-317C9D119E1E}"/>
    <cellStyle name="Porcentagem 6 6 4 4" xfId="23073" xr:uid="{A2D4074F-D8F2-476B-8DBA-CF3A5610A51E}"/>
    <cellStyle name="Porcentagem 6 6 5" xfId="10299" xr:uid="{12E54633-5771-442F-909D-CBC72A42E897}"/>
    <cellStyle name="Porcentagem 6 6 6" xfId="16840" xr:uid="{80820DBF-CA57-4CDA-8C72-934846E2794E}"/>
    <cellStyle name="Porcentagem 6 6 7" xfId="21146" xr:uid="{C6782D78-743E-4BAA-BEF9-88F8D9269F07}"/>
    <cellStyle name="Porcentagem 6 7" xfId="2403" xr:uid="{D226136D-9DD8-42F9-B2D2-2033FA58517C}"/>
    <cellStyle name="Porcentagem 6 7 2" xfId="2898" xr:uid="{2E627E99-69F0-4166-8C9A-DC2625B3F714}"/>
    <cellStyle name="Porcentagem 6 7 2 2" xfId="5799" xr:uid="{96601365-5FE2-44EA-8212-2417E423CC4C}"/>
    <cellStyle name="Porcentagem 6 7 2 2 2" xfId="9179" xr:uid="{742BB013-E002-433E-98AA-7FABC20CC2B6}"/>
    <cellStyle name="Porcentagem 6 7 2 2 2 2" xfId="15887" xr:uid="{92E25381-7C89-463B-81FA-4679D4F483F7}"/>
    <cellStyle name="Porcentagem 6 7 2 2 2 3" xfId="20316" xr:uid="{3EC3F862-E65A-4F77-9C8B-98EA668E4974}"/>
    <cellStyle name="Porcentagem 6 7 2 2 2 4" xfId="24350" xr:uid="{E343792E-FD50-4A8E-AC6D-91B5F94A328E}"/>
    <cellStyle name="Porcentagem 6 7 2 2 3" xfId="12507" xr:uid="{1628EBC4-E0EB-46D2-9B79-3C237704EA17}"/>
    <cellStyle name="Porcentagem 6 7 2 2 4" xfId="18297" xr:uid="{2A5486FD-286F-438E-90A0-4FBF04A655FF}"/>
    <cellStyle name="Porcentagem 6 7 2 2 5" xfId="22422" xr:uid="{00C53B3E-E761-47D3-B09B-DC634C6C9C09}"/>
    <cellStyle name="Porcentagem 6 7 2 3" xfId="7295" xr:uid="{4A4051B6-3643-4490-9CE9-6290E0320BA0}"/>
    <cellStyle name="Porcentagem 6 7 2 3 2" xfId="14003" xr:uid="{6BC6E0E1-BFA0-4ED0-A63E-D2BD7C6051ED}"/>
    <cellStyle name="Porcentagem 6 7 2 3 3" xfId="19342" xr:uid="{2EDF5E2A-6D8E-4B16-BA93-2BC53CA91F01}"/>
    <cellStyle name="Porcentagem 6 7 2 3 4" xfId="23442" xr:uid="{6644F2A5-DAFF-4E1C-9691-63B8FAD78FC0}"/>
    <cellStyle name="Porcentagem 6 7 2 4" xfId="10713" xr:uid="{8AF159A0-6893-45C8-92F4-6073D795E56B}"/>
    <cellStyle name="Porcentagem 6 7 2 5" xfId="17211" xr:uid="{854A779D-AA0C-4668-A0E7-4F43B9F540B5}"/>
    <cellStyle name="Porcentagem 6 7 2 6" xfId="21515" xr:uid="{B20EE9AC-3F49-4FD6-BDCE-99460E37622B}"/>
    <cellStyle name="Porcentagem 6 7 3" xfId="5798" xr:uid="{F2262F84-896D-4BF0-A959-9431AB95252B}"/>
    <cellStyle name="Porcentagem 6 7 3 2" xfId="9178" xr:uid="{F3BB54A4-4175-45E7-B3CE-BFB79F02B11E}"/>
    <cellStyle name="Porcentagem 6 7 3 2 2" xfId="15886" xr:uid="{E4113F7F-DA8B-45CF-9ABF-C9E14D06FC21}"/>
    <cellStyle name="Porcentagem 6 7 3 2 3" xfId="20315" xr:uid="{48764C7F-7622-4F8D-B155-51B598599910}"/>
    <cellStyle name="Porcentagem 6 7 3 2 4" xfId="24349" xr:uid="{F0D32EBB-58EE-4545-BC9F-D6894541B9A0}"/>
    <cellStyle name="Porcentagem 6 7 3 3" xfId="12506" xr:uid="{1AFF412D-95E3-4281-8719-86D7E2DC8434}"/>
    <cellStyle name="Porcentagem 6 7 3 4" xfId="18296" xr:uid="{13015090-3104-4C71-99F4-F0B2A6DC8283}"/>
    <cellStyle name="Porcentagem 6 7 3 5" xfId="22421" xr:uid="{3521F443-A13A-41D4-97A1-971AC47266A6}"/>
    <cellStyle name="Porcentagem 6 7 4" xfId="6906" xr:uid="{0D78D74D-4E07-4056-A84F-2A11164363A3}"/>
    <cellStyle name="Porcentagem 6 7 4 2" xfId="13614" xr:uid="{0CBC90CC-037E-4EC0-82BB-74511721445D}"/>
    <cellStyle name="Porcentagem 6 7 4 3" xfId="18973" xr:uid="{518CAFBF-055F-4F99-86A6-731590879564}"/>
    <cellStyle name="Porcentagem 6 7 4 4" xfId="23074" xr:uid="{648B93AC-DDFE-416A-84E4-6A83911A598E}"/>
    <cellStyle name="Porcentagem 6 7 5" xfId="10300" xr:uid="{0DE3C35A-BEB3-48C6-9C2A-70CE77A6B532}"/>
    <cellStyle name="Porcentagem 6 7 6" xfId="16841" xr:uid="{A2D8B3F6-656C-4BD8-B1CA-F229E5B76B43}"/>
    <cellStyle name="Porcentagem 6 7 7" xfId="21147" xr:uid="{80F14976-856F-4F49-8779-D3D28F45970A}"/>
    <cellStyle name="Porcentagem 6 8" xfId="2404" xr:uid="{B4B60C6C-B2F4-45CB-B096-73C6560F5327}"/>
    <cellStyle name="Porcentagem 6 8 2" xfId="2977" xr:uid="{3E0C86A4-4C9A-49FC-BE7F-9490F818704A}"/>
    <cellStyle name="Porcentagem 6 8 2 2" xfId="5801" xr:uid="{64F232BB-4C97-48D2-905A-FB36698E70D0}"/>
    <cellStyle name="Porcentagem 6 8 2 2 2" xfId="9181" xr:uid="{E1B84678-A25F-4A3A-AF42-C3B42A327D26}"/>
    <cellStyle name="Porcentagem 6 8 2 2 2 2" xfId="15889" xr:uid="{620C879F-07E3-4399-8435-50541E706C36}"/>
    <cellStyle name="Porcentagem 6 8 2 2 2 3" xfId="20318" xr:uid="{DA2BA5D0-CEC1-471C-A21A-33E9946206F4}"/>
    <cellStyle name="Porcentagem 6 8 2 2 2 4" xfId="24352" xr:uid="{C2CA66BE-879B-4471-906C-AF1256C53681}"/>
    <cellStyle name="Porcentagem 6 8 2 2 3" xfId="12509" xr:uid="{99ACD1DA-CE8A-4C6D-A0CC-D28DF7E27A42}"/>
    <cellStyle name="Porcentagem 6 8 2 2 4" xfId="18299" xr:uid="{55ED0C9B-93F3-48B3-9A4C-0E2B364798B7}"/>
    <cellStyle name="Porcentagem 6 8 2 2 5" xfId="22424" xr:uid="{33E62E91-3D60-4A53-9EFC-F9B009FB4F39}"/>
    <cellStyle name="Porcentagem 6 8 2 3" xfId="7374" xr:uid="{B40D4A34-3A8E-44AC-831D-66F832CF3986}"/>
    <cellStyle name="Porcentagem 6 8 2 3 2" xfId="14082" xr:uid="{0C770CD4-70FB-479E-8C66-F9E16EB41055}"/>
    <cellStyle name="Porcentagem 6 8 2 3 3" xfId="19420" xr:uid="{B523EEC4-D594-4F27-80E2-D9695F62F85E}"/>
    <cellStyle name="Porcentagem 6 8 2 3 4" xfId="23520" xr:uid="{E0E25880-6E98-43EF-939C-60BC92FDFFF5}"/>
    <cellStyle name="Porcentagem 6 8 2 4" xfId="10791" xr:uid="{82DDB11C-1C46-4725-99F7-5D48F32A86F3}"/>
    <cellStyle name="Porcentagem 6 8 2 5" xfId="17289" xr:uid="{1636D34E-86D8-4A99-B731-087F40CFCABE}"/>
    <cellStyle name="Porcentagem 6 8 2 6" xfId="21593" xr:uid="{A775D50A-8C3A-46C5-A242-FD6739E4D86C}"/>
    <cellStyle name="Porcentagem 6 8 3" xfId="5800" xr:uid="{C054CBF7-D8B9-40E4-AC66-2D2D7EFBE697}"/>
    <cellStyle name="Porcentagem 6 8 3 2" xfId="9180" xr:uid="{F87FCBD6-4D77-4FB9-BAEC-235CF2A3C447}"/>
    <cellStyle name="Porcentagem 6 8 3 2 2" xfId="15888" xr:uid="{390DF25F-30E6-4E9A-966E-56C29DBEC84A}"/>
    <cellStyle name="Porcentagem 6 8 3 2 3" xfId="20317" xr:uid="{C975452A-4D90-4D07-B5DD-BF33A9BA2BDC}"/>
    <cellStyle name="Porcentagem 6 8 3 2 4" xfId="24351" xr:uid="{9D868367-C1DA-4E30-B0AB-384E4B50EDF8}"/>
    <cellStyle name="Porcentagem 6 8 3 3" xfId="12508" xr:uid="{CF5F3D0A-0F12-4391-AFF6-0541194C7E2B}"/>
    <cellStyle name="Porcentagem 6 8 3 4" xfId="18298" xr:uid="{93015782-4D09-40F7-BC85-CA49D2F8E3A2}"/>
    <cellStyle name="Porcentagem 6 8 3 5" xfId="22423" xr:uid="{87497DAF-66D6-42AE-A1B6-9F521D219DD1}"/>
    <cellStyle name="Porcentagem 6 8 4" xfId="6907" xr:uid="{D97A348D-F0BA-499B-9265-27DA6D1DFA74}"/>
    <cellStyle name="Porcentagem 6 8 4 2" xfId="13615" xr:uid="{1B0CF21D-DCFE-4DD5-AC7B-BA67EE5F29F5}"/>
    <cellStyle name="Porcentagem 6 8 4 3" xfId="18974" xr:uid="{82CCA4B6-ECD9-4F45-B832-046367B0556F}"/>
    <cellStyle name="Porcentagem 6 8 4 4" xfId="23075" xr:uid="{BBDE9045-B326-4AAC-A3F4-904440C5FCC0}"/>
    <cellStyle name="Porcentagem 6 8 5" xfId="10301" xr:uid="{14DA7DB9-CF01-4066-B9AD-2492FBB7EDBD}"/>
    <cellStyle name="Porcentagem 6 8 6" xfId="16842" xr:uid="{10C1D45C-59CF-4CC6-A414-C70062F39C18}"/>
    <cellStyle name="Porcentagem 6 8 7" xfId="21148" xr:uid="{75D0B002-088E-48E7-A902-B0F61E53E119}"/>
    <cellStyle name="Porcentagem 6 9" xfId="2665" xr:uid="{301EE78C-0384-404F-B099-5413D411E80E}"/>
    <cellStyle name="Porcentagem 6 9 2" xfId="5802" xr:uid="{4706F71B-8845-4EE3-B65E-74D0BCAEB71A}"/>
    <cellStyle name="Porcentagem 6 9 2 2" xfId="9182" xr:uid="{B46442B1-06A9-4C25-A75B-04401E47176B}"/>
    <cellStyle name="Porcentagem 6 9 2 2 2" xfId="15890" xr:uid="{AF4617A0-871F-4A9B-A023-8EC9C397BCFB}"/>
    <cellStyle name="Porcentagem 6 9 2 2 3" xfId="20319" xr:uid="{5F49FFC4-7CCB-4B1D-86AA-11D0F62759DC}"/>
    <cellStyle name="Porcentagem 6 9 2 2 4" xfId="24353" xr:uid="{2766704D-A210-4977-BD3A-426D849956BE}"/>
    <cellStyle name="Porcentagem 6 9 2 3" xfId="12510" xr:uid="{7A6F495A-09BC-48D6-BFAD-1710ED4A23C3}"/>
    <cellStyle name="Porcentagem 6 9 2 4" xfId="18300" xr:uid="{76B31049-4735-48F4-B2D6-C5366AE9A2CC}"/>
    <cellStyle name="Porcentagem 6 9 2 5" xfId="22425" xr:uid="{75269820-E5C2-4165-BA2F-E60F97E14631}"/>
    <cellStyle name="Porcentagem 6 9 3" xfId="7066" xr:uid="{7FE8D1D7-7F7B-4837-8535-8A9CD39A3849}"/>
    <cellStyle name="Porcentagem 6 9 3 2" xfId="13774" xr:uid="{FAE32FE0-7808-4198-B207-E64DB8E5977E}"/>
    <cellStyle name="Porcentagem 6 9 3 3" xfId="19113" xr:uid="{1BF8289D-C01D-4CBE-A00A-AB4E9D4A10C1}"/>
    <cellStyle name="Porcentagem 6 9 3 4" xfId="23213" xr:uid="{561B844F-A928-4AB0-9D1B-86057C4CFBB1}"/>
    <cellStyle name="Porcentagem 6 9 4" xfId="10483" xr:uid="{3FC8EAF4-87F0-4E84-91B0-7EE0588B976E}"/>
    <cellStyle name="Porcentagem 6 9 5" xfId="16982" xr:uid="{3B2E4BC6-901C-44F6-ADDE-4E5DD6C967BD}"/>
    <cellStyle name="Porcentagem 6 9 6" xfId="21286" xr:uid="{428946FF-C178-4EAC-A238-D142369A0703}"/>
    <cellStyle name="Porcentagem 7" xfId="154" xr:uid="{7EEB36E7-9479-4185-B8B6-EB251046B699}"/>
    <cellStyle name="Porcentagem 7 10" xfId="5803" xr:uid="{81EEA204-B42D-4865-9A31-BB8944B733C0}"/>
    <cellStyle name="Porcentagem 7 10 2" xfId="9183" xr:uid="{4E4E66BF-8AD1-4841-A4C9-DFE3D0F059CE}"/>
    <cellStyle name="Porcentagem 7 10 2 2" xfId="15891" xr:uid="{B4E72A12-ED2F-479F-9BEB-E8C4D48DCD7A}"/>
    <cellStyle name="Porcentagem 7 10 2 3" xfId="20320" xr:uid="{53C63CD4-0146-4776-B611-99014E62F11B}"/>
    <cellStyle name="Porcentagem 7 10 2 4" xfId="24354" xr:uid="{4CA62F4A-8BF6-4957-84D8-D1828926C040}"/>
    <cellStyle name="Porcentagem 7 10 3" xfId="12511" xr:uid="{1EF9B99B-E0F3-48EC-BF0F-E58D69334C1A}"/>
    <cellStyle name="Porcentagem 7 10 4" xfId="18301" xr:uid="{E601E8B0-CDBB-48E9-AACC-485326443272}"/>
    <cellStyle name="Porcentagem 7 10 5" xfId="22426" xr:uid="{54E0308D-D855-4975-ADC8-308ED365D516}"/>
    <cellStyle name="Porcentagem 7 11" xfId="6301" xr:uid="{1D052C77-1E0A-402D-9476-0ECEC0564DA3}"/>
    <cellStyle name="Porcentagem 7 11 2" xfId="13009" xr:uid="{8597B25F-C3E2-4207-84DD-B9ABACB81CE9}"/>
    <cellStyle name="Porcentagem 7 11 3" xfId="18642" xr:uid="{18B3926A-8346-4545-A4C2-9A75676CD7B9}"/>
    <cellStyle name="Porcentagem 7 11 4" xfId="22762" xr:uid="{549C91E1-C628-4A25-9211-48EBF6266490}"/>
    <cellStyle name="Porcentagem 7 12" xfId="9539" xr:uid="{C5E0038D-7BB4-472C-BCAF-426817E40891}"/>
    <cellStyle name="Porcentagem 7 13" xfId="16238" xr:uid="{B03F547D-0166-4FEB-BB30-653DA71B23B2}"/>
    <cellStyle name="Porcentagem 7 14" xfId="20835" xr:uid="{9F234276-FBEA-4F08-8ABA-008A3E90573F}"/>
    <cellStyle name="Porcentagem 7 2" xfId="1403" xr:uid="{11F27345-14E4-45E2-A91E-D2AE2B6CE743}"/>
    <cellStyle name="Porcentagem 7 2 2" xfId="2405" xr:uid="{8338190F-7E53-442A-BC19-6E09A8A2685F}"/>
    <cellStyle name="Porcentagem 7 2 2 2" xfId="2406" xr:uid="{4A1CEC43-A511-46E8-BE2B-DB8BCBF0017F}"/>
    <cellStyle name="Porcentagem 7 2 2 2 2" xfId="3062" xr:uid="{F7CF077F-14C7-4318-9C18-6E942ED029CD}"/>
    <cellStyle name="Porcentagem 7 2 2 2 2 2" xfId="5806" xr:uid="{7B0694BD-3475-426E-96BE-D2F3C1FC28CD}"/>
    <cellStyle name="Porcentagem 7 2 2 2 2 2 2" xfId="9186" xr:uid="{BEFDBD72-ADF9-4DBD-8EA0-4B79EDC94848}"/>
    <cellStyle name="Porcentagem 7 2 2 2 2 2 2 2" xfId="15894" xr:uid="{6938A60D-E302-4BB2-B304-8382CC823A80}"/>
    <cellStyle name="Porcentagem 7 2 2 2 2 2 2 3" xfId="20323" xr:uid="{C5FF8BBB-D3C4-4CD0-B949-80DD3D386578}"/>
    <cellStyle name="Porcentagem 7 2 2 2 2 2 2 4" xfId="24357" xr:uid="{2E5B887F-702B-4181-BE65-43FE1CD3ECFF}"/>
    <cellStyle name="Porcentagem 7 2 2 2 2 2 3" xfId="12514" xr:uid="{07D81AF6-1DDB-43A7-867D-8CC1AEB9E8F0}"/>
    <cellStyle name="Porcentagem 7 2 2 2 2 2 4" xfId="18304" xr:uid="{D0EF94E4-5B27-433F-83A8-759119D51F8A}"/>
    <cellStyle name="Porcentagem 7 2 2 2 2 2 5" xfId="22429" xr:uid="{C3F385F2-357B-41F4-9722-D6704DFFC386}"/>
    <cellStyle name="Porcentagem 7 2 2 2 2 3" xfId="7459" xr:uid="{73C35718-9503-493F-913C-B8BC89303465}"/>
    <cellStyle name="Porcentagem 7 2 2 2 2 3 2" xfId="14167" xr:uid="{807C2BFE-D03C-4BAA-AD1B-5B3A78A73196}"/>
    <cellStyle name="Porcentagem 7 2 2 2 2 3 3" xfId="19505" xr:uid="{A1D750D0-7CD3-4948-84BF-23B9A221B0FC}"/>
    <cellStyle name="Porcentagem 7 2 2 2 2 3 4" xfId="23605" xr:uid="{CEA9541A-57ED-4E17-8CF8-70B0F2258C12}"/>
    <cellStyle name="Porcentagem 7 2 2 2 2 4" xfId="10876" xr:uid="{0892AF6F-B236-4347-AE48-6729B83C63AE}"/>
    <cellStyle name="Porcentagem 7 2 2 2 2 5" xfId="17374" xr:uid="{ADE2AB94-05B0-4537-8A10-449BB551852C}"/>
    <cellStyle name="Porcentagem 7 2 2 2 2 6" xfId="21678" xr:uid="{1C7C1169-A23F-47B2-AB51-6A82216A5B47}"/>
    <cellStyle name="Porcentagem 7 2 2 2 3" xfId="5805" xr:uid="{B96ECB81-4E8D-432A-AB33-9655FD65EC18}"/>
    <cellStyle name="Porcentagem 7 2 2 2 3 2" xfId="9185" xr:uid="{D0A0E539-1461-4168-AFCB-866BF7835F67}"/>
    <cellStyle name="Porcentagem 7 2 2 2 3 2 2" xfId="15893" xr:uid="{7455B3E0-217D-464D-9684-F4C45C50C598}"/>
    <cellStyle name="Porcentagem 7 2 2 2 3 2 3" xfId="20322" xr:uid="{A8EB739A-106B-4D88-B3CA-6839A96079AD}"/>
    <cellStyle name="Porcentagem 7 2 2 2 3 2 4" xfId="24356" xr:uid="{B960A44E-F778-4FFA-994D-15D46C83EA61}"/>
    <cellStyle name="Porcentagem 7 2 2 2 3 3" xfId="12513" xr:uid="{AD220014-7B08-4BEE-BB97-04FA10A3A492}"/>
    <cellStyle name="Porcentagem 7 2 2 2 3 4" xfId="18303" xr:uid="{C0BD71CE-0BD1-40EC-9A98-4F2CE81298C3}"/>
    <cellStyle name="Porcentagem 7 2 2 2 3 5" xfId="22428" xr:uid="{849EA869-4A90-4AA1-AADC-86FE1C7001A9}"/>
    <cellStyle name="Porcentagem 7 2 2 2 4" xfId="6909" xr:uid="{4F50B98E-DF0B-47E8-8870-707F6DBF5789}"/>
    <cellStyle name="Porcentagem 7 2 2 2 4 2" xfId="13617" xr:uid="{2611344A-C3ED-4B07-BA9E-9866391D090E}"/>
    <cellStyle name="Porcentagem 7 2 2 2 4 3" xfId="18976" xr:uid="{FCABA4C4-C0C0-443D-BF03-16EFA86CEDCE}"/>
    <cellStyle name="Porcentagem 7 2 2 2 4 4" xfId="23077" xr:uid="{8ABFF1E7-A52C-4ED9-BAC3-A463D5910D6E}"/>
    <cellStyle name="Porcentagem 7 2 2 2 5" xfId="10303" xr:uid="{6FEDB9D2-74FE-41B5-81A6-4E690997B7F5}"/>
    <cellStyle name="Porcentagem 7 2 2 2 6" xfId="16844" xr:uid="{2281784B-7060-419E-910F-7E5BCA8EF964}"/>
    <cellStyle name="Porcentagem 7 2 2 2 7" xfId="21150" xr:uid="{728559E6-614C-4816-80F7-30D0A4B476B0}"/>
    <cellStyle name="Porcentagem 7 2 2 3" xfId="2785" xr:uid="{AE7855AF-1968-4653-A7D2-3B397D34936A}"/>
    <cellStyle name="Porcentagem 7 2 2 3 2" xfId="5807" xr:uid="{C44F17BE-D760-4B8F-9866-C248B40514CC}"/>
    <cellStyle name="Porcentagem 7 2 2 3 2 2" xfId="9187" xr:uid="{64C29C64-DCE4-4817-88E2-1D5E7ACF905E}"/>
    <cellStyle name="Porcentagem 7 2 2 3 2 2 2" xfId="15895" xr:uid="{9FCB06B5-C5CB-468F-B326-7E127600CF03}"/>
    <cellStyle name="Porcentagem 7 2 2 3 2 2 3" xfId="20324" xr:uid="{CAFA775F-C972-4731-8602-15E3018A9DAC}"/>
    <cellStyle name="Porcentagem 7 2 2 3 2 2 4" xfId="24358" xr:uid="{04196C37-62DF-439F-9654-BAB1C908D07B}"/>
    <cellStyle name="Porcentagem 7 2 2 3 2 3" xfId="12515" xr:uid="{E7394852-6DF7-448B-AC81-50F6EAD4E878}"/>
    <cellStyle name="Porcentagem 7 2 2 3 2 4" xfId="18305" xr:uid="{5330D1A9-9AB9-4193-85C6-F9CF604A5280}"/>
    <cellStyle name="Porcentagem 7 2 2 3 2 5" xfId="22430" xr:uid="{0B3EA062-D79F-4E9B-8BCF-C1D7EFDCA2B2}"/>
    <cellStyle name="Porcentagem 7 2 2 3 3" xfId="7183" xr:uid="{371E24A1-3750-4995-97CA-DBB206941F69}"/>
    <cellStyle name="Porcentagem 7 2 2 3 3 2" xfId="13891" xr:uid="{8F9681CC-057C-4F4F-BA27-FA27FF1F6A79}"/>
    <cellStyle name="Porcentagem 7 2 2 3 3 3" xfId="19230" xr:uid="{049190BA-8DFD-4A71-AABA-618A3E978BDC}"/>
    <cellStyle name="Porcentagem 7 2 2 3 3 4" xfId="23330" xr:uid="{CB8588D1-F15D-4A2A-8712-A86872FDEF52}"/>
    <cellStyle name="Porcentagem 7 2 2 3 4" xfId="10601" xr:uid="{BCA9E14B-EDEE-42D3-AA08-CFDE33D8168F}"/>
    <cellStyle name="Porcentagem 7 2 2 3 5" xfId="17099" xr:uid="{E258DA08-8A24-4F31-92B5-8CE445A24416}"/>
    <cellStyle name="Porcentagem 7 2 2 3 6" xfId="21403" xr:uid="{7A86F3A9-77CB-4A19-9A8A-062EBB085566}"/>
    <cellStyle name="Porcentagem 7 2 2 4" xfId="5804" xr:uid="{D4E3E404-B93A-4623-AA7C-FB3724EE6B91}"/>
    <cellStyle name="Porcentagem 7 2 2 4 2" xfId="9184" xr:uid="{E68E9590-430F-4EB6-A34D-43FE01FE8AAE}"/>
    <cellStyle name="Porcentagem 7 2 2 4 2 2" xfId="15892" xr:uid="{65627892-F4EF-4386-BC5A-EF9A2F313901}"/>
    <cellStyle name="Porcentagem 7 2 2 4 2 3" xfId="20321" xr:uid="{7F61CFB1-DEB8-4DFC-963F-120741E7382D}"/>
    <cellStyle name="Porcentagem 7 2 2 4 2 4" xfId="24355" xr:uid="{13F628FC-14EE-4185-A85F-037B5A71F6EC}"/>
    <cellStyle name="Porcentagem 7 2 2 4 3" xfId="12512" xr:uid="{3178823E-6771-47C1-B6C5-5A32E42003B7}"/>
    <cellStyle name="Porcentagem 7 2 2 4 4" xfId="18302" xr:uid="{0537274C-FDFF-47E2-AD2D-A8CF5D87FAAD}"/>
    <cellStyle name="Porcentagem 7 2 2 4 5" xfId="22427" xr:uid="{2ED039A7-53CC-4FDD-BD95-7929F8FEC142}"/>
    <cellStyle name="Porcentagem 7 2 2 5" xfId="6908" xr:uid="{742C4DAF-0E33-42AB-9665-FC492D82781F}"/>
    <cellStyle name="Porcentagem 7 2 2 5 2" xfId="13616" xr:uid="{14231DEC-DCFA-40BF-A04B-5DB7985E4C2B}"/>
    <cellStyle name="Porcentagem 7 2 2 5 3" xfId="18975" xr:uid="{486F4843-180D-4551-9617-49E83866832E}"/>
    <cellStyle name="Porcentagem 7 2 2 5 4" xfId="23076" xr:uid="{6563EA91-AD00-4615-AFEA-D9B86A4AB453}"/>
    <cellStyle name="Porcentagem 7 2 2 6" xfId="10302" xr:uid="{2D577EDE-7BF8-407F-A59B-27EC7BB099C2}"/>
    <cellStyle name="Porcentagem 7 2 2 7" xfId="16843" xr:uid="{7C8BDF0B-9B32-4EF5-97F8-325C2C1ED2DD}"/>
    <cellStyle name="Porcentagem 7 2 2 8" xfId="21149" xr:uid="{C83F0765-0CBC-45EE-8A23-6A0CAED26FDA}"/>
    <cellStyle name="Porcentagem 7 2 3" xfId="2407" xr:uid="{57469585-3F2D-4FCC-94A8-9813406310C5}"/>
    <cellStyle name="Porcentagem 7 2 3 2" xfId="2786" xr:uid="{8926DFF2-01F7-4172-B087-C40A654DA2E5}"/>
    <cellStyle name="Porcentagem 7 2 3 2 2" xfId="5809" xr:uid="{7747A8FF-BEDD-4E90-B419-FAFDC60B3F7F}"/>
    <cellStyle name="Porcentagem 7 2 3 2 2 2" xfId="9189" xr:uid="{9DD56046-2C62-4D66-900A-99B412461B9C}"/>
    <cellStyle name="Porcentagem 7 2 3 2 2 2 2" xfId="15897" xr:uid="{77A77733-0822-46E5-AED2-8D0411323542}"/>
    <cellStyle name="Porcentagem 7 2 3 2 2 2 3" xfId="20326" xr:uid="{D10AA1E3-2CDF-4FF2-B9D3-275C524A0AED}"/>
    <cellStyle name="Porcentagem 7 2 3 2 2 2 4" xfId="24360" xr:uid="{14207ADD-33E3-4374-AE00-A83816805AE6}"/>
    <cellStyle name="Porcentagem 7 2 3 2 2 3" xfId="12517" xr:uid="{7D1907A5-9D82-48A7-92F1-C796A1829BBD}"/>
    <cellStyle name="Porcentagem 7 2 3 2 2 4" xfId="18307" xr:uid="{6FEBA393-4C6A-4418-BC5F-16CB5120C992}"/>
    <cellStyle name="Porcentagem 7 2 3 2 2 5" xfId="22432" xr:uid="{6CCED91D-187C-402D-A729-70178422397E}"/>
    <cellStyle name="Porcentagem 7 2 3 2 3" xfId="7184" xr:uid="{6308867E-B27B-4BEF-ABFC-7B747D5E52EF}"/>
    <cellStyle name="Porcentagem 7 2 3 2 3 2" xfId="13892" xr:uid="{B3A10B4D-D3C7-47C7-BFA6-0A6E6F472AB0}"/>
    <cellStyle name="Porcentagem 7 2 3 2 3 3" xfId="19231" xr:uid="{0EE58669-D566-49BF-A266-B1C86B106C46}"/>
    <cellStyle name="Porcentagem 7 2 3 2 3 4" xfId="23331" xr:uid="{DBEE4321-3B72-4881-B396-772F39382220}"/>
    <cellStyle name="Porcentagem 7 2 3 2 4" xfId="10602" xr:uid="{64263C93-2B5F-42A6-B79F-0E50EC7BED57}"/>
    <cellStyle name="Porcentagem 7 2 3 2 5" xfId="17100" xr:uid="{B2382602-EAE4-4F5C-92C1-4432C327E715}"/>
    <cellStyle name="Porcentagem 7 2 3 2 6" xfId="21404" xr:uid="{8E877CD8-B315-4B1A-B9AA-CEA820875291}"/>
    <cellStyle name="Porcentagem 7 2 3 3" xfId="5808" xr:uid="{89DC8173-2D8A-4C4F-BD80-195219E8C6D4}"/>
    <cellStyle name="Porcentagem 7 2 3 3 2" xfId="9188" xr:uid="{AD515F45-3320-4B12-A2CB-266C7249CC07}"/>
    <cellStyle name="Porcentagem 7 2 3 3 2 2" xfId="15896" xr:uid="{6728A1E7-EEE9-42D6-A953-26ED94DB80E5}"/>
    <cellStyle name="Porcentagem 7 2 3 3 2 3" xfId="20325" xr:uid="{F8EF5CFB-3D6D-4391-AA56-F2566FE3A015}"/>
    <cellStyle name="Porcentagem 7 2 3 3 2 4" xfId="24359" xr:uid="{04E0D912-7499-4316-A2B6-395794C07A6D}"/>
    <cellStyle name="Porcentagem 7 2 3 3 3" xfId="12516" xr:uid="{406A8995-431D-4C07-9FCB-C572EEF028E0}"/>
    <cellStyle name="Porcentagem 7 2 3 3 4" xfId="18306" xr:uid="{969F0FD0-D155-4018-85C5-530622AC9A36}"/>
    <cellStyle name="Porcentagem 7 2 3 3 5" xfId="22431" xr:uid="{CBC1B87A-C05A-4E40-8B97-AECF1B95D9CD}"/>
    <cellStyle name="Porcentagem 7 2 3 4" xfId="6910" xr:uid="{E0C68D54-E35F-4C6D-87A3-AF102B3B9CA4}"/>
    <cellStyle name="Porcentagem 7 2 3 4 2" xfId="13618" xr:uid="{565C02CC-FD90-49BC-9453-D9BD1720CF36}"/>
    <cellStyle name="Porcentagem 7 2 3 4 3" xfId="18977" xr:uid="{135D3A8D-9FFE-4B97-A9C1-E0814FCEF241}"/>
    <cellStyle name="Porcentagem 7 2 3 4 4" xfId="23078" xr:uid="{A8997D6D-A56A-49F3-B1DF-B1468083A6F3}"/>
    <cellStyle name="Porcentagem 7 2 3 5" xfId="10304" xr:uid="{068923B7-635D-4185-965D-881DDA667B11}"/>
    <cellStyle name="Porcentagem 7 2 3 6" xfId="16845" xr:uid="{52C2A084-52E7-421D-A8AB-7E8724EA4585}"/>
    <cellStyle name="Porcentagem 7 2 3 7" xfId="21151" xr:uid="{929EC837-C9F8-4FF8-9177-B4B28CC8643B}"/>
    <cellStyle name="Porcentagem 7 2 4" xfId="2408" xr:uid="{97D6B8B2-4C2F-4170-854D-284ACF88C8AF}"/>
    <cellStyle name="Porcentagem 7 2 4 2" xfId="2873" xr:uid="{56EE8B27-8147-4873-968C-7DFC6874AEC0}"/>
    <cellStyle name="Porcentagem 7 2 4 2 2" xfId="5811" xr:uid="{3799245F-EEFA-4D15-81D4-743F46E20E5F}"/>
    <cellStyle name="Porcentagem 7 2 4 2 2 2" xfId="9191" xr:uid="{0CC58257-7BF4-4F65-BC09-AF04A2BFB2FB}"/>
    <cellStyle name="Porcentagem 7 2 4 2 2 2 2" xfId="15899" xr:uid="{E6C822D2-CE9C-4806-93BE-8A1CC21EC41C}"/>
    <cellStyle name="Porcentagem 7 2 4 2 2 2 3" xfId="20328" xr:uid="{E91AE3B8-6978-48E6-9AE7-ACFF24712D7A}"/>
    <cellStyle name="Porcentagem 7 2 4 2 2 2 4" xfId="24362" xr:uid="{35768818-C36D-4ECF-B55A-6FF2BC640F53}"/>
    <cellStyle name="Porcentagem 7 2 4 2 2 3" xfId="12519" xr:uid="{62FAE810-9363-4A65-B79F-F87A02F2867A}"/>
    <cellStyle name="Porcentagem 7 2 4 2 2 4" xfId="18309" xr:uid="{70CECAD8-3159-4B65-9AEB-25CFC34D1CC3}"/>
    <cellStyle name="Porcentagem 7 2 4 2 2 5" xfId="22434" xr:uid="{B644FD01-A222-4429-B94A-BD2D66CA79D5}"/>
    <cellStyle name="Porcentagem 7 2 4 2 3" xfId="7270" xr:uid="{D0EC0093-483D-4F41-859E-6389DD4352FB}"/>
    <cellStyle name="Porcentagem 7 2 4 2 3 2" xfId="13978" xr:uid="{D1C2D81E-C368-408B-A26F-61F23B3FCE29}"/>
    <cellStyle name="Porcentagem 7 2 4 2 3 3" xfId="19317" xr:uid="{4D337767-333E-4F18-94EE-5C7A1DFDFC8D}"/>
    <cellStyle name="Porcentagem 7 2 4 2 3 4" xfId="23417" xr:uid="{24EE24F2-77AC-4198-A807-6862F1F622F4}"/>
    <cellStyle name="Porcentagem 7 2 4 2 4" xfId="10688" xr:uid="{5A915388-3C6B-4FF1-A859-618765567285}"/>
    <cellStyle name="Porcentagem 7 2 4 2 5" xfId="17186" xr:uid="{22D7A0DB-5D0F-485E-A149-398AC1CFBB6B}"/>
    <cellStyle name="Porcentagem 7 2 4 2 6" xfId="21490" xr:uid="{222A5535-464E-4D83-9739-D26CB2390514}"/>
    <cellStyle name="Porcentagem 7 2 4 3" xfId="5810" xr:uid="{782F7BBB-388E-4CD8-AF72-F5D2521E1873}"/>
    <cellStyle name="Porcentagem 7 2 4 3 2" xfId="9190" xr:uid="{796C97C4-15B0-41DF-BB1B-CF7AD158D101}"/>
    <cellStyle name="Porcentagem 7 2 4 3 2 2" xfId="15898" xr:uid="{7323A6EC-3291-4B27-8F4B-6D2E08F39B11}"/>
    <cellStyle name="Porcentagem 7 2 4 3 2 3" xfId="20327" xr:uid="{2AB4B83E-3825-4AF4-A9D1-7952640DD4FF}"/>
    <cellStyle name="Porcentagem 7 2 4 3 2 4" xfId="24361" xr:uid="{4184D7BB-CC04-48CA-BD6C-DDFB85F480C4}"/>
    <cellStyle name="Porcentagem 7 2 4 3 3" xfId="12518" xr:uid="{D2BA8E3A-2CF8-4AD4-8305-8AD941B7CEBA}"/>
    <cellStyle name="Porcentagem 7 2 4 3 4" xfId="18308" xr:uid="{8D9899D9-A355-4338-909A-D4A1FDA6A425}"/>
    <cellStyle name="Porcentagem 7 2 4 3 5" xfId="22433" xr:uid="{9C9E1E24-27B9-4F32-B17D-1F6E24CDD730}"/>
    <cellStyle name="Porcentagem 7 2 4 4" xfId="6911" xr:uid="{81099D01-C5D1-48C5-9E90-A723F991DAF9}"/>
    <cellStyle name="Porcentagem 7 2 4 4 2" xfId="13619" xr:uid="{6336988B-48E8-4260-B00F-3EE515761090}"/>
    <cellStyle name="Porcentagem 7 2 4 4 3" xfId="18978" xr:uid="{DE2E8802-0DB1-4687-BA9A-A0AA6BC54B21}"/>
    <cellStyle name="Porcentagem 7 2 4 4 4" xfId="23079" xr:uid="{C37A16A5-37DF-46CC-900A-DBC1DF11C97F}"/>
    <cellStyle name="Porcentagem 7 2 4 5" xfId="10305" xr:uid="{B2CD8520-B980-4EEC-BE53-39770DCC3E78}"/>
    <cellStyle name="Porcentagem 7 2 4 6" xfId="16846" xr:uid="{4139F67C-54C5-4E59-BAFC-1B3D8F8C2568}"/>
    <cellStyle name="Porcentagem 7 2 4 7" xfId="21152" xr:uid="{DFD10659-F666-48F3-B5F4-8D5754364C91}"/>
    <cellStyle name="Porcentagem 7 2 5" xfId="2409" xr:uid="{08428DFC-1F0E-4219-A445-93F90EF581D5}"/>
    <cellStyle name="Porcentagem 7 2 5 2" xfId="2923" xr:uid="{F3679485-E17B-4AB5-A635-0275A9F4B69A}"/>
    <cellStyle name="Porcentagem 7 2 5 2 2" xfId="5813" xr:uid="{4BA1050A-594B-4092-82F8-6D7E32184793}"/>
    <cellStyle name="Porcentagem 7 2 5 2 2 2" xfId="9193" xr:uid="{021BB714-84B2-4095-901F-0A0EA1AC8C08}"/>
    <cellStyle name="Porcentagem 7 2 5 2 2 2 2" xfId="15901" xr:uid="{0D5D095C-0EF4-4370-A961-D16021FB307E}"/>
    <cellStyle name="Porcentagem 7 2 5 2 2 2 3" xfId="20330" xr:uid="{903DED0A-2797-46B2-BFD8-58DD10DDE62E}"/>
    <cellStyle name="Porcentagem 7 2 5 2 2 2 4" xfId="24364" xr:uid="{EB157E1D-80CC-400B-AA74-8667FB286D58}"/>
    <cellStyle name="Porcentagem 7 2 5 2 2 3" xfId="12521" xr:uid="{B22BD158-1D1B-4029-B2D7-5ECCFF07EE99}"/>
    <cellStyle name="Porcentagem 7 2 5 2 2 4" xfId="18311" xr:uid="{D01514FC-6531-42DD-81B6-880CD2C2D1EA}"/>
    <cellStyle name="Porcentagem 7 2 5 2 2 5" xfId="22436" xr:uid="{E2F7281B-8312-4B2D-A0D0-1D3464B613ED}"/>
    <cellStyle name="Porcentagem 7 2 5 2 3" xfId="7320" xr:uid="{92EB2C20-F30D-4B04-8A9D-EA6B3A6B5A24}"/>
    <cellStyle name="Porcentagem 7 2 5 2 3 2" xfId="14028" xr:uid="{51824FB1-F78C-42A5-9695-4101886076DE}"/>
    <cellStyle name="Porcentagem 7 2 5 2 3 3" xfId="19367" xr:uid="{15011244-498F-4EFC-8FC8-A0C307A70B32}"/>
    <cellStyle name="Porcentagem 7 2 5 2 3 4" xfId="23467" xr:uid="{FBFA5562-563A-430F-ADD6-6065ECC2985B}"/>
    <cellStyle name="Porcentagem 7 2 5 2 4" xfId="10738" xr:uid="{C34DBFD8-2E6D-4C8B-8EC3-36088F353308}"/>
    <cellStyle name="Porcentagem 7 2 5 2 5" xfId="17236" xr:uid="{7C94F349-A029-4A75-9AEC-722ABF4BE074}"/>
    <cellStyle name="Porcentagem 7 2 5 2 6" xfId="21540" xr:uid="{8EF8C204-7662-4285-9BAE-F0D223D0D06D}"/>
    <cellStyle name="Porcentagem 7 2 5 3" xfId="5812" xr:uid="{FBFB4E7F-1896-4660-94F7-B77F4AD929B1}"/>
    <cellStyle name="Porcentagem 7 2 5 3 2" xfId="9192" xr:uid="{F300B4AD-890A-4EF2-99EC-273D3C2505B4}"/>
    <cellStyle name="Porcentagem 7 2 5 3 2 2" xfId="15900" xr:uid="{122500BB-DDD3-424E-9E79-D8E2C7302C5E}"/>
    <cellStyle name="Porcentagem 7 2 5 3 2 3" xfId="20329" xr:uid="{9F54E258-403F-47B6-BA4A-85E9EFCB997F}"/>
    <cellStyle name="Porcentagem 7 2 5 3 2 4" xfId="24363" xr:uid="{9E15140C-A364-4934-9C27-44FDD98B31AA}"/>
    <cellStyle name="Porcentagem 7 2 5 3 3" xfId="12520" xr:uid="{1182F4FC-FBF5-4D72-A6EC-23F1BC96E004}"/>
    <cellStyle name="Porcentagem 7 2 5 3 4" xfId="18310" xr:uid="{7B29E6FD-11A2-43C7-AC10-11EAB938BB68}"/>
    <cellStyle name="Porcentagem 7 2 5 3 5" xfId="22435" xr:uid="{CA4AC23B-1663-4A52-9F5A-0AEE414A8F25}"/>
    <cellStyle name="Porcentagem 7 2 5 4" xfId="6912" xr:uid="{FFF8233A-5CE2-4FBD-9B87-C751893A47ED}"/>
    <cellStyle name="Porcentagem 7 2 5 4 2" xfId="13620" xr:uid="{CD6E835E-B0EC-4BFA-B0C0-F621767423A8}"/>
    <cellStyle name="Porcentagem 7 2 5 4 3" xfId="18979" xr:uid="{AA1D8F00-E569-4625-8DB6-3D8B7273B7FB}"/>
    <cellStyle name="Porcentagem 7 2 5 4 4" xfId="23080" xr:uid="{8DE0BB7B-4CEF-45D1-BFB1-F3C9A2A0D5EE}"/>
    <cellStyle name="Porcentagem 7 2 5 5" xfId="10306" xr:uid="{EF95094B-FD18-4D8A-8D20-71542358B4EF}"/>
    <cellStyle name="Porcentagem 7 2 5 6" xfId="16847" xr:uid="{28F7450D-78C3-47CB-912A-81FFC9804B03}"/>
    <cellStyle name="Porcentagem 7 2 5 7" xfId="21153" xr:uid="{4A450978-7651-4459-81E3-4C4F3E675259}"/>
    <cellStyle name="Porcentagem 7 2 6" xfId="2410" xr:uid="{A7C2F8BD-2BD3-4400-9059-6AF0C22DA0E1}"/>
    <cellStyle name="Porcentagem 7 2 6 2" xfId="3005" xr:uid="{CA9ED3F1-5F10-423A-97DB-363F87852AFB}"/>
    <cellStyle name="Porcentagem 7 2 6 2 2" xfId="5815" xr:uid="{81864A65-6D00-4612-90C6-4D52E0126DC7}"/>
    <cellStyle name="Porcentagem 7 2 6 2 2 2" xfId="9195" xr:uid="{B9492F12-6441-4D6F-B235-EDD0D9E7C8EB}"/>
    <cellStyle name="Porcentagem 7 2 6 2 2 2 2" xfId="15903" xr:uid="{D3374C24-6AFF-4C10-ABBA-194829401685}"/>
    <cellStyle name="Porcentagem 7 2 6 2 2 2 3" xfId="20332" xr:uid="{7833B9F9-D064-4DB7-B4D8-698136372401}"/>
    <cellStyle name="Porcentagem 7 2 6 2 2 2 4" xfId="24366" xr:uid="{A9A5CB65-20A3-4729-A15A-F23C42D648EA}"/>
    <cellStyle name="Porcentagem 7 2 6 2 2 3" xfId="12523" xr:uid="{D855436D-9B96-47D5-B4DE-A735E3EFEE72}"/>
    <cellStyle name="Porcentagem 7 2 6 2 2 4" xfId="18313" xr:uid="{5EAF7DE5-44C8-4E6A-8BDC-F96464E3FD0A}"/>
    <cellStyle name="Porcentagem 7 2 6 2 2 5" xfId="22438" xr:uid="{6930C4D4-9D05-4ACE-8D87-D2272B2C4D2D}"/>
    <cellStyle name="Porcentagem 7 2 6 2 3" xfId="7402" xr:uid="{F19FA8F6-7C6B-412E-9AC4-1EEE6DF59C74}"/>
    <cellStyle name="Porcentagem 7 2 6 2 3 2" xfId="14110" xr:uid="{7B1234E5-E4E6-4DB3-BDFB-A1296C5D80EB}"/>
    <cellStyle name="Porcentagem 7 2 6 2 3 3" xfId="19448" xr:uid="{EEEA9144-BAD7-4A6F-A72E-8F179D623ADD}"/>
    <cellStyle name="Porcentagem 7 2 6 2 3 4" xfId="23548" xr:uid="{923CA8A2-D477-45F6-BAE6-703B5BBB6193}"/>
    <cellStyle name="Porcentagem 7 2 6 2 4" xfId="10819" xr:uid="{C58381B2-EDD6-417C-8430-8B6D4957B2BA}"/>
    <cellStyle name="Porcentagem 7 2 6 2 5" xfId="17317" xr:uid="{95DB4FE7-7EF4-4485-BE6F-1E1FCEDDD2EC}"/>
    <cellStyle name="Porcentagem 7 2 6 2 6" xfId="21621" xr:uid="{B199E466-9AA4-4725-B6B1-400B65A9FC2B}"/>
    <cellStyle name="Porcentagem 7 2 6 3" xfId="5814" xr:uid="{83A1E588-5511-4620-B27C-9C88BD00DA37}"/>
    <cellStyle name="Porcentagem 7 2 6 3 2" xfId="9194" xr:uid="{6B7C41E1-0714-4340-8EFC-0045EB6EF88D}"/>
    <cellStyle name="Porcentagem 7 2 6 3 2 2" xfId="15902" xr:uid="{4274CF12-52B9-45CB-9255-8750FE2EC2DE}"/>
    <cellStyle name="Porcentagem 7 2 6 3 2 3" xfId="20331" xr:uid="{4D6BAA0A-D714-4576-9EE4-2C6746F007FF}"/>
    <cellStyle name="Porcentagem 7 2 6 3 2 4" xfId="24365" xr:uid="{3985FD51-F79B-4203-950B-3C17E3EE3529}"/>
    <cellStyle name="Porcentagem 7 2 6 3 3" xfId="12522" xr:uid="{B30199BF-DC19-405A-B3C0-E5298A3DC093}"/>
    <cellStyle name="Porcentagem 7 2 6 3 4" xfId="18312" xr:uid="{D67830ED-D1F7-4B7A-B6C9-9362017666F7}"/>
    <cellStyle name="Porcentagem 7 2 6 3 5" xfId="22437" xr:uid="{64636EA8-B75E-4E63-8852-A6AA4BBC2232}"/>
    <cellStyle name="Porcentagem 7 2 6 4" xfId="6913" xr:uid="{80D74982-5A11-46B9-BA3A-C91EE9A2E573}"/>
    <cellStyle name="Porcentagem 7 2 6 4 2" xfId="13621" xr:uid="{1433383E-7613-4040-8D2C-6C03AE902750}"/>
    <cellStyle name="Porcentagem 7 2 6 4 3" xfId="18980" xr:uid="{9126C06F-2B52-46DE-9E7F-1AAB2503790C}"/>
    <cellStyle name="Porcentagem 7 2 6 4 4" xfId="23081" xr:uid="{C0AF106F-4998-429B-A2D7-021A4762EC46}"/>
    <cellStyle name="Porcentagem 7 2 6 5" xfId="10307" xr:uid="{A231A1B2-98C4-42F6-BE0D-B5A7FFA80559}"/>
    <cellStyle name="Porcentagem 7 2 6 6" xfId="16848" xr:uid="{7FD74AA6-4F47-4E81-9FF0-E5A7453781E4}"/>
    <cellStyle name="Porcentagem 7 2 6 7" xfId="21154" xr:uid="{2C61A5F6-DA5C-4DC5-8D9D-9951099AA0FE}"/>
    <cellStyle name="Porcentagem 7 2 7" xfId="2411" xr:uid="{AA908032-BED9-4B03-B87C-5A83F3D26C89}"/>
    <cellStyle name="Porcentagem 7 2 7 2" xfId="4440" xr:uid="{694C276E-1CAC-4CAF-A641-CCBC513DA29B}"/>
    <cellStyle name="Porcentagem 7 2 7 3" xfId="3511" xr:uid="{F1DCC85D-D4D4-466C-9521-60F9062F89C4}"/>
    <cellStyle name="Porcentagem 7 2 8" xfId="2694" xr:uid="{42B75754-E45E-4DB7-8BAC-93D8119E8FD9}"/>
    <cellStyle name="Porcentagem 7 2 8 2" xfId="5816" xr:uid="{9940C50B-70F6-45EB-ACCE-D2BE0FE31351}"/>
    <cellStyle name="Porcentagem 7 2 8 2 2" xfId="9196" xr:uid="{BB080EA9-C1F0-444C-BE70-8806F9FFA339}"/>
    <cellStyle name="Porcentagem 7 2 8 2 2 2" xfId="15904" xr:uid="{A9F2E54E-6DBA-42A8-9F1A-9BBD8A272ECA}"/>
    <cellStyle name="Porcentagem 7 2 8 2 2 3" xfId="20333" xr:uid="{BAE7E64F-28BD-4FFE-A25E-64FFBBCAF48F}"/>
    <cellStyle name="Porcentagem 7 2 8 2 2 4" xfId="24367" xr:uid="{0C7ED2AE-8342-4B66-AFEB-C8180F69105F}"/>
    <cellStyle name="Porcentagem 7 2 8 2 3" xfId="12524" xr:uid="{E83C3D83-A1AF-4827-A811-83B15F2FA8F3}"/>
    <cellStyle name="Porcentagem 7 2 8 2 4" xfId="18314" xr:uid="{6951F4CB-DEA4-447E-86E8-A8603960E4CE}"/>
    <cellStyle name="Porcentagem 7 2 8 2 5" xfId="22439" xr:uid="{3A4F65BD-05E8-47D2-9E9E-50D190E0992B}"/>
    <cellStyle name="Porcentagem 7 2 8 3" xfId="7094" xr:uid="{FF2AD8FE-85E3-411B-8C37-CEAA1A15705C}"/>
    <cellStyle name="Porcentagem 7 2 8 3 2" xfId="13802" xr:uid="{361B55F7-C9B5-43AB-8AFF-F992A802166E}"/>
    <cellStyle name="Porcentagem 7 2 8 3 3" xfId="19141" xr:uid="{6A96B932-B3F7-4547-8C25-F3667CBF53CE}"/>
    <cellStyle name="Porcentagem 7 2 8 3 4" xfId="23241" xr:uid="{82FD1F08-1345-4236-AF12-6F07D75D71CE}"/>
    <cellStyle name="Porcentagem 7 2 8 4" xfId="10511" xr:uid="{00FDDA77-C0DC-411D-8154-F90B70F53FB4}"/>
    <cellStyle name="Porcentagem 7 2 8 5" xfId="17010" xr:uid="{F21F8705-7CB4-4B84-99FF-439A44468117}"/>
    <cellStyle name="Porcentagem 7 2 8 6" xfId="21314" xr:uid="{9F7A5ECA-A5A4-4EA8-AE2D-2CAD6A6A34D3}"/>
    <cellStyle name="Porcentagem 7 3" xfId="2412" xr:uid="{9A8B5584-D0C0-43A7-ABA2-A1AC5E464331}"/>
    <cellStyle name="Porcentagem 7 3 2" xfId="2413" xr:uid="{6293433D-500D-40B5-9B27-6334A1E1E922}"/>
    <cellStyle name="Porcentagem 7 3 2 2" xfId="2787" xr:uid="{94A0D58A-2F1E-4674-A9BF-20934E7021BD}"/>
    <cellStyle name="Porcentagem 7 3 2 2 2" xfId="5819" xr:uid="{E0F54EE9-9625-42D5-A642-DD2DF3FE644C}"/>
    <cellStyle name="Porcentagem 7 3 2 2 2 2" xfId="9199" xr:uid="{DD8DA8B3-152D-457E-9604-97671866909F}"/>
    <cellStyle name="Porcentagem 7 3 2 2 2 2 2" xfId="15907" xr:uid="{247BA623-5BD3-41B7-B17A-381FF8EA5B17}"/>
    <cellStyle name="Porcentagem 7 3 2 2 2 2 3" xfId="20336" xr:uid="{F37B6A78-39CE-4726-B458-2456928B6402}"/>
    <cellStyle name="Porcentagem 7 3 2 2 2 2 4" xfId="24370" xr:uid="{62A24E9A-BC7D-45A9-B108-2A3887E838ED}"/>
    <cellStyle name="Porcentagem 7 3 2 2 2 3" xfId="12527" xr:uid="{25803AB8-18C4-457F-9313-4C2D7AAD0B61}"/>
    <cellStyle name="Porcentagem 7 3 2 2 2 4" xfId="18317" xr:uid="{3F20E4F5-B100-427B-AA36-6BDCA59A25E5}"/>
    <cellStyle name="Porcentagem 7 3 2 2 2 5" xfId="22442" xr:uid="{DD1C3BD6-F806-417E-B934-DC580E2C62E4}"/>
    <cellStyle name="Porcentagem 7 3 2 2 3" xfId="7185" xr:uid="{E75F596D-70F2-4377-9B01-8FF9148439E0}"/>
    <cellStyle name="Porcentagem 7 3 2 2 3 2" xfId="13893" xr:uid="{B7E588C7-B286-4CE2-99EB-4155E2584BBD}"/>
    <cellStyle name="Porcentagem 7 3 2 2 3 3" xfId="19232" xr:uid="{C6F238E5-2358-414E-A36D-B95277ACB466}"/>
    <cellStyle name="Porcentagem 7 3 2 2 3 4" xfId="23332" xr:uid="{686394F8-3215-46C5-8B3B-C22891864AD8}"/>
    <cellStyle name="Porcentagem 7 3 2 2 4" xfId="10603" xr:uid="{0D4C15F9-4C32-4D43-BDFF-699BF9E72603}"/>
    <cellStyle name="Porcentagem 7 3 2 2 5" xfId="17101" xr:uid="{A0423ADD-0982-44A7-A885-5DBC3E214532}"/>
    <cellStyle name="Porcentagem 7 3 2 2 6" xfId="21405" xr:uid="{2E8B0A4C-5797-4C33-888F-DD2809948077}"/>
    <cellStyle name="Porcentagem 7 3 2 3" xfId="5818" xr:uid="{79881011-107A-48DA-AC47-29D95A1C552F}"/>
    <cellStyle name="Porcentagem 7 3 2 3 2" xfId="9198" xr:uid="{A5B8D7DA-3EE6-4A9C-899D-49168199030B}"/>
    <cellStyle name="Porcentagem 7 3 2 3 2 2" xfId="15906" xr:uid="{DA64C91C-6082-4150-B9D9-0183D9C6E05A}"/>
    <cellStyle name="Porcentagem 7 3 2 3 2 3" xfId="20335" xr:uid="{59AC1A7C-787A-4C88-B141-970B132A01A2}"/>
    <cellStyle name="Porcentagem 7 3 2 3 2 4" xfId="24369" xr:uid="{82B746B9-298F-402F-BEFC-181D8E09E5E4}"/>
    <cellStyle name="Porcentagem 7 3 2 3 3" xfId="12526" xr:uid="{C538BCE7-5F79-45F4-9885-89200F01D1B7}"/>
    <cellStyle name="Porcentagem 7 3 2 3 4" xfId="18316" xr:uid="{3CE61F75-750D-442A-BDA5-E4E0757ACA4D}"/>
    <cellStyle name="Porcentagem 7 3 2 3 5" xfId="22441" xr:uid="{8A99060B-387E-4337-9699-542E7E3E3750}"/>
    <cellStyle name="Porcentagem 7 3 2 4" xfId="6915" xr:uid="{2C13E994-7872-4B80-A233-DF2ACBD226F0}"/>
    <cellStyle name="Porcentagem 7 3 2 4 2" xfId="13623" xr:uid="{37C292B4-26B7-4183-A123-F28F3285A185}"/>
    <cellStyle name="Porcentagem 7 3 2 4 3" xfId="18982" xr:uid="{F41B4F26-D00F-42DD-AD63-9E62C36923E3}"/>
    <cellStyle name="Porcentagem 7 3 2 4 4" xfId="23083" xr:uid="{D2ECB437-E41B-4DCA-8241-B21B90F7457E}"/>
    <cellStyle name="Porcentagem 7 3 2 5" xfId="10309" xr:uid="{3F77E84C-B0DC-4FD3-BAA8-98572D5B7509}"/>
    <cellStyle name="Porcentagem 7 3 2 6" xfId="16850" xr:uid="{86257E9B-614C-4EAC-86AD-0AE01F4A8586}"/>
    <cellStyle name="Porcentagem 7 3 2 7" xfId="21156" xr:uid="{2D88746D-133C-48BE-945B-8E22A7E8D406}"/>
    <cellStyle name="Porcentagem 7 3 3" xfId="2414" xr:uid="{C9183D44-2D60-4FC4-9E87-EA8885276FE1}"/>
    <cellStyle name="Porcentagem 7 3 3 2" xfId="3026" xr:uid="{D288D061-5B04-4A8D-B373-B267BBCD03BB}"/>
    <cellStyle name="Porcentagem 7 3 3 2 2" xfId="5821" xr:uid="{F063E9B6-CCE8-4601-8E97-BAB61236D947}"/>
    <cellStyle name="Porcentagem 7 3 3 2 2 2" xfId="9201" xr:uid="{D957548B-2DC6-46AF-B1E4-4E7D3431B476}"/>
    <cellStyle name="Porcentagem 7 3 3 2 2 2 2" xfId="15909" xr:uid="{9515A7AC-711B-4AB1-B762-42ADADEF8EE7}"/>
    <cellStyle name="Porcentagem 7 3 3 2 2 2 3" xfId="20338" xr:uid="{124CC1D5-4CFB-4C22-A08C-F8E737BA27B5}"/>
    <cellStyle name="Porcentagem 7 3 3 2 2 2 4" xfId="24372" xr:uid="{1D002386-86C4-4D9C-AFCE-21FE1BBD9698}"/>
    <cellStyle name="Porcentagem 7 3 3 2 2 3" xfId="12529" xr:uid="{E39206E4-1D58-4578-A0A1-BC02DF32D421}"/>
    <cellStyle name="Porcentagem 7 3 3 2 2 4" xfId="18319" xr:uid="{7D847B86-CFB3-4633-B8EF-24E79F181D31}"/>
    <cellStyle name="Porcentagem 7 3 3 2 2 5" xfId="22444" xr:uid="{962B4800-E3CD-45B2-BBCE-2C5F135BA923}"/>
    <cellStyle name="Porcentagem 7 3 3 2 3" xfId="7423" xr:uid="{7E2EAC87-CEDC-4077-B8BA-575138858338}"/>
    <cellStyle name="Porcentagem 7 3 3 2 3 2" xfId="14131" xr:uid="{930913C3-2F90-4AB0-954A-D5524F8810D8}"/>
    <cellStyle name="Porcentagem 7 3 3 2 3 3" xfId="19469" xr:uid="{E240A084-C400-4488-BCB2-5AC056431AA4}"/>
    <cellStyle name="Porcentagem 7 3 3 2 3 4" xfId="23569" xr:uid="{926634A4-B0D8-42C6-8E5C-A86B296FEA95}"/>
    <cellStyle name="Porcentagem 7 3 3 2 4" xfId="10840" xr:uid="{A1AD66A5-D5C3-4A0D-A900-808D764BE6D2}"/>
    <cellStyle name="Porcentagem 7 3 3 2 5" xfId="17338" xr:uid="{5E26B050-2F9F-4A95-8DEB-3F2D1BA34C7D}"/>
    <cellStyle name="Porcentagem 7 3 3 2 6" xfId="21642" xr:uid="{983E6831-55AD-4748-92DA-E69A8775C4D9}"/>
    <cellStyle name="Porcentagem 7 3 3 3" xfId="5820" xr:uid="{A7CB8EFE-BA97-4C9C-9A59-02D04F48B1C5}"/>
    <cellStyle name="Porcentagem 7 3 3 3 2" xfId="9200" xr:uid="{D7AE2766-0E75-489F-B8C6-A9AB50D5BCC0}"/>
    <cellStyle name="Porcentagem 7 3 3 3 2 2" xfId="15908" xr:uid="{3E5463FC-8C09-4513-BD00-A81127D8D185}"/>
    <cellStyle name="Porcentagem 7 3 3 3 2 3" xfId="20337" xr:uid="{8752C4E4-329B-4121-A594-FF11412FE850}"/>
    <cellStyle name="Porcentagem 7 3 3 3 2 4" xfId="24371" xr:uid="{7D775028-A95D-4663-B31D-0D710D0201A5}"/>
    <cellStyle name="Porcentagem 7 3 3 3 3" xfId="12528" xr:uid="{C0654A0F-FC83-418A-B2C1-C4EE916FD358}"/>
    <cellStyle name="Porcentagem 7 3 3 3 4" xfId="18318" xr:uid="{F45755A4-4319-462A-8B02-0E20EDDE8ED0}"/>
    <cellStyle name="Porcentagem 7 3 3 3 5" xfId="22443" xr:uid="{F138ABAC-2507-4DC0-A4B0-4600D7AE537C}"/>
    <cellStyle name="Porcentagem 7 3 3 4" xfId="6916" xr:uid="{79B8EE68-77F0-401F-91CB-44CCBE3A7540}"/>
    <cellStyle name="Porcentagem 7 3 3 4 2" xfId="13624" xr:uid="{B2396849-38E1-4D55-97EE-A81FCAD2DF3B}"/>
    <cellStyle name="Porcentagem 7 3 3 4 3" xfId="18983" xr:uid="{974F92EE-0F73-4272-AAC5-F518B3BF8781}"/>
    <cellStyle name="Porcentagem 7 3 3 4 4" xfId="23084" xr:uid="{6316CAC5-B030-4CC1-81FC-AD00ED72F3D8}"/>
    <cellStyle name="Porcentagem 7 3 3 5" xfId="10310" xr:uid="{7557F985-F8D4-44B8-A528-8167B529EBCA}"/>
    <cellStyle name="Porcentagem 7 3 3 6" xfId="16851" xr:uid="{B3997D85-9EF0-45B8-9B08-C578B04F5DDE}"/>
    <cellStyle name="Porcentagem 7 3 3 7" xfId="21157" xr:uid="{AD2E127D-AEB0-44FD-A409-A357A996EA01}"/>
    <cellStyle name="Porcentagem 7 3 4" xfId="2716" xr:uid="{9F4D6086-B344-43B9-BE6A-C1E291EBE74A}"/>
    <cellStyle name="Porcentagem 7 3 4 2" xfId="5822" xr:uid="{32BDC327-960A-4EF7-9AFD-C3F82E98FD11}"/>
    <cellStyle name="Porcentagem 7 3 4 2 2" xfId="9202" xr:uid="{11E86CFA-2AC6-47E2-96AA-8884A78CFAFE}"/>
    <cellStyle name="Porcentagem 7 3 4 2 2 2" xfId="15910" xr:uid="{187ED368-5038-4F75-B6ED-443CF803F5D3}"/>
    <cellStyle name="Porcentagem 7 3 4 2 2 3" xfId="20339" xr:uid="{405F0206-96F1-486E-A883-E15639EAAAC8}"/>
    <cellStyle name="Porcentagem 7 3 4 2 2 4" xfId="24373" xr:uid="{2E7EB54B-0F26-4600-B869-BC3936A02DC9}"/>
    <cellStyle name="Porcentagem 7 3 4 2 3" xfId="12530" xr:uid="{5F13D380-5B6A-4EC7-B09B-D783BFC9E1A1}"/>
    <cellStyle name="Porcentagem 7 3 4 2 4" xfId="18320" xr:uid="{7CAF61A4-B6E9-4777-B6B4-D792FE1A384C}"/>
    <cellStyle name="Porcentagem 7 3 4 2 5" xfId="22445" xr:uid="{AAB4E6D6-6BE7-4538-912A-D74F5892A9D4}"/>
    <cellStyle name="Porcentagem 7 3 4 3" xfId="7115" xr:uid="{0C3951E3-4BF6-4F41-8995-8240F0C592AF}"/>
    <cellStyle name="Porcentagem 7 3 4 3 2" xfId="13823" xr:uid="{C500F07E-EC0D-43B3-92F1-666F2DBF3F29}"/>
    <cellStyle name="Porcentagem 7 3 4 3 3" xfId="19162" xr:uid="{B530F2CA-A49A-4228-B438-6AC6BAE761C6}"/>
    <cellStyle name="Porcentagem 7 3 4 3 4" xfId="23262" xr:uid="{5CEB13C1-4EA4-476F-93AA-86724F353147}"/>
    <cellStyle name="Porcentagem 7 3 4 4" xfId="10533" xr:uid="{D39FB62F-8984-4410-9F45-C4C05A103964}"/>
    <cellStyle name="Porcentagem 7 3 4 5" xfId="17031" xr:uid="{D5B52A26-5D05-449D-876D-6812EB07079F}"/>
    <cellStyle name="Porcentagem 7 3 4 6" xfId="21335" xr:uid="{7D128BA3-DFA5-4445-A7B6-76E7056471E5}"/>
    <cellStyle name="Porcentagem 7 3 5" xfId="5817" xr:uid="{05A059F1-DD7A-4A53-B64B-A0A32C8963F1}"/>
    <cellStyle name="Porcentagem 7 3 5 2" xfId="9197" xr:uid="{8EB5575A-D0AC-44BC-A7BA-2715DDA89DD6}"/>
    <cellStyle name="Porcentagem 7 3 5 2 2" xfId="15905" xr:uid="{C957C858-4830-498E-9590-FDF295CF26DC}"/>
    <cellStyle name="Porcentagem 7 3 5 2 3" xfId="20334" xr:uid="{224931A5-2FC7-4A79-AC07-5B32EEDC79AD}"/>
    <cellStyle name="Porcentagem 7 3 5 2 4" xfId="24368" xr:uid="{ED2B08D6-D3EE-499E-A587-506B9A3C201A}"/>
    <cellStyle name="Porcentagem 7 3 5 3" xfId="12525" xr:uid="{4C70B14B-052C-415F-8A81-473EC2E92434}"/>
    <cellStyle name="Porcentagem 7 3 5 4" xfId="18315" xr:uid="{9F2097D2-F8DA-4538-9FCD-45CCB83061BC}"/>
    <cellStyle name="Porcentagem 7 3 5 5" xfId="22440" xr:uid="{57064F7C-8139-433C-914D-24C530FDD95B}"/>
    <cellStyle name="Porcentagem 7 3 6" xfId="6914" xr:uid="{FAC5D7D2-3B60-4924-95AF-49A1A782069D}"/>
    <cellStyle name="Porcentagem 7 3 6 2" xfId="13622" xr:uid="{7D01DE9B-31B0-41B6-B6D8-2721B413E408}"/>
    <cellStyle name="Porcentagem 7 3 6 3" xfId="18981" xr:uid="{CFAE2FD7-883D-4EA9-AECD-CC905E14654C}"/>
    <cellStyle name="Porcentagem 7 3 6 4" xfId="23082" xr:uid="{FCA49E2E-70C0-4606-92FA-3DDFE509EF71}"/>
    <cellStyle name="Porcentagem 7 3 7" xfId="10308" xr:uid="{41BD2DAC-5FBA-4EE7-88B9-8A0912F936E4}"/>
    <cellStyle name="Porcentagem 7 3 8" xfId="16849" xr:uid="{7A527F73-D045-494E-BF5A-40EDAE31672E}"/>
    <cellStyle name="Porcentagem 7 3 9" xfId="21155" xr:uid="{0E08EFC0-D648-46C8-8F90-F54B15B15C78}"/>
    <cellStyle name="Porcentagem 7 4" xfId="2415" xr:uid="{1D7AC8B8-D727-4C2E-AF34-3ECBB949FE0E}"/>
    <cellStyle name="Porcentagem 7 4 2" xfId="2788" xr:uid="{4D2F9A77-611B-4BC5-87EF-1D9CE3178CEE}"/>
    <cellStyle name="Porcentagem 7 4 2 2" xfId="5824" xr:uid="{5C6CC667-210C-4680-BC94-BF4A3F6FC08D}"/>
    <cellStyle name="Porcentagem 7 4 2 2 2" xfId="9204" xr:uid="{F0F84A54-EAC8-4C9A-AE7C-356A39F15461}"/>
    <cellStyle name="Porcentagem 7 4 2 2 2 2" xfId="15912" xr:uid="{8D473BB6-0722-47EF-BC4C-DC87B056F81B}"/>
    <cellStyle name="Porcentagem 7 4 2 2 2 3" xfId="20341" xr:uid="{D5FAD477-1CF7-435C-8A87-9A24A1AFED48}"/>
    <cellStyle name="Porcentagem 7 4 2 2 2 4" xfId="24375" xr:uid="{0F48E652-F97D-40A6-8DF1-C4158472544D}"/>
    <cellStyle name="Porcentagem 7 4 2 2 3" xfId="12532" xr:uid="{CEFBFE10-9152-4E7B-BE75-09707F3C5DC2}"/>
    <cellStyle name="Porcentagem 7 4 2 2 4" xfId="18322" xr:uid="{5368C1ED-115B-4902-91C1-D7C239DC6DE5}"/>
    <cellStyle name="Porcentagem 7 4 2 2 5" xfId="22447" xr:uid="{CBC64BAF-EE55-45D3-A95B-CE929DAA2B41}"/>
    <cellStyle name="Porcentagem 7 4 2 3" xfId="7186" xr:uid="{041D9BA6-B46D-4820-A113-F7821D05396C}"/>
    <cellStyle name="Porcentagem 7 4 2 3 2" xfId="13894" xr:uid="{288B57AA-B5FF-4850-AEF8-784EEB3F0700}"/>
    <cellStyle name="Porcentagem 7 4 2 3 3" xfId="19233" xr:uid="{EDF703B8-F348-43C8-9889-DB57341B62B5}"/>
    <cellStyle name="Porcentagem 7 4 2 3 4" xfId="23333" xr:uid="{F7F14CAF-E707-4FB0-85EC-B01CE703373C}"/>
    <cellStyle name="Porcentagem 7 4 2 4" xfId="10604" xr:uid="{50DBE4FF-8A0B-48BD-98B3-2CA3E0C32596}"/>
    <cellStyle name="Porcentagem 7 4 2 5" xfId="17102" xr:uid="{0723FC71-6D7E-4382-A552-9962945078F0}"/>
    <cellStyle name="Porcentagem 7 4 2 6" xfId="21406" xr:uid="{64CD019F-7C81-4CD2-A0A7-FCB43FB0E430}"/>
    <cellStyle name="Porcentagem 7 4 3" xfId="5823" xr:uid="{2504D912-26FD-4E6D-9746-2FD2B7403E84}"/>
    <cellStyle name="Porcentagem 7 4 3 2" xfId="9203" xr:uid="{FB1DA164-00EA-479D-888B-433A35F93D82}"/>
    <cellStyle name="Porcentagem 7 4 3 2 2" xfId="15911" xr:uid="{A0A0FC9D-8D5A-49FE-8322-EF2460F004BB}"/>
    <cellStyle name="Porcentagem 7 4 3 2 3" xfId="20340" xr:uid="{1E2250BF-93DA-420C-AB1A-D53049DFEE2F}"/>
    <cellStyle name="Porcentagem 7 4 3 2 4" xfId="24374" xr:uid="{3B7B43A1-074C-42AE-8BE1-35D276A6C51C}"/>
    <cellStyle name="Porcentagem 7 4 3 3" xfId="12531" xr:uid="{21E0F02E-3C77-4631-AB93-6CD67C180461}"/>
    <cellStyle name="Porcentagem 7 4 3 4" xfId="18321" xr:uid="{7C3B15F3-C6DF-4B8F-9B9B-6CACDC06657D}"/>
    <cellStyle name="Porcentagem 7 4 3 5" xfId="22446" xr:uid="{D5492610-C100-46FB-8C2D-D7718E440CB9}"/>
    <cellStyle name="Porcentagem 7 4 4" xfId="6917" xr:uid="{4FF85E1E-A314-49C6-8345-DD78CC31D757}"/>
    <cellStyle name="Porcentagem 7 4 4 2" xfId="13625" xr:uid="{A3403C92-1A44-4390-BEE8-09E66DC752AB}"/>
    <cellStyle name="Porcentagem 7 4 4 3" xfId="18984" xr:uid="{5E318FAC-797E-4252-A2FF-0E4E7682A36F}"/>
    <cellStyle name="Porcentagem 7 4 4 4" xfId="23085" xr:uid="{A6CAC680-0585-4DEC-A36D-0EF6E4736D8B}"/>
    <cellStyle name="Porcentagem 7 4 5" xfId="10311" xr:uid="{8E201C41-F30E-4A37-918D-E8021BD20208}"/>
    <cellStyle name="Porcentagem 7 4 6" xfId="16852" xr:uid="{CBB58A6D-7E0B-44D6-B976-CEBF73D1050A}"/>
    <cellStyle name="Porcentagem 7 4 7" xfId="21158" xr:uid="{EFDB0179-A368-44AB-B370-3F07107A17B8}"/>
    <cellStyle name="Porcentagem 7 5" xfId="2416" xr:uid="{C6CEC00E-ADBA-43F2-9D25-CC876FD9F947}"/>
    <cellStyle name="Porcentagem 7 5 2" xfId="2789" xr:uid="{917F2FC5-A158-4298-8ACA-E24CFEF24F50}"/>
    <cellStyle name="Porcentagem 7 5 2 2" xfId="5826" xr:uid="{0A118D00-6474-410F-BF0B-72C4E08E2CEE}"/>
    <cellStyle name="Porcentagem 7 5 2 2 2" xfId="9206" xr:uid="{036A4892-B488-4FAC-99A0-12A60C833850}"/>
    <cellStyle name="Porcentagem 7 5 2 2 2 2" xfId="15914" xr:uid="{6D83A327-CA90-4A5C-BEEA-6BD9D24C6348}"/>
    <cellStyle name="Porcentagem 7 5 2 2 2 3" xfId="20343" xr:uid="{C5DB2C6F-FB10-472B-81B1-1CE5B49AC82D}"/>
    <cellStyle name="Porcentagem 7 5 2 2 2 4" xfId="24377" xr:uid="{B1DBD567-B44F-4560-97B1-79E43B8DD518}"/>
    <cellStyle name="Porcentagem 7 5 2 2 3" xfId="12534" xr:uid="{BE23617D-516D-4F8D-AAF7-3ABB5EFF16D8}"/>
    <cellStyle name="Porcentagem 7 5 2 2 4" xfId="18324" xr:uid="{9CFBE9E8-9F0C-4E79-B29D-36BE3F7CF24A}"/>
    <cellStyle name="Porcentagem 7 5 2 2 5" xfId="22449" xr:uid="{985CF8EA-546C-453B-AE83-84113AF47D96}"/>
    <cellStyle name="Porcentagem 7 5 2 3" xfId="7187" xr:uid="{D9E0CEA2-63DC-4158-A41C-8DE87C6EB3F1}"/>
    <cellStyle name="Porcentagem 7 5 2 3 2" xfId="13895" xr:uid="{E9A930C3-35E6-43AA-A903-27C1633415AD}"/>
    <cellStyle name="Porcentagem 7 5 2 3 3" xfId="19234" xr:uid="{08E04AC6-14C2-4C43-ADAE-1627EE9CE8EA}"/>
    <cellStyle name="Porcentagem 7 5 2 3 4" xfId="23334" xr:uid="{DC1BAD43-0950-4668-8F3E-11A5A2B0846F}"/>
    <cellStyle name="Porcentagem 7 5 2 4" xfId="10605" xr:uid="{BD841797-E2C6-4054-8C96-15538FE833CB}"/>
    <cellStyle name="Porcentagem 7 5 2 5" xfId="17103" xr:uid="{C3D59161-C0FA-42FF-A55D-1C9D39D3D112}"/>
    <cellStyle name="Porcentagem 7 5 2 6" xfId="21407" xr:uid="{2CEF251F-80C1-4F42-9BFB-5248D849322F}"/>
    <cellStyle name="Porcentagem 7 5 3" xfId="5825" xr:uid="{F2F03B65-459C-40E7-8114-D805F0E8EED3}"/>
    <cellStyle name="Porcentagem 7 5 3 2" xfId="9205" xr:uid="{2E607118-B056-4458-81BB-6AABE98F13C5}"/>
    <cellStyle name="Porcentagem 7 5 3 2 2" xfId="15913" xr:uid="{E7F052EB-9B75-4747-A57D-B7D1C8872176}"/>
    <cellStyle name="Porcentagem 7 5 3 2 3" xfId="20342" xr:uid="{7C34120B-D492-43B6-9484-158F927AF1EA}"/>
    <cellStyle name="Porcentagem 7 5 3 2 4" xfId="24376" xr:uid="{58E38D6E-F574-4DBB-A55C-9D276C2706D9}"/>
    <cellStyle name="Porcentagem 7 5 3 3" xfId="12533" xr:uid="{88734910-B2CB-4968-87D2-8F5366DAC251}"/>
    <cellStyle name="Porcentagem 7 5 3 4" xfId="18323" xr:uid="{C4281B8D-8771-4BD4-88ED-D4CA336E019A}"/>
    <cellStyle name="Porcentagem 7 5 3 5" xfId="22448" xr:uid="{B887AF28-7176-4E65-A319-29D07B6A0AE3}"/>
    <cellStyle name="Porcentagem 7 5 4" xfId="6918" xr:uid="{E5CD2F5C-3219-4411-A5D3-1E91E6893B2B}"/>
    <cellStyle name="Porcentagem 7 5 4 2" xfId="13626" xr:uid="{921B6E63-336B-4B47-A32A-051E460CB573}"/>
    <cellStyle name="Porcentagem 7 5 4 3" xfId="18985" xr:uid="{0B5E4CBB-E01D-46B8-8A92-0C8799822BA5}"/>
    <cellStyle name="Porcentagem 7 5 4 4" xfId="23086" xr:uid="{F4083E3B-A45F-4487-AF23-0F89A57E8A63}"/>
    <cellStyle name="Porcentagem 7 5 5" xfId="10312" xr:uid="{10D4C83A-2ED5-4082-B66D-3950111ED017}"/>
    <cellStyle name="Porcentagem 7 5 6" xfId="16853" xr:uid="{68356AAE-5966-4801-9A84-AEBF79B65B2D}"/>
    <cellStyle name="Porcentagem 7 5 7" xfId="21159" xr:uid="{30CD2DA0-628A-43B3-ADC6-BEDDA6A10AA8}"/>
    <cellStyle name="Porcentagem 7 6" xfId="2417" xr:uid="{01907953-94C8-4642-ACB4-14DBF7E98C79}"/>
    <cellStyle name="Porcentagem 7 6 2" xfId="2849" xr:uid="{22963DDC-46E1-4366-A755-9AD8C6E67416}"/>
    <cellStyle name="Porcentagem 7 6 2 2" xfId="5828" xr:uid="{6A3ED1E3-AE6B-45B6-A451-C5B8A4DEFB2F}"/>
    <cellStyle name="Porcentagem 7 6 2 2 2" xfId="9208" xr:uid="{C355CE1D-44D6-4696-8A08-FAF3925497E9}"/>
    <cellStyle name="Porcentagem 7 6 2 2 2 2" xfId="15916" xr:uid="{1B3C8BA0-3F1E-49C8-B4B5-CE765FC9338B}"/>
    <cellStyle name="Porcentagem 7 6 2 2 2 3" xfId="20345" xr:uid="{320BCB09-5471-41FD-9100-85EB4D2B9FBB}"/>
    <cellStyle name="Porcentagem 7 6 2 2 2 4" xfId="24379" xr:uid="{4478937C-A662-42E7-A756-3490B287BE0D}"/>
    <cellStyle name="Porcentagem 7 6 2 2 3" xfId="12536" xr:uid="{22F3FEAB-3F4D-4C4C-93FF-F1979BA6CAA5}"/>
    <cellStyle name="Porcentagem 7 6 2 2 4" xfId="18326" xr:uid="{827EBE57-5D16-4EE3-8302-431EF5F40CE8}"/>
    <cellStyle name="Porcentagem 7 6 2 2 5" xfId="22451" xr:uid="{4CEA6A01-13E7-4FE2-A90E-86127CE3568F}"/>
    <cellStyle name="Porcentagem 7 6 2 3" xfId="7246" xr:uid="{FAAB85D8-A074-44D2-B11C-F6467BCC6CB5}"/>
    <cellStyle name="Porcentagem 7 6 2 3 2" xfId="13954" xr:uid="{40583631-5A28-46D4-8A2A-63C3F61F6959}"/>
    <cellStyle name="Porcentagem 7 6 2 3 3" xfId="19293" xr:uid="{ACC62BB2-89C4-4A2B-BD82-DD1210DA5428}"/>
    <cellStyle name="Porcentagem 7 6 2 3 4" xfId="23393" xr:uid="{46AFA2EB-40AE-428A-AF66-E6A53C6CEB43}"/>
    <cellStyle name="Porcentagem 7 6 2 4" xfId="10664" xr:uid="{7EABCE5E-EEB5-467D-9890-B0E5DEC4C5D7}"/>
    <cellStyle name="Porcentagem 7 6 2 5" xfId="17162" xr:uid="{567230B8-BF28-497B-A7F3-7465DAC32099}"/>
    <cellStyle name="Porcentagem 7 6 2 6" xfId="21466" xr:uid="{3BCF5C02-6B85-454C-9E31-3E95B458FAC8}"/>
    <cellStyle name="Porcentagem 7 6 3" xfId="5827" xr:uid="{B461F253-5922-44D6-BC89-E72D0897EC36}"/>
    <cellStyle name="Porcentagem 7 6 3 2" xfId="9207" xr:uid="{00FF67BC-D927-4372-8EE9-B8DA5339ADD9}"/>
    <cellStyle name="Porcentagem 7 6 3 2 2" xfId="15915" xr:uid="{13B992CE-AE27-49F4-B19C-D8E2011505F4}"/>
    <cellStyle name="Porcentagem 7 6 3 2 3" xfId="20344" xr:uid="{A816A7C8-C2D9-4548-9DC3-5738DC44A421}"/>
    <cellStyle name="Porcentagem 7 6 3 2 4" xfId="24378" xr:uid="{74FDD81B-14FC-43E9-B96B-1E95BCF44D43}"/>
    <cellStyle name="Porcentagem 7 6 3 3" xfId="12535" xr:uid="{39602EA7-40E7-4AC9-A390-BD0B86250B4F}"/>
    <cellStyle name="Porcentagem 7 6 3 4" xfId="18325" xr:uid="{5A51A993-2DB0-4295-938D-7346515C6EC8}"/>
    <cellStyle name="Porcentagem 7 6 3 5" xfId="22450" xr:uid="{40EC1F09-E782-432B-9EA5-8E4C4CD3329F}"/>
    <cellStyle name="Porcentagem 7 6 4" xfId="6919" xr:uid="{81FA8440-F18B-441E-A8AB-4C7BB21E4E52}"/>
    <cellStyle name="Porcentagem 7 6 4 2" xfId="13627" xr:uid="{21A7A157-E3DD-4902-A276-33F01003A79E}"/>
    <cellStyle name="Porcentagem 7 6 4 3" xfId="18986" xr:uid="{486E864D-921C-4EAD-9853-C34F96215626}"/>
    <cellStyle name="Porcentagem 7 6 4 4" xfId="23087" xr:uid="{071539C4-5618-4E87-B414-3D61DB5B6F17}"/>
    <cellStyle name="Porcentagem 7 6 5" xfId="10313" xr:uid="{E069FC6B-39FC-4497-9812-99EA7D71243F}"/>
    <cellStyle name="Porcentagem 7 6 6" xfId="16854" xr:uid="{D05E3C6D-CB7D-4B17-942F-0D548AE8AB62}"/>
    <cellStyle name="Porcentagem 7 6 7" xfId="21160" xr:uid="{1856CFB3-5D71-452A-9A6E-01AEABA6CB92}"/>
    <cellStyle name="Porcentagem 7 7" xfId="2418" xr:uid="{16FBA454-F507-41FE-AE91-3D8FC148F3E0}"/>
    <cellStyle name="Porcentagem 7 7 2" xfId="2899" xr:uid="{DFAF735C-0EFB-448E-86D1-B2F134926A78}"/>
    <cellStyle name="Porcentagem 7 7 2 2" xfId="5830" xr:uid="{B05A44EA-3E6A-4D7E-B027-6C52D19AB534}"/>
    <cellStyle name="Porcentagem 7 7 2 2 2" xfId="9210" xr:uid="{4C2B330A-8639-494A-8E7C-E9EFAB9A2C59}"/>
    <cellStyle name="Porcentagem 7 7 2 2 2 2" xfId="15918" xr:uid="{44E77267-3999-4566-9875-BA04FC6200CA}"/>
    <cellStyle name="Porcentagem 7 7 2 2 2 3" xfId="20347" xr:uid="{0A33ECE3-F5F5-47C2-A4BF-642463894D17}"/>
    <cellStyle name="Porcentagem 7 7 2 2 2 4" xfId="24381" xr:uid="{D54779BC-AC55-439C-8A17-DDCD31DCF6CC}"/>
    <cellStyle name="Porcentagem 7 7 2 2 3" xfId="12538" xr:uid="{5AB83F4C-3013-4F43-A9EA-30187871086A}"/>
    <cellStyle name="Porcentagem 7 7 2 2 4" xfId="18328" xr:uid="{D1BAE9CE-C6C2-4DA3-9DFD-BB93478D6765}"/>
    <cellStyle name="Porcentagem 7 7 2 2 5" xfId="22453" xr:uid="{FEAB73F0-9421-45C8-A44F-67D25F828823}"/>
    <cellStyle name="Porcentagem 7 7 2 3" xfId="7296" xr:uid="{6910977B-7098-4898-B8A1-3DCC288E62C2}"/>
    <cellStyle name="Porcentagem 7 7 2 3 2" xfId="14004" xr:uid="{38C4CE77-BFDD-445C-B06B-0FBC9340FF97}"/>
    <cellStyle name="Porcentagem 7 7 2 3 3" xfId="19343" xr:uid="{D2246EB3-1BCB-4FC5-9D17-124A99D06007}"/>
    <cellStyle name="Porcentagem 7 7 2 3 4" xfId="23443" xr:uid="{17A88B41-E81A-452A-A0DD-C040770BB2EB}"/>
    <cellStyle name="Porcentagem 7 7 2 4" xfId="10714" xr:uid="{CBB14D53-FF09-4178-8386-CC90D43E0F4C}"/>
    <cellStyle name="Porcentagem 7 7 2 5" xfId="17212" xr:uid="{78CD6B3F-BFAA-48DE-90CF-60864D013E39}"/>
    <cellStyle name="Porcentagem 7 7 2 6" xfId="21516" xr:uid="{C623176E-916B-4567-8B72-0EE580DADAAE}"/>
    <cellStyle name="Porcentagem 7 7 3" xfId="5829" xr:uid="{BF9CA84F-ADE6-461B-8A7F-B6BFF0637140}"/>
    <cellStyle name="Porcentagem 7 7 3 2" xfId="9209" xr:uid="{38F6DBC9-62B3-415F-86CC-BB2E8C41C8FE}"/>
    <cellStyle name="Porcentagem 7 7 3 2 2" xfId="15917" xr:uid="{FADA7069-92FA-4DE4-BB3C-5B6A758626A2}"/>
    <cellStyle name="Porcentagem 7 7 3 2 3" xfId="20346" xr:uid="{274F2FDE-87C2-4643-9A82-C2A43ABAF0B1}"/>
    <cellStyle name="Porcentagem 7 7 3 2 4" xfId="24380" xr:uid="{25D7ED06-3F78-4AA7-ACE0-0B071238CCC8}"/>
    <cellStyle name="Porcentagem 7 7 3 3" xfId="12537" xr:uid="{25B61A1A-BA79-45C3-BD2C-0BA4C5DEA700}"/>
    <cellStyle name="Porcentagem 7 7 3 4" xfId="18327" xr:uid="{5EBF4197-A557-4EC7-8630-B7D4A68C8264}"/>
    <cellStyle name="Porcentagem 7 7 3 5" xfId="22452" xr:uid="{112CA03B-35D4-455D-B7AE-A3C32EB3CDDE}"/>
    <cellStyle name="Porcentagem 7 7 4" xfId="6920" xr:uid="{59310ED6-B259-469D-AD83-38FC4699463B}"/>
    <cellStyle name="Porcentagem 7 7 4 2" xfId="13628" xr:uid="{8351F6E5-F1B3-4BDC-A152-CE2D2D1859BA}"/>
    <cellStyle name="Porcentagem 7 7 4 3" xfId="18987" xr:uid="{5FEDC263-0815-4A5D-9308-35F758F76282}"/>
    <cellStyle name="Porcentagem 7 7 4 4" xfId="23088" xr:uid="{1E7FEC52-641F-4700-BC0F-507C7C79AA59}"/>
    <cellStyle name="Porcentagem 7 7 5" xfId="10314" xr:uid="{739BA010-BB3A-4072-88B9-EA67CECAA6A6}"/>
    <cellStyle name="Porcentagem 7 7 6" xfId="16855" xr:uid="{07147951-131E-47DE-9A62-26E4C6B9F27C}"/>
    <cellStyle name="Porcentagem 7 7 7" xfId="21161" xr:uid="{BD584A68-ED72-4F93-B2AE-3DAC99027D67}"/>
    <cellStyle name="Porcentagem 7 8" xfId="2419" xr:uid="{D68C4E8C-A3E9-4368-9711-64D4BB4C1AC8}"/>
    <cellStyle name="Porcentagem 7 8 2" xfId="2978" xr:uid="{16432F6B-D503-4558-94FF-607C2D7E51EB}"/>
    <cellStyle name="Porcentagem 7 8 2 2" xfId="5832" xr:uid="{E8FD662F-ED74-450F-8410-1E26020EC8FC}"/>
    <cellStyle name="Porcentagem 7 8 2 2 2" xfId="9212" xr:uid="{3E685FE0-7049-4645-94D4-39ACE4196A21}"/>
    <cellStyle name="Porcentagem 7 8 2 2 2 2" xfId="15920" xr:uid="{466C8E6F-C550-4072-9091-DD3A414AD2A4}"/>
    <cellStyle name="Porcentagem 7 8 2 2 2 3" xfId="20349" xr:uid="{2FB23DFB-5219-4EC9-A3DB-BDF8791CAC3E}"/>
    <cellStyle name="Porcentagem 7 8 2 2 2 4" xfId="24383" xr:uid="{C5A99015-A6B6-4F97-B371-C530C17D356C}"/>
    <cellStyle name="Porcentagem 7 8 2 2 3" xfId="12540" xr:uid="{3655BC7E-B525-4FB2-8508-ED76D7AACEA1}"/>
    <cellStyle name="Porcentagem 7 8 2 2 4" xfId="18330" xr:uid="{B9E45029-AADB-4F73-87E7-5FFC2B006218}"/>
    <cellStyle name="Porcentagem 7 8 2 2 5" xfId="22455" xr:uid="{554EDAF5-D283-48D3-948B-45B5AAF771F7}"/>
    <cellStyle name="Porcentagem 7 8 2 3" xfId="7375" xr:uid="{F7F4F69A-8299-4945-94D2-BF505ACC71A0}"/>
    <cellStyle name="Porcentagem 7 8 2 3 2" xfId="14083" xr:uid="{B17228FB-5E32-4D05-AABE-595F05F1CC25}"/>
    <cellStyle name="Porcentagem 7 8 2 3 3" xfId="19421" xr:uid="{1EEDAE24-1BD4-48B2-A125-F1A765B8BFB0}"/>
    <cellStyle name="Porcentagem 7 8 2 3 4" xfId="23521" xr:uid="{CC55D26D-1CDD-4F3E-A21C-7F822518CFE6}"/>
    <cellStyle name="Porcentagem 7 8 2 4" xfId="10792" xr:uid="{5E12CDA4-C946-4035-8DFD-2DEA621BDB34}"/>
    <cellStyle name="Porcentagem 7 8 2 5" xfId="17290" xr:uid="{A2113214-C5BD-49F2-81C9-686E59E91172}"/>
    <cellStyle name="Porcentagem 7 8 2 6" xfId="21594" xr:uid="{E0EBB21F-D27B-4CCC-B4DE-33DF2065DCB8}"/>
    <cellStyle name="Porcentagem 7 8 3" xfId="5831" xr:uid="{57285F5F-63CF-4459-ABEF-EA089FBE8A36}"/>
    <cellStyle name="Porcentagem 7 8 3 2" xfId="9211" xr:uid="{0BB5695C-9477-4782-A2FE-3CDF268B1843}"/>
    <cellStyle name="Porcentagem 7 8 3 2 2" xfId="15919" xr:uid="{2462AB4C-CC34-414F-82E7-C1A334CC6B18}"/>
    <cellStyle name="Porcentagem 7 8 3 2 3" xfId="20348" xr:uid="{0841AC88-6D89-4926-ACD7-4D4BFAD585CF}"/>
    <cellStyle name="Porcentagem 7 8 3 2 4" xfId="24382" xr:uid="{D3ABFD67-7070-4926-AFEC-DBBC83A04398}"/>
    <cellStyle name="Porcentagem 7 8 3 3" xfId="12539" xr:uid="{CE38BCFF-EFF9-4332-AB21-FF20ED843664}"/>
    <cellStyle name="Porcentagem 7 8 3 4" xfId="18329" xr:uid="{20BF073F-0B93-4E32-A8BE-46D448DF4BA7}"/>
    <cellStyle name="Porcentagem 7 8 3 5" xfId="22454" xr:uid="{9074EE29-2A1B-4381-80EE-BCBD5BCB2126}"/>
    <cellStyle name="Porcentagem 7 8 4" xfId="6921" xr:uid="{A4D189C5-98C2-407F-A2C5-FEC8140C0861}"/>
    <cellStyle name="Porcentagem 7 8 4 2" xfId="13629" xr:uid="{CF1C3590-2DAB-4595-9107-D1C41E53F1DD}"/>
    <cellStyle name="Porcentagem 7 8 4 3" xfId="18988" xr:uid="{61F42256-154F-4E0B-B6E9-288BA061360C}"/>
    <cellStyle name="Porcentagem 7 8 4 4" xfId="23089" xr:uid="{F07F6C40-64CA-413A-99BB-225DE2B8C562}"/>
    <cellStyle name="Porcentagem 7 8 5" xfId="10315" xr:uid="{32FA9D96-E147-4783-94E7-80AFB32163E9}"/>
    <cellStyle name="Porcentagem 7 8 6" xfId="16856" xr:uid="{16D57EBB-2275-4ED8-A3E4-E1E0B5762137}"/>
    <cellStyle name="Porcentagem 7 8 7" xfId="21162" xr:uid="{CBEF48FA-C5F7-44BE-BEF9-793EE9180176}"/>
    <cellStyle name="Porcentagem 7 9" xfId="2666" xr:uid="{9D2259EE-6ED9-476E-81F9-E88EC242E36A}"/>
    <cellStyle name="Porcentagem 7 9 2" xfId="5833" xr:uid="{BB351516-CE5D-4264-96A1-1FA2908A4BD5}"/>
    <cellStyle name="Porcentagem 7 9 2 2" xfId="9213" xr:uid="{44BD94BA-E356-4D68-A959-6EC74FA2D876}"/>
    <cellStyle name="Porcentagem 7 9 2 2 2" xfId="15921" xr:uid="{15A02801-C892-4B98-A6DE-A2ED00FDF2D5}"/>
    <cellStyle name="Porcentagem 7 9 2 2 3" xfId="20350" xr:uid="{02CBBA62-86A0-4C2D-B5F1-835439BEE0A5}"/>
    <cellStyle name="Porcentagem 7 9 2 2 4" xfId="24384" xr:uid="{605AB437-B3D7-4809-82EA-B156BD2A3659}"/>
    <cellStyle name="Porcentagem 7 9 2 3" xfId="12541" xr:uid="{D687D1BA-D813-4992-9EEE-443E9C54BDE2}"/>
    <cellStyle name="Porcentagem 7 9 2 4" xfId="18331" xr:uid="{A37ED5D4-A986-4A67-BD30-64AB4840DFF9}"/>
    <cellStyle name="Porcentagem 7 9 2 5" xfId="22456" xr:uid="{4EEC1253-E505-4CA4-876A-C2B81385EEFD}"/>
    <cellStyle name="Porcentagem 7 9 3" xfId="7067" xr:uid="{2CBA57F4-A0C7-43B0-A774-FF36E9E325F5}"/>
    <cellStyle name="Porcentagem 7 9 3 2" xfId="13775" xr:uid="{D790B701-6749-4A9A-A2AD-09A27D48A9DC}"/>
    <cellStyle name="Porcentagem 7 9 3 3" xfId="19114" xr:uid="{92D77CA9-C743-42BC-BE19-92BD907D93D2}"/>
    <cellStyle name="Porcentagem 7 9 3 4" xfId="23214" xr:uid="{8398BDEE-DA85-45D3-AE1B-ADA5BA13264E}"/>
    <cellStyle name="Porcentagem 7 9 4" xfId="10484" xr:uid="{66B542E0-94B6-4C26-AA40-8AFE95687504}"/>
    <cellStyle name="Porcentagem 7 9 5" xfId="16983" xr:uid="{9212F4BB-2D80-48B8-A3BC-63EDB0F1CC60}"/>
    <cellStyle name="Porcentagem 7 9 6" xfId="21287" xr:uid="{49F04DCB-2AA7-4AA9-B37F-7A62AE644DA4}"/>
    <cellStyle name="Porcentagem 8" xfId="155" xr:uid="{C75B6617-6666-4575-9814-6F1382DE72B0}"/>
    <cellStyle name="Porcentagem 8 10" xfId="5834" xr:uid="{4DFFFCC6-D14D-458C-9DC2-2F735F34C53A}"/>
    <cellStyle name="Porcentagem 8 10 2" xfId="9214" xr:uid="{BC765DA6-78E1-4D5B-A099-869292DB05D4}"/>
    <cellStyle name="Porcentagem 8 10 2 2" xfId="15922" xr:uid="{2D3EAACD-4A6A-44CA-BD54-89E175CB22B6}"/>
    <cellStyle name="Porcentagem 8 10 2 3" xfId="20351" xr:uid="{FC853238-8A7C-4A25-B444-C02C6E1A1A2D}"/>
    <cellStyle name="Porcentagem 8 10 2 4" xfId="24385" xr:uid="{EBD9BE18-ED60-4C60-8557-DF9E06ACC1EB}"/>
    <cellStyle name="Porcentagem 8 10 3" xfId="12542" xr:uid="{1B978E16-2854-4103-9387-379BE753983A}"/>
    <cellStyle name="Porcentagem 8 10 4" xfId="18332" xr:uid="{2747B920-7B30-44E4-A9A0-C1D08C4C011E}"/>
    <cellStyle name="Porcentagem 8 10 5" xfId="22457" xr:uid="{307D231A-B5FF-4E47-8F77-83CD68A65C78}"/>
    <cellStyle name="Porcentagem 8 11" xfId="6302" xr:uid="{663EB623-5D83-4EE4-B569-9BEF9FC569C3}"/>
    <cellStyle name="Porcentagem 8 11 2" xfId="13010" xr:uid="{D1406A26-F48C-4577-B867-7FF6EAA533ED}"/>
    <cellStyle name="Porcentagem 8 11 3" xfId="18643" xr:uid="{652B361E-02B6-4CC1-ABA8-8C3331847289}"/>
    <cellStyle name="Porcentagem 8 11 4" xfId="22763" xr:uid="{6F974331-F423-4ED8-B375-63BC7411629B}"/>
    <cellStyle name="Porcentagem 8 12" xfId="9540" xr:uid="{D5DDC4DB-AC40-4E9A-9503-758247F629FC}"/>
    <cellStyle name="Porcentagem 8 13" xfId="16239" xr:uid="{CE4EBC53-FDF7-4D3E-AE0D-263EECDEA4DB}"/>
    <cellStyle name="Porcentagem 8 14" xfId="20836" xr:uid="{458CA55B-4E15-4095-AD3C-43AC4F379107}"/>
    <cellStyle name="Porcentagem 8 2" xfId="1404" xr:uid="{92B59570-0067-497B-957C-55C3C14CF710}"/>
    <cellStyle name="Porcentagem 8 2 2" xfId="2420" xr:uid="{5CC9317D-8B6F-4B07-81E5-F71B9A3804F9}"/>
    <cellStyle name="Porcentagem 8 2 2 2" xfId="2421" xr:uid="{710811B5-2572-4488-961B-FF64642D6415}"/>
    <cellStyle name="Porcentagem 8 2 2 2 2" xfId="3064" xr:uid="{368E5D04-43ED-43F2-B1C5-5345A9750C01}"/>
    <cellStyle name="Porcentagem 8 2 2 2 2 2" xfId="5837" xr:uid="{9DA18E46-EB82-443E-A10F-F1F27DABA036}"/>
    <cellStyle name="Porcentagem 8 2 2 2 2 2 2" xfId="9217" xr:uid="{3543E5FB-BFC2-40D5-8E26-135A5A30EFEC}"/>
    <cellStyle name="Porcentagem 8 2 2 2 2 2 2 2" xfId="15925" xr:uid="{7BACD5B0-0984-4BBD-9DA3-02C59E8D6290}"/>
    <cellStyle name="Porcentagem 8 2 2 2 2 2 2 3" xfId="20354" xr:uid="{5C227610-6805-4FB3-A766-8E2FF8D9AAD2}"/>
    <cellStyle name="Porcentagem 8 2 2 2 2 2 2 4" xfId="24388" xr:uid="{EE5C7623-58F0-4DB0-96B3-DAE92E74448E}"/>
    <cellStyle name="Porcentagem 8 2 2 2 2 2 3" xfId="12545" xr:uid="{7E2DA3EB-C66D-4A53-A4A6-7FC28F5F3A7B}"/>
    <cellStyle name="Porcentagem 8 2 2 2 2 2 4" xfId="18335" xr:uid="{26A84340-C056-4284-A28A-6CB9CAE4DB68}"/>
    <cellStyle name="Porcentagem 8 2 2 2 2 2 5" xfId="22460" xr:uid="{86BF746D-F566-4AAA-8952-1D16B480B46D}"/>
    <cellStyle name="Porcentagem 8 2 2 2 2 3" xfId="7461" xr:uid="{64075E22-F18D-4B28-A245-F560291959B5}"/>
    <cellStyle name="Porcentagem 8 2 2 2 2 3 2" xfId="14169" xr:uid="{A0C21301-A81B-4789-AE00-D6BB4040DA75}"/>
    <cellStyle name="Porcentagem 8 2 2 2 2 3 3" xfId="19507" xr:uid="{10328FA8-EEB2-4952-835C-067CFB20908E}"/>
    <cellStyle name="Porcentagem 8 2 2 2 2 3 4" xfId="23607" xr:uid="{17A5ABAE-26F2-4CFA-BB6A-B2BB4B3A44C3}"/>
    <cellStyle name="Porcentagem 8 2 2 2 2 4" xfId="10878" xr:uid="{3846E777-9527-41BD-A2AC-95814C464019}"/>
    <cellStyle name="Porcentagem 8 2 2 2 2 5" xfId="17376" xr:uid="{68B98BCC-8720-432B-A5EB-6329020896EC}"/>
    <cellStyle name="Porcentagem 8 2 2 2 2 6" xfId="21680" xr:uid="{494CDFA5-BBF6-48A5-8700-AE50FD919911}"/>
    <cellStyle name="Porcentagem 8 2 2 2 3" xfId="5836" xr:uid="{09396CB2-CF97-40E1-8AC8-9DCA6E706558}"/>
    <cellStyle name="Porcentagem 8 2 2 2 3 2" xfId="9216" xr:uid="{53D0D0B9-3B5F-4FA8-AD0C-4ECC8E001715}"/>
    <cellStyle name="Porcentagem 8 2 2 2 3 2 2" xfId="15924" xr:uid="{0DD04821-05DB-4AD8-BC9D-9230FE3DAAE6}"/>
    <cellStyle name="Porcentagem 8 2 2 2 3 2 3" xfId="20353" xr:uid="{88613752-DDC7-402D-B4CA-2CCF654B76D3}"/>
    <cellStyle name="Porcentagem 8 2 2 2 3 2 4" xfId="24387" xr:uid="{C53FDC24-CFA9-421B-A786-E3D18D1F5079}"/>
    <cellStyle name="Porcentagem 8 2 2 2 3 3" xfId="12544" xr:uid="{E8FDD29D-652B-448E-9930-21A4F0008E12}"/>
    <cellStyle name="Porcentagem 8 2 2 2 3 4" xfId="18334" xr:uid="{83FF126C-0511-4074-9301-76D48C195363}"/>
    <cellStyle name="Porcentagem 8 2 2 2 3 5" xfId="22459" xr:uid="{6D638780-901C-417C-8102-5686779DFB7D}"/>
    <cellStyle name="Porcentagem 8 2 2 2 4" xfId="6923" xr:uid="{F887EE36-04D3-48D5-8A3A-A397F75DDD97}"/>
    <cellStyle name="Porcentagem 8 2 2 2 4 2" xfId="13631" xr:uid="{85AC045E-7B24-421B-9713-486AE5CD996F}"/>
    <cellStyle name="Porcentagem 8 2 2 2 4 3" xfId="18990" xr:uid="{81E82D1B-79F1-4A7D-9DC8-A44217A02EE2}"/>
    <cellStyle name="Porcentagem 8 2 2 2 4 4" xfId="23091" xr:uid="{DCC3F20C-BD66-44AF-A25E-0DC6BC9DC7A0}"/>
    <cellStyle name="Porcentagem 8 2 2 2 5" xfId="10317" xr:uid="{F78AA38D-745B-4F51-A73D-BEC1161AF9C3}"/>
    <cellStyle name="Porcentagem 8 2 2 2 6" xfId="16858" xr:uid="{5A30200D-DFF5-4DF8-9E7F-161921169DE9}"/>
    <cellStyle name="Porcentagem 8 2 2 2 7" xfId="21164" xr:uid="{CD924224-68F3-44F8-AFF1-231543365774}"/>
    <cellStyle name="Porcentagem 8 2 2 3" xfId="2790" xr:uid="{A381D710-2CC6-4248-A9E6-19E51D0155DF}"/>
    <cellStyle name="Porcentagem 8 2 2 3 2" xfId="5838" xr:uid="{429DF0C0-DDFE-4732-9F83-7817202E492C}"/>
    <cellStyle name="Porcentagem 8 2 2 3 2 2" xfId="9218" xr:uid="{CDE72275-C2AA-4E9A-BCFB-68E377BE8CDF}"/>
    <cellStyle name="Porcentagem 8 2 2 3 2 2 2" xfId="15926" xr:uid="{EAD944CF-3908-4636-A13E-08A4A15C7894}"/>
    <cellStyle name="Porcentagem 8 2 2 3 2 2 3" xfId="20355" xr:uid="{75303EEC-DADB-4112-8059-7160FE3ABEF4}"/>
    <cellStyle name="Porcentagem 8 2 2 3 2 2 4" xfId="24389" xr:uid="{66E87422-2C39-4215-AB15-426246DB8286}"/>
    <cellStyle name="Porcentagem 8 2 2 3 2 3" xfId="12546" xr:uid="{51668832-1237-4C5F-957E-E9DE097FAD7C}"/>
    <cellStyle name="Porcentagem 8 2 2 3 2 4" xfId="18336" xr:uid="{6887392C-577C-4BBB-80C3-225F4DB161D3}"/>
    <cellStyle name="Porcentagem 8 2 2 3 2 5" xfId="22461" xr:uid="{BCC5C564-E673-4480-A675-070EE6577FFC}"/>
    <cellStyle name="Porcentagem 8 2 2 3 3" xfId="7188" xr:uid="{57514EC6-B202-4571-B152-817EEC40C780}"/>
    <cellStyle name="Porcentagem 8 2 2 3 3 2" xfId="13896" xr:uid="{89EE3D0F-7861-4D85-8C83-05CAA3847D8A}"/>
    <cellStyle name="Porcentagem 8 2 2 3 3 3" xfId="19235" xr:uid="{2A497318-A36E-4406-AAB1-E96CF404FAF0}"/>
    <cellStyle name="Porcentagem 8 2 2 3 3 4" xfId="23335" xr:uid="{EFE4B320-5A26-4AC8-A1D0-5070EFC0020A}"/>
    <cellStyle name="Porcentagem 8 2 2 3 4" xfId="10606" xr:uid="{6DF01774-5382-47BA-8BAD-4438A453C879}"/>
    <cellStyle name="Porcentagem 8 2 2 3 5" xfId="17104" xr:uid="{5E46F1FA-ECDA-4797-BE77-4B3582C86BF0}"/>
    <cellStyle name="Porcentagem 8 2 2 3 6" xfId="21408" xr:uid="{212BE024-4D94-4CDA-BB67-9347B1786028}"/>
    <cellStyle name="Porcentagem 8 2 2 4" xfId="5835" xr:uid="{41246815-0058-4B6A-A4B2-BFC59575CE18}"/>
    <cellStyle name="Porcentagem 8 2 2 4 2" xfId="9215" xr:uid="{E77CE51B-FD8F-4E70-B271-182F01104743}"/>
    <cellStyle name="Porcentagem 8 2 2 4 2 2" xfId="15923" xr:uid="{8960C20A-1086-4407-B2A6-ACAD736908AC}"/>
    <cellStyle name="Porcentagem 8 2 2 4 2 3" xfId="20352" xr:uid="{4DFB0F14-8012-472C-AE0C-3968A726AFC7}"/>
    <cellStyle name="Porcentagem 8 2 2 4 2 4" xfId="24386" xr:uid="{8AE8AFF0-940C-496E-9539-B7F7737550A3}"/>
    <cellStyle name="Porcentagem 8 2 2 4 3" xfId="12543" xr:uid="{F21F1E92-7C41-4F52-B92F-3684E0E343B3}"/>
    <cellStyle name="Porcentagem 8 2 2 4 4" xfId="18333" xr:uid="{B6977974-415A-47BC-AF82-C92A252F8F1A}"/>
    <cellStyle name="Porcentagem 8 2 2 4 5" xfId="22458" xr:uid="{87A73BAA-434A-4D0E-BEB4-B239FAAAF90E}"/>
    <cellStyle name="Porcentagem 8 2 2 5" xfId="6922" xr:uid="{D6BE10CA-D165-42EA-8EAC-BE01908C9D06}"/>
    <cellStyle name="Porcentagem 8 2 2 5 2" xfId="13630" xr:uid="{CB7C3642-D70C-4CCE-B00C-F1B5C8DB513E}"/>
    <cellStyle name="Porcentagem 8 2 2 5 3" xfId="18989" xr:uid="{EFD16402-B43C-42AC-B752-F1C6CE1DC727}"/>
    <cellStyle name="Porcentagem 8 2 2 5 4" xfId="23090" xr:uid="{8387DC77-7570-43F3-B916-0DBCDA4128E9}"/>
    <cellStyle name="Porcentagem 8 2 2 6" xfId="10316" xr:uid="{9831E713-C1A8-45FB-AF88-A8C09A4FED6A}"/>
    <cellStyle name="Porcentagem 8 2 2 7" xfId="16857" xr:uid="{82618334-55F0-4A6A-BA47-7F7645FE7C80}"/>
    <cellStyle name="Porcentagem 8 2 2 8" xfId="21163" xr:uid="{F5B90224-5328-43E2-8BF2-8F6E4C10B7A8}"/>
    <cellStyle name="Porcentagem 8 2 3" xfId="2422" xr:uid="{1A3394DF-67E7-46CC-98CC-572A213BE72D}"/>
    <cellStyle name="Porcentagem 8 2 3 2" xfId="2791" xr:uid="{20C513B6-6F26-4DFE-896E-1EB51ADC1CC8}"/>
    <cellStyle name="Porcentagem 8 2 3 2 2" xfId="5840" xr:uid="{3E5EAE42-6B2D-4F84-AEC6-5EEEA6A45221}"/>
    <cellStyle name="Porcentagem 8 2 3 2 2 2" xfId="9220" xr:uid="{893984FD-40F8-4635-BA9A-48492A83375F}"/>
    <cellStyle name="Porcentagem 8 2 3 2 2 2 2" xfId="15928" xr:uid="{A65DB7C9-9694-4467-BFDC-28644BA0F0C9}"/>
    <cellStyle name="Porcentagem 8 2 3 2 2 2 3" xfId="20357" xr:uid="{44BCEF32-8459-4A78-B153-3A695D3C506D}"/>
    <cellStyle name="Porcentagem 8 2 3 2 2 2 4" xfId="24391" xr:uid="{6B65F407-AC47-4031-90FE-88F811F0BE2B}"/>
    <cellStyle name="Porcentagem 8 2 3 2 2 3" xfId="12548" xr:uid="{645294DC-0B3B-49B7-AA6B-E1F4768DE4C4}"/>
    <cellStyle name="Porcentagem 8 2 3 2 2 4" xfId="18338" xr:uid="{D25EB07B-4A89-4D33-8A22-CBAE32CE8060}"/>
    <cellStyle name="Porcentagem 8 2 3 2 2 5" xfId="22463" xr:uid="{762AEC39-8821-42B8-BF28-8D353C0F2EB8}"/>
    <cellStyle name="Porcentagem 8 2 3 2 3" xfId="7189" xr:uid="{EF97974A-C8E3-465A-84D8-A69F98B81302}"/>
    <cellStyle name="Porcentagem 8 2 3 2 3 2" xfId="13897" xr:uid="{E602C054-8BFC-4852-BCFE-154D3EEB011F}"/>
    <cellStyle name="Porcentagem 8 2 3 2 3 3" xfId="19236" xr:uid="{44282EEA-423F-4DB1-88DE-C0CB697A0BCD}"/>
    <cellStyle name="Porcentagem 8 2 3 2 3 4" xfId="23336" xr:uid="{BEDB638C-3D98-449E-A4E9-EF8D06B55144}"/>
    <cellStyle name="Porcentagem 8 2 3 2 4" xfId="10607" xr:uid="{A0D3412B-49D2-4EA5-BC3D-594DFC69B065}"/>
    <cellStyle name="Porcentagem 8 2 3 2 5" xfId="17105" xr:uid="{A5A15D0A-DD7C-475C-8DAB-A1938A054EDB}"/>
    <cellStyle name="Porcentagem 8 2 3 2 6" xfId="21409" xr:uid="{6C4955F3-317F-4CC7-B601-4B125AFE757F}"/>
    <cellStyle name="Porcentagem 8 2 3 3" xfId="5839" xr:uid="{BB40C914-15DE-48DA-BA10-1EFA6AC75824}"/>
    <cellStyle name="Porcentagem 8 2 3 3 2" xfId="9219" xr:uid="{E18D0D88-21BB-404B-B959-133F3B858FA0}"/>
    <cellStyle name="Porcentagem 8 2 3 3 2 2" xfId="15927" xr:uid="{1483E2AB-862E-40F2-826E-A792F0714F80}"/>
    <cellStyle name="Porcentagem 8 2 3 3 2 3" xfId="20356" xr:uid="{4502FC8B-340B-4EF7-86AD-BBFB83F70B40}"/>
    <cellStyle name="Porcentagem 8 2 3 3 2 4" xfId="24390" xr:uid="{3A2D9A56-519B-4DB6-A0C7-C9AE52688112}"/>
    <cellStyle name="Porcentagem 8 2 3 3 3" xfId="12547" xr:uid="{CFCD27D3-2A2E-41E7-BB52-DA68FDDBAC85}"/>
    <cellStyle name="Porcentagem 8 2 3 3 4" xfId="18337" xr:uid="{3DFAFC4E-2FAE-4E6F-A48B-EC4AB5D6506E}"/>
    <cellStyle name="Porcentagem 8 2 3 3 5" xfId="22462" xr:uid="{41A14C20-C10B-4C57-A87D-ED407EBABD1F}"/>
    <cellStyle name="Porcentagem 8 2 3 4" xfId="6924" xr:uid="{9F1E3AEC-3EDE-425B-BF18-EB98AFA542A9}"/>
    <cellStyle name="Porcentagem 8 2 3 4 2" xfId="13632" xr:uid="{E9D2A83E-1849-4070-B449-33A66672C2D4}"/>
    <cellStyle name="Porcentagem 8 2 3 4 3" xfId="18991" xr:uid="{12B5B417-E575-4D73-86FF-FA56AAC6700B}"/>
    <cellStyle name="Porcentagem 8 2 3 4 4" xfId="23092" xr:uid="{299C5036-D3A7-4177-8B67-4C663084841A}"/>
    <cellStyle name="Porcentagem 8 2 3 5" xfId="10318" xr:uid="{66DFA268-D4BE-4C28-9A0C-D560FA65EFBC}"/>
    <cellStyle name="Porcentagem 8 2 3 6" xfId="16859" xr:uid="{E59786C4-10E5-4BA6-8D12-95041A39D573}"/>
    <cellStyle name="Porcentagem 8 2 3 7" xfId="21165" xr:uid="{234CD900-586C-4EDE-9C61-18F96A5FAF9F}"/>
    <cellStyle name="Porcentagem 8 2 4" xfId="2423" xr:uid="{8C312443-AEAA-413D-8517-8FC7A45A302D}"/>
    <cellStyle name="Porcentagem 8 2 4 2" xfId="2874" xr:uid="{2ADE5EEE-C4EA-4D46-8CB8-B9DB9D942F56}"/>
    <cellStyle name="Porcentagem 8 2 4 2 2" xfId="5842" xr:uid="{71CE9EBE-3A11-4175-9127-23EEA485FB44}"/>
    <cellStyle name="Porcentagem 8 2 4 2 2 2" xfId="9222" xr:uid="{33DA58EC-D262-4245-B1C1-E3D1066A4654}"/>
    <cellStyle name="Porcentagem 8 2 4 2 2 2 2" xfId="15930" xr:uid="{C957351E-D39A-4A13-BE14-A2E34CEACF0E}"/>
    <cellStyle name="Porcentagem 8 2 4 2 2 2 3" xfId="20359" xr:uid="{EB68BEE7-0CE0-4098-A644-3378FBB3F20A}"/>
    <cellStyle name="Porcentagem 8 2 4 2 2 2 4" xfId="24393" xr:uid="{8B7EA204-45FE-4C4A-9970-2E33061BB12E}"/>
    <cellStyle name="Porcentagem 8 2 4 2 2 3" xfId="12550" xr:uid="{DB39B86C-0864-429F-B5AC-572E840468B0}"/>
    <cellStyle name="Porcentagem 8 2 4 2 2 4" xfId="18340" xr:uid="{560C47BB-A5C7-43D0-8632-90D9D37D2E45}"/>
    <cellStyle name="Porcentagem 8 2 4 2 2 5" xfId="22465" xr:uid="{50F203DA-848C-494F-8FA6-2A4FE1D505AE}"/>
    <cellStyle name="Porcentagem 8 2 4 2 3" xfId="7271" xr:uid="{E3EE3C3A-E63A-4FA6-9198-AA68BEEAD396}"/>
    <cellStyle name="Porcentagem 8 2 4 2 3 2" xfId="13979" xr:uid="{12C7E54E-098D-44C7-90BF-CDA62F06CBB1}"/>
    <cellStyle name="Porcentagem 8 2 4 2 3 3" xfId="19318" xr:uid="{CB92BE69-7F9A-4A65-985D-3F18C055D9DE}"/>
    <cellStyle name="Porcentagem 8 2 4 2 3 4" xfId="23418" xr:uid="{B56EA929-98F7-4120-B006-205451F9AFF3}"/>
    <cellStyle name="Porcentagem 8 2 4 2 4" xfId="10689" xr:uid="{B7409309-7E45-42D7-99A3-BC11369879A2}"/>
    <cellStyle name="Porcentagem 8 2 4 2 5" xfId="17187" xr:uid="{E14C945B-2176-4CF5-A15D-AA910694A907}"/>
    <cellStyle name="Porcentagem 8 2 4 2 6" xfId="21491" xr:uid="{FA698CCB-B4EF-4950-BA15-B10E3F51497D}"/>
    <cellStyle name="Porcentagem 8 2 4 3" xfId="5841" xr:uid="{D591E716-4607-4CA9-B2B9-CF1E26D0D65D}"/>
    <cellStyle name="Porcentagem 8 2 4 3 2" xfId="9221" xr:uid="{382AEEBF-55AF-490D-AB61-23D3E6D1681C}"/>
    <cellStyle name="Porcentagem 8 2 4 3 2 2" xfId="15929" xr:uid="{26A1577F-90BE-4323-9AD1-6E767A9C3EE8}"/>
    <cellStyle name="Porcentagem 8 2 4 3 2 3" xfId="20358" xr:uid="{89A9DBD7-5E46-4223-96D2-6C773B02EF9C}"/>
    <cellStyle name="Porcentagem 8 2 4 3 2 4" xfId="24392" xr:uid="{A497538C-8339-45AC-B0D4-EA6D76A749A2}"/>
    <cellStyle name="Porcentagem 8 2 4 3 3" xfId="12549" xr:uid="{C2FD6876-D135-4FB1-919F-0ECF29E7B7A4}"/>
    <cellStyle name="Porcentagem 8 2 4 3 4" xfId="18339" xr:uid="{C30149E4-BE05-481C-9C0C-94F3BF3D5CCF}"/>
    <cellStyle name="Porcentagem 8 2 4 3 5" xfId="22464" xr:uid="{D9AD5E6B-A646-4F24-8309-576F0668611F}"/>
    <cellStyle name="Porcentagem 8 2 4 4" xfId="6925" xr:uid="{4F6126C1-E48A-47B9-AA63-A3E626F496A5}"/>
    <cellStyle name="Porcentagem 8 2 4 4 2" xfId="13633" xr:uid="{4FA3674B-30FA-45F0-B28C-199626977DAF}"/>
    <cellStyle name="Porcentagem 8 2 4 4 3" xfId="18992" xr:uid="{7B71BCBA-3A2F-4047-A09A-F0F086783C16}"/>
    <cellStyle name="Porcentagem 8 2 4 4 4" xfId="23093" xr:uid="{912CAA9F-A25E-494A-99F9-E43CEB2B52FF}"/>
    <cellStyle name="Porcentagem 8 2 4 5" xfId="10319" xr:uid="{ACE2F225-C0ED-4880-82E3-D029B7C50C18}"/>
    <cellStyle name="Porcentagem 8 2 4 6" xfId="16860" xr:uid="{424210E1-920B-4B1E-9B4F-FB9A2F3FE4D9}"/>
    <cellStyle name="Porcentagem 8 2 4 7" xfId="21166" xr:uid="{8C0127BB-2D71-4520-8F9A-FDBF734F8EF8}"/>
    <cellStyle name="Porcentagem 8 2 5" xfId="2424" xr:uid="{A7774F80-6929-40F1-9676-3A0E5416885C}"/>
    <cellStyle name="Porcentagem 8 2 5 2" xfId="2924" xr:uid="{EED4206F-81C3-45C2-AFFE-53F21FC94CDF}"/>
    <cellStyle name="Porcentagem 8 2 5 2 2" xfId="5844" xr:uid="{150FB3E4-51A7-4A25-A498-68A3BB35F519}"/>
    <cellStyle name="Porcentagem 8 2 5 2 2 2" xfId="9224" xr:uid="{CC4D8729-AA02-4C63-BAB7-93A07F1BDB6D}"/>
    <cellStyle name="Porcentagem 8 2 5 2 2 2 2" xfId="15932" xr:uid="{46DBC5B3-AAB2-4E48-9120-7B166D9788CC}"/>
    <cellStyle name="Porcentagem 8 2 5 2 2 2 3" xfId="20361" xr:uid="{69C7066F-62D0-4115-AF5B-FF75CB498A68}"/>
    <cellStyle name="Porcentagem 8 2 5 2 2 2 4" xfId="24395" xr:uid="{A82CDC1E-8F5D-4CDF-8D69-A0E2BAB7727D}"/>
    <cellStyle name="Porcentagem 8 2 5 2 2 3" xfId="12552" xr:uid="{78FAB836-C60D-466F-9269-92BFD950DF66}"/>
    <cellStyle name="Porcentagem 8 2 5 2 2 4" xfId="18342" xr:uid="{C914A36C-66A9-42E3-86C9-9E2EBDE88994}"/>
    <cellStyle name="Porcentagem 8 2 5 2 2 5" xfId="22467" xr:uid="{73F1243F-67EF-4AFC-A780-465F594101FF}"/>
    <cellStyle name="Porcentagem 8 2 5 2 3" xfId="7321" xr:uid="{DFCF335E-54F1-4E09-91E8-234E9598B309}"/>
    <cellStyle name="Porcentagem 8 2 5 2 3 2" xfId="14029" xr:uid="{D4972A6A-483B-4671-9FCF-863DF10AD917}"/>
    <cellStyle name="Porcentagem 8 2 5 2 3 3" xfId="19368" xr:uid="{62F1C9D8-9775-478E-9BE0-2BC676B0325F}"/>
    <cellStyle name="Porcentagem 8 2 5 2 3 4" xfId="23468" xr:uid="{55DC8542-679D-423D-86B9-2FAB347B6BF8}"/>
    <cellStyle name="Porcentagem 8 2 5 2 4" xfId="10739" xr:uid="{7CFBD0C1-6167-4961-AED9-743E84264106}"/>
    <cellStyle name="Porcentagem 8 2 5 2 5" xfId="17237" xr:uid="{2F114EC3-1F44-481B-94F6-B03C104F23BD}"/>
    <cellStyle name="Porcentagem 8 2 5 2 6" xfId="21541" xr:uid="{C835C687-9F80-47E1-8010-7A63B48ACBC5}"/>
    <cellStyle name="Porcentagem 8 2 5 3" xfId="5843" xr:uid="{294CA416-E6D5-4310-AC43-09682EF6B690}"/>
    <cellStyle name="Porcentagem 8 2 5 3 2" xfId="9223" xr:uid="{1016D268-391F-4EF0-BFD0-16DA5D2C4CAC}"/>
    <cellStyle name="Porcentagem 8 2 5 3 2 2" xfId="15931" xr:uid="{0B75FFEF-8CA2-42DE-902F-4F35971137F0}"/>
    <cellStyle name="Porcentagem 8 2 5 3 2 3" xfId="20360" xr:uid="{FEFCFE03-B307-43AC-8AEC-17426C5016C9}"/>
    <cellStyle name="Porcentagem 8 2 5 3 2 4" xfId="24394" xr:uid="{B75AF104-A813-48EE-A112-4D29A9643F4D}"/>
    <cellStyle name="Porcentagem 8 2 5 3 3" xfId="12551" xr:uid="{B9FF46C9-62AC-49C6-8FDE-97164A6DCC28}"/>
    <cellStyle name="Porcentagem 8 2 5 3 4" xfId="18341" xr:uid="{EC2415FD-C3BA-486B-BD3A-51DAE9C3AC80}"/>
    <cellStyle name="Porcentagem 8 2 5 3 5" xfId="22466" xr:uid="{2166A095-C2B1-4395-98ED-8BDC43D9382F}"/>
    <cellStyle name="Porcentagem 8 2 5 4" xfId="6926" xr:uid="{92ECC3F8-8F17-449B-966E-6B505ED9145C}"/>
    <cellStyle name="Porcentagem 8 2 5 4 2" xfId="13634" xr:uid="{7C903345-02B3-48B3-9AC5-8B639459A9D6}"/>
    <cellStyle name="Porcentagem 8 2 5 4 3" xfId="18993" xr:uid="{7DCE5CE8-E5E9-44AA-8B68-4B86BC5371BB}"/>
    <cellStyle name="Porcentagem 8 2 5 4 4" xfId="23094" xr:uid="{EA5EC84D-E9DA-49FC-830A-90BFFDE744F8}"/>
    <cellStyle name="Porcentagem 8 2 5 5" xfId="10320" xr:uid="{C1DD83C5-5173-4430-9D58-8F52EDC667DF}"/>
    <cellStyle name="Porcentagem 8 2 5 6" xfId="16861" xr:uid="{366C241C-7DED-4B32-8EA0-441D1C6F6579}"/>
    <cellStyle name="Porcentagem 8 2 5 7" xfId="21167" xr:uid="{B06C92DE-F285-4626-97DC-F341C0640867}"/>
    <cellStyle name="Porcentagem 8 2 6" xfId="2425" xr:uid="{22754B53-8042-42E7-AB9D-4A711BA8116A}"/>
    <cellStyle name="Porcentagem 8 2 6 2" xfId="3006" xr:uid="{FE3C5F1B-FA42-481C-8A4F-2C5943819AA1}"/>
    <cellStyle name="Porcentagem 8 2 6 2 2" xfId="5846" xr:uid="{0D5A616A-ADBC-4F75-8863-F825FA9F2F77}"/>
    <cellStyle name="Porcentagem 8 2 6 2 2 2" xfId="9226" xr:uid="{B6566E0C-F40F-49F8-89AE-071AA4BE4AA5}"/>
    <cellStyle name="Porcentagem 8 2 6 2 2 2 2" xfId="15934" xr:uid="{5AFF3A7C-7AD4-4C6B-A35A-39E746E54079}"/>
    <cellStyle name="Porcentagem 8 2 6 2 2 2 3" xfId="20363" xr:uid="{6894A1CE-1A85-42D8-B650-A28541A60A6F}"/>
    <cellStyle name="Porcentagem 8 2 6 2 2 2 4" xfId="24397" xr:uid="{D605E7EE-74EA-4AA5-B8D2-EE9404341336}"/>
    <cellStyle name="Porcentagem 8 2 6 2 2 3" xfId="12554" xr:uid="{1C2DA6B8-FD14-4FB6-BC84-EDBFE2869A54}"/>
    <cellStyle name="Porcentagem 8 2 6 2 2 4" xfId="18344" xr:uid="{096AD467-20B7-4CF2-986E-94BB53FE4DCA}"/>
    <cellStyle name="Porcentagem 8 2 6 2 2 5" xfId="22469" xr:uid="{5AF0AC03-8E4F-44EE-A693-1D1DA651A9D3}"/>
    <cellStyle name="Porcentagem 8 2 6 2 3" xfId="7403" xr:uid="{96BA89A3-74F4-4DA6-871B-020D6E2B2E53}"/>
    <cellStyle name="Porcentagem 8 2 6 2 3 2" xfId="14111" xr:uid="{6A24D43F-E226-4D6D-9D64-A6D455C83EBF}"/>
    <cellStyle name="Porcentagem 8 2 6 2 3 3" xfId="19449" xr:uid="{6F385290-8D7D-43A2-BC12-82987193DEC3}"/>
    <cellStyle name="Porcentagem 8 2 6 2 3 4" xfId="23549" xr:uid="{C1A32481-1731-4165-B60D-34476FA31BEB}"/>
    <cellStyle name="Porcentagem 8 2 6 2 4" xfId="10820" xr:uid="{6B747B52-945E-469A-968D-8CCCBF0EA62B}"/>
    <cellStyle name="Porcentagem 8 2 6 2 5" xfId="17318" xr:uid="{C5ED9D0E-CCD6-4A51-A8B2-C67CBE9498A8}"/>
    <cellStyle name="Porcentagem 8 2 6 2 6" xfId="21622" xr:uid="{F663AD96-632B-4AB9-B10B-51EEFCB055A4}"/>
    <cellStyle name="Porcentagem 8 2 6 3" xfId="5845" xr:uid="{3373F29C-9DA5-47FA-80D6-413571EDD656}"/>
    <cellStyle name="Porcentagem 8 2 6 3 2" xfId="9225" xr:uid="{BAD774B2-C61C-4B3A-85DA-269E5B562A5F}"/>
    <cellStyle name="Porcentagem 8 2 6 3 2 2" xfId="15933" xr:uid="{73FF2489-BB50-4FEB-A074-2C193B8F393C}"/>
    <cellStyle name="Porcentagem 8 2 6 3 2 3" xfId="20362" xr:uid="{B03F24C1-D818-4B17-8142-E3025C2FA21D}"/>
    <cellStyle name="Porcentagem 8 2 6 3 2 4" xfId="24396" xr:uid="{2613EB1C-67E0-4158-B134-8E1B8338C79B}"/>
    <cellStyle name="Porcentagem 8 2 6 3 3" xfId="12553" xr:uid="{136ACA6D-5047-4A7F-82B4-06FC3A8D4D85}"/>
    <cellStyle name="Porcentagem 8 2 6 3 4" xfId="18343" xr:uid="{467FA49F-021C-412D-AFAD-2A4A293C7D4F}"/>
    <cellStyle name="Porcentagem 8 2 6 3 5" xfId="22468" xr:uid="{69CD43C1-9F37-4085-9411-67E63E25CEFC}"/>
    <cellStyle name="Porcentagem 8 2 6 4" xfId="6927" xr:uid="{01DA74F4-08E7-4830-B47D-A9152D79D878}"/>
    <cellStyle name="Porcentagem 8 2 6 4 2" xfId="13635" xr:uid="{B4D1DF92-170B-4612-9B6A-BAD2F10E58AC}"/>
    <cellStyle name="Porcentagem 8 2 6 4 3" xfId="18994" xr:uid="{0C5BD4C0-82C6-4BFD-8DA3-CBE15C846C2D}"/>
    <cellStyle name="Porcentagem 8 2 6 4 4" xfId="23095" xr:uid="{EC11F809-1370-40DF-9668-B6BCAEBBEF50}"/>
    <cellStyle name="Porcentagem 8 2 6 5" xfId="10321" xr:uid="{44AE9D00-381E-48B2-A3A4-CBC4D95AF104}"/>
    <cellStyle name="Porcentagem 8 2 6 6" xfId="16862" xr:uid="{B81839D3-6E5F-488E-BB23-4BEEC8CCD2BF}"/>
    <cellStyle name="Porcentagem 8 2 6 7" xfId="21168" xr:uid="{EEF963D4-B5F8-49AD-8E78-18AF9D7ACEF9}"/>
    <cellStyle name="Porcentagem 8 2 7" xfId="2426" xr:uid="{3D6780BA-C5B0-46AC-9D9F-A9E0018AD120}"/>
    <cellStyle name="Porcentagem 8 2 7 2" xfId="4441" xr:uid="{FF074644-0B7C-4CF3-BDE8-3794E1B6AF85}"/>
    <cellStyle name="Porcentagem 8 2 7 3" xfId="3512" xr:uid="{041661E2-3369-4CCC-ABD8-5B865F863780}"/>
    <cellStyle name="Porcentagem 8 2 8" xfId="2695" xr:uid="{FDDEDBB6-4CDB-45EB-A44F-725C0AD2EEE7}"/>
    <cellStyle name="Porcentagem 8 2 8 2" xfId="5847" xr:uid="{909F29BF-881B-40CD-B26B-9336E00EBF5E}"/>
    <cellStyle name="Porcentagem 8 2 8 2 2" xfId="9227" xr:uid="{ACC1D6C5-9008-4556-AE14-7E6F1966FD3E}"/>
    <cellStyle name="Porcentagem 8 2 8 2 2 2" xfId="15935" xr:uid="{82BD979C-811B-4474-8F60-CC4E788BB4FA}"/>
    <cellStyle name="Porcentagem 8 2 8 2 2 3" xfId="20364" xr:uid="{FCCCA3CD-138C-4881-9CB9-29C1E7D78F5A}"/>
    <cellStyle name="Porcentagem 8 2 8 2 2 4" xfId="24398" xr:uid="{F07F1B5B-6E2D-441B-A8E2-B3892C3248B4}"/>
    <cellStyle name="Porcentagem 8 2 8 2 3" xfId="12555" xr:uid="{D2BC342D-E4B0-4C8F-8B41-B1DD4114BF40}"/>
    <cellStyle name="Porcentagem 8 2 8 2 4" xfId="18345" xr:uid="{B12AD514-C104-4466-8D45-D612751F4A91}"/>
    <cellStyle name="Porcentagem 8 2 8 2 5" xfId="22470" xr:uid="{0732A2FC-3748-42A4-AA12-E0F0A862D47C}"/>
    <cellStyle name="Porcentagem 8 2 8 3" xfId="7095" xr:uid="{9FEBD903-3920-43CE-B2C8-CCCF665CF536}"/>
    <cellStyle name="Porcentagem 8 2 8 3 2" xfId="13803" xr:uid="{54663F83-8A99-4692-95C1-24A501353EAF}"/>
    <cellStyle name="Porcentagem 8 2 8 3 3" xfId="19142" xr:uid="{2A814CDF-9A5D-4990-AFAC-1D47E8196228}"/>
    <cellStyle name="Porcentagem 8 2 8 3 4" xfId="23242" xr:uid="{B9F49868-DCC4-4134-A29D-033A55962089}"/>
    <cellStyle name="Porcentagem 8 2 8 4" xfId="10512" xr:uid="{D0650DB3-BCDB-4EC9-B6C6-CE62DDF24B01}"/>
    <cellStyle name="Porcentagem 8 2 8 5" xfId="17011" xr:uid="{3D921EDA-85C6-4565-B1D9-BC578476D295}"/>
    <cellStyle name="Porcentagem 8 2 8 6" xfId="21315" xr:uid="{C53B0107-6DD8-4DA1-82DE-87BAFBB1A514}"/>
    <cellStyle name="Porcentagem 8 3" xfId="2427" xr:uid="{BBB5D51F-015B-4CE1-9979-FC56AA7CFA93}"/>
    <cellStyle name="Porcentagem 8 3 2" xfId="2428" xr:uid="{7F480A6A-8BF2-4B2F-8905-0D8DF534CC7E}"/>
    <cellStyle name="Porcentagem 8 3 2 2" xfId="2792" xr:uid="{EEA3F8C6-CDD7-498A-8E50-5F4BB5C33A99}"/>
    <cellStyle name="Porcentagem 8 3 2 2 2" xfId="5850" xr:uid="{9DCF298A-E7FD-430C-9B21-21675F2AAD91}"/>
    <cellStyle name="Porcentagem 8 3 2 2 2 2" xfId="9230" xr:uid="{FC3A2D41-D0E9-43DF-AF44-39EA1D19FA9D}"/>
    <cellStyle name="Porcentagem 8 3 2 2 2 2 2" xfId="15938" xr:uid="{AD6FBB03-3BBF-493C-B60D-C861D4F2EA58}"/>
    <cellStyle name="Porcentagem 8 3 2 2 2 2 3" xfId="20367" xr:uid="{B924C4B6-4546-4E81-A9E2-2A1A0A05C359}"/>
    <cellStyle name="Porcentagem 8 3 2 2 2 2 4" xfId="24401" xr:uid="{62428E95-3D64-4FA2-885B-603C9AD28A15}"/>
    <cellStyle name="Porcentagem 8 3 2 2 2 3" xfId="12558" xr:uid="{11FF15E7-7B7D-4517-82E4-8D2F4AFF2F54}"/>
    <cellStyle name="Porcentagem 8 3 2 2 2 4" xfId="18348" xr:uid="{0246C815-3086-4C74-BDCF-CC008EAAEC0A}"/>
    <cellStyle name="Porcentagem 8 3 2 2 2 5" xfId="22473" xr:uid="{01AAC5F6-F95C-4F46-93C3-C22556DEED41}"/>
    <cellStyle name="Porcentagem 8 3 2 2 3" xfId="7190" xr:uid="{2D0D1F9F-6AB1-4DA8-8E0B-BEFE2AD33FC8}"/>
    <cellStyle name="Porcentagem 8 3 2 2 3 2" xfId="13898" xr:uid="{8B21D467-07EB-4F7A-8BE1-3CEDC4438862}"/>
    <cellStyle name="Porcentagem 8 3 2 2 3 3" xfId="19237" xr:uid="{34C0F594-C6D5-41F8-8B61-3BF08DE3E9EE}"/>
    <cellStyle name="Porcentagem 8 3 2 2 3 4" xfId="23337" xr:uid="{B46F03B2-E8BD-4CD5-BBD1-15E66A4285CB}"/>
    <cellStyle name="Porcentagem 8 3 2 2 4" xfId="10608" xr:uid="{34A96E1E-E0BE-4A44-8399-A4BE356542F7}"/>
    <cellStyle name="Porcentagem 8 3 2 2 5" xfId="17106" xr:uid="{49EA4920-B03B-4D77-B181-8B83A913C935}"/>
    <cellStyle name="Porcentagem 8 3 2 2 6" xfId="21410" xr:uid="{6D2D44F3-646F-4BAF-AE5B-2FC12302820A}"/>
    <cellStyle name="Porcentagem 8 3 2 3" xfId="5849" xr:uid="{080F3764-3612-42D9-BF7E-2EC9755504A3}"/>
    <cellStyle name="Porcentagem 8 3 2 3 2" xfId="9229" xr:uid="{E391EAFF-592E-44FB-A8F4-D987658459D3}"/>
    <cellStyle name="Porcentagem 8 3 2 3 2 2" xfId="15937" xr:uid="{586ED060-81E1-4A63-A876-10213DABCECB}"/>
    <cellStyle name="Porcentagem 8 3 2 3 2 3" xfId="20366" xr:uid="{2160AEE8-4D91-45DF-837E-81FFB3490171}"/>
    <cellStyle name="Porcentagem 8 3 2 3 2 4" xfId="24400" xr:uid="{B132AF77-8695-4C48-B4A7-7E29593DD8F8}"/>
    <cellStyle name="Porcentagem 8 3 2 3 3" xfId="12557" xr:uid="{E9C86951-39E5-4065-88A0-C88844A9A981}"/>
    <cellStyle name="Porcentagem 8 3 2 3 4" xfId="18347" xr:uid="{0E2BD52A-DD56-4C90-9F48-36752BB62FF9}"/>
    <cellStyle name="Porcentagem 8 3 2 3 5" xfId="22472" xr:uid="{811A2E1A-1148-43AA-934D-D60080E0597F}"/>
    <cellStyle name="Porcentagem 8 3 2 4" xfId="6929" xr:uid="{A857A2D9-1DB8-4BE4-BD6C-52B5E929722D}"/>
    <cellStyle name="Porcentagem 8 3 2 4 2" xfId="13637" xr:uid="{2F21F273-5B2D-4E32-8FF3-ACBAE82EBB94}"/>
    <cellStyle name="Porcentagem 8 3 2 4 3" xfId="18996" xr:uid="{B4FAD076-7C52-4A01-81C0-492D4279140C}"/>
    <cellStyle name="Porcentagem 8 3 2 4 4" xfId="23097" xr:uid="{365F8BC9-D7A8-46BE-866C-38F5FC0926A6}"/>
    <cellStyle name="Porcentagem 8 3 2 5" xfId="10323" xr:uid="{E7D26DB7-FCE0-4FF8-863E-A3B9851B8E48}"/>
    <cellStyle name="Porcentagem 8 3 2 6" xfId="16864" xr:uid="{38257F77-3B23-4EF4-8841-E7C901DD5C01}"/>
    <cellStyle name="Porcentagem 8 3 2 7" xfId="21170" xr:uid="{F33F836C-5CC0-425C-AB09-85612B40490E}"/>
    <cellStyle name="Porcentagem 8 3 3" xfId="2429" xr:uid="{8156E6E4-69BD-4B52-81DE-67EA555D97C1}"/>
    <cellStyle name="Porcentagem 8 3 3 2" xfId="3029" xr:uid="{FD1BF010-E196-4765-B210-C0EF97FC5A73}"/>
    <cellStyle name="Porcentagem 8 3 3 2 2" xfId="5852" xr:uid="{E62A07FF-0C80-4453-8A38-EE9F4BDE1FC9}"/>
    <cellStyle name="Porcentagem 8 3 3 2 2 2" xfId="9232" xr:uid="{6D552359-6E8F-4B30-9DBF-C35EAC48B288}"/>
    <cellStyle name="Porcentagem 8 3 3 2 2 2 2" xfId="15940" xr:uid="{AD2DACE8-077A-4DB3-B01C-20202445B63F}"/>
    <cellStyle name="Porcentagem 8 3 3 2 2 2 3" xfId="20369" xr:uid="{E45D241E-8B55-4A23-9DE5-A8D1B7C64F7B}"/>
    <cellStyle name="Porcentagem 8 3 3 2 2 2 4" xfId="24403" xr:uid="{2A9403CB-0FE2-44ED-B1E6-0A39228E32E4}"/>
    <cellStyle name="Porcentagem 8 3 3 2 2 3" xfId="12560" xr:uid="{F204F63B-99E3-40DB-8611-944A080DB44B}"/>
    <cellStyle name="Porcentagem 8 3 3 2 2 4" xfId="18350" xr:uid="{BD3D760A-B593-47C7-8879-A7F4E719A3E8}"/>
    <cellStyle name="Porcentagem 8 3 3 2 2 5" xfId="22475" xr:uid="{572D7962-9828-4070-8D92-A65844062824}"/>
    <cellStyle name="Porcentagem 8 3 3 2 3" xfId="7426" xr:uid="{FA4EB95C-B9E6-4FF7-A3AA-D7D288D64A9F}"/>
    <cellStyle name="Porcentagem 8 3 3 2 3 2" xfId="14134" xr:uid="{CB1BD9C8-88DF-4FC8-AC29-54DEEC79D5F2}"/>
    <cellStyle name="Porcentagem 8 3 3 2 3 3" xfId="19472" xr:uid="{7BE23089-3ABF-4415-AACD-C01212A6AD3E}"/>
    <cellStyle name="Porcentagem 8 3 3 2 3 4" xfId="23572" xr:uid="{07E4F808-9C15-411D-867C-A8BD56B7F62D}"/>
    <cellStyle name="Porcentagem 8 3 3 2 4" xfId="10843" xr:uid="{344CF05F-F063-4DAF-A1F4-E816EDBCEB8B}"/>
    <cellStyle name="Porcentagem 8 3 3 2 5" xfId="17341" xr:uid="{CC479263-B73B-47B0-BDAD-E7D690400AE9}"/>
    <cellStyle name="Porcentagem 8 3 3 2 6" xfId="21645" xr:uid="{D1485EFD-1545-4FD4-AC6A-72C61ACCF845}"/>
    <cellStyle name="Porcentagem 8 3 3 3" xfId="5851" xr:uid="{357858A0-A4DB-431E-A8BA-6E5C197FE12C}"/>
    <cellStyle name="Porcentagem 8 3 3 3 2" xfId="9231" xr:uid="{CE345239-7C30-42B0-B612-B5D3067594EF}"/>
    <cellStyle name="Porcentagem 8 3 3 3 2 2" xfId="15939" xr:uid="{285549C7-86C1-4086-A78B-EF85C17AC842}"/>
    <cellStyle name="Porcentagem 8 3 3 3 2 3" xfId="20368" xr:uid="{C22CD5EF-C10E-4C3E-B673-22BF5C9349BF}"/>
    <cellStyle name="Porcentagem 8 3 3 3 2 4" xfId="24402" xr:uid="{A7715E4F-9459-4EEF-85CF-723666DB397D}"/>
    <cellStyle name="Porcentagem 8 3 3 3 3" xfId="12559" xr:uid="{F8B854AA-3C09-4373-A3C5-A5BC680D68D5}"/>
    <cellStyle name="Porcentagem 8 3 3 3 4" xfId="18349" xr:uid="{0FD62F51-04DD-4135-B8D8-2F5E895F1843}"/>
    <cellStyle name="Porcentagem 8 3 3 3 5" xfId="22474" xr:uid="{39B85566-1665-4EA6-BF71-69F12C7007DB}"/>
    <cellStyle name="Porcentagem 8 3 3 4" xfId="6930" xr:uid="{10DAF3DE-5BD1-471A-B57C-9778ED7A23A3}"/>
    <cellStyle name="Porcentagem 8 3 3 4 2" xfId="13638" xr:uid="{C7FBAACE-6A9D-4B0C-B242-3862C17C9E7B}"/>
    <cellStyle name="Porcentagem 8 3 3 4 3" xfId="18997" xr:uid="{ADF14839-0ED7-43F3-8402-A26836FF9C07}"/>
    <cellStyle name="Porcentagem 8 3 3 4 4" xfId="23098" xr:uid="{3C17F802-3FF3-49CC-B1AC-63653E1FE16E}"/>
    <cellStyle name="Porcentagem 8 3 3 5" xfId="10324" xr:uid="{1EFAFD49-0E5C-4D0E-BF37-23C258BF52B8}"/>
    <cellStyle name="Porcentagem 8 3 3 6" xfId="16865" xr:uid="{FB7C0C20-DE97-44DF-B339-45028CDD8117}"/>
    <cellStyle name="Porcentagem 8 3 3 7" xfId="21171" xr:uid="{756551FA-E8B0-45A4-A3F3-5C86DF267332}"/>
    <cellStyle name="Porcentagem 8 3 4" xfId="2719" xr:uid="{7BF422EF-068E-43D1-B1D7-25B8D1D38C71}"/>
    <cellStyle name="Porcentagem 8 3 4 2" xfId="5853" xr:uid="{DB9245D8-5CA9-4984-9754-A1C953416161}"/>
    <cellStyle name="Porcentagem 8 3 4 2 2" xfId="9233" xr:uid="{4987149D-A0B8-4B39-A409-36D0F2D79DAF}"/>
    <cellStyle name="Porcentagem 8 3 4 2 2 2" xfId="15941" xr:uid="{BD9B24B6-62F2-4ECE-80B5-4526C1C4925F}"/>
    <cellStyle name="Porcentagem 8 3 4 2 2 3" xfId="20370" xr:uid="{691C59F2-558A-4C6F-A21F-7551940F5924}"/>
    <cellStyle name="Porcentagem 8 3 4 2 2 4" xfId="24404" xr:uid="{D9633C13-89B5-4023-B550-66E04AE96834}"/>
    <cellStyle name="Porcentagem 8 3 4 2 3" xfId="12561" xr:uid="{81DB11D5-BBC2-4F86-A9B3-B548F47AC93E}"/>
    <cellStyle name="Porcentagem 8 3 4 2 4" xfId="18351" xr:uid="{394616F5-3F80-4542-A37A-1E6D8CC9F725}"/>
    <cellStyle name="Porcentagem 8 3 4 2 5" xfId="22476" xr:uid="{7E1D89DD-F432-4FE9-82C6-E60A913E046C}"/>
    <cellStyle name="Porcentagem 8 3 4 3" xfId="7118" xr:uid="{E150196B-C909-460F-B7E9-4DDDC2862A0B}"/>
    <cellStyle name="Porcentagem 8 3 4 3 2" xfId="13826" xr:uid="{00E45A9D-DE1D-495A-A725-C2F4364A707C}"/>
    <cellStyle name="Porcentagem 8 3 4 3 3" xfId="19165" xr:uid="{3BA558F7-6F7E-4DA0-BF93-BF906C02B730}"/>
    <cellStyle name="Porcentagem 8 3 4 3 4" xfId="23265" xr:uid="{36E16EBE-03F6-4658-AD01-78B94D90621C}"/>
    <cellStyle name="Porcentagem 8 3 4 4" xfId="10536" xr:uid="{D57B9E6E-1709-4876-83E2-65D7359A83B4}"/>
    <cellStyle name="Porcentagem 8 3 4 5" xfId="17034" xr:uid="{9C8C5DDF-79C4-4FEE-B284-22A84F697CC4}"/>
    <cellStyle name="Porcentagem 8 3 4 6" xfId="21338" xr:uid="{ED2BA7B7-82D9-48FC-B389-BB24B0160769}"/>
    <cellStyle name="Porcentagem 8 3 5" xfId="5848" xr:uid="{D51A816D-E356-4C1B-9D67-8F33272D44F6}"/>
    <cellStyle name="Porcentagem 8 3 5 2" xfId="9228" xr:uid="{01E1B3EB-1A57-436C-A8E0-DD819E0E75A6}"/>
    <cellStyle name="Porcentagem 8 3 5 2 2" xfId="15936" xr:uid="{A2E72552-9332-4D19-814E-DC4122FECB3D}"/>
    <cellStyle name="Porcentagem 8 3 5 2 3" xfId="20365" xr:uid="{5DA32C70-F6FA-47F3-BF9A-0E5B3C57D6CC}"/>
    <cellStyle name="Porcentagem 8 3 5 2 4" xfId="24399" xr:uid="{C6B8725C-66EA-4BA5-B07E-D24CE0DEEA8C}"/>
    <cellStyle name="Porcentagem 8 3 5 3" xfId="12556" xr:uid="{63CA4187-B2B5-4C1F-8F65-1EC039BC63ED}"/>
    <cellStyle name="Porcentagem 8 3 5 4" xfId="18346" xr:uid="{E83845C9-1251-4D4A-BF74-958A6DDE0CB9}"/>
    <cellStyle name="Porcentagem 8 3 5 5" xfId="22471" xr:uid="{8805E20F-C338-4C33-811C-290971C09893}"/>
    <cellStyle name="Porcentagem 8 3 6" xfId="6928" xr:uid="{955743F1-D97F-46BC-99D0-50BC038731E4}"/>
    <cellStyle name="Porcentagem 8 3 6 2" xfId="13636" xr:uid="{488341C2-4E28-4097-8A41-0FF541CC8145}"/>
    <cellStyle name="Porcentagem 8 3 6 3" xfId="18995" xr:uid="{9FDDE38F-DA26-45A0-87E2-AA73225C190E}"/>
    <cellStyle name="Porcentagem 8 3 6 4" xfId="23096" xr:uid="{630C659B-FB4F-47D2-9445-AA56DB7931FA}"/>
    <cellStyle name="Porcentagem 8 3 7" xfId="10322" xr:uid="{DD4CFF14-8FA6-4247-84BA-9A5DE1790711}"/>
    <cellStyle name="Porcentagem 8 3 8" xfId="16863" xr:uid="{75A67AD5-565D-4B36-86D1-ABD90BE4785A}"/>
    <cellStyle name="Porcentagem 8 3 9" xfId="21169" xr:uid="{C6810FE3-7B30-4FD5-A9E3-B2B657F14C73}"/>
    <cellStyle name="Porcentagem 8 4" xfId="2430" xr:uid="{41B3BB86-3652-4B2B-A743-87E1F0B86F28}"/>
    <cellStyle name="Porcentagem 8 4 2" xfId="2793" xr:uid="{4105A7E8-BD72-4736-8B69-4C7CFB11D9C0}"/>
    <cellStyle name="Porcentagem 8 4 2 2" xfId="5855" xr:uid="{F5BE7EE4-9DCE-4812-876B-D040A51B76AE}"/>
    <cellStyle name="Porcentagem 8 4 2 2 2" xfId="9235" xr:uid="{D068016B-31BC-48A6-A4A0-AFDE4543C569}"/>
    <cellStyle name="Porcentagem 8 4 2 2 2 2" xfId="15943" xr:uid="{F3938739-D548-44D4-96FC-D332B1A8E422}"/>
    <cellStyle name="Porcentagem 8 4 2 2 2 3" xfId="20372" xr:uid="{6ABD3967-B60E-46F8-BA7D-31D174AD6C89}"/>
    <cellStyle name="Porcentagem 8 4 2 2 2 4" xfId="24406" xr:uid="{8A785905-CAFC-410A-909D-97D5C391061A}"/>
    <cellStyle name="Porcentagem 8 4 2 2 3" xfId="12563" xr:uid="{1381D3B1-587B-4B14-9D8C-30B1D385B611}"/>
    <cellStyle name="Porcentagem 8 4 2 2 4" xfId="18353" xr:uid="{433E1959-0DA3-47A4-8D5F-F26EEF2BCA55}"/>
    <cellStyle name="Porcentagem 8 4 2 2 5" xfId="22478" xr:uid="{3D76AFE0-3A62-4C94-A467-124504C93F4E}"/>
    <cellStyle name="Porcentagem 8 4 2 3" xfId="7191" xr:uid="{90E4499C-1E91-458D-B011-F70A312A4ED1}"/>
    <cellStyle name="Porcentagem 8 4 2 3 2" xfId="13899" xr:uid="{E463B502-9CBB-44ED-B969-F5D77E2A5CAD}"/>
    <cellStyle name="Porcentagem 8 4 2 3 3" xfId="19238" xr:uid="{3320DF80-91E4-4B71-A522-0E8AE93B7694}"/>
    <cellStyle name="Porcentagem 8 4 2 3 4" xfId="23338" xr:uid="{40361F35-A575-4A02-A5B7-7E7380150147}"/>
    <cellStyle name="Porcentagem 8 4 2 4" xfId="10609" xr:uid="{967B8376-4CA8-4F10-9DAE-9350E0725DB2}"/>
    <cellStyle name="Porcentagem 8 4 2 5" xfId="17107" xr:uid="{76776E90-6887-41F8-A6BF-35F16C0A493F}"/>
    <cellStyle name="Porcentagem 8 4 2 6" xfId="21411" xr:uid="{B6E8DE83-3A24-4C14-8A31-4169F9F3EA04}"/>
    <cellStyle name="Porcentagem 8 4 3" xfId="5854" xr:uid="{C33F871A-BA91-445F-85B8-E7880C1E7BFA}"/>
    <cellStyle name="Porcentagem 8 4 3 2" xfId="9234" xr:uid="{03ADDB1D-5C1E-40D4-A9BD-A49B18FFEB05}"/>
    <cellStyle name="Porcentagem 8 4 3 2 2" xfId="15942" xr:uid="{98F24EDA-847C-4712-8507-76FDA6C26BF8}"/>
    <cellStyle name="Porcentagem 8 4 3 2 3" xfId="20371" xr:uid="{20798CA6-A151-45CD-9D85-1EEB160A507A}"/>
    <cellStyle name="Porcentagem 8 4 3 2 4" xfId="24405" xr:uid="{A0861719-2821-4172-86E7-676FE75BC7E7}"/>
    <cellStyle name="Porcentagem 8 4 3 3" xfId="12562" xr:uid="{2E6F5657-5342-48E0-AFEC-3DF35F95E3AC}"/>
    <cellStyle name="Porcentagem 8 4 3 4" xfId="18352" xr:uid="{8DE11EDB-C130-48DD-9588-3558C945571D}"/>
    <cellStyle name="Porcentagem 8 4 3 5" xfId="22477" xr:uid="{EF904258-E28B-42C7-8C07-0253CBF44FE0}"/>
    <cellStyle name="Porcentagem 8 4 4" xfId="6931" xr:uid="{ABFBC324-5650-46F9-8D94-F81933ECC532}"/>
    <cellStyle name="Porcentagem 8 4 4 2" xfId="13639" xr:uid="{3F077B2F-D3C1-4CEE-B438-43A04CA673C3}"/>
    <cellStyle name="Porcentagem 8 4 4 3" xfId="18998" xr:uid="{3A2248DB-3272-408B-A323-F7203ED5AB7E}"/>
    <cellStyle name="Porcentagem 8 4 4 4" xfId="23099" xr:uid="{52AB3B21-A1AB-41F5-BBBB-E42EDA770027}"/>
    <cellStyle name="Porcentagem 8 4 5" xfId="10325" xr:uid="{94E6F423-119C-41F6-8B9B-2FD4F3803584}"/>
    <cellStyle name="Porcentagem 8 4 6" xfId="16866" xr:uid="{FFD0D18F-D765-47EB-AA90-7C6AE9282ED6}"/>
    <cellStyle name="Porcentagem 8 4 7" xfId="21172" xr:uid="{CE7F24DE-E9B4-4632-A91C-1E6347EBE26A}"/>
    <cellStyle name="Porcentagem 8 5" xfId="2431" xr:uid="{868D4FAB-E4F7-4A99-B38C-C2F7D4E66154}"/>
    <cellStyle name="Porcentagem 8 5 2" xfId="2794" xr:uid="{53046E9B-8B03-4B8B-B3FD-90C366A53D4F}"/>
    <cellStyle name="Porcentagem 8 5 2 2" xfId="5857" xr:uid="{071100CF-2712-41D3-BF1F-B5F51CCB8352}"/>
    <cellStyle name="Porcentagem 8 5 2 2 2" xfId="9237" xr:uid="{B4075653-2FAC-47D3-9E95-7EA006074C26}"/>
    <cellStyle name="Porcentagem 8 5 2 2 2 2" xfId="15945" xr:uid="{B4B64203-02E8-4729-90F6-B583315330A4}"/>
    <cellStyle name="Porcentagem 8 5 2 2 2 3" xfId="20374" xr:uid="{EB5189DD-FEB0-4351-B424-853EB7FBE5E8}"/>
    <cellStyle name="Porcentagem 8 5 2 2 2 4" xfId="24408" xr:uid="{67DCA050-A32A-492F-B9B8-61DE0D9171D3}"/>
    <cellStyle name="Porcentagem 8 5 2 2 3" xfId="12565" xr:uid="{72F685B1-F9D5-4FA7-9EB0-84EBDD238114}"/>
    <cellStyle name="Porcentagem 8 5 2 2 4" xfId="18355" xr:uid="{914B81EB-A94C-4E76-ABB7-927754B8B475}"/>
    <cellStyle name="Porcentagem 8 5 2 2 5" xfId="22480" xr:uid="{A0EE85FF-1F19-490E-831A-235D88C12BD5}"/>
    <cellStyle name="Porcentagem 8 5 2 3" xfId="7192" xr:uid="{3EFFE5BA-C4DC-4F16-86FA-764975733569}"/>
    <cellStyle name="Porcentagem 8 5 2 3 2" xfId="13900" xr:uid="{106A0D8A-D143-47AA-8E8F-374725E6013F}"/>
    <cellStyle name="Porcentagem 8 5 2 3 3" xfId="19239" xr:uid="{E1BCE7B0-26E1-4026-AD4F-088C4C7460FD}"/>
    <cellStyle name="Porcentagem 8 5 2 3 4" xfId="23339" xr:uid="{A9CC1BC4-DEAB-43CA-85F5-8772758E2753}"/>
    <cellStyle name="Porcentagem 8 5 2 4" xfId="10610" xr:uid="{B9E08B80-CCDE-4049-A9C3-F9D849CDC57C}"/>
    <cellStyle name="Porcentagem 8 5 2 5" xfId="17108" xr:uid="{1A6605F1-129C-4DFC-B6FB-DF8701791BE8}"/>
    <cellStyle name="Porcentagem 8 5 2 6" xfId="21412" xr:uid="{9149CB36-17EA-45C5-9613-82DA9ADB29E6}"/>
    <cellStyle name="Porcentagem 8 5 3" xfId="5856" xr:uid="{6AFCAE3C-21CE-4367-8C34-2D1A592B0C1C}"/>
    <cellStyle name="Porcentagem 8 5 3 2" xfId="9236" xr:uid="{294F2D4F-2597-4DD2-884E-FE41F77A45D4}"/>
    <cellStyle name="Porcentagem 8 5 3 2 2" xfId="15944" xr:uid="{2B97FC2F-E513-4A54-A142-23ECB8D43FFC}"/>
    <cellStyle name="Porcentagem 8 5 3 2 3" xfId="20373" xr:uid="{5AAF993A-A355-4E50-B25D-AC472C7FF0E5}"/>
    <cellStyle name="Porcentagem 8 5 3 2 4" xfId="24407" xr:uid="{8CB847C7-78DB-4C78-8806-0296719EE217}"/>
    <cellStyle name="Porcentagem 8 5 3 3" xfId="12564" xr:uid="{CBBD637B-7E3E-4C3E-A022-77C413348BA1}"/>
    <cellStyle name="Porcentagem 8 5 3 4" xfId="18354" xr:uid="{DA0330BD-C98F-4A3C-9DC2-A0D8DB679BD0}"/>
    <cellStyle name="Porcentagem 8 5 3 5" xfId="22479" xr:uid="{75A3B200-2CDE-44C7-B68A-58A0061253A3}"/>
    <cellStyle name="Porcentagem 8 5 4" xfId="6932" xr:uid="{71F54793-D79B-4EC7-8848-416687347C04}"/>
    <cellStyle name="Porcentagem 8 5 4 2" xfId="13640" xr:uid="{6F4D3980-BC97-4897-8C02-42F0A693240C}"/>
    <cellStyle name="Porcentagem 8 5 4 3" xfId="18999" xr:uid="{8ABA64A2-88D8-4B6E-A663-382EE115564D}"/>
    <cellStyle name="Porcentagem 8 5 4 4" xfId="23100" xr:uid="{34C50A59-67D4-473D-83CE-24104A9C60A4}"/>
    <cellStyle name="Porcentagem 8 5 5" xfId="10326" xr:uid="{BF23F346-8C0B-49DA-8545-C206E472B19E}"/>
    <cellStyle name="Porcentagem 8 5 6" xfId="16867" xr:uid="{3565018E-492F-46EE-A55B-D03D02395082}"/>
    <cellStyle name="Porcentagem 8 5 7" xfId="21173" xr:uid="{309F6BFC-A27C-4B3F-9CB9-335D68CA8BA7}"/>
    <cellStyle name="Porcentagem 8 6" xfId="2432" xr:uid="{83C29364-3BC5-4DE6-9CED-13250755FDFA}"/>
    <cellStyle name="Porcentagem 8 6 2" xfId="2852" xr:uid="{24813CB9-CC25-4B0C-8FD4-8B90687C40AD}"/>
    <cellStyle name="Porcentagem 8 6 2 2" xfId="5859" xr:uid="{EEC059C1-30BA-4851-A57A-2253597296A3}"/>
    <cellStyle name="Porcentagem 8 6 2 2 2" xfId="9239" xr:uid="{F4B31105-CAE6-4403-978B-8CAD18CDF94A}"/>
    <cellStyle name="Porcentagem 8 6 2 2 2 2" xfId="15947" xr:uid="{C44B3F8A-CF2F-45D3-861D-26B1199A86CE}"/>
    <cellStyle name="Porcentagem 8 6 2 2 2 3" xfId="20376" xr:uid="{D592CD63-F1DF-4A58-BD1B-EF74430D611F}"/>
    <cellStyle name="Porcentagem 8 6 2 2 2 4" xfId="24410" xr:uid="{1BAC2946-7D66-4B13-B74A-1302C1D43EA5}"/>
    <cellStyle name="Porcentagem 8 6 2 2 3" xfId="12567" xr:uid="{AF7C68BC-C602-4283-B3A8-815DAFED11C0}"/>
    <cellStyle name="Porcentagem 8 6 2 2 4" xfId="18357" xr:uid="{ECF51E72-E3BF-4AC2-A2D3-90BFA67EBFB7}"/>
    <cellStyle name="Porcentagem 8 6 2 2 5" xfId="22482" xr:uid="{34546123-8AE2-4AA4-A91D-2E26ED2F281B}"/>
    <cellStyle name="Porcentagem 8 6 2 3" xfId="7249" xr:uid="{02775D0C-2995-406D-8AE8-79ACDCA8AF63}"/>
    <cellStyle name="Porcentagem 8 6 2 3 2" xfId="13957" xr:uid="{E74E16FA-FE26-46B3-837D-F3969EC11AF8}"/>
    <cellStyle name="Porcentagem 8 6 2 3 3" xfId="19296" xr:uid="{EAFE9DCB-E5FF-47F3-8462-597417316D8D}"/>
    <cellStyle name="Porcentagem 8 6 2 3 4" xfId="23396" xr:uid="{F4FBDD8E-2A74-40E5-9352-011F475B7787}"/>
    <cellStyle name="Porcentagem 8 6 2 4" xfId="10667" xr:uid="{4DC1A592-13E6-4509-9062-61FE9CF1CDB3}"/>
    <cellStyle name="Porcentagem 8 6 2 5" xfId="17165" xr:uid="{AFC8F0CD-CC2A-452E-8FDF-F855568AF08C}"/>
    <cellStyle name="Porcentagem 8 6 2 6" xfId="21469" xr:uid="{252E459D-8B08-471E-956E-6104F50EC195}"/>
    <cellStyle name="Porcentagem 8 6 3" xfId="5858" xr:uid="{1C49C751-6EBC-4A47-B617-F0EF9BE9CC6F}"/>
    <cellStyle name="Porcentagem 8 6 3 2" xfId="9238" xr:uid="{16409A50-EF3E-4525-B0FE-168F7FFB94D9}"/>
    <cellStyle name="Porcentagem 8 6 3 2 2" xfId="15946" xr:uid="{467F01E0-AD9A-4294-8ABB-808CA1F53941}"/>
    <cellStyle name="Porcentagem 8 6 3 2 3" xfId="20375" xr:uid="{5BEDFC8B-F16D-4CC6-860B-D7F2B5CA0D10}"/>
    <cellStyle name="Porcentagem 8 6 3 2 4" xfId="24409" xr:uid="{03CBFF2D-0DCF-4A4D-BE8E-7E04CA6E84A6}"/>
    <cellStyle name="Porcentagem 8 6 3 3" xfId="12566" xr:uid="{21FFE13C-887B-4866-96DB-199A1D21BF7C}"/>
    <cellStyle name="Porcentagem 8 6 3 4" xfId="18356" xr:uid="{71EBDC44-FEE2-40AB-8FC0-D8F035621260}"/>
    <cellStyle name="Porcentagem 8 6 3 5" xfId="22481" xr:uid="{BA44B908-1429-43C2-84B7-2FD2294BC894}"/>
    <cellStyle name="Porcentagem 8 6 4" xfId="6933" xr:uid="{149F548C-E341-46DD-ABB6-EC1225723A4C}"/>
    <cellStyle name="Porcentagem 8 6 4 2" xfId="13641" xr:uid="{845FF017-6D08-4081-8C97-ADC661028851}"/>
    <cellStyle name="Porcentagem 8 6 4 3" xfId="19000" xr:uid="{0D852C1B-A54E-48F9-8A57-11BBED9D5D7A}"/>
    <cellStyle name="Porcentagem 8 6 4 4" xfId="23101" xr:uid="{ACC8E30B-3E14-45EE-B1DB-6FDB14997A5E}"/>
    <cellStyle name="Porcentagem 8 6 5" xfId="10327" xr:uid="{6B70D6D5-1ADD-487D-80C1-CF29CCFC1675}"/>
    <cellStyle name="Porcentagem 8 6 6" xfId="16868" xr:uid="{3D025CBB-D1F8-404C-9B53-14047DB93BE0}"/>
    <cellStyle name="Porcentagem 8 6 7" xfId="21174" xr:uid="{70C3A381-FEBE-43F2-AA7B-08E9A822F28D}"/>
    <cellStyle name="Porcentagem 8 7" xfId="2433" xr:uid="{166FBB1A-B6BC-4F76-BF7E-E631771A98D5}"/>
    <cellStyle name="Porcentagem 8 7 2" xfId="2902" xr:uid="{E4A188C3-9C5F-4651-9CEF-74CA3013DD04}"/>
    <cellStyle name="Porcentagem 8 7 2 2" xfId="5861" xr:uid="{975C98DA-344C-4851-B8F3-B5676EFFBE8F}"/>
    <cellStyle name="Porcentagem 8 7 2 2 2" xfId="9241" xr:uid="{11498E6F-7416-409F-8F42-50D98DCD50A6}"/>
    <cellStyle name="Porcentagem 8 7 2 2 2 2" xfId="15949" xr:uid="{89C3987D-5308-48B0-9CB8-B63735BE850F}"/>
    <cellStyle name="Porcentagem 8 7 2 2 2 3" xfId="20378" xr:uid="{8F61E312-D6D1-4BCC-A22D-6EDB75022084}"/>
    <cellStyle name="Porcentagem 8 7 2 2 2 4" xfId="24412" xr:uid="{11BE6DF1-FF13-4F21-BBC3-D469DA9A3D62}"/>
    <cellStyle name="Porcentagem 8 7 2 2 3" xfId="12569" xr:uid="{1D6A0038-DA91-4977-94C3-FF4BDF78A2F9}"/>
    <cellStyle name="Porcentagem 8 7 2 2 4" xfId="18359" xr:uid="{1314914F-2755-4B12-BB59-725D25F9C46F}"/>
    <cellStyle name="Porcentagem 8 7 2 2 5" xfId="22484" xr:uid="{4B618A9A-DE84-4FF6-808B-59DC6A3395E2}"/>
    <cellStyle name="Porcentagem 8 7 2 3" xfId="7299" xr:uid="{09E66B0C-F575-404A-8F1A-3D2088413CE1}"/>
    <cellStyle name="Porcentagem 8 7 2 3 2" xfId="14007" xr:uid="{C0D2CD78-9F41-466B-920F-2A284554E98C}"/>
    <cellStyle name="Porcentagem 8 7 2 3 3" xfId="19346" xr:uid="{4E4DE087-2325-4373-B4AC-31FA997F981B}"/>
    <cellStyle name="Porcentagem 8 7 2 3 4" xfId="23446" xr:uid="{325CF772-7B86-4570-9EF1-C55429D7453C}"/>
    <cellStyle name="Porcentagem 8 7 2 4" xfId="10717" xr:uid="{9597FADB-7BF7-418F-A319-5A4EF87F54E1}"/>
    <cellStyle name="Porcentagem 8 7 2 5" xfId="17215" xr:uid="{CB487CA8-C841-45C0-A73A-7BD3F3F221CB}"/>
    <cellStyle name="Porcentagem 8 7 2 6" xfId="21519" xr:uid="{83C7BA4F-C1CA-4CA6-AB81-24F2850272EA}"/>
    <cellStyle name="Porcentagem 8 7 3" xfId="5860" xr:uid="{9BBA63FF-53DC-4024-9CB7-C6BA41205EF8}"/>
    <cellStyle name="Porcentagem 8 7 3 2" xfId="9240" xr:uid="{3C2A7764-45B6-4767-8391-C0BCF8E6BCB8}"/>
    <cellStyle name="Porcentagem 8 7 3 2 2" xfId="15948" xr:uid="{A09A3DBB-7D5F-49D0-B20F-8EB0B12D3B05}"/>
    <cellStyle name="Porcentagem 8 7 3 2 3" xfId="20377" xr:uid="{7B16BD30-FC14-40F0-8CB8-39AF3779CFAE}"/>
    <cellStyle name="Porcentagem 8 7 3 2 4" xfId="24411" xr:uid="{D29DA2CA-4F02-4CE8-882B-CBDBD4F813C4}"/>
    <cellStyle name="Porcentagem 8 7 3 3" xfId="12568" xr:uid="{B89055CD-0173-424E-9DEA-DD94CFBCA47A}"/>
    <cellStyle name="Porcentagem 8 7 3 4" xfId="18358" xr:uid="{7A1DBEB7-68DA-4F40-8441-C0E8C98E3A84}"/>
    <cellStyle name="Porcentagem 8 7 3 5" xfId="22483" xr:uid="{AC47B2C8-130A-420E-AE76-F7F5757B563E}"/>
    <cellStyle name="Porcentagem 8 7 4" xfId="6934" xr:uid="{9AF8BCE7-8580-47C0-A3AA-69501142355E}"/>
    <cellStyle name="Porcentagem 8 7 4 2" xfId="13642" xr:uid="{225E8445-BA80-406D-8A3C-43F2D927FB2C}"/>
    <cellStyle name="Porcentagem 8 7 4 3" xfId="19001" xr:uid="{F11FF1CF-FC26-42B3-94D6-C31371FA0989}"/>
    <cellStyle name="Porcentagem 8 7 4 4" xfId="23102" xr:uid="{1709B21A-A83E-4ADC-9823-0E6E6C505477}"/>
    <cellStyle name="Porcentagem 8 7 5" xfId="10328" xr:uid="{BBC9C70F-DB1F-48E5-B0B7-85D858F65173}"/>
    <cellStyle name="Porcentagem 8 7 6" xfId="16869" xr:uid="{04425510-47F5-4B9C-8165-9E016103FFD2}"/>
    <cellStyle name="Porcentagem 8 7 7" xfId="21175" xr:uid="{BBE72BBA-AE41-489E-8401-C073E8A2AB14}"/>
    <cellStyle name="Porcentagem 8 8" xfId="2434" xr:uid="{95DAFA0B-6C4F-4A7F-82F1-3A203C8D1FCB}"/>
    <cellStyle name="Porcentagem 8 8 2" xfId="2981" xr:uid="{9F528A2D-49C4-434A-B76E-E775B17C578B}"/>
    <cellStyle name="Porcentagem 8 8 2 2" xfId="5863" xr:uid="{6A75FA8D-AD36-4B73-86E1-EAE60F09428A}"/>
    <cellStyle name="Porcentagem 8 8 2 2 2" xfId="9243" xr:uid="{7A05BACD-E705-4C16-8465-0BE4CD83EB40}"/>
    <cellStyle name="Porcentagem 8 8 2 2 2 2" xfId="15951" xr:uid="{2372567E-A798-4B93-9247-C50489007E1F}"/>
    <cellStyle name="Porcentagem 8 8 2 2 2 3" xfId="20380" xr:uid="{592DDD3D-2748-46B8-9FAD-1996459012CF}"/>
    <cellStyle name="Porcentagem 8 8 2 2 2 4" xfId="24414" xr:uid="{6C74C0BA-43A2-4AA1-B86D-CE6F2A4A6007}"/>
    <cellStyle name="Porcentagem 8 8 2 2 3" xfId="12571" xr:uid="{088D792D-FB71-41EC-BC0B-87458CABBE63}"/>
    <cellStyle name="Porcentagem 8 8 2 2 4" xfId="18361" xr:uid="{CFB17B94-E04F-47A5-8B0C-74A3551078FB}"/>
    <cellStyle name="Porcentagem 8 8 2 2 5" xfId="22486" xr:uid="{46836EEB-64FF-4A15-BFC5-B9871099B8FC}"/>
    <cellStyle name="Porcentagem 8 8 2 3" xfId="7378" xr:uid="{57569E02-3B3C-4AF9-BA24-412D67408A62}"/>
    <cellStyle name="Porcentagem 8 8 2 3 2" xfId="14086" xr:uid="{C8C24A28-8743-4B5E-BA0A-B07D54B9D146}"/>
    <cellStyle name="Porcentagem 8 8 2 3 3" xfId="19424" xr:uid="{DC02C203-65A9-4D1B-822E-1B9972956B03}"/>
    <cellStyle name="Porcentagem 8 8 2 3 4" xfId="23524" xr:uid="{DD943D84-006E-41AD-B8C9-2DEF9DBD515E}"/>
    <cellStyle name="Porcentagem 8 8 2 4" xfId="10795" xr:uid="{4C8BA071-2436-45F5-A9ED-643623A71EED}"/>
    <cellStyle name="Porcentagem 8 8 2 5" xfId="17293" xr:uid="{476BACE6-6205-43A8-892A-F8C0C65027F9}"/>
    <cellStyle name="Porcentagem 8 8 2 6" xfId="21597" xr:uid="{5C2B2B4F-00B5-4EF6-846C-06869C10C4DF}"/>
    <cellStyle name="Porcentagem 8 8 3" xfId="5862" xr:uid="{99CEB15D-AE4A-4C04-8959-AE21B56A2B70}"/>
    <cellStyle name="Porcentagem 8 8 3 2" xfId="9242" xr:uid="{A320DDCD-47BE-4B91-ADD9-9ED700D8C92C}"/>
    <cellStyle name="Porcentagem 8 8 3 2 2" xfId="15950" xr:uid="{0E9B09B9-1F7D-4C48-AC67-0570A78409EC}"/>
    <cellStyle name="Porcentagem 8 8 3 2 3" xfId="20379" xr:uid="{EA73D0D9-22A1-41FF-A910-ABE357745AA5}"/>
    <cellStyle name="Porcentagem 8 8 3 2 4" xfId="24413" xr:uid="{ADB1AACA-2EA5-466C-A560-452676948C71}"/>
    <cellStyle name="Porcentagem 8 8 3 3" xfId="12570" xr:uid="{A342A86B-3C31-4046-903A-55485442A849}"/>
    <cellStyle name="Porcentagem 8 8 3 4" xfId="18360" xr:uid="{21C6D73F-AB1B-4AB9-876D-C004AA8369D9}"/>
    <cellStyle name="Porcentagem 8 8 3 5" xfId="22485" xr:uid="{A443846B-C37B-42EB-B7B2-68E978DDE40E}"/>
    <cellStyle name="Porcentagem 8 8 4" xfId="6935" xr:uid="{BF35B2AC-B1D0-4E76-9D42-3B30A24DF289}"/>
    <cellStyle name="Porcentagem 8 8 4 2" xfId="13643" xr:uid="{F5969116-99F2-4CD5-A778-9D37B4F26279}"/>
    <cellStyle name="Porcentagem 8 8 4 3" xfId="19002" xr:uid="{93EF0C11-9974-465E-9C1D-A563FB7A7115}"/>
    <cellStyle name="Porcentagem 8 8 4 4" xfId="23103" xr:uid="{DD90318A-1ABD-4422-871A-8269675DCEFF}"/>
    <cellStyle name="Porcentagem 8 8 5" xfId="10329" xr:uid="{C205559D-FDFA-42C2-8F60-558A3E0FB423}"/>
    <cellStyle name="Porcentagem 8 8 6" xfId="16870" xr:uid="{B0E801CC-E279-4BBB-8A13-922EB6DFE4F1}"/>
    <cellStyle name="Porcentagem 8 8 7" xfId="21176" xr:uid="{48C513F5-95EF-41CB-92A0-C32685033FD1}"/>
    <cellStyle name="Porcentagem 8 9" xfId="2669" xr:uid="{533F95B3-9173-4271-A3F3-588A13A22B3C}"/>
    <cellStyle name="Porcentagem 8 9 2" xfId="5864" xr:uid="{9B22E6F2-DBCD-471B-B9EA-BA5CFA8D37BE}"/>
    <cellStyle name="Porcentagem 8 9 2 2" xfId="9244" xr:uid="{F9B38EA6-79B7-4E05-9DEB-32AE1BE06D16}"/>
    <cellStyle name="Porcentagem 8 9 2 2 2" xfId="15952" xr:uid="{457E076D-68CF-4C36-B25D-4297CDF1AB33}"/>
    <cellStyle name="Porcentagem 8 9 2 2 3" xfId="20381" xr:uid="{2C4C09A7-509B-4400-BB6B-07EF9700AF89}"/>
    <cellStyle name="Porcentagem 8 9 2 2 4" xfId="24415" xr:uid="{B14ED4D5-8F2C-45BC-8CEF-A4692D3DF5AB}"/>
    <cellStyle name="Porcentagem 8 9 2 3" xfId="12572" xr:uid="{759C70BD-7C8F-4F2F-8641-4615CBEE7FC7}"/>
    <cellStyle name="Porcentagem 8 9 2 4" xfId="18362" xr:uid="{98CEC8F7-E21D-4D9D-A400-0B428AA1EEDC}"/>
    <cellStyle name="Porcentagem 8 9 2 5" xfId="22487" xr:uid="{432DCC6F-3859-4D9C-B4DC-045CFF688C5B}"/>
    <cellStyle name="Porcentagem 8 9 3" xfId="7070" xr:uid="{EA9E29F6-54B7-4D7F-A0B6-210D9A55E8F3}"/>
    <cellStyle name="Porcentagem 8 9 3 2" xfId="13778" xr:uid="{E1AE5088-F152-4B02-ABFC-7D25FD0CDF6D}"/>
    <cellStyle name="Porcentagem 8 9 3 3" xfId="19117" xr:uid="{8853D4E2-6187-42F7-B56E-0B79C036C2F5}"/>
    <cellStyle name="Porcentagem 8 9 3 4" xfId="23217" xr:uid="{AA62666E-DCAD-4244-A2D3-3ED2B67097AD}"/>
    <cellStyle name="Porcentagem 8 9 4" xfId="10487" xr:uid="{AFEA4E23-4239-43F9-8681-21EB4023AB98}"/>
    <cellStyle name="Porcentagem 8 9 5" xfId="16986" xr:uid="{2936EA79-FE50-46CC-BDD1-DEAC7C35E75B}"/>
    <cellStyle name="Porcentagem 8 9 6" xfId="21290" xr:uid="{765EA8C3-5870-4931-8C9A-A4C605B6CEE9}"/>
    <cellStyle name="Porcentagem 9" xfId="156" xr:uid="{15447AD8-70A0-4A9C-B317-12050CFC099E}"/>
    <cellStyle name="Porcentagem 9 10" xfId="2671" xr:uid="{DA565D4C-1AA9-46AC-8B6C-8D7C6EA6B724}"/>
    <cellStyle name="Porcentagem 9 10 2" xfId="5866" xr:uid="{D388CDC4-FB3D-41FE-8425-876A3E2B4981}"/>
    <cellStyle name="Porcentagem 9 10 2 2" xfId="9246" xr:uid="{39E510CA-990A-4BA3-A156-C29328EC8034}"/>
    <cellStyle name="Porcentagem 9 10 2 2 2" xfId="15954" xr:uid="{3C68BF6A-5267-4A2A-A82C-558EE5606503}"/>
    <cellStyle name="Porcentagem 9 10 2 2 3" xfId="20383" xr:uid="{CC332A73-115B-4875-9E39-E792F8341ABD}"/>
    <cellStyle name="Porcentagem 9 10 2 2 4" xfId="24417" xr:uid="{24771147-E7C7-4D3E-A720-A654F9981F5C}"/>
    <cellStyle name="Porcentagem 9 10 2 3" xfId="12574" xr:uid="{6A20CE34-3F97-4AC7-8E5E-A725A0355CC5}"/>
    <cellStyle name="Porcentagem 9 10 2 4" xfId="18364" xr:uid="{7858ABF4-E6AA-47AF-9F53-EFF37296DC0F}"/>
    <cellStyle name="Porcentagem 9 10 2 5" xfId="22489" xr:uid="{C3BAA273-6099-4E80-9D5B-BD88BC8B2A95}"/>
    <cellStyle name="Porcentagem 9 10 3" xfId="7072" xr:uid="{E85CFEA4-80B2-4CF5-BE50-8697074A11A1}"/>
    <cellStyle name="Porcentagem 9 10 3 2" xfId="13780" xr:uid="{78D988A5-3E1D-4305-B287-B3981E52BF89}"/>
    <cellStyle name="Porcentagem 9 10 3 3" xfId="19119" xr:uid="{3A720A2E-BB45-4045-BC99-849B712E4CDE}"/>
    <cellStyle name="Porcentagem 9 10 3 4" xfId="23219" xr:uid="{23B8201A-D475-49A0-AB67-00D6A8A898CD}"/>
    <cellStyle name="Porcentagem 9 10 4" xfId="10489" xr:uid="{060E61F5-C489-4A28-88B0-F724D40C16D6}"/>
    <cellStyle name="Porcentagem 9 10 5" xfId="16988" xr:uid="{3D79D109-8699-40B0-A6BD-EDFB81DD64F2}"/>
    <cellStyle name="Porcentagem 9 10 6" xfId="21292" xr:uid="{35EA14D7-FD50-44D8-AF70-A8DAAB02A1B4}"/>
    <cellStyle name="Porcentagem 9 11" xfId="5865" xr:uid="{998108B5-788B-4944-81F7-044D9B3E8ACA}"/>
    <cellStyle name="Porcentagem 9 11 2" xfId="9245" xr:uid="{59DEC4EE-AD76-40C7-9399-8551F70452B5}"/>
    <cellStyle name="Porcentagem 9 11 2 2" xfId="15953" xr:uid="{999D2508-B7C8-4FBB-9892-2559A3B4377D}"/>
    <cellStyle name="Porcentagem 9 11 2 3" xfId="20382" xr:uid="{4CAD355E-02E4-4797-9725-403F20FEC606}"/>
    <cellStyle name="Porcentagem 9 11 2 4" xfId="24416" xr:uid="{5D3F913D-53B6-49EF-B78F-B5FFC9CD47D5}"/>
    <cellStyle name="Porcentagem 9 11 3" xfId="12573" xr:uid="{C1758E92-9B9D-4FF8-AC73-A282541BBDE4}"/>
    <cellStyle name="Porcentagem 9 11 4" xfId="18363" xr:uid="{C03F6D66-9DDB-40BD-A4E6-8E4594A9EF1B}"/>
    <cellStyle name="Porcentagem 9 11 5" xfId="22488" xr:uid="{3754D006-709E-4551-A599-821168A442FC}"/>
    <cellStyle name="Porcentagem 9 12" xfId="6303" xr:uid="{7C01CAFC-A8DF-4E20-B76F-0E8E09DE7460}"/>
    <cellStyle name="Porcentagem 9 12 2" xfId="13011" xr:uid="{AE7BAD57-9642-4BAC-BB20-0ADECE60BE60}"/>
    <cellStyle name="Porcentagem 9 12 3" xfId="18644" xr:uid="{363BBB59-F563-4D19-B550-2FB1F9AED6C2}"/>
    <cellStyle name="Porcentagem 9 12 4" xfId="22764" xr:uid="{22FE321F-D77D-40FF-9F1B-D9870AC68A7C}"/>
    <cellStyle name="Porcentagem 9 13" xfId="9541" xr:uid="{4E2CF209-34CF-4B95-9EEF-FDD08C8D9768}"/>
    <cellStyle name="Porcentagem 9 14" xfId="16240" xr:uid="{CC2E0E76-42CD-4E4D-9577-CA32DDE9BEA6}"/>
    <cellStyle name="Porcentagem 9 15" xfId="20837" xr:uid="{461CF69A-1FEA-472D-BF45-940058B59AFE}"/>
    <cellStyle name="Porcentagem 9 2" xfId="157" xr:uid="{F40F4460-9880-42BB-8592-D3BDBA1CA263}"/>
    <cellStyle name="Porcentagem 9 2 10" xfId="5867" xr:uid="{71C35D2A-F5FA-40F4-BF21-C6714335966D}"/>
    <cellStyle name="Porcentagem 9 2 10 2" xfId="9247" xr:uid="{EB1C7F63-C657-4C26-9DA6-3BC39FCDBB41}"/>
    <cellStyle name="Porcentagem 9 2 10 2 2" xfId="15955" xr:uid="{8AA3098C-C485-463C-A012-81DA8ED0F784}"/>
    <cellStyle name="Porcentagem 9 2 10 2 3" xfId="20384" xr:uid="{9A5DB6F5-7E55-45B6-89B9-A530F43CE9B7}"/>
    <cellStyle name="Porcentagem 9 2 10 2 4" xfId="24418" xr:uid="{69819D93-995D-4D49-837C-456FEA3E5601}"/>
    <cellStyle name="Porcentagem 9 2 10 3" xfId="12575" xr:uid="{51256BCD-C0B4-4664-838A-A02FC4EB0373}"/>
    <cellStyle name="Porcentagem 9 2 10 4" xfId="18365" xr:uid="{EFACA197-6537-4450-991E-40D1F2FC4CEF}"/>
    <cellStyle name="Porcentagem 9 2 10 5" xfId="22490" xr:uid="{B1B508C5-C226-4709-9A15-633766059780}"/>
    <cellStyle name="Porcentagem 9 2 11" xfId="6304" xr:uid="{ECC11D5F-0707-473F-9EA5-371F04CCA97B}"/>
    <cellStyle name="Porcentagem 9 2 11 2" xfId="13012" xr:uid="{DCC0A399-DE3C-467F-A739-BCD9B3C22E0B}"/>
    <cellStyle name="Porcentagem 9 2 11 3" xfId="18645" xr:uid="{7A0C5349-B7AC-4D44-B84C-8D7648183C28}"/>
    <cellStyle name="Porcentagem 9 2 11 4" xfId="22765" xr:uid="{B049B284-DBF4-4888-BC93-6E2C83920637}"/>
    <cellStyle name="Porcentagem 9 2 12" xfId="9542" xr:uid="{7FE9E584-14A9-41D3-8E8C-36F43FF66ECD}"/>
    <cellStyle name="Porcentagem 9 2 13" xfId="16241" xr:uid="{F048BDC5-A0A7-44C7-B2B4-C6C420FBBC74}"/>
    <cellStyle name="Porcentagem 9 2 14" xfId="20838" xr:uid="{25ABF959-9A1C-4BF8-89DD-A10DA5A48579}"/>
    <cellStyle name="Porcentagem 9 2 2" xfId="1405" xr:uid="{7065930A-0C05-44B7-ACD0-5A7F886E7117}"/>
    <cellStyle name="Porcentagem 9 2 2 2" xfId="2435" xr:uid="{B7987373-39BC-4C83-941F-A14C2BBBE3E4}"/>
    <cellStyle name="Porcentagem 9 2 2 2 2" xfId="2436" xr:uid="{60408562-BB41-48F0-B222-D64E9E64E7EB}"/>
    <cellStyle name="Porcentagem 9 2 2 2 2 2" xfId="3065" xr:uid="{DA6FCCF4-BAD2-4C39-A378-11F8052AACFD}"/>
    <cellStyle name="Porcentagem 9 2 2 2 2 2 2" xfId="5870" xr:uid="{2EA490D8-E4F7-4814-9C52-0AB2AD492514}"/>
    <cellStyle name="Porcentagem 9 2 2 2 2 2 2 2" xfId="9250" xr:uid="{E15126A2-724F-42EB-BE27-6D1C818D6A63}"/>
    <cellStyle name="Porcentagem 9 2 2 2 2 2 2 2 2" xfId="15958" xr:uid="{52C8342A-8C20-4603-927B-6DC3FD2DAE06}"/>
    <cellStyle name="Porcentagem 9 2 2 2 2 2 2 2 3" xfId="20387" xr:uid="{AC892CF4-D33C-4F62-B379-86589CD46B75}"/>
    <cellStyle name="Porcentagem 9 2 2 2 2 2 2 2 4" xfId="24421" xr:uid="{BBE179E9-CC47-49BD-8D7F-033AA615160A}"/>
    <cellStyle name="Porcentagem 9 2 2 2 2 2 2 3" xfId="12578" xr:uid="{DE25F521-507B-4C69-8C74-CEF061968FBD}"/>
    <cellStyle name="Porcentagem 9 2 2 2 2 2 2 4" xfId="18368" xr:uid="{B408B4B7-18FE-4A4F-AD40-752CADFBA3A2}"/>
    <cellStyle name="Porcentagem 9 2 2 2 2 2 2 5" xfId="22493" xr:uid="{2ADD5D82-C3E9-4297-8DF3-7E2C8B9E2069}"/>
    <cellStyle name="Porcentagem 9 2 2 2 2 2 3" xfId="7462" xr:uid="{4621FE57-FC0E-4225-B5CF-5E0E150F9A3B}"/>
    <cellStyle name="Porcentagem 9 2 2 2 2 2 3 2" xfId="14170" xr:uid="{D970BE8A-CD42-475D-AABA-3471CA0CDB41}"/>
    <cellStyle name="Porcentagem 9 2 2 2 2 2 3 3" xfId="19508" xr:uid="{FB71D7AC-A0E7-4FD9-8CF1-94501603C4C3}"/>
    <cellStyle name="Porcentagem 9 2 2 2 2 2 3 4" xfId="23608" xr:uid="{6CE97DB8-64BD-4D51-AB50-A6B0D59AE78F}"/>
    <cellStyle name="Porcentagem 9 2 2 2 2 2 4" xfId="10879" xr:uid="{2300FFC8-930D-4635-8BCB-55EFC63AB23C}"/>
    <cellStyle name="Porcentagem 9 2 2 2 2 2 5" xfId="17377" xr:uid="{34880127-26AE-4118-A3DD-B2D44E4280BA}"/>
    <cellStyle name="Porcentagem 9 2 2 2 2 2 6" xfId="21681" xr:uid="{E1CB4692-64AE-4594-B126-5551CE0E50B1}"/>
    <cellStyle name="Porcentagem 9 2 2 2 2 3" xfId="5869" xr:uid="{B0AF1BCE-991D-4984-A3B0-9360B9B9C018}"/>
    <cellStyle name="Porcentagem 9 2 2 2 2 3 2" xfId="9249" xr:uid="{9A2E4F80-1B77-453B-A562-017688976F05}"/>
    <cellStyle name="Porcentagem 9 2 2 2 2 3 2 2" xfId="15957" xr:uid="{0468791E-9A0C-4A35-AF04-E7F035F3A3A4}"/>
    <cellStyle name="Porcentagem 9 2 2 2 2 3 2 3" xfId="20386" xr:uid="{1112D6BA-37F0-434B-BA5A-D8BD26220B53}"/>
    <cellStyle name="Porcentagem 9 2 2 2 2 3 2 4" xfId="24420" xr:uid="{6745DD5B-AE96-4ADC-A881-B6097065B6C1}"/>
    <cellStyle name="Porcentagem 9 2 2 2 2 3 3" xfId="12577" xr:uid="{5C9B43E6-6107-4FBD-8B22-EC341CEE27C6}"/>
    <cellStyle name="Porcentagem 9 2 2 2 2 3 4" xfId="18367" xr:uid="{82DD6F34-F2C6-4C87-A295-3D9308798DEF}"/>
    <cellStyle name="Porcentagem 9 2 2 2 2 3 5" xfId="22492" xr:uid="{3983D019-C899-48B3-9F45-8DE2D79CA614}"/>
    <cellStyle name="Porcentagem 9 2 2 2 2 4" xfId="6937" xr:uid="{D3246EA9-65BC-405B-83ED-5A467C8D1FBB}"/>
    <cellStyle name="Porcentagem 9 2 2 2 2 4 2" xfId="13645" xr:uid="{5C35A052-0277-4C02-A0C7-9E57645D6E4B}"/>
    <cellStyle name="Porcentagem 9 2 2 2 2 4 3" xfId="19004" xr:uid="{4F5C20CA-A7B4-4258-92DB-062773DF9076}"/>
    <cellStyle name="Porcentagem 9 2 2 2 2 4 4" xfId="23105" xr:uid="{1F933639-1AAD-4513-8D49-052D5915FB88}"/>
    <cellStyle name="Porcentagem 9 2 2 2 2 5" xfId="10331" xr:uid="{E355393F-A4AF-4608-8249-03CD93592493}"/>
    <cellStyle name="Porcentagem 9 2 2 2 2 6" xfId="16872" xr:uid="{CD56B92F-137D-4E4B-A896-4425F0160DED}"/>
    <cellStyle name="Porcentagem 9 2 2 2 2 7" xfId="21178" xr:uid="{5FE6D252-B457-4BD1-8C7B-4C8819572F82}"/>
    <cellStyle name="Porcentagem 9 2 2 2 3" xfId="2795" xr:uid="{FB30295D-F1AE-4EB2-91BA-E06B1735C002}"/>
    <cellStyle name="Porcentagem 9 2 2 2 3 2" xfId="5871" xr:uid="{31791230-67D4-4622-94CF-8D38A577F30E}"/>
    <cellStyle name="Porcentagem 9 2 2 2 3 2 2" xfId="9251" xr:uid="{B73F3787-68D9-42F2-921B-6FF46655422C}"/>
    <cellStyle name="Porcentagem 9 2 2 2 3 2 2 2" xfId="15959" xr:uid="{2E0854D0-8538-4D39-8F83-40FB72E423C2}"/>
    <cellStyle name="Porcentagem 9 2 2 2 3 2 2 3" xfId="20388" xr:uid="{BE6C15B7-7E22-4B8E-A0E0-4D0FBE7BEB15}"/>
    <cellStyle name="Porcentagem 9 2 2 2 3 2 2 4" xfId="24422" xr:uid="{774BFF5B-51BB-42A6-9590-23978F1ADD51}"/>
    <cellStyle name="Porcentagem 9 2 2 2 3 2 3" xfId="12579" xr:uid="{37D80C39-4058-4975-8402-5096630D3116}"/>
    <cellStyle name="Porcentagem 9 2 2 2 3 2 4" xfId="18369" xr:uid="{E681B8DC-BF2E-4F9D-BE23-17876EC19A5B}"/>
    <cellStyle name="Porcentagem 9 2 2 2 3 2 5" xfId="22494" xr:uid="{C95D4941-10F0-4F01-B922-34C6163C6E8F}"/>
    <cellStyle name="Porcentagem 9 2 2 2 3 3" xfId="7193" xr:uid="{3CC5180C-47CB-435D-99DE-2A1016F220AE}"/>
    <cellStyle name="Porcentagem 9 2 2 2 3 3 2" xfId="13901" xr:uid="{D657F999-2539-446B-BC1D-8BAF6AEECA2D}"/>
    <cellStyle name="Porcentagem 9 2 2 2 3 3 3" xfId="19240" xr:uid="{8FAF593E-497C-4E51-9104-0E6A45891CE2}"/>
    <cellStyle name="Porcentagem 9 2 2 2 3 3 4" xfId="23340" xr:uid="{7453AE88-8FAA-4A3C-84AF-8235A0FC2302}"/>
    <cellStyle name="Porcentagem 9 2 2 2 3 4" xfId="10611" xr:uid="{B0496B0E-4707-4140-8E4B-A9583284976D}"/>
    <cellStyle name="Porcentagem 9 2 2 2 3 5" xfId="17109" xr:uid="{9D1548B2-8D05-4D71-9768-A7CE4CD909AE}"/>
    <cellStyle name="Porcentagem 9 2 2 2 3 6" xfId="21413" xr:uid="{6932D6B2-D859-4949-85A8-516394879AF8}"/>
    <cellStyle name="Porcentagem 9 2 2 2 4" xfId="5868" xr:uid="{4ECB2985-84EF-4B42-8F7D-0DE6AC662E40}"/>
    <cellStyle name="Porcentagem 9 2 2 2 4 2" xfId="9248" xr:uid="{4AA18857-DB99-4235-91C7-6C693CDDE0E1}"/>
    <cellStyle name="Porcentagem 9 2 2 2 4 2 2" xfId="15956" xr:uid="{388D6489-5192-40DB-A826-E99C8EEF0727}"/>
    <cellStyle name="Porcentagem 9 2 2 2 4 2 3" xfId="20385" xr:uid="{FD464007-B474-468B-88F6-707E18A62EF9}"/>
    <cellStyle name="Porcentagem 9 2 2 2 4 2 4" xfId="24419" xr:uid="{21918585-BDC3-457F-89E3-5A94DCEBDDC5}"/>
    <cellStyle name="Porcentagem 9 2 2 2 4 3" xfId="12576" xr:uid="{0E2E9B01-477C-407B-B26B-C6BEFFFEB5C0}"/>
    <cellStyle name="Porcentagem 9 2 2 2 4 4" xfId="18366" xr:uid="{68EE9CAF-E00A-40C5-AF5F-AF52835F0F87}"/>
    <cellStyle name="Porcentagem 9 2 2 2 4 5" xfId="22491" xr:uid="{0E024266-4BFB-4E65-A4D6-1F2BE4904D86}"/>
    <cellStyle name="Porcentagem 9 2 2 2 5" xfId="6936" xr:uid="{57CC7304-7AAD-4382-B273-914FC2E0503A}"/>
    <cellStyle name="Porcentagem 9 2 2 2 5 2" xfId="13644" xr:uid="{F8DB175B-EF93-4F85-A2CA-D0A6B45EB7F0}"/>
    <cellStyle name="Porcentagem 9 2 2 2 5 3" xfId="19003" xr:uid="{F7015BC4-FF2B-4D9B-A364-5BD8612F6F22}"/>
    <cellStyle name="Porcentagem 9 2 2 2 5 4" xfId="23104" xr:uid="{0FE972F6-D659-4C8C-8F07-1B3E74EBA28D}"/>
    <cellStyle name="Porcentagem 9 2 2 2 6" xfId="10330" xr:uid="{D9E031C6-BDD7-44C8-957A-87B8FC65AFE6}"/>
    <cellStyle name="Porcentagem 9 2 2 2 7" xfId="16871" xr:uid="{86961895-112D-41A5-9065-9BEA3D9BD6AF}"/>
    <cellStyle name="Porcentagem 9 2 2 2 8" xfId="21177" xr:uid="{18FA329B-1F31-45CC-B9A3-DB0E2419E642}"/>
    <cellStyle name="Porcentagem 9 2 2 3" xfId="2437" xr:uid="{4240C4B8-B018-4D62-A11A-8612671AB9BE}"/>
    <cellStyle name="Porcentagem 9 2 2 3 2" xfId="2796" xr:uid="{523378C8-BF47-4BFA-AD76-3F1F3E497371}"/>
    <cellStyle name="Porcentagem 9 2 2 3 2 2" xfId="5873" xr:uid="{61001559-75EB-4D7C-AA07-F90385BB935F}"/>
    <cellStyle name="Porcentagem 9 2 2 3 2 2 2" xfId="9253" xr:uid="{F2441B6C-0130-4F3D-988A-EADA8943D3FC}"/>
    <cellStyle name="Porcentagem 9 2 2 3 2 2 2 2" xfId="15961" xr:uid="{DE6B743B-4417-446A-BF00-F1191040709B}"/>
    <cellStyle name="Porcentagem 9 2 2 3 2 2 2 3" xfId="20390" xr:uid="{AD53F5EE-CCB0-455C-85E1-A7B305B12A4D}"/>
    <cellStyle name="Porcentagem 9 2 2 3 2 2 2 4" xfId="24424" xr:uid="{E24A1FB9-7B68-4034-96CA-B04319EE0186}"/>
    <cellStyle name="Porcentagem 9 2 2 3 2 2 3" xfId="12581" xr:uid="{DC174EB4-F506-4358-A270-39FFD9FB03EC}"/>
    <cellStyle name="Porcentagem 9 2 2 3 2 2 4" xfId="18371" xr:uid="{F02C0C87-5DB4-44EE-9915-D87B4FED5385}"/>
    <cellStyle name="Porcentagem 9 2 2 3 2 2 5" xfId="22496" xr:uid="{0B942803-826E-4A0F-AE4A-6F9A7E292ED8}"/>
    <cellStyle name="Porcentagem 9 2 2 3 2 3" xfId="7194" xr:uid="{2C22979A-E97D-4126-BAE6-391EE1759FF2}"/>
    <cellStyle name="Porcentagem 9 2 2 3 2 3 2" xfId="13902" xr:uid="{42CD5381-0A0C-4198-BE8C-5D8DC7125FDE}"/>
    <cellStyle name="Porcentagem 9 2 2 3 2 3 3" xfId="19241" xr:uid="{F75B778A-656E-467A-88B1-4C4C1C012794}"/>
    <cellStyle name="Porcentagem 9 2 2 3 2 3 4" xfId="23341" xr:uid="{1BA7064D-1D29-4827-98DF-5C9074D8071B}"/>
    <cellStyle name="Porcentagem 9 2 2 3 2 4" xfId="10612" xr:uid="{1926EF0E-D5DB-4E1B-B9AF-EC5185C3C2E4}"/>
    <cellStyle name="Porcentagem 9 2 2 3 2 5" xfId="17110" xr:uid="{100F599E-1A1E-4E8E-8C30-48193DE6AC42}"/>
    <cellStyle name="Porcentagem 9 2 2 3 2 6" xfId="21414" xr:uid="{25E0506A-CA34-4CF2-B140-DB0F72A5DF25}"/>
    <cellStyle name="Porcentagem 9 2 2 3 3" xfId="5872" xr:uid="{226E2974-5BF9-4F22-9F44-5A9B9F0915ED}"/>
    <cellStyle name="Porcentagem 9 2 2 3 3 2" xfId="9252" xr:uid="{004D10BE-7E08-4125-8C7A-769FADC18661}"/>
    <cellStyle name="Porcentagem 9 2 2 3 3 2 2" xfId="15960" xr:uid="{8C3E545D-B542-461E-AFC7-4A9102384772}"/>
    <cellStyle name="Porcentagem 9 2 2 3 3 2 3" xfId="20389" xr:uid="{6C320739-DEEB-44A1-9ECE-A19F8DF5AF2B}"/>
    <cellStyle name="Porcentagem 9 2 2 3 3 2 4" xfId="24423" xr:uid="{62CC5BD8-0B7F-4D7D-8E07-44513D0C3167}"/>
    <cellStyle name="Porcentagem 9 2 2 3 3 3" xfId="12580" xr:uid="{33A1338E-ADAB-45E8-9A8C-F6BFED18881C}"/>
    <cellStyle name="Porcentagem 9 2 2 3 3 4" xfId="18370" xr:uid="{6DF32A81-3242-4FFC-AFD5-9205EBF546FB}"/>
    <cellStyle name="Porcentagem 9 2 2 3 3 5" xfId="22495" xr:uid="{17D9388F-C9C8-4E11-975C-93D0096ECD4C}"/>
    <cellStyle name="Porcentagem 9 2 2 3 4" xfId="6938" xr:uid="{CA99BD6A-624B-4DF6-B93E-7767D5E7F14C}"/>
    <cellStyle name="Porcentagem 9 2 2 3 4 2" xfId="13646" xr:uid="{783C0834-1735-4040-8851-F9ABD2704D3C}"/>
    <cellStyle name="Porcentagem 9 2 2 3 4 3" xfId="19005" xr:uid="{E0716781-E234-4F66-A114-45208026D075}"/>
    <cellStyle name="Porcentagem 9 2 2 3 4 4" xfId="23106" xr:uid="{B02564D2-527E-43C2-9B5B-F7E502A8A9E6}"/>
    <cellStyle name="Porcentagem 9 2 2 3 5" xfId="10332" xr:uid="{0BD7F0A1-30C2-4645-919F-26A1F2E06938}"/>
    <cellStyle name="Porcentagem 9 2 2 3 6" xfId="16873" xr:uid="{FC3C0301-69A0-4979-94B6-B39FDDB27818}"/>
    <cellStyle name="Porcentagem 9 2 2 3 7" xfId="21179" xr:uid="{65859021-AEE3-42A5-A906-5B2FEB63A123}"/>
    <cellStyle name="Porcentagem 9 2 2 4" xfId="2438" xr:uid="{F46E3810-58EF-4C70-955A-BDA5EBBA8500}"/>
    <cellStyle name="Porcentagem 9 2 2 4 2" xfId="2877" xr:uid="{6D407618-B59C-4FAE-A245-EC4FA0755559}"/>
    <cellStyle name="Porcentagem 9 2 2 4 2 2" xfId="5875" xr:uid="{91C86F04-822C-45A6-987C-FC13EBE6500E}"/>
    <cellStyle name="Porcentagem 9 2 2 4 2 2 2" xfId="9255" xr:uid="{3278791F-FD87-4E3D-8ADC-EE738E31F943}"/>
    <cellStyle name="Porcentagem 9 2 2 4 2 2 2 2" xfId="15963" xr:uid="{B81BF1F1-1326-48F7-8E6D-34B49DB1AC86}"/>
    <cellStyle name="Porcentagem 9 2 2 4 2 2 2 3" xfId="20392" xr:uid="{339477D8-4716-4B6B-8F04-438F0A0B436B}"/>
    <cellStyle name="Porcentagem 9 2 2 4 2 2 2 4" xfId="24426" xr:uid="{8DC37EC4-C1FD-46BE-81F9-682AFC52D746}"/>
    <cellStyle name="Porcentagem 9 2 2 4 2 2 3" xfId="12583" xr:uid="{80B44255-1445-44FF-A11C-DAE6A310BFB7}"/>
    <cellStyle name="Porcentagem 9 2 2 4 2 2 4" xfId="18373" xr:uid="{9A27D0FE-70D2-4361-BAE7-F882F5B396E3}"/>
    <cellStyle name="Porcentagem 9 2 2 4 2 2 5" xfId="22498" xr:uid="{60B41E95-7E23-4C61-A488-66ACDF01007B}"/>
    <cellStyle name="Porcentagem 9 2 2 4 2 3" xfId="7274" xr:uid="{659389D1-9DF0-41BC-B27A-8B905C397C96}"/>
    <cellStyle name="Porcentagem 9 2 2 4 2 3 2" xfId="13982" xr:uid="{0D5214A0-D824-4A6D-AE09-C2D437F67406}"/>
    <cellStyle name="Porcentagem 9 2 2 4 2 3 3" xfId="19321" xr:uid="{C4E92078-9C48-4BA0-9574-83BF755C621D}"/>
    <cellStyle name="Porcentagem 9 2 2 4 2 3 4" xfId="23421" xr:uid="{B5E33BB9-65E6-4038-B387-698D562F2577}"/>
    <cellStyle name="Porcentagem 9 2 2 4 2 4" xfId="10692" xr:uid="{950A9B73-C2B5-47DD-A9B5-B18174D016FE}"/>
    <cellStyle name="Porcentagem 9 2 2 4 2 5" xfId="17190" xr:uid="{894A8BA5-276E-47A9-8CC6-E1269FE8E72C}"/>
    <cellStyle name="Porcentagem 9 2 2 4 2 6" xfId="21494" xr:uid="{909F9A73-AEAC-4124-8F46-56DDC452CC9F}"/>
    <cellStyle name="Porcentagem 9 2 2 4 3" xfId="5874" xr:uid="{E5697599-20C7-4FDE-A994-D93D52B3B93E}"/>
    <cellStyle name="Porcentagem 9 2 2 4 3 2" xfId="9254" xr:uid="{6A9133E1-1FED-42BC-9D55-11CD4B8DCF80}"/>
    <cellStyle name="Porcentagem 9 2 2 4 3 2 2" xfId="15962" xr:uid="{55734C69-7ADD-437B-9C41-BF9DA71789FD}"/>
    <cellStyle name="Porcentagem 9 2 2 4 3 2 3" xfId="20391" xr:uid="{1221B946-2264-4F64-84FB-5058FE85AB01}"/>
    <cellStyle name="Porcentagem 9 2 2 4 3 2 4" xfId="24425" xr:uid="{F8A9FCF7-541C-4B46-BF49-14C37576ADE4}"/>
    <cellStyle name="Porcentagem 9 2 2 4 3 3" xfId="12582" xr:uid="{D6C90A5B-A587-43CE-BEE2-BFDB78640F49}"/>
    <cellStyle name="Porcentagem 9 2 2 4 3 4" xfId="18372" xr:uid="{BE3DC922-4350-4E2C-955C-519F4A315F49}"/>
    <cellStyle name="Porcentagem 9 2 2 4 3 5" xfId="22497" xr:uid="{9FCEA496-6B0E-4547-AED9-CE471BC61A41}"/>
    <cellStyle name="Porcentagem 9 2 2 4 4" xfId="6939" xr:uid="{708F3469-4092-4512-B616-31362CB1756E}"/>
    <cellStyle name="Porcentagem 9 2 2 4 4 2" xfId="13647" xr:uid="{F591AB79-24CA-4987-9D98-5832BAF4EF39}"/>
    <cellStyle name="Porcentagem 9 2 2 4 4 3" xfId="19006" xr:uid="{3DF1608E-C274-49FE-AB4D-53F586EF8B70}"/>
    <cellStyle name="Porcentagem 9 2 2 4 4 4" xfId="23107" xr:uid="{5C6C554F-E0DB-4B03-9ECD-042A5D779DB1}"/>
    <cellStyle name="Porcentagem 9 2 2 4 5" xfId="10333" xr:uid="{89807516-3299-4405-A5B5-16D383FED754}"/>
    <cellStyle name="Porcentagem 9 2 2 4 6" xfId="16874" xr:uid="{AE08DFB0-509C-4918-820D-82B8AD5B8D26}"/>
    <cellStyle name="Porcentagem 9 2 2 4 7" xfId="21180" xr:uid="{55CF5E96-47AB-4430-8796-F24736D72D35}"/>
    <cellStyle name="Porcentagem 9 2 2 5" xfId="2439" xr:uid="{F13BCEBD-7FBD-45C9-9A5F-276533A6682E}"/>
    <cellStyle name="Porcentagem 9 2 2 5 2" xfId="2927" xr:uid="{6E11189E-9933-4D6F-909A-09659D53138C}"/>
    <cellStyle name="Porcentagem 9 2 2 5 2 2" xfId="5877" xr:uid="{1638AC1C-A094-47CD-BB8B-FC42451E8480}"/>
    <cellStyle name="Porcentagem 9 2 2 5 2 2 2" xfId="9257" xr:uid="{E8BEB8D4-D340-49E1-ACC1-0D03AF17EAFE}"/>
    <cellStyle name="Porcentagem 9 2 2 5 2 2 2 2" xfId="15965" xr:uid="{908A0FAA-29E9-4B2E-A401-2D46AC4CEDBF}"/>
    <cellStyle name="Porcentagem 9 2 2 5 2 2 2 3" xfId="20394" xr:uid="{A72A234E-432B-4EBF-8492-0E124C7852FF}"/>
    <cellStyle name="Porcentagem 9 2 2 5 2 2 2 4" xfId="24428" xr:uid="{E6BDD78F-0DC6-499B-8CF9-D15ADF272642}"/>
    <cellStyle name="Porcentagem 9 2 2 5 2 2 3" xfId="12585" xr:uid="{9E2F8F80-958E-4C53-AF19-6F7D3CE3C315}"/>
    <cellStyle name="Porcentagem 9 2 2 5 2 2 4" xfId="18375" xr:uid="{39E07C12-53B2-4B1C-8F77-92EBF53AAC57}"/>
    <cellStyle name="Porcentagem 9 2 2 5 2 2 5" xfId="22500" xr:uid="{05907763-486F-46B7-825C-22C4E996F112}"/>
    <cellStyle name="Porcentagem 9 2 2 5 2 3" xfId="7324" xr:uid="{C08E857C-4F5E-4B7F-945C-427E6C0C4553}"/>
    <cellStyle name="Porcentagem 9 2 2 5 2 3 2" xfId="14032" xr:uid="{0225E415-6EE0-4BDA-9E8D-54A4BBB50688}"/>
    <cellStyle name="Porcentagem 9 2 2 5 2 3 3" xfId="19371" xr:uid="{5BFDB8D1-A86E-4818-9613-E95FB9378F1A}"/>
    <cellStyle name="Porcentagem 9 2 2 5 2 3 4" xfId="23471" xr:uid="{919E2279-8D57-422C-AC39-EAB63D8FCB68}"/>
    <cellStyle name="Porcentagem 9 2 2 5 2 4" xfId="10742" xr:uid="{FC727681-69DA-416A-A711-CE8A70A20CA0}"/>
    <cellStyle name="Porcentagem 9 2 2 5 2 5" xfId="17240" xr:uid="{559ABDBF-AF7B-4605-8540-0A0C12145FC9}"/>
    <cellStyle name="Porcentagem 9 2 2 5 2 6" xfId="21544" xr:uid="{013F991F-1C72-4221-9254-FECF1FE01018}"/>
    <cellStyle name="Porcentagem 9 2 2 5 3" xfId="5876" xr:uid="{51D790FA-2AB0-4805-8FEF-4F6889A45305}"/>
    <cellStyle name="Porcentagem 9 2 2 5 3 2" xfId="9256" xr:uid="{65810B98-7184-48B1-8946-63BB6988A227}"/>
    <cellStyle name="Porcentagem 9 2 2 5 3 2 2" xfId="15964" xr:uid="{BF7B2A0B-AAD4-4304-ACAD-20F96B915F0F}"/>
    <cellStyle name="Porcentagem 9 2 2 5 3 2 3" xfId="20393" xr:uid="{57FDE34B-C1EE-42CB-9327-A341316F50C4}"/>
    <cellStyle name="Porcentagem 9 2 2 5 3 2 4" xfId="24427" xr:uid="{5115A66D-A033-4CD2-8FCB-5925EC680A7F}"/>
    <cellStyle name="Porcentagem 9 2 2 5 3 3" xfId="12584" xr:uid="{15E2936A-03B1-48A7-81E7-F786227DD34C}"/>
    <cellStyle name="Porcentagem 9 2 2 5 3 4" xfId="18374" xr:uid="{B68816EB-C13D-4441-A80D-473D00D8F450}"/>
    <cellStyle name="Porcentagem 9 2 2 5 3 5" xfId="22499" xr:uid="{CB0F1457-CBC5-4F8F-B5D6-63B860123A70}"/>
    <cellStyle name="Porcentagem 9 2 2 5 4" xfId="6940" xr:uid="{A91A1E81-6CA8-443C-905C-6E411A10613D}"/>
    <cellStyle name="Porcentagem 9 2 2 5 4 2" xfId="13648" xr:uid="{B50877C4-9994-4E42-983E-5A0A41199E3F}"/>
    <cellStyle name="Porcentagem 9 2 2 5 4 3" xfId="19007" xr:uid="{A4DE6A48-FDF6-4A2B-A1D4-9FEBDC77E1D2}"/>
    <cellStyle name="Porcentagem 9 2 2 5 4 4" xfId="23108" xr:uid="{0EBAFF5A-CECE-42E4-9843-F5CFBED0CEDC}"/>
    <cellStyle name="Porcentagem 9 2 2 5 5" xfId="10334" xr:uid="{0949ED83-1393-4564-B769-00C22AEE80A3}"/>
    <cellStyle name="Porcentagem 9 2 2 5 6" xfId="16875" xr:uid="{BA65D69A-31EC-4AA6-B1DD-526CAE4C7C31}"/>
    <cellStyle name="Porcentagem 9 2 2 5 7" xfId="21181" xr:uid="{DD95F2F2-E6B0-45CF-8140-223D7CA95F12}"/>
    <cellStyle name="Porcentagem 9 2 2 6" xfId="2440" xr:uid="{89D792B1-0378-4B8D-92EA-8ECE567DCDE7}"/>
    <cellStyle name="Porcentagem 9 2 2 6 2" xfId="3008" xr:uid="{D72D3175-AC4A-4F10-9157-B3FB1928EBE9}"/>
    <cellStyle name="Porcentagem 9 2 2 6 2 2" xfId="5879" xr:uid="{0C3AF987-45D4-40C4-B85D-18DA297C72E1}"/>
    <cellStyle name="Porcentagem 9 2 2 6 2 2 2" xfId="9259" xr:uid="{DBFFC025-B452-4101-9D35-21D81E0E0C85}"/>
    <cellStyle name="Porcentagem 9 2 2 6 2 2 2 2" xfId="15967" xr:uid="{E3A464C8-4A20-49EC-B69C-2FB3BB54FF43}"/>
    <cellStyle name="Porcentagem 9 2 2 6 2 2 2 3" xfId="20396" xr:uid="{5D78B3AB-8E8A-4CE5-AE6C-1FAFFF84387D}"/>
    <cellStyle name="Porcentagem 9 2 2 6 2 2 2 4" xfId="24430" xr:uid="{0045CF1A-7324-4F50-82D8-5CAE0CD0B76D}"/>
    <cellStyle name="Porcentagem 9 2 2 6 2 2 3" xfId="12587" xr:uid="{5E2F0FE4-0ACE-400E-901E-B53029B9ECD4}"/>
    <cellStyle name="Porcentagem 9 2 2 6 2 2 4" xfId="18377" xr:uid="{9CEA921A-FFA5-46AF-BB84-C6CA3062226B}"/>
    <cellStyle name="Porcentagem 9 2 2 6 2 2 5" xfId="22502" xr:uid="{949FDDC6-E9CD-4C9E-8217-28D664CEEE40}"/>
    <cellStyle name="Porcentagem 9 2 2 6 2 3" xfId="7405" xr:uid="{4FE618DD-768F-433D-8568-977ECE13D3AA}"/>
    <cellStyle name="Porcentagem 9 2 2 6 2 3 2" xfId="14113" xr:uid="{21634A63-DDC1-417B-9EA6-2AC8E2D9DD25}"/>
    <cellStyle name="Porcentagem 9 2 2 6 2 3 3" xfId="19451" xr:uid="{EA7CF08C-15F6-4DB4-8762-3FE776DBF387}"/>
    <cellStyle name="Porcentagem 9 2 2 6 2 3 4" xfId="23551" xr:uid="{2A222121-BC14-4334-AD71-FC1A8C1BE96F}"/>
    <cellStyle name="Porcentagem 9 2 2 6 2 4" xfId="10822" xr:uid="{94BB63B2-F42C-4446-A2E3-E39B5FC4E6D7}"/>
    <cellStyle name="Porcentagem 9 2 2 6 2 5" xfId="17320" xr:uid="{B15CF015-1CB8-4CF5-8BC1-5484FC0A9A00}"/>
    <cellStyle name="Porcentagem 9 2 2 6 2 6" xfId="21624" xr:uid="{BF5D2964-6181-402A-BBD2-9E355B387127}"/>
    <cellStyle name="Porcentagem 9 2 2 6 3" xfId="5878" xr:uid="{34DB5F3C-FF14-48B9-98B7-F0A1EBCB5DBE}"/>
    <cellStyle name="Porcentagem 9 2 2 6 3 2" xfId="9258" xr:uid="{4ADD8A4E-3867-4E33-8870-E66B7A05E7C6}"/>
    <cellStyle name="Porcentagem 9 2 2 6 3 2 2" xfId="15966" xr:uid="{392BD92F-0783-4FC9-B13B-7E15715B16F2}"/>
    <cellStyle name="Porcentagem 9 2 2 6 3 2 3" xfId="20395" xr:uid="{980AFC73-A3F6-4C3C-AD1A-F67E46C579D2}"/>
    <cellStyle name="Porcentagem 9 2 2 6 3 2 4" xfId="24429" xr:uid="{A0A731D5-8A11-4756-A3D0-69320D4487F3}"/>
    <cellStyle name="Porcentagem 9 2 2 6 3 3" xfId="12586" xr:uid="{AD295C1F-47DE-4D61-8178-33C4090B48E4}"/>
    <cellStyle name="Porcentagem 9 2 2 6 3 4" xfId="18376" xr:uid="{5601BEE5-2A73-4DCD-BCF7-C614BC754EE6}"/>
    <cellStyle name="Porcentagem 9 2 2 6 3 5" xfId="22501" xr:uid="{03690139-7106-4094-8243-56930ECB7ABD}"/>
    <cellStyle name="Porcentagem 9 2 2 6 4" xfId="6941" xr:uid="{7681BF56-B51E-416B-862F-6437A5F54959}"/>
    <cellStyle name="Porcentagem 9 2 2 6 4 2" xfId="13649" xr:uid="{E153E57B-7864-4DAB-A203-698C93065637}"/>
    <cellStyle name="Porcentagem 9 2 2 6 4 3" xfId="19008" xr:uid="{53CC37B8-E6C8-4AD3-8055-3A0CC5923D9F}"/>
    <cellStyle name="Porcentagem 9 2 2 6 4 4" xfId="23109" xr:uid="{2B2F928D-F3E4-4999-A4A6-63E265096778}"/>
    <cellStyle name="Porcentagem 9 2 2 6 5" xfId="10335" xr:uid="{B0D4AAC4-A3D3-453F-96B7-2549E662ACDB}"/>
    <cellStyle name="Porcentagem 9 2 2 6 6" xfId="16876" xr:uid="{56FC21CA-5412-433E-BB0F-06FD5FADE543}"/>
    <cellStyle name="Porcentagem 9 2 2 6 7" xfId="21182" xr:uid="{F9827D50-7110-461C-94B2-58E8D19CE983}"/>
    <cellStyle name="Porcentagem 9 2 2 7" xfId="2441" xr:uid="{D64B5427-C134-4870-B9A1-2A35E50E9FF0}"/>
    <cellStyle name="Porcentagem 9 2 2 7 2" xfId="4442" xr:uid="{003A255B-8D4D-4C9D-9F1B-430FD5A3DC1B}"/>
    <cellStyle name="Porcentagem 9 2 2 7 3" xfId="3513" xr:uid="{03CE53DA-57BF-4E26-8682-571D7864117E}"/>
    <cellStyle name="Porcentagem 9 2 2 8" xfId="2697" xr:uid="{019EEE4D-6A91-4B27-86C8-4FDCDC33F3AB}"/>
    <cellStyle name="Porcentagem 9 2 2 8 2" xfId="5880" xr:uid="{3EBF82CF-44E7-4B2F-8EF2-DD9948D19431}"/>
    <cellStyle name="Porcentagem 9 2 2 8 2 2" xfId="9260" xr:uid="{C15CBC87-0072-4CBB-9C8E-3A561BC328BE}"/>
    <cellStyle name="Porcentagem 9 2 2 8 2 2 2" xfId="15968" xr:uid="{E7B830AB-5887-4C6D-81B8-7F74105F5F0B}"/>
    <cellStyle name="Porcentagem 9 2 2 8 2 2 3" xfId="20397" xr:uid="{E7CF860E-269E-48A9-A401-D3603FC233F0}"/>
    <cellStyle name="Porcentagem 9 2 2 8 2 2 4" xfId="24431" xr:uid="{ECC9D27C-78F9-4802-8F88-C28EEB546718}"/>
    <cellStyle name="Porcentagem 9 2 2 8 2 3" xfId="12588" xr:uid="{A368A780-B92D-4D82-8C26-E0C830815AF8}"/>
    <cellStyle name="Porcentagem 9 2 2 8 2 4" xfId="18378" xr:uid="{67CEDBEC-E94E-46B7-B04E-31B422A183CC}"/>
    <cellStyle name="Porcentagem 9 2 2 8 2 5" xfId="22503" xr:uid="{2B664AF6-E896-468E-AA28-4974A0D5DB75}"/>
    <cellStyle name="Porcentagem 9 2 2 8 3" xfId="7097" xr:uid="{7EC132D3-1070-45DB-A7E5-471DBE972BCC}"/>
    <cellStyle name="Porcentagem 9 2 2 8 3 2" xfId="13805" xr:uid="{26FA8EA0-E827-4E60-93F2-03538E08BF90}"/>
    <cellStyle name="Porcentagem 9 2 2 8 3 3" xfId="19144" xr:uid="{63C7694B-4E43-4FCC-BABF-4B8842A85CE5}"/>
    <cellStyle name="Porcentagem 9 2 2 8 3 4" xfId="23244" xr:uid="{804076E5-C8F3-49F6-A48C-1A51D89266C6}"/>
    <cellStyle name="Porcentagem 9 2 2 8 4" xfId="10514" xr:uid="{00FEBC55-5A60-4C6F-90AE-B9406AB24689}"/>
    <cellStyle name="Porcentagem 9 2 2 8 5" xfId="17013" xr:uid="{49E5295C-911E-476C-8AAD-1E294454B34F}"/>
    <cellStyle name="Porcentagem 9 2 2 8 6" xfId="21317" xr:uid="{0DC46A26-8388-4566-980F-BA49B0E5F50B}"/>
    <cellStyle name="Porcentagem 9 2 3" xfId="2442" xr:uid="{87E1825F-EB46-42B8-B197-C0A2F36BEA83}"/>
    <cellStyle name="Porcentagem 9 2 3 2" xfId="2443" xr:uid="{B8719EC9-955E-4413-B2E3-742846ACEEDD}"/>
    <cellStyle name="Porcentagem 9 2 3 2 2" xfId="2797" xr:uid="{BB03F04D-453B-406C-B410-A610362BB741}"/>
    <cellStyle name="Porcentagem 9 2 3 2 2 2" xfId="5883" xr:uid="{BC7C4BB4-0519-4761-9440-2B8F22BCB02E}"/>
    <cellStyle name="Porcentagem 9 2 3 2 2 2 2" xfId="9263" xr:uid="{9E6594EA-D900-4E58-8EC3-23E93176F410}"/>
    <cellStyle name="Porcentagem 9 2 3 2 2 2 2 2" xfId="15971" xr:uid="{0679C731-DFBE-44FE-A7D5-30004CBA456C}"/>
    <cellStyle name="Porcentagem 9 2 3 2 2 2 2 3" xfId="20400" xr:uid="{96DE999A-7158-4012-81D9-078C9FFF951A}"/>
    <cellStyle name="Porcentagem 9 2 3 2 2 2 2 4" xfId="24434" xr:uid="{02DBACE8-32CF-4404-924A-4113457F4A1A}"/>
    <cellStyle name="Porcentagem 9 2 3 2 2 2 3" xfId="12591" xr:uid="{475D807C-DD6F-4273-A1F8-AD56E05277D0}"/>
    <cellStyle name="Porcentagem 9 2 3 2 2 2 4" xfId="18381" xr:uid="{F0C18F90-00B4-45C5-8C41-43F899172013}"/>
    <cellStyle name="Porcentagem 9 2 3 2 2 2 5" xfId="22506" xr:uid="{6CE22B44-9582-4D48-9F96-3CE0BC14D044}"/>
    <cellStyle name="Porcentagem 9 2 3 2 2 3" xfId="7195" xr:uid="{37C43089-20AC-4B96-89D9-86DA9A36463C}"/>
    <cellStyle name="Porcentagem 9 2 3 2 2 3 2" xfId="13903" xr:uid="{3BA42474-BCAB-4F31-84C4-149206968D22}"/>
    <cellStyle name="Porcentagem 9 2 3 2 2 3 3" xfId="19242" xr:uid="{11147AB1-4F9C-4A67-9FDD-64AFB96458BF}"/>
    <cellStyle name="Porcentagem 9 2 3 2 2 3 4" xfId="23342" xr:uid="{7C0D253B-6C89-42F4-A249-5B6C9B07187F}"/>
    <cellStyle name="Porcentagem 9 2 3 2 2 4" xfId="10613" xr:uid="{0A00E0A9-FE25-49A5-8886-316C5E2C1887}"/>
    <cellStyle name="Porcentagem 9 2 3 2 2 5" xfId="17111" xr:uid="{56C149E6-86A7-49AC-AAEA-62696BEC9F23}"/>
    <cellStyle name="Porcentagem 9 2 3 2 2 6" xfId="21415" xr:uid="{CAA92573-480A-4651-9D0A-A22A503820B0}"/>
    <cellStyle name="Porcentagem 9 2 3 2 3" xfId="5882" xr:uid="{CDA433C7-CC21-4CD9-BA30-D77988EB1EA7}"/>
    <cellStyle name="Porcentagem 9 2 3 2 3 2" xfId="9262" xr:uid="{C07C7A02-0017-4C8E-A7F1-693046C0DD4A}"/>
    <cellStyle name="Porcentagem 9 2 3 2 3 2 2" xfId="15970" xr:uid="{AA33076B-5F42-49F9-AC76-40E5F65DED65}"/>
    <cellStyle name="Porcentagem 9 2 3 2 3 2 3" xfId="20399" xr:uid="{FA821992-455F-4E5F-AB08-9D870DAC4AAB}"/>
    <cellStyle name="Porcentagem 9 2 3 2 3 2 4" xfId="24433" xr:uid="{BA2C59CD-0FB7-4290-95C4-4EE8876F01CC}"/>
    <cellStyle name="Porcentagem 9 2 3 2 3 3" xfId="12590" xr:uid="{17322197-C7D2-431E-9EDB-44E88A1A5F0C}"/>
    <cellStyle name="Porcentagem 9 2 3 2 3 4" xfId="18380" xr:uid="{333288FD-29E1-4B09-A022-46760C6B873F}"/>
    <cellStyle name="Porcentagem 9 2 3 2 3 5" xfId="22505" xr:uid="{98B18D92-DB78-4B3B-A4E5-48D631BBFD90}"/>
    <cellStyle name="Porcentagem 9 2 3 2 4" xfId="6943" xr:uid="{EB598BFF-E9B2-4482-9612-4C764E00A702}"/>
    <cellStyle name="Porcentagem 9 2 3 2 4 2" xfId="13651" xr:uid="{9B6FE5CE-E7DF-4678-B470-86095E210770}"/>
    <cellStyle name="Porcentagem 9 2 3 2 4 3" xfId="19010" xr:uid="{B343AB4D-1239-4522-A9BE-4A2072DCB3CB}"/>
    <cellStyle name="Porcentagem 9 2 3 2 4 4" xfId="23111" xr:uid="{9A01DED5-AD6D-4A0A-BAD2-A9029DF2A420}"/>
    <cellStyle name="Porcentagem 9 2 3 2 5" xfId="10337" xr:uid="{9D82B384-388E-4478-8454-7556B555AB6A}"/>
    <cellStyle name="Porcentagem 9 2 3 2 6" xfId="16878" xr:uid="{67C11AF3-DF34-4F81-B5D5-C890E33091F6}"/>
    <cellStyle name="Porcentagem 9 2 3 2 7" xfId="21184" xr:uid="{D26C0BB5-5907-4A3D-A975-4110E8A977E6}"/>
    <cellStyle name="Porcentagem 9 2 3 3" xfId="2444" xr:uid="{37CFF6DF-791C-4653-BDEA-BC776B8429C1}"/>
    <cellStyle name="Porcentagem 9 2 3 3 2" xfId="3034" xr:uid="{3174C562-1663-4E39-BBBC-A0BAD39DC5C9}"/>
    <cellStyle name="Porcentagem 9 2 3 3 2 2" xfId="5885" xr:uid="{F3C3C21F-3900-45F8-BD88-27AC9811F5DD}"/>
    <cellStyle name="Porcentagem 9 2 3 3 2 2 2" xfId="9265" xr:uid="{C1F2327F-82E4-4D2C-AA63-3996D9CC7102}"/>
    <cellStyle name="Porcentagem 9 2 3 3 2 2 2 2" xfId="15973" xr:uid="{95FB3D0B-78B8-4DF1-96C4-5C59E6D0DAED}"/>
    <cellStyle name="Porcentagem 9 2 3 3 2 2 2 3" xfId="20402" xr:uid="{3A6F5EC7-ADD0-408F-9CC5-64A09B1853BD}"/>
    <cellStyle name="Porcentagem 9 2 3 3 2 2 2 4" xfId="24436" xr:uid="{8FA0B49C-F51B-4829-9F07-FFB95B6E4C51}"/>
    <cellStyle name="Porcentagem 9 2 3 3 2 2 3" xfId="12593" xr:uid="{A167F8A8-14A4-413B-93B1-15F544B18BC0}"/>
    <cellStyle name="Porcentagem 9 2 3 3 2 2 4" xfId="18383" xr:uid="{68B8D3DF-3E33-4522-817A-EC76A5ED65D9}"/>
    <cellStyle name="Porcentagem 9 2 3 3 2 2 5" xfId="22508" xr:uid="{0A797BA5-189E-4CB7-92E3-49D6212A8998}"/>
    <cellStyle name="Porcentagem 9 2 3 3 2 3" xfId="7431" xr:uid="{4A47EDAD-6725-4259-AAC9-78825A7FF34F}"/>
    <cellStyle name="Porcentagem 9 2 3 3 2 3 2" xfId="14139" xr:uid="{7D36680F-DAC8-41F9-9B1C-152F66642A93}"/>
    <cellStyle name="Porcentagem 9 2 3 3 2 3 3" xfId="19477" xr:uid="{8507DEB5-DE2A-49A0-AF97-114F8EAD84A5}"/>
    <cellStyle name="Porcentagem 9 2 3 3 2 3 4" xfId="23577" xr:uid="{E3708C45-DDAC-437A-A55B-E7980FCBA5BE}"/>
    <cellStyle name="Porcentagem 9 2 3 3 2 4" xfId="10848" xr:uid="{72FF68E6-5675-4734-93E9-1241A205F434}"/>
    <cellStyle name="Porcentagem 9 2 3 3 2 5" xfId="17346" xr:uid="{DA321F19-4578-4C03-94C3-14FB19A41F0F}"/>
    <cellStyle name="Porcentagem 9 2 3 3 2 6" xfId="21650" xr:uid="{D3187AD4-E20D-404E-B7A5-126BF9702BF5}"/>
    <cellStyle name="Porcentagem 9 2 3 3 3" xfId="5884" xr:uid="{D63CF754-550B-49DC-A342-EB983007F9BA}"/>
    <cellStyle name="Porcentagem 9 2 3 3 3 2" xfId="9264" xr:uid="{FE66FF0A-EFD8-4785-8CC9-255FCB166F02}"/>
    <cellStyle name="Porcentagem 9 2 3 3 3 2 2" xfId="15972" xr:uid="{02A3E774-9AB0-4C74-B827-E8CC218C56EA}"/>
    <cellStyle name="Porcentagem 9 2 3 3 3 2 3" xfId="20401" xr:uid="{C00562C9-9CEA-4A1B-AA31-1EDFD6C36B49}"/>
    <cellStyle name="Porcentagem 9 2 3 3 3 2 4" xfId="24435" xr:uid="{D776FC9E-B9F2-4B07-B224-86CF78517EEF}"/>
    <cellStyle name="Porcentagem 9 2 3 3 3 3" xfId="12592" xr:uid="{81BA8349-4055-47BE-95DB-2C6FD9A89EDC}"/>
    <cellStyle name="Porcentagem 9 2 3 3 3 4" xfId="18382" xr:uid="{2A753E20-B1CA-48BE-9ED7-F4CB9304B896}"/>
    <cellStyle name="Porcentagem 9 2 3 3 3 5" xfId="22507" xr:uid="{6798B1DE-59E8-49A6-B6B1-9D0BB412A089}"/>
    <cellStyle name="Porcentagem 9 2 3 3 4" xfId="6944" xr:uid="{83A4DBDB-4FA9-4DCB-9F9B-CB45F0559C00}"/>
    <cellStyle name="Porcentagem 9 2 3 3 4 2" xfId="13652" xr:uid="{E5D3DEF5-759E-4D7C-8AED-2C5D61EBE713}"/>
    <cellStyle name="Porcentagem 9 2 3 3 4 3" xfId="19011" xr:uid="{60F640CE-BD1F-4B5A-9E7C-44BF21BAD5EF}"/>
    <cellStyle name="Porcentagem 9 2 3 3 4 4" xfId="23112" xr:uid="{7C32C3EF-1D46-4035-B419-927D9F852365}"/>
    <cellStyle name="Porcentagem 9 2 3 3 5" xfId="10338" xr:uid="{4C23CC5E-CBDF-49B1-8EB4-2414507B4869}"/>
    <cellStyle name="Porcentagem 9 2 3 3 6" xfId="16879" xr:uid="{AEEC4925-43FC-4A2B-822A-2BBF44689833}"/>
    <cellStyle name="Porcentagem 9 2 3 3 7" xfId="21185" xr:uid="{82223450-CC1C-45E4-AB74-A825E599A6FD}"/>
    <cellStyle name="Porcentagem 9 2 3 4" xfId="2724" xr:uid="{28B0BEEC-E025-431C-98FA-EB8F7FB62C55}"/>
    <cellStyle name="Porcentagem 9 2 3 4 2" xfId="5886" xr:uid="{9057F3F0-3337-477D-B9AA-F2E6D12F6915}"/>
    <cellStyle name="Porcentagem 9 2 3 4 2 2" xfId="9266" xr:uid="{4CB769FC-0F3C-44E8-ACDC-8FB8C4E487AB}"/>
    <cellStyle name="Porcentagem 9 2 3 4 2 2 2" xfId="15974" xr:uid="{63907D88-2CFC-4156-A259-8A140586F28A}"/>
    <cellStyle name="Porcentagem 9 2 3 4 2 2 3" xfId="20403" xr:uid="{83A6FB59-C855-4242-88ED-D722293F88D3}"/>
    <cellStyle name="Porcentagem 9 2 3 4 2 2 4" xfId="24437" xr:uid="{4D57DD78-D667-4144-BE11-CB14DDABED69}"/>
    <cellStyle name="Porcentagem 9 2 3 4 2 3" xfId="12594" xr:uid="{6D5B3912-D159-48AA-99A6-48EA9952BAFD}"/>
    <cellStyle name="Porcentagem 9 2 3 4 2 4" xfId="18384" xr:uid="{3217720E-F275-438E-B6C3-D8B403AC07DA}"/>
    <cellStyle name="Porcentagem 9 2 3 4 2 5" xfId="22509" xr:uid="{838A07B2-C7C4-4074-ABB3-426740EBA544}"/>
    <cellStyle name="Porcentagem 9 2 3 4 3" xfId="7123" xr:uid="{93AFAB9C-F20F-484C-A19A-2D2C04F33D84}"/>
    <cellStyle name="Porcentagem 9 2 3 4 3 2" xfId="13831" xr:uid="{642674E0-9B37-4D4B-8CD8-6176C661486B}"/>
    <cellStyle name="Porcentagem 9 2 3 4 3 3" xfId="19170" xr:uid="{26CBF512-B9EB-4FC1-ACD6-02F3E2765246}"/>
    <cellStyle name="Porcentagem 9 2 3 4 3 4" xfId="23270" xr:uid="{DF5C8BB8-712E-4224-B552-CDF1054D2F13}"/>
    <cellStyle name="Porcentagem 9 2 3 4 4" xfId="10541" xr:uid="{459E5F3B-17AF-4443-BC69-3CA2BB77DCE8}"/>
    <cellStyle name="Porcentagem 9 2 3 4 5" xfId="17039" xr:uid="{43706CB1-B7D0-40F0-BB20-56DD02656447}"/>
    <cellStyle name="Porcentagem 9 2 3 4 6" xfId="21343" xr:uid="{0641A14E-48F3-4C62-88B8-6367D51095CF}"/>
    <cellStyle name="Porcentagem 9 2 3 5" xfId="5881" xr:uid="{5F9F7F97-A075-446E-9B15-B25433E1DF07}"/>
    <cellStyle name="Porcentagem 9 2 3 5 2" xfId="9261" xr:uid="{E2C3A75F-EF0C-4531-B142-0885429646D8}"/>
    <cellStyle name="Porcentagem 9 2 3 5 2 2" xfId="15969" xr:uid="{E406F151-7D0B-4E49-BD82-2F77FC217DBB}"/>
    <cellStyle name="Porcentagem 9 2 3 5 2 3" xfId="20398" xr:uid="{75D123B8-F036-40E1-AB3E-8139A4B10171}"/>
    <cellStyle name="Porcentagem 9 2 3 5 2 4" xfId="24432" xr:uid="{48446493-7A49-47DE-B6FC-F19528E02C20}"/>
    <cellStyle name="Porcentagem 9 2 3 5 3" xfId="12589" xr:uid="{98851CBC-491B-49CB-AA4A-CC21304C9CD7}"/>
    <cellStyle name="Porcentagem 9 2 3 5 4" xfId="18379" xr:uid="{69731097-55E3-48D6-BD89-96D9BC88026A}"/>
    <cellStyle name="Porcentagem 9 2 3 5 5" xfId="22504" xr:uid="{D6FD8EC4-E49E-4B68-AE8F-38422B64394A}"/>
    <cellStyle name="Porcentagem 9 2 3 6" xfId="6942" xr:uid="{62170D65-42AD-4A44-BA5D-0F63C162AFFA}"/>
    <cellStyle name="Porcentagem 9 2 3 6 2" xfId="13650" xr:uid="{91179DDA-FD3F-43C8-9675-03B148CFE034}"/>
    <cellStyle name="Porcentagem 9 2 3 6 3" xfId="19009" xr:uid="{5B414C99-F5D8-474E-A96E-CD2CF285328F}"/>
    <cellStyle name="Porcentagem 9 2 3 6 4" xfId="23110" xr:uid="{B2AF2A98-2D6E-4D8A-84EB-E83721C629C7}"/>
    <cellStyle name="Porcentagem 9 2 3 7" xfId="10336" xr:uid="{37E8C678-48EB-4D99-93A9-53C8FA07782C}"/>
    <cellStyle name="Porcentagem 9 2 3 8" xfId="16877" xr:uid="{83167E03-579C-440E-B80E-3E884FCF04F2}"/>
    <cellStyle name="Porcentagem 9 2 3 9" xfId="21183" xr:uid="{E12EEC9C-8C2B-41E3-B231-07EC77B53866}"/>
    <cellStyle name="Porcentagem 9 2 4" xfId="2445" xr:uid="{97E4D17D-8516-4557-98EF-9E92EDD3294D}"/>
    <cellStyle name="Porcentagem 9 2 4 2" xfId="2798" xr:uid="{92637884-E793-4DFB-9B94-C877F9B61651}"/>
    <cellStyle name="Porcentagem 9 2 4 2 2" xfId="5888" xr:uid="{03F87AF5-29DE-404A-9B11-227180B20DFB}"/>
    <cellStyle name="Porcentagem 9 2 4 2 2 2" xfId="9268" xr:uid="{D1238DFF-5FC1-4AA3-9557-6770FABE9692}"/>
    <cellStyle name="Porcentagem 9 2 4 2 2 2 2" xfId="15976" xr:uid="{7AB78EC2-3052-4CBB-9C93-9FE03EA72E1A}"/>
    <cellStyle name="Porcentagem 9 2 4 2 2 2 3" xfId="20405" xr:uid="{015D4EB4-611C-4D33-B5AB-64DA8E8CBE63}"/>
    <cellStyle name="Porcentagem 9 2 4 2 2 2 4" xfId="24439" xr:uid="{00492C34-AAC5-4F07-B76C-41893A554346}"/>
    <cellStyle name="Porcentagem 9 2 4 2 2 3" xfId="12596" xr:uid="{1F5C17FA-A5CF-434B-9393-7B8AB611F2D5}"/>
    <cellStyle name="Porcentagem 9 2 4 2 2 4" xfId="18386" xr:uid="{E79DB5A0-7724-4762-B371-B0FE10D5B40F}"/>
    <cellStyle name="Porcentagem 9 2 4 2 2 5" xfId="22511" xr:uid="{3DDC42B2-FC75-4464-A727-683917D73CB0}"/>
    <cellStyle name="Porcentagem 9 2 4 2 3" xfId="7196" xr:uid="{13018E14-1B38-4BED-8651-BDE0A0C77EA6}"/>
    <cellStyle name="Porcentagem 9 2 4 2 3 2" xfId="13904" xr:uid="{28920726-6696-47CC-BD97-95CA516376E7}"/>
    <cellStyle name="Porcentagem 9 2 4 2 3 3" xfId="19243" xr:uid="{B771EADC-8605-471A-AA1F-C729457B0501}"/>
    <cellStyle name="Porcentagem 9 2 4 2 3 4" xfId="23343" xr:uid="{FFB0F98B-BEAD-4662-855D-14C4A1C82A73}"/>
    <cellStyle name="Porcentagem 9 2 4 2 4" xfId="10614" xr:uid="{E8433060-DB1A-4F38-A5E1-BCA8DFC16ABA}"/>
    <cellStyle name="Porcentagem 9 2 4 2 5" xfId="17112" xr:uid="{B76C2AEA-E7F1-441A-A0BB-EB650867734B}"/>
    <cellStyle name="Porcentagem 9 2 4 2 6" xfId="21416" xr:uid="{D42B4779-7BA0-4557-9309-C68DCABF5E70}"/>
    <cellStyle name="Porcentagem 9 2 4 3" xfId="5887" xr:uid="{CA3C6DC8-CE51-4354-946A-EBEA0D337AAA}"/>
    <cellStyle name="Porcentagem 9 2 4 3 2" xfId="9267" xr:uid="{2E7D984C-FC27-4AF7-A42F-D962C417D833}"/>
    <cellStyle name="Porcentagem 9 2 4 3 2 2" xfId="15975" xr:uid="{6A8D3581-D31D-44D4-911D-98218E8BC7C9}"/>
    <cellStyle name="Porcentagem 9 2 4 3 2 3" xfId="20404" xr:uid="{AE0DF850-B97D-4589-91A9-3DF11E8EF460}"/>
    <cellStyle name="Porcentagem 9 2 4 3 2 4" xfId="24438" xr:uid="{6F263D47-C441-4316-9D4A-5FBC6D063542}"/>
    <cellStyle name="Porcentagem 9 2 4 3 3" xfId="12595" xr:uid="{39E879AE-B8D0-42BC-A369-9ADF71CC071F}"/>
    <cellStyle name="Porcentagem 9 2 4 3 4" xfId="18385" xr:uid="{1B88BFA0-3B0F-4796-9470-1DCFA91B3EB7}"/>
    <cellStyle name="Porcentagem 9 2 4 3 5" xfId="22510" xr:uid="{6DD1AF66-9E2F-4216-B066-9659AA2A81A2}"/>
    <cellStyle name="Porcentagem 9 2 4 4" xfId="6945" xr:uid="{7AD81F5A-B291-4338-A849-BAF853766308}"/>
    <cellStyle name="Porcentagem 9 2 4 4 2" xfId="13653" xr:uid="{98DC47C2-0F1E-4005-9C9F-571563E103DA}"/>
    <cellStyle name="Porcentagem 9 2 4 4 3" xfId="19012" xr:uid="{C8314842-2A43-4188-8B43-8605D05E22A4}"/>
    <cellStyle name="Porcentagem 9 2 4 4 4" xfId="23113" xr:uid="{6EB828BB-37F6-4276-9068-A23A61AC733C}"/>
    <cellStyle name="Porcentagem 9 2 4 5" xfId="10339" xr:uid="{711E3C98-0BB6-401F-92EC-C256288DE188}"/>
    <cellStyle name="Porcentagem 9 2 4 6" xfId="16880" xr:uid="{6246D684-DC1A-456F-8231-F67413848A9F}"/>
    <cellStyle name="Porcentagem 9 2 4 7" xfId="21186" xr:uid="{F7480F9B-B68D-4DDC-8309-D3895E866F6B}"/>
    <cellStyle name="Porcentagem 9 2 5" xfId="2446" xr:uid="{D2055417-C08B-44C2-99EA-1B9576B0DC18}"/>
    <cellStyle name="Porcentagem 9 2 5 2" xfId="2799" xr:uid="{B1C83742-6C97-4113-B869-0713A03CC000}"/>
    <cellStyle name="Porcentagem 9 2 5 2 2" xfId="5890" xr:uid="{9D647DE0-B597-4A79-8A98-52E1019FD4EE}"/>
    <cellStyle name="Porcentagem 9 2 5 2 2 2" xfId="9270" xr:uid="{0112B2EB-C1BF-4917-A1B8-9B813525F0EB}"/>
    <cellStyle name="Porcentagem 9 2 5 2 2 2 2" xfId="15978" xr:uid="{977F7709-861E-4CEA-AFE0-C0060FD75207}"/>
    <cellStyle name="Porcentagem 9 2 5 2 2 2 3" xfId="20407" xr:uid="{E8A0D6B5-75A8-464D-AA0A-56C09B0D02F6}"/>
    <cellStyle name="Porcentagem 9 2 5 2 2 2 4" xfId="24441" xr:uid="{F7751F7A-C37F-4297-B927-629795AFE5A0}"/>
    <cellStyle name="Porcentagem 9 2 5 2 2 3" xfId="12598" xr:uid="{F9697557-2D59-4568-9841-514A5FA9F0BE}"/>
    <cellStyle name="Porcentagem 9 2 5 2 2 4" xfId="18388" xr:uid="{F5355FE1-6AF7-47DB-B3BE-4626591BAF5D}"/>
    <cellStyle name="Porcentagem 9 2 5 2 2 5" xfId="22513" xr:uid="{C573B0B0-C2CF-4DC0-BF38-FF03B9E1F419}"/>
    <cellStyle name="Porcentagem 9 2 5 2 3" xfId="7197" xr:uid="{51FD96F0-5935-41FB-8596-A3ED96E1499D}"/>
    <cellStyle name="Porcentagem 9 2 5 2 3 2" xfId="13905" xr:uid="{228B56B2-38BD-4F1B-988B-6B2EF9DA15FD}"/>
    <cellStyle name="Porcentagem 9 2 5 2 3 3" xfId="19244" xr:uid="{82BFFB96-E5F0-4BC5-AF88-94486E1CBA62}"/>
    <cellStyle name="Porcentagem 9 2 5 2 3 4" xfId="23344" xr:uid="{3C9F2E34-2CF8-4EE6-9069-F15A2900AED2}"/>
    <cellStyle name="Porcentagem 9 2 5 2 4" xfId="10615" xr:uid="{E22E0CE0-20DF-436F-AB7E-A12D1F176800}"/>
    <cellStyle name="Porcentagem 9 2 5 2 5" xfId="17113" xr:uid="{6FFBD7AD-EF00-4B1B-98EE-66B637C515B1}"/>
    <cellStyle name="Porcentagem 9 2 5 2 6" xfId="21417" xr:uid="{48342032-E407-4934-9B6E-466E5CC957D3}"/>
    <cellStyle name="Porcentagem 9 2 5 3" xfId="5889" xr:uid="{F1EE5D8E-2948-4C48-8F88-3121356E7825}"/>
    <cellStyle name="Porcentagem 9 2 5 3 2" xfId="9269" xr:uid="{F21E5ABF-D6C4-4405-97F7-6882474B5BDB}"/>
    <cellStyle name="Porcentagem 9 2 5 3 2 2" xfId="15977" xr:uid="{17D09926-C52B-4E0A-8E9D-5CC42A2436F7}"/>
    <cellStyle name="Porcentagem 9 2 5 3 2 3" xfId="20406" xr:uid="{E4B76817-13B4-4A5F-A9D2-11F8403B37C7}"/>
    <cellStyle name="Porcentagem 9 2 5 3 2 4" xfId="24440" xr:uid="{8A44DC87-ADD3-445B-BCE1-DC93050C9112}"/>
    <cellStyle name="Porcentagem 9 2 5 3 3" xfId="12597" xr:uid="{93E11FF6-6CC0-41E7-8223-7668852B129C}"/>
    <cellStyle name="Porcentagem 9 2 5 3 4" xfId="18387" xr:uid="{DB88D2F6-7DAB-4A35-803B-CF925F7BEACB}"/>
    <cellStyle name="Porcentagem 9 2 5 3 5" xfId="22512" xr:uid="{7BE72895-53C3-44D6-B71B-54C117B14693}"/>
    <cellStyle name="Porcentagem 9 2 5 4" xfId="6946" xr:uid="{959D7E95-6BDB-44E6-AC90-6369843C7BC0}"/>
    <cellStyle name="Porcentagem 9 2 5 4 2" xfId="13654" xr:uid="{E5C5FC46-A00C-4065-AF2B-B4A5A20118D1}"/>
    <cellStyle name="Porcentagem 9 2 5 4 3" xfId="19013" xr:uid="{7E0E8023-D663-404D-9FC7-795BEF85FD45}"/>
    <cellStyle name="Porcentagem 9 2 5 4 4" xfId="23114" xr:uid="{702C8A44-32F4-4F68-8F89-177F1542A042}"/>
    <cellStyle name="Porcentagem 9 2 5 5" xfId="10340" xr:uid="{F8374A5E-8F6A-4A3D-9DD0-65CD20C86F29}"/>
    <cellStyle name="Porcentagem 9 2 5 6" xfId="16881" xr:uid="{8E9234CA-ACD0-4B90-8732-43595CEDDE29}"/>
    <cellStyle name="Porcentagem 9 2 5 7" xfId="21187" xr:uid="{B373C3E2-A98E-4F1C-AB01-86A98C1AFEF7}"/>
    <cellStyle name="Porcentagem 9 2 6" xfId="2447" xr:uid="{754E039A-8B1F-4FD6-937A-C53C22EE4964}"/>
    <cellStyle name="Porcentagem 9 2 6 2" xfId="2876" xr:uid="{C895B59C-CD75-4529-BFF1-47E45BBAC683}"/>
    <cellStyle name="Porcentagem 9 2 6 2 2" xfId="5892" xr:uid="{D0A710A9-08AC-43EB-BD83-8D9BEAD6627C}"/>
    <cellStyle name="Porcentagem 9 2 6 2 2 2" xfId="9272" xr:uid="{6DBBDF66-06E0-4234-BDEC-327775200AD2}"/>
    <cellStyle name="Porcentagem 9 2 6 2 2 2 2" xfId="15980" xr:uid="{7ED1BB73-326D-4870-8D87-D00584BB635B}"/>
    <cellStyle name="Porcentagem 9 2 6 2 2 2 3" xfId="20409" xr:uid="{0068FF9A-BA61-4E8E-B51E-F26B6FE508F6}"/>
    <cellStyle name="Porcentagem 9 2 6 2 2 2 4" xfId="24443" xr:uid="{DAF8E72D-9395-419D-B9C0-225650C9F682}"/>
    <cellStyle name="Porcentagem 9 2 6 2 2 3" xfId="12600" xr:uid="{8BEFF655-C7D9-434B-937F-A9CDA180DF44}"/>
    <cellStyle name="Porcentagem 9 2 6 2 2 4" xfId="18390" xr:uid="{A3BE5667-FF06-4586-8377-989C6F307553}"/>
    <cellStyle name="Porcentagem 9 2 6 2 2 5" xfId="22515" xr:uid="{8D86FCA6-1881-4226-98F5-991AD1F646DA}"/>
    <cellStyle name="Porcentagem 9 2 6 2 3" xfId="7273" xr:uid="{49B5C0DE-D8B1-48A0-B44D-5D7BCA0D4D7C}"/>
    <cellStyle name="Porcentagem 9 2 6 2 3 2" xfId="13981" xr:uid="{04A2A1F0-1473-457F-987C-9AFE06263FC1}"/>
    <cellStyle name="Porcentagem 9 2 6 2 3 3" xfId="19320" xr:uid="{E697B249-3F8E-48E7-83BC-8B1CBAB4E02E}"/>
    <cellStyle name="Porcentagem 9 2 6 2 3 4" xfId="23420" xr:uid="{C6FEC9A4-4B4E-4073-B197-382FBF307656}"/>
    <cellStyle name="Porcentagem 9 2 6 2 4" xfId="10691" xr:uid="{904F6D18-61B8-4E50-AACE-7E66578E6D9D}"/>
    <cellStyle name="Porcentagem 9 2 6 2 5" xfId="17189" xr:uid="{EBF3D9BE-D98F-46D3-9758-46621AC83230}"/>
    <cellStyle name="Porcentagem 9 2 6 2 6" xfId="21493" xr:uid="{78597603-193A-4D4D-9417-5A97789C9992}"/>
    <cellStyle name="Porcentagem 9 2 6 3" xfId="5891" xr:uid="{74DC3219-951F-4A10-BFB0-05CD805B6CD5}"/>
    <cellStyle name="Porcentagem 9 2 6 3 2" xfId="9271" xr:uid="{0F506050-B3ED-49FA-B8A4-EE372C521876}"/>
    <cellStyle name="Porcentagem 9 2 6 3 2 2" xfId="15979" xr:uid="{24A27791-2FAE-4C96-9F6B-7F4FE98031C8}"/>
    <cellStyle name="Porcentagem 9 2 6 3 2 3" xfId="20408" xr:uid="{CCE903C5-C2B7-4E73-9E6B-164AF4C3278C}"/>
    <cellStyle name="Porcentagem 9 2 6 3 2 4" xfId="24442" xr:uid="{58C7A2B0-C699-4884-A749-C368C293EC3A}"/>
    <cellStyle name="Porcentagem 9 2 6 3 3" xfId="12599" xr:uid="{CE4885B8-767A-4A09-B6D4-52F380A97AB5}"/>
    <cellStyle name="Porcentagem 9 2 6 3 4" xfId="18389" xr:uid="{3CD51617-6C2F-4A0B-9698-4012ED58E40A}"/>
    <cellStyle name="Porcentagem 9 2 6 3 5" xfId="22514" xr:uid="{E3204CB6-BD28-42F3-9183-B964A87A79AE}"/>
    <cellStyle name="Porcentagem 9 2 6 4" xfId="6947" xr:uid="{551A1657-4C74-4083-B5B1-5EEC8A1A81B7}"/>
    <cellStyle name="Porcentagem 9 2 6 4 2" xfId="13655" xr:uid="{FC8C7346-3994-4F09-943B-6B78BFDBC086}"/>
    <cellStyle name="Porcentagem 9 2 6 4 3" xfId="19014" xr:uid="{347089F3-D458-4766-9102-421F7D3D7312}"/>
    <cellStyle name="Porcentagem 9 2 6 4 4" xfId="23115" xr:uid="{4D4A1F5F-4676-4B5F-B737-0B5AFCA0036D}"/>
    <cellStyle name="Porcentagem 9 2 6 5" xfId="10341" xr:uid="{24925D74-E001-44C3-8568-22E8D4AAF297}"/>
    <cellStyle name="Porcentagem 9 2 6 6" xfId="16882" xr:uid="{35F9611B-537B-4039-824A-A4A59812FB60}"/>
    <cellStyle name="Porcentagem 9 2 6 7" xfId="21188" xr:uid="{1E2C57EC-85B6-43B1-A304-0B0295739B1F}"/>
    <cellStyle name="Porcentagem 9 2 7" xfId="2448" xr:uid="{01711357-76C6-4588-BF70-D27C7C92D495}"/>
    <cellStyle name="Porcentagem 9 2 7 2" xfId="2926" xr:uid="{D6F3CCAD-94C8-43C2-ABAF-9056B64BAFD5}"/>
    <cellStyle name="Porcentagem 9 2 7 2 2" xfId="5894" xr:uid="{79A336FE-8286-4B32-97B0-1BB7644FD954}"/>
    <cellStyle name="Porcentagem 9 2 7 2 2 2" xfId="9274" xr:uid="{E4EF5A3C-1004-468D-8CE5-8DB16B867392}"/>
    <cellStyle name="Porcentagem 9 2 7 2 2 2 2" xfId="15982" xr:uid="{AE148307-A661-4008-B1F0-5545CBA25321}"/>
    <cellStyle name="Porcentagem 9 2 7 2 2 2 3" xfId="20411" xr:uid="{37C2E493-93EE-441C-B81B-B0D037979F47}"/>
    <cellStyle name="Porcentagem 9 2 7 2 2 2 4" xfId="24445" xr:uid="{3BDE89EF-5C44-47AB-95E6-69246B52A789}"/>
    <cellStyle name="Porcentagem 9 2 7 2 2 3" xfId="12602" xr:uid="{8C123607-BE3D-4551-A3D9-1E8733F16A8A}"/>
    <cellStyle name="Porcentagem 9 2 7 2 2 4" xfId="18392" xr:uid="{778B444D-3925-4520-B13B-8D7124D3550F}"/>
    <cellStyle name="Porcentagem 9 2 7 2 2 5" xfId="22517" xr:uid="{33D502E7-454D-4A18-B122-2E0CCEBA223C}"/>
    <cellStyle name="Porcentagem 9 2 7 2 3" xfId="7323" xr:uid="{E23C2940-9948-4B70-80A3-BEC9E15F0247}"/>
    <cellStyle name="Porcentagem 9 2 7 2 3 2" xfId="14031" xr:uid="{2577C47F-742E-4262-8436-3F9F476C2D34}"/>
    <cellStyle name="Porcentagem 9 2 7 2 3 3" xfId="19370" xr:uid="{6679E4AB-C0D0-4559-A38B-0A8AB52B3A7E}"/>
    <cellStyle name="Porcentagem 9 2 7 2 3 4" xfId="23470" xr:uid="{64EDAB39-91C5-43B8-ABD7-15C576BA91A6}"/>
    <cellStyle name="Porcentagem 9 2 7 2 4" xfId="10741" xr:uid="{F149CFBD-F6AF-4DC3-BF6F-51DD39A80070}"/>
    <cellStyle name="Porcentagem 9 2 7 2 5" xfId="17239" xr:uid="{47E33980-BDE2-4433-922C-9AB43299368C}"/>
    <cellStyle name="Porcentagem 9 2 7 2 6" xfId="21543" xr:uid="{D7B05366-ECF4-4E5F-A5DC-C079F4B84890}"/>
    <cellStyle name="Porcentagem 9 2 7 3" xfId="5893" xr:uid="{9B541142-9734-40D6-A5DE-578F5812D797}"/>
    <cellStyle name="Porcentagem 9 2 7 3 2" xfId="9273" xr:uid="{F64CA63B-5BF5-42ED-89D5-C9A9E048B893}"/>
    <cellStyle name="Porcentagem 9 2 7 3 2 2" xfId="15981" xr:uid="{F52EE03A-685F-476F-A88A-4F06176B5674}"/>
    <cellStyle name="Porcentagem 9 2 7 3 2 3" xfId="20410" xr:uid="{8EBF24A8-045B-409C-A4D5-D22C5A0FBCA8}"/>
    <cellStyle name="Porcentagem 9 2 7 3 2 4" xfId="24444" xr:uid="{4C15171B-610D-4707-9EA6-42873F232CDC}"/>
    <cellStyle name="Porcentagem 9 2 7 3 3" xfId="12601" xr:uid="{CBE3ADA8-1FAF-4E3B-B753-4ADEB4820762}"/>
    <cellStyle name="Porcentagem 9 2 7 3 4" xfId="18391" xr:uid="{EED62FFB-41E8-494B-907F-1D0B43E3D855}"/>
    <cellStyle name="Porcentagem 9 2 7 3 5" xfId="22516" xr:uid="{854BF066-1009-4B63-A356-96521B29D547}"/>
    <cellStyle name="Porcentagem 9 2 7 4" xfId="6948" xr:uid="{09AE7881-B5C1-47F4-861D-759C096644A9}"/>
    <cellStyle name="Porcentagem 9 2 7 4 2" xfId="13656" xr:uid="{43B66053-9A11-4F4F-AF8A-B5A3D5F3440A}"/>
    <cellStyle name="Porcentagem 9 2 7 4 3" xfId="19015" xr:uid="{EBF3B85C-47AA-484B-AEC3-48038CAB1FA5}"/>
    <cellStyle name="Porcentagem 9 2 7 4 4" xfId="23116" xr:uid="{1F14C173-30A2-4A74-A9D2-8BE96CEB44A5}"/>
    <cellStyle name="Porcentagem 9 2 7 5" xfId="10342" xr:uid="{31E02AC7-6789-4ED5-ACC1-8419BB1F9E98}"/>
    <cellStyle name="Porcentagem 9 2 7 6" xfId="16883" xr:uid="{1FF194F2-F702-4A93-8F32-F75B3BD5752F}"/>
    <cellStyle name="Porcentagem 9 2 7 7" xfId="21189" xr:uid="{BFF308F2-538B-4DBB-BE51-D3360663FE56}"/>
    <cellStyle name="Porcentagem 9 2 8" xfId="2449" xr:uid="{AF12E3CE-39B7-40B5-AA7A-841734A59692}"/>
    <cellStyle name="Porcentagem 9 2 8 2" xfId="2986" xr:uid="{AE3ADBF5-04E1-4E59-AB5D-74C526BA6E6A}"/>
    <cellStyle name="Porcentagem 9 2 8 2 2" xfId="5896" xr:uid="{DDA6AE99-4170-434D-B064-72278D8B171E}"/>
    <cellStyle name="Porcentagem 9 2 8 2 2 2" xfId="9276" xr:uid="{47B4401D-053B-4F3E-9551-1118550E6BC4}"/>
    <cellStyle name="Porcentagem 9 2 8 2 2 2 2" xfId="15984" xr:uid="{84F18977-9731-4057-B128-B501425D12AD}"/>
    <cellStyle name="Porcentagem 9 2 8 2 2 2 3" xfId="20413" xr:uid="{3BADB7BA-97BB-4E05-8EBD-5C1035819885}"/>
    <cellStyle name="Porcentagem 9 2 8 2 2 2 4" xfId="24447" xr:uid="{C3C81EB3-0FB7-41DD-AA0D-56595C279A95}"/>
    <cellStyle name="Porcentagem 9 2 8 2 2 3" xfId="12604" xr:uid="{E8D3B834-A4C4-4966-A88B-F224816882AA}"/>
    <cellStyle name="Porcentagem 9 2 8 2 2 4" xfId="18394" xr:uid="{C29C7708-5FAD-4B43-B1E6-DFA0A961EC21}"/>
    <cellStyle name="Porcentagem 9 2 8 2 2 5" xfId="22519" xr:uid="{C868FA7D-5DA1-46CF-A86B-9137A1F4DE12}"/>
    <cellStyle name="Porcentagem 9 2 8 2 3" xfId="7383" xr:uid="{7A7451AA-89F3-4331-8168-5509C9D0E8C4}"/>
    <cellStyle name="Porcentagem 9 2 8 2 3 2" xfId="14091" xr:uid="{C4184499-3B4F-4197-80E1-D236F93C58ED}"/>
    <cellStyle name="Porcentagem 9 2 8 2 3 3" xfId="19429" xr:uid="{706A213C-DD96-48BD-A3FB-4D9A5937A46E}"/>
    <cellStyle name="Porcentagem 9 2 8 2 3 4" xfId="23529" xr:uid="{E35A9FB7-D5AD-4C1D-B33A-972D9B658A59}"/>
    <cellStyle name="Porcentagem 9 2 8 2 4" xfId="10800" xr:uid="{C1BA2A0E-3ED2-4CC6-B015-DDA921662147}"/>
    <cellStyle name="Porcentagem 9 2 8 2 5" xfId="17298" xr:uid="{E1919102-E488-4859-9F17-A93DD1EC53A3}"/>
    <cellStyle name="Porcentagem 9 2 8 2 6" xfId="21602" xr:uid="{C1175B85-B7F6-4103-9D0C-468C5B57CFD3}"/>
    <cellStyle name="Porcentagem 9 2 8 3" xfId="5895" xr:uid="{A49A7052-AD1F-4385-A7C1-094C1B58BD11}"/>
    <cellStyle name="Porcentagem 9 2 8 3 2" xfId="9275" xr:uid="{571457A3-92DB-47E5-8B14-36AB3A86C2B4}"/>
    <cellStyle name="Porcentagem 9 2 8 3 2 2" xfId="15983" xr:uid="{76E683A1-B9B1-4528-9619-497E55DDBD4D}"/>
    <cellStyle name="Porcentagem 9 2 8 3 2 3" xfId="20412" xr:uid="{E7AB58B7-E770-4654-A6ED-848A4E933756}"/>
    <cellStyle name="Porcentagem 9 2 8 3 2 4" xfId="24446" xr:uid="{C6A56711-48BD-4CFC-8771-1613548AE2BE}"/>
    <cellStyle name="Porcentagem 9 2 8 3 3" xfId="12603" xr:uid="{3E1436F1-F9CC-4E0F-8146-D8B70A4C851F}"/>
    <cellStyle name="Porcentagem 9 2 8 3 4" xfId="18393" xr:uid="{24D59223-C24A-46A7-A6A0-BDDAF32CA001}"/>
    <cellStyle name="Porcentagem 9 2 8 3 5" xfId="22518" xr:uid="{61875EF1-1A2D-4252-B44D-537160DE8DDE}"/>
    <cellStyle name="Porcentagem 9 2 8 4" xfId="6949" xr:uid="{6D86F51D-9FB9-4E6B-B907-8A2346AB1477}"/>
    <cellStyle name="Porcentagem 9 2 8 4 2" xfId="13657" xr:uid="{D60D5847-1447-4032-8F06-F193F1EB2361}"/>
    <cellStyle name="Porcentagem 9 2 8 4 3" xfId="19016" xr:uid="{82EF912D-22E0-4306-9865-F0D91B475B8D}"/>
    <cellStyle name="Porcentagem 9 2 8 4 4" xfId="23117" xr:uid="{173BE4E8-0A98-4CEE-819D-EB561FB70625}"/>
    <cellStyle name="Porcentagem 9 2 8 5" xfId="10343" xr:uid="{8DFF8278-1FDC-4EFA-9C89-0D8677837BF2}"/>
    <cellStyle name="Porcentagem 9 2 8 6" xfId="16884" xr:uid="{39EF59A8-2583-4D70-984B-D2E594E01CDB}"/>
    <cellStyle name="Porcentagem 9 2 8 7" xfId="21190" xr:uid="{69C3FDDA-41A1-4CCB-89D7-032EB5D47A3D}"/>
    <cellStyle name="Porcentagem 9 2 9" xfId="2675" xr:uid="{B2951A41-A29D-4AAF-B002-1E8EB5E3B204}"/>
    <cellStyle name="Porcentagem 9 2 9 2" xfId="5897" xr:uid="{3319664C-8056-4CA5-87E6-12B8F7B97ED0}"/>
    <cellStyle name="Porcentagem 9 2 9 2 2" xfId="9277" xr:uid="{A36B5732-23A7-412B-BFA9-C27A72DF34AE}"/>
    <cellStyle name="Porcentagem 9 2 9 2 2 2" xfId="15985" xr:uid="{9703E33F-C6EB-4DCB-925F-BE11F3BE8256}"/>
    <cellStyle name="Porcentagem 9 2 9 2 2 3" xfId="20414" xr:uid="{C935869E-FA76-4E18-873D-C18B3207EA5B}"/>
    <cellStyle name="Porcentagem 9 2 9 2 2 4" xfId="24448" xr:uid="{DFEC229C-B403-4434-A48B-841BEBE847D6}"/>
    <cellStyle name="Porcentagem 9 2 9 2 3" xfId="12605" xr:uid="{D69FFDC2-6491-4BB9-9446-C28090F359E5}"/>
    <cellStyle name="Porcentagem 9 2 9 2 4" xfId="18395" xr:uid="{0734D2AA-4933-4525-9C83-FE1661E0BC54}"/>
    <cellStyle name="Porcentagem 9 2 9 2 5" xfId="22520" xr:uid="{75BFD7BF-8CBD-476C-8FDC-1EDF259DE212}"/>
    <cellStyle name="Porcentagem 9 2 9 3" xfId="7075" xr:uid="{9D8B63B4-16EE-475A-852F-1B0B0B5F0AE1}"/>
    <cellStyle name="Porcentagem 9 2 9 3 2" xfId="13783" xr:uid="{05D66E4E-6898-4CB2-ABE0-43B43362E8AC}"/>
    <cellStyle name="Porcentagem 9 2 9 3 3" xfId="19122" xr:uid="{1503A8C8-2C21-4C54-9AC2-643F3B85567C}"/>
    <cellStyle name="Porcentagem 9 2 9 3 4" xfId="23222" xr:uid="{7BAF14FF-77EB-42E5-B093-7FE16158D8EB}"/>
    <cellStyle name="Porcentagem 9 2 9 4" xfId="10492" xr:uid="{95625895-B916-413E-9D02-06311D930529}"/>
    <cellStyle name="Porcentagem 9 2 9 5" xfId="16991" xr:uid="{992B721A-A93E-4BCF-A59F-1C8EA1F80B43}"/>
    <cellStyle name="Porcentagem 9 2 9 6" xfId="21295" xr:uid="{D7EF9865-4404-43BC-90B2-98841BD652A6}"/>
    <cellStyle name="Porcentagem 9 3" xfId="2450" xr:uid="{7AD8E10F-E323-434E-ABEB-4DB46CDE67B2}"/>
    <cellStyle name="Porcentagem 9 3 10" xfId="10344" xr:uid="{2F32FCE0-4FFC-4C2E-88AB-0640144D3B35}"/>
    <cellStyle name="Porcentagem 9 3 11" xfId="16885" xr:uid="{B4D5DBDD-A49C-4C8D-B72A-5C7585748C5B}"/>
    <cellStyle name="Porcentagem 9 3 12" xfId="21191" xr:uid="{A1D6C5C0-A426-4485-A98C-7A9551EFA7FA}"/>
    <cellStyle name="Porcentagem 9 3 2" xfId="2451" xr:uid="{73ACAF5C-9F01-40A2-8B81-47AD12729949}"/>
    <cellStyle name="Porcentagem 9 3 2 2" xfId="2452" xr:uid="{CE4B8C42-B66D-4621-BD4C-9A432007EDBD}"/>
    <cellStyle name="Porcentagem 9 3 2 2 2" xfId="3066" xr:uid="{FB16B8E8-03F3-48A3-A044-5C10F193AD23}"/>
    <cellStyle name="Porcentagem 9 3 2 2 2 2" xfId="5901" xr:uid="{5A182930-0124-419B-98D2-455F9410CD9B}"/>
    <cellStyle name="Porcentagem 9 3 2 2 2 2 2" xfId="9281" xr:uid="{8FEE8959-3349-4F88-9A8F-C9037C2E03BA}"/>
    <cellStyle name="Porcentagem 9 3 2 2 2 2 2 2" xfId="15989" xr:uid="{80670531-C5FE-4D99-9035-F665E568D2B8}"/>
    <cellStyle name="Porcentagem 9 3 2 2 2 2 2 3" xfId="20418" xr:uid="{4B696044-E591-4B4B-9EBC-D60E580F301C}"/>
    <cellStyle name="Porcentagem 9 3 2 2 2 2 2 4" xfId="24452" xr:uid="{A28A4F82-D80F-48E0-A403-AF235FAB9255}"/>
    <cellStyle name="Porcentagem 9 3 2 2 2 2 3" xfId="12609" xr:uid="{C8A73E85-A773-4BB7-A1A1-71A1F069A0FF}"/>
    <cellStyle name="Porcentagem 9 3 2 2 2 2 4" xfId="18399" xr:uid="{CE0F56C7-4AEC-48F4-9BFD-188597AB6A6B}"/>
    <cellStyle name="Porcentagem 9 3 2 2 2 2 5" xfId="22524" xr:uid="{CAF81F2A-D244-4FEF-97A3-5B18495EC872}"/>
    <cellStyle name="Porcentagem 9 3 2 2 2 3" xfId="7463" xr:uid="{FDC2DCBE-06A7-41F1-8E3B-6802C6113D40}"/>
    <cellStyle name="Porcentagem 9 3 2 2 2 3 2" xfId="14171" xr:uid="{76E27F60-09D5-49E2-822E-A70E47D758C8}"/>
    <cellStyle name="Porcentagem 9 3 2 2 2 3 3" xfId="19509" xr:uid="{4BE1B965-0F7D-4E59-9465-8F86EBED2EBF}"/>
    <cellStyle name="Porcentagem 9 3 2 2 2 3 4" xfId="23609" xr:uid="{D9F249C7-A583-41CE-B657-4BD9322CA1DA}"/>
    <cellStyle name="Porcentagem 9 3 2 2 2 4" xfId="10880" xr:uid="{CCE8F769-28BE-43D1-A2E8-3AD45EF79C4B}"/>
    <cellStyle name="Porcentagem 9 3 2 2 2 5" xfId="17378" xr:uid="{2ADB1030-2687-48DA-9FBC-8A7B488BC8B5}"/>
    <cellStyle name="Porcentagem 9 3 2 2 2 6" xfId="21682" xr:uid="{C74F0B1A-1738-4BB6-848B-89FAD2A0FF52}"/>
    <cellStyle name="Porcentagem 9 3 2 2 3" xfId="5900" xr:uid="{64A70BF1-77C5-4EF3-9AE0-D3AA99CCA43A}"/>
    <cellStyle name="Porcentagem 9 3 2 2 3 2" xfId="9280" xr:uid="{2AB257B9-060E-4F83-962D-07BA95D5FFF5}"/>
    <cellStyle name="Porcentagem 9 3 2 2 3 2 2" xfId="15988" xr:uid="{3EAE6FAE-526F-444A-8874-2E74D6D551A1}"/>
    <cellStyle name="Porcentagem 9 3 2 2 3 2 3" xfId="20417" xr:uid="{BAEAD26B-CF92-47C2-A6E9-4533FAA27D14}"/>
    <cellStyle name="Porcentagem 9 3 2 2 3 2 4" xfId="24451" xr:uid="{AD5D8782-E93B-47F3-A368-F2A5C10E0FC2}"/>
    <cellStyle name="Porcentagem 9 3 2 2 3 3" xfId="12608" xr:uid="{18C3A8E7-E24A-4303-BBDF-2B83AB4ED9BA}"/>
    <cellStyle name="Porcentagem 9 3 2 2 3 4" xfId="18398" xr:uid="{E3C352B7-7B7F-4D42-B751-8B3268C7DCEE}"/>
    <cellStyle name="Porcentagem 9 3 2 2 3 5" xfId="22523" xr:uid="{01967362-5885-4F32-8C5A-1FEF53BA2EE0}"/>
    <cellStyle name="Porcentagem 9 3 2 2 4" xfId="6952" xr:uid="{66E0BD10-D495-44C6-9045-FBB406B46A18}"/>
    <cellStyle name="Porcentagem 9 3 2 2 4 2" xfId="13660" xr:uid="{76BF7AAE-2F34-40B3-9468-CBD49244AE32}"/>
    <cellStyle name="Porcentagem 9 3 2 2 4 3" xfId="19019" xr:uid="{69D843A9-35D1-4F74-86D9-3353D8D5BFAF}"/>
    <cellStyle name="Porcentagem 9 3 2 2 4 4" xfId="23120" xr:uid="{9F4771CC-DB00-4B27-A15A-2CC175CFF733}"/>
    <cellStyle name="Porcentagem 9 3 2 2 5" xfId="10346" xr:uid="{E2501B68-71D4-44B1-992D-5770E0773501}"/>
    <cellStyle name="Porcentagem 9 3 2 2 6" xfId="16887" xr:uid="{508B622A-27D7-4517-98B5-64FD18882D6A}"/>
    <cellStyle name="Porcentagem 9 3 2 2 7" xfId="21193" xr:uid="{F9098121-F0C7-4B73-8F2F-169A877E6FCA}"/>
    <cellStyle name="Porcentagem 9 3 2 3" xfId="2800" xr:uid="{0231238D-E935-4534-A419-ABD154D191C0}"/>
    <cellStyle name="Porcentagem 9 3 2 3 2" xfId="5902" xr:uid="{BC8C6854-40ED-43CF-AB23-C4A452B9BF60}"/>
    <cellStyle name="Porcentagem 9 3 2 3 2 2" xfId="9282" xr:uid="{496D8573-D248-452E-85D8-94E9E4912321}"/>
    <cellStyle name="Porcentagem 9 3 2 3 2 2 2" xfId="15990" xr:uid="{06D2FB24-431C-4E01-9FBB-6BE06AC64E91}"/>
    <cellStyle name="Porcentagem 9 3 2 3 2 2 3" xfId="20419" xr:uid="{6E8F25D0-AD0D-4F48-B71F-F5584E3D1A40}"/>
    <cellStyle name="Porcentagem 9 3 2 3 2 2 4" xfId="24453" xr:uid="{C3FE88AD-D7D6-43A4-BC21-538F12E3213E}"/>
    <cellStyle name="Porcentagem 9 3 2 3 2 3" xfId="12610" xr:uid="{5AFAA541-F027-4C8E-BF19-37D02C561C72}"/>
    <cellStyle name="Porcentagem 9 3 2 3 2 4" xfId="18400" xr:uid="{59265521-0FF7-49E8-8D0E-1E735FE96054}"/>
    <cellStyle name="Porcentagem 9 3 2 3 2 5" xfId="22525" xr:uid="{EF01762B-4D20-4578-989C-E230201AC2CF}"/>
    <cellStyle name="Porcentagem 9 3 2 3 3" xfId="7198" xr:uid="{1C7CFFAB-1121-4413-8CE0-4DBD460AECA2}"/>
    <cellStyle name="Porcentagem 9 3 2 3 3 2" xfId="13906" xr:uid="{AE7D9327-2805-498F-B345-B9EB2693755A}"/>
    <cellStyle name="Porcentagem 9 3 2 3 3 3" xfId="19245" xr:uid="{39786000-C7C5-4581-AD21-9928FE9002D2}"/>
    <cellStyle name="Porcentagem 9 3 2 3 3 4" xfId="23345" xr:uid="{033A106C-2C20-47DD-B849-6FADB58C0637}"/>
    <cellStyle name="Porcentagem 9 3 2 3 4" xfId="10616" xr:uid="{62B997D0-05BB-44FA-9827-54FD79F25EBF}"/>
    <cellStyle name="Porcentagem 9 3 2 3 5" xfId="17114" xr:uid="{844F7C17-CEC0-4EBA-83DF-3B27245AC689}"/>
    <cellStyle name="Porcentagem 9 3 2 3 6" xfId="21418" xr:uid="{C4E0E3B7-FD17-4BC3-B51A-25C35B7D4851}"/>
    <cellStyle name="Porcentagem 9 3 2 4" xfId="5899" xr:uid="{C014F90C-8564-45E6-AD38-C62ECDDFCAB9}"/>
    <cellStyle name="Porcentagem 9 3 2 4 2" xfId="9279" xr:uid="{012FA0AF-3D6E-47DD-8CCB-A58FA905B3E1}"/>
    <cellStyle name="Porcentagem 9 3 2 4 2 2" xfId="15987" xr:uid="{52C97675-5640-46B1-BC03-37433D9A0FB1}"/>
    <cellStyle name="Porcentagem 9 3 2 4 2 3" xfId="20416" xr:uid="{B05F2F13-61EF-4264-82D2-57025CCFB8C5}"/>
    <cellStyle name="Porcentagem 9 3 2 4 2 4" xfId="24450" xr:uid="{FFDEBD2B-D2EB-4FC1-BA4D-2CCB36F1322D}"/>
    <cellStyle name="Porcentagem 9 3 2 4 3" xfId="12607" xr:uid="{E32AA36E-86B2-4FFC-A4D2-8BD0AF440587}"/>
    <cellStyle name="Porcentagem 9 3 2 4 4" xfId="18397" xr:uid="{19CABCFD-C879-4398-BCDA-6687DCC1185D}"/>
    <cellStyle name="Porcentagem 9 3 2 4 5" xfId="22522" xr:uid="{D2A0E88C-BE10-4DBF-A016-B13609392CE3}"/>
    <cellStyle name="Porcentagem 9 3 2 5" xfId="6951" xr:uid="{1FB0F75C-9AFE-4B51-A9BB-C0A3CD7D83BA}"/>
    <cellStyle name="Porcentagem 9 3 2 5 2" xfId="13659" xr:uid="{66B9BE60-DCA1-4F98-ABC4-E2A2FE59B7D2}"/>
    <cellStyle name="Porcentagem 9 3 2 5 3" xfId="19018" xr:uid="{F3EC73D4-7C71-4C81-A7EB-98B03E8156C5}"/>
    <cellStyle name="Porcentagem 9 3 2 5 4" xfId="23119" xr:uid="{128F77A5-CC94-4341-A1F4-CA8B0597FD97}"/>
    <cellStyle name="Porcentagem 9 3 2 6" xfId="10345" xr:uid="{D4EA92D7-EAC1-4325-803B-CCE65CBC65D9}"/>
    <cellStyle name="Porcentagem 9 3 2 7" xfId="16886" xr:uid="{CFB7623C-9DBB-4EE7-BD52-276EA0181BBB}"/>
    <cellStyle name="Porcentagem 9 3 2 8" xfId="21192" xr:uid="{C05D7269-7C72-40EF-B182-6A7741374A17}"/>
    <cellStyle name="Porcentagem 9 3 3" xfId="2453" xr:uid="{3F6264DA-74DA-4FAE-B5ED-1D68C6F6AAEB}"/>
    <cellStyle name="Porcentagem 9 3 3 2" xfId="2801" xr:uid="{23D04B16-6897-4F61-BA9B-0B130C1C508A}"/>
    <cellStyle name="Porcentagem 9 3 3 2 2" xfId="5904" xr:uid="{6C27BA69-4701-4141-A64B-F4BB12BA00A5}"/>
    <cellStyle name="Porcentagem 9 3 3 2 2 2" xfId="9284" xr:uid="{D5F68ACB-D39E-4146-B639-4C974C56B669}"/>
    <cellStyle name="Porcentagem 9 3 3 2 2 2 2" xfId="15992" xr:uid="{2BB47D0A-7FAD-4A78-BE8C-FE12478121CA}"/>
    <cellStyle name="Porcentagem 9 3 3 2 2 2 3" xfId="20421" xr:uid="{1F4002F4-8BD2-4D00-B788-3EB453972F9E}"/>
    <cellStyle name="Porcentagem 9 3 3 2 2 2 4" xfId="24455" xr:uid="{E247312F-2B59-47FB-88FB-5221B20327CD}"/>
    <cellStyle name="Porcentagem 9 3 3 2 2 3" xfId="12612" xr:uid="{67F67F24-4D9B-452E-B636-4A574CED87D9}"/>
    <cellStyle name="Porcentagem 9 3 3 2 2 4" xfId="18402" xr:uid="{0F7BFCA6-2C44-4327-B277-387E7A57509F}"/>
    <cellStyle name="Porcentagem 9 3 3 2 2 5" xfId="22527" xr:uid="{A7E35334-7B56-4A9A-907D-4B9B5EC36DF2}"/>
    <cellStyle name="Porcentagem 9 3 3 2 3" xfId="7199" xr:uid="{C9F83E9F-3F68-41E0-9B56-F6163BCD3813}"/>
    <cellStyle name="Porcentagem 9 3 3 2 3 2" xfId="13907" xr:uid="{0ED10F98-2059-4753-B118-C6214321233F}"/>
    <cellStyle name="Porcentagem 9 3 3 2 3 3" xfId="19246" xr:uid="{D2BD3C51-4AED-4F2C-8DE9-E6D14DB77EDE}"/>
    <cellStyle name="Porcentagem 9 3 3 2 3 4" xfId="23346" xr:uid="{11F7C332-328A-42ED-B1FF-CDC41F9FACE2}"/>
    <cellStyle name="Porcentagem 9 3 3 2 4" xfId="10617" xr:uid="{52E661A0-761D-4453-8958-46355720C254}"/>
    <cellStyle name="Porcentagem 9 3 3 2 5" xfId="17115" xr:uid="{C93A0DD8-0011-4C2C-A5D7-A79F9D9860B6}"/>
    <cellStyle name="Porcentagem 9 3 3 2 6" xfId="21419" xr:uid="{957792BD-3B7F-4358-A0E2-B8C357E666F1}"/>
    <cellStyle name="Porcentagem 9 3 3 3" xfId="5903" xr:uid="{9B86A636-FC0B-44D9-98A1-AD909FA7668B}"/>
    <cellStyle name="Porcentagem 9 3 3 3 2" xfId="9283" xr:uid="{E371A8B6-710F-4E6E-80BC-6E8104747802}"/>
    <cellStyle name="Porcentagem 9 3 3 3 2 2" xfId="15991" xr:uid="{26298E8B-595F-48C4-BAB8-51C525DC7A4E}"/>
    <cellStyle name="Porcentagem 9 3 3 3 2 3" xfId="20420" xr:uid="{6F482A24-85AA-4AD7-9219-6B4AFDA010FE}"/>
    <cellStyle name="Porcentagem 9 3 3 3 2 4" xfId="24454" xr:uid="{6262B38C-869C-41C7-B845-9A1A3A488668}"/>
    <cellStyle name="Porcentagem 9 3 3 3 3" xfId="12611" xr:uid="{3FE8D5CD-954C-497A-84E3-797DDD005EDB}"/>
    <cellStyle name="Porcentagem 9 3 3 3 4" xfId="18401" xr:uid="{343B6D52-74C3-45CB-B893-4181FA8BA15F}"/>
    <cellStyle name="Porcentagem 9 3 3 3 5" xfId="22526" xr:uid="{360AACBB-F94A-4BD4-8FA5-68434753C40B}"/>
    <cellStyle name="Porcentagem 9 3 3 4" xfId="6953" xr:uid="{3C3B452E-35DE-4E0C-AF9C-84853579BCE1}"/>
    <cellStyle name="Porcentagem 9 3 3 4 2" xfId="13661" xr:uid="{AB3AD630-F00C-40E1-86F3-8FE6152866B9}"/>
    <cellStyle name="Porcentagem 9 3 3 4 3" xfId="19020" xr:uid="{018313B2-CE22-41C4-9C46-A5F19FE32F18}"/>
    <cellStyle name="Porcentagem 9 3 3 4 4" xfId="23121" xr:uid="{44A55CE3-885A-4790-816B-5BF426CDFA5D}"/>
    <cellStyle name="Porcentagem 9 3 3 5" xfId="10347" xr:uid="{044DB1D2-D434-4A2C-98DC-6B09E00B8692}"/>
    <cellStyle name="Porcentagem 9 3 3 6" xfId="16888" xr:uid="{6D702174-CC58-4097-9961-97B7975ED511}"/>
    <cellStyle name="Porcentagem 9 3 3 7" xfId="21194" xr:uid="{684491F4-7D1A-401E-8AD2-8CCEEC1202DE}"/>
    <cellStyle name="Porcentagem 9 3 4" xfId="2454" xr:uid="{69476B0F-0032-4B23-99E5-A53EF0939802}"/>
    <cellStyle name="Porcentagem 9 3 4 2" xfId="2878" xr:uid="{AB706B43-702C-4470-9097-83C22EBD71E0}"/>
    <cellStyle name="Porcentagem 9 3 4 2 2" xfId="5906" xr:uid="{7E1DF5EB-5E07-4D8D-A91E-1F39CE8DC158}"/>
    <cellStyle name="Porcentagem 9 3 4 2 2 2" xfId="9286" xr:uid="{449F3D1C-54F9-4B1F-A37D-F8C23C2E4F85}"/>
    <cellStyle name="Porcentagem 9 3 4 2 2 2 2" xfId="15994" xr:uid="{3999A2E2-8682-4DB2-B2A0-34AE69C9E450}"/>
    <cellStyle name="Porcentagem 9 3 4 2 2 2 3" xfId="20423" xr:uid="{58904865-30A9-4CEC-A970-CC8CE5A58F1B}"/>
    <cellStyle name="Porcentagem 9 3 4 2 2 2 4" xfId="24457" xr:uid="{527260C8-ABC0-474A-8B27-6D221045FB8A}"/>
    <cellStyle name="Porcentagem 9 3 4 2 2 3" xfId="12614" xr:uid="{A0D884A1-CE84-45AF-8F59-DF7785259DFD}"/>
    <cellStyle name="Porcentagem 9 3 4 2 2 4" xfId="18404" xr:uid="{A2CF7588-0EA5-453E-B813-BD599D4158B6}"/>
    <cellStyle name="Porcentagem 9 3 4 2 2 5" xfId="22529" xr:uid="{CA60FFD3-6BCB-4683-8F90-5125D072224B}"/>
    <cellStyle name="Porcentagem 9 3 4 2 3" xfId="7275" xr:uid="{BA4904A8-6E95-4A5A-B9DC-22F4E5168774}"/>
    <cellStyle name="Porcentagem 9 3 4 2 3 2" xfId="13983" xr:uid="{E3E402F2-F2A7-428A-8ADF-06890AE2B129}"/>
    <cellStyle name="Porcentagem 9 3 4 2 3 3" xfId="19322" xr:uid="{EA38D17F-F5DC-4275-B581-D2127A22184C}"/>
    <cellStyle name="Porcentagem 9 3 4 2 3 4" xfId="23422" xr:uid="{D31B6D8B-9025-4DE3-9A0B-C1276F349971}"/>
    <cellStyle name="Porcentagem 9 3 4 2 4" xfId="10693" xr:uid="{29E2AC6E-B3CC-418E-A499-8690EC5E465B}"/>
    <cellStyle name="Porcentagem 9 3 4 2 5" xfId="17191" xr:uid="{ED6FC766-6B96-430C-9BA9-6E256ED2DB42}"/>
    <cellStyle name="Porcentagem 9 3 4 2 6" xfId="21495" xr:uid="{C276F2BD-7834-4927-A3AA-D0532320D1E6}"/>
    <cellStyle name="Porcentagem 9 3 4 3" xfId="5905" xr:uid="{667F6D11-67E5-4384-9CB1-F51005BF45FD}"/>
    <cellStyle name="Porcentagem 9 3 4 3 2" xfId="9285" xr:uid="{6200B970-4824-4E9C-9F68-49FCFD34F9EA}"/>
    <cellStyle name="Porcentagem 9 3 4 3 2 2" xfId="15993" xr:uid="{384E0A25-17F3-4CF9-9C75-8C28DD8F89AB}"/>
    <cellStyle name="Porcentagem 9 3 4 3 2 3" xfId="20422" xr:uid="{4B9C4487-3BB2-48FB-9E13-7C0CE96993E5}"/>
    <cellStyle name="Porcentagem 9 3 4 3 2 4" xfId="24456" xr:uid="{5E818689-3138-429E-8A63-AB64453CC26B}"/>
    <cellStyle name="Porcentagem 9 3 4 3 3" xfId="12613" xr:uid="{CC6DC951-78F5-4F33-9D8A-FA073CAFFD56}"/>
    <cellStyle name="Porcentagem 9 3 4 3 4" xfId="18403" xr:uid="{7D84397F-6213-4A74-85CE-7DEDB1F6DAAF}"/>
    <cellStyle name="Porcentagem 9 3 4 3 5" xfId="22528" xr:uid="{28B6D9F5-064A-45D6-ACF3-E2174B278511}"/>
    <cellStyle name="Porcentagem 9 3 4 4" xfId="6954" xr:uid="{D17BC94D-2818-4DFC-9672-2D1538E85C27}"/>
    <cellStyle name="Porcentagem 9 3 4 4 2" xfId="13662" xr:uid="{FEC80142-B6DF-4034-9E3C-6F80F451E3B1}"/>
    <cellStyle name="Porcentagem 9 3 4 4 3" xfId="19021" xr:uid="{26A0A369-93F9-4E3E-845C-F596A8DB7D28}"/>
    <cellStyle name="Porcentagem 9 3 4 4 4" xfId="23122" xr:uid="{B8AEFA29-2BC0-4CC2-B9A7-08FC0AC3CDCE}"/>
    <cellStyle name="Porcentagem 9 3 4 5" xfId="10348" xr:uid="{4FF66A18-1E36-4C98-8D2B-D60721257F17}"/>
    <cellStyle name="Porcentagem 9 3 4 6" xfId="16889" xr:uid="{C9119028-58C2-443C-A457-A260630E4A5F}"/>
    <cellStyle name="Porcentagem 9 3 4 7" xfId="21195" xr:uid="{596846E1-0A65-4C25-B4D8-913AD1DAA71B}"/>
    <cellStyle name="Porcentagem 9 3 5" xfId="2455" xr:uid="{52822E47-E33E-4861-9425-E16E7DC5ADD8}"/>
    <cellStyle name="Porcentagem 9 3 5 2" xfId="2928" xr:uid="{BF057916-9C65-4FCE-A18E-C6A48F1B7783}"/>
    <cellStyle name="Porcentagem 9 3 5 2 2" xfId="5908" xr:uid="{C06B00E2-71D6-4E2C-A647-6621A97691B3}"/>
    <cellStyle name="Porcentagem 9 3 5 2 2 2" xfId="9288" xr:uid="{A12AAEF5-9B07-4CD1-B56C-A78F143A3E35}"/>
    <cellStyle name="Porcentagem 9 3 5 2 2 2 2" xfId="15996" xr:uid="{48BD973C-657E-45B3-A350-C7C785E47CD0}"/>
    <cellStyle name="Porcentagem 9 3 5 2 2 2 3" xfId="20425" xr:uid="{FBBA79A3-5444-4E12-B39A-D3DF9FBBB93E}"/>
    <cellStyle name="Porcentagem 9 3 5 2 2 2 4" xfId="24459" xr:uid="{019CFD1A-3530-4A60-8811-D87296BF4016}"/>
    <cellStyle name="Porcentagem 9 3 5 2 2 3" xfId="12616" xr:uid="{EF2870CF-F18B-4C92-83A1-8CDD309F6520}"/>
    <cellStyle name="Porcentagem 9 3 5 2 2 4" xfId="18406" xr:uid="{6455CAE9-A69C-4724-81EA-02B2147F478F}"/>
    <cellStyle name="Porcentagem 9 3 5 2 2 5" xfId="22531" xr:uid="{6FB87C35-9B11-429F-B1D2-904D55AE26F0}"/>
    <cellStyle name="Porcentagem 9 3 5 2 3" xfId="7325" xr:uid="{A8A8AFAB-D6C8-481A-9734-714F37BAE7D4}"/>
    <cellStyle name="Porcentagem 9 3 5 2 3 2" xfId="14033" xr:uid="{7DACD53F-DFF2-419F-A257-D152BAA51C3A}"/>
    <cellStyle name="Porcentagem 9 3 5 2 3 3" xfId="19372" xr:uid="{63BC673F-389A-4669-818A-A52764EF5D58}"/>
    <cellStyle name="Porcentagem 9 3 5 2 3 4" xfId="23472" xr:uid="{AE3365E7-8649-4AD2-B578-D5896E0511DC}"/>
    <cellStyle name="Porcentagem 9 3 5 2 4" xfId="10743" xr:uid="{085AC3B9-61F7-442D-A6AD-502981A39335}"/>
    <cellStyle name="Porcentagem 9 3 5 2 5" xfId="17241" xr:uid="{BA845CCC-6128-4446-8938-DB9E189F4732}"/>
    <cellStyle name="Porcentagem 9 3 5 2 6" xfId="21545" xr:uid="{2837FF9D-070D-46E8-B531-9EAE128C1FE0}"/>
    <cellStyle name="Porcentagem 9 3 5 3" xfId="5907" xr:uid="{7E68AD5D-455E-4E60-8593-961DAD823049}"/>
    <cellStyle name="Porcentagem 9 3 5 3 2" xfId="9287" xr:uid="{84690D93-D130-479F-AF81-BC269F355E3A}"/>
    <cellStyle name="Porcentagem 9 3 5 3 2 2" xfId="15995" xr:uid="{1C5ADFE6-5379-402E-B825-70527262500F}"/>
    <cellStyle name="Porcentagem 9 3 5 3 2 3" xfId="20424" xr:uid="{5C390E17-E510-4D77-BB0C-3A7D17B01064}"/>
    <cellStyle name="Porcentagem 9 3 5 3 2 4" xfId="24458" xr:uid="{B6E0FDD9-54BC-4FD3-A656-FD8A5043CCB1}"/>
    <cellStyle name="Porcentagem 9 3 5 3 3" xfId="12615" xr:uid="{0E7A8BB1-A638-4D40-909E-DE1153D03B90}"/>
    <cellStyle name="Porcentagem 9 3 5 3 4" xfId="18405" xr:uid="{5239ACA9-2D61-44CB-9111-9619DC8BF3C2}"/>
    <cellStyle name="Porcentagem 9 3 5 3 5" xfId="22530" xr:uid="{EF9CBF3E-3518-4593-9DAB-1B3664E4E3BB}"/>
    <cellStyle name="Porcentagem 9 3 5 4" xfId="6955" xr:uid="{64E35BE8-1D73-47E3-AEB3-9265CEE86038}"/>
    <cellStyle name="Porcentagem 9 3 5 4 2" xfId="13663" xr:uid="{F316E7BA-2418-417D-8372-6D94443222E4}"/>
    <cellStyle name="Porcentagem 9 3 5 4 3" xfId="19022" xr:uid="{74E5F6F7-54A1-4854-A7F7-34DFABC7C267}"/>
    <cellStyle name="Porcentagem 9 3 5 4 4" xfId="23123" xr:uid="{5C49A251-B5E0-4F7F-BA25-C3612B5942DF}"/>
    <cellStyle name="Porcentagem 9 3 5 5" xfId="10349" xr:uid="{E02B4C6F-F0C9-410D-9560-546981D63B8B}"/>
    <cellStyle name="Porcentagem 9 3 5 6" xfId="16890" xr:uid="{C032CA0A-971D-4855-A736-08069E788491}"/>
    <cellStyle name="Porcentagem 9 3 5 7" xfId="21196" xr:uid="{808CBCB6-3B58-4E0A-890F-F214D8ECA57F}"/>
    <cellStyle name="Porcentagem 9 3 6" xfId="2456" xr:uid="{10327C15-BD36-4827-BD0F-9CBC5BF7A074}"/>
    <cellStyle name="Porcentagem 9 3 6 2" xfId="3007" xr:uid="{16F1127C-52E4-4412-A503-9D7A7E213538}"/>
    <cellStyle name="Porcentagem 9 3 6 2 2" xfId="5910" xr:uid="{7543328E-74DD-4400-A565-290559B55C26}"/>
    <cellStyle name="Porcentagem 9 3 6 2 2 2" xfId="9290" xr:uid="{E33089DA-4E3A-40BB-9E88-2EF6FBA8CB55}"/>
    <cellStyle name="Porcentagem 9 3 6 2 2 2 2" xfId="15998" xr:uid="{C9C5320E-5FFD-4A5D-BC37-E1EA95531A3E}"/>
    <cellStyle name="Porcentagem 9 3 6 2 2 2 3" xfId="20427" xr:uid="{E83C01E8-868B-4B94-837B-AE81E5163629}"/>
    <cellStyle name="Porcentagem 9 3 6 2 2 2 4" xfId="24461" xr:uid="{F5410A44-1649-49EF-ACF2-3756E106F613}"/>
    <cellStyle name="Porcentagem 9 3 6 2 2 3" xfId="12618" xr:uid="{9B214780-FFBF-4CD0-9E1F-20AB7C479DDD}"/>
    <cellStyle name="Porcentagem 9 3 6 2 2 4" xfId="18408" xr:uid="{40F7FF32-E192-4739-A9F9-CFBF680C95D4}"/>
    <cellStyle name="Porcentagem 9 3 6 2 2 5" xfId="22533" xr:uid="{06D95F4C-88AC-4B45-B6A8-1C441544AEEA}"/>
    <cellStyle name="Porcentagem 9 3 6 2 3" xfId="7404" xr:uid="{2C190738-99E0-4BCF-8349-1C8B5CD0CBBB}"/>
    <cellStyle name="Porcentagem 9 3 6 2 3 2" xfId="14112" xr:uid="{83074D5F-88FD-41AF-ACDF-384C4D63E9EF}"/>
    <cellStyle name="Porcentagem 9 3 6 2 3 3" xfId="19450" xr:uid="{A4D76035-1C07-4CDB-AF81-EC9F0C02547B}"/>
    <cellStyle name="Porcentagem 9 3 6 2 3 4" xfId="23550" xr:uid="{11606D2F-665A-433D-A1AC-C3AE9E66C466}"/>
    <cellStyle name="Porcentagem 9 3 6 2 4" xfId="10821" xr:uid="{0FBCE20D-575E-4C43-9299-0A6DC481A32D}"/>
    <cellStyle name="Porcentagem 9 3 6 2 5" xfId="17319" xr:uid="{011B0466-1815-46F1-8F7C-B2A9D2848683}"/>
    <cellStyle name="Porcentagem 9 3 6 2 6" xfId="21623" xr:uid="{C1DA9947-0978-40B7-94B1-6EE72964F5C0}"/>
    <cellStyle name="Porcentagem 9 3 6 3" xfId="5909" xr:uid="{B630A928-BA09-46E0-B0CA-FFC657138F83}"/>
    <cellStyle name="Porcentagem 9 3 6 3 2" xfId="9289" xr:uid="{31E185E8-56FD-4895-8C1A-3259D0033344}"/>
    <cellStyle name="Porcentagem 9 3 6 3 2 2" xfId="15997" xr:uid="{141794E8-DB77-42ED-92B5-89D6AD2D559B}"/>
    <cellStyle name="Porcentagem 9 3 6 3 2 3" xfId="20426" xr:uid="{B99DC20E-D5FA-4CAD-AA6C-8F83875374BB}"/>
    <cellStyle name="Porcentagem 9 3 6 3 2 4" xfId="24460" xr:uid="{C7011501-C10B-458A-B3AB-D1D099C2FD6F}"/>
    <cellStyle name="Porcentagem 9 3 6 3 3" xfId="12617" xr:uid="{AC8F1D8D-614E-4A5C-86DC-B47E8EA0DFB0}"/>
    <cellStyle name="Porcentagem 9 3 6 3 4" xfId="18407" xr:uid="{A551DDA5-C453-408C-B9F0-345D2AE3063E}"/>
    <cellStyle name="Porcentagem 9 3 6 3 5" xfId="22532" xr:uid="{48DDCDE7-8919-4E12-A786-021AB7325D7C}"/>
    <cellStyle name="Porcentagem 9 3 6 4" xfId="6956" xr:uid="{50010800-C42C-477A-9AF6-1A6068FA4B86}"/>
    <cellStyle name="Porcentagem 9 3 6 4 2" xfId="13664" xr:uid="{5B6A17D9-FA9F-4AA7-B35F-AD4792FB323D}"/>
    <cellStyle name="Porcentagem 9 3 6 4 3" xfId="19023" xr:uid="{C4AF1756-6B43-4AD6-A8E3-72517DE0D46F}"/>
    <cellStyle name="Porcentagem 9 3 6 4 4" xfId="23124" xr:uid="{34BC862C-99B2-4366-A4FD-FADFB4CE4EF5}"/>
    <cellStyle name="Porcentagem 9 3 6 5" xfId="10350" xr:uid="{D2293F0B-3A24-4262-930A-EB7157C1F3DE}"/>
    <cellStyle name="Porcentagem 9 3 6 6" xfId="16891" xr:uid="{88D07963-D11E-47D7-9E08-549C81C21B79}"/>
    <cellStyle name="Porcentagem 9 3 6 7" xfId="21197" xr:uid="{5F2489E1-0F20-4BCD-8F0B-3DEE7A6E2B5F}"/>
    <cellStyle name="Porcentagem 9 3 7" xfId="2696" xr:uid="{776BC685-988F-467D-98F4-FEDD634EC217}"/>
    <cellStyle name="Porcentagem 9 3 7 2" xfId="5911" xr:uid="{2F43C5AC-E272-4A7D-8094-DF172DF54B9C}"/>
    <cellStyle name="Porcentagem 9 3 7 2 2" xfId="9291" xr:uid="{5E5EAA1F-570B-4E55-8AD0-01F5A0B20DF8}"/>
    <cellStyle name="Porcentagem 9 3 7 2 2 2" xfId="15999" xr:uid="{A21DF04C-D517-43B8-9529-FAD59FF68383}"/>
    <cellStyle name="Porcentagem 9 3 7 2 2 3" xfId="20428" xr:uid="{9D808FFA-AF5D-4474-85B0-B551A1D35BBF}"/>
    <cellStyle name="Porcentagem 9 3 7 2 2 4" xfId="24462" xr:uid="{04CF9D46-6BBA-40AD-BB3F-D3B78A60C738}"/>
    <cellStyle name="Porcentagem 9 3 7 2 3" xfId="12619" xr:uid="{E07BE089-3FC6-440D-A10A-186B4E4F3642}"/>
    <cellStyle name="Porcentagem 9 3 7 2 4" xfId="18409" xr:uid="{642CEDED-8C86-46F1-B62F-0FDFFE5F9B26}"/>
    <cellStyle name="Porcentagem 9 3 7 2 5" xfId="22534" xr:uid="{AD698555-C9E2-4FEF-9B98-F9B7898EE21B}"/>
    <cellStyle name="Porcentagem 9 3 7 3" xfId="7096" xr:uid="{2A70F5AB-F697-4CFA-80B0-E565371343FE}"/>
    <cellStyle name="Porcentagem 9 3 7 3 2" xfId="13804" xr:uid="{EC626007-F25E-4E63-92B3-7D588A672B77}"/>
    <cellStyle name="Porcentagem 9 3 7 3 3" xfId="19143" xr:uid="{76A989BD-01D2-49CE-BBAD-564ED1236AB9}"/>
    <cellStyle name="Porcentagem 9 3 7 3 4" xfId="23243" xr:uid="{27F5A12D-D15C-4AD5-A318-D5B66BEAD417}"/>
    <cellStyle name="Porcentagem 9 3 7 4" xfId="10513" xr:uid="{6A3E1F53-D5FD-4482-B4DD-AAB21597F998}"/>
    <cellStyle name="Porcentagem 9 3 7 5" xfId="17012" xr:uid="{3EF03DA6-ED46-4123-B652-F0F8DC15FB35}"/>
    <cellStyle name="Porcentagem 9 3 7 6" xfId="21316" xr:uid="{0201DABF-0836-4F6B-BA60-3E84066B65FA}"/>
    <cellStyle name="Porcentagem 9 3 8" xfId="5898" xr:uid="{AD712055-FE07-4CBE-8652-81B18DDEF393}"/>
    <cellStyle name="Porcentagem 9 3 8 2" xfId="9278" xr:uid="{85830C29-ADFB-442C-9058-7996D9743C95}"/>
    <cellStyle name="Porcentagem 9 3 8 2 2" xfId="15986" xr:uid="{F3C4CF01-A139-4AF3-AA35-323C76211CB0}"/>
    <cellStyle name="Porcentagem 9 3 8 2 3" xfId="20415" xr:uid="{9CE151EB-3375-4FE4-B2BC-04320909BC9B}"/>
    <cellStyle name="Porcentagem 9 3 8 2 4" xfId="24449" xr:uid="{B2405C5C-07FA-4C29-A347-39F7ECA465DF}"/>
    <cellStyle name="Porcentagem 9 3 8 3" xfId="12606" xr:uid="{D18199BC-5F56-4D14-A77F-3E0F35F1B93B}"/>
    <cellStyle name="Porcentagem 9 3 8 4" xfId="18396" xr:uid="{1C94C3C8-59AC-46C4-8BD6-52E92DF30469}"/>
    <cellStyle name="Porcentagem 9 3 8 5" xfId="22521" xr:uid="{1479401D-0F36-4E03-9E26-3C06E43C8D4F}"/>
    <cellStyle name="Porcentagem 9 3 9" xfId="6950" xr:uid="{A240A781-6200-406D-B88B-80E2CDFAB216}"/>
    <cellStyle name="Porcentagem 9 3 9 2" xfId="13658" xr:uid="{31B964C3-6BBF-4592-82D5-BD6622FA6363}"/>
    <cellStyle name="Porcentagem 9 3 9 3" xfId="19017" xr:uid="{FE5EA80E-7775-4EAB-BB6C-EA284C2D8248}"/>
    <cellStyle name="Porcentagem 9 3 9 4" xfId="23118" xr:uid="{B8B0B279-4ABD-4D20-928B-67EB2BBB201E}"/>
    <cellStyle name="Porcentagem 9 4" xfId="2457" xr:uid="{3339682E-0A45-4C85-8FBA-98DDCC0A90FE}"/>
    <cellStyle name="Porcentagem 9 4 2" xfId="2458" xr:uid="{223444FB-1C22-496E-9011-A1C38538BE06}"/>
    <cellStyle name="Porcentagem 9 4 2 2" xfId="2802" xr:uid="{D1E4053E-13AB-4855-8C1B-3DC5228066DD}"/>
    <cellStyle name="Porcentagem 9 4 2 2 2" xfId="5914" xr:uid="{153E5B9E-386A-404F-B0BA-535A689BBAAE}"/>
    <cellStyle name="Porcentagem 9 4 2 2 2 2" xfId="9294" xr:uid="{B15979E9-FD4B-4FFA-A023-49625AF608C8}"/>
    <cellStyle name="Porcentagem 9 4 2 2 2 2 2" xfId="16002" xr:uid="{551E4BC2-6EA8-4AD7-91C6-D6A4CC9C1AC7}"/>
    <cellStyle name="Porcentagem 9 4 2 2 2 2 3" xfId="20431" xr:uid="{94D307B4-5C57-485F-9A69-95ADB3588860}"/>
    <cellStyle name="Porcentagem 9 4 2 2 2 2 4" xfId="24465" xr:uid="{C5CD564A-11E5-4459-BAFB-1AE5A3DFD7D3}"/>
    <cellStyle name="Porcentagem 9 4 2 2 2 3" xfId="12622" xr:uid="{E011CD11-EC2B-454D-B746-61CCFF3A3274}"/>
    <cellStyle name="Porcentagem 9 4 2 2 2 4" xfId="18412" xr:uid="{D05968E9-BA37-4847-8DBD-6BC62A30CD25}"/>
    <cellStyle name="Porcentagem 9 4 2 2 2 5" xfId="22537" xr:uid="{1FB89E9A-3A33-46F7-A3E3-E1A08F4626A1}"/>
    <cellStyle name="Porcentagem 9 4 2 2 3" xfId="7200" xr:uid="{C216E273-BDD2-402C-8F55-7CB39BAD5D23}"/>
    <cellStyle name="Porcentagem 9 4 2 2 3 2" xfId="13908" xr:uid="{BDFCBAF0-ACD0-4E99-97A9-D7A42A0E2E10}"/>
    <cellStyle name="Porcentagem 9 4 2 2 3 3" xfId="19247" xr:uid="{52CA840C-E7C1-4830-9C2E-FCA9F82A64DB}"/>
    <cellStyle name="Porcentagem 9 4 2 2 3 4" xfId="23347" xr:uid="{CE7B29CD-A6DF-4138-B85C-4A68F0AAD4E2}"/>
    <cellStyle name="Porcentagem 9 4 2 2 4" xfId="10618" xr:uid="{9441200A-F065-46C1-BAC0-06A76292302A}"/>
    <cellStyle name="Porcentagem 9 4 2 2 5" xfId="17116" xr:uid="{102D84E1-782F-4DC6-A1F2-C94ECCFC5FBA}"/>
    <cellStyle name="Porcentagem 9 4 2 2 6" xfId="21420" xr:uid="{BCD57B24-52BB-47C2-B969-375CCA344785}"/>
    <cellStyle name="Porcentagem 9 4 2 3" xfId="5913" xr:uid="{128342C8-B242-4436-9C0A-CAB2653A3D47}"/>
    <cellStyle name="Porcentagem 9 4 2 3 2" xfId="9293" xr:uid="{D06C2711-CBBF-4246-A470-F4199CDAA6CA}"/>
    <cellStyle name="Porcentagem 9 4 2 3 2 2" xfId="16001" xr:uid="{8EE67B20-C3F4-4199-B2B9-0F46D3142240}"/>
    <cellStyle name="Porcentagem 9 4 2 3 2 3" xfId="20430" xr:uid="{D8B5187F-53D1-4C51-A152-41BD5364E810}"/>
    <cellStyle name="Porcentagem 9 4 2 3 2 4" xfId="24464" xr:uid="{D763978D-CEEC-41BE-905B-099A3C662B47}"/>
    <cellStyle name="Porcentagem 9 4 2 3 3" xfId="12621" xr:uid="{7DAB2B94-E72D-4D33-956D-C4C0E70B5F16}"/>
    <cellStyle name="Porcentagem 9 4 2 3 4" xfId="18411" xr:uid="{6AEBE332-3F42-4D05-8C6A-317DF599031B}"/>
    <cellStyle name="Porcentagem 9 4 2 3 5" xfId="22536" xr:uid="{CED4FAAF-C3AD-41B4-AFE2-589771DA4568}"/>
    <cellStyle name="Porcentagem 9 4 2 4" xfId="6958" xr:uid="{80AB260B-1812-406F-ADC5-1F45FB2A143B}"/>
    <cellStyle name="Porcentagem 9 4 2 4 2" xfId="13666" xr:uid="{23522EE7-A1A8-41CE-AE29-C291128AA7FE}"/>
    <cellStyle name="Porcentagem 9 4 2 4 3" xfId="19025" xr:uid="{3A14E4FC-D3F9-4B99-A2FE-B9BB40A6E33A}"/>
    <cellStyle name="Porcentagem 9 4 2 4 4" xfId="23126" xr:uid="{DDCE66F5-2C4D-4D14-896C-AD456FA14BBA}"/>
    <cellStyle name="Porcentagem 9 4 2 5" xfId="10352" xr:uid="{081C3CA0-3E17-47BF-A990-0662A93D0820}"/>
    <cellStyle name="Porcentagem 9 4 2 6" xfId="16893" xr:uid="{81AD44DC-D728-4913-A0D8-2ED6E3C99C37}"/>
    <cellStyle name="Porcentagem 9 4 2 7" xfId="21199" xr:uid="{213780FD-99E6-4E47-A2FD-24E1FD4A07C9}"/>
    <cellStyle name="Porcentagem 9 4 3" xfId="2459" xr:uid="{7E5D13FC-DBF2-4D97-968F-CEC52142779F}"/>
    <cellStyle name="Porcentagem 9 4 3 2" xfId="3031" xr:uid="{822635FD-38B9-4D8E-A6BF-355A14185313}"/>
    <cellStyle name="Porcentagem 9 4 3 2 2" xfId="5916" xr:uid="{BF1E6919-DEA5-481F-A46E-AA400665CDED}"/>
    <cellStyle name="Porcentagem 9 4 3 2 2 2" xfId="9296" xr:uid="{0BB5DD2E-95BA-432F-A80E-46AC9F8D2447}"/>
    <cellStyle name="Porcentagem 9 4 3 2 2 2 2" xfId="16004" xr:uid="{4F2F3DE9-6FC1-4CCE-A83F-2DE2CC2AA703}"/>
    <cellStyle name="Porcentagem 9 4 3 2 2 2 3" xfId="20433" xr:uid="{03A6605B-E31A-4974-B4F9-998EEAE2B488}"/>
    <cellStyle name="Porcentagem 9 4 3 2 2 2 4" xfId="24467" xr:uid="{0C91C12F-113A-46A4-AEE4-EE074C0AD2B7}"/>
    <cellStyle name="Porcentagem 9 4 3 2 2 3" xfId="12624" xr:uid="{2C5BEA8D-CFA6-405A-B005-E68208C2E2B5}"/>
    <cellStyle name="Porcentagem 9 4 3 2 2 4" xfId="18414" xr:uid="{86319430-7F24-4B98-A890-17A00BEE5BAD}"/>
    <cellStyle name="Porcentagem 9 4 3 2 2 5" xfId="22539" xr:uid="{639938E3-483B-4D6C-A2AE-6BBDE5628780}"/>
    <cellStyle name="Porcentagem 9 4 3 2 3" xfId="7428" xr:uid="{37C1B387-62A2-43BF-864D-40496FB9CE0F}"/>
    <cellStyle name="Porcentagem 9 4 3 2 3 2" xfId="14136" xr:uid="{B3183A4F-2313-459D-865B-4F98A53A4052}"/>
    <cellStyle name="Porcentagem 9 4 3 2 3 3" xfId="19474" xr:uid="{5149025F-4337-4E94-80E6-7548797D0390}"/>
    <cellStyle name="Porcentagem 9 4 3 2 3 4" xfId="23574" xr:uid="{AA15BF0E-4A2F-4395-9BE3-998EA1CBF3E4}"/>
    <cellStyle name="Porcentagem 9 4 3 2 4" xfId="10845" xr:uid="{336D985A-C370-46E8-AE24-9F3DFDAF1E6E}"/>
    <cellStyle name="Porcentagem 9 4 3 2 5" xfId="17343" xr:uid="{65957F26-6722-4F89-BBD3-F91AEBEC688D}"/>
    <cellStyle name="Porcentagem 9 4 3 2 6" xfId="21647" xr:uid="{FCBD95B1-A5CF-476B-BABF-D0AD9B1E6F84}"/>
    <cellStyle name="Porcentagem 9 4 3 3" xfId="5915" xr:uid="{4A648B4E-EEB6-4FBF-8A7D-02C6C0CF47A7}"/>
    <cellStyle name="Porcentagem 9 4 3 3 2" xfId="9295" xr:uid="{A7D02AB1-2AA3-4ED8-9AD1-A8B4EF679007}"/>
    <cellStyle name="Porcentagem 9 4 3 3 2 2" xfId="16003" xr:uid="{B02DD5E2-84BD-49DF-89D5-F89A29186C48}"/>
    <cellStyle name="Porcentagem 9 4 3 3 2 3" xfId="20432" xr:uid="{A44AE38D-4678-42E0-9FDD-3B9FEC26E298}"/>
    <cellStyle name="Porcentagem 9 4 3 3 2 4" xfId="24466" xr:uid="{C4614DEF-E54A-4B18-BCBA-66C51EF4823F}"/>
    <cellStyle name="Porcentagem 9 4 3 3 3" xfId="12623" xr:uid="{63B6B219-948E-4F3D-887C-34538547D9B3}"/>
    <cellStyle name="Porcentagem 9 4 3 3 4" xfId="18413" xr:uid="{8D950B20-3FAD-430B-87CE-DE359146EF56}"/>
    <cellStyle name="Porcentagem 9 4 3 3 5" xfId="22538" xr:uid="{758A264E-BB56-4991-9515-E23D815E655F}"/>
    <cellStyle name="Porcentagem 9 4 3 4" xfId="6959" xr:uid="{7DC68CF2-68D5-454B-9E25-3BB7A5706FC4}"/>
    <cellStyle name="Porcentagem 9 4 3 4 2" xfId="13667" xr:uid="{BA3EAEF5-608D-4905-80EC-340C79289EFC}"/>
    <cellStyle name="Porcentagem 9 4 3 4 3" xfId="19026" xr:uid="{BF986671-374B-4798-BB82-5038B5FCCEEE}"/>
    <cellStyle name="Porcentagem 9 4 3 4 4" xfId="23127" xr:uid="{432DDBC1-FCE1-4B9F-B1AE-01D4153E72EE}"/>
    <cellStyle name="Porcentagem 9 4 3 5" xfId="10353" xr:uid="{6C0759C1-2597-4120-8115-EB97051FD1FB}"/>
    <cellStyle name="Porcentagem 9 4 3 6" xfId="16894" xr:uid="{C16581AA-774D-44D7-95B6-F049B2B7B951}"/>
    <cellStyle name="Porcentagem 9 4 3 7" xfId="21200" xr:uid="{F16EE5D0-EC3A-4F60-B0C8-BC041CDBC03D}"/>
    <cellStyle name="Porcentagem 9 4 4" xfId="2721" xr:uid="{AB48B7B2-F623-40E0-A870-6F10E77379B0}"/>
    <cellStyle name="Porcentagem 9 4 4 2" xfId="5917" xr:uid="{5872A920-5409-4AC5-AE3F-7AED18EBD4D3}"/>
    <cellStyle name="Porcentagem 9 4 4 2 2" xfId="9297" xr:uid="{BB37C945-A144-44E7-932A-E82B2C115664}"/>
    <cellStyle name="Porcentagem 9 4 4 2 2 2" xfId="16005" xr:uid="{102E4CB7-908A-4833-BB7D-B0B48ADD11EE}"/>
    <cellStyle name="Porcentagem 9 4 4 2 2 3" xfId="20434" xr:uid="{8066F887-4312-4893-A83A-7043C2E5C0E4}"/>
    <cellStyle name="Porcentagem 9 4 4 2 2 4" xfId="24468" xr:uid="{0BC8F939-0624-499D-BE3C-56D0B57A63EA}"/>
    <cellStyle name="Porcentagem 9 4 4 2 3" xfId="12625" xr:uid="{052CB969-199A-49FF-9DEB-3CF9C42A33F2}"/>
    <cellStyle name="Porcentagem 9 4 4 2 4" xfId="18415" xr:uid="{DC414374-1D55-4FFD-BFC8-53102616674E}"/>
    <cellStyle name="Porcentagem 9 4 4 2 5" xfId="22540" xr:uid="{0248FED9-3A43-49D2-9444-7B01C7DC967E}"/>
    <cellStyle name="Porcentagem 9 4 4 3" xfId="7120" xr:uid="{444A22C1-87D8-42DA-85DA-CC89DAD1E590}"/>
    <cellStyle name="Porcentagem 9 4 4 3 2" xfId="13828" xr:uid="{DB996A18-DD87-4DFA-8AC2-4CEC5A775904}"/>
    <cellStyle name="Porcentagem 9 4 4 3 3" xfId="19167" xr:uid="{F2FFA029-502C-4363-9D6F-A834B0133379}"/>
    <cellStyle name="Porcentagem 9 4 4 3 4" xfId="23267" xr:uid="{F4B800E8-83F7-4C68-8DF1-B96B69BCACC3}"/>
    <cellStyle name="Porcentagem 9 4 4 4" xfId="10538" xr:uid="{78529EDA-76A2-419B-A657-9FF8CB8E20EE}"/>
    <cellStyle name="Porcentagem 9 4 4 5" xfId="17036" xr:uid="{3DC5145D-C7D5-4B59-AFA7-3A449F9181EA}"/>
    <cellStyle name="Porcentagem 9 4 4 6" xfId="21340" xr:uid="{C9B06BA6-D408-4B18-A18C-A7C29AF87AF3}"/>
    <cellStyle name="Porcentagem 9 4 5" xfId="5912" xr:uid="{62597585-EFFE-44BF-B9CB-D411CE94242C}"/>
    <cellStyle name="Porcentagem 9 4 5 2" xfId="9292" xr:uid="{662C3559-E986-4249-9BB0-76003486F721}"/>
    <cellStyle name="Porcentagem 9 4 5 2 2" xfId="16000" xr:uid="{22CE8237-1B88-455F-AD20-6CE78BD44210}"/>
    <cellStyle name="Porcentagem 9 4 5 2 3" xfId="20429" xr:uid="{D85071C4-F64A-4EA0-B490-3ED6E2C73AE2}"/>
    <cellStyle name="Porcentagem 9 4 5 2 4" xfId="24463" xr:uid="{20F2AA1E-51B8-4E5B-ABD5-3961C4427436}"/>
    <cellStyle name="Porcentagem 9 4 5 3" xfId="12620" xr:uid="{DC2DD623-9D4D-484F-8B93-833CAB6EAD22}"/>
    <cellStyle name="Porcentagem 9 4 5 4" xfId="18410" xr:uid="{E8E2DB66-ECEA-4BF4-83E1-3BD89F17B003}"/>
    <cellStyle name="Porcentagem 9 4 5 5" xfId="22535" xr:uid="{B923F927-F492-48E3-9267-D0E9EFBDBFF4}"/>
    <cellStyle name="Porcentagem 9 4 6" xfId="6957" xr:uid="{E96D43AA-DA52-4619-BB3B-20BF1E32E0CC}"/>
    <cellStyle name="Porcentagem 9 4 6 2" xfId="13665" xr:uid="{EC6CFCBA-4B58-45FF-8C23-BDA574FD7754}"/>
    <cellStyle name="Porcentagem 9 4 6 3" xfId="19024" xr:uid="{9DF07D16-D156-4D0D-BBED-59AFC04B98E8}"/>
    <cellStyle name="Porcentagem 9 4 6 4" xfId="23125" xr:uid="{08494AD4-623E-44A9-B7A5-540D10B1F22C}"/>
    <cellStyle name="Porcentagem 9 4 7" xfId="10351" xr:uid="{29174AAC-C3A2-459B-94C9-343B3980CAB2}"/>
    <cellStyle name="Porcentagem 9 4 8" xfId="16892" xr:uid="{681EFC63-9481-46CE-ABF6-FE3E08204625}"/>
    <cellStyle name="Porcentagem 9 4 9" xfId="21198" xr:uid="{906F1436-8BCD-4AA8-9EBC-6569FE9BE55A}"/>
    <cellStyle name="Porcentagem 9 5" xfId="2460" xr:uid="{AC56F909-76B8-4793-838F-68ACA3370736}"/>
    <cellStyle name="Porcentagem 9 5 2" xfId="2803" xr:uid="{E67CDC4A-B1B3-4C04-BE5C-D22E7A38B4F3}"/>
    <cellStyle name="Porcentagem 9 5 2 2" xfId="5919" xr:uid="{14F55EAB-1814-492E-8C4E-CEC0EE9733B2}"/>
    <cellStyle name="Porcentagem 9 5 2 2 2" xfId="9299" xr:uid="{8327E15C-9156-4DB4-A64F-5A9FF117ACE4}"/>
    <cellStyle name="Porcentagem 9 5 2 2 2 2" xfId="16007" xr:uid="{2CD347D0-2525-49F5-B691-68C481B14794}"/>
    <cellStyle name="Porcentagem 9 5 2 2 2 3" xfId="20436" xr:uid="{8D316703-F292-4A1D-81FC-D60FC20014EF}"/>
    <cellStyle name="Porcentagem 9 5 2 2 2 4" xfId="24470" xr:uid="{C2691118-38FE-45EE-8838-748D4C4D4FCC}"/>
    <cellStyle name="Porcentagem 9 5 2 2 3" xfId="12627" xr:uid="{6A492F7E-D231-47A5-811F-D76881E63D37}"/>
    <cellStyle name="Porcentagem 9 5 2 2 4" xfId="18417" xr:uid="{5CBDCA77-DF66-485E-ACF1-84BD2CD86E89}"/>
    <cellStyle name="Porcentagem 9 5 2 2 5" xfId="22542" xr:uid="{6B2E6FFD-AF59-4ABA-B5AA-E30190DC04D9}"/>
    <cellStyle name="Porcentagem 9 5 2 3" xfId="7201" xr:uid="{2F34D44B-64B6-4A77-A67E-7911891C2B80}"/>
    <cellStyle name="Porcentagem 9 5 2 3 2" xfId="13909" xr:uid="{033B9FE2-57D6-46EB-989E-EC716ECF327D}"/>
    <cellStyle name="Porcentagem 9 5 2 3 3" xfId="19248" xr:uid="{20AAC907-D987-4279-A1CC-274B010E19AA}"/>
    <cellStyle name="Porcentagem 9 5 2 3 4" xfId="23348" xr:uid="{0BEE5BCD-84DA-49F1-BAFD-3CE910BEB549}"/>
    <cellStyle name="Porcentagem 9 5 2 4" xfId="10619" xr:uid="{F8AF400E-99F5-4FC3-A2F8-F6A39A04A16D}"/>
    <cellStyle name="Porcentagem 9 5 2 5" xfId="17117" xr:uid="{A4502378-DCAB-46C8-9FAB-19367EA39581}"/>
    <cellStyle name="Porcentagem 9 5 2 6" xfId="21421" xr:uid="{2B2155DE-6655-44A8-88EF-6AB87C8C39FB}"/>
    <cellStyle name="Porcentagem 9 5 3" xfId="5918" xr:uid="{6E924AA5-15E3-4F3F-B8BD-EF74537B5E6F}"/>
    <cellStyle name="Porcentagem 9 5 3 2" xfId="9298" xr:uid="{53D4BA70-8475-4780-A2EC-F6F53E79EFF9}"/>
    <cellStyle name="Porcentagem 9 5 3 2 2" xfId="16006" xr:uid="{C264331F-2298-43CF-A4DD-A7D88AF3FAEF}"/>
    <cellStyle name="Porcentagem 9 5 3 2 3" xfId="20435" xr:uid="{27508086-F590-4653-B248-83DEA1B87103}"/>
    <cellStyle name="Porcentagem 9 5 3 2 4" xfId="24469" xr:uid="{F56812E7-FDD3-45EE-81BC-7E4963CC9C98}"/>
    <cellStyle name="Porcentagem 9 5 3 3" xfId="12626" xr:uid="{2FB86AF2-333C-4CC9-A50E-7596C6C2AF9B}"/>
    <cellStyle name="Porcentagem 9 5 3 4" xfId="18416" xr:uid="{74709456-20DC-4D78-AA80-045ECA3D998C}"/>
    <cellStyle name="Porcentagem 9 5 3 5" xfId="22541" xr:uid="{8A229E89-3F4A-4FE3-9EE8-FE5726E6A052}"/>
    <cellStyle name="Porcentagem 9 5 4" xfId="6960" xr:uid="{D2815415-8404-45A3-BAA6-935B5FBAFD10}"/>
    <cellStyle name="Porcentagem 9 5 4 2" xfId="13668" xr:uid="{A19EFCEE-C2D2-43F0-861A-19E9D8591EF1}"/>
    <cellStyle name="Porcentagem 9 5 4 3" xfId="19027" xr:uid="{CF14A32E-7F3C-41C7-9FA5-078617A1465C}"/>
    <cellStyle name="Porcentagem 9 5 4 4" xfId="23128" xr:uid="{D73023DC-43C4-4324-8D64-BD1AD9DF77DA}"/>
    <cellStyle name="Porcentagem 9 5 5" xfId="10354" xr:uid="{665A99EE-EC4D-47F4-9D52-3FBC9E5D9EA0}"/>
    <cellStyle name="Porcentagem 9 5 6" xfId="16895" xr:uid="{B89233BD-180D-4D32-9D8E-FD1D582362EA}"/>
    <cellStyle name="Porcentagem 9 5 7" xfId="21201" xr:uid="{8770C22A-6D19-4AF7-836C-6A1610EF4B90}"/>
    <cellStyle name="Porcentagem 9 6" xfId="2461" xr:uid="{0876A254-30FF-45DF-93C3-ECDA0E4B9587}"/>
    <cellStyle name="Porcentagem 9 6 2" xfId="2804" xr:uid="{19E224D7-F680-41B9-9E4B-41555D3092CB}"/>
    <cellStyle name="Porcentagem 9 6 2 2" xfId="5921" xr:uid="{DCDE645B-63F2-48F5-A8DD-352AD917D635}"/>
    <cellStyle name="Porcentagem 9 6 2 2 2" xfId="9301" xr:uid="{E1366504-07ED-42CE-9237-839D5D05E6E9}"/>
    <cellStyle name="Porcentagem 9 6 2 2 2 2" xfId="16009" xr:uid="{52FD5205-9F50-44A0-841D-1A0959E6A6BF}"/>
    <cellStyle name="Porcentagem 9 6 2 2 2 3" xfId="20438" xr:uid="{76B16C18-9738-4C7F-8987-3A5901278417}"/>
    <cellStyle name="Porcentagem 9 6 2 2 2 4" xfId="24472" xr:uid="{B5370814-9C3E-46BC-A393-CAC0A235F1A8}"/>
    <cellStyle name="Porcentagem 9 6 2 2 3" xfId="12629" xr:uid="{23452EF1-2325-4DD7-9FE8-D60FE5BE54F5}"/>
    <cellStyle name="Porcentagem 9 6 2 2 4" xfId="18419" xr:uid="{6C5DF33D-0537-4172-8DB6-5C42F12A9ED6}"/>
    <cellStyle name="Porcentagem 9 6 2 2 5" xfId="22544" xr:uid="{D7606803-B647-45EB-95E5-70B8D2473478}"/>
    <cellStyle name="Porcentagem 9 6 2 3" xfId="7202" xr:uid="{4D131452-FE86-4D7C-A3C6-036A91953229}"/>
    <cellStyle name="Porcentagem 9 6 2 3 2" xfId="13910" xr:uid="{E164C782-513E-48A3-B71B-EE5AD8F40769}"/>
    <cellStyle name="Porcentagem 9 6 2 3 3" xfId="19249" xr:uid="{8E81EB85-2503-46EE-9933-96CFFF3ED30F}"/>
    <cellStyle name="Porcentagem 9 6 2 3 4" xfId="23349" xr:uid="{5C751221-4934-405B-90A0-E86C05A3526F}"/>
    <cellStyle name="Porcentagem 9 6 2 4" xfId="10620" xr:uid="{88CD7889-BAAE-4A27-90E7-CB9C857A8628}"/>
    <cellStyle name="Porcentagem 9 6 2 5" xfId="17118" xr:uid="{3177A2BF-9FAB-4C4C-AB5E-9EAAEDE63D3D}"/>
    <cellStyle name="Porcentagem 9 6 2 6" xfId="21422" xr:uid="{5F8BC57B-26E0-4963-8383-E9D12513011F}"/>
    <cellStyle name="Porcentagem 9 6 3" xfId="5920" xr:uid="{FB04D860-6E31-4FBE-B3C8-0F973A8BC220}"/>
    <cellStyle name="Porcentagem 9 6 3 2" xfId="9300" xr:uid="{B4815672-4451-4372-B25F-E216DCD12D00}"/>
    <cellStyle name="Porcentagem 9 6 3 2 2" xfId="16008" xr:uid="{A51F2337-1030-4780-8575-26BB9FF11C64}"/>
    <cellStyle name="Porcentagem 9 6 3 2 3" xfId="20437" xr:uid="{3F42B2B0-673B-4C3E-840C-967F131863D7}"/>
    <cellStyle name="Porcentagem 9 6 3 2 4" xfId="24471" xr:uid="{CCB17211-9886-4E28-986A-5EAF04468877}"/>
    <cellStyle name="Porcentagem 9 6 3 3" xfId="12628" xr:uid="{EA9673F5-91CF-4608-8C57-55400061209B}"/>
    <cellStyle name="Porcentagem 9 6 3 4" xfId="18418" xr:uid="{3AA85C51-61C3-4EC5-9E94-8C46009ED7C0}"/>
    <cellStyle name="Porcentagem 9 6 3 5" xfId="22543" xr:uid="{4FB5AF0F-414C-43D2-9892-B6CEDB79C371}"/>
    <cellStyle name="Porcentagem 9 6 4" xfId="6961" xr:uid="{4B690EB7-CC2E-4E31-B11F-D719DD942EC6}"/>
    <cellStyle name="Porcentagem 9 6 4 2" xfId="13669" xr:uid="{A2EE8702-B722-45B1-B0A6-6886C663B6A6}"/>
    <cellStyle name="Porcentagem 9 6 4 3" xfId="19028" xr:uid="{7D54DAB5-9EC0-4C02-BCAC-AE6879EF7FB2}"/>
    <cellStyle name="Porcentagem 9 6 4 4" xfId="23129" xr:uid="{6409EF75-77C1-4F3C-A8CE-0DD6DFB50526}"/>
    <cellStyle name="Porcentagem 9 6 5" xfId="10355" xr:uid="{2CF77F35-6ED2-4814-A59B-EB7076FBE404}"/>
    <cellStyle name="Porcentagem 9 6 6" xfId="16896" xr:uid="{BD98D219-8B31-4BC1-A578-15F060C369AD}"/>
    <cellStyle name="Porcentagem 9 6 7" xfId="21202" xr:uid="{CE0E3CB9-6215-4E6D-815F-6D220C317C38}"/>
    <cellStyle name="Porcentagem 9 7" xfId="2462" xr:uid="{251AFA11-5B10-4139-9507-9BA49B147A32}"/>
    <cellStyle name="Porcentagem 9 7 2" xfId="2875" xr:uid="{76454092-B546-423E-9290-2C7DC757D9C4}"/>
    <cellStyle name="Porcentagem 9 7 2 2" xfId="5923" xr:uid="{A13E827A-7B6E-4B87-BA29-F492A8E48C5A}"/>
    <cellStyle name="Porcentagem 9 7 2 2 2" xfId="9303" xr:uid="{30CE04B9-8315-4F68-A230-E9099844D632}"/>
    <cellStyle name="Porcentagem 9 7 2 2 2 2" xfId="16011" xr:uid="{2C4209C1-9A58-4EFA-B5D0-97F77D3BA06E}"/>
    <cellStyle name="Porcentagem 9 7 2 2 2 3" xfId="20440" xr:uid="{10562682-7EB9-457B-BBC4-47942D153E3F}"/>
    <cellStyle name="Porcentagem 9 7 2 2 2 4" xfId="24474" xr:uid="{58BF34C4-F35A-486E-8F2A-492C2CF26423}"/>
    <cellStyle name="Porcentagem 9 7 2 2 3" xfId="12631" xr:uid="{4FDB2881-63DD-45E4-8019-D8F0A983AA42}"/>
    <cellStyle name="Porcentagem 9 7 2 2 4" xfId="18421" xr:uid="{35668826-CB3B-47AE-9497-ED0C74D882D3}"/>
    <cellStyle name="Porcentagem 9 7 2 2 5" xfId="22546" xr:uid="{DB9001F4-D789-42ED-99EB-73DA23F2DEF7}"/>
    <cellStyle name="Porcentagem 9 7 2 3" xfId="7272" xr:uid="{9DEA9907-F1B4-44A9-B515-C3E625292886}"/>
    <cellStyle name="Porcentagem 9 7 2 3 2" xfId="13980" xr:uid="{DC513393-270F-496C-B77B-27D80AF7794F}"/>
    <cellStyle name="Porcentagem 9 7 2 3 3" xfId="19319" xr:uid="{E9B7B5B3-C174-4B8C-AA08-37011FF0FC51}"/>
    <cellStyle name="Porcentagem 9 7 2 3 4" xfId="23419" xr:uid="{2CA588AB-6A38-48C6-A2D2-BF922E4ACDD2}"/>
    <cellStyle name="Porcentagem 9 7 2 4" xfId="10690" xr:uid="{8513E73B-414B-4F55-A166-8DFD4D117745}"/>
    <cellStyle name="Porcentagem 9 7 2 5" xfId="17188" xr:uid="{B99017C8-BDF9-44C0-B698-1578FB22E514}"/>
    <cellStyle name="Porcentagem 9 7 2 6" xfId="21492" xr:uid="{E209AD59-C5E1-45BE-BA6C-918224E7D12C}"/>
    <cellStyle name="Porcentagem 9 7 3" xfId="5922" xr:uid="{7C99FD0E-01C5-448F-80D7-3944093912B9}"/>
    <cellStyle name="Porcentagem 9 7 3 2" xfId="9302" xr:uid="{7EBEDD62-8EDD-4025-8200-813CF132761A}"/>
    <cellStyle name="Porcentagem 9 7 3 2 2" xfId="16010" xr:uid="{6DE134DB-A70A-4FA7-A5A7-417ABB3982EF}"/>
    <cellStyle name="Porcentagem 9 7 3 2 3" xfId="20439" xr:uid="{A93EE952-6AAE-4AF0-A7A9-90FB7C375EDD}"/>
    <cellStyle name="Porcentagem 9 7 3 2 4" xfId="24473" xr:uid="{EA30BD20-852D-4520-9FD6-942A477F6551}"/>
    <cellStyle name="Porcentagem 9 7 3 3" xfId="12630" xr:uid="{224FCB7B-86FA-4182-9BC1-3F5445FB85D5}"/>
    <cellStyle name="Porcentagem 9 7 3 4" xfId="18420" xr:uid="{B52B3345-FD74-4C37-A7C8-38728A1BC6C2}"/>
    <cellStyle name="Porcentagem 9 7 3 5" xfId="22545" xr:uid="{2B7EB09D-8ECA-49AB-AD3C-D9A58AFEE947}"/>
    <cellStyle name="Porcentagem 9 7 4" xfId="6962" xr:uid="{F78AE309-E98A-4AD6-9186-F12B6500A0F7}"/>
    <cellStyle name="Porcentagem 9 7 4 2" xfId="13670" xr:uid="{9E9EE2DF-EF77-46F5-9D8B-1D197B6AD6E9}"/>
    <cellStyle name="Porcentagem 9 7 4 3" xfId="19029" xr:uid="{F21E5A15-C1AA-4157-AC63-A1FA7815A0B2}"/>
    <cellStyle name="Porcentagem 9 7 4 4" xfId="23130" xr:uid="{2C46FB48-9990-4C60-B121-15E0E49E3FFF}"/>
    <cellStyle name="Porcentagem 9 7 5" xfId="10356" xr:uid="{A18ED6F5-0952-4FE8-B16E-4FF63A4E5AC6}"/>
    <cellStyle name="Porcentagem 9 7 6" xfId="16897" xr:uid="{DCD16DCE-4275-4C16-B205-CE8F71A96796}"/>
    <cellStyle name="Porcentagem 9 7 7" xfId="21203" xr:uid="{E4642795-531F-4A38-BFB7-BC7A02CFC6C5}"/>
    <cellStyle name="Porcentagem 9 8" xfId="2463" xr:uid="{1CE5F67E-0730-461B-8468-1D9CF5E3A2EC}"/>
    <cellStyle name="Porcentagem 9 8 2" xfId="2925" xr:uid="{40A6665B-834C-4800-91EA-DA146D79D39E}"/>
    <cellStyle name="Porcentagem 9 8 2 2" xfId="5925" xr:uid="{3796448B-E0CD-44EC-A0FC-A67C8EAC52FE}"/>
    <cellStyle name="Porcentagem 9 8 2 2 2" xfId="9305" xr:uid="{C75DF7AC-C3EB-47F4-99E4-88C223124BFD}"/>
    <cellStyle name="Porcentagem 9 8 2 2 2 2" xfId="16013" xr:uid="{99CAC36D-4A6E-4B53-BE5B-1E3E695953ED}"/>
    <cellStyle name="Porcentagem 9 8 2 2 2 3" xfId="20442" xr:uid="{F0A98AF0-E3BF-4AF5-A731-C336E6D08DBF}"/>
    <cellStyle name="Porcentagem 9 8 2 2 2 4" xfId="24476" xr:uid="{60A6384E-8F1B-4646-AD83-9FCBDF66176A}"/>
    <cellStyle name="Porcentagem 9 8 2 2 3" xfId="12633" xr:uid="{F774D087-67C1-4A0F-98A2-B6826D32A4B3}"/>
    <cellStyle name="Porcentagem 9 8 2 2 4" xfId="18423" xr:uid="{E20485D1-3D87-4342-A5B2-AFBC98081615}"/>
    <cellStyle name="Porcentagem 9 8 2 2 5" xfId="22548" xr:uid="{F09CA985-0424-4B40-801A-91843D1269D9}"/>
    <cellStyle name="Porcentagem 9 8 2 3" xfId="7322" xr:uid="{2DBD678E-F198-45CA-82EF-72C87ED0C74A}"/>
    <cellStyle name="Porcentagem 9 8 2 3 2" xfId="14030" xr:uid="{CA110BE6-AE46-4798-A67C-D325B393F683}"/>
    <cellStyle name="Porcentagem 9 8 2 3 3" xfId="19369" xr:uid="{D2917C88-33AC-45AB-92C3-5942EBABEE18}"/>
    <cellStyle name="Porcentagem 9 8 2 3 4" xfId="23469" xr:uid="{DD8C5D4D-944B-4FC1-8458-212D9F6BC03D}"/>
    <cellStyle name="Porcentagem 9 8 2 4" xfId="10740" xr:uid="{17EABFBE-E05B-4A76-85D9-62DA4CBCA88D}"/>
    <cellStyle name="Porcentagem 9 8 2 5" xfId="17238" xr:uid="{7DBBE529-81C8-4487-B413-A0A0F05F19CE}"/>
    <cellStyle name="Porcentagem 9 8 2 6" xfId="21542" xr:uid="{7FE47571-28ED-4A2C-8C1E-7DCEE5F72AED}"/>
    <cellStyle name="Porcentagem 9 8 3" xfId="5924" xr:uid="{2B01C8F4-1685-4757-A4F6-05020D4AF2F9}"/>
    <cellStyle name="Porcentagem 9 8 3 2" xfId="9304" xr:uid="{95E346F1-8EAD-4785-896B-519939DD4E12}"/>
    <cellStyle name="Porcentagem 9 8 3 2 2" xfId="16012" xr:uid="{17A8FFE8-C90D-4209-82AD-FEC492B5A952}"/>
    <cellStyle name="Porcentagem 9 8 3 2 3" xfId="20441" xr:uid="{8E814928-4A9A-47E8-8E3E-26F19101194E}"/>
    <cellStyle name="Porcentagem 9 8 3 2 4" xfId="24475" xr:uid="{A2CEFE69-AF7F-4C68-AE22-ECC399D1BF72}"/>
    <cellStyle name="Porcentagem 9 8 3 3" xfId="12632" xr:uid="{26D9ECE2-0C68-41B8-9D9E-5AA4FB798DDD}"/>
    <cellStyle name="Porcentagem 9 8 3 4" xfId="18422" xr:uid="{37A30E09-0CB4-48A5-BEC2-68D756033FD5}"/>
    <cellStyle name="Porcentagem 9 8 3 5" xfId="22547" xr:uid="{5B2B28C4-E927-401D-8136-F08C16DC0AFB}"/>
    <cellStyle name="Porcentagem 9 8 4" xfId="6963" xr:uid="{0F9F752D-77FE-4B3B-8F55-E6C5E49691B9}"/>
    <cellStyle name="Porcentagem 9 8 4 2" xfId="13671" xr:uid="{88C69D83-8246-4FC7-B0D5-D4699E9A37D0}"/>
    <cellStyle name="Porcentagem 9 8 4 3" xfId="19030" xr:uid="{D96B75EE-B060-4186-996B-B7B6147508F0}"/>
    <cellStyle name="Porcentagem 9 8 4 4" xfId="23131" xr:uid="{E9C18FAD-D036-4878-95D5-D3487F67DCB4}"/>
    <cellStyle name="Porcentagem 9 8 5" xfId="10357" xr:uid="{B3D8CBBC-44BA-468E-9C4C-4258572C0775}"/>
    <cellStyle name="Porcentagem 9 8 6" xfId="16898" xr:uid="{75056F6B-254A-4FE8-B9B5-64015D74CC4A}"/>
    <cellStyle name="Porcentagem 9 8 7" xfId="21204" xr:uid="{3913B5A4-6F26-43C8-B690-B7C8F5CF3560}"/>
    <cellStyle name="Porcentagem 9 9" xfId="2464" xr:uid="{E5F4D008-37CD-4AFC-B991-53F21D1DB4C4}"/>
    <cellStyle name="Porcentagem 9 9 2" xfId="2983" xr:uid="{BDB8813B-7834-4DB5-AC91-5D84ACBDAB6C}"/>
    <cellStyle name="Porcentagem 9 9 2 2" xfId="5927" xr:uid="{6DEFA947-EFBF-42C3-9265-7D07B47016E2}"/>
    <cellStyle name="Porcentagem 9 9 2 2 2" xfId="9307" xr:uid="{A8FDE32D-F100-4814-8570-AEDEB3E6BDA7}"/>
    <cellStyle name="Porcentagem 9 9 2 2 2 2" xfId="16015" xr:uid="{B7989FAA-6F99-41BF-BE29-51F7401BEF1A}"/>
    <cellStyle name="Porcentagem 9 9 2 2 2 3" xfId="20444" xr:uid="{B3665A1C-4EDF-4297-B182-742650ECA238}"/>
    <cellStyle name="Porcentagem 9 9 2 2 2 4" xfId="24478" xr:uid="{80775876-05C6-4AEF-94F5-44A08AF30B9E}"/>
    <cellStyle name="Porcentagem 9 9 2 2 3" xfId="12635" xr:uid="{0E6F6FEC-1C05-4328-9217-DF876B59EFDD}"/>
    <cellStyle name="Porcentagem 9 9 2 2 4" xfId="18425" xr:uid="{746AB6CC-4C82-46A0-A34F-0AE89F1E424E}"/>
    <cellStyle name="Porcentagem 9 9 2 2 5" xfId="22550" xr:uid="{6ECFBB0F-B271-4F4F-B5F3-5B18096594C5}"/>
    <cellStyle name="Porcentagem 9 9 2 3" xfId="7380" xr:uid="{2B31E4FC-46E9-46E5-854C-1C1594687EE1}"/>
    <cellStyle name="Porcentagem 9 9 2 3 2" xfId="14088" xr:uid="{C41A34CA-CC62-46EC-8C40-2C4CEA36CC48}"/>
    <cellStyle name="Porcentagem 9 9 2 3 3" xfId="19426" xr:uid="{6D1B98BD-02E5-47A1-A6FA-1FBF581E2687}"/>
    <cellStyle name="Porcentagem 9 9 2 3 4" xfId="23526" xr:uid="{F3080FF1-547B-4B30-B1B1-3A4691C9FB51}"/>
    <cellStyle name="Porcentagem 9 9 2 4" xfId="10797" xr:uid="{E7F2F56E-145C-4A65-B75A-AFC45FA5E54F}"/>
    <cellStyle name="Porcentagem 9 9 2 5" xfId="17295" xr:uid="{3E7812E5-0767-490C-A70C-CAB6611EB85C}"/>
    <cellStyle name="Porcentagem 9 9 2 6" xfId="21599" xr:uid="{13FFFE22-1F16-4D4C-BA9C-61A4F78927CD}"/>
    <cellStyle name="Porcentagem 9 9 3" xfId="5926" xr:uid="{25202802-7E5B-40EB-BBF5-25D6786CF290}"/>
    <cellStyle name="Porcentagem 9 9 3 2" xfId="9306" xr:uid="{AE3F76D0-1732-48A9-A460-BB5480FC5718}"/>
    <cellStyle name="Porcentagem 9 9 3 2 2" xfId="16014" xr:uid="{52714D82-90ED-46D2-A58B-9840E42605BF}"/>
    <cellStyle name="Porcentagem 9 9 3 2 3" xfId="20443" xr:uid="{47FDA05E-F135-4733-BE81-66D9DC8866EF}"/>
    <cellStyle name="Porcentagem 9 9 3 2 4" xfId="24477" xr:uid="{426E37D9-68F0-4AB4-8A3A-1510F0A8B057}"/>
    <cellStyle name="Porcentagem 9 9 3 3" xfId="12634" xr:uid="{83BBF624-5687-44CC-8F55-FB342398C7AA}"/>
    <cellStyle name="Porcentagem 9 9 3 4" xfId="18424" xr:uid="{EFD7DC90-459A-4245-A7B1-FDEAE3AE1A95}"/>
    <cellStyle name="Porcentagem 9 9 3 5" xfId="22549" xr:uid="{24C4E850-5E4F-44A3-AE01-E75B817DC19F}"/>
    <cellStyle name="Porcentagem 9 9 4" xfId="6964" xr:uid="{7B00B8B9-37E1-4AAF-BEF9-5A2563173456}"/>
    <cellStyle name="Porcentagem 9 9 4 2" xfId="13672" xr:uid="{EDD5E6E7-C009-47C2-BDEF-3CDD4CEE87D1}"/>
    <cellStyle name="Porcentagem 9 9 4 3" xfId="19031" xr:uid="{5E53834B-B201-4B48-BA16-031AE854B050}"/>
    <cellStyle name="Porcentagem 9 9 4 4" xfId="23132" xr:uid="{94880CC2-ED72-4BD4-8AAF-847E7F77A257}"/>
    <cellStyle name="Porcentagem 9 9 5" xfId="10358" xr:uid="{2B1CFEA2-F178-4DAC-A922-4369579544BA}"/>
    <cellStyle name="Porcentagem 9 9 6" xfId="16899" xr:uid="{57DA6C92-6AEC-4249-BC50-3E704F167FA2}"/>
    <cellStyle name="Porcentagem 9 9 7" xfId="21205" xr:uid="{E652752E-B6BE-41FC-B748-252506C19182}"/>
    <cellStyle name="Saída 10 2" xfId="1406" xr:uid="{14660B15-9F70-44DA-A10F-7CBBF14E5EB4}"/>
    <cellStyle name="Saída 10 2 2" xfId="2465" xr:uid="{D319C710-5C6E-44D7-8DBF-D55E3441EC21}"/>
    <cellStyle name="Saída 10 2 2 2" xfId="4083" xr:uid="{35E8BDAD-AA8D-4729-80DD-AB0A234085B7}"/>
    <cellStyle name="Saída 10 2 2 2 2" xfId="5367" xr:uid="{0E3A5B18-909F-4EAE-A69F-C2C132F14A0E}"/>
    <cellStyle name="Saída 10 2 2 2 2 2" xfId="12076" xr:uid="{B0A6FF2E-2A02-4277-A426-1FE0DCDCA15B}"/>
    <cellStyle name="Saída 10 2 2 2 2 3" xfId="16506" xr:uid="{7EACEA9D-0AB3-4EFA-94B3-A65652E851E2}"/>
    <cellStyle name="Saída 10 2 2 2 3" xfId="11336" xr:uid="{4A6622B3-3224-4AAC-B06B-29538C4CD2DF}"/>
    <cellStyle name="Saída 10 2 2 2 4" xfId="16597" xr:uid="{0EBF25D4-BF4A-4261-84AA-8F5DC40EF45A}"/>
    <cellStyle name="Saída 10 2 2 3" xfId="5368" xr:uid="{232198B4-2026-4DFF-A761-2F30282869EE}"/>
    <cellStyle name="Saída 10 2 2 3 2" xfId="12077" xr:uid="{AEB647F4-3649-4E4D-84BC-3E269688FDE3}"/>
    <cellStyle name="Saída 10 2 2 3 3" xfId="16505" xr:uid="{D31A4ED1-FFCC-49FF-9054-5DE6C334D6D5}"/>
    <cellStyle name="Saída 10 2 2 4" xfId="10359" xr:uid="{DEB81A3F-21AC-496A-980A-F1DF39788E0D}"/>
    <cellStyle name="Saída 10 2 2 5" xfId="18787" xr:uid="{0D6D146B-2D5C-499E-9505-AF8B7877BC2A}"/>
    <cellStyle name="Saída 10 2 3" xfId="3514" xr:uid="{9563F38E-3675-416B-8950-331A040C589F}"/>
    <cellStyle name="Saída 10 2 3 2" xfId="5366" xr:uid="{055B19CA-DBDA-42A8-8850-4219719D8715}"/>
    <cellStyle name="Saída 10 2 3 2 2" xfId="12075" xr:uid="{3B1D916E-62D9-4E40-82F1-B53757D80550}"/>
    <cellStyle name="Saída 10 2 3 2 3" xfId="16507" xr:uid="{86CFE2D7-84B6-4B3A-8A02-81C759DDD728}"/>
    <cellStyle name="Saída 10 2 3 3" xfId="10999" xr:uid="{4F205C97-DFD2-49F8-8C4F-DD6ECB7A1241}"/>
    <cellStyle name="Saída 10 2 3 4" xfId="17512" xr:uid="{80FAF06A-B150-4B2E-A6D0-AAF3056A5335}"/>
    <cellStyle name="Saída 10 2 4" xfId="5369" xr:uid="{FF08A464-D630-4E60-9BBC-62B72ABD20B4}"/>
    <cellStyle name="Saída 10 2 4 2" xfId="12078" xr:uid="{85F07197-2253-4237-9688-67B0A66BA06A}"/>
    <cellStyle name="Saída 10 2 4 3" xfId="16503" xr:uid="{BAA96333-DE57-49B6-A713-946329A6A77B}"/>
    <cellStyle name="Saída 10 2 5" xfId="9756" xr:uid="{056162F5-D5A8-47B7-9AD8-01FFFDBA296D}"/>
    <cellStyle name="Saída 10 2 6" xfId="17537" xr:uid="{4E5B8F86-ACAE-4829-9041-30D3791AA52D}"/>
    <cellStyle name="Saída 11 2" xfId="1407" xr:uid="{44D546E3-9F8B-4180-B6ED-91638D88B603}"/>
    <cellStyle name="Saída 11 2 2" xfId="2466" xr:uid="{3B46A959-67CB-444B-8F68-F86B4774DDB0}"/>
    <cellStyle name="Saída 11 2 2 2" xfId="4084" xr:uid="{49F02419-F072-4708-AF5C-E927DD26D681}"/>
    <cellStyle name="Saída 11 2 2 2 2" xfId="5363" xr:uid="{7D830EE6-ED03-4AA0-9D88-4A5C53C6520C}"/>
    <cellStyle name="Saída 11 2 2 2 2 2" xfId="12072" xr:uid="{63243436-A7F9-4D33-AA2D-7CBEF9829958}"/>
    <cellStyle name="Saída 11 2 2 2 2 3" xfId="16510" xr:uid="{D8C6E877-13E8-4130-A9AF-9A14ADEA465A}"/>
    <cellStyle name="Saída 11 2 2 2 3" xfId="11337" xr:uid="{13A82CB9-DF7C-4A22-986B-2A877C6F7A3D}"/>
    <cellStyle name="Saída 11 2 2 2 4" xfId="16596" xr:uid="{C19D5E1A-C260-470E-8A50-D2963950B8B5}"/>
    <cellStyle name="Saída 11 2 2 3" xfId="5364" xr:uid="{8B1D9143-7237-463E-96CC-A6F06073859F}"/>
    <cellStyle name="Saída 11 2 2 3 2" xfId="12073" xr:uid="{5FB85AE0-D2A6-4B3B-BFD8-E877B1B2AC05}"/>
    <cellStyle name="Saída 11 2 2 3 3" xfId="16509" xr:uid="{34C4ACE2-2FCA-4027-9625-6B1182C400B5}"/>
    <cellStyle name="Saída 11 2 2 4" xfId="10360" xr:uid="{607537C0-2109-4FA0-9C2F-8B555877E18D}"/>
    <cellStyle name="Saída 11 2 2 5" xfId="19607" xr:uid="{BAA57F1D-D24B-4CBF-9705-E398F7031810}"/>
    <cellStyle name="Saída 11 2 3" xfId="3515" xr:uid="{19BED114-FAE5-4651-B67C-E14A98FE0B47}"/>
    <cellStyle name="Saída 11 2 3 2" xfId="5362" xr:uid="{C82E00AF-19B6-4A9B-BC4E-EBBCBD90838A}"/>
    <cellStyle name="Saída 11 2 3 2 2" xfId="12071" xr:uid="{C85ED8B1-6FBF-4C6A-B762-C175A252E5C0}"/>
    <cellStyle name="Saída 11 2 3 2 3" xfId="16511" xr:uid="{4D036F55-A7B4-4E1F-8FB8-C6AFB8A9DBE3}"/>
    <cellStyle name="Saída 11 2 3 3" xfId="11000" xr:uid="{C6772082-A169-4B93-A901-E75EE38F9E94}"/>
    <cellStyle name="Saída 11 2 3 4" xfId="18109" xr:uid="{4A20BF07-03B0-40E3-A2BD-08175F2503E9}"/>
    <cellStyle name="Saída 11 2 4" xfId="5365" xr:uid="{8D43899D-32C9-4B38-AB15-35AFB4BC31F0}"/>
    <cellStyle name="Saída 11 2 4 2" xfId="12074" xr:uid="{F7EC29D4-D2B8-4AFF-940F-ECA38F04FB36}"/>
    <cellStyle name="Saída 11 2 4 3" xfId="16508" xr:uid="{D7B1580D-52E3-4C09-AF51-4C1796E606A8}"/>
    <cellStyle name="Saída 11 2 5" xfId="9757" xr:uid="{86436622-983A-4A5C-8C5E-C1C136539FC1}"/>
    <cellStyle name="Saída 11 2 6" xfId="19657" xr:uid="{240706C3-9EAC-43EB-AA74-4E768699178B}"/>
    <cellStyle name="Saída 12 2" xfId="1408" xr:uid="{4DF9F38A-198E-4BA4-B8F7-073AA6E2F855}"/>
    <cellStyle name="Saída 12 2 2" xfId="2467" xr:uid="{ABF357C8-2B9E-4D9B-9057-9FEEFE1BDF5A}"/>
    <cellStyle name="Saída 12 2 2 2" xfId="4085" xr:uid="{A72763B5-9C8D-4AF5-B91E-787765A966A8}"/>
    <cellStyle name="Saída 12 2 2 2 2" xfId="5359" xr:uid="{FB91853D-D939-4721-921A-F64F37CD5203}"/>
    <cellStyle name="Saída 12 2 2 2 2 2" xfId="12068" xr:uid="{127E8207-DA93-4308-9683-6F78F5DC956F}"/>
    <cellStyle name="Saída 12 2 2 2 2 3" xfId="16514" xr:uid="{3B9F0125-D694-4F2A-9930-4AD1662C7D7C}"/>
    <cellStyle name="Saída 12 2 2 2 3" xfId="11338" xr:uid="{0FBD3D3E-5D7E-41A0-B337-6BDE599E6DCD}"/>
    <cellStyle name="Saída 12 2 2 2 4" xfId="17485" xr:uid="{70A77A38-0A95-4A0E-8B4A-300EBD42C134}"/>
    <cellStyle name="Saída 12 2 2 3" xfId="5360" xr:uid="{29F335B4-88E1-49A2-9012-A5F4DD79FDD4}"/>
    <cellStyle name="Saída 12 2 2 3 2" xfId="12069" xr:uid="{BE917898-EA8E-4477-B79D-A9DD00C4EE7E}"/>
    <cellStyle name="Saída 12 2 2 3 3" xfId="16513" xr:uid="{8A52398A-CEA4-4558-BA3A-5F8AFC0F14B3}"/>
    <cellStyle name="Saída 12 2 2 4" xfId="10361" xr:uid="{E9A50CA5-89BE-4FB8-B6DB-FEBF9FDCA874}"/>
    <cellStyle name="Saída 12 2 2 5" xfId="17519" xr:uid="{F0BA2AA1-8BF8-4D58-8ED3-AD1BE46DC860}"/>
    <cellStyle name="Saída 12 2 3" xfId="3516" xr:uid="{2E1260D2-5F2C-4944-B49D-AC34A586295C}"/>
    <cellStyle name="Saída 12 2 3 2" xfId="5358" xr:uid="{B15E3625-6ACE-4B1D-AB08-078CE616F530}"/>
    <cellStyle name="Saída 12 2 3 2 2" xfId="12067" xr:uid="{77D1732C-57B1-4F3D-A1FA-BB6A03E91CB7}"/>
    <cellStyle name="Saída 12 2 3 2 3" xfId="16515" xr:uid="{70F3A787-7C6C-427F-BDD5-5BEEBC65DB89}"/>
    <cellStyle name="Saída 12 2 3 3" xfId="11001" xr:uid="{71957CE6-C22A-4F10-99EF-0BF07779ED91}"/>
    <cellStyle name="Saída 12 2 3 4" xfId="17595" xr:uid="{EE8C1472-F37B-4E60-90DC-31662D031556}"/>
    <cellStyle name="Saída 12 2 4" xfId="5361" xr:uid="{2ED272E6-8E8A-4B30-B04B-3E58F87F27D1}"/>
    <cellStyle name="Saída 12 2 4 2" xfId="12070" xr:uid="{854ECB87-6612-4424-AE54-D718A34867B2}"/>
    <cellStyle name="Saída 12 2 4 3" xfId="16512" xr:uid="{990347AE-5FA1-442E-ACE1-7E5D8547371D}"/>
    <cellStyle name="Saída 12 2 5" xfId="9758" xr:uid="{8A6294A7-AFB0-4DE8-95FA-6A794C4FFB92}"/>
    <cellStyle name="Saída 12 2 6" xfId="17620" xr:uid="{1D00EA25-0730-4FD3-AA90-59F07E86467A}"/>
    <cellStyle name="Saída 13 2" xfId="1409" xr:uid="{6DA267A0-7EC6-46A2-BF82-42E3B72C6A2E}"/>
    <cellStyle name="Saída 13 2 2" xfId="2468" xr:uid="{947DE7D6-E16D-496D-AFFE-8DE184759676}"/>
    <cellStyle name="Saída 13 2 2 2" xfId="4086" xr:uid="{1F879868-362D-417C-9D54-9931BC741041}"/>
    <cellStyle name="Saída 13 2 2 2 2" xfId="5355" xr:uid="{FE39B251-9059-4D24-A030-6386DEB8547E}"/>
    <cellStyle name="Saída 13 2 2 2 2 2" xfId="12064" xr:uid="{795D199A-FDBD-4FAF-861A-050A1F6B8F0F}"/>
    <cellStyle name="Saída 13 2 2 2 2 3" xfId="16518" xr:uid="{C1634712-1A6F-4FD8-B785-BE3132D8AB3C}"/>
    <cellStyle name="Saída 13 2 2 2 3" xfId="11339" xr:uid="{E406F84C-18DD-4B76-A5FD-6EDEF10B4635}"/>
    <cellStyle name="Saída 13 2 2 2 4" xfId="17568" xr:uid="{5714448F-8960-4767-96B8-30D8CF248F79}"/>
    <cellStyle name="Saída 13 2 2 3" xfId="5356" xr:uid="{0E7DE745-A8F2-499D-96E0-428AAC4EB149}"/>
    <cellStyle name="Saída 13 2 2 3 2" xfId="12065" xr:uid="{17864E46-F748-4F38-99EB-D0B3F3C01982}"/>
    <cellStyle name="Saída 13 2 2 3 3" xfId="16517" xr:uid="{E4C95521-2433-4DF6-8767-6C9D8C1C6929}"/>
    <cellStyle name="Saída 13 2 2 4" xfId="10362" xr:uid="{A0D77724-254F-4EC0-9B48-500511B87EDB}"/>
    <cellStyle name="Saída 13 2 2 5" xfId="19639" xr:uid="{2C1B9982-A587-4B40-9514-66B2162F5EDE}"/>
    <cellStyle name="Saída 13 2 3" xfId="3517" xr:uid="{7EF427A6-B94E-49DE-88F9-7CB01A22FED4}"/>
    <cellStyle name="Saída 13 2 3 2" xfId="5348" xr:uid="{97F1AB5B-7A54-4345-8292-9665D7A9B92D}"/>
    <cellStyle name="Saída 13 2 3 2 2" xfId="12057" xr:uid="{FB877C63-C170-423A-8359-68CA25F3745A}"/>
    <cellStyle name="Saída 13 2 3 2 3" xfId="16519" xr:uid="{AD585EAC-0DF8-4DBE-B737-86E84DD2FE19}"/>
    <cellStyle name="Saída 13 2 3 3" xfId="11002" xr:uid="{CFB28217-661E-4C3A-9DB8-D167D785CFF9}"/>
    <cellStyle name="Saída 13 2 3 4" xfId="18112" xr:uid="{0FBBB90C-2767-4713-AD07-DC3807496BCB}"/>
    <cellStyle name="Saída 13 2 4" xfId="5357" xr:uid="{8BF88098-F531-4768-99E8-DE6DADD15594}"/>
    <cellStyle name="Saída 13 2 4 2" xfId="12066" xr:uid="{8C5BE149-6B93-4667-9B40-FBE07494035A}"/>
    <cellStyle name="Saída 13 2 4 3" xfId="16516" xr:uid="{26D32513-64B0-4333-B7E4-10ABCD248F0D}"/>
    <cellStyle name="Saída 13 2 5" xfId="9759" xr:uid="{5AB2F9BC-EADD-438A-9CBA-F08773CC6B1B}"/>
    <cellStyle name="Saída 13 2 6" xfId="16657" xr:uid="{B26C1EF1-8BAC-4B44-96F5-CDFD35DE0CD4}"/>
    <cellStyle name="Saída 14 2" xfId="1410" xr:uid="{8B9C4AD5-65C0-4AD4-AFB6-65A5EDCDD36D}"/>
    <cellStyle name="Saída 14 2 2" xfId="2469" xr:uid="{52654D2E-9A88-48E1-964F-61D5FF107C13}"/>
    <cellStyle name="Saída 14 2 2 2" xfId="4087" xr:uid="{506E6F6C-A8E5-44AD-A96F-DA94B52112B0}"/>
    <cellStyle name="Saída 14 2 2 2 2" xfId="5343" xr:uid="{E8465988-5B25-43C3-83F8-9A947E7A1FC4}"/>
    <cellStyle name="Saída 14 2 2 2 2 2" xfId="12052" xr:uid="{2A2B2DBE-9B08-4A1F-B075-358E9A68BA96}"/>
    <cellStyle name="Saída 14 2 2 2 2 3" xfId="16522" xr:uid="{91BA30DF-9B8F-417F-B6B2-2BA1F51D8092}"/>
    <cellStyle name="Saída 14 2 2 2 3" xfId="11340" xr:uid="{07A96B2B-9B77-4313-9C52-728C5EE305CE}"/>
    <cellStyle name="Saída 14 2 2 2 4" xfId="17486" xr:uid="{9F3DC5BB-4079-4120-9C67-2225F2163C28}"/>
    <cellStyle name="Saída 14 2 2 3" xfId="5346" xr:uid="{DA76A448-D404-4FC7-8B9F-CE965DC80792}"/>
    <cellStyle name="Saída 14 2 2 3 2" xfId="12055" xr:uid="{FABEB2D5-32A0-40CA-BD87-19ADA8B2C153}"/>
    <cellStyle name="Saída 14 2 2 3 3" xfId="16521" xr:uid="{EDC51623-C3D1-4976-A6B7-8CDC35A8EA47}"/>
    <cellStyle name="Saída 14 2 2 4" xfId="10363" xr:uid="{04DDE62F-842A-4442-93F0-52643D76C07D}"/>
    <cellStyle name="Saída 14 2 2 5" xfId="17602" xr:uid="{F40789C2-F082-4554-BC1F-2AA895057A68}"/>
    <cellStyle name="Saída 14 2 3" xfId="3518" xr:uid="{BA48994B-EC0E-44A4-9E06-88EC22821D62}"/>
    <cellStyle name="Saída 14 2 3 2" xfId="5341" xr:uid="{822603DE-2522-4A7F-AD8D-37FA44D1AFF4}"/>
    <cellStyle name="Saída 14 2 3 2 2" xfId="12050" xr:uid="{1F875EDC-4CB0-4E26-A47E-EE4616C6FE0F}"/>
    <cellStyle name="Saída 14 2 3 2 3" xfId="16523" xr:uid="{DE51A318-54B6-456E-B1CC-0E399D949978}"/>
    <cellStyle name="Saída 14 2 3 3" xfId="11003" xr:uid="{BF93F1DA-5F65-4CFA-957F-7483D5CE0D36}"/>
    <cellStyle name="Saída 14 2 3 4" xfId="18110" xr:uid="{956FCEB5-9974-4F05-AF64-C0807AE70B01}"/>
    <cellStyle name="Saída 14 2 4" xfId="5347" xr:uid="{895C5231-B379-45E9-AA88-2FF01A48A841}"/>
    <cellStyle name="Saída 14 2 4 2" xfId="12056" xr:uid="{CB2A5E11-A3A9-480B-B4A8-A84A0505249F}"/>
    <cellStyle name="Saída 14 2 4 3" xfId="16520" xr:uid="{DDC97CE0-9BB2-4E16-88DE-0E72B4E41E6D}"/>
    <cellStyle name="Saída 14 2 5" xfId="9760" xr:uid="{2787FB3A-442C-4486-B89F-2A23A8C457A5}"/>
    <cellStyle name="Saída 14 2 6" xfId="16656" xr:uid="{4B4060C6-23DA-4DBE-A4B8-C1617A5B591A}"/>
    <cellStyle name="Saída 15 2" xfId="1411" xr:uid="{07D5A3DA-A632-4621-B165-F791B9483BCD}"/>
    <cellStyle name="Saída 15 2 2" xfId="2470" xr:uid="{CEE7B972-57C6-4EF0-A138-6A6025861408}"/>
    <cellStyle name="Saída 15 2 2 2" xfId="4088" xr:uid="{08A9DCFD-45F4-4DB2-8433-D711BF64EE68}"/>
    <cellStyle name="Saída 15 2 2 2 2" xfId="5338" xr:uid="{7A0B5FE2-1402-42F4-B391-F337D177D3C0}"/>
    <cellStyle name="Saída 15 2 2 2 2 2" xfId="12047" xr:uid="{D299C62A-802C-4478-932F-4A0BED11909B}"/>
    <cellStyle name="Saída 15 2 2 2 2 3" xfId="16526" xr:uid="{3EDA4B3B-E98D-4F8B-B2BD-37ED069652DB}"/>
    <cellStyle name="Saída 15 2 2 2 3" xfId="11341" xr:uid="{41EDF54C-EA25-45DF-A313-690C076D330C}"/>
    <cellStyle name="Saída 15 2 2 2 4" xfId="17569" xr:uid="{F3935C59-75F2-41E4-8366-65E068FD6371}"/>
    <cellStyle name="Saída 15 2 2 3" xfId="5339" xr:uid="{97F635E3-B4FB-4988-89D2-AAB168AE9DB4}"/>
    <cellStyle name="Saída 15 2 2 3 2" xfId="12048" xr:uid="{F3584BE7-623E-49F5-BD32-4B9C3713B872}"/>
    <cellStyle name="Saída 15 2 2 3 3" xfId="16525" xr:uid="{16355C5C-B46F-4C96-8F19-D69DC8BA321A}"/>
    <cellStyle name="Saída 15 2 2 4" xfId="10364" xr:uid="{4F96DD64-34CB-4B4F-AFC3-D0C598FD11BA}"/>
    <cellStyle name="Saída 15 2 2 5" xfId="16639" xr:uid="{7C9B7EE3-2A41-4E39-92E2-D357C2D46544}"/>
    <cellStyle name="Saída 15 2 3" xfId="3519" xr:uid="{157BB293-E4AA-4922-84FC-F0F858B057C7}"/>
    <cellStyle name="Saída 15 2 3 2" xfId="5337" xr:uid="{F35947E6-2233-4744-9B89-6DF9F322571E}"/>
    <cellStyle name="Saída 15 2 3 2 2" xfId="12046" xr:uid="{8FAA631B-55BC-480B-8B47-D4152A910B35}"/>
    <cellStyle name="Saída 15 2 3 2 3" xfId="16527" xr:uid="{A439D18D-9F6E-4E07-866E-7994851AF16E}"/>
    <cellStyle name="Saída 15 2 3 3" xfId="11004" xr:uid="{08283B67-A7E4-43AE-8084-806566C265C9}"/>
    <cellStyle name="Saída 15 2 3 4" xfId="17552" xr:uid="{9E4F4EA2-ADE0-481C-9C7F-B224F7EBE2E5}"/>
    <cellStyle name="Saída 15 2 4" xfId="5340" xr:uid="{1CBC90EA-FD88-4379-BC80-940467B544B1}"/>
    <cellStyle name="Saída 15 2 4 2" xfId="12049" xr:uid="{5FEF2353-4F14-46D6-B7A8-0F68F37C9D6B}"/>
    <cellStyle name="Saída 15 2 4 3" xfId="16524" xr:uid="{16F44422-24FB-4D31-BEB1-0E1ED92AE559}"/>
    <cellStyle name="Saída 15 2 5" xfId="9761" xr:uid="{E92E9502-2037-42F1-AD7B-E23D6544098E}"/>
    <cellStyle name="Saída 15 2 6" xfId="19623" xr:uid="{88514C10-3C71-4C31-AFFA-00B14E5190D1}"/>
    <cellStyle name="Saída 16 2" xfId="1412" xr:uid="{234628ED-C471-4880-AC7B-D51C245574AD}"/>
    <cellStyle name="Saída 16 2 2" xfId="2471" xr:uid="{AB647CB7-527C-4AC8-AADB-E83A200F9843}"/>
    <cellStyle name="Saída 16 2 2 2" xfId="4089" xr:uid="{3705DCDA-C546-41AB-8D39-288FED7F7E18}"/>
    <cellStyle name="Saída 16 2 2 2 2" xfId="5333" xr:uid="{629B49A0-26CA-4C11-A1F6-C53399279E86}"/>
    <cellStyle name="Saída 16 2 2 2 2 2" xfId="12042" xr:uid="{2DF7072B-F002-472C-ACDC-3538D54A4D70}"/>
    <cellStyle name="Saída 16 2 2 2 2 3" xfId="16530" xr:uid="{40496149-2504-41A7-B412-4F96460EFCF7}"/>
    <cellStyle name="Saída 16 2 2 2 3" xfId="11342" xr:uid="{F63D711A-DC11-4170-B2FB-92FC4D309CC0}"/>
    <cellStyle name="Saída 16 2 2 2 4" xfId="16595" xr:uid="{8025024D-A7CF-4657-9020-821D40878E7B}"/>
    <cellStyle name="Saída 16 2 2 3" xfId="5335" xr:uid="{D2AA5595-BA54-49C9-8D82-804F16E1E6C1}"/>
    <cellStyle name="Saída 16 2 2 3 2" xfId="12044" xr:uid="{31EC75D2-23C8-4BFC-8829-915C5DE2C837}"/>
    <cellStyle name="Saída 16 2 2 3 3" xfId="16529" xr:uid="{DC5AEF36-7381-48ED-AE43-22DAD40D2680}"/>
    <cellStyle name="Saída 16 2 2 4" xfId="10365" xr:uid="{08F3D188-02C5-49EE-BA51-FA8BD1CFDD1D}"/>
    <cellStyle name="Saída 16 2 2 5" xfId="16638" xr:uid="{7B6BE1D3-97B0-44FE-8803-4B5580E31568}"/>
    <cellStyle name="Saída 16 2 3" xfId="3520" xr:uid="{84032AC0-0E6E-4865-8DF3-09AEE5BCC08F}"/>
    <cellStyle name="Saída 16 2 3 2" xfId="5332" xr:uid="{439F0F3D-2B14-4A37-98F3-B5D249B0B8EE}"/>
    <cellStyle name="Saída 16 2 3 2 2" xfId="12041" xr:uid="{AD540CA5-3894-4F41-8376-1A15863FB4FA}"/>
    <cellStyle name="Saída 16 2 3 2 3" xfId="16531" xr:uid="{2EF32A43-6277-4607-86A1-433284E0D0CE}"/>
    <cellStyle name="Saída 16 2 3 3" xfId="11005" xr:uid="{E39548E0-5DC6-4CDA-8061-90474EE8F77D}"/>
    <cellStyle name="Saída 16 2 3 4" xfId="18111" xr:uid="{1FE22B70-A089-4171-8B0B-1136EAEEE539}"/>
    <cellStyle name="Saída 16 2 4" xfId="5336" xr:uid="{0BDAD5F6-336E-40CF-9128-B44F4E3BA3CD}"/>
    <cellStyle name="Saída 16 2 4 2" xfId="12045" xr:uid="{EDC4209E-3D42-48CE-A645-BAFBB939F2C0}"/>
    <cellStyle name="Saída 16 2 4 3" xfId="16528" xr:uid="{C7C9E542-EFDC-48AF-BEC9-98ABBE414F5B}"/>
    <cellStyle name="Saída 16 2 5" xfId="9762" xr:uid="{263CA939-C8F1-4DBD-B1DA-D7D9B0BD00A4}"/>
    <cellStyle name="Saída 16 2 6" xfId="17535" xr:uid="{401B3D57-17FB-4B66-AEBF-F10488A502B6}"/>
    <cellStyle name="Saída 17 2" xfId="1413" xr:uid="{C7D0181B-DBB5-475F-88CD-CB8E51325A2E}"/>
    <cellStyle name="Saída 17 2 2" xfId="2472" xr:uid="{9D8EDF54-F918-4899-8EAB-0EEA559E9AF7}"/>
    <cellStyle name="Saída 17 2 2 2" xfId="4090" xr:uid="{982272EC-3907-42B7-8CBE-75C839F68847}"/>
    <cellStyle name="Saída 17 2 2 2 2" xfId="5328" xr:uid="{7C396329-BCB7-45E3-9AE9-ED5D9C779E79}"/>
    <cellStyle name="Saída 17 2 2 2 2 2" xfId="12037" xr:uid="{089BB78D-A570-4369-896B-7AF648B868DE}"/>
    <cellStyle name="Saída 17 2 2 2 2 3" xfId="16534" xr:uid="{583357E0-AC35-4279-95EF-DF5728FB191D}"/>
    <cellStyle name="Saída 17 2 2 2 3" xfId="11343" xr:uid="{EF5F99EB-435B-4622-A7BD-E8E58B629E20}"/>
    <cellStyle name="Saída 17 2 2 2 4" xfId="16594" xr:uid="{8BFAC0CD-BEC3-4D45-AD0D-09E271AB4423}"/>
    <cellStyle name="Saída 17 2 2 3" xfId="5329" xr:uid="{1ED80F0F-BC27-46E3-BD4A-952788A84920}"/>
    <cellStyle name="Saída 17 2 2 3 2" xfId="12038" xr:uid="{405A3481-19BF-4A8C-9F72-C66A919E8802}"/>
    <cellStyle name="Saída 17 2 2 3 3" xfId="16533" xr:uid="{095FF3C0-6DC9-47FD-805B-1B8CA21F831E}"/>
    <cellStyle name="Saída 17 2 2 4" xfId="10366" xr:uid="{A387A225-7308-453B-A697-1C524CBF44D9}"/>
    <cellStyle name="Saída 17 2 2 5" xfId="19605" xr:uid="{3CE1F447-86DD-428D-A805-A68410EFABAA}"/>
    <cellStyle name="Saída 17 2 3" xfId="3521" xr:uid="{CE758D79-3D16-4E78-ADAE-7E9D1D6F83CD}"/>
    <cellStyle name="Saída 17 2 3 2" xfId="5327" xr:uid="{4B2F3E14-1507-42E4-9764-BBAC3DFC339D}"/>
    <cellStyle name="Saída 17 2 3 2 2" xfId="12036" xr:uid="{7DA87F07-5542-4C5D-9028-BD4C24E74D1E}"/>
    <cellStyle name="Saída 17 2 3 2 3" xfId="16535" xr:uid="{D3CF54DF-2435-417E-9846-DADBD1AFBC7E}"/>
    <cellStyle name="Saída 17 2 3 3" xfId="11006" xr:uid="{143FCDC8-7AF5-4D41-9A97-EA184129E5FD}"/>
    <cellStyle name="Saída 17 2 3 4" xfId="17633" xr:uid="{7A1F2763-A1E6-40C6-BA76-77E2BA4CC27C}"/>
    <cellStyle name="Saída 17 2 4" xfId="5331" xr:uid="{2D5C4A75-2312-4E85-B540-8D3FAE3D23B5}"/>
    <cellStyle name="Saída 17 2 4 2" xfId="12040" xr:uid="{BC429410-60D3-45C8-978F-30A8569664F7}"/>
    <cellStyle name="Saída 17 2 4 3" xfId="16532" xr:uid="{5A1FDBD9-EBF4-4C74-AE4A-AC0C05DDFF2C}"/>
    <cellStyle name="Saída 17 2 5" xfId="9763" xr:uid="{EBFDD5FB-1E1B-48F7-B34F-15369EFFB381}"/>
    <cellStyle name="Saída 17 2 6" xfId="19656" xr:uid="{5C3285F2-F830-420A-8F5E-428D72AC77F5}"/>
    <cellStyle name="Saída 2" xfId="1414" xr:uid="{6689A522-5D40-4720-86B1-F41C9BFB0215}"/>
    <cellStyle name="Saída 2 2" xfId="1415" xr:uid="{2E59902B-B7DA-4CD5-8E05-0039DA0CE008}"/>
    <cellStyle name="Saída 2 2 2" xfId="2473" xr:uid="{F77EC0EB-D213-469D-9C48-D9473D4BB2A9}"/>
    <cellStyle name="Saída 2 2 2 2" xfId="4091" xr:uid="{7E669700-02E7-42B5-8A50-0FB6575E34E0}"/>
    <cellStyle name="Saída 2 2 2 2 2" xfId="5324" xr:uid="{F5013D37-EF19-4F14-9765-A1DA3387EE64}"/>
    <cellStyle name="Saída 2 2 2 2 2 2" xfId="12033" xr:uid="{1A87F4CF-40B1-421C-B386-EFDF99AD2144}"/>
    <cellStyle name="Saída 2 2 2 2 2 3" xfId="16538" xr:uid="{B0E63F2F-4DB3-4C8F-AA93-A1F00AF14D82}"/>
    <cellStyle name="Saída 2 2 2 2 3" xfId="11344" xr:uid="{3C17F410-E56A-4CBA-AD21-BB98AB65E788}"/>
    <cellStyle name="Saída 2 2 2 2 4" xfId="17483" xr:uid="{B602B53D-78D4-443D-8E5D-B8FAD3E573C2}"/>
    <cellStyle name="Saída 2 2 2 3" xfId="5325" xr:uid="{957293AA-C0E8-4195-A89F-8A415562587E}"/>
    <cellStyle name="Saída 2 2 2 3 2" xfId="12034" xr:uid="{353BC301-5FDB-4971-82BC-993E019828C0}"/>
    <cellStyle name="Saída 2 2 2 3 3" xfId="16537" xr:uid="{2A93E05E-EA7E-4FE3-BFEB-2C6C53E77831}"/>
    <cellStyle name="Saída 2 2 2 4" xfId="10367" xr:uid="{447656A8-ACA3-4B1B-BEDF-346494B3FFF8}"/>
    <cellStyle name="Saída 2 2 2 5" xfId="17517" xr:uid="{9730F2A7-A5D4-405F-8376-1A0F7B63795E}"/>
    <cellStyle name="Saída 2 2 3" xfId="3522" xr:uid="{0C392833-E0E1-4D0C-8982-68CF712017C7}"/>
    <cellStyle name="Saída 2 2 3 2" xfId="5323" xr:uid="{8333CE6B-04D3-43FD-ABB0-4509150C6E4B}"/>
    <cellStyle name="Saída 2 2 3 2 2" xfId="12032" xr:uid="{C0751A8D-1BC5-44B6-B25B-DB6CB7C2AA44}"/>
    <cellStyle name="Saída 2 2 3 2 3" xfId="16539" xr:uid="{5B4313BC-2C2B-4FB6-88A2-82C4768BC428}"/>
    <cellStyle name="Saída 2 2 3 3" xfId="11007" xr:uid="{457D36C8-E263-4A74-AAD7-2D27215F4F8C}"/>
    <cellStyle name="Saída 2 2 3 4" xfId="16801" xr:uid="{68287358-33F8-4333-B3B7-BB19AD6B05B8}"/>
    <cellStyle name="Saída 2 2 4" xfId="5326" xr:uid="{B0A2D677-49B3-409E-B07E-0394D4403188}"/>
    <cellStyle name="Saída 2 2 4 2" xfId="12035" xr:uid="{219B9D3F-85F3-490B-9D94-1E01793001F3}"/>
    <cellStyle name="Saída 2 2 4 3" xfId="16536" xr:uid="{2247AD5D-F736-43F6-AFA2-05FA17E780BE}"/>
    <cellStyle name="Saída 2 2 5" xfId="9764" xr:uid="{CFDA5A8F-B955-4779-BEFB-ACF849AC9FB3}"/>
    <cellStyle name="Saída 2 2 6" xfId="18795" xr:uid="{23FF8A83-A0AA-4321-A5E0-798B9D36883B}"/>
    <cellStyle name="Saída 3" xfId="1416" xr:uid="{A72B7E98-8777-4B70-A084-13F8FC393ECF}"/>
    <cellStyle name="Saída 3 2" xfId="1417" xr:uid="{F2D58958-B8F1-4546-93D3-476AC949F3EA}"/>
    <cellStyle name="Saída 3 2 2" xfId="2474" xr:uid="{A3DFFBCD-9300-47A8-BA1A-67BA7415E48E}"/>
    <cellStyle name="Saída 3 2 2 2" xfId="4092" xr:uid="{3C091380-C5F0-408B-B097-C79D411AE449}"/>
    <cellStyle name="Saída 3 2 2 2 2" xfId="5320" xr:uid="{8A0CF49E-94FA-4DC5-BCCA-FA9CD00D31E2}"/>
    <cellStyle name="Saída 3 2 2 2 2 2" xfId="12029" xr:uid="{2D27B284-EFF3-46BF-AE36-08D5B2F09EAB}"/>
    <cellStyle name="Saída 3 2 2 2 2 3" xfId="16542" xr:uid="{A33DE738-8816-40FC-AEA0-68A89C0B7AF8}"/>
    <cellStyle name="Saída 3 2 2 2 3" xfId="11345" xr:uid="{045B910C-4D43-40E8-B492-3DA79230332F}"/>
    <cellStyle name="Saída 3 2 2 2 4" xfId="17566" xr:uid="{01BE4A1D-0420-441E-89A5-D93C8C8CA263}"/>
    <cellStyle name="Saída 3 2 2 3" xfId="5321" xr:uid="{F0515F55-A1A1-4707-A756-2675EB77D3A4}"/>
    <cellStyle name="Saída 3 2 2 3 2" xfId="12030" xr:uid="{40712E9E-7C02-4C06-A26C-FDE538B1B69D}"/>
    <cellStyle name="Saída 3 2 2 3 3" xfId="16541" xr:uid="{1D077E05-C61A-4035-82B8-B12CA08F887B}"/>
    <cellStyle name="Saída 3 2 2 4" xfId="10368" xr:uid="{62D84094-7BB6-4957-B954-4BFCAE5DDAD7}"/>
    <cellStyle name="Saída 3 2 2 5" xfId="19637" xr:uid="{1CE7E931-5154-4D56-93EB-1DB75FCF4DFA}"/>
    <cellStyle name="Saída 3 2 3" xfId="3523" xr:uid="{DBD14BE1-F6BA-4D19-9C5D-364024D44FA2}"/>
    <cellStyle name="Saída 3 2 3 2" xfId="5307" xr:uid="{B0017386-DF34-4981-9EB8-E436267FA70D}"/>
    <cellStyle name="Saída 3 2 3 2 2" xfId="12016" xr:uid="{632CA63F-9095-44DF-B9BC-F0481A942149}"/>
    <cellStyle name="Saída 3 2 3 2 3" xfId="16543" xr:uid="{88A5B8C2-B4D8-4271-9B6A-F92AF6078339}"/>
    <cellStyle name="Saída 3 2 3 3" xfId="11008" xr:uid="{5C064CE5-9EC7-4560-8417-758E4C483D55}"/>
    <cellStyle name="Saída 3 2 3 4" xfId="16629" xr:uid="{0779A930-F823-4DDB-8D80-CB4C84342913}"/>
    <cellStyle name="Saída 3 2 4" xfId="5322" xr:uid="{18FD02C2-91DC-4C68-B7B0-620F67C0D16D}"/>
    <cellStyle name="Saída 3 2 4 2" xfId="12031" xr:uid="{C9BA16CD-2C54-4B56-A8D1-145352E25C0A}"/>
    <cellStyle name="Saída 3 2 4 3" xfId="16540" xr:uid="{1AC2CC87-7DFB-4470-A35E-03A6DF38787E}"/>
    <cellStyle name="Saída 3 2 5" xfId="9765" xr:uid="{31807B92-1A3A-4E56-A754-AEA6FAD837DA}"/>
    <cellStyle name="Saída 3 2 6" xfId="17536" xr:uid="{B7A224FB-230E-4F4D-B9AF-32CCAB597235}"/>
    <cellStyle name="Saída 4" xfId="1418" xr:uid="{81006362-4556-4BF3-A33C-73329B84C393}"/>
    <cellStyle name="Saída 4 2" xfId="1419" xr:uid="{BA7F53A8-43CB-43F0-8E12-6C8A1A6F3627}"/>
    <cellStyle name="Saída 4 2 2" xfId="2475" xr:uid="{A3C4E00B-F33D-4FC6-9DE0-2C316BDEDA88}"/>
    <cellStyle name="Saída 4 2 2 2" xfId="4093" xr:uid="{AB125B9C-1FF4-47FF-B3FB-7F92AEE88D34}"/>
    <cellStyle name="Saída 4 2 2 2 2" xfId="5293" xr:uid="{8DF067AB-1E8A-4013-AEC4-6765BBE5EA3B}"/>
    <cellStyle name="Saída 4 2 2 2 2 2" xfId="12002" xr:uid="{B7C1600C-AA1B-4813-A1CE-01F3C4BC1BBF}"/>
    <cellStyle name="Saída 4 2 2 2 2 3" xfId="16546" xr:uid="{2148668E-E81C-43C6-B7D9-DF97EF11827E}"/>
    <cellStyle name="Saída 4 2 2 2 3" xfId="11346" xr:uid="{9ECFBEE6-6B8C-4170-9863-F296BF581AD4}"/>
    <cellStyle name="Saída 4 2 2 2 4" xfId="17484" xr:uid="{B236D314-D98B-4158-B601-5CE4FFC8F3AC}"/>
    <cellStyle name="Saída 4 2 2 3" xfId="5295" xr:uid="{B38767D6-65C0-466A-B601-635838EF7193}"/>
    <cellStyle name="Saída 4 2 2 3 2" xfId="12004" xr:uid="{37961A4B-DC4E-4730-9558-ED85722BB725}"/>
    <cellStyle name="Saída 4 2 2 3 3" xfId="16545" xr:uid="{A604936A-1498-4BC1-86F6-929D7E7ADA3F}"/>
    <cellStyle name="Saída 4 2 2 4" xfId="10369" xr:uid="{E0A472CD-4395-4D86-8B96-D260EA11C1B0}"/>
    <cellStyle name="Saída 4 2 2 5" xfId="17600" xr:uid="{F24FDA75-0392-446D-B19B-127D6B4BDD6C}"/>
    <cellStyle name="Saída 4 2 3" xfId="3524" xr:uid="{9AAAE6E7-A0A8-40E9-9960-9DCFB3678005}"/>
    <cellStyle name="Saída 4 2 3 2" xfId="5292" xr:uid="{3D5300F8-5F27-4F86-B598-3EDCA45AEC38}"/>
    <cellStyle name="Saída 4 2 3 2 2" xfId="12001" xr:uid="{E406F533-838B-4BE4-A0CF-8CABABF80230}"/>
    <cellStyle name="Saída 4 2 3 2 3" xfId="16547" xr:uid="{079180B2-66B1-45B7-B01F-B31C6224AB2A}"/>
    <cellStyle name="Saída 4 2 3 3" xfId="11009" xr:uid="{B7FF5C37-C08A-4BEA-864E-98E0ED132E6E}"/>
    <cellStyle name="Saída 4 2 3 4" xfId="16628" xr:uid="{21EA508D-CC10-46B4-8C77-4E9246E54AB8}"/>
    <cellStyle name="Saída 4 2 4" xfId="5306" xr:uid="{F183EA8B-02A9-4371-8C26-02E4DE7E2CD4}"/>
    <cellStyle name="Saída 4 2 4 2" xfId="12015" xr:uid="{B6EF20C1-6AA2-4613-9594-0829E39BECF3}"/>
    <cellStyle name="Saída 4 2 4 3" xfId="16544" xr:uid="{1F187224-9331-4010-92C6-1E447C06A713}"/>
    <cellStyle name="Saída 4 2 5" xfId="9766" xr:uid="{F400E8A7-300B-4C03-B0E0-9AD8C625E35E}"/>
    <cellStyle name="Saída 4 2 6" xfId="17619" xr:uid="{37151EF1-CB09-4947-9700-BC530C85B545}"/>
    <cellStyle name="Saída 5" xfId="1420" xr:uid="{56006714-AC11-4311-95C6-62599A2EA006}"/>
    <cellStyle name="Saída 5 2" xfId="1421" xr:uid="{3386B4AE-BFFA-4170-90A7-D93D183814EA}"/>
    <cellStyle name="Saída 5 2 2" xfId="2476" xr:uid="{A6E45BE8-7113-42C7-8499-AEF6676379A5}"/>
    <cellStyle name="Saída 5 2 2 2" xfId="4094" xr:uid="{D0269BDC-CEDF-4738-BC93-3F84A8DC6F1A}"/>
    <cellStyle name="Saída 5 2 2 2 2" xfId="5289" xr:uid="{FED0A6FA-1A78-4A94-BBF6-E0414143271C}"/>
    <cellStyle name="Saída 5 2 2 2 2 2" xfId="11998" xr:uid="{3A8FB5CC-4390-4711-AA73-D6C2477685AD}"/>
    <cellStyle name="Saída 5 2 2 2 2 3" xfId="16550" xr:uid="{31B4C5B6-33CD-4B66-B089-FCA0C5AEA188}"/>
    <cellStyle name="Saída 5 2 2 2 3" xfId="11347" xr:uid="{BF575725-DF3C-4746-B9F8-A1F758A96684}"/>
    <cellStyle name="Saída 5 2 2 2 4" xfId="17567" xr:uid="{BE1581EA-B135-40AC-89A0-67B08D7A07BF}"/>
    <cellStyle name="Saída 5 2 2 3" xfId="5290" xr:uid="{0AB311BE-8B27-4BA6-9A25-FCD9D79B8841}"/>
    <cellStyle name="Saída 5 2 2 3 2" xfId="11999" xr:uid="{5567A46E-3A63-494F-B78F-29B05B3BACB2}"/>
    <cellStyle name="Saída 5 2 2 3 3" xfId="16549" xr:uid="{1967349A-5777-4A45-A81B-447E0F26979A}"/>
    <cellStyle name="Saída 5 2 2 4" xfId="10370" xr:uid="{FAB00EFB-EAE9-450F-B334-67F267084060}"/>
    <cellStyle name="Saída 5 2 2 5" xfId="18786" xr:uid="{8B118C7C-F9DE-455D-98C5-6D33524C0839}"/>
    <cellStyle name="Saída 5 2 3" xfId="3525" xr:uid="{DD6AB2F3-3758-4D26-9529-5362FEDC544C}"/>
    <cellStyle name="Saída 5 2 3 2" xfId="5288" xr:uid="{BAAB0649-2A74-406D-9595-20B4DBFC90CE}"/>
    <cellStyle name="Saída 5 2 3 2 2" xfId="11997" xr:uid="{64258F1F-5519-419A-9435-A16EB10A5C29}"/>
    <cellStyle name="Saída 5 2 3 2 3" xfId="16551" xr:uid="{47DE0077-2E5B-446B-A088-045DC99BCB64}"/>
    <cellStyle name="Saída 5 2 3 3" xfId="11010" xr:uid="{D96EC108-ADC7-411C-958D-6E338D1E4126}"/>
    <cellStyle name="Saída 5 2 3 4" xfId="18115" xr:uid="{21878541-23F7-4639-A34D-449F8B6B1F4D}"/>
    <cellStyle name="Saída 5 2 4" xfId="5291" xr:uid="{FC1626B4-9940-491B-94AF-40CCC45D51B1}"/>
    <cellStyle name="Saída 5 2 4 2" xfId="12000" xr:uid="{A39CF36F-E369-4243-9785-9BBB2059BA6B}"/>
    <cellStyle name="Saída 5 2 4 3" xfId="16548" xr:uid="{1B7F149F-A9AA-4DC4-A329-4107000171C8}"/>
    <cellStyle name="Saída 5 2 5" xfId="9767" xr:uid="{247354FB-BBED-461B-B54F-BC22E16B4BC4}"/>
    <cellStyle name="Saída 5 2 6" xfId="16655" xr:uid="{2AA05730-8C00-40C9-9634-96CC45F125D7}"/>
    <cellStyle name="Saída 6 2" xfId="1422" xr:uid="{682F9C2B-24AA-44D8-93D4-6C2416F23C7B}"/>
    <cellStyle name="Saída 6 2 2" xfId="2477" xr:uid="{73D8FCDD-7CF5-4E38-80E8-27586DEE60BF}"/>
    <cellStyle name="Saída 6 2 2 2" xfId="4095" xr:uid="{C71B059A-52BC-429A-9829-BFD6B5682DC7}"/>
    <cellStyle name="Saída 6 2 2 2 2" xfId="5285" xr:uid="{0FBF2A99-41DC-4EF8-9491-C114749B91F0}"/>
    <cellStyle name="Saída 6 2 2 2 2 2" xfId="11994" xr:uid="{080D52C8-A42B-46D7-859D-256741F62F70}"/>
    <cellStyle name="Saída 6 2 2 2 2 3" xfId="16554" xr:uid="{8C70BEC3-991A-4917-B08E-215E0FF4A241}"/>
    <cellStyle name="Saída 6 2 2 2 3" xfId="11348" xr:uid="{DF41BB7D-9A1C-4B9B-982F-744F6BE9DA2C}"/>
    <cellStyle name="Saída 6 2 2 2 4" xfId="16593" xr:uid="{BAD8614E-07A8-45DD-B989-B151C6E385A5}"/>
    <cellStyle name="Saída 6 2 2 3" xfId="5286" xr:uid="{8EC7EF22-5DA4-4F70-95F5-9DB382847783}"/>
    <cellStyle name="Saída 6 2 2 3 2" xfId="11995" xr:uid="{FA5D7124-78EF-4CC5-96CB-0DEE9F391F36}"/>
    <cellStyle name="Saída 6 2 2 3 3" xfId="16553" xr:uid="{B5790DA2-1E00-4BBE-A46A-3B4D40EA465C}"/>
    <cellStyle name="Saída 6 2 2 4" xfId="10371" xr:uid="{9B23C54E-E736-4105-AD0C-39AB7DF5D388}"/>
    <cellStyle name="Saída 6 2 2 5" xfId="19606" xr:uid="{C227D06D-9661-4F38-B75D-FA4F8F43A773}"/>
    <cellStyle name="Saída 6 2 3" xfId="3526" xr:uid="{D21FE253-8286-4466-AE72-F9079E3AC6EC}"/>
    <cellStyle name="Saída 6 2 3 2" xfId="5284" xr:uid="{CED90707-BD20-4FE9-A677-AA4431428C92}"/>
    <cellStyle name="Saída 6 2 3 2 2" xfId="11993" xr:uid="{CAF45962-C844-4A71-89C6-E71F1C4586C7}"/>
    <cellStyle name="Saída 6 2 3 2 3" xfId="16555" xr:uid="{8DE82174-973A-4556-939D-E336C70AFFF7}"/>
    <cellStyle name="Saída 6 2 3 3" xfId="11011" xr:uid="{A9AB50CE-D7B4-4988-A79F-58D5461576AD}"/>
    <cellStyle name="Saída 6 2 3 4" xfId="18113" xr:uid="{F3A57BF3-1810-4ADB-A836-C902547E6D47}"/>
    <cellStyle name="Saída 6 2 4" xfId="5287" xr:uid="{979B7D97-B2BA-43CC-A5DD-4799F12D5644}"/>
    <cellStyle name="Saída 6 2 4 2" xfId="11996" xr:uid="{98C3DD37-51F4-40DD-979E-8C4294A1013A}"/>
    <cellStyle name="Saída 6 2 4 3" xfId="16552" xr:uid="{9BA5D2D9-5BDA-43BE-B7B6-85EBC730F512}"/>
    <cellStyle name="Saída 6 2 5" xfId="9768" xr:uid="{71D47DF5-C507-4733-B95D-48EA526DCB90}"/>
    <cellStyle name="Saída 6 2 6" xfId="19622" xr:uid="{BB4EF2DF-EAC7-4F5A-AF13-6CF96486E942}"/>
    <cellStyle name="Saída 7 2" xfId="1423" xr:uid="{808AA0E5-764C-4D8F-836C-12D75F1C4E2B}"/>
    <cellStyle name="Saída 7 2 2" xfId="2478" xr:uid="{B2057CB8-3F1B-4D6B-B52F-990893811EEF}"/>
    <cellStyle name="Saída 7 2 2 2" xfId="4096" xr:uid="{BD1BF20F-7E8D-432B-B9F8-DB8B71B540ED}"/>
    <cellStyle name="Saída 7 2 2 2 2" xfId="5281" xr:uid="{88EBBD2B-E7BF-4457-903E-B08DC9928AAC}"/>
    <cellStyle name="Saída 7 2 2 2 2 2" xfId="11990" xr:uid="{42C3C716-F68C-4E81-ABF1-E4832C4EE998}"/>
    <cellStyle name="Saída 7 2 2 2 2 3" xfId="16558" xr:uid="{6486C2FE-7423-4887-A417-AE677AF726A0}"/>
    <cellStyle name="Saída 7 2 2 2 3" xfId="11349" xr:uid="{20C60DC5-92B1-431E-86B4-400D3891BC0C}"/>
    <cellStyle name="Saída 7 2 2 2 4" xfId="16592" xr:uid="{4712BBF1-8300-4926-85B5-B656865E3C57}"/>
    <cellStyle name="Saída 7 2 2 3" xfId="5282" xr:uid="{919E9227-D041-47BC-AE57-AF732CB6A244}"/>
    <cellStyle name="Saída 7 2 2 3 2" xfId="11991" xr:uid="{482328CF-7EAE-4898-BAD3-611747E1BA27}"/>
    <cellStyle name="Saída 7 2 2 3 3" xfId="16557" xr:uid="{F20C05B0-BDA0-42C7-9B93-4A6FF5FFB702}"/>
    <cellStyle name="Saída 7 2 2 4" xfId="10372" xr:uid="{943C23BC-338E-47CF-8D84-9A22DFAFB283}"/>
    <cellStyle name="Saída 7 2 2 5" xfId="17518" xr:uid="{87D84038-365A-4B76-A932-D3AE96ECFD23}"/>
    <cellStyle name="Saída 7 2 3" xfId="3527" xr:uid="{3D3C978F-E275-47AB-96CC-551C7793A0B8}"/>
    <cellStyle name="Saída 7 2 3 2" xfId="5280" xr:uid="{7D88CAAE-EB49-4888-8960-6FDD6D6FB8C1}"/>
    <cellStyle name="Saída 7 2 3 2 2" xfId="11989" xr:uid="{011F350D-A042-4443-8D8A-AD6885E00D40}"/>
    <cellStyle name="Saída 7 2 3 2 3" xfId="16559" xr:uid="{8773F781-39EB-4108-826A-D859D502F7C8}"/>
    <cellStyle name="Saída 7 2 3 3" xfId="11012" xr:uid="{085DAE04-054C-4F5C-90AB-492384B19290}"/>
    <cellStyle name="Saída 7 2 3 4" xfId="17511" xr:uid="{4EFCE77E-C4DF-4563-8E4C-F8E41BF1E345}"/>
    <cellStyle name="Saída 7 2 4" xfId="5283" xr:uid="{7298246F-C141-489D-B183-EDFD09C65406}"/>
    <cellStyle name="Saída 7 2 4 2" xfId="11992" xr:uid="{380BBCDE-E41F-4C45-921A-9003F01B51C1}"/>
    <cellStyle name="Saída 7 2 4 3" xfId="16556" xr:uid="{835F8B7D-3C94-4663-9326-93ADD7C3D35F}"/>
    <cellStyle name="Saída 7 2 5" xfId="9769" xr:uid="{FCA154E7-6D29-4F4C-8034-F668D182113E}"/>
    <cellStyle name="Saída 7 2 6" xfId="17534" xr:uid="{A0A829AB-9A25-42D9-98C5-260B8790E415}"/>
    <cellStyle name="Saída 8 2" xfId="1424" xr:uid="{150EA299-17C1-42F5-B0BF-A40C0C5234FE}"/>
    <cellStyle name="Saída 8 2 2" xfId="2479" xr:uid="{BD66A9C4-79AC-4024-BF33-CC4FD194ECD5}"/>
    <cellStyle name="Saída 8 2 2 2" xfId="4097" xr:uid="{45F041BB-B3A9-4A5D-817D-68C7E3AACE95}"/>
    <cellStyle name="Saída 8 2 2 2 2" xfId="5277" xr:uid="{97B40C6A-B4A9-4518-99D1-DC3E70FA6F4E}"/>
    <cellStyle name="Saída 8 2 2 2 2 2" xfId="11986" xr:uid="{973337B8-1AE4-433D-9119-264C579F9E35}"/>
    <cellStyle name="Saída 8 2 2 2 2 3" xfId="16562" xr:uid="{FE38A567-E592-4D75-A442-956155FFDA57}"/>
    <cellStyle name="Saída 8 2 2 2 3" xfId="11350" xr:uid="{708048C4-F71C-4297-BC75-B3D0A5DB59A9}"/>
    <cellStyle name="Saída 8 2 2 2 4" xfId="17481" xr:uid="{C3DA81F5-C832-4BE4-81F4-37FC8EA89B9D}"/>
    <cellStyle name="Saída 8 2 2 3" xfId="5278" xr:uid="{87D51716-40FA-4BBE-A3A7-C15F8B0FFEB5}"/>
    <cellStyle name="Saída 8 2 2 3 2" xfId="11987" xr:uid="{5B85552E-446A-41C1-A07C-9B6D606226B9}"/>
    <cellStyle name="Saída 8 2 2 3 3" xfId="16561" xr:uid="{E8AB9F22-9096-4A95-9B1E-D1905D9AC493}"/>
    <cellStyle name="Saída 8 2 2 4" xfId="10373" xr:uid="{79A606A7-4A55-4A9D-BB28-A6C3FADF3509}"/>
    <cellStyle name="Saída 8 2 2 5" xfId="19638" xr:uid="{5820AA1B-8E63-4C2B-94DA-32F12DA31F6B}"/>
    <cellStyle name="Saída 8 2 3" xfId="3528" xr:uid="{7750EB9D-8F62-410E-97DF-FA7541BA4ED6}"/>
    <cellStyle name="Saída 8 2 3 2" xfId="5276" xr:uid="{2763A502-9DD2-4478-A4AB-3022781FE00F}"/>
    <cellStyle name="Saída 8 2 3 2 2" xfId="11985" xr:uid="{F07DFA43-CAFC-44BA-ACA9-05DF5C629845}"/>
    <cellStyle name="Saída 8 2 3 2 3" xfId="16563" xr:uid="{6B70BBAC-545B-4D2A-B3F1-3A985EA17C34}"/>
    <cellStyle name="Saída 8 2 3 3" xfId="11013" xr:uid="{C8B7376F-E4A4-4DFD-9139-1853489E2ACE}"/>
    <cellStyle name="Saída 8 2 3 4" xfId="18114" xr:uid="{F16B187D-5E5B-4598-9500-753966CBCD42}"/>
    <cellStyle name="Saída 8 2 4" xfId="5279" xr:uid="{2A271D0E-3755-4C9A-99BB-E7E8CC3DC4F8}"/>
    <cellStyle name="Saída 8 2 4 2" xfId="11988" xr:uid="{DB2249C4-13A5-4D11-8A75-6118DF47A046}"/>
    <cellStyle name="Saída 8 2 4 3" xfId="16560" xr:uid="{1581B484-F344-4F25-92E1-BEEB8CAD0726}"/>
    <cellStyle name="Saída 8 2 5" xfId="9770" xr:uid="{D525D4A3-71A0-4A64-A559-A4E920555319}"/>
    <cellStyle name="Saída 8 2 6" xfId="19655" xr:uid="{8B1DE820-84B8-4CDD-98CA-9B1F2F7207B5}"/>
    <cellStyle name="Saída 9 2" xfId="1425" xr:uid="{9CC0BDF2-FD38-46C7-9181-C8A65D9B6C9E}"/>
    <cellStyle name="Saída 9 2 2" xfId="2480" xr:uid="{E7E99456-DE94-47F3-BD3B-65586157F582}"/>
    <cellStyle name="Saída 9 2 2 2" xfId="4098" xr:uid="{6B9F81C1-A5DE-4C97-AF37-B73141722BC7}"/>
    <cellStyle name="Saída 9 2 2 2 2" xfId="5273" xr:uid="{498339D8-54F9-46D9-AC88-5C90F969E0E5}"/>
    <cellStyle name="Saída 9 2 2 2 2 2" xfId="11982" xr:uid="{4A6584E7-CB09-423E-8E60-57324F94035D}"/>
    <cellStyle name="Saída 9 2 2 2 2 3" xfId="16566" xr:uid="{0EBECF0E-7FA8-47E2-A87E-1A7553FA722F}"/>
    <cellStyle name="Saída 9 2 2 2 3" xfId="11351" xr:uid="{42952205-82DE-47B0-88CB-216EB8BBC880}"/>
    <cellStyle name="Saída 9 2 2 2 4" xfId="17564" xr:uid="{49F3DBDA-94D2-4F0E-A5CC-23B889801AB8}"/>
    <cellStyle name="Saída 9 2 2 3" xfId="5274" xr:uid="{EE1A6BF8-A23A-4291-9172-B90CE809B6A5}"/>
    <cellStyle name="Saída 9 2 2 3 2" xfId="11983" xr:uid="{93DBF97E-2DFB-404B-AFB8-8D4A35855BDA}"/>
    <cellStyle name="Saída 9 2 2 3 3" xfId="16565" xr:uid="{8EF56B78-BB5A-41F9-9F2F-B54C924E70A1}"/>
    <cellStyle name="Saída 9 2 2 4" xfId="10374" xr:uid="{5C3AC028-419A-41DE-9872-D1DA8F44DFBC}"/>
    <cellStyle name="Saída 9 2 2 5" xfId="17601" xr:uid="{990EFDB6-7A59-4117-934A-C27F2FE4C6A4}"/>
    <cellStyle name="Saída 9 2 3" xfId="3529" xr:uid="{89F24DB1-1684-4B33-9AF7-31A82368E63D}"/>
    <cellStyle name="Saída 9 2 3 2" xfId="5272" xr:uid="{230A1847-4B25-4BAA-8600-C5C5C7CFDA92}"/>
    <cellStyle name="Saída 9 2 3 2 2" xfId="11981" xr:uid="{3FFFCC2E-976F-4C1A-ADE1-5CBF0683FD38}"/>
    <cellStyle name="Saída 9 2 3 2 3" xfId="16567" xr:uid="{62722991-6E89-4097-A46F-3056A1E0F8F1}"/>
    <cellStyle name="Saída 9 2 3 3" xfId="11014" xr:uid="{72FDF614-7902-4D66-93F1-483358388B73}"/>
    <cellStyle name="Saída 9 2 3 4" xfId="17594" xr:uid="{C06CD305-986C-4409-BC84-5EF47CD7B347}"/>
    <cellStyle name="Saída 9 2 4" xfId="5275" xr:uid="{15911CF8-A7FD-4869-BEE5-AF54AE6CEF18}"/>
    <cellStyle name="Saída 9 2 4 2" xfId="11984" xr:uid="{CB2A5249-9A2D-416D-98E7-8036D69753B6}"/>
    <cellStyle name="Saída 9 2 4 3" xfId="16564" xr:uid="{B5F2DFD1-88BF-44D4-976B-3B5AAAEA570B}"/>
    <cellStyle name="Saída 9 2 5" xfId="9771" xr:uid="{A3A0D928-ADF4-424A-8A61-C2B7758ABB5A}"/>
    <cellStyle name="Saída 9 2 6" xfId="17618" xr:uid="{74BDDF09-FBF2-43F8-94B5-5B9540EB0F5C}"/>
    <cellStyle name="Separador de milhares 10" xfId="108" xr:uid="{0E6D2910-724A-4E39-9D49-2D8AD23C7E87}"/>
    <cellStyle name="Separador de milhares 10 10" xfId="1426" xr:uid="{0C2465DD-8855-47B0-87A1-C60DFAF70CEC}"/>
    <cellStyle name="Separador de milhares 10 10 2" xfId="1427" xr:uid="{896AAF95-15F2-4038-A514-4188E2AF8312}"/>
    <cellStyle name="Separador de milhares 10 10 2 2" xfId="4444" xr:uid="{0C1B33A6-F478-4A3B-AA67-3999C5943461}"/>
    <cellStyle name="Separador de milhares 10 10 2 2 2" xfId="8059" xr:uid="{E17C1A40-1784-4F00-AAFA-C7644FA56A95}"/>
    <cellStyle name="Separador de milhares 10 10 2 2 2 2" xfId="14767" xr:uid="{3AC395DA-6629-443B-8677-D60704EA4883}"/>
    <cellStyle name="Separador de milhares 10 10 2 2 3" xfId="11395" xr:uid="{381C7177-9BA1-4E79-9F6C-B008BFD28084}"/>
    <cellStyle name="Separador de milhares 10 10 2 3" xfId="3531" xr:uid="{B7B6B502-AB07-43DC-8075-67849865696A}"/>
    <cellStyle name="Separador de milhares 10 10 2 3 2" xfId="7577" xr:uid="{1815E867-AC07-4786-99BE-AB39F8BFA0E7}"/>
    <cellStyle name="Separador de milhares 10 10 2 3 2 2" xfId="14285" xr:uid="{0D063C90-1E68-45EF-BE70-FAEEE14CF1A6}"/>
    <cellStyle name="Separador de milhares 10 10 2 3 3" xfId="11015" xr:uid="{C8DBCFDA-E2E8-4722-8EA9-7A99E4AD1AF4}"/>
    <cellStyle name="Separador de milhares 10 10 2 4" xfId="6451" xr:uid="{7944F37B-09F6-4697-A6BB-0A591FBA26E3}"/>
    <cellStyle name="Separador de milhares 10 10 2 4 2" xfId="13159" xr:uid="{DF857EC1-57D6-40B1-8765-47067EC9C909}"/>
    <cellStyle name="Separador de milhares 10 10 2 5" xfId="9772" xr:uid="{C5D4A62D-C214-451B-942A-53B6B29690A2}"/>
    <cellStyle name="Separador de milhares 10 10 3" xfId="4443" xr:uid="{0B05481D-B000-4D92-8CCA-B6219E71E2F3}"/>
    <cellStyle name="Separador de milhares 10 10 3 2" xfId="8058" xr:uid="{75856205-B436-4A39-A517-2C34F30CCCEC}"/>
    <cellStyle name="Separador de milhares 10 10 3 2 2" xfId="14766" xr:uid="{73F9C118-FF6E-43D1-930B-29BE798C21CA}"/>
    <cellStyle name="Separador de milhares 10 10 4" xfId="3530" xr:uid="{7074D56D-7815-4528-B362-A4FAD559881E}"/>
    <cellStyle name="Separador de milhares 10 10 4 2" xfId="7576" xr:uid="{5694A5D9-81AD-46FB-95AA-1DFC9E733DFC}"/>
    <cellStyle name="Separador de milhares 10 10 4 2 2" xfId="14284" xr:uid="{970432BA-8C49-45B1-B8C1-E9BFF7F6B957}"/>
    <cellStyle name="Separador de milhares 10 11" xfId="1428" xr:uid="{8009EF66-2C19-4978-A148-1005A0709B5E}"/>
    <cellStyle name="Separador de milhares 10 11 2" xfId="1429" xr:uid="{22E85F01-91BD-4726-8E17-EA094BF902AB}"/>
    <cellStyle name="Separador de milhares 10 11 2 2" xfId="4446" xr:uid="{23925FAE-3158-4F65-A4FD-58A797350375}"/>
    <cellStyle name="Separador de milhares 10 11 2 2 2" xfId="8061" xr:uid="{7FB062C5-6DF9-4F3A-A0BE-AB6525B8A953}"/>
    <cellStyle name="Separador de milhares 10 11 2 2 2 2" xfId="14769" xr:uid="{DF94631D-8645-4574-B672-FE89D18402F8}"/>
    <cellStyle name="Separador de milhares 10 11 2 2 3" xfId="11396" xr:uid="{66F66704-5F3E-498A-80A3-FA87310EE121}"/>
    <cellStyle name="Separador de milhares 10 11 2 3" xfId="3533" xr:uid="{FC6E49CE-6F41-4B52-B2DF-0B127D8E32D6}"/>
    <cellStyle name="Separador de milhares 10 11 2 3 2" xfId="7579" xr:uid="{40E99DE1-D02C-4B46-BB3F-B6957F0B6556}"/>
    <cellStyle name="Separador de milhares 10 11 2 3 2 2" xfId="14287" xr:uid="{D7F104B3-239D-4E49-909A-89681130C4D2}"/>
    <cellStyle name="Separador de milhares 10 11 2 3 3" xfId="11016" xr:uid="{202D89B9-4EB5-41EB-94A1-542833E60245}"/>
    <cellStyle name="Separador de milhares 10 11 2 4" xfId="6452" xr:uid="{A70E19CF-BD47-4364-945F-EFBCD54B0710}"/>
    <cellStyle name="Separador de milhares 10 11 2 4 2" xfId="13160" xr:uid="{E221D9BB-DD05-48D0-9195-962E097BE495}"/>
    <cellStyle name="Separador de milhares 10 11 2 5" xfId="9773" xr:uid="{1C38DF2F-37DD-4CDC-8013-675CA49214BB}"/>
    <cellStyle name="Separador de milhares 10 11 3" xfId="4445" xr:uid="{2913AF5E-03EF-4F0B-9AB9-84BCE97D77F2}"/>
    <cellStyle name="Separador de milhares 10 11 3 2" xfId="8060" xr:uid="{ECC03601-6944-4529-94A4-22CF832A7BDC}"/>
    <cellStyle name="Separador de milhares 10 11 3 2 2" xfId="14768" xr:uid="{C1F762C7-44B1-40BF-9578-F90EDDB6B0A0}"/>
    <cellStyle name="Separador de milhares 10 11 4" xfId="3532" xr:uid="{7B1CFB47-3A4F-47D9-AA09-46CD8EE62D19}"/>
    <cellStyle name="Separador de milhares 10 11 4 2" xfId="7578" xr:uid="{B177CA97-EBD6-4DFE-872B-7A81E9C42987}"/>
    <cellStyle name="Separador de milhares 10 11 4 2 2" xfId="14286" xr:uid="{E8847E16-BE67-4A74-8AC2-3713CEEAEA5D}"/>
    <cellStyle name="Separador de milhares 10 12" xfId="1430" xr:uid="{CFA72DB7-7746-4576-A514-59383335183F}"/>
    <cellStyle name="Separador de milhares 10 12 2" xfId="1431" xr:uid="{30D94F6A-36B6-43EC-80B3-3C3037E1D0F8}"/>
    <cellStyle name="Separador de milhares 10 12 2 2" xfId="4448" xr:uid="{52A96072-8521-46CD-8EE5-8FA26AD1DB67}"/>
    <cellStyle name="Separador de milhares 10 12 2 2 2" xfId="8063" xr:uid="{0B9D9698-1BE1-4722-90BB-6906360D27F1}"/>
    <cellStyle name="Separador de milhares 10 12 2 2 2 2" xfId="14771" xr:uid="{5D4C876C-3A28-4892-AC9B-5F357835E05A}"/>
    <cellStyle name="Separador de milhares 10 12 2 2 3" xfId="11397" xr:uid="{918EE9EF-DE8C-4496-906E-BF87F391926B}"/>
    <cellStyle name="Separador de milhares 10 12 2 3" xfId="3535" xr:uid="{E8A53D07-7FF8-4B0B-B05D-F794D625B775}"/>
    <cellStyle name="Separador de milhares 10 12 2 3 2" xfId="7581" xr:uid="{C1862D6C-C045-4561-94A4-3CA117E2DF3D}"/>
    <cellStyle name="Separador de milhares 10 12 2 3 2 2" xfId="14289" xr:uid="{6984C2F2-D16B-412C-AFD6-EFE8812B3CF9}"/>
    <cellStyle name="Separador de milhares 10 12 2 3 3" xfId="11017" xr:uid="{6FA44BE9-9130-40FB-8968-CF83E1CC79C4}"/>
    <cellStyle name="Separador de milhares 10 12 2 4" xfId="6453" xr:uid="{D3009A4E-D85F-46BA-82F6-DDF09451FDF8}"/>
    <cellStyle name="Separador de milhares 10 12 2 4 2" xfId="13161" xr:uid="{1CA64E9B-A730-40F8-9608-83CF1038AFD2}"/>
    <cellStyle name="Separador de milhares 10 12 2 5" xfId="9774" xr:uid="{8BCBF2D8-844A-4C20-BA29-E69BDF553DC8}"/>
    <cellStyle name="Separador de milhares 10 12 3" xfId="4447" xr:uid="{43DB73F9-89D5-4AA7-AA3D-403845DD5220}"/>
    <cellStyle name="Separador de milhares 10 12 3 2" xfId="8062" xr:uid="{44F9879F-5E07-408A-9987-6C865AC05F11}"/>
    <cellStyle name="Separador de milhares 10 12 3 2 2" xfId="14770" xr:uid="{96707764-038F-4479-BBB9-04BFD1BA34C4}"/>
    <cellStyle name="Separador de milhares 10 12 4" xfId="3534" xr:uid="{C7179E63-D8F4-434B-9241-C3466D1B0146}"/>
    <cellStyle name="Separador de milhares 10 12 4 2" xfId="7580" xr:uid="{1347BEAE-1E67-4928-8332-4D0DAA2133FA}"/>
    <cellStyle name="Separador de milhares 10 12 4 2 2" xfId="14288" xr:uid="{C427B275-8E03-4F57-96EA-DF7738C242C6}"/>
    <cellStyle name="Separador de milhares 10 13" xfId="1432" xr:uid="{8DC308C5-51D4-4583-B860-E759D2D5FF58}"/>
    <cellStyle name="Separador de milhares 10 13 2" xfId="1433" xr:uid="{D137AC05-D360-4669-A914-A52068044564}"/>
    <cellStyle name="Separador de milhares 10 13 2 2" xfId="4450" xr:uid="{16E30752-2E77-45C5-9BB8-0928AE972C6B}"/>
    <cellStyle name="Separador de milhares 10 13 2 2 2" xfId="8065" xr:uid="{96DF2670-C323-40FA-9EAA-D04398BDD204}"/>
    <cellStyle name="Separador de milhares 10 13 2 2 2 2" xfId="14773" xr:uid="{CDB47332-D6F5-41FD-B382-F17D11E1ED0C}"/>
    <cellStyle name="Separador de milhares 10 13 2 2 3" xfId="11398" xr:uid="{F9F86AEC-883B-46FC-8F09-2661B44876D5}"/>
    <cellStyle name="Separador de milhares 10 13 2 3" xfId="3537" xr:uid="{41AF2307-D1E3-4C8B-B5F6-D907B4A2892B}"/>
    <cellStyle name="Separador de milhares 10 13 2 3 2" xfId="7583" xr:uid="{65CB3B30-3DF8-4C3B-B1DB-D247783EE8F1}"/>
    <cellStyle name="Separador de milhares 10 13 2 3 2 2" xfId="14291" xr:uid="{8505A930-F7B8-42BE-928F-EA1F1A3F0F04}"/>
    <cellStyle name="Separador de milhares 10 13 2 3 3" xfId="11018" xr:uid="{993F653F-4035-4EBB-B902-C997A154175F}"/>
    <cellStyle name="Separador de milhares 10 13 2 4" xfId="6454" xr:uid="{D1B1D174-2415-4380-A1B1-F61DFA45A823}"/>
    <cellStyle name="Separador de milhares 10 13 2 4 2" xfId="13162" xr:uid="{67400461-5C84-4ED2-96CA-EC76155AE64F}"/>
    <cellStyle name="Separador de milhares 10 13 2 5" xfId="9775" xr:uid="{A43D5B87-82EF-4836-A8AC-EC257EB78FAC}"/>
    <cellStyle name="Separador de milhares 10 13 3" xfId="4449" xr:uid="{624C6980-C6AC-4F84-AFB8-929D20BE7370}"/>
    <cellStyle name="Separador de milhares 10 13 3 2" xfId="8064" xr:uid="{0747EDB8-EAC8-48FB-9061-856B779911D5}"/>
    <cellStyle name="Separador de milhares 10 13 3 2 2" xfId="14772" xr:uid="{212D5078-5CDA-4371-9B28-935FDE37CE55}"/>
    <cellStyle name="Separador de milhares 10 13 4" xfId="3536" xr:uid="{BF694139-BB3F-4B80-8B5D-C3C3E8A1A15F}"/>
    <cellStyle name="Separador de milhares 10 13 4 2" xfId="7582" xr:uid="{A084EFD1-EC83-4712-A562-566F3416B405}"/>
    <cellStyle name="Separador de milhares 10 13 4 2 2" xfId="14290" xr:uid="{6692E23E-664C-4EFE-BA7F-1C05BA15D090}"/>
    <cellStyle name="Separador de milhares 10 14" xfId="1434" xr:uid="{6DE85FE4-8C14-4CAF-9193-F62230FA2BD7}"/>
    <cellStyle name="Separador de milhares 10 14 2" xfId="1435" xr:uid="{8C605A74-4C66-4A4A-811F-EA5B5993568C}"/>
    <cellStyle name="Separador de milhares 10 14 2 2" xfId="4452" xr:uid="{5AF78893-B5FF-4981-B7F3-00B81E3EC4EE}"/>
    <cellStyle name="Separador de milhares 10 14 2 2 2" xfId="8067" xr:uid="{49B801E5-259C-489D-BF6F-F76EE685ED6A}"/>
    <cellStyle name="Separador de milhares 10 14 2 2 2 2" xfId="14775" xr:uid="{CEAA063B-15C8-4C8B-B7C4-99741656D85E}"/>
    <cellStyle name="Separador de milhares 10 14 2 2 3" xfId="11399" xr:uid="{4A3D6BA9-C760-4832-AB30-687E13B225EF}"/>
    <cellStyle name="Separador de milhares 10 14 2 3" xfId="3539" xr:uid="{ABC1DBDB-1FC3-488F-93E4-178F57FA5B2D}"/>
    <cellStyle name="Separador de milhares 10 14 2 3 2" xfId="7585" xr:uid="{5B36D84A-5753-47FF-B418-1374F25B0F16}"/>
    <cellStyle name="Separador de milhares 10 14 2 3 2 2" xfId="14293" xr:uid="{18C03E73-4A8F-4419-88F8-D175BA40AA29}"/>
    <cellStyle name="Separador de milhares 10 14 2 3 3" xfId="11019" xr:uid="{4BF302E4-42A7-4A56-88ED-29FE0EC49FEC}"/>
    <cellStyle name="Separador de milhares 10 14 2 4" xfId="6455" xr:uid="{6F961B77-24B4-43D4-9480-08CC68F6995D}"/>
    <cellStyle name="Separador de milhares 10 14 2 4 2" xfId="13163" xr:uid="{A88C0EFA-731D-4901-BEE9-1FCA33E63DBF}"/>
    <cellStyle name="Separador de milhares 10 14 2 5" xfId="9776" xr:uid="{91A35A46-4B1F-4642-BC56-E1E8BC22A04A}"/>
    <cellStyle name="Separador de milhares 10 14 3" xfId="4451" xr:uid="{4615FE8D-C490-44A9-9C2E-40A102A4E25F}"/>
    <cellStyle name="Separador de milhares 10 14 3 2" xfId="8066" xr:uid="{CBCB855A-CE2B-45F7-88AF-953712FDA845}"/>
    <cellStyle name="Separador de milhares 10 14 3 2 2" xfId="14774" xr:uid="{8222B336-C7EC-402B-A0BB-A9E7C1F82BD1}"/>
    <cellStyle name="Separador de milhares 10 14 4" xfId="3538" xr:uid="{2B592A59-E9E1-4815-8FA0-4F09618ED75C}"/>
    <cellStyle name="Separador de milhares 10 14 4 2" xfId="7584" xr:uid="{35250EDD-499E-461B-93F4-95967D877BD2}"/>
    <cellStyle name="Separador de milhares 10 14 4 2 2" xfId="14292" xr:uid="{92701767-F040-46CD-88BA-3638DFB8DBCD}"/>
    <cellStyle name="Separador de milhares 10 15" xfId="1436" xr:uid="{BB694CE1-40FA-4E40-8CBF-B95DC9D1FF2D}"/>
    <cellStyle name="Separador de milhares 10 15 2" xfId="4453" xr:uid="{47304785-110F-4A9B-9E51-75327B673A7C}"/>
    <cellStyle name="Separador de milhares 10 15 2 2" xfId="8068" xr:uid="{E753B22A-830B-44E7-8BB8-0422EC9751FA}"/>
    <cellStyle name="Separador de milhares 10 15 2 2 2" xfId="14776" xr:uid="{BE10C4A1-94E7-4414-8C20-185524973008}"/>
    <cellStyle name="Separador de milhares 10 15 2 3" xfId="11400" xr:uid="{0C303EA7-8D2C-4A1F-ACA9-6CAFAA19EE0B}"/>
    <cellStyle name="Separador de milhares 10 15 3" xfId="3540" xr:uid="{71222FE4-B227-4F07-8A7D-750AF29DB845}"/>
    <cellStyle name="Separador de milhares 10 15 3 2" xfId="7586" xr:uid="{FECC6F99-8EAE-4A86-857D-637FFA9353D6}"/>
    <cellStyle name="Separador de milhares 10 15 3 2 2" xfId="14294" xr:uid="{AFD64E39-0989-48F5-8D49-BE9290B18034}"/>
    <cellStyle name="Separador de milhares 10 15 3 3" xfId="11020" xr:uid="{D2BDA553-AD40-4697-9819-66F88550B76E}"/>
    <cellStyle name="Separador de milhares 10 15 4" xfId="6456" xr:uid="{B1062F21-997E-4EDF-9D7A-76B7BA0C1FA7}"/>
    <cellStyle name="Separador de milhares 10 15 4 2" xfId="13164" xr:uid="{2E574E4E-EBB2-41D9-9DF1-7DB8CBE04ECA}"/>
    <cellStyle name="Separador de milhares 10 15 5" xfId="9777" xr:uid="{103725B8-3846-4C3D-B8D4-D371E2B9B642}"/>
    <cellStyle name="Separador de milhares 10 16" xfId="3173" xr:uid="{B3E5B428-2386-447D-A937-BE38D42F56E7}"/>
    <cellStyle name="Separador de milhares 10 16 2" xfId="7559" xr:uid="{0017D854-68D2-4244-9D0C-8CBAD6639E66}"/>
    <cellStyle name="Separador de milhares 10 16 2 2" xfId="14267" xr:uid="{731B0C02-1EC0-4319-B861-CA506735C519}"/>
    <cellStyle name="Separador de milhares 10 2" xfId="1437" xr:uid="{6FECEA38-CA2E-4F20-A924-183FDD11FB69}"/>
    <cellStyle name="Separador de milhares 10 2 2" xfId="1438" xr:uid="{38663CB1-6AF0-4A08-82E2-A423C2E948A3}"/>
    <cellStyle name="Separador de milhares 10 2 2 2" xfId="4455" xr:uid="{36AF8A90-5723-4252-8C15-AEAF62176A18}"/>
    <cellStyle name="Separador de milhares 10 2 2 2 2" xfId="8070" xr:uid="{B463395D-F92A-4774-8C09-98D00480DB65}"/>
    <cellStyle name="Separador de milhares 10 2 2 2 2 2" xfId="14778" xr:uid="{838BF4E5-FAC3-4883-9519-787C9DCF6E7A}"/>
    <cellStyle name="Separador de milhares 10 2 2 2 3" xfId="11401" xr:uid="{C48C4B98-2177-4678-A78E-CD7C2AE16A18}"/>
    <cellStyle name="Separador de milhares 10 2 2 3" xfId="3542" xr:uid="{ADE72E4F-1AD4-4869-84D3-BF49472CEA41}"/>
    <cellStyle name="Separador de milhares 10 2 2 3 2" xfId="7588" xr:uid="{FF2A1094-5322-4FE5-9C87-1A85CAB990C2}"/>
    <cellStyle name="Separador de milhares 10 2 2 3 2 2" xfId="14296" xr:uid="{DB6336AF-209F-4C02-8C4C-C8874E989A92}"/>
    <cellStyle name="Separador de milhares 10 2 2 3 3" xfId="11021" xr:uid="{63706EB9-F706-48E6-A97A-298E21E6F126}"/>
    <cellStyle name="Separador de milhares 10 2 2 4" xfId="6457" xr:uid="{BB81DEC9-D92C-43FB-B9F4-9DB03C268CDE}"/>
    <cellStyle name="Separador de milhares 10 2 2 4 2" xfId="13165" xr:uid="{5373CD6E-A8A3-44E3-9910-29810C5F5AF3}"/>
    <cellStyle name="Separador de milhares 10 2 2 5" xfId="9778" xr:uid="{DA63C79E-FE4F-428E-9509-86D0FA4F4DE2}"/>
    <cellStyle name="Separador de milhares 10 2 3" xfId="4454" xr:uid="{EB9E88CD-3298-496D-A6AF-47D7BF2E2F1B}"/>
    <cellStyle name="Separador de milhares 10 2 3 2" xfId="8069" xr:uid="{EEC716B1-1576-491B-A59B-296DE4831588}"/>
    <cellStyle name="Separador de milhares 10 2 3 2 2" xfId="14777" xr:uid="{44275B29-98D5-4083-9B0B-E40493C262BE}"/>
    <cellStyle name="Separador de milhares 10 2 4" xfId="3541" xr:uid="{D0DECD47-DB94-4DD1-8016-E535848B3572}"/>
    <cellStyle name="Separador de milhares 10 2 4 2" xfId="7587" xr:uid="{A4B23F4A-0C8B-4599-9C33-6E57F706612D}"/>
    <cellStyle name="Separador de milhares 10 2 4 2 2" xfId="14295" xr:uid="{B31A6D7C-6BE1-418A-A992-8B0CEEA91EB9}"/>
    <cellStyle name="Separador de milhares 10 3" xfId="1439" xr:uid="{F3792383-86A6-49F7-B2EA-4AE01A667734}"/>
    <cellStyle name="Separador de milhares 10 3 2" xfId="1440" xr:uid="{530CE75A-8895-425C-8354-F29DF5111216}"/>
    <cellStyle name="Separador de milhares 10 3 2 2" xfId="4457" xr:uid="{746C5C61-68CC-4146-A616-1165893270B4}"/>
    <cellStyle name="Separador de milhares 10 3 2 2 2" xfId="8072" xr:uid="{3F419362-1B6A-4B91-89B5-53217B8ED19B}"/>
    <cellStyle name="Separador de milhares 10 3 2 2 2 2" xfId="14780" xr:uid="{76EC34CA-961F-404D-B7C9-8D99B75FCDEF}"/>
    <cellStyle name="Separador de milhares 10 3 2 2 3" xfId="11402" xr:uid="{2F7340B4-F9A3-4479-9780-3C35A660DAB6}"/>
    <cellStyle name="Separador de milhares 10 3 2 3" xfId="3544" xr:uid="{03EEAD5F-B308-428A-BF92-AA5C2D180C77}"/>
    <cellStyle name="Separador de milhares 10 3 2 3 2" xfId="7590" xr:uid="{D6BAA228-1A36-47D2-A836-5A3D9A3A0B17}"/>
    <cellStyle name="Separador de milhares 10 3 2 3 2 2" xfId="14298" xr:uid="{29577CB2-3393-4B15-8621-23875CB65CBE}"/>
    <cellStyle name="Separador de milhares 10 3 2 3 3" xfId="11022" xr:uid="{5F46B4CD-237A-462F-8AA3-C55F2DB72287}"/>
    <cellStyle name="Separador de milhares 10 3 2 4" xfId="6458" xr:uid="{3142A150-147A-404C-A9EC-E3E0472BF975}"/>
    <cellStyle name="Separador de milhares 10 3 2 4 2" xfId="13166" xr:uid="{185CB177-D58D-49E5-B882-37F087F18613}"/>
    <cellStyle name="Separador de milhares 10 3 2 5" xfId="9779" xr:uid="{7A9E9AEB-3DAA-46B9-9BE9-76A66AED0B0A}"/>
    <cellStyle name="Separador de milhares 10 3 3" xfId="4456" xr:uid="{213E5071-9079-454A-8751-4686EB62F983}"/>
    <cellStyle name="Separador de milhares 10 3 3 2" xfId="8071" xr:uid="{4FF87DF1-81D4-43AD-A838-76D102F40223}"/>
    <cellStyle name="Separador de milhares 10 3 3 2 2" xfId="14779" xr:uid="{36D8F955-3D60-44EA-816E-0113A99623F3}"/>
    <cellStyle name="Separador de milhares 10 3 4" xfId="3543" xr:uid="{B55B85AD-FB40-4056-874D-5B83CC018635}"/>
    <cellStyle name="Separador de milhares 10 3 4 2" xfId="7589" xr:uid="{990211A7-C372-4FEB-B801-491CD840E587}"/>
    <cellStyle name="Separador de milhares 10 3 4 2 2" xfId="14297" xr:uid="{69BCA09B-83E6-4C80-AF4E-4933AE349DFC}"/>
    <cellStyle name="Separador de milhares 10 4" xfId="1441" xr:uid="{B88AC300-8E95-4A19-BE42-7E5A3CFE27C1}"/>
    <cellStyle name="Separador de milhares 10 4 2" xfId="1442" xr:uid="{DBFC75D3-999C-4696-95BC-F654846055FB}"/>
    <cellStyle name="Separador de milhares 10 4 2 2" xfId="4459" xr:uid="{941C9CD0-44EB-46FF-AD97-75FEC7C93519}"/>
    <cellStyle name="Separador de milhares 10 4 2 2 2" xfId="8074" xr:uid="{4BB2F25E-2CDE-49DE-95F7-454F014BE68F}"/>
    <cellStyle name="Separador de milhares 10 4 2 2 2 2" xfId="14782" xr:uid="{03ACE9F3-CFFE-472A-AE00-060ADBC73101}"/>
    <cellStyle name="Separador de milhares 10 4 2 2 3" xfId="11403" xr:uid="{8B186BDA-F8C8-4F43-8793-3FD4A4F28657}"/>
    <cellStyle name="Separador de milhares 10 4 2 3" xfId="3546" xr:uid="{A7E00D7C-590C-446F-A27A-52090A97E7AF}"/>
    <cellStyle name="Separador de milhares 10 4 2 3 2" xfId="7592" xr:uid="{F8CC6FB8-E1DB-4998-8FBF-0C1A7A28F8F0}"/>
    <cellStyle name="Separador de milhares 10 4 2 3 2 2" xfId="14300" xr:uid="{E705B2C4-C762-48D9-AF9F-470024812252}"/>
    <cellStyle name="Separador de milhares 10 4 2 3 3" xfId="11023" xr:uid="{7D403AF8-8FA5-4AA9-8FDD-C295493BCCBB}"/>
    <cellStyle name="Separador de milhares 10 4 2 4" xfId="6459" xr:uid="{F09A6735-7B60-48E9-A4A5-A8F6A038F778}"/>
    <cellStyle name="Separador de milhares 10 4 2 4 2" xfId="13167" xr:uid="{2C3D5E04-FAD4-4E2F-B158-31C426E67B08}"/>
    <cellStyle name="Separador de milhares 10 4 2 5" xfId="9780" xr:uid="{4506DE9C-B840-4CBA-9DE0-C63509BFF1C3}"/>
    <cellStyle name="Separador de milhares 10 4 3" xfId="4458" xr:uid="{768BA41D-D3A7-4CB7-A521-000350553630}"/>
    <cellStyle name="Separador de milhares 10 4 3 2" xfId="8073" xr:uid="{62479146-51A2-41FF-8754-E064D8551A54}"/>
    <cellStyle name="Separador de milhares 10 4 3 2 2" xfId="14781" xr:uid="{492D36B9-FCDA-48EC-810B-EB1AA52317D3}"/>
    <cellStyle name="Separador de milhares 10 4 4" xfId="3545" xr:uid="{B6E707C6-2366-4D7E-8FD9-00E4189787EC}"/>
    <cellStyle name="Separador de milhares 10 4 4 2" xfId="7591" xr:uid="{F36A734F-82DB-4B1D-B539-F36F7401E57A}"/>
    <cellStyle name="Separador de milhares 10 4 4 2 2" xfId="14299" xr:uid="{D8EC5989-02D6-41E4-93C5-710AB5AEA0AF}"/>
    <cellStyle name="Separador de milhares 10 5" xfId="1443" xr:uid="{5276E46E-117E-4884-81D7-6FB5BE93F0FE}"/>
    <cellStyle name="Separador de milhares 10 5 2" xfId="1444" xr:uid="{527AA8F7-B672-450E-BE3C-BDE169116043}"/>
    <cellStyle name="Separador de milhares 10 5 2 2" xfId="4461" xr:uid="{CE31BF7F-C2E2-415E-A32A-B6247348D62E}"/>
    <cellStyle name="Separador de milhares 10 5 2 2 2" xfId="8076" xr:uid="{491ACA14-366F-4EB3-859C-1397BE48696D}"/>
    <cellStyle name="Separador de milhares 10 5 2 2 2 2" xfId="14784" xr:uid="{4FA4A4BE-0BA8-4A7C-8E27-CF7F6210CCD3}"/>
    <cellStyle name="Separador de milhares 10 5 2 2 3" xfId="11404" xr:uid="{81FAD9DF-BB6E-47CE-93BF-62F0510CAEB9}"/>
    <cellStyle name="Separador de milhares 10 5 2 3" xfId="3548" xr:uid="{1C7BF488-E927-441B-B088-FDB59D3D4609}"/>
    <cellStyle name="Separador de milhares 10 5 2 3 2" xfId="7594" xr:uid="{2D530538-2FA9-46F4-8252-F423BE8A1D2F}"/>
    <cellStyle name="Separador de milhares 10 5 2 3 2 2" xfId="14302" xr:uid="{97D08D07-4C98-40E9-B609-786590A5B1E1}"/>
    <cellStyle name="Separador de milhares 10 5 2 3 3" xfId="11024" xr:uid="{B4C0EC90-FB78-440F-B296-C767912C240C}"/>
    <cellStyle name="Separador de milhares 10 5 2 4" xfId="6460" xr:uid="{D96A61AA-4C69-424A-8496-A85A4397F8AD}"/>
    <cellStyle name="Separador de milhares 10 5 2 4 2" xfId="13168" xr:uid="{2C040FB6-D8E6-42B0-A28F-624DCAC2C35F}"/>
    <cellStyle name="Separador de milhares 10 5 2 5" xfId="9781" xr:uid="{FC13BA67-E6ED-4D18-B9EC-E69E3A91E73B}"/>
    <cellStyle name="Separador de milhares 10 5 3" xfId="4460" xr:uid="{7B8861CA-B1A1-48A2-ACA0-2CC471DD38D4}"/>
    <cellStyle name="Separador de milhares 10 5 3 2" xfId="8075" xr:uid="{04D2E4AC-BA55-4B1D-871B-DFFB2E84C044}"/>
    <cellStyle name="Separador de milhares 10 5 3 2 2" xfId="14783" xr:uid="{1EFBEDEC-05D4-49AF-BAB1-EADD3FC8ECC9}"/>
    <cellStyle name="Separador de milhares 10 5 4" xfId="3547" xr:uid="{1D709AA3-61C7-4260-B552-63FDB8A3C1F4}"/>
    <cellStyle name="Separador de milhares 10 5 4 2" xfId="7593" xr:uid="{8353AEF3-C9EA-4146-AFF0-741A857051F9}"/>
    <cellStyle name="Separador de milhares 10 5 4 2 2" xfId="14301" xr:uid="{E04FFB7C-BEE5-4A8D-A7BE-081AF46D0ADC}"/>
    <cellStyle name="Separador de milhares 10 6" xfId="1445" xr:uid="{3318BA52-46DB-4495-94C5-ADEFD7AB3854}"/>
    <cellStyle name="Separador de milhares 10 6 2" xfId="1446" xr:uid="{4119D11B-DB26-4C8D-9841-8FB097F149F5}"/>
    <cellStyle name="Separador de milhares 10 6 2 2" xfId="4463" xr:uid="{8439BDB9-90F9-4C49-87F7-09DF0143D749}"/>
    <cellStyle name="Separador de milhares 10 6 2 2 2" xfId="8078" xr:uid="{056CFE0F-7509-4200-B635-1ABD64E0BC3B}"/>
    <cellStyle name="Separador de milhares 10 6 2 2 2 2" xfId="14786" xr:uid="{6FEB408A-47CE-4860-9C48-F6F2F5528493}"/>
    <cellStyle name="Separador de milhares 10 6 2 2 3" xfId="11405" xr:uid="{32DD40EF-0197-42E2-9D3E-52DDFFE6C988}"/>
    <cellStyle name="Separador de milhares 10 6 2 3" xfId="3550" xr:uid="{0CB1C583-0A57-4254-894A-B6FAA1F87B0B}"/>
    <cellStyle name="Separador de milhares 10 6 2 3 2" xfId="7596" xr:uid="{1CB5E012-8507-4295-A794-0A35D4F3AF14}"/>
    <cellStyle name="Separador de milhares 10 6 2 3 2 2" xfId="14304" xr:uid="{F04C672C-8460-4158-A506-F2F47C525558}"/>
    <cellStyle name="Separador de milhares 10 6 2 3 3" xfId="11025" xr:uid="{C2793CB8-E0B2-48C2-9B6C-5E760E3490EB}"/>
    <cellStyle name="Separador de milhares 10 6 2 4" xfId="6461" xr:uid="{65597B47-4405-462F-983E-93E561C5BBB5}"/>
    <cellStyle name="Separador de milhares 10 6 2 4 2" xfId="13169" xr:uid="{58C2B78C-D8C6-44CA-86D3-06D3F842C1B2}"/>
    <cellStyle name="Separador de milhares 10 6 2 5" xfId="9782" xr:uid="{05C06DE1-6C60-47FF-BADE-E26E304351F6}"/>
    <cellStyle name="Separador de milhares 10 6 3" xfId="4462" xr:uid="{79C1748D-7966-4324-81EC-2D2D15BC0C95}"/>
    <cellStyle name="Separador de milhares 10 6 3 2" xfId="8077" xr:uid="{82411057-A60F-46C3-85E3-E1192E56E21C}"/>
    <cellStyle name="Separador de milhares 10 6 3 2 2" xfId="14785" xr:uid="{62FC75BC-2DDA-448D-9C89-545B8C254CD0}"/>
    <cellStyle name="Separador de milhares 10 6 4" xfId="3549" xr:uid="{997DB615-32BA-4105-A4C8-A4C54A36FCA1}"/>
    <cellStyle name="Separador de milhares 10 6 4 2" xfId="7595" xr:uid="{ACC14340-0833-4B5A-83DB-D4D1D8C46B54}"/>
    <cellStyle name="Separador de milhares 10 6 4 2 2" xfId="14303" xr:uid="{5A262D62-80EE-4255-9CEC-0D00C2C1BD78}"/>
    <cellStyle name="Separador de milhares 10 7" xfId="1447" xr:uid="{0A894B8E-A158-4F1C-8106-C177EAE537E4}"/>
    <cellStyle name="Separador de milhares 10 7 2" xfId="1448" xr:uid="{4722DA80-F7B5-41EF-ABFF-892761154A10}"/>
    <cellStyle name="Separador de milhares 10 7 2 2" xfId="4465" xr:uid="{1E1C64A8-4133-4D41-BFB7-2061DDDD7905}"/>
    <cellStyle name="Separador de milhares 10 7 2 2 2" xfId="8080" xr:uid="{EE94C978-7A32-4147-9BFD-D66564092F20}"/>
    <cellStyle name="Separador de milhares 10 7 2 2 2 2" xfId="14788" xr:uid="{7C9B3268-16D5-4B0F-9992-6C4F938F2DAD}"/>
    <cellStyle name="Separador de milhares 10 7 2 2 3" xfId="11406" xr:uid="{69E61870-5762-46F3-A396-4871C026D97A}"/>
    <cellStyle name="Separador de milhares 10 7 2 3" xfId="3552" xr:uid="{603378D5-1297-4848-993E-7CA63866B7B6}"/>
    <cellStyle name="Separador de milhares 10 7 2 3 2" xfId="7598" xr:uid="{1A368042-7585-4123-BA43-9E7041754BD8}"/>
    <cellStyle name="Separador de milhares 10 7 2 3 2 2" xfId="14306" xr:uid="{54103B4B-8F9A-46A3-9C8C-29455BD204A6}"/>
    <cellStyle name="Separador de milhares 10 7 2 3 3" xfId="11026" xr:uid="{BF0F30E5-ACC4-40E3-B879-9DD30F540F88}"/>
    <cellStyle name="Separador de milhares 10 7 2 4" xfId="6462" xr:uid="{227D062E-6C83-4070-9045-21F8B85295DB}"/>
    <cellStyle name="Separador de milhares 10 7 2 4 2" xfId="13170" xr:uid="{9775CFEF-B8C6-4A47-9CCB-6B89A6A3F55B}"/>
    <cellStyle name="Separador de milhares 10 7 2 5" xfId="9783" xr:uid="{27879703-1C09-45FE-BBD7-B32EBCB50C59}"/>
    <cellStyle name="Separador de milhares 10 7 3" xfId="4464" xr:uid="{7F1759F2-6B24-432F-A440-A24991CA339D}"/>
    <cellStyle name="Separador de milhares 10 7 3 2" xfId="8079" xr:uid="{B88F050E-A0E5-45FA-8D73-C6EE08C77026}"/>
    <cellStyle name="Separador de milhares 10 7 3 2 2" xfId="14787" xr:uid="{C310CFC5-AE58-43F9-BCBE-285DFE082464}"/>
    <cellStyle name="Separador de milhares 10 7 4" xfId="3551" xr:uid="{AD857E6F-2DB0-4B0A-A5DF-00E409A79EAB}"/>
    <cellStyle name="Separador de milhares 10 7 4 2" xfId="7597" xr:uid="{48351DEC-BAB2-4BFF-83D7-7A4452CDD992}"/>
    <cellStyle name="Separador de milhares 10 7 4 2 2" xfId="14305" xr:uid="{14B7BFF1-88BA-4545-BB35-576D8BFB40EA}"/>
    <cellStyle name="Separador de milhares 10 8" xfId="1449" xr:uid="{CCE1121D-D91C-41A2-B1CD-90ADC327FB15}"/>
    <cellStyle name="Separador de milhares 10 8 2" xfId="1450" xr:uid="{E0828CB4-B6EE-4F9F-9914-2AD3FB91276E}"/>
    <cellStyle name="Separador de milhares 10 8 2 2" xfId="4467" xr:uid="{B1DBD2D8-F434-4ED9-935C-2EE8E4C3DCFC}"/>
    <cellStyle name="Separador de milhares 10 8 2 2 2" xfId="8082" xr:uid="{0CFC8960-DE77-45E2-88D0-7D82B44353CA}"/>
    <cellStyle name="Separador de milhares 10 8 2 2 2 2" xfId="14790" xr:uid="{5A4DA086-45DD-4D49-8FA0-EB40665A1D9E}"/>
    <cellStyle name="Separador de milhares 10 8 2 2 3" xfId="11407" xr:uid="{1C288906-F355-4868-B0CD-CDD58D310D2A}"/>
    <cellStyle name="Separador de milhares 10 8 2 3" xfId="3554" xr:uid="{78FFBDB1-B0E1-4619-9449-82F00CCDFFD5}"/>
    <cellStyle name="Separador de milhares 10 8 2 3 2" xfId="7600" xr:uid="{62C9CA4D-629F-4C39-9FE6-E03FC95E4DD6}"/>
    <cellStyle name="Separador de milhares 10 8 2 3 2 2" xfId="14308" xr:uid="{62AEF324-28BA-4D11-871B-4AB8923FD879}"/>
    <cellStyle name="Separador de milhares 10 8 2 3 3" xfId="11027" xr:uid="{2FF70BA7-F38B-4CE2-8BAD-EE4C6A587E5C}"/>
    <cellStyle name="Separador de milhares 10 8 2 4" xfId="6463" xr:uid="{C7114EA7-21DD-4985-8CA3-F2CE266A4585}"/>
    <cellStyle name="Separador de milhares 10 8 2 4 2" xfId="13171" xr:uid="{06DBA1A6-91F6-4998-BD45-CF557449F117}"/>
    <cellStyle name="Separador de milhares 10 8 2 5" xfId="9784" xr:uid="{98CCF735-FB7D-46EA-A2CC-204C126D045F}"/>
    <cellStyle name="Separador de milhares 10 8 3" xfId="4466" xr:uid="{1ED7B674-F941-4362-9FC6-B8D78EB87074}"/>
    <cellStyle name="Separador de milhares 10 8 3 2" xfId="8081" xr:uid="{AD40BCA5-D7B7-4A21-9AB1-12BF658F9490}"/>
    <cellStyle name="Separador de milhares 10 8 3 2 2" xfId="14789" xr:uid="{207A1764-7BFB-4CED-8C05-3704B9DE10D6}"/>
    <cellStyle name="Separador de milhares 10 8 4" xfId="3553" xr:uid="{5738BB96-F97B-4F21-B849-FC30DD5576CA}"/>
    <cellStyle name="Separador de milhares 10 8 4 2" xfId="7599" xr:uid="{A93E11E0-ED9C-4C1A-B07A-AEB2B8B89659}"/>
    <cellStyle name="Separador de milhares 10 8 4 2 2" xfId="14307" xr:uid="{A9D85942-9F69-49F5-920C-BDEB85FC5297}"/>
    <cellStyle name="Separador de milhares 10 9" xfId="1451" xr:uid="{D9EA3F9E-9B56-4173-8168-AC1BBD7913F3}"/>
    <cellStyle name="Separador de milhares 10 9 2" xfId="1452" xr:uid="{BF01C7A8-4BC3-4622-95A1-A9BB782E4B10}"/>
    <cellStyle name="Separador de milhares 10 9 2 2" xfId="4469" xr:uid="{81D080BF-2881-40EE-B0FD-3F85814CCFCD}"/>
    <cellStyle name="Separador de milhares 10 9 2 2 2" xfId="8084" xr:uid="{CD2641A3-80E0-41F7-B05A-5605992A51EB}"/>
    <cellStyle name="Separador de milhares 10 9 2 2 2 2" xfId="14792" xr:uid="{2F082A91-A9CF-474B-80F6-F117297860F0}"/>
    <cellStyle name="Separador de milhares 10 9 2 2 3" xfId="11408" xr:uid="{82BFB94E-4767-4B9D-BD0C-CD6F4657E84B}"/>
    <cellStyle name="Separador de milhares 10 9 2 3" xfId="3556" xr:uid="{7E1703AA-98B6-4547-B99C-BB1037E9D8E5}"/>
    <cellStyle name="Separador de milhares 10 9 2 3 2" xfId="7602" xr:uid="{B48C3143-2F6F-4FBC-89D3-ED8F74600CED}"/>
    <cellStyle name="Separador de milhares 10 9 2 3 2 2" xfId="14310" xr:uid="{F7C983BB-F3E5-4D49-B04D-54ECC147CFA0}"/>
    <cellStyle name="Separador de milhares 10 9 2 3 3" xfId="11028" xr:uid="{D280556F-7966-4673-B183-E7C16B975FD0}"/>
    <cellStyle name="Separador de milhares 10 9 2 4" xfId="6464" xr:uid="{F90DE912-3818-4EAD-BE2D-860DDFE0281D}"/>
    <cellStyle name="Separador de milhares 10 9 2 4 2" xfId="13172" xr:uid="{A28B1740-CBE6-4ACB-9DBC-A2596AB97718}"/>
    <cellStyle name="Separador de milhares 10 9 2 5" xfId="9785" xr:uid="{6120932A-BA1F-411F-8BE1-3AC156305D10}"/>
    <cellStyle name="Separador de milhares 10 9 3" xfId="4468" xr:uid="{8EC7B550-EDB9-44E9-80E9-89049C014C19}"/>
    <cellStyle name="Separador de milhares 10 9 3 2" xfId="8083" xr:uid="{9B784A46-85DE-42B3-82A1-7139A455CF8B}"/>
    <cellStyle name="Separador de milhares 10 9 3 2 2" xfId="14791" xr:uid="{2A859D7C-344A-431B-B0C9-B8B03060B757}"/>
    <cellStyle name="Separador de milhares 10 9 4" xfId="3555" xr:uid="{19500D95-B7E4-4A44-AA7D-51A52A72B684}"/>
    <cellStyle name="Separador de milhares 10 9 4 2" xfId="7601" xr:uid="{4F60704C-F6DD-41A1-B249-D31A973D58C9}"/>
    <cellStyle name="Separador de milhares 10 9 4 2 2" xfId="14309" xr:uid="{204444E7-EFA8-446B-AE83-6C21F9CBF5AE}"/>
    <cellStyle name="Separador de milhares 100" xfId="1453" xr:uid="{374C42DB-50A6-4B4E-9766-2C9E82692AEE}"/>
    <cellStyle name="Separador de milhares 100 2" xfId="1454" xr:uid="{A475DA90-23B5-48A3-8073-48FEA17F7DB3}"/>
    <cellStyle name="Separador de milhares 100 2 2" xfId="4471" xr:uid="{3E4AF2E4-B1A0-4358-AA51-44FB99DA6161}"/>
    <cellStyle name="Separador de milhares 100 2 2 2" xfId="8086" xr:uid="{17FD862F-FD65-4989-AB6B-3BDB04A91043}"/>
    <cellStyle name="Separador de milhares 100 2 2 2 2" xfId="14794" xr:uid="{0C70B445-FF4B-45DE-ACE8-86E35437EE08}"/>
    <cellStyle name="Separador de milhares 100 2 2 3" xfId="11409" xr:uid="{EA38E075-BF80-46CF-B34E-02364D4792A5}"/>
    <cellStyle name="Separador de milhares 100 2 3" xfId="3558" xr:uid="{612746A5-0B08-42A1-AB49-6A180FEDBEB9}"/>
    <cellStyle name="Separador de milhares 100 2 3 2" xfId="7604" xr:uid="{4B5002DC-F265-4DFF-8371-2D2933DD6058}"/>
    <cellStyle name="Separador de milhares 100 2 3 2 2" xfId="14312" xr:uid="{A906DF4B-F5F5-4D39-8F04-D110400E8CDC}"/>
    <cellStyle name="Separador de milhares 100 2 3 3" xfId="11029" xr:uid="{2B670548-3EDE-404C-B053-38978A033C7A}"/>
    <cellStyle name="Separador de milhares 100 2 4" xfId="6465" xr:uid="{B64A5C2B-4A35-4B74-8780-703E832DEDB2}"/>
    <cellStyle name="Separador de milhares 100 2 4 2" xfId="13173" xr:uid="{7AF5A523-E187-45A7-B1AC-2CDDCB50E828}"/>
    <cellStyle name="Separador de milhares 100 2 5" xfId="9786" xr:uid="{B4D83364-D337-48BB-9E68-CC5F4DFC55C6}"/>
    <cellStyle name="Separador de milhares 100 3" xfId="4470" xr:uid="{0FFCAB7B-AB38-4629-9ADF-5185C3845BAB}"/>
    <cellStyle name="Separador de milhares 100 3 2" xfId="8085" xr:uid="{6DD46C7C-9D4F-47C6-98F7-4C6D197C176E}"/>
    <cellStyle name="Separador de milhares 100 3 2 2" xfId="14793" xr:uid="{B4C5AAB0-19A4-4ACD-8AC1-0A0B683F7858}"/>
    <cellStyle name="Separador de milhares 100 4" xfId="3557" xr:uid="{4D35F634-CF74-488A-8354-43D5EBA1CFA8}"/>
    <cellStyle name="Separador de milhares 100 4 2" xfId="7603" xr:uid="{B7917CE8-2FE7-4922-BC10-A0A10B7D83E6}"/>
    <cellStyle name="Separador de milhares 100 4 2 2" xfId="14311" xr:uid="{19A54106-51C9-4F99-95E5-4D35557CBBE6}"/>
    <cellStyle name="Separador de milhares 101" xfId="1455" xr:uid="{757F3EDC-4F95-43BB-8348-90239F4A2768}"/>
    <cellStyle name="Separador de milhares 101 2" xfId="1456" xr:uid="{5F72C650-E8C1-49C1-A2A9-A6160452B31F}"/>
    <cellStyle name="Separador de milhares 101 2 2" xfId="4473" xr:uid="{DFCDA872-19E5-4F37-BCFC-6FB94F5BC083}"/>
    <cellStyle name="Separador de milhares 101 2 2 2" xfId="8088" xr:uid="{CED2BD9C-BB08-4946-A40E-70088CC5E7F1}"/>
    <cellStyle name="Separador de milhares 101 2 2 2 2" xfId="14796" xr:uid="{88EC41A1-11A9-4936-BA00-2C138943F637}"/>
    <cellStyle name="Separador de milhares 101 2 2 3" xfId="11410" xr:uid="{2B40AC52-4523-434E-9D25-1A39255BB08B}"/>
    <cellStyle name="Separador de milhares 101 2 3" xfId="3560" xr:uid="{A10A25C1-DD61-404A-919B-97BFC19F48C5}"/>
    <cellStyle name="Separador de milhares 101 2 3 2" xfId="7606" xr:uid="{4F01D785-8382-4CD9-96AE-A9F9C74C1B05}"/>
    <cellStyle name="Separador de milhares 101 2 3 2 2" xfId="14314" xr:uid="{9E04F033-7844-4309-BD95-B6CD6F24CA7F}"/>
    <cellStyle name="Separador de milhares 101 2 3 3" xfId="11030" xr:uid="{14FD8A30-8C03-4307-BB95-CE34153F8F76}"/>
    <cellStyle name="Separador de milhares 101 2 4" xfId="6466" xr:uid="{26B675BF-3396-4F8E-A07C-014860EED1E6}"/>
    <cellStyle name="Separador de milhares 101 2 4 2" xfId="13174" xr:uid="{13927800-955B-4F48-92D2-18ADB5EFA34D}"/>
    <cellStyle name="Separador de milhares 101 2 5" xfId="9787" xr:uid="{B1CB15AB-271F-4991-B6B2-9B2B40C81383}"/>
    <cellStyle name="Separador de milhares 101 3" xfId="4472" xr:uid="{C0C1DD7C-4B53-4404-8CBA-71EEA6A6B7BD}"/>
    <cellStyle name="Separador de milhares 101 3 2" xfId="8087" xr:uid="{130A5313-C0BE-4709-9221-A8DD10B4BC62}"/>
    <cellStyle name="Separador de milhares 101 3 2 2" xfId="14795" xr:uid="{913892D2-51C3-4186-A179-40D37DE1CF48}"/>
    <cellStyle name="Separador de milhares 101 4" xfId="3559" xr:uid="{928BCE5E-DB8A-42B2-94A0-3FA7E74A6BF8}"/>
    <cellStyle name="Separador de milhares 101 4 2" xfId="7605" xr:uid="{53206525-46BF-4B59-8CD1-BE2FACD8248B}"/>
    <cellStyle name="Separador de milhares 101 4 2 2" xfId="14313" xr:uid="{1395C86F-9092-4B20-858C-2EB83D94721F}"/>
    <cellStyle name="Separador de milhares 102" xfId="1457" xr:uid="{844BDA10-9119-4FD2-9379-C8554DA239DA}"/>
    <cellStyle name="Separador de milhares 102 2" xfId="1458" xr:uid="{5F7F40DC-58FD-428D-82B7-DBD1B3CDE834}"/>
    <cellStyle name="Separador de milhares 102 2 2" xfId="4475" xr:uid="{E22F3619-348B-4D87-9D56-2AC840E2726D}"/>
    <cellStyle name="Separador de milhares 102 2 2 2" xfId="8090" xr:uid="{27580DD4-141B-4F92-8138-9681B61DDA7A}"/>
    <cellStyle name="Separador de milhares 102 2 2 2 2" xfId="14798" xr:uid="{B51D5611-DB33-4CCD-937C-71D0CF1437AC}"/>
    <cellStyle name="Separador de milhares 102 2 2 3" xfId="11411" xr:uid="{5C7BA333-AFF6-4FF0-B3CA-D78277A7F132}"/>
    <cellStyle name="Separador de milhares 102 2 3" xfId="3562" xr:uid="{32BC4168-B3FE-4E63-AEBD-9C5237D4D728}"/>
    <cellStyle name="Separador de milhares 102 2 3 2" xfId="7608" xr:uid="{BF7FF523-304A-40CC-9C3D-48E02A4682DE}"/>
    <cellStyle name="Separador de milhares 102 2 3 2 2" xfId="14316" xr:uid="{0BD212E0-A5A1-44E0-B432-C92FDB6515BA}"/>
    <cellStyle name="Separador de milhares 102 2 3 3" xfId="11031" xr:uid="{1C11B705-EDBF-49FF-A97C-A8E025136BA8}"/>
    <cellStyle name="Separador de milhares 102 2 4" xfId="6467" xr:uid="{95F7EF82-CBE4-4A05-8DAD-1F2ECE0129AE}"/>
    <cellStyle name="Separador de milhares 102 2 4 2" xfId="13175" xr:uid="{9B863397-1524-45FA-80E4-4744A14516E4}"/>
    <cellStyle name="Separador de milhares 102 2 5" xfId="9788" xr:uid="{A819158A-E8AD-46B7-882B-36FF3E01F5CC}"/>
    <cellStyle name="Separador de milhares 102 3" xfId="4474" xr:uid="{25A4B7E9-B1F4-4E21-A5DC-E5B734C33624}"/>
    <cellStyle name="Separador de milhares 102 3 2" xfId="8089" xr:uid="{8C53D07C-729F-406F-9E56-FE905DCC28E0}"/>
    <cellStyle name="Separador de milhares 102 3 2 2" xfId="14797" xr:uid="{C5D1473C-BC5B-4D8A-8F61-988DC79514C0}"/>
    <cellStyle name="Separador de milhares 102 4" xfId="3561" xr:uid="{CBAF9FAB-A9C7-4BA8-B12C-A83EE3E14939}"/>
    <cellStyle name="Separador de milhares 102 4 2" xfId="7607" xr:uid="{5A5C8361-6B41-4268-A185-75D628CFFFC8}"/>
    <cellStyle name="Separador de milhares 102 4 2 2" xfId="14315" xr:uid="{01EFE6E3-53B9-4A32-A484-47C350341C58}"/>
    <cellStyle name="Separador de milhares 103" xfId="1459" xr:uid="{9DFD8A76-1C6F-48D3-B49F-480FA09A5E1F}"/>
    <cellStyle name="Separador de milhares 103 2" xfId="1460" xr:uid="{3479B68D-BFBA-464B-AF8A-D860AFF8AA5C}"/>
    <cellStyle name="Separador de milhares 103 2 2" xfId="4477" xr:uid="{B9B539D7-14FB-40DD-959F-6E3F94A59673}"/>
    <cellStyle name="Separador de milhares 103 2 2 2" xfId="8092" xr:uid="{C7F28AB3-5AB4-4DE7-92BD-C3019C6CA995}"/>
    <cellStyle name="Separador de milhares 103 2 2 2 2" xfId="14800" xr:uid="{04D3D259-97C4-4A13-9162-3033B74D0B70}"/>
    <cellStyle name="Separador de milhares 103 2 2 3" xfId="11412" xr:uid="{A1917DC5-EB61-4BFD-AB3D-DFD0DE7DEA8E}"/>
    <cellStyle name="Separador de milhares 103 2 3" xfId="3564" xr:uid="{310D2A30-0609-46B9-9AE1-CF1336FA0719}"/>
    <cellStyle name="Separador de milhares 103 2 3 2" xfId="7610" xr:uid="{70A49D3A-40DA-4904-99DC-4F98ADBEA4F8}"/>
    <cellStyle name="Separador de milhares 103 2 3 2 2" xfId="14318" xr:uid="{B04670BC-EA28-41BB-932F-45503140D6E4}"/>
    <cellStyle name="Separador de milhares 103 2 3 3" xfId="11032" xr:uid="{E9CAB1EA-48E1-49DA-AAFB-CE7D63A2C2FC}"/>
    <cellStyle name="Separador de milhares 103 2 4" xfId="6468" xr:uid="{B2823F0F-EAF8-4436-ADF5-169D8384D901}"/>
    <cellStyle name="Separador de milhares 103 2 4 2" xfId="13176" xr:uid="{8918E529-BBBD-47AE-8792-38D8B4B70C0F}"/>
    <cellStyle name="Separador de milhares 103 2 5" xfId="9789" xr:uid="{BADDE6EA-6CB1-40D3-B5FE-BC1E7EEB6B45}"/>
    <cellStyle name="Separador de milhares 103 3" xfId="4476" xr:uid="{71EB544E-F022-4EF1-959F-E847FDD9AD1E}"/>
    <cellStyle name="Separador de milhares 103 3 2" xfId="8091" xr:uid="{8616D799-D7E5-4D47-B7F2-5EFA0B2C44D4}"/>
    <cellStyle name="Separador de milhares 103 3 2 2" xfId="14799" xr:uid="{9924ED0A-E642-42FF-B3A2-69FC02621249}"/>
    <cellStyle name="Separador de milhares 103 4" xfId="3563" xr:uid="{9A5A4E2F-8E9F-4A23-A9AD-57EBC16F3B3E}"/>
    <cellStyle name="Separador de milhares 103 4 2" xfId="7609" xr:uid="{F18940CA-3845-42FE-8621-5D33C6EA6F24}"/>
    <cellStyle name="Separador de milhares 103 4 2 2" xfId="14317" xr:uid="{0DED8C0B-954E-4FCE-AF64-CE78A89E95D1}"/>
    <cellStyle name="Separador de milhares 104" xfId="1461" xr:uid="{D7C13814-B9BB-4D51-A36B-71601475B761}"/>
    <cellStyle name="Separador de milhares 104 2" xfId="1462" xr:uid="{62FFDCEF-4965-41AB-981C-F9EC710A5CAD}"/>
    <cellStyle name="Separador de milhares 104 2 2" xfId="4479" xr:uid="{2B4A0293-55C6-49DC-A7C5-E75A44662945}"/>
    <cellStyle name="Separador de milhares 104 2 2 2" xfId="8094" xr:uid="{046E93A2-115B-43D0-9FE0-E05E691BBD80}"/>
    <cellStyle name="Separador de milhares 104 2 2 2 2" xfId="14802" xr:uid="{1C56696A-9A4D-4A1E-8ADA-DA25D60307F0}"/>
    <cellStyle name="Separador de milhares 104 2 2 3" xfId="11413" xr:uid="{E5AA8259-0969-4A7B-B15F-24FD2370C19E}"/>
    <cellStyle name="Separador de milhares 104 2 3" xfId="3566" xr:uid="{BB7997AF-D750-4138-A2DE-4C736664D582}"/>
    <cellStyle name="Separador de milhares 104 2 3 2" xfId="7612" xr:uid="{0144E9F6-799E-488D-AC46-2C7FFD127626}"/>
    <cellStyle name="Separador de milhares 104 2 3 2 2" xfId="14320" xr:uid="{B7DB7819-C8AE-450D-B196-B3FF03E4516D}"/>
    <cellStyle name="Separador de milhares 104 2 3 3" xfId="11033" xr:uid="{83660089-B534-4E10-BEDC-BFACC75D3700}"/>
    <cellStyle name="Separador de milhares 104 2 4" xfId="6469" xr:uid="{939F7C1E-3D3C-49D5-84DC-552EE185E4C3}"/>
    <cellStyle name="Separador de milhares 104 2 4 2" xfId="13177" xr:uid="{FD226AE6-862D-4ECB-BC2A-05BCC7B39438}"/>
    <cellStyle name="Separador de milhares 104 2 5" xfId="9790" xr:uid="{139DC114-B4F5-457E-A308-19895F027241}"/>
    <cellStyle name="Separador de milhares 104 3" xfId="4478" xr:uid="{C0C132EF-8A86-45BE-AFE2-A7E5F3F65ACE}"/>
    <cellStyle name="Separador de milhares 104 3 2" xfId="8093" xr:uid="{1A4CC79A-FEFB-49E1-93A0-4BC92A89BD05}"/>
    <cellStyle name="Separador de milhares 104 3 2 2" xfId="14801" xr:uid="{21AB7A4D-9045-41B3-99C5-9F5A7B5D379B}"/>
    <cellStyle name="Separador de milhares 104 4" xfId="3565" xr:uid="{E38875E0-D232-43AE-99A0-2B71C1901970}"/>
    <cellStyle name="Separador de milhares 104 4 2" xfId="7611" xr:uid="{F02E2C81-529B-4BC2-A18E-522006B140BD}"/>
    <cellStyle name="Separador de milhares 104 4 2 2" xfId="14319" xr:uid="{F87180A6-3617-4973-BE61-DD71523583EC}"/>
    <cellStyle name="Separador de milhares 105" xfId="1463" xr:uid="{8630F0FD-07AF-489C-926E-86C8A39CEA9B}"/>
    <cellStyle name="Separador de milhares 105 2" xfId="1464" xr:uid="{A5FE3790-A440-4DDD-B275-D4664B2E5070}"/>
    <cellStyle name="Separador de milhares 105 2 2" xfId="4481" xr:uid="{9B8A29A4-FF81-4238-BB04-5288C2FAB346}"/>
    <cellStyle name="Separador de milhares 105 2 2 2" xfId="8096" xr:uid="{31C3D272-8236-435A-86BE-0802A139BF05}"/>
    <cellStyle name="Separador de milhares 105 2 2 2 2" xfId="14804" xr:uid="{51F8C8E7-255F-46E6-ABA8-8CDF47924A05}"/>
    <cellStyle name="Separador de milhares 105 2 2 3" xfId="11414" xr:uid="{4482B54C-7ECB-441E-A167-D60A06763E44}"/>
    <cellStyle name="Separador de milhares 105 2 3" xfId="3568" xr:uid="{1FFBFCC6-3179-4A90-A470-8C82B946FDDE}"/>
    <cellStyle name="Separador de milhares 105 2 3 2" xfId="7614" xr:uid="{F9FB45FD-46D6-4979-BED6-0180EBF9100C}"/>
    <cellStyle name="Separador de milhares 105 2 3 2 2" xfId="14322" xr:uid="{8C5BB130-29B4-46A7-9121-E5CCF0A8B7CE}"/>
    <cellStyle name="Separador de milhares 105 2 3 3" xfId="11034" xr:uid="{80EF8045-C06F-46B9-9D29-5A663DBA3646}"/>
    <cellStyle name="Separador de milhares 105 2 4" xfId="6470" xr:uid="{57FEF212-B840-4CBF-A5AA-CC957814E88D}"/>
    <cellStyle name="Separador de milhares 105 2 4 2" xfId="13178" xr:uid="{D61F4CFE-94E5-4767-9820-9F841503E2E1}"/>
    <cellStyle name="Separador de milhares 105 2 5" xfId="9791" xr:uid="{97CC6881-8691-4601-81EC-082A982BA579}"/>
    <cellStyle name="Separador de milhares 105 3" xfId="4480" xr:uid="{4993E0E4-FAE8-4049-A2CF-3CB93ECC69D0}"/>
    <cellStyle name="Separador de milhares 105 3 2" xfId="8095" xr:uid="{BBE6D97E-CD6D-4A99-B1EC-CB9997AB439A}"/>
    <cellStyle name="Separador de milhares 105 3 2 2" xfId="14803" xr:uid="{09F95E50-8230-4119-8F6C-57C8E0BC4FF6}"/>
    <cellStyle name="Separador de milhares 105 4" xfId="3567" xr:uid="{697EF461-1664-4511-A93D-A53C3018D0D3}"/>
    <cellStyle name="Separador de milhares 105 4 2" xfId="7613" xr:uid="{3322293D-8847-45C6-8E2F-19371608E92A}"/>
    <cellStyle name="Separador de milhares 105 4 2 2" xfId="14321" xr:uid="{D506F351-26D8-49A3-A376-8034D033112F}"/>
    <cellStyle name="Separador de milhares 106" xfId="1465" xr:uid="{04B1B809-A8CF-4755-9331-D869E7F3A5AC}"/>
    <cellStyle name="Separador de milhares 106 2" xfId="1466" xr:uid="{263E0B6A-8898-44FA-945A-D1AAF1792493}"/>
    <cellStyle name="Separador de milhares 106 2 2" xfId="4483" xr:uid="{1A34DBA4-CA55-4128-8B52-5FF11D697560}"/>
    <cellStyle name="Separador de milhares 106 2 2 2" xfId="8098" xr:uid="{ACB93BB1-61FD-4D22-8CC3-72B75A610338}"/>
    <cellStyle name="Separador de milhares 106 2 2 2 2" xfId="14806" xr:uid="{DB4294FF-67FC-4664-B3C2-352E4E690F7B}"/>
    <cellStyle name="Separador de milhares 106 2 2 3" xfId="11415" xr:uid="{21F61BAD-885C-4A5D-9A15-BE4B5A9B0241}"/>
    <cellStyle name="Separador de milhares 106 2 3" xfId="3570" xr:uid="{8B120A94-1A1C-4C96-AC60-32F8032D163B}"/>
    <cellStyle name="Separador de milhares 106 2 3 2" xfId="7616" xr:uid="{E1B69AB5-FD5B-4C58-A39D-2ADA78F58E57}"/>
    <cellStyle name="Separador de milhares 106 2 3 2 2" xfId="14324" xr:uid="{27FAFE46-5CED-4E1F-AD71-94EF4E83595F}"/>
    <cellStyle name="Separador de milhares 106 2 3 3" xfId="11035" xr:uid="{54C272AC-8FC2-43D2-8F5F-3A87AB315E89}"/>
    <cellStyle name="Separador de milhares 106 2 4" xfId="6471" xr:uid="{E9BD5D14-A471-4606-88A5-068BF2489545}"/>
    <cellStyle name="Separador de milhares 106 2 4 2" xfId="13179" xr:uid="{2C30C17B-3833-4BED-B0F1-568FBE0B379C}"/>
    <cellStyle name="Separador de milhares 106 2 5" xfId="9792" xr:uid="{EB660F04-E31B-459B-82F6-213BAEE360EF}"/>
    <cellStyle name="Separador de milhares 106 3" xfId="4482" xr:uid="{62027E44-47C9-487D-A934-EFA6E2B44000}"/>
    <cellStyle name="Separador de milhares 106 3 2" xfId="8097" xr:uid="{99BE2B62-3801-45FF-A427-EAA5BD543485}"/>
    <cellStyle name="Separador de milhares 106 3 2 2" xfId="14805" xr:uid="{F1C68673-F2E4-4F48-8F54-192E9A3A4254}"/>
    <cellStyle name="Separador de milhares 106 4" xfId="3569" xr:uid="{9DBD46F4-BE72-4861-8951-D76CCBDB09E0}"/>
    <cellStyle name="Separador de milhares 106 4 2" xfId="7615" xr:uid="{F092177C-539E-4870-B727-0493CE82F1CD}"/>
    <cellStyle name="Separador de milhares 106 4 2 2" xfId="14323" xr:uid="{AD22C3AF-BD64-4E3F-83B9-0C717A4635FC}"/>
    <cellStyle name="Separador de milhares 107" xfId="1467" xr:uid="{3853632D-C345-456B-B9C4-2C2F9C96DB64}"/>
    <cellStyle name="Separador de milhares 107 2" xfId="1468" xr:uid="{0B67919C-C3AA-42AB-84F7-41DAF24B1018}"/>
    <cellStyle name="Separador de milhares 107 2 2" xfId="4485" xr:uid="{EAF73220-6CBA-4A16-86DB-554FB5413D7C}"/>
    <cellStyle name="Separador de milhares 107 2 2 2" xfId="8100" xr:uid="{7F9CE888-A114-45D3-B802-E853411EC333}"/>
    <cellStyle name="Separador de milhares 107 2 2 2 2" xfId="14808" xr:uid="{7C2DF610-5138-42B7-8015-B1ED0E0AD51E}"/>
    <cellStyle name="Separador de milhares 107 2 2 3" xfId="11416" xr:uid="{A2F7CDB1-DAF7-4F73-98F3-FC76A11C761C}"/>
    <cellStyle name="Separador de milhares 107 2 3" xfId="3572" xr:uid="{9A00919B-2F30-45EA-A66E-8B5DB48D92B6}"/>
    <cellStyle name="Separador de milhares 107 2 3 2" xfId="7618" xr:uid="{ED1DED32-6F5D-46A9-AD2B-0AA66501FF5B}"/>
    <cellStyle name="Separador de milhares 107 2 3 2 2" xfId="14326" xr:uid="{EBEDB6D5-4BF8-49FD-8C1D-DA2D45F955FE}"/>
    <cellStyle name="Separador de milhares 107 2 3 3" xfId="11036" xr:uid="{82F94906-4336-430A-846A-45C2309A5233}"/>
    <cellStyle name="Separador de milhares 107 2 4" xfId="6472" xr:uid="{097F436F-502D-4CF0-B4BB-4B1550C06793}"/>
    <cellStyle name="Separador de milhares 107 2 4 2" xfId="13180" xr:uid="{0B29260B-DC60-4D8B-8D71-8E8EDA97B749}"/>
    <cellStyle name="Separador de milhares 107 2 5" xfId="9793" xr:uid="{26C91DD3-17FE-4804-AC3B-25BCCCCF309A}"/>
    <cellStyle name="Separador de milhares 107 3" xfId="4484" xr:uid="{A828EE42-EB21-47D2-BB1F-10E1DD80F109}"/>
    <cellStyle name="Separador de milhares 107 3 2" xfId="8099" xr:uid="{8423F214-038C-44A1-82A4-168B7FB89A93}"/>
    <cellStyle name="Separador de milhares 107 3 2 2" xfId="14807" xr:uid="{3894CD60-F928-4788-8594-E2F578420C84}"/>
    <cellStyle name="Separador de milhares 107 4" xfId="3571" xr:uid="{6E7476F6-F7D3-4452-B812-D6376C786BA5}"/>
    <cellStyle name="Separador de milhares 107 4 2" xfId="7617" xr:uid="{DBBEAD16-4B2E-4D29-9BA6-1B6F4C3D0780}"/>
    <cellStyle name="Separador de milhares 107 4 2 2" xfId="14325" xr:uid="{E97C8DF3-3D61-454C-8E74-EC663D763F5C}"/>
    <cellStyle name="Separador de milhares 108" xfId="1469" xr:uid="{584E772B-9BEB-4D9C-9E11-431C429B1249}"/>
    <cellStyle name="Separador de milhares 108 2" xfId="1470" xr:uid="{25A54E19-F613-4814-ACF0-5346B09E7D50}"/>
    <cellStyle name="Separador de milhares 108 2 2" xfId="4487" xr:uid="{030591F9-368A-4CFA-B44E-3A5E53BC7A45}"/>
    <cellStyle name="Separador de milhares 108 2 2 2" xfId="8102" xr:uid="{013AFD55-A55B-43B5-B002-4227AFC41E07}"/>
    <cellStyle name="Separador de milhares 108 2 2 2 2" xfId="14810" xr:uid="{6F9BA91D-2A3C-4EC2-9BFD-1F4BA82BFC32}"/>
    <cellStyle name="Separador de milhares 108 2 2 3" xfId="11417" xr:uid="{47681A62-DB21-4945-8290-D39D8596268D}"/>
    <cellStyle name="Separador de milhares 108 2 3" xfId="3574" xr:uid="{E52535BA-D65B-42EE-91DA-A134B2ED4BF6}"/>
    <cellStyle name="Separador de milhares 108 2 3 2" xfId="7620" xr:uid="{CB56B675-4911-4658-A18A-FB699A21D97B}"/>
    <cellStyle name="Separador de milhares 108 2 3 2 2" xfId="14328" xr:uid="{1CBC6A75-C6BE-41BF-8EE1-88C796364FEC}"/>
    <cellStyle name="Separador de milhares 108 2 3 3" xfId="11037" xr:uid="{3367D07D-9740-4792-B600-68B9FB54E7C3}"/>
    <cellStyle name="Separador de milhares 108 2 4" xfId="6473" xr:uid="{0D78F680-30BE-4D09-9BDC-AB5C22485A97}"/>
    <cellStyle name="Separador de milhares 108 2 4 2" xfId="13181" xr:uid="{E86EE05E-72CE-4111-8035-2D7A9DCF3C9A}"/>
    <cellStyle name="Separador de milhares 108 2 5" xfId="9794" xr:uid="{E57C47D2-1014-4322-B125-69540B2E2574}"/>
    <cellStyle name="Separador de milhares 108 3" xfId="4486" xr:uid="{34238A93-C9F5-44CB-959B-E2687D09EAE4}"/>
    <cellStyle name="Separador de milhares 108 3 2" xfId="8101" xr:uid="{5FE53F18-958F-4A0F-BF80-E21C269FF609}"/>
    <cellStyle name="Separador de milhares 108 3 2 2" xfId="14809" xr:uid="{C46A326B-59E5-4DC2-A497-75F02A291CB6}"/>
    <cellStyle name="Separador de milhares 108 4" xfId="3573" xr:uid="{F7C18FDA-FE50-4EE9-96D0-6AA9D7849A48}"/>
    <cellStyle name="Separador de milhares 108 4 2" xfId="7619" xr:uid="{020749B6-74E2-4FBC-8D0B-5E74172A34DD}"/>
    <cellStyle name="Separador de milhares 108 4 2 2" xfId="14327" xr:uid="{18A7C9B1-DAE8-4228-A7B4-3D968E0794C7}"/>
    <cellStyle name="Separador de milhares 109" xfId="1471" xr:uid="{B52E3C69-D319-418C-8BF6-D67F526E73E1}"/>
    <cellStyle name="Separador de milhares 109 2" xfId="1472" xr:uid="{647F5119-CBF7-4B4B-932F-4FBE32C44BC6}"/>
    <cellStyle name="Separador de milhares 109 2 2" xfId="4489" xr:uid="{6BB42B4E-1928-4F33-A33A-91B6A28E52A6}"/>
    <cellStyle name="Separador de milhares 109 2 2 2" xfId="8104" xr:uid="{C2A1DD67-9F31-4129-A942-854966FDF6C0}"/>
    <cellStyle name="Separador de milhares 109 2 2 2 2" xfId="14812" xr:uid="{D9ACB781-00A9-4108-AC3B-21D436A4E2BB}"/>
    <cellStyle name="Separador de milhares 109 2 2 3" xfId="11418" xr:uid="{509E19E1-9951-426D-8C63-C37BE376A66F}"/>
    <cellStyle name="Separador de milhares 109 2 3" xfId="3576" xr:uid="{46918099-8EBE-4FE9-8056-70124A91D683}"/>
    <cellStyle name="Separador de milhares 109 2 3 2" xfId="7622" xr:uid="{DE8BA250-4CA0-4730-83EA-7F557B26EE94}"/>
    <cellStyle name="Separador de milhares 109 2 3 2 2" xfId="14330" xr:uid="{41432040-FE9D-49EA-A08A-37D77D73488C}"/>
    <cellStyle name="Separador de milhares 109 2 3 3" xfId="11038" xr:uid="{AD379F8E-9499-4D3C-A2D9-3C098C78A552}"/>
    <cellStyle name="Separador de milhares 109 2 4" xfId="6474" xr:uid="{E6021573-F2AF-4428-B4E4-D8181013B13A}"/>
    <cellStyle name="Separador de milhares 109 2 4 2" xfId="13182" xr:uid="{6FF57D4F-02CB-4334-B26B-1FD779B14B23}"/>
    <cellStyle name="Separador de milhares 109 2 5" xfId="9795" xr:uid="{CF269278-8F23-4198-8007-3F41A5A8EF38}"/>
    <cellStyle name="Separador de milhares 109 3" xfId="4488" xr:uid="{42F72139-6F8D-4C50-BAA7-BFF22385F7C3}"/>
    <cellStyle name="Separador de milhares 109 3 2" xfId="8103" xr:uid="{7E6B76F6-E9E2-4B0F-B16C-88A3F47BBE1E}"/>
    <cellStyle name="Separador de milhares 109 3 2 2" xfId="14811" xr:uid="{999F36CE-A485-478E-8BEB-CC2D25E8B296}"/>
    <cellStyle name="Separador de milhares 109 4" xfId="3575" xr:uid="{EDF8BE8C-CE32-45AF-877F-03121C352BFA}"/>
    <cellStyle name="Separador de milhares 109 4 2" xfId="7621" xr:uid="{E0A217CF-77CA-42E0-8350-D88D9F6105AF}"/>
    <cellStyle name="Separador de milhares 109 4 2 2" xfId="14329" xr:uid="{2557543A-3BA7-4802-85F6-CDCD5DB99A2E}"/>
    <cellStyle name="Separador de milhares 11" xfId="158" xr:uid="{BB9743F2-8166-4F1C-B8E1-FA3B9C1F7CBA}"/>
    <cellStyle name="Separador de milhares 11 10" xfId="5928" xr:uid="{4970E6ED-839E-4950-B5AE-7DCE78C7A724}"/>
    <cellStyle name="Separador de milhares 11 10 2" xfId="9308" xr:uid="{3B2C7562-818C-437C-B7D6-7652B42F9B7E}"/>
    <cellStyle name="Separador de milhares 11 10 2 2" xfId="16016" xr:uid="{6CD45E8D-1ED2-4816-9340-78780F21F8B1}"/>
    <cellStyle name="Separador de milhares 11 10 2 3" xfId="20445" xr:uid="{054738FD-EFB0-497B-B074-F7CE9899F3B3}"/>
    <cellStyle name="Separador de milhares 11 10 2 4" xfId="24479" xr:uid="{CDF61022-E92F-4051-9771-1AFB779D7303}"/>
    <cellStyle name="Separador de milhares 11 10 3" xfId="12636" xr:uid="{7CD79E6C-DCF0-41D0-AB10-0FE301915EA3}"/>
    <cellStyle name="Separador de milhares 11 10 4" xfId="18426" xr:uid="{FCB59C76-F2E8-47CD-BD0A-3F0280F3D360}"/>
    <cellStyle name="Separador de milhares 11 10 5" xfId="22551" xr:uid="{99954F7E-5942-49B4-8F95-094010128A8A}"/>
    <cellStyle name="Separador de milhares 11 11" xfId="6305" xr:uid="{8C930D27-B12B-4CCA-AC6A-30449C901104}"/>
    <cellStyle name="Separador de milhares 11 11 2" xfId="13013" xr:uid="{A58593CE-3150-4415-852F-8A447C99CDB8}"/>
    <cellStyle name="Separador de milhares 11 11 3" xfId="18646" xr:uid="{0EDEA1C7-4465-4EC3-BF0B-C50587A89F5D}"/>
    <cellStyle name="Separador de milhares 11 11 4" xfId="22766" xr:uid="{0FF17B71-1CE8-4F40-B9B6-55D7D17E74EA}"/>
    <cellStyle name="Separador de milhares 11 12" xfId="9543" xr:uid="{5C5224AA-FF25-495E-9BF3-F74DC29C6E5C}"/>
    <cellStyle name="Separador de milhares 11 13" xfId="16242" xr:uid="{532C525A-CB80-4E49-984D-B36031F0AFD0}"/>
    <cellStyle name="Separador de milhares 11 14" xfId="20839" xr:uid="{FEB8913F-B03F-4299-BEA7-23B2E7418AA5}"/>
    <cellStyle name="Separador de milhares 11 2" xfId="1474" xr:uid="{FB064763-FA92-45DA-8931-8004A73415EA}"/>
    <cellStyle name="Separador de milhares 11 2 2" xfId="1475" xr:uid="{8F386858-48A5-4A2E-B74A-8413BC4FE161}"/>
    <cellStyle name="Separador de milhares 11 2 2 2" xfId="2481" xr:uid="{5DD74A22-1E6D-419F-A40F-F7D657D5DACB}"/>
    <cellStyle name="Separador de milhares 11 2 2 2 2" xfId="3067" xr:uid="{4B86942A-FF24-4FCA-8BA0-248822BB8DD2}"/>
    <cellStyle name="Separador de milhares 11 2 2 2 2 2" xfId="5930" xr:uid="{843EAC9E-C574-422F-B5F7-D03392792ECB}"/>
    <cellStyle name="Separador de milhares 11 2 2 2 2 2 2" xfId="9310" xr:uid="{B22FE5F1-6CEF-4F6E-9AB6-FB7B7FB2657E}"/>
    <cellStyle name="Separador de milhares 11 2 2 2 2 2 2 2" xfId="16018" xr:uid="{A7382513-958B-47BD-BBD4-DC43F56E296B}"/>
    <cellStyle name="Separador de milhares 11 2 2 2 2 2 2 3" xfId="20447" xr:uid="{DDBD28B6-988C-4F73-966A-57D11BA03ED9}"/>
    <cellStyle name="Separador de milhares 11 2 2 2 2 2 2 4" xfId="24481" xr:uid="{96E717F8-0064-4536-B692-A5CDA0346357}"/>
    <cellStyle name="Separador de milhares 11 2 2 2 2 2 3" xfId="12638" xr:uid="{7C3E86EF-9972-4A38-8E0D-94D9C2194B8F}"/>
    <cellStyle name="Separador de milhares 11 2 2 2 2 2 4" xfId="18428" xr:uid="{1A0EE564-961C-44CA-8B7D-F8B188312671}"/>
    <cellStyle name="Separador de milhares 11 2 2 2 2 2 5" xfId="22553" xr:uid="{56E3ACA9-3B37-4AC8-8C4F-150C7A2DB512}"/>
    <cellStyle name="Separador de milhares 11 2 2 2 2 3" xfId="7464" xr:uid="{8C576224-CC72-426E-B3F3-81B999E0A62B}"/>
    <cellStyle name="Separador de milhares 11 2 2 2 2 3 2" xfId="14172" xr:uid="{F808749D-B3C6-4ED2-BFC4-0AFFDA344561}"/>
    <cellStyle name="Separador de milhares 11 2 2 2 2 3 3" xfId="19510" xr:uid="{5A81737C-83BE-4E55-99AA-F834B7194FA0}"/>
    <cellStyle name="Separador de milhares 11 2 2 2 2 3 4" xfId="23610" xr:uid="{A7DEEC10-3B79-4421-BE40-B3B7EF3D4F51}"/>
    <cellStyle name="Separador de milhares 11 2 2 2 2 4" xfId="10881" xr:uid="{D43C1EA9-C7B5-4A35-B80D-0C5B95E70C6D}"/>
    <cellStyle name="Separador de milhares 11 2 2 2 2 5" xfId="17379" xr:uid="{B4E9916D-46AC-4632-BC9E-374D19AAAD74}"/>
    <cellStyle name="Separador de milhares 11 2 2 2 2 6" xfId="21683" xr:uid="{BB795F4C-105B-4A14-B109-FF623E1DDCD5}"/>
    <cellStyle name="Separador de milhares 11 2 2 2 3" xfId="5929" xr:uid="{BE68FF53-C95E-42E1-B551-E0088CA445EC}"/>
    <cellStyle name="Separador de milhares 11 2 2 2 3 2" xfId="9309" xr:uid="{94C30FBF-5F6B-4E44-8284-7171C361B3BA}"/>
    <cellStyle name="Separador de milhares 11 2 2 2 3 2 2" xfId="16017" xr:uid="{018329FA-80AE-467F-ACA9-5A11C36F37A8}"/>
    <cellStyle name="Separador de milhares 11 2 2 2 3 2 3" xfId="20446" xr:uid="{4475AB97-D99F-4E49-BD53-ADD6700F6753}"/>
    <cellStyle name="Separador de milhares 11 2 2 2 3 2 4" xfId="24480" xr:uid="{9FFDE55D-9BC2-48EF-8321-0E8ECE7F1CD2}"/>
    <cellStyle name="Separador de milhares 11 2 2 2 3 3" xfId="12637" xr:uid="{A9BCB48D-D2C9-4A0C-8555-4F7C079CB04E}"/>
    <cellStyle name="Separador de milhares 11 2 2 2 3 4" xfId="18427" xr:uid="{313F6B53-BBA5-4C87-84F0-DF632329F085}"/>
    <cellStyle name="Separador de milhares 11 2 2 2 3 5" xfId="22552" xr:uid="{2262169D-DEE4-4710-8064-6C40548689EF}"/>
    <cellStyle name="Separador de milhares 11 2 2 2 4" xfId="6965" xr:uid="{01896860-77C7-4418-BFB2-51E11FDF3BCD}"/>
    <cellStyle name="Separador de milhares 11 2 2 2 4 2" xfId="13673" xr:uid="{A46FB698-CAB7-4CB7-BA72-BB847815CE43}"/>
    <cellStyle name="Separador de milhares 11 2 2 2 4 3" xfId="19032" xr:uid="{98E02420-A6D7-4345-A6EF-36420952CA16}"/>
    <cellStyle name="Separador de milhares 11 2 2 2 4 4" xfId="23133" xr:uid="{1F4A7FD6-7817-49AA-A2A3-1903E6E505ED}"/>
    <cellStyle name="Separador de milhares 11 2 2 2 5" xfId="10375" xr:uid="{6C1FBB39-FB9D-4B29-83BD-A427C33D881F}"/>
    <cellStyle name="Separador de milhares 11 2 2 2 6" xfId="16900" xr:uid="{6E33DEC4-7192-478D-903C-5C80693A4092}"/>
    <cellStyle name="Separador de milhares 11 2 2 2 7" xfId="21206" xr:uid="{30C707B4-DDD0-4E39-837F-1C490E9C54EA}"/>
    <cellStyle name="Separador de milhares 11 2 2 3" xfId="2482" xr:uid="{D2EB4112-CB67-43E3-8940-5920F8FDE66D}"/>
    <cellStyle name="Separador de milhares 11 2 2 3 2" xfId="4492" xr:uid="{4D4D8AD3-FE13-4B15-B34D-A090D385DF77}"/>
    <cellStyle name="Separador de milhares 11 2 2 3 2 2" xfId="8107" xr:uid="{A9286A01-FAFE-4543-83BA-2319A1FF946E}"/>
    <cellStyle name="Separador de milhares 11 2 2 3 2 2 2" xfId="14815" xr:uid="{93FF84EF-4B69-4C36-876D-D2D5AFE94CB3}"/>
    <cellStyle name="Separador de milhares 11 2 2 3 2 3" xfId="11419" xr:uid="{B468265E-CCA0-45D5-BBEF-684023F1DAC4}"/>
    <cellStyle name="Separador de milhares 11 2 2 3 3" xfId="3579" xr:uid="{B6A75175-2D3E-466C-A34F-D3C05C3863FD}"/>
    <cellStyle name="Separador de milhares 11 2 2 3 3 2" xfId="7625" xr:uid="{37FBBEC8-3EB8-452D-8D69-01BF2FB0F94E}"/>
    <cellStyle name="Separador de milhares 11 2 2 3 3 2 2" xfId="14333" xr:uid="{9EAF0424-2FE6-4496-B58A-2E2A5E7D3B82}"/>
    <cellStyle name="Separador de milhares 11 2 2 3 3 3" xfId="11039" xr:uid="{74607044-EBDD-4C49-80EA-01540404B856}"/>
    <cellStyle name="Separador de milhares 11 2 2 3 4" xfId="6966" xr:uid="{3EA67265-ADCE-4B0C-A1EF-7E6FAB6EE623}"/>
    <cellStyle name="Separador de milhares 11 2 2 3 4 2" xfId="13674" xr:uid="{A7031BE6-F211-42C5-9D17-8B18204A3B63}"/>
    <cellStyle name="Separador de milhares 11 2 2 3 5" xfId="10376" xr:uid="{C06AED52-F243-4D1F-A32B-24701CBDE03A}"/>
    <cellStyle name="Separador de milhares 11 2 2 4" xfId="2805" xr:uid="{4C39853B-817B-4AE8-98E3-5D5685D5C725}"/>
    <cellStyle name="Separador de milhares 11 2 2 4 2" xfId="5931" xr:uid="{CCC2F392-3E3C-4FD2-8EAA-53BAFEE3D965}"/>
    <cellStyle name="Separador de milhares 11 2 2 4 2 2" xfId="9311" xr:uid="{FE0191A9-FA5A-4E20-9062-0732A0C61570}"/>
    <cellStyle name="Separador de milhares 11 2 2 4 2 2 2" xfId="16019" xr:uid="{0D231BAB-0020-4BF4-8766-1F8651EC3768}"/>
    <cellStyle name="Separador de milhares 11 2 2 4 2 2 3" xfId="20448" xr:uid="{BE055A6F-0F3B-4977-959B-9AA4EBB32F42}"/>
    <cellStyle name="Separador de milhares 11 2 2 4 2 2 4" xfId="24482" xr:uid="{713E5DEE-0DF5-414B-A530-25FFD3EFDFC9}"/>
    <cellStyle name="Separador de milhares 11 2 2 4 2 3" xfId="12639" xr:uid="{F8D3483C-F270-4980-9808-B7F2E4E5BDF7}"/>
    <cellStyle name="Separador de milhares 11 2 2 4 2 4" xfId="18429" xr:uid="{9634D42A-B677-4796-AC04-7A7F04D34B87}"/>
    <cellStyle name="Separador de milhares 11 2 2 4 2 5" xfId="22554" xr:uid="{19D84EC7-86CB-4378-BEFC-D268B654201F}"/>
    <cellStyle name="Separador de milhares 11 2 2 4 3" xfId="7203" xr:uid="{4B556109-3E5D-4791-BFFD-69ADCB4A7975}"/>
    <cellStyle name="Separador de milhares 11 2 2 4 3 2" xfId="13911" xr:uid="{A627F340-B5AC-47FA-981E-59BB93569C27}"/>
    <cellStyle name="Separador de milhares 11 2 2 4 3 3" xfId="19250" xr:uid="{B7992025-7411-420A-B39D-0452F9C36B81}"/>
    <cellStyle name="Separador de milhares 11 2 2 4 3 4" xfId="23350" xr:uid="{A65E4518-D303-487F-BE14-1A418B8E8DCB}"/>
    <cellStyle name="Separador de milhares 11 2 2 4 4" xfId="10621" xr:uid="{41D5EBA5-36A4-4EE4-BFB6-4D0494FE375A}"/>
    <cellStyle name="Separador de milhares 11 2 2 4 5" xfId="17119" xr:uid="{3872C4C3-DFBE-4551-AB46-57B6D8E4D827}"/>
    <cellStyle name="Separador de milhares 11 2 2 4 6" xfId="21423" xr:uid="{900829AB-CE6C-4BE6-A895-957E9F84612F}"/>
    <cellStyle name="Separador de milhares 11 2 2 5" xfId="6476" xr:uid="{489E7FAE-FEF2-4B5B-9319-36491EC59139}"/>
    <cellStyle name="Separador de milhares 11 2 2 5 2" xfId="13184" xr:uid="{D47B20F4-2AFF-4FDD-8D5E-23D9DE29BFE9}"/>
    <cellStyle name="Separador de milhares 11 2 2 6" xfId="9796" xr:uid="{F28DD4B8-4EE2-479D-BA48-8D6556066AF2}"/>
    <cellStyle name="Separador de milhares 11 2 3" xfId="2483" xr:uid="{6417E7C3-2FF5-42BF-8D84-AE2FAA945ABD}"/>
    <cellStyle name="Separador de milhares 11 2 3 2" xfId="2806" xr:uid="{7D7A0B66-9D21-40D6-8558-008081C579D0}"/>
    <cellStyle name="Separador de milhares 11 2 3 2 2" xfId="5933" xr:uid="{2ED0CEB5-3E53-4963-A57C-5B2DF97281C4}"/>
    <cellStyle name="Separador de milhares 11 2 3 2 2 2" xfId="9313" xr:uid="{11C03F2E-1FBB-4033-8E07-83B1A4A3DCDA}"/>
    <cellStyle name="Separador de milhares 11 2 3 2 2 2 2" xfId="16021" xr:uid="{A44D8CA1-F293-4B4D-9F3E-D79B089883FD}"/>
    <cellStyle name="Separador de milhares 11 2 3 2 2 2 3" xfId="20450" xr:uid="{27F50FA5-C4E9-4664-8985-6A4766E06816}"/>
    <cellStyle name="Separador de milhares 11 2 3 2 2 2 4" xfId="24484" xr:uid="{B0E1311D-0234-47BF-BDED-9A8843384451}"/>
    <cellStyle name="Separador de milhares 11 2 3 2 2 3" xfId="12641" xr:uid="{4F50FADC-39AF-445E-A0B5-2490F2F69DD5}"/>
    <cellStyle name="Separador de milhares 11 2 3 2 2 4" xfId="18431" xr:uid="{D54342D1-28AF-470A-9BBB-A72CC5E4ABD4}"/>
    <cellStyle name="Separador de milhares 11 2 3 2 2 5" xfId="22556" xr:uid="{597C27CD-10F0-49B3-A5C0-2A0F158B38A8}"/>
    <cellStyle name="Separador de milhares 11 2 3 2 3" xfId="7204" xr:uid="{2AFCE13A-F036-4873-AF85-71DA94789C6C}"/>
    <cellStyle name="Separador de milhares 11 2 3 2 3 2" xfId="13912" xr:uid="{CBB62F23-C27A-4400-8F31-F0D681215231}"/>
    <cellStyle name="Separador de milhares 11 2 3 2 3 3" xfId="19251" xr:uid="{836AC76D-4137-4675-8A16-61D99680E87B}"/>
    <cellStyle name="Separador de milhares 11 2 3 2 3 4" xfId="23351" xr:uid="{6A24E747-2C74-40F3-B7DE-C310F8A7432A}"/>
    <cellStyle name="Separador de milhares 11 2 3 2 4" xfId="10622" xr:uid="{BDF928A5-4B65-480C-9EB6-8FB0491A5A37}"/>
    <cellStyle name="Separador de milhares 11 2 3 2 5" xfId="17120" xr:uid="{55239ADE-6573-4370-893A-ED946DF655F0}"/>
    <cellStyle name="Separador de milhares 11 2 3 2 6" xfId="21424" xr:uid="{AE7594E9-03BA-4641-8C3D-A05B81A43232}"/>
    <cellStyle name="Separador de milhares 11 2 3 3" xfId="5932" xr:uid="{D612FD29-D24E-4DDA-AA4B-6E47662F58D2}"/>
    <cellStyle name="Separador de milhares 11 2 3 3 2" xfId="9312" xr:uid="{FBF94680-74BF-4C8B-AA21-F7097824798D}"/>
    <cellStyle name="Separador de milhares 11 2 3 3 2 2" xfId="16020" xr:uid="{5ACD913C-CC09-49F9-B9DD-7AB8E10F0960}"/>
    <cellStyle name="Separador de milhares 11 2 3 3 2 3" xfId="20449" xr:uid="{C48B68DA-B6AA-452C-913B-7462E0DF7C1E}"/>
    <cellStyle name="Separador de milhares 11 2 3 3 2 4" xfId="24483" xr:uid="{BB49DF66-3853-41FB-A539-1A7C18D1EA59}"/>
    <cellStyle name="Separador de milhares 11 2 3 3 3" xfId="12640" xr:uid="{4268A96D-35B3-4C6F-86C2-0EB62022868F}"/>
    <cellStyle name="Separador de milhares 11 2 3 3 4" xfId="18430" xr:uid="{35CA86A7-B8FE-4412-850C-73A9F889880C}"/>
    <cellStyle name="Separador de milhares 11 2 3 3 5" xfId="22555" xr:uid="{E3AB5E7B-AC3A-4599-92E5-DC37639B588C}"/>
    <cellStyle name="Separador de milhares 11 2 3 4" xfId="6967" xr:uid="{4EAB6E16-3C0B-4285-8A0A-F270B2EAA58B}"/>
    <cellStyle name="Separador de milhares 11 2 3 4 2" xfId="13675" xr:uid="{EA89AC3F-F280-451B-9622-11A121DF5790}"/>
    <cellStyle name="Separador de milhares 11 2 3 4 3" xfId="19033" xr:uid="{C109B7FF-A6FE-4B4A-8D4C-67A3DF547E27}"/>
    <cellStyle name="Separador de milhares 11 2 3 4 4" xfId="23134" xr:uid="{42A3A5CF-A8C7-4498-8166-FBEDE99EEAE0}"/>
    <cellStyle name="Separador de milhares 11 2 3 5" xfId="10377" xr:uid="{CE5D202F-E5F8-4C1C-88A9-39D71931D1AE}"/>
    <cellStyle name="Separador de milhares 11 2 3 6" xfId="16901" xr:uid="{ACC232EE-35A2-4C11-B754-2927B4D4ADD0}"/>
    <cellStyle name="Separador de milhares 11 2 3 7" xfId="21207" xr:uid="{51D0C9DC-78D2-4051-AD0A-FC3EF3CEA72C}"/>
    <cellStyle name="Separador de milhares 11 2 4" xfId="2484" xr:uid="{9EA9D27E-EC22-4914-A90C-846FB6A040E2}"/>
    <cellStyle name="Separador de milhares 11 2 4 2" xfId="2880" xr:uid="{A84C7803-C391-4C63-AF28-2817AE290CD4}"/>
    <cellStyle name="Separador de milhares 11 2 4 2 2" xfId="5935" xr:uid="{D73A60EB-3E70-406F-9C60-1944700FDB8C}"/>
    <cellStyle name="Separador de milhares 11 2 4 2 2 2" xfId="9315" xr:uid="{8A8C0447-98FC-4659-9209-7627017B166D}"/>
    <cellStyle name="Separador de milhares 11 2 4 2 2 2 2" xfId="16023" xr:uid="{6CBE6C13-CA5D-47C6-98CA-F273C2AB7CAB}"/>
    <cellStyle name="Separador de milhares 11 2 4 2 2 2 3" xfId="20452" xr:uid="{1528E72E-D32F-48FD-9F2B-97829EE8A324}"/>
    <cellStyle name="Separador de milhares 11 2 4 2 2 2 4" xfId="24486" xr:uid="{D814A269-0CFC-496C-B569-57C637E559CD}"/>
    <cellStyle name="Separador de milhares 11 2 4 2 2 3" xfId="12643" xr:uid="{D7FB20E9-6F89-4FAB-B993-009B27FBACCD}"/>
    <cellStyle name="Separador de milhares 11 2 4 2 2 4" xfId="18433" xr:uid="{9CF67D0F-E492-4E13-AF52-48F9C0EAAA43}"/>
    <cellStyle name="Separador de milhares 11 2 4 2 2 5" xfId="22558" xr:uid="{37329A41-72CF-40EE-B8F8-B374A15161E9}"/>
    <cellStyle name="Separador de milhares 11 2 4 2 3" xfId="7277" xr:uid="{25C461AF-A8DB-47DA-B419-76800563435C}"/>
    <cellStyle name="Separador de milhares 11 2 4 2 3 2" xfId="13985" xr:uid="{0556DC40-ED87-40C5-8260-25F12C1CE456}"/>
    <cellStyle name="Separador de milhares 11 2 4 2 3 3" xfId="19324" xr:uid="{A94D5D62-7BD1-4362-90B7-9E47A473B558}"/>
    <cellStyle name="Separador de milhares 11 2 4 2 3 4" xfId="23424" xr:uid="{D1228A21-4B1E-4B65-808E-72F1F90160E3}"/>
    <cellStyle name="Separador de milhares 11 2 4 2 4" xfId="10695" xr:uid="{0FAB6633-B1CB-4739-972F-BEFA69A75366}"/>
    <cellStyle name="Separador de milhares 11 2 4 2 5" xfId="17193" xr:uid="{80B0906F-3E40-40CB-BE8F-7D4834553508}"/>
    <cellStyle name="Separador de milhares 11 2 4 2 6" xfId="21497" xr:uid="{4E1389F9-849F-436F-A046-52CD20ECE6BD}"/>
    <cellStyle name="Separador de milhares 11 2 4 3" xfId="5934" xr:uid="{4A560260-07DC-4ED1-B5D2-D2852A34EAA0}"/>
    <cellStyle name="Separador de milhares 11 2 4 3 2" xfId="9314" xr:uid="{6336ED7F-CC2E-4871-A0ED-FC092E9B51D2}"/>
    <cellStyle name="Separador de milhares 11 2 4 3 2 2" xfId="16022" xr:uid="{8348264D-9702-4B46-92AA-E30CC37D2405}"/>
    <cellStyle name="Separador de milhares 11 2 4 3 2 3" xfId="20451" xr:uid="{E5CE973D-8B20-4894-A527-280F60CEC92F}"/>
    <cellStyle name="Separador de milhares 11 2 4 3 2 4" xfId="24485" xr:uid="{08C81E77-2E14-4B84-BBB4-4F13FE99F96B}"/>
    <cellStyle name="Separador de milhares 11 2 4 3 3" xfId="12642" xr:uid="{1CBDDE0C-73F5-4F23-8628-CFF1E48FBDC5}"/>
    <cellStyle name="Separador de milhares 11 2 4 3 4" xfId="18432" xr:uid="{60B5A328-9F37-4EEE-9C8B-52B1D8E3B415}"/>
    <cellStyle name="Separador de milhares 11 2 4 3 5" xfId="22557" xr:uid="{62B5F912-C507-4408-A9D0-76883E534D79}"/>
    <cellStyle name="Separador de milhares 11 2 4 4" xfId="6968" xr:uid="{E05A2ADF-B472-4677-9E51-B3C2C79DF157}"/>
    <cellStyle name="Separador de milhares 11 2 4 4 2" xfId="13676" xr:uid="{923A238F-1B35-49B1-AB5D-D43909DB07C6}"/>
    <cellStyle name="Separador de milhares 11 2 4 4 3" xfId="19034" xr:uid="{FA246659-D987-475A-A204-3A79E64CBF41}"/>
    <cellStyle name="Separador de milhares 11 2 4 4 4" xfId="23135" xr:uid="{7E5DA228-A063-446D-8D9E-E9EB7817CFF8}"/>
    <cellStyle name="Separador de milhares 11 2 4 5" xfId="10378" xr:uid="{15092A42-A60F-46B2-B3BA-66789C40FA54}"/>
    <cellStyle name="Separador de milhares 11 2 4 6" xfId="16902" xr:uid="{8C54866A-F8C4-4E97-BB56-73A57320F211}"/>
    <cellStyle name="Separador de milhares 11 2 4 7" xfId="21208" xr:uid="{DBB32C04-56FF-47CD-8CF3-E88CE75D434A}"/>
    <cellStyle name="Separador de milhares 11 2 5" xfId="2485" xr:uid="{22048316-7E0E-4E87-9061-D193268AB2B9}"/>
    <cellStyle name="Separador de milhares 11 2 5 2" xfId="2930" xr:uid="{970FD88E-5EB6-4938-A681-28CC593EB598}"/>
    <cellStyle name="Separador de milhares 11 2 5 2 2" xfId="5937" xr:uid="{7794FF30-E917-4B05-83EE-3609A96A9CAE}"/>
    <cellStyle name="Separador de milhares 11 2 5 2 2 2" xfId="9317" xr:uid="{149A89D5-A71E-46E7-9A10-3BC7E71BC74A}"/>
    <cellStyle name="Separador de milhares 11 2 5 2 2 2 2" xfId="16025" xr:uid="{3BAF3060-4F89-481C-BDAA-B220A5A7463C}"/>
    <cellStyle name="Separador de milhares 11 2 5 2 2 2 3" xfId="20454" xr:uid="{F50B0878-0671-415C-A862-58D1A21DE06A}"/>
    <cellStyle name="Separador de milhares 11 2 5 2 2 2 4" xfId="24488" xr:uid="{D3AE7F82-38AF-4525-AC46-E88752DD1AEB}"/>
    <cellStyle name="Separador de milhares 11 2 5 2 2 3" xfId="12645" xr:uid="{AB8E307F-9095-4C74-9E79-3020E52D1E8A}"/>
    <cellStyle name="Separador de milhares 11 2 5 2 2 4" xfId="18435" xr:uid="{47FBE764-3A86-4AEE-B817-C2EC9A2B11EE}"/>
    <cellStyle name="Separador de milhares 11 2 5 2 2 5" xfId="22560" xr:uid="{1DE6D50C-A4C9-415A-92B4-3B4D793444CE}"/>
    <cellStyle name="Separador de milhares 11 2 5 2 3" xfId="7327" xr:uid="{0F38D076-9407-489C-98E3-E9CF7D1032C8}"/>
    <cellStyle name="Separador de milhares 11 2 5 2 3 2" xfId="14035" xr:uid="{51381D5B-DC6F-43C4-8CC9-0482EEB1AAE5}"/>
    <cellStyle name="Separador de milhares 11 2 5 2 3 3" xfId="19374" xr:uid="{56F643BD-AE39-40CD-9162-4A2FE74772BE}"/>
    <cellStyle name="Separador de milhares 11 2 5 2 3 4" xfId="23474" xr:uid="{74E32C4F-1359-4FC4-AC86-0B5B8876945C}"/>
    <cellStyle name="Separador de milhares 11 2 5 2 4" xfId="10745" xr:uid="{24360AFB-C5F6-4243-B81A-A2ED647C8BAB}"/>
    <cellStyle name="Separador de milhares 11 2 5 2 5" xfId="17243" xr:uid="{60D8608F-05A5-4520-8982-712DEBCFEB10}"/>
    <cellStyle name="Separador de milhares 11 2 5 2 6" xfId="21547" xr:uid="{4D6B886E-07FE-45E4-B0BB-238CDD512339}"/>
    <cellStyle name="Separador de milhares 11 2 5 3" xfId="5936" xr:uid="{B3295990-C2B6-4723-B4AE-9DFB27C08657}"/>
    <cellStyle name="Separador de milhares 11 2 5 3 2" xfId="9316" xr:uid="{6046BEB1-44A9-4AAD-9129-9867895FECDD}"/>
    <cellStyle name="Separador de milhares 11 2 5 3 2 2" xfId="16024" xr:uid="{EBBD9DB5-56D2-4730-8EA1-2968A572ED71}"/>
    <cellStyle name="Separador de milhares 11 2 5 3 2 3" xfId="20453" xr:uid="{D624F1D5-565A-4701-B4F7-9563783F46C3}"/>
    <cellStyle name="Separador de milhares 11 2 5 3 2 4" xfId="24487" xr:uid="{4420C35C-3545-4B74-ABA7-50BE2E7707CC}"/>
    <cellStyle name="Separador de milhares 11 2 5 3 3" xfId="12644" xr:uid="{4C462285-A62B-4312-9AB5-C20E8425D377}"/>
    <cellStyle name="Separador de milhares 11 2 5 3 4" xfId="18434" xr:uid="{4776B7D5-B591-46A6-9CE6-58A01975995E}"/>
    <cellStyle name="Separador de milhares 11 2 5 3 5" xfId="22559" xr:uid="{7EF80D0E-3D7F-46E9-BF08-E0BB28A02E5F}"/>
    <cellStyle name="Separador de milhares 11 2 5 4" xfId="6969" xr:uid="{4D5C660E-0A6F-420E-BCE1-05F9FFEA4DA0}"/>
    <cellStyle name="Separador de milhares 11 2 5 4 2" xfId="13677" xr:uid="{8961667A-C654-4F39-B783-45F4C48D1BDE}"/>
    <cellStyle name="Separador de milhares 11 2 5 4 3" xfId="19035" xr:uid="{5E8B7704-0FEA-48D4-81F6-4F32F9A1D20D}"/>
    <cellStyle name="Separador de milhares 11 2 5 4 4" xfId="23136" xr:uid="{8A5E1768-BCE9-4F3A-9029-CE5DFD959BB9}"/>
    <cellStyle name="Separador de milhares 11 2 5 5" xfId="10379" xr:uid="{9F51C2CA-2C67-48C6-BD8F-10E14655B83C}"/>
    <cellStyle name="Separador de milhares 11 2 5 6" xfId="16903" xr:uid="{D1D988ED-D367-412D-9574-3716E00E856E}"/>
    <cellStyle name="Separador de milhares 11 2 5 7" xfId="21209" xr:uid="{7A98AE49-505E-49A8-9020-B6EEB258011D}"/>
    <cellStyle name="Separador de milhares 11 2 6" xfId="2486" xr:uid="{4CC5AEB0-B773-4A0C-AF57-CD13F3A9BE14}"/>
    <cellStyle name="Separador de milhares 11 2 6 2" xfId="3009" xr:uid="{2B21E4AE-228E-4424-BF9F-599B0F2774F7}"/>
    <cellStyle name="Separador de milhares 11 2 6 2 2" xfId="5939" xr:uid="{05E58683-4ACD-48DB-A274-FAAA3327A4F1}"/>
    <cellStyle name="Separador de milhares 11 2 6 2 2 2" xfId="9319" xr:uid="{C2295285-C706-4121-B4C8-86EEF75ECF0A}"/>
    <cellStyle name="Separador de milhares 11 2 6 2 2 2 2" xfId="16027" xr:uid="{700CF9D1-6137-459F-B2E3-8C01C59E4D61}"/>
    <cellStyle name="Separador de milhares 11 2 6 2 2 2 3" xfId="20456" xr:uid="{9E94DD00-C8F8-4CB6-9F1F-9B0FBD3E1519}"/>
    <cellStyle name="Separador de milhares 11 2 6 2 2 2 4" xfId="24490" xr:uid="{8C11C5E2-779F-4ACE-B970-03502C94E96B}"/>
    <cellStyle name="Separador de milhares 11 2 6 2 2 3" xfId="12647" xr:uid="{ADE9FD91-FB60-4A04-8809-A386A1855307}"/>
    <cellStyle name="Separador de milhares 11 2 6 2 2 4" xfId="18437" xr:uid="{A75C18F7-788D-4102-9827-C48034E064C3}"/>
    <cellStyle name="Separador de milhares 11 2 6 2 2 5" xfId="22562" xr:uid="{4FBE60BB-5566-45AB-BDA9-31813B88BA34}"/>
    <cellStyle name="Separador de milhares 11 2 6 2 3" xfId="7406" xr:uid="{FC87F2FD-669F-4698-BFBA-0E93BBFF135A}"/>
    <cellStyle name="Separador de milhares 11 2 6 2 3 2" xfId="14114" xr:uid="{F7569B79-DB10-4FD6-BCB4-632E100D5218}"/>
    <cellStyle name="Separador de milhares 11 2 6 2 3 3" xfId="19452" xr:uid="{882FCA95-DDD9-484A-86AF-236D3ED323AE}"/>
    <cellStyle name="Separador de milhares 11 2 6 2 3 4" xfId="23552" xr:uid="{11BFED8A-D431-4EDD-8245-F4D04662E546}"/>
    <cellStyle name="Separador de milhares 11 2 6 2 4" xfId="10823" xr:uid="{1619237F-9336-4E01-B38B-A09731FE3BBA}"/>
    <cellStyle name="Separador de milhares 11 2 6 2 5" xfId="17321" xr:uid="{EEAC6DCB-61F2-47BD-BAF3-DFE55E647165}"/>
    <cellStyle name="Separador de milhares 11 2 6 2 6" xfId="21625" xr:uid="{4C3248EA-0B57-4379-9BFD-5903C343963E}"/>
    <cellStyle name="Separador de milhares 11 2 6 3" xfId="5938" xr:uid="{BE7083F2-E219-42FD-9B75-329D34F43DDE}"/>
    <cellStyle name="Separador de milhares 11 2 6 3 2" xfId="9318" xr:uid="{0E2D2207-C47B-4E81-889C-74754A45629D}"/>
    <cellStyle name="Separador de milhares 11 2 6 3 2 2" xfId="16026" xr:uid="{40A28ACF-DE42-470A-B434-807114C6B10F}"/>
    <cellStyle name="Separador de milhares 11 2 6 3 2 3" xfId="20455" xr:uid="{61278CBE-A556-4F32-A7B8-D7E7C7ADA7D4}"/>
    <cellStyle name="Separador de milhares 11 2 6 3 2 4" xfId="24489" xr:uid="{96360804-7CF8-48BA-B4BC-9E418E85EAA4}"/>
    <cellStyle name="Separador de milhares 11 2 6 3 3" xfId="12646" xr:uid="{32201398-BC68-4F89-B791-88CBB8EFDFF0}"/>
    <cellStyle name="Separador de milhares 11 2 6 3 4" xfId="18436" xr:uid="{564BC168-1E8E-4354-927B-F45C970D1F29}"/>
    <cellStyle name="Separador de milhares 11 2 6 3 5" xfId="22561" xr:uid="{18EB9089-10FB-4B29-B3D5-B91E44F1A4A9}"/>
    <cellStyle name="Separador de milhares 11 2 6 4" xfId="6970" xr:uid="{E6B9883E-B72F-4961-ACE9-B01404A4CF1A}"/>
    <cellStyle name="Separador de milhares 11 2 6 4 2" xfId="13678" xr:uid="{AB102925-2815-4CB7-9B37-F7CB8234AE60}"/>
    <cellStyle name="Separador de milhares 11 2 6 4 3" xfId="19036" xr:uid="{41DB3C9B-15D6-4F12-8977-AB16ED0D1A39}"/>
    <cellStyle name="Separador de milhares 11 2 6 4 4" xfId="23137" xr:uid="{7A3B8D01-5381-4166-A6B6-9B073D731562}"/>
    <cellStyle name="Separador de milhares 11 2 6 5" xfId="10380" xr:uid="{94DD6291-C92E-43BC-8100-F15B28A52576}"/>
    <cellStyle name="Separador de milhares 11 2 6 6" xfId="16904" xr:uid="{D8CA5541-BBC3-43C5-AAA6-735A45525E31}"/>
    <cellStyle name="Separador de milhares 11 2 6 7" xfId="21210" xr:uid="{A362989D-5C33-44F3-B6AB-F46E36EE19A1}"/>
    <cellStyle name="Separador de milhares 11 2 7" xfId="2487" xr:uid="{EC69C80C-AE3F-4A05-B514-2903A56F5EC0}"/>
    <cellStyle name="Separador de milhares 11 2 7 2" xfId="4491" xr:uid="{1476A9F2-0D13-4329-85B6-C957F814C113}"/>
    <cellStyle name="Separador de milhares 11 2 7 2 2" xfId="8106" xr:uid="{23EF76EC-CE96-45A2-8460-EB3B4D98006C}"/>
    <cellStyle name="Separador de milhares 11 2 7 2 2 2" xfId="14814" xr:uid="{CE61B3B0-8B04-4D4E-B63C-E4B45192D3C5}"/>
    <cellStyle name="Separador de milhares 11 2 7 3" xfId="3578" xr:uid="{D464AAAD-15FF-4E47-9704-5F634839BB76}"/>
    <cellStyle name="Separador de milhares 11 2 7 3 2" xfId="7624" xr:uid="{932524E3-CC86-420A-A5C1-F4287E741856}"/>
    <cellStyle name="Separador de milhares 11 2 7 3 2 2" xfId="14332" xr:uid="{2B5DD562-18E1-4F50-89D1-0E9A1331A047}"/>
    <cellStyle name="Separador de milhares 11 2 7 4" xfId="6971" xr:uid="{3D7D0411-7C3C-4D5D-B0B0-36E1EC308CB4}"/>
    <cellStyle name="Separador de milhares 11 2 7 4 2" xfId="13679" xr:uid="{CB6FE707-3625-4747-BA87-8D5A71B37CFD}"/>
    <cellStyle name="Separador de milhares 11 2 8" xfId="2698" xr:uid="{588AEDC5-27B7-4D6D-9A12-00F8FDE940B1}"/>
    <cellStyle name="Separador de milhares 11 2 8 2" xfId="5940" xr:uid="{FA0C4761-CDA6-4F83-AC6F-E1C5536DC0BA}"/>
    <cellStyle name="Separador de milhares 11 2 8 2 2" xfId="9320" xr:uid="{E5C64BC3-DB4D-4B07-8165-640B90458C3C}"/>
    <cellStyle name="Separador de milhares 11 2 8 2 2 2" xfId="16028" xr:uid="{A053C2CD-2C2F-4F13-92CB-89D05E3F9D5D}"/>
    <cellStyle name="Separador de milhares 11 2 8 2 2 3" xfId="20457" xr:uid="{F58D74A7-09CB-425C-927B-DC7525812E61}"/>
    <cellStyle name="Separador de milhares 11 2 8 2 2 4" xfId="24491" xr:uid="{1ECAB102-3ACD-4566-BD6B-BD1C2D6BD1EE}"/>
    <cellStyle name="Separador de milhares 11 2 8 2 3" xfId="12648" xr:uid="{9092CB81-5F84-4FDB-8F77-EAC3A40593E6}"/>
    <cellStyle name="Separador de milhares 11 2 8 2 4" xfId="18438" xr:uid="{390CD674-E5D1-47FA-A618-32C127542E81}"/>
    <cellStyle name="Separador de milhares 11 2 8 2 5" xfId="22563" xr:uid="{F4936F24-702D-4A4D-B658-E7C49318F453}"/>
    <cellStyle name="Separador de milhares 11 2 8 3" xfId="7098" xr:uid="{23BC6A1F-459F-4EF7-A492-59429797AC9D}"/>
    <cellStyle name="Separador de milhares 11 2 8 3 2" xfId="13806" xr:uid="{160CFF49-AAE1-421E-8F3F-AB8595412757}"/>
    <cellStyle name="Separador de milhares 11 2 8 3 3" xfId="19145" xr:uid="{51E58F37-2D9C-4617-A2D4-F3882376A6CA}"/>
    <cellStyle name="Separador de milhares 11 2 8 3 4" xfId="23245" xr:uid="{110B22B2-2879-43BF-8A10-B840B6FCF0ED}"/>
    <cellStyle name="Separador de milhares 11 2 8 4" xfId="10515" xr:uid="{C3E2511C-FA4C-4017-A193-E3BB642AE528}"/>
    <cellStyle name="Separador de milhares 11 2 8 5" xfId="17014" xr:uid="{75C9BB0E-5982-476A-A87E-7246018B3E8D}"/>
    <cellStyle name="Separador de milhares 11 2 8 6" xfId="21318" xr:uid="{B3CE145D-DF55-4C0B-B613-DE2E9926EA23}"/>
    <cellStyle name="Separador de milhares 11 3" xfId="1476" xr:uid="{BD300190-4EFE-488E-8917-D03CD4B010F1}"/>
    <cellStyle name="Separador de milhares 11 3 2" xfId="2488" xr:uid="{5583159B-52E9-4117-BBCF-073246DEF799}"/>
    <cellStyle name="Separador de milhares 11 3 2 2" xfId="2807" xr:uid="{18BE45E3-CE74-47FF-B7A1-68EBAC8BF65D}"/>
    <cellStyle name="Separador de milhares 11 3 2 2 2" xfId="5942" xr:uid="{FB26068F-9E48-4E48-9C5F-6F6C256EE942}"/>
    <cellStyle name="Separador de milhares 11 3 2 2 2 2" xfId="9322" xr:uid="{1563BF91-0D84-4F04-ACEB-C5CDE982CC68}"/>
    <cellStyle name="Separador de milhares 11 3 2 2 2 2 2" xfId="16030" xr:uid="{7E77A355-9267-4E3F-ACEC-5F2B2EFD6D0F}"/>
    <cellStyle name="Separador de milhares 11 3 2 2 2 2 3" xfId="20459" xr:uid="{BEEED903-E066-457A-82B2-67628DDDF43F}"/>
    <cellStyle name="Separador de milhares 11 3 2 2 2 2 4" xfId="24493" xr:uid="{38255973-7FDC-47AD-B57D-BA94CCDD4D0F}"/>
    <cellStyle name="Separador de milhares 11 3 2 2 2 3" xfId="12650" xr:uid="{12005890-C06F-4952-9CD5-1871C729BD82}"/>
    <cellStyle name="Separador de milhares 11 3 2 2 2 4" xfId="18440" xr:uid="{B102D296-F90D-40D8-9649-450F354F6D82}"/>
    <cellStyle name="Separador de milhares 11 3 2 2 2 5" xfId="22565" xr:uid="{EBEC263C-7519-48F6-B0C8-C3C94A167B87}"/>
    <cellStyle name="Separador de milhares 11 3 2 2 3" xfId="7205" xr:uid="{43189FDD-856E-4C4C-A89B-9AB4D396D3F9}"/>
    <cellStyle name="Separador de milhares 11 3 2 2 3 2" xfId="13913" xr:uid="{32EF7850-71DD-4BC9-A14D-A64F35A6E82F}"/>
    <cellStyle name="Separador de milhares 11 3 2 2 3 3" xfId="19252" xr:uid="{7D799C43-E9A8-4616-AD98-1015A96E69F8}"/>
    <cellStyle name="Separador de milhares 11 3 2 2 3 4" xfId="23352" xr:uid="{EBC90592-45D8-4200-B8E5-886FDBF1993C}"/>
    <cellStyle name="Separador de milhares 11 3 2 2 4" xfId="10623" xr:uid="{DB017689-D168-4164-9043-D522B73055CA}"/>
    <cellStyle name="Separador de milhares 11 3 2 2 5" xfId="17121" xr:uid="{1A20F875-1C75-4487-8280-92F9F84C512C}"/>
    <cellStyle name="Separador de milhares 11 3 2 2 6" xfId="21425" xr:uid="{3D0CE439-A9BF-40F1-9E40-95DD3E420ED6}"/>
    <cellStyle name="Separador de milhares 11 3 2 3" xfId="5941" xr:uid="{8CDA9E70-DAF2-4677-9870-44E77DFA4F23}"/>
    <cellStyle name="Separador de milhares 11 3 2 3 2" xfId="9321" xr:uid="{DAC70156-4DEB-412A-AAAA-0269BB87A31D}"/>
    <cellStyle name="Separador de milhares 11 3 2 3 2 2" xfId="16029" xr:uid="{61D9D9A0-A74B-4869-920A-A0FF74E16233}"/>
    <cellStyle name="Separador de milhares 11 3 2 3 2 3" xfId="20458" xr:uid="{7CF4F755-F40C-4AA4-9DBA-0D8D7E939B4D}"/>
    <cellStyle name="Separador de milhares 11 3 2 3 2 4" xfId="24492" xr:uid="{913A1740-6FF7-44BF-8F70-59889486B6FB}"/>
    <cellStyle name="Separador de milhares 11 3 2 3 3" xfId="12649" xr:uid="{8F4FFC05-7488-4DBE-A9A6-CBEBEEC8CF65}"/>
    <cellStyle name="Separador de milhares 11 3 2 3 4" xfId="18439" xr:uid="{B7BF1EE9-1FC3-42D4-8230-17CBF6679CE8}"/>
    <cellStyle name="Separador de milhares 11 3 2 3 5" xfId="22564" xr:uid="{71E2134A-80F3-4A55-8671-B60D2AA3C1F7}"/>
    <cellStyle name="Separador de milhares 11 3 2 4" xfId="6972" xr:uid="{1BBC2220-8798-4CA0-B165-1A1807F0F233}"/>
    <cellStyle name="Separador de milhares 11 3 2 4 2" xfId="13680" xr:uid="{27AFB980-91A5-47A7-91E0-517DC652973F}"/>
    <cellStyle name="Separador de milhares 11 3 2 4 3" xfId="19037" xr:uid="{90AA5B10-F341-4829-AFC6-319254C91D09}"/>
    <cellStyle name="Separador de milhares 11 3 2 4 4" xfId="23138" xr:uid="{CAABA2BA-315D-44E5-8C2F-31847BDA31AB}"/>
    <cellStyle name="Separador de milhares 11 3 2 5" xfId="10381" xr:uid="{D2ED87F1-4016-429B-95BD-DAC0D2F867C3}"/>
    <cellStyle name="Separador de milhares 11 3 2 6" xfId="16905" xr:uid="{F4FF5732-A342-4142-AB80-086381052AF9}"/>
    <cellStyle name="Separador de milhares 11 3 2 7" xfId="21211" xr:uid="{D6EA1575-987A-4269-AC1D-A5975B456F36}"/>
    <cellStyle name="Separador de milhares 11 3 3" xfId="2489" xr:uid="{333E7322-88C7-4E20-BD95-F4593AE6DDFB}"/>
    <cellStyle name="Separador de milhares 11 3 3 2" xfId="3030" xr:uid="{1A4D1066-E2DC-44C0-B0BE-8BC8F893E433}"/>
    <cellStyle name="Separador de milhares 11 3 3 2 2" xfId="5944" xr:uid="{80FDB1D5-F507-48BF-B1AD-B8C4AD33125F}"/>
    <cellStyle name="Separador de milhares 11 3 3 2 2 2" xfId="9324" xr:uid="{86F1FC10-0F97-4891-81E1-5ED079B22541}"/>
    <cellStyle name="Separador de milhares 11 3 3 2 2 2 2" xfId="16032" xr:uid="{DE9940C2-9403-4487-8F6C-EF5BCE909A6D}"/>
    <cellStyle name="Separador de milhares 11 3 3 2 2 2 3" xfId="20461" xr:uid="{2A062363-E222-471D-92EE-D8A35B959630}"/>
    <cellStyle name="Separador de milhares 11 3 3 2 2 2 4" xfId="24495" xr:uid="{A769289D-B0B1-4C43-9E21-76E72599AD2F}"/>
    <cellStyle name="Separador de milhares 11 3 3 2 2 3" xfId="12652" xr:uid="{96F5EA75-2732-42EE-954B-2B9EEED4EA95}"/>
    <cellStyle name="Separador de milhares 11 3 3 2 2 4" xfId="18442" xr:uid="{85F9C29B-84FB-4270-974F-2A10E4BBF6A2}"/>
    <cellStyle name="Separador de milhares 11 3 3 2 2 5" xfId="22567" xr:uid="{35ACF14A-64F7-485D-9D35-C3E8B14FF3A0}"/>
    <cellStyle name="Separador de milhares 11 3 3 2 3" xfId="7427" xr:uid="{70BC2EE8-6F88-4113-AA7E-8A6C443A1DBD}"/>
    <cellStyle name="Separador de milhares 11 3 3 2 3 2" xfId="14135" xr:uid="{FC951313-A281-4E6A-B535-09CFF161F2DB}"/>
    <cellStyle name="Separador de milhares 11 3 3 2 3 3" xfId="19473" xr:uid="{1910D39B-F202-4F4E-9B13-7FA709A63361}"/>
    <cellStyle name="Separador de milhares 11 3 3 2 3 4" xfId="23573" xr:uid="{49BD952C-FEF6-49A5-9816-25DB8F6ED2ED}"/>
    <cellStyle name="Separador de milhares 11 3 3 2 4" xfId="10844" xr:uid="{DD770A87-DD7D-47DE-A2FA-0F8D5FD2C1A4}"/>
    <cellStyle name="Separador de milhares 11 3 3 2 5" xfId="17342" xr:uid="{BB2721F8-F83B-40F4-B26D-F3CC467F7943}"/>
    <cellStyle name="Separador de milhares 11 3 3 2 6" xfId="21646" xr:uid="{E8EF38D5-0E80-425F-872C-15D0AD37F9D7}"/>
    <cellStyle name="Separador de milhares 11 3 3 3" xfId="5943" xr:uid="{41E6A6E5-0D17-4711-BE2F-5A6486F085AB}"/>
    <cellStyle name="Separador de milhares 11 3 3 3 2" xfId="9323" xr:uid="{BDC50A6C-FBA1-4ABE-8B15-69C7D2187227}"/>
    <cellStyle name="Separador de milhares 11 3 3 3 2 2" xfId="16031" xr:uid="{E167B66C-72DB-45D2-9AE0-971FBBCBD52B}"/>
    <cellStyle name="Separador de milhares 11 3 3 3 2 3" xfId="20460" xr:uid="{B653621E-CABB-440B-B84B-24004FE73571}"/>
    <cellStyle name="Separador de milhares 11 3 3 3 2 4" xfId="24494" xr:uid="{A382456F-7076-45F2-A0DD-DF6466787A1F}"/>
    <cellStyle name="Separador de milhares 11 3 3 3 3" xfId="12651" xr:uid="{154F9C1D-C78C-43C7-A4B7-395DAE6CB03D}"/>
    <cellStyle name="Separador de milhares 11 3 3 3 4" xfId="18441" xr:uid="{9252A61D-B833-46CD-BBFA-A3547EDBAD8F}"/>
    <cellStyle name="Separador de milhares 11 3 3 3 5" xfId="22566" xr:uid="{E765155F-857B-4F81-B6C9-9B9A09141A36}"/>
    <cellStyle name="Separador de milhares 11 3 3 4" xfId="6973" xr:uid="{DB26438D-9A26-419B-A2D2-2C1691EFA860}"/>
    <cellStyle name="Separador de milhares 11 3 3 4 2" xfId="13681" xr:uid="{FBFB0B7B-1505-46DC-A1A6-4AEE3528BEF7}"/>
    <cellStyle name="Separador de milhares 11 3 3 4 3" xfId="19038" xr:uid="{E9B12050-BA6D-4534-ADFC-4F3ED89A914C}"/>
    <cellStyle name="Separador de milhares 11 3 3 4 4" xfId="23139" xr:uid="{F353EFE6-2CBB-448E-9C37-9DEC455D1451}"/>
    <cellStyle name="Separador de milhares 11 3 3 5" xfId="10382" xr:uid="{DC8245FC-297B-4B05-BBD4-E66863E157D9}"/>
    <cellStyle name="Separador de milhares 11 3 3 6" xfId="16906" xr:uid="{FD5D6680-52AD-49E1-BF9D-84EACB113504}"/>
    <cellStyle name="Separador de milhares 11 3 3 7" xfId="21212" xr:uid="{6A3F0D9B-E866-4793-8FEA-06DC80715CDF}"/>
    <cellStyle name="Separador de milhares 11 3 4" xfId="2490" xr:uid="{12D410BB-B94A-47A7-9D2D-01E8F2294AF5}"/>
    <cellStyle name="Separador de milhares 11 3 4 2" xfId="4493" xr:uid="{914D99F1-105D-497A-8E8F-9DE812FB1EBA}"/>
    <cellStyle name="Separador de milhares 11 3 4 2 2" xfId="8108" xr:uid="{B25F9B67-D765-4149-B57F-16628FE06271}"/>
    <cellStyle name="Separador de milhares 11 3 4 2 2 2" xfId="14816" xr:uid="{DC7FD424-B734-449F-8639-92359F657E1D}"/>
    <cellStyle name="Separador de milhares 11 3 4 2 3" xfId="11420" xr:uid="{80EB86E6-54AD-4653-BD44-005795E86596}"/>
    <cellStyle name="Separador de milhares 11 3 4 3" xfId="3580" xr:uid="{FFFBF5DA-9E3C-4F27-B0D0-9F8A1F9EED6B}"/>
    <cellStyle name="Separador de milhares 11 3 4 3 2" xfId="7626" xr:uid="{B04F7318-D9D9-44AF-BCFE-154221209B63}"/>
    <cellStyle name="Separador de milhares 11 3 4 3 2 2" xfId="14334" xr:uid="{86DD452A-257D-4BE6-8F53-C354B542E442}"/>
    <cellStyle name="Separador de milhares 11 3 4 3 3" xfId="11040" xr:uid="{73362A16-CD06-47D8-8A0E-B9F3804DEEF2}"/>
    <cellStyle name="Separador de milhares 11 3 4 4" xfId="6974" xr:uid="{EAB18390-A1FF-4EBA-8D81-93C169183D4D}"/>
    <cellStyle name="Separador de milhares 11 3 4 4 2" xfId="13682" xr:uid="{DF31E007-D397-4F1D-B8A9-1F1D27638885}"/>
    <cellStyle name="Separador de milhares 11 3 4 5" xfId="10383" xr:uid="{D02D5548-7612-42C8-B440-6D5078F63BDE}"/>
    <cellStyle name="Separador de milhares 11 3 5" xfId="2720" xr:uid="{D4F9C07F-7312-4296-BC22-6A0868E495D8}"/>
    <cellStyle name="Separador de milhares 11 3 5 2" xfId="5945" xr:uid="{962D4876-65EE-4A9A-912C-A2C0CB6AE611}"/>
    <cellStyle name="Separador de milhares 11 3 5 2 2" xfId="9325" xr:uid="{07E67718-D30D-4032-A786-AE730D48B72A}"/>
    <cellStyle name="Separador de milhares 11 3 5 2 2 2" xfId="16033" xr:uid="{F24A8548-7E3E-4ACE-9D89-E00F5C190756}"/>
    <cellStyle name="Separador de milhares 11 3 5 2 2 3" xfId="20462" xr:uid="{22CD3F5D-B928-4BAA-BFFA-CE145D22C274}"/>
    <cellStyle name="Separador de milhares 11 3 5 2 2 4" xfId="24496" xr:uid="{3AF6AB2D-3C83-44E2-A40C-83D0C8FBF502}"/>
    <cellStyle name="Separador de milhares 11 3 5 2 3" xfId="12653" xr:uid="{2E3821E4-3C5B-49FF-816A-4C9D94C1A761}"/>
    <cellStyle name="Separador de milhares 11 3 5 2 4" xfId="18443" xr:uid="{0E149D35-53AB-4471-A53B-3BAD0518AC86}"/>
    <cellStyle name="Separador de milhares 11 3 5 2 5" xfId="22568" xr:uid="{56A5F535-F045-4606-BA23-B9B5C2EA8ED4}"/>
    <cellStyle name="Separador de milhares 11 3 5 3" xfId="7119" xr:uid="{75D1B329-6E1B-456B-A04B-D3213BE23A9D}"/>
    <cellStyle name="Separador de milhares 11 3 5 3 2" xfId="13827" xr:uid="{49F22F67-4513-4905-BDDB-1BFE26282B74}"/>
    <cellStyle name="Separador de milhares 11 3 5 3 3" xfId="19166" xr:uid="{C916DE6D-5C8D-43A7-82D3-C3628AB787B0}"/>
    <cellStyle name="Separador de milhares 11 3 5 3 4" xfId="23266" xr:uid="{F200DB1C-0406-4294-8938-A6E681FAE647}"/>
    <cellStyle name="Separador de milhares 11 3 5 4" xfId="10537" xr:uid="{3A504F1B-A3F7-4137-998F-D1B9A1F3D18E}"/>
    <cellStyle name="Separador de milhares 11 3 5 5" xfId="17035" xr:uid="{DB4C80D5-CEAE-431E-A514-5B0408D334E3}"/>
    <cellStyle name="Separador de milhares 11 3 5 6" xfId="21339" xr:uid="{A1147F53-DF82-40F3-A552-3066B8F12819}"/>
    <cellStyle name="Separador de milhares 11 3 6" xfId="6477" xr:uid="{FE21CA53-7490-447B-8A27-B3369A2D2525}"/>
    <cellStyle name="Separador de milhares 11 3 6 2" xfId="13185" xr:uid="{3588861E-21E5-4047-AF00-F44D0548A8AB}"/>
    <cellStyle name="Separador de milhares 11 3 7" xfId="9797" xr:uid="{23C66534-3A28-42DE-B4FE-CB56BA486E4E}"/>
    <cellStyle name="Separador de milhares 11 4" xfId="1473" xr:uid="{C287EC07-7525-4A9D-AFCB-C15263472513}"/>
    <cellStyle name="Separador de milhares 11 4 2" xfId="2491" xr:uid="{AA1D8B55-34D3-49B2-9960-F65A9AEF93F7}"/>
    <cellStyle name="Separador de milhares 11 4 2 2" xfId="4490" xr:uid="{8EBB2701-DBC0-4DCF-AE85-605517DE8213}"/>
    <cellStyle name="Separador de milhares 11 4 2 2 2" xfId="8105" xr:uid="{F0164887-7732-4791-B34B-B9BA2E73C829}"/>
    <cellStyle name="Separador de milhares 11 4 2 2 2 2" xfId="14813" xr:uid="{08154E07-78EC-4A68-AB19-153E44C90AB8}"/>
    <cellStyle name="Separador de milhares 11 4 2 3" xfId="3577" xr:uid="{C2642A4A-AE08-485F-B9F1-5714CF8FFC89}"/>
    <cellStyle name="Separador de milhares 11 4 2 3 2" xfId="7623" xr:uid="{C0707351-6286-469D-AD84-A105F396CFBA}"/>
    <cellStyle name="Separador de milhares 11 4 2 3 2 2" xfId="14331" xr:uid="{658A954C-9C14-4595-AD30-8C672BD004B1}"/>
    <cellStyle name="Separador de milhares 11 4 2 4" xfId="6975" xr:uid="{DD50E49C-64C1-4060-ABB4-806FB482896F}"/>
    <cellStyle name="Separador de milhares 11 4 2 4 2" xfId="13683" xr:uid="{EAA712AB-DA73-4EAA-91B6-CB2323124A81}"/>
    <cellStyle name="Separador de milhares 11 4 3" xfId="2808" xr:uid="{5A232F97-5D59-422E-884B-CE4EE1FA3435}"/>
    <cellStyle name="Separador de milhares 11 4 3 2" xfId="5946" xr:uid="{D84C08AD-E044-4416-B19F-4B818CCB16DB}"/>
    <cellStyle name="Separador de milhares 11 4 3 2 2" xfId="9326" xr:uid="{60F23A3F-EFC0-4B2E-BD7D-4D2F987D28D2}"/>
    <cellStyle name="Separador de milhares 11 4 3 2 2 2" xfId="16034" xr:uid="{333E959B-76FF-4D42-8068-70BBC61C8498}"/>
    <cellStyle name="Separador de milhares 11 4 3 2 2 3" xfId="20463" xr:uid="{6FBC98DB-6032-4FE3-9E4E-D7CE96E94D60}"/>
    <cellStyle name="Separador de milhares 11 4 3 2 2 4" xfId="24497" xr:uid="{B4F0BED6-0FDA-4DC0-A1D3-A6F99F5B66F1}"/>
    <cellStyle name="Separador de milhares 11 4 3 2 3" xfId="12654" xr:uid="{D8EB1DDC-3F67-4271-A5B8-A8D7B40639DD}"/>
    <cellStyle name="Separador de milhares 11 4 3 2 4" xfId="18444" xr:uid="{A1FA0EFE-B566-4F48-92E0-9F1409ABAB2B}"/>
    <cellStyle name="Separador de milhares 11 4 3 2 5" xfId="22569" xr:uid="{B8549B6E-F43F-46B1-B129-ACC5349BF988}"/>
    <cellStyle name="Separador de milhares 11 4 3 3" xfId="7206" xr:uid="{8C20ECCF-8902-4B61-953A-535D5D799F4B}"/>
    <cellStyle name="Separador de milhares 11 4 3 3 2" xfId="13914" xr:uid="{C5804E52-E7F9-4FC3-A229-E55F5AB34E74}"/>
    <cellStyle name="Separador de milhares 11 4 3 3 3" xfId="19253" xr:uid="{0C60943B-B3E5-4770-AA8A-AA00A0372050}"/>
    <cellStyle name="Separador de milhares 11 4 3 3 4" xfId="23353" xr:uid="{0EB8235F-7954-49D0-A662-C07F17111C5D}"/>
    <cellStyle name="Separador de milhares 11 4 3 4" xfId="10624" xr:uid="{1F62D2CC-7360-4250-A2C3-53E2FC2D61E7}"/>
    <cellStyle name="Separador de milhares 11 4 3 5" xfId="17122" xr:uid="{CE9E7D4A-725D-43FB-8FEA-4A7848582085}"/>
    <cellStyle name="Separador de milhares 11 4 3 6" xfId="21426" xr:uid="{2811CD4C-039A-4D5B-84B2-DD202FCD6C22}"/>
    <cellStyle name="Separador de milhares 11 4 4" xfId="6475" xr:uid="{8BDEDA87-CFEA-4095-A33A-DA71BA5080B7}"/>
    <cellStyle name="Separador de milhares 11 4 4 2" xfId="13183" xr:uid="{DBA1F6E2-93C2-4979-B794-550620E15555}"/>
    <cellStyle name="Separador de milhares 11 5" xfId="2492" xr:uid="{F6B78907-E876-4288-8ED9-F5EF2783734C}"/>
    <cellStyle name="Separador de milhares 11 5 2" xfId="2809" xr:uid="{3C4F2DB0-2FEA-4FB9-A57E-39A26F6F1FF6}"/>
    <cellStyle name="Separador de milhares 11 5 2 2" xfId="5948" xr:uid="{B0CE77A8-D969-4D7A-9E3E-2F67647D8B11}"/>
    <cellStyle name="Separador de milhares 11 5 2 2 2" xfId="9328" xr:uid="{1A110A4F-A1A5-4AD4-9EB5-81DE922D1DB6}"/>
    <cellStyle name="Separador de milhares 11 5 2 2 2 2" xfId="16036" xr:uid="{BE29611E-5A4E-4F51-953D-DE3508F733D1}"/>
    <cellStyle name="Separador de milhares 11 5 2 2 2 3" xfId="20465" xr:uid="{C38F9E05-3DF6-4EB6-9ACE-FB72C535A992}"/>
    <cellStyle name="Separador de milhares 11 5 2 2 2 4" xfId="24499" xr:uid="{435959FA-3D01-4FBC-B3E2-9CDD3231DE01}"/>
    <cellStyle name="Separador de milhares 11 5 2 2 3" xfId="12656" xr:uid="{0F9577C0-4F2E-4CB7-B6F7-DE512BB2DFCC}"/>
    <cellStyle name="Separador de milhares 11 5 2 2 4" xfId="18446" xr:uid="{DC1120E4-43D0-4B36-ACDC-75B708431507}"/>
    <cellStyle name="Separador de milhares 11 5 2 2 5" xfId="22571" xr:uid="{BCB02E2B-5309-4529-9E79-856DA1C5928E}"/>
    <cellStyle name="Separador de milhares 11 5 2 3" xfId="7207" xr:uid="{BECC54EA-C60D-4420-9D8A-0CAD4BEC05C0}"/>
    <cellStyle name="Separador de milhares 11 5 2 3 2" xfId="13915" xr:uid="{34EE50FD-7FF0-4B17-83EF-5B2F68451BE2}"/>
    <cellStyle name="Separador de milhares 11 5 2 3 3" xfId="19254" xr:uid="{6DE8C88C-3030-4336-ADE7-C0627755EF90}"/>
    <cellStyle name="Separador de milhares 11 5 2 3 4" xfId="23354" xr:uid="{D841CE21-45D9-4CC5-801C-6FC67846BF75}"/>
    <cellStyle name="Separador de milhares 11 5 2 4" xfId="10625" xr:uid="{ED0B6995-84DA-4226-9B23-1932F563BCCE}"/>
    <cellStyle name="Separador de milhares 11 5 2 5" xfId="17123" xr:uid="{A0EA275B-24F0-4F24-B355-A407217542E5}"/>
    <cellStyle name="Separador de milhares 11 5 2 6" xfId="21427" xr:uid="{2D80775A-79B8-475C-8D82-01E0B7037C3B}"/>
    <cellStyle name="Separador de milhares 11 5 3" xfId="5947" xr:uid="{1DBB38CB-2983-4DC7-8414-15949D454C76}"/>
    <cellStyle name="Separador de milhares 11 5 3 2" xfId="9327" xr:uid="{67430AAD-5F48-42F7-B02D-0129841C4AC3}"/>
    <cellStyle name="Separador de milhares 11 5 3 2 2" xfId="16035" xr:uid="{7C3B53E5-7204-4A8B-8A26-3852C8E13295}"/>
    <cellStyle name="Separador de milhares 11 5 3 2 3" xfId="20464" xr:uid="{56A9EF87-CD50-4181-9E31-3211052D09C0}"/>
    <cellStyle name="Separador de milhares 11 5 3 2 4" xfId="24498" xr:uid="{72C78309-4781-479D-A2EE-637AD4FB8E30}"/>
    <cellStyle name="Separador de milhares 11 5 3 3" xfId="12655" xr:uid="{E218F1FC-9CF4-4D69-A7C4-1F579B2D3A04}"/>
    <cellStyle name="Separador de milhares 11 5 3 4" xfId="18445" xr:uid="{22BF9DC4-D1E4-4A60-A212-1BDCA76CF04D}"/>
    <cellStyle name="Separador de milhares 11 5 3 5" xfId="22570" xr:uid="{182A634C-62C7-4108-90E6-5E87B2B89F72}"/>
    <cellStyle name="Separador de milhares 11 5 4" xfId="6976" xr:uid="{A7C2B283-8343-4CBC-AB9C-983CF3BB0D7A}"/>
    <cellStyle name="Separador de milhares 11 5 4 2" xfId="13684" xr:uid="{0CCE5A25-2F1B-43B0-873A-E6CFC2DC841E}"/>
    <cellStyle name="Separador de milhares 11 5 4 3" xfId="19039" xr:uid="{B16048C1-EBCC-4637-AF7D-E174637AD745}"/>
    <cellStyle name="Separador de milhares 11 5 4 4" xfId="23140" xr:uid="{349AF7D2-6F24-4B39-9E06-7020B7B5929A}"/>
    <cellStyle name="Separador de milhares 11 5 5" xfId="10384" xr:uid="{E322B90B-D2D0-4CB0-94C5-74A3D770963B}"/>
    <cellStyle name="Separador de milhares 11 5 6" xfId="16907" xr:uid="{F9CA52E8-97B7-4658-A8B1-02F00BB2373A}"/>
    <cellStyle name="Separador de milhares 11 5 7" xfId="21213" xr:uid="{D7D14EF7-4C5D-4145-9BA7-E744F5B5C6F3}"/>
    <cellStyle name="Separador de milhares 11 6" xfId="2493" xr:uid="{1FB1AEA7-1E93-42B9-80FD-D2BC1EEA9216}"/>
    <cellStyle name="Separador de milhares 11 6 2" xfId="2879" xr:uid="{63FB0B16-F6A3-4EF0-99C2-58368E45F4E2}"/>
    <cellStyle name="Separador de milhares 11 6 2 2" xfId="5950" xr:uid="{944532B8-8CD1-4DA0-99DC-03DBC741270F}"/>
    <cellStyle name="Separador de milhares 11 6 2 2 2" xfId="9330" xr:uid="{9A2F7DC2-5916-4C7B-B434-4F80638DA266}"/>
    <cellStyle name="Separador de milhares 11 6 2 2 2 2" xfId="16038" xr:uid="{CD8B0D66-2FEE-4706-9EBA-D30EFD191CFB}"/>
    <cellStyle name="Separador de milhares 11 6 2 2 2 3" xfId="20467" xr:uid="{742B976E-9B9C-4B0E-A647-0EADC5B8ABD0}"/>
    <cellStyle name="Separador de milhares 11 6 2 2 2 4" xfId="24501" xr:uid="{56F8A67B-44BB-42E4-9017-B2D7D33EB84E}"/>
    <cellStyle name="Separador de milhares 11 6 2 2 3" xfId="12658" xr:uid="{1C4BC65C-F533-4BA3-9EFB-E3749FDB6DD2}"/>
    <cellStyle name="Separador de milhares 11 6 2 2 4" xfId="18448" xr:uid="{5FB13F5E-DEB1-4F3C-8A71-C319C33403FE}"/>
    <cellStyle name="Separador de milhares 11 6 2 2 5" xfId="22573" xr:uid="{1E2B4597-2BB7-49FB-9241-CB8C11120325}"/>
    <cellStyle name="Separador de milhares 11 6 2 3" xfId="7276" xr:uid="{669D99D2-694F-4498-9CAE-5EFB26E76E7C}"/>
    <cellStyle name="Separador de milhares 11 6 2 3 2" xfId="13984" xr:uid="{2EE8951F-A75A-4432-84BD-B0C294E02DD3}"/>
    <cellStyle name="Separador de milhares 11 6 2 3 3" xfId="19323" xr:uid="{4179F56F-2E71-46F2-8E4E-B6B76ECCC6B3}"/>
    <cellStyle name="Separador de milhares 11 6 2 3 4" xfId="23423" xr:uid="{E24944F7-FAFA-47D3-B2D8-E25BBA452551}"/>
    <cellStyle name="Separador de milhares 11 6 2 4" xfId="10694" xr:uid="{6C47B9EF-7CA1-43AB-887A-40C93F44847F}"/>
    <cellStyle name="Separador de milhares 11 6 2 5" xfId="17192" xr:uid="{F5CE7F50-03BF-42B8-9FE0-DD7CD43FED03}"/>
    <cellStyle name="Separador de milhares 11 6 2 6" xfId="21496" xr:uid="{709E0F99-2B69-4F25-AEB0-53B1B57C218E}"/>
    <cellStyle name="Separador de milhares 11 6 3" xfId="5949" xr:uid="{A078F28F-1114-46EA-9570-D550119D2CEE}"/>
    <cellStyle name="Separador de milhares 11 6 3 2" xfId="9329" xr:uid="{F355E949-8E33-4F5C-9E8D-7E7227CFAA43}"/>
    <cellStyle name="Separador de milhares 11 6 3 2 2" xfId="16037" xr:uid="{796CE83C-68BA-48C5-8DC7-569638922F94}"/>
    <cellStyle name="Separador de milhares 11 6 3 2 3" xfId="20466" xr:uid="{A7081097-021B-484D-A3B6-24451D751399}"/>
    <cellStyle name="Separador de milhares 11 6 3 2 4" xfId="24500" xr:uid="{B65DB5C5-792C-4475-AAE7-77DB0C03A3D9}"/>
    <cellStyle name="Separador de milhares 11 6 3 3" xfId="12657" xr:uid="{5A61A0A3-0A44-494E-AB32-B02F731D50E3}"/>
    <cellStyle name="Separador de milhares 11 6 3 4" xfId="18447" xr:uid="{4C5A8F7C-15F5-4A98-BF51-C6A2D859BF0D}"/>
    <cellStyle name="Separador de milhares 11 6 3 5" xfId="22572" xr:uid="{5FB13CEB-2C2B-4837-9B8A-7652B36FC71E}"/>
    <cellStyle name="Separador de milhares 11 6 4" xfId="6977" xr:uid="{7FA0F7BB-0340-4F0A-BBB2-0C7D30504DA2}"/>
    <cellStyle name="Separador de milhares 11 6 4 2" xfId="13685" xr:uid="{85D4AE36-5446-470B-AFB8-68585F6C2C3D}"/>
    <cellStyle name="Separador de milhares 11 6 4 3" xfId="19040" xr:uid="{6A8439FC-65DC-479E-9933-2D9A7EA24D39}"/>
    <cellStyle name="Separador de milhares 11 6 4 4" xfId="23141" xr:uid="{DC2AE019-F890-4ACC-90A6-A3329D433C11}"/>
    <cellStyle name="Separador de milhares 11 6 5" xfId="10385" xr:uid="{BC0C0061-30FC-4995-B0F2-84E96535E021}"/>
    <cellStyle name="Separador de milhares 11 6 6" xfId="16908" xr:uid="{3A958D55-0F07-4113-8B71-569682F5BA7F}"/>
    <cellStyle name="Separador de milhares 11 6 7" xfId="21214" xr:uid="{1BF013C8-4973-4B9C-92FF-62943023F071}"/>
    <cellStyle name="Separador de milhares 11 7" xfId="2494" xr:uid="{EB1EB312-CDF3-40AE-9FD0-DA4E7AF1FADC}"/>
    <cellStyle name="Separador de milhares 11 7 2" xfId="2929" xr:uid="{CC0EBDEB-83B8-4D69-81B8-BB6057489C28}"/>
    <cellStyle name="Separador de milhares 11 7 2 2" xfId="5952" xr:uid="{A60B640A-E0B8-4692-A17C-3B104A876AE6}"/>
    <cellStyle name="Separador de milhares 11 7 2 2 2" xfId="9332" xr:uid="{B58F439E-7854-4442-BE84-769A25530D2E}"/>
    <cellStyle name="Separador de milhares 11 7 2 2 2 2" xfId="16040" xr:uid="{8E5D8670-04D8-4E82-82B6-63CB84D39742}"/>
    <cellStyle name="Separador de milhares 11 7 2 2 2 3" xfId="20469" xr:uid="{E19ED89C-A3D8-48DD-84FB-DFF39E972995}"/>
    <cellStyle name="Separador de milhares 11 7 2 2 2 4" xfId="24503" xr:uid="{E6EFF61F-588A-43D1-878C-639D8CC74197}"/>
    <cellStyle name="Separador de milhares 11 7 2 2 3" xfId="12660" xr:uid="{BF0FF57C-929E-4E39-840E-F75E3850777C}"/>
    <cellStyle name="Separador de milhares 11 7 2 2 4" xfId="18450" xr:uid="{7B5003E6-35CE-41E3-A490-7653C137AE47}"/>
    <cellStyle name="Separador de milhares 11 7 2 2 5" xfId="22575" xr:uid="{EF9FD6DB-6A3A-45C3-9094-061512852ACB}"/>
    <cellStyle name="Separador de milhares 11 7 2 3" xfId="7326" xr:uid="{D129DF46-EE54-4556-9A4A-934EA5AB1850}"/>
    <cellStyle name="Separador de milhares 11 7 2 3 2" xfId="14034" xr:uid="{B87AFCE7-723E-43A5-B5FE-703B13D064C0}"/>
    <cellStyle name="Separador de milhares 11 7 2 3 3" xfId="19373" xr:uid="{CCB9388E-7B6A-4E70-8242-FBEC04A063A9}"/>
    <cellStyle name="Separador de milhares 11 7 2 3 4" xfId="23473" xr:uid="{D4C4C9B8-A61E-4870-9207-9B486DEB46DF}"/>
    <cellStyle name="Separador de milhares 11 7 2 4" xfId="10744" xr:uid="{C15AD7F9-F622-4169-B60D-E9D18105F2A3}"/>
    <cellStyle name="Separador de milhares 11 7 2 5" xfId="17242" xr:uid="{8E253A65-C5DE-4BB8-B35B-1DD5DD46ACC6}"/>
    <cellStyle name="Separador de milhares 11 7 2 6" xfId="21546" xr:uid="{7224055B-9126-40ED-8951-4A083F8AA97C}"/>
    <cellStyle name="Separador de milhares 11 7 3" xfId="5951" xr:uid="{EA2BCA8B-6E89-413D-A3B0-90F77B20F573}"/>
    <cellStyle name="Separador de milhares 11 7 3 2" xfId="9331" xr:uid="{1690B125-2B5C-45AD-82AE-F7C472AC06DA}"/>
    <cellStyle name="Separador de milhares 11 7 3 2 2" xfId="16039" xr:uid="{42317855-EB64-427D-8980-D98044BF5A2C}"/>
    <cellStyle name="Separador de milhares 11 7 3 2 3" xfId="20468" xr:uid="{8C8B86EB-24C3-4169-9BB4-EFE4F3704015}"/>
    <cellStyle name="Separador de milhares 11 7 3 2 4" xfId="24502" xr:uid="{45C30242-3C08-4A5D-892B-1291F333FDF6}"/>
    <cellStyle name="Separador de milhares 11 7 3 3" xfId="12659" xr:uid="{5EAEDC69-758A-4094-AF12-D412B42333EE}"/>
    <cellStyle name="Separador de milhares 11 7 3 4" xfId="18449" xr:uid="{D5DFD8A5-1E3D-4714-910C-6772D534A82B}"/>
    <cellStyle name="Separador de milhares 11 7 3 5" xfId="22574" xr:uid="{A16E97D2-A55A-4039-B048-CEC925F9854C}"/>
    <cellStyle name="Separador de milhares 11 7 4" xfId="6978" xr:uid="{3DC26B24-D665-43D4-97FB-5923684785AC}"/>
    <cellStyle name="Separador de milhares 11 7 4 2" xfId="13686" xr:uid="{A2C56ECC-BB66-43FD-B547-EAC762F65EAB}"/>
    <cellStyle name="Separador de milhares 11 7 4 3" xfId="19041" xr:uid="{44946698-0971-4193-93D3-4B6BDA88A8A1}"/>
    <cellStyle name="Separador de milhares 11 7 4 4" xfId="23142" xr:uid="{5C22B357-8E42-40C3-A16D-2B27A7A2F1F7}"/>
    <cellStyle name="Separador de milhares 11 7 5" xfId="10386" xr:uid="{249C223F-B9E4-445F-9F91-B7D06D684052}"/>
    <cellStyle name="Separador de milhares 11 7 6" xfId="16909" xr:uid="{5EC3C813-E0DC-4333-9F64-4B4A931AEC02}"/>
    <cellStyle name="Separador de milhares 11 7 7" xfId="21215" xr:uid="{5CBBC6DB-4136-4CB4-8564-83B429BC1015}"/>
    <cellStyle name="Separador de milhares 11 8" xfId="2495" xr:uid="{B44DE74D-2447-4004-BAFD-F41BFCF6F595}"/>
    <cellStyle name="Separador de milhares 11 8 2" xfId="2982" xr:uid="{F7BABDB3-473A-479A-8D38-AEEED7CE3258}"/>
    <cellStyle name="Separador de milhares 11 8 2 2" xfId="5954" xr:uid="{1828B3E7-3A96-427D-A5C2-E1AB282905EB}"/>
    <cellStyle name="Separador de milhares 11 8 2 2 2" xfId="9334" xr:uid="{99704210-C548-4116-85CC-147C81856EC7}"/>
    <cellStyle name="Separador de milhares 11 8 2 2 2 2" xfId="16042" xr:uid="{467AB931-8BCE-4340-9B17-2E2D23587ACC}"/>
    <cellStyle name="Separador de milhares 11 8 2 2 2 3" xfId="20471" xr:uid="{F3C5BB1C-FD94-4E53-A5D5-669F5A954317}"/>
    <cellStyle name="Separador de milhares 11 8 2 2 2 4" xfId="24505" xr:uid="{BFF4A26C-B36A-4073-A1C1-57408848FCF0}"/>
    <cellStyle name="Separador de milhares 11 8 2 2 3" xfId="12662" xr:uid="{43BB0A75-511F-405C-96DE-D91F3BCE2DB5}"/>
    <cellStyle name="Separador de milhares 11 8 2 2 4" xfId="18452" xr:uid="{276A41EC-760A-4FF0-B9BE-27DAA9FC03E7}"/>
    <cellStyle name="Separador de milhares 11 8 2 2 5" xfId="22577" xr:uid="{0A96E838-105A-4BFD-815E-0D170FD671A2}"/>
    <cellStyle name="Separador de milhares 11 8 2 3" xfId="7379" xr:uid="{4086C58A-BDA7-4462-9B09-BF3CF21DB5C1}"/>
    <cellStyle name="Separador de milhares 11 8 2 3 2" xfId="14087" xr:uid="{55BE4FE8-96BC-47FB-9A41-2FA16568E2F3}"/>
    <cellStyle name="Separador de milhares 11 8 2 3 3" xfId="19425" xr:uid="{ED7BECA4-D782-4BD1-A04F-000C8F9F87F2}"/>
    <cellStyle name="Separador de milhares 11 8 2 3 4" xfId="23525" xr:uid="{B31B482B-5155-48B7-BC98-355262FCC4FD}"/>
    <cellStyle name="Separador de milhares 11 8 2 4" xfId="10796" xr:uid="{0CFA11DF-59BE-41A9-8591-39E340E4E2D2}"/>
    <cellStyle name="Separador de milhares 11 8 2 5" xfId="17294" xr:uid="{CF8ED86F-5631-472B-AB76-A32DF142A261}"/>
    <cellStyle name="Separador de milhares 11 8 2 6" xfId="21598" xr:uid="{C6CFBC8B-1407-4A25-AFF2-BB867F00F0AC}"/>
    <cellStyle name="Separador de milhares 11 8 3" xfId="5953" xr:uid="{045BE6FD-8F5A-4724-8AEB-D96A32564DA8}"/>
    <cellStyle name="Separador de milhares 11 8 3 2" xfId="9333" xr:uid="{806BBC7F-FBF0-4229-AD31-1D8B86592C17}"/>
    <cellStyle name="Separador de milhares 11 8 3 2 2" xfId="16041" xr:uid="{8BE9D2DE-E927-46A4-9037-ABBBA35164DE}"/>
    <cellStyle name="Separador de milhares 11 8 3 2 3" xfId="20470" xr:uid="{A54BBF7D-F72C-4EFC-B796-170E129F83F5}"/>
    <cellStyle name="Separador de milhares 11 8 3 2 4" xfId="24504" xr:uid="{0807190E-A761-43A8-B4A6-7B25D4927547}"/>
    <cellStyle name="Separador de milhares 11 8 3 3" xfId="12661" xr:uid="{99EBB3CB-3A0B-43E6-AA88-ACC9B5316A8B}"/>
    <cellStyle name="Separador de milhares 11 8 3 4" xfId="18451" xr:uid="{0AAB0C0A-781C-4ADC-B0A1-F39E4DB8FE64}"/>
    <cellStyle name="Separador de milhares 11 8 3 5" xfId="22576" xr:uid="{5513BDC8-9BD3-4E1C-BDB2-41AA3E325ADA}"/>
    <cellStyle name="Separador de milhares 11 8 4" xfId="6979" xr:uid="{35F40D32-1069-4FD9-8764-BB5A9C3A1743}"/>
    <cellStyle name="Separador de milhares 11 8 4 2" xfId="13687" xr:uid="{279EE7A1-29DC-49B5-A964-7428A3828120}"/>
    <cellStyle name="Separador de milhares 11 8 4 3" xfId="19042" xr:uid="{6F225EED-A3CC-44A9-B13B-D98F28CF894B}"/>
    <cellStyle name="Separador de milhares 11 8 4 4" xfId="23143" xr:uid="{8EC568E1-2F5C-478E-B134-DDBC8E9CEE17}"/>
    <cellStyle name="Separador de milhares 11 8 5" xfId="10387" xr:uid="{9A382C4B-72D7-425B-9571-4620B1CFB38E}"/>
    <cellStyle name="Separador de milhares 11 8 6" xfId="16910" xr:uid="{EE56AACB-BD56-4656-86DC-950B947059D0}"/>
    <cellStyle name="Separador de milhares 11 8 7" xfId="21216" xr:uid="{864376FB-090B-44D0-8FFA-95060529EB46}"/>
    <cellStyle name="Separador de milhares 11 9" xfId="2670" xr:uid="{0C777779-3D24-4ADE-80F9-A21B2DC65D9B}"/>
    <cellStyle name="Separador de milhares 11 9 2" xfId="5955" xr:uid="{EE08FA36-C588-4B9A-9F1A-3FD5CB0D9362}"/>
    <cellStyle name="Separador de milhares 11 9 2 2" xfId="9335" xr:uid="{38C97D55-F9F3-4535-AA67-D7CEAEDD641E}"/>
    <cellStyle name="Separador de milhares 11 9 2 2 2" xfId="16043" xr:uid="{C4822EE3-242B-44A8-A3EE-9F8C1B84C465}"/>
    <cellStyle name="Separador de milhares 11 9 2 2 3" xfId="20472" xr:uid="{4235184A-5BDF-4DF6-A582-31CD12202663}"/>
    <cellStyle name="Separador de milhares 11 9 2 2 4" xfId="24506" xr:uid="{00EB4138-FA32-42E6-9C77-96C873CCF7CB}"/>
    <cellStyle name="Separador de milhares 11 9 2 3" xfId="12663" xr:uid="{4499DCBC-3FB7-4045-BC80-8EC7F9BFF425}"/>
    <cellStyle name="Separador de milhares 11 9 2 4" xfId="18453" xr:uid="{9A311D7E-EB8D-48DA-ABA4-F4CF90FBBA7D}"/>
    <cellStyle name="Separador de milhares 11 9 2 5" xfId="22578" xr:uid="{136CE99B-8558-4CE6-B901-5E3B06D86175}"/>
    <cellStyle name="Separador de milhares 11 9 3" xfId="7071" xr:uid="{1CF3C0A5-96D0-43AF-88B5-3F7911C97ECE}"/>
    <cellStyle name="Separador de milhares 11 9 3 2" xfId="13779" xr:uid="{F227EBB1-10C1-4CB1-B4CD-CE564FA669F3}"/>
    <cellStyle name="Separador de milhares 11 9 3 3" xfId="19118" xr:uid="{34E3A970-60D5-45FC-8319-C0C444B53F19}"/>
    <cellStyle name="Separador de milhares 11 9 3 4" xfId="23218" xr:uid="{D4EB383D-657E-4BF5-A8A4-64DFC10F3DB9}"/>
    <cellStyle name="Separador de milhares 11 9 4" xfId="10488" xr:uid="{4BB2D860-109B-419B-B662-BE02F196A0E3}"/>
    <cellStyle name="Separador de milhares 11 9 5" xfId="16987" xr:uid="{8866F61F-9F99-4811-A41D-DA7052C3098A}"/>
    <cellStyle name="Separador de milhares 11 9 6" xfId="21291" xr:uid="{69ED43D9-3B2C-4249-A672-EF3CE8BFE482}"/>
    <cellStyle name="Separador de milhares 110" xfId="1477" xr:uid="{1D2888DA-A247-4730-AB83-5A8349E63697}"/>
    <cellStyle name="Separador de milhares 110 2" xfId="1478" xr:uid="{4681F6F5-E498-4F5F-AA14-5ECFD082E00B}"/>
    <cellStyle name="Separador de milhares 110 2 2" xfId="4495" xr:uid="{74D8C2D0-AF56-4C39-B0CD-6C6071662027}"/>
    <cellStyle name="Separador de milhares 110 2 2 2" xfId="8110" xr:uid="{9A49E0EC-0467-47F2-A5C8-58C565F974AA}"/>
    <cellStyle name="Separador de milhares 110 2 2 2 2" xfId="14818" xr:uid="{9F4CBF29-756F-435C-8409-D5C77BC862FE}"/>
    <cellStyle name="Separador de milhares 110 2 2 3" xfId="11421" xr:uid="{EB173680-25B3-45EE-9103-96D9556F0BEB}"/>
    <cellStyle name="Separador de milhares 110 2 3" xfId="3582" xr:uid="{E86BA37D-B79D-4995-ABA4-28A16E802451}"/>
    <cellStyle name="Separador de milhares 110 2 3 2" xfId="7628" xr:uid="{CA3480E2-0EFF-4116-A519-C91E0C81FF52}"/>
    <cellStyle name="Separador de milhares 110 2 3 2 2" xfId="14336" xr:uid="{8C178001-AAEA-4F9E-AE4E-7112CE33BE76}"/>
    <cellStyle name="Separador de milhares 110 2 3 3" xfId="11041" xr:uid="{627ECF81-CFE3-4D39-9BF1-3129DB3707B5}"/>
    <cellStyle name="Separador de milhares 110 2 4" xfId="6478" xr:uid="{305F4AC5-4457-412F-AA1B-B21CE4E0E575}"/>
    <cellStyle name="Separador de milhares 110 2 4 2" xfId="13186" xr:uid="{0B3FC550-273A-42FD-96C3-F832466BBC20}"/>
    <cellStyle name="Separador de milhares 110 2 5" xfId="9798" xr:uid="{E39BB5EC-3003-45FC-9F26-D706584460DA}"/>
    <cellStyle name="Separador de milhares 110 3" xfId="4494" xr:uid="{60922ED1-FE5F-405C-8445-2BB8AFF39ABB}"/>
    <cellStyle name="Separador de milhares 110 3 2" xfId="8109" xr:uid="{7019696B-A268-41B8-9B62-E4554859CBE8}"/>
    <cellStyle name="Separador de milhares 110 3 2 2" xfId="14817" xr:uid="{764626FE-84E7-48E2-A84E-21FE8F1557FC}"/>
    <cellStyle name="Separador de milhares 110 4" xfId="3581" xr:uid="{1DD81818-22B1-46AA-ACA2-6811EAF69F8F}"/>
    <cellStyle name="Separador de milhares 110 4 2" xfId="7627" xr:uid="{CFB0C95C-D6E5-48C6-A576-2F41BB6E325F}"/>
    <cellStyle name="Separador de milhares 110 4 2 2" xfId="14335" xr:uid="{4DA13D9E-D05F-4280-AE45-E745A48D46E2}"/>
    <cellStyle name="Separador de milhares 111" xfId="1479" xr:uid="{6DA9CBB6-DA7D-409F-BDEE-AACC11A05CC4}"/>
    <cellStyle name="Separador de milhares 111 2" xfId="1480" xr:uid="{2E85AE18-A469-40C6-9307-0DC595872365}"/>
    <cellStyle name="Separador de milhares 111 2 2" xfId="4497" xr:uid="{7E723A7F-F6A7-4774-BABD-C2C20A895BB1}"/>
    <cellStyle name="Separador de milhares 111 2 2 2" xfId="8112" xr:uid="{F365F70B-CCE0-4592-914F-B23E4772B03B}"/>
    <cellStyle name="Separador de milhares 111 2 2 2 2" xfId="14820" xr:uid="{06AAFFD6-A93C-490F-8DF3-FCB6D34B3CBF}"/>
    <cellStyle name="Separador de milhares 111 2 2 3" xfId="11422" xr:uid="{9AB6FA25-3EDD-49A8-BB28-F4EB06108C52}"/>
    <cellStyle name="Separador de milhares 111 2 3" xfId="3584" xr:uid="{CB9A0EDD-DE32-4818-AFB3-3C6D15DA1FE7}"/>
    <cellStyle name="Separador de milhares 111 2 3 2" xfId="7630" xr:uid="{28CFC4A9-9840-49B9-A834-B20E3B861DEE}"/>
    <cellStyle name="Separador de milhares 111 2 3 2 2" xfId="14338" xr:uid="{7DCBE9B2-74C9-40F6-86AB-74466548FB96}"/>
    <cellStyle name="Separador de milhares 111 2 3 3" xfId="11042" xr:uid="{50A0496C-2DAD-48E7-818C-972485ED1A1B}"/>
    <cellStyle name="Separador de milhares 111 2 4" xfId="6479" xr:uid="{34553309-9D8F-4F1C-A5BA-D5BE7A2A13F4}"/>
    <cellStyle name="Separador de milhares 111 2 4 2" xfId="13187" xr:uid="{2B7B7BDF-B993-49AF-A2E1-D7AB29C5EA04}"/>
    <cellStyle name="Separador de milhares 111 2 5" xfId="9799" xr:uid="{E4D09688-DCD8-4569-8610-D4FF723FD977}"/>
    <cellStyle name="Separador de milhares 111 3" xfId="4496" xr:uid="{41BC5161-C9C6-4E47-A408-DACCED38FF91}"/>
    <cellStyle name="Separador de milhares 111 3 2" xfId="8111" xr:uid="{553419A1-1F43-4DC0-9BB6-C2C1C4A781EA}"/>
    <cellStyle name="Separador de milhares 111 3 2 2" xfId="14819" xr:uid="{1CC8C17A-DC62-4D15-863D-3CB11498BA9D}"/>
    <cellStyle name="Separador de milhares 111 4" xfId="3583" xr:uid="{EB82E22C-30BB-403B-8869-B603FDC8200D}"/>
    <cellStyle name="Separador de milhares 111 4 2" xfId="7629" xr:uid="{6381DE38-61DA-416E-9086-61BFAEE9C3EC}"/>
    <cellStyle name="Separador de milhares 111 4 2 2" xfId="14337" xr:uid="{FB380948-6249-4932-A1AF-A9FD74F524FC}"/>
    <cellStyle name="Separador de milhares 112" xfId="1481" xr:uid="{06333FAE-3345-4AA1-A736-BB2D50323397}"/>
    <cellStyle name="Separador de milhares 112 2" xfId="1482" xr:uid="{7BEB77D2-EBF5-4B46-92DD-878A300826A1}"/>
    <cellStyle name="Separador de milhares 112 2 2" xfId="4499" xr:uid="{D96417DF-4E1A-4878-9A2A-A91C6CC45EE9}"/>
    <cellStyle name="Separador de milhares 112 2 2 2" xfId="8114" xr:uid="{20AD081E-70A2-4010-B9A6-9741323774CA}"/>
    <cellStyle name="Separador de milhares 112 2 2 2 2" xfId="14822" xr:uid="{541E6C28-DC38-4C53-87FC-2C68ED98E6BD}"/>
    <cellStyle name="Separador de milhares 112 2 2 3" xfId="11423" xr:uid="{28FEAAD1-D2AF-436C-A623-8607F5CE1B1F}"/>
    <cellStyle name="Separador de milhares 112 2 3" xfId="3586" xr:uid="{647F6CE2-232F-4CCA-9D81-0EE4B6260153}"/>
    <cellStyle name="Separador de milhares 112 2 3 2" xfId="7632" xr:uid="{416A938A-CFCD-48F5-9142-918BCE4318A5}"/>
    <cellStyle name="Separador de milhares 112 2 3 2 2" xfId="14340" xr:uid="{C77A9882-A654-4E9E-9277-E4ACEDE52993}"/>
    <cellStyle name="Separador de milhares 112 2 3 3" xfId="11043" xr:uid="{D0834F32-0759-4473-AE7F-E0F830C1F59C}"/>
    <cellStyle name="Separador de milhares 112 2 4" xfId="6480" xr:uid="{7F0D01C4-0DC1-49B9-80A9-FA98FC96FDD7}"/>
    <cellStyle name="Separador de milhares 112 2 4 2" xfId="13188" xr:uid="{AF6BE0D8-B45C-4D8C-9D09-10A2C9795A12}"/>
    <cellStyle name="Separador de milhares 112 2 5" xfId="9800" xr:uid="{8FF78C91-2C2A-4C33-930A-8251116ABC97}"/>
    <cellStyle name="Separador de milhares 112 3" xfId="4498" xr:uid="{F7B1D4EB-698B-4ED2-A958-6EF8E7FE9DDC}"/>
    <cellStyle name="Separador de milhares 112 3 2" xfId="8113" xr:uid="{67050DE8-C02B-4F97-BB21-7FA67ED02B66}"/>
    <cellStyle name="Separador de milhares 112 3 2 2" xfId="14821" xr:uid="{89A7603B-D1BC-431E-B3FE-D1288DB384CE}"/>
    <cellStyle name="Separador de milhares 112 4" xfId="3585" xr:uid="{FA78AC81-A406-4D51-9155-1BA8A730DB78}"/>
    <cellStyle name="Separador de milhares 112 4 2" xfId="7631" xr:uid="{20001AC3-E7E5-445C-8E47-F6D3F1C81802}"/>
    <cellStyle name="Separador de milhares 112 4 2 2" xfId="14339" xr:uid="{57375FF5-1965-4078-9FD0-84EEDE3A870B}"/>
    <cellStyle name="Separador de milhares 113" xfId="1483" xr:uid="{511862D3-082B-424F-8290-BFA78ED5A69B}"/>
    <cellStyle name="Separador de milhares 113 2" xfId="1484" xr:uid="{885464E5-1F74-4E59-8BA8-55FC18BEF78C}"/>
    <cellStyle name="Separador de milhares 113 2 2" xfId="4501" xr:uid="{75BC8B7F-F1DC-4FCE-8CA7-B01F69FEC7CA}"/>
    <cellStyle name="Separador de milhares 113 2 2 2" xfId="8116" xr:uid="{D2B0D00D-8E6F-4759-BE55-FAF13000B87D}"/>
    <cellStyle name="Separador de milhares 113 2 2 2 2" xfId="14824" xr:uid="{58FE6876-AD64-4444-8DC2-6149A770BFC1}"/>
    <cellStyle name="Separador de milhares 113 2 2 3" xfId="11424" xr:uid="{9E5ECECD-0DF6-4880-9AD0-F74E1BD31CEC}"/>
    <cellStyle name="Separador de milhares 113 2 3" xfId="3588" xr:uid="{8189A0F7-0BB1-49C9-A46C-097FE93ACC53}"/>
    <cellStyle name="Separador de milhares 113 2 3 2" xfId="7634" xr:uid="{BC31B29D-CE9B-4D0A-959C-257B704242F9}"/>
    <cellStyle name="Separador de milhares 113 2 3 2 2" xfId="14342" xr:uid="{50E15F77-69EB-4265-99B0-DDA27C56284B}"/>
    <cellStyle name="Separador de milhares 113 2 3 3" xfId="11044" xr:uid="{37E1036B-6F5C-419C-81CB-E36BA7BE9E56}"/>
    <cellStyle name="Separador de milhares 113 2 4" xfId="6481" xr:uid="{C76DCFBA-5C27-4261-B8F9-B116B3B3CCCD}"/>
    <cellStyle name="Separador de milhares 113 2 4 2" xfId="13189" xr:uid="{57B11457-663E-4380-82F6-45B2ACEA187D}"/>
    <cellStyle name="Separador de milhares 113 2 5" xfId="9801" xr:uid="{B76193C5-F112-46A1-B9F8-15E12C549ACE}"/>
    <cellStyle name="Separador de milhares 113 3" xfId="4500" xr:uid="{E354A90E-57A3-48C7-BB1E-B71572EEF3E4}"/>
    <cellStyle name="Separador de milhares 113 3 2" xfId="8115" xr:uid="{9A76266D-B914-4656-A94C-AC3D67B8FFFD}"/>
    <cellStyle name="Separador de milhares 113 3 2 2" xfId="14823" xr:uid="{50BAE374-B831-4EAA-9BC2-B13931A4A1A4}"/>
    <cellStyle name="Separador de milhares 113 4" xfId="3587" xr:uid="{52B53867-8B57-41B0-9962-E92CEFE35E13}"/>
    <cellStyle name="Separador de milhares 113 4 2" xfId="7633" xr:uid="{A3F85A78-3AF6-47ED-A04B-28DF8D0E34E6}"/>
    <cellStyle name="Separador de milhares 113 4 2 2" xfId="14341" xr:uid="{A8ED02C0-F35D-4C9B-9086-B26BCF61481A}"/>
    <cellStyle name="Separador de milhares 114" xfId="1485" xr:uid="{9B8C8890-9351-48A9-9DFC-63DDF35D2235}"/>
    <cellStyle name="Separador de milhares 114 2" xfId="1486" xr:uid="{9276C04F-205D-4B03-9A62-11C87DF10AD5}"/>
    <cellStyle name="Separador de milhares 114 2 2" xfId="4503" xr:uid="{7ECACD4B-8B66-4FFE-A4C1-622D59E41077}"/>
    <cellStyle name="Separador de milhares 114 2 2 2" xfId="8118" xr:uid="{11FD96D9-3D68-424C-A0EE-FB84B942CBB2}"/>
    <cellStyle name="Separador de milhares 114 2 2 2 2" xfId="14826" xr:uid="{8CB3B2B1-745C-4C5E-B0DD-7BC5262FFB57}"/>
    <cellStyle name="Separador de milhares 114 2 2 3" xfId="11425" xr:uid="{0537BD88-1DB4-4FA5-81DA-DF21339DC112}"/>
    <cellStyle name="Separador de milhares 114 2 3" xfId="3590" xr:uid="{FFC1D4BF-DFCE-47C9-B09A-CC3008935542}"/>
    <cellStyle name="Separador de milhares 114 2 3 2" xfId="7636" xr:uid="{D4EA6AC3-A3DC-4A1B-BD71-C18018B89DC7}"/>
    <cellStyle name="Separador de milhares 114 2 3 2 2" xfId="14344" xr:uid="{02CF6445-F5EF-41A6-A4EA-88005A5B0798}"/>
    <cellStyle name="Separador de milhares 114 2 3 3" xfId="11045" xr:uid="{4B532E7C-2A43-42BB-B7A7-DB85C6D5E8B0}"/>
    <cellStyle name="Separador de milhares 114 2 4" xfId="6482" xr:uid="{C55C3225-8EF5-454A-AE1B-3AC1CFF8D51A}"/>
    <cellStyle name="Separador de milhares 114 2 4 2" xfId="13190" xr:uid="{B302390E-583B-4756-9691-CF854CA9FA59}"/>
    <cellStyle name="Separador de milhares 114 2 5" xfId="9802" xr:uid="{4ECCCAE9-6181-4244-8FB4-8FF4D4F46F8A}"/>
    <cellStyle name="Separador de milhares 114 3" xfId="4502" xr:uid="{D3428013-076C-4892-8B54-350759D88091}"/>
    <cellStyle name="Separador de milhares 114 3 2" xfId="8117" xr:uid="{66F1E952-60CC-4380-9B06-FA7D4D7516E4}"/>
    <cellStyle name="Separador de milhares 114 3 2 2" xfId="14825" xr:uid="{BF708FC0-B52C-4A3C-9884-524F55F05AE4}"/>
    <cellStyle name="Separador de milhares 114 4" xfId="3589" xr:uid="{CD0F9A79-1596-4607-ACE4-ED36725EC7A5}"/>
    <cellStyle name="Separador de milhares 114 4 2" xfId="7635" xr:uid="{A86FD58C-D986-46B3-8270-C0B5543BD852}"/>
    <cellStyle name="Separador de milhares 114 4 2 2" xfId="14343" xr:uid="{C0B9391A-1298-41FE-9615-1DE051439091}"/>
    <cellStyle name="Separador de milhares 115" xfId="1487" xr:uid="{17A13932-F9FA-4231-ABF8-5222CB4E2236}"/>
    <cellStyle name="Separador de milhares 115 2" xfId="1488" xr:uid="{63B79E0D-97B0-4D9E-8CB1-2A44B38657FB}"/>
    <cellStyle name="Separador de milhares 115 2 2" xfId="4505" xr:uid="{3B70D768-1811-4D67-BAE0-C747BE3FFB12}"/>
    <cellStyle name="Separador de milhares 115 2 2 2" xfId="8120" xr:uid="{09EF479E-8CFD-4405-9C15-280F91D99DED}"/>
    <cellStyle name="Separador de milhares 115 2 2 2 2" xfId="14828" xr:uid="{61C3718B-4329-42BC-B9C2-6268DAA6B198}"/>
    <cellStyle name="Separador de milhares 115 2 2 3" xfId="11426" xr:uid="{CB0FC23F-EF21-4980-BC96-4ED0ADC0EBE2}"/>
    <cellStyle name="Separador de milhares 115 2 3" xfId="3592" xr:uid="{695E2509-D85E-48C5-97D8-AAF3D8DFE238}"/>
    <cellStyle name="Separador de milhares 115 2 3 2" xfId="7638" xr:uid="{7956AC2F-0A56-4E95-B6F0-3ECF36D2CEFF}"/>
    <cellStyle name="Separador de milhares 115 2 3 2 2" xfId="14346" xr:uid="{74CD8331-BB10-4437-9357-2E4479EB0074}"/>
    <cellStyle name="Separador de milhares 115 2 3 3" xfId="11046" xr:uid="{3A8EDD69-A4DA-4974-92A8-14A175DBC9BA}"/>
    <cellStyle name="Separador de milhares 115 2 4" xfId="6483" xr:uid="{704EAA74-BD17-43F3-A262-0F565F18C647}"/>
    <cellStyle name="Separador de milhares 115 2 4 2" xfId="13191" xr:uid="{E2B7C8A6-FC38-4B4F-91C9-68AD45751F20}"/>
    <cellStyle name="Separador de milhares 115 2 5" xfId="9803" xr:uid="{32369584-35B1-4FE1-81BC-438F9941F4E7}"/>
    <cellStyle name="Separador de milhares 115 3" xfId="4504" xr:uid="{90CF3E2E-7646-4639-A4F0-B4738AD0D712}"/>
    <cellStyle name="Separador de milhares 115 3 2" xfId="8119" xr:uid="{209A3C90-5479-444D-85A1-397D0A8B4C77}"/>
    <cellStyle name="Separador de milhares 115 3 2 2" xfId="14827" xr:uid="{E081AB35-6A97-4A85-8231-F8DFDE9D5EFC}"/>
    <cellStyle name="Separador de milhares 115 4" xfId="3591" xr:uid="{B521CAF1-EB2F-4C1D-A21E-D7AE90AFEBAE}"/>
    <cellStyle name="Separador de milhares 115 4 2" xfId="7637" xr:uid="{4506F701-A3BD-4AC2-9A60-767FFCA06A2F}"/>
    <cellStyle name="Separador de milhares 115 4 2 2" xfId="14345" xr:uid="{5A7384D3-FA7A-4839-8156-00577531AE85}"/>
    <cellStyle name="Separador de milhares 116" xfId="1489" xr:uid="{F45CE55D-F5BD-4448-B1EB-439F8C785A97}"/>
    <cellStyle name="Separador de milhares 116 2" xfId="1490" xr:uid="{5438BDFB-DB6D-44FF-ADA4-6373374E5CD7}"/>
    <cellStyle name="Separador de milhares 116 2 2" xfId="4507" xr:uid="{30B4E19E-A9C5-447C-B8D6-A530BA461F9A}"/>
    <cellStyle name="Separador de milhares 116 2 2 2" xfId="8122" xr:uid="{DFD88987-195A-4F4C-9FD5-E607A5575180}"/>
    <cellStyle name="Separador de milhares 116 2 2 2 2" xfId="14830" xr:uid="{E07A2EBD-1544-4235-B901-4DE53B0135DF}"/>
    <cellStyle name="Separador de milhares 116 2 2 3" xfId="11427" xr:uid="{773A4C4D-DD3B-4A3B-AFC0-5A94EACB69D6}"/>
    <cellStyle name="Separador de milhares 116 2 3" xfId="3594" xr:uid="{E3BAE52C-0BAB-48EA-98C4-9D295FCC9E15}"/>
    <cellStyle name="Separador de milhares 116 2 3 2" xfId="7640" xr:uid="{4E6A2602-2371-477B-9343-B1BAE55DF28A}"/>
    <cellStyle name="Separador de milhares 116 2 3 2 2" xfId="14348" xr:uid="{86A5983A-CB4B-46B7-A760-87CC7F27CD53}"/>
    <cellStyle name="Separador de milhares 116 2 3 3" xfId="11047" xr:uid="{35EE24D5-F9ED-4C7B-8659-4FA22C20C8CE}"/>
    <cellStyle name="Separador de milhares 116 2 4" xfId="6484" xr:uid="{8190A629-EE82-4A05-BD72-C517D7419ABF}"/>
    <cellStyle name="Separador de milhares 116 2 4 2" xfId="13192" xr:uid="{9EC383B7-8E33-478E-A038-FF1D23D1EF93}"/>
    <cellStyle name="Separador de milhares 116 2 5" xfId="9804" xr:uid="{2105BC80-C0E8-439A-8D3A-CD096F165E34}"/>
    <cellStyle name="Separador de milhares 116 3" xfId="4506" xr:uid="{C55A0C61-B21C-46CA-A54D-FCC48E25FBA9}"/>
    <cellStyle name="Separador de milhares 116 3 2" xfId="8121" xr:uid="{505870CE-E73B-45A5-9770-31D5C904F0DC}"/>
    <cellStyle name="Separador de milhares 116 3 2 2" xfId="14829" xr:uid="{5F65983C-3AC4-40A1-B871-E2E6C007B518}"/>
    <cellStyle name="Separador de milhares 116 4" xfId="3593" xr:uid="{9CB300EA-C5B8-4E77-97FE-AED651BFAE14}"/>
    <cellStyle name="Separador de milhares 116 4 2" xfId="7639" xr:uid="{4DE9E9BE-CF9C-4D8D-9459-154880AE5838}"/>
    <cellStyle name="Separador de milhares 116 4 2 2" xfId="14347" xr:uid="{1AB925EA-D8AF-4373-AB1B-CDA8BE8FA6CE}"/>
    <cellStyle name="Separador de milhares 117" xfId="1491" xr:uid="{D353DA93-6591-4775-8F36-90424F732027}"/>
    <cellStyle name="Separador de milhares 117 2" xfId="1492" xr:uid="{E3BAFAF0-7895-4138-BC51-2E3AFD1D021B}"/>
    <cellStyle name="Separador de milhares 117 2 2" xfId="4509" xr:uid="{9361DEAF-1E2E-4D81-89FB-6EE9D68FAE42}"/>
    <cellStyle name="Separador de milhares 117 2 2 2" xfId="8124" xr:uid="{924C8E35-6A12-42F6-8D74-AB6ABE12BF63}"/>
    <cellStyle name="Separador de milhares 117 2 2 2 2" xfId="14832" xr:uid="{546D9853-549B-4087-8B94-54DCB2BAF813}"/>
    <cellStyle name="Separador de milhares 117 2 2 3" xfId="11428" xr:uid="{DE5B1734-01D0-4A48-924E-29E6BAD18D14}"/>
    <cellStyle name="Separador de milhares 117 2 3" xfId="3596" xr:uid="{6C8CAF4B-C6D9-44EE-95DA-56E34BFB9971}"/>
    <cellStyle name="Separador de milhares 117 2 3 2" xfId="7642" xr:uid="{2670C615-26E1-41D3-AFAD-280F4E53FF31}"/>
    <cellStyle name="Separador de milhares 117 2 3 2 2" xfId="14350" xr:uid="{CF69E80A-DF19-41A9-924C-E5A3485D46DD}"/>
    <cellStyle name="Separador de milhares 117 2 3 3" xfId="11048" xr:uid="{5F0CB267-F783-482D-BFAB-6A26CFFB9708}"/>
    <cellStyle name="Separador de milhares 117 2 4" xfId="6485" xr:uid="{0283597F-FFA8-48F7-BF18-738FA73FC85E}"/>
    <cellStyle name="Separador de milhares 117 2 4 2" xfId="13193" xr:uid="{2ACDFB8B-74D3-4C44-91F9-539D5216D93F}"/>
    <cellStyle name="Separador de milhares 117 2 5" xfId="9805" xr:uid="{B66D9342-D1A8-49C1-BEF2-D3FA594417C1}"/>
    <cellStyle name="Separador de milhares 117 3" xfId="4508" xr:uid="{E22F30CA-E967-4E27-93A2-6A59BEA2E481}"/>
    <cellStyle name="Separador de milhares 117 3 2" xfId="8123" xr:uid="{3B8BF551-8941-45F3-8A90-B1FBA4C5478A}"/>
    <cellStyle name="Separador de milhares 117 3 2 2" xfId="14831" xr:uid="{ED953CF7-D8B5-415D-88FB-941849C4F9CC}"/>
    <cellStyle name="Separador de milhares 117 4" xfId="3595" xr:uid="{7B83AF90-8366-4427-BEB8-6AB14465FB28}"/>
    <cellStyle name="Separador de milhares 117 4 2" xfId="7641" xr:uid="{CBE2BAD8-13C8-4DE3-8BD1-3D15E882346C}"/>
    <cellStyle name="Separador de milhares 117 4 2 2" xfId="14349" xr:uid="{F7B28A2D-8801-42C5-8506-ED3D5C89304B}"/>
    <cellStyle name="Separador de milhares 118" xfId="1493" xr:uid="{89D7C213-47A0-4BAA-BF03-B8ABDB50F859}"/>
    <cellStyle name="Separador de milhares 118 2" xfId="1494" xr:uid="{F2C7B4A3-9820-4ADD-AF41-D21C3AD61884}"/>
    <cellStyle name="Separador de milhares 118 2 2" xfId="4511" xr:uid="{C7A5714F-822C-44A8-8901-1CA0BA05F84C}"/>
    <cellStyle name="Separador de milhares 118 2 2 2" xfId="8126" xr:uid="{23805B94-11ED-4566-87BA-0341147C9400}"/>
    <cellStyle name="Separador de milhares 118 2 2 2 2" xfId="14834" xr:uid="{3362BF92-1396-407C-91BE-E8BDF12F8810}"/>
    <cellStyle name="Separador de milhares 118 2 2 3" xfId="11429" xr:uid="{6358242E-83C9-4532-A5B2-9EF61CBDAE97}"/>
    <cellStyle name="Separador de milhares 118 2 3" xfId="3598" xr:uid="{A9A09A6A-5F2C-4529-AFDB-41D0E28D5CBC}"/>
    <cellStyle name="Separador de milhares 118 2 3 2" xfId="7644" xr:uid="{0DC9CA0D-DC75-43DA-B9DF-D732A0FB838B}"/>
    <cellStyle name="Separador de milhares 118 2 3 2 2" xfId="14352" xr:uid="{A9119931-B5F8-4C69-85F0-F4C725CCDCD1}"/>
    <cellStyle name="Separador de milhares 118 2 3 3" xfId="11049" xr:uid="{615CDF97-BF93-4277-B823-8E3E50A29157}"/>
    <cellStyle name="Separador de milhares 118 2 4" xfId="6486" xr:uid="{D1A5B91C-F4F4-4CA5-9408-9D53C725B7DE}"/>
    <cellStyle name="Separador de milhares 118 2 4 2" xfId="13194" xr:uid="{01CA2719-30C7-4B00-9502-6E7DA8A8FE92}"/>
    <cellStyle name="Separador de milhares 118 2 5" xfId="9806" xr:uid="{F1DB9F22-1D54-4B56-B659-041855A313E5}"/>
    <cellStyle name="Separador de milhares 118 3" xfId="4510" xr:uid="{058E2939-6142-43FD-B21F-2934BB89984E}"/>
    <cellStyle name="Separador de milhares 118 3 2" xfId="8125" xr:uid="{0679AB4C-9D76-4B1E-9896-4B0ECE8FE030}"/>
    <cellStyle name="Separador de milhares 118 3 2 2" xfId="14833" xr:uid="{31FD76CC-BE66-48C5-8F46-2B92DDCAB89A}"/>
    <cellStyle name="Separador de milhares 118 4" xfId="3597" xr:uid="{F716EF0D-EA9B-4F66-8ECD-5B323E0C429D}"/>
    <cellStyle name="Separador de milhares 118 4 2" xfId="7643" xr:uid="{BB8D1AFA-F859-4E37-8DDC-0A8983B25230}"/>
    <cellStyle name="Separador de milhares 118 4 2 2" xfId="14351" xr:uid="{D499E1DE-C931-4D45-A8E1-2C7CC1E037F0}"/>
    <cellStyle name="Separador de milhares 119" xfId="1495" xr:uid="{3CAE663B-6C69-4888-8222-0F7FDE23D06C}"/>
    <cellStyle name="Separador de milhares 119 2" xfId="1496" xr:uid="{DF6174B1-E759-472F-A1F2-F9DFBD23FB86}"/>
    <cellStyle name="Separador de milhares 119 2 2" xfId="4513" xr:uid="{83C87F2E-4D77-4563-A2E3-F229DBC1E16B}"/>
    <cellStyle name="Separador de milhares 119 2 2 2" xfId="8128" xr:uid="{205C5AAA-4E70-4303-B4DA-7AF221A7F27F}"/>
    <cellStyle name="Separador de milhares 119 2 2 2 2" xfId="14836" xr:uid="{E57DC48C-8D74-43E6-BFF1-FCA6F7B062F8}"/>
    <cellStyle name="Separador de milhares 119 2 2 3" xfId="11430" xr:uid="{E50682ED-797B-43A4-AB01-0A5D3889D01F}"/>
    <cellStyle name="Separador de milhares 119 2 3" xfId="3600" xr:uid="{A54E4C38-9809-4F36-9D22-8C3EDC58B364}"/>
    <cellStyle name="Separador de milhares 119 2 3 2" xfId="7646" xr:uid="{08D4AA1D-8E78-405D-B95D-8A7D41AD6C99}"/>
    <cellStyle name="Separador de milhares 119 2 3 2 2" xfId="14354" xr:uid="{690A7D52-1214-4A11-9D7A-358FEEF7C38A}"/>
    <cellStyle name="Separador de milhares 119 2 3 3" xfId="11050" xr:uid="{69B8AA69-8150-4097-AF5D-75ACE9E8F0C3}"/>
    <cellStyle name="Separador de milhares 119 2 4" xfId="6487" xr:uid="{553228E7-91E6-4735-A65D-51856FD2AD99}"/>
    <cellStyle name="Separador de milhares 119 2 4 2" xfId="13195" xr:uid="{A035D1E2-A9A0-483F-B5F3-0AC82306FBBD}"/>
    <cellStyle name="Separador de milhares 119 2 5" xfId="9807" xr:uid="{0E96A3AC-ABBF-425B-B378-313977189F10}"/>
    <cellStyle name="Separador de milhares 119 3" xfId="4512" xr:uid="{F70D3823-3A60-40AC-822E-46534E6B57C6}"/>
    <cellStyle name="Separador de milhares 119 3 2" xfId="8127" xr:uid="{B2A894D5-2A77-469B-9D97-4F15A59AFF2C}"/>
    <cellStyle name="Separador de milhares 119 3 2 2" xfId="14835" xr:uid="{198712F8-533A-4B0C-BB84-910551222AAF}"/>
    <cellStyle name="Separador de milhares 119 4" xfId="3599" xr:uid="{FA0EB69F-5967-4F05-A9C4-05676167BBA9}"/>
    <cellStyle name="Separador de milhares 119 4 2" xfId="7645" xr:uid="{653F5DA0-95EE-4081-89F8-3F9D629E6AE5}"/>
    <cellStyle name="Separador de milhares 119 4 2 2" xfId="14353" xr:uid="{BDE06928-86D5-4766-812F-667D2582A868}"/>
    <cellStyle name="Separador de milhares 12" xfId="109" xr:uid="{CBBAA39B-E0B9-441A-9889-5CA067E9D265}"/>
    <cellStyle name="Separador de milhares 12 2" xfId="1497" xr:uid="{521656E4-5AD9-43AA-9E92-1D7FE2DD0A68}"/>
    <cellStyle name="Separador de milhares 12 2 2" xfId="1498" xr:uid="{B15BB8BD-270F-459D-B580-54D626EEE325}"/>
    <cellStyle name="Separador de milhares 12 2 2 2" xfId="4515" xr:uid="{BD36816D-1057-4A14-8030-44F88AA91970}"/>
    <cellStyle name="Separador de milhares 12 2 2 2 2" xfId="8130" xr:uid="{B14E4C58-20E8-4AC4-9146-A065C1CFDCA4}"/>
    <cellStyle name="Separador de milhares 12 2 2 2 2 2" xfId="14838" xr:uid="{18656B87-F365-4AEA-821F-8062312924E5}"/>
    <cellStyle name="Separador de milhares 12 2 2 2 3" xfId="11431" xr:uid="{30BD5C77-BCDC-4835-993A-4C795F4D77CC}"/>
    <cellStyle name="Separador de milhares 12 2 2 3" xfId="3602" xr:uid="{4A322382-08CF-4DB8-B640-8F273A53AE05}"/>
    <cellStyle name="Separador de milhares 12 2 2 3 2" xfId="7648" xr:uid="{F88FBDC8-00CF-4575-AB61-53F281408302}"/>
    <cellStyle name="Separador de milhares 12 2 2 3 2 2" xfId="14356" xr:uid="{7CCBB81C-67DC-492E-9B4F-3200E76896E3}"/>
    <cellStyle name="Separador de milhares 12 2 2 3 3" xfId="11051" xr:uid="{3812860C-E8D3-4B15-BE23-FDABE4C78661}"/>
    <cellStyle name="Separador de milhares 12 2 2 4" xfId="6488" xr:uid="{BFCB0888-87A6-499B-9F77-49EC8949E326}"/>
    <cellStyle name="Separador de milhares 12 2 2 4 2" xfId="13196" xr:uid="{C6E01636-1085-42AF-9A02-6E8D347DFDE4}"/>
    <cellStyle name="Separador de milhares 12 2 2 5" xfId="9808" xr:uid="{BC07F542-5A04-462B-9BEC-D8076BB09164}"/>
    <cellStyle name="Separador de milhares 12 2 3" xfId="4514" xr:uid="{CCCF9A44-2218-4438-8554-4D147C2222EA}"/>
    <cellStyle name="Separador de milhares 12 2 3 2" xfId="8129" xr:uid="{C15AA635-E961-4CAD-A671-BE12F1F20244}"/>
    <cellStyle name="Separador de milhares 12 2 3 2 2" xfId="14837" xr:uid="{55B985C2-0398-4066-8EFC-33419DC16E2A}"/>
    <cellStyle name="Separador de milhares 12 2 4" xfId="3601" xr:uid="{E61A0E87-FA92-4DCC-9A71-2AF89E1FE3D2}"/>
    <cellStyle name="Separador de milhares 12 2 4 2" xfId="7647" xr:uid="{34C8F82A-8507-4D52-8E38-D79F2F5627B5}"/>
    <cellStyle name="Separador de milhares 12 2 4 2 2" xfId="14355" xr:uid="{7EA8967A-FBFF-4D38-A6BF-B98D3C484905}"/>
    <cellStyle name="Separador de milhares 12 3" xfId="1499" xr:uid="{B190934A-0A9B-46C6-A70A-BE18D5DD22D5}"/>
    <cellStyle name="Separador de milhares 12 3 2" xfId="4516" xr:uid="{889B55CB-7296-4FAC-9DCF-DFD9F351DBE1}"/>
    <cellStyle name="Separador de milhares 12 3 2 2" xfId="8131" xr:uid="{84BD033F-598D-4206-AE99-D39146B2D147}"/>
    <cellStyle name="Separador de milhares 12 3 2 2 2" xfId="14839" xr:uid="{2ADFC182-5D6E-41F5-AD0F-423B3FF909F8}"/>
    <cellStyle name="Separador de milhares 12 3 2 3" xfId="11432" xr:uid="{E0B190E0-2F6E-4376-8996-23022180811C}"/>
    <cellStyle name="Separador de milhares 12 3 3" xfId="3603" xr:uid="{C733F07A-0E3C-4836-A861-C51DE594EE9D}"/>
    <cellStyle name="Separador de milhares 12 3 3 2" xfId="7649" xr:uid="{98F1B7A8-E8B3-420D-9C02-A6AEB647D18E}"/>
    <cellStyle name="Separador de milhares 12 3 3 2 2" xfId="14357" xr:uid="{FA2CCB01-7D00-44CF-A988-AA933A601FB9}"/>
    <cellStyle name="Separador de milhares 12 3 3 3" xfId="11052" xr:uid="{77795C9F-44AF-49F6-8ED7-5D92CA80061B}"/>
    <cellStyle name="Separador de milhares 12 3 4" xfId="6489" xr:uid="{C0451093-2829-4227-90F5-04BC0BC2358D}"/>
    <cellStyle name="Separador de milhares 12 3 4 2" xfId="13197" xr:uid="{DF051A01-DCAA-4C34-9F6C-2F67BE4B55A4}"/>
    <cellStyle name="Separador de milhares 12 3 5" xfId="9809" xr:uid="{A50A6201-B9E8-4009-8B3D-92311338C750}"/>
    <cellStyle name="Separador de milhares 12 4" xfId="3174" xr:uid="{B5B3452F-59E3-4B27-B681-DF6959B7C16D}"/>
    <cellStyle name="Separador de milhares 12 4 2" xfId="7560" xr:uid="{C8713CE4-CEE1-4118-BC3D-CEFE3D6E125C}"/>
    <cellStyle name="Separador de milhares 12 4 2 2" xfId="14268" xr:uid="{7CA5A453-CE93-44B9-98BD-B9E2909E6E24}"/>
    <cellStyle name="Separador de milhares 120" xfId="1500" xr:uid="{515EEA14-3176-46C7-8DD1-7A382008C82C}"/>
    <cellStyle name="Separador de milhares 120 2" xfId="1501" xr:uid="{CDA06958-3360-417D-B346-7A483C261CCB}"/>
    <cellStyle name="Separador de milhares 120 2 2" xfId="4518" xr:uid="{04220FEB-8452-4F29-B626-FAD73FC7D413}"/>
    <cellStyle name="Separador de milhares 120 2 2 2" xfId="8133" xr:uid="{80DA9B62-719B-49DA-ADD8-1F515277E9D7}"/>
    <cellStyle name="Separador de milhares 120 2 2 2 2" xfId="14841" xr:uid="{DA13D376-9D57-4F2B-96D2-C66A5E29A783}"/>
    <cellStyle name="Separador de milhares 120 2 2 3" xfId="11433" xr:uid="{CF2765C4-81D4-46D6-9D6E-93555B689370}"/>
    <cellStyle name="Separador de milhares 120 2 3" xfId="3605" xr:uid="{53E09DE0-1FE2-499E-8428-7B65C0E0B632}"/>
    <cellStyle name="Separador de milhares 120 2 3 2" xfId="7651" xr:uid="{B3826292-275F-4C9F-B752-E58B13BE5B61}"/>
    <cellStyle name="Separador de milhares 120 2 3 2 2" xfId="14359" xr:uid="{1B2A50A1-8E9B-4A71-BD1F-9B90ED80D818}"/>
    <cellStyle name="Separador de milhares 120 2 3 3" xfId="11053" xr:uid="{893D8CE4-6F7F-42D7-9DF7-1DDA84A769FE}"/>
    <cellStyle name="Separador de milhares 120 2 4" xfId="6490" xr:uid="{2CECDF22-22D8-4911-BE17-707D63370F2A}"/>
    <cellStyle name="Separador de milhares 120 2 4 2" xfId="13198" xr:uid="{D744E744-AA5E-453C-AD2D-B44266E5B5AE}"/>
    <cellStyle name="Separador de milhares 120 2 5" xfId="9810" xr:uid="{E5D5549B-56A1-4269-A677-7E6E550B01D8}"/>
    <cellStyle name="Separador de milhares 120 3" xfId="4517" xr:uid="{93CCFB90-6C76-4540-A444-AE5CD3A07D37}"/>
    <cellStyle name="Separador de milhares 120 3 2" xfId="8132" xr:uid="{31EC3D2A-A8A6-41FA-8166-3C10EC8A54D1}"/>
    <cellStyle name="Separador de milhares 120 3 2 2" xfId="14840" xr:uid="{75E07998-5429-4A20-BFB7-B0E5432563E7}"/>
    <cellStyle name="Separador de milhares 120 4" xfId="3604" xr:uid="{1AE8C81D-1F36-41EF-AAF9-C47B34544B76}"/>
    <cellStyle name="Separador de milhares 120 4 2" xfId="7650" xr:uid="{3BC8A6E5-823E-4C81-9FC8-850F977F61DF}"/>
    <cellStyle name="Separador de milhares 120 4 2 2" xfId="14358" xr:uid="{133E5E1F-94DA-4652-86FE-434F9FD236B6}"/>
    <cellStyle name="Separador de milhares 121" xfId="1502" xr:uid="{D766C52A-7C77-4214-A53E-5FCE075123B6}"/>
    <cellStyle name="Separador de milhares 121 2" xfId="1503" xr:uid="{14011EF5-DDA0-45D3-973D-AF22EB94C1DC}"/>
    <cellStyle name="Separador de milhares 121 2 2" xfId="4520" xr:uid="{60235F98-05EA-4D0A-85E7-DF96134DBDB3}"/>
    <cellStyle name="Separador de milhares 121 2 2 2" xfId="8135" xr:uid="{C9F072E7-8836-445E-957E-F0D7D316B7C7}"/>
    <cellStyle name="Separador de milhares 121 2 2 2 2" xfId="14843" xr:uid="{288072CC-00A1-440F-8BA2-057C45D41751}"/>
    <cellStyle name="Separador de milhares 121 2 2 3" xfId="11434" xr:uid="{7895ACE4-8143-41D3-84FD-95F28AF0A8E0}"/>
    <cellStyle name="Separador de milhares 121 2 3" xfId="3607" xr:uid="{2C6990D7-DA85-4108-AA8E-341DA6EB3730}"/>
    <cellStyle name="Separador de milhares 121 2 3 2" xfId="7653" xr:uid="{8229242E-D925-41FE-BD54-D6157315F5BD}"/>
    <cellStyle name="Separador de milhares 121 2 3 2 2" xfId="14361" xr:uid="{EB244968-8C65-4BA3-8E07-2C01ED7E3D74}"/>
    <cellStyle name="Separador de milhares 121 2 3 3" xfId="11054" xr:uid="{D59B4A57-FF8A-4C4B-9B6E-37E1FC8B0467}"/>
    <cellStyle name="Separador de milhares 121 2 4" xfId="6491" xr:uid="{E59EDFFF-4D73-4F1A-9BD4-80A7DF670FE9}"/>
    <cellStyle name="Separador de milhares 121 2 4 2" xfId="13199" xr:uid="{BC209A0C-9DC3-417E-AE26-7D83B925E3DA}"/>
    <cellStyle name="Separador de milhares 121 2 5" xfId="9811" xr:uid="{73A41FC5-53C5-48DE-9064-D2C84AC44FB5}"/>
    <cellStyle name="Separador de milhares 121 3" xfId="4519" xr:uid="{3CAA01D6-0B0E-46D9-B627-F7794BEA4A31}"/>
    <cellStyle name="Separador de milhares 121 3 2" xfId="8134" xr:uid="{4D1E347E-6F97-47AE-9E31-EA776C30E2FF}"/>
    <cellStyle name="Separador de milhares 121 3 2 2" xfId="14842" xr:uid="{8ACEC8B1-42B7-4C56-A503-984C64B1406F}"/>
    <cellStyle name="Separador de milhares 121 4" xfId="3606" xr:uid="{9B40CE35-E971-4422-884C-E601F8C92ED1}"/>
    <cellStyle name="Separador de milhares 121 4 2" xfId="7652" xr:uid="{0E62D82B-98C8-4505-A31E-C0FFA561292F}"/>
    <cellStyle name="Separador de milhares 121 4 2 2" xfId="14360" xr:uid="{1FDE23A4-B045-44AD-A332-327E739E7F71}"/>
    <cellStyle name="Separador de milhares 122" xfId="1504" xr:uid="{3E403712-124C-4C29-9F73-17E1477BD74E}"/>
    <cellStyle name="Separador de milhares 122 2" xfId="1505" xr:uid="{899CACDD-550F-411B-8883-B537A55FFA17}"/>
    <cellStyle name="Separador de milhares 122 2 2" xfId="4522" xr:uid="{009B7329-3F0F-41B1-AC81-861B421D1EA4}"/>
    <cellStyle name="Separador de milhares 122 2 2 2" xfId="8137" xr:uid="{ADD66B32-3097-460A-B201-594D6C85CDA4}"/>
    <cellStyle name="Separador de milhares 122 2 2 2 2" xfId="14845" xr:uid="{ED831150-F08C-48E7-8770-9A72E4AB23E9}"/>
    <cellStyle name="Separador de milhares 122 2 2 3" xfId="11435" xr:uid="{26725290-A5CF-43A3-84DF-58ABEBDC1D43}"/>
    <cellStyle name="Separador de milhares 122 2 3" xfId="3609" xr:uid="{2245D6CD-F817-48F8-ACBA-4A182629A702}"/>
    <cellStyle name="Separador de milhares 122 2 3 2" xfId="7655" xr:uid="{9DFADDED-B99F-4F4A-886F-14A27C7F7DC4}"/>
    <cellStyle name="Separador de milhares 122 2 3 2 2" xfId="14363" xr:uid="{5A49AB71-EB5B-4AD4-8A8B-7AE7BACFF2AF}"/>
    <cellStyle name="Separador de milhares 122 2 3 3" xfId="11055" xr:uid="{B9DEBFBC-EE01-4AB5-9E36-4F03ACF5CF56}"/>
    <cellStyle name="Separador de milhares 122 2 4" xfId="6492" xr:uid="{5AAEB856-2FC6-466D-AECF-BDDF00F3BBCF}"/>
    <cellStyle name="Separador de milhares 122 2 4 2" xfId="13200" xr:uid="{EB95112F-118F-438B-BF74-4752FC0607A6}"/>
    <cellStyle name="Separador de milhares 122 2 5" xfId="9812" xr:uid="{09722741-AD4C-4EF4-9648-56E779280439}"/>
    <cellStyle name="Separador de milhares 122 3" xfId="4521" xr:uid="{9F2F3A65-5B52-4D87-8472-E22AAEF8D516}"/>
    <cellStyle name="Separador de milhares 122 3 2" xfId="8136" xr:uid="{38EF4B92-08CB-42D4-8615-4A478A33B30B}"/>
    <cellStyle name="Separador de milhares 122 3 2 2" xfId="14844" xr:uid="{58A07793-7FF8-4670-8646-4AF6E860A289}"/>
    <cellStyle name="Separador de milhares 122 4" xfId="3608" xr:uid="{A4FBD303-3B63-4F95-90C7-8FBA2418EF79}"/>
    <cellStyle name="Separador de milhares 122 4 2" xfId="7654" xr:uid="{56FD2E0D-F6F1-49FF-8502-E27E653FAE6E}"/>
    <cellStyle name="Separador de milhares 122 4 2 2" xfId="14362" xr:uid="{5907B4F0-0B60-47A9-9E69-F559D91EB4F1}"/>
    <cellStyle name="Separador de milhares 123" xfId="1506" xr:uid="{E4E4C59B-2313-40A0-A9F2-DC5D64000B05}"/>
    <cellStyle name="Separador de milhares 123 2" xfId="1507" xr:uid="{C596365D-DA63-45A8-B2D9-4BBE06C0A256}"/>
    <cellStyle name="Separador de milhares 123 2 2" xfId="4524" xr:uid="{41AC6065-36FA-4C1A-B049-753E353C1A58}"/>
    <cellStyle name="Separador de milhares 123 2 2 2" xfId="8139" xr:uid="{36A0EB9A-25D4-41D4-B519-1A4D371D9D35}"/>
    <cellStyle name="Separador de milhares 123 2 2 2 2" xfId="14847" xr:uid="{0AFC18CC-3E0D-47B2-BB47-EC4E31219C2F}"/>
    <cellStyle name="Separador de milhares 123 2 2 3" xfId="11436" xr:uid="{DFBE6949-35F2-4718-A157-DCAA66C958EE}"/>
    <cellStyle name="Separador de milhares 123 2 3" xfId="3611" xr:uid="{8002ED57-2781-4BFD-BCC8-1E937A6C07AB}"/>
    <cellStyle name="Separador de milhares 123 2 3 2" xfId="7657" xr:uid="{C1F7AF3C-8E97-4D0D-B7F3-6751E3BAC334}"/>
    <cellStyle name="Separador de milhares 123 2 3 2 2" xfId="14365" xr:uid="{ED93D43D-882A-43E8-A28A-B2BF0FCFAFE8}"/>
    <cellStyle name="Separador de milhares 123 2 3 3" xfId="11056" xr:uid="{89E04A82-8AE8-493D-9BC2-0A9D89FC80CE}"/>
    <cellStyle name="Separador de milhares 123 2 4" xfId="6493" xr:uid="{3E15532F-523E-4EE0-B65B-72F6E2BA3420}"/>
    <cellStyle name="Separador de milhares 123 2 4 2" xfId="13201" xr:uid="{58505315-5CFB-4890-89C5-4431EBB673C2}"/>
    <cellStyle name="Separador de milhares 123 2 5" xfId="9813" xr:uid="{3CF954A9-7641-4440-A688-390EEBA19722}"/>
    <cellStyle name="Separador de milhares 123 3" xfId="4523" xr:uid="{7784E51A-2D00-463D-899B-7C96D19A4555}"/>
    <cellStyle name="Separador de milhares 123 3 2" xfId="8138" xr:uid="{743C7099-CE26-47E7-92E6-1B8036390416}"/>
    <cellStyle name="Separador de milhares 123 3 2 2" xfId="14846" xr:uid="{C27E3FFB-0CCF-4010-B8F5-713F86532C3D}"/>
    <cellStyle name="Separador de milhares 123 4" xfId="3610" xr:uid="{98986624-2CF4-49BE-A18A-24A00CAC9BF6}"/>
    <cellStyle name="Separador de milhares 123 4 2" xfId="7656" xr:uid="{44303465-5664-4CEA-911B-C1A6F6A5EBE0}"/>
    <cellStyle name="Separador de milhares 123 4 2 2" xfId="14364" xr:uid="{089F7E17-7E30-43E6-BAA6-7ECF858345AE}"/>
    <cellStyle name="Separador de milhares 124" xfId="1508" xr:uid="{6042CC1B-A66E-4E25-BF10-977F631EB0A8}"/>
    <cellStyle name="Separador de milhares 124 2" xfId="1509" xr:uid="{958BBD5F-4DA3-4A77-B0CE-DE19E3B7BF9E}"/>
    <cellStyle name="Separador de milhares 124 2 2" xfId="4526" xr:uid="{66219D89-36C6-43D2-9F89-C59D015CDC5D}"/>
    <cellStyle name="Separador de milhares 124 2 2 2" xfId="8141" xr:uid="{DD4F7548-9507-4BB6-A104-725DE10F8A95}"/>
    <cellStyle name="Separador de milhares 124 2 2 2 2" xfId="14849" xr:uid="{E9F3CF5D-E673-4B65-A094-DC007B89CB76}"/>
    <cellStyle name="Separador de milhares 124 2 2 3" xfId="11437" xr:uid="{5B225732-2AA6-4C14-9B9B-A23D02679104}"/>
    <cellStyle name="Separador de milhares 124 2 3" xfId="3613" xr:uid="{4E671BC8-2D6A-4039-8468-CD0CD6EE9402}"/>
    <cellStyle name="Separador de milhares 124 2 3 2" xfId="7659" xr:uid="{FD421E84-8A3F-416D-9378-CD79DDD79BF5}"/>
    <cellStyle name="Separador de milhares 124 2 3 2 2" xfId="14367" xr:uid="{72FF732A-0E91-4C95-BA7E-19DA43D712EB}"/>
    <cellStyle name="Separador de milhares 124 2 3 3" xfId="11057" xr:uid="{569E769C-A2EB-4C77-A7FC-4A50FC35A27A}"/>
    <cellStyle name="Separador de milhares 124 2 4" xfId="6494" xr:uid="{CEE63B0C-6FDB-4124-A8F7-49F8E58FE115}"/>
    <cellStyle name="Separador de milhares 124 2 4 2" xfId="13202" xr:uid="{56ADFBCC-F4BE-449B-9EFD-F2B90525D54B}"/>
    <cellStyle name="Separador de milhares 124 2 5" xfId="9814" xr:uid="{D63F2E22-8136-4CA0-8051-5B62D65C1A13}"/>
    <cellStyle name="Separador de milhares 124 3" xfId="4525" xr:uid="{FE9BB4B9-C9EA-4827-9F6D-6D9745062EB2}"/>
    <cellStyle name="Separador de milhares 124 3 2" xfId="8140" xr:uid="{C907475D-8721-4452-A7CB-2BEF45D5E0AE}"/>
    <cellStyle name="Separador de milhares 124 3 2 2" xfId="14848" xr:uid="{526E5059-516E-4579-81CF-EB5841C63E5E}"/>
    <cellStyle name="Separador de milhares 124 4" xfId="3612" xr:uid="{A913881F-3C0C-46A8-8EEB-7D707E52DFD4}"/>
    <cellStyle name="Separador de milhares 124 4 2" xfId="7658" xr:uid="{39037EAC-7C67-4263-9A52-4457B86C3D88}"/>
    <cellStyle name="Separador de milhares 124 4 2 2" xfId="14366" xr:uid="{A4A0C9CD-3695-4840-9775-F226C1DE2C49}"/>
    <cellStyle name="Separador de milhares 125" xfId="1510" xr:uid="{B5B659C8-B0B0-49B6-82AE-AD2A6361C2CB}"/>
    <cellStyle name="Separador de milhares 125 2" xfId="1511" xr:uid="{AC01CF94-9573-420B-8CC3-69C46D745C27}"/>
    <cellStyle name="Separador de milhares 125 2 2" xfId="4528" xr:uid="{F2D4EBDB-8806-448E-8123-B37A9896CB45}"/>
    <cellStyle name="Separador de milhares 125 2 2 2" xfId="8143" xr:uid="{2C601648-D284-400E-80D2-3913E28BA659}"/>
    <cellStyle name="Separador de milhares 125 2 2 2 2" xfId="14851" xr:uid="{AC7E2C9A-F079-47FB-9E1F-DA0BF90AF1CC}"/>
    <cellStyle name="Separador de milhares 125 2 2 3" xfId="11438" xr:uid="{37579FCF-5581-43D5-AA33-2F5414B7C2EF}"/>
    <cellStyle name="Separador de milhares 125 2 3" xfId="3615" xr:uid="{0CB62A0D-C937-4930-B0F0-02C022F13B84}"/>
    <cellStyle name="Separador de milhares 125 2 3 2" xfId="7661" xr:uid="{AD052A1C-4501-4F6C-ABD0-95F74F38122C}"/>
    <cellStyle name="Separador de milhares 125 2 3 2 2" xfId="14369" xr:uid="{548431B3-724E-4B11-AB42-976EF9D8CA85}"/>
    <cellStyle name="Separador de milhares 125 2 3 3" xfId="11058" xr:uid="{B38EC546-27F6-467B-A982-A76908B901ED}"/>
    <cellStyle name="Separador de milhares 125 2 4" xfId="6495" xr:uid="{9B0F5980-2921-4A4F-817B-B9C2B8D1C5D7}"/>
    <cellStyle name="Separador de milhares 125 2 4 2" xfId="13203" xr:uid="{563D5934-13E3-43B3-A9F2-579EF771C088}"/>
    <cellStyle name="Separador de milhares 125 2 5" xfId="9815" xr:uid="{E578FCA4-530B-4890-9BB8-2313BA3E9AE8}"/>
    <cellStyle name="Separador de milhares 125 3" xfId="4527" xr:uid="{38DBE46A-27BA-47AF-AEE2-68CAA3487415}"/>
    <cellStyle name="Separador de milhares 125 3 2" xfId="8142" xr:uid="{AB052935-E677-48E1-8A66-AAB5482B16DA}"/>
    <cellStyle name="Separador de milhares 125 3 2 2" xfId="14850" xr:uid="{DD885EB5-2CA6-4203-A510-18138B977A3A}"/>
    <cellStyle name="Separador de milhares 125 4" xfId="3614" xr:uid="{E570E369-13CF-4BE2-B166-ACE7BD12E9F3}"/>
    <cellStyle name="Separador de milhares 125 4 2" xfId="7660" xr:uid="{15AEC0D8-086F-49D7-AF08-047D71B13A18}"/>
    <cellStyle name="Separador de milhares 125 4 2 2" xfId="14368" xr:uid="{F2CF4580-7060-4E47-8218-C196BBC4FF00}"/>
    <cellStyle name="Separador de milhares 126" xfId="1512" xr:uid="{50A6A4BB-3864-466B-BD77-F403ED5734FA}"/>
    <cellStyle name="Separador de milhares 126 2" xfId="1513" xr:uid="{3176AADA-EC00-484A-84F9-FAC84CE4817B}"/>
    <cellStyle name="Separador de milhares 126 2 2" xfId="4530" xr:uid="{02FC9FED-9E45-4E92-8D92-8A6629EEA53B}"/>
    <cellStyle name="Separador de milhares 126 2 2 2" xfId="8145" xr:uid="{99FE9456-C9CD-45CE-8B93-126A34485998}"/>
    <cellStyle name="Separador de milhares 126 2 2 2 2" xfId="14853" xr:uid="{7D4E4C86-C798-4D4C-940B-3A46E0E2EE1A}"/>
    <cellStyle name="Separador de milhares 126 2 2 3" xfId="11439" xr:uid="{8F85C68A-43D9-49A3-8A75-A0FD1DEB6AF1}"/>
    <cellStyle name="Separador de milhares 126 2 3" xfId="3617" xr:uid="{8F3CE981-AC04-4A49-B260-0253731D8BF1}"/>
    <cellStyle name="Separador de milhares 126 2 3 2" xfId="7663" xr:uid="{3030BF91-E026-4F48-8C2C-36FF7BEA97CE}"/>
    <cellStyle name="Separador de milhares 126 2 3 2 2" xfId="14371" xr:uid="{64FC639A-FCFE-4018-A2AC-B7C8EB458BEC}"/>
    <cellStyle name="Separador de milhares 126 2 3 3" xfId="11059" xr:uid="{BFC530BE-1FE6-4747-A8C2-7ECC89CC14D9}"/>
    <cellStyle name="Separador de milhares 126 2 4" xfId="6496" xr:uid="{1473DE50-32A2-45CF-93BD-DD6ADE0C5DDD}"/>
    <cellStyle name="Separador de milhares 126 2 4 2" xfId="13204" xr:uid="{FEC06C25-489F-473C-92B1-D69CE4BE2486}"/>
    <cellStyle name="Separador de milhares 126 2 5" xfId="9816" xr:uid="{C3528DD6-C202-40EB-B1F7-48F293704A52}"/>
    <cellStyle name="Separador de milhares 126 3" xfId="4529" xr:uid="{BC06F3FF-CDEC-4CC6-952C-72871BC5809E}"/>
    <cellStyle name="Separador de milhares 126 3 2" xfId="8144" xr:uid="{90FD8232-AE4C-46FD-810D-87ADE20010B4}"/>
    <cellStyle name="Separador de milhares 126 3 2 2" xfId="14852" xr:uid="{00979696-9D9C-4758-BC27-393692BEFEA0}"/>
    <cellStyle name="Separador de milhares 126 4" xfId="3616" xr:uid="{76EB402F-5242-4B99-9C39-3494706A3B1E}"/>
    <cellStyle name="Separador de milhares 126 4 2" xfId="7662" xr:uid="{57BD2E37-734A-46D8-B0FA-BC4099E82E57}"/>
    <cellStyle name="Separador de milhares 126 4 2 2" xfId="14370" xr:uid="{C6FCC1E5-A2C0-4038-9508-9BCEFB1F9B12}"/>
    <cellStyle name="Separador de milhares 127" xfId="1514" xr:uid="{02863262-16D4-4667-9C86-EA526BB79B09}"/>
    <cellStyle name="Separador de milhares 127 2" xfId="1515" xr:uid="{F1FE0011-3544-4E70-AACF-16EE5384928B}"/>
    <cellStyle name="Separador de milhares 127 2 2" xfId="4532" xr:uid="{49BD5855-8AA5-4791-9270-E9C5AA05FAC9}"/>
    <cellStyle name="Separador de milhares 127 2 2 2" xfId="8147" xr:uid="{88090B64-A87A-4B26-AFB2-885F050BF375}"/>
    <cellStyle name="Separador de milhares 127 2 2 2 2" xfId="14855" xr:uid="{5CCD43C0-9CED-45D2-A69A-B10930DAE3BA}"/>
    <cellStyle name="Separador de milhares 127 2 2 3" xfId="11440" xr:uid="{0171BB01-9E65-48C3-9D7D-5FD01941420B}"/>
    <cellStyle name="Separador de milhares 127 2 3" xfId="3619" xr:uid="{60AA40D7-D3ED-442D-8613-11AEC626C314}"/>
    <cellStyle name="Separador de milhares 127 2 3 2" xfId="7665" xr:uid="{753166DD-188A-46E4-9EBA-596E999893A3}"/>
    <cellStyle name="Separador de milhares 127 2 3 2 2" xfId="14373" xr:uid="{AAC985BD-3C90-4B39-9E7F-1FB9F6D4CED4}"/>
    <cellStyle name="Separador de milhares 127 2 3 3" xfId="11060" xr:uid="{86F25A69-1BCC-46FD-A39C-56E47E1D63F2}"/>
    <cellStyle name="Separador de milhares 127 2 4" xfId="6497" xr:uid="{7CA2F1E9-23EF-4EFD-A6EE-EF6473BD93A3}"/>
    <cellStyle name="Separador de milhares 127 2 4 2" xfId="13205" xr:uid="{58D3D4D4-8ED7-4B99-A56A-EFDAECB2D593}"/>
    <cellStyle name="Separador de milhares 127 2 5" xfId="9817" xr:uid="{25FFFE04-B70C-4536-8C94-519B24A7F2B0}"/>
    <cellStyle name="Separador de milhares 127 3" xfId="4531" xr:uid="{AC2B3421-C02B-4FB1-9014-5A7604E54FAC}"/>
    <cellStyle name="Separador de milhares 127 3 2" xfId="8146" xr:uid="{6AD1B656-91DD-4C74-BD9D-71A293BFD4AC}"/>
    <cellStyle name="Separador de milhares 127 3 2 2" xfId="14854" xr:uid="{90B2A04E-8C97-46D8-BC20-8B3D8B08A948}"/>
    <cellStyle name="Separador de milhares 127 4" xfId="3618" xr:uid="{726BF3B5-3A03-4804-B9E2-BE045AFF96E6}"/>
    <cellStyle name="Separador de milhares 127 4 2" xfId="7664" xr:uid="{60FEC7D8-0C75-4CDA-AAAC-31FD42C3ACCC}"/>
    <cellStyle name="Separador de milhares 127 4 2 2" xfId="14372" xr:uid="{105C1DEF-4E4F-4B2A-AE44-3EE0EC8BA280}"/>
    <cellStyle name="Separador de milhares 128" xfId="1516" xr:uid="{21C91FD0-5E9A-430A-A3EE-178CDB804A05}"/>
    <cellStyle name="Separador de milhares 128 2" xfId="1517" xr:uid="{58C459C8-018D-4322-B810-CCC8D91AAC11}"/>
    <cellStyle name="Separador de milhares 128 2 2" xfId="4534" xr:uid="{6E429CFE-E2EB-4624-B88D-A9EE70C83399}"/>
    <cellStyle name="Separador de milhares 128 2 2 2" xfId="8149" xr:uid="{2678E0A1-D28C-4DF0-AB3E-4A590E7363F8}"/>
    <cellStyle name="Separador de milhares 128 2 2 2 2" xfId="14857" xr:uid="{B53D8D7E-1A03-4951-B298-F46FE816595A}"/>
    <cellStyle name="Separador de milhares 128 2 2 3" xfId="11441" xr:uid="{D6119D63-41E8-4A84-9314-2A4921440E64}"/>
    <cellStyle name="Separador de milhares 128 2 3" xfId="3621" xr:uid="{C36AEF6A-9FEB-4374-BED7-B087850C3D3C}"/>
    <cellStyle name="Separador de milhares 128 2 3 2" xfId="7667" xr:uid="{87C6A3D4-FA63-4E9F-97B7-0DF6C80DC2EA}"/>
    <cellStyle name="Separador de milhares 128 2 3 2 2" xfId="14375" xr:uid="{316BBA15-EF34-4E66-BD0E-B48BE0B94E45}"/>
    <cellStyle name="Separador de milhares 128 2 3 3" xfId="11061" xr:uid="{CAA7015F-D99F-42F2-B00F-63F6D170EA3C}"/>
    <cellStyle name="Separador de milhares 128 2 4" xfId="6498" xr:uid="{2B8F74BF-8B7C-49E4-86B2-A152A539053B}"/>
    <cellStyle name="Separador de milhares 128 2 4 2" xfId="13206" xr:uid="{5291F7DF-A3A4-4342-AC9C-FB17B4FA4090}"/>
    <cellStyle name="Separador de milhares 128 2 5" xfId="9818" xr:uid="{1659C870-23AE-4CBB-9123-1D4E5EE8B4CC}"/>
    <cellStyle name="Separador de milhares 128 3" xfId="4533" xr:uid="{7DCCCF8A-E144-4CA7-A548-18CCC8B8955A}"/>
    <cellStyle name="Separador de milhares 128 3 2" xfId="8148" xr:uid="{98BB1C65-3BC6-404A-AB32-3032B95D5C99}"/>
    <cellStyle name="Separador de milhares 128 3 2 2" xfId="14856" xr:uid="{21D29BF3-5FC1-452D-B5F7-3FB225794389}"/>
    <cellStyle name="Separador de milhares 128 4" xfId="3620" xr:uid="{2055486C-2A42-405D-9826-16F65B2497DA}"/>
    <cellStyle name="Separador de milhares 128 4 2" xfId="7666" xr:uid="{B09DEE20-C7F9-46AE-985D-0F24596EE6C2}"/>
    <cellStyle name="Separador de milhares 128 4 2 2" xfId="14374" xr:uid="{0D248742-33C7-4686-9729-30D9D77567FD}"/>
    <cellStyle name="Separador de milhares 129" xfId="1518" xr:uid="{4F156779-BC0A-45C1-8EEB-DF15E23C6569}"/>
    <cellStyle name="Separador de milhares 129 2" xfId="1519" xr:uid="{8BF8E948-8809-49AF-9508-253EB209F643}"/>
    <cellStyle name="Separador de milhares 129 2 2" xfId="4536" xr:uid="{0BFEB017-FBC7-444D-9F2D-A5CF064FBE18}"/>
    <cellStyle name="Separador de milhares 129 2 2 2" xfId="8151" xr:uid="{B8DD960E-A8C2-417D-86E7-00A12A13C859}"/>
    <cellStyle name="Separador de milhares 129 2 2 2 2" xfId="14859" xr:uid="{559DA0F4-9CE6-411C-9E44-989D95A352FC}"/>
    <cellStyle name="Separador de milhares 129 2 2 3" xfId="11442" xr:uid="{9A396594-E700-4363-908B-0AE78E34C9B9}"/>
    <cellStyle name="Separador de milhares 129 2 3" xfId="3623" xr:uid="{662D8134-5D3E-4BB9-9518-637B4E6DDE77}"/>
    <cellStyle name="Separador de milhares 129 2 3 2" xfId="7669" xr:uid="{5658804E-A255-44E9-B90F-B2FDAB32E70C}"/>
    <cellStyle name="Separador de milhares 129 2 3 2 2" xfId="14377" xr:uid="{CD50237B-3F05-4ADB-9AE6-901B60151C48}"/>
    <cellStyle name="Separador de milhares 129 2 3 3" xfId="11062" xr:uid="{FD0F9D8E-3B88-4579-9FB8-F3A6503879D7}"/>
    <cellStyle name="Separador de milhares 129 2 4" xfId="6499" xr:uid="{6C12DDA7-C400-4175-A01A-BAF1A6A93966}"/>
    <cellStyle name="Separador de milhares 129 2 4 2" xfId="13207" xr:uid="{E41AEF4E-E63E-4951-A76C-2C027B6B93F5}"/>
    <cellStyle name="Separador de milhares 129 2 5" xfId="9819" xr:uid="{D3947526-2F5F-4483-A25C-950DA2AC5F45}"/>
    <cellStyle name="Separador de milhares 129 3" xfId="4535" xr:uid="{349EF062-2C52-4047-9199-2066755EDE3E}"/>
    <cellStyle name="Separador de milhares 129 3 2" xfId="8150" xr:uid="{5AC1E452-740B-44B5-BC4E-6A03D0A82473}"/>
    <cellStyle name="Separador de milhares 129 3 2 2" xfId="14858" xr:uid="{335C8DEF-47FE-4FC1-BD59-AB927D7F4672}"/>
    <cellStyle name="Separador de milhares 129 4" xfId="3622" xr:uid="{92D48343-CF48-4170-976A-234508FF31A8}"/>
    <cellStyle name="Separador de milhares 129 4 2" xfId="7668" xr:uid="{85CEA7C1-4CCE-4384-9A6D-5C2F2083963C}"/>
    <cellStyle name="Separador de milhares 129 4 2 2" xfId="14376" xr:uid="{ED3B616D-7711-4098-86B8-122CF12035D7}"/>
    <cellStyle name="Separador de milhares 13" xfId="159" xr:uid="{DB100F38-A45F-467E-8497-2D1D220B2BA9}"/>
    <cellStyle name="Separador de milhares 13 10" xfId="9544" xr:uid="{C119FF5D-5086-42E0-ABBE-E76F72576810}"/>
    <cellStyle name="Separador de milhares 13 11" xfId="16243" xr:uid="{FBD6A79D-7004-429F-B073-AB613DA362E2}"/>
    <cellStyle name="Separador de milhares 13 12" xfId="20840" xr:uid="{19DC5294-5C52-4977-83D7-4544547F5DC0}"/>
    <cellStyle name="Separador de milhares 13 2" xfId="1521" xr:uid="{0337ADA7-3C6F-4A0F-A4E0-5C1C2D3F2ECE}"/>
    <cellStyle name="Separador de milhares 13 2 2" xfId="1522" xr:uid="{58FBBE5B-CC37-454A-8E3E-02590366F4F4}"/>
    <cellStyle name="Separador de milhares 13 2 2 2" xfId="2496" xr:uid="{5F31C270-6129-4EB2-AFDD-B042A94073D6}"/>
    <cellStyle name="Separador de milhares 13 2 2 2 2" xfId="3068" xr:uid="{3920E7C0-AB4B-4AD8-9DD6-F2B296B4F131}"/>
    <cellStyle name="Separador de milhares 13 2 2 2 2 2" xfId="5958" xr:uid="{A10D8C97-576E-476D-AC6D-8583F8678764}"/>
    <cellStyle name="Separador de milhares 13 2 2 2 2 2 2" xfId="9338" xr:uid="{3A12F933-A968-4909-A280-BCE54128DBC6}"/>
    <cellStyle name="Separador de milhares 13 2 2 2 2 2 2 2" xfId="16046" xr:uid="{362BCCD5-6B58-4FE6-807E-E54F6929E2E6}"/>
    <cellStyle name="Separador de milhares 13 2 2 2 2 2 2 3" xfId="20475" xr:uid="{E3CE2ECD-B1F1-4354-B8E3-D519614B5FAE}"/>
    <cellStyle name="Separador de milhares 13 2 2 2 2 2 2 4" xfId="24509" xr:uid="{250A8E93-58A2-4EB1-B945-922D13A8F0ED}"/>
    <cellStyle name="Separador de milhares 13 2 2 2 2 2 3" xfId="12666" xr:uid="{30770CF0-7B96-4E4A-8F2A-04710B14B18D}"/>
    <cellStyle name="Separador de milhares 13 2 2 2 2 2 4" xfId="18456" xr:uid="{1AAE0F4C-9990-415E-B408-B002EC421784}"/>
    <cellStyle name="Separador de milhares 13 2 2 2 2 2 5" xfId="22581" xr:uid="{EAD901B7-2FBC-4C2C-8C7F-CE504DB88B1C}"/>
    <cellStyle name="Separador de milhares 13 2 2 2 2 3" xfId="7465" xr:uid="{699BF1A2-C4E4-4254-B740-3FF74D7417E9}"/>
    <cellStyle name="Separador de milhares 13 2 2 2 2 3 2" xfId="14173" xr:uid="{68A86AFA-EAEA-4E41-918B-7B1CCBFDAE28}"/>
    <cellStyle name="Separador de milhares 13 2 2 2 2 3 3" xfId="19511" xr:uid="{3485DDBE-70E1-4A73-9D31-5D50D580240A}"/>
    <cellStyle name="Separador de milhares 13 2 2 2 2 3 4" xfId="23611" xr:uid="{4B8833BC-1FC6-472C-904B-E0481C318BC8}"/>
    <cellStyle name="Separador de milhares 13 2 2 2 2 4" xfId="10882" xr:uid="{FB027360-FB67-4073-B4B3-A0CAAB636E87}"/>
    <cellStyle name="Separador de milhares 13 2 2 2 2 5" xfId="17380" xr:uid="{084B713E-AD78-43FF-9612-7373CF35C5A3}"/>
    <cellStyle name="Separador de milhares 13 2 2 2 2 6" xfId="21684" xr:uid="{168714F5-2ABC-4269-B4F6-D9588B36166E}"/>
    <cellStyle name="Separador de milhares 13 2 2 2 3" xfId="5957" xr:uid="{A6FE96DE-0F8C-42A7-AA83-A048EA2E2585}"/>
    <cellStyle name="Separador de milhares 13 2 2 2 3 2" xfId="9337" xr:uid="{564507DB-19F7-4D56-8B71-1A099B4E5495}"/>
    <cellStyle name="Separador de milhares 13 2 2 2 3 2 2" xfId="16045" xr:uid="{A9D955BE-EE6E-4FE9-8D17-CD9FEB86C70E}"/>
    <cellStyle name="Separador de milhares 13 2 2 2 3 2 3" xfId="20474" xr:uid="{698C6E70-117B-4E69-AC39-540F7C8A2D49}"/>
    <cellStyle name="Separador de milhares 13 2 2 2 3 2 4" xfId="24508" xr:uid="{B028D592-B543-4883-8E75-C78FC329D22F}"/>
    <cellStyle name="Separador de milhares 13 2 2 2 3 3" xfId="12665" xr:uid="{9FC65B74-B6CB-4442-80B6-FB6BA9A147AC}"/>
    <cellStyle name="Separador de milhares 13 2 2 2 3 4" xfId="18455" xr:uid="{2A4CC79E-0EB6-4337-81A4-FED59F5590E5}"/>
    <cellStyle name="Separador de milhares 13 2 2 2 3 5" xfId="22580" xr:uid="{8E61EA29-966A-4A99-BB72-137445D2BFB4}"/>
    <cellStyle name="Separador de milhares 13 2 2 2 4" xfId="6980" xr:uid="{36D0F57F-BF57-489C-BF30-3D94846618AA}"/>
    <cellStyle name="Separador de milhares 13 2 2 2 4 2" xfId="13688" xr:uid="{B3103DB5-C055-4AC5-B4FC-B09A73E0191E}"/>
    <cellStyle name="Separador de milhares 13 2 2 2 4 3" xfId="19043" xr:uid="{6AB9E268-F989-4032-8C0F-02592FDE3C38}"/>
    <cellStyle name="Separador de milhares 13 2 2 2 4 4" xfId="23144" xr:uid="{B5B14EC1-516A-4591-8940-CAF10747FD9D}"/>
    <cellStyle name="Separador de milhares 13 2 2 2 5" xfId="10388" xr:uid="{D2732904-74CE-40A6-BBBC-3C88B3CA92D7}"/>
    <cellStyle name="Separador de milhares 13 2 2 2 6" xfId="16911" xr:uid="{B284CF90-B607-4035-94FB-A36044DBE3EB}"/>
    <cellStyle name="Separador de milhares 13 2 2 2 7" xfId="21217" xr:uid="{672BD712-FA0A-4DCF-9685-E4E4117AB8D2}"/>
    <cellStyle name="Separador de milhares 13 2 2 3" xfId="2497" xr:uid="{D384B833-B003-4F93-8A5B-6A0022D59B7D}"/>
    <cellStyle name="Separador de milhares 13 2 2 3 2" xfId="4539" xr:uid="{843EAA5F-8660-47F5-ACA7-3FEA0010F2E3}"/>
    <cellStyle name="Separador de milhares 13 2 2 3 2 2" xfId="8154" xr:uid="{B82B2E13-E326-4E2A-A0DD-B1F3F58572CE}"/>
    <cellStyle name="Separador de milhares 13 2 2 3 2 2 2" xfId="14862" xr:uid="{CB27A885-2F36-4DC1-A90F-90C4414315EB}"/>
    <cellStyle name="Separador de milhares 13 2 2 3 2 3" xfId="11443" xr:uid="{9BD93708-9964-472C-8069-458DD63B0CE8}"/>
    <cellStyle name="Separador de milhares 13 2 2 3 3" xfId="3626" xr:uid="{6248A1E7-D556-4BFC-AEDC-8DAC0130988C}"/>
    <cellStyle name="Separador de milhares 13 2 2 3 3 2" xfId="7672" xr:uid="{770C6D48-657E-4D81-AC1E-8B3F68922F0B}"/>
    <cellStyle name="Separador de milhares 13 2 2 3 3 2 2" xfId="14380" xr:uid="{0FCB0D84-FA80-4ACD-9CB4-D182AD67417F}"/>
    <cellStyle name="Separador de milhares 13 2 2 3 3 3" xfId="11063" xr:uid="{94C613FF-F17C-4C5B-BBF2-E83775F0C001}"/>
    <cellStyle name="Separador de milhares 13 2 2 3 4" xfId="6981" xr:uid="{2D762976-8285-418D-A715-B0D01E77F12B}"/>
    <cellStyle name="Separador de milhares 13 2 2 3 4 2" xfId="13689" xr:uid="{67DFC800-E51B-44EE-9C78-E470D46D0C88}"/>
    <cellStyle name="Separador de milhares 13 2 2 3 5" xfId="10389" xr:uid="{8B686BB0-407C-4E04-A79D-A12A92A9DDD8}"/>
    <cellStyle name="Separador de milhares 13 2 2 4" xfId="2810" xr:uid="{3484D12F-3B48-471B-AD15-A92232463084}"/>
    <cellStyle name="Separador de milhares 13 2 2 4 2" xfId="5959" xr:uid="{CDC3A07C-B4AF-4E74-AF1C-54B5CCDB7FE4}"/>
    <cellStyle name="Separador de milhares 13 2 2 4 2 2" xfId="9339" xr:uid="{096B653F-1194-4F99-A956-6396F534213B}"/>
    <cellStyle name="Separador de milhares 13 2 2 4 2 2 2" xfId="16047" xr:uid="{6A48446D-2788-4A96-9A79-46C6B1C3D112}"/>
    <cellStyle name="Separador de milhares 13 2 2 4 2 2 3" xfId="20476" xr:uid="{63DEB9F7-88CE-41DF-8BA1-92D36FAFD8BD}"/>
    <cellStyle name="Separador de milhares 13 2 2 4 2 2 4" xfId="24510" xr:uid="{BD2BD7E6-0525-4C73-8372-C382D8A34E77}"/>
    <cellStyle name="Separador de milhares 13 2 2 4 2 3" xfId="12667" xr:uid="{B448009F-3B8D-49A4-B830-75D9604DC3AD}"/>
    <cellStyle name="Separador de milhares 13 2 2 4 2 4" xfId="18457" xr:uid="{7CC233D9-AD21-4445-A48E-825930A6EB67}"/>
    <cellStyle name="Separador de milhares 13 2 2 4 2 5" xfId="22582" xr:uid="{517A9C88-F236-4D3E-97F5-02465C378F06}"/>
    <cellStyle name="Separador de milhares 13 2 2 4 3" xfId="7208" xr:uid="{64E6850B-0756-4D85-A65C-6F92FABD635A}"/>
    <cellStyle name="Separador de milhares 13 2 2 4 3 2" xfId="13916" xr:uid="{701A14CD-DAC7-4831-9327-8C8934399E0F}"/>
    <cellStyle name="Separador de milhares 13 2 2 4 3 3" xfId="19255" xr:uid="{CDF68A2D-6E3A-4580-B2F9-C07410E0B320}"/>
    <cellStyle name="Separador de milhares 13 2 2 4 3 4" xfId="23355" xr:uid="{220923CC-973F-486D-9F5D-EC8AB2C25ABD}"/>
    <cellStyle name="Separador de milhares 13 2 2 4 4" xfId="10626" xr:uid="{933FE631-672D-40B1-8188-2044D4571392}"/>
    <cellStyle name="Separador de milhares 13 2 2 4 5" xfId="17124" xr:uid="{B279294F-49E6-4564-A0F0-EAC29BDB2C03}"/>
    <cellStyle name="Separador de milhares 13 2 2 4 6" xfId="21428" xr:uid="{031C6DCD-AB1F-44D2-A2D4-983A663AF221}"/>
    <cellStyle name="Separador de milhares 13 2 2 5" xfId="6501" xr:uid="{D6291A60-E0E7-4090-AFD6-FF97E2A73B60}"/>
    <cellStyle name="Separador de milhares 13 2 2 5 2" xfId="13209" xr:uid="{6049332E-D260-4DFC-B01A-A8A26CD75CB8}"/>
    <cellStyle name="Separador de milhares 13 2 2 6" xfId="9820" xr:uid="{D8D8790A-4FDD-45F5-A453-C03D7E47B8AF}"/>
    <cellStyle name="Separador de milhares 13 2 3" xfId="2498" xr:uid="{59E0521A-16AA-4B99-9FBE-04B932B6672A}"/>
    <cellStyle name="Separador de milhares 13 2 3 2" xfId="2882" xr:uid="{230AEE63-57A0-4EC6-ABE4-FF86B72558D9}"/>
    <cellStyle name="Separador de milhares 13 2 3 2 2" xfId="5961" xr:uid="{3F6E5DA0-9A64-457F-9BE8-644AED9C8659}"/>
    <cellStyle name="Separador de milhares 13 2 3 2 2 2" xfId="9341" xr:uid="{933F9EA6-AD20-433E-9184-BA5456FCB90D}"/>
    <cellStyle name="Separador de milhares 13 2 3 2 2 2 2" xfId="16049" xr:uid="{821DAB36-0CC3-4FDA-AD8E-E6CE2F0411FD}"/>
    <cellStyle name="Separador de milhares 13 2 3 2 2 2 3" xfId="20478" xr:uid="{26EC6EF4-97F8-4A3D-A3ED-4BBF9F19C5EA}"/>
    <cellStyle name="Separador de milhares 13 2 3 2 2 2 4" xfId="24512" xr:uid="{A4CC362A-4A64-4826-8F23-6CED9CCC46AC}"/>
    <cellStyle name="Separador de milhares 13 2 3 2 2 3" xfId="12669" xr:uid="{57167E73-6714-4DAB-BBA9-948539007FC2}"/>
    <cellStyle name="Separador de milhares 13 2 3 2 2 4" xfId="18459" xr:uid="{A70D7792-07B0-4CB1-B472-FFE5C0594FC3}"/>
    <cellStyle name="Separador de milhares 13 2 3 2 2 5" xfId="22584" xr:uid="{71DE5608-C341-45B8-B23E-1B0CCDF8197E}"/>
    <cellStyle name="Separador de milhares 13 2 3 2 3" xfId="7279" xr:uid="{BF1EF22C-9A7B-4E42-B7B0-4852E3975D24}"/>
    <cellStyle name="Separador de milhares 13 2 3 2 3 2" xfId="13987" xr:uid="{76CCFDF7-2862-4FF6-A7AB-B3798D0A53C7}"/>
    <cellStyle name="Separador de milhares 13 2 3 2 3 3" xfId="19326" xr:uid="{A3EF544A-5AB8-44A6-90AA-E35100E7669D}"/>
    <cellStyle name="Separador de milhares 13 2 3 2 3 4" xfId="23426" xr:uid="{16694969-017D-46FA-8B8D-54ABEAB5D809}"/>
    <cellStyle name="Separador de milhares 13 2 3 2 4" xfId="10697" xr:uid="{49B863FE-CC68-47F0-9F3C-719659E55246}"/>
    <cellStyle name="Separador de milhares 13 2 3 2 5" xfId="17195" xr:uid="{604EEDB4-50B4-4ACA-9082-BFB06954E5F2}"/>
    <cellStyle name="Separador de milhares 13 2 3 2 6" xfId="21499" xr:uid="{48089D73-52D9-4CC6-969A-CDA96D5E3316}"/>
    <cellStyle name="Separador de milhares 13 2 3 3" xfId="5960" xr:uid="{7D198CAC-2CCA-40E7-ADF5-F1869344A3E1}"/>
    <cellStyle name="Separador de milhares 13 2 3 3 2" xfId="9340" xr:uid="{BD300554-1266-413F-959C-D78C9DBFAA7B}"/>
    <cellStyle name="Separador de milhares 13 2 3 3 2 2" xfId="16048" xr:uid="{A23FD688-6212-49DA-A6F2-1FCA624E776C}"/>
    <cellStyle name="Separador de milhares 13 2 3 3 2 3" xfId="20477" xr:uid="{70AD2F28-DAE9-4B39-8435-B72EFEE77F75}"/>
    <cellStyle name="Separador de milhares 13 2 3 3 2 4" xfId="24511" xr:uid="{3889FDCF-8A89-419A-A383-D6F49DABD2CB}"/>
    <cellStyle name="Separador de milhares 13 2 3 3 3" xfId="12668" xr:uid="{6FA1800E-7C51-4057-BD3D-4314412E6905}"/>
    <cellStyle name="Separador de milhares 13 2 3 3 4" xfId="18458" xr:uid="{8351E53E-6E9C-4C1A-96BC-757024FE3D06}"/>
    <cellStyle name="Separador de milhares 13 2 3 3 5" xfId="22583" xr:uid="{9EDD7958-7EF9-4E1D-B706-6290CC1C1A50}"/>
    <cellStyle name="Separador de milhares 13 2 3 4" xfId="6982" xr:uid="{F6DE0B21-E59C-4970-AEA6-1CDE070AA92D}"/>
    <cellStyle name="Separador de milhares 13 2 3 4 2" xfId="13690" xr:uid="{E128FCFE-B2FA-4B34-A35B-E5023AC6EA2C}"/>
    <cellStyle name="Separador de milhares 13 2 3 4 3" xfId="19044" xr:uid="{47E401AA-DAC2-4C8E-9D62-6B33491AF9D0}"/>
    <cellStyle name="Separador de milhares 13 2 3 4 4" xfId="23145" xr:uid="{E4EBBDAE-4FA2-4D1F-9737-8B9CF718D727}"/>
    <cellStyle name="Separador de milhares 13 2 3 5" xfId="10390" xr:uid="{A813D44B-94CD-4530-8EBA-03914D576185}"/>
    <cellStyle name="Separador de milhares 13 2 3 6" xfId="16912" xr:uid="{22C17078-7C47-452E-8754-A2CCD9A26165}"/>
    <cellStyle name="Separador de milhares 13 2 3 7" xfId="21218" xr:uid="{98A1B182-D0DC-4022-B145-72E81B5C60C9}"/>
    <cellStyle name="Separador de milhares 13 2 4" xfId="2499" xr:uid="{97F3C306-C21C-45E8-84D4-9D5AC95F553A}"/>
    <cellStyle name="Separador de milhares 13 2 4 2" xfId="2932" xr:uid="{A93103F5-654C-4C45-ADE5-BCABBA48B8AF}"/>
    <cellStyle name="Separador de milhares 13 2 4 2 2" xfId="5963" xr:uid="{82F9DB52-A42E-4AE3-8B00-1C65ECB17AC8}"/>
    <cellStyle name="Separador de milhares 13 2 4 2 2 2" xfId="9343" xr:uid="{656D1BA7-AE2B-4D14-8AD5-E3B956BFB511}"/>
    <cellStyle name="Separador de milhares 13 2 4 2 2 2 2" xfId="16051" xr:uid="{6BC5B50E-D32A-49C8-833E-7634D5536D07}"/>
    <cellStyle name="Separador de milhares 13 2 4 2 2 2 3" xfId="20480" xr:uid="{B7B268F0-9B6E-4383-82F3-0D9CD9997884}"/>
    <cellStyle name="Separador de milhares 13 2 4 2 2 2 4" xfId="24514" xr:uid="{894CAAFB-3692-4615-9FAF-F835B5191AC5}"/>
    <cellStyle name="Separador de milhares 13 2 4 2 2 3" xfId="12671" xr:uid="{FD5A3FE1-0BEA-4646-AF86-3F837D769F90}"/>
    <cellStyle name="Separador de milhares 13 2 4 2 2 4" xfId="18461" xr:uid="{2F7A9A70-A996-4BE4-BAB2-2C2750E73400}"/>
    <cellStyle name="Separador de milhares 13 2 4 2 2 5" xfId="22586" xr:uid="{68A1D8D8-CB30-4EB7-ADAF-5B4E4ABC8A62}"/>
    <cellStyle name="Separador de milhares 13 2 4 2 3" xfId="7329" xr:uid="{7EB5A90D-5599-4E77-9D3D-8BDC2411F440}"/>
    <cellStyle name="Separador de milhares 13 2 4 2 3 2" xfId="14037" xr:uid="{2F555237-CBD1-42AD-8FA5-3CACEBCDE579}"/>
    <cellStyle name="Separador de milhares 13 2 4 2 3 3" xfId="19376" xr:uid="{97D99A00-D75C-4336-95F0-4A40DFCC019B}"/>
    <cellStyle name="Separador de milhares 13 2 4 2 3 4" xfId="23476" xr:uid="{213FE91B-8D96-4C88-B46B-072A7BF30312}"/>
    <cellStyle name="Separador de milhares 13 2 4 2 4" xfId="10747" xr:uid="{566505AA-8ED5-4EFA-B78A-0FC55CDAC19C}"/>
    <cellStyle name="Separador de milhares 13 2 4 2 5" xfId="17245" xr:uid="{4F74A902-2D44-43AE-8DE5-51349B9CAA9C}"/>
    <cellStyle name="Separador de milhares 13 2 4 2 6" xfId="21549" xr:uid="{9E62FEB6-0146-4F35-9247-94EE829E3B03}"/>
    <cellStyle name="Separador de milhares 13 2 4 3" xfId="5962" xr:uid="{C024A2C8-F403-4018-8103-47AA5D3A70F9}"/>
    <cellStyle name="Separador de milhares 13 2 4 3 2" xfId="9342" xr:uid="{74A2C6CA-A91E-4666-BEC6-A6A8A2CBB461}"/>
    <cellStyle name="Separador de milhares 13 2 4 3 2 2" xfId="16050" xr:uid="{66DBAB57-8B28-4EA6-93BC-127A9E14BF23}"/>
    <cellStyle name="Separador de milhares 13 2 4 3 2 3" xfId="20479" xr:uid="{D4661427-FD42-4076-9777-A2E3B548947D}"/>
    <cellStyle name="Separador de milhares 13 2 4 3 2 4" xfId="24513" xr:uid="{F854A4F8-7DF1-4160-B399-928542F13D7E}"/>
    <cellStyle name="Separador de milhares 13 2 4 3 3" xfId="12670" xr:uid="{25D1BC27-DA2E-4981-AA4C-E9AC52A3DF1E}"/>
    <cellStyle name="Separador de milhares 13 2 4 3 4" xfId="18460" xr:uid="{6F1254A4-E6B6-42F9-83C5-970EADD73741}"/>
    <cellStyle name="Separador de milhares 13 2 4 3 5" xfId="22585" xr:uid="{D45616BF-CBB0-40AD-8C9B-6493D39102A9}"/>
    <cellStyle name="Separador de milhares 13 2 4 4" xfId="6983" xr:uid="{0D327414-3355-46CE-B843-23458516AC12}"/>
    <cellStyle name="Separador de milhares 13 2 4 4 2" xfId="13691" xr:uid="{BCF49283-9609-4A07-BD91-5B25147FED2F}"/>
    <cellStyle name="Separador de milhares 13 2 4 4 3" xfId="19045" xr:uid="{7F37B782-719A-4D2A-9843-ED6F65113B63}"/>
    <cellStyle name="Separador de milhares 13 2 4 4 4" xfId="23146" xr:uid="{0CE96319-FACC-4AA5-B0F9-2EFC22C6A30C}"/>
    <cellStyle name="Separador de milhares 13 2 4 5" xfId="10391" xr:uid="{FFD30EEE-2B8F-4865-AF6C-14B547AD5CEB}"/>
    <cellStyle name="Separador de milhares 13 2 4 6" xfId="16913" xr:uid="{95D0DC83-C58F-41E3-9E1A-6442B721F323}"/>
    <cellStyle name="Separador de milhares 13 2 4 7" xfId="21219" xr:uid="{D8685057-FEA8-4401-B329-6477CCA6437E}"/>
    <cellStyle name="Separador de milhares 13 2 5" xfId="2500" xr:uid="{330C8B10-041D-4AE0-B8B8-F54F807C2CE8}"/>
    <cellStyle name="Separador de milhares 13 2 5 2" xfId="3010" xr:uid="{F349E9ED-3820-4CD1-81FD-193C2F695A3E}"/>
    <cellStyle name="Separador de milhares 13 2 5 2 2" xfId="5965" xr:uid="{B93CACCF-5D4C-4952-AD84-B2F822FEFFA2}"/>
    <cellStyle name="Separador de milhares 13 2 5 2 2 2" xfId="9345" xr:uid="{DC7E34D2-0B49-4882-98FE-C544FEB66245}"/>
    <cellStyle name="Separador de milhares 13 2 5 2 2 2 2" xfId="16053" xr:uid="{D2EB1CD1-604A-4792-A338-81DED7D181BD}"/>
    <cellStyle name="Separador de milhares 13 2 5 2 2 2 3" xfId="20482" xr:uid="{8F5CDC6D-67F2-45BA-B21F-83EF77609980}"/>
    <cellStyle name="Separador de milhares 13 2 5 2 2 2 4" xfId="24516" xr:uid="{A8CCB151-368D-4300-90BC-9D8852567103}"/>
    <cellStyle name="Separador de milhares 13 2 5 2 2 3" xfId="12673" xr:uid="{BD2646F6-7E64-4455-95B3-2BC6CC75275D}"/>
    <cellStyle name="Separador de milhares 13 2 5 2 2 4" xfId="18463" xr:uid="{B31E7535-AE16-41AB-95C5-A77C62803971}"/>
    <cellStyle name="Separador de milhares 13 2 5 2 2 5" xfId="22588" xr:uid="{A3AA3A79-BD3B-4A63-91EB-D515010E3420}"/>
    <cellStyle name="Separador de milhares 13 2 5 2 3" xfId="7407" xr:uid="{86240606-83EE-4CE8-9649-63933F2C00AF}"/>
    <cellStyle name="Separador de milhares 13 2 5 2 3 2" xfId="14115" xr:uid="{D2DADC3B-5B76-48A5-BDF3-2410612781E5}"/>
    <cellStyle name="Separador de milhares 13 2 5 2 3 3" xfId="19453" xr:uid="{0FC65640-A501-4045-B4FF-80D19E0D2A26}"/>
    <cellStyle name="Separador de milhares 13 2 5 2 3 4" xfId="23553" xr:uid="{DE7CDF93-18A0-4C89-A3D9-8FA3E4C27030}"/>
    <cellStyle name="Separador de milhares 13 2 5 2 4" xfId="10824" xr:uid="{D6D34F7A-7D12-4D11-AA10-160E8A486A09}"/>
    <cellStyle name="Separador de milhares 13 2 5 2 5" xfId="17322" xr:uid="{21947842-EB20-43C9-9B9B-2150BF0477C4}"/>
    <cellStyle name="Separador de milhares 13 2 5 2 6" xfId="21626" xr:uid="{4AF6C79F-9EAB-4DC1-9709-628E6D9F4955}"/>
    <cellStyle name="Separador de milhares 13 2 5 3" xfId="5964" xr:uid="{C28EBE45-ABC0-46C3-B8CA-0B8CE7EB9821}"/>
    <cellStyle name="Separador de milhares 13 2 5 3 2" xfId="9344" xr:uid="{232A6CD4-A5E8-4B95-B30A-19551C572D43}"/>
    <cellStyle name="Separador de milhares 13 2 5 3 2 2" xfId="16052" xr:uid="{9CBB35A4-F540-4E6D-99B2-8F719F263503}"/>
    <cellStyle name="Separador de milhares 13 2 5 3 2 3" xfId="20481" xr:uid="{33AB0DBC-2128-46A8-9587-50A24C341929}"/>
    <cellStyle name="Separador de milhares 13 2 5 3 2 4" xfId="24515" xr:uid="{B7FA4B08-8B68-4524-97E4-D93CF35DD97A}"/>
    <cellStyle name="Separador de milhares 13 2 5 3 3" xfId="12672" xr:uid="{C5A5F3F3-9B48-4FC8-BA14-7F9F07E43556}"/>
    <cellStyle name="Separador de milhares 13 2 5 3 4" xfId="18462" xr:uid="{6650EA64-465C-4E87-860D-250876750FE6}"/>
    <cellStyle name="Separador de milhares 13 2 5 3 5" xfId="22587" xr:uid="{183EC273-782C-44E6-8A2F-94860B900EAE}"/>
    <cellStyle name="Separador de milhares 13 2 5 4" xfId="6984" xr:uid="{76CB623C-1088-4963-A906-856FAC365E6C}"/>
    <cellStyle name="Separador de milhares 13 2 5 4 2" xfId="13692" xr:uid="{262CA556-C4A3-4B41-8351-D55E9A15B211}"/>
    <cellStyle name="Separador de milhares 13 2 5 4 3" xfId="19046" xr:uid="{DB8E4F4D-D64E-4C73-8DC8-D7FC21CBC5C1}"/>
    <cellStyle name="Separador de milhares 13 2 5 4 4" xfId="23147" xr:uid="{88F9A655-51AF-423B-B457-B23D1AA52531}"/>
    <cellStyle name="Separador de milhares 13 2 5 5" xfId="10392" xr:uid="{9D5E5882-F55B-4152-9027-0E28F83FB5D4}"/>
    <cellStyle name="Separador de milhares 13 2 5 6" xfId="16914" xr:uid="{046B61B4-0F43-41D5-B59B-45A9F0CE7DB8}"/>
    <cellStyle name="Separador de milhares 13 2 5 7" xfId="21220" xr:uid="{B65479AD-510B-4499-AB39-03CD859977DF}"/>
    <cellStyle name="Separador de milhares 13 2 6" xfId="2501" xr:uid="{F7E9EC20-1FBA-4BEA-AAB1-5713EE431886}"/>
    <cellStyle name="Separador de milhares 13 2 6 2" xfId="4538" xr:uid="{1233C4B2-018B-44E6-B4F3-2DDBDC7041AD}"/>
    <cellStyle name="Separador de milhares 13 2 6 2 2" xfId="8153" xr:uid="{A96FBF81-DDEF-4CFB-8FBD-E4F074CBC5EE}"/>
    <cellStyle name="Separador de milhares 13 2 6 2 2 2" xfId="14861" xr:uid="{61A6BA0D-642E-46FC-9B72-1E5D0B60226E}"/>
    <cellStyle name="Separador de milhares 13 2 6 3" xfId="3625" xr:uid="{41786465-8D2A-4369-81C7-1ECC31A769F1}"/>
    <cellStyle name="Separador de milhares 13 2 6 3 2" xfId="7671" xr:uid="{C17EE9B8-F690-44A0-8637-CEB54C2A8604}"/>
    <cellStyle name="Separador de milhares 13 2 6 3 2 2" xfId="14379" xr:uid="{1BC1AF2F-A05C-4695-B5F2-460C0ED0D3FE}"/>
    <cellStyle name="Separador de milhares 13 2 6 4" xfId="6985" xr:uid="{6AD40D0F-C342-4E73-9194-455E341361AE}"/>
    <cellStyle name="Separador de milhares 13 2 6 4 2" xfId="13693" xr:uid="{7A8BA2DF-9FBC-4455-B9CA-8279811AD81C}"/>
    <cellStyle name="Separador de milhares 13 2 7" xfId="2699" xr:uid="{644673E5-47A4-4949-8939-71458F0A7977}"/>
    <cellStyle name="Separador de milhares 13 2 7 2" xfId="5966" xr:uid="{5D665B47-B9D0-459D-BE41-F4FA5C14DCEC}"/>
    <cellStyle name="Separador de milhares 13 2 7 2 2" xfId="9346" xr:uid="{63E69CBF-A2BF-454A-94AD-0EE48FC2CA03}"/>
    <cellStyle name="Separador de milhares 13 2 7 2 2 2" xfId="16054" xr:uid="{962DF395-6AF9-41F0-AC05-644570478104}"/>
    <cellStyle name="Separador de milhares 13 2 7 2 2 3" xfId="20483" xr:uid="{7E397D52-EA19-41A5-9C4E-189FA6F17656}"/>
    <cellStyle name="Separador de milhares 13 2 7 2 2 4" xfId="24517" xr:uid="{CB62DECB-9DC0-4140-92D1-1A63F23F040C}"/>
    <cellStyle name="Separador de milhares 13 2 7 2 3" xfId="12674" xr:uid="{81CCED0C-563B-4635-B954-39026416A8FC}"/>
    <cellStyle name="Separador de milhares 13 2 7 2 4" xfId="18464" xr:uid="{BC475CAE-08C2-439E-8D50-AD7D3F6E14E1}"/>
    <cellStyle name="Separador de milhares 13 2 7 2 5" xfId="22589" xr:uid="{BAF55FAD-B270-42BD-A96A-7E7F1875674A}"/>
    <cellStyle name="Separador de milhares 13 2 7 3" xfId="7099" xr:uid="{F8718597-99C1-4389-A927-DB14F627B745}"/>
    <cellStyle name="Separador de milhares 13 2 7 3 2" xfId="13807" xr:uid="{D49674DA-DD62-4E45-8270-A79C6DC6AA63}"/>
    <cellStyle name="Separador de milhares 13 2 7 3 3" xfId="19146" xr:uid="{69B42410-6783-42C2-B048-20E5BED1CD82}"/>
    <cellStyle name="Separador de milhares 13 2 7 3 4" xfId="23246" xr:uid="{37895D66-7A95-4165-883E-E51E627E30A7}"/>
    <cellStyle name="Separador de milhares 13 2 7 4" xfId="10516" xr:uid="{C0371F64-15DE-4F5A-A3E9-79D18E352D8B}"/>
    <cellStyle name="Separador de milhares 13 2 7 5" xfId="17015" xr:uid="{DBD5A97E-84FB-4F7E-A831-D093D0E38D3A}"/>
    <cellStyle name="Separador de milhares 13 2 7 6" xfId="21319" xr:uid="{827BF210-D2FC-4FBB-BD9F-8A036E95DCF4}"/>
    <cellStyle name="Separador de milhares 13 3" xfId="1523" xr:uid="{4F229C7F-2AEA-4150-AB26-9904ACD5F746}"/>
    <cellStyle name="Separador de milhares 13 3 2" xfId="2502" xr:uid="{76591148-B25C-4961-8CDF-4F3270CBCA10}"/>
    <cellStyle name="Separador de milhares 13 3 2 2" xfId="3038" xr:uid="{E84DA356-060E-426A-957C-A6CA85302057}"/>
    <cellStyle name="Separador de milhares 13 3 2 2 2" xfId="5968" xr:uid="{0DCDAAB5-18A3-483F-B998-FD7716415A1C}"/>
    <cellStyle name="Separador de milhares 13 3 2 2 2 2" xfId="9348" xr:uid="{2C73B8C7-7DDE-43A2-99FC-D0F783B5D92F}"/>
    <cellStyle name="Separador de milhares 13 3 2 2 2 2 2" xfId="16056" xr:uid="{E2A586CA-7583-4A85-8589-6162B8509702}"/>
    <cellStyle name="Separador de milhares 13 3 2 2 2 2 3" xfId="20485" xr:uid="{ABF1A195-E138-4261-A28A-EFB791125498}"/>
    <cellStyle name="Separador de milhares 13 3 2 2 2 2 4" xfId="24519" xr:uid="{1F9CB8BC-8FE3-4170-87AE-2B41B5E70168}"/>
    <cellStyle name="Separador de milhares 13 3 2 2 2 3" xfId="12676" xr:uid="{D0EC8294-D933-40E9-81C2-91D5BFAAA379}"/>
    <cellStyle name="Separador de milhares 13 3 2 2 2 4" xfId="18466" xr:uid="{ADAD6FCD-E78E-4B3B-9293-38E256EFB3B2}"/>
    <cellStyle name="Separador de milhares 13 3 2 2 2 5" xfId="22591" xr:uid="{C5CC66AD-70C7-41DF-A82A-8268160ADF10}"/>
    <cellStyle name="Separador de milhares 13 3 2 2 3" xfId="7435" xr:uid="{2E38739C-ABDC-4BCE-AE88-E251CD099839}"/>
    <cellStyle name="Separador de milhares 13 3 2 2 3 2" xfId="14143" xr:uid="{DE6B9730-46DA-4812-9714-0093551E2F55}"/>
    <cellStyle name="Separador de milhares 13 3 2 2 3 3" xfId="19481" xr:uid="{0EF90588-1C84-40D4-83BB-AC906501F1B3}"/>
    <cellStyle name="Separador de milhares 13 3 2 2 3 4" xfId="23581" xr:uid="{FF95C460-9992-4723-9524-AA8336E167DA}"/>
    <cellStyle name="Separador de milhares 13 3 2 2 4" xfId="10852" xr:uid="{2F00188C-36EB-449C-807A-9666D29F8620}"/>
    <cellStyle name="Separador de milhares 13 3 2 2 5" xfId="17350" xr:uid="{F36DCEE1-E3D4-426D-AC8D-1A75A0959FDC}"/>
    <cellStyle name="Separador de milhares 13 3 2 2 6" xfId="21654" xr:uid="{EBCD8148-E5D3-48BA-BA3C-363DD0EFD249}"/>
    <cellStyle name="Separador de milhares 13 3 2 3" xfId="5967" xr:uid="{5D605841-FE7F-4A92-92D6-FCB8F57D9C39}"/>
    <cellStyle name="Separador de milhares 13 3 2 3 2" xfId="9347" xr:uid="{7EEB8CEE-A459-4509-BD57-08200B0EDE85}"/>
    <cellStyle name="Separador de milhares 13 3 2 3 2 2" xfId="16055" xr:uid="{9906EAE3-720E-44B3-A5B6-123E81F83CE0}"/>
    <cellStyle name="Separador de milhares 13 3 2 3 2 3" xfId="20484" xr:uid="{08CE7F8D-F905-436B-BCE4-F83133AA752E}"/>
    <cellStyle name="Separador de milhares 13 3 2 3 2 4" xfId="24518" xr:uid="{166CE26A-1173-49A0-9A5A-ABDB1072AA94}"/>
    <cellStyle name="Separador de milhares 13 3 2 3 3" xfId="12675" xr:uid="{73209FAA-F0F4-4D1A-882A-6013E6718E98}"/>
    <cellStyle name="Separador de milhares 13 3 2 3 4" xfId="18465" xr:uid="{FE53B5EF-96DD-482F-9A5A-46A2F108A8C1}"/>
    <cellStyle name="Separador de milhares 13 3 2 3 5" xfId="22590" xr:uid="{392496CF-ED61-4DF6-9E3E-785F818273F2}"/>
    <cellStyle name="Separador de milhares 13 3 2 4" xfId="6986" xr:uid="{83D45431-3AC6-456B-B31E-0F8297B365D5}"/>
    <cellStyle name="Separador de milhares 13 3 2 4 2" xfId="13694" xr:uid="{53DA5ABE-1B13-4739-BB50-1634718580DF}"/>
    <cellStyle name="Separador de milhares 13 3 2 4 3" xfId="19047" xr:uid="{C5F2807A-1791-417D-9838-C9F3F25CF297}"/>
    <cellStyle name="Separador de milhares 13 3 2 4 4" xfId="23148" xr:uid="{AE02382E-0BFA-427E-BCEA-B1D92FD943DC}"/>
    <cellStyle name="Separador de milhares 13 3 2 5" xfId="10393" xr:uid="{4E18284C-3C9B-46BA-B671-A72842916C24}"/>
    <cellStyle name="Separador de milhares 13 3 2 6" xfId="16915" xr:uid="{DA762A9E-4B44-4016-9F3B-8FC6DB6BEECA}"/>
    <cellStyle name="Separador de milhares 13 3 2 7" xfId="21221" xr:uid="{CFB2A4F2-DA7A-40F2-BD7A-9A9C37C56303}"/>
    <cellStyle name="Separador de milhares 13 3 3" xfId="2503" xr:uid="{8F97F4B2-C37D-49FC-9AE2-10290F561D69}"/>
    <cellStyle name="Separador de milhares 13 3 3 2" xfId="4540" xr:uid="{5241AE4D-87BA-4AC9-872D-E16FFCB93527}"/>
    <cellStyle name="Separador de milhares 13 3 3 2 2" xfId="8155" xr:uid="{C4559E65-B6E2-4218-9A9F-A9081BEA50D9}"/>
    <cellStyle name="Separador de milhares 13 3 3 2 2 2" xfId="14863" xr:uid="{F5F9ECAF-1BD3-474C-8921-A466F9314D78}"/>
    <cellStyle name="Separador de milhares 13 3 3 2 3" xfId="11444" xr:uid="{D696B56A-DAF9-4C15-812D-D71ED5A13AAB}"/>
    <cellStyle name="Separador de milhares 13 3 3 3" xfId="3627" xr:uid="{08F3B223-712A-4689-86E6-A2011E518BD7}"/>
    <cellStyle name="Separador de milhares 13 3 3 3 2" xfId="7673" xr:uid="{48A5211B-01E1-4FBF-BEA2-7B289B22B4B7}"/>
    <cellStyle name="Separador de milhares 13 3 3 3 2 2" xfId="14381" xr:uid="{9F012B16-1FC0-441E-BD87-86696B461F93}"/>
    <cellStyle name="Separador de milhares 13 3 3 3 3" xfId="11064" xr:uid="{63F90C6D-A592-4A49-8B02-62F2E6123712}"/>
    <cellStyle name="Separador de milhares 13 3 3 4" xfId="6987" xr:uid="{177972D5-BA12-4BBD-A96C-0A12F4A06F64}"/>
    <cellStyle name="Separador de milhares 13 3 3 4 2" xfId="13695" xr:uid="{140320B1-A92E-4B01-B410-4D4436B248FA}"/>
    <cellStyle name="Separador de milhares 13 3 3 5" xfId="10394" xr:uid="{9D4E5D0D-7266-4C7B-933A-C61DEC296D0D}"/>
    <cellStyle name="Separador de milhares 13 3 4" xfId="2728" xr:uid="{69DA4949-14CD-44E1-99D8-D6AB0B644944}"/>
    <cellStyle name="Separador de milhares 13 3 4 2" xfId="5969" xr:uid="{9ED94C1D-A88B-4A44-9F8F-392F7FF0CC11}"/>
    <cellStyle name="Separador de milhares 13 3 4 2 2" xfId="9349" xr:uid="{0C779243-73EA-4E63-8AF1-6C990055E15F}"/>
    <cellStyle name="Separador de milhares 13 3 4 2 2 2" xfId="16057" xr:uid="{775022A6-6A21-4EA4-92D4-ABF0745E42CA}"/>
    <cellStyle name="Separador de milhares 13 3 4 2 2 3" xfId="20486" xr:uid="{91A8F69B-4264-4A3F-B144-1378214E901E}"/>
    <cellStyle name="Separador de milhares 13 3 4 2 2 4" xfId="24520" xr:uid="{6AEA359E-0DDE-4A1E-9E18-3AD6B32E6448}"/>
    <cellStyle name="Separador de milhares 13 3 4 2 3" xfId="12677" xr:uid="{1704D540-366B-4B48-A5E6-EF1A903A0A96}"/>
    <cellStyle name="Separador de milhares 13 3 4 2 4" xfId="18467" xr:uid="{A6B2F926-AD43-408A-AE27-1C8027A06966}"/>
    <cellStyle name="Separador de milhares 13 3 4 2 5" xfId="22592" xr:uid="{F1FB3947-522A-4C8B-B5C8-88492D824517}"/>
    <cellStyle name="Separador de milhares 13 3 4 3" xfId="7127" xr:uid="{8A747BD3-D1E1-45E2-9150-362F185E476B}"/>
    <cellStyle name="Separador de milhares 13 3 4 3 2" xfId="13835" xr:uid="{969CE1E9-6BD2-4994-BE24-8AC78CEEB2CD}"/>
    <cellStyle name="Separador de milhares 13 3 4 3 3" xfId="19174" xr:uid="{346C1571-016D-4445-9A9A-0F17FCC543B3}"/>
    <cellStyle name="Separador de milhares 13 3 4 3 4" xfId="23274" xr:uid="{BDD343FF-D747-47B3-B16A-16BD0670E1B5}"/>
    <cellStyle name="Separador de milhares 13 3 4 4" xfId="10545" xr:uid="{85F60734-9121-4B8F-864F-6188B57DA586}"/>
    <cellStyle name="Separador de milhares 13 3 4 5" xfId="17043" xr:uid="{787BA4ED-7B21-4A83-934F-B218BB74F2A9}"/>
    <cellStyle name="Separador de milhares 13 3 4 6" xfId="21347" xr:uid="{272378D7-D651-443B-AD32-04CB70B2B0D8}"/>
    <cellStyle name="Separador de milhares 13 3 5" xfId="6502" xr:uid="{83C7D156-5146-4AD6-944F-4572B0E178D2}"/>
    <cellStyle name="Separador de milhares 13 3 5 2" xfId="13210" xr:uid="{D70D03AA-417A-4AE5-AB4F-C18E3D183FF6}"/>
    <cellStyle name="Separador de milhares 13 3 6" xfId="9821" xr:uid="{FCBC4DD8-1311-423A-9230-AA8EEBE6911F}"/>
    <cellStyle name="Separador de milhares 13 4" xfId="1520" xr:uid="{6D509B82-D8C3-4431-B87D-89D6D598D305}"/>
    <cellStyle name="Separador de milhares 13 4 2" xfId="2504" xr:uid="{53BE327F-4022-4194-BB31-1382046C2BB6}"/>
    <cellStyle name="Separador de milhares 13 4 2 2" xfId="4537" xr:uid="{1317CB60-1B91-4CAC-BE46-331B82FB2EB0}"/>
    <cellStyle name="Separador de milhares 13 4 2 2 2" xfId="8152" xr:uid="{04024719-BD56-47C9-9ADB-CDE864DEE9FC}"/>
    <cellStyle name="Separador de milhares 13 4 2 2 2 2" xfId="14860" xr:uid="{0FB9DAFE-4ADE-4D0E-A83D-811381291840}"/>
    <cellStyle name="Separador de milhares 13 4 2 3" xfId="3624" xr:uid="{8812FAD9-322B-4279-AC6B-9C1ED73DEF5A}"/>
    <cellStyle name="Separador de milhares 13 4 2 3 2" xfId="7670" xr:uid="{5D54028C-A870-48F5-B4CA-413991B89E4A}"/>
    <cellStyle name="Separador de milhares 13 4 2 3 2 2" xfId="14378" xr:uid="{73CCFB34-9F4D-486A-9677-EF657594A745}"/>
    <cellStyle name="Separador de milhares 13 4 2 4" xfId="6988" xr:uid="{85EF752C-3DCE-4C20-BA6D-52BF6F2659AF}"/>
    <cellStyle name="Separador de milhares 13 4 2 4 2" xfId="13696" xr:uid="{7DA53CBA-C310-44F9-A83C-DF944A78A318}"/>
    <cellStyle name="Separador de milhares 13 4 3" xfId="2881" xr:uid="{A231F90A-C7B7-42B4-B5C2-C690B691197A}"/>
    <cellStyle name="Separador de milhares 13 4 3 2" xfId="5970" xr:uid="{FF8D87E3-B5E0-4C09-A854-75F15F5A2660}"/>
    <cellStyle name="Separador de milhares 13 4 3 2 2" xfId="9350" xr:uid="{4B792E60-4EBC-4CCC-9063-35DFEDFAFF37}"/>
    <cellStyle name="Separador de milhares 13 4 3 2 2 2" xfId="16058" xr:uid="{E8AFBC5D-8497-458B-BF45-E60FEA0B44A3}"/>
    <cellStyle name="Separador de milhares 13 4 3 2 2 3" xfId="20487" xr:uid="{757770D2-4873-47EA-B730-2866DDDF22F3}"/>
    <cellStyle name="Separador de milhares 13 4 3 2 2 4" xfId="24521" xr:uid="{944088DC-2920-47CB-A6FA-017585AE087F}"/>
    <cellStyle name="Separador de milhares 13 4 3 2 3" xfId="12678" xr:uid="{3501AA7E-A2BB-465C-894F-B6B81BE54114}"/>
    <cellStyle name="Separador de milhares 13 4 3 2 4" xfId="18468" xr:uid="{77753817-3A1F-452F-8629-C15062707DDE}"/>
    <cellStyle name="Separador de milhares 13 4 3 2 5" xfId="22593" xr:uid="{7C772012-2D20-4C40-8313-1A0213D4BF58}"/>
    <cellStyle name="Separador de milhares 13 4 3 3" xfId="7278" xr:uid="{06A7EC89-CF7F-459F-8605-0B4EA34D7203}"/>
    <cellStyle name="Separador de milhares 13 4 3 3 2" xfId="13986" xr:uid="{0CEA2DBA-6BAB-43FC-B37F-32EE2522E113}"/>
    <cellStyle name="Separador de milhares 13 4 3 3 3" xfId="19325" xr:uid="{35914074-330F-4F41-8FDC-DBBAC31317BB}"/>
    <cellStyle name="Separador de milhares 13 4 3 3 4" xfId="23425" xr:uid="{AAE25889-9B5A-41EF-B181-043E5F684C75}"/>
    <cellStyle name="Separador de milhares 13 4 3 4" xfId="10696" xr:uid="{C51BE932-3D3A-4DFF-BA2C-89AAB9D4270C}"/>
    <cellStyle name="Separador de milhares 13 4 3 5" xfId="17194" xr:uid="{D05514BD-CE61-464E-87EC-A033C70AC27C}"/>
    <cellStyle name="Separador de milhares 13 4 3 6" xfId="21498" xr:uid="{77FD6E91-7BBC-45C6-8FDC-0FE1D8777286}"/>
    <cellStyle name="Separador de milhares 13 4 4" xfId="6500" xr:uid="{CC01A9AB-188C-4A3E-9C75-7FBDB87304A2}"/>
    <cellStyle name="Separador de milhares 13 4 4 2" xfId="13208" xr:uid="{405209EB-A4BF-4F85-B9F9-6C9A09D55B01}"/>
    <cellStyle name="Separador de milhares 13 5" xfId="2505" xr:uid="{07E447EE-18A0-4395-9F76-251898637EE5}"/>
    <cellStyle name="Separador de milhares 13 5 2" xfId="2931" xr:uid="{6141127E-CC94-4BC1-BE96-149C0CE28A2E}"/>
    <cellStyle name="Separador de milhares 13 5 2 2" xfId="5972" xr:uid="{0780DD58-34F6-45FE-BB1C-CD43E2B76F10}"/>
    <cellStyle name="Separador de milhares 13 5 2 2 2" xfId="9352" xr:uid="{EA75A3FB-BC30-49F6-992D-5473A3198FC8}"/>
    <cellStyle name="Separador de milhares 13 5 2 2 2 2" xfId="16060" xr:uid="{AFC0928C-D82F-4A57-9E2B-081C7E02E9CF}"/>
    <cellStyle name="Separador de milhares 13 5 2 2 2 3" xfId="20489" xr:uid="{59DEAB45-F0B0-463B-8E0E-06A33A7B8DF7}"/>
    <cellStyle name="Separador de milhares 13 5 2 2 2 4" xfId="24523" xr:uid="{31DC6258-8B86-48BA-9507-F0073927A612}"/>
    <cellStyle name="Separador de milhares 13 5 2 2 3" xfId="12680" xr:uid="{63212E9C-C83A-425A-9848-05CB8E43A3EB}"/>
    <cellStyle name="Separador de milhares 13 5 2 2 4" xfId="18470" xr:uid="{07E8F51F-9C23-4B53-A185-C84139D6AB05}"/>
    <cellStyle name="Separador de milhares 13 5 2 2 5" xfId="22595" xr:uid="{EAD3685E-7674-4633-B05B-31DC1738DE58}"/>
    <cellStyle name="Separador de milhares 13 5 2 3" xfId="7328" xr:uid="{4A0DB19C-F8C7-45A0-9272-5F2D9C0BDD40}"/>
    <cellStyle name="Separador de milhares 13 5 2 3 2" xfId="14036" xr:uid="{E2615719-1EFF-436E-964A-093EE038F3C2}"/>
    <cellStyle name="Separador de milhares 13 5 2 3 3" xfId="19375" xr:uid="{77388FF1-DE7D-4E73-9BCB-CFEA60AAA6BF}"/>
    <cellStyle name="Separador de milhares 13 5 2 3 4" xfId="23475" xr:uid="{D62A193D-5EF5-4246-916E-113C7D58BBF7}"/>
    <cellStyle name="Separador de milhares 13 5 2 4" xfId="10746" xr:uid="{640E4FFC-769F-458F-873C-EFD0973BBC25}"/>
    <cellStyle name="Separador de milhares 13 5 2 5" xfId="17244" xr:uid="{9308A8B3-392E-4835-9F4C-7FFE00E8876B}"/>
    <cellStyle name="Separador de milhares 13 5 2 6" xfId="21548" xr:uid="{8D4E6151-04EE-4129-9A69-3621D6F93106}"/>
    <cellStyle name="Separador de milhares 13 5 3" xfId="5971" xr:uid="{ABC5433E-E44B-4848-9B58-C1666B9C7C14}"/>
    <cellStyle name="Separador de milhares 13 5 3 2" xfId="9351" xr:uid="{E6BBFDAA-9580-464C-B685-90E13ABF1BD7}"/>
    <cellStyle name="Separador de milhares 13 5 3 2 2" xfId="16059" xr:uid="{C1B93362-B3B5-463E-8553-4A6E9A11BD48}"/>
    <cellStyle name="Separador de milhares 13 5 3 2 3" xfId="20488" xr:uid="{B5A95F69-E61B-4891-9401-C1154D8BC5BB}"/>
    <cellStyle name="Separador de milhares 13 5 3 2 4" xfId="24522" xr:uid="{EFB02E18-A01C-4C53-B14F-203DFCEF6E3F}"/>
    <cellStyle name="Separador de milhares 13 5 3 3" xfId="12679" xr:uid="{CD45D97D-477D-4DAC-BA87-D4412CF8E5F4}"/>
    <cellStyle name="Separador de milhares 13 5 3 4" xfId="18469" xr:uid="{5039C598-0751-401F-8FCC-8331544BF3C5}"/>
    <cellStyle name="Separador de milhares 13 5 3 5" xfId="22594" xr:uid="{020E6309-36BD-4926-9AED-3B59AB4953DF}"/>
    <cellStyle name="Separador de milhares 13 5 4" xfId="6989" xr:uid="{AE7E754E-2468-416C-945E-8E8136290600}"/>
    <cellStyle name="Separador de milhares 13 5 4 2" xfId="13697" xr:uid="{9A691804-CDB7-4B00-851C-6CAA72DD80B4}"/>
    <cellStyle name="Separador de milhares 13 5 4 3" xfId="19048" xr:uid="{F62364FB-139E-4993-9F74-33698E3D55C5}"/>
    <cellStyle name="Separador de milhares 13 5 4 4" xfId="23149" xr:uid="{809AE322-FB64-4C7D-B473-080CDD6D57CE}"/>
    <cellStyle name="Separador de milhares 13 5 5" xfId="10395" xr:uid="{9C3AE67F-106C-4A84-B512-C9E2FD6809A8}"/>
    <cellStyle name="Separador de milhares 13 5 6" xfId="16916" xr:uid="{FC14B9EC-63A6-4FB0-A1A1-3A105B66053D}"/>
    <cellStyle name="Separador de milhares 13 5 7" xfId="21222" xr:uid="{F47493AF-57C2-47CA-9B97-320A3C800C5D}"/>
    <cellStyle name="Separador de milhares 13 6" xfId="2506" xr:uid="{732FCC0D-6CB8-4306-B4C4-EA7E7D1B122C}"/>
    <cellStyle name="Separador de milhares 13 6 2" xfId="2990" xr:uid="{4DA6BBE7-5E9B-43B1-9A8B-FD2D4B3C7F1D}"/>
    <cellStyle name="Separador de milhares 13 6 2 2" xfId="5974" xr:uid="{CE688820-0446-4398-96CE-A26312D28DCC}"/>
    <cellStyle name="Separador de milhares 13 6 2 2 2" xfId="9354" xr:uid="{0B6B5BE0-3A11-4745-BD38-CFCE043188CE}"/>
    <cellStyle name="Separador de milhares 13 6 2 2 2 2" xfId="16062" xr:uid="{0C5DA60E-8EE2-4FDF-BB73-477C5670660C}"/>
    <cellStyle name="Separador de milhares 13 6 2 2 2 3" xfId="20491" xr:uid="{A40B5513-3C49-4EDB-8138-9C9C09CDEFA4}"/>
    <cellStyle name="Separador de milhares 13 6 2 2 2 4" xfId="24525" xr:uid="{25B988A2-355A-4FB8-8ACE-0C332A771DF7}"/>
    <cellStyle name="Separador de milhares 13 6 2 2 3" xfId="12682" xr:uid="{584920C4-CEE1-4E4C-BF69-E8990C9054FE}"/>
    <cellStyle name="Separador de milhares 13 6 2 2 4" xfId="18472" xr:uid="{5D9A2980-EC9E-41DA-A9DE-641C51C7C7A1}"/>
    <cellStyle name="Separador de milhares 13 6 2 2 5" xfId="22597" xr:uid="{6ACD6B6A-A09C-4528-9F4C-01CBDCDC6C1C}"/>
    <cellStyle name="Separador de milhares 13 6 2 3" xfId="7387" xr:uid="{DA950604-044A-4F74-9CD6-D30FAE4596A7}"/>
    <cellStyle name="Separador de milhares 13 6 2 3 2" xfId="14095" xr:uid="{3BB74B5C-2675-4C0D-BF97-1657E7136B34}"/>
    <cellStyle name="Separador de milhares 13 6 2 3 3" xfId="19433" xr:uid="{F6C978D1-E4D1-4138-A38D-96B11D436C9B}"/>
    <cellStyle name="Separador de milhares 13 6 2 3 4" xfId="23533" xr:uid="{0751BD49-3629-4FE2-B823-CDA8153A34FC}"/>
    <cellStyle name="Separador de milhares 13 6 2 4" xfId="10804" xr:uid="{D7CDA768-899A-4B62-9D3F-01F961396F1A}"/>
    <cellStyle name="Separador de milhares 13 6 2 5" xfId="17302" xr:uid="{EF0D6404-AFB1-41AF-83EF-968FC7E1C9E5}"/>
    <cellStyle name="Separador de milhares 13 6 2 6" xfId="21606" xr:uid="{1E899304-C985-4B5D-9354-6C7DDDBEC55E}"/>
    <cellStyle name="Separador de milhares 13 6 3" xfId="5973" xr:uid="{02EA8B35-24DB-4690-A773-04E1671C562E}"/>
    <cellStyle name="Separador de milhares 13 6 3 2" xfId="9353" xr:uid="{BCB4368E-D191-40A9-97BE-03D0F97BECFE}"/>
    <cellStyle name="Separador de milhares 13 6 3 2 2" xfId="16061" xr:uid="{3A235E12-1BFF-42A9-994A-4562B5B2A528}"/>
    <cellStyle name="Separador de milhares 13 6 3 2 3" xfId="20490" xr:uid="{509287C4-7360-47F7-9C21-F0A87DEF941A}"/>
    <cellStyle name="Separador de milhares 13 6 3 2 4" xfId="24524" xr:uid="{7C6A9A7D-1B5B-47AD-9C43-DDBEEBEDB086}"/>
    <cellStyle name="Separador de milhares 13 6 3 3" xfId="12681" xr:uid="{D7188E7D-A05D-495C-B2A5-708168F34D02}"/>
    <cellStyle name="Separador de milhares 13 6 3 4" xfId="18471" xr:uid="{02243AC0-FFFD-494A-8A90-041DD2C3E930}"/>
    <cellStyle name="Separador de milhares 13 6 3 5" xfId="22596" xr:uid="{EDD01363-E14E-4DF2-A502-C5B3BAF19FD8}"/>
    <cellStyle name="Separador de milhares 13 6 4" xfId="6990" xr:uid="{21C6BE79-AC6F-4093-B117-1EB1380BE33A}"/>
    <cellStyle name="Separador de milhares 13 6 4 2" xfId="13698" xr:uid="{A554883D-8BC2-46ED-BEE0-5574D6829665}"/>
    <cellStyle name="Separador de milhares 13 6 4 3" xfId="19049" xr:uid="{8AF14050-C164-4C9E-80CA-42024B44BE0A}"/>
    <cellStyle name="Separador de milhares 13 6 4 4" xfId="23150" xr:uid="{485371E5-7CC0-4FE9-87A5-27B4673F103A}"/>
    <cellStyle name="Separador de milhares 13 6 5" xfId="10396" xr:uid="{2F6BA71A-82A9-4A65-964E-F8E4F747CF22}"/>
    <cellStyle name="Separador de milhares 13 6 6" xfId="16917" xr:uid="{B761BD7F-C37B-4331-81D8-13F130B5C809}"/>
    <cellStyle name="Separador de milhares 13 6 7" xfId="21223" xr:uid="{F97A5AA3-7307-4949-BDF2-D8B3816CE5EF}"/>
    <cellStyle name="Separador de milhares 13 7" xfId="2679" xr:uid="{A24BA0E3-83D1-4FFE-B054-6E439EBB9064}"/>
    <cellStyle name="Separador de milhares 13 7 2" xfId="5975" xr:uid="{B674DDB7-053D-4A57-B623-12F10A16C1A6}"/>
    <cellStyle name="Separador de milhares 13 7 2 2" xfId="9355" xr:uid="{3B1257A7-02F2-4294-901C-6BCCF910B6A5}"/>
    <cellStyle name="Separador de milhares 13 7 2 2 2" xfId="16063" xr:uid="{A0B9AD15-0449-494B-86A4-F694BE93BBA0}"/>
    <cellStyle name="Separador de milhares 13 7 2 2 3" xfId="20492" xr:uid="{B047A92A-A0D7-4569-84DB-0D559AA7EA38}"/>
    <cellStyle name="Separador de milhares 13 7 2 2 4" xfId="24526" xr:uid="{827EE173-B635-439A-B600-4EE74AE7C167}"/>
    <cellStyle name="Separador de milhares 13 7 2 3" xfId="12683" xr:uid="{9EEB605E-4099-41FD-8276-33947B6465FB}"/>
    <cellStyle name="Separador de milhares 13 7 2 4" xfId="18473" xr:uid="{0046C8D0-A946-4B07-8BA3-2CB72C7F0964}"/>
    <cellStyle name="Separador de milhares 13 7 2 5" xfId="22598" xr:uid="{6F22E5A5-2E3E-465F-B955-227200862954}"/>
    <cellStyle name="Separador de milhares 13 7 3" xfId="7079" xr:uid="{1066BCE0-C7F1-4EF8-89F5-5D35E551915F}"/>
    <cellStyle name="Separador de milhares 13 7 3 2" xfId="13787" xr:uid="{BFC367B7-4681-4C9F-BFBA-5C9B823AA69D}"/>
    <cellStyle name="Separador de milhares 13 7 3 3" xfId="19126" xr:uid="{08621D8E-EC26-4D35-9750-B8FE5E66387B}"/>
    <cellStyle name="Separador de milhares 13 7 3 4" xfId="23226" xr:uid="{6A59CE28-85EB-4E2D-A8AB-F0C8E52FCCCE}"/>
    <cellStyle name="Separador de milhares 13 7 4" xfId="10496" xr:uid="{BA94AD5F-99A2-4594-9619-10B89A7AC163}"/>
    <cellStyle name="Separador de milhares 13 7 5" xfId="16995" xr:uid="{F165DCA6-9B31-4AFA-B08F-B5F180FEB3C2}"/>
    <cellStyle name="Separador de milhares 13 7 6" xfId="21299" xr:uid="{0B10B0B0-760E-4108-8549-7BF92696B735}"/>
    <cellStyle name="Separador de milhares 13 8" xfId="5956" xr:uid="{62BCE796-A00C-45A7-85B0-99F90FE2CBA7}"/>
    <cellStyle name="Separador de milhares 13 8 2" xfId="9336" xr:uid="{F7688727-E6B9-423A-9C2E-BEAE2554E9CF}"/>
    <cellStyle name="Separador de milhares 13 8 2 2" xfId="16044" xr:uid="{41D02E3F-06C9-4BB2-86D5-9C7AC6AF54FD}"/>
    <cellStyle name="Separador de milhares 13 8 2 3" xfId="20473" xr:uid="{EEA7F67F-1221-448B-A9AD-7F108B46219E}"/>
    <cellStyle name="Separador de milhares 13 8 2 4" xfId="24507" xr:uid="{2FF1B4EF-E65F-451B-85E2-928DCE8CDC6B}"/>
    <cellStyle name="Separador de milhares 13 8 3" xfId="12664" xr:uid="{B195AEFB-80AD-4C72-BD20-9D1527264A5B}"/>
    <cellStyle name="Separador de milhares 13 8 4" xfId="18454" xr:uid="{679A3B5E-47C2-451E-9A2F-F596063EFFB6}"/>
    <cellStyle name="Separador de milhares 13 8 5" xfId="22579" xr:uid="{71977675-2998-4C7A-998C-F48E3B09A338}"/>
    <cellStyle name="Separador de milhares 13 9" xfId="6306" xr:uid="{0479FF63-6074-405B-8241-64C03C065857}"/>
    <cellStyle name="Separador de milhares 13 9 2" xfId="13014" xr:uid="{06BC159E-A677-4495-B199-EEEEF697E119}"/>
    <cellStyle name="Separador de milhares 13 9 3" xfId="18647" xr:uid="{6353F630-A20A-4E5A-B888-A6F2D013EFF5}"/>
    <cellStyle name="Separador de milhares 13 9 4" xfId="22767" xr:uid="{FD5B0D97-C10A-445A-84D9-12E3117099A9}"/>
    <cellStyle name="Separador de milhares 130" xfId="1524" xr:uid="{B0818675-49D0-43DC-867B-43648178406B}"/>
    <cellStyle name="Separador de milhares 130 2" xfId="1525" xr:uid="{B03C6D4C-7EF5-4297-AAAB-11B202296BAE}"/>
    <cellStyle name="Separador de milhares 130 2 2" xfId="4542" xr:uid="{401A6AC9-B4B2-4A61-9B2C-31A600F6C901}"/>
    <cellStyle name="Separador de milhares 130 2 2 2" xfId="8157" xr:uid="{409AEB39-034B-400C-9023-05155F8AFB87}"/>
    <cellStyle name="Separador de milhares 130 2 2 2 2" xfId="14865" xr:uid="{4943885C-59FD-4B0C-AB46-84F94B8E02B1}"/>
    <cellStyle name="Separador de milhares 130 2 2 3" xfId="11445" xr:uid="{3B3C34DC-C996-4CC5-B8F5-A53A4F42D2B9}"/>
    <cellStyle name="Separador de milhares 130 2 3" xfId="3629" xr:uid="{387DB12B-B1E9-4493-A754-C0A10CFF7BC1}"/>
    <cellStyle name="Separador de milhares 130 2 3 2" xfId="7675" xr:uid="{D06E8C20-1E11-469A-8429-E28A4A25EC97}"/>
    <cellStyle name="Separador de milhares 130 2 3 2 2" xfId="14383" xr:uid="{50A3F2CB-5A99-47A1-B52C-BADC143AAC4A}"/>
    <cellStyle name="Separador de milhares 130 2 3 3" xfId="11065" xr:uid="{3EA34488-EE52-4DA7-83E3-BA529AF99D92}"/>
    <cellStyle name="Separador de milhares 130 2 4" xfId="6503" xr:uid="{BC58D4CE-85CC-4F59-8E97-053A30607D1A}"/>
    <cellStyle name="Separador de milhares 130 2 4 2" xfId="13211" xr:uid="{65EE01BA-5289-4790-B640-A25C245121EF}"/>
    <cellStyle name="Separador de milhares 130 2 5" xfId="9822" xr:uid="{67E67C73-06B5-4609-BE00-5BADBB80FF59}"/>
    <cellStyle name="Separador de milhares 130 3" xfId="4541" xr:uid="{92471CDC-96AF-48DB-A00E-F1E1B4B8A224}"/>
    <cellStyle name="Separador de milhares 130 3 2" xfId="8156" xr:uid="{55ED56CA-0F00-4B97-A6F4-675FBB249561}"/>
    <cellStyle name="Separador de milhares 130 3 2 2" xfId="14864" xr:uid="{9EB982A1-746A-4C49-8684-8E9DCCBE6801}"/>
    <cellStyle name="Separador de milhares 130 4" xfId="3628" xr:uid="{0CC29F37-2C8D-497C-B9C7-F8F8EB50EA9C}"/>
    <cellStyle name="Separador de milhares 130 4 2" xfId="7674" xr:uid="{8D3A5832-1890-4F82-B053-64BC106E5ECB}"/>
    <cellStyle name="Separador de milhares 130 4 2 2" xfId="14382" xr:uid="{7ACFFA61-B0E1-45B3-A0EC-B23573A2E2F7}"/>
    <cellStyle name="Separador de milhares 131" xfId="1526" xr:uid="{A542E0B3-AFF1-4EBD-B535-5F77CE57787C}"/>
    <cellStyle name="Separador de milhares 131 2" xfId="1527" xr:uid="{BD4D6411-8E75-47FA-AB42-F6CA64681B13}"/>
    <cellStyle name="Separador de milhares 131 2 2" xfId="4544" xr:uid="{480BB7C8-7161-4813-AC89-76527F440E23}"/>
    <cellStyle name="Separador de milhares 131 2 2 2" xfId="8159" xr:uid="{99DF1FE6-5847-464C-A37E-5388C9A23CB8}"/>
    <cellStyle name="Separador de milhares 131 2 2 2 2" xfId="14867" xr:uid="{60B89826-03B9-4885-B0D4-2904CDB60626}"/>
    <cellStyle name="Separador de milhares 131 2 2 3" xfId="11446" xr:uid="{35A4B6FC-53E7-4007-A08B-326C16F97B2C}"/>
    <cellStyle name="Separador de milhares 131 2 3" xfId="3631" xr:uid="{F5A76053-92F0-4C17-9B4C-8E6FE86BC4BC}"/>
    <cellStyle name="Separador de milhares 131 2 3 2" xfId="7677" xr:uid="{127838A6-6E83-4496-86C0-F284B609115A}"/>
    <cellStyle name="Separador de milhares 131 2 3 2 2" xfId="14385" xr:uid="{050108A5-AF58-43D3-B475-1028A4D59BE2}"/>
    <cellStyle name="Separador de milhares 131 2 3 3" xfId="11066" xr:uid="{2390A48E-C1C4-4171-BCC7-C162BECEEFE2}"/>
    <cellStyle name="Separador de milhares 131 2 4" xfId="6504" xr:uid="{A4D14A78-013F-4CC3-BCC2-E28F09C00249}"/>
    <cellStyle name="Separador de milhares 131 2 4 2" xfId="13212" xr:uid="{566F5E55-715E-456C-89EE-EAABD311283E}"/>
    <cellStyle name="Separador de milhares 131 2 5" xfId="9823" xr:uid="{C7C542F7-F8D5-49BB-8D6E-914DCD5F9452}"/>
    <cellStyle name="Separador de milhares 131 3" xfId="4543" xr:uid="{DB2779EC-0FF6-4C6D-A959-0DF47A0C3EEE}"/>
    <cellStyle name="Separador de milhares 131 3 2" xfId="8158" xr:uid="{664AC141-D079-4C48-8BB6-CF6B4D819AB3}"/>
    <cellStyle name="Separador de milhares 131 3 2 2" xfId="14866" xr:uid="{9585D1C8-0AF2-4773-982A-D0A6A72088CB}"/>
    <cellStyle name="Separador de milhares 131 4" xfId="3630" xr:uid="{161B609D-8A5C-4799-88F2-AF730785148A}"/>
    <cellStyle name="Separador de milhares 131 4 2" xfId="7676" xr:uid="{FBF56B80-5663-41FE-B327-A099A2B3649E}"/>
    <cellStyle name="Separador de milhares 131 4 2 2" xfId="14384" xr:uid="{617D1C01-3ED5-4059-B985-882E37F0BEC9}"/>
    <cellStyle name="Separador de milhares 132" xfId="1528" xr:uid="{0003CB19-9AD9-4A97-BB01-B27B76CF6478}"/>
    <cellStyle name="Separador de milhares 132 2" xfId="1529" xr:uid="{D53B2662-E48B-4A4D-AFD6-3A50E3D55AF0}"/>
    <cellStyle name="Separador de milhares 132 2 2" xfId="4546" xr:uid="{B1C41A50-77E4-47A1-B38A-B10A33F6FEF5}"/>
    <cellStyle name="Separador de milhares 132 2 2 2" xfId="8161" xr:uid="{6CFFF7FA-57FE-48A4-B2BD-C28C2D61E470}"/>
    <cellStyle name="Separador de milhares 132 2 2 2 2" xfId="14869" xr:uid="{68EFC803-6747-4291-AF7D-ECDF2E7CD8FF}"/>
    <cellStyle name="Separador de milhares 132 2 2 3" xfId="11447" xr:uid="{60131235-D416-45CA-828F-A600AFBB650B}"/>
    <cellStyle name="Separador de milhares 132 2 3" xfId="3633" xr:uid="{B5C61512-3EED-441C-A3C3-EAD7EAA15261}"/>
    <cellStyle name="Separador de milhares 132 2 3 2" xfId="7679" xr:uid="{604F971D-FE42-4A68-8A40-F487805C114E}"/>
    <cellStyle name="Separador de milhares 132 2 3 2 2" xfId="14387" xr:uid="{70F78E8C-B448-43DD-BC44-F07B755C128F}"/>
    <cellStyle name="Separador de milhares 132 2 3 3" xfId="11067" xr:uid="{BD2EB511-CA6C-43D7-872F-134AEA423CE7}"/>
    <cellStyle name="Separador de milhares 132 2 4" xfId="6505" xr:uid="{CA2F092C-E8B3-47BC-9648-D8245673B935}"/>
    <cellStyle name="Separador de milhares 132 2 4 2" xfId="13213" xr:uid="{2C661DFB-0414-4787-B565-4BEE1A94340D}"/>
    <cellStyle name="Separador de milhares 132 2 5" xfId="9824" xr:uid="{F6EA7429-E20C-45E4-B05C-0C7C5B6FA446}"/>
    <cellStyle name="Separador de milhares 132 3" xfId="4545" xr:uid="{84A4596E-5B31-4112-B4BB-33E2C9A6D1DA}"/>
    <cellStyle name="Separador de milhares 132 3 2" xfId="8160" xr:uid="{4431F0D3-8932-4B96-AFF0-4943F6EFD0DD}"/>
    <cellStyle name="Separador de milhares 132 3 2 2" xfId="14868" xr:uid="{F8644BE2-77B1-43EC-8559-D285D27B9DF7}"/>
    <cellStyle name="Separador de milhares 132 4" xfId="3632" xr:uid="{5689C990-A671-4568-A301-39A46CD5D1C0}"/>
    <cellStyle name="Separador de milhares 132 4 2" xfId="7678" xr:uid="{AA1E3EFB-6274-4AE4-A30A-9535536D6664}"/>
    <cellStyle name="Separador de milhares 132 4 2 2" xfId="14386" xr:uid="{435514BC-CD1F-456E-951A-105D54A29A52}"/>
    <cellStyle name="Separador de milhares 133" xfId="1530" xr:uid="{F9A4730B-E08B-4BC1-BA4A-B33584E93910}"/>
    <cellStyle name="Separador de milhares 133 2" xfId="1531" xr:uid="{C7A2080A-D090-4A8D-8CAD-E51B3BA5440E}"/>
    <cellStyle name="Separador de milhares 133 2 2" xfId="4548" xr:uid="{2DCD563F-705D-4383-9377-655548F6B011}"/>
    <cellStyle name="Separador de milhares 133 2 2 2" xfId="8163" xr:uid="{476B21C9-625E-4BC9-A244-43D9EE606AD6}"/>
    <cellStyle name="Separador de milhares 133 2 2 2 2" xfId="14871" xr:uid="{47639EDC-B402-4286-8BDB-272C5614EA62}"/>
    <cellStyle name="Separador de milhares 133 2 2 3" xfId="11448" xr:uid="{811D3542-C0F5-4240-AE0F-840591EAFFCB}"/>
    <cellStyle name="Separador de milhares 133 2 3" xfId="3635" xr:uid="{FF4BB4AD-644B-4365-9A0B-E61016A94E82}"/>
    <cellStyle name="Separador de milhares 133 2 3 2" xfId="7681" xr:uid="{7F8102D5-234B-4822-A6CD-AB5E43B15E8D}"/>
    <cellStyle name="Separador de milhares 133 2 3 2 2" xfId="14389" xr:uid="{AFCB2DB5-7CB5-498C-9622-B888F8C77A4F}"/>
    <cellStyle name="Separador de milhares 133 2 3 3" xfId="11068" xr:uid="{3DF5CECB-DDDF-4CED-A1BF-A0D48CB609C0}"/>
    <cellStyle name="Separador de milhares 133 2 4" xfId="6506" xr:uid="{A64F4AAA-FDF9-428C-A61C-F50136CC3843}"/>
    <cellStyle name="Separador de milhares 133 2 4 2" xfId="13214" xr:uid="{59CCDD09-E9D8-4B8B-A28B-21C1BD43D42F}"/>
    <cellStyle name="Separador de milhares 133 2 5" xfId="9825" xr:uid="{5EAE0A82-9452-446F-BD4A-DF6EE2124FD7}"/>
    <cellStyle name="Separador de milhares 133 3" xfId="4547" xr:uid="{A585F148-B447-4805-B99A-C439E67C7869}"/>
    <cellStyle name="Separador de milhares 133 3 2" xfId="8162" xr:uid="{BCE4FACC-9DF4-4A9D-BF71-60BE5B8D9140}"/>
    <cellStyle name="Separador de milhares 133 3 2 2" xfId="14870" xr:uid="{F9451EB7-1F29-4EFD-B8C1-C9739B84C81A}"/>
    <cellStyle name="Separador de milhares 133 4" xfId="3634" xr:uid="{2220E594-96C3-4188-B95B-E919E435940C}"/>
    <cellStyle name="Separador de milhares 133 4 2" xfId="7680" xr:uid="{D204FB50-4B16-4CBE-B087-0B47943CE901}"/>
    <cellStyle name="Separador de milhares 133 4 2 2" xfId="14388" xr:uid="{578F74FC-6F11-49D8-9387-20686C6C2495}"/>
    <cellStyle name="Separador de milhares 134" xfId="1532" xr:uid="{8EC9939B-BECD-4085-9F51-F997E8E1E9F1}"/>
    <cellStyle name="Separador de milhares 134 2" xfId="1533" xr:uid="{1FB71CF3-E6A6-4AB5-BD39-8455FF1FCA22}"/>
    <cellStyle name="Separador de milhares 134 2 2" xfId="4550" xr:uid="{2A6510D3-CA68-43C4-B079-E608B92ECF80}"/>
    <cellStyle name="Separador de milhares 134 2 2 2" xfId="8165" xr:uid="{BA8AC03F-1536-4CF4-95F7-EE60F452401F}"/>
    <cellStyle name="Separador de milhares 134 2 2 2 2" xfId="14873" xr:uid="{CFE9BAEA-E038-42B1-AAA6-79824BDD3A3B}"/>
    <cellStyle name="Separador de milhares 134 2 2 3" xfId="11449" xr:uid="{C447C4A7-69D9-478C-B3C4-C6AAAB47A686}"/>
    <cellStyle name="Separador de milhares 134 2 3" xfId="3637" xr:uid="{11F52259-32F1-42D6-8774-46BBFE25B1D1}"/>
    <cellStyle name="Separador de milhares 134 2 3 2" xfId="7683" xr:uid="{6CFA052E-9635-40D2-B504-54C09BE05B24}"/>
    <cellStyle name="Separador de milhares 134 2 3 2 2" xfId="14391" xr:uid="{D102E3A6-B338-4091-BB64-D431E1BA4D05}"/>
    <cellStyle name="Separador de milhares 134 2 3 3" xfId="11069" xr:uid="{4056F724-464E-4EA1-BB24-0A42D74A8839}"/>
    <cellStyle name="Separador de milhares 134 2 4" xfId="6507" xr:uid="{3048E888-430B-4E7A-B59D-72BB59A176D3}"/>
    <cellStyle name="Separador de milhares 134 2 4 2" xfId="13215" xr:uid="{7AD9C63E-8115-4794-B369-20C02E38922E}"/>
    <cellStyle name="Separador de milhares 134 2 5" xfId="9826" xr:uid="{CB800D9C-335C-4AF1-BA8D-D1F49F4BAF6E}"/>
    <cellStyle name="Separador de milhares 134 3" xfId="4549" xr:uid="{CC29E46E-77AF-4021-B7A1-D9334E0821D9}"/>
    <cellStyle name="Separador de milhares 134 3 2" xfId="8164" xr:uid="{58C22969-2907-4C4B-986D-FE768FC1F055}"/>
    <cellStyle name="Separador de milhares 134 3 2 2" xfId="14872" xr:uid="{EFA9322A-7B01-4DFF-90D4-FD673E3ADDB6}"/>
    <cellStyle name="Separador de milhares 134 4" xfId="3636" xr:uid="{3F16FB0C-63F2-4399-8B98-79315054ECF6}"/>
    <cellStyle name="Separador de milhares 134 4 2" xfId="7682" xr:uid="{6EC471F2-C71D-4C0F-BBD7-B07DCA89E52A}"/>
    <cellStyle name="Separador de milhares 134 4 2 2" xfId="14390" xr:uid="{5336A98C-0251-48C6-9FA8-D0FDFD104F50}"/>
    <cellStyle name="Separador de milhares 135" xfId="1534" xr:uid="{F522F6C8-DD80-4C0E-934F-DD1BC697F09C}"/>
    <cellStyle name="Separador de milhares 135 2" xfId="1535" xr:uid="{0DFF16BE-0277-417B-B875-AC2CCE4FC384}"/>
    <cellStyle name="Separador de milhares 135 2 2" xfId="4552" xr:uid="{F1CC2D50-E9B6-456B-816F-DE39745F61F8}"/>
    <cellStyle name="Separador de milhares 135 2 2 2" xfId="8167" xr:uid="{A3AEAFCB-03BA-46A8-935F-1F628FC4069F}"/>
    <cellStyle name="Separador de milhares 135 2 2 2 2" xfId="14875" xr:uid="{5CDEC827-E835-42F8-9DC6-A256126722E1}"/>
    <cellStyle name="Separador de milhares 135 2 2 3" xfId="11450" xr:uid="{6337BAC0-7B89-4777-A5AB-DB6A1F9F191A}"/>
    <cellStyle name="Separador de milhares 135 2 3" xfId="3639" xr:uid="{7B89BB42-73A8-4916-AE4E-796924D97E53}"/>
    <cellStyle name="Separador de milhares 135 2 3 2" xfId="7685" xr:uid="{0B050F07-8C26-4697-A85B-988230D51478}"/>
    <cellStyle name="Separador de milhares 135 2 3 2 2" xfId="14393" xr:uid="{21D71520-4EC4-493D-9F9F-06C4188FD814}"/>
    <cellStyle name="Separador de milhares 135 2 3 3" xfId="11070" xr:uid="{D40819CB-3F91-4D8E-AB94-3057BE0BC941}"/>
    <cellStyle name="Separador de milhares 135 2 4" xfId="6508" xr:uid="{B0699687-AA8A-4FDF-9E8C-D65599575968}"/>
    <cellStyle name="Separador de milhares 135 2 4 2" xfId="13216" xr:uid="{2589FEA1-7304-4FC3-BE1F-BB40C323B8E6}"/>
    <cellStyle name="Separador de milhares 135 2 5" xfId="9827" xr:uid="{6C427148-FCB5-49C9-9E7F-5C0AB846F45A}"/>
    <cellStyle name="Separador de milhares 135 3" xfId="4551" xr:uid="{C6E37354-1342-41B6-AE3F-60696E539F2D}"/>
    <cellStyle name="Separador de milhares 135 3 2" xfId="8166" xr:uid="{4813D967-04A5-4E05-937D-B5598C289E87}"/>
    <cellStyle name="Separador de milhares 135 3 2 2" xfId="14874" xr:uid="{1C5047BB-60D0-4474-A143-5EDA0910BD8B}"/>
    <cellStyle name="Separador de milhares 135 4" xfId="3638" xr:uid="{93A2EA89-813F-4E0A-A035-7604604ACF2A}"/>
    <cellStyle name="Separador de milhares 135 4 2" xfId="7684" xr:uid="{F6629D4A-1FEF-4569-8D71-29EE2B67C80C}"/>
    <cellStyle name="Separador de milhares 135 4 2 2" xfId="14392" xr:uid="{0FBBF252-76AC-4C99-9F02-D410BA65B72F}"/>
    <cellStyle name="Separador de milhares 136" xfId="1536" xr:uid="{45451D9A-3A87-4C21-B18F-9F89CBF3FDCF}"/>
    <cellStyle name="Separador de milhares 136 2" xfId="1537" xr:uid="{D3A838B1-AC28-4BBB-AF2A-B513AD491563}"/>
    <cellStyle name="Separador de milhares 136 2 2" xfId="4554" xr:uid="{FF501673-1F44-4DF3-BEC7-131968FC5DEF}"/>
    <cellStyle name="Separador de milhares 136 2 2 2" xfId="8169" xr:uid="{66BD4A8D-04D0-4881-851C-24EDF82846FD}"/>
    <cellStyle name="Separador de milhares 136 2 2 2 2" xfId="14877" xr:uid="{45497E99-1D4F-4684-8D60-7AEA1B36CD28}"/>
    <cellStyle name="Separador de milhares 136 2 2 3" xfId="11451" xr:uid="{E9A362CA-2E9C-478D-A637-5B5BE9C54C0B}"/>
    <cellStyle name="Separador de milhares 136 2 3" xfId="3641" xr:uid="{10F97F5F-52AE-4811-A5C3-44FE9BA79862}"/>
    <cellStyle name="Separador de milhares 136 2 3 2" xfId="7687" xr:uid="{70747BCC-EFFC-4DE8-B7ED-6C37A494B380}"/>
    <cellStyle name="Separador de milhares 136 2 3 2 2" xfId="14395" xr:uid="{A9926EC7-7390-4350-9E0B-5F7808662E63}"/>
    <cellStyle name="Separador de milhares 136 2 3 3" xfId="11071" xr:uid="{8CBE5E2B-BC42-428A-AAA4-40571097DD72}"/>
    <cellStyle name="Separador de milhares 136 2 4" xfId="6509" xr:uid="{CBED88E1-B385-435F-9C68-965FE8489541}"/>
    <cellStyle name="Separador de milhares 136 2 4 2" xfId="13217" xr:uid="{0ED32356-9ECC-496E-A01B-C5A7D2DB8666}"/>
    <cellStyle name="Separador de milhares 136 2 5" xfId="9828" xr:uid="{8DE9A0E4-6D46-4432-BB8D-780AFFFBFC94}"/>
    <cellStyle name="Separador de milhares 136 3" xfId="4553" xr:uid="{451331D8-CE3B-467E-91B5-DD3A8150DC78}"/>
    <cellStyle name="Separador de milhares 136 3 2" xfId="8168" xr:uid="{56376179-F9F3-4F1A-BC64-5D5093D21499}"/>
    <cellStyle name="Separador de milhares 136 3 2 2" xfId="14876" xr:uid="{6738E515-79BC-4BF2-BF9F-680D5F16482F}"/>
    <cellStyle name="Separador de milhares 136 4" xfId="3640" xr:uid="{DA847149-DF82-4E45-B460-94919DC9DACE}"/>
    <cellStyle name="Separador de milhares 136 4 2" xfId="7686" xr:uid="{BFED4F8E-E814-46BA-9A52-9F187926BC8C}"/>
    <cellStyle name="Separador de milhares 136 4 2 2" xfId="14394" xr:uid="{F9477D38-58EC-44A8-A44F-CB65E1501DF3}"/>
    <cellStyle name="Separador de milhares 137" xfId="1538" xr:uid="{35F666DF-7562-484D-886B-CA5CB6FCEEA7}"/>
    <cellStyle name="Separador de milhares 137 2" xfId="1539" xr:uid="{021D0590-B699-4653-9916-CB216C299BD9}"/>
    <cellStyle name="Separador de milhares 137 2 2" xfId="4556" xr:uid="{649FF58E-DA3D-47E5-93A2-4BCB014C311D}"/>
    <cellStyle name="Separador de milhares 137 2 2 2" xfId="8171" xr:uid="{15CF03D5-B62D-4EBA-842B-1760A2AD7F45}"/>
    <cellStyle name="Separador de milhares 137 2 2 2 2" xfId="14879" xr:uid="{F9FE3FA0-49AD-4ABC-AD03-219FCB21564F}"/>
    <cellStyle name="Separador de milhares 137 2 2 3" xfId="11452" xr:uid="{924B462B-E5AF-4E62-851E-C8E6B90891E4}"/>
    <cellStyle name="Separador de milhares 137 2 3" xfId="3643" xr:uid="{45F079BD-530B-44EA-82DE-E9B8DC54D03F}"/>
    <cellStyle name="Separador de milhares 137 2 3 2" xfId="7689" xr:uid="{B98828D9-FA01-4462-8D57-BCB127A53CED}"/>
    <cellStyle name="Separador de milhares 137 2 3 2 2" xfId="14397" xr:uid="{F097D22E-9799-47FE-962E-2FA960F5BD6F}"/>
    <cellStyle name="Separador de milhares 137 2 3 3" xfId="11072" xr:uid="{622F5BF0-08CB-435E-B042-0BF093969D18}"/>
    <cellStyle name="Separador de milhares 137 2 4" xfId="6510" xr:uid="{A7DC98BF-43F1-414F-871C-1356F7519E27}"/>
    <cellStyle name="Separador de milhares 137 2 4 2" xfId="13218" xr:uid="{FA3790C8-50EF-41EC-AE01-B3269A28C680}"/>
    <cellStyle name="Separador de milhares 137 2 5" xfId="9829" xr:uid="{F96F2978-E218-4840-B1A9-0C0AF0E6D434}"/>
    <cellStyle name="Separador de milhares 137 3" xfId="4555" xr:uid="{F7C4E7F3-7C30-422F-8803-95957D9E9B86}"/>
    <cellStyle name="Separador de milhares 137 3 2" xfId="8170" xr:uid="{1FDF46AD-6745-4570-A6ED-EA36D7466D3B}"/>
    <cellStyle name="Separador de milhares 137 3 2 2" xfId="14878" xr:uid="{1F52A2EB-5BDF-4FCA-98E6-802442AFF2D0}"/>
    <cellStyle name="Separador de milhares 137 4" xfId="3642" xr:uid="{7BB12D31-1B6C-4931-B5AC-27B2FB86DA70}"/>
    <cellStyle name="Separador de milhares 137 4 2" xfId="7688" xr:uid="{15B20140-135F-4C34-B46A-E00E9D19580F}"/>
    <cellStyle name="Separador de milhares 137 4 2 2" xfId="14396" xr:uid="{D0CAE6B4-EC2C-4703-BB06-AA4F7F55EB36}"/>
    <cellStyle name="Separador de milhares 138" xfId="1540" xr:uid="{53DE6B88-3043-450F-A8EE-41F72D3B12B1}"/>
    <cellStyle name="Separador de milhares 138 2" xfId="1541" xr:uid="{347CB71C-7F11-4DE5-8282-D4BEBC5FD3DF}"/>
    <cellStyle name="Separador de milhares 138 2 2" xfId="4558" xr:uid="{675BDB24-4D82-47D4-A683-E3CECC604DD1}"/>
    <cellStyle name="Separador de milhares 138 2 2 2" xfId="8173" xr:uid="{7385B23F-31F2-47C8-9A4A-B5B93F99E313}"/>
    <cellStyle name="Separador de milhares 138 2 2 2 2" xfId="14881" xr:uid="{30568D02-F16E-4F82-9C0B-314A3CEDB4C9}"/>
    <cellStyle name="Separador de milhares 138 2 2 3" xfId="11453" xr:uid="{5D121B8D-4336-4729-866B-3F88936372D4}"/>
    <cellStyle name="Separador de milhares 138 2 3" xfId="3645" xr:uid="{9953F01F-4AF9-441B-A742-8D49372037CB}"/>
    <cellStyle name="Separador de milhares 138 2 3 2" xfId="7691" xr:uid="{77AEB364-AAD0-4A4B-94DB-599EE3D54345}"/>
    <cellStyle name="Separador de milhares 138 2 3 2 2" xfId="14399" xr:uid="{A3363084-79D7-4BB3-987E-FBD7DDB60CC8}"/>
    <cellStyle name="Separador de milhares 138 2 3 3" xfId="11073" xr:uid="{CB960B52-4B01-4496-8658-54C3743CAEA3}"/>
    <cellStyle name="Separador de milhares 138 2 4" xfId="6511" xr:uid="{03F8B41B-116A-4C04-AF4F-1B88D56C7DDB}"/>
    <cellStyle name="Separador de milhares 138 2 4 2" xfId="13219" xr:uid="{BB27FBDD-8333-40D0-8867-5C4D2067BFED}"/>
    <cellStyle name="Separador de milhares 138 2 5" xfId="9830" xr:uid="{03286362-3DCF-46A9-B823-E09DED3F8C6F}"/>
    <cellStyle name="Separador de milhares 138 3" xfId="4557" xr:uid="{55194837-4707-4C4F-BB1F-4F36A3D4AAD0}"/>
    <cellStyle name="Separador de milhares 138 3 2" xfId="8172" xr:uid="{1F1C96A1-4F1F-4830-97B2-CCD56940A4D0}"/>
    <cellStyle name="Separador de milhares 138 3 2 2" xfId="14880" xr:uid="{21EC182E-4FE0-4095-8219-B181CAF7B6F0}"/>
    <cellStyle name="Separador de milhares 138 4" xfId="3644" xr:uid="{D18D92F3-0251-4108-B9E4-3B887C6D7A42}"/>
    <cellStyle name="Separador de milhares 138 4 2" xfId="7690" xr:uid="{E72B0F93-1D5F-4A45-958F-B69FDC9DCF96}"/>
    <cellStyle name="Separador de milhares 138 4 2 2" xfId="14398" xr:uid="{4B86C3CA-CE0D-4526-837F-2F64B43E0FE8}"/>
    <cellStyle name="Separador de milhares 139" xfId="1542" xr:uid="{F786E1F1-B065-4C4F-80FB-17FE774D6EC5}"/>
    <cellStyle name="Separador de milhares 139 2" xfId="1543" xr:uid="{D326E3BC-D6FA-4495-B5C4-3B0120189BF7}"/>
    <cellStyle name="Separador de milhares 139 2 2" xfId="4560" xr:uid="{8C8342FC-28EF-42F2-B1BE-F1C358CC947D}"/>
    <cellStyle name="Separador de milhares 139 2 2 2" xfId="8175" xr:uid="{214B9E85-BE15-4E61-B4F3-C9AEC6C80506}"/>
    <cellStyle name="Separador de milhares 139 2 2 2 2" xfId="14883" xr:uid="{3E88D55D-7FFF-4691-A825-4A9EFCD66993}"/>
    <cellStyle name="Separador de milhares 139 2 2 3" xfId="11454" xr:uid="{78904DEA-1C96-4FA7-A33E-CAC0F1089D9B}"/>
    <cellStyle name="Separador de milhares 139 2 3" xfId="3647" xr:uid="{17578BD9-52A1-4C67-955A-0DF849CEFD6A}"/>
    <cellStyle name="Separador de milhares 139 2 3 2" xfId="7693" xr:uid="{876853CA-AFAA-4529-934B-1D5F33D94C12}"/>
    <cellStyle name="Separador de milhares 139 2 3 2 2" xfId="14401" xr:uid="{4AAD3EFC-E33B-4528-BF57-7B53E586B155}"/>
    <cellStyle name="Separador de milhares 139 2 3 3" xfId="11074" xr:uid="{D88335B2-61D6-4401-A6CD-FC4BE74C1501}"/>
    <cellStyle name="Separador de milhares 139 2 4" xfId="6512" xr:uid="{DDB580A3-9811-478D-8872-C3576EB5EEAB}"/>
    <cellStyle name="Separador de milhares 139 2 4 2" xfId="13220" xr:uid="{694DAEDF-E8C8-47EC-A42E-635CFD6EBDBB}"/>
    <cellStyle name="Separador de milhares 139 2 5" xfId="9831" xr:uid="{19205161-F75A-48A3-A016-0501879004DD}"/>
    <cellStyle name="Separador de milhares 139 3" xfId="4559" xr:uid="{B0F3EDF2-6A07-45F8-8E57-EEB0AA39EAC3}"/>
    <cellStyle name="Separador de milhares 139 3 2" xfId="8174" xr:uid="{BBFA821A-F57A-4441-9F50-C6A9A8C6F50B}"/>
    <cellStyle name="Separador de milhares 139 3 2 2" xfId="14882" xr:uid="{5EFF62FC-4A7C-46DE-A4FA-6EECADB7D4D1}"/>
    <cellStyle name="Separador de milhares 139 4" xfId="3646" xr:uid="{586BA3AD-36DB-4799-AB9A-BED9EC0CA7A3}"/>
    <cellStyle name="Separador de milhares 139 4 2" xfId="7692" xr:uid="{7CEDEEFD-5ABC-4882-B06F-5DAB30E93F55}"/>
    <cellStyle name="Separador de milhares 139 4 2 2" xfId="14400" xr:uid="{240F6CEB-8EB0-4EF0-9A6F-802175482853}"/>
    <cellStyle name="Separador de milhares 14" xfId="1544" xr:uid="{AF21444D-4D5E-4076-9134-5716670991FE}"/>
    <cellStyle name="Separador de milhares 14 2" xfId="1545" xr:uid="{8754D16B-ECF6-475A-977B-F66E7CD14095}"/>
    <cellStyle name="Separador de milhares 14 2 2" xfId="1546" xr:uid="{D2FE40EE-21C3-473F-9E41-CD40EC56BA79}"/>
    <cellStyle name="Separador de milhares 14 2 2 2" xfId="4562" xr:uid="{E568E151-4A61-4B76-8C56-A57837AB11E4}"/>
    <cellStyle name="Separador de milhares 14 2 2 2 2" xfId="8177" xr:uid="{46D49594-6ADF-4036-B2AB-F594D156E107}"/>
    <cellStyle name="Separador de milhares 14 2 2 2 2 2" xfId="14885" xr:uid="{EDFEC5EB-67A1-4B24-9157-58F30FDC8175}"/>
    <cellStyle name="Separador de milhares 14 2 2 2 3" xfId="11455" xr:uid="{D0D36F91-4F6F-4F0D-BC83-06E226C2BC12}"/>
    <cellStyle name="Separador de milhares 14 2 2 3" xfId="3649" xr:uid="{9708BB41-D1A9-4C8E-A730-9DDF46C424D0}"/>
    <cellStyle name="Separador de milhares 14 2 2 3 2" xfId="7695" xr:uid="{45E626B6-AC92-4D20-A533-530B46569871}"/>
    <cellStyle name="Separador de milhares 14 2 2 3 2 2" xfId="14403" xr:uid="{47901234-7514-4068-A1D9-A09BF0A95BCF}"/>
    <cellStyle name="Separador de milhares 14 2 2 3 3" xfId="11075" xr:uid="{F99268F2-FC08-4F63-8F42-86467884ADA4}"/>
    <cellStyle name="Separador de milhares 14 2 2 4" xfId="6513" xr:uid="{54568567-1C78-47C5-968A-F484B07F215D}"/>
    <cellStyle name="Separador de milhares 14 2 2 4 2" xfId="13221" xr:uid="{97758A8A-57BA-451D-A29D-57536D231213}"/>
    <cellStyle name="Separador de milhares 14 2 2 5" xfId="9832" xr:uid="{EC130A33-C46C-4D80-9127-FF96A3637B90}"/>
    <cellStyle name="Separador de milhares 14 2 3" xfId="4561" xr:uid="{4F3EBCB7-1F4B-486E-8792-D31462BD481D}"/>
    <cellStyle name="Separador de milhares 14 2 3 2" xfId="8176" xr:uid="{7C5CB330-91A6-4918-B7B8-7662BC3FB40D}"/>
    <cellStyle name="Separador de milhares 14 2 3 2 2" xfId="14884" xr:uid="{937F3491-F84F-4C13-96E4-45F5F66F11B0}"/>
    <cellStyle name="Separador de milhares 14 2 4" xfId="3648" xr:uid="{AE715AC7-0EB5-4E3E-83CC-FFEC918D9C1D}"/>
    <cellStyle name="Separador de milhares 14 2 4 2" xfId="7694" xr:uid="{97DCD44F-ECFB-48E5-AA05-2AF641A53E2C}"/>
    <cellStyle name="Separador de milhares 14 2 4 2 2" xfId="14402" xr:uid="{12AA6BD4-6BB1-4E9F-9969-8C42B7ECCCED}"/>
    <cellStyle name="Separador de milhares 14 3" xfId="1547" xr:uid="{B6FD560F-B671-4A07-B361-748B4B2746F4}"/>
    <cellStyle name="Separador de milhares 14 3 2" xfId="4563" xr:uid="{E557C363-E749-4722-9CBD-DFACF0A2F461}"/>
    <cellStyle name="Separador de milhares 14 3 2 2" xfId="8178" xr:uid="{41BB2236-0807-468F-9831-8DBDF7420062}"/>
    <cellStyle name="Separador de milhares 14 3 2 2 2" xfId="14886" xr:uid="{A820B045-6A9C-4A9B-A2AE-035636B36574}"/>
    <cellStyle name="Separador de milhares 14 3 2 3" xfId="11456" xr:uid="{0CABB0C1-6253-457F-8B78-C493EF1DA71C}"/>
    <cellStyle name="Separador de milhares 14 3 3" xfId="3650" xr:uid="{73C64BFB-5FA6-4DE2-AE7B-07367B9BFFBE}"/>
    <cellStyle name="Separador de milhares 14 3 3 2" xfId="7696" xr:uid="{EC2BB86C-FAE9-4520-B178-C5DADAA6DD16}"/>
    <cellStyle name="Separador de milhares 14 3 3 2 2" xfId="14404" xr:uid="{E7B4DC5D-55F2-4216-898A-DB38637698BB}"/>
    <cellStyle name="Separador de milhares 14 3 3 3" xfId="11076" xr:uid="{DB7B3622-4581-4970-B01A-5D2A381C70DD}"/>
    <cellStyle name="Separador de milhares 14 3 4" xfId="6514" xr:uid="{7E2480CC-51DF-42CC-977D-B60DC2A8949A}"/>
    <cellStyle name="Separador de milhares 14 3 4 2" xfId="13222" xr:uid="{3F92C53A-B89E-4894-ACF8-6388183315C6}"/>
    <cellStyle name="Separador de milhares 14 3 5" xfId="9833" xr:uid="{61B59910-506C-4284-86CF-CDC09906EAFA}"/>
    <cellStyle name="Separador de milhares 14 4" xfId="4138" xr:uid="{B241607B-401D-4268-8D8A-C040922DAC5E}"/>
    <cellStyle name="Separador de milhares 14 4 2" xfId="8053" xr:uid="{547EB550-2A03-4337-AC58-48530423718C}"/>
    <cellStyle name="Separador de milhares 14 4 2 2" xfId="14761" xr:uid="{0978E148-3882-4D95-8036-9F7D04D6BE97}"/>
    <cellStyle name="Separador de milhares 14 5" xfId="3209" xr:uid="{3D5E629F-5059-4756-94E1-CFDA8A2ACA07}"/>
    <cellStyle name="Separador de milhares 14 5 2" xfId="7571" xr:uid="{621625DE-441F-4805-8AA0-85B721A3EAB0}"/>
    <cellStyle name="Separador de milhares 14 5 2 2" xfId="14279" xr:uid="{5132D258-65AB-4CCB-9329-BD85BF8AC4C1}"/>
    <cellStyle name="Separador de milhares 140" xfId="1548" xr:uid="{113406F7-5D1F-4F73-942A-E3D9171953A8}"/>
    <cellStyle name="Separador de milhares 140 2" xfId="1549" xr:uid="{6FBB992B-4744-43D8-BED5-3F49572D8AB1}"/>
    <cellStyle name="Separador de milhares 140 2 2" xfId="4565" xr:uid="{8917A74F-A629-42F8-89F6-6AFBC88B6D1A}"/>
    <cellStyle name="Separador de milhares 140 2 2 2" xfId="8180" xr:uid="{A6F11666-4525-4D88-9767-CE225064ACA9}"/>
    <cellStyle name="Separador de milhares 140 2 2 2 2" xfId="14888" xr:uid="{566268AF-D02F-4E5A-B08A-DDC589B644B4}"/>
    <cellStyle name="Separador de milhares 140 2 2 3" xfId="11457" xr:uid="{65A6696B-F364-4599-9311-8EBFA64052B2}"/>
    <cellStyle name="Separador de milhares 140 2 3" xfId="3652" xr:uid="{57FE9081-AC3F-4E61-876E-1182DEF92198}"/>
    <cellStyle name="Separador de milhares 140 2 3 2" xfId="7698" xr:uid="{E742ED73-E3B8-43AD-85CD-60AF05CD529D}"/>
    <cellStyle name="Separador de milhares 140 2 3 2 2" xfId="14406" xr:uid="{128817C5-A21F-44B2-B979-8C157333D39B}"/>
    <cellStyle name="Separador de milhares 140 2 3 3" xfId="11077" xr:uid="{59BC7810-5E64-4465-9B08-339E98154199}"/>
    <cellStyle name="Separador de milhares 140 2 4" xfId="6515" xr:uid="{DC3CEB35-DCAF-4805-A030-635D29A4638C}"/>
    <cellStyle name="Separador de milhares 140 2 4 2" xfId="13223" xr:uid="{34FAF5CC-BBC2-4DF5-8C8B-502A6D45B428}"/>
    <cellStyle name="Separador de milhares 140 2 5" xfId="9834" xr:uid="{0926FAB1-B880-48A8-AE03-5A21EFD412C9}"/>
    <cellStyle name="Separador de milhares 140 3" xfId="4564" xr:uid="{9350AF94-0C40-49D9-8256-A073B66D91E3}"/>
    <cellStyle name="Separador de milhares 140 3 2" xfId="8179" xr:uid="{7130460D-4A83-48F9-BE30-86BA92C9374E}"/>
    <cellStyle name="Separador de milhares 140 3 2 2" xfId="14887" xr:uid="{ADF0826D-293F-47E8-8BF6-CEF2B11C648D}"/>
    <cellStyle name="Separador de milhares 140 4" xfId="3651" xr:uid="{E5E0420E-92A5-4FEA-B123-6DA69FD1C613}"/>
    <cellStyle name="Separador de milhares 140 4 2" xfId="7697" xr:uid="{406CC137-CB02-4832-AAEE-32EB015E20E9}"/>
    <cellStyle name="Separador de milhares 140 4 2 2" xfId="14405" xr:uid="{2D4BE0C7-C967-41AA-B01A-1663E07CA193}"/>
    <cellStyle name="Separador de milhares 141" xfId="1550" xr:uid="{E2F808BF-DA65-4C73-8663-CEED91EBD774}"/>
    <cellStyle name="Separador de milhares 141 2" xfId="1551" xr:uid="{9C4B6F49-45FE-4117-B4E9-D285CA731405}"/>
    <cellStyle name="Separador de milhares 141 2 2" xfId="4567" xr:uid="{57D2867F-CEF8-4660-82AC-5F546A79B8D5}"/>
    <cellStyle name="Separador de milhares 141 2 2 2" xfId="8182" xr:uid="{8C4E5FF6-F421-44E5-BECE-80C094CD1059}"/>
    <cellStyle name="Separador de milhares 141 2 2 2 2" xfId="14890" xr:uid="{83FE12C1-EB4D-4B12-92D8-3F97D9560A44}"/>
    <cellStyle name="Separador de milhares 141 2 2 3" xfId="11458" xr:uid="{4C40389B-1764-447C-8C23-D623AB64AFD3}"/>
    <cellStyle name="Separador de milhares 141 2 3" xfId="3654" xr:uid="{DE6E1AF8-9EE7-481A-9F21-E8F601E1E05B}"/>
    <cellStyle name="Separador de milhares 141 2 3 2" xfId="7700" xr:uid="{F98D7D73-35E2-4AB2-84FB-13E4E44F2C13}"/>
    <cellStyle name="Separador de milhares 141 2 3 2 2" xfId="14408" xr:uid="{1F711D92-CA41-4CD7-8CC9-1F93DEAED7DF}"/>
    <cellStyle name="Separador de milhares 141 2 3 3" xfId="11078" xr:uid="{E3FA0E9D-0465-42A1-A6E7-C4ABE19B2DDE}"/>
    <cellStyle name="Separador de milhares 141 2 4" xfId="6516" xr:uid="{D4217DA5-D6AB-4E1B-964D-EBC03EEEDB28}"/>
    <cellStyle name="Separador de milhares 141 2 4 2" xfId="13224" xr:uid="{FE2F5F49-F2DC-4499-9C0C-EDFBC6951137}"/>
    <cellStyle name="Separador de milhares 141 2 5" xfId="9835" xr:uid="{8D3C7C89-7AA0-4DE7-A207-5922890F3236}"/>
    <cellStyle name="Separador de milhares 141 3" xfId="4566" xr:uid="{0953C198-9759-4C7C-A48A-4AFC1BDB94E1}"/>
    <cellStyle name="Separador de milhares 141 3 2" xfId="8181" xr:uid="{F90740FF-186D-44B4-B1A6-B35954200BAC}"/>
    <cellStyle name="Separador de milhares 141 3 2 2" xfId="14889" xr:uid="{825A4211-CFDA-496F-B39D-D924BA3FE62B}"/>
    <cellStyle name="Separador de milhares 141 4" xfId="3653" xr:uid="{9AB470EB-AEF8-44D8-9A6E-22A58D5DA9C2}"/>
    <cellStyle name="Separador de milhares 141 4 2" xfId="7699" xr:uid="{1A83A18B-6AA1-427A-8A8A-7B66D03B123C}"/>
    <cellStyle name="Separador de milhares 141 4 2 2" xfId="14407" xr:uid="{4303AB82-A4D3-41EF-B852-C721349BF55A}"/>
    <cellStyle name="Separador de milhares 142" xfId="1552" xr:uid="{ACDE788B-5CB4-48F4-B9CC-977C6995B12F}"/>
    <cellStyle name="Separador de milhares 142 2" xfId="1553" xr:uid="{320AD70F-E5E5-4D72-96B2-C3FBF7274AEA}"/>
    <cellStyle name="Separador de milhares 142 2 2" xfId="4569" xr:uid="{9A2040EC-1AF8-4F6E-8DD5-400648B8F7BB}"/>
    <cellStyle name="Separador de milhares 142 2 2 2" xfId="8184" xr:uid="{BF75089F-F974-4810-98DC-70DD4768E58C}"/>
    <cellStyle name="Separador de milhares 142 2 2 2 2" xfId="14892" xr:uid="{446CE8B5-EE77-4EF0-983D-4C8683330874}"/>
    <cellStyle name="Separador de milhares 142 2 2 3" xfId="11459" xr:uid="{BDF35405-CD45-4102-AF32-2A0373E618DF}"/>
    <cellStyle name="Separador de milhares 142 2 3" xfId="3656" xr:uid="{905DE688-1E03-4814-86FB-124D572B091E}"/>
    <cellStyle name="Separador de milhares 142 2 3 2" xfId="7702" xr:uid="{4B015F37-3473-451D-ADDD-82F6CB05F179}"/>
    <cellStyle name="Separador de milhares 142 2 3 2 2" xfId="14410" xr:uid="{423FC1B1-FEE5-4F17-B68A-9BC3AC4F0445}"/>
    <cellStyle name="Separador de milhares 142 2 3 3" xfId="11079" xr:uid="{0FF89867-1BE5-4C20-873C-AB66DA673EEC}"/>
    <cellStyle name="Separador de milhares 142 2 4" xfId="6517" xr:uid="{61F8F8BC-B22F-4F56-98A7-877EFEACDEDF}"/>
    <cellStyle name="Separador de milhares 142 2 4 2" xfId="13225" xr:uid="{18B8314B-29A8-40D4-8D3A-8701C1CBCEE6}"/>
    <cellStyle name="Separador de milhares 142 2 5" xfId="9836" xr:uid="{263D22A9-DD5B-432F-978D-9DC2301CEF2E}"/>
    <cellStyle name="Separador de milhares 142 3" xfId="4568" xr:uid="{3BEA389D-0582-4457-ABB5-E5DA645DF403}"/>
    <cellStyle name="Separador de milhares 142 3 2" xfId="8183" xr:uid="{6CEC5473-C8F1-4B4E-8B39-35FC40A7133E}"/>
    <cellStyle name="Separador de milhares 142 3 2 2" xfId="14891" xr:uid="{453AE80D-F042-4108-B507-86FB1F8BEF37}"/>
    <cellStyle name="Separador de milhares 142 4" xfId="3655" xr:uid="{4A2E7D72-C8D3-49C2-B319-1A7FA61FB852}"/>
    <cellStyle name="Separador de milhares 142 4 2" xfId="7701" xr:uid="{CDC49531-46B5-4304-9EE3-AA92DED25A0A}"/>
    <cellStyle name="Separador de milhares 142 4 2 2" xfId="14409" xr:uid="{B34B3DCA-B935-45BA-97EF-4729F0397C35}"/>
    <cellStyle name="Separador de milhares 143" xfId="1554" xr:uid="{3180DA5C-B687-4D6B-B41F-6591924F499C}"/>
    <cellStyle name="Separador de milhares 143 2" xfId="1555" xr:uid="{454D2595-E50B-4370-915C-1D59EBA74DD8}"/>
    <cellStyle name="Separador de milhares 143 2 2" xfId="4571" xr:uid="{CC6D56E7-A168-42F6-93B3-2C93DB8361B0}"/>
    <cellStyle name="Separador de milhares 143 2 2 2" xfId="8186" xr:uid="{E1878EAA-3214-425C-9104-B2A742D92C06}"/>
    <cellStyle name="Separador de milhares 143 2 2 2 2" xfId="14894" xr:uid="{9BE700A2-B777-40B1-B7A2-C62B590A3543}"/>
    <cellStyle name="Separador de milhares 143 2 2 3" xfId="11460" xr:uid="{4507D414-707D-4691-AE21-A657C114C156}"/>
    <cellStyle name="Separador de milhares 143 2 3" xfId="3658" xr:uid="{A669BD5A-DB2C-4127-9DBE-8D1E27C2BC01}"/>
    <cellStyle name="Separador de milhares 143 2 3 2" xfId="7704" xr:uid="{F4CD9D39-F4E9-4CF7-839A-31602FA14323}"/>
    <cellStyle name="Separador de milhares 143 2 3 2 2" xfId="14412" xr:uid="{78669A4E-068D-4691-85A8-C11EC973C167}"/>
    <cellStyle name="Separador de milhares 143 2 3 3" xfId="11080" xr:uid="{7381F9CC-684D-4108-9AC0-0E13A6D39B9B}"/>
    <cellStyle name="Separador de milhares 143 2 4" xfId="6518" xr:uid="{34D03212-8A0E-4AA5-A7AB-B30E2B176189}"/>
    <cellStyle name="Separador de milhares 143 2 4 2" xfId="13226" xr:uid="{96AC3F40-FFD2-4067-93B1-51C757E45471}"/>
    <cellStyle name="Separador de milhares 143 2 5" xfId="9837" xr:uid="{0AC648F6-208B-4F8C-9FE2-00B5CD197EE3}"/>
    <cellStyle name="Separador de milhares 143 3" xfId="4570" xr:uid="{EC90BDAD-426B-4226-9530-C0ABFC4E7DA9}"/>
    <cellStyle name="Separador de milhares 143 3 2" xfId="8185" xr:uid="{34DB68D4-23DB-417A-AC38-05E5E3E50D63}"/>
    <cellStyle name="Separador de milhares 143 3 2 2" xfId="14893" xr:uid="{03AA4DDB-1FAD-46C2-901C-32F2BD6773F8}"/>
    <cellStyle name="Separador de milhares 143 4" xfId="3657" xr:uid="{2B082296-9D17-4710-9C7D-BC492A60CD19}"/>
    <cellStyle name="Separador de milhares 143 4 2" xfId="7703" xr:uid="{4C1612D9-177F-4E84-8EB6-082BC3BA09C0}"/>
    <cellStyle name="Separador de milhares 143 4 2 2" xfId="14411" xr:uid="{BC17591F-63E0-40DA-9E11-9053881455DD}"/>
    <cellStyle name="Separador de milhares 144" xfId="1556" xr:uid="{B529E10E-F4C3-4046-A1C0-D8FE9AEF0F03}"/>
    <cellStyle name="Separador de milhares 144 2" xfId="1557" xr:uid="{7D101394-48FD-4BC2-8E3C-13C0B47F2E40}"/>
    <cellStyle name="Separador de milhares 144 2 2" xfId="4573" xr:uid="{62F638A4-F468-4009-A953-C2C02316C90D}"/>
    <cellStyle name="Separador de milhares 144 2 2 2" xfId="8188" xr:uid="{A7BDBF42-900D-4AEF-9956-C1B9B97FEC74}"/>
    <cellStyle name="Separador de milhares 144 2 2 2 2" xfId="14896" xr:uid="{CC71D163-9722-494C-8102-2880A8006F50}"/>
    <cellStyle name="Separador de milhares 144 2 2 3" xfId="11461" xr:uid="{EE4338DA-3CE3-4B4F-9F2D-ECE3FAAEA100}"/>
    <cellStyle name="Separador de milhares 144 2 3" xfId="3660" xr:uid="{6A5F2BC5-0964-4A3E-9BAA-35A606A2D3A1}"/>
    <cellStyle name="Separador de milhares 144 2 3 2" xfId="7706" xr:uid="{6D27E335-BB5E-419B-8459-438D8D6067E6}"/>
    <cellStyle name="Separador de milhares 144 2 3 2 2" xfId="14414" xr:uid="{FE211336-9C23-4E49-BA9B-538096A2F469}"/>
    <cellStyle name="Separador de milhares 144 2 3 3" xfId="11081" xr:uid="{05486088-328E-4DBF-BF33-33F917C6F1B7}"/>
    <cellStyle name="Separador de milhares 144 2 4" xfId="6519" xr:uid="{19C72C74-7BA1-420C-BAFE-B48A90013C67}"/>
    <cellStyle name="Separador de milhares 144 2 4 2" xfId="13227" xr:uid="{8EB19F5F-1EAB-49E3-8FDA-33F576EDDC46}"/>
    <cellStyle name="Separador de milhares 144 2 5" xfId="9838" xr:uid="{22ED665A-D056-4D67-89BC-739FD98AE94B}"/>
    <cellStyle name="Separador de milhares 144 3" xfId="4572" xr:uid="{3BE99074-BA8D-4DA7-9720-E94F06A33C5F}"/>
    <cellStyle name="Separador de milhares 144 3 2" xfId="8187" xr:uid="{8D227C90-9FF0-439E-A8AD-B50FA16B5223}"/>
    <cellStyle name="Separador de milhares 144 3 2 2" xfId="14895" xr:uid="{E09B6FAD-23F3-4E79-A840-89DFC75792CF}"/>
    <cellStyle name="Separador de milhares 144 4" xfId="3659" xr:uid="{A8BF2702-71EC-474E-A0D7-BD4AD0A3078C}"/>
    <cellStyle name="Separador de milhares 144 4 2" xfId="7705" xr:uid="{78FCEE15-5EDB-4075-9308-A90836DAD6A1}"/>
    <cellStyle name="Separador de milhares 144 4 2 2" xfId="14413" xr:uid="{844DFEF8-8601-4775-9917-6E3B75CAA2AA}"/>
    <cellStyle name="Separador de milhares 145" xfId="1558" xr:uid="{F017C615-A0CD-4F14-847F-555CBE4ABFD8}"/>
    <cellStyle name="Separador de milhares 145 2" xfId="1559" xr:uid="{7B23ED6C-C2C7-4504-98B0-9C4F75F23478}"/>
    <cellStyle name="Separador de milhares 145 2 2" xfId="4575" xr:uid="{CF1970E5-4C49-48AA-93BE-69CF21FA68A5}"/>
    <cellStyle name="Separador de milhares 145 2 2 2" xfId="8190" xr:uid="{27074C52-5608-4F7F-BE59-E2FEBCCDCB91}"/>
    <cellStyle name="Separador de milhares 145 2 2 2 2" xfId="14898" xr:uid="{AD8DF4F3-9A4F-4026-94CE-8EEA44F11606}"/>
    <cellStyle name="Separador de milhares 145 2 2 3" xfId="11462" xr:uid="{5FF7CBB5-57FA-437D-A0BE-2E91A8E44F75}"/>
    <cellStyle name="Separador de milhares 145 2 3" xfId="3662" xr:uid="{93E3CBB6-F501-4C28-83B8-65E3B045FDF8}"/>
    <cellStyle name="Separador de milhares 145 2 3 2" xfId="7708" xr:uid="{D42CB948-9AF3-4400-B8F3-747D7FA64664}"/>
    <cellStyle name="Separador de milhares 145 2 3 2 2" xfId="14416" xr:uid="{A4E36881-4639-44F3-A8EA-1D9B89BBE260}"/>
    <cellStyle name="Separador de milhares 145 2 3 3" xfId="11082" xr:uid="{0FF5025F-D38E-4B1C-9F05-859D68F05933}"/>
    <cellStyle name="Separador de milhares 145 2 4" xfId="6520" xr:uid="{92E1B117-F847-435D-9464-12007197FDAF}"/>
    <cellStyle name="Separador de milhares 145 2 4 2" xfId="13228" xr:uid="{286541F1-90A8-456B-A773-B0EF78E795F4}"/>
    <cellStyle name="Separador de milhares 145 2 5" xfId="9839" xr:uid="{177063D0-0A74-41B0-9C60-60A84B4B443D}"/>
    <cellStyle name="Separador de milhares 145 3" xfId="4574" xr:uid="{85A86D44-2D5B-4C8B-ABD6-68A2B341C5F5}"/>
    <cellStyle name="Separador de milhares 145 3 2" xfId="8189" xr:uid="{0A1A5BE3-A51D-4FC4-9C86-C51779961E72}"/>
    <cellStyle name="Separador de milhares 145 3 2 2" xfId="14897" xr:uid="{B0F12D98-C1B3-44A0-A846-3DF61737231F}"/>
    <cellStyle name="Separador de milhares 145 4" xfId="3661" xr:uid="{758A22CA-7860-4C5D-A72F-7CF81C96AC8C}"/>
    <cellStyle name="Separador de milhares 145 4 2" xfId="7707" xr:uid="{8050E942-95E1-4D92-B253-2BE347CA1D62}"/>
    <cellStyle name="Separador de milhares 145 4 2 2" xfId="14415" xr:uid="{E66C2421-36BC-4FB9-8B2C-688CB683954F}"/>
    <cellStyle name="Separador de milhares 146" xfId="1560" xr:uid="{A31B9D25-5700-4DBA-AEBB-E81AAFEAC492}"/>
    <cellStyle name="Separador de milhares 146 2" xfId="1561" xr:uid="{2AB2E432-9B16-4CEC-A0FC-3CF6BFAD67CC}"/>
    <cellStyle name="Separador de milhares 146 2 2" xfId="4577" xr:uid="{80B21645-B868-4A07-8A17-33DA678FFC58}"/>
    <cellStyle name="Separador de milhares 146 2 2 2" xfId="8192" xr:uid="{8B8BC1FC-DAB6-450F-A981-4AA7DA7CB9E3}"/>
    <cellStyle name="Separador de milhares 146 2 2 2 2" xfId="14900" xr:uid="{2900A6C1-0FD7-43EE-BF1F-F0361CE752DB}"/>
    <cellStyle name="Separador de milhares 146 2 2 3" xfId="11463" xr:uid="{5C2BB7F1-3036-4431-9520-33104EFEF349}"/>
    <cellStyle name="Separador de milhares 146 2 3" xfId="3664" xr:uid="{B7C68B5F-7BD1-4519-A319-E1DF5D47A155}"/>
    <cellStyle name="Separador de milhares 146 2 3 2" xfId="7710" xr:uid="{D655C007-2557-4513-BC62-7ED55DFAFDFA}"/>
    <cellStyle name="Separador de milhares 146 2 3 2 2" xfId="14418" xr:uid="{B55EF6E2-B112-4DDC-ABA0-EF34D5A596F2}"/>
    <cellStyle name="Separador de milhares 146 2 3 3" xfId="11083" xr:uid="{1EB05D23-6BA0-4591-AC27-11C2AA8C4F80}"/>
    <cellStyle name="Separador de milhares 146 2 4" xfId="6521" xr:uid="{EE8945E4-DDEC-4F95-881D-13A784DDC973}"/>
    <cellStyle name="Separador de milhares 146 2 4 2" xfId="13229" xr:uid="{AF81E556-7DD6-4623-AA4D-76B1E12AA8AC}"/>
    <cellStyle name="Separador de milhares 146 2 5" xfId="9840" xr:uid="{B03DBC2A-9CA9-4054-9579-30DD65DC904C}"/>
    <cellStyle name="Separador de milhares 146 3" xfId="4576" xr:uid="{F5D3ABD8-055C-4DC5-8EFB-F9E51CE59249}"/>
    <cellStyle name="Separador de milhares 146 3 2" xfId="8191" xr:uid="{1DCBC43C-68F0-44F5-994E-CEE5F2DED812}"/>
    <cellStyle name="Separador de milhares 146 3 2 2" xfId="14899" xr:uid="{9655C388-9873-4BA0-8A40-FBC43ACBD605}"/>
    <cellStyle name="Separador de milhares 146 4" xfId="3663" xr:uid="{3BE65805-4C66-4DED-AB1A-E38B790C2D81}"/>
    <cellStyle name="Separador de milhares 146 4 2" xfId="7709" xr:uid="{6CF3D72A-7F56-42A9-A304-39314CFC177A}"/>
    <cellStyle name="Separador de milhares 146 4 2 2" xfId="14417" xr:uid="{120D44E1-B203-4F6F-82D4-AB15ECBFCD81}"/>
    <cellStyle name="Separador de milhares 147" xfId="1562" xr:uid="{C035E857-99C7-4D72-ACD1-D417E2CC632A}"/>
    <cellStyle name="Separador de milhares 147 2" xfId="1563" xr:uid="{84F884AB-B2F5-4523-AF11-1B6CE7484A7A}"/>
    <cellStyle name="Separador de milhares 147 2 2" xfId="4579" xr:uid="{9BC2078B-23AE-44AC-B7C6-23170AE6446F}"/>
    <cellStyle name="Separador de milhares 147 2 2 2" xfId="8194" xr:uid="{6DC22E8D-861E-4CBE-AD39-AF399A09DFFA}"/>
    <cellStyle name="Separador de milhares 147 2 2 2 2" xfId="14902" xr:uid="{1026FDF3-71C6-4EE3-AA45-DDB325B1E22B}"/>
    <cellStyle name="Separador de milhares 147 2 2 3" xfId="11464" xr:uid="{2D9699AD-9168-4123-B7D2-85FE2DE4D689}"/>
    <cellStyle name="Separador de milhares 147 2 3" xfId="3666" xr:uid="{0DF84940-0C4E-410C-863B-1EAACD6F7156}"/>
    <cellStyle name="Separador de milhares 147 2 3 2" xfId="7712" xr:uid="{A6C0F30D-575B-49C9-A13B-FE51B9AFCF23}"/>
    <cellStyle name="Separador de milhares 147 2 3 2 2" xfId="14420" xr:uid="{B8A0C566-0664-4A4E-82B0-122F5F51757A}"/>
    <cellStyle name="Separador de milhares 147 2 3 3" xfId="11084" xr:uid="{BDBE7B08-BD0E-448C-9BB0-83734DE7FED3}"/>
    <cellStyle name="Separador de milhares 147 2 4" xfId="6522" xr:uid="{A961B182-8E19-49F3-941B-4E4FE53FDF4D}"/>
    <cellStyle name="Separador de milhares 147 2 4 2" xfId="13230" xr:uid="{876A4807-26E8-49B2-BD72-5952D50B4833}"/>
    <cellStyle name="Separador de milhares 147 2 5" xfId="9841" xr:uid="{AFD1F640-DA56-4A36-A939-CAE42B161D7E}"/>
    <cellStyle name="Separador de milhares 147 3" xfId="4578" xr:uid="{55A82D61-4F62-45EF-BDBC-F13F6773EFC3}"/>
    <cellStyle name="Separador de milhares 147 3 2" xfId="8193" xr:uid="{D424D331-3A17-4CC5-A910-5D7BD27D0BF7}"/>
    <cellStyle name="Separador de milhares 147 3 2 2" xfId="14901" xr:uid="{57A982AF-8C31-487D-8C93-7FCCE2AA0AB4}"/>
    <cellStyle name="Separador de milhares 147 4" xfId="3665" xr:uid="{AF8DAEE1-1DB3-4D0D-9FF5-8426CEBE9913}"/>
    <cellStyle name="Separador de milhares 147 4 2" xfId="7711" xr:uid="{7C5BC4B9-A34A-4467-A2E7-7954DD7F311A}"/>
    <cellStyle name="Separador de milhares 147 4 2 2" xfId="14419" xr:uid="{4B61BF5F-829B-4C47-927C-C72B598A85A7}"/>
    <cellStyle name="Separador de milhares 148" xfId="1564" xr:uid="{A49C683A-B6ED-40EB-A5A8-2A91827CB4BB}"/>
    <cellStyle name="Separador de milhares 148 2" xfId="1565" xr:uid="{73B06D28-BB34-4710-86FD-F800CCFC037A}"/>
    <cellStyle name="Separador de milhares 148 2 2" xfId="4581" xr:uid="{948EE070-9951-4D34-AB41-7E2910BE2C4C}"/>
    <cellStyle name="Separador de milhares 148 2 2 2" xfId="8196" xr:uid="{36C6C13A-D5DD-4945-9E45-7CB593859FF1}"/>
    <cellStyle name="Separador de milhares 148 2 2 2 2" xfId="14904" xr:uid="{9A30A638-C061-4995-A2C7-114D9DEF1D35}"/>
    <cellStyle name="Separador de milhares 148 2 2 3" xfId="11465" xr:uid="{68872CBD-B2E7-46AA-99AC-587D1830104B}"/>
    <cellStyle name="Separador de milhares 148 2 3" xfId="3668" xr:uid="{93B12F1B-4C57-48D3-971C-E16D4E6C7FE8}"/>
    <cellStyle name="Separador de milhares 148 2 3 2" xfId="7714" xr:uid="{D1EBB207-D5D2-4EC7-BF32-3E77AAE36404}"/>
    <cellStyle name="Separador de milhares 148 2 3 2 2" xfId="14422" xr:uid="{72540FEB-20AE-4285-8C8D-E8C6638D6FB0}"/>
    <cellStyle name="Separador de milhares 148 2 3 3" xfId="11085" xr:uid="{F9F9B43A-C3A9-49B5-A1E9-3D12A9395BC3}"/>
    <cellStyle name="Separador de milhares 148 2 4" xfId="6523" xr:uid="{5A9BDF28-AA3A-4E7A-8340-1163D4409877}"/>
    <cellStyle name="Separador de milhares 148 2 4 2" xfId="13231" xr:uid="{ED4F75D7-2AF7-4BC6-B628-851D41C9D0B3}"/>
    <cellStyle name="Separador de milhares 148 2 5" xfId="9842" xr:uid="{7957AC9C-591C-45BD-9D5A-7A77F6526654}"/>
    <cellStyle name="Separador de milhares 148 3" xfId="4580" xr:uid="{B1E156B6-C4DB-411C-9226-E8EADC73F09F}"/>
    <cellStyle name="Separador de milhares 148 3 2" xfId="8195" xr:uid="{123758D1-99E7-4B07-9D36-3E015C76D368}"/>
    <cellStyle name="Separador de milhares 148 3 2 2" xfId="14903" xr:uid="{A5BAAAFE-F911-4CEF-A055-148BA224D1C0}"/>
    <cellStyle name="Separador de milhares 148 4" xfId="3667" xr:uid="{B4245303-3737-457F-BB07-EED08B0E0C5B}"/>
    <cellStyle name="Separador de milhares 148 4 2" xfId="7713" xr:uid="{0AF8EAB1-36A5-4974-AFB7-EDC695564F6A}"/>
    <cellStyle name="Separador de milhares 148 4 2 2" xfId="14421" xr:uid="{BF86FF8F-DBF2-41A9-BDB8-C79F5EBB647C}"/>
    <cellStyle name="Separador de milhares 149" xfId="1566" xr:uid="{A9D6505D-BC44-4672-B067-F79FA194CA95}"/>
    <cellStyle name="Separador de milhares 149 2" xfId="1567" xr:uid="{4967F5F6-46D6-4A6C-8D26-8C44E7ED6950}"/>
    <cellStyle name="Separador de milhares 149 2 2" xfId="4583" xr:uid="{7DDDEE07-738A-4AF5-A04C-D139B533BA6F}"/>
    <cellStyle name="Separador de milhares 149 2 2 2" xfId="8198" xr:uid="{2A44157B-498E-4739-8D31-12EF73B0CE8B}"/>
    <cellStyle name="Separador de milhares 149 2 2 2 2" xfId="14906" xr:uid="{A213B867-47D1-41E6-8DCC-4C048EA4B9EC}"/>
    <cellStyle name="Separador de milhares 149 2 2 3" xfId="11466" xr:uid="{CF207E5E-5EB4-44D3-BF66-FB366BCFB21A}"/>
    <cellStyle name="Separador de milhares 149 2 3" xfId="3670" xr:uid="{584B2A07-78B4-4E5F-B4DE-492754CAC9C2}"/>
    <cellStyle name="Separador de milhares 149 2 3 2" xfId="7716" xr:uid="{05CEF107-C6E1-4E8F-B847-88B3EEF20B3C}"/>
    <cellStyle name="Separador de milhares 149 2 3 2 2" xfId="14424" xr:uid="{E4E866B8-5326-4343-A3A0-9107D689D409}"/>
    <cellStyle name="Separador de milhares 149 2 3 3" xfId="11086" xr:uid="{FFEFF2C0-6CE4-4497-B8AF-E3F993BB9385}"/>
    <cellStyle name="Separador de milhares 149 2 4" xfId="6524" xr:uid="{826713DF-5923-49C7-92B4-60FF37B6F0D8}"/>
    <cellStyle name="Separador de milhares 149 2 4 2" xfId="13232" xr:uid="{D17B2DCF-A850-43C1-AA7B-B229AA296404}"/>
    <cellStyle name="Separador de milhares 149 2 5" xfId="9843" xr:uid="{6BD358C3-0DF0-45CF-A9F3-6688DDCBB171}"/>
    <cellStyle name="Separador de milhares 149 3" xfId="4582" xr:uid="{6FB76D4C-A93E-49AB-A11D-4664FE2C7C99}"/>
    <cellStyle name="Separador de milhares 149 3 2" xfId="8197" xr:uid="{B98485B7-A18B-4278-94B0-5C6BC404983A}"/>
    <cellStyle name="Separador de milhares 149 3 2 2" xfId="14905" xr:uid="{40F9DA2C-D357-4242-914E-FD3B40CA5A6E}"/>
    <cellStyle name="Separador de milhares 149 4" xfId="3669" xr:uid="{DFCDEF92-D66A-413C-95B1-6589F51EB4C3}"/>
    <cellStyle name="Separador de milhares 149 4 2" xfId="7715" xr:uid="{B4EEA54A-5D43-4EE5-8927-B8FEC1A6DCCA}"/>
    <cellStyle name="Separador de milhares 149 4 2 2" xfId="14423" xr:uid="{27519613-B83A-4B7D-806B-C8E5E4A148C0}"/>
    <cellStyle name="Separador de milhares 15" xfId="1568" xr:uid="{A975BFEA-7E70-46FB-8D1A-733BBC4F4CD5}"/>
    <cellStyle name="Separador de milhares 15 2" xfId="1569" xr:uid="{61C1DB56-6761-4196-A0FC-9F522C950CA9}"/>
    <cellStyle name="Separador de milhares 15 2 2" xfId="1570" xr:uid="{B1ACBCF6-3EBC-4558-A4ED-D3CE8B001002}"/>
    <cellStyle name="Separador de milhares 15 2 2 2" xfId="4586" xr:uid="{C3B9EFB8-CF89-4CF7-827C-192452F60FBC}"/>
    <cellStyle name="Separador de milhares 15 2 2 2 2" xfId="8201" xr:uid="{0CE6A28E-2212-4A0A-B768-0C13F0A3B738}"/>
    <cellStyle name="Separador de milhares 15 2 2 2 2 2" xfId="14909" xr:uid="{810C2997-A088-4A94-A786-ED1481E48F66}"/>
    <cellStyle name="Separador de milhares 15 2 2 2 3" xfId="11467" xr:uid="{7BDF2612-60C8-4D39-AAF7-40F829613D24}"/>
    <cellStyle name="Separador de milhares 15 2 2 3" xfId="3673" xr:uid="{DD42D5DD-0D92-4543-B0D8-882BC7C9FC6C}"/>
    <cellStyle name="Separador de milhares 15 2 2 3 2" xfId="7719" xr:uid="{10CEC878-EFA8-4A9D-B86A-C5E9E92EB0DA}"/>
    <cellStyle name="Separador de milhares 15 2 2 3 2 2" xfId="14427" xr:uid="{7172816F-F43F-48CD-BC8B-DC4B0830EE8D}"/>
    <cellStyle name="Separador de milhares 15 2 2 3 3" xfId="11087" xr:uid="{90AD5424-7DB1-4BC1-9DCF-6007C7AA7F5E}"/>
    <cellStyle name="Separador de milhares 15 2 2 4" xfId="6525" xr:uid="{2292EF48-76FA-4ED4-97A3-29627E8E07FC}"/>
    <cellStyle name="Separador de milhares 15 2 2 4 2" xfId="13233" xr:uid="{A040F261-D3D8-42CA-9CFD-96A93D6B8919}"/>
    <cellStyle name="Separador de milhares 15 2 2 5" xfId="9844" xr:uid="{436C9EA9-32D5-43A4-9C3C-8A4F63D2C003}"/>
    <cellStyle name="Separador de milhares 15 2 3" xfId="4585" xr:uid="{D651E5EE-59C8-4D57-AF9B-F3469FB2FC54}"/>
    <cellStyle name="Separador de milhares 15 2 3 2" xfId="8200" xr:uid="{CB0C8F8A-BDE0-48F5-8CA9-00E1ABDCD736}"/>
    <cellStyle name="Separador de milhares 15 2 3 2 2" xfId="14908" xr:uid="{31BDD855-7BC5-4AB4-9CF6-324DA5DE66D4}"/>
    <cellStyle name="Separador de milhares 15 2 4" xfId="3672" xr:uid="{FE58EC0A-C5B4-4DE1-A815-68C33E3E1454}"/>
    <cellStyle name="Separador de milhares 15 2 4 2" xfId="7718" xr:uid="{BEE7FA3E-A2E8-4BD9-AA0A-E6142CBDDA41}"/>
    <cellStyle name="Separador de milhares 15 2 4 2 2" xfId="14426" xr:uid="{A3A83406-8613-45A5-8A35-2348468C8FB1}"/>
    <cellStyle name="Separador de milhares 15 3" xfId="1571" xr:uid="{DAE2C7DF-6457-43B1-86DA-1E2AEC883873}"/>
    <cellStyle name="Separador de milhares 15 3 2" xfId="4587" xr:uid="{7DE2C765-D01D-4AFF-8553-1D5788B69F0D}"/>
    <cellStyle name="Separador de milhares 15 3 2 2" xfId="8202" xr:uid="{4AC1DACD-185E-4DB9-9BBC-B1A165BEEF38}"/>
    <cellStyle name="Separador de milhares 15 3 2 2 2" xfId="14910" xr:uid="{005A4AB3-9A08-468C-AFD9-2679B7309CDB}"/>
    <cellStyle name="Separador de milhares 15 3 2 3" xfId="11468" xr:uid="{511AE7D8-67DA-4DEF-8C31-42680BDCEE3D}"/>
    <cellStyle name="Separador de milhares 15 3 3" xfId="3674" xr:uid="{4F7D21BF-D350-47BF-9466-A8D93A7733DB}"/>
    <cellStyle name="Separador de milhares 15 3 3 2" xfId="7720" xr:uid="{AC225DD7-CC2A-40FB-BEC5-2922345A6084}"/>
    <cellStyle name="Separador de milhares 15 3 3 2 2" xfId="14428" xr:uid="{A69955AE-2C89-4190-AC02-68B588077310}"/>
    <cellStyle name="Separador de milhares 15 3 3 3" xfId="11088" xr:uid="{229674FA-3EFC-4742-867E-6F723963F895}"/>
    <cellStyle name="Separador de milhares 15 3 4" xfId="6526" xr:uid="{F82C3532-9622-4D55-A6BB-B24CB93CBB19}"/>
    <cellStyle name="Separador de milhares 15 3 4 2" xfId="13234" xr:uid="{87A5ED0C-219C-4615-AB6B-7B861DCA95A7}"/>
    <cellStyle name="Separador de milhares 15 3 5" xfId="9845" xr:uid="{847617A5-227B-4D2A-9A6F-260E96B17A36}"/>
    <cellStyle name="Separador de milhares 15 4" xfId="4584" xr:uid="{5710A858-CBE2-44C5-B3C3-4A5A355FB88C}"/>
    <cellStyle name="Separador de milhares 15 4 2" xfId="8199" xr:uid="{ED187069-F4D6-482B-82B7-E5D0A17E99C2}"/>
    <cellStyle name="Separador de milhares 15 4 2 2" xfId="14907" xr:uid="{E8ABA501-40D0-4836-8BA5-DEA9F8DDF829}"/>
    <cellStyle name="Separador de milhares 15 5" xfId="3671" xr:uid="{FC9D003E-D244-4333-9F07-69070F51B5EA}"/>
    <cellStyle name="Separador de milhares 15 5 2" xfId="7717" xr:uid="{24E23604-6E01-45D0-B060-0F063EA454D6}"/>
    <cellStyle name="Separador de milhares 15 5 2 2" xfId="14425" xr:uid="{2CFDCCBA-B494-4183-B0A2-3F41F0F0DFD2}"/>
    <cellStyle name="Separador de milhares 150" xfId="1572" xr:uid="{9DF865F5-42D5-41D5-AC40-FC229E5F5594}"/>
    <cellStyle name="Separador de milhares 150 2" xfId="1573" xr:uid="{8816B039-94D7-4C76-96A0-4BD0CDD1CAF9}"/>
    <cellStyle name="Separador de milhares 150 2 2" xfId="4589" xr:uid="{610A4898-97DC-4730-A414-1E7EE1A18E94}"/>
    <cellStyle name="Separador de milhares 150 2 2 2" xfId="8204" xr:uid="{02D3F8A8-8059-4918-8E19-1B34525553F3}"/>
    <cellStyle name="Separador de milhares 150 2 2 2 2" xfId="14912" xr:uid="{587C7F87-DCE3-45AC-A992-8DE8035448E2}"/>
    <cellStyle name="Separador de milhares 150 2 2 3" xfId="11469" xr:uid="{E6E2456C-22D4-4EE8-99D2-52452F835E0E}"/>
    <cellStyle name="Separador de milhares 150 2 3" xfId="3676" xr:uid="{49AD3FE7-364A-4E17-8093-EBAC51ABB3F0}"/>
    <cellStyle name="Separador de milhares 150 2 3 2" xfId="7722" xr:uid="{9017A91D-5925-4813-9A26-4E8BE4A9A73B}"/>
    <cellStyle name="Separador de milhares 150 2 3 2 2" xfId="14430" xr:uid="{2D46A044-ADF5-4064-B0DD-3CCC3F38F71D}"/>
    <cellStyle name="Separador de milhares 150 2 3 3" xfId="11089" xr:uid="{5B60FF73-5581-495F-8232-B9811C17B09E}"/>
    <cellStyle name="Separador de milhares 150 2 4" xfId="6527" xr:uid="{9A7D4070-0BC6-4342-AE33-57FB57F38EE1}"/>
    <cellStyle name="Separador de milhares 150 2 4 2" xfId="13235" xr:uid="{EA14575B-2580-441D-A42A-6B6D724DD7AE}"/>
    <cellStyle name="Separador de milhares 150 2 5" xfId="9846" xr:uid="{99ADA8CD-3B9C-4747-A578-9EA056B4E415}"/>
    <cellStyle name="Separador de milhares 150 3" xfId="4588" xr:uid="{67C178C6-8B75-4CEE-8291-C66B4044B322}"/>
    <cellStyle name="Separador de milhares 150 3 2" xfId="8203" xr:uid="{99CBDBEE-F87F-4990-A49F-82EACE4AB474}"/>
    <cellStyle name="Separador de milhares 150 3 2 2" xfId="14911" xr:uid="{E5B2596F-A118-434E-8A07-67CC30815598}"/>
    <cellStyle name="Separador de milhares 150 4" xfId="3675" xr:uid="{3955AC12-FB32-4051-BC95-FA450C059B37}"/>
    <cellStyle name="Separador de milhares 150 4 2" xfId="7721" xr:uid="{9E4211A2-E0C3-4EFF-ADBD-4E8DE6E563D9}"/>
    <cellStyle name="Separador de milhares 150 4 2 2" xfId="14429" xr:uid="{54741446-5774-4E28-9FC5-C7ADCDB1B071}"/>
    <cellStyle name="Separador de milhares 151" xfId="1574" xr:uid="{1280C80B-6195-41EB-BFE0-630B45A9C15C}"/>
    <cellStyle name="Separador de milhares 151 2" xfId="1575" xr:uid="{2CBF1F22-F373-433A-B722-C5F2C0ED8642}"/>
    <cellStyle name="Separador de milhares 151 2 2" xfId="4591" xr:uid="{92171ECF-E207-4FCA-A3C0-69C0A5BB730F}"/>
    <cellStyle name="Separador de milhares 151 2 2 2" xfId="8206" xr:uid="{BC8428B4-8749-4E3B-832D-29837679D43C}"/>
    <cellStyle name="Separador de milhares 151 2 2 2 2" xfId="14914" xr:uid="{E807C3D7-4E19-479B-8383-D8AA612948D1}"/>
    <cellStyle name="Separador de milhares 151 2 2 3" xfId="11470" xr:uid="{A73A4E5F-5800-42ED-A40A-701AE2EF4A3A}"/>
    <cellStyle name="Separador de milhares 151 2 3" xfId="3678" xr:uid="{EC3D4E0F-0E08-4BCB-A015-44284774737E}"/>
    <cellStyle name="Separador de milhares 151 2 3 2" xfId="7724" xr:uid="{233F20BC-5C5A-455A-A7B5-7914FEF5D9DF}"/>
    <cellStyle name="Separador de milhares 151 2 3 2 2" xfId="14432" xr:uid="{7084E8CE-4A4D-4A7D-94F8-63732A980BDB}"/>
    <cellStyle name="Separador de milhares 151 2 3 3" xfId="11090" xr:uid="{D28C8A49-9360-4D6B-A08C-28EA47A486E7}"/>
    <cellStyle name="Separador de milhares 151 2 4" xfId="6528" xr:uid="{C595BD05-AFD8-4847-A698-865EAF84A3DD}"/>
    <cellStyle name="Separador de milhares 151 2 4 2" xfId="13236" xr:uid="{5B455458-0DC0-46B9-A11D-298AF209940A}"/>
    <cellStyle name="Separador de milhares 151 2 5" xfId="9847" xr:uid="{CA7477A2-FE44-4B5F-8012-4961AB4D3E3B}"/>
    <cellStyle name="Separador de milhares 151 3" xfId="4590" xr:uid="{1AA4068C-0AC8-485F-A9CC-8919A182D4B8}"/>
    <cellStyle name="Separador de milhares 151 3 2" xfId="8205" xr:uid="{C207D852-12E2-47B1-A99D-62626A6C358F}"/>
    <cellStyle name="Separador de milhares 151 3 2 2" xfId="14913" xr:uid="{569C5143-3882-48A7-A5FB-13EB56B09EF6}"/>
    <cellStyle name="Separador de milhares 151 4" xfId="3677" xr:uid="{5C322540-B0AA-4D34-AA2F-024C6CCF8461}"/>
    <cellStyle name="Separador de milhares 151 4 2" xfId="7723" xr:uid="{52C451D3-71F7-40B1-B923-B59B3B1DF5ED}"/>
    <cellStyle name="Separador de milhares 151 4 2 2" xfId="14431" xr:uid="{DBB68F53-3984-4DAB-BEE5-523536F45DA4}"/>
    <cellStyle name="Separador de milhares 152" xfId="1576" xr:uid="{20626145-D25B-4E93-AB70-BB6CBC2224D3}"/>
    <cellStyle name="Separador de milhares 152 2" xfId="1577" xr:uid="{27C1FAEE-89D0-4F32-9399-5BA625552F06}"/>
    <cellStyle name="Separador de milhares 152 2 2" xfId="4593" xr:uid="{C46DDCC6-7034-4963-89C2-DDD8EAC02CB1}"/>
    <cellStyle name="Separador de milhares 152 2 2 2" xfId="8208" xr:uid="{28C30CAD-3005-45D6-989C-E55DE3C03CEB}"/>
    <cellStyle name="Separador de milhares 152 2 2 2 2" xfId="14916" xr:uid="{B571A7B6-E5F0-4B18-A54B-356B97EE2330}"/>
    <cellStyle name="Separador de milhares 152 2 2 3" xfId="11471" xr:uid="{6704EFAE-267B-4548-8B55-D9A7233A6BA6}"/>
    <cellStyle name="Separador de milhares 152 2 3" xfId="3680" xr:uid="{34AE3B4B-390E-41E4-897B-1CA126D04C02}"/>
    <cellStyle name="Separador de milhares 152 2 3 2" xfId="7726" xr:uid="{A543D880-7435-4D99-BA01-AB09DA45AAE2}"/>
    <cellStyle name="Separador de milhares 152 2 3 2 2" xfId="14434" xr:uid="{86B3907E-8A33-44B0-9A55-7B8E13950775}"/>
    <cellStyle name="Separador de milhares 152 2 3 3" xfId="11091" xr:uid="{C4A4E73D-EB03-4D93-BDA8-82ADA0C122C9}"/>
    <cellStyle name="Separador de milhares 152 2 4" xfId="6529" xr:uid="{2570085C-E3E6-47A4-AACA-44F8142E1E33}"/>
    <cellStyle name="Separador de milhares 152 2 4 2" xfId="13237" xr:uid="{D2A41FF5-B7CF-4033-B61F-DA174FC4532C}"/>
    <cellStyle name="Separador de milhares 152 2 5" xfId="9848" xr:uid="{002EC466-FFA2-4365-96BA-987C1203493C}"/>
    <cellStyle name="Separador de milhares 152 3" xfId="4592" xr:uid="{ABB25F5C-DF66-42A3-A5F2-0AFE6B4C690D}"/>
    <cellStyle name="Separador de milhares 152 3 2" xfId="8207" xr:uid="{BFE06953-1C21-4BEE-A810-7A39540153A5}"/>
    <cellStyle name="Separador de milhares 152 3 2 2" xfId="14915" xr:uid="{95A84D63-4BCF-41DA-9301-7E4226AABB0D}"/>
    <cellStyle name="Separador de milhares 152 4" xfId="3679" xr:uid="{62754943-9BD8-42DC-AC8F-981B72344FDC}"/>
    <cellStyle name="Separador de milhares 152 4 2" xfId="7725" xr:uid="{9047140A-38D9-4489-A26A-53A5088D8171}"/>
    <cellStyle name="Separador de milhares 152 4 2 2" xfId="14433" xr:uid="{EAE70EC9-67AA-4316-8455-C3025B43398B}"/>
    <cellStyle name="Separador de milhares 153" xfId="1578" xr:uid="{E180D7C8-2B4A-4D97-9FB5-71F861FCDF46}"/>
    <cellStyle name="Separador de milhares 153 2" xfId="1579" xr:uid="{30772CF8-A81F-4C57-B6A2-A0EA87A2D8B3}"/>
    <cellStyle name="Separador de milhares 153 2 2" xfId="4595" xr:uid="{F8566093-B286-4FB3-820E-49CBFD53754F}"/>
    <cellStyle name="Separador de milhares 153 2 2 2" xfId="8210" xr:uid="{0D0B15BC-0A2D-4E19-90B3-99D6C6748E40}"/>
    <cellStyle name="Separador de milhares 153 2 2 2 2" xfId="14918" xr:uid="{0CD26D5E-FE08-499E-9735-8DC45FD5AEA5}"/>
    <cellStyle name="Separador de milhares 153 2 2 3" xfId="11472" xr:uid="{3FF86742-20B7-41FB-9BD1-FE9F5AE205BA}"/>
    <cellStyle name="Separador de milhares 153 2 3" xfId="3682" xr:uid="{56591381-41AD-499B-9A1C-EDF3305A83B1}"/>
    <cellStyle name="Separador de milhares 153 2 3 2" xfId="7728" xr:uid="{4FEC0D7B-AF33-4BEF-A089-DFF0CB370FED}"/>
    <cellStyle name="Separador de milhares 153 2 3 2 2" xfId="14436" xr:uid="{C65FEE25-5A00-4986-AAE8-AAB55A8E8ADA}"/>
    <cellStyle name="Separador de milhares 153 2 3 3" xfId="11092" xr:uid="{152BE31A-8DCE-4494-AE76-E1D071AA9932}"/>
    <cellStyle name="Separador de milhares 153 2 4" xfId="6530" xr:uid="{204F5399-D086-4FE3-BA70-F1834B867FE3}"/>
    <cellStyle name="Separador de milhares 153 2 4 2" xfId="13238" xr:uid="{6BD9BC8F-F154-40D6-A53A-C97DE92639C5}"/>
    <cellStyle name="Separador de milhares 153 2 5" xfId="9849" xr:uid="{50ECC885-152E-4357-9E1E-CC5D1EC564C5}"/>
    <cellStyle name="Separador de milhares 153 3" xfId="4594" xr:uid="{E899510A-5124-4777-AA84-CCE2864E1FBB}"/>
    <cellStyle name="Separador de milhares 153 3 2" xfId="8209" xr:uid="{47E7F550-3B17-4264-8BAE-DF20993D2328}"/>
    <cellStyle name="Separador de milhares 153 3 2 2" xfId="14917" xr:uid="{85EDA081-4429-4722-92CF-605D5BC4CCD8}"/>
    <cellStyle name="Separador de milhares 153 4" xfId="3681" xr:uid="{60B84E72-A622-42B4-81D3-1BE974A45D74}"/>
    <cellStyle name="Separador de milhares 153 4 2" xfId="7727" xr:uid="{2E70E520-5EFB-4FB1-AEE2-FD514F9CE484}"/>
    <cellStyle name="Separador de milhares 153 4 2 2" xfId="14435" xr:uid="{52EC2DAA-45DC-4BC8-86B6-50541DD519A2}"/>
    <cellStyle name="Separador de milhares 154" xfId="1580" xr:uid="{D215D88F-B018-4888-A277-D1BF790A9DAF}"/>
    <cellStyle name="Separador de milhares 154 2" xfId="1581" xr:uid="{CF500DDA-25F1-44EF-92A4-63136CB3676D}"/>
    <cellStyle name="Separador de milhares 154 2 2" xfId="4597" xr:uid="{19B24078-4D81-4984-912D-2F9035176052}"/>
    <cellStyle name="Separador de milhares 154 2 2 2" xfId="8212" xr:uid="{E0B2CF1E-942E-404B-826A-6D99501B1288}"/>
    <cellStyle name="Separador de milhares 154 2 2 2 2" xfId="14920" xr:uid="{B92681FD-853C-4758-98DB-4868A37C7C38}"/>
    <cellStyle name="Separador de milhares 154 2 2 3" xfId="11473" xr:uid="{267F8531-AC74-4456-945A-8FEFEAB5DD3B}"/>
    <cellStyle name="Separador de milhares 154 2 3" xfId="3684" xr:uid="{1BBB9BE7-FE6F-4056-93C0-C9C18F64432B}"/>
    <cellStyle name="Separador de milhares 154 2 3 2" xfId="7730" xr:uid="{4A0CB84E-FD84-48C3-8133-4613677F151A}"/>
    <cellStyle name="Separador de milhares 154 2 3 2 2" xfId="14438" xr:uid="{E8AD5761-8AFB-4D7D-80A8-4AF05DF2145E}"/>
    <cellStyle name="Separador de milhares 154 2 3 3" xfId="11093" xr:uid="{A873423C-2C13-49DB-943A-132468C29586}"/>
    <cellStyle name="Separador de milhares 154 2 4" xfId="6531" xr:uid="{B7EC835B-49E0-4641-A824-7B02A0F4A281}"/>
    <cellStyle name="Separador de milhares 154 2 4 2" xfId="13239" xr:uid="{05FCA330-0CA8-492A-88D9-722CAFF06D6A}"/>
    <cellStyle name="Separador de milhares 154 2 5" xfId="9850" xr:uid="{7CDC3150-FF68-4292-953D-67396E461BE1}"/>
    <cellStyle name="Separador de milhares 154 3" xfId="4596" xr:uid="{6B85D8EF-4CD1-4F17-8776-DAC19F488084}"/>
    <cellStyle name="Separador de milhares 154 3 2" xfId="8211" xr:uid="{D559152D-D668-4526-8F21-1E69EAFEDC49}"/>
    <cellStyle name="Separador de milhares 154 3 2 2" xfId="14919" xr:uid="{EDD3D7BA-B370-4A37-8C3C-51DD251A2258}"/>
    <cellStyle name="Separador de milhares 154 4" xfId="3683" xr:uid="{923D40FD-401C-4CD6-BFA1-9B4F8AC8889D}"/>
    <cellStyle name="Separador de milhares 154 4 2" xfId="7729" xr:uid="{3E470331-5FE9-4F57-928E-65ED96EF892D}"/>
    <cellStyle name="Separador de milhares 154 4 2 2" xfId="14437" xr:uid="{66A69CF6-8B5F-4AE0-B491-1113CBDFB26F}"/>
    <cellStyle name="Separador de milhares 155" xfId="1582" xr:uid="{03BCC044-8AAF-4FE0-A5C4-0DC8CAF858F1}"/>
    <cellStyle name="Separador de milhares 155 2" xfId="1583" xr:uid="{A1F5B489-FF3E-4ED6-9148-7CD5E57E3C13}"/>
    <cellStyle name="Separador de milhares 155 2 2" xfId="4599" xr:uid="{9E59C970-748A-4F94-B348-104E7C6D9C61}"/>
    <cellStyle name="Separador de milhares 155 2 2 2" xfId="8214" xr:uid="{1C0CAE40-E15D-4A7E-BE15-BC1D5E916933}"/>
    <cellStyle name="Separador de milhares 155 2 2 2 2" xfId="14922" xr:uid="{3209740F-2169-4D6D-B842-2A632F1DF4EA}"/>
    <cellStyle name="Separador de milhares 155 2 2 3" xfId="11474" xr:uid="{5F6CB39A-F799-40B1-A115-B093B8B4C7DE}"/>
    <cellStyle name="Separador de milhares 155 2 3" xfId="3686" xr:uid="{A826E677-973E-4343-86F7-71257AD04E24}"/>
    <cellStyle name="Separador de milhares 155 2 3 2" xfId="7732" xr:uid="{AD1CA6E7-35AE-44D6-937C-CB5C218D2C81}"/>
    <cellStyle name="Separador de milhares 155 2 3 2 2" xfId="14440" xr:uid="{1724668A-EA06-4AEF-9D71-6E98D603F100}"/>
    <cellStyle name="Separador de milhares 155 2 3 3" xfId="11094" xr:uid="{6B654882-997E-4FF0-8AA0-DA632CA938A7}"/>
    <cellStyle name="Separador de milhares 155 2 4" xfId="6532" xr:uid="{0F75D2A5-D844-4A3F-8DCC-7A8CF4AE7678}"/>
    <cellStyle name="Separador de milhares 155 2 4 2" xfId="13240" xr:uid="{1CEA6EA6-288A-4F4F-A2AF-34355F5F021D}"/>
    <cellStyle name="Separador de milhares 155 2 5" xfId="9851" xr:uid="{652FF6ED-C566-4353-B5FF-E6B7CA029AE3}"/>
    <cellStyle name="Separador de milhares 155 3" xfId="4598" xr:uid="{9AB97FA7-7100-4EC3-B6F8-0D9965E766C8}"/>
    <cellStyle name="Separador de milhares 155 3 2" xfId="8213" xr:uid="{467F5E0A-2932-42F3-BE42-EB41A25AF958}"/>
    <cellStyle name="Separador de milhares 155 3 2 2" xfId="14921" xr:uid="{249810CF-E7FB-4FF7-90EC-9E6C178368DD}"/>
    <cellStyle name="Separador de milhares 155 4" xfId="3685" xr:uid="{99D96D4E-D0CD-4332-8182-D258B8A9D143}"/>
    <cellStyle name="Separador de milhares 155 4 2" xfId="7731" xr:uid="{2E436D7C-EFB0-4CAD-ABC0-502E808AE81E}"/>
    <cellStyle name="Separador de milhares 155 4 2 2" xfId="14439" xr:uid="{7278B1AF-FF9B-4BC8-B511-2883A9597236}"/>
    <cellStyle name="Separador de milhares 156" xfId="1584" xr:uid="{3DC12238-DD66-4EC6-A4C4-D76B67DAF009}"/>
    <cellStyle name="Separador de milhares 156 2" xfId="1585" xr:uid="{9AF44565-13E5-4B48-BA7F-AE0257A2076F}"/>
    <cellStyle name="Separador de milhares 156 2 2" xfId="4601" xr:uid="{28017E0F-CAF6-4A67-B6F8-D6AFBF75E2E4}"/>
    <cellStyle name="Separador de milhares 156 2 2 2" xfId="8216" xr:uid="{287ABC04-9106-4887-BE21-FB5F24BD3893}"/>
    <cellStyle name="Separador de milhares 156 2 2 2 2" xfId="14924" xr:uid="{1CAB71FF-D3B1-442B-B29C-82A88ADDBC4A}"/>
    <cellStyle name="Separador de milhares 156 2 2 3" xfId="11475" xr:uid="{480F8A15-4BC6-48E6-8A51-6EE45A851006}"/>
    <cellStyle name="Separador de milhares 156 2 3" xfId="3688" xr:uid="{497D439E-5DBA-43BB-A903-59DE5451D8B9}"/>
    <cellStyle name="Separador de milhares 156 2 3 2" xfId="7734" xr:uid="{01279D2E-75B9-423C-BF54-09882BC7190A}"/>
    <cellStyle name="Separador de milhares 156 2 3 2 2" xfId="14442" xr:uid="{01F65034-57E7-403E-8719-377CEDE95D09}"/>
    <cellStyle name="Separador de milhares 156 2 3 3" xfId="11095" xr:uid="{CB6472EF-8E1D-408F-9702-ECD47FB90AC9}"/>
    <cellStyle name="Separador de milhares 156 2 4" xfId="6533" xr:uid="{557F25E3-35E3-42DD-BD0A-7A301F0E3129}"/>
    <cellStyle name="Separador de milhares 156 2 4 2" xfId="13241" xr:uid="{2F19AFE9-884D-4EEF-B9CF-B281E1148C2C}"/>
    <cellStyle name="Separador de milhares 156 2 5" xfId="9852" xr:uid="{376B8D54-7ABB-4FB7-A595-E2623AB64B65}"/>
    <cellStyle name="Separador de milhares 156 3" xfId="4600" xr:uid="{01EFBF93-4C64-4C50-9413-EA257E93A452}"/>
    <cellStyle name="Separador de milhares 156 3 2" xfId="8215" xr:uid="{D2175CA2-F998-428C-9C94-AB75DDA204E7}"/>
    <cellStyle name="Separador de milhares 156 3 2 2" xfId="14923" xr:uid="{B4634F8E-7F2A-4F3B-9930-753807B02E49}"/>
    <cellStyle name="Separador de milhares 156 4" xfId="3687" xr:uid="{81142DA5-D2D6-4599-B3A3-B00FD3BB525E}"/>
    <cellStyle name="Separador de milhares 156 4 2" xfId="7733" xr:uid="{80386168-D52C-47E6-BFB8-14A29D0D3C4C}"/>
    <cellStyle name="Separador de milhares 156 4 2 2" xfId="14441" xr:uid="{0E5E8647-6C4C-4F79-9AC6-173FD84723F1}"/>
    <cellStyle name="Separador de milhares 157" xfId="1586" xr:uid="{B7778AB4-3C17-423B-8686-8BB27B7D8238}"/>
    <cellStyle name="Separador de milhares 157 2" xfId="1587" xr:uid="{5381452D-2EC6-4131-B72D-E9684CA8F9EF}"/>
    <cellStyle name="Separador de milhares 157 2 2" xfId="4603" xr:uid="{9CE7523A-30CD-4859-8619-2658AD5F05E3}"/>
    <cellStyle name="Separador de milhares 157 2 2 2" xfId="8218" xr:uid="{4C8F17D9-342B-4C25-9922-74F27ECEF8D5}"/>
    <cellStyle name="Separador de milhares 157 2 2 2 2" xfId="14926" xr:uid="{83391AB6-BB16-4FEE-B68B-6776A298F171}"/>
    <cellStyle name="Separador de milhares 157 2 2 3" xfId="11476" xr:uid="{9F57FC8D-74C5-4E04-9F6F-165D08DF1573}"/>
    <cellStyle name="Separador de milhares 157 2 3" xfId="3690" xr:uid="{95583BD3-794F-434D-8ECE-37545B83B466}"/>
    <cellStyle name="Separador de milhares 157 2 3 2" xfId="7736" xr:uid="{0D6E2E1B-FA12-4F5E-B86B-BB483B349A62}"/>
    <cellStyle name="Separador de milhares 157 2 3 2 2" xfId="14444" xr:uid="{DE542581-A023-45D2-B69D-2C089FE01314}"/>
    <cellStyle name="Separador de milhares 157 2 3 3" xfId="11096" xr:uid="{AEDF5CF9-E589-4401-84BF-09964D2773C8}"/>
    <cellStyle name="Separador de milhares 157 2 4" xfId="6534" xr:uid="{A689B647-2D03-4E9A-9AB6-ADE778D63CF6}"/>
    <cellStyle name="Separador de milhares 157 2 4 2" xfId="13242" xr:uid="{8263202F-4AAE-41BB-A6EA-4067E6643F92}"/>
    <cellStyle name="Separador de milhares 157 2 5" xfId="9853" xr:uid="{0A42B2C7-3957-4739-AC1D-FBB3897FEC45}"/>
    <cellStyle name="Separador de milhares 157 3" xfId="4602" xr:uid="{D65168CC-7BF8-4D5F-881F-2203003D996D}"/>
    <cellStyle name="Separador de milhares 157 3 2" xfId="8217" xr:uid="{C2AF0CBE-07B7-4C57-A5B5-C2DC2E795B02}"/>
    <cellStyle name="Separador de milhares 157 3 2 2" xfId="14925" xr:uid="{E493FE37-E7E8-41C6-B2CD-AEA04526A2C1}"/>
    <cellStyle name="Separador de milhares 157 4" xfId="3689" xr:uid="{DA02B3CE-0E49-4785-9BD8-9E1F98F1E10B}"/>
    <cellStyle name="Separador de milhares 157 4 2" xfId="7735" xr:uid="{CDE42FD8-C0EA-4099-AFDC-A57D39099D16}"/>
    <cellStyle name="Separador de milhares 157 4 2 2" xfId="14443" xr:uid="{3B8EC62F-80EC-4BE8-8798-770AC21E96F2}"/>
    <cellStyle name="Separador de milhares 158" xfId="1588" xr:uid="{C77E35AB-E280-451D-BC02-22CC81F02B1D}"/>
    <cellStyle name="Separador de milhares 158 2" xfId="1589" xr:uid="{CEEC47F9-185C-4311-92EA-4524FC954421}"/>
    <cellStyle name="Separador de milhares 158 2 2" xfId="4605" xr:uid="{789B533F-1FF7-4037-B994-44DE618F3AD2}"/>
    <cellStyle name="Separador de milhares 158 2 2 2" xfId="8220" xr:uid="{55873280-FBA1-4043-81A5-DD4976E6119E}"/>
    <cellStyle name="Separador de milhares 158 2 2 2 2" xfId="14928" xr:uid="{7E8B8F26-BEE5-418D-9C1D-F59C59216EDB}"/>
    <cellStyle name="Separador de milhares 158 2 2 3" xfId="11477" xr:uid="{E3DF41D4-33C2-4188-BDB8-37929CE4D164}"/>
    <cellStyle name="Separador de milhares 158 2 3" xfId="3692" xr:uid="{B97E37FC-23ED-438F-8452-B1CCB11789BD}"/>
    <cellStyle name="Separador de milhares 158 2 3 2" xfId="7738" xr:uid="{4B56F7AE-1CFA-4C63-85CC-68157B365AA8}"/>
    <cellStyle name="Separador de milhares 158 2 3 2 2" xfId="14446" xr:uid="{8941F24E-82AF-4ABF-A7E3-F6862F2A7D00}"/>
    <cellStyle name="Separador de milhares 158 2 3 3" xfId="11097" xr:uid="{BFA24054-8315-415D-9446-ABDE742DBEF6}"/>
    <cellStyle name="Separador de milhares 158 2 4" xfId="6535" xr:uid="{428C27D3-5FC3-45A5-AC84-15BFA42D2722}"/>
    <cellStyle name="Separador de milhares 158 2 4 2" xfId="13243" xr:uid="{7E7B92DF-6D36-43D3-AC96-C6C4A3E753CB}"/>
    <cellStyle name="Separador de milhares 158 2 5" xfId="9854" xr:uid="{BA4BEA9F-1CDE-4631-ADF9-F9784FEC296D}"/>
    <cellStyle name="Separador de milhares 158 3" xfId="4604" xr:uid="{542288FD-9BCE-4325-8EE8-9B37D3CCAFE1}"/>
    <cellStyle name="Separador de milhares 158 3 2" xfId="8219" xr:uid="{98B159AC-ED96-4E43-BBDD-31F3B76F82BA}"/>
    <cellStyle name="Separador de milhares 158 3 2 2" xfId="14927" xr:uid="{E9FFFC51-E1C9-451F-865E-2965465CDB04}"/>
    <cellStyle name="Separador de milhares 158 4" xfId="3691" xr:uid="{35C373A2-DF46-4272-82EA-609FC7014790}"/>
    <cellStyle name="Separador de milhares 158 4 2" xfId="7737" xr:uid="{2F92228C-C692-4A5D-9706-F99D7CBE0688}"/>
    <cellStyle name="Separador de milhares 158 4 2 2" xfId="14445" xr:uid="{25F8F83A-3542-4D0F-A7CF-58DA3BB037B0}"/>
    <cellStyle name="Separador de milhares 159" xfId="1590" xr:uid="{71F43AA4-D54B-4722-8351-DF04E4B04E89}"/>
    <cellStyle name="Separador de milhares 159 2" xfId="1591" xr:uid="{5FA77B94-999D-4DFD-B14B-CAC9078912D0}"/>
    <cellStyle name="Separador de milhares 159 2 2" xfId="4607" xr:uid="{95D749C6-2E8D-4606-B303-413AC4B64F14}"/>
    <cellStyle name="Separador de milhares 159 2 2 2" xfId="8222" xr:uid="{D2BE21DA-B4CD-4927-8124-DBD123DFDFC7}"/>
    <cellStyle name="Separador de milhares 159 2 2 2 2" xfId="14930" xr:uid="{C967EEFB-DC03-41EE-866A-42C6D08CD710}"/>
    <cellStyle name="Separador de milhares 159 2 2 3" xfId="11478" xr:uid="{FCFA3CB1-229F-4A94-8464-DD8D78551C96}"/>
    <cellStyle name="Separador de milhares 159 2 3" xfId="3694" xr:uid="{7BABD1F5-5F20-4B0C-AD9C-EF28CF67BD81}"/>
    <cellStyle name="Separador de milhares 159 2 3 2" xfId="7740" xr:uid="{307D588E-3535-4CD4-8447-8D9BB35C5D77}"/>
    <cellStyle name="Separador de milhares 159 2 3 2 2" xfId="14448" xr:uid="{50885401-984D-474A-9757-F319C2F6ADB9}"/>
    <cellStyle name="Separador de milhares 159 2 3 3" xfId="11098" xr:uid="{2996DA7C-1B7F-4D7E-BB4F-58EDFDDE9D7E}"/>
    <cellStyle name="Separador de milhares 159 2 4" xfId="6536" xr:uid="{6EE65C48-0195-4133-A1F6-E2B92FBC4166}"/>
    <cellStyle name="Separador de milhares 159 2 4 2" xfId="13244" xr:uid="{2FF18DE9-8CE4-492E-ABD1-C6B7C2BA1338}"/>
    <cellStyle name="Separador de milhares 159 2 5" xfId="9855" xr:uid="{A6C9252B-D73C-44AF-9AB7-2B64A9087203}"/>
    <cellStyle name="Separador de milhares 159 3" xfId="4606" xr:uid="{FF5000FE-297F-4DEB-B444-F6157C6A62D8}"/>
    <cellStyle name="Separador de milhares 159 3 2" xfId="8221" xr:uid="{6CAADFCA-EA6B-4A5E-8714-70885E962B58}"/>
    <cellStyle name="Separador de milhares 159 3 2 2" xfId="14929" xr:uid="{23C281DB-C856-43C8-B546-4C1BB6BD87D1}"/>
    <cellStyle name="Separador de milhares 159 4" xfId="3693" xr:uid="{92FB561D-AFA1-4961-97EA-B1074A894B93}"/>
    <cellStyle name="Separador de milhares 159 4 2" xfId="7739" xr:uid="{2799978F-D361-4C0A-81E1-708E13476274}"/>
    <cellStyle name="Separador de milhares 159 4 2 2" xfId="14447" xr:uid="{C8E2E33D-A318-476D-B272-D6A866D5AC7E}"/>
    <cellStyle name="Separador de milhares 16" xfId="1592" xr:uid="{69539F95-0D87-402C-AB06-85983713DCBC}"/>
    <cellStyle name="Separador de milhares 16 2" xfId="1593" xr:uid="{D864464F-854F-4244-A21A-6C89C3ABBC2E}"/>
    <cellStyle name="Separador de milhares 16 2 2" xfId="1594" xr:uid="{AA3C943E-E3AD-4E2F-B2E3-119590B5FFB2}"/>
    <cellStyle name="Separador de milhares 16 2 2 2" xfId="4610" xr:uid="{8EDA0E7D-6DBE-4ACF-81F7-C7B0ADDDA2DF}"/>
    <cellStyle name="Separador de milhares 16 2 2 2 2" xfId="8225" xr:uid="{F1BB6E3C-2572-4607-97BC-8097DD7794B5}"/>
    <cellStyle name="Separador de milhares 16 2 2 2 2 2" xfId="14933" xr:uid="{BD3E8223-4E1D-46B2-9B77-51D00DC75E40}"/>
    <cellStyle name="Separador de milhares 16 2 2 2 3" xfId="11479" xr:uid="{58902947-7BC2-4396-AEA9-D81E588E10C0}"/>
    <cellStyle name="Separador de milhares 16 2 2 3" xfId="3697" xr:uid="{7EC46168-6DBE-42A9-A40C-45069E422C90}"/>
    <cellStyle name="Separador de milhares 16 2 2 3 2" xfId="7743" xr:uid="{324A63AE-500F-4695-9622-FBED15E186F4}"/>
    <cellStyle name="Separador de milhares 16 2 2 3 2 2" xfId="14451" xr:uid="{6ED6E89B-4F99-4E8E-A4E0-99363F7CD4E9}"/>
    <cellStyle name="Separador de milhares 16 2 2 3 3" xfId="11099" xr:uid="{D43E84C2-7BD1-4C31-A1DD-540B92A17C5F}"/>
    <cellStyle name="Separador de milhares 16 2 2 4" xfId="6537" xr:uid="{F0581E39-F9EE-4B73-B3AC-E2AB0B57917E}"/>
    <cellStyle name="Separador de milhares 16 2 2 4 2" xfId="13245" xr:uid="{C7FF4707-3742-4261-9538-ED09025440D5}"/>
    <cellStyle name="Separador de milhares 16 2 2 5" xfId="9856" xr:uid="{90C5E2D4-6FEA-46D2-9303-023671BBB6F0}"/>
    <cellStyle name="Separador de milhares 16 2 3" xfId="4609" xr:uid="{0DB78388-15A4-48F9-BA1D-8B361B077851}"/>
    <cellStyle name="Separador de milhares 16 2 3 2" xfId="8224" xr:uid="{92BCF556-A58D-4423-8B1E-E46645D699AB}"/>
    <cellStyle name="Separador de milhares 16 2 3 2 2" xfId="14932" xr:uid="{166F352B-39CD-4E73-95C4-C4D61ECD2CF9}"/>
    <cellStyle name="Separador de milhares 16 2 4" xfId="3696" xr:uid="{092A8B8B-9667-463B-9D17-C9DB3A8E8F24}"/>
    <cellStyle name="Separador de milhares 16 2 4 2" xfId="7742" xr:uid="{4A081841-80BC-4FF0-91AA-E3C3AFA33DA6}"/>
    <cellStyle name="Separador de milhares 16 2 4 2 2" xfId="14450" xr:uid="{E16DDDFD-009A-4AD5-9ED6-12A783C6D057}"/>
    <cellStyle name="Separador de milhares 16 3" xfId="1595" xr:uid="{07547888-9141-4259-BD1E-B61F9FA787EE}"/>
    <cellStyle name="Separador de milhares 16 3 2" xfId="4611" xr:uid="{8BCA2D25-C79A-41CD-A52E-A0C1E66FB190}"/>
    <cellStyle name="Separador de milhares 16 3 2 2" xfId="8226" xr:uid="{537C8DE2-0C75-468C-9075-0F02FA593A6B}"/>
    <cellStyle name="Separador de milhares 16 3 2 2 2" xfId="14934" xr:uid="{4D81AC1F-7AB7-4FB8-B497-BBB43433F9F3}"/>
    <cellStyle name="Separador de milhares 16 3 2 3" xfId="11480" xr:uid="{8F571453-13AC-47DC-92D7-DD26A3427249}"/>
    <cellStyle name="Separador de milhares 16 3 3" xfId="3698" xr:uid="{B5D9BA21-8CB7-4B0D-8854-95A89A4F794E}"/>
    <cellStyle name="Separador de milhares 16 3 3 2" xfId="7744" xr:uid="{86AA2E98-752F-4969-9061-AA0D21B663CB}"/>
    <cellStyle name="Separador de milhares 16 3 3 2 2" xfId="14452" xr:uid="{CBDA7B86-89A0-434E-B372-D50549B76CA3}"/>
    <cellStyle name="Separador de milhares 16 3 3 3" xfId="11100" xr:uid="{D123FBAF-80F7-421C-9134-035C98157E58}"/>
    <cellStyle name="Separador de milhares 16 3 4" xfId="6538" xr:uid="{A6DA7DBC-8711-4ACE-9A36-AEF20E5DB8D6}"/>
    <cellStyle name="Separador de milhares 16 3 4 2" xfId="13246" xr:uid="{2D237AD4-3807-4497-BB02-0A40B06A32B3}"/>
    <cellStyle name="Separador de milhares 16 3 5" xfId="9857" xr:uid="{A33377EC-152A-42E2-A032-8217599BB8EB}"/>
    <cellStyle name="Separador de milhares 16 4" xfId="4608" xr:uid="{2F1E9CAE-E448-45FF-9F3E-D621B73F3176}"/>
    <cellStyle name="Separador de milhares 16 4 2" xfId="8223" xr:uid="{97EA7998-E48B-496C-806D-76680980C96F}"/>
    <cellStyle name="Separador de milhares 16 4 2 2" xfId="14931" xr:uid="{E5B2CCCD-ACB0-45E1-9DCA-41FC3E45083B}"/>
    <cellStyle name="Separador de milhares 16 5" xfId="3695" xr:uid="{D2A645F2-5331-45E7-8534-830B45D9EB82}"/>
    <cellStyle name="Separador de milhares 16 5 2" xfId="7741" xr:uid="{551CA536-8602-44F4-8029-3F35C3E31B22}"/>
    <cellStyle name="Separador de milhares 16 5 2 2" xfId="14449" xr:uid="{78868D10-3513-41F2-9186-97DE007F42B2}"/>
    <cellStyle name="Separador de milhares 160" xfId="1596" xr:uid="{9EC1F584-2E56-4987-B10B-86D6A8BCDA84}"/>
    <cellStyle name="Separador de milhares 160 2" xfId="1597" xr:uid="{1E16AE11-0325-4C60-B9CA-E6B6CD0CC4B8}"/>
    <cellStyle name="Separador de milhares 160 2 2" xfId="4613" xr:uid="{D3BCE495-5FB3-4F4D-87C3-8C3B1B3D7884}"/>
    <cellStyle name="Separador de milhares 160 2 2 2" xfId="8228" xr:uid="{E98FCF4F-5665-4ABA-A680-9868C8E5AB64}"/>
    <cellStyle name="Separador de milhares 160 2 2 2 2" xfId="14936" xr:uid="{39F0677A-20DF-4D0E-8893-5F64AF4DC213}"/>
    <cellStyle name="Separador de milhares 160 2 2 3" xfId="11481" xr:uid="{57550343-C476-4370-AF2F-7AB0ED73C4AE}"/>
    <cellStyle name="Separador de milhares 160 2 3" xfId="3700" xr:uid="{C640512B-0648-46A8-9F27-12B2AC1AAFCC}"/>
    <cellStyle name="Separador de milhares 160 2 3 2" xfId="7746" xr:uid="{4B4FE003-8898-42E2-BD94-62857F68E3A2}"/>
    <cellStyle name="Separador de milhares 160 2 3 2 2" xfId="14454" xr:uid="{22A4543D-BC33-49F5-B090-02466594D155}"/>
    <cellStyle name="Separador de milhares 160 2 3 3" xfId="11101" xr:uid="{DDA08DCD-D941-47B1-B92C-50515F5D2E28}"/>
    <cellStyle name="Separador de milhares 160 2 4" xfId="6539" xr:uid="{052E3C22-BC5B-43F2-9EE4-1F4D1FEB0E68}"/>
    <cellStyle name="Separador de milhares 160 2 4 2" xfId="13247" xr:uid="{26A44148-491B-41BC-BC45-14BE97BA3832}"/>
    <cellStyle name="Separador de milhares 160 2 5" xfId="9858" xr:uid="{27E86735-31F9-4884-8EDB-E8CAF7562FE5}"/>
    <cellStyle name="Separador de milhares 160 3" xfId="4612" xr:uid="{D85204DA-D6F7-4A0B-B6C2-04C962730611}"/>
    <cellStyle name="Separador de milhares 160 3 2" xfId="8227" xr:uid="{93A1E182-AE60-4121-AF71-8B67483A1893}"/>
    <cellStyle name="Separador de milhares 160 3 2 2" xfId="14935" xr:uid="{851004D7-0680-46B0-A3A8-F5FB570EC625}"/>
    <cellStyle name="Separador de milhares 160 4" xfId="3699" xr:uid="{ADD700FC-F9E9-4160-92F5-8101831AA9CC}"/>
    <cellStyle name="Separador de milhares 160 4 2" xfId="7745" xr:uid="{E429D221-B969-4CB7-AEF0-0C6D1F9DE9CD}"/>
    <cellStyle name="Separador de milhares 160 4 2 2" xfId="14453" xr:uid="{F0CE6372-0CC0-42D3-A881-0E01D400363C}"/>
    <cellStyle name="Separador de milhares 161" xfId="1598" xr:uid="{94376F29-E695-4498-9DA1-4119003D1802}"/>
    <cellStyle name="Separador de milhares 161 2" xfId="1599" xr:uid="{F019C9E3-9BCA-4757-A034-1EF5B046E1C5}"/>
    <cellStyle name="Separador de milhares 161 2 2" xfId="4615" xr:uid="{79728DD5-CDA8-4637-A6CF-ED27D7A69400}"/>
    <cellStyle name="Separador de milhares 161 2 2 2" xfId="8230" xr:uid="{EFAF23C4-3925-48F8-ADA8-C0AD2349FEA3}"/>
    <cellStyle name="Separador de milhares 161 2 2 2 2" xfId="14938" xr:uid="{2718D141-CA16-4BB5-BEFA-55E3A3CCCEFA}"/>
    <cellStyle name="Separador de milhares 161 2 2 3" xfId="11482" xr:uid="{DBD9F00E-B42E-411C-BD63-67150905D013}"/>
    <cellStyle name="Separador de milhares 161 2 3" xfId="3702" xr:uid="{DDC23021-02AD-4D27-862D-D4D6394C3DE9}"/>
    <cellStyle name="Separador de milhares 161 2 3 2" xfId="7748" xr:uid="{8298FD83-D304-46A2-855E-5BCDCC81E59F}"/>
    <cellStyle name="Separador de milhares 161 2 3 2 2" xfId="14456" xr:uid="{C2BBE6E6-89A3-4B98-A265-F47BFA0BCB98}"/>
    <cellStyle name="Separador de milhares 161 2 3 3" xfId="11102" xr:uid="{31377717-6BB9-470B-B2CB-316545A4106E}"/>
    <cellStyle name="Separador de milhares 161 2 4" xfId="6540" xr:uid="{CCE307BD-250F-49FF-998A-FBBF118A3918}"/>
    <cellStyle name="Separador de milhares 161 2 4 2" xfId="13248" xr:uid="{CED61185-577C-4506-BB50-EA9000908468}"/>
    <cellStyle name="Separador de milhares 161 2 5" xfId="9859" xr:uid="{FCC0552B-CF4B-4A5C-9182-F7C3A5B64129}"/>
    <cellStyle name="Separador de milhares 161 3" xfId="4614" xr:uid="{BDE14A65-F0DF-4E3C-8275-E4C42647D2CC}"/>
    <cellStyle name="Separador de milhares 161 3 2" xfId="8229" xr:uid="{2452DFF9-6026-48F0-B07B-E54A960632EA}"/>
    <cellStyle name="Separador de milhares 161 3 2 2" xfId="14937" xr:uid="{DAC3198E-4C10-4A5B-B47E-BE9E467F4FC1}"/>
    <cellStyle name="Separador de milhares 161 4" xfId="3701" xr:uid="{006D6C11-7547-4A30-BBFA-0573D90839FE}"/>
    <cellStyle name="Separador de milhares 161 4 2" xfId="7747" xr:uid="{845DD0B4-6311-479B-95C0-9C8F5DE9DF01}"/>
    <cellStyle name="Separador de milhares 161 4 2 2" xfId="14455" xr:uid="{96826846-ED45-482E-BAFD-63CE5C1EA0E6}"/>
    <cellStyle name="Separador de milhares 162" xfId="1600" xr:uid="{5574D019-556E-487D-BB7F-E870A2CB5F92}"/>
    <cellStyle name="Separador de milhares 162 2" xfId="1601" xr:uid="{A422752A-5410-4783-9435-0B41B48930B9}"/>
    <cellStyle name="Separador de milhares 162 2 2" xfId="4617" xr:uid="{CA7592A8-3A6C-4C5E-BFEF-E0F6EAFC0C06}"/>
    <cellStyle name="Separador de milhares 162 2 2 2" xfId="8232" xr:uid="{007AA204-FC16-4A38-9F2F-03F778653F67}"/>
    <cellStyle name="Separador de milhares 162 2 2 2 2" xfId="14940" xr:uid="{545961E1-8BF0-4CEB-BEDA-AA8543EF0568}"/>
    <cellStyle name="Separador de milhares 162 2 2 3" xfId="11483" xr:uid="{7BCF8482-7FB7-479E-B43D-9C51D8389229}"/>
    <cellStyle name="Separador de milhares 162 2 3" xfId="3704" xr:uid="{FDC85925-B412-42CD-818F-5487A942C223}"/>
    <cellStyle name="Separador de milhares 162 2 3 2" xfId="7750" xr:uid="{1D0E63C4-DD5E-499B-BA07-B74BD7DC4431}"/>
    <cellStyle name="Separador de milhares 162 2 3 2 2" xfId="14458" xr:uid="{5BC8A894-FC16-4E66-A060-16C2CA02AB71}"/>
    <cellStyle name="Separador de milhares 162 2 3 3" xfId="11103" xr:uid="{4A145547-4215-40CD-AB91-8B188EFCD6F8}"/>
    <cellStyle name="Separador de milhares 162 2 4" xfId="6541" xr:uid="{334ADBB5-83C9-47A2-AE49-D3BE4D6A0FD1}"/>
    <cellStyle name="Separador de milhares 162 2 4 2" xfId="13249" xr:uid="{DEA3FAA1-8DA7-4DEC-936D-EEB6628E6FF1}"/>
    <cellStyle name="Separador de milhares 162 2 5" xfId="9860" xr:uid="{BB78D771-B8EB-4061-B24C-DAF7D73BFD3C}"/>
    <cellStyle name="Separador de milhares 162 3" xfId="4616" xr:uid="{A5D70923-239D-4BF3-96E8-14171510E8A3}"/>
    <cellStyle name="Separador de milhares 162 3 2" xfId="8231" xr:uid="{63BB0B4C-EE9B-472A-9CF6-90A8B742C2AF}"/>
    <cellStyle name="Separador de milhares 162 3 2 2" xfId="14939" xr:uid="{ED8DC57B-0EFF-4B4E-805A-8F7F0D2420BE}"/>
    <cellStyle name="Separador de milhares 162 4" xfId="3703" xr:uid="{EC930DF5-1063-4E96-9D5B-2E4E88957F42}"/>
    <cellStyle name="Separador de milhares 162 4 2" xfId="7749" xr:uid="{929F8F4F-26DA-43AF-B3F4-E931BDDE1059}"/>
    <cellStyle name="Separador de milhares 162 4 2 2" xfId="14457" xr:uid="{864E5EAE-F0F9-4C2F-A8BD-775AF16560F3}"/>
    <cellStyle name="Separador de milhares 163" xfId="1602" xr:uid="{5853D5D2-BAB4-40AE-973B-4741CBD3EBC5}"/>
    <cellStyle name="Separador de milhares 163 2" xfId="1603" xr:uid="{35E37C66-2A06-4406-9D13-EDBD60C68DA1}"/>
    <cellStyle name="Separador de milhares 163 2 2" xfId="4619" xr:uid="{CEC07B05-8637-4DD6-A0B8-AFC3BFF226D4}"/>
    <cellStyle name="Separador de milhares 163 2 2 2" xfId="8234" xr:uid="{DCE06487-E78D-4CAC-8756-26838AEDCD24}"/>
    <cellStyle name="Separador de milhares 163 2 2 2 2" xfId="14942" xr:uid="{07450E36-C33D-4484-A16B-246EE9871324}"/>
    <cellStyle name="Separador de milhares 163 2 2 3" xfId="11484" xr:uid="{5553BA31-EA47-4858-8A49-03AA66E54911}"/>
    <cellStyle name="Separador de milhares 163 2 3" xfId="3706" xr:uid="{839B00FD-EA69-4510-8291-7B911E9D3CF8}"/>
    <cellStyle name="Separador de milhares 163 2 3 2" xfId="7752" xr:uid="{CC14CFA5-7669-4137-B8FE-12204DD43625}"/>
    <cellStyle name="Separador de milhares 163 2 3 2 2" xfId="14460" xr:uid="{42399974-004A-4A9A-B5DD-C1DE0ECC87D4}"/>
    <cellStyle name="Separador de milhares 163 2 3 3" xfId="11104" xr:uid="{75FD002F-DE58-4BA6-8E8B-3204F1BE45B7}"/>
    <cellStyle name="Separador de milhares 163 2 4" xfId="6542" xr:uid="{A724A6C2-C56E-4078-92EB-7C25492081C9}"/>
    <cellStyle name="Separador de milhares 163 2 4 2" xfId="13250" xr:uid="{2212BED0-1CA0-48CB-AF3F-E7E2926781FD}"/>
    <cellStyle name="Separador de milhares 163 2 5" xfId="9861" xr:uid="{2D0EEEAF-F45D-4FA7-B5B4-3A405274E8D0}"/>
    <cellStyle name="Separador de milhares 163 3" xfId="4618" xr:uid="{3EE256BF-A940-434C-898E-84DDE8CAD568}"/>
    <cellStyle name="Separador de milhares 163 3 2" xfId="8233" xr:uid="{F6790203-9AF9-4546-AF57-8C91D6CE80DD}"/>
    <cellStyle name="Separador de milhares 163 3 2 2" xfId="14941" xr:uid="{352A0A3C-3158-4827-A1E6-A18D7522D56C}"/>
    <cellStyle name="Separador de milhares 163 4" xfId="3705" xr:uid="{52D9342B-AC33-45F1-82E3-9507F12FABA9}"/>
    <cellStyle name="Separador de milhares 163 4 2" xfId="7751" xr:uid="{347297D0-27C1-493E-A379-EFEE5C37097E}"/>
    <cellStyle name="Separador de milhares 163 4 2 2" xfId="14459" xr:uid="{9953A170-AAFE-4711-8A41-663E3DACBF99}"/>
    <cellStyle name="Separador de milhares 164" xfId="1604" xr:uid="{46B505E1-4DE4-40A2-ADCB-B21DA10E7AEA}"/>
    <cellStyle name="Separador de milhares 164 2" xfId="1605" xr:uid="{D9929504-4B8B-4AE4-BDE7-283512C69F33}"/>
    <cellStyle name="Separador de milhares 164 2 2" xfId="4621" xr:uid="{068A9F69-5FCE-4000-BCC8-F4E820B67A2C}"/>
    <cellStyle name="Separador de milhares 164 2 2 2" xfId="8236" xr:uid="{1EF1570A-A7A4-4449-A374-74736D063B23}"/>
    <cellStyle name="Separador de milhares 164 2 2 2 2" xfId="14944" xr:uid="{27874287-39CF-4175-863C-CB3CD01BD64F}"/>
    <cellStyle name="Separador de milhares 164 2 2 3" xfId="11485" xr:uid="{1FCB9E0F-2A0E-4393-8C10-9ADE1A3E7CAC}"/>
    <cellStyle name="Separador de milhares 164 2 3" xfId="3708" xr:uid="{A75C6C8C-5370-4898-A555-08F3C74DB490}"/>
    <cellStyle name="Separador de milhares 164 2 3 2" xfId="7754" xr:uid="{64C2782F-2CDE-4B18-99FA-4C59F7B85135}"/>
    <cellStyle name="Separador de milhares 164 2 3 2 2" xfId="14462" xr:uid="{09A206C8-E4A1-4A4B-B8B3-425E12E17B51}"/>
    <cellStyle name="Separador de milhares 164 2 3 3" xfId="11105" xr:uid="{2B9C1486-803F-46DE-A716-31611D133E72}"/>
    <cellStyle name="Separador de milhares 164 2 4" xfId="6543" xr:uid="{306F907D-832A-45D2-8E86-54522668F193}"/>
    <cellStyle name="Separador de milhares 164 2 4 2" xfId="13251" xr:uid="{6D18BBB5-B186-4411-93C7-F8EE64D2691A}"/>
    <cellStyle name="Separador de milhares 164 2 5" xfId="9862" xr:uid="{A867363C-6807-497D-91C9-6822F24E27A4}"/>
    <cellStyle name="Separador de milhares 164 3" xfId="4620" xr:uid="{CF3F8C38-AEDC-4F97-8397-71B21DFC1566}"/>
    <cellStyle name="Separador de milhares 164 3 2" xfId="8235" xr:uid="{D7080925-36DE-45CB-A27C-0449FA7CCDF0}"/>
    <cellStyle name="Separador de milhares 164 3 2 2" xfId="14943" xr:uid="{AD480F80-757D-4201-B32B-77079B144D65}"/>
    <cellStyle name="Separador de milhares 164 4" xfId="3707" xr:uid="{8FBF1AE6-9EC0-4B70-A116-2B22C0CEB15A}"/>
    <cellStyle name="Separador de milhares 164 4 2" xfId="7753" xr:uid="{51401BC8-909B-49B4-87F7-3E2FD6617AB2}"/>
    <cellStyle name="Separador de milhares 164 4 2 2" xfId="14461" xr:uid="{17F705E8-718E-476D-965D-7858BAC40930}"/>
    <cellStyle name="Separador de milhares 165" xfId="1606" xr:uid="{9D4807DC-A8A3-49B2-B6AA-78510C898527}"/>
    <cellStyle name="Separador de milhares 165 2" xfId="1607" xr:uid="{3A0E339E-6B74-498A-A4C0-3DE7AB96EE3B}"/>
    <cellStyle name="Separador de milhares 165 2 2" xfId="4623" xr:uid="{EC219DFF-00ED-4AB8-BAEA-0F05DFFD6731}"/>
    <cellStyle name="Separador de milhares 165 2 2 2" xfId="8238" xr:uid="{41450E71-2D6D-41A6-A8CE-8F3C15D642D0}"/>
    <cellStyle name="Separador de milhares 165 2 2 2 2" xfId="14946" xr:uid="{33358EF7-CC46-40C6-A959-E4A1ACC94ED2}"/>
    <cellStyle name="Separador de milhares 165 2 2 3" xfId="11486" xr:uid="{41379ECB-2C20-4F49-9141-4509D6509C7E}"/>
    <cellStyle name="Separador de milhares 165 2 3" xfId="3710" xr:uid="{DE4D8C81-42FE-4DC9-B0E9-FFEAD9367253}"/>
    <cellStyle name="Separador de milhares 165 2 3 2" xfId="7756" xr:uid="{F34E2237-FB66-40D8-B596-D55086BF41C8}"/>
    <cellStyle name="Separador de milhares 165 2 3 2 2" xfId="14464" xr:uid="{39AC3F5E-6D8E-479C-9598-3580A06AFA37}"/>
    <cellStyle name="Separador de milhares 165 2 3 3" xfId="11106" xr:uid="{55D306FC-7163-471F-8EE4-3FF8D9D5624E}"/>
    <cellStyle name="Separador de milhares 165 2 4" xfId="6544" xr:uid="{2034E6E0-2BD4-457F-B030-8A706C176019}"/>
    <cellStyle name="Separador de milhares 165 2 4 2" xfId="13252" xr:uid="{B8617A26-A391-414A-A232-AD7561692DA0}"/>
    <cellStyle name="Separador de milhares 165 2 5" xfId="9863" xr:uid="{A801ED67-F315-499F-983B-A032D26999FD}"/>
    <cellStyle name="Separador de milhares 165 3" xfId="4622" xr:uid="{D6D78372-3275-4DCA-B3E8-8396755EEBDD}"/>
    <cellStyle name="Separador de milhares 165 3 2" xfId="8237" xr:uid="{08F75099-156C-4CBD-BDEC-DB6D85833E50}"/>
    <cellStyle name="Separador de milhares 165 3 2 2" xfId="14945" xr:uid="{97402D00-527E-430C-90DC-C845FC3AB218}"/>
    <cellStyle name="Separador de milhares 165 4" xfId="3709" xr:uid="{1D92CA0A-8005-4CA7-A9D2-12B33C765B6C}"/>
    <cellStyle name="Separador de milhares 165 4 2" xfId="7755" xr:uid="{0E44EDCD-6FD8-49A8-9A20-B9FC268234CF}"/>
    <cellStyle name="Separador de milhares 165 4 2 2" xfId="14463" xr:uid="{F09046A0-7497-417A-B036-E48638E02175}"/>
    <cellStyle name="Separador de milhares 166" xfId="1608" xr:uid="{060524F7-C2FD-402B-BCE4-E2FA90ABA724}"/>
    <cellStyle name="Separador de milhares 166 2" xfId="1609" xr:uid="{5F8ECD76-6F21-4AE8-8979-B2E73ADF2CB2}"/>
    <cellStyle name="Separador de milhares 166 2 2" xfId="4625" xr:uid="{110A07A4-FE4C-41A9-914A-997FBCA11BF1}"/>
    <cellStyle name="Separador de milhares 166 2 2 2" xfId="8240" xr:uid="{76148017-700E-4903-9400-C3FAE2EA1A6C}"/>
    <cellStyle name="Separador de milhares 166 2 2 2 2" xfId="14948" xr:uid="{930C55C8-D622-43F1-9272-537B22F42AD8}"/>
    <cellStyle name="Separador de milhares 166 2 2 3" xfId="11487" xr:uid="{722459B8-D477-4821-9555-3B612D21D605}"/>
    <cellStyle name="Separador de milhares 166 2 3" xfId="3712" xr:uid="{E2764CD0-BB17-48CA-AF8D-D2541A3974A2}"/>
    <cellStyle name="Separador de milhares 166 2 3 2" xfId="7758" xr:uid="{81A8FC87-62C0-42C7-AE45-125FC15702B2}"/>
    <cellStyle name="Separador de milhares 166 2 3 2 2" xfId="14466" xr:uid="{64B8F442-90EA-45E4-9075-162B50284AF8}"/>
    <cellStyle name="Separador de milhares 166 2 3 3" xfId="11107" xr:uid="{AE88A76A-1F67-4945-BD02-D4F1E4C23BBA}"/>
    <cellStyle name="Separador de milhares 166 2 4" xfId="6545" xr:uid="{75D7E18D-110B-4A1E-8D6C-7613063447BA}"/>
    <cellStyle name="Separador de milhares 166 2 4 2" xfId="13253" xr:uid="{758DB80A-AE78-4F67-A3A8-3AD23306F0CF}"/>
    <cellStyle name="Separador de milhares 166 2 5" xfId="9864" xr:uid="{72664DEA-3F9E-4D95-8D48-6A189BBD19AE}"/>
    <cellStyle name="Separador de milhares 166 3" xfId="4624" xr:uid="{1F35F19C-6A70-48AF-A75B-CFA4CCA74ED2}"/>
    <cellStyle name="Separador de milhares 166 3 2" xfId="8239" xr:uid="{86645934-380D-48F3-907A-5140B96E0C36}"/>
    <cellStyle name="Separador de milhares 166 3 2 2" xfId="14947" xr:uid="{8A03A5EE-3173-4830-8AC9-27A1AB75270B}"/>
    <cellStyle name="Separador de milhares 166 4" xfId="3711" xr:uid="{5BCC848B-D689-47AA-AFA2-29AA2F2F2202}"/>
    <cellStyle name="Separador de milhares 166 4 2" xfId="7757" xr:uid="{F4AE89CE-B26B-460D-B0E0-D6DFFE640CEB}"/>
    <cellStyle name="Separador de milhares 166 4 2 2" xfId="14465" xr:uid="{9152E371-A927-4633-ACFF-02D5406A8E46}"/>
    <cellStyle name="Separador de milhares 167" xfId="1610" xr:uid="{54E5AA93-B877-45CE-8AEE-0FE884F3A277}"/>
    <cellStyle name="Separador de milhares 167 2" xfId="1611" xr:uid="{FE2B8B85-2EEE-435D-998D-B92D5B35523E}"/>
    <cellStyle name="Separador de milhares 167 2 2" xfId="4627" xr:uid="{35D32CDB-9A87-424E-8013-ACE680626644}"/>
    <cellStyle name="Separador de milhares 167 2 2 2" xfId="8242" xr:uid="{34532ADE-DE60-4FB2-AFC9-EB860A5CD8AA}"/>
    <cellStyle name="Separador de milhares 167 2 2 2 2" xfId="14950" xr:uid="{2A95602C-AE19-49DC-BCE0-7F15613C7EB3}"/>
    <cellStyle name="Separador de milhares 167 2 2 3" xfId="11488" xr:uid="{EE5EA05B-BC19-47F7-8C99-691146629CA5}"/>
    <cellStyle name="Separador de milhares 167 2 3" xfId="3714" xr:uid="{1405923A-DF16-4663-AFAA-30A409E82CFE}"/>
    <cellStyle name="Separador de milhares 167 2 3 2" xfId="7760" xr:uid="{5B7EDB86-F2FC-48BF-B31C-D4FB2660D7CA}"/>
    <cellStyle name="Separador de milhares 167 2 3 2 2" xfId="14468" xr:uid="{0EF5B9AF-1721-47C9-9BAC-EFAC9868A8D3}"/>
    <cellStyle name="Separador de milhares 167 2 3 3" xfId="11108" xr:uid="{83AE142A-DD26-421E-9301-05633540DA94}"/>
    <cellStyle name="Separador de milhares 167 2 4" xfId="6546" xr:uid="{BE420AD2-D2CF-418F-9654-CFDB92695247}"/>
    <cellStyle name="Separador de milhares 167 2 4 2" xfId="13254" xr:uid="{0E227448-FA39-4126-83CD-178C6A8D56C5}"/>
    <cellStyle name="Separador de milhares 167 2 5" xfId="9865" xr:uid="{4D8A88FB-BA50-4B6F-9FA9-E21841942C4C}"/>
    <cellStyle name="Separador de milhares 167 3" xfId="4626" xr:uid="{3BE5049C-8CA3-48F2-9635-7AE40CF83BFC}"/>
    <cellStyle name="Separador de milhares 167 3 2" xfId="8241" xr:uid="{24AD6BB2-B127-4406-A71D-263C51075610}"/>
    <cellStyle name="Separador de milhares 167 3 2 2" xfId="14949" xr:uid="{96B8D806-810D-4ADF-A708-06B4535483C1}"/>
    <cellStyle name="Separador de milhares 167 4" xfId="3713" xr:uid="{832E36F5-CFA7-435A-96E6-7435EA6E5788}"/>
    <cellStyle name="Separador de milhares 167 4 2" xfId="7759" xr:uid="{0F655E9E-3F18-4F53-A11A-6FEA0368B851}"/>
    <cellStyle name="Separador de milhares 167 4 2 2" xfId="14467" xr:uid="{DC81ABB8-2319-47D6-B71E-D8EC53ED32CB}"/>
    <cellStyle name="Separador de milhares 168" xfId="1612" xr:uid="{0E0791EC-B4AE-4855-94D7-A9992715CEC4}"/>
    <cellStyle name="Separador de milhares 168 2" xfId="1613" xr:uid="{FCEF97B7-1D5E-4141-8FE4-C60A6BA6C429}"/>
    <cellStyle name="Separador de milhares 168 2 2" xfId="4629" xr:uid="{726E133C-615A-4912-A8E9-9C393FE2DD23}"/>
    <cellStyle name="Separador de milhares 168 2 2 2" xfId="8244" xr:uid="{C91024D6-5B6F-4BC6-8656-F7B9A2EE0953}"/>
    <cellStyle name="Separador de milhares 168 2 2 2 2" xfId="14952" xr:uid="{7B00A293-8E12-4CDC-96B0-4CCE5A78957A}"/>
    <cellStyle name="Separador de milhares 168 2 2 3" xfId="11489" xr:uid="{D9CFFE0A-122C-49FD-9C94-D096B5DF63B6}"/>
    <cellStyle name="Separador de milhares 168 2 3" xfId="3716" xr:uid="{017F69B4-FCCF-4410-8228-F549EF961303}"/>
    <cellStyle name="Separador de milhares 168 2 3 2" xfId="7762" xr:uid="{D619B287-1438-417E-B434-120F12B1A95E}"/>
    <cellStyle name="Separador de milhares 168 2 3 2 2" xfId="14470" xr:uid="{3A802B35-0AAA-433E-9F8D-08B0356E2C91}"/>
    <cellStyle name="Separador de milhares 168 2 3 3" xfId="11109" xr:uid="{15C82A25-66F8-4244-9BBB-8F2290883D00}"/>
    <cellStyle name="Separador de milhares 168 2 4" xfId="6547" xr:uid="{F72A86BA-3B3D-41EA-9656-19AC7360D5C5}"/>
    <cellStyle name="Separador de milhares 168 2 4 2" xfId="13255" xr:uid="{A5FE82F2-CCDA-4863-B1DC-EF9D0CC63802}"/>
    <cellStyle name="Separador de milhares 168 2 5" xfId="9866" xr:uid="{905A7729-2AF1-48D7-9869-03946104B998}"/>
    <cellStyle name="Separador de milhares 168 3" xfId="4628" xr:uid="{30E59B57-88ED-4563-8341-9A090FA2DDBE}"/>
    <cellStyle name="Separador de milhares 168 3 2" xfId="8243" xr:uid="{87ADC8B6-1887-4DDB-92ED-83A5607B5CAB}"/>
    <cellStyle name="Separador de milhares 168 3 2 2" xfId="14951" xr:uid="{F3331266-C8D8-4310-9DAE-B6B8C2B7C4C1}"/>
    <cellStyle name="Separador de milhares 168 4" xfId="3715" xr:uid="{81D21B9E-4737-4792-AFF9-669F3213F026}"/>
    <cellStyle name="Separador de milhares 168 4 2" xfId="7761" xr:uid="{235D6027-4C9C-4C88-93A8-1ED15AEFD6E7}"/>
    <cellStyle name="Separador de milhares 168 4 2 2" xfId="14469" xr:uid="{641490C1-FF22-4DC2-907A-E2F76BF5C6E1}"/>
    <cellStyle name="Separador de milhares 169" xfId="1614" xr:uid="{E9E19792-891D-4619-AEC2-BC559ED1A174}"/>
    <cellStyle name="Separador de milhares 169 2" xfId="1615" xr:uid="{6FCB8E31-BBC4-42DC-BD6C-F322EE09D920}"/>
    <cellStyle name="Separador de milhares 169 2 2" xfId="4631" xr:uid="{9AD14337-7126-4506-84B2-9D89C1B75C96}"/>
    <cellStyle name="Separador de milhares 169 2 2 2" xfId="8246" xr:uid="{3563FFCF-1917-46C0-9C35-936032A08BB5}"/>
    <cellStyle name="Separador de milhares 169 2 2 2 2" xfId="14954" xr:uid="{91EC5D5A-909C-42F7-BA70-30BC7F8FD617}"/>
    <cellStyle name="Separador de milhares 169 2 2 3" xfId="11490" xr:uid="{370BBDEA-F021-47E6-A265-58F806FB2375}"/>
    <cellStyle name="Separador de milhares 169 2 3" xfId="3718" xr:uid="{C75324AA-9B3A-4A40-9D9D-41BA289411EE}"/>
    <cellStyle name="Separador de milhares 169 2 3 2" xfId="7764" xr:uid="{C76F050D-3C23-492A-91F5-7A9C3565D95A}"/>
    <cellStyle name="Separador de milhares 169 2 3 2 2" xfId="14472" xr:uid="{3D4078C7-A9AD-41B0-B922-55220E27C92F}"/>
    <cellStyle name="Separador de milhares 169 2 3 3" xfId="11110" xr:uid="{E56122FE-9ED5-4619-863C-6C6061ABB0F6}"/>
    <cellStyle name="Separador de milhares 169 2 4" xfId="6548" xr:uid="{5409E10D-A865-4427-A4A4-2484A34EAC20}"/>
    <cellStyle name="Separador de milhares 169 2 4 2" xfId="13256" xr:uid="{01875AB2-260F-42AB-9C02-A1AF64C71D18}"/>
    <cellStyle name="Separador de milhares 169 2 5" xfId="9867" xr:uid="{42717E73-F3E8-4E37-93D0-4D1B778732AB}"/>
    <cellStyle name="Separador de milhares 169 3" xfId="4630" xr:uid="{9560D940-9EDC-4182-A204-615DA675B1FE}"/>
    <cellStyle name="Separador de milhares 169 3 2" xfId="8245" xr:uid="{E21140D7-9DBE-4672-A7FF-5F5768E18C5F}"/>
    <cellStyle name="Separador de milhares 169 3 2 2" xfId="14953" xr:uid="{4E162C0A-877C-4DEC-B327-B69B4717840D}"/>
    <cellStyle name="Separador de milhares 169 4" xfId="3717" xr:uid="{3E0F955B-4D1F-4156-9DA2-835AC90AE64A}"/>
    <cellStyle name="Separador de milhares 169 4 2" xfId="7763" xr:uid="{6618272D-75FA-4800-A1EC-8D805FA41B01}"/>
    <cellStyle name="Separador de milhares 169 4 2 2" xfId="14471" xr:uid="{3B4BE2E3-AB81-49C0-AFE2-5BD0D84C752A}"/>
    <cellStyle name="Separador de milhares 17" xfId="1616" xr:uid="{16F6B28F-1374-42C3-9E26-A7B68CEC2518}"/>
    <cellStyle name="Separador de milhares 17 2" xfId="1617" xr:uid="{962CAC6E-A71A-4DA1-B596-48FB1F8D56F2}"/>
    <cellStyle name="Separador de milhares 17 2 2" xfId="4633" xr:uid="{2989849C-2B5D-4EFD-BA7B-018DFCC7E9E6}"/>
    <cellStyle name="Separador de milhares 17 2 2 2" xfId="8248" xr:uid="{6190C37B-B4DB-4173-BACF-6B65179ADD7B}"/>
    <cellStyle name="Separador de milhares 17 2 2 2 2" xfId="14956" xr:uid="{0167560E-A5E5-4D31-A6AF-3CC1449059DC}"/>
    <cellStyle name="Separador de milhares 17 2 2 3" xfId="11491" xr:uid="{218044E2-9F3A-4D98-AFE1-6BF5CEDEA5A1}"/>
    <cellStyle name="Separador de milhares 17 2 3" xfId="3720" xr:uid="{1C44D3CF-26B6-4EF7-A6A9-ABC5A8821F48}"/>
    <cellStyle name="Separador de milhares 17 2 3 2" xfId="7766" xr:uid="{27525F40-3BB3-48A8-A564-90DDB1274C0F}"/>
    <cellStyle name="Separador de milhares 17 2 3 2 2" xfId="14474" xr:uid="{3B6AF015-6325-4E3B-B8DD-EBEA1FC71469}"/>
    <cellStyle name="Separador de milhares 17 2 3 3" xfId="11111" xr:uid="{83EAD0E3-3F57-40A1-8D90-B15AA5DF7C51}"/>
    <cellStyle name="Separador de milhares 17 2 4" xfId="6549" xr:uid="{4E110F88-1DB6-4946-B572-04773B11AADF}"/>
    <cellStyle name="Separador de milhares 17 2 4 2" xfId="13257" xr:uid="{7B80D713-3F84-4AAE-8AC8-9258BF5DA6EB}"/>
    <cellStyle name="Separador de milhares 17 2 5" xfId="9868" xr:uid="{F3628554-ADEE-4137-9FC8-0DA13E3CD722}"/>
    <cellStyle name="Separador de milhares 17 3" xfId="4632" xr:uid="{644FC5D6-B98C-4E22-9656-392023F994D9}"/>
    <cellStyle name="Separador de milhares 17 3 2" xfId="8247" xr:uid="{34848320-017A-4318-AB59-C38A761FB5E4}"/>
    <cellStyle name="Separador de milhares 17 3 2 2" xfId="14955" xr:uid="{20863E96-DA45-4605-9FAF-2744C213A9E9}"/>
    <cellStyle name="Separador de milhares 17 4" xfId="3719" xr:uid="{223F2AC8-6D7B-4896-BF6D-ED7A87932D16}"/>
    <cellStyle name="Separador de milhares 17 4 2" xfId="7765" xr:uid="{FD5AB08F-1F20-42B9-8800-45E145A65090}"/>
    <cellStyle name="Separador de milhares 17 4 2 2" xfId="14473" xr:uid="{1AD71097-D128-48B3-BEC8-F3E6B416D3FC}"/>
    <cellStyle name="Separador de milhares 170" xfId="1618" xr:uid="{CEC4A4C4-FCF3-4F68-8A50-E0EDB924B096}"/>
    <cellStyle name="Separador de milhares 170 2" xfId="1619" xr:uid="{9F34E505-A7FD-46BA-8D59-A970D4AF7C09}"/>
    <cellStyle name="Separador de milhares 170 2 2" xfId="4635" xr:uid="{3B8C8EE4-02C4-4CD3-9BDC-40B4C11C90B7}"/>
    <cellStyle name="Separador de milhares 170 2 2 2" xfId="8250" xr:uid="{E86853EA-089B-45C1-8F05-76FDB568D230}"/>
    <cellStyle name="Separador de milhares 170 2 2 2 2" xfId="14958" xr:uid="{68CF3107-C04A-42A4-A427-504D68E439CD}"/>
    <cellStyle name="Separador de milhares 170 2 2 3" xfId="11492" xr:uid="{636BDCD4-C2BE-42DD-8716-81E024430871}"/>
    <cellStyle name="Separador de milhares 170 2 3" xfId="3722" xr:uid="{4376C167-9C97-4AC0-B9BF-5E1C6D66A5FE}"/>
    <cellStyle name="Separador de milhares 170 2 3 2" xfId="7768" xr:uid="{1C9C2C00-7B58-4A2A-9FB3-6FF692ACE430}"/>
    <cellStyle name="Separador de milhares 170 2 3 2 2" xfId="14476" xr:uid="{ADA8915B-5097-43DC-B2F1-3647AE83D9E2}"/>
    <cellStyle name="Separador de milhares 170 2 3 3" xfId="11112" xr:uid="{0A924B95-29E6-479C-82E7-CD19D02D2FF2}"/>
    <cellStyle name="Separador de milhares 170 2 4" xfId="6550" xr:uid="{661A75CA-0FAD-48FE-B82B-FDDF8B994F6B}"/>
    <cellStyle name="Separador de milhares 170 2 4 2" xfId="13258" xr:uid="{701133CA-F824-49C6-B89F-BA0A82BE7C52}"/>
    <cellStyle name="Separador de milhares 170 2 5" xfId="9869" xr:uid="{ED6F0710-DE6F-45A6-9534-D63BC79C6E08}"/>
    <cellStyle name="Separador de milhares 170 3" xfId="4634" xr:uid="{0AC1A42F-5080-4E15-9E74-3FE041FD1ECF}"/>
    <cellStyle name="Separador de milhares 170 3 2" xfId="8249" xr:uid="{268B2193-E745-41D6-8999-C897ADFECB49}"/>
    <cellStyle name="Separador de milhares 170 3 2 2" xfId="14957" xr:uid="{D5662CA6-E4CC-4C49-9F41-A5DDD315D839}"/>
    <cellStyle name="Separador de milhares 170 4" xfId="3721" xr:uid="{75C001EA-ED1C-4E2C-837B-AF7F7408C710}"/>
    <cellStyle name="Separador de milhares 170 4 2" xfId="7767" xr:uid="{A59BB415-DCD0-4F22-BE5B-E1CF6380CDB8}"/>
    <cellStyle name="Separador de milhares 170 4 2 2" xfId="14475" xr:uid="{A6946EF7-15F7-42DE-971B-120FB92C6478}"/>
    <cellStyle name="Separador de milhares 171" xfId="1620" xr:uid="{06FA94BF-80D6-454D-B4D9-9F4905E31A47}"/>
    <cellStyle name="Separador de milhares 171 2" xfId="1621" xr:uid="{D04F0160-9329-4EB3-842A-7986C08F338C}"/>
    <cellStyle name="Separador de milhares 171 2 2" xfId="4637" xr:uid="{4CD56382-74AF-4C58-A0AB-EB0AAE010C21}"/>
    <cellStyle name="Separador de milhares 171 2 2 2" xfId="8252" xr:uid="{D803B9C7-DA93-4035-9886-F43297A9026B}"/>
    <cellStyle name="Separador de milhares 171 2 2 2 2" xfId="14960" xr:uid="{443590C6-1E9E-4994-AA0A-3433988870F3}"/>
    <cellStyle name="Separador de milhares 171 2 2 3" xfId="11493" xr:uid="{B53F7814-FD70-4050-8BC0-19E5951FA106}"/>
    <cellStyle name="Separador de milhares 171 2 3" xfId="3724" xr:uid="{E5C6AB00-C2E6-41F0-B0ED-C98F9148E483}"/>
    <cellStyle name="Separador de milhares 171 2 3 2" xfId="7770" xr:uid="{78FBB1F3-A77A-418F-9F51-D330ED9E2E36}"/>
    <cellStyle name="Separador de milhares 171 2 3 2 2" xfId="14478" xr:uid="{E516B0A6-556D-40CE-AEA5-25E629048A7E}"/>
    <cellStyle name="Separador de milhares 171 2 3 3" xfId="11113" xr:uid="{DD7919BB-0696-4444-A9BA-BFC136213C85}"/>
    <cellStyle name="Separador de milhares 171 2 4" xfId="6551" xr:uid="{ED6150D7-CDD7-4E3B-8C9A-C88C4D92228E}"/>
    <cellStyle name="Separador de milhares 171 2 4 2" xfId="13259" xr:uid="{E2026B9B-3AE6-4AC1-B887-1B2EFE57B593}"/>
    <cellStyle name="Separador de milhares 171 2 5" xfId="9870" xr:uid="{36290861-696C-4180-B740-4CCCD5AE7B3C}"/>
    <cellStyle name="Separador de milhares 171 3" xfId="4636" xr:uid="{D3B47072-B7F0-461F-9F1A-F7B56C3627AA}"/>
    <cellStyle name="Separador de milhares 171 3 2" xfId="8251" xr:uid="{25890C5F-41D8-49FC-89EE-3B9B7A6A39FC}"/>
    <cellStyle name="Separador de milhares 171 3 2 2" xfId="14959" xr:uid="{7FADC556-3D2B-45E1-B10D-0BB675E93400}"/>
    <cellStyle name="Separador de milhares 171 4" xfId="3723" xr:uid="{491DEB15-E528-4EA4-8D9B-6DEE90783040}"/>
    <cellStyle name="Separador de milhares 171 4 2" xfId="7769" xr:uid="{53C785B8-7454-4D23-A6DC-2D86FEA26299}"/>
    <cellStyle name="Separador de milhares 171 4 2 2" xfId="14477" xr:uid="{35A5788A-2828-42C2-85F3-DD6BB81A0A50}"/>
    <cellStyle name="Separador de milhares 172" xfId="1622" xr:uid="{C95AEF73-BDAB-4F20-966A-008C1F4D2416}"/>
    <cellStyle name="Separador de milhares 172 2" xfId="1623" xr:uid="{F9F9CAD1-DD0C-4028-BDB7-8038BF6F0A05}"/>
    <cellStyle name="Separador de milhares 172 2 2" xfId="4639" xr:uid="{A8030203-8603-4E5E-BFC2-89737486D63D}"/>
    <cellStyle name="Separador de milhares 172 2 2 2" xfId="8254" xr:uid="{73CF0912-2BFF-4DB0-BA5E-FCE310ED8157}"/>
    <cellStyle name="Separador de milhares 172 2 2 2 2" xfId="14962" xr:uid="{0595CE6E-E0B6-492B-84FB-74A95150D713}"/>
    <cellStyle name="Separador de milhares 172 2 2 3" xfId="11494" xr:uid="{985DD951-A891-4363-8FA7-6FE177A705FD}"/>
    <cellStyle name="Separador de milhares 172 2 3" xfId="3726" xr:uid="{E873AD55-CAA6-47BE-88AB-BD2A2B5D2F37}"/>
    <cellStyle name="Separador de milhares 172 2 3 2" xfId="7772" xr:uid="{9C48D709-527E-4856-A75E-AC1B72665D19}"/>
    <cellStyle name="Separador de milhares 172 2 3 2 2" xfId="14480" xr:uid="{42020532-19C2-463D-9217-498CE335B784}"/>
    <cellStyle name="Separador de milhares 172 2 3 3" xfId="11114" xr:uid="{BFE49F79-D6AF-42D1-9EE0-896BDB3E3ADB}"/>
    <cellStyle name="Separador de milhares 172 2 4" xfId="6552" xr:uid="{C1DB87E7-8E3B-46C3-8A11-264908911A98}"/>
    <cellStyle name="Separador de milhares 172 2 4 2" xfId="13260" xr:uid="{B66B0EB9-BBCC-470A-A915-DF4C8D8AEA03}"/>
    <cellStyle name="Separador de milhares 172 2 5" xfId="9871" xr:uid="{8EC72DA3-3540-4949-BC06-5F983E7C01A6}"/>
    <cellStyle name="Separador de milhares 172 3" xfId="4638" xr:uid="{BA69FB7D-F677-4488-9F8A-12D93E0B696A}"/>
    <cellStyle name="Separador de milhares 172 3 2" xfId="8253" xr:uid="{DAB16CC9-A977-41C6-9806-DA0C316B665C}"/>
    <cellStyle name="Separador de milhares 172 3 2 2" xfId="14961" xr:uid="{D499E74D-B235-4DB6-8777-28E2B77A3DD0}"/>
    <cellStyle name="Separador de milhares 172 4" xfId="3725" xr:uid="{8E752EF2-DB38-46A3-9873-C962F5B3DD29}"/>
    <cellStyle name="Separador de milhares 172 4 2" xfId="7771" xr:uid="{87257DBA-45DB-41EB-B6DB-9D5614B376DE}"/>
    <cellStyle name="Separador de milhares 172 4 2 2" xfId="14479" xr:uid="{BB91C25D-D4DA-4A7F-891D-551A308BDCE5}"/>
    <cellStyle name="Separador de milhares 173" xfId="1624" xr:uid="{601D21DF-6FB4-4A49-9132-5A056BE4A247}"/>
    <cellStyle name="Separador de milhares 173 2" xfId="1625" xr:uid="{037A15BE-EF28-45C0-A3B2-396C44E2D7E9}"/>
    <cellStyle name="Separador de milhares 173 2 2" xfId="4641" xr:uid="{F3176332-81CE-4E4A-A3E0-86E1DBB5981C}"/>
    <cellStyle name="Separador de milhares 173 2 2 2" xfId="8256" xr:uid="{2DED1F48-7072-4B6B-816F-6A4B5EEEAEB0}"/>
    <cellStyle name="Separador de milhares 173 2 2 2 2" xfId="14964" xr:uid="{3E1DACEB-CED1-4067-9B18-B47690E7DCCC}"/>
    <cellStyle name="Separador de milhares 173 2 2 3" xfId="11495" xr:uid="{5AFFCC64-C072-4FAB-8BC9-77038CFD3180}"/>
    <cellStyle name="Separador de milhares 173 2 3" xfId="3728" xr:uid="{C25063D0-78A3-4046-BB8E-913EB4EDCD19}"/>
    <cellStyle name="Separador de milhares 173 2 3 2" xfId="7774" xr:uid="{530B1555-31D8-4929-AFBE-0115CDAB6FAA}"/>
    <cellStyle name="Separador de milhares 173 2 3 2 2" xfId="14482" xr:uid="{5798FE96-F493-4FD7-803E-9FCDA5E650A2}"/>
    <cellStyle name="Separador de milhares 173 2 3 3" xfId="11115" xr:uid="{ABBD58CF-1647-42A7-85FA-53FF6012F5DD}"/>
    <cellStyle name="Separador de milhares 173 2 4" xfId="6553" xr:uid="{3690D586-8818-475F-8086-959E7D0DDA1D}"/>
    <cellStyle name="Separador de milhares 173 2 4 2" xfId="13261" xr:uid="{2BDDC5B3-F7A2-45DF-BA22-1E449BFF300D}"/>
    <cellStyle name="Separador de milhares 173 2 5" xfId="9872" xr:uid="{043302C4-E41A-496A-82A9-4C3D0CFEF4A7}"/>
    <cellStyle name="Separador de milhares 173 3" xfId="4640" xr:uid="{47B6DBED-8358-41CF-B1A8-6DA45219216C}"/>
    <cellStyle name="Separador de milhares 173 3 2" xfId="8255" xr:uid="{1304E22A-1E45-4327-85BE-AAAD5D926C63}"/>
    <cellStyle name="Separador de milhares 173 3 2 2" xfId="14963" xr:uid="{F3B4AB5A-DD96-4ED9-8981-5CEF7BBEC1EE}"/>
    <cellStyle name="Separador de milhares 173 4" xfId="3727" xr:uid="{178249C3-3EB2-42CE-8F06-83FB6AAD0721}"/>
    <cellStyle name="Separador de milhares 173 4 2" xfId="7773" xr:uid="{FDB7EB93-CE6C-4232-B97E-037F586EC2D0}"/>
    <cellStyle name="Separador de milhares 173 4 2 2" xfId="14481" xr:uid="{134F855E-A3E6-43BA-8730-01CE90873931}"/>
    <cellStyle name="Separador de milhares 174" xfId="1626" xr:uid="{E0E051E1-1DEA-4BE1-9FFF-26AC31A56ED5}"/>
    <cellStyle name="Separador de milhares 174 2" xfId="1627" xr:uid="{E708B856-608B-4A57-83B8-E8B8962801DB}"/>
    <cellStyle name="Separador de milhares 174 2 2" xfId="4643" xr:uid="{96A51A01-649C-4DBF-A1EC-B6787E10BC08}"/>
    <cellStyle name="Separador de milhares 174 2 2 2" xfId="8258" xr:uid="{524FCA19-614D-42C4-93AB-2C6FDB09DCC5}"/>
    <cellStyle name="Separador de milhares 174 2 2 2 2" xfId="14966" xr:uid="{19633D9A-4559-4868-B8CF-2783C2F330AA}"/>
    <cellStyle name="Separador de milhares 174 2 2 3" xfId="11496" xr:uid="{54CEE867-C97C-49A3-8D13-C55633935F53}"/>
    <cellStyle name="Separador de milhares 174 2 3" xfId="3730" xr:uid="{BCDBE7C3-0195-4B1F-9B57-4D07983AB740}"/>
    <cellStyle name="Separador de milhares 174 2 3 2" xfId="7776" xr:uid="{BF7DB521-0BF6-4CB1-BEC2-65CF6511DDB0}"/>
    <cellStyle name="Separador de milhares 174 2 3 2 2" xfId="14484" xr:uid="{4F508FE0-917C-48E7-939B-9A22C6230861}"/>
    <cellStyle name="Separador de milhares 174 2 3 3" xfId="11116" xr:uid="{4D3510C8-485D-4041-A268-04FC61AFFCA0}"/>
    <cellStyle name="Separador de milhares 174 2 4" xfId="6554" xr:uid="{DDF77CCA-BC5C-4750-B8C5-40329810359B}"/>
    <cellStyle name="Separador de milhares 174 2 4 2" xfId="13262" xr:uid="{04211DD7-D357-4576-931F-0142B75507D3}"/>
    <cellStyle name="Separador de milhares 174 2 5" xfId="9873" xr:uid="{0FD3F6E6-D9D3-4AE1-8D22-F2C3967659FB}"/>
    <cellStyle name="Separador de milhares 174 3" xfId="4642" xr:uid="{89240C79-2B2C-4FF7-A93B-3F1E60B3240E}"/>
    <cellStyle name="Separador de milhares 174 3 2" xfId="8257" xr:uid="{049A1E8E-183B-4DE3-A37B-7738B5E9A055}"/>
    <cellStyle name="Separador de milhares 174 3 2 2" xfId="14965" xr:uid="{9AFB4016-A47C-46C9-9993-061CC6B8FB75}"/>
    <cellStyle name="Separador de milhares 174 4" xfId="3729" xr:uid="{BB5F99CF-A4A6-4F22-AA27-F4FB899A71D1}"/>
    <cellStyle name="Separador de milhares 174 4 2" xfId="7775" xr:uid="{A1DD9B9E-CDD2-4058-AE48-FE36892E0CD8}"/>
    <cellStyle name="Separador de milhares 174 4 2 2" xfId="14483" xr:uid="{BC897444-048B-4018-AD5A-3AA32B7B8892}"/>
    <cellStyle name="Separador de milhares 175" xfId="1628" xr:uid="{381ADA92-152E-4CBA-841C-6CDB45055E14}"/>
    <cellStyle name="Separador de milhares 175 2" xfId="1629" xr:uid="{BE6FF71E-263A-43AE-8190-C3DB857102B6}"/>
    <cellStyle name="Separador de milhares 175 2 2" xfId="4645" xr:uid="{40B5016F-8BAD-404E-9CF1-C5108C4A7AA3}"/>
    <cellStyle name="Separador de milhares 175 2 2 2" xfId="8260" xr:uid="{CA7FB34E-A072-4455-B34E-BF87F45F4BCC}"/>
    <cellStyle name="Separador de milhares 175 2 2 2 2" xfId="14968" xr:uid="{7A4C0E42-7932-4577-B93C-922C563E993C}"/>
    <cellStyle name="Separador de milhares 175 2 2 3" xfId="11497" xr:uid="{D017936B-2067-408F-969B-A7617BDBEF01}"/>
    <cellStyle name="Separador de milhares 175 2 3" xfId="3732" xr:uid="{04921E09-522C-4C89-AB6F-F66F0B397843}"/>
    <cellStyle name="Separador de milhares 175 2 3 2" xfId="7778" xr:uid="{8AAD929A-3EE4-42BB-841E-A720FD759E23}"/>
    <cellStyle name="Separador de milhares 175 2 3 2 2" xfId="14486" xr:uid="{1028C750-DE04-43CF-B13D-5E2ECB339B38}"/>
    <cellStyle name="Separador de milhares 175 2 3 3" xfId="11117" xr:uid="{2142891B-8BE0-4761-89C9-B519F0D5B335}"/>
    <cellStyle name="Separador de milhares 175 2 4" xfId="6555" xr:uid="{3AD9F286-6E73-456F-BC73-C1D001ED1694}"/>
    <cellStyle name="Separador de milhares 175 2 4 2" xfId="13263" xr:uid="{0CE4861F-D12D-4DCF-A04A-B75006E2AE9D}"/>
    <cellStyle name="Separador de milhares 175 2 5" xfId="9874" xr:uid="{870F2261-9BA4-4BAC-B510-447A49B8EEDA}"/>
    <cellStyle name="Separador de milhares 175 3" xfId="4644" xr:uid="{59615724-A487-4BED-8352-9C6104513BF5}"/>
    <cellStyle name="Separador de milhares 175 3 2" xfId="8259" xr:uid="{3F495476-331B-449B-8CCF-A1DC2B6B527B}"/>
    <cellStyle name="Separador de milhares 175 3 2 2" xfId="14967" xr:uid="{F209E8AD-154A-4DED-B76D-B81BAC3237B4}"/>
    <cellStyle name="Separador de milhares 175 4" xfId="3731" xr:uid="{B5CC13D8-C1B7-4E20-B5A5-E92359167276}"/>
    <cellStyle name="Separador de milhares 175 4 2" xfId="7777" xr:uid="{76DF4764-C2F2-40D7-929D-6DAF990DF7AF}"/>
    <cellStyle name="Separador de milhares 175 4 2 2" xfId="14485" xr:uid="{5045D06C-44E6-4FBC-991E-C93871E8F234}"/>
    <cellStyle name="Separador de milhares 176" xfId="1630" xr:uid="{B079C743-CD9D-493E-ABB4-2B955C7E500E}"/>
    <cellStyle name="Separador de milhares 176 2" xfId="1631" xr:uid="{375FF468-A781-4D6E-8013-C5144A99E499}"/>
    <cellStyle name="Separador de milhares 176 2 2" xfId="4647" xr:uid="{018304AA-77DC-4663-8407-4FAE0A64DAA5}"/>
    <cellStyle name="Separador de milhares 176 2 2 2" xfId="8262" xr:uid="{370A4861-3208-42E1-A4FC-4BD9702EFA29}"/>
    <cellStyle name="Separador de milhares 176 2 2 2 2" xfId="14970" xr:uid="{A2B36F2F-FF11-40DB-A0FD-50A44AC8C111}"/>
    <cellStyle name="Separador de milhares 176 2 2 3" xfId="11498" xr:uid="{1A6586F8-C46E-499A-AE94-404BCC888933}"/>
    <cellStyle name="Separador de milhares 176 2 3" xfId="3734" xr:uid="{DD9F078B-B8AD-477C-A73D-D67D3F4893AC}"/>
    <cellStyle name="Separador de milhares 176 2 3 2" xfId="7780" xr:uid="{1142F46D-6DCD-4684-9808-320B45046A38}"/>
    <cellStyle name="Separador de milhares 176 2 3 2 2" xfId="14488" xr:uid="{181DA234-F74B-4385-93D8-5F96408CB0D2}"/>
    <cellStyle name="Separador de milhares 176 2 3 3" xfId="11118" xr:uid="{C671ABB8-8F37-4714-AB9B-9F3C635A9737}"/>
    <cellStyle name="Separador de milhares 176 2 4" xfId="6556" xr:uid="{1D29E1CC-ACEA-4263-B72C-37B9B9C33798}"/>
    <cellStyle name="Separador de milhares 176 2 4 2" xfId="13264" xr:uid="{80260B44-CF15-4DE0-8A77-D4B6F20190F6}"/>
    <cellStyle name="Separador de milhares 176 2 5" xfId="9875" xr:uid="{316175F3-D966-4970-ACF5-AEBE21369D16}"/>
    <cellStyle name="Separador de milhares 176 3" xfId="4646" xr:uid="{3B1B66E1-4EA1-4641-A6CB-0A5F05FCD398}"/>
    <cellStyle name="Separador de milhares 176 3 2" xfId="8261" xr:uid="{A2E45B6C-CBB5-4656-9FDB-2F8D5EB2A12E}"/>
    <cellStyle name="Separador de milhares 176 3 2 2" xfId="14969" xr:uid="{34B48752-DF80-4EEF-8328-02C6294E07A0}"/>
    <cellStyle name="Separador de milhares 176 4" xfId="3733" xr:uid="{37B05872-D454-4A27-B9B7-D0F217ECAB58}"/>
    <cellStyle name="Separador de milhares 176 4 2" xfId="7779" xr:uid="{26A17BDA-0C98-4366-A6AD-674F3804556D}"/>
    <cellStyle name="Separador de milhares 176 4 2 2" xfId="14487" xr:uid="{BA237296-A523-4FD3-97D4-22BCA3397706}"/>
    <cellStyle name="Separador de milhares 177" xfId="1632" xr:uid="{FBA3903A-DE82-4D5E-AF0D-B09AC82C3844}"/>
    <cellStyle name="Separador de milhares 177 2" xfId="1633" xr:uid="{E6DAE6C7-0B0B-4CBB-BCF2-271C575A3899}"/>
    <cellStyle name="Separador de milhares 177 2 2" xfId="4649" xr:uid="{984BF077-9674-454F-86D1-EA4C76A3FF63}"/>
    <cellStyle name="Separador de milhares 177 2 2 2" xfId="8264" xr:uid="{154871C6-C1B6-49C7-88E7-41CC08720AC6}"/>
    <cellStyle name="Separador de milhares 177 2 2 2 2" xfId="14972" xr:uid="{DD9EDEAD-876D-471C-A07E-5794172905FC}"/>
    <cellStyle name="Separador de milhares 177 2 2 3" xfId="11499" xr:uid="{D9B2B1A6-47E9-4D27-8254-C6E135D821CA}"/>
    <cellStyle name="Separador de milhares 177 2 3" xfId="3736" xr:uid="{C9618DE2-D61E-407F-ADA0-804A098FBB04}"/>
    <cellStyle name="Separador de milhares 177 2 3 2" xfId="7782" xr:uid="{CE1C342D-9514-43C4-80D7-3FE4628B5B60}"/>
    <cellStyle name="Separador de milhares 177 2 3 2 2" xfId="14490" xr:uid="{2AB5F8AE-3D64-4CEE-96B1-062725D4B59F}"/>
    <cellStyle name="Separador de milhares 177 2 3 3" xfId="11119" xr:uid="{C5C5E3F0-6E6C-4F0A-84C5-A7E933CEE5EB}"/>
    <cellStyle name="Separador de milhares 177 2 4" xfId="6557" xr:uid="{72D90CC0-9EAA-43B8-887B-F445B241A448}"/>
    <cellStyle name="Separador de milhares 177 2 4 2" xfId="13265" xr:uid="{2266FF99-26F6-4C9F-B652-D341ABE5F77A}"/>
    <cellStyle name="Separador de milhares 177 2 5" xfId="9876" xr:uid="{14DF85A7-C40F-4AFB-BCF5-F477808E4984}"/>
    <cellStyle name="Separador de milhares 177 3" xfId="4648" xr:uid="{3FA77E3D-AD14-4A38-9E30-C90B3C63E443}"/>
    <cellStyle name="Separador de milhares 177 3 2" xfId="8263" xr:uid="{1C08A0E5-1D30-46CB-AB62-9A6F009D3C1D}"/>
    <cellStyle name="Separador de milhares 177 3 2 2" xfId="14971" xr:uid="{402326CE-8DF9-4F36-9C99-A73BF9BDC2DF}"/>
    <cellStyle name="Separador de milhares 177 4" xfId="3735" xr:uid="{7A3785A5-2944-4A2A-BDA6-8E5C9332AE50}"/>
    <cellStyle name="Separador de milhares 177 4 2" xfId="7781" xr:uid="{9605FB17-7EF7-4EE7-B392-6765DB9DBEE5}"/>
    <cellStyle name="Separador de milhares 177 4 2 2" xfId="14489" xr:uid="{6BE60A77-51A8-42E0-9066-52B698BBABE1}"/>
    <cellStyle name="Separador de milhares 178" xfId="1634" xr:uid="{509FEE12-F213-4522-BCBD-3DEDA63E5FCB}"/>
    <cellStyle name="Separador de milhares 178 2" xfId="1635" xr:uid="{4D56BFE8-E817-4374-9EC0-1ED319567746}"/>
    <cellStyle name="Separador de milhares 178 2 2" xfId="4651" xr:uid="{8ACE5BF7-9C61-4DDB-BDC8-9B40DDDC918E}"/>
    <cellStyle name="Separador de milhares 178 2 2 2" xfId="8266" xr:uid="{C0E97330-8F9C-4387-8C31-EE6DD785576A}"/>
    <cellStyle name="Separador de milhares 178 2 2 2 2" xfId="14974" xr:uid="{862193B8-1069-4A91-BB60-08533F77F2C9}"/>
    <cellStyle name="Separador de milhares 178 2 2 3" xfId="11500" xr:uid="{1436E1AD-D80D-42D4-8D80-5C3F2B5E1A9E}"/>
    <cellStyle name="Separador de milhares 178 2 3" xfId="3738" xr:uid="{EBF9C611-F0ED-4794-8D18-16138FB6E884}"/>
    <cellStyle name="Separador de milhares 178 2 3 2" xfId="7784" xr:uid="{7CDF4B32-68C3-4BFA-A179-27FAF494A82D}"/>
    <cellStyle name="Separador de milhares 178 2 3 2 2" xfId="14492" xr:uid="{B58CCA97-205B-4653-A703-4B43713E3643}"/>
    <cellStyle name="Separador de milhares 178 2 3 3" xfId="11120" xr:uid="{1359A3E3-5596-4A65-BE21-3CF52309AAA7}"/>
    <cellStyle name="Separador de milhares 178 2 4" xfId="6558" xr:uid="{51695AB3-E5B3-45AC-9E88-36CB6B792E73}"/>
    <cellStyle name="Separador de milhares 178 2 4 2" xfId="13266" xr:uid="{59FA3331-068F-4B35-AE22-E8AF04780C9D}"/>
    <cellStyle name="Separador de milhares 178 2 5" xfId="9877" xr:uid="{915467C3-83A2-4D51-9838-1028A4149DE5}"/>
    <cellStyle name="Separador de milhares 178 3" xfId="4650" xr:uid="{00B46A5B-C626-4465-A292-0551629DA445}"/>
    <cellStyle name="Separador de milhares 178 3 2" xfId="8265" xr:uid="{9477C8E0-7201-47A4-B21C-FB72DE93D87A}"/>
    <cellStyle name="Separador de milhares 178 3 2 2" xfId="14973" xr:uid="{B7C12998-78B3-4A42-A6D0-737B1F6F725C}"/>
    <cellStyle name="Separador de milhares 178 4" xfId="3737" xr:uid="{B26DBB71-124A-4F11-82CA-01EED35E7C69}"/>
    <cellStyle name="Separador de milhares 178 4 2" xfId="7783" xr:uid="{C2A44C4D-FA97-40C7-A60E-5E101EB0FE5F}"/>
    <cellStyle name="Separador de milhares 178 4 2 2" xfId="14491" xr:uid="{239A13D0-E252-46E6-AFD4-F6FD360AD106}"/>
    <cellStyle name="Separador de milhares 179" xfId="1636" xr:uid="{252A0CB2-05E8-4BF5-9965-B6492DE5096B}"/>
    <cellStyle name="Separador de milhares 179 2" xfId="1637" xr:uid="{8F70412C-E2FB-43AB-881C-A3222F58F537}"/>
    <cellStyle name="Separador de milhares 179 2 2" xfId="4653" xr:uid="{0CEFF2EC-AE7A-4174-A302-FC35F7582E04}"/>
    <cellStyle name="Separador de milhares 179 2 2 2" xfId="8268" xr:uid="{EDE99962-0418-4FEE-87CB-FECC1BDEB02B}"/>
    <cellStyle name="Separador de milhares 179 2 2 2 2" xfId="14976" xr:uid="{25027196-F096-4559-83AD-D04BAC47952A}"/>
    <cellStyle name="Separador de milhares 179 2 2 3" xfId="11501" xr:uid="{76BF6605-6A8D-4477-9BC6-DC74F69A5BB2}"/>
    <cellStyle name="Separador de milhares 179 2 3" xfId="3740" xr:uid="{B2C4F827-72F2-486F-A960-130C64B9CB14}"/>
    <cellStyle name="Separador de milhares 179 2 3 2" xfId="7786" xr:uid="{BDFC6917-38F7-4AB1-8034-7DA88AD45A76}"/>
    <cellStyle name="Separador de milhares 179 2 3 2 2" xfId="14494" xr:uid="{1D87BF5F-ADBE-4AB5-8A02-0649A3464C64}"/>
    <cellStyle name="Separador de milhares 179 2 3 3" xfId="11121" xr:uid="{CAD01822-409C-4545-A167-771971BD2DA0}"/>
    <cellStyle name="Separador de milhares 179 2 4" xfId="6559" xr:uid="{C4043BDE-F25F-43AC-9114-A0922C461DBE}"/>
    <cellStyle name="Separador de milhares 179 2 4 2" xfId="13267" xr:uid="{71F156D3-D362-41F4-8898-30ED96F4DF42}"/>
    <cellStyle name="Separador de milhares 179 2 5" xfId="9878" xr:uid="{FD3CE73D-11D6-4600-A162-B5D19194A796}"/>
    <cellStyle name="Separador de milhares 179 3" xfId="4652" xr:uid="{84D394EF-4062-4E8F-8FA8-39EE320524F3}"/>
    <cellStyle name="Separador de milhares 179 3 2" xfId="8267" xr:uid="{5FDE2718-4FE8-4FE7-A6B1-AF8A3EABC16B}"/>
    <cellStyle name="Separador de milhares 179 3 2 2" xfId="14975" xr:uid="{BC87D1AF-EA15-4D62-829E-9CFBB3937EBC}"/>
    <cellStyle name="Separador de milhares 179 4" xfId="3739" xr:uid="{5626CE86-51A0-4DC3-868C-FD148B571F67}"/>
    <cellStyle name="Separador de milhares 179 4 2" xfId="7785" xr:uid="{9B60163D-3E22-4FBF-B87D-9567D16F3BD3}"/>
    <cellStyle name="Separador de milhares 179 4 2 2" xfId="14493" xr:uid="{BA9BCDC6-F6BA-488C-A0DA-E3665C2FBD1E}"/>
    <cellStyle name="Separador de milhares 18" xfId="1638" xr:uid="{8ADFC719-A5D5-4780-B090-F63823B51375}"/>
    <cellStyle name="Separador de milhares 18 2" xfId="1639" xr:uid="{2EAD436D-2E59-42BD-A130-6DB6BC47D518}"/>
    <cellStyle name="Separador de milhares 18 2 2" xfId="1640" xr:uid="{BD88AFFF-C2D1-4BD8-80A0-8E377B54C03C}"/>
    <cellStyle name="Separador de milhares 18 2 2 2" xfId="4656" xr:uid="{DCF9A6BD-E693-4C83-9B87-0E79C6765D87}"/>
    <cellStyle name="Separador de milhares 18 2 2 2 2" xfId="8271" xr:uid="{E660C970-5C6C-4C70-99B4-DA19CF7D104E}"/>
    <cellStyle name="Separador de milhares 18 2 2 2 2 2" xfId="14979" xr:uid="{05C99CD1-97AB-4B15-95F5-D49989FB162B}"/>
    <cellStyle name="Separador de milhares 18 2 2 2 3" xfId="11502" xr:uid="{254F4EED-9A6C-46AD-9A08-558398489953}"/>
    <cellStyle name="Separador de milhares 18 2 2 3" xfId="3743" xr:uid="{3320D83C-99A5-4909-A80A-5A45FC13D4B2}"/>
    <cellStyle name="Separador de milhares 18 2 2 3 2" xfId="7789" xr:uid="{2D2F259E-CB35-4F7B-8C26-7C63B8EF072C}"/>
    <cellStyle name="Separador de milhares 18 2 2 3 2 2" xfId="14497" xr:uid="{0D7AD84C-DF14-46B2-84F9-D65BE99C4A1D}"/>
    <cellStyle name="Separador de milhares 18 2 2 3 3" xfId="11122" xr:uid="{7BE6BEE5-1314-4974-90B3-CD00DAF3EC0F}"/>
    <cellStyle name="Separador de milhares 18 2 2 4" xfId="6560" xr:uid="{745298D7-7C9C-452F-8D1C-93C73B02CDB5}"/>
    <cellStyle name="Separador de milhares 18 2 2 4 2" xfId="13268" xr:uid="{02F85851-9A82-4561-89EE-69518C73A97A}"/>
    <cellStyle name="Separador de milhares 18 2 2 5" xfId="9879" xr:uid="{9EDD7F2B-5F77-451A-A0A2-ECF64D774E61}"/>
    <cellStyle name="Separador de milhares 18 2 3" xfId="4655" xr:uid="{8EC6F600-9B7C-44B4-8B16-1618AEB86EB5}"/>
    <cellStyle name="Separador de milhares 18 2 3 2" xfId="8270" xr:uid="{3D0FD000-28A2-45FD-B4A4-659A7DCE42F3}"/>
    <cellStyle name="Separador de milhares 18 2 3 2 2" xfId="14978" xr:uid="{640CB4FB-EA17-4B37-A7F5-33A439470A31}"/>
    <cellStyle name="Separador de milhares 18 2 4" xfId="3742" xr:uid="{57A1EDC6-20F8-4017-97F2-A986160E2555}"/>
    <cellStyle name="Separador de milhares 18 2 4 2" xfId="7788" xr:uid="{7EABC67D-C169-493B-B4D8-96464C51C1DF}"/>
    <cellStyle name="Separador de milhares 18 2 4 2 2" xfId="14496" xr:uid="{6A054079-4DF9-4B09-9607-70542D9E848F}"/>
    <cellStyle name="Separador de milhares 18 3" xfId="1641" xr:uid="{7D52E615-8A6B-4259-9FC0-2468DD9838F2}"/>
    <cellStyle name="Separador de milhares 18 3 2" xfId="4657" xr:uid="{B13C4304-F393-4F03-AA6D-A7263745013C}"/>
    <cellStyle name="Separador de milhares 18 3 2 2" xfId="8272" xr:uid="{63ABC6A3-7795-48A6-8A5B-EBE4724915B2}"/>
    <cellStyle name="Separador de milhares 18 3 2 2 2" xfId="14980" xr:uid="{982257E1-535B-4124-B4ED-3871DFF47820}"/>
    <cellStyle name="Separador de milhares 18 3 2 3" xfId="11503" xr:uid="{A4E9BAC9-4FEA-4DBA-86A9-2895D4037066}"/>
    <cellStyle name="Separador de milhares 18 3 3" xfId="3744" xr:uid="{CA9C1610-AFCB-40F7-813D-1A2CF04BDE3E}"/>
    <cellStyle name="Separador de milhares 18 3 3 2" xfId="7790" xr:uid="{057D3E4A-A93A-4FDA-BD29-7D3D523EBC9B}"/>
    <cellStyle name="Separador de milhares 18 3 3 2 2" xfId="14498" xr:uid="{A5F8CC31-FF64-4D23-ADC5-C16D286AA419}"/>
    <cellStyle name="Separador de milhares 18 3 3 3" xfId="11123" xr:uid="{B8A25333-00ED-4312-A55B-0DD15B809C05}"/>
    <cellStyle name="Separador de milhares 18 3 4" xfId="6561" xr:uid="{F29FD5EE-E60B-49D3-920A-98DA35371B53}"/>
    <cellStyle name="Separador de milhares 18 3 4 2" xfId="13269" xr:uid="{E7986E1F-9331-4DFE-BC95-A7A1A511F25C}"/>
    <cellStyle name="Separador de milhares 18 3 5" xfId="9880" xr:uid="{3CBA394C-D6E7-4C4E-B584-B31E99D9B610}"/>
    <cellStyle name="Separador de milhares 18 4" xfId="4654" xr:uid="{DF221C96-397E-4903-82B5-DD71E19D9EA4}"/>
    <cellStyle name="Separador de milhares 18 4 2" xfId="8269" xr:uid="{2AEC5C2D-368F-4B44-858E-4C25B3CF90EC}"/>
    <cellStyle name="Separador de milhares 18 4 2 2" xfId="14977" xr:uid="{26E2D757-8E44-47D4-901F-51D39905537F}"/>
    <cellStyle name="Separador de milhares 18 5" xfId="3741" xr:uid="{0989627B-A3B7-47CD-BA6E-57D6F42867CF}"/>
    <cellStyle name="Separador de milhares 18 5 2" xfId="7787" xr:uid="{7D36B032-0927-4BE2-8C46-885977B1EB1F}"/>
    <cellStyle name="Separador de milhares 18 5 2 2" xfId="14495" xr:uid="{BDE36A2C-F80E-4C08-8130-7EB26646C993}"/>
    <cellStyle name="Separador de milhares 180" xfId="1642" xr:uid="{9586D59A-C31A-4935-8014-323277B72220}"/>
    <cellStyle name="Separador de milhares 180 2" xfId="1643" xr:uid="{CD3BE672-94D7-4ACA-9310-0A10BF63458A}"/>
    <cellStyle name="Separador de milhares 180 2 2" xfId="4659" xr:uid="{852B403F-794D-4B3E-A2BF-710955B65061}"/>
    <cellStyle name="Separador de milhares 180 2 2 2" xfId="8274" xr:uid="{E343A337-7D50-4486-A7BF-D87B2E32FE8A}"/>
    <cellStyle name="Separador de milhares 180 2 2 2 2" xfId="14982" xr:uid="{9C8DE6BB-6E39-4CAD-BD98-5E8F9F39B2B0}"/>
    <cellStyle name="Separador de milhares 180 2 2 3" xfId="11504" xr:uid="{4DB745DB-4234-4192-B29A-64F6F60D24AF}"/>
    <cellStyle name="Separador de milhares 180 2 3" xfId="3746" xr:uid="{6BB3C2A2-801C-4348-93CF-2E620EF483EB}"/>
    <cellStyle name="Separador de milhares 180 2 3 2" xfId="7792" xr:uid="{326AA7A0-9167-4D30-BD94-51991548C30A}"/>
    <cellStyle name="Separador de milhares 180 2 3 2 2" xfId="14500" xr:uid="{A70D091B-773A-457A-88DF-F94663B118FD}"/>
    <cellStyle name="Separador de milhares 180 2 3 3" xfId="11124" xr:uid="{E543FC16-83ED-4772-B76E-6741246F6BBB}"/>
    <cellStyle name="Separador de milhares 180 2 4" xfId="6562" xr:uid="{466C9251-E9C4-4FC4-A216-307A9637D6B5}"/>
    <cellStyle name="Separador de milhares 180 2 4 2" xfId="13270" xr:uid="{1881155D-3069-4529-99F6-E73D699846C6}"/>
    <cellStyle name="Separador de milhares 180 2 5" xfId="9881" xr:uid="{224C4391-7878-46DB-B25D-46C4FA7EA5DD}"/>
    <cellStyle name="Separador de milhares 180 3" xfId="4658" xr:uid="{100C210A-0DD6-4FB5-AE3B-1526C4F96753}"/>
    <cellStyle name="Separador de milhares 180 3 2" xfId="8273" xr:uid="{A66357EB-1FC6-42EF-A59C-CCF9C7547452}"/>
    <cellStyle name="Separador de milhares 180 3 2 2" xfId="14981" xr:uid="{9B59D363-01EC-453E-80C9-9568B37B6B39}"/>
    <cellStyle name="Separador de milhares 180 4" xfId="3745" xr:uid="{BF1D3F65-62B8-4E26-A1EA-13B1D660C4BE}"/>
    <cellStyle name="Separador de milhares 180 4 2" xfId="7791" xr:uid="{D6B5E660-CEC0-4849-90B0-1E48BE5B5AAB}"/>
    <cellStyle name="Separador de milhares 180 4 2 2" xfId="14499" xr:uid="{0E1C4788-4829-4434-9E1D-1A2AC0ED6BAB}"/>
    <cellStyle name="Separador de milhares 181" xfId="1644" xr:uid="{65B44A17-3253-49BD-B1BA-963A1F2C4A43}"/>
    <cellStyle name="Separador de milhares 181 2" xfId="1645" xr:uid="{A7A37A28-3F58-4C1D-8B5F-66219AE09ED9}"/>
    <cellStyle name="Separador de milhares 181 2 2" xfId="4661" xr:uid="{C971888B-D592-4FE8-BE41-0916AF44E740}"/>
    <cellStyle name="Separador de milhares 181 2 2 2" xfId="8276" xr:uid="{8AADC435-2A70-4D05-81C3-144C57E29E27}"/>
    <cellStyle name="Separador de milhares 181 2 2 2 2" xfId="14984" xr:uid="{947F29E3-6285-4E45-BD79-8CCF28D3E67A}"/>
    <cellStyle name="Separador de milhares 181 2 2 3" xfId="11505" xr:uid="{CDCB2937-0385-4510-AC2B-C9F094124060}"/>
    <cellStyle name="Separador de milhares 181 2 3" xfId="3748" xr:uid="{59455B68-D9A4-44C2-B777-94DE33974739}"/>
    <cellStyle name="Separador de milhares 181 2 3 2" xfId="7794" xr:uid="{74A6A7B7-38BE-4ADC-94E6-C7700A3E5300}"/>
    <cellStyle name="Separador de milhares 181 2 3 2 2" xfId="14502" xr:uid="{BD7890B3-53BD-4958-B8D9-8A9B8DB90A30}"/>
    <cellStyle name="Separador de milhares 181 2 3 3" xfId="11125" xr:uid="{6EC7496A-478B-4FE2-9B73-A788E765E1EA}"/>
    <cellStyle name="Separador de milhares 181 2 4" xfId="6563" xr:uid="{85B959D3-53CB-49CF-8359-C4CFE7C9C134}"/>
    <cellStyle name="Separador de milhares 181 2 4 2" xfId="13271" xr:uid="{D4E7109E-E865-4286-97F9-A776333E28F2}"/>
    <cellStyle name="Separador de milhares 181 2 5" xfId="9882" xr:uid="{C65AFFC7-B763-412A-B82E-F68511EB5398}"/>
    <cellStyle name="Separador de milhares 181 3" xfId="4660" xr:uid="{0A65813F-9A6A-4E56-90E5-1B69988E27D5}"/>
    <cellStyle name="Separador de milhares 181 3 2" xfId="8275" xr:uid="{09BB6601-D2FA-45F7-9DCD-EB1E9227B3D0}"/>
    <cellStyle name="Separador de milhares 181 3 2 2" xfId="14983" xr:uid="{1C5115BF-603B-4F92-88DC-30FDBB149EEF}"/>
    <cellStyle name="Separador de milhares 181 4" xfId="3747" xr:uid="{3FEFE245-B1C5-48DD-81C9-45C3ED210EA1}"/>
    <cellStyle name="Separador de milhares 181 4 2" xfId="7793" xr:uid="{535C8300-474D-453F-8B39-5B68C1B942B5}"/>
    <cellStyle name="Separador de milhares 181 4 2 2" xfId="14501" xr:uid="{5661E6FB-CC97-43CB-90FA-097D433FB97B}"/>
    <cellStyle name="Separador de milhares 182" xfId="1646" xr:uid="{10225D38-69CA-425C-BEB0-F13AE88645E0}"/>
    <cellStyle name="Separador de milhares 182 2" xfId="1647" xr:uid="{E394C7C5-B02E-46C0-A947-44423A79AC06}"/>
    <cellStyle name="Separador de milhares 182 2 2" xfId="4663" xr:uid="{612B27DF-7082-4970-92E2-EF1E328BC431}"/>
    <cellStyle name="Separador de milhares 182 2 2 2" xfId="8278" xr:uid="{DBE18D52-F2B4-4D1D-8A5C-8F481C52B3D2}"/>
    <cellStyle name="Separador de milhares 182 2 2 2 2" xfId="14986" xr:uid="{12A891EF-7734-4E23-80CA-0F6DA77424FB}"/>
    <cellStyle name="Separador de milhares 182 2 2 3" xfId="11506" xr:uid="{F5AF7785-F227-4741-8E4F-F366866AFC65}"/>
    <cellStyle name="Separador de milhares 182 2 3" xfId="3750" xr:uid="{1737E38D-3832-45D7-96E4-1C4F44D3602B}"/>
    <cellStyle name="Separador de milhares 182 2 3 2" xfId="7796" xr:uid="{7A08A301-BA27-4A93-8BF3-EEE29C1AC0F9}"/>
    <cellStyle name="Separador de milhares 182 2 3 2 2" xfId="14504" xr:uid="{E1E02289-8D27-41FC-9672-CD6FD38AEB1D}"/>
    <cellStyle name="Separador de milhares 182 2 3 3" xfId="11126" xr:uid="{297AC43F-2D54-4D9E-8380-CBA34BE12F7F}"/>
    <cellStyle name="Separador de milhares 182 2 4" xfId="6564" xr:uid="{00171D52-257E-4C41-B54A-DD758DD55A5A}"/>
    <cellStyle name="Separador de milhares 182 2 4 2" xfId="13272" xr:uid="{1167A38D-E078-487D-BC4A-B68F91C9D866}"/>
    <cellStyle name="Separador de milhares 182 2 5" xfId="9883" xr:uid="{0B0D7B41-FEA9-4411-BD67-136CD56EBCD0}"/>
    <cellStyle name="Separador de milhares 182 3" xfId="4662" xr:uid="{3F12155B-9CAA-40F5-900C-791E4014D2CD}"/>
    <cellStyle name="Separador de milhares 182 3 2" xfId="8277" xr:uid="{B1F5ECC6-70A1-4117-886F-DCA103997619}"/>
    <cellStyle name="Separador de milhares 182 3 2 2" xfId="14985" xr:uid="{D0216BE2-4A77-4D34-9EA0-0F4463F4EABE}"/>
    <cellStyle name="Separador de milhares 182 4" xfId="3749" xr:uid="{60B0588B-4ACF-4461-A757-C52D647427DB}"/>
    <cellStyle name="Separador de milhares 182 4 2" xfId="7795" xr:uid="{E13B7664-E7A9-4FB8-AA8C-204B5A59B5F0}"/>
    <cellStyle name="Separador de milhares 182 4 2 2" xfId="14503" xr:uid="{23D290B4-4F3A-40CC-88FE-95A088027890}"/>
    <cellStyle name="Separador de milhares 183" xfId="1648" xr:uid="{88AB15AA-938B-4AF6-A78D-943118F52B59}"/>
    <cellStyle name="Separador de milhares 183 2" xfId="1649" xr:uid="{B1A2248C-95F6-4DED-9815-51E8B76E6B34}"/>
    <cellStyle name="Separador de milhares 183 2 2" xfId="4665" xr:uid="{15CCCA42-5A1A-42C2-A23B-B7694E1C1F20}"/>
    <cellStyle name="Separador de milhares 183 2 2 2" xfId="8280" xr:uid="{77174122-D4AE-488D-8EC0-3E1DC41B9AB3}"/>
    <cellStyle name="Separador de milhares 183 2 2 2 2" xfId="14988" xr:uid="{BCD6F7D0-C7A3-4758-8464-2510B0DA3ECC}"/>
    <cellStyle name="Separador de milhares 183 2 2 3" xfId="11507" xr:uid="{D980C9C2-ED01-4CB3-89AA-8CF53C2B9804}"/>
    <cellStyle name="Separador de milhares 183 2 3" xfId="3752" xr:uid="{C1D919DA-B532-4903-A000-5DDC58D8825F}"/>
    <cellStyle name="Separador de milhares 183 2 3 2" xfId="7798" xr:uid="{300FACEF-BA5B-45AC-B2AB-23AC016719D4}"/>
    <cellStyle name="Separador de milhares 183 2 3 2 2" xfId="14506" xr:uid="{A1623E64-5A02-42EA-B243-58541E815092}"/>
    <cellStyle name="Separador de milhares 183 2 3 3" xfId="11127" xr:uid="{8C956CA3-E3AB-46BC-BB8B-BAFF4FA981AA}"/>
    <cellStyle name="Separador de milhares 183 2 4" xfId="6565" xr:uid="{682229D8-4F6C-4FC6-9F72-B555158919B7}"/>
    <cellStyle name="Separador de milhares 183 2 4 2" xfId="13273" xr:uid="{298BAC16-FDDE-4B5E-BFFB-E1477C797DA9}"/>
    <cellStyle name="Separador de milhares 183 2 5" xfId="9884" xr:uid="{E8DAF0AC-191D-427C-BB7E-C73A9133C949}"/>
    <cellStyle name="Separador de milhares 183 3" xfId="4664" xr:uid="{DB1BE1ED-18BF-4254-BB09-BAA675246725}"/>
    <cellStyle name="Separador de milhares 183 3 2" xfId="8279" xr:uid="{391E8DAD-7666-4B1C-84B2-CD94E8925816}"/>
    <cellStyle name="Separador de milhares 183 3 2 2" xfId="14987" xr:uid="{C53CBE66-4C90-46F4-AEFC-8424DB1DC034}"/>
    <cellStyle name="Separador de milhares 183 4" xfId="3751" xr:uid="{6A6AFCCA-CE90-49F4-B6B5-9D969B86C7AC}"/>
    <cellStyle name="Separador de milhares 183 4 2" xfId="7797" xr:uid="{6A872282-E60C-4D00-9EA9-97E3354EF853}"/>
    <cellStyle name="Separador de milhares 183 4 2 2" xfId="14505" xr:uid="{DC6C0B02-E80B-4103-9C9F-1AAD2005E359}"/>
    <cellStyle name="Separador de milhares 184" xfId="1650" xr:uid="{DD48D962-6B14-43D3-BF63-955B62539299}"/>
    <cellStyle name="Separador de milhares 184 2" xfId="1651" xr:uid="{10DFB944-9C3B-4B4A-8FF5-DEA128FD780C}"/>
    <cellStyle name="Separador de milhares 184 2 2" xfId="6567" xr:uid="{A27804B1-43C9-4B19-8649-D6FA0F18B667}"/>
    <cellStyle name="Separador de milhares 184 2 2 2" xfId="13275" xr:uid="{AFA537E8-779B-405F-A8C5-9B3127AAD9D9}"/>
    <cellStyle name="Separador de milhares 184 2 3" xfId="9886" xr:uid="{909C302A-8C63-44FA-A54C-B0EA7638ED39}"/>
    <cellStyle name="Separador de milhares 184 3" xfId="6566" xr:uid="{F4C193A2-46F1-42AA-882C-B33FB61AD364}"/>
    <cellStyle name="Separador de milhares 184 3 2" xfId="13274" xr:uid="{E09706A9-9E79-4377-BE80-97C5F0F8ABAE}"/>
    <cellStyle name="Separador de milhares 184 4" xfId="9885" xr:uid="{C22CACC5-E387-4641-ACF9-2F3023CB158F}"/>
    <cellStyle name="Separador de milhares 185" xfId="1652" xr:uid="{EE040361-6516-49C0-B691-69FC0A221E86}"/>
    <cellStyle name="Separador de milhares 185 2" xfId="1653" xr:uid="{9834493D-BD00-42ED-BEFB-400C390D920E}"/>
    <cellStyle name="Separador de milhares 185 2 2" xfId="4667" xr:uid="{349A7D5B-616E-49AE-8466-E278C6767D78}"/>
    <cellStyle name="Separador de milhares 185 2 2 2" xfId="8282" xr:uid="{6B968AA1-7B2F-4DDE-9643-FEC16559F1E6}"/>
    <cellStyle name="Separador de milhares 185 2 2 2 2" xfId="14990" xr:uid="{C1426433-8D4A-47C9-B656-5388D63C4381}"/>
    <cellStyle name="Separador de milhares 185 2 2 3" xfId="11508" xr:uid="{7FF24355-4480-4615-BDAD-8E659F30C67E}"/>
    <cellStyle name="Separador de milhares 185 2 3" xfId="3754" xr:uid="{25EF8902-10A6-457B-A4F8-EE1FA82ACF20}"/>
    <cellStyle name="Separador de milhares 185 2 3 2" xfId="7800" xr:uid="{EFC83BE8-99A5-43DA-B0BB-A81B5AA3354A}"/>
    <cellStyle name="Separador de milhares 185 2 3 2 2" xfId="14508" xr:uid="{2637BE4A-12DA-47FF-8ABA-27C4AE7E73DB}"/>
    <cellStyle name="Separador de milhares 185 2 3 3" xfId="11128" xr:uid="{0994F6B2-83BA-4B3F-BEB0-787720159709}"/>
    <cellStyle name="Separador de milhares 185 2 4" xfId="6568" xr:uid="{0B270EB8-F72A-4C2D-BB9C-508403F90ECA}"/>
    <cellStyle name="Separador de milhares 185 2 4 2" xfId="13276" xr:uid="{0B8C34A9-2101-4503-B4D7-C745F7202548}"/>
    <cellStyle name="Separador de milhares 185 2 5" xfId="9887" xr:uid="{CCC21612-A37C-408D-9C21-992F40EDF33A}"/>
    <cellStyle name="Separador de milhares 185 3" xfId="4666" xr:uid="{AC73509E-773A-4B31-B6FA-8A73EA24C9C8}"/>
    <cellStyle name="Separador de milhares 185 3 2" xfId="8281" xr:uid="{BBC35D7D-94CC-4727-9A41-08BCFA26A123}"/>
    <cellStyle name="Separador de milhares 185 3 2 2" xfId="14989" xr:uid="{43884D39-CF04-48CF-ABE7-7C5F0F1D1F6E}"/>
    <cellStyle name="Separador de milhares 185 4" xfId="3753" xr:uid="{57B3347C-CB61-41B7-9B70-C04122458BE3}"/>
    <cellStyle name="Separador de milhares 185 4 2" xfId="7799" xr:uid="{BF8F5137-0BDE-414E-9BFF-9F07A3997210}"/>
    <cellStyle name="Separador de milhares 185 4 2 2" xfId="14507" xr:uid="{EC45ADFC-6297-41E6-B95A-B0F5C0DCF969}"/>
    <cellStyle name="Separador de milhares 19" xfId="1654" xr:uid="{A87DD3BC-5408-4EF7-AA77-E3A821344AB4}"/>
    <cellStyle name="Separador de milhares 19 2" xfId="1655" xr:uid="{194D53D3-65C7-43BB-97DD-3F08BE0AE427}"/>
    <cellStyle name="Separador de milhares 19 2 2" xfId="1656" xr:uid="{2A86A600-6B38-4CFB-988C-9B26FACDC604}"/>
    <cellStyle name="Separador de milhares 19 2 2 2" xfId="4670" xr:uid="{E83F7ED3-548E-45A0-80A8-89E4C9B2858D}"/>
    <cellStyle name="Separador de milhares 19 2 2 2 2" xfId="8285" xr:uid="{AAEDC6CC-2B77-46E2-950C-75F8337B4E5D}"/>
    <cellStyle name="Separador de milhares 19 2 2 2 2 2" xfId="14993" xr:uid="{EF7DC61D-0654-43DE-9632-F593D08CC96E}"/>
    <cellStyle name="Separador de milhares 19 2 2 2 3" xfId="11509" xr:uid="{6E11D63B-AEC9-44F6-AAC7-4AA5F982E922}"/>
    <cellStyle name="Separador de milhares 19 2 2 3" xfId="3757" xr:uid="{612E4235-B9C7-408B-B422-DFA70D5F3DB6}"/>
    <cellStyle name="Separador de milhares 19 2 2 3 2" xfId="7803" xr:uid="{B46B89F2-13AA-46AB-8F54-F7CA28C1C65C}"/>
    <cellStyle name="Separador de milhares 19 2 2 3 2 2" xfId="14511" xr:uid="{7AE65C97-79D4-4B65-A270-484A0A4ED252}"/>
    <cellStyle name="Separador de milhares 19 2 2 3 3" xfId="11129" xr:uid="{D5FAE03D-151E-4F39-B593-8577E6A735AB}"/>
    <cellStyle name="Separador de milhares 19 2 2 4" xfId="6569" xr:uid="{EB762209-EF7C-490A-A703-133E4AEE586E}"/>
    <cellStyle name="Separador de milhares 19 2 2 4 2" xfId="13277" xr:uid="{7282F344-2384-4AF6-A14A-7A088FBAF563}"/>
    <cellStyle name="Separador de milhares 19 2 2 5" xfId="9888" xr:uid="{194B773A-16BE-4369-B274-F65761E6EBBB}"/>
    <cellStyle name="Separador de milhares 19 2 3" xfId="4669" xr:uid="{295C3D8A-EB15-4F2B-ABAD-625342ACFD68}"/>
    <cellStyle name="Separador de milhares 19 2 3 2" xfId="8284" xr:uid="{B2283743-8818-4A28-9640-BD40CC3A6036}"/>
    <cellStyle name="Separador de milhares 19 2 3 2 2" xfId="14992" xr:uid="{81636587-DD1D-4CBA-9E4E-DFB1EEB20E42}"/>
    <cellStyle name="Separador de milhares 19 2 4" xfId="3756" xr:uid="{F5857A7D-5B66-4EA8-8B2B-FDCE6847E3AC}"/>
    <cellStyle name="Separador de milhares 19 2 4 2" xfId="7802" xr:uid="{4BF80A4D-636E-4D04-8F30-2CB3CD00C41B}"/>
    <cellStyle name="Separador de milhares 19 2 4 2 2" xfId="14510" xr:uid="{079801B0-3445-427A-950C-83111AA538CB}"/>
    <cellStyle name="Separador de milhares 19 3" xfId="1657" xr:uid="{F7AD3925-010C-4BB0-A301-DE77405EC16E}"/>
    <cellStyle name="Separador de milhares 19 3 2" xfId="4671" xr:uid="{520B8D44-0BA3-497B-8074-F98764903FBE}"/>
    <cellStyle name="Separador de milhares 19 3 2 2" xfId="8286" xr:uid="{41135340-93B9-434B-B553-6162D22509D3}"/>
    <cellStyle name="Separador de milhares 19 3 2 2 2" xfId="14994" xr:uid="{367E6F40-D2B0-4AFF-8314-3FE42EFB3962}"/>
    <cellStyle name="Separador de milhares 19 3 2 3" xfId="11510" xr:uid="{6740B26D-B216-45F2-8CD6-FF6AFA4F925A}"/>
    <cellStyle name="Separador de milhares 19 3 3" xfId="3758" xr:uid="{6021ADC3-3C6C-4B6B-B51B-E4BC55F9070E}"/>
    <cellStyle name="Separador de milhares 19 3 3 2" xfId="7804" xr:uid="{E0C297EC-0F9E-4358-97A9-16BE231CB4A0}"/>
    <cellStyle name="Separador de milhares 19 3 3 2 2" xfId="14512" xr:uid="{A5E8584E-BA6B-4CD1-9476-EEF3AD9B12FC}"/>
    <cellStyle name="Separador de milhares 19 3 3 3" xfId="11130" xr:uid="{301E2043-0837-4529-8AF2-78CE474EB041}"/>
    <cellStyle name="Separador de milhares 19 3 4" xfId="6570" xr:uid="{5BBAE970-8DC7-423A-9531-0279ED5644A4}"/>
    <cellStyle name="Separador de milhares 19 3 4 2" xfId="13278" xr:uid="{7C0D7175-4DCF-4DC2-8964-C43CC181D524}"/>
    <cellStyle name="Separador de milhares 19 3 5" xfId="9889" xr:uid="{CC1D3131-3B9B-41FC-8280-47A28335F266}"/>
    <cellStyle name="Separador de milhares 19 4" xfId="4668" xr:uid="{4BDAF42E-A1F6-49A4-82EA-4C906A9C1804}"/>
    <cellStyle name="Separador de milhares 19 4 2" xfId="8283" xr:uid="{03810640-3CEC-401B-8727-FDADC5EC714A}"/>
    <cellStyle name="Separador de milhares 19 4 2 2" xfId="14991" xr:uid="{9D2BF034-0EB8-466F-A467-EE0CDEACD700}"/>
    <cellStyle name="Separador de milhares 19 5" xfId="3755" xr:uid="{C4E22B38-1AA5-4A0D-8B85-129D49D9CD38}"/>
    <cellStyle name="Separador de milhares 19 5 2" xfId="7801" xr:uid="{81DDABE8-E0A4-4859-8859-32F1DED1AEA1}"/>
    <cellStyle name="Separador de milhares 19 5 2 2" xfId="14509" xr:uid="{162767B0-5518-4E77-8FFF-3A4D4C777358}"/>
    <cellStyle name="Separador de milhares 2" xfId="76" xr:uid="{15D4BB15-FFA0-4C8C-833C-C45010367A7C}"/>
    <cellStyle name="Separador de milhares 2 10" xfId="1659" xr:uid="{9BDEAB4F-4CA3-4007-AC6F-FFF30F68549A}"/>
    <cellStyle name="Separador de milhares 2 10 2" xfId="1660" xr:uid="{6BEA9151-3B02-4A34-858F-DE92BFBF9269}"/>
    <cellStyle name="Separador de milhares 2 10 2 2" xfId="4673" xr:uid="{71C6A71F-5051-490E-80B4-281252ADBD0F}"/>
    <cellStyle name="Separador de milhares 2 10 2 2 2" xfId="8288" xr:uid="{75984347-E2A9-46CA-B1F7-1544F7EAF0F9}"/>
    <cellStyle name="Separador de milhares 2 10 2 2 2 2" xfId="14996" xr:uid="{B43BF493-B5C8-4569-A152-63E67C9ED751}"/>
    <cellStyle name="Separador de milhares 2 10 2 2 3" xfId="11511" xr:uid="{1D505F80-D775-4348-9BCC-4C45CA82977F}"/>
    <cellStyle name="Separador de milhares 2 10 2 3" xfId="3760" xr:uid="{CBE85013-CFC8-48C2-B33F-9208A3CD6B29}"/>
    <cellStyle name="Separador de milhares 2 10 2 3 2" xfId="7806" xr:uid="{A12060D9-3914-4AF6-887E-EC1052DD5960}"/>
    <cellStyle name="Separador de milhares 2 10 2 3 2 2" xfId="14514" xr:uid="{BCE68FAD-20F9-4E37-86B9-0B05160F730B}"/>
    <cellStyle name="Separador de milhares 2 10 2 3 3" xfId="11131" xr:uid="{BA1284A1-C2E9-44B4-9E05-B7608FFF5435}"/>
    <cellStyle name="Separador de milhares 2 10 2 4" xfId="6571" xr:uid="{70CC5518-9B91-4657-A623-AAD96EA85C75}"/>
    <cellStyle name="Separador de milhares 2 10 2 4 2" xfId="13279" xr:uid="{3143CAE1-81C7-4D09-A74A-BF1A2C2ACF86}"/>
    <cellStyle name="Separador de milhares 2 10 2 5" xfId="9890" xr:uid="{0746FD0F-02A5-457D-AD9B-4DEC01789017}"/>
    <cellStyle name="Separador de milhares 2 10 3" xfId="4672" xr:uid="{E64FF604-22F8-48DF-B5DB-21FA201DEDE4}"/>
    <cellStyle name="Separador de milhares 2 10 3 2" xfId="8287" xr:uid="{F6357C5F-12DD-4FB2-9786-CAD27C2F7DB9}"/>
    <cellStyle name="Separador de milhares 2 10 3 2 2" xfId="14995" xr:uid="{7A03C22C-43F2-4570-99F6-DB704D210FE0}"/>
    <cellStyle name="Separador de milhares 2 10 4" xfId="3759" xr:uid="{5321924B-100B-4E76-BCBC-DA1268A5AF36}"/>
    <cellStyle name="Separador de milhares 2 10 4 2" xfId="7805" xr:uid="{F9C04CA3-E8A7-432F-9B4F-77BC98E2A7C6}"/>
    <cellStyle name="Separador de milhares 2 10 4 2 2" xfId="14513" xr:uid="{60FFD66E-9982-4645-9E28-B02BB64A2ABB}"/>
    <cellStyle name="Separador de milhares 2 11" xfId="1661" xr:uid="{C1C8360B-200B-459E-8CAA-A557720DE31C}"/>
    <cellStyle name="Separador de milhares 2 11 2" xfId="1662" xr:uid="{187392DC-2A76-4BE4-B1F7-EF16056A4CED}"/>
    <cellStyle name="Separador de milhares 2 11 2 2" xfId="4675" xr:uid="{CA184CD1-0DED-4906-A34E-492E677C2642}"/>
    <cellStyle name="Separador de milhares 2 11 2 2 2" xfId="8290" xr:uid="{6F934758-DEAE-4773-A121-33CDF415620F}"/>
    <cellStyle name="Separador de milhares 2 11 2 2 2 2" xfId="14998" xr:uid="{B3EEDF6E-595B-462F-B584-E17ACDA3C528}"/>
    <cellStyle name="Separador de milhares 2 11 2 2 3" xfId="11512" xr:uid="{F15725BF-A356-4E54-AF07-B219822101AE}"/>
    <cellStyle name="Separador de milhares 2 11 2 3" xfId="3762" xr:uid="{F17FA896-E551-4348-AE2D-5FE974609562}"/>
    <cellStyle name="Separador de milhares 2 11 2 3 2" xfId="7808" xr:uid="{A32518F5-2993-40D7-9245-26C89FCAE0EB}"/>
    <cellStyle name="Separador de milhares 2 11 2 3 2 2" xfId="14516" xr:uid="{8D4AF394-73D6-4102-A1E4-85E86C833EA4}"/>
    <cellStyle name="Separador de milhares 2 11 2 3 3" xfId="11132" xr:uid="{B92DD1C8-CBBE-4BA4-9938-85E729AE32F8}"/>
    <cellStyle name="Separador de milhares 2 11 2 4" xfId="6572" xr:uid="{3B99FF77-490A-43B8-AEB4-A8D8A05EDB43}"/>
    <cellStyle name="Separador de milhares 2 11 2 4 2" xfId="13280" xr:uid="{E7A3665E-C574-4531-A165-CCFCE993FB99}"/>
    <cellStyle name="Separador de milhares 2 11 2 5" xfId="9891" xr:uid="{CE9F026F-797D-4AEE-8763-436266833983}"/>
    <cellStyle name="Separador de milhares 2 11 3" xfId="4674" xr:uid="{3B6E014D-4F3F-4CB9-82F8-B6F691B75EFD}"/>
    <cellStyle name="Separador de milhares 2 11 3 2" xfId="8289" xr:uid="{48358589-65CB-4363-BE25-DDECE298E664}"/>
    <cellStyle name="Separador de milhares 2 11 3 2 2" xfId="14997" xr:uid="{FFFB3BA7-6935-471F-A613-B595BCE81CA1}"/>
    <cellStyle name="Separador de milhares 2 11 4" xfId="3761" xr:uid="{FBCC0865-A021-414C-8182-383AFE763E18}"/>
    <cellStyle name="Separador de milhares 2 11 4 2" xfId="7807" xr:uid="{D57EDADE-AD86-42F1-B443-242AA9FB203B}"/>
    <cellStyle name="Separador de milhares 2 11 4 2 2" xfId="14515" xr:uid="{7DFF198A-F402-4E89-A01C-0A52B3E60E93}"/>
    <cellStyle name="Separador de milhares 2 12" xfId="1663" xr:uid="{D20BF0B9-D769-4854-93EF-DAA1BF1234FA}"/>
    <cellStyle name="Separador de milhares 2 12 2" xfId="1664" xr:uid="{09D3AA80-0C25-46CC-9247-272AAD31CC36}"/>
    <cellStyle name="Separador de milhares 2 12 2 2" xfId="4677" xr:uid="{0775BD8E-38E7-42B0-8CFA-3756A52D9D4A}"/>
    <cellStyle name="Separador de milhares 2 12 2 2 2" xfId="8292" xr:uid="{7659EA3B-813F-463D-945C-0B182C63D8F4}"/>
    <cellStyle name="Separador de milhares 2 12 2 2 2 2" xfId="15000" xr:uid="{7F1D35E8-B174-4116-83F7-EA9E85D3A20D}"/>
    <cellStyle name="Separador de milhares 2 12 2 2 3" xfId="11513" xr:uid="{69FE59EA-A9DB-42D0-99E7-EA02D6ACF95B}"/>
    <cellStyle name="Separador de milhares 2 12 2 3" xfId="3764" xr:uid="{CB8E47CC-A8E8-4F11-A65F-1725F876AE89}"/>
    <cellStyle name="Separador de milhares 2 12 2 3 2" xfId="7810" xr:uid="{F3C6CEA0-2748-4E04-998D-740A2D6A19B6}"/>
    <cellStyle name="Separador de milhares 2 12 2 3 2 2" xfId="14518" xr:uid="{B2FC072B-E52A-4B5F-9933-E41954EB830D}"/>
    <cellStyle name="Separador de milhares 2 12 2 3 3" xfId="11133" xr:uid="{D02C04A3-E15B-4C04-8C41-A003544345FA}"/>
    <cellStyle name="Separador de milhares 2 12 2 4" xfId="6573" xr:uid="{FB537DDC-80E3-42DA-9830-92BD67E5E49E}"/>
    <cellStyle name="Separador de milhares 2 12 2 4 2" xfId="13281" xr:uid="{8DF4FDB4-087A-4C62-A33C-06247B756C8D}"/>
    <cellStyle name="Separador de milhares 2 12 2 5" xfId="9892" xr:uid="{593529BF-85A1-41F9-9808-57268B1715B5}"/>
    <cellStyle name="Separador de milhares 2 12 3" xfId="4676" xr:uid="{77FB0FDA-C5A0-46F5-80FC-127814E75EF9}"/>
    <cellStyle name="Separador de milhares 2 12 3 2" xfId="8291" xr:uid="{BD7C1C15-4FA3-44E4-AA11-1C5DADD643B8}"/>
    <cellStyle name="Separador de milhares 2 12 3 2 2" xfId="14999" xr:uid="{F58A40A4-5711-401B-90E8-DE6154B55A61}"/>
    <cellStyle name="Separador de milhares 2 12 4" xfId="3763" xr:uid="{05B5090D-FB02-47D9-A836-665381C5524D}"/>
    <cellStyle name="Separador de milhares 2 12 4 2" xfId="7809" xr:uid="{AB7A5C16-2C78-44C6-A4C5-10C5BCD13F6F}"/>
    <cellStyle name="Separador de milhares 2 12 4 2 2" xfId="14517" xr:uid="{9D873E36-ED32-4F6A-B8DC-56DD8B6EE223}"/>
    <cellStyle name="Separador de milhares 2 13" xfId="1665" xr:uid="{5FCB5976-397E-4A31-BB48-4E6622780EFA}"/>
    <cellStyle name="Separador de milhares 2 13 2" xfId="1666" xr:uid="{FE954935-F109-4990-9E45-307000695E14}"/>
    <cellStyle name="Separador de milhares 2 13 2 2" xfId="4679" xr:uid="{950DEF81-B6D1-469F-8A1A-6FD8CEB77443}"/>
    <cellStyle name="Separador de milhares 2 13 2 2 2" xfId="8294" xr:uid="{CFE6E807-8A10-4C9E-89A3-CAC8294BE4FF}"/>
    <cellStyle name="Separador de milhares 2 13 2 2 2 2" xfId="15002" xr:uid="{6BC32498-98FD-4E50-9126-4A0AF12FD4CC}"/>
    <cellStyle name="Separador de milhares 2 13 2 2 3" xfId="11514" xr:uid="{92C39934-06CC-41C4-8F78-A6098FDFE040}"/>
    <cellStyle name="Separador de milhares 2 13 2 3" xfId="3766" xr:uid="{D5DBC533-F4AD-4A73-9341-080C866C5816}"/>
    <cellStyle name="Separador de milhares 2 13 2 3 2" xfId="7812" xr:uid="{F6B856D1-A494-4DE5-AECA-0B37D4896D24}"/>
    <cellStyle name="Separador de milhares 2 13 2 3 2 2" xfId="14520" xr:uid="{209CC4EA-CE46-492A-BCE2-D6662FECD8DE}"/>
    <cellStyle name="Separador de milhares 2 13 2 3 3" xfId="11134" xr:uid="{CADA2E05-02DF-43D0-862B-E06DB8AAAD12}"/>
    <cellStyle name="Separador de milhares 2 13 2 4" xfId="6574" xr:uid="{11E28CE3-045F-4FF6-92BD-D139231E11DC}"/>
    <cellStyle name="Separador de milhares 2 13 2 4 2" xfId="13282" xr:uid="{FDCF8B93-2F1B-4A7A-9A2D-328EAD0170BA}"/>
    <cellStyle name="Separador de milhares 2 13 2 5" xfId="9893" xr:uid="{F13E224E-B8FA-4E6B-9A24-B8F73BCF701D}"/>
    <cellStyle name="Separador de milhares 2 13 3" xfId="4678" xr:uid="{C564268C-03D7-4ECD-948F-7903DF01971C}"/>
    <cellStyle name="Separador de milhares 2 13 3 2" xfId="8293" xr:uid="{DCA6BCBF-7AE6-4D43-999F-8B5001A0E175}"/>
    <cellStyle name="Separador de milhares 2 13 3 2 2" xfId="15001" xr:uid="{C1391FBC-AE9E-47C4-BA2A-6E8C756DE10C}"/>
    <cellStyle name="Separador de milhares 2 13 4" xfId="3765" xr:uid="{69639B70-56F6-4999-A48C-EC96AA2F95E6}"/>
    <cellStyle name="Separador de milhares 2 13 4 2" xfId="7811" xr:uid="{116516EE-9CBA-449E-9DF9-E0D8A6B63357}"/>
    <cellStyle name="Separador de milhares 2 13 4 2 2" xfId="14519" xr:uid="{94182885-55D2-4850-ADE0-30CB5A82DDA0}"/>
    <cellStyle name="Separador de milhares 2 14" xfId="1667" xr:uid="{52FF7306-A9F1-4D00-B981-2A7C65428BAE}"/>
    <cellStyle name="Separador de milhares 2 14 2" xfId="1668" xr:uid="{DE1CD33D-7688-47FA-A6B6-69DD53134ECC}"/>
    <cellStyle name="Separador de milhares 2 14 2 2" xfId="4681" xr:uid="{3A636FF6-EA9B-4100-9B15-A3DC87D051B4}"/>
    <cellStyle name="Separador de milhares 2 14 2 2 2" xfId="8296" xr:uid="{6F3DE772-B929-472F-8214-B75B310E04C3}"/>
    <cellStyle name="Separador de milhares 2 14 2 2 2 2" xfId="15004" xr:uid="{85DEFE19-CA09-4AB5-806D-E4C43919A3C4}"/>
    <cellStyle name="Separador de milhares 2 14 2 2 3" xfId="11515" xr:uid="{E48BA58B-55AF-4B33-B279-47CDC6139092}"/>
    <cellStyle name="Separador de milhares 2 14 2 3" xfId="3768" xr:uid="{6952A848-94C7-46D6-ACF1-CFAEFA7BCF1F}"/>
    <cellStyle name="Separador de milhares 2 14 2 3 2" xfId="7814" xr:uid="{7B46BFD9-76BF-4388-A02E-9660EB8755AC}"/>
    <cellStyle name="Separador de milhares 2 14 2 3 2 2" xfId="14522" xr:uid="{4A17729E-3AFE-4E44-8BE8-465BF0D0EE49}"/>
    <cellStyle name="Separador de milhares 2 14 2 3 3" xfId="11135" xr:uid="{652DEEF4-FB0A-4222-A5D2-B133E88E368F}"/>
    <cellStyle name="Separador de milhares 2 14 2 4" xfId="6575" xr:uid="{CBEA1B77-1F7E-44F3-8862-683ECAB0D2FD}"/>
    <cellStyle name="Separador de milhares 2 14 2 4 2" xfId="13283" xr:uid="{BAB7E00A-1E78-490C-82F8-895C5DE19D51}"/>
    <cellStyle name="Separador de milhares 2 14 2 5" xfId="9894" xr:uid="{064F7BCB-FB3A-451E-858B-47BDE6908A24}"/>
    <cellStyle name="Separador de milhares 2 14 3" xfId="4680" xr:uid="{1FCCDE4E-5CDE-4469-B136-5ABCF313CF35}"/>
    <cellStyle name="Separador de milhares 2 14 3 2" xfId="8295" xr:uid="{42B41B88-5F65-4E26-9629-B5C25F32056D}"/>
    <cellStyle name="Separador de milhares 2 14 3 2 2" xfId="15003" xr:uid="{21744FEE-B705-4AF8-AF2F-63C53D2E23B8}"/>
    <cellStyle name="Separador de milhares 2 14 4" xfId="3767" xr:uid="{E0288C00-5783-4EEE-9267-7BC65278EC67}"/>
    <cellStyle name="Separador de milhares 2 14 4 2" xfId="7813" xr:uid="{7C6FB1F6-D876-4D8B-ADCA-456B490EA7CE}"/>
    <cellStyle name="Separador de milhares 2 14 4 2 2" xfId="14521" xr:uid="{E98E47E8-FFCE-420F-AE55-00EC788C96DF}"/>
    <cellStyle name="Separador de milhares 2 15" xfId="1669" xr:uid="{BFE0CC75-48F5-44F1-8B42-42A281ADBA15}"/>
    <cellStyle name="Separador de milhares 2 15 2" xfId="1670" xr:uid="{AC76F51A-1E0B-439E-8860-223BF2928FE3}"/>
    <cellStyle name="Separador de milhares 2 15 2 2" xfId="4683" xr:uid="{EE9569D5-69C5-4612-AF44-E7BEFFB71B76}"/>
    <cellStyle name="Separador de milhares 2 15 2 2 2" xfId="8298" xr:uid="{DE026A5A-BCD1-4CBC-9AEC-5FD07A51B8BA}"/>
    <cellStyle name="Separador de milhares 2 15 2 2 2 2" xfId="15006" xr:uid="{130B25BC-B13F-4276-AD51-2B29C660BB1A}"/>
    <cellStyle name="Separador de milhares 2 15 2 2 3" xfId="11516" xr:uid="{4E03E653-D315-4A74-831D-8640278448C7}"/>
    <cellStyle name="Separador de milhares 2 15 2 3" xfId="3770" xr:uid="{09B234C7-C842-4409-AB85-952DAE08CBA3}"/>
    <cellStyle name="Separador de milhares 2 15 2 3 2" xfId="7816" xr:uid="{DB07D962-CED6-4450-9F0B-E34D3640FDC2}"/>
    <cellStyle name="Separador de milhares 2 15 2 3 2 2" xfId="14524" xr:uid="{15158902-7275-477C-8BF2-0D0DEE3C43FE}"/>
    <cellStyle name="Separador de milhares 2 15 2 3 3" xfId="11136" xr:uid="{00EA0939-24EF-44C0-AC7F-2470BBB589B2}"/>
    <cellStyle name="Separador de milhares 2 15 2 4" xfId="6576" xr:uid="{CD77B9B3-DD26-4E02-9064-FBD21AC3E034}"/>
    <cellStyle name="Separador de milhares 2 15 2 4 2" xfId="13284" xr:uid="{DC2A8BDC-A795-464D-AEEA-0B0FDA19458D}"/>
    <cellStyle name="Separador de milhares 2 15 2 5" xfId="9895" xr:uid="{E5371E11-89E9-4F4D-A8DA-16B7CDB3F06F}"/>
    <cellStyle name="Separador de milhares 2 15 3" xfId="4682" xr:uid="{0DBA31DE-8305-4870-B12A-D66025AE6BF9}"/>
    <cellStyle name="Separador de milhares 2 15 3 2" xfId="8297" xr:uid="{DE01741B-F68D-471A-87D5-636B64B1C651}"/>
    <cellStyle name="Separador de milhares 2 15 3 2 2" xfId="15005" xr:uid="{EA3671F6-FA38-479D-B1DD-B8D2334808B8}"/>
    <cellStyle name="Separador de milhares 2 15 4" xfId="3769" xr:uid="{4BA9313A-BA56-4F35-9A65-A896A66AC7CD}"/>
    <cellStyle name="Separador de milhares 2 15 4 2" xfId="7815" xr:uid="{EF796B26-DD85-490E-89FB-1C866F2F9581}"/>
    <cellStyle name="Separador de milhares 2 15 4 2 2" xfId="14523" xr:uid="{C82F3F55-E9F6-4C4F-9F35-CDB690D71349}"/>
    <cellStyle name="Separador de milhares 2 16" xfId="1671" xr:uid="{8A01569E-D5E0-4C5F-882B-E8559FC17F45}"/>
    <cellStyle name="Separador de milhares 2 16 2" xfId="1672" xr:uid="{D21F4DA0-3832-426F-BED0-90D16F00CB13}"/>
    <cellStyle name="Separador de milhares 2 16 2 2" xfId="4685" xr:uid="{B1922F1E-744E-4F65-BC92-554254EED4EF}"/>
    <cellStyle name="Separador de milhares 2 16 2 2 2" xfId="8300" xr:uid="{0812B6DA-FBCC-412F-A672-B34D3519A464}"/>
    <cellStyle name="Separador de milhares 2 16 2 2 2 2" xfId="15008" xr:uid="{45C3D036-7AB9-46E2-99A8-88EB5585411A}"/>
    <cellStyle name="Separador de milhares 2 16 2 2 3" xfId="11517" xr:uid="{D04D8358-38B7-42F6-8289-231C4CA2FE6A}"/>
    <cellStyle name="Separador de milhares 2 16 2 3" xfId="3772" xr:uid="{55B966F2-9BAB-4EF6-A9F5-AD9580E7AD43}"/>
    <cellStyle name="Separador de milhares 2 16 2 3 2" xfId="7818" xr:uid="{DE57398D-5DCA-4850-ACE1-5BF58BC266DC}"/>
    <cellStyle name="Separador de milhares 2 16 2 3 2 2" xfId="14526" xr:uid="{542D4DDF-6D36-4478-9519-DC24F0850C9F}"/>
    <cellStyle name="Separador de milhares 2 16 2 3 3" xfId="11137" xr:uid="{F6282F7B-A7A7-4B0F-81BE-EC682EE91A42}"/>
    <cellStyle name="Separador de milhares 2 16 2 4" xfId="6577" xr:uid="{05143038-5904-4D87-AD86-F2B15E5666C6}"/>
    <cellStyle name="Separador de milhares 2 16 2 4 2" xfId="13285" xr:uid="{8D8D82CF-7665-4CDA-9118-243C2435D668}"/>
    <cellStyle name="Separador de milhares 2 16 2 5" xfId="9896" xr:uid="{6F0FDD3F-2525-49A2-A76E-418D877746D7}"/>
    <cellStyle name="Separador de milhares 2 16 3" xfId="4684" xr:uid="{34A916F0-5255-44A9-8D6C-CCE4B645F40D}"/>
    <cellStyle name="Separador de milhares 2 16 3 2" xfId="8299" xr:uid="{CBE139C6-7202-47D3-BD8F-69F3FA43FAC0}"/>
    <cellStyle name="Separador de milhares 2 16 3 2 2" xfId="15007" xr:uid="{150C0D59-B2EA-4CE5-8249-000A82597036}"/>
    <cellStyle name="Separador de milhares 2 16 4" xfId="3771" xr:uid="{08B808F1-C300-4CA6-943C-9494CC3DEEAA}"/>
    <cellStyle name="Separador de milhares 2 16 4 2" xfId="7817" xr:uid="{F46CE82C-75C2-4D4B-90C3-040AB43BB9ED}"/>
    <cellStyle name="Separador de milhares 2 16 4 2 2" xfId="14525" xr:uid="{9AA585BD-3A24-4510-A913-E33E52B8086D}"/>
    <cellStyle name="Separador de milhares 2 17" xfId="1673" xr:uid="{3B1AD7D7-896B-4A10-8734-8ECA672E3E5E}"/>
    <cellStyle name="Separador de milhares 2 17 2" xfId="1674" xr:uid="{9A68AE20-860D-426F-B3B9-A5A00D8DE708}"/>
    <cellStyle name="Separador de milhares 2 17 2 2" xfId="4687" xr:uid="{BB48E503-0E89-4342-B792-CAFD03BBFAFC}"/>
    <cellStyle name="Separador de milhares 2 17 2 2 2" xfId="8302" xr:uid="{B09E8BAE-30E9-41D1-80DB-98087BC06D3D}"/>
    <cellStyle name="Separador de milhares 2 17 2 2 2 2" xfId="15010" xr:uid="{C45A5E62-32AB-4024-AAF0-0912DA956390}"/>
    <cellStyle name="Separador de milhares 2 17 2 2 3" xfId="11518" xr:uid="{6055871A-5D11-4E19-827C-F2BC0B147CA5}"/>
    <cellStyle name="Separador de milhares 2 17 2 3" xfId="3774" xr:uid="{6FF4BA09-F2E8-4334-B250-82970DB3A883}"/>
    <cellStyle name="Separador de milhares 2 17 2 3 2" xfId="7820" xr:uid="{15B4B73D-7CA2-4005-A0DC-E72AE0AF55D6}"/>
    <cellStyle name="Separador de milhares 2 17 2 3 2 2" xfId="14528" xr:uid="{F8446877-C2C0-4EA7-8648-A6F408497B8F}"/>
    <cellStyle name="Separador de milhares 2 17 2 3 3" xfId="11138" xr:uid="{2C440D46-27DE-4327-8D62-64A15285C491}"/>
    <cellStyle name="Separador de milhares 2 17 2 4" xfId="6578" xr:uid="{4D2FD93B-9A3D-48BA-9C8D-FF6BF804C088}"/>
    <cellStyle name="Separador de milhares 2 17 2 4 2" xfId="13286" xr:uid="{ED40B2DF-4062-45F6-9C4D-D1D194A2BD1D}"/>
    <cellStyle name="Separador de milhares 2 17 2 5" xfId="9897" xr:uid="{9EBC1DDA-AD42-4506-B7B2-38A5FC4C7196}"/>
    <cellStyle name="Separador de milhares 2 17 3" xfId="4686" xr:uid="{928C823A-A2C4-4E27-ACF5-49F5E85C3B05}"/>
    <cellStyle name="Separador de milhares 2 17 3 2" xfId="8301" xr:uid="{F45F0963-752B-47B4-958B-6D3A7B4609D5}"/>
    <cellStyle name="Separador de milhares 2 17 3 2 2" xfId="15009" xr:uid="{055CC4C0-AA53-4231-8BA3-AC1ACE606A3C}"/>
    <cellStyle name="Separador de milhares 2 17 4" xfId="3773" xr:uid="{ACBA4735-3726-4D3E-AEB2-29DB51495765}"/>
    <cellStyle name="Separador de milhares 2 17 4 2" xfId="7819" xr:uid="{90AB153C-DCD9-425E-9564-95AFE9E7417E}"/>
    <cellStyle name="Separador de milhares 2 17 4 2 2" xfId="14527" xr:uid="{653D6682-21FE-4226-9463-43A25C54848F}"/>
    <cellStyle name="Separador de milhares 2 18" xfId="1675" xr:uid="{A44367F3-CDE0-4A74-A5F6-28F92C960F65}"/>
    <cellStyle name="Separador de milhares 2 18 2" xfId="1676" xr:uid="{6A6D676E-DE18-4E0F-B5AB-4472E5EFBDF7}"/>
    <cellStyle name="Separador de milhares 2 18 2 2" xfId="4689" xr:uid="{CDFD6442-BB5B-41F8-BD9C-99A7A9926AD6}"/>
    <cellStyle name="Separador de milhares 2 18 2 2 2" xfId="8304" xr:uid="{2414F1AD-DCF1-4F12-9BBE-20DC56F4E122}"/>
    <cellStyle name="Separador de milhares 2 18 2 2 2 2" xfId="15012" xr:uid="{2A7CC35E-A409-42AD-9510-61E0208F50B1}"/>
    <cellStyle name="Separador de milhares 2 18 2 2 3" xfId="11519" xr:uid="{16772ABC-374F-49D5-932F-BBFD6F877C3D}"/>
    <cellStyle name="Separador de milhares 2 18 2 3" xfId="3776" xr:uid="{637195BC-F4C6-46D5-982E-B73FDD559DAE}"/>
    <cellStyle name="Separador de milhares 2 18 2 3 2" xfId="7822" xr:uid="{780F12FC-3957-423E-B9C9-3501C548991C}"/>
    <cellStyle name="Separador de milhares 2 18 2 3 2 2" xfId="14530" xr:uid="{DFAABDAA-106F-467C-9C31-EF20B72B33F4}"/>
    <cellStyle name="Separador de milhares 2 18 2 3 3" xfId="11139" xr:uid="{EF46F9FA-E38B-4C44-B4B5-418C990FEA4B}"/>
    <cellStyle name="Separador de milhares 2 18 2 4" xfId="6579" xr:uid="{89C31EF1-1D68-4223-833C-20BA19D022E7}"/>
    <cellStyle name="Separador de milhares 2 18 2 4 2" xfId="13287" xr:uid="{A03BF7C7-5BDF-43BB-A8C9-4DC194B9A718}"/>
    <cellStyle name="Separador de milhares 2 18 2 5" xfId="9898" xr:uid="{CE05BFF5-3D96-426A-8DF8-A990CAFAD111}"/>
    <cellStyle name="Separador de milhares 2 18 3" xfId="4688" xr:uid="{4415994F-F073-4275-846C-9F9D634355F1}"/>
    <cellStyle name="Separador de milhares 2 18 3 2" xfId="8303" xr:uid="{5CAFAD93-0542-49A3-BE08-B8DB83290F95}"/>
    <cellStyle name="Separador de milhares 2 18 3 2 2" xfId="15011" xr:uid="{32C6274D-CA34-47D1-947A-511E1612A5AD}"/>
    <cellStyle name="Separador de milhares 2 18 4" xfId="3775" xr:uid="{B06513EA-AB97-4B34-B5C9-D0D3C1C73447}"/>
    <cellStyle name="Separador de milhares 2 18 4 2" xfId="7821" xr:uid="{0487BF9A-13A0-4B4C-BAF5-5AD77869E3A9}"/>
    <cellStyle name="Separador de milhares 2 18 4 2 2" xfId="14529" xr:uid="{AA03B4A7-1AA5-4087-91DB-00B660836B20}"/>
    <cellStyle name="Separador de milhares 2 19" xfId="1677" xr:uid="{401ED9C7-2C93-4E70-8434-9B42B0BF4A93}"/>
    <cellStyle name="Separador de milhares 2 19 2" xfId="1678" xr:uid="{889E108B-CB21-4409-82EC-071BCD4D9A82}"/>
    <cellStyle name="Separador de milhares 2 19 2 2" xfId="4691" xr:uid="{7E5AE855-D69C-483A-86CC-63492CA38F9F}"/>
    <cellStyle name="Separador de milhares 2 19 2 2 2" xfId="8306" xr:uid="{FFD8B187-8ABC-4797-8E93-9C8B51E02691}"/>
    <cellStyle name="Separador de milhares 2 19 2 2 2 2" xfId="15014" xr:uid="{D585AFEF-9C66-4F6E-B3E6-9851420E1158}"/>
    <cellStyle name="Separador de milhares 2 19 2 2 3" xfId="11520" xr:uid="{A56537FB-18C9-462A-A346-E44D2DA36612}"/>
    <cellStyle name="Separador de milhares 2 19 2 3" xfId="3778" xr:uid="{0CE10912-FC31-438A-A2E0-2E932E65E67B}"/>
    <cellStyle name="Separador de milhares 2 19 2 3 2" xfId="7824" xr:uid="{26FD7BD3-7440-4A8D-A450-EE08946BC078}"/>
    <cellStyle name="Separador de milhares 2 19 2 3 2 2" xfId="14532" xr:uid="{F49ABAAC-BEE3-464C-9FC7-08E1C94DCA00}"/>
    <cellStyle name="Separador de milhares 2 19 2 3 3" xfId="11140" xr:uid="{075334AF-4A89-4AA8-B52B-2A532EE3536F}"/>
    <cellStyle name="Separador de milhares 2 19 2 4" xfId="6580" xr:uid="{915C1826-4172-4AF9-97E5-BA7695E5E403}"/>
    <cellStyle name="Separador de milhares 2 19 2 4 2" xfId="13288" xr:uid="{97B455B1-68D4-4FB0-8E48-A13BF81043AA}"/>
    <cellStyle name="Separador de milhares 2 19 2 5" xfId="9899" xr:uid="{D3FBACE7-4DCF-4607-8209-45764FCDDAF9}"/>
    <cellStyle name="Separador de milhares 2 19 3" xfId="4690" xr:uid="{CD6F419F-1CEB-4087-8560-4C74FC96275C}"/>
    <cellStyle name="Separador de milhares 2 19 3 2" xfId="8305" xr:uid="{1C5AE1EB-71E7-4B6E-ABAF-59C876E9F68E}"/>
    <cellStyle name="Separador de milhares 2 19 3 2 2" xfId="15013" xr:uid="{EA17E2E7-8818-434F-ADC1-9AB6E035CD3C}"/>
    <cellStyle name="Separador de milhares 2 19 4" xfId="3777" xr:uid="{4295B94A-1E0E-4ECB-B108-E2AACB7E3F61}"/>
    <cellStyle name="Separador de milhares 2 19 4 2" xfId="7823" xr:uid="{065331C3-ED34-4A0D-9156-7EB277139DF2}"/>
    <cellStyle name="Separador de milhares 2 19 4 2 2" xfId="14531" xr:uid="{51BA05CE-1AC1-4DB4-9CDF-25424E1C9604}"/>
    <cellStyle name="Separador de milhares 2 2" xfId="110" xr:uid="{62441DE9-F72E-4C29-87E8-DB917BC26990}"/>
    <cellStyle name="Separador de milhares 2 2 10" xfId="1679" xr:uid="{8F41720F-6604-457D-BD06-EFEDA77EB01F}"/>
    <cellStyle name="Separador de milhares 2 2 10 2" xfId="1680" xr:uid="{76031C20-78ED-4259-99E8-4FACD1CBED43}"/>
    <cellStyle name="Separador de milhares 2 2 10 2 2" xfId="6581" xr:uid="{0A1895CD-032E-4B2D-AA8D-92128CD3D65E}"/>
    <cellStyle name="Separador de milhares 2 2 10 2 2 2" xfId="13289" xr:uid="{263ED7B2-B550-41DB-AA54-F980E1DAA1D0}"/>
    <cellStyle name="Separador de milhares 2 2 10 2 3" xfId="9900" xr:uid="{EFFC5C05-2BE2-4BF7-AC2C-76AB2D6257F8}"/>
    <cellStyle name="Separador de milhares 2 2 11" xfId="1681" xr:uid="{F90A0AEF-ED1A-4F56-BBF1-03DF29284672}"/>
    <cellStyle name="Separador de milhares 2 2 11 2" xfId="1682" xr:uid="{D44C8B77-0F16-4C1A-9E60-29A3B92C085B}"/>
    <cellStyle name="Separador de milhares 2 2 11 2 2" xfId="6582" xr:uid="{DA03C799-BC56-4D3B-BAB7-082044BFF9E5}"/>
    <cellStyle name="Separador de milhares 2 2 11 2 2 2" xfId="13290" xr:uid="{8E7453A3-A03D-4577-8AB1-E6F7A114C179}"/>
    <cellStyle name="Separador de milhares 2 2 11 2 3" xfId="9901" xr:uid="{4D5DA8FC-479E-46FD-B903-A2B09B660DE5}"/>
    <cellStyle name="Separador de milhares 2 2 12" xfId="1683" xr:uid="{EA4BD9F6-51C4-436F-8E15-C0B113072142}"/>
    <cellStyle name="Separador de milhares 2 2 12 2" xfId="1684" xr:uid="{B9BB3508-D392-45A4-8426-BBCE4C6E0529}"/>
    <cellStyle name="Separador de milhares 2 2 12 2 2" xfId="6583" xr:uid="{FAAF6D10-C71C-41EE-97FA-FA96C3A99BF2}"/>
    <cellStyle name="Separador de milhares 2 2 12 2 2 2" xfId="13291" xr:uid="{E4A06389-2E38-4E03-8B1D-BEA0F9D7A1A5}"/>
    <cellStyle name="Separador de milhares 2 2 12 2 3" xfId="9902" xr:uid="{67622AC4-CE57-4BB0-B13C-903B65BE4D1B}"/>
    <cellStyle name="Separador de milhares 2 2 13" xfId="1685" xr:uid="{E92CC7C8-BB51-4141-8FFF-CF72EAFBB679}"/>
    <cellStyle name="Separador de milhares 2 2 13 2" xfId="4692" xr:uid="{6A545BC2-03D2-4827-B547-63AB2F886BE3}"/>
    <cellStyle name="Separador de milhares 2 2 13 2 2" xfId="8307" xr:uid="{62CE8AE4-2B1A-41DA-A7CD-EFF0FF25A3D2}"/>
    <cellStyle name="Separador de milhares 2 2 13 2 2 2" xfId="15015" xr:uid="{0A66F9BC-4B66-4A69-9A9B-46BBA56DE44D}"/>
    <cellStyle name="Separador de milhares 2 2 13 2 3" xfId="11521" xr:uid="{77A6EA71-926C-46C8-BDBC-7D69BA470BF5}"/>
    <cellStyle name="Separador de milhares 2 2 13 3" xfId="3779" xr:uid="{10F0FA6C-BD14-4572-A1A0-F1E53DC83DF2}"/>
    <cellStyle name="Separador de milhares 2 2 13 3 2" xfId="7825" xr:uid="{B5D74A34-269C-41CA-9517-F650D8A446E4}"/>
    <cellStyle name="Separador de milhares 2 2 13 3 2 2" xfId="14533" xr:uid="{C20A071B-EF15-4F5A-959F-5A2D250EBB8F}"/>
    <cellStyle name="Separador de milhares 2 2 13 3 3" xfId="11141" xr:uid="{DF21E711-96E1-4C23-B9D3-B43E1D2FFB57}"/>
    <cellStyle name="Separador de milhares 2 2 13 4" xfId="6584" xr:uid="{12B72CBB-825C-41FD-8D5D-A86B738306EE}"/>
    <cellStyle name="Separador de milhares 2 2 13 4 2" xfId="13292" xr:uid="{7670B401-AA95-477F-AB79-C99C73FAA019}"/>
    <cellStyle name="Separador de milhares 2 2 13 5" xfId="9903" xr:uid="{E84CDF59-5DBA-4860-B9CA-4A9027DFB2BC}"/>
    <cellStyle name="Separador de milhares 2 2 14" xfId="3175" xr:uid="{2B76AC13-1B23-4854-84D2-5BD4260F9A17}"/>
    <cellStyle name="Separador de milhares 2 2 14 2" xfId="7561" xr:uid="{8EAE3BFB-2980-47EA-9C3F-7E9878CFBC93}"/>
    <cellStyle name="Separador de milhares 2 2 14 2 2" xfId="14269" xr:uid="{6F7CABAC-B005-4B09-AD7F-3E5ABDBE4B22}"/>
    <cellStyle name="Separador de milhares 2 2 2" xfId="1686" xr:uid="{E1E61ACD-CABE-43FE-8B7A-9A5BBB24967E}"/>
    <cellStyle name="Separador de milhares 2 2 2 2" xfId="1687" xr:uid="{7912FD31-1228-47CA-A79F-B180B897BC22}"/>
    <cellStyle name="Separador de milhares 2 2 2 2 2" xfId="1688" xr:uid="{AA4E816A-5B4C-47D0-BAEA-E95A7AC4C161}"/>
    <cellStyle name="Separador de milhares 2 2 2 2 2 2" xfId="6585" xr:uid="{4F342781-23B1-4787-94A2-74E0154C0FDE}"/>
    <cellStyle name="Separador de milhares 2 2 2 2 2 2 2" xfId="13293" xr:uid="{56DEED20-DFCF-4B2F-BFE6-910543C17C8D}"/>
    <cellStyle name="Separador de milhares 2 2 2 2 2 3" xfId="9904" xr:uid="{A9B9BE0B-054F-4C61-A5F1-284305370E16}"/>
    <cellStyle name="Separador de milhares 2 2 2 3" xfId="1689" xr:uid="{3D7CFE01-1266-47ED-A323-6F0EFA15C497}"/>
    <cellStyle name="Separador de milhares 2 2 2 3 2" xfId="6586" xr:uid="{41F1809F-37CE-4EA2-8DF9-179C383ABB37}"/>
    <cellStyle name="Separador de milhares 2 2 2 3 2 2" xfId="13294" xr:uid="{6B275D3A-78BA-471A-A8D4-EFA3B122A17C}"/>
    <cellStyle name="Separador de milhares 2 2 2 3 3" xfId="9905" xr:uid="{077BE072-FC38-42A8-B6EF-F7EFF49C9E0E}"/>
    <cellStyle name="Separador de milhares 2 2 3" xfId="1690" xr:uid="{0B19D550-9FEC-4552-8F64-B9AF73D9AD16}"/>
    <cellStyle name="Separador de milhares 2 2 3 2" xfId="1691" xr:uid="{62EED8F9-A3EC-4BBE-AC8F-A6AC661610F5}"/>
    <cellStyle name="Separador de milhares 2 2 3 2 2" xfId="6587" xr:uid="{FE8F03BF-C3D4-4F2E-94F7-E09BAEE807C7}"/>
    <cellStyle name="Separador de milhares 2 2 3 2 2 2" xfId="13295" xr:uid="{24B1DEC9-0231-4C0A-98B2-F5CF428B4A45}"/>
    <cellStyle name="Separador de milhares 2 2 3 2 3" xfId="9906" xr:uid="{A1280102-04AE-4236-AAD1-4A8D4170881C}"/>
    <cellStyle name="Separador de milhares 2 2 4" xfId="1692" xr:uid="{F54A5050-1B59-4A3E-BD94-E23C3CE57A2B}"/>
    <cellStyle name="Separador de milhares 2 2 4 2" xfId="1693" xr:uid="{9C6A2431-A0A5-4133-8F65-A4E1997ED6C4}"/>
    <cellStyle name="Separador de milhares 2 2 4 2 2" xfId="6588" xr:uid="{2709CFCA-9793-4D9D-BC42-25C7045C8A8A}"/>
    <cellStyle name="Separador de milhares 2 2 4 2 2 2" xfId="13296" xr:uid="{C707A779-DAE7-4D78-8EE0-9523898532B7}"/>
    <cellStyle name="Separador de milhares 2 2 4 2 3" xfId="9907" xr:uid="{2AF6D53A-1BDD-4E5D-8A62-1B6C4656F7B5}"/>
    <cellStyle name="Separador de milhares 2 2 5" xfId="1694" xr:uid="{2521EE9B-9BCB-4086-B3E7-6B73288BC2FB}"/>
    <cellStyle name="Separador de milhares 2 2 5 2" xfId="1695" xr:uid="{7955715D-65B0-4E9A-BC61-F796682DF1FB}"/>
    <cellStyle name="Separador de milhares 2 2 5 2 2" xfId="6589" xr:uid="{C1E6F9CA-EF3D-4405-8E64-EF25F4A15E38}"/>
    <cellStyle name="Separador de milhares 2 2 5 2 2 2" xfId="13297" xr:uid="{DE295567-2652-4E85-957B-649288B090C7}"/>
    <cellStyle name="Separador de milhares 2 2 5 2 3" xfId="9908" xr:uid="{53CD1D81-AD78-4A36-A087-EF2380B5C7E9}"/>
    <cellStyle name="Separador de milhares 2 2 6" xfId="1696" xr:uid="{AC1C2AF2-B84A-4CE4-9F58-523260989508}"/>
    <cellStyle name="Separador de milhares 2 2 6 2" xfId="1697" xr:uid="{739FF27D-65AB-43D6-B4FE-E4F79BB9512F}"/>
    <cellStyle name="Separador de milhares 2 2 6 2 2" xfId="6590" xr:uid="{D6074A0B-C777-4F10-9B02-0E848903790D}"/>
    <cellStyle name="Separador de milhares 2 2 6 2 2 2" xfId="13298" xr:uid="{AF15D90D-35FF-43C9-ADAE-3AD7B83D9E1F}"/>
    <cellStyle name="Separador de milhares 2 2 6 2 3" xfId="9909" xr:uid="{F0EA10B2-A3EF-41DA-AD42-5CF736ACC26E}"/>
    <cellStyle name="Separador de milhares 2 2 7" xfId="1698" xr:uid="{F230DE4A-7BE5-420D-BFE6-681E51E39B80}"/>
    <cellStyle name="Separador de milhares 2 2 7 2" xfId="1699" xr:uid="{9937F407-4B2C-4D8B-BAEF-0D2D1CB887E1}"/>
    <cellStyle name="Separador de milhares 2 2 7 2 2" xfId="6591" xr:uid="{9214E09B-82BD-4F3C-8D63-6684C1188E2F}"/>
    <cellStyle name="Separador de milhares 2 2 7 2 2 2" xfId="13299" xr:uid="{FD9FE910-B3FE-4198-AA7C-C9743EFA65D8}"/>
    <cellStyle name="Separador de milhares 2 2 7 2 3" xfId="9910" xr:uid="{8106BE29-35FC-4D9E-9C0A-574125B807D8}"/>
    <cellStyle name="Separador de milhares 2 2 8" xfId="1700" xr:uid="{47F374A5-B86B-43C0-882E-12BB8EAFADB2}"/>
    <cellStyle name="Separador de milhares 2 2 8 2" xfId="1701" xr:uid="{8B19C991-9752-4909-A71C-E29738F5BC8B}"/>
    <cellStyle name="Separador de milhares 2 2 8 2 2" xfId="6592" xr:uid="{D8C61306-A600-4370-9677-BB786D66E8D8}"/>
    <cellStyle name="Separador de milhares 2 2 8 2 2 2" xfId="13300" xr:uid="{070D1B35-F535-41F7-8EB7-ECCC9ECD56A1}"/>
    <cellStyle name="Separador de milhares 2 2 8 2 3" xfId="9911" xr:uid="{EBBF0C42-79B3-4B85-916B-20E82DCB1D60}"/>
    <cellStyle name="Separador de milhares 2 2 9" xfId="1702" xr:uid="{26AA5803-FCBE-47B0-BB28-BDF96F1AA391}"/>
    <cellStyle name="Separador de milhares 2 2 9 2" xfId="1703" xr:uid="{BCFF129B-ED09-4FB8-A30C-8185A31C9851}"/>
    <cellStyle name="Separador de milhares 2 2 9 2 2" xfId="6593" xr:uid="{E35703F0-3A03-4659-86E4-46276026AFC9}"/>
    <cellStyle name="Separador de milhares 2 2 9 2 2 2" xfId="13301" xr:uid="{BA2672AF-6ADC-4275-A450-AC47CE457F2B}"/>
    <cellStyle name="Separador de milhares 2 2 9 2 3" xfId="9912" xr:uid="{DEE0F935-CE8B-4968-842D-1E8982CC93CF}"/>
    <cellStyle name="Separador de milhares 2 20" xfId="1704" xr:uid="{E9BC5CC7-D010-4ACC-B2F7-B962B609B075}"/>
    <cellStyle name="Separador de milhares 2 20 2" xfId="1705" xr:uid="{3274980C-C204-4ACD-931F-2DCC8C6B8A8E}"/>
    <cellStyle name="Separador de milhares 2 20 2 2" xfId="4694" xr:uid="{172E9AEE-6E4D-4356-B909-D675C814E179}"/>
    <cellStyle name="Separador de milhares 2 20 2 2 2" xfId="8309" xr:uid="{5D6B49F7-5CAC-4A9E-A072-659B21E75BF6}"/>
    <cellStyle name="Separador de milhares 2 20 2 2 2 2" xfId="15017" xr:uid="{72F80EAE-F976-468A-97E8-43C86431F62B}"/>
    <cellStyle name="Separador de milhares 2 20 2 2 3" xfId="11522" xr:uid="{B35C2F02-41E2-4477-A440-A33D4F2EB2BE}"/>
    <cellStyle name="Separador de milhares 2 20 2 3" xfId="3781" xr:uid="{E06DF4E6-C3AB-41F6-BB6E-EB9949843F43}"/>
    <cellStyle name="Separador de milhares 2 20 2 3 2" xfId="7827" xr:uid="{243CF23D-B4EA-4D78-96F6-88353ED93D9C}"/>
    <cellStyle name="Separador de milhares 2 20 2 3 2 2" xfId="14535" xr:uid="{75A0A541-098B-41BA-B710-042C747DF285}"/>
    <cellStyle name="Separador de milhares 2 20 2 3 3" xfId="11142" xr:uid="{C24C2DA5-8870-4C3D-921D-689231B8364D}"/>
    <cellStyle name="Separador de milhares 2 20 2 4" xfId="6594" xr:uid="{CF543387-743B-4947-BFAB-4332DA4B43F8}"/>
    <cellStyle name="Separador de milhares 2 20 2 4 2" xfId="13302" xr:uid="{E4EEDC18-DB23-47B2-A380-4C6644C04B57}"/>
    <cellStyle name="Separador de milhares 2 20 2 5" xfId="9913" xr:uid="{7D79570E-B403-47CF-9116-133CCE8BD41C}"/>
    <cellStyle name="Separador de milhares 2 20 3" xfId="4693" xr:uid="{6E980648-732E-4815-8C9E-2268325A41D9}"/>
    <cellStyle name="Separador de milhares 2 20 3 2" xfId="8308" xr:uid="{422BBBEB-3D47-4C58-AC38-726FCD1DF6B4}"/>
    <cellStyle name="Separador de milhares 2 20 3 2 2" xfId="15016" xr:uid="{721D290E-8244-433E-896B-C7B30FC7E09A}"/>
    <cellStyle name="Separador de milhares 2 20 4" xfId="3780" xr:uid="{35014292-54CF-42DC-9AB8-786463E605FD}"/>
    <cellStyle name="Separador de milhares 2 20 4 2" xfId="7826" xr:uid="{0474C1D4-67E2-4285-8485-152CF6EEF7A6}"/>
    <cellStyle name="Separador de milhares 2 20 4 2 2" xfId="14534" xr:uid="{F5882022-CFA3-4E7D-8123-02D968338E7E}"/>
    <cellStyle name="Separador de milhares 2 21" xfId="1706" xr:uid="{3F3AAB74-F34D-4AA5-8552-7AA6F6D07C89}"/>
    <cellStyle name="Separador de milhares 2 21 2" xfId="1707" xr:uid="{A97C0B2A-4DF9-41D1-B687-1BE46AF791CA}"/>
    <cellStyle name="Separador de milhares 2 21 2 2" xfId="4696" xr:uid="{0C99EE21-F45D-479C-8FEB-617E5FB6E834}"/>
    <cellStyle name="Separador de milhares 2 21 2 2 2" xfId="8311" xr:uid="{AD59CC59-78BB-4C7F-9C3F-46348211E38B}"/>
    <cellStyle name="Separador de milhares 2 21 2 2 2 2" xfId="15019" xr:uid="{9CCFB55B-A1F7-4E21-BA9B-BA06607C2B90}"/>
    <cellStyle name="Separador de milhares 2 21 2 2 3" xfId="11523" xr:uid="{856108CD-C00A-49AA-86C0-574C54D4FA26}"/>
    <cellStyle name="Separador de milhares 2 21 2 3" xfId="3783" xr:uid="{092A27D9-9B46-423F-9341-46F50A8B03B7}"/>
    <cellStyle name="Separador de milhares 2 21 2 3 2" xfId="7829" xr:uid="{205CCE2B-6F9C-4E47-B11A-A39447410E7E}"/>
    <cellStyle name="Separador de milhares 2 21 2 3 2 2" xfId="14537" xr:uid="{94645986-33E2-4AF3-B5AA-F2C545FFDAB7}"/>
    <cellStyle name="Separador de milhares 2 21 2 3 3" xfId="11143" xr:uid="{03300D9B-D6F4-4430-8595-057798FEC9F4}"/>
    <cellStyle name="Separador de milhares 2 21 2 4" xfId="6595" xr:uid="{C5477948-F44B-4CAD-9CBC-49886CF93FF3}"/>
    <cellStyle name="Separador de milhares 2 21 2 4 2" xfId="13303" xr:uid="{5D727729-1066-495B-8F7B-7FD7F7211FE8}"/>
    <cellStyle name="Separador de milhares 2 21 2 5" xfId="9914" xr:uid="{9A5F1E88-ECA3-4322-9247-D10E039AED50}"/>
    <cellStyle name="Separador de milhares 2 21 3" xfId="4695" xr:uid="{CDDBC18A-985F-4085-B0F7-CB8002E90F10}"/>
    <cellStyle name="Separador de milhares 2 21 3 2" xfId="8310" xr:uid="{B5B5A158-9F81-4E31-B594-A5817F0935D1}"/>
    <cellStyle name="Separador de milhares 2 21 3 2 2" xfId="15018" xr:uid="{55BF4D45-10D4-4E01-B66F-DE8B7F69C5FC}"/>
    <cellStyle name="Separador de milhares 2 21 4" xfId="3782" xr:uid="{D9F8FA42-04DA-448A-8FF6-5AC7E6242635}"/>
    <cellStyle name="Separador de milhares 2 21 4 2" xfId="7828" xr:uid="{B8604D62-33FB-461D-A3CA-705A48A3683E}"/>
    <cellStyle name="Separador de milhares 2 21 4 2 2" xfId="14536" xr:uid="{2DC1BF33-AD99-43DA-984C-AFA94394309F}"/>
    <cellStyle name="Separador de milhares 2 22" xfId="1708" xr:uid="{4BD6306D-77C8-418E-8359-9FF99D20BFB7}"/>
    <cellStyle name="Separador de milhares 2 22 2" xfId="1709" xr:uid="{252013E7-6C83-4D5E-AB55-A6C92A89B8E4}"/>
    <cellStyle name="Separador de milhares 2 22 2 2" xfId="4698" xr:uid="{8DD81496-B8DB-4632-AF8A-E7E533C2A8B4}"/>
    <cellStyle name="Separador de milhares 2 22 2 2 2" xfId="8313" xr:uid="{EE74C262-E18C-4FCC-BA23-BB9B03C79E2E}"/>
    <cellStyle name="Separador de milhares 2 22 2 2 2 2" xfId="15021" xr:uid="{03FFA931-3D95-4242-88B0-0C2F1E47C06C}"/>
    <cellStyle name="Separador de milhares 2 22 2 2 3" xfId="11524" xr:uid="{8CD2311A-9911-4E04-95C2-83AF4F05B180}"/>
    <cellStyle name="Separador de milhares 2 22 2 3" xfId="3785" xr:uid="{48AB5C32-8459-4510-952A-22EEA1A2C4A8}"/>
    <cellStyle name="Separador de milhares 2 22 2 3 2" xfId="7831" xr:uid="{F8D3D2FE-7063-4B9D-94EC-F951BEF81285}"/>
    <cellStyle name="Separador de milhares 2 22 2 3 2 2" xfId="14539" xr:uid="{8FF566C7-2341-47D7-806A-EA6538ADDE0F}"/>
    <cellStyle name="Separador de milhares 2 22 2 3 3" xfId="11144" xr:uid="{020A7F44-2368-4170-A3FC-DB6B101AC306}"/>
    <cellStyle name="Separador de milhares 2 22 2 4" xfId="6596" xr:uid="{D0EE26F4-BB26-40E2-9B91-800F6B5B3C21}"/>
    <cellStyle name="Separador de milhares 2 22 2 4 2" xfId="13304" xr:uid="{91DBB34F-0DA1-42B0-A7E5-E5EA28B15F2D}"/>
    <cellStyle name="Separador de milhares 2 22 2 5" xfId="9915" xr:uid="{7BD43E00-3501-4A19-BB03-BCDD949756C6}"/>
    <cellStyle name="Separador de milhares 2 22 3" xfId="4697" xr:uid="{9E83CBE4-5424-4CDF-8333-FB970E5B823E}"/>
    <cellStyle name="Separador de milhares 2 22 3 2" xfId="8312" xr:uid="{4841ED8B-6FE3-4DEE-B243-2FE036B6F692}"/>
    <cellStyle name="Separador de milhares 2 22 3 2 2" xfId="15020" xr:uid="{7CD5867F-53E3-4696-9076-3A0858299FE3}"/>
    <cellStyle name="Separador de milhares 2 22 4" xfId="3784" xr:uid="{76871CE5-295B-4EDD-A88D-E567073B7A6E}"/>
    <cellStyle name="Separador de milhares 2 22 4 2" xfId="7830" xr:uid="{64BFFB68-053D-4D3A-8CF8-52DB76661E37}"/>
    <cellStyle name="Separador de milhares 2 22 4 2 2" xfId="14538" xr:uid="{4E27908A-0277-453F-BE0C-B2187C6E3D8C}"/>
    <cellStyle name="Separador de milhares 2 23" xfId="1710" xr:uid="{2760A1F1-426F-4228-B95C-785D0B61418C}"/>
    <cellStyle name="Separador de milhares 2 23 2" xfId="1711" xr:uid="{8D76F445-812A-4699-A7DB-4F9ACCAA16FE}"/>
    <cellStyle name="Separador de milhares 2 23 2 2" xfId="4700" xr:uid="{06918967-733F-4B70-B852-86C519428B11}"/>
    <cellStyle name="Separador de milhares 2 23 2 2 2" xfId="8315" xr:uid="{2492E48A-0365-45CE-91A5-5C4F26BD4A7A}"/>
    <cellStyle name="Separador de milhares 2 23 2 2 2 2" xfId="15023" xr:uid="{8B04D047-D30D-4F1E-943A-68FDA9578415}"/>
    <cellStyle name="Separador de milhares 2 23 2 2 3" xfId="11525" xr:uid="{BA6EA4F2-042F-4B27-A236-00E3D4D9895A}"/>
    <cellStyle name="Separador de milhares 2 23 2 3" xfId="3787" xr:uid="{38A80DE7-B494-4E69-965B-8D2D7FB022E7}"/>
    <cellStyle name="Separador de milhares 2 23 2 3 2" xfId="7833" xr:uid="{D30B8574-B7C1-45D8-B707-DC8A2369305D}"/>
    <cellStyle name="Separador de milhares 2 23 2 3 2 2" xfId="14541" xr:uid="{222819AC-95D5-4FDA-9997-0DD2427B1943}"/>
    <cellStyle name="Separador de milhares 2 23 2 3 3" xfId="11145" xr:uid="{5051558C-BB73-4EC6-968C-9C55984B552A}"/>
    <cellStyle name="Separador de milhares 2 23 2 4" xfId="6597" xr:uid="{08A4E8F8-72CD-4A68-83F8-462292610599}"/>
    <cellStyle name="Separador de milhares 2 23 2 4 2" xfId="13305" xr:uid="{3F47AF79-08ED-4573-908F-334D0DEBC0C9}"/>
    <cellStyle name="Separador de milhares 2 23 2 5" xfId="9916" xr:uid="{CCA91A8D-97EB-464B-9C75-08E1CC44C292}"/>
    <cellStyle name="Separador de milhares 2 23 3" xfId="4699" xr:uid="{CF4BEB12-205C-4E98-9860-3EF167CBF4B2}"/>
    <cellStyle name="Separador de milhares 2 23 3 2" xfId="8314" xr:uid="{9A2B54F8-BFFD-4DC8-9A93-92E06E19DC7A}"/>
    <cellStyle name="Separador de milhares 2 23 3 2 2" xfId="15022" xr:uid="{DDCA84EB-C945-4997-A307-176F21EB20FF}"/>
    <cellStyle name="Separador de milhares 2 23 4" xfId="3786" xr:uid="{16BEDCB7-8EEA-461C-87C7-97DFB6568CC9}"/>
    <cellStyle name="Separador de milhares 2 23 4 2" xfId="7832" xr:uid="{2D0409F2-325E-4938-855E-88B9463A9B8F}"/>
    <cellStyle name="Separador de milhares 2 23 4 2 2" xfId="14540" xr:uid="{27D9AC64-CC0D-4956-B417-CB2FA4ACF8D5}"/>
    <cellStyle name="Separador de milhares 2 24" xfId="1712" xr:uid="{267CD000-947C-47A9-9B9F-599451E49C76}"/>
    <cellStyle name="Separador de milhares 2 24 2" xfId="1713" xr:uid="{BDFBEAB9-6789-4F19-A55D-6C01BA589361}"/>
    <cellStyle name="Separador de milhares 2 24 2 2" xfId="4702" xr:uid="{0670EA85-BC19-42ED-98C8-5DA46C93E253}"/>
    <cellStyle name="Separador de milhares 2 24 2 2 2" xfId="8317" xr:uid="{ED86C3D1-90D1-4F17-BC5F-ADA305CC0D68}"/>
    <cellStyle name="Separador de milhares 2 24 2 2 2 2" xfId="15025" xr:uid="{21E83FEB-5330-4847-819F-12E796CB35F0}"/>
    <cellStyle name="Separador de milhares 2 24 2 2 3" xfId="11526" xr:uid="{4A6347FB-746F-47F8-8F2E-98FFD3CFE93A}"/>
    <cellStyle name="Separador de milhares 2 24 2 3" xfId="3789" xr:uid="{A6820202-6331-48ED-879E-813BC9EAB469}"/>
    <cellStyle name="Separador de milhares 2 24 2 3 2" xfId="7835" xr:uid="{E91F5AC0-1EC4-4009-BECB-3893D2F92249}"/>
    <cellStyle name="Separador de milhares 2 24 2 3 2 2" xfId="14543" xr:uid="{A7057A66-6D95-41DA-8B65-2F19C56AA1D3}"/>
    <cellStyle name="Separador de milhares 2 24 2 3 3" xfId="11146" xr:uid="{FF05F25E-D59E-4D44-8F34-9BE915DC09B1}"/>
    <cellStyle name="Separador de milhares 2 24 2 4" xfId="6598" xr:uid="{37BC9857-442F-4B86-A47C-16B7470A1B18}"/>
    <cellStyle name="Separador de milhares 2 24 2 4 2" xfId="13306" xr:uid="{84255C3D-423A-4AE4-82C1-F6D387AAB57E}"/>
    <cellStyle name="Separador de milhares 2 24 2 5" xfId="9917" xr:uid="{5087830E-1C16-440B-9273-EAD27D5C76B4}"/>
    <cellStyle name="Separador de milhares 2 24 3" xfId="4701" xr:uid="{515C9F7F-0307-4467-BCA7-0691741E462E}"/>
    <cellStyle name="Separador de milhares 2 24 3 2" xfId="8316" xr:uid="{B6E6AE4D-E5D0-4119-A617-94B4C6BD3DD2}"/>
    <cellStyle name="Separador de milhares 2 24 3 2 2" xfId="15024" xr:uid="{549B67F7-2F82-440A-BE94-8B17614DE0F9}"/>
    <cellStyle name="Separador de milhares 2 24 4" xfId="3788" xr:uid="{80D9BB67-0358-4C9B-B546-CED22EFA548C}"/>
    <cellStyle name="Separador de milhares 2 24 4 2" xfId="7834" xr:uid="{6AB2A6AF-4B7F-45EA-841B-FDCAFEBECFFD}"/>
    <cellStyle name="Separador de milhares 2 24 4 2 2" xfId="14542" xr:uid="{6B5E1C67-0866-4706-BE14-077691126773}"/>
    <cellStyle name="Separador de milhares 2 25" xfId="1714" xr:uid="{B6D85A67-ED07-446D-B5AC-40323BB5A530}"/>
    <cellStyle name="Separador de milhares 2 25 2" xfId="1715" xr:uid="{CA88BC49-A09D-4575-8592-BC8CCA1EC569}"/>
    <cellStyle name="Separador de milhares 2 25 2 2" xfId="4704" xr:uid="{C98B2D05-29D7-4D4A-B68C-383248252B9C}"/>
    <cellStyle name="Separador de milhares 2 25 2 2 2" xfId="8319" xr:uid="{7D7E4881-5429-4957-B1DC-BE28FE612279}"/>
    <cellStyle name="Separador de milhares 2 25 2 2 2 2" xfId="15027" xr:uid="{AFB601F5-CE0E-4540-9F2D-C7E96378FD09}"/>
    <cellStyle name="Separador de milhares 2 25 2 2 3" xfId="11527" xr:uid="{B7EF74DB-5A1F-420C-BA29-CC6266C7264F}"/>
    <cellStyle name="Separador de milhares 2 25 2 3" xfId="3791" xr:uid="{EB1ACB9E-C859-4B9F-B8ED-66317600A20D}"/>
    <cellStyle name="Separador de milhares 2 25 2 3 2" xfId="7837" xr:uid="{850C5696-3836-489F-AA69-E25E99576C76}"/>
    <cellStyle name="Separador de milhares 2 25 2 3 2 2" xfId="14545" xr:uid="{1602618C-12AD-4176-B064-0D73AC0DA0A9}"/>
    <cellStyle name="Separador de milhares 2 25 2 3 3" xfId="11147" xr:uid="{F1BDE126-D3D2-471B-BEAC-52853DA2547C}"/>
    <cellStyle name="Separador de milhares 2 25 2 4" xfId="6599" xr:uid="{F18B5885-6042-4B43-9E40-CEB31091D7E3}"/>
    <cellStyle name="Separador de milhares 2 25 2 4 2" xfId="13307" xr:uid="{ED6CCCB1-A5E0-4A74-91F1-BCBC8CC43186}"/>
    <cellStyle name="Separador de milhares 2 25 2 5" xfId="9918" xr:uid="{EBB7FD90-79C0-4C0D-A08C-6BA1D089D582}"/>
    <cellStyle name="Separador de milhares 2 25 3" xfId="4703" xr:uid="{B42EEEE5-2D37-4B41-A085-5CFDDB340858}"/>
    <cellStyle name="Separador de milhares 2 25 3 2" xfId="8318" xr:uid="{1174C517-6D8C-495F-B787-AFCF94D81BA0}"/>
    <cellStyle name="Separador de milhares 2 25 3 2 2" xfId="15026" xr:uid="{2AF0838F-CDA1-41C5-9858-D0450384AC99}"/>
    <cellStyle name="Separador de milhares 2 25 4" xfId="3790" xr:uid="{2091F67B-D2B3-4482-BE13-D521203F27CA}"/>
    <cellStyle name="Separador de milhares 2 25 4 2" xfId="7836" xr:uid="{73D7F9AF-3A92-4514-AAC4-B485CFCE6C72}"/>
    <cellStyle name="Separador de milhares 2 25 4 2 2" xfId="14544" xr:uid="{39C6430F-920B-41EB-9554-C2F2D5FE9B00}"/>
    <cellStyle name="Separador de milhares 2 26" xfId="1716" xr:uid="{FDC765DF-182E-4D62-A170-947046273B94}"/>
    <cellStyle name="Separador de milhares 2 26 2" xfId="1717" xr:uid="{B1670A3F-CCC5-43DB-898B-1ED0F18BC38C}"/>
    <cellStyle name="Separador de milhares 2 26 2 2" xfId="4706" xr:uid="{F96B85CB-A0BF-4289-8D57-801621C3A1E3}"/>
    <cellStyle name="Separador de milhares 2 26 2 2 2" xfId="8321" xr:uid="{32888394-32A7-428E-8B2C-7238D23C2D39}"/>
    <cellStyle name="Separador de milhares 2 26 2 2 2 2" xfId="15029" xr:uid="{921C1C32-81C0-4530-ABFC-37F806667A0E}"/>
    <cellStyle name="Separador de milhares 2 26 2 2 3" xfId="11528" xr:uid="{6F70F7B8-F91C-439F-87FA-81AE57664C21}"/>
    <cellStyle name="Separador de milhares 2 26 2 3" xfId="3793" xr:uid="{A78C03BE-9206-4BE3-96A0-E3F0FB082C58}"/>
    <cellStyle name="Separador de milhares 2 26 2 3 2" xfId="7839" xr:uid="{561043C9-C995-42F6-9792-9EAF15AEF6A6}"/>
    <cellStyle name="Separador de milhares 2 26 2 3 2 2" xfId="14547" xr:uid="{0AE40BC5-2EB4-4F7D-87AD-425AAC707A23}"/>
    <cellStyle name="Separador de milhares 2 26 2 3 3" xfId="11148" xr:uid="{B86EFFC2-8015-47A1-BAAE-C1B9FEF9AF08}"/>
    <cellStyle name="Separador de milhares 2 26 2 4" xfId="6600" xr:uid="{78F3EBA9-1FFD-4DB1-A2C4-DD7DCEFBEE61}"/>
    <cellStyle name="Separador de milhares 2 26 2 4 2" xfId="13308" xr:uid="{017DB344-0195-4222-B192-7359FC6B6748}"/>
    <cellStyle name="Separador de milhares 2 26 2 5" xfId="9919" xr:uid="{1B452360-80B6-40CF-AB1F-E7B30A0DA04D}"/>
    <cellStyle name="Separador de milhares 2 26 3" xfId="4705" xr:uid="{A187AF23-5470-4D0A-87C0-F28C72CA447B}"/>
    <cellStyle name="Separador de milhares 2 26 3 2" xfId="8320" xr:uid="{5F01FA5E-8C34-4754-8140-2E314F4BA0F8}"/>
    <cellStyle name="Separador de milhares 2 26 3 2 2" xfId="15028" xr:uid="{9266D260-1DFE-4B21-B5D0-DAEACC44B3D8}"/>
    <cellStyle name="Separador de milhares 2 26 4" xfId="3792" xr:uid="{ADB22C0F-5B4E-45C8-A231-F2A386AC330D}"/>
    <cellStyle name="Separador de milhares 2 26 4 2" xfId="7838" xr:uid="{13275F8B-9F94-466E-8C8E-64B3EFEF086C}"/>
    <cellStyle name="Separador de milhares 2 26 4 2 2" xfId="14546" xr:uid="{F448949E-69AE-49BE-BE70-B2B7F2DC2AB2}"/>
    <cellStyle name="Separador de milhares 2 27" xfId="1718" xr:uid="{9646F3FB-3998-4E60-AC68-8A50A00F18FB}"/>
    <cellStyle name="Separador de milhares 2 27 2" xfId="1719" xr:uid="{1A2AD6AF-071F-43F9-B0F6-7CBC23EAF68E}"/>
    <cellStyle name="Separador de milhares 2 27 2 2" xfId="4708" xr:uid="{FC231C97-22E2-4AFD-A0A9-DC514FE48573}"/>
    <cellStyle name="Separador de milhares 2 27 2 2 2" xfId="8323" xr:uid="{FB257E33-C713-4040-9F0C-23A858E065B5}"/>
    <cellStyle name="Separador de milhares 2 27 2 2 2 2" xfId="15031" xr:uid="{D1E24F3E-7E6F-45A5-98C0-F5FE0E581CC4}"/>
    <cellStyle name="Separador de milhares 2 27 2 2 3" xfId="11529" xr:uid="{F4B2002A-55C1-44F6-9B19-66C4F6DA5EB9}"/>
    <cellStyle name="Separador de milhares 2 27 2 3" xfId="3795" xr:uid="{318F8321-1293-4571-BF9B-97223397B00A}"/>
    <cellStyle name="Separador de milhares 2 27 2 3 2" xfId="7841" xr:uid="{7C61565D-5D1A-4193-B30C-09B6210753A8}"/>
    <cellStyle name="Separador de milhares 2 27 2 3 2 2" xfId="14549" xr:uid="{95A5C755-526D-4BE8-A41F-6CD8A63D8144}"/>
    <cellStyle name="Separador de milhares 2 27 2 3 3" xfId="11149" xr:uid="{2D693C9C-8E15-42D7-AC6E-0799B6BCB173}"/>
    <cellStyle name="Separador de milhares 2 27 2 4" xfId="6601" xr:uid="{EF396370-1EDB-41F2-AAA4-80FD3521E83C}"/>
    <cellStyle name="Separador de milhares 2 27 2 4 2" xfId="13309" xr:uid="{46FE4BAA-7578-4110-BFC5-4F088A750F63}"/>
    <cellStyle name="Separador de milhares 2 27 2 5" xfId="9920" xr:uid="{277B81F5-355D-4F36-88F7-7C1651B98105}"/>
    <cellStyle name="Separador de milhares 2 27 3" xfId="4707" xr:uid="{E0CF5D89-58A7-4BE9-8589-BF7B03BCC92F}"/>
    <cellStyle name="Separador de milhares 2 27 3 2" xfId="8322" xr:uid="{6385A89D-2759-4D07-9FBC-2BFADEB4200A}"/>
    <cellStyle name="Separador de milhares 2 27 3 2 2" xfId="15030" xr:uid="{4D47F10A-45F6-44F5-A4C1-C7CD939039B1}"/>
    <cellStyle name="Separador de milhares 2 27 4" xfId="3794" xr:uid="{7A2728CB-32F6-472E-AC5B-ED96FF6E5702}"/>
    <cellStyle name="Separador de milhares 2 27 4 2" xfId="7840" xr:uid="{F785C51B-843A-43D0-9BE1-2C4DC03065AC}"/>
    <cellStyle name="Separador de milhares 2 27 4 2 2" xfId="14548" xr:uid="{9B98AE63-5BC9-4957-B2C0-932A0B32C50D}"/>
    <cellStyle name="Separador de milhares 2 28" xfId="1720" xr:uid="{2F8EBE66-6FFB-4856-8D14-0C2A12A4A232}"/>
    <cellStyle name="Separador de milhares 2 28 2" xfId="1721" xr:uid="{AD692E31-69AF-4E2C-8CBD-DD30267EB945}"/>
    <cellStyle name="Separador de milhares 2 28 2 2" xfId="4710" xr:uid="{E8EE81F9-8731-4A38-86B5-F740436787F5}"/>
    <cellStyle name="Separador de milhares 2 28 2 2 2" xfId="8325" xr:uid="{844B29A2-64C0-4EF5-9B14-F4A7D45F1146}"/>
    <cellStyle name="Separador de milhares 2 28 2 2 2 2" xfId="15033" xr:uid="{1FBB0C80-CADE-4981-ABB9-11CF9D14E2DE}"/>
    <cellStyle name="Separador de milhares 2 28 2 2 3" xfId="11530" xr:uid="{ED42E727-85BF-405A-B723-809DF7050DA1}"/>
    <cellStyle name="Separador de milhares 2 28 2 3" xfId="3797" xr:uid="{4899004E-5E03-443B-9B6A-E017DF708805}"/>
    <cellStyle name="Separador de milhares 2 28 2 3 2" xfId="7843" xr:uid="{3219D98B-B6D3-4F10-B89F-F5C67A79BAD4}"/>
    <cellStyle name="Separador de milhares 2 28 2 3 2 2" xfId="14551" xr:uid="{F1A72C3C-2D81-477C-A708-A126FD01348D}"/>
    <cellStyle name="Separador de milhares 2 28 2 3 3" xfId="11150" xr:uid="{4421D187-7AD1-4F2F-9228-16CB4F9FCA7B}"/>
    <cellStyle name="Separador de milhares 2 28 2 4" xfId="6602" xr:uid="{120B4AAB-0E2F-4E25-9178-7BF86785A168}"/>
    <cellStyle name="Separador de milhares 2 28 2 4 2" xfId="13310" xr:uid="{D7C325F3-334E-4249-8BAD-3519425112AF}"/>
    <cellStyle name="Separador de milhares 2 28 2 5" xfId="9921" xr:uid="{1BAD3E12-09BC-490C-A69C-EB82713C4D58}"/>
    <cellStyle name="Separador de milhares 2 28 3" xfId="4709" xr:uid="{D6160408-69A7-45F2-8CFA-7EFD0E920970}"/>
    <cellStyle name="Separador de milhares 2 28 3 2" xfId="8324" xr:uid="{EB3B486E-7126-47A7-9AD9-AEC8B8ABD4AB}"/>
    <cellStyle name="Separador de milhares 2 28 3 2 2" xfId="15032" xr:uid="{C6BD2039-CFCD-4A8E-A307-A399013BAFF9}"/>
    <cellStyle name="Separador de milhares 2 28 4" xfId="3796" xr:uid="{C90B82AC-8CCA-4971-BCA7-5AE83D6A4DD5}"/>
    <cellStyle name="Separador de milhares 2 28 4 2" xfId="7842" xr:uid="{E4F3C8D1-CD8C-41A9-B299-8DA8B1351309}"/>
    <cellStyle name="Separador de milhares 2 28 4 2 2" xfId="14550" xr:uid="{F0A6F69B-3E87-4BC4-8A69-DC05A2935AF8}"/>
    <cellStyle name="Separador de milhares 2 29" xfId="1722" xr:uid="{76A475DB-83DC-43D6-A8ED-C24FC66ED412}"/>
    <cellStyle name="Separador de milhares 2 29 2" xfId="1723" xr:uid="{1EE00742-B8C6-4219-8726-54475C53DBC6}"/>
    <cellStyle name="Separador de milhares 2 29 2 2" xfId="1724" xr:uid="{545099BE-A931-4D42-9D48-C6034C20B018}"/>
    <cellStyle name="Separador de milhares 2 29 2 2 2" xfId="6603" xr:uid="{F8D70ED7-DFC6-4E96-82C2-5FC9F7EE2F25}"/>
    <cellStyle name="Separador de milhares 2 29 2 2 2 2" xfId="13311" xr:uid="{F3ABA25C-7B61-4107-9D5E-C21A2DB4C98F}"/>
    <cellStyle name="Separador de milhares 2 29 2 2 3" xfId="9922" xr:uid="{BA9010A1-E5AA-4674-ACB0-BA4495E6BB4A}"/>
    <cellStyle name="Separador de milhares 2 29 3" xfId="1725" xr:uid="{666405F6-C4D1-4E57-9475-CA423D58AAD4}"/>
    <cellStyle name="Separador de milhares 2 29 3 2" xfId="4712" xr:uid="{D708A9BD-D57D-46A1-B5D1-410431C6707E}"/>
    <cellStyle name="Separador de milhares 2 29 3 2 2" xfId="8327" xr:uid="{31552D1E-1249-4A32-8F8D-5345341F571A}"/>
    <cellStyle name="Separador de milhares 2 29 3 2 2 2" xfId="15035" xr:uid="{2488867A-721B-4D16-8631-790E77F406A7}"/>
    <cellStyle name="Separador de milhares 2 29 3 2 3" xfId="11531" xr:uid="{655371E4-2A0F-42CE-8948-C91F84F4165A}"/>
    <cellStyle name="Separador de milhares 2 29 3 3" xfId="3799" xr:uid="{D73F8001-8871-45CD-AAE9-E21EBCA2D3EB}"/>
    <cellStyle name="Separador de milhares 2 29 3 3 2" xfId="7845" xr:uid="{7597EAA3-6075-4849-BE5F-9F4866E200CC}"/>
    <cellStyle name="Separador de milhares 2 29 3 3 2 2" xfId="14553" xr:uid="{E41A0056-8B09-415A-BD94-1F35DB0ABD3F}"/>
    <cellStyle name="Separador de milhares 2 29 3 3 3" xfId="11151" xr:uid="{FE409371-5CF9-4927-9488-9F019D97BC2E}"/>
    <cellStyle name="Separador de milhares 2 29 3 4" xfId="6604" xr:uid="{E8D83305-8EB1-42FC-811B-516DD722DFC7}"/>
    <cellStyle name="Separador de milhares 2 29 3 4 2" xfId="13312" xr:uid="{8B880036-D0CD-4D60-BA13-68588634D03C}"/>
    <cellStyle name="Separador de milhares 2 29 3 5" xfId="9923" xr:uid="{A58C6EC2-7B19-4F5B-BAB5-CC1A2A59A444}"/>
    <cellStyle name="Separador de milhares 2 29 4" xfId="4711" xr:uid="{EBC2E12F-5E8A-43EE-9CAD-4DD1C8922100}"/>
    <cellStyle name="Separador de milhares 2 29 4 2" xfId="8326" xr:uid="{46893551-D4D5-4CDB-AD93-D08A90902061}"/>
    <cellStyle name="Separador de milhares 2 29 4 2 2" xfId="15034" xr:uid="{10670FE4-0E61-4549-940B-8462A2693614}"/>
    <cellStyle name="Separador de milhares 2 29 5" xfId="3798" xr:uid="{F0FBA860-E3E8-4E2C-91A6-090F2B3AA460}"/>
    <cellStyle name="Separador de milhares 2 29 5 2" xfId="7844" xr:uid="{CD77B41A-7D17-46AC-BAAA-0849E127C553}"/>
    <cellStyle name="Separador de milhares 2 29 5 2 2" xfId="14552" xr:uid="{79436190-CB5B-456F-9554-0DB601E58587}"/>
    <cellStyle name="Separador de milhares 2 3" xfId="111" xr:uid="{305F5546-1149-4A13-9145-AC2860CB650B}"/>
    <cellStyle name="Separador de milhares 2 3 2" xfId="1727" xr:uid="{97AAA80F-7C2F-405D-A178-229C086DCB0A}"/>
    <cellStyle name="Separador de milhares 2 3 2 2" xfId="4714" xr:uid="{4D812918-50E3-4879-9C26-55F89C9D6926}"/>
    <cellStyle name="Separador de milhares 2 3 2 2 2" xfId="8329" xr:uid="{1B638859-710A-4B44-A15B-7FDCBAF1988B}"/>
    <cellStyle name="Separador de milhares 2 3 2 2 2 2" xfId="15037" xr:uid="{8901B1B9-90A3-46E5-B804-52682E89FF5E}"/>
    <cellStyle name="Separador de milhares 2 3 2 2 3" xfId="11532" xr:uid="{F88E0EAF-5F2A-4C34-A12D-32EF541C7ABE}"/>
    <cellStyle name="Separador de milhares 2 3 2 3" xfId="3801" xr:uid="{D8F112D4-B281-4CB2-96F8-CC23A4A52FD4}"/>
    <cellStyle name="Separador de milhares 2 3 2 3 2" xfId="7847" xr:uid="{2DB16298-EE43-4285-825C-1476994D1ABD}"/>
    <cellStyle name="Separador de milhares 2 3 2 3 2 2" xfId="14555" xr:uid="{978BE05F-84EB-420D-AE18-435605045FC3}"/>
    <cellStyle name="Separador de milhares 2 3 2 3 3" xfId="11152" xr:uid="{B410E62C-CB13-4E92-A8BD-5892271D4093}"/>
    <cellStyle name="Separador de milhares 2 3 2 4" xfId="6606" xr:uid="{5113A0EF-F547-4BB6-A4BA-813DAA8C6151}"/>
    <cellStyle name="Separador de milhares 2 3 2 4 2" xfId="13314" xr:uid="{09D39A1E-C9FB-47C1-AB95-3CB63A8C399A}"/>
    <cellStyle name="Separador de milhares 2 3 2 5" xfId="9924" xr:uid="{72A033D8-ECCD-4EB3-BBBE-FE7CC6CAB272}"/>
    <cellStyle name="Separador de milhares 2 3 3" xfId="1726" xr:uid="{3A93CA0C-5185-4302-9C72-21C7630A57FD}"/>
    <cellStyle name="Separador de milhares 2 3 3 2" xfId="4713" xr:uid="{6C37941A-BA7D-4D42-957E-DB24C45B32FE}"/>
    <cellStyle name="Separador de milhares 2 3 3 2 2" xfId="8328" xr:uid="{9DC73433-07A2-4549-B644-D2CA83BA30BE}"/>
    <cellStyle name="Separador de milhares 2 3 3 2 2 2" xfId="15036" xr:uid="{B2BEA300-A845-4CA8-B853-6D7254F712F3}"/>
    <cellStyle name="Separador de milhares 2 3 3 3" xfId="3800" xr:uid="{21BAD5B6-0AAC-4ADC-B3B0-06E97EC16904}"/>
    <cellStyle name="Separador de milhares 2 3 3 3 2" xfId="7846" xr:uid="{03820574-73F6-47A2-899A-F3A0BA306EEB}"/>
    <cellStyle name="Separador de milhares 2 3 3 3 2 2" xfId="14554" xr:uid="{C7AAE453-0B37-429A-8DE8-FCAC72A8CDDF}"/>
    <cellStyle name="Separador de milhares 2 3 3 4" xfId="6605" xr:uid="{E4763E52-C732-4745-91CC-6135EFFB0239}"/>
    <cellStyle name="Separador de milhares 2 3 3 4 2" xfId="13313" xr:uid="{EB9DE135-B14B-4FE9-8801-C0167761F746}"/>
    <cellStyle name="Separador de milhares 2 30" xfId="1728" xr:uid="{0C04AF6C-9CA6-4410-9285-ED7DC5FB9D52}"/>
    <cellStyle name="Separador de milhares 2 30 2" xfId="1729" xr:uid="{A8B1F096-01C8-4822-A25D-22D36E90AC5E}"/>
    <cellStyle name="Separador de milhares 2 30 2 2" xfId="6607" xr:uid="{155A7DB8-159A-4EE2-83DA-9300C422E2A2}"/>
    <cellStyle name="Separador de milhares 2 30 2 2 2" xfId="13315" xr:uid="{CAB8637A-2B0D-4B6C-A10E-FD46DD5E14B1}"/>
    <cellStyle name="Separador de milhares 2 30 2 3" xfId="9925" xr:uid="{1667C03B-3C0F-4C95-87AE-5F4AF5CD84C8}"/>
    <cellStyle name="Separador de milhares 2 31" xfId="1730" xr:uid="{E35F1CF6-0037-477A-8261-97FEAFC271BD}"/>
    <cellStyle name="Separador de milhares 2 31 2" xfId="1731" xr:uid="{CE8AE908-27AF-4CE6-AE82-A9EAD2BF8F90}"/>
    <cellStyle name="Separador de milhares 2 31 2 2" xfId="6608" xr:uid="{00414916-2025-4229-A92F-3A36A0991E18}"/>
    <cellStyle name="Separador de milhares 2 31 2 2 2" xfId="13316" xr:uid="{371047EB-0801-4487-817C-2B2FFF7AEBE0}"/>
    <cellStyle name="Separador de milhares 2 31 2 3" xfId="9926" xr:uid="{6F2F06B0-0DA5-470D-99B8-4AC4964744BB}"/>
    <cellStyle name="Separador de milhares 2 32" xfId="1732" xr:uid="{DE9C404E-51AE-43A4-9706-F46A6284948E}"/>
    <cellStyle name="Separador de milhares 2 32 2" xfId="1733" xr:uid="{BECB8B13-DBE0-4BB9-AA17-C3C249C8DCD6}"/>
    <cellStyle name="Separador de milhares 2 32 2 2" xfId="6609" xr:uid="{4E4837DC-F3D9-4465-A8BF-0698318789DB}"/>
    <cellStyle name="Separador de milhares 2 32 2 2 2" xfId="13317" xr:uid="{67FE9B2C-7A20-4744-952C-E52FAF8B72EB}"/>
    <cellStyle name="Separador de milhares 2 32 2 3" xfId="9927" xr:uid="{44527709-3B4B-4619-A0EF-F702CD31F450}"/>
    <cellStyle name="Separador de milhares 2 33" xfId="1734" xr:uid="{FF70DAFB-222D-4BF4-90BF-690A076373AE}"/>
    <cellStyle name="Separador de milhares 2 33 2" xfId="1735" xr:uid="{3E9293B4-EEE2-4B8F-A633-F737CCC61F8D}"/>
    <cellStyle name="Separador de milhares 2 33 2 2" xfId="6610" xr:uid="{D1E8DA60-173B-47D5-B3C5-AD9891140B24}"/>
    <cellStyle name="Separador de milhares 2 33 2 2 2" xfId="13318" xr:uid="{11D0F3CA-CA0F-48D4-9ED1-BB871B9234B4}"/>
    <cellStyle name="Separador de milhares 2 33 2 3" xfId="9928" xr:uid="{4A31B980-A2C3-4335-ADE7-F8024A47565D}"/>
    <cellStyle name="Separador de milhares 2 34" xfId="1736" xr:uid="{C270E67E-3902-44FA-8F1B-D0C3D03BDED5}"/>
    <cellStyle name="Separador de milhares 2 34 2" xfId="1737" xr:uid="{B3C41B8D-A1EE-42E8-B204-4F0996E803BF}"/>
    <cellStyle name="Separador de milhares 2 34 2 2" xfId="6611" xr:uid="{40FA1B7C-758D-4223-B407-9D2198F2647C}"/>
    <cellStyle name="Separador de milhares 2 34 2 2 2" xfId="13319" xr:uid="{421BDE9A-84F0-4D9B-9AF2-B019C7263E93}"/>
    <cellStyle name="Separador de milhares 2 34 2 3" xfId="9929" xr:uid="{CE035ACC-1338-46A5-9C95-2EB25A3DC39F}"/>
    <cellStyle name="Separador de milhares 2 35" xfId="1738" xr:uid="{58F51FF4-19DD-4A57-9C89-11E49254C52A}"/>
    <cellStyle name="Separador de milhares 2 35 2" xfId="1739" xr:uid="{7AAFD499-0960-47B1-BD4D-9AD034E15BA8}"/>
    <cellStyle name="Separador de milhares 2 35 2 2" xfId="6612" xr:uid="{D8C460A9-E94B-4CA6-B9E4-A9F23ED88AC3}"/>
    <cellStyle name="Separador de milhares 2 35 2 2 2" xfId="13320" xr:uid="{949C7FD3-3263-4FA3-A9B3-D882DD3ACE23}"/>
    <cellStyle name="Separador de milhares 2 35 2 3" xfId="9930" xr:uid="{10D2BE9B-276B-4677-9EEE-2EEC8C8BB871}"/>
    <cellStyle name="Separador de milhares 2 36" xfId="1740" xr:uid="{198AF443-4375-4F94-AF06-0A1A724A6D9B}"/>
    <cellStyle name="Separador de milhares 2 36 2" xfId="1741" xr:uid="{0C3513D8-60D5-4099-82C4-D92FB3CB79CF}"/>
    <cellStyle name="Separador de milhares 2 36 2 2" xfId="6613" xr:uid="{342B3237-EF6D-4377-9652-5CFA62D705F5}"/>
    <cellStyle name="Separador de milhares 2 36 2 2 2" xfId="13321" xr:uid="{6F26CFB8-27A2-4A2A-A720-4F8CBFBD6D91}"/>
    <cellStyle name="Separador de milhares 2 36 2 3" xfId="9931" xr:uid="{A7FD0A9C-75B1-4495-9F96-111A140F00EA}"/>
    <cellStyle name="Separador de milhares 2 37" xfId="1742" xr:uid="{4E7B9F66-BD3C-4AE7-81BF-5DC0F85770A6}"/>
    <cellStyle name="Separador de milhares 2 37 2" xfId="1743" xr:uid="{038B852F-5734-4BBD-ADFA-9A23B7359B39}"/>
    <cellStyle name="Separador de milhares 2 37 2 2" xfId="6614" xr:uid="{E8BE4399-A85D-4046-8074-529A85DB950D}"/>
    <cellStyle name="Separador de milhares 2 37 2 2 2" xfId="13322" xr:uid="{DFFE356E-CE25-40A8-BEAA-9741026ECA9B}"/>
    <cellStyle name="Separador de milhares 2 37 2 3" xfId="9932" xr:uid="{66451508-938D-48C7-B453-679DB2AA691D}"/>
    <cellStyle name="Separador de milhares 2 38" xfId="1744" xr:uid="{0A0E02A3-CAA7-4F2B-8130-7C397FD1C22E}"/>
    <cellStyle name="Separador de milhares 2 38 2" xfId="1745" xr:uid="{33BC7E5F-5C44-410F-A5C5-71B74E229796}"/>
    <cellStyle name="Separador de milhares 2 38 2 2" xfId="6615" xr:uid="{CD276629-88B4-4E2F-8C5D-FADFFB764746}"/>
    <cellStyle name="Separador de milhares 2 38 2 2 2" xfId="13323" xr:uid="{0D78A24D-4F42-493A-90D9-C2A86384522C}"/>
    <cellStyle name="Separador de milhares 2 38 2 3" xfId="9933" xr:uid="{3A903CD5-10BB-459E-B834-5E0935F8EE87}"/>
    <cellStyle name="Separador de milhares 2 39" xfId="1746" xr:uid="{C0A89AAB-813C-4B15-9672-61568E588F56}"/>
    <cellStyle name="Separador de milhares 2 39 2" xfId="1747" xr:uid="{25D7B257-E312-48B2-8B6B-C4C0D081A59E}"/>
    <cellStyle name="Separador de milhares 2 39 2 2" xfId="6616" xr:uid="{D73E7EBD-84A9-47DD-8A16-FA1F92498C5A}"/>
    <cellStyle name="Separador de milhares 2 39 2 2 2" xfId="13324" xr:uid="{91C6F04A-C23C-49F9-BD6E-B05349F4476C}"/>
    <cellStyle name="Separador de milhares 2 39 2 3" xfId="9934" xr:uid="{EFE1413C-DCF2-4CE5-9824-3B251EEEF757}"/>
    <cellStyle name="Separador de milhares 2 4" xfId="160" xr:uid="{68991BEA-243A-43C8-82EF-E7E56199ED06}"/>
    <cellStyle name="Separador de milhares 2 4 2" xfId="1749" xr:uid="{E764CCE9-A2D3-49CD-A49A-1FAB2872E036}"/>
    <cellStyle name="Separador de milhares 2 4 2 2" xfId="4716" xr:uid="{24C3142D-B8C3-4246-904D-850C2C8FB199}"/>
    <cellStyle name="Separador de milhares 2 4 2 2 2" xfId="8331" xr:uid="{045DF88C-67B5-49E1-BEDA-5D89088A1876}"/>
    <cellStyle name="Separador de milhares 2 4 2 2 2 2" xfId="15039" xr:uid="{D5B93441-A8A0-4C58-B534-DCC09469AEAE}"/>
    <cellStyle name="Separador de milhares 2 4 2 2 3" xfId="11533" xr:uid="{6551D64D-04A6-45F5-81ED-882EEAEBEF31}"/>
    <cellStyle name="Separador de milhares 2 4 2 3" xfId="3803" xr:uid="{6EB28650-9BD5-4D45-A6AB-D361304263CC}"/>
    <cellStyle name="Separador de milhares 2 4 2 3 2" xfId="7849" xr:uid="{F399956F-6B96-41B7-BB37-8A2797CF8C9B}"/>
    <cellStyle name="Separador de milhares 2 4 2 3 2 2" xfId="14557" xr:uid="{021A01FE-61C1-4CF1-B5DF-680E692D1EBE}"/>
    <cellStyle name="Separador de milhares 2 4 2 3 3" xfId="11153" xr:uid="{139649AF-8890-46E0-9386-2EC45DFB5DAB}"/>
    <cellStyle name="Separador de milhares 2 4 2 4" xfId="6618" xr:uid="{13C2DC8B-C7B3-45C2-9C7C-A7B434BAAE49}"/>
    <cellStyle name="Separador de milhares 2 4 2 4 2" xfId="13326" xr:uid="{538C089A-6BD6-4B74-B262-70F9E3965251}"/>
    <cellStyle name="Separador de milhares 2 4 2 5" xfId="9935" xr:uid="{C425E69D-3F7E-40A7-AA2A-D42B2854EF2F}"/>
    <cellStyle name="Separador de milhares 2 4 3" xfId="1748" xr:uid="{E45D1075-E260-46D9-968E-D1104C16F1C9}"/>
    <cellStyle name="Separador de milhares 2 4 3 2" xfId="4715" xr:uid="{5439EF4B-1A74-4745-8FF8-FBC84FADFE85}"/>
    <cellStyle name="Separador de milhares 2 4 3 2 2" xfId="8330" xr:uid="{86C879AE-38CD-469E-A47C-5F82F558B0AA}"/>
    <cellStyle name="Separador de milhares 2 4 3 2 2 2" xfId="15038" xr:uid="{CB66E8E8-6238-4E0F-A747-69DE5FF5335F}"/>
    <cellStyle name="Separador de milhares 2 4 3 3" xfId="3802" xr:uid="{D85ECAB1-9620-446B-9414-409191F6C34E}"/>
    <cellStyle name="Separador de milhares 2 4 3 3 2" xfId="7848" xr:uid="{65C1582F-B4B3-4FCD-8F42-74BD59196992}"/>
    <cellStyle name="Separador de milhares 2 4 3 3 2 2" xfId="14556" xr:uid="{5C01DB0E-6AF8-4C14-ADC3-D1EBCED385C4}"/>
    <cellStyle name="Separador de milhares 2 4 3 4" xfId="6617" xr:uid="{E849DA21-3278-40DE-B965-323B62C60CB0}"/>
    <cellStyle name="Separador de milhares 2 4 3 4 2" xfId="13325" xr:uid="{5A3DECA0-DF95-4826-97B0-4B43631A07FF}"/>
    <cellStyle name="Separador de milhares 2 4 4" xfId="4130" xr:uid="{414DDE35-51CD-4139-A16E-B2F26CE6ED2B}"/>
    <cellStyle name="Separador de milhares 2 4 5" xfId="3201" xr:uid="{95A50BB4-3874-468A-B997-972F363A53E1}"/>
    <cellStyle name="Separador de milhares 2 40" xfId="1750" xr:uid="{E17D2037-0D70-45DA-B9D9-21139B11A3DE}"/>
    <cellStyle name="Separador de milhares 2 40 2" xfId="1751" xr:uid="{1F762C89-E1C3-4937-8DF7-9C767D5C8BE7}"/>
    <cellStyle name="Separador de milhares 2 40 2 2" xfId="6619" xr:uid="{38C844F4-284B-4998-91E5-D95F01FA5EC0}"/>
    <cellStyle name="Separador de milhares 2 40 2 2 2" xfId="13327" xr:uid="{482D160E-B293-4C75-8C8D-5A2021CC4FFD}"/>
    <cellStyle name="Separador de milhares 2 40 2 3" xfId="9936" xr:uid="{BCDC0E50-7913-4D29-906F-DED0F11358FD}"/>
    <cellStyle name="Separador de milhares 2 41" xfId="1752" xr:uid="{273DD005-8740-4FCB-B693-E1E924808FBC}"/>
    <cellStyle name="Separador de milhares 2 41 2" xfId="1753" xr:uid="{383FB5E9-B75B-4A47-94D7-015F5BA1E497}"/>
    <cellStyle name="Separador de milhares 2 41 2 2" xfId="6620" xr:uid="{33938AF0-69A1-495E-AC8B-9C857A144A6D}"/>
    <cellStyle name="Separador de milhares 2 41 2 2 2" xfId="13328" xr:uid="{5BB46B6F-3C51-48BE-89C1-3DE4D99C1026}"/>
    <cellStyle name="Separador de milhares 2 41 2 3" xfId="9937" xr:uid="{2CF19D5E-2048-424E-82E7-02426953FEA6}"/>
    <cellStyle name="Separador de milhares 2 42" xfId="1754" xr:uid="{8009E064-FF06-4DEE-A52A-77DEA5BBEEAD}"/>
    <cellStyle name="Separador de milhares 2 42 2" xfId="1755" xr:uid="{AA57C3EF-0BDE-44E7-B318-A90A79F9D730}"/>
    <cellStyle name="Separador de milhares 2 42 2 2" xfId="6621" xr:uid="{60FBE368-4962-4F5D-872C-F70DD7EA4FA8}"/>
    <cellStyle name="Separador de milhares 2 42 2 2 2" xfId="13329" xr:uid="{B7C828E4-C914-4E48-A785-CE1899FBED4D}"/>
    <cellStyle name="Separador de milhares 2 42 2 3" xfId="9938" xr:uid="{550D3F7A-ED2A-4245-B978-465A8913059E}"/>
    <cellStyle name="Separador de milhares 2 43" xfId="1756" xr:uid="{AB767FFD-7E22-44AD-AE4D-E52FE1FC2893}"/>
    <cellStyle name="Separador de milhares 2 43 2" xfId="1757" xr:uid="{94AC35F9-9748-4CF5-872F-91654B5F7DAB}"/>
    <cellStyle name="Separador de milhares 2 43 2 2" xfId="6622" xr:uid="{73FC1D06-BC55-4867-A56F-0B7B572100A3}"/>
    <cellStyle name="Separador de milhares 2 43 2 2 2" xfId="13330" xr:uid="{57974827-A053-4AA9-A54F-9F2CF3987CC5}"/>
    <cellStyle name="Separador de milhares 2 43 2 3" xfId="9939" xr:uid="{CB1EDCCA-B97D-47E4-9AE6-4814664D268C}"/>
    <cellStyle name="Separador de milhares 2 44" xfId="1758" xr:uid="{AD3F0FD2-7985-4F4A-86B1-5987BEC41D84}"/>
    <cellStyle name="Separador de milhares 2 44 2" xfId="6623" xr:uid="{92EDA4E7-5A09-4A3E-8049-B0239CF00616}"/>
    <cellStyle name="Separador de milhares 2 44 2 2" xfId="13331" xr:uid="{B6A2CE40-846D-46E4-9F91-DEE18D66A48F}"/>
    <cellStyle name="Separador de milhares 2 44 3" xfId="9940" xr:uid="{9ADBD1E1-3E7B-49AB-9C19-CAED6A060DC9}"/>
    <cellStyle name="Separador de milhares 2 45" xfId="1658" xr:uid="{DD6C5A82-7999-433B-B979-7CC70ED084DD}"/>
    <cellStyle name="Separador de milhares 2 46" xfId="3164" xr:uid="{19A87D6E-0EE0-49F6-B7FA-68F25CB0A0D2}"/>
    <cellStyle name="Separador de milhares 2 46 2" xfId="7556" xr:uid="{6CADAE69-EF19-4A3F-A6EF-729F7990576A}"/>
    <cellStyle name="Separador de milhares 2 46 2 2" xfId="14264" xr:uid="{83EEA115-EFB1-4E1A-8867-BF4A7362DD32}"/>
    <cellStyle name="Separador de milhares 2 5" xfId="1759" xr:uid="{AB02F0E4-6AC1-42F3-ABFA-28DAD2D20CC6}"/>
    <cellStyle name="Separador de milhares 2 5 2" xfId="1760" xr:uid="{87DB71A0-FB54-43FA-93BA-28678C078A0B}"/>
    <cellStyle name="Separador de milhares 2 5 2 2" xfId="4718" xr:uid="{2742A824-CDC9-48D9-82D1-49A8A0109749}"/>
    <cellStyle name="Separador de milhares 2 5 2 2 2" xfId="8333" xr:uid="{A7056DC3-8492-4F48-A4F4-6B2B14B99800}"/>
    <cellStyle name="Separador de milhares 2 5 2 2 2 2" xfId="15041" xr:uid="{DA041740-7745-414D-9874-B20A4F9B35CE}"/>
    <cellStyle name="Separador de milhares 2 5 2 2 3" xfId="11534" xr:uid="{1A776686-9EEF-4316-B507-C2F3F94B569C}"/>
    <cellStyle name="Separador de milhares 2 5 2 3" xfId="3805" xr:uid="{484ABF92-A6BD-4061-B8FF-207F065E06AD}"/>
    <cellStyle name="Separador de milhares 2 5 2 3 2" xfId="7851" xr:uid="{3A3DDE8F-E3BF-4EAC-8054-96C7B11E244D}"/>
    <cellStyle name="Separador de milhares 2 5 2 3 2 2" xfId="14559" xr:uid="{B1F9D204-2DFE-4455-AE22-D95E696FF9B6}"/>
    <cellStyle name="Separador de milhares 2 5 2 3 3" xfId="11154" xr:uid="{CA75A5DF-ADA9-46F8-9B85-B89871C50041}"/>
    <cellStyle name="Separador de milhares 2 5 2 4" xfId="6624" xr:uid="{16161A58-DB09-4A1F-8204-0DB38EF37CD5}"/>
    <cellStyle name="Separador de milhares 2 5 2 4 2" xfId="13332" xr:uid="{4578D6A2-84D7-4A8A-8FA2-9A310B875825}"/>
    <cellStyle name="Separador de milhares 2 5 2 5" xfId="9941" xr:uid="{8CF05B13-C89E-4253-BC96-B06209880F3A}"/>
    <cellStyle name="Separador de milhares 2 5 3" xfId="4717" xr:uid="{A250D498-FD84-4B6B-A3D2-1BF2EE9994F9}"/>
    <cellStyle name="Separador de milhares 2 5 3 2" xfId="8332" xr:uid="{72A59594-8B8F-4735-8A74-3E0820CD6F28}"/>
    <cellStyle name="Separador de milhares 2 5 3 2 2" xfId="15040" xr:uid="{5206266B-3EAC-4C9D-B396-EE676DF406BA}"/>
    <cellStyle name="Separador de milhares 2 5 4" xfId="3804" xr:uid="{12F73562-03C2-4677-B8F6-56EBE14AF4CA}"/>
    <cellStyle name="Separador de milhares 2 5 4 2" xfId="7850" xr:uid="{F6BE2FAA-2D8E-4B1F-BE6F-1D9FB8A2D15C}"/>
    <cellStyle name="Separador de milhares 2 5 4 2 2" xfId="14558" xr:uid="{91555952-F2BB-4048-9450-42A253822540}"/>
    <cellStyle name="Separador de milhares 2 6" xfId="1761" xr:uid="{E4B97B08-C6D3-4819-A42F-ADFFEAAF6777}"/>
    <cellStyle name="Separador de milhares 2 6 2" xfId="1762" xr:uid="{715C784B-D209-46E2-B6B6-4BC912445EA5}"/>
    <cellStyle name="Separador de milhares 2 6 2 2" xfId="6625" xr:uid="{8916BA9E-2DB0-4024-A8C7-D2B981B85FB6}"/>
    <cellStyle name="Separador de milhares 2 6 2 2 2" xfId="13333" xr:uid="{77961DA0-E443-472C-853F-9225FC23300E}"/>
    <cellStyle name="Separador de milhares 2 6 2 3" xfId="9942" xr:uid="{0DB34F5E-8E55-4641-9FAF-E346B6DC75A7}"/>
    <cellStyle name="Separador de milhares 2 7" xfId="1763" xr:uid="{E8E5C9A7-476F-4F16-B2A0-C2948CC19B6E}"/>
    <cellStyle name="Separador de milhares 2 7 2" xfId="1764" xr:uid="{C4EE8E71-7E07-4AD3-BE19-902F8F9B21C9}"/>
    <cellStyle name="Separador de milhares 2 7 2 2" xfId="6626" xr:uid="{FEC98E94-6C3C-4CF7-AC9F-91819AAFF12F}"/>
    <cellStyle name="Separador de milhares 2 7 2 2 2" xfId="13334" xr:uid="{879C640E-3C82-4BE7-B43F-1D71E8AC7C0B}"/>
    <cellStyle name="Separador de milhares 2 7 2 3" xfId="9943" xr:uid="{EB10449D-3690-4C6D-A9FD-C25595250B3C}"/>
    <cellStyle name="Separador de milhares 2 8" xfId="1765" xr:uid="{F9968539-74AD-46D4-BB9F-0E3FBDE187CA}"/>
    <cellStyle name="Separador de milhares 2 8 2" xfId="1766" xr:uid="{663C096F-829A-46F4-92AD-A7C3E9F08F1F}"/>
    <cellStyle name="Separador de milhares 2 8 2 2" xfId="6627" xr:uid="{6ABB03B3-AD19-4F75-804B-D30AC2978C44}"/>
    <cellStyle name="Separador de milhares 2 8 2 2 2" xfId="13335" xr:uid="{9B5255CA-2098-4119-B12A-9736B78403E5}"/>
    <cellStyle name="Separador de milhares 2 8 2 3" xfId="9944" xr:uid="{F4EAA0E4-C9C4-4D58-9C31-2D3553CFAF94}"/>
    <cellStyle name="Separador de milhares 2 9" xfId="1767" xr:uid="{F64C646C-B234-44DE-9993-920A4DCB43C8}"/>
    <cellStyle name="Separador de milhares 2 9 2" xfId="1768" xr:uid="{838091E7-C78F-42F8-8B78-ECC281ADCC72}"/>
    <cellStyle name="Separador de milhares 2 9 2 2" xfId="6628" xr:uid="{A07DA583-5AED-4BFD-BA12-AED11D679445}"/>
    <cellStyle name="Separador de milhares 2 9 2 2 2" xfId="13336" xr:uid="{83553D2D-E2F0-4294-B806-65D6B3797782}"/>
    <cellStyle name="Separador de milhares 2 9 2 3" xfId="9945" xr:uid="{C1AC68F0-5F33-4CA1-966E-71B89949D435}"/>
    <cellStyle name="Separador de milhares 20" xfId="1769" xr:uid="{A3560B79-FF79-456B-BC15-818D68B7601A}"/>
    <cellStyle name="Separador de milhares 20 2" xfId="1770" xr:uid="{68A4F2A9-A628-4A66-9B13-41F03B366E92}"/>
    <cellStyle name="Separador de milhares 20 2 2" xfId="4720" xr:uid="{0669F8AF-3EA7-41F9-8AD4-B9D9314E32BE}"/>
    <cellStyle name="Separador de milhares 20 2 2 2" xfId="8335" xr:uid="{1C1EE266-DB60-4B92-92E4-1CA59F209B7B}"/>
    <cellStyle name="Separador de milhares 20 2 2 2 2" xfId="15043" xr:uid="{010A5906-1FDC-43DC-BBB1-7B7F004E9E3A}"/>
    <cellStyle name="Separador de milhares 20 2 2 3" xfId="11535" xr:uid="{D2CEBB22-119F-4AD6-A3FE-596AE81A5B05}"/>
    <cellStyle name="Separador de milhares 20 2 3" xfId="3807" xr:uid="{02AFC881-1C41-49D5-9F6E-D9FDF9E6CC00}"/>
    <cellStyle name="Separador de milhares 20 2 3 2" xfId="7853" xr:uid="{7C39550D-AF8D-4F38-98E2-DF083B0F879D}"/>
    <cellStyle name="Separador de milhares 20 2 3 2 2" xfId="14561" xr:uid="{2635524F-FF69-469C-A383-9BF421DCE043}"/>
    <cellStyle name="Separador de milhares 20 2 3 3" xfId="11155" xr:uid="{01C454D3-297D-4359-8C01-A700339A5456}"/>
    <cellStyle name="Separador de milhares 20 2 4" xfId="6629" xr:uid="{43435520-1D61-4339-91E7-1FC6D7D36A11}"/>
    <cellStyle name="Separador de milhares 20 2 4 2" xfId="13337" xr:uid="{A97E22D6-2B34-4E87-9A7C-8DF2267BA2D0}"/>
    <cellStyle name="Separador de milhares 20 2 5" xfId="9946" xr:uid="{6564DB6A-13D3-4B96-9FEA-370EA8B5145A}"/>
    <cellStyle name="Separador de milhares 20 3" xfId="4719" xr:uid="{4A5EF336-EF98-4CBE-9E12-2C9F4E3084CC}"/>
    <cellStyle name="Separador de milhares 20 3 2" xfId="8334" xr:uid="{6CF97C98-FA34-414B-A7E4-9D7DDE8443E1}"/>
    <cellStyle name="Separador de milhares 20 3 2 2" xfId="15042" xr:uid="{94F3084F-E014-49A7-90B0-EE228BC21D38}"/>
    <cellStyle name="Separador de milhares 20 4" xfId="3806" xr:uid="{C2F44388-2CFB-4877-8A92-1B2560F4409A}"/>
    <cellStyle name="Separador de milhares 20 4 2" xfId="7852" xr:uid="{F55923B8-1CB4-4E34-AEBC-9B63522B1765}"/>
    <cellStyle name="Separador de milhares 20 4 2 2" xfId="14560" xr:uid="{4D0B913B-C159-4313-B48A-58D9C347382C}"/>
    <cellStyle name="Separador de milhares 21" xfId="1771" xr:uid="{D0C4FC14-85C6-407A-9D88-70CDA891C22B}"/>
    <cellStyle name="Separador de milhares 21 2" xfId="1772" xr:uid="{BDE9D743-2E66-44A2-A46A-2B45B9B8A945}"/>
    <cellStyle name="Separador de milhares 21 2 2" xfId="4722" xr:uid="{2158CB2C-27B8-46C2-849F-212F92A424CB}"/>
    <cellStyle name="Separador de milhares 21 2 2 2" xfId="8337" xr:uid="{DDC980C2-4A67-4E51-9384-5311D516847D}"/>
    <cellStyle name="Separador de milhares 21 2 2 2 2" xfId="15045" xr:uid="{88DBCC62-E25D-4930-9977-A9D035DDA208}"/>
    <cellStyle name="Separador de milhares 21 2 2 3" xfId="11536" xr:uid="{E2BE69FE-CCF7-4ADF-B150-8AFE71C35B0D}"/>
    <cellStyle name="Separador de milhares 21 2 3" xfId="3809" xr:uid="{4D429F0B-9702-49C9-980D-9CB9DD80E338}"/>
    <cellStyle name="Separador de milhares 21 2 3 2" xfId="7855" xr:uid="{F88679F0-D159-4D68-9EF2-7C462BF83C02}"/>
    <cellStyle name="Separador de milhares 21 2 3 2 2" xfId="14563" xr:uid="{6008914B-2DFC-49BD-A0F6-9A672ADE749E}"/>
    <cellStyle name="Separador de milhares 21 2 3 3" xfId="11156" xr:uid="{1F725FBF-04D8-442A-B192-5626399861D0}"/>
    <cellStyle name="Separador de milhares 21 2 4" xfId="6630" xr:uid="{77EFBDC9-9621-46A4-BEFB-D7990ED78E87}"/>
    <cellStyle name="Separador de milhares 21 2 4 2" xfId="13338" xr:uid="{0D4FEE6C-0667-49A1-A25D-1D39235716FC}"/>
    <cellStyle name="Separador de milhares 21 2 5" xfId="9947" xr:uid="{6C5723B4-1D3C-45D4-B002-C8F01045D075}"/>
    <cellStyle name="Separador de milhares 21 3" xfId="4721" xr:uid="{5874E478-484B-431A-A68F-CABE547A715C}"/>
    <cellStyle name="Separador de milhares 21 3 2" xfId="8336" xr:uid="{CF1DCFDB-D39B-4DAD-BC80-5BCC4A675842}"/>
    <cellStyle name="Separador de milhares 21 3 2 2" xfId="15044" xr:uid="{7B850B0C-5099-46B5-B8C4-FB54E1E22B36}"/>
    <cellStyle name="Separador de milhares 21 4" xfId="3808" xr:uid="{2C431C29-4D92-4E53-9446-3CE16827B02B}"/>
    <cellStyle name="Separador de milhares 21 4 2" xfId="7854" xr:uid="{B9C3F6BF-963D-41E1-94FE-D68CF6C16405}"/>
    <cellStyle name="Separador de milhares 21 4 2 2" xfId="14562" xr:uid="{29F1B822-208C-48D3-84B5-2AD8693EE944}"/>
    <cellStyle name="Separador de milhares 22" xfId="1773" xr:uid="{0D9976CF-A030-4500-A8DD-16DC6ECEE787}"/>
    <cellStyle name="Separador de milhares 22 2" xfId="1774" xr:uid="{E8F0D586-85F5-4FC5-8318-6CF2E1904508}"/>
    <cellStyle name="Separador de milhares 22 2 2" xfId="1775" xr:uid="{532E92CF-A83B-4B27-9A8E-8B995E2F55AF}"/>
    <cellStyle name="Separador de milhares 22 2 2 2" xfId="4725" xr:uid="{B2FE1C01-8AB2-4887-87D8-0CBE57C2C3C1}"/>
    <cellStyle name="Separador de milhares 22 2 2 2 2" xfId="8340" xr:uid="{7C132EAD-2566-4E01-9B4C-337D6FD659AF}"/>
    <cellStyle name="Separador de milhares 22 2 2 2 2 2" xfId="15048" xr:uid="{97B1DA05-74F1-4312-9D55-8CA12DEA1CD7}"/>
    <cellStyle name="Separador de milhares 22 2 2 2 3" xfId="11537" xr:uid="{10251498-A9CF-4877-9605-C0B179D9E2F1}"/>
    <cellStyle name="Separador de milhares 22 2 2 3" xfId="3812" xr:uid="{D72E3FC1-DD7A-49FF-A1D2-4A733373F695}"/>
    <cellStyle name="Separador de milhares 22 2 2 3 2" xfId="7858" xr:uid="{5E52B4C2-46E1-416F-808C-9B5F2B7C52D3}"/>
    <cellStyle name="Separador de milhares 22 2 2 3 2 2" xfId="14566" xr:uid="{A731BA72-EE74-403E-AF96-73FC5D83535B}"/>
    <cellStyle name="Separador de milhares 22 2 2 3 3" xfId="11157" xr:uid="{0EAD2F54-A055-4960-8654-5F1753E5B292}"/>
    <cellStyle name="Separador de milhares 22 2 2 4" xfId="6631" xr:uid="{2BACAEAC-DFFC-487A-A224-F141F3C1A317}"/>
    <cellStyle name="Separador de milhares 22 2 2 4 2" xfId="13339" xr:uid="{F2E0DAE2-7268-4DCE-8ED8-CB4813C9A0C2}"/>
    <cellStyle name="Separador de milhares 22 2 2 5" xfId="9948" xr:uid="{59DEDF28-271F-4148-984F-C6209F6B029F}"/>
    <cellStyle name="Separador de milhares 22 2 3" xfId="4724" xr:uid="{2A512C94-C2FF-43C0-AD99-7BDF6215FF59}"/>
    <cellStyle name="Separador de milhares 22 2 3 2" xfId="8339" xr:uid="{1CAB00C1-B78B-46EB-AC9C-1BDD2F56A818}"/>
    <cellStyle name="Separador de milhares 22 2 3 2 2" xfId="15047" xr:uid="{43C1E5B3-5349-4760-A4C4-46D6C65287F9}"/>
    <cellStyle name="Separador de milhares 22 2 4" xfId="3811" xr:uid="{95F462E4-D651-4F4E-BB51-13B46B059B3F}"/>
    <cellStyle name="Separador de milhares 22 2 4 2" xfId="7857" xr:uid="{11E4F201-C622-481F-B832-D5E50ADCC6F3}"/>
    <cellStyle name="Separador de milhares 22 2 4 2 2" xfId="14565" xr:uid="{AF2B4135-08C4-4183-B187-8BCE27E9CFBE}"/>
    <cellStyle name="Separador de milhares 22 3" xfId="1776" xr:uid="{AE6D673D-4EDD-40DB-A38B-636DCA732296}"/>
    <cellStyle name="Separador de milhares 22 3 2" xfId="4726" xr:uid="{C1436F8F-F3BA-4E75-8C61-05DD43D24682}"/>
    <cellStyle name="Separador de milhares 22 3 2 2" xfId="8341" xr:uid="{89B6C6DB-41BB-45ED-8E14-2E211763985C}"/>
    <cellStyle name="Separador de milhares 22 3 2 2 2" xfId="15049" xr:uid="{647E4C0C-A3E3-4A8E-9E40-3F017F9625DF}"/>
    <cellStyle name="Separador de milhares 22 3 2 3" xfId="11538" xr:uid="{EC630FA8-E82D-4B67-9B82-24CCFB769F11}"/>
    <cellStyle name="Separador de milhares 22 3 3" xfId="3813" xr:uid="{0F64F653-FC26-4153-A52C-3AF4A8514C86}"/>
    <cellStyle name="Separador de milhares 22 3 3 2" xfId="7859" xr:uid="{D1EBB8E3-41F9-45CF-A6FC-CB8C6C8C4920}"/>
    <cellStyle name="Separador de milhares 22 3 3 2 2" xfId="14567" xr:uid="{344EF7C2-3EDD-4837-A8EC-7F99EA8B2CEA}"/>
    <cellStyle name="Separador de milhares 22 3 3 3" xfId="11158" xr:uid="{405DF4C2-93D3-4124-9F7F-2425D2FF9FDD}"/>
    <cellStyle name="Separador de milhares 22 3 4" xfId="6632" xr:uid="{44BDD1C2-4266-4BD1-A8D0-7B3D757F0576}"/>
    <cellStyle name="Separador de milhares 22 3 4 2" xfId="13340" xr:uid="{F8265C21-1E99-45D7-BD83-3DFC85EC0779}"/>
    <cellStyle name="Separador de milhares 22 3 5" xfId="9949" xr:uid="{F40EA3E3-F977-4B25-A372-FF96EE7D9D47}"/>
    <cellStyle name="Separador de milhares 22 4" xfId="4723" xr:uid="{9D653CDC-19E8-45D1-A2AD-76DC33341D55}"/>
    <cellStyle name="Separador de milhares 22 4 2" xfId="8338" xr:uid="{AB7F7D38-E56B-470C-A428-59E0C69F2509}"/>
    <cellStyle name="Separador de milhares 22 4 2 2" xfId="15046" xr:uid="{C70B009F-425A-4416-B8A9-A813DEE42986}"/>
    <cellStyle name="Separador de milhares 22 5" xfId="3810" xr:uid="{D83F4AC1-9A1B-4740-86E7-CAC04AAB915C}"/>
    <cellStyle name="Separador de milhares 22 5 2" xfId="7856" xr:uid="{03E6B739-EEA2-42B9-8F28-9B332808AB46}"/>
    <cellStyle name="Separador de milhares 22 5 2 2" xfId="14564" xr:uid="{56C94485-3E74-4FF6-B881-3C97DC3CFE3F}"/>
    <cellStyle name="Separador de milhares 23" xfId="1777" xr:uid="{805333B9-9056-438C-87E0-FBA21E0BAB7F}"/>
    <cellStyle name="Separador de milhares 23 2" xfId="1778" xr:uid="{42FE9A2F-6A22-4A12-A01F-1EF1AC3CE96E}"/>
    <cellStyle name="Separador de milhares 23 2 2" xfId="4728" xr:uid="{ED9971B8-2E29-4C0B-A1C3-0A209F0D1D12}"/>
    <cellStyle name="Separador de milhares 23 2 2 2" xfId="8343" xr:uid="{434D69D6-F38D-473E-A0AC-73CF62E63387}"/>
    <cellStyle name="Separador de milhares 23 2 2 2 2" xfId="15051" xr:uid="{9925F37E-7567-4184-9550-592AE4889AA6}"/>
    <cellStyle name="Separador de milhares 23 2 2 3" xfId="11539" xr:uid="{40F91802-7807-4F3C-AA80-739D70D152A7}"/>
    <cellStyle name="Separador de milhares 23 2 3" xfId="3815" xr:uid="{FA6EAF13-9614-4642-83CB-10853DF84D53}"/>
    <cellStyle name="Separador de milhares 23 2 3 2" xfId="7861" xr:uid="{233C8BDF-BE75-47B1-A667-020838375D7B}"/>
    <cellStyle name="Separador de milhares 23 2 3 2 2" xfId="14569" xr:uid="{C534F7B9-9AD5-4107-BD72-BF38DA55CF0D}"/>
    <cellStyle name="Separador de milhares 23 2 3 3" xfId="11159" xr:uid="{47C6B384-F393-4544-B084-1BB6466B34A9}"/>
    <cellStyle name="Separador de milhares 23 2 4" xfId="6633" xr:uid="{9086D921-8556-43C9-9C68-D920E78F5466}"/>
    <cellStyle name="Separador de milhares 23 2 4 2" xfId="13341" xr:uid="{EBD194DC-2FDF-449E-BD69-228BCFDE65FA}"/>
    <cellStyle name="Separador de milhares 23 2 5" xfId="9950" xr:uid="{2DA0EA53-5623-4D40-A539-F63682B0B2BE}"/>
    <cellStyle name="Separador de milhares 23 3" xfId="4727" xr:uid="{E951E921-EC87-49B8-B33B-0FD721B0CB33}"/>
    <cellStyle name="Separador de milhares 23 3 2" xfId="8342" xr:uid="{D86A9ACF-6A45-4B09-9731-F2A08944FF6B}"/>
    <cellStyle name="Separador de milhares 23 3 2 2" xfId="15050" xr:uid="{1F7AB8C5-48C2-42CE-895A-1943B9F32306}"/>
    <cellStyle name="Separador de milhares 23 4" xfId="3814" xr:uid="{1A12B942-8295-49C4-82AA-4901DB98D314}"/>
    <cellStyle name="Separador de milhares 23 4 2" xfId="7860" xr:uid="{34EED484-B9D9-44F5-91FE-0C548CB3C9ED}"/>
    <cellStyle name="Separador de milhares 23 4 2 2" xfId="14568" xr:uid="{D6A1B238-1D96-4A5D-A641-262E939FEA83}"/>
    <cellStyle name="Separador de milhares 24" xfId="1779" xr:uid="{58907A30-64A5-4DF8-8A14-72064040DB19}"/>
    <cellStyle name="Separador de milhares 24 2" xfId="1780" xr:uid="{779D1FE8-B64A-41D1-951A-59D16FF6C058}"/>
    <cellStyle name="Separador de milhares 24 2 2" xfId="4730" xr:uid="{AEE0CB54-3319-4EE4-9CC6-8B8E25BF6756}"/>
    <cellStyle name="Separador de milhares 24 2 2 2" xfId="8345" xr:uid="{7E251E3F-F8DB-443B-9961-2AD4C920A81A}"/>
    <cellStyle name="Separador de milhares 24 2 2 2 2" xfId="15053" xr:uid="{FA468458-BE42-48BC-A778-125417C3EB4D}"/>
    <cellStyle name="Separador de milhares 24 2 2 3" xfId="11540" xr:uid="{88779547-24E7-4CDB-A155-7FF67F7145A6}"/>
    <cellStyle name="Separador de milhares 24 2 3" xfId="3817" xr:uid="{09101A40-0E7B-4028-8DF1-1DCD0AD2F547}"/>
    <cellStyle name="Separador de milhares 24 2 3 2" xfId="7863" xr:uid="{672BA810-C2C7-42B3-9EB3-BA5C5B338EA8}"/>
    <cellStyle name="Separador de milhares 24 2 3 2 2" xfId="14571" xr:uid="{26C93060-49BD-4DD0-AA92-887FC0A9F7D8}"/>
    <cellStyle name="Separador de milhares 24 2 3 3" xfId="11160" xr:uid="{0996F417-88B0-4C41-AEBE-33FC4CCC6957}"/>
    <cellStyle name="Separador de milhares 24 2 4" xfId="6634" xr:uid="{24D255C9-E24F-4CAE-8A11-66726408310A}"/>
    <cellStyle name="Separador de milhares 24 2 4 2" xfId="13342" xr:uid="{12A77E21-CA51-4BC2-8D75-882D965F2805}"/>
    <cellStyle name="Separador de milhares 24 2 5" xfId="9951" xr:uid="{A1E24CF9-D285-425B-BE08-FC265CD167BF}"/>
    <cellStyle name="Separador de milhares 24 3" xfId="4729" xr:uid="{6C0516F6-3C39-47DA-83C6-5E3444A65EFB}"/>
    <cellStyle name="Separador de milhares 24 3 2" xfId="8344" xr:uid="{BB83906A-12D7-4D01-B48E-AC2F23BADBD1}"/>
    <cellStyle name="Separador de milhares 24 3 2 2" xfId="15052" xr:uid="{F846EFCA-C33C-44F1-97A2-BF130650FC91}"/>
    <cellStyle name="Separador de milhares 24 4" xfId="3816" xr:uid="{23E0FC0D-A660-40CA-A1F3-CE62E5108E0B}"/>
    <cellStyle name="Separador de milhares 24 4 2" xfId="7862" xr:uid="{D4EA34C3-8D50-448B-BBA8-501865596D57}"/>
    <cellStyle name="Separador de milhares 24 4 2 2" xfId="14570" xr:uid="{3FFBB629-1E67-46E4-9BFF-4DA73CAE0F79}"/>
    <cellStyle name="Separador de milhares 25" xfId="1781" xr:uid="{AE386C3E-ACFE-4956-9157-AD66CC583CC1}"/>
    <cellStyle name="Separador de milhares 25 2" xfId="1782" xr:uid="{FFA0ED8D-286E-4040-95B6-E0B2403A1138}"/>
    <cellStyle name="Separador de milhares 25 2 2" xfId="1783" xr:uid="{974DDD45-854C-4375-9675-A06B300740FF}"/>
    <cellStyle name="Separador de milhares 25 2 2 2" xfId="4733" xr:uid="{8D44CD2A-F90E-4304-A5BC-DAC750B92931}"/>
    <cellStyle name="Separador de milhares 25 2 2 2 2" xfId="8348" xr:uid="{1E88975B-E4B4-4DC0-878C-D21761EE037F}"/>
    <cellStyle name="Separador de milhares 25 2 2 2 2 2" xfId="15056" xr:uid="{A4BEAD4C-7B31-410E-99E7-9B87C4AFEE10}"/>
    <cellStyle name="Separador de milhares 25 2 2 2 3" xfId="11541" xr:uid="{B51012C7-E4FB-4361-B37C-78C5A66DF9E9}"/>
    <cellStyle name="Separador de milhares 25 2 2 3" xfId="3820" xr:uid="{AB59F667-BE35-45D0-A67F-FA2A7B607F9C}"/>
    <cellStyle name="Separador de milhares 25 2 2 3 2" xfId="7866" xr:uid="{2A83EF40-74B9-4CC9-930D-C6D9A798F307}"/>
    <cellStyle name="Separador de milhares 25 2 2 3 2 2" xfId="14574" xr:uid="{9E2F31FC-8801-4404-9362-BA8EA3FCC756}"/>
    <cellStyle name="Separador de milhares 25 2 2 3 3" xfId="11161" xr:uid="{AED39FDB-A31C-45C8-8A1C-115A5EEB1DA5}"/>
    <cellStyle name="Separador de milhares 25 2 2 4" xfId="6635" xr:uid="{204618D5-9004-4B3A-BB69-E934A354FBDD}"/>
    <cellStyle name="Separador de milhares 25 2 2 4 2" xfId="13343" xr:uid="{75CD639F-D3A2-4BBE-86F3-03073714C19B}"/>
    <cellStyle name="Separador de milhares 25 2 2 5" xfId="9952" xr:uid="{95728308-CF3B-41E1-9FBF-03999C1EA0B5}"/>
    <cellStyle name="Separador de milhares 25 2 3" xfId="4732" xr:uid="{F71D353B-D218-48D3-8F3E-9B238F2EE6D2}"/>
    <cellStyle name="Separador de milhares 25 2 3 2" xfId="8347" xr:uid="{FBE4AA92-ACF2-4A2A-971C-B1F5BD9336C9}"/>
    <cellStyle name="Separador de milhares 25 2 3 2 2" xfId="15055" xr:uid="{E489519C-3C30-4B2F-BE5F-AADB1F4A72BB}"/>
    <cellStyle name="Separador de milhares 25 2 4" xfId="3819" xr:uid="{3280E421-7CFE-4C49-A1A8-ADA00AB05606}"/>
    <cellStyle name="Separador de milhares 25 2 4 2" xfId="7865" xr:uid="{39504953-56C5-45C9-9DF7-0B7CA5DD12AC}"/>
    <cellStyle name="Separador de milhares 25 2 4 2 2" xfId="14573" xr:uid="{A5B7617D-281C-46D2-8210-BD7E27F31CF6}"/>
    <cellStyle name="Separador de milhares 25 3" xfId="1784" xr:uid="{A470A03B-7C8B-4D89-B3B8-42234AEC69FC}"/>
    <cellStyle name="Separador de milhares 25 3 2" xfId="4734" xr:uid="{0FBAE5BE-7D59-4C3D-94E1-898F351E46AE}"/>
    <cellStyle name="Separador de milhares 25 3 2 2" xfId="8349" xr:uid="{10C8B974-D666-4982-8CD8-2CB277CC0B2D}"/>
    <cellStyle name="Separador de milhares 25 3 2 2 2" xfId="15057" xr:uid="{7D7D5E36-A9C3-49AB-A60F-105E0019590C}"/>
    <cellStyle name="Separador de milhares 25 3 2 3" xfId="11542" xr:uid="{FB7BC13F-9913-4C48-81C9-FF6A1567B7DB}"/>
    <cellStyle name="Separador de milhares 25 3 3" xfId="3821" xr:uid="{53F6882D-F405-422A-9E4B-B077DFF54AFD}"/>
    <cellStyle name="Separador de milhares 25 3 3 2" xfId="7867" xr:uid="{30D9106E-F91E-4F85-8E25-7EBD7AE88F66}"/>
    <cellStyle name="Separador de milhares 25 3 3 2 2" xfId="14575" xr:uid="{4DA99B7C-F4BE-420F-9158-23A413F5834A}"/>
    <cellStyle name="Separador de milhares 25 3 3 3" xfId="11162" xr:uid="{AAF0F60D-528C-4230-89D1-B9CF20319C95}"/>
    <cellStyle name="Separador de milhares 25 3 4" xfId="6636" xr:uid="{CF12C863-E9A3-4020-ABD5-871377DFF99A}"/>
    <cellStyle name="Separador de milhares 25 3 4 2" xfId="13344" xr:uid="{6816A4EA-E851-4E5A-A270-78A26A5A48B4}"/>
    <cellStyle name="Separador de milhares 25 3 5" xfId="9953" xr:uid="{08DA131B-0927-4FF5-80C1-641DDBE1D942}"/>
    <cellStyle name="Separador de milhares 25 4" xfId="4731" xr:uid="{638AB515-2C81-4621-A8EB-BEF72605AEBB}"/>
    <cellStyle name="Separador de milhares 25 4 2" xfId="8346" xr:uid="{73D5D2BA-3F6F-4B48-A26C-F2D20ED472BB}"/>
    <cellStyle name="Separador de milhares 25 4 2 2" xfId="15054" xr:uid="{FF55F58F-118B-400D-99D1-35796CFFD458}"/>
    <cellStyle name="Separador de milhares 25 5" xfId="3818" xr:uid="{17551CC6-8F52-4501-A452-1B5001E36E05}"/>
    <cellStyle name="Separador de milhares 25 5 2" xfId="7864" xr:uid="{5DC0D39C-FA8B-457A-9536-AF913F0A4C64}"/>
    <cellStyle name="Separador de milhares 25 5 2 2" xfId="14572" xr:uid="{1A468EF4-5FF9-4F9B-9C53-CACFCD5D39BE}"/>
    <cellStyle name="Separador de milhares 26" xfId="1785" xr:uid="{5BBE028D-083F-4CB4-B808-51EDFE21DA8B}"/>
    <cellStyle name="Separador de milhares 26 2" xfId="1786" xr:uid="{76A934C9-DA48-4A00-BBA2-13C239C0C695}"/>
    <cellStyle name="Separador de milhares 26 2 2" xfId="1787" xr:uid="{B73A4F07-7F46-4345-A0F9-8D78A0A147FE}"/>
    <cellStyle name="Separador de milhares 26 2 2 2" xfId="4737" xr:uid="{51208467-6BC3-4872-9921-476AE09AD85F}"/>
    <cellStyle name="Separador de milhares 26 2 2 2 2" xfId="8352" xr:uid="{9C5C181C-686A-44FD-BDD9-5344D25215B1}"/>
    <cellStyle name="Separador de milhares 26 2 2 2 2 2" xfId="15060" xr:uid="{30419ED6-5C31-4B22-916D-7F0BE19CA8DC}"/>
    <cellStyle name="Separador de milhares 26 2 2 2 3" xfId="11543" xr:uid="{34E8055A-9751-4A11-9665-DEB86873A45C}"/>
    <cellStyle name="Separador de milhares 26 2 2 3" xfId="3824" xr:uid="{69454897-9470-4448-9336-486DAB216D8F}"/>
    <cellStyle name="Separador de milhares 26 2 2 3 2" xfId="7870" xr:uid="{BB7B9D28-7129-411A-81A6-BCD3D2E9AF88}"/>
    <cellStyle name="Separador de milhares 26 2 2 3 2 2" xfId="14578" xr:uid="{5D61283F-D46E-4A96-BC44-64BB51C1DF68}"/>
    <cellStyle name="Separador de milhares 26 2 2 3 3" xfId="11163" xr:uid="{4659F362-7346-4363-8CB9-B4609104FCCE}"/>
    <cellStyle name="Separador de milhares 26 2 2 4" xfId="6637" xr:uid="{F5A7B01B-735C-459D-AFEC-16B24BBA7F5D}"/>
    <cellStyle name="Separador de milhares 26 2 2 4 2" xfId="13345" xr:uid="{80AD8E79-48EE-4163-8DBD-507DBCAB6296}"/>
    <cellStyle name="Separador de milhares 26 2 2 5" xfId="9954" xr:uid="{701F3FB5-9B68-4EB2-8FE8-1E9000100564}"/>
    <cellStyle name="Separador de milhares 26 2 3" xfId="4736" xr:uid="{3736C9A2-B196-404D-8546-594DF6CC2C87}"/>
    <cellStyle name="Separador de milhares 26 2 3 2" xfId="8351" xr:uid="{DBFAECE9-9D2B-4C1D-A9DA-1E8EC959E460}"/>
    <cellStyle name="Separador de milhares 26 2 3 2 2" xfId="15059" xr:uid="{27C4740F-9A0B-47DD-8E3B-B822A13F9CC7}"/>
    <cellStyle name="Separador de milhares 26 2 4" xfId="3823" xr:uid="{F9F5787A-2FA6-42E8-ACEF-920C717FB62D}"/>
    <cellStyle name="Separador de milhares 26 2 4 2" xfId="7869" xr:uid="{9EBCC30F-92FB-4853-9E6E-B4614886918A}"/>
    <cellStyle name="Separador de milhares 26 2 4 2 2" xfId="14577" xr:uid="{06C4598F-0A09-444B-A93C-3CF0D4603764}"/>
    <cellStyle name="Separador de milhares 26 3" xfId="1788" xr:uid="{822B20ED-7F59-436C-85F8-7829BB370D57}"/>
    <cellStyle name="Separador de milhares 26 3 2" xfId="4738" xr:uid="{FB24F6CD-8078-4F3D-AD32-B0BE03FEC0A1}"/>
    <cellStyle name="Separador de milhares 26 3 2 2" xfId="8353" xr:uid="{6480DBDA-5A48-486C-BA3A-F874B0B0178C}"/>
    <cellStyle name="Separador de milhares 26 3 2 2 2" xfId="15061" xr:uid="{D7D229EB-CFAC-40D3-9F1F-5493C3F45361}"/>
    <cellStyle name="Separador de milhares 26 3 2 3" xfId="11544" xr:uid="{167DC813-2146-4629-8D47-527F406357C5}"/>
    <cellStyle name="Separador de milhares 26 3 3" xfId="3825" xr:uid="{C3F90666-333D-4AB9-BE4C-2DA86BBDE9AF}"/>
    <cellStyle name="Separador de milhares 26 3 3 2" xfId="7871" xr:uid="{F323553B-0482-4A16-A6A7-439FED81574B}"/>
    <cellStyle name="Separador de milhares 26 3 3 2 2" xfId="14579" xr:uid="{F45B84AC-274B-4857-AF19-A500227C2136}"/>
    <cellStyle name="Separador de milhares 26 3 3 3" xfId="11164" xr:uid="{A55876F8-BBA3-4659-95C8-294DA17A9314}"/>
    <cellStyle name="Separador de milhares 26 3 4" xfId="6638" xr:uid="{8B857607-BA77-4C45-8A30-D0A1571B750E}"/>
    <cellStyle name="Separador de milhares 26 3 4 2" xfId="13346" xr:uid="{88EDCD85-23F7-4968-8876-B12D7AB6D126}"/>
    <cellStyle name="Separador de milhares 26 3 5" xfId="9955" xr:uid="{72819A30-2E48-4E74-9FDC-6E1CEDAFC6C9}"/>
    <cellStyle name="Separador de milhares 26 4" xfId="4735" xr:uid="{5D298342-5121-4A69-9867-30FC5C71B1CE}"/>
    <cellStyle name="Separador de milhares 26 4 2" xfId="8350" xr:uid="{924F4CAA-BDE3-497D-8A31-3C1EF3D37BBA}"/>
    <cellStyle name="Separador de milhares 26 4 2 2" xfId="15058" xr:uid="{A248F996-63EA-4DD3-B431-ED6DAE8C0FE1}"/>
    <cellStyle name="Separador de milhares 26 5" xfId="3822" xr:uid="{D2017D98-53D2-4587-9540-CD0BB3997D3E}"/>
    <cellStyle name="Separador de milhares 26 5 2" xfId="7868" xr:uid="{85A888B9-191A-4BF8-96EE-D246A93A5EA9}"/>
    <cellStyle name="Separador de milhares 26 5 2 2" xfId="14576" xr:uid="{C6FE036F-91A3-4DFC-B711-4B2F32B4A7BD}"/>
    <cellStyle name="Separador de milhares 27" xfId="1789" xr:uid="{98146BF4-11DE-4CE3-A668-D8CAB9DE3AB7}"/>
    <cellStyle name="Separador de milhares 27 2" xfId="1790" xr:uid="{02905B0B-A7C7-4095-AAAD-D5386D5BDA04}"/>
    <cellStyle name="Separador de milhares 27 2 2" xfId="4740" xr:uid="{FD068473-C2AD-4918-A912-3E761D8540E1}"/>
    <cellStyle name="Separador de milhares 27 2 2 2" xfId="8355" xr:uid="{AE562AA0-FC2C-4E3C-8C7E-541BB7AC33A6}"/>
    <cellStyle name="Separador de milhares 27 2 2 2 2" xfId="15063" xr:uid="{2ECB587C-DFDA-4C90-B6B7-63DFD6B266FF}"/>
    <cellStyle name="Separador de milhares 27 2 2 3" xfId="11545" xr:uid="{4EBCC5C3-A9E4-462D-999D-F64E33867CB7}"/>
    <cellStyle name="Separador de milhares 27 2 3" xfId="3827" xr:uid="{C8453D00-8E20-4955-B31C-B6DF5E53208A}"/>
    <cellStyle name="Separador de milhares 27 2 3 2" xfId="7873" xr:uid="{92DA75A1-474B-44A4-A45B-6C584B68A7F0}"/>
    <cellStyle name="Separador de milhares 27 2 3 2 2" xfId="14581" xr:uid="{AFFD68DD-A488-4B42-A7DA-017CFCDA01F5}"/>
    <cellStyle name="Separador de milhares 27 2 3 3" xfId="11165" xr:uid="{06A4EDD2-872A-45A3-8A3C-2473C77E919A}"/>
    <cellStyle name="Separador de milhares 27 2 4" xfId="6639" xr:uid="{9A8EC02A-4370-4FC4-9336-0D55A538FA00}"/>
    <cellStyle name="Separador de milhares 27 2 4 2" xfId="13347" xr:uid="{C8B1E55B-E23C-4D67-B77F-552B5F315F0B}"/>
    <cellStyle name="Separador de milhares 27 2 5" xfId="9956" xr:uid="{E1C4A8C5-E87F-41B3-85FD-5864EBC8562D}"/>
    <cellStyle name="Separador de milhares 27 3" xfId="4739" xr:uid="{06DF6CE8-90C4-4FB0-9C72-E8BEEB6043CD}"/>
    <cellStyle name="Separador de milhares 27 3 2" xfId="8354" xr:uid="{8F5E8135-1CCB-44F3-9A95-E7AD953C0EBA}"/>
    <cellStyle name="Separador de milhares 27 3 2 2" xfId="15062" xr:uid="{20E61D33-46CE-49F3-BC30-05D63E75495B}"/>
    <cellStyle name="Separador de milhares 27 4" xfId="3826" xr:uid="{25024F28-C56E-454B-AC23-E910FB91B850}"/>
    <cellStyle name="Separador de milhares 27 4 2" xfId="7872" xr:uid="{BDADBF34-569C-4FFB-B442-12153C99F209}"/>
    <cellStyle name="Separador de milhares 27 4 2 2" xfId="14580" xr:uid="{973250E3-97EF-4541-A1DD-C72449A7F091}"/>
    <cellStyle name="Separador de milhares 28" xfId="1791" xr:uid="{223904D6-FBF4-4395-81B4-8E50CCDF1BD2}"/>
    <cellStyle name="Separador de milhares 28 2" xfId="1792" xr:uid="{98167A0B-70FA-4631-8CEA-C765F64AF944}"/>
    <cellStyle name="Separador de milhares 28 2 2" xfId="4742" xr:uid="{519D3593-3C83-47BD-9680-D61294DA1402}"/>
    <cellStyle name="Separador de milhares 28 2 2 2" xfId="8357" xr:uid="{FBAFA5CB-6ECB-482F-8FEA-78DBB2F2FDE2}"/>
    <cellStyle name="Separador de milhares 28 2 2 2 2" xfId="15065" xr:uid="{88027D76-9EC4-40F2-B1AD-DB2B45088D66}"/>
    <cellStyle name="Separador de milhares 28 2 2 3" xfId="11546" xr:uid="{8652DBB9-8A8A-4AD0-8641-E23F4B2DF907}"/>
    <cellStyle name="Separador de milhares 28 2 3" xfId="3829" xr:uid="{9CA3A3B0-0FE6-4884-8344-3DD80913EF08}"/>
    <cellStyle name="Separador de milhares 28 2 3 2" xfId="7875" xr:uid="{91A24046-D3C1-42DC-893D-1678CB890EB4}"/>
    <cellStyle name="Separador de milhares 28 2 3 2 2" xfId="14583" xr:uid="{DF034802-7FDB-441D-B06C-A60B0CB51DAC}"/>
    <cellStyle name="Separador de milhares 28 2 3 3" xfId="11166" xr:uid="{033CF21A-4689-4477-B54E-7759C8260B59}"/>
    <cellStyle name="Separador de milhares 28 2 4" xfId="6640" xr:uid="{76678C6E-34A1-416B-B95E-FF3AEC541338}"/>
    <cellStyle name="Separador de milhares 28 2 4 2" xfId="13348" xr:uid="{C5DE65B9-23C5-4E25-AAB7-AAF9FE587095}"/>
    <cellStyle name="Separador de milhares 28 2 5" xfId="9957" xr:uid="{47E1DA86-5F23-42B0-8772-96D248100AE8}"/>
    <cellStyle name="Separador de milhares 28 3" xfId="4741" xr:uid="{F4FDA80B-42FD-4823-BE1F-0BF7E174C32A}"/>
    <cellStyle name="Separador de milhares 28 3 2" xfId="8356" xr:uid="{73E90376-85F7-4CE7-8699-AA6B36DC8EBE}"/>
    <cellStyle name="Separador de milhares 28 3 2 2" xfId="15064" xr:uid="{042FB1EE-5161-4AF1-92B9-8C486C7E8166}"/>
    <cellStyle name="Separador de milhares 28 4" xfId="3828" xr:uid="{6FCF83E4-4002-4744-9CC2-5AFE687B2C74}"/>
    <cellStyle name="Separador de milhares 28 4 2" xfId="7874" xr:uid="{3E0ECBBA-6004-491A-B7E5-658567013893}"/>
    <cellStyle name="Separador de milhares 28 4 2 2" xfId="14582" xr:uid="{417F6C04-581F-4618-9245-B2AE5781B4C8}"/>
    <cellStyle name="Separador de milhares 29" xfId="1793" xr:uid="{160984CE-A8B2-4C77-93E7-924D17F89F0B}"/>
    <cellStyle name="Separador de milhares 29 2" xfId="1794" xr:uid="{EB823D0A-7BA8-4141-8F54-183E37054FF2}"/>
    <cellStyle name="Separador de milhares 29 2 2" xfId="4744" xr:uid="{FFDB293B-5970-44FC-92C4-F44077611E49}"/>
    <cellStyle name="Separador de milhares 29 2 2 2" xfId="8359" xr:uid="{70AFB42C-CB49-435E-9A08-02CF29F90080}"/>
    <cellStyle name="Separador de milhares 29 2 2 2 2" xfId="15067" xr:uid="{F20F0FC3-8A1A-4D23-877D-86BFED6AB858}"/>
    <cellStyle name="Separador de milhares 29 2 2 3" xfId="11547" xr:uid="{6F4957DF-04E1-43E6-AFED-DD9457338275}"/>
    <cellStyle name="Separador de milhares 29 2 3" xfId="3831" xr:uid="{91306E57-2547-4CCC-B400-E10829A88113}"/>
    <cellStyle name="Separador de milhares 29 2 3 2" xfId="7877" xr:uid="{FC609BF9-B286-4EAB-AAF8-B47ED5CA7134}"/>
    <cellStyle name="Separador de milhares 29 2 3 2 2" xfId="14585" xr:uid="{B78A6644-5BF6-426A-9431-66FBB5E70EEE}"/>
    <cellStyle name="Separador de milhares 29 2 3 3" xfId="11167" xr:uid="{82EFA204-58F4-4E33-A11E-DE06F214D2B2}"/>
    <cellStyle name="Separador de milhares 29 2 4" xfId="6641" xr:uid="{2736823F-D25A-4A6D-81C5-10B163F4AD07}"/>
    <cellStyle name="Separador de milhares 29 2 4 2" xfId="13349" xr:uid="{8DBDAF22-9838-46B8-B2DC-3C8A6CDD3911}"/>
    <cellStyle name="Separador de milhares 29 2 5" xfId="9958" xr:uid="{97E4F7BC-581E-49AF-AF25-8CBB00694A65}"/>
    <cellStyle name="Separador de milhares 29 3" xfId="4743" xr:uid="{8CEA691E-54F5-4047-9BE8-10846FBD61EC}"/>
    <cellStyle name="Separador de milhares 29 3 2" xfId="8358" xr:uid="{6DD3F72C-BC38-4F2D-94F6-F569650AE750}"/>
    <cellStyle name="Separador de milhares 29 3 2 2" xfId="15066" xr:uid="{54B78DFD-0FD7-4FE5-B222-B8E359DBC00D}"/>
    <cellStyle name="Separador de milhares 29 4" xfId="3830" xr:uid="{8253986D-ECFA-445C-978F-62FCFEC3CC77}"/>
    <cellStyle name="Separador de milhares 29 4 2" xfId="7876" xr:uid="{ED78958B-2486-4E17-8877-92CB31894BC0}"/>
    <cellStyle name="Separador de milhares 29 4 2 2" xfId="14584" xr:uid="{F3D95F38-63AD-49B0-BEE6-E668604E00BE}"/>
    <cellStyle name="Separador de milhares 3" xfId="112" xr:uid="{EAF83FDB-1DF0-4EB9-8728-3019EE5EFCFE}"/>
    <cellStyle name="Separador de milhares 3 10" xfId="2657" xr:uid="{262A512D-1CF4-41D1-AE0C-F796DF54E18F}"/>
    <cellStyle name="Separador de milhares 3 10 2" xfId="5977" xr:uid="{1A4463D4-A0F9-4A58-9C12-84B4DDCC6B1E}"/>
    <cellStyle name="Separador de milhares 3 10 2 2" xfId="9357" xr:uid="{69E07E05-2C09-462E-BA21-16B2EB4BAED2}"/>
    <cellStyle name="Separador de milhares 3 10 2 2 2" xfId="16065" xr:uid="{A53CBED5-7103-471E-8968-7823C82AEA2B}"/>
    <cellStyle name="Separador de milhares 3 10 2 2 3" xfId="20494" xr:uid="{29224435-0FDA-4EBB-847A-9E50FEE9CD9D}"/>
    <cellStyle name="Separador de milhares 3 10 2 2 4" xfId="24528" xr:uid="{DA319670-F395-4447-BB0C-5AFDF1B4136B}"/>
    <cellStyle name="Separador de milhares 3 10 2 3" xfId="12685" xr:uid="{DD74344C-766C-4BD5-9C38-D94187803EF3}"/>
    <cellStyle name="Separador de milhares 3 10 2 4" xfId="18475" xr:uid="{76571839-EB30-42C8-B0BB-663E054E97B9}"/>
    <cellStyle name="Separador de milhares 3 10 2 5" xfId="22600" xr:uid="{EDBBAA43-B403-4594-81C7-403461A5FCDF}"/>
    <cellStyle name="Separador de milhares 3 10 3" xfId="7058" xr:uid="{CF4ECA42-F65F-4F82-864E-63DA1BD7B880}"/>
    <cellStyle name="Separador de milhares 3 10 3 2" xfId="13766" xr:uid="{99F65380-6046-49FE-AEE0-C1995E280497}"/>
    <cellStyle name="Separador de milhares 3 10 3 3" xfId="19105" xr:uid="{16C23A50-C37A-482F-9678-C134BA07765F}"/>
    <cellStyle name="Separador de milhares 3 10 3 4" xfId="23205" xr:uid="{4738C3F0-F5C2-4D96-A202-15BEAE497BAD}"/>
    <cellStyle name="Separador de milhares 3 10 4" xfId="10475" xr:uid="{4552586C-3F52-4A9E-95CC-2AC60E4DF567}"/>
    <cellStyle name="Separador de milhares 3 10 5" xfId="16974" xr:uid="{9C0B6489-85F5-4C37-B0B1-FF6DE92728ED}"/>
    <cellStyle name="Separador de milhares 3 10 6" xfId="21278" xr:uid="{01E50B42-C5B8-458F-8B41-FE59609CF5B0}"/>
    <cellStyle name="Separador de milhares 3 11" xfId="5976" xr:uid="{F43600A4-BDDF-4113-9F74-4510C77FA8DA}"/>
    <cellStyle name="Separador de milhares 3 11 2" xfId="9356" xr:uid="{0D924395-4E97-4E50-B180-DC17F3ACA334}"/>
    <cellStyle name="Separador de milhares 3 11 2 2" xfId="16064" xr:uid="{FF47F908-ADAB-4BC1-8134-A2C3C7F2450C}"/>
    <cellStyle name="Separador de milhares 3 11 2 3" xfId="20493" xr:uid="{82BB69E7-FF89-4B88-AD54-54AF09484C1C}"/>
    <cellStyle name="Separador de milhares 3 11 2 4" xfId="24527" xr:uid="{614F2720-BADE-478F-AF67-3095D786D8CF}"/>
    <cellStyle name="Separador de milhares 3 11 3" xfId="12684" xr:uid="{0BF5F7DD-4212-4887-BF35-95BC53E2F250}"/>
    <cellStyle name="Separador de milhares 3 11 4" xfId="18474" xr:uid="{DC7B1C7A-C0EE-4613-8F22-F30DFF2C03FE}"/>
    <cellStyle name="Separador de milhares 3 11 5" xfId="22599" xr:uid="{AB513D66-3BD8-4796-B6F2-B8CC9DE64078}"/>
    <cellStyle name="Separador de milhares 3 12" xfId="6281" xr:uid="{675ED40C-5334-42E8-B69D-A08F39B9BEBD}"/>
    <cellStyle name="Separador de milhares 3 12 2" xfId="12989" xr:uid="{DD6F05DA-BD36-46BE-9EBF-0B4FCA2B71A5}"/>
    <cellStyle name="Separador de milhares 3 12 3" xfId="18623" xr:uid="{2B0419A7-5CB2-45A7-8062-4E28D1BD0983}"/>
    <cellStyle name="Separador de milhares 3 12 4" xfId="22743" xr:uid="{6686FC1C-4A3F-4E58-9CD7-733CC6DB608E}"/>
    <cellStyle name="Separador de milhares 3 13" xfId="9519" xr:uid="{04A351E8-076F-48AF-87ED-9AE071E79B1D}"/>
    <cellStyle name="Separador de milhares 3 14" xfId="16219" xr:uid="{1792677D-BF9C-4975-921E-4A71A1E11BCF}"/>
    <cellStyle name="Separador de milhares 3 15" xfId="20815" xr:uid="{A07F5751-D745-4ED9-BDE4-9B1C4D953A7A}"/>
    <cellStyle name="Separador de milhares 3 2" xfId="161" xr:uid="{0A2B792F-9EB5-4FA4-9977-EFC5A4476DB1}"/>
    <cellStyle name="Separador de milhares 3 2 2" xfId="1795" xr:uid="{B39D894D-1539-4EEB-94CA-912DD5EE905A}"/>
    <cellStyle name="Separador de milhares 3 2 2 2" xfId="2507" xr:uid="{CD76076C-225E-45F6-AFEF-40F4FE4E88AC}"/>
    <cellStyle name="Separador de milhares 3 2 2 2 2" xfId="6991" xr:uid="{B054ED62-9CE3-4A2C-94A8-A839BCE612C7}"/>
    <cellStyle name="Separador de milhares 3 2 2 2 2 2" xfId="13699" xr:uid="{8F401F05-A2DC-4E64-AA3A-9785AFBED1EC}"/>
    <cellStyle name="Separador de milhares 3 2 2 2 3" xfId="10397" xr:uid="{B19C75CB-92B1-4A33-86D6-50D68FFE68BC}"/>
    <cellStyle name="Separador de milhares 3 2 2 3" xfId="2811" xr:uid="{FD7B260D-F6BC-4AFE-A5D0-997372A3EB3D}"/>
    <cellStyle name="Separador de milhares 3 2 2 3 2" xfId="5978" xr:uid="{DBFFE896-BB6E-473E-97EF-C67FA9AC2BD7}"/>
    <cellStyle name="Separador de milhares 3 2 2 3 2 2" xfId="9358" xr:uid="{BDACB561-BB73-425E-B6F3-A6C41288451F}"/>
    <cellStyle name="Separador de milhares 3 2 2 3 2 2 2" xfId="16066" xr:uid="{420FECD4-2EF0-4A88-AAA7-3D8CADF5013B}"/>
    <cellStyle name="Separador de milhares 3 2 2 3 2 2 3" xfId="20495" xr:uid="{630B29B8-DF4D-4269-80CC-731A06DE2AB6}"/>
    <cellStyle name="Separador de milhares 3 2 2 3 2 2 4" xfId="24529" xr:uid="{BD2AB17B-2533-4E98-A390-AE2FE1721AE4}"/>
    <cellStyle name="Separador de milhares 3 2 2 3 2 3" xfId="12686" xr:uid="{196A7B43-1F6C-4483-9218-57A9B24EC0AF}"/>
    <cellStyle name="Separador de milhares 3 2 2 3 2 4" xfId="18476" xr:uid="{1409CD4A-DAE9-4B91-8283-4A05AE790C32}"/>
    <cellStyle name="Separador de milhares 3 2 2 3 2 5" xfId="22601" xr:uid="{E489A49A-A605-40A8-ACF4-698E4AF3797E}"/>
    <cellStyle name="Separador de milhares 3 2 2 3 3" xfId="7209" xr:uid="{E45CD784-64B6-42F4-925F-26FE31426D22}"/>
    <cellStyle name="Separador de milhares 3 2 2 3 3 2" xfId="13917" xr:uid="{70DCFAEB-99C5-411D-A9D9-5EB5E501CC56}"/>
    <cellStyle name="Separador de milhares 3 2 2 3 3 3" xfId="19256" xr:uid="{A20EDFAE-F971-4DD4-97B9-C3AB73725BC6}"/>
    <cellStyle name="Separador de milhares 3 2 2 3 3 4" xfId="23356" xr:uid="{1C2F71FF-F952-48C2-A7EC-53D85C92BA85}"/>
    <cellStyle name="Separador de milhares 3 2 2 3 4" xfId="10627" xr:uid="{C829EB4C-1B77-40D2-9A5F-D7D10576AE73}"/>
    <cellStyle name="Separador de milhares 3 2 2 3 5" xfId="17125" xr:uid="{63290DF8-63B5-4882-BDF5-03E7C10063DB}"/>
    <cellStyle name="Separador de milhares 3 2 2 3 6" xfId="21429" xr:uid="{09665772-AF19-414F-94AE-2CDDD3970F71}"/>
    <cellStyle name="Separador de milhares 3 2 2 4" xfId="6642" xr:uid="{FD22007D-B30F-45CA-AD32-46A2773719D3}"/>
    <cellStyle name="Separador de milhares 3 2 2 4 2" xfId="13350" xr:uid="{73A2876E-4CFF-42F8-AAC2-8DC090AEA59D}"/>
    <cellStyle name="Separador de milhares 3 2 2 5" xfId="9959" xr:uid="{9AD8CE4B-1D54-4110-90FD-937628954D5D}"/>
    <cellStyle name="Separador de milhares 3 2 3" xfId="2508" xr:uid="{1CA8ACE1-FBB9-423F-81D7-831B72A1E4C4}"/>
    <cellStyle name="Separador de milhares 3 2 3 2" xfId="4136" xr:uid="{CD88C50E-CE6E-471E-AA7B-D1893910B091}"/>
    <cellStyle name="Separador de milhares 3 2 3 3" xfId="3207" xr:uid="{7BCBC8EC-5052-4010-AF76-C7C3C9B4FB36}"/>
    <cellStyle name="Separador de milhares 3 2 4" xfId="4131" xr:uid="{26E2538D-F1C2-4BA8-9B53-4719306613E1}"/>
    <cellStyle name="Separador de milhares 3 2 5" xfId="3202" xr:uid="{E0ABC1DB-781A-418F-9A50-2147C2C11BFE}"/>
    <cellStyle name="Separador de milhares 3 3" xfId="113" xr:uid="{04575186-9C6A-4944-BC51-8490C0EB30B7}"/>
    <cellStyle name="Separador de milhares 3 3 2" xfId="1796" xr:uid="{91D7F815-4A73-48A3-B7F7-89E52B19BC44}"/>
    <cellStyle name="Separador de milhares 3 3 2 2" xfId="4745" xr:uid="{58F839D9-7CA1-4812-AEFD-77206CD8FD69}"/>
    <cellStyle name="Separador de milhares 3 3 2 2 2" xfId="8360" xr:uid="{D2A7E3BE-7D34-4D8B-9EEF-FE46BC452F26}"/>
    <cellStyle name="Separador de milhares 3 3 2 2 2 2" xfId="15068" xr:uid="{0FBC6839-272D-4B75-AC30-29F162D62334}"/>
    <cellStyle name="Separador de milhares 3 3 2 2 3" xfId="11548" xr:uid="{A72F95EF-69E9-4CF3-A775-1DE516B9D23E}"/>
    <cellStyle name="Separador de milhares 3 3 2 3" xfId="3832" xr:uid="{21D78605-B1D2-475A-9166-9C1B4C6B51E0}"/>
    <cellStyle name="Separador de milhares 3 3 2 3 2" xfId="7878" xr:uid="{7EFA8221-558A-4807-8817-8CCBAB496F54}"/>
    <cellStyle name="Separador de milhares 3 3 2 3 2 2" xfId="14586" xr:uid="{0719C709-B352-4771-991A-49262299FCED}"/>
    <cellStyle name="Separador de milhares 3 3 2 3 3" xfId="11168" xr:uid="{E1543480-403D-46C4-B844-DFCBDB6929BA}"/>
    <cellStyle name="Separador de milhares 3 3 2 4" xfId="6643" xr:uid="{E0F4BAE7-CC71-4C07-BC3E-C261EC930741}"/>
    <cellStyle name="Separador de milhares 3 3 2 4 2" xfId="13351" xr:uid="{FBD75408-D317-4F52-9695-53D8CEA6E123}"/>
    <cellStyle name="Separador de milhares 3 3 2 5" xfId="9960" xr:uid="{FBEAC69F-2398-4AD8-B3A5-84053988401C}"/>
    <cellStyle name="Separador de milhares 3 3 3" xfId="3176" xr:uid="{68AF7C43-6B2A-44AE-8B5A-50F1FE03CDA3}"/>
    <cellStyle name="Separador de milhares 3 3 3 2" xfId="7562" xr:uid="{DDE7160E-B866-46BD-BA94-90F43AC53C51}"/>
    <cellStyle name="Separador de milhares 3 3 3 2 2" xfId="14270" xr:uid="{892D6369-B148-48EF-8B13-C3D4B73DEB80}"/>
    <cellStyle name="Separador de milhares 3 4" xfId="263" xr:uid="{B5989B86-509B-4B2E-A47C-658B5E862EAF}"/>
    <cellStyle name="Separador de milhares 3 4 2" xfId="2509" xr:uid="{0DBF792F-C905-46A0-B64B-8A30DCED4234}"/>
    <cellStyle name="Separador de milhares 3 4 2 2" xfId="2812" xr:uid="{D5E152AA-0901-4A3D-B9B9-49DB045BD8EF}"/>
    <cellStyle name="Separador de milhares 3 4 2 2 2" xfId="5981" xr:uid="{6E7BEB9B-9384-4E1A-9AC8-16F0752B7CFA}"/>
    <cellStyle name="Separador de milhares 3 4 2 2 2 2" xfId="9361" xr:uid="{B83D5B21-849D-4B39-93AA-06E294A027C5}"/>
    <cellStyle name="Separador de milhares 3 4 2 2 2 2 2" xfId="16069" xr:uid="{9785CD1B-01C7-49EE-999E-FD42F036CE1A}"/>
    <cellStyle name="Separador de milhares 3 4 2 2 2 2 3" xfId="20498" xr:uid="{73D9CE38-F19D-4015-AC07-79C254E58B40}"/>
    <cellStyle name="Separador de milhares 3 4 2 2 2 2 4" xfId="24532" xr:uid="{92A91DA8-6D3F-499F-A8DF-68ABEC9962E2}"/>
    <cellStyle name="Separador de milhares 3 4 2 2 2 3" xfId="12689" xr:uid="{65A3BE54-6F73-4D40-8EE4-A7EEF41A1B96}"/>
    <cellStyle name="Separador de milhares 3 4 2 2 2 4" xfId="18479" xr:uid="{16FFF737-CCCE-45C2-8F7F-3E98B66485BA}"/>
    <cellStyle name="Separador de milhares 3 4 2 2 2 5" xfId="22604" xr:uid="{AA39A5FB-AA75-42BE-B67E-B145967E817D}"/>
    <cellStyle name="Separador de milhares 3 4 2 2 3" xfId="7210" xr:uid="{F679B599-78DD-40CC-8E72-BC7FBB713A72}"/>
    <cellStyle name="Separador de milhares 3 4 2 2 3 2" xfId="13918" xr:uid="{93BDBE7F-BE17-4A3E-A4E8-2E906D5785F8}"/>
    <cellStyle name="Separador de milhares 3 4 2 2 3 3" xfId="19257" xr:uid="{330B9605-0343-432F-B6D2-C233E0CDAB01}"/>
    <cellStyle name="Separador de milhares 3 4 2 2 3 4" xfId="23357" xr:uid="{392697B5-C6CE-49CF-A017-1D2B64E29701}"/>
    <cellStyle name="Separador de milhares 3 4 2 2 4" xfId="10628" xr:uid="{D1232EDD-0423-4CA6-B85C-FDAA76905B66}"/>
    <cellStyle name="Separador de milhares 3 4 2 2 5" xfId="17126" xr:uid="{C47071D5-3D6F-421F-9E8A-3AD4B8760610}"/>
    <cellStyle name="Separador de milhares 3 4 2 2 6" xfId="21430" xr:uid="{AF092D20-EC47-4A34-A064-A09B074BA424}"/>
    <cellStyle name="Separador de milhares 3 4 2 3" xfId="5980" xr:uid="{CCFAE354-AF26-4E94-BB30-1430302BEE70}"/>
    <cellStyle name="Separador de milhares 3 4 2 3 2" xfId="9360" xr:uid="{4B441EB4-1B71-461F-9601-9C83C2412BFD}"/>
    <cellStyle name="Separador de milhares 3 4 2 3 2 2" xfId="16068" xr:uid="{AA38838D-B759-4BDA-86A7-54808DDD4A5E}"/>
    <cellStyle name="Separador de milhares 3 4 2 3 2 3" xfId="20497" xr:uid="{D2B52D2F-7C61-4005-858E-D8552C251DFF}"/>
    <cellStyle name="Separador de milhares 3 4 2 3 2 4" xfId="24531" xr:uid="{52662CB9-DB56-40EB-A204-3D93254D19F6}"/>
    <cellStyle name="Separador de milhares 3 4 2 3 3" xfId="12688" xr:uid="{759CC957-F228-48DF-98C2-04EB4F84B922}"/>
    <cellStyle name="Separador de milhares 3 4 2 3 4" xfId="18478" xr:uid="{293620BD-7109-4043-ABDA-1710A3630AD8}"/>
    <cellStyle name="Separador de milhares 3 4 2 3 5" xfId="22603" xr:uid="{C38D1396-59B3-45C0-9EDE-D38990F7DC9D}"/>
    <cellStyle name="Separador de milhares 3 4 2 4" xfId="6992" xr:uid="{A54DDD21-237E-4B01-B7D7-86C535EAE45E}"/>
    <cellStyle name="Separador de milhares 3 4 2 4 2" xfId="13700" xr:uid="{44B06E76-6D96-44E7-BCD0-76224B6E6485}"/>
    <cellStyle name="Separador de milhares 3 4 2 4 3" xfId="19050" xr:uid="{35DBCF20-C149-4457-80DF-03E934292378}"/>
    <cellStyle name="Separador de milhares 3 4 2 4 4" xfId="23151" xr:uid="{685851B9-13C1-42BA-B07F-11B6376D95F0}"/>
    <cellStyle name="Separador de milhares 3 4 2 5" xfId="10398" xr:uid="{5F478C8E-96BC-4EF1-A7BB-B248CA437BDD}"/>
    <cellStyle name="Separador de milhares 3 4 2 6" xfId="16918" xr:uid="{37698435-0104-4359-9B8A-0E4E05DDC558}"/>
    <cellStyle name="Separador de milhares 3 4 2 7" xfId="21224" xr:uid="{2DB56D31-51C2-430F-97D6-4DF584374A14}"/>
    <cellStyle name="Separador de milhares 3 4 3" xfId="2510" xr:uid="{46826B87-52DC-430A-867E-2152516B0F0A}"/>
    <cellStyle name="Separador de milhares 3 4 3 2" xfId="3017" xr:uid="{F205452F-59C8-440F-A79F-182FA4896795}"/>
    <cellStyle name="Separador de milhares 3 4 3 2 2" xfId="5983" xr:uid="{C72D3C61-37B0-4499-80E7-9387533A2D80}"/>
    <cellStyle name="Separador de milhares 3 4 3 2 2 2" xfId="9363" xr:uid="{70703A8E-0FF6-4F5A-91A0-22FE307E4FCA}"/>
    <cellStyle name="Separador de milhares 3 4 3 2 2 2 2" xfId="16071" xr:uid="{C0CC6B7E-AFED-4B9E-B2F3-FE1F3E786B62}"/>
    <cellStyle name="Separador de milhares 3 4 3 2 2 2 3" xfId="20500" xr:uid="{A2BA2BA0-191D-4647-A478-C43DD490577A}"/>
    <cellStyle name="Separador de milhares 3 4 3 2 2 2 4" xfId="24534" xr:uid="{CB004E20-1B57-403D-BF74-4D955802D1B2}"/>
    <cellStyle name="Separador de milhares 3 4 3 2 2 3" xfId="12691" xr:uid="{3EABD0B0-330B-4BC6-ACC5-CDFDDBDC53F9}"/>
    <cellStyle name="Separador de milhares 3 4 3 2 2 4" xfId="18481" xr:uid="{089902BA-857B-4D62-AC41-0DBDF9702C83}"/>
    <cellStyle name="Separador de milhares 3 4 3 2 2 5" xfId="22606" xr:uid="{24205BFB-066A-4067-9061-220EF685FB1B}"/>
    <cellStyle name="Separador de milhares 3 4 3 2 3" xfId="7414" xr:uid="{04141BEA-F398-43D5-9498-4DD6C36C1894}"/>
    <cellStyle name="Separador de milhares 3 4 3 2 3 2" xfId="14122" xr:uid="{F6DF9F5E-7D4D-4EA8-8CC7-685A98B54CA2}"/>
    <cellStyle name="Separador de milhares 3 4 3 2 3 3" xfId="19460" xr:uid="{D37E3EF0-CA84-4321-8926-6C9D662D6AFF}"/>
    <cellStyle name="Separador de milhares 3 4 3 2 3 4" xfId="23560" xr:uid="{A8AC7AF3-87C3-4D0C-AAF4-BF60CDB1B639}"/>
    <cellStyle name="Separador de milhares 3 4 3 2 4" xfId="10831" xr:uid="{CB2030DD-C94F-4106-BEA2-A87EE505D5A1}"/>
    <cellStyle name="Separador de milhares 3 4 3 2 5" xfId="17329" xr:uid="{C3B8EC43-C06F-4BF9-A469-E5A296D1E903}"/>
    <cellStyle name="Separador de milhares 3 4 3 2 6" xfId="21633" xr:uid="{6DEC0F9B-372C-4B88-BA53-292B7B13C81D}"/>
    <cellStyle name="Separador de milhares 3 4 3 3" xfId="5982" xr:uid="{2425B9C4-A7C7-477D-A07B-D1D1893CC137}"/>
    <cellStyle name="Separador de milhares 3 4 3 3 2" xfId="9362" xr:uid="{15FA2B91-38E0-4582-8B9A-4469A6C72529}"/>
    <cellStyle name="Separador de milhares 3 4 3 3 2 2" xfId="16070" xr:uid="{445F466E-4564-4173-89CD-2C2C62A74F78}"/>
    <cellStyle name="Separador de milhares 3 4 3 3 2 3" xfId="20499" xr:uid="{F2ECE402-F0D1-475C-85A5-07DD2D233EA5}"/>
    <cellStyle name="Separador de milhares 3 4 3 3 2 4" xfId="24533" xr:uid="{7E1F9C1F-C508-48DF-834F-C82CD95DFDC5}"/>
    <cellStyle name="Separador de milhares 3 4 3 3 3" xfId="12690" xr:uid="{798AA387-EAF4-4CCF-A24F-7AD455B18D0E}"/>
    <cellStyle name="Separador de milhares 3 4 3 3 4" xfId="18480" xr:uid="{185E4DD0-5BED-40B6-8C80-33FD07BFB7B1}"/>
    <cellStyle name="Separador de milhares 3 4 3 3 5" xfId="22605" xr:uid="{849DA52E-1421-499D-B723-65C629630248}"/>
    <cellStyle name="Separador de milhares 3 4 3 4" xfId="6993" xr:uid="{206D7BE1-0C76-4E03-BBAF-2DE0971278B0}"/>
    <cellStyle name="Separador de milhares 3 4 3 4 2" xfId="13701" xr:uid="{131F26D4-DB86-485A-B094-DD064B651AC4}"/>
    <cellStyle name="Separador de milhares 3 4 3 4 3" xfId="19051" xr:uid="{60C4E6D3-D0B1-49B5-9D97-0465C0107457}"/>
    <cellStyle name="Separador de milhares 3 4 3 4 4" xfId="23152" xr:uid="{A3BE129C-597F-410E-A9AF-9CA721FAC6F4}"/>
    <cellStyle name="Separador de milhares 3 4 3 5" xfId="10399" xr:uid="{7E72DE06-C32C-44DD-BB6C-CD8B0DA2DFF3}"/>
    <cellStyle name="Separador de milhares 3 4 3 6" xfId="16919" xr:uid="{D5AA78D9-9E33-40D0-82ED-7FCDF34BE11F}"/>
    <cellStyle name="Separador de milhares 3 4 3 7" xfId="21225" xr:uid="{1B871E1A-8BB4-4878-8E12-EBF516C973A3}"/>
    <cellStyle name="Separador de milhares 3 4 4" xfId="2707" xr:uid="{D287A4E7-9A61-4295-B9DA-F69AF35D223B}"/>
    <cellStyle name="Separador de milhares 3 4 4 2" xfId="5984" xr:uid="{321E8245-21B0-4DC0-A83D-C70DDB7580A6}"/>
    <cellStyle name="Separador de milhares 3 4 4 2 2" xfId="9364" xr:uid="{176A6572-157D-4572-A026-EF755B142609}"/>
    <cellStyle name="Separador de milhares 3 4 4 2 2 2" xfId="16072" xr:uid="{DD93CDDE-8DF5-4246-90C8-303D3F9EAB81}"/>
    <cellStyle name="Separador de milhares 3 4 4 2 2 3" xfId="20501" xr:uid="{B48FB219-DB4F-4736-8AED-486664C1F3ED}"/>
    <cellStyle name="Separador de milhares 3 4 4 2 2 4" xfId="24535" xr:uid="{67416F6E-2561-4394-B467-981761EACF76}"/>
    <cellStyle name="Separador de milhares 3 4 4 2 3" xfId="12692" xr:uid="{BF008FB6-58BF-4370-ABFD-F90C5FB04199}"/>
    <cellStyle name="Separador de milhares 3 4 4 2 4" xfId="18482" xr:uid="{9655712B-296A-4E22-A709-9A346A921EC6}"/>
    <cellStyle name="Separador de milhares 3 4 4 2 5" xfId="22607" xr:uid="{41E2D3C8-B5C6-4054-8CF3-B3EF4E1B4F24}"/>
    <cellStyle name="Separador de milhares 3 4 4 3" xfId="7106" xr:uid="{35D56D26-A861-408D-BF2A-A499C88FA38D}"/>
    <cellStyle name="Separador de milhares 3 4 4 3 2" xfId="13814" xr:uid="{9C4499EA-43F8-4903-84AD-AA42CF9AFCB7}"/>
    <cellStyle name="Separador de milhares 3 4 4 3 3" xfId="19153" xr:uid="{8CCBAF90-621C-47C3-89FF-E6123B6142FB}"/>
    <cellStyle name="Separador de milhares 3 4 4 3 4" xfId="23253" xr:uid="{48D021C4-97ED-40C2-89A7-6E3DB59B36E6}"/>
    <cellStyle name="Separador de milhares 3 4 4 4" xfId="10524" xr:uid="{E7A241C3-D2ED-4AA8-BBD4-BD04BA3DA539}"/>
    <cellStyle name="Separador de milhares 3 4 4 5" xfId="17022" xr:uid="{F80E8891-318A-41E7-8EA8-1B0780BE696F}"/>
    <cellStyle name="Separador de milhares 3 4 4 6" xfId="21326" xr:uid="{25861D95-C460-4303-B2FC-BDCB0580FAD7}"/>
    <cellStyle name="Separador de milhares 3 4 5" xfId="5979" xr:uid="{A8831585-8654-4F1F-A27B-B807E8768222}"/>
    <cellStyle name="Separador de milhares 3 4 5 2" xfId="9359" xr:uid="{A1F90B66-0831-46D9-9675-9FEE70ADE6B4}"/>
    <cellStyle name="Separador de milhares 3 4 5 2 2" xfId="16067" xr:uid="{CC1CDFCB-0FCA-451F-85E9-B3C179A603CB}"/>
    <cellStyle name="Separador de milhares 3 4 5 2 3" xfId="20496" xr:uid="{722D7D11-2B06-4FF2-9711-126D29057443}"/>
    <cellStyle name="Separador de milhares 3 4 5 2 4" xfId="24530" xr:uid="{32A4E062-52DC-4AA5-9E22-8F85EE5B07BD}"/>
    <cellStyle name="Separador de milhares 3 4 5 3" xfId="12687" xr:uid="{AABFC9D0-2C9F-4D42-9D71-5802B2C2C50C}"/>
    <cellStyle name="Separador de milhares 3 4 5 4" xfId="18477" xr:uid="{03532141-F70D-40EC-B15A-3DE8141D75F3}"/>
    <cellStyle name="Separador de milhares 3 4 5 5" xfId="22602" xr:uid="{4940F9DE-6D64-44E3-AE0B-9B0878306FFC}"/>
    <cellStyle name="Separador de milhares 3 4 6" xfId="6384" xr:uid="{9549882D-DFD2-4A99-AA97-D82B88B68661}"/>
    <cellStyle name="Separador de milhares 3 4 6 2" xfId="13092" xr:uid="{2E444B39-953B-4211-B241-62246960BCAD}"/>
    <cellStyle name="Separador de milhares 3 4 6 3" xfId="18719" xr:uid="{E5ED9E89-3EAF-49D9-B2EC-C675C87B2270}"/>
    <cellStyle name="Separador de milhares 3 4 6 4" xfId="22839" xr:uid="{DEED26D2-890A-46FC-8050-3876F897EC07}"/>
    <cellStyle name="Separador de milhares 3 4 7" xfId="9622" xr:uid="{39DEF381-A99A-4C3F-8234-C036F32290EE}"/>
    <cellStyle name="Separador de milhares 3 4 8" xfId="16315" xr:uid="{FDEF8103-3F1C-4964-A7FE-E62CF3EE0FEA}"/>
    <cellStyle name="Separador de milhares 3 4 9" xfId="20912" xr:uid="{19DCEB5A-65F3-4160-A5F4-D652D18C9210}"/>
    <cellStyle name="Separador de milhares 3 5" xfId="2511" xr:uid="{A6AC4CCB-9039-4E2A-A396-FFEB18723513}"/>
    <cellStyle name="Separador de milhares 3 5 2" xfId="2813" xr:uid="{166DB686-A92A-4832-8EE8-A9DA7DA3D80E}"/>
    <cellStyle name="Separador de milhares 3 5 2 2" xfId="5986" xr:uid="{E8D912C2-8D45-4EEF-B896-E7BB076E2C39}"/>
    <cellStyle name="Separador de milhares 3 5 2 2 2" xfId="9366" xr:uid="{A37E07E1-019C-4E54-BC83-1BD067A17092}"/>
    <cellStyle name="Separador de milhares 3 5 2 2 2 2" xfId="16074" xr:uid="{5EA3092D-BAD2-44EA-8302-D131AA92D99C}"/>
    <cellStyle name="Separador de milhares 3 5 2 2 2 3" xfId="20503" xr:uid="{B467CD99-11BB-4F25-ACFC-19C7030B2AD4}"/>
    <cellStyle name="Separador de milhares 3 5 2 2 2 4" xfId="24537" xr:uid="{F7E6DB59-F95D-463E-90F2-5310D71024C7}"/>
    <cellStyle name="Separador de milhares 3 5 2 2 3" xfId="12694" xr:uid="{6DB66950-3110-4950-864C-EE6D2D851482}"/>
    <cellStyle name="Separador de milhares 3 5 2 2 4" xfId="18484" xr:uid="{1E4946E2-FDF4-4206-955B-C5FE16F10F65}"/>
    <cellStyle name="Separador de milhares 3 5 2 2 5" xfId="22609" xr:uid="{BEE271EB-D9AF-44F1-90D9-C684D3601432}"/>
    <cellStyle name="Separador de milhares 3 5 2 3" xfId="7211" xr:uid="{C5BC6B46-843A-46AF-9BCF-6936CECEBAE7}"/>
    <cellStyle name="Separador de milhares 3 5 2 3 2" xfId="13919" xr:uid="{1273AB7A-F688-4A10-9CAE-9B1C5363F279}"/>
    <cellStyle name="Separador de milhares 3 5 2 3 3" xfId="19258" xr:uid="{96B6BAE1-0117-4503-A2E7-7246BF2FFF6A}"/>
    <cellStyle name="Separador de milhares 3 5 2 3 4" xfId="23358" xr:uid="{B31D4486-8CDF-4844-91D3-D27314F70011}"/>
    <cellStyle name="Separador de milhares 3 5 2 4" xfId="10629" xr:uid="{B0DB22B0-B335-49D5-B172-5C726E5798C1}"/>
    <cellStyle name="Separador de milhares 3 5 2 5" xfId="17127" xr:uid="{7147A6D7-5CE9-481F-BDE3-C71BDF826396}"/>
    <cellStyle name="Separador de milhares 3 5 2 6" xfId="21431" xr:uid="{3B7380AF-B761-4982-8560-64A0DBE4799E}"/>
    <cellStyle name="Separador de milhares 3 5 3" xfId="5985" xr:uid="{C3F82802-5BA9-4DD1-AE77-532D3FF97BD4}"/>
    <cellStyle name="Separador de milhares 3 5 3 2" xfId="9365" xr:uid="{B9CC8AB0-04E3-484D-A77D-AC92F6D00FD1}"/>
    <cellStyle name="Separador de milhares 3 5 3 2 2" xfId="16073" xr:uid="{611DCF5E-105C-4D06-B982-CDD645CA328E}"/>
    <cellStyle name="Separador de milhares 3 5 3 2 3" xfId="20502" xr:uid="{BFCEDDF3-37DF-417F-A7E2-04965103F143}"/>
    <cellStyle name="Separador de milhares 3 5 3 2 4" xfId="24536" xr:uid="{D0079C02-EA0B-49B4-A763-A2D65790F140}"/>
    <cellStyle name="Separador de milhares 3 5 3 3" xfId="12693" xr:uid="{20AE164B-1AC2-4658-BE15-9BFC69687204}"/>
    <cellStyle name="Separador de milhares 3 5 3 4" xfId="18483" xr:uid="{2ECF2A9F-6AEE-490C-927D-BC7A1B2264F4}"/>
    <cellStyle name="Separador de milhares 3 5 3 5" xfId="22608" xr:uid="{9FAF5B73-C69B-4465-9DEB-20C9AD582AAD}"/>
    <cellStyle name="Separador de milhares 3 5 4" xfId="6994" xr:uid="{CF930F56-FE55-40C9-901E-27785D7B1F1A}"/>
    <cellStyle name="Separador de milhares 3 5 4 2" xfId="13702" xr:uid="{52F08F32-BC3B-47A7-8CCE-03834A701637}"/>
    <cellStyle name="Separador de milhares 3 5 4 3" xfId="19052" xr:uid="{1433F2D1-9C5F-4B11-8804-363D68711CA1}"/>
    <cellStyle name="Separador de milhares 3 5 4 4" xfId="23153" xr:uid="{CAF42C78-B2E8-4E85-BDC0-FA9D1C70DCC5}"/>
    <cellStyle name="Separador de milhares 3 5 5" xfId="10400" xr:uid="{69481CAA-C6FC-4D3C-A0F6-21DF403361EB}"/>
    <cellStyle name="Separador de milhares 3 5 6" xfId="16920" xr:uid="{11C7DEEC-65AD-4710-BB1F-0D5B037DBCAA}"/>
    <cellStyle name="Separador de milhares 3 5 7" xfId="21226" xr:uid="{C24A6FD9-F6F9-44A9-A933-59D689159FA5}"/>
    <cellStyle name="Separador de milhares 3 6" xfId="2512" xr:uid="{6E1880B6-46D5-4A60-8F2A-D2A3255C6223}"/>
    <cellStyle name="Separador de milhares 3 6 2" xfId="2814" xr:uid="{BF2440F4-3581-4BAA-98AA-38BF0BA645B6}"/>
    <cellStyle name="Separador de milhares 3 6 2 2" xfId="5988" xr:uid="{88F525F3-11F9-443C-9996-8A222A2162CF}"/>
    <cellStyle name="Separador de milhares 3 6 2 2 2" xfId="9368" xr:uid="{74666F90-D5B1-40DF-8BB3-5B2C55F00836}"/>
    <cellStyle name="Separador de milhares 3 6 2 2 2 2" xfId="16076" xr:uid="{9A61E23B-1DB4-4C03-AB25-CA74F82AEC0D}"/>
    <cellStyle name="Separador de milhares 3 6 2 2 2 3" xfId="20505" xr:uid="{59C739FF-685F-4BDE-B970-AE4F388FBE08}"/>
    <cellStyle name="Separador de milhares 3 6 2 2 2 4" xfId="24539" xr:uid="{312E21B5-5BE0-477D-91F0-FFA4C87066E4}"/>
    <cellStyle name="Separador de milhares 3 6 2 2 3" xfId="12696" xr:uid="{DC79F89A-5A8D-4D8E-A0A8-C3F6A97C0809}"/>
    <cellStyle name="Separador de milhares 3 6 2 2 4" xfId="18486" xr:uid="{2B1FF690-E3A8-4DC3-A737-3453C1391BD4}"/>
    <cellStyle name="Separador de milhares 3 6 2 2 5" xfId="22611" xr:uid="{9429ECED-DF2A-4917-AE82-A8AE51149BBD}"/>
    <cellStyle name="Separador de milhares 3 6 2 3" xfId="7212" xr:uid="{509B5277-335A-4DB2-91E9-9840491C3DC1}"/>
    <cellStyle name="Separador de milhares 3 6 2 3 2" xfId="13920" xr:uid="{7B202E1A-6E61-4696-B3FF-290992674CD0}"/>
    <cellStyle name="Separador de milhares 3 6 2 3 3" xfId="19259" xr:uid="{D13C2725-2029-4541-9487-5AD64CFE22E2}"/>
    <cellStyle name="Separador de milhares 3 6 2 3 4" xfId="23359" xr:uid="{25556B7B-055A-4DCC-9C32-4DE1034FE962}"/>
    <cellStyle name="Separador de milhares 3 6 2 4" xfId="10630" xr:uid="{125398B6-AF5E-458C-970F-1C833EF6B8B2}"/>
    <cellStyle name="Separador de milhares 3 6 2 5" xfId="17128" xr:uid="{CBA7FDF7-77C1-4C7A-A7C1-49290E87BA64}"/>
    <cellStyle name="Separador de milhares 3 6 2 6" xfId="21432" xr:uid="{DB049F00-B57A-4AC7-BB03-D1F92A608856}"/>
    <cellStyle name="Separador de milhares 3 6 3" xfId="5987" xr:uid="{EFBC240B-6E19-46C5-9DD0-F0E09F88363D}"/>
    <cellStyle name="Separador de milhares 3 6 3 2" xfId="9367" xr:uid="{9DD7416E-F400-40A8-BCA8-ABD552BB9B72}"/>
    <cellStyle name="Separador de milhares 3 6 3 2 2" xfId="16075" xr:uid="{01610F05-CD87-4510-B9E8-C04A4BA1D8A8}"/>
    <cellStyle name="Separador de milhares 3 6 3 2 3" xfId="20504" xr:uid="{6A013153-A5C2-4BC0-BF38-97F255799C01}"/>
    <cellStyle name="Separador de milhares 3 6 3 2 4" xfId="24538" xr:uid="{26123A81-D76C-446C-AA61-DA42F2B06649}"/>
    <cellStyle name="Separador de milhares 3 6 3 3" xfId="12695" xr:uid="{91A09D44-A5D4-4974-8C1D-C4B642D994CE}"/>
    <cellStyle name="Separador de milhares 3 6 3 4" xfId="18485" xr:uid="{CE97912F-3AD9-4A4E-A703-DB4718D5638F}"/>
    <cellStyle name="Separador de milhares 3 6 3 5" xfId="22610" xr:uid="{A8301BF2-EEFB-474A-BB29-90072316BF56}"/>
    <cellStyle name="Separador de milhares 3 6 4" xfId="6995" xr:uid="{D16A2B06-92A3-4674-A387-1FAA2EDB1DB0}"/>
    <cellStyle name="Separador de milhares 3 6 4 2" xfId="13703" xr:uid="{895A515E-C9E1-41C2-9F22-9B9CC274760A}"/>
    <cellStyle name="Separador de milhares 3 6 4 3" xfId="19053" xr:uid="{08CB8DD4-614C-4800-A144-CEAE1AD72E0F}"/>
    <cellStyle name="Separador de milhares 3 6 4 4" xfId="23154" xr:uid="{7C83A099-F38D-42F1-908E-3C3CB70945EA}"/>
    <cellStyle name="Separador de milhares 3 6 5" xfId="10401" xr:uid="{133B3182-EDCD-49D1-BC9B-C70BB3717B9F}"/>
    <cellStyle name="Separador de milhares 3 6 6" xfId="16921" xr:uid="{4FE5254E-FA5B-41CD-AF1A-A88207121DBB}"/>
    <cellStyle name="Separador de milhares 3 6 7" xfId="21227" xr:uid="{4C64BD7D-94BC-49CC-8301-7C3635C7C7BA}"/>
    <cellStyle name="Separador de milhares 3 7" xfId="2513" xr:uid="{93A00FDF-4AA1-4A34-A5C7-94A15E3DCC06}"/>
    <cellStyle name="Separador de milhares 3 7 2" xfId="2841" xr:uid="{CD7D0764-4716-442C-B0A3-7D18A53F62A0}"/>
    <cellStyle name="Separador de milhares 3 7 2 2" xfId="5990" xr:uid="{B55D2AC4-2A35-44D4-AFE8-4A1CECE05227}"/>
    <cellStyle name="Separador de milhares 3 7 2 2 2" xfId="9370" xr:uid="{E9ED5E83-AC62-4B3F-9298-90B7FE48BCCF}"/>
    <cellStyle name="Separador de milhares 3 7 2 2 2 2" xfId="16078" xr:uid="{375FEC03-F4A3-47B7-968A-5B15D47275F8}"/>
    <cellStyle name="Separador de milhares 3 7 2 2 2 3" xfId="20507" xr:uid="{C0245AC4-0A49-46B8-A7CC-D0E90B4E79F4}"/>
    <cellStyle name="Separador de milhares 3 7 2 2 2 4" xfId="24541" xr:uid="{5E90BADB-8BA2-43DA-9416-692FBF984424}"/>
    <cellStyle name="Separador de milhares 3 7 2 2 3" xfId="12698" xr:uid="{5AA8C6B2-D04F-4885-BE8C-5EF568468A09}"/>
    <cellStyle name="Separador de milhares 3 7 2 2 4" xfId="18488" xr:uid="{F87C65FB-886D-4BD9-A497-49AFFBE4AF94}"/>
    <cellStyle name="Separador de milhares 3 7 2 2 5" xfId="22613" xr:uid="{164C72DB-F545-462E-8673-B40E91DF6A41}"/>
    <cellStyle name="Separador de milhares 3 7 2 3" xfId="7238" xr:uid="{B6A77618-DDBA-456A-A528-D85D0A77BC13}"/>
    <cellStyle name="Separador de milhares 3 7 2 3 2" xfId="13946" xr:uid="{7A84A35F-0075-44E8-9A90-8DBEAAA7EB2A}"/>
    <cellStyle name="Separador de milhares 3 7 2 3 3" xfId="19285" xr:uid="{569FB1E4-D354-4954-A75A-8D41D7CCE533}"/>
    <cellStyle name="Separador de milhares 3 7 2 3 4" xfId="23385" xr:uid="{81C04B02-F648-4FAC-A71A-5D450D02634C}"/>
    <cellStyle name="Separador de milhares 3 7 2 4" xfId="10656" xr:uid="{5F7D8474-CD4F-43E4-A46B-9FF7D01C5E11}"/>
    <cellStyle name="Separador de milhares 3 7 2 5" xfId="17154" xr:uid="{3FE72313-1942-4885-9850-6122F8A583EA}"/>
    <cellStyle name="Separador de milhares 3 7 2 6" xfId="21458" xr:uid="{2EB9DF19-1EB7-4DD5-B7A4-7A0200D264E5}"/>
    <cellStyle name="Separador de milhares 3 7 3" xfId="5989" xr:uid="{E31083E3-95BD-455B-AEC0-A154B845A9D7}"/>
    <cellStyle name="Separador de milhares 3 7 3 2" xfId="9369" xr:uid="{C99DD639-4D45-4B8A-885F-EBDDAE4E9FFC}"/>
    <cellStyle name="Separador de milhares 3 7 3 2 2" xfId="16077" xr:uid="{F965277D-F83C-48C5-86BD-29E7E637991C}"/>
    <cellStyle name="Separador de milhares 3 7 3 2 3" xfId="20506" xr:uid="{327DDF85-DBB4-4DCA-AFD4-1D5FC300B758}"/>
    <cellStyle name="Separador de milhares 3 7 3 2 4" xfId="24540" xr:uid="{4B5C8924-2753-4B0E-B49F-94FA4C7E587B}"/>
    <cellStyle name="Separador de milhares 3 7 3 3" xfId="12697" xr:uid="{464AA27C-EBF5-4D1C-A1C9-0DA4745BEFC8}"/>
    <cellStyle name="Separador de milhares 3 7 3 4" xfId="18487" xr:uid="{65466022-D164-4948-86E9-5B6BB4C69AE4}"/>
    <cellStyle name="Separador de milhares 3 7 3 5" xfId="22612" xr:uid="{CE0E622A-C4AC-417B-A7F3-D4684578DD29}"/>
    <cellStyle name="Separador de milhares 3 7 4" xfId="6996" xr:uid="{C2D454A1-9851-44A5-AEB7-24D0BBC26788}"/>
    <cellStyle name="Separador de milhares 3 7 4 2" xfId="13704" xr:uid="{B8A9AF21-032F-497F-B105-75BD91FCEEDB}"/>
    <cellStyle name="Separador de milhares 3 7 4 3" xfId="19054" xr:uid="{500F890C-46E4-4114-A876-06D907D49A36}"/>
    <cellStyle name="Separador de milhares 3 7 4 4" xfId="23155" xr:uid="{4175A55A-D0D8-4A35-B3BB-5225B357AA68}"/>
    <cellStyle name="Separador de milhares 3 7 5" xfId="10402" xr:uid="{EE6AE5A7-B469-4B08-8F19-03B70572834C}"/>
    <cellStyle name="Separador de milhares 3 7 6" xfId="16922" xr:uid="{5B7F53E6-FE71-4A72-90FD-EB5CC50BA1D1}"/>
    <cellStyle name="Separador de milhares 3 7 7" xfId="21228" xr:uid="{B2C6AEA8-ACA2-496D-88A2-58F3140E93C7}"/>
    <cellStyle name="Separador de milhares 3 8" xfId="2514" xr:uid="{52B3F803-B224-4A75-B009-66D8AB96523C}"/>
    <cellStyle name="Separador de milhares 3 8 2" xfId="2891" xr:uid="{AC275AC2-6473-4610-9724-3DE9B958DC11}"/>
    <cellStyle name="Separador de milhares 3 8 2 2" xfId="5992" xr:uid="{5335C2D0-762F-4531-8678-1972C02A7DE8}"/>
    <cellStyle name="Separador de milhares 3 8 2 2 2" xfId="9372" xr:uid="{902E0A2A-EDB9-43DF-8809-EA716B164C8F}"/>
    <cellStyle name="Separador de milhares 3 8 2 2 2 2" xfId="16080" xr:uid="{E8FBD200-2DFD-4493-98DB-5640198CFD7C}"/>
    <cellStyle name="Separador de milhares 3 8 2 2 2 3" xfId="20509" xr:uid="{E7C41CAF-04AA-460A-B371-FAF8407F8245}"/>
    <cellStyle name="Separador de milhares 3 8 2 2 2 4" xfId="24543" xr:uid="{7CE945F4-AE60-48F3-A184-C9AB194889BF}"/>
    <cellStyle name="Separador de milhares 3 8 2 2 3" xfId="12700" xr:uid="{6A2BBF2D-CA9C-4538-B3DF-0BBB479B5E6D}"/>
    <cellStyle name="Separador de milhares 3 8 2 2 4" xfId="18490" xr:uid="{D1792291-5344-48BC-A97B-89BEE5AAA52E}"/>
    <cellStyle name="Separador de milhares 3 8 2 2 5" xfId="22615" xr:uid="{15811813-1E61-46E5-BB2B-951E4417D9E0}"/>
    <cellStyle name="Separador de milhares 3 8 2 3" xfId="7288" xr:uid="{C637444C-7A87-4034-B416-85FE3972ABF1}"/>
    <cellStyle name="Separador de milhares 3 8 2 3 2" xfId="13996" xr:uid="{B4CDB978-4C47-48C9-BF16-818102E03BC2}"/>
    <cellStyle name="Separador de milhares 3 8 2 3 3" xfId="19335" xr:uid="{C6EA9D8F-BEC7-4F70-900B-D41103605EB7}"/>
    <cellStyle name="Separador de milhares 3 8 2 3 4" xfId="23435" xr:uid="{B3683B1D-8704-485C-B44C-E42CE932597C}"/>
    <cellStyle name="Separador de milhares 3 8 2 4" xfId="10706" xr:uid="{FC21DD1C-36F9-41B9-9A9D-6B8797E95520}"/>
    <cellStyle name="Separador de milhares 3 8 2 5" xfId="17204" xr:uid="{5F2D86E7-8F08-4105-868D-40D4707FCD1D}"/>
    <cellStyle name="Separador de milhares 3 8 2 6" xfId="21508" xr:uid="{23EC8985-D8F9-4F4F-B0C6-6E46AEC2335A}"/>
    <cellStyle name="Separador de milhares 3 8 3" xfId="5991" xr:uid="{C73C5BD7-DAB7-45D5-8A3E-7C3432D08BDC}"/>
    <cellStyle name="Separador de milhares 3 8 3 2" xfId="9371" xr:uid="{3F4A69AB-0E4B-47C5-8F8C-644B73F128B8}"/>
    <cellStyle name="Separador de milhares 3 8 3 2 2" xfId="16079" xr:uid="{87EC01C9-A70D-448B-9FA7-9692BEA436DF}"/>
    <cellStyle name="Separador de milhares 3 8 3 2 3" xfId="20508" xr:uid="{A86D67A3-39FC-4CF2-BED1-E2641FCAFF6E}"/>
    <cellStyle name="Separador de milhares 3 8 3 2 4" xfId="24542" xr:uid="{1BA404E8-D314-4A3C-BC4F-AE0CB494F389}"/>
    <cellStyle name="Separador de milhares 3 8 3 3" xfId="12699" xr:uid="{FC6DB746-7571-4F6A-B9A5-5DA8394B7756}"/>
    <cellStyle name="Separador de milhares 3 8 3 4" xfId="18489" xr:uid="{5B27673A-4701-4972-92C8-649EF2AE9BDA}"/>
    <cellStyle name="Separador de milhares 3 8 3 5" xfId="22614" xr:uid="{958CA026-23CC-419D-A74E-8C0AE0C5FA75}"/>
    <cellStyle name="Separador de milhares 3 8 4" xfId="6997" xr:uid="{C283E886-A8C9-41B5-B968-38DD1F69C48A}"/>
    <cellStyle name="Separador de milhares 3 8 4 2" xfId="13705" xr:uid="{097A759E-6255-48FE-B519-1ECC767EFF3D}"/>
    <cellStyle name="Separador de milhares 3 8 4 3" xfId="19055" xr:uid="{07BC0B25-AA19-46D8-9B4B-0C80E6E12920}"/>
    <cellStyle name="Separador de milhares 3 8 4 4" xfId="23156" xr:uid="{FCB11795-5054-46A2-A2E1-A4E270684493}"/>
    <cellStyle name="Separador de milhares 3 8 5" xfId="10403" xr:uid="{A6D2ADDF-0E79-47CE-BEE2-ADA2E9F115BB}"/>
    <cellStyle name="Separador de milhares 3 8 6" xfId="16923" xr:uid="{74617A85-8890-44BA-B75F-8C5539C2931B}"/>
    <cellStyle name="Separador de milhares 3 8 7" xfId="21229" xr:uid="{94724EF5-015B-48DE-839A-D57E0D8215EB}"/>
    <cellStyle name="Separador de milhares 3 9" xfId="2515" xr:uid="{D1BE630E-F913-4631-98C6-BEE1D3B8B20F}"/>
    <cellStyle name="Separador de milhares 3 9 2" xfId="2967" xr:uid="{484EA289-498B-45E9-966E-FCD5755F889D}"/>
    <cellStyle name="Separador de milhares 3 9 2 2" xfId="5994" xr:uid="{EF57E1A2-BA4F-431C-A64F-A292E7C450B8}"/>
    <cellStyle name="Separador de milhares 3 9 2 2 2" xfId="9374" xr:uid="{EAA55000-391A-4CB5-B06B-903914140937}"/>
    <cellStyle name="Separador de milhares 3 9 2 2 2 2" xfId="16082" xr:uid="{CA0E8C5D-4533-4415-818C-58C2EFA920FD}"/>
    <cellStyle name="Separador de milhares 3 9 2 2 2 3" xfId="20511" xr:uid="{97871418-33E2-4B1D-BE24-3680C4797955}"/>
    <cellStyle name="Separador de milhares 3 9 2 2 2 4" xfId="24545" xr:uid="{B184F24F-8712-4570-A434-546C92641563}"/>
    <cellStyle name="Separador de milhares 3 9 2 2 3" xfId="12702" xr:uid="{8ED4A380-93AC-48C3-986E-06C5BADFFB0B}"/>
    <cellStyle name="Separador de milhares 3 9 2 2 4" xfId="18492" xr:uid="{4DF51AB8-9CD0-4DD3-8078-0E7CC11071FE}"/>
    <cellStyle name="Separador de milhares 3 9 2 2 5" xfId="22617" xr:uid="{0D7C0ABB-B787-4DED-9452-7E590AE28C08}"/>
    <cellStyle name="Separador de milhares 3 9 2 3" xfId="7364" xr:uid="{279398CE-A4A1-400F-A17F-F55B08159D1C}"/>
    <cellStyle name="Separador de milhares 3 9 2 3 2" xfId="14072" xr:uid="{BA6A6367-B66F-4ED1-89B2-27DE3CBDB1C3}"/>
    <cellStyle name="Separador de milhares 3 9 2 3 3" xfId="19410" xr:uid="{6FF219B9-86AF-406E-ABAB-DD5243907F83}"/>
    <cellStyle name="Separador de milhares 3 9 2 3 4" xfId="23510" xr:uid="{74D1B83C-E557-4A70-B8C9-8129A7D1911A}"/>
    <cellStyle name="Separador de milhares 3 9 2 4" xfId="10781" xr:uid="{98842407-2E52-46E9-AD85-792CEE215B64}"/>
    <cellStyle name="Separador de milhares 3 9 2 5" xfId="17279" xr:uid="{C0C7B50C-7085-4D11-BA11-30F0C12B50D5}"/>
    <cellStyle name="Separador de milhares 3 9 2 6" xfId="21583" xr:uid="{8ECAF25F-8C76-4F69-8407-725F0F588549}"/>
    <cellStyle name="Separador de milhares 3 9 3" xfId="5993" xr:uid="{826B24C9-B2D6-423B-AD5D-C22077EEB92E}"/>
    <cellStyle name="Separador de milhares 3 9 3 2" xfId="9373" xr:uid="{D6F6217B-69BA-47F2-B178-0E0AAA95B114}"/>
    <cellStyle name="Separador de milhares 3 9 3 2 2" xfId="16081" xr:uid="{C00BAEEB-E2F7-4135-ABA5-4F11A228D87D}"/>
    <cellStyle name="Separador de milhares 3 9 3 2 3" xfId="20510" xr:uid="{42748D32-EC0D-4EF5-8E4D-B02DFBEFBF50}"/>
    <cellStyle name="Separador de milhares 3 9 3 2 4" xfId="24544" xr:uid="{D2A78B0E-224C-4B01-A5FA-A276316CC60C}"/>
    <cellStyle name="Separador de milhares 3 9 3 3" xfId="12701" xr:uid="{FB6E34C6-78FD-46C3-9BBB-6A0647F4BC6F}"/>
    <cellStyle name="Separador de milhares 3 9 3 4" xfId="18491" xr:uid="{88852874-9E73-47BE-A4DA-8DF351736669}"/>
    <cellStyle name="Separador de milhares 3 9 3 5" xfId="22616" xr:uid="{24985947-A76C-4884-BFE3-08F23C501E8B}"/>
    <cellStyle name="Separador de milhares 3 9 4" xfId="6998" xr:uid="{0B0DBC48-E9D5-48DF-9E63-1331F48CD199}"/>
    <cellStyle name="Separador de milhares 3 9 4 2" xfId="13706" xr:uid="{2562ACDF-B1B7-4FF4-BAF3-B203F4F11D06}"/>
    <cellStyle name="Separador de milhares 3 9 4 3" xfId="19056" xr:uid="{A3D72809-A638-4BF2-9531-E9C6AE06073A}"/>
    <cellStyle name="Separador de milhares 3 9 4 4" xfId="23157" xr:uid="{1922CD51-B05A-4B60-979B-00E087D6EE9E}"/>
    <cellStyle name="Separador de milhares 3 9 5" xfId="10404" xr:uid="{8BE76B18-067E-4D45-997D-D2CFEC92CD9B}"/>
    <cellStyle name="Separador de milhares 3 9 6" xfId="16924" xr:uid="{1F56F86C-6EB4-4E93-9C9C-C31D5BDBC8F4}"/>
    <cellStyle name="Separador de milhares 3 9 7" xfId="21230" xr:uid="{6FC2813E-B8D3-4A13-AF0B-C401C142033A}"/>
    <cellStyle name="Separador de milhares 30" xfId="1797" xr:uid="{A350E427-654F-4DF0-84D7-9AC5F7C97CFE}"/>
    <cellStyle name="Separador de milhares 30 2" xfId="1798" xr:uid="{4E6DF282-56DE-45A5-9C44-EA940892B0BA}"/>
    <cellStyle name="Separador de milhares 30 2 2" xfId="4747" xr:uid="{C6FC2F55-D32B-460A-981E-74543EC789F1}"/>
    <cellStyle name="Separador de milhares 30 2 2 2" xfId="8362" xr:uid="{A7348D66-4D55-4E0F-B4D3-5AC09F63E792}"/>
    <cellStyle name="Separador de milhares 30 2 2 2 2" xfId="15070" xr:uid="{12B7DB02-AC35-4B75-8E4A-6018849CD337}"/>
    <cellStyle name="Separador de milhares 30 2 2 3" xfId="11549" xr:uid="{2803B316-C7D3-4DE5-B390-D0462AE20F2E}"/>
    <cellStyle name="Separador de milhares 30 2 3" xfId="3834" xr:uid="{808BE337-FECE-43AF-A989-4C314B343E8B}"/>
    <cellStyle name="Separador de milhares 30 2 3 2" xfId="7880" xr:uid="{B5B690B2-A5C3-4A5E-B43B-B35B3EC4ADE4}"/>
    <cellStyle name="Separador de milhares 30 2 3 2 2" xfId="14588" xr:uid="{B4C9F95D-16E3-40C9-AE73-D7FB0387F546}"/>
    <cellStyle name="Separador de milhares 30 2 3 3" xfId="11169" xr:uid="{75FE24F6-05C2-48FE-AA92-5DA6823D0F8E}"/>
    <cellStyle name="Separador de milhares 30 2 4" xfId="6644" xr:uid="{B1160603-B6B9-43AD-B212-5B405645DAAB}"/>
    <cellStyle name="Separador de milhares 30 2 4 2" xfId="13352" xr:uid="{59108449-DBCF-4CDC-86D9-656956779AC6}"/>
    <cellStyle name="Separador de milhares 30 2 5" xfId="9961" xr:uid="{62E57182-4FA9-4535-BB71-8348EAF130F5}"/>
    <cellStyle name="Separador de milhares 30 3" xfId="4746" xr:uid="{2A758922-B16E-4EF9-B40D-755B626B56DF}"/>
    <cellStyle name="Separador de milhares 30 3 2" xfId="8361" xr:uid="{91DFF178-225F-40C3-B170-21EC98DFD5B8}"/>
    <cellStyle name="Separador de milhares 30 3 2 2" xfId="15069" xr:uid="{7EF94B0D-D910-452A-826D-158B8E8E9B26}"/>
    <cellStyle name="Separador de milhares 30 4" xfId="3833" xr:uid="{589806CD-7F5C-4AC1-B468-AD0D56C39665}"/>
    <cellStyle name="Separador de milhares 30 4 2" xfId="7879" xr:uid="{99E6C817-A9F8-463E-9BBA-80C5AEF05994}"/>
    <cellStyle name="Separador de milhares 30 4 2 2" xfId="14587" xr:uid="{560CD85C-B1EB-4DEF-B14C-26E0E216CCF0}"/>
    <cellStyle name="Separador de milhares 31" xfId="1799" xr:uid="{AE750386-BD31-47F2-8617-AF8F69DB101B}"/>
    <cellStyle name="Separador de milhares 31 2" xfId="1800" xr:uid="{2172B215-2C8A-4702-823E-29B0D8B43E38}"/>
    <cellStyle name="Separador de milhares 31 2 2" xfId="4749" xr:uid="{A3AD60D2-96E9-4325-A8B9-1CC27E8A240A}"/>
    <cellStyle name="Separador de milhares 31 2 2 2" xfId="8364" xr:uid="{82B1D374-08CE-473E-BD2E-A2CEED2FD863}"/>
    <cellStyle name="Separador de milhares 31 2 2 2 2" xfId="15072" xr:uid="{47AE31A7-DBAB-4A96-81AA-E935174D4BCF}"/>
    <cellStyle name="Separador de milhares 31 2 2 3" xfId="11550" xr:uid="{7168B324-B1F0-4221-BF48-C38A05BDA44C}"/>
    <cellStyle name="Separador de milhares 31 2 3" xfId="3836" xr:uid="{322167F7-C9F0-45FD-81B8-7DF192AB55F6}"/>
    <cellStyle name="Separador de milhares 31 2 3 2" xfId="7882" xr:uid="{6D45B09D-8F51-4BC1-875D-9608E0E9A350}"/>
    <cellStyle name="Separador de milhares 31 2 3 2 2" xfId="14590" xr:uid="{EC9D0676-7A8B-4A3A-96D2-D2E219D66AD9}"/>
    <cellStyle name="Separador de milhares 31 2 3 3" xfId="11170" xr:uid="{7F86EFD9-FF6A-4BBC-B994-9862EF0342DD}"/>
    <cellStyle name="Separador de milhares 31 2 4" xfId="6645" xr:uid="{7009E7B7-5838-4ACD-A8F1-8A8C222FE18E}"/>
    <cellStyle name="Separador de milhares 31 2 4 2" xfId="13353" xr:uid="{01E18853-D220-46E1-83F9-04550BF8D4BC}"/>
    <cellStyle name="Separador de milhares 31 2 5" xfId="9962" xr:uid="{3E844E55-9158-4D9B-8001-A1F092C1E43F}"/>
    <cellStyle name="Separador de milhares 31 3" xfId="4748" xr:uid="{98DD4BB9-1A1F-444B-92EB-EE65C2EAE2DA}"/>
    <cellStyle name="Separador de milhares 31 3 2" xfId="8363" xr:uid="{54D95FB4-EBC0-4973-8A15-9B3D877E25CD}"/>
    <cellStyle name="Separador de milhares 31 3 2 2" xfId="15071" xr:uid="{782542EC-B494-4565-A1E6-E92505F82D4F}"/>
    <cellStyle name="Separador de milhares 31 4" xfId="3835" xr:uid="{AE88D047-9832-44FA-8375-FEE94B0FC569}"/>
    <cellStyle name="Separador de milhares 31 4 2" xfId="7881" xr:uid="{08F1903C-911F-4967-901C-EB0EC12E14DD}"/>
    <cellStyle name="Separador de milhares 31 4 2 2" xfId="14589" xr:uid="{659687F1-AFC8-445E-938A-D6660B384026}"/>
    <cellStyle name="Separador de milhares 32" xfId="1801" xr:uid="{32C407A8-0A90-458A-B27A-491445143101}"/>
    <cellStyle name="Separador de milhares 32 2" xfId="1802" xr:uid="{3F36170D-F428-447F-A2AB-5216A01CB7F6}"/>
    <cellStyle name="Separador de milhares 32 2 2" xfId="4751" xr:uid="{A9AB8211-E3A0-4598-8A3B-F7F5BA079141}"/>
    <cellStyle name="Separador de milhares 32 2 2 2" xfId="8366" xr:uid="{9F17B661-E647-44C5-8B09-4FD57D0D4FD7}"/>
    <cellStyle name="Separador de milhares 32 2 2 2 2" xfId="15074" xr:uid="{9F560909-F11F-4559-84D1-13AE768B0CE7}"/>
    <cellStyle name="Separador de milhares 32 2 2 3" xfId="11551" xr:uid="{1173BF24-F163-4E4F-9758-21C3F27C63F5}"/>
    <cellStyle name="Separador de milhares 32 2 3" xfId="3838" xr:uid="{F6A9BFEA-1E6D-4C8F-BF29-4A631514B793}"/>
    <cellStyle name="Separador de milhares 32 2 3 2" xfId="7884" xr:uid="{E8269659-32E8-4534-8A1C-495DBD6D4577}"/>
    <cellStyle name="Separador de milhares 32 2 3 2 2" xfId="14592" xr:uid="{47FD9A27-A11C-4096-9ABC-1232C616822F}"/>
    <cellStyle name="Separador de milhares 32 2 3 3" xfId="11171" xr:uid="{A618A6EA-FD2B-4C91-9ADE-FCBCDFE794F6}"/>
    <cellStyle name="Separador de milhares 32 2 4" xfId="6646" xr:uid="{4F4BE6B9-F656-4730-BB5D-7146588F4502}"/>
    <cellStyle name="Separador de milhares 32 2 4 2" xfId="13354" xr:uid="{6D3060CD-B763-4596-9B1D-50D04B40411A}"/>
    <cellStyle name="Separador de milhares 32 2 5" xfId="9963" xr:uid="{0CAC1205-E7EE-4A86-BAA0-11231213E488}"/>
    <cellStyle name="Separador de milhares 32 3" xfId="4750" xr:uid="{F9FF99F5-92D1-43AC-8750-41B395D34672}"/>
    <cellStyle name="Separador de milhares 32 3 2" xfId="8365" xr:uid="{FA9A142F-8285-47F7-A079-D307CBAE9519}"/>
    <cellStyle name="Separador de milhares 32 3 2 2" xfId="15073" xr:uid="{8A7C8AA1-2CBF-4213-8CFC-28DB4958F190}"/>
    <cellStyle name="Separador de milhares 32 4" xfId="3837" xr:uid="{0A821F4E-F640-4262-9B71-1CEC8892E1C6}"/>
    <cellStyle name="Separador de milhares 32 4 2" xfId="7883" xr:uid="{4309C10F-2B7F-4522-BA8F-E64F46366F88}"/>
    <cellStyle name="Separador de milhares 32 4 2 2" xfId="14591" xr:uid="{7F9BDCBE-F004-47A8-A2BD-E3FF9CFB607C}"/>
    <cellStyle name="Separador de milhares 33" xfId="1803" xr:uid="{3836C962-6F56-47CB-B5D9-7BF9D22ADFA5}"/>
    <cellStyle name="Separador de milhares 33 2" xfId="1804" xr:uid="{BF0FD31C-0503-4733-94F3-EF59E6B1FE79}"/>
    <cellStyle name="Separador de milhares 33 2 2" xfId="4753" xr:uid="{3B7C9A9F-7D7E-4059-8C55-32059CC9457E}"/>
    <cellStyle name="Separador de milhares 33 2 2 2" xfId="8368" xr:uid="{CD32A6B0-7001-48A4-BB84-1B372984DD09}"/>
    <cellStyle name="Separador de milhares 33 2 2 2 2" xfId="15076" xr:uid="{23BA30A9-1963-4127-AE16-28DE24349BF9}"/>
    <cellStyle name="Separador de milhares 33 2 2 3" xfId="11552" xr:uid="{B270FE3B-A1D6-4DF7-AD8D-5585DF34C198}"/>
    <cellStyle name="Separador de milhares 33 2 3" xfId="3840" xr:uid="{818F5809-D646-443B-8CAA-FA7CFCFE8D31}"/>
    <cellStyle name="Separador de milhares 33 2 3 2" xfId="7886" xr:uid="{A6B1EC1C-391F-42D5-A8E7-6B966B02C221}"/>
    <cellStyle name="Separador de milhares 33 2 3 2 2" xfId="14594" xr:uid="{2ECF3754-C7B6-455F-8BF1-576A1F554F78}"/>
    <cellStyle name="Separador de milhares 33 2 3 3" xfId="11172" xr:uid="{C0FEDF3F-0EB9-4136-B746-09A36194781D}"/>
    <cellStyle name="Separador de milhares 33 2 4" xfId="6647" xr:uid="{DAB1C571-9C2D-4690-83F3-ACF68B2FC5F4}"/>
    <cellStyle name="Separador de milhares 33 2 4 2" xfId="13355" xr:uid="{C7718B09-CA0C-4C5C-8D8A-1E9E4BEDF099}"/>
    <cellStyle name="Separador de milhares 33 2 5" xfId="9964" xr:uid="{D2F7EA97-7700-4D8A-A35D-ABEF699876F8}"/>
    <cellStyle name="Separador de milhares 33 3" xfId="4752" xr:uid="{4A2FB000-28F8-4663-96D0-C13A1BAADE2D}"/>
    <cellStyle name="Separador de milhares 33 3 2" xfId="8367" xr:uid="{A666D547-FA76-418C-A829-703D4A7C3BF1}"/>
    <cellStyle name="Separador de milhares 33 3 2 2" xfId="15075" xr:uid="{CF3858D4-499B-4CEF-AA56-11B09F5426F7}"/>
    <cellStyle name="Separador de milhares 33 4" xfId="3839" xr:uid="{095B35C7-2839-44F7-882B-8DD67A203623}"/>
    <cellStyle name="Separador de milhares 33 4 2" xfId="7885" xr:uid="{79080B34-05A3-4986-B01E-6D655151733F}"/>
    <cellStyle name="Separador de milhares 33 4 2 2" xfId="14593" xr:uid="{95992D44-4E1E-4364-A067-EA4D596E8A0B}"/>
    <cellStyle name="Separador de milhares 34" xfId="1805" xr:uid="{CEE04CD1-5F8F-483F-8B61-89D1D70034D5}"/>
    <cellStyle name="Separador de milhares 34 2" xfId="1806" xr:uid="{2607A2B3-0ADA-4521-A7DC-ECF0824C4820}"/>
    <cellStyle name="Separador de milhares 34 2 2" xfId="4755" xr:uid="{E474A687-0BD9-4671-B6F6-B3A5FFC61A88}"/>
    <cellStyle name="Separador de milhares 34 2 2 2" xfId="8370" xr:uid="{060A1B90-B92E-403D-BFD1-965D995578C4}"/>
    <cellStyle name="Separador de milhares 34 2 2 2 2" xfId="15078" xr:uid="{2B6E2259-E477-48BA-B555-D76064336F28}"/>
    <cellStyle name="Separador de milhares 34 2 2 3" xfId="11553" xr:uid="{82DECFE4-5236-48EF-935E-AD41BF9C4C98}"/>
    <cellStyle name="Separador de milhares 34 2 3" xfId="3842" xr:uid="{66529915-3A7F-4A2D-AB5A-5725F3FEB1FE}"/>
    <cellStyle name="Separador de milhares 34 2 3 2" xfId="7888" xr:uid="{0CF493D5-4830-4131-946A-D8214EDCD8D6}"/>
    <cellStyle name="Separador de milhares 34 2 3 2 2" xfId="14596" xr:uid="{F6780499-0DC3-4BC7-BC99-B550B8E9BABB}"/>
    <cellStyle name="Separador de milhares 34 2 3 3" xfId="11173" xr:uid="{6A40ED93-BD29-4CB4-959E-79788DF43023}"/>
    <cellStyle name="Separador de milhares 34 2 4" xfId="6648" xr:uid="{2AD95BB8-3DB7-474B-9504-524B72FF57BD}"/>
    <cellStyle name="Separador de milhares 34 2 4 2" xfId="13356" xr:uid="{A2E11394-4873-42D0-8E62-6945B6FC6607}"/>
    <cellStyle name="Separador de milhares 34 2 5" xfId="9965" xr:uid="{EC873F81-0D4C-423B-AF7D-5C276E4692D5}"/>
    <cellStyle name="Separador de milhares 34 3" xfId="4754" xr:uid="{A6D560EB-F95D-4409-8BA6-48BFF87EB536}"/>
    <cellStyle name="Separador de milhares 34 3 2" xfId="8369" xr:uid="{07686793-E65D-43EA-B933-153BFE1FEF05}"/>
    <cellStyle name="Separador de milhares 34 3 2 2" xfId="15077" xr:uid="{331EC8F3-2E56-469B-9E5A-842648608E2F}"/>
    <cellStyle name="Separador de milhares 34 4" xfId="3841" xr:uid="{B4F25D3B-FCC6-4964-A355-21C24F8F337D}"/>
    <cellStyle name="Separador de milhares 34 4 2" xfId="7887" xr:uid="{69B6DBC5-0FE9-4018-A453-925E3D868966}"/>
    <cellStyle name="Separador de milhares 34 4 2 2" xfId="14595" xr:uid="{7B634DB5-10E1-4EB5-B230-FB9EE4CC7EAB}"/>
    <cellStyle name="Separador de milhares 35" xfId="1807" xr:uid="{990BFA0E-93D0-49DA-890F-272EF58C5183}"/>
    <cellStyle name="Separador de milhares 35 2" xfId="1808" xr:uid="{E10A34E5-A6AE-4425-A5C2-73278465BEE7}"/>
    <cellStyle name="Separador de milhares 35 2 2" xfId="4757" xr:uid="{C8B2C491-842D-4CB0-8729-D57277294099}"/>
    <cellStyle name="Separador de milhares 35 2 2 2" xfId="8372" xr:uid="{10C0B3FA-F4E8-457F-B3F7-F48612036DBD}"/>
    <cellStyle name="Separador de milhares 35 2 2 2 2" xfId="15080" xr:uid="{E4D739C1-0C2F-4E06-979F-074A2C254307}"/>
    <cellStyle name="Separador de milhares 35 2 2 3" xfId="11554" xr:uid="{329D4007-8925-4A4F-AADF-D80CC35C5FBB}"/>
    <cellStyle name="Separador de milhares 35 2 3" xfId="3844" xr:uid="{2B6F9240-6D07-4AE9-A714-338F383D1AA1}"/>
    <cellStyle name="Separador de milhares 35 2 3 2" xfId="7890" xr:uid="{F34B1DDB-04AB-465C-8221-9D91690A5CD3}"/>
    <cellStyle name="Separador de milhares 35 2 3 2 2" xfId="14598" xr:uid="{AAC08797-97BD-4F9F-B680-828179DC6C86}"/>
    <cellStyle name="Separador de milhares 35 2 3 3" xfId="11174" xr:uid="{1D63D237-362E-4697-920E-D0225327D1B8}"/>
    <cellStyle name="Separador de milhares 35 2 4" xfId="6649" xr:uid="{5BAD0790-B026-4A0D-AEE7-9D3E90001AFF}"/>
    <cellStyle name="Separador de milhares 35 2 4 2" xfId="13357" xr:uid="{E20DEE69-7E36-4965-9E7A-E0CF4C5E5F8D}"/>
    <cellStyle name="Separador de milhares 35 2 5" xfId="9966" xr:uid="{433C56ED-DE17-4E39-A083-205E9D5B2829}"/>
    <cellStyle name="Separador de milhares 35 3" xfId="4756" xr:uid="{0A5315FF-EE17-4847-B69A-9957DC960222}"/>
    <cellStyle name="Separador de milhares 35 3 2" xfId="8371" xr:uid="{FF93CB5E-860F-4789-B5B6-69DF017A9500}"/>
    <cellStyle name="Separador de milhares 35 3 2 2" xfId="15079" xr:uid="{8714DD71-6E7E-4D4F-BAC2-A3384BC9C67D}"/>
    <cellStyle name="Separador de milhares 35 4" xfId="3843" xr:uid="{331996E1-EBC3-4A42-B1B4-B65E67AD56B1}"/>
    <cellStyle name="Separador de milhares 35 4 2" xfId="7889" xr:uid="{6A8513E3-86C8-468B-AD0B-41D82A88E436}"/>
    <cellStyle name="Separador de milhares 35 4 2 2" xfId="14597" xr:uid="{0E21FEF2-82E0-4399-92D2-7CEC0AA0AA95}"/>
    <cellStyle name="Separador de milhares 36" xfId="1809" xr:uid="{87FF8FB4-4373-4A7D-9218-EC3F65805620}"/>
    <cellStyle name="Separador de milhares 36 2" xfId="1810" xr:uid="{60CC823A-9834-42AD-A4AB-5F6A245267BB}"/>
    <cellStyle name="Separador de milhares 36 2 2" xfId="4759" xr:uid="{758C284D-C79D-4F52-8C13-675C4851D63F}"/>
    <cellStyle name="Separador de milhares 36 2 2 2" xfId="8374" xr:uid="{BF4CE03D-A98C-42EC-90F2-1B80FF75C296}"/>
    <cellStyle name="Separador de milhares 36 2 2 2 2" xfId="15082" xr:uid="{57D5ED0D-FB03-463A-B911-284020A58A64}"/>
    <cellStyle name="Separador de milhares 36 2 2 3" xfId="11555" xr:uid="{A1080FF5-64EB-4B9D-9148-D2E073B85DFD}"/>
    <cellStyle name="Separador de milhares 36 2 3" xfId="3846" xr:uid="{8BEA4B2B-5FF7-419A-A2B2-899791F12D7E}"/>
    <cellStyle name="Separador de milhares 36 2 3 2" xfId="7892" xr:uid="{42322E25-9173-414B-A3F3-DB5F836EE3C1}"/>
    <cellStyle name="Separador de milhares 36 2 3 2 2" xfId="14600" xr:uid="{4C9CF3B2-DFF2-4B4F-9791-536CA7F3E05C}"/>
    <cellStyle name="Separador de milhares 36 2 3 3" xfId="11175" xr:uid="{800EC9BA-7516-4EED-A979-99B8D904CD21}"/>
    <cellStyle name="Separador de milhares 36 2 4" xfId="6650" xr:uid="{BDECC2EA-E76A-47FD-A6A5-0DE57160FDC6}"/>
    <cellStyle name="Separador de milhares 36 2 4 2" xfId="13358" xr:uid="{A13D6E2B-CC71-4995-80CE-DEF696020BE5}"/>
    <cellStyle name="Separador de milhares 36 2 5" xfId="9967" xr:uid="{5A95DBD9-F57E-4ECE-A603-C19142FB0C04}"/>
    <cellStyle name="Separador de milhares 36 3" xfId="4758" xr:uid="{CF0E65E0-381D-49F7-ABD1-F715F9760FDD}"/>
    <cellStyle name="Separador de milhares 36 3 2" xfId="8373" xr:uid="{DEAEEAB1-EBC7-45B0-A5B4-6B5B883C469B}"/>
    <cellStyle name="Separador de milhares 36 3 2 2" xfId="15081" xr:uid="{46CEE852-CA90-4E56-8DEC-0753C6B3646E}"/>
    <cellStyle name="Separador de milhares 36 4" xfId="3845" xr:uid="{AE2F0CA8-0FE3-4F4D-A15D-5C03CC631DE8}"/>
    <cellStyle name="Separador de milhares 36 4 2" xfId="7891" xr:uid="{8432B891-5CDF-4481-B84A-F677767DC204}"/>
    <cellStyle name="Separador de milhares 36 4 2 2" xfId="14599" xr:uid="{71B2A1A5-2F90-46E8-BB8F-28F5071E90A1}"/>
    <cellStyle name="Separador de milhares 37" xfId="1811" xr:uid="{A9BD743B-6506-4F56-91E7-ED1F1B4EB4F0}"/>
    <cellStyle name="Separador de milhares 37 2" xfId="1812" xr:uid="{CE87BF0F-C6EB-4108-863B-6E25C016CD3F}"/>
    <cellStyle name="Separador de milhares 37 2 2" xfId="4761" xr:uid="{1818560E-BA2F-4147-84BA-A4E8055E9356}"/>
    <cellStyle name="Separador de milhares 37 2 2 2" xfId="8376" xr:uid="{CBF6E996-F7DF-404E-8B5C-78483FA24532}"/>
    <cellStyle name="Separador de milhares 37 2 2 2 2" xfId="15084" xr:uid="{4F8F720F-384E-43C1-B0F2-A72B695BF09C}"/>
    <cellStyle name="Separador de milhares 37 2 2 3" xfId="11556" xr:uid="{CE1B5371-1D6B-41E9-8A69-E9CE3A3F725F}"/>
    <cellStyle name="Separador de milhares 37 2 3" xfId="3848" xr:uid="{167C2435-5173-4023-8AA4-269B2CD56BFA}"/>
    <cellStyle name="Separador de milhares 37 2 3 2" xfId="7894" xr:uid="{A3CDAF96-28D3-4106-9231-A459CC4B9A22}"/>
    <cellStyle name="Separador de milhares 37 2 3 2 2" xfId="14602" xr:uid="{1C9CD64E-94A3-4A1B-B360-4E3DA1C7BE15}"/>
    <cellStyle name="Separador de milhares 37 2 3 3" xfId="11176" xr:uid="{5E384B92-4A2E-47AE-B765-17147D7A64E2}"/>
    <cellStyle name="Separador de milhares 37 2 4" xfId="6651" xr:uid="{0DDC06D5-D075-4BED-9677-E524BDCA4960}"/>
    <cellStyle name="Separador de milhares 37 2 4 2" xfId="13359" xr:uid="{67735987-E70C-4262-93E6-3925799AFEEF}"/>
    <cellStyle name="Separador de milhares 37 2 5" xfId="9968" xr:uid="{930109FB-1AE0-432E-A1EA-B76CD533FBEC}"/>
    <cellStyle name="Separador de milhares 37 3" xfId="4760" xr:uid="{79CF64EB-C606-44A0-B80F-9420884697B1}"/>
    <cellStyle name="Separador de milhares 37 3 2" xfId="8375" xr:uid="{026E9CE5-1765-4CFA-8B0D-F76A06D14755}"/>
    <cellStyle name="Separador de milhares 37 3 2 2" xfId="15083" xr:uid="{3E7064E6-2CF1-48C9-B394-3BCDE1840A4E}"/>
    <cellStyle name="Separador de milhares 37 4" xfId="3847" xr:uid="{CF669E77-F947-4BF2-BA8A-4067E4C61392}"/>
    <cellStyle name="Separador de milhares 37 4 2" xfId="7893" xr:uid="{0D1D3D24-DDEE-495A-8452-5243924AC913}"/>
    <cellStyle name="Separador de milhares 37 4 2 2" xfId="14601" xr:uid="{CF2BE4CC-FF8B-48A6-844E-4E88AA84CA7A}"/>
    <cellStyle name="Separador de milhares 38" xfId="1813" xr:uid="{C46B5225-ABD3-452B-9006-CA525A017824}"/>
    <cellStyle name="Separador de milhares 38 2" xfId="1814" xr:uid="{E0234A22-3911-4707-B055-1D3C45F22CAF}"/>
    <cellStyle name="Separador de milhares 38 2 2" xfId="4763" xr:uid="{9F3BB43E-DAE4-4E05-8E32-6DCE9B11E59A}"/>
    <cellStyle name="Separador de milhares 38 2 2 2" xfId="8378" xr:uid="{84E42F62-A0CB-474F-8974-5389D30FEC35}"/>
    <cellStyle name="Separador de milhares 38 2 2 2 2" xfId="15086" xr:uid="{155EC96C-AFCD-4D6F-8A8E-C7CBD5B97363}"/>
    <cellStyle name="Separador de milhares 38 2 2 3" xfId="11557" xr:uid="{F7D3401F-7E76-4FAA-BE5C-FAD514F5993A}"/>
    <cellStyle name="Separador de milhares 38 2 3" xfId="3850" xr:uid="{FC939776-5FD0-482B-A2A6-D290782D1DA8}"/>
    <cellStyle name="Separador de milhares 38 2 3 2" xfId="7896" xr:uid="{0C58289F-5274-42D9-B083-9A86A784EC64}"/>
    <cellStyle name="Separador de milhares 38 2 3 2 2" xfId="14604" xr:uid="{D9D777DA-E1B4-4BBA-8B0F-DBFE82CBD2DF}"/>
    <cellStyle name="Separador de milhares 38 2 3 3" xfId="11177" xr:uid="{8D3CAA67-1197-4403-AA68-A3C023EA6EF1}"/>
    <cellStyle name="Separador de milhares 38 2 4" xfId="6652" xr:uid="{6C06976E-0C12-4138-AF0D-30D521F4D714}"/>
    <cellStyle name="Separador de milhares 38 2 4 2" xfId="13360" xr:uid="{C6532E3D-2061-4839-BD42-65EFD4472165}"/>
    <cellStyle name="Separador de milhares 38 2 5" xfId="9969" xr:uid="{A8D31E16-79E6-4962-A733-1C3B99C77C61}"/>
    <cellStyle name="Separador de milhares 38 3" xfId="4762" xr:uid="{8470D007-865A-412C-8A01-CA06B45E498D}"/>
    <cellStyle name="Separador de milhares 38 3 2" xfId="8377" xr:uid="{2115127C-5FF0-4241-BF86-AA59FC082BC6}"/>
    <cellStyle name="Separador de milhares 38 3 2 2" xfId="15085" xr:uid="{B4DC4F65-14EA-4A95-992D-E00F4FCBF97E}"/>
    <cellStyle name="Separador de milhares 38 4" xfId="3849" xr:uid="{75B1C2A2-CDEE-4215-B288-722EB2247A9E}"/>
    <cellStyle name="Separador de milhares 38 4 2" xfId="7895" xr:uid="{3BB57BB5-BEA4-44AC-A301-C59E26AD7CA3}"/>
    <cellStyle name="Separador de milhares 38 4 2 2" xfId="14603" xr:uid="{FEBBC73A-FA7B-46D7-9058-F6FA1E987AE5}"/>
    <cellStyle name="Separador de milhares 39" xfId="1815" xr:uid="{F0A23632-A778-419D-B219-B59DF4F23942}"/>
    <cellStyle name="Separador de milhares 39 2" xfId="1816" xr:uid="{2AF2A987-FD55-4ACC-AB5C-02FDC2772906}"/>
    <cellStyle name="Separador de milhares 39 2 2" xfId="4765" xr:uid="{D8A7781A-1029-44C3-87A2-777DEB6FB065}"/>
    <cellStyle name="Separador de milhares 39 2 2 2" xfId="8380" xr:uid="{2CC2A8D8-38B7-4988-8996-AAA3026BFC88}"/>
    <cellStyle name="Separador de milhares 39 2 2 2 2" xfId="15088" xr:uid="{8BCFC69A-5D43-4B20-8115-6085C691B299}"/>
    <cellStyle name="Separador de milhares 39 2 2 3" xfId="11558" xr:uid="{5D06646A-D65B-4F2E-B851-A668B13B5130}"/>
    <cellStyle name="Separador de milhares 39 2 3" xfId="3852" xr:uid="{13A5462A-3C80-4B44-8EDD-665DFDB2DE7D}"/>
    <cellStyle name="Separador de milhares 39 2 3 2" xfId="7898" xr:uid="{4830134F-4EFF-41BF-AFE4-28EF5E6A043E}"/>
    <cellStyle name="Separador de milhares 39 2 3 2 2" xfId="14606" xr:uid="{0B8D51F3-178E-4519-B1B7-AD9EDB059C67}"/>
    <cellStyle name="Separador de milhares 39 2 3 3" xfId="11178" xr:uid="{B1E166E4-6DC0-407A-B3EC-A6492ED01591}"/>
    <cellStyle name="Separador de milhares 39 2 4" xfId="6653" xr:uid="{CCADFBB3-EA68-40E0-B4A8-E1EA172192B4}"/>
    <cellStyle name="Separador de milhares 39 2 4 2" xfId="13361" xr:uid="{13CF18C4-2071-4007-9A43-A2DA931FDFBC}"/>
    <cellStyle name="Separador de milhares 39 2 5" xfId="9970" xr:uid="{0D3808C2-E719-4FA3-9622-B9F004342A36}"/>
    <cellStyle name="Separador de milhares 39 3" xfId="4764" xr:uid="{15A0E11B-4F88-44A3-85DD-2C4B8E0B7DED}"/>
    <cellStyle name="Separador de milhares 39 3 2" xfId="8379" xr:uid="{043EA2A8-6652-4AA4-A1CB-13290F0956A0}"/>
    <cellStyle name="Separador de milhares 39 3 2 2" xfId="15087" xr:uid="{90B35537-DD7F-4DB2-AD87-B51293F79906}"/>
    <cellStyle name="Separador de milhares 39 4" xfId="3851" xr:uid="{FA4BAEEE-EA10-4A45-A64C-2F2545633EE2}"/>
    <cellStyle name="Separador de milhares 39 4 2" xfId="7897" xr:uid="{DC344D41-C56B-4193-9023-C8707108AE30}"/>
    <cellStyle name="Separador de milhares 39 4 2 2" xfId="14605" xr:uid="{062E7BC2-3ECE-4112-8A97-1473FF6D6C0F}"/>
    <cellStyle name="Separador de milhares 4" xfId="114" xr:uid="{2EA8D87C-C714-4FEC-B9B2-1FD0B9CBC1EE}"/>
    <cellStyle name="Separador de milhares 4 10" xfId="6001" xr:uid="{DB36A699-6CE9-4E16-801E-90A8F903898C}"/>
    <cellStyle name="Separador de milhares 4 10 2" xfId="9375" xr:uid="{ED4E7123-0D59-402B-AEC0-3132623A375D}"/>
    <cellStyle name="Separador de milhares 4 10 2 2" xfId="16083" xr:uid="{D56CEDB0-7017-47B6-AC91-43633E577AFC}"/>
    <cellStyle name="Separador de milhares 4 10 2 3" xfId="20512" xr:uid="{55BDE8DD-2486-462F-B4C0-D217FA20E080}"/>
    <cellStyle name="Separador de milhares 4 10 2 4" xfId="24546" xr:uid="{799EA352-DF06-4E41-9697-4A44AB9866B5}"/>
    <cellStyle name="Separador de milhares 4 10 3" xfId="12709" xr:uid="{23FB2023-1A66-422E-B732-16FFEB077249}"/>
    <cellStyle name="Separador de milhares 4 10 4" xfId="18493" xr:uid="{5E004CB5-5D5E-459C-B92D-E45030705A31}"/>
    <cellStyle name="Separador de milhares 4 10 5" xfId="22618" xr:uid="{C6C9CA89-3E3C-4258-AEFA-79B17C89B9FE}"/>
    <cellStyle name="Separador de milhares 4 11" xfId="6282" xr:uid="{C5202410-7FB5-4114-9008-1AADA66E9117}"/>
    <cellStyle name="Separador de milhares 4 11 2" xfId="12990" xr:uid="{E6842A27-936F-4BF0-A3CE-3E708DF66B9C}"/>
    <cellStyle name="Separador de milhares 4 11 3" xfId="18624" xr:uid="{1E4E6963-E563-4D13-9A7A-9584B64DFBDD}"/>
    <cellStyle name="Separador de milhares 4 11 4" xfId="22744" xr:uid="{9D34F662-EC49-4DA9-A1D2-718825DA1002}"/>
    <cellStyle name="Separador de milhares 4 12" xfId="9520" xr:uid="{99FCDDB2-3C16-44D2-99A5-D555F3BF6B88}"/>
    <cellStyle name="Separador de milhares 4 13" xfId="16220" xr:uid="{F7B3996C-78AA-4C25-92FD-08C5214F56A8}"/>
    <cellStyle name="Separador de milhares 4 14" xfId="20816" xr:uid="{E2444682-27C8-4C44-9F55-CBFFBC71F5EC}"/>
    <cellStyle name="Separador de milhares 4 2" xfId="162" xr:uid="{058FEA36-AF30-4124-8205-26DF4AC7C7F9}"/>
    <cellStyle name="Separador de milhares 4 2 10" xfId="9545" xr:uid="{B64DC61F-328B-4F05-B607-6327852F09CA}"/>
    <cellStyle name="Separador de milhares 4 2 11" xfId="16244" xr:uid="{36A435B4-F6DF-4C34-BD6F-479D5C98135C}"/>
    <cellStyle name="Separador de milhares 4 2 12" xfId="20841" xr:uid="{3F8A89CF-91FC-4F15-9E94-C4053F8586E5}"/>
    <cellStyle name="Separador de milhares 4 2 2" xfId="1819" xr:uid="{BA23035E-9C25-4E2C-8097-BA2DF66058B4}"/>
    <cellStyle name="Separador de milhares 4 2 2 2" xfId="2516" xr:uid="{DC8B80BA-4693-4BA3-A22B-2AD9D30DCC67}"/>
    <cellStyle name="Separador de milhares 4 2 2 2 2" xfId="3069" xr:uid="{8B04E849-CB1D-432E-87EB-3CBD478B1A20}"/>
    <cellStyle name="Separador de milhares 4 2 2 2 2 2" xfId="6005" xr:uid="{FF089A13-AFD9-4F04-822D-29872BF2F13C}"/>
    <cellStyle name="Separador de milhares 4 2 2 2 2 2 2" xfId="9378" xr:uid="{BD992C8B-8783-4E4E-A597-7E07B91090AC}"/>
    <cellStyle name="Separador de milhares 4 2 2 2 2 2 2 2" xfId="16086" xr:uid="{080F6BCD-7C49-488C-8345-B3FA3DE07F1E}"/>
    <cellStyle name="Separador de milhares 4 2 2 2 2 2 2 3" xfId="20515" xr:uid="{4E65356B-B644-4E9A-B69E-156DA2D886A1}"/>
    <cellStyle name="Separador de milhares 4 2 2 2 2 2 2 4" xfId="24549" xr:uid="{E496B854-D08F-4682-BC50-A48144BDFB09}"/>
    <cellStyle name="Separador de milhares 4 2 2 2 2 2 3" xfId="12713" xr:uid="{23615F86-F140-4851-9624-5E2524B59B1B}"/>
    <cellStyle name="Separador de milhares 4 2 2 2 2 2 4" xfId="18496" xr:uid="{2AFE71FE-5FFB-4143-96EF-591CAE53E051}"/>
    <cellStyle name="Separador de milhares 4 2 2 2 2 2 5" xfId="22621" xr:uid="{29F22766-D2AD-4C5C-8CB6-D2FDE3F564CE}"/>
    <cellStyle name="Separador de milhares 4 2 2 2 2 3" xfId="7466" xr:uid="{8AE7FAED-1B9C-46C4-AC84-CA0EC00C35C7}"/>
    <cellStyle name="Separador de milhares 4 2 2 2 2 3 2" xfId="14174" xr:uid="{1543B471-11CF-49C1-90E1-6212814F02F4}"/>
    <cellStyle name="Separador de milhares 4 2 2 2 2 3 3" xfId="19512" xr:uid="{B8ABA8A3-2E65-411E-BB84-7C59BA6F802F}"/>
    <cellStyle name="Separador de milhares 4 2 2 2 2 3 4" xfId="23612" xr:uid="{4AE61FDD-2C19-4A9C-8CE0-0C0673299E4D}"/>
    <cellStyle name="Separador de milhares 4 2 2 2 2 4" xfId="10883" xr:uid="{F3EDA115-442D-4F44-9BD6-6F26586EF0B7}"/>
    <cellStyle name="Separador de milhares 4 2 2 2 2 5" xfId="17381" xr:uid="{20ED1C0A-0F3E-433B-8249-2FB903F14AF3}"/>
    <cellStyle name="Separador de milhares 4 2 2 2 2 6" xfId="21685" xr:uid="{5BD73FB5-E3A8-4CA8-BA8C-ECBEC8A7B364}"/>
    <cellStyle name="Separador de milhares 4 2 2 2 3" xfId="6004" xr:uid="{C11DEE3D-EFEE-4BB2-A1CA-B922752AA5F5}"/>
    <cellStyle name="Separador de milhares 4 2 2 2 3 2" xfId="9377" xr:uid="{5B325C8F-3D42-443F-A02A-26904AE6A54A}"/>
    <cellStyle name="Separador de milhares 4 2 2 2 3 2 2" xfId="16085" xr:uid="{D3FB0ED3-104B-4A7E-B048-AB392CDD2009}"/>
    <cellStyle name="Separador de milhares 4 2 2 2 3 2 3" xfId="20514" xr:uid="{4DCC1964-A65F-4CE3-95EC-1F1751A7C58C}"/>
    <cellStyle name="Separador de milhares 4 2 2 2 3 2 4" xfId="24548" xr:uid="{74F1BD8C-D178-4ABB-917A-CC1C7B94E567}"/>
    <cellStyle name="Separador de milhares 4 2 2 2 3 3" xfId="12712" xr:uid="{3FA84F61-A4EB-45F6-8630-A41F74DDEE41}"/>
    <cellStyle name="Separador de milhares 4 2 2 2 3 4" xfId="18495" xr:uid="{ACC77701-92FD-4717-8980-D2FC19F2EEAC}"/>
    <cellStyle name="Separador de milhares 4 2 2 2 3 5" xfId="22620" xr:uid="{52E71C32-D2AB-4B5A-99AD-005B233E534F}"/>
    <cellStyle name="Separador de milhares 4 2 2 2 4" xfId="6999" xr:uid="{E9A8C662-A42B-4558-97D0-44C35517A848}"/>
    <cellStyle name="Separador de milhares 4 2 2 2 4 2" xfId="13707" xr:uid="{06CA81A2-5B8C-4B7A-9DFD-CD814B3371D3}"/>
    <cellStyle name="Separador de milhares 4 2 2 2 4 3" xfId="19057" xr:uid="{C359416C-44B9-478C-83A5-A68F42681D4A}"/>
    <cellStyle name="Separador de milhares 4 2 2 2 4 4" xfId="23158" xr:uid="{889E7411-5B38-4F77-A37F-3CD2D076D0EA}"/>
    <cellStyle name="Separador de milhares 4 2 2 2 5" xfId="10405" xr:uid="{47B3C3C1-6124-45EF-993A-BDB93F9970BC}"/>
    <cellStyle name="Separador de milhares 4 2 2 2 6" xfId="16925" xr:uid="{BF1DFC6E-B71A-4169-9CE5-287DBC30CB62}"/>
    <cellStyle name="Separador de milhares 4 2 2 2 7" xfId="21231" xr:uid="{076C7838-ED78-4F29-B2AB-3C9F79C5C446}"/>
    <cellStyle name="Separador de milhares 4 2 2 3" xfId="2517" xr:uid="{6E7D28E1-A5FA-4E77-A214-E4B8C5C6B75D}"/>
    <cellStyle name="Separador de milhares 4 2 2 3 2" xfId="4767" xr:uid="{B17C0CDE-CDA7-462E-8640-9752C49D9413}"/>
    <cellStyle name="Separador de milhares 4 2 2 3 2 2" xfId="8382" xr:uid="{C68D17E3-6821-42E2-97C2-FBE6E1F88129}"/>
    <cellStyle name="Separador de milhares 4 2 2 3 2 2 2" xfId="15090" xr:uid="{C818B985-70F8-443D-8B53-AF785FE834E5}"/>
    <cellStyle name="Separador de milhares 4 2 2 3 2 3" xfId="11559" xr:uid="{B8049AC3-0551-4D4A-8D76-E946C6238CED}"/>
    <cellStyle name="Separador de milhares 4 2 2 3 3" xfId="3854" xr:uid="{D26C1E5C-8E8D-4AFF-AF85-5AFB3A8AF5CA}"/>
    <cellStyle name="Separador de milhares 4 2 2 3 3 2" xfId="7900" xr:uid="{FA0A377B-BC40-44C7-AEF0-537F2CCDEE38}"/>
    <cellStyle name="Separador de milhares 4 2 2 3 3 2 2" xfId="14608" xr:uid="{8D75A75C-8C6D-4D7A-8EA7-8B93748256D5}"/>
    <cellStyle name="Separador de milhares 4 2 2 3 3 3" xfId="11179" xr:uid="{6DDBFC30-6BA6-49AC-B436-1E05F2B08D22}"/>
    <cellStyle name="Separador de milhares 4 2 2 3 4" xfId="7000" xr:uid="{A2F14941-26E8-470A-9BA2-BEC35A3B8719}"/>
    <cellStyle name="Separador de milhares 4 2 2 3 4 2" xfId="13708" xr:uid="{4E2CBF8D-D3E0-43EC-9D72-0CE8AC6FB37F}"/>
    <cellStyle name="Separador de milhares 4 2 2 3 5" xfId="10406" xr:uid="{F3CBEA38-2021-466B-A6E2-1FA843AF4530}"/>
    <cellStyle name="Separador de milhares 4 2 2 4" xfId="2815" xr:uid="{F662E233-8952-409F-A663-6B8644F43397}"/>
    <cellStyle name="Separador de milhares 4 2 2 4 2" xfId="6009" xr:uid="{279C3B8B-95BE-45DE-8BE8-D52BC501725D}"/>
    <cellStyle name="Separador de milhares 4 2 2 4 2 2" xfId="9379" xr:uid="{7F6DA471-8954-4C72-9B9F-5E32B25D4DB8}"/>
    <cellStyle name="Separador de milhares 4 2 2 4 2 2 2" xfId="16087" xr:uid="{A5C4F205-4F7F-4D9A-86C2-2E320D12D6E8}"/>
    <cellStyle name="Separador de milhares 4 2 2 4 2 2 3" xfId="20516" xr:uid="{AD966272-2BCB-4C50-A8B5-D5E6953AC964}"/>
    <cellStyle name="Separador de milhares 4 2 2 4 2 2 4" xfId="24550" xr:uid="{B91B470A-0CA8-4A3C-BF9B-D27562348789}"/>
    <cellStyle name="Separador de milhares 4 2 2 4 2 3" xfId="12717" xr:uid="{53419AC3-638B-4D6F-8C19-2209DCA4DE93}"/>
    <cellStyle name="Separador de milhares 4 2 2 4 2 4" xfId="18497" xr:uid="{92E53FA3-4D9B-4973-AE5B-DEA6625B62B4}"/>
    <cellStyle name="Separador de milhares 4 2 2 4 2 5" xfId="22622" xr:uid="{E9F64682-A2B6-4933-B05F-69643AE130F7}"/>
    <cellStyle name="Separador de milhares 4 2 2 4 3" xfId="7213" xr:uid="{A0EFAE16-BE9B-40F2-8B4A-7EDB498EAA1C}"/>
    <cellStyle name="Separador de milhares 4 2 2 4 3 2" xfId="13921" xr:uid="{3190945C-18E4-461A-A5C8-930E3A4CB018}"/>
    <cellStyle name="Separador de milhares 4 2 2 4 3 3" xfId="19260" xr:uid="{2D4DC035-5406-4DA1-8710-077B17EDA5B7}"/>
    <cellStyle name="Separador de milhares 4 2 2 4 3 4" xfId="23360" xr:uid="{BB7122CF-7476-4997-BFE0-08414087BAED}"/>
    <cellStyle name="Separador de milhares 4 2 2 4 4" xfId="10631" xr:uid="{A82B20E9-EE13-4A81-9927-2DC2E52D9859}"/>
    <cellStyle name="Separador de milhares 4 2 2 4 5" xfId="17129" xr:uid="{9F9F3761-85B2-4083-9BD0-23C6EC11F942}"/>
    <cellStyle name="Separador de milhares 4 2 2 4 6" xfId="21433" xr:uid="{55DD786F-2F3C-4C85-ACA5-8FEEE607059C}"/>
    <cellStyle name="Separador de milhares 4 2 2 5" xfId="6656" xr:uid="{F75F78C0-BC7A-4DEA-AB70-A216DC2642ED}"/>
    <cellStyle name="Separador de milhares 4 2 2 5 2" xfId="13364" xr:uid="{5520DCF8-4D93-4B7D-B7C6-C0C7E3C899D1}"/>
    <cellStyle name="Separador de milhares 4 2 2 6" xfId="9972" xr:uid="{AD4A4194-AEA0-403E-AB13-E243A8745945}"/>
    <cellStyle name="Separador de milhares 4 2 3" xfId="1818" xr:uid="{A049D88C-0B33-4FF9-B3A9-D237C4580008}"/>
    <cellStyle name="Separador de milhares 4 2 3 2" xfId="2518" xr:uid="{AD6F9258-A919-4987-848D-B141D88ADBEB}"/>
    <cellStyle name="Separador de milhares 4 2 3 2 2" xfId="4766" xr:uid="{1D618D8D-1049-449F-BAEA-D0ED6D731C62}"/>
    <cellStyle name="Separador de milhares 4 2 3 2 2 2" xfId="8381" xr:uid="{C9A25D84-6CB6-466C-B3A7-16936B0E00C4}"/>
    <cellStyle name="Separador de milhares 4 2 3 2 2 2 2" xfId="15089" xr:uid="{99821E0C-945B-4088-A2EC-7FCE9A4F01EE}"/>
    <cellStyle name="Separador de milhares 4 2 3 2 3" xfId="3853" xr:uid="{045AD9E7-1373-4569-BD12-0A0F5731C57D}"/>
    <cellStyle name="Separador de milhares 4 2 3 2 3 2" xfId="7899" xr:uid="{F145F25A-0FC6-46D9-86E0-528459C7C75E}"/>
    <cellStyle name="Separador de milhares 4 2 3 2 3 2 2" xfId="14607" xr:uid="{7D8DAC9C-2E62-4871-B355-6D617555C64B}"/>
    <cellStyle name="Separador de milhares 4 2 3 2 4" xfId="7001" xr:uid="{29C2AFC7-5F81-4FCE-BC6A-0A38FEEED3A9}"/>
    <cellStyle name="Separador de milhares 4 2 3 2 4 2" xfId="13709" xr:uid="{CD56BB47-5FD4-4B8F-B6C7-98D6981DC9F8}"/>
    <cellStyle name="Separador de milhares 4 2 3 3" xfId="2816" xr:uid="{FBEEDE06-D755-4E2D-8993-D5DB29FD2F93}"/>
    <cellStyle name="Separador de milhares 4 2 3 3 2" xfId="6014" xr:uid="{94A8778F-81F1-4291-8F18-A0D24AA2E1BF}"/>
    <cellStyle name="Separador de milhares 4 2 3 3 2 2" xfId="9380" xr:uid="{4D1877C1-4D5A-40DA-B0ED-40668EA0AA08}"/>
    <cellStyle name="Separador de milhares 4 2 3 3 2 2 2" xfId="16088" xr:uid="{6706C2FC-F73F-4E6B-9B41-88863AAD8A25}"/>
    <cellStyle name="Separador de milhares 4 2 3 3 2 2 3" xfId="20517" xr:uid="{5B1D19F8-FA87-4EDA-AD66-3F60A5AEE72D}"/>
    <cellStyle name="Separador de milhares 4 2 3 3 2 2 4" xfId="24551" xr:uid="{E0BC6D58-D0D2-46CD-AAF5-DB297057A71D}"/>
    <cellStyle name="Separador de milhares 4 2 3 3 2 3" xfId="12722" xr:uid="{0244B389-20A6-4BA3-B249-2D648A0F100D}"/>
    <cellStyle name="Separador de milhares 4 2 3 3 2 4" xfId="18498" xr:uid="{136AD07C-10A5-4330-B378-DC903068FC06}"/>
    <cellStyle name="Separador de milhares 4 2 3 3 2 5" xfId="22623" xr:uid="{41E44BEB-FAC5-46F7-90BD-179506F8ACF0}"/>
    <cellStyle name="Separador de milhares 4 2 3 3 3" xfId="7214" xr:uid="{83FF6D18-55D4-4C28-85B0-715A9C36C90E}"/>
    <cellStyle name="Separador de milhares 4 2 3 3 3 2" xfId="13922" xr:uid="{8348CC63-140D-46E4-B5EA-CC1CD25AFB5D}"/>
    <cellStyle name="Separador de milhares 4 2 3 3 3 3" xfId="19261" xr:uid="{61E42F96-2630-4D05-86B6-172C72B086CD}"/>
    <cellStyle name="Separador de milhares 4 2 3 3 3 4" xfId="23361" xr:uid="{E20717EF-A32A-4659-AA41-8DE616DAE666}"/>
    <cellStyle name="Separador de milhares 4 2 3 3 4" xfId="10632" xr:uid="{F3E362BE-D00E-4C51-B62E-A240B89F62BC}"/>
    <cellStyle name="Separador de milhares 4 2 3 3 5" xfId="17130" xr:uid="{8B2E0457-E397-4903-9A71-0AD5F4197634}"/>
    <cellStyle name="Separador de milhares 4 2 3 3 6" xfId="21434" xr:uid="{AB7B9AC5-9660-4F4F-8019-DD9A2BDDAD00}"/>
    <cellStyle name="Separador de milhares 4 2 3 4" xfId="6655" xr:uid="{033B9670-355E-4E86-ABD3-77D33765CFD2}"/>
    <cellStyle name="Separador de milhares 4 2 3 4 2" xfId="13363" xr:uid="{CB374B3D-5EF5-484C-8B7E-87D1A765C644}"/>
    <cellStyle name="Separador de milhares 4 2 4" xfId="2519" xr:uid="{7117841F-9F69-4C2F-B180-5F4581454F4C}"/>
    <cellStyle name="Separador de milhares 4 2 4 2" xfId="2883" xr:uid="{801FA49F-09EA-4D62-BE26-AE232049B875}"/>
    <cellStyle name="Separador de milhares 4 2 4 2 2" xfId="6016" xr:uid="{0ED4C43A-6241-4546-BD1E-A3295DFF194F}"/>
    <cellStyle name="Separador de milhares 4 2 4 2 2 2" xfId="9382" xr:uid="{E7C7D580-B78F-4FDB-9EBB-10906065EC19}"/>
    <cellStyle name="Separador de milhares 4 2 4 2 2 2 2" xfId="16090" xr:uid="{76A8BDE3-EB98-4646-A4D5-66C77FCE08ED}"/>
    <cellStyle name="Separador de milhares 4 2 4 2 2 2 3" xfId="20519" xr:uid="{108BF50F-0CF3-4835-9F2D-1B14A09B3760}"/>
    <cellStyle name="Separador de milhares 4 2 4 2 2 2 4" xfId="24553" xr:uid="{B6000922-42DA-4005-ABFE-4229BC721CED}"/>
    <cellStyle name="Separador de milhares 4 2 4 2 2 3" xfId="12724" xr:uid="{9AA8A391-2C72-4F92-A1F1-CA9A5FDCF1DB}"/>
    <cellStyle name="Separador de milhares 4 2 4 2 2 4" xfId="18500" xr:uid="{34394830-B870-4FE1-8E97-35464AEA3346}"/>
    <cellStyle name="Separador de milhares 4 2 4 2 2 5" xfId="22625" xr:uid="{1E251CD8-AE80-4981-8672-56ECEFD7C8B9}"/>
    <cellStyle name="Separador de milhares 4 2 4 2 3" xfId="7280" xr:uid="{073F010A-0AD1-4352-86E8-E7C1F2E2489F}"/>
    <cellStyle name="Separador de milhares 4 2 4 2 3 2" xfId="13988" xr:uid="{8828177E-3087-4566-A035-8B98B06317DD}"/>
    <cellStyle name="Separador de milhares 4 2 4 2 3 3" xfId="19327" xr:uid="{AD3A2570-424D-4506-B280-B403BA26CFE9}"/>
    <cellStyle name="Separador de milhares 4 2 4 2 3 4" xfId="23427" xr:uid="{1049186C-EB0F-4581-8762-928D58076F46}"/>
    <cellStyle name="Separador de milhares 4 2 4 2 4" xfId="10698" xr:uid="{44F8D259-3F58-4CB2-99A3-305616069B26}"/>
    <cellStyle name="Separador de milhares 4 2 4 2 5" xfId="17196" xr:uid="{E46F0180-4D06-4B75-A991-D37A150715CC}"/>
    <cellStyle name="Separador de milhares 4 2 4 2 6" xfId="21500" xr:uid="{D6EF7C4A-3D13-429F-8FEB-D9471940F21B}"/>
    <cellStyle name="Separador de milhares 4 2 4 3" xfId="6015" xr:uid="{FE67BC4A-A8CA-405C-A22C-088E68924269}"/>
    <cellStyle name="Separador de milhares 4 2 4 3 2" xfId="9381" xr:uid="{BBC864A7-39F0-46E0-AA8F-25D7EC15078A}"/>
    <cellStyle name="Separador de milhares 4 2 4 3 2 2" xfId="16089" xr:uid="{58B7885A-4AFA-443B-BF43-2094DC77D405}"/>
    <cellStyle name="Separador de milhares 4 2 4 3 2 3" xfId="20518" xr:uid="{4DD5A49A-A405-426E-BBA4-BB2B7A82A9D0}"/>
    <cellStyle name="Separador de milhares 4 2 4 3 2 4" xfId="24552" xr:uid="{F5558923-6222-4332-A037-3266AA697E6C}"/>
    <cellStyle name="Separador de milhares 4 2 4 3 3" xfId="12723" xr:uid="{F5537DDF-AD67-4153-81EE-93CB6068D911}"/>
    <cellStyle name="Separador de milhares 4 2 4 3 4" xfId="18499" xr:uid="{7285B97B-857A-4C3D-94F3-D07B9BBBDE2F}"/>
    <cellStyle name="Separador de milhares 4 2 4 3 5" xfId="22624" xr:uid="{656E89D8-1F06-4ABC-B75A-3FDAE4CB06D8}"/>
    <cellStyle name="Separador de milhares 4 2 4 4" xfId="7002" xr:uid="{2B5836DD-9BE4-40CF-813A-291BE5F4C2AC}"/>
    <cellStyle name="Separador de milhares 4 2 4 4 2" xfId="13710" xr:uid="{2ACC9956-1FB6-434A-B295-2CABF639DE52}"/>
    <cellStyle name="Separador de milhares 4 2 4 4 3" xfId="19058" xr:uid="{192EB061-F791-4E4D-92E9-896950488843}"/>
    <cellStyle name="Separador de milhares 4 2 4 4 4" xfId="23159" xr:uid="{F2E0467C-F10B-41ED-8436-5DC46D5D573D}"/>
    <cellStyle name="Separador de milhares 4 2 4 5" xfId="10407" xr:uid="{28A4D430-7647-4986-A747-5C1BE75A1569}"/>
    <cellStyle name="Separador de milhares 4 2 4 6" xfId="16926" xr:uid="{709B9463-D4FF-45ED-A327-C8D5E0765112}"/>
    <cellStyle name="Separador de milhares 4 2 4 7" xfId="21232" xr:uid="{FD6E15CD-789D-4B8E-BE21-63810541D552}"/>
    <cellStyle name="Separador de milhares 4 2 5" xfId="2520" xr:uid="{257A9375-107B-459B-89E2-29F51AFF024B}"/>
    <cellStyle name="Separador de milhares 4 2 5 2" xfId="2933" xr:uid="{2B6E2FEF-8134-4064-BB78-B1016FBF2FC9}"/>
    <cellStyle name="Separador de milhares 4 2 5 2 2" xfId="6018" xr:uid="{EE25CD28-6BE9-4875-BC6E-59AEC714EF65}"/>
    <cellStyle name="Separador de milhares 4 2 5 2 2 2" xfId="9384" xr:uid="{FF10CA12-B711-4F64-949F-922BD66A6F7E}"/>
    <cellStyle name="Separador de milhares 4 2 5 2 2 2 2" xfId="16092" xr:uid="{58EC2DBD-7944-42EC-A11F-1A22E06EEE93}"/>
    <cellStyle name="Separador de milhares 4 2 5 2 2 2 3" xfId="20521" xr:uid="{2E25FD96-11ED-44DA-A9B1-750F68FD7553}"/>
    <cellStyle name="Separador de milhares 4 2 5 2 2 2 4" xfId="24555" xr:uid="{1A82451A-03CC-4C2B-8898-EDBBF0DF64AF}"/>
    <cellStyle name="Separador de milhares 4 2 5 2 2 3" xfId="12726" xr:uid="{F1DBA521-1EDE-4A61-92AC-24A70F8D43E4}"/>
    <cellStyle name="Separador de milhares 4 2 5 2 2 4" xfId="18502" xr:uid="{0712E0A4-5616-49C5-888F-271903868451}"/>
    <cellStyle name="Separador de milhares 4 2 5 2 2 5" xfId="22627" xr:uid="{C8D6F822-42D7-46C9-B8BF-7C23EEA2C600}"/>
    <cellStyle name="Separador de milhares 4 2 5 2 3" xfId="7330" xr:uid="{67C80290-A891-4B63-9AF6-CA5EF1481EB2}"/>
    <cellStyle name="Separador de milhares 4 2 5 2 3 2" xfId="14038" xr:uid="{7BEC9E0B-570E-484E-BF22-0F71F01583AD}"/>
    <cellStyle name="Separador de milhares 4 2 5 2 3 3" xfId="19377" xr:uid="{6F972BBB-07B5-4435-BEA9-7DB28A4DE0F5}"/>
    <cellStyle name="Separador de milhares 4 2 5 2 3 4" xfId="23477" xr:uid="{C2D37EF8-7692-4EA7-AA8E-F0BFA3A6CAB0}"/>
    <cellStyle name="Separador de milhares 4 2 5 2 4" xfId="10748" xr:uid="{32F19194-488A-48E8-9578-899D9434F6B5}"/>
    <cellStyle name="Separador de milhares 4 2 5 2 5" xfId="17246" xr:uid="{86D03903-3459-4C97-BA59-7A745F4E6327}"/>
    <cellStyle name="Separador de milhares 4 2 5 2 6" xfId="21550" xr:uid="{A4624068-8A00-47A4-8757-C3C936B69387}"/>
    <cellStyle name="Separador de milhares 4 2 5 3" xfId="6017" xr:uid="{618DC91A-CFBA-488C-A13A-152573B57FC3}"/>
    <cellStyle name="Separador de milhares 4 2 5 3 2" xfId="9383" xr:uid="{2EEA3DB0-09FD-49D0-8665-68CC3EC9F048}"/>
    <cellStyle name="Separador de milhares 4 2 5 3 2 2" xfId="16091" xr:uid="{9F7F7729-0560-4FE0-8F5D-C6CD0E2CB454}"/>
    <cellStyle name="Separador de milhares 4 2 5 3 2 3" xfId="20520" xr:uid="{C5AD3A6A-C4D0-4349-8BEF-5A0CA026C6CF}"/>
    <cellStyle name="Separador de milhares 4 2 5 3 2 4" xfId="24554" xr:uid="{AB090485-F4D0-4076-A052-89BF21CB6AE1}"/>
    <cellStyle name="Separador de milhares 4 2 5 3 3" xfId="12725" xr:uid="{91E3D892-97F7-434C-A7E9-410947ADCFC0}"/>
    <cellStyle name="Separador de milhares 4 2 5 3 4" xfId="18501" xr:uid="{DD7D8D3A-A992-47C8-BC95-1C94E99F1DCD}"/>
    <cellStyle name="Separador de milhares 4 2 5 3 5" xfId="22626" xr:uid="{7C236B2E-4AEC-4281-AC1D-740EE9A6583D}"/>
    <cellStyle name="Separador de milhares 4 2 5 4" xfId="7003" xr:uid="{B9D55D66-B4E9-42DD-AEEF-966ECBE11C12}"/>
    <cellStyle name="Separador de milhares 4 2 5 4 2" xfId="13711" xr:uid="{61825189-76FD-4369-A921-E458AAF3FA3E}"/>
    <cellStyle name="Separador de milhares 4 2 5 4 3" xfId="19059" xr:uid="{D3EC77AF-864A-41B4-A628-CEE294478B65}"/>
    <cellStyle name="Separador de milhares 4 2 5 4 4" xfId="23160" xr:uid="{CF13E12B-9D96-4E99-A2B4-330977EE6298}"/>
    <cellStyle name="Separador de milhares 4 2 5 5" xfId="10408" xr:uid="{0EE8818E-9DC6-4C9D-9EB3-0FCB0F8F65A3}"/>
    <cellStyle name="Separador de milhares 4 2 5 6" xfId="16927" xr:uid="{53A414D1-AC6C-41A1-A614-CCC611903C12}"/>
    <cellStyle name="Separador de milhares 4 2 5 7" xfId="21233" xr:uid="{DC5065A7-24E2-4F4C-841E-04D221AB34D4}"/>
    <cellStyle name="Separador de milhares 4 2 6" xfId="2521" xr:uid="{B5419A3C-56DE-469B-9FD0-E88848699C1B}"/>
    <cellStyle name="Separador de milhares 4 2 6 2" xfId="3011" xr:uid="{24413A88-66D9-418C-BF42-298A680165A2}"/>
    <cellStyle name="Separador de milhares 4 2 6 2 2" xfId="6020" xr:uid="{7C18716E-4DD4-4ABA-9969-EDA72D6112F6}"/>
    <cellStyle name="Separador de milhares 4 2 6 2 2 2" xfId="9386" xr:uid="{8F6E48B4-9CC2-4AF6-BE63-B809558B1F3E}"/>
    <cellStyle name="Separador de milhares 4 2 6 2 2 2 2" xfId="16094" xr:uid="{76691311-6151-4C22-9E8A-8C0DA17BDBD1}"/>
    <cellStyle name="Separador de milhares 4 2 6 2 2 2 3" xfId="20523" xr:uid="{AC2A7DC8-AEDB-4208-8A35-7F4FCF5D3300}"/>
    <cellStyle name="Separador de milhares 4 2 6 2 2 2 4" xfId="24557" xr:uid="{8DE55398-8690-41E1-AA44-53817D326F23}"/>
    <cellStyle name="Separador de milhares 4 2 6 2 2 3" xfId="12728" xr:uid="{DD53335D-84CC-4884-BFEC-F9C09AD61AD9}"/>
    <cellStyle name="Separador de milhares 4 2 6 2 2 4" xfId="18504" xr:uid="{4F0A23D0-64D3-4944-B4EC-23870CC46686}"/>
    <cellStyle name="Separador de milhares 4 2 6 2 2 5" xfId="22629" xr:uid="{DFB5C031-04BB-4E99-88D7-47EF4B33CEA6}"/>
    <cellStyle name="Separador de milhares 4 2 6 2 3" xfId="7408" xr:uid="{5B2024B7-7124-43EA-B0AE-FA6B8E0B6C59}"/>
    <cellStyle name="Separador de milhares 4 2 6 2 3 2" xfId="14116" xr:uid="{6F4EB90D-E7B5-4CDB-9B69-EBD466EF950F}"/>
    <cellStyle name="Separador de milhares 4 2 6 2 3 3" xfId="19454" xr:uid="{11C62936-1A13-43A8-B88D-596BC5C58D0D}"/>
    <cellStyle name="Separador de milhares 4 2 6 2 3 4" xfId="23554" xr:uid="{95F1361C-BBF2-448B-A90F-CED2F4C8282F}"/>
    <cellStyle name="Separador de milhares 4 2 6 2 4" xfId="10825" xr:uid="{97513024-EA9E-4B61-9AC1-98962593C290}"/>
    <cellStyle name="Separador de milhares 4 2 6 2 5" xfId="17323" xr:uid="{8EBC706A-55EE-445F-94FA-AB23F4AD7B77}"/>
    <cellStyle name="Separador de milhares 4 2 6 2 6" xfId="21627" xr:uid="{17C15912-128D-4D84-BB7D-6F7873FA495C}"/>
    <cellStyle name="Separador de milhares 4 2 6 3" xfId="6019" xr:uid="{1D81DF7F-E790-4E40-BB33-49F10B877CF2}"/>
    <cellStyle name="Separador de milhares 4 2 6 3 2" xfId="9385" xr:uid="{CC95F5EA-FD9C-4920-AA2D-E72750AC7526}"/>
    <cellStyle name="Separador de milhares 4 2 6 3 2 2" xfId="16093" xr:uid="{8E6197F2-0CFC-4AE1-ADBC-F7686FC4ECAF}"/>
    <cellStyle name="Separador de milhares 4 2 6 3 2 3" xfId="20522" xr:uid="{5E645A80-2906-4E3B-96EE-1D6828E23ED8}"/>
    <cellStyle name="Separador de milhares 4 2 6 3 2 4" xfId="24556" xr:uid="{B1FE202B-9F42-42C5-ACCC-0CDF9BA1C20D}"/>
    <cellStyle name="Separador de milhares 4 2 6 3 3" xfId="12727" xr:uid="{AC883754-133C-4CC6-B53B-F9D074FEF1CA}"/>
    <cellStyle name="Separador de milhares 4 2 6 3 4" xfId="18503" xr:uid="{1F98CD92-3E8C-4321-A4A8-284B4396F135}"/>
    <cellStyle name="Separador de milhares 4 2 6 3 5" xfId="22628" xr:uid="{A6FC4F4A-CCCB-4DF5-B733-B35B206E9C28}"/>
    <cellStyle name="Separador de milhares 4 2 6 4" xfId="7004" xr:uid="{95EEF1F3-1AE4-45B8-AB40-F2F174B3CBD1}"/>
    <cellStyle name="Separador de milhares 4 2 6 4 2" xfId="13712" xr:uid="{37AC756F-BD81-41F2-AFF7-0D4439CA9AB6}"/>
    <cellStyle name="Separador de milhares 4 2 6 4 3" xfId="19060" xr:uid="{DAB6F478-3542-4785-8975-D4FDD2613857}"/>
    <cellStyle name="Separador de milhares 4 2 6 4 4" xfId="23161" xr:uid="{51684A69-2FB1-4A31-93C6-C005332A5BBB}"/>
    <cellStyle name="Separador de milhares 4 2 6 5" xfId="10409" xr:uid="{22278E2F-C7A0-41BD-9989-9C61A516AC31}"/>
    <cellStyle name="Separador de milhares 4 2 6 6" xfId="16928" xr:uid="{37FF5687-2C00-49FF-8BAE-62ED32EEDF5F}"/>
    <cellStyle name="Separador de milhares 4 2 6 7" xfId="21234" xr:uid="{65AAC554-9FF1-4D36-B652-F6109084BAEE}"/>
    <cellStyle name="Separador de milhares 4 2 7" xfId="2700" xr:uid="{812229D0-76AA-4107-B17E-08A86347334E}"/>
    <cellStyle name="Separador de milhares 4 2 7 2" xfId="6021" xr:uid="{4F89BDD6-8FD9-4006-B90A-34EA715FB634}"/>
    <cellStyle name="Separador de milhares 4 2 7 2 2" xfId="9387" xr:uid="{B31F1EE5-2D7A-4F2A-9E11-E8801D97E347}"/>
    <cellStyle name="Separador de milhares 4 2 7 2 2 2" xfId="16095" xr:uid="{B389A5AD-76C8-414A-B5D3-4AD37933797C}"/>
    <cellStyle name="Separador de milhares 4 2 7 2 2 3" xfId="20524" xr:uid="{A07BEBF0-48DE-407B-8A51-3FD2C066C681}"/>
    <cellStyle name="Separador de milhares 4 2 7 2 2 4" xfId="24558" xr:uid="{B33367C6-3FC0-43A6-836E-B7F5135257B5}"/>
    <cellStyle name="Separador de milhares 4 2 7 2 3" xfId="12729" xr:uid="{1E56554E-5326-4260-9EE1-4345CB60D54D}"/>
    <cellStyle name="Separador de milhares 4 2 7 2 4" xfId="18505" xr:uid="{4FB325BE-08A1-44A4-A27C-CA9BACFEBDBD}"/>
    <cellStyle name="Separador de milhares 4 2 7 2 5" xfId="22630" xr:uid="{6893B615-DE32-4359-97B1-80CCC40AC3C5}"/>
    <cellStyle name="Separador de milhares 4 2 7 3" xfId="7100" xr:uid="{609F8AE3-9A0F-435E-A419-0AB692A206E2}"/>
    <cellStyle name="Separador de milhares 4 2 7 3 2" xfId="13808" xr:uid="{530BA748-0AA7-4979-A24B-961F4D3D516C}"/>
    <cellStyle name="Separador de milhares 4 2 7 3 3" xfId="19147" xr:uid="{B21A3610-8B1A-4E52-849C-DDFBC451766D}"/>
    <cellStyle name="Separador de milhares 4 2 7 3 4" xfId="23247" xr:uid="{BDE77155-CCD1-44C5-9A3F-C3E76C505AC1}"/>
    <cellStyle name="Separador de milhares 4 2 7 4" xfId="10517" xr:uid="{0A7977CD-4B2D-4DEA-8EFF-0B516990E569}"/>
    <cellStyle name="Separador de milhares 4 2 7 5" xfId="17016" xr:uid="{AA4F7EF0-425F-42AB-B391-1300152F5B37}"/>
    <cellStyle name="Separador de milhares 4 2 7 6" xfId="21320" xr:uid="{E3C24D20-E36D-4C2E-90A6-5E9EB77E88CA}"/>
    <cellStyle name="Separador de milhares 4 2 8" xfId="6002" xr:uid="{8D121252-F7FC-4E91-A1AA-C40C07521C19}"/>
    <cellStyle name="Separador de milhares 4 2 8 2" xfId="9376" xr:uid="{748FEE34-5C91-4844-A92C-36553FF5AF88}"/>
    <cellStyle name="Separador de milhares 4 2 8 2 2" xfId="16084" xr:uid="{F09B1A49-6350-4E75-8CEE-2777ABF25959}"/>
    <cellStyle name="Separador de milhares 4 2 8 2 3" xfId="20513" xr:uid="{D5407E13-ED46-4F03-91DB-FAABCD40A32E}"/>
    <cellStyle name="Separador de milhares 4 2 8 2 4" xfId="24547" xr:uid="{ABE4167B-07C0-414C-8709-B924142D6667}"/>
    <cellStyle name="Separador de milhares 4 2 8 3" xfId="12710" xr:uid="{74B16D3A-DFCC-473B-B215-7EC9E0E7A098}"/>
    <cellStyle name="Separador de milhares 4 2 8 4" xfId="18494" xr:uid="{CE12310E-84C0-4623-BB38-7E16BC1A2CA8}"/>
    <cellStyle name="Separador de milhares 4 2 8 5" xfId="22619" xr:uid="{7EFDB21A-963A-4BFC-9447-D0127DA00A82}"/>
    <cellStyle name="Separador de milhares 4 2 9" xfId="6307" xr:uid="{BFFD988F-F458-498A-8A01-9600254CFE11}"/>
    <cellStyle name="Separador de milhares 4 2 9 2" xfId="13015" xr:uid="{EA3325D2-029C-4D54-A6C4-6632C1747552}"/>
    <cellStyle name="Separador de milhares 4 2 9 3" xfId="18648" xr:uid="{C4AD92E0-29B8-4413-B290-B78D39C923A7}"/>
    <cellStyle name="Separador de milhares 4 2 9 4" xfId="22768" xr:uid="{7BB11D5B-495B-47FA-B1D2-FC1A831CC673}"/>
    <cellStyle name="Separador de milhares 4 3" xfId="264" xr:uid="{CD615F68-E942-4B5F-B4B4-0742FBE7FAAA}"/>
    <cellStyle name="Separador de milhares 4 3 2" xfId="1820" xr:uid="{ACFF7C19-96BD-4AC5-AB43-E14E908DD0EB}"/>
    <cellStyle name="Separador de milhares 4 3 2 2" xfId="2522" xr:uid="{04CFFBBB-9A19-4D80-960E-B485D3EA86E4}"/>
    <cellStyle name="Separador de milhares 4 3 2 2 2" xfId="7005" xr:uid="{9E62C3B3-4FAD-4059-BA4F-CB50DF002CBC}"/>
    <cellStyle name="Separador de milhares 4 3 2 2 2 2" xfId="13713" xr:uid="{AC4CC33F-8324-490E-992A-E61D89E6C96E}"/>
    <cellStyle name="Separador de milhares 4 3 2 2 3" xfId="10410" xr:uid="{4C48E738-FCBB-46BA-AC75-4DCB2AC67837}"/>
    <cellStyle name="Separador de milhares 4 3 2 3" xfId="2817" xr:uid="{50FD214D-486D-41EA-BA85-148B37176CF2}"/>
    <cellStyle name="Separador de milhares 4 3 2 3 2" xfId="6024" xr:uid="{E842C6B5-17AE-4E0F-AFC9-62D3A34AAB60}"/>
    <cellStyle name="Separador de milhares 4 3 2 3 2 2" xfId="9389" xr:uid="{0C3D35B6-B05C-4299-B2CD-8EC5095DE212}"/>
    <cellStyle name="Separador de milhares 4 3 2 3 2 2 2" xfId="16097" xr:uid="{5F912E2A-9A22-4DC2-BC8B-F5C9E80488F4}"/>
    <cellStyle name="Separador de milhares 4 3 2 3 2 2 3" xfId="20526" xr:uid="{CA8CB8C2-8A26-4785-859C-7D3993B7FD04}"/>
    <cellStyle name="Separador de milhares 4 3 2 3 2 2 4" xfId="24560" xr:uid="{7E004F0F-3BF8-4B6E-8006-908C941A7A4B}"/>
    <cellStyle name="Separador de milhares 4 3 2 3 2 3" xfId="12732" xr:uid="{E1F8FC41-CE94-4C54-A42E-4CD4C0972C26}"/>
    <cellStyle name="Separador de milhares 4 3 2 3 2 4" xfId="18507" xr:uid="{85E35943-6423-4889-B530-A3F6CF26ECB0}"/>
    <cellStyle name="Separador de milhares 4 3 2 3 2 5" xfId="22632" xr:uid="{35B2B859-96E7-433D-A871-E7556BBDD042}"/>
    <cellStyle name="Separador de milhares 4 3 2 3 3" xfId="7215" xr:uid="{B66DD4FB-0C0A-4138-AD78-01D04E7D844B}"/>
    <cellStyle name="Separador de milhares 4 3 2 3 3 2" xfId="13923" xr:uid="{2B9320A4-091D-49C7-8502-A477F4BECC1B}"/>
    <cellStyle name="Separador de milhares 4 3 2 3 3 3" xfId="19262" xr:uid="{943D5176-A369-44A5-A3D0-BDDB17A071AD}"/>
    <cellStyle name="Separador de milhares 4 3 2 3 3 4" xfId="23362" xr:uid="{6E7C6DF4-A2C2-486A-BD2C-ABCE48444E7F}"/>
    <cellStyle name="Separador de milhares 4 3 2 3 4" xfId="10633" xr:uid="{CCF9E213-57CA-4C80-B210-4AE91184BBBF}"/>
    <cellStyle name="Separador de milhares 4 3 2 3 5" xfId="17131" xr:uid="{0589D146-8CDB-4061-ADDA-F89D7ECE2937}"/>
    <cellStyle name="Separador de milhares 4 3 2 3 6" xfId="21435" xr:uid="{E64F647B-EAFE-4309-9AA6-21699AB2E21C}"/>
    <cellStyle name="Separador de milhares 4 3 2 4" xfId="6657" xr:uid="{7F34E2FA-4C7B-4271-A99A-2FC9FB339B8F}"/>
    <cellStyle name="Separador de milhares 4 3 2 4 2" xfId="13365" xr:uid="{619C113B-2C59-42F0-BB03-98780636E327}"/>
    <cellStyle name="Separador de milhares 4 3 2 5" xfId="9973" xr:uid="{9319EE7C-0D92-470F-82DF-E7F60DA686F3}"/>
    <cellStyle name="Separador de milhares 4 3 3" xfId="2523" xr:uid="{C8CBF985-C693-4D47-A83C-901C3D902A59}"/>
    <cellStyle name="Separador de milhares 4 3 3 2" xfId="3018" xr:uid="{AC7EFD49-70A4-408C-B130-F6025F628728}"/>
    <cellStyle name="Separador de milhares 4 3 3 2 2" xfId="6026" xr:uid="{E3DA84E2-C1BD-4BDD-989D-9EC888EFBB8D}"/>
    <cellStyle name="Separador de milhares 4 3 3 2 2 2" xfId="9391" xr:uid="{12F26821-7C68-4FA9-A59F-1B3ADCA4A44B}"/>
    <cellStyle name="Separador de milhares 4 3 3 2 2 2 2" xfId="16099" xr:uid="{B0EA27A4-ED1D-4DAA-A319-45871C8EBA99}"/>
    <cellStyle name="Separador de milhares 4 3 3 2 2 2 3" xfId="20528" xr:uid="{EF036BDE-0816-4390-9805-B12AEC1B08B5}"/>
    <cellStyle name="Separador de milhares 4 3 3 2 2 2 4" xfId="24562" xr:uid="{CBCEC418-21BF-4DF3-A632-FDCD56CFEDAF}"/>
    <cellStyle name="Separador de milhares 4 3 3 2 2 3" xfId="12734" xr:uid="{81C1B27A-9C19-4623-9D35-8AA5C26A603D}"/>
    <cellStyle name="Separador de milhares 4 3 3 2 2 4" xfId="18509" xr:uid="{9DB8C518-C8C1-477C-9747-D5DF38DA9927}"/>
    <cellStyle name="Separador de milhares 4 3 3 2 2 5" xfId="22634" xr:uid="{560E3C44-0D39-4938-A04B-8037697D950D}"/>
    <cellStyle name="Separador de milhares 4 3 3 2 3" xfId="7415" xr:uid="{7E904361-7257-4AEF-987C-649023D9CABD}"/>
    <cellStyle name="Separador de milhares 4 3 3 2 3 2" xfId="14123" xr:uid="{FE53F7FA-CD7E-4B32-B2F7-BB363EE16CAF}"/>
    <cellStyle name="Separador de milhares 4 3 3 2 3 3" xfId="19461" xr:uid="{9BAD28F3-D05A-400B-A9C3-7FDECCFAD345}"/>
    <cellStyle name="Separador de milhares 4 3 3 2 3 4" xfId="23561" xr:uid="{324560B2-953E-4C70-9B54-84371B7F460B}"/>
    <cellStyle name="Separador de milhares 4 3 3 2 4" xfId="10832" xr:uid="{035D6A03-981F-4601-9DB8-24156803CAD1}"/>
    <cellStyle name="Separador de milhares 4 3 3 2 5" xfId="17330" xr:uid="{AFB28BD8-91A1-408E-878E-7E7505DF71FE}"/>
    <cellStyle name="Separador de milhares 4 3 3 2 6" xfId="21634" xr:uid="{30A6AE0F-D5E3-4136-B409-53D37DFB7ABC}"/>
    <cellStyle name="Separador de milhares 4 3 3 3" xfId="6025" xr:uid="{D8505B3F-ED4A-4041-866E-7B6EF5178F43}"/>
    <cellStyle name="Separador de milhares 4 3 3 3 2" xfId="9390" xr:uid="{222B627D-5541-4A29-8562-F2BDF3CFC5C3}"/>
    <cellStyle name="Separador de milhares 4 3 3 3 2 2" xfId="16098" xr:uid="{D268F663-5667-41E3-A3FE-06CB504AF311}"/>
    <cellStyle name="Separador de milhares 4 3 3 3 2 3" xfId="20527" xr:uid="{A30CD7C3-C0AC-4ACB-8DCB-FD444DAE7038}"/>
    <cellStyle name="Separador de milhares 4 3 3 3 2 4" xfId="24561" xr:uid="{84CDAA16-F24B-419A-96B5-597BB9D3E6BC}"/>
    <cellStyle name="Separador de milhares 4 3 3 3 3" xfId="12733" xr:uid="{BB772378-93A1-4440-810B-5C894AB7FDBB}"/>
    <cellStyle name="Separador de milhares 4 3 3 3 4" xfId="18508" xr:uid="{07B2CD06-A2FE-46DD-8B39-38AA1D4555C6}"/>
    <cellStyle name="Separador de milhares 4 3 3 3 5" xfId="22633" xr:uid="{ACFE8DC5-CBBA-4C3A-BBAE-CEC755A503E2}"/>
    <cellStyle name="Separador de milhares 4 3 3 4" xfId="7006" xr:uid="{A0246DF2-E9A2-400A-B693-993BAB8F311E}"/>
    <cellStyle name="Separador de milhares 4 3 3 4 2" xfId="13714" xr:uid="{FCB1E8FE-BCBB-4D37-AD08-D7F8C02ABF24}"/>
    <cellStyle name="Separador de milhares 4 3 3 4 3" xfId="19061" xr:uid="{4E03B934-D5AD-456F-B3EC-42CB286E940C}"/>
    <cellStyle name="Separador de milhares 4 3 3 4 4" xfId="23162" xr:uid="{9A5423CD-CB32-43EA-BD31-32DCA185E0B0}"/>
    <cellStyle name="Separador de milhares 4 3 3 5" xfId="10411" xr:uid="{F10FB2C0-AD0D-4846-9A86-6466ED6CD28F}"/>
    <cellStyle name="Separador de milhares 4 3 3 6" xfId="16929" xr:uid="{7DCB2DFF-18C9-4B92-A36F-CDDDAB2823A6}"/>
    <cellStyle name="Separador de milhares 4 3 3 7" xfId="21235" xr:uid="{118E2867-3E80-41DB-83B4-F335BA3E83E1}"/>
    <cellStyle name="Separador de milhares 4 3 4" xfId="2708" xr:uid="{5AF2A21C-6F75-4F47-872B-E834957DBDC3}"/>
    <cellStyle name="Separador de milhares 4 3 4 2" xfId="6027" xr:uid="{2B96AEEF-CB2A-4753-B223-FFF313559BFB}"/>
    <cellStyle name="Separador de milhares 4 3 4 2 2" xfId="9392" xr:uid="{CF74139C-FC28-4C25-B75B-1BC7AFF04FA4}"/>
    <cellStyle name="Separador de milhares 4 3 4 2 2 2" xfId="16100" xr:uid="{61182156-0069-4122-8211-58445453A1B4}"/>
    <cellStyle name="Separador de milhares 4 3 4 2 2 3" xfId="20529" xr:uid="{4974FAFD-2404-4E28-87EA-4C314870BAEA}"/>
    <cellStyle name="Separador de milhares 4 3 4 2 2 4" xfId="24563" xr:uid="{2BE4455C-6B6F-4CE4-B3F2-795A4E94F584}"/>
    <cellStyle name="Separador de milhares 4 3 4 2 3" xfId="12735" xr:uid="{A47280C8-6B80-4D63-858B-0E0C40213413}"/>
    <cellStyle name="Separador de milhares 4 3 4 2 4" xfId="18510" xr:uid="{08144317-FCAB-47DD-8E1E-6AE664E442A8}"/>
    <cellStyle name="Separador de milhares 4 3 4 2 5" xfId="22635" xr:uid="{1BAD50E0-7161-4C16-928E-5CD8F9E391D2}"/>
    <cellStyle name="Separador de milhares 4 3 4 3" xfId="7107" xr:uid="{6D2243A8-21A1-47E3-AD17-41DB8110B88A}"/>
    <cellStyle name="Separador de milhares 4 3 4 3 2" xfId="13815" xr:uid="{D0AB44A0-0B18-4DB7-BA1D-B5F616C970FA}"/>
    <cellStyle name="Separador de milhares 4 3 4 3 3" xfId="19154" xr:uid="{65A176BB-5E85-4813-9243-3FE7222D376B}"/>
    <cellStyle name="Separador de milhares 4 3 4 3 4" xfId="23254" xr:uid="{C197781B-FE77-404E-800C-6346C3D92424}"/>
    <cellStyle name="Separador de milhares 4 3 4 4" xfId="10525" xr:uid="{BBB4FCC0-5240-498C-B204-024C180BE85C}"/>
    <cellStyle name="Separador de milhares 4 3 4 5" xfId="17023" xr:uid="{5D1B5E47-4DA7-4166-AFED-0470F808D4A1}"/>
    <cellStyle name="Separador de milhares 4 3 4 6" xfId="21327" xr:uid="{0AEEACBB-783A-475A-B83E-B82D8B01BED3}"/>
    <cellStyle name="Separador de milhares 4 3 5" xfId="6022" xr:uid="{99658146-3101-4CE4-ACE1-5FA611E64985}"/>
    <cellStyle name="Separador de milhares 4 3 5 2" xfId="9388" xr:uid="{9731C80B-5D24-4511-B468-2332CEFDAE64}"/>
    <cellStyle name="Separador de milhares 4 3 5 2 2" xfId="16096" xr:uid="{A834E51F-AAEF-4477-BD92-0F8F59E9DBE8}"/>
    <cellStyle name="Separador de milhares 4 3 5 2 3" xfId="20525" xr:uid="{EB8F0970-1997-4D46-8D93-1FCDBB53ED65}"/>
    <cellStyle name="Separador de milhares 4 3 5 2 4" xfId="24559" xr:uid="{53EFC8CF-9304-4704-A7A7-6D463DB3E3FA}"/>
    <cellStyle name="Separador de milhares 4 3 5 3" xfId="12730" xr:uid="{7AAD9D53-AF6A-43E0-AFE4-2598CA17A73B}"/>
    <cellStyle name="Separador de milhares 4 3 5 4" xfId="18506" xr:uid="{39387064-3614-42D1-8A96-B05C8F5AB7D2}"/>
    <cellStyle name="Separador de milhares 4 3 5 5" xfId="22631" xr:uid="{EF7A8825-47B7-4D0B-8E85-314C9671E26A}"/>
    <cellStyle name="Separador de milhares 4 3 6" xfId="6385" xr:uid="{11449383-C224-4AA3-B0E5-92567535AF61}"/>
    <cellStyle name="Separador de milhares 4 3 6 2" xfId="13093" xr:uid="{721032BB-D6B6-4442-8603-1458E9EA8E8E}"/>
    <cellStyle name="Separador de milhares 4 3 6 3" xfId="18720" xr:uid="{0C670124-C024-4CD1-9D8E-6B7087BB7454}"/>
    <cellStyle name="Separador de milhares 4 3 6 4" xfId="22840" xr:uid="{C1D746A4-DE7C-4852-A33B-F669256842E7}"/>
    <cellStyle name="Separador de milhares 4 3 7" xfId="9623" xr:uid="{F48EAFE9-8EC1-4B47-83A9-9DF7F20E8AD0}"/>
    <cellStyle name="Separador de milhares 4 3 8" xfId="16316" xr:uid="{D3465488-D203-4AE4-A44C-EA6B3354145C}"/>
    <cellStyle name="Separador de milhares 4 3 9" xfId="20913" xr:uid="{14870049-E226-4BEF-B96B-C7C9B46C91E0}"/>
    <cellStyle name="Separador de milhares 4 4" xfId="1817" xr:uid="{BF2E3A0B-9B13-4382-9F7B-44A7567A392B}"/>
    <cellStyle name="Separador de milhares 4 4 2" xfId="2818" xr:uid="{31AB538A-CE05-4346-80CA-57D93ECCC1EB}"/>
    <cellStyle name="Separador de milhares 4 4 2 2" xfId="6029" xr:uid="{DDBFE24A-19A4-46CC-8499-0ED83F8DF8FA}"/>
    <cellStyle name="Separador de milhares 4 4 2 2 2" xfId="9394" xr:uid="{00F42C1D-40A8-49D1-A6E6-DA4A51834091}"/>
    <cellStyle name="Separador de milhares 4 4 2 2 2 2" xfId="16102" xr:uid="{0A1655AA-703F-4E10-89D2-1AAF90753452}"/>
    <cellStyle name="Separador de milhares 4 4 2 2 2 3" xfId="20531" xr:uid="{BC9B8430-BDDB-42C6-A492-7C4D010BCBB0}"/>
    <cellStyle name="Separador de milhares 4 4 2 2 2 4" xfId="24565" xr:uid="{C4784A41-C81F-4602-903D-B46FABF6CD25}"/>
    <cellStyle name="Separador de milhares 4 4 2 2 3" xfId="12737" xr:uid="{CA7323A2-CD30-4A03-92CB-A73BF32A1D99}"/>
    <cellStyle name="Separador de milhares 4 4 2 2 4" xfId="18512" xr:uid="{F03786E6-320B-4191-ACF1-C32785AEFAD3}"/>
    <cellStyle name="Separador de milhares 4 4 2 2 5" xfId="22637" xr:uid="{F3E7F7F9-06BD-4AC5-A151-359BE3E8AA5F}"/>
    <cellStyle name="Separador de milhares 4 4 2 3" xfId="7216" xr:uid="{BA86C292-38E2-4F1D-B4F6-3663D848FDD0}"/>
    <cellStyle name="Separador de milhares 4 4 2 3 2" xfId="13924" xr:uid="{DB3206C1-8B96-4969-B1BC-9BFFF5573352}"/>
    <cellStyle name="Separador de milhares 4 4 2 3 3" xfId="19263" xr:uid="{D32AF257-26EB-4DDF-89CA-4DBF92B07B47}"/>
    <cellStyle name="Separador de milhares 4 4 2 3 4" xfId="23363" xr:uid="{3576B1B2-CB83-45D1-8E82-EF8FBEE65F9E}"/>
    <cellStyle name="Separador de milhares 4 4 2 4" xfId="10634" xr:uid="{79C4B3D0-FCF7-4238-BD43-95138E6FB7B1}"/>
    <cellStyle name="Separador de milhares 4 4 2 5" xfId="17132" xr:uid="{9DE415EF-B2E8-4925-8F36-89C272C26E6B}"/>
    <cellStyle name="Separador de milhares 4 4 2 6" xfId="21436" xr:uid="{5A8F47C3-531B-4F67-A585-62F426FB6DF8}"/>
    <cellStyle name="Separador de milhares 4 4 3" xfId="6028" xr:uid="{3718BBDD-8303-438B-B701-4000FE95537D}"/>
    <cellStyle name="Separador de milhares 4 4 3 2" xfId="9393" xr:uid="{EE60EB00-A940-44FF-B9A7-64255DDDE6A1}"/>
    <cellStyle name="Separador de milhares 4 4 3 2 2" xfId="16101" xr:uid="{7C34BF30-F9C1-4495-A222-54A2DE109E71}"/>
    <cellStyle name="Separador de milhares 4 4 3 2 3" xfId="20530" xr:uid="{1B5F8FA1-000E-4259-9741-8C682677BF81}"/>
    <cellStyle name="Separador de milhares 4 4 3 2 4" xfId="24564" xr:uid="{6C03DA05-2413-498F-A4C1-EA9C5ABE51A1}"/>
    <cellStyle name="Separador de milhares 4 4 3 3" xfId="12736" xr:uid="{47DFCBAA-962E-4853-80E5-9FAA479684DA}"/>
    <cellStyle name="Separador de milhares 4 4 3 4" xfId="18511" xr:uid="{E9D2A518-7318-4C73-A1CB-334419FF7CD6}"/>
    <cellStyle name="Separador de milhares 4 4 3 5" xfId="22636" xr:uid="{DFB00F63-26A3-4036-9DBA-AC7840D0C407}"/>
    <cellStyle name="Separador de milhares 4 4 4" xfId="6654" xr:uid="{6C4533A8-C83E-4E12-98A8-D938151EB191}"/>
    <cellStyle name="Separador de milhares 4 4 4 2" xfId="13362" xr:uid="{8455F7C7-DB72-4A64-A807-E06363EC2161}"/>
    <cellStyle name="Separador de milhares 4 4 4 3" xfId="18799" xr:uid="{BC226F22-1405-4F81-ADEA-C6A4B84938DC}"/>
    <cellStyle name="Separador de milhares 4 4 4 4" xfId="22904" xr:uid="{38850BA9-2040-4E9D-952E-0EDFF5B5808B}"/>
    <cellStyle name="Separador de milhares 4 4 5" xfId="9971" xr:uid="{27EE162F-C888-4F63-ADB0-023A34ABFC22}"/>
    <cellStyle name="Separador de milhares 4 4 6" xfId="16664" xr:uid="{28BD6AAA-1512-4D87-A837-47E946AA1ED1}"/>
    <cellStyle name="Separador de milhares 4 4 7" xfId="20977" xr:uid="{25E7E243-2608-45C7-9ABE-A96D6ECC0CD1}"/>
    <cellStyle name="Separador de milhares 4 5" xfId="2524" xr:uid="{88FF81DA-A70A-4A72-BC81-3507FE3F1195}"/>
    <cellStyle name="Separador de milhares 4 5 2" xfId="2819" xr:uid="{2F57BEBB-F7A1-42CB-BC47-8204DD6606E9}"/>
    <cellStyle name="Separador de milhares 4 5 2 2" xfId="6031" xr:uid="{92E39E2C-D370-413E-86FB-15032D21043A}"/>
    <cellStyle name="Separador de milhares 4 5 2 2 2" xfId="9396" xr:uid="{82F9F5AA-AD20-4429-9866-F8FFBAD84F4B}"/>
    <cellStyle name="Separador de milhares 4 5 2 2 2 2" xfId="16104" xr:uid="{DCA0CCEE-12E4-4990-9468-619471B0EEEC}"/>
    <cellStyle name="Separador de milhares 4 5 2 2 2 3" xfId="20533" xr:uid="{95D2A621-F3B7-45C0-9845-A22180DF6B35}"/>
    <cellStyle name="Separador de milhares 4 5 2 2 2 4" xfId="24567" xr:uid="{66010ECF-931B-401D-A0FF-D7C9454B995E}"/>
    <cellStyle name="Separador de milhares 4 5 2 2 3" xfId="12739" xr:uid="{6333DE14-D423-4E5F-BC21-EB579C87A7E5}"/>
    <cellStyle name="Separador de milhares 4 5 2 2 4" xfId="18514" xr:uid="{AFE9BDDB-ED59-4310-91F7-D5B133525F9A}"/>
    <cellStyle name="Separador de milhares 4 5 2 2 5" xfId="22639" xr:uid="{70DBA7E2-7398-4D12-8BDF-44BE654E9741}"/>
    <cellStyle name="Separador de milhares 4 5 2 3" xfId="7217" xr:uid="{02855C6C-0C4E-4C7B-ADBC-C58E9508BEC2}"/>
    <cellStyle name="Separador de milhares 4 5 2 3 2" xfId="13925" xr:uid="{A5115F38-3F5D-470A-A761-C1819F155951}"/>
    <cellStyle name="Separador de milhares 4 5 2 3 3" xfId="19264" xr:uid="{F387D97D-0A31-4EF2-8587-EC9D825A09AB}"/>
    <cellStyle name="Separador de milhares 4 5 2 3 4" xfId="23364" xr:uid="{2F53C466-932E-4769-B680-8CCC2F91AB2C}"/>
    <cellStyle name="Separador de milhares 4 5 2 4" xfId="10635" xr:uid="{707E9DE8-9954-41D8-9477-E49F3CA111D6}"/>
    <cellStyle name="Separador de milhares 4 5 2 5" xfId="17133" xr:uid="{78B66FA0-8635-4B56-8E8D-9ECA1F86B526}"/>
    <cellStyle name="Separador de milhares 4 5 2 6" xfId="21437" xr:uid="{EA6D58FD-CE47-473F-9EB5-F46779049BDC}"/>
    <cellStyle name="Separador de milhares 4 5 3" xfId="6030" xr:uid="{5D07505B-9381-4DE8-B3F0-AB8977C10921}"/>
    <cellStyle name="Separador de milhares 4 5 3 2" xfId="9395" xr:uid="{98479080-877F-4D94-B649-DE300CB5E793}"/>
    <cellStyle name="Separador de milhares 4 5 3 2 2" xfId="16103" xr:uid="{5631526B-2DA8-41F9-A422-B809480EE701}"/>
    <cellStyle name="Separador de milhares 4 5 3 2 3" xfId="20532" xr:uid="{0DA88EB5-5169-4D6E-AADC-BAB66AA8DEE7}"/>
    <cellStyle name="Separador de milhares 4 5 3 2 4" xfId="24566" xr:uid="{070A8E0D-109F-4AAE-9223-920681B86124}"/>
    <cellStyle name="Separador de milhares 4 5 3 3" xfId="12738" xr:uid="{1EF8151F-32CE-4C19-955F-456829E1DA8B}"/>
    <cellStyle name="Separador de milhares 4 5 3 4" xfId="18513" xr:uid="{675BFD0C-5B9E-4939-BA47-B9A696094B88}"/>
    <cellStyle name="Separador de milhares 4 5 3 5" xfId="22638" xr:uid="{A85BE382-5D7A-4B7E-ABD2-D220B23CEBB8}"/>
    <cellStyle name="Separador de milhares 4 5 4" xfId="7007" xr:uid="{F432C47F-7ABB-4BED-81D6-0502A925A18D}"/>
    <cellStyle name="Separador de milhares 4 5 4 2" xfId="13715" xr:uid="{57076EE8-E50F-4685-B4D0-88EF8A49F797}"/>
    <cellStyle name="Separador de milhares 4 5 4 3" xfId="19062" xr:uid="{A8EFFF3A-D841-466C-BEB8-8FF8DA1CC46E}"/>
    <cellStyle name="Separador de milhares 4 5 4 4" xfId="23163" xr:uid="{F7D22D4D-6CCB-489F-8BB6-21C52EF34C57}"/>
    <cellStyle name="Separador de milhares 4 5 5" xfId="10412" xr:uid="{B2A8DEE7-1A75-4039-90EF-27A9DEDE5600}"/>
    <cellStyle name="Separador de milhares 4 5 6" xfId="16930" xr:uid="{33C4EC17-0C30-4E19-944F-145C20C75C75}"/>
    <cellStyle name="Separador de milhares 4 5 7" xfId="21236" xr:uid="{AF48D77C-551C-46B5-A709-E033250F4D24}"/>
    <cellStyle name="Separador de milhares 4 6" xfId="2525" xr:uid="{970F42F0-16A6-49E6-8D29-A1B262C5D005}"/>
    <cellStyle name="Separador de milhares 4 6 2" xfId="2842" xr:uid="{173FC8A4-304A-4EF7-BFD9-CF92B72C1AAD}"/>
    <cellStyle name="Separador de milhares 4 6 2 2" xfId="6033" xr:uid="{5081AFF7-8DF4-431A-B3A1-4192F0731D70}"/>
    <cellStyle name="Separador de milhares 4 6 2 2 2" xfId="9398" xr:uid="{ADE79118-CC08-4151-BF00-FB20D65A9C32}"/>
    <cellStyle name="Separador de milhares 4 6 2 2 2 2" xfId="16106" xr:uid="{BAE12A31-C741-4EA3-8CAB-8D909CAD6D39}"/>
    <cellStyle name="Separador de milhares 4 6 2 2 2 3" xfId="20535" xr:uid="{05D0072F-46BE-4F2C-BF2D-69B652E53201}"/>
    <cellStyle name="Separador de milhares 4 6 2 2 2 4" xfId="24569" xr:uid="{332F5F6D-7911-4F0A-BE4B-905B72272540}"/>
    <cellStyle name="Separador de milhares 4 6 2 2 3" xfId="12741" xr:uid="{E2463A2E-902C-4A5D-82B5-9913C84DCF92}"/>
    <cellStyle name="Separador de milhares 4 6 2 2 4" xfId="18516" xr:uid="{F4F4D7E1-D504-462E-97F0-EA740DE1B7F3}"/>
    <cellStyle name="Separador de milhares 4 6 2 2 5" xfId="22641" xr:uid="{FC028569-4CB7-4339-A626-B4B264BF91DC}"/>
    <cellStyle name="Separador de milhares 4 6 2 3" xfId="7239" xr:uid="{81676AFF-43FD-401C-973A-B4B5800DA439}"/>
    <cellStyle name="Separador de milhares 4 6 2 3 2" xfId="13947" xr:uid="{14F0702A-B1B5-4BA3-BC79-FA39DFDE4AC7}"/>
    <cellStyle name="Separador de milhares 4 6 2 3 3" xfId="19286" xr:uid="{8D348FE7-E0E3-4E78-A9FE-769C295C71EF}"/>
    <cellStyle name="Separador de milhares 4 6 2 3 4" xfId="23386" xr:uid="{B70E44C9-98D3-4252-8E1C-4548A3B795EE}"/>
    <cellStyle name="Separador de milhares 4 6 2 4" xfId="10657" xr:uid="{61BE73E1-E78D-4FD2-90D3-C5B0A85449E1}"/>
    <cellStyle name="Separador de milhares 4 6 2 5" xfId="17155" xr:uid="{8A14CC50-7036-40D3-B525-508D92CCD666}"/>
    <cellStyle name="Separador de milhares 4 6 2 6" xfId="21459" xr:uid="{588559BE-5D43-4071-B6B8-DCB31D382425}"/>
    <cellStyle name="Separador de milhares 4 6 3" xfId="6032" xr:uid="{F5C3A365-04F2-42AF-82C5-F73B52837655}"/>
    <cellStyle name="Separador de milhares 4 6 3 2" xfId="9397" xr:uid="{6C9294D4-C34D-4A0B-A3E7-9D4FFBFC6D9B}"/>
    <cellStyle name="Separador de milhares 4 6 3 2 2" xfId="16105" xr:uid="{67D009BC-0248-4809-AF0F-637FFCABAC55}"/>
    <cellStyle name="Separador de milhares 4 6 3 2 3" xfId="20534" xr:uid="{1BF5801D-7052-4EFB-8988-E523B73A2A66}"/>
    <cellStyle name="Separador de milhares 4 6 3 2 4" xfId="24568" xr:uid="{E0B14018-4502-401B-90FB-C9E648B3139B}"/>
    <cellStyle name="Separador de milhares 4 6 3 3" xfId="12740" xr:uid="{B8CA9263-D0A4-4B8D-8CE8-2D9765B451B8}"/>
    <cellStyle name="Separador de milhares 4 6 3 4" xfId="18515" xr:uid="{D76CD2A8-417A-4C26-A7D9-95DB62344C79}"/>
    <cellStyle name="Separador de milhares 4 6 3 5" xfId="22640" xr:uid="{38BC8D3A-A9A5-4535-A428-D1145C13A824}"/>
    <cellStyle name="Separador de milhares 4 6 4" xfId="7008" xr:uid="{17739FB2-51C4-4680-BC83-579C11134C31}"/>
    <cellStyle name="Separador de milhares 4 6 4 2" xfId="13716" xr:uid="{7BF8B929-0694-4CF0-927D-6D96DF7B2E1E}"/>
    <cellStyle name="Separador de milhares 4 6 4 3" xfId="19063" xr:uid="{9A7FE785-5C52-49BD-A753-F00701BE203C}"/>
    <cellStyle name="Separador de milhares 4 6 4 4" xfId="23164" xr:uid="{E7D8EFF1-36F8-48BE-8775-83DBCEAA3E5B}"/>
    <cellStyle name="Separador de milhares 4 6 5" xfId="10413" xr:uid="{E5854D2F-59E7-4334-ACCE-EA364F31D054}"/>
    <cellStyle name="Separador de milhares 4 6 6" xfId="16931" xr:uid="{C2430D63-54B5-4070-8489-BE158C896BD2}"/>
    <cellStyle name="Separador de milhares 4 6 7" xfId="21237" xr:uid="{7C6F78AC-4820-46AD-8371-874EFA0DD4C5}"/>
    <cellStyle name="Separador de milhares 4 7" xfId="2526" xr:uid="{84F86275-BABB-49E2-B839-EC614A41BABD}"/>
    <cellStyle name="Separador de milhares 4 7 2" xfId="2892" xr:uid="{FFA64274-518B-41E7-9C81-F86CCC55A66B}"/>
    <cellStyle name="Separador de milhares 4 7 2 2" xfId="6035" xr:uid="{1A9AE827-D37C-4FE7-8FAF-EA4E532158CA}"/>
    <cellStyle name="Separador de milhares 4 7 2 2 2" xfId="9400" xr:uid="{DAC26E97-A62A-4754-9DD5-625AE561DE05}"/>
    <cellStyle name="Separador de milhares 4 7 2 2 2 2" xfId="16108" xr:uid="{410070E0-890C-4F89-AA30-A477EE8DD282}"/>
    <cellStyle name="Separador de milhares 4 7 2 2 2 3" xfId="20537" xr:uid="{1FA10C0A-71AE-40DB-B6AA-812A452D29C8}"/>
    <cellStyle name="Separador de milhares 4 7 2 2 2 4" xfId="24571" xr:uid="{1E708A4C-D56F-4966-BE05-7D269C188518}"/>
    <cellStyle name="Separador de milhares 4 7 2 2 3" xfId="12743" xr:uid="{AC0C6421-A18F-441E-B126-D6363CF02BA8}"/>
    <cellStyle name="Separador de milhares 4 7 2 2 4" xfId="18518" xr:uid="{2721F960-0F3E-41EC-98F2-AD6F6E67D14E}"/>
    <cellStyle name="Separador de milhares 4 7 2 2 5" xfId="22643" xr:uid="{8F740204-5C72-4689-984D-1EE6AFCB6BDD}"/>
    <cellStyle name="Separador de milhares 4 7 2 3" xfId="7289" xr:uid="{93BAFE9D-8381-47ED-A31E-B2E0C77CC856}"/>
    <cellStyle name="Separador de milhares 4 7 2 3 2" xfId="13997" xr:uid="{CA6E2075-E1BA-4353-B172-1EAE0B6EBDE6}"/>
    <cellStyle name="Separador de milhares 4 7 2 3 3" xfId="19336" xr:uid="{C097600C-0D4D-4997-B7AE-B28D99CA643B}"/>
    <cellStyle name="Separador de milhares 4 7 2 3 4" xfId="23436" xr:uid="{DC8D3976-FB10-42AD-9C37-DDEF07767163}"/>
    <cellStyle name="Separador de milhares 4 7 2 4" xfId="10707" xr:uid="{23831AE0-0529-46EF-96BC-A504DFF3F0AC}"/>
    <cellStyle name="Separador de milhares 4 7 2 5" xfId="17205" xr:uid="{4DB2E808-8138-4E48-BE2D-33B56FA6C0FE}"/>
    <cellStyle name="Separador de milhares 4 7 2 6" xfId="21509" xr:uid="{1C9E3856-725C-45F9-9A2F-5B7B26DE4165}"/>
    <cellStyle name="Separador de milhares 4 7 3" xfId="6034" xr:uid="{40FD60B4-A790-46F2-9691-9C6DECDD080D}"/>
    <cellStyle name="Separador de milhares 4 7 3 2" xfId="9399" xr:uid="{825C9FC8-1C35-4BC3-9544-B2D3973FA370}"/>
    <cellStyle name="Separador de milhares 4 7 3 2 2" xfId="16107" xr:uid="{D679968F-80E2-4A19-8467-6E7ED7E74CC2}"/>
    <cellStyle name="Separador de milhares 4 7 3 2 3" xfId="20536" xr:uid="{FEB8AF60-C7DF-4457-B16C-77B97F15936E}"/>
    <cellStyle name="Separador de milhares 4 7 3 2 4" xfId="24570" xr:uid="{1C5E1410-680E-46F0-894E-B5F8BFF0CE62}"/>
    <cellStyle name="Separador de milhares 4 7 3 3" xfId="12742" xr:uid="{995F50F1-8814-41D1-9354-D4B0E7F6A49B}"/>
    <cellStyle name="Separador de milhares 4 7 3 4" xfId="18517" xr:uid="{3127A85F-F33B-4CB0-A1FA-6B38F933E9E2}"/>
    <cellStyle name="Separador de milhares 4 7 3 5" xfId="22642" xr:uid="{4A3A613F-5CA5-4A85-8030-2FA717610629}"/>
    <cellStyle name="Separador de milhares 4 7 4" xfId="7009" xr:uid="{BA5F1266-EA17-4538-9D20-9EAE98AB794B}"/>
    <cellStyle name="Separador de milhares 4 7 4 2" xfId="13717" xr:uid="{9CFCAD83-832E-4BC5-8859-7248865A3DC9}"/>
    <cellStyle name="Separador de milhares 4 7 4 3" xfId="19064" xr:uid="{7D5E18A4-A848-499E-86EF-56A690EB0B28}"/>
    <cellStyle name="Separador de milhares 4 7 4 4" xfId="23165" xr:uid="{44D01D34-F72A-4C23-8FEF-F0F4743ACF53}"/>
    <cellStyle name="Separador de milhares 4 7 5" xfId="10414" xr:uid="{608C6914-ABCA-4242-9C29-FA1879C1BE46}"/>
    <cellStyle name="Separador de milhares 4 7 6" xfId="16932" xr:uid="{45FF1218-DDAC-47A5-A0E6-701F7A6E4122}"/>
    <cellStyle name="Separador de milhares 4 7 7" xfId="21238" xr:uid="{6F7C20F2-F083-4D9D-BEB6-8C40E649785C}"/>
    <cellStyle name="Separador de milhares 4 8" xfId="2527" xr:uid="{1C38C492-B663-43BA-A799-91B95F4138E7}"/>
    <cellStyle name="Separador de milhares 4 8 2" xfId="2974" xr:uid="{32E4471D-E1E2-4319-BFDB-5EBA6EFF4FF9}"/>
    <cellStyle name="Separador de milhares 4 8 2 2" xfId="6037" xr:uid="{EC53060C-45DE-44D0-8BA1-A9ACD9E5CA21}"/>
    <cellStyle name="Separador de milhares 4 8 2 2 2" xfId="9402" xr:uid="{96FF99BD-197B-49BA-BFBB-DDE77B19FFBC}"/>
    <cellStyle name="Separador de milhares 4 8 2 2 2 2" xfId="16110" xr:uid="{AE4D114B-D479-4F25-BFEF-08ACFE36949C}"/>
    <cellStyle name="Separador de milhares 4 8 2 2 2 3" xfId="20539" xr:uid="{8DADAC82-A319-486E-93AE-60B3DFC7AA9A}"/>
    <cellStyle name="Separador de milhares 4 8 2 2 2 4" xfId="24573" xr:uid="{932E79AC-F4C6-4220-BA81-2037343D6C41}"/>
    <cellStyle name="Separador de milhares 4 8 2 2 3" xfId="12745" xr:uid="{A065B435-BDE4-41C1-B550-5DE168782EE1}"/>
    <cellStyle name="Separador de milhares 4 8 2 2 4" xfId="18520" xr:uid="{D802D266-6053-44E1-9816-D27E38AE48DE}"/>
    <cellStyle name="Separador de milhares 4 8 2 2 5" xfId="22645" xr:uid="{ABBAFD95-15E7-4B2E-B845-58A5298FD189}"/>
    <cellStyle name="Separador de milhares 4 8 2 3" xfId="7371" xr:uid="{E0D81857-A3C4-4223-85CB-F877845E2883}"/>
    <cellStyle name="Separador de milhares 4 8 2 3 2" xfId="14079" xr:uid="{8D6A89A8-6FBE-4B31-93CD-D4327A63AFB0}"/>
    <cellStyle name="Separador de milhares 4 8 2 3 3" xfId="19417" xr:uid="{6576AC27-C5AE-49D9-927F-91D04B2EA95E}"/>
    <cellStyle name="Separador de milhares 4 8 2 3 4" xfId="23517" xr:uid="{62C4212C-FEC1-4D71-A771-A93E96D69238}"/>
    <cellStyle name="Separador de milhares 4 8 2 4" xfId="10788" xr:uid="{84CFC1C1-16AC-44E1-906D-575214DBC030}"/>
    <cellStyle name="Separador de milhares 4 8 2 5" xfId="17286" xr:uid="{695B28CA-2383-498F-8C2F-1BC19406D82C}"/>
    <cellStyle name="Separador de milhares 4 8 2 6" xfId="21590" xr:uid="{E4A97917-8BF7-49D5-8178-92DDC429D899}"/>
    <cellStyle name="Separador de milhares 4 8 3" xfId="6036" xr:uid="{588BF76E-94C9-45AC-94FF-3607E4114CFF}"/>
    <cellStyle name="Separador de milhares 4 8 3 2" xfId="9401" xr:uid="{A6197C0E-454C-4E17-8497-F613B31946F3}"/>
    <cellStyle name="Separador de milhares 4 8 3 2 2" xfId="16109" xr:uid="{DA6B424A-79EB-4AF0-AF23-E6D2D6FF5C12}"/>
    <cellStyle name="Separador de milhares 4 8 3 2 3" xfId="20538" xr:uid="{BD436E80-BFC2-4E4E-ACC1-70EA6795552F}"/>
    <cellStyle name="Separador de milhares 4 8 3 2 4" xfId="24572" xr:uid="{288CBC35-A72C-402F-A757-4DDE9124D722}"/>
    <cellStyle name="Separador de milhares 4 8 3 3" xfId="12744" xr:uid="{6E97684C-FB17-42D9-93C1-1CA16B581A39}"/>
    <cellStyle name="Separador de milhares 4 8 3 4" xfId="18519" xr:uid="{97495508-AD1E-45CA-8295-158AB86CA654}"/>
    <cellStyle name="Separador de milhares 4 8 3 5" xfId="22644" xr:uid="{84981BEC-14DF-4E72-B5C9-F2E352CFDB38}"/>
    <cellStyle name="Separador de milhares 4 8 4" xfId="7010" xr:uid="{2FD228F9-E8F7-4212-82A9-484559CD978C}"/>
    <cellStyle name="Separador de milhares 4 8 4 2" xfId="13718" xr:uid="{CC28260C-3A1D-47DD-B1B4-F80972644A7A}"/>
    <cellStyle name="Separador de milhares 4 8 4 3" xfId="19065" xr:uid="{746EBD7E-7938-4B5E-A83E-5D6C54885814}"/>
    <cellStyle name="Separador de milhares 4 8 4 4" xfId="23166" xr:uid="{16545DA7-1BD5-4F30-9B06-77977D8DB36F}"/>
    <cellStyle name="Separador de milhares 4 8 5" xfId="10415" xr:uid="{EAD05338-0739-4CBC-B431-7F7302B73815}"/>
    <cellStyle name="Separador de milhares 4 8 6" xfId="16933" xr:uid="{042F6600-DA21-4E29-9CDF-B891C327422F}"/>
    <cellStyle name="Separador de milhares 4 8 7" xfId="21239" xr:uid="{E0DCE7D3-4C06-4636-AB26-264742DB1963}"/>
    <cellStyle name="Separador de milhares 4 9" xfId="2658" xr:uid="{67456EE2-3270-46D6-B742-F0E2AF4EAFCC}"/>
    <cellStyle name="Separador de milhares 4 9 2" xfId="6038" xr:uid="{5B6C0540-07FB-4CAE-BD14-B4CCDC84E85A}"/>
    <cellStyle name="Separador de milhares 4 9 2 2" xfId="9403" xr:uid="{8616E70F-A903-4EFA-9B24-1ED2F2F26226}"/>
    <cellStyle name="Separador de milhares 4 9 2 2 2" xfId="16111" xr:uid="{973A17FD-ED7F-4B55-976C-5F9A7644C354}"/>
    <cellStyle name="Separador de milhares 4 9 2 2 3" xfId="20540" xr:uid="{30233A11-79BB-475A-BEB6-7D5720DE422B}"/>
    <cellStyle name="Separador de milhares 4 9 2 2 4" xfId="24574" xr:uid="{E94DFE0B-1270-4FC9-8C70-851CF871E383}"/>
    <cellStyle name="Separador de milhares 4 9 2 3" xfId="12746" xr:uid="{5663C528-AB78-4D39-875F-DEC2C5C9B2B2}"/>
    <cellStyle name="Separador de milhares 4 9 2 4" xfId="18521" xr:uid="{09D7EB4F-752F-407F-BD36-4C02540C96A2}"/>
    <cellStyle name="Separador de milhares 4 9 2 5" xfId="22646" xr:uid="{3C1776F9-1F12-455A-8C23-389C5055525B}"/>
    <cellStyle name="Separador de milhares 4 9 3" xfId="7059" xr:uid="{3E7D8057-0D87-4A66-86A9-A934A0E9E5C2}"/>
    <cellStyle name="Separador de milhares 4 9 3 2" xfId="13767" xr:uid="{9F9E0063-5826-427D-93BC-1D8F0A16C30C}"/>
    <cellStyle name="Separador de milhares 4 9 3 3" xfId="19106" xr:uid="{841DFE3C-2C74-4B2E-AED3-BA35D3C3BA04}"/>
    <cellStyle name="Separador de milhares 4 9 3 4" xfId="23206" xr:uid="{79533D6F-E04B-43F9-95FA-0C398B581525}"/>
    <cellStyle name="Separador de milhares 4 9 4" xfId="10476" xr:uid="{E688BA2A-E93A-4836-9A68-AA20DB644974}"/>
    <cellStyle name="Separador de milhares 4 9 5" xfId="16975" xr:uid="{06B1F083-D2F6-43E1-BCA4-358D8C4FED24}"/>
    <cellStyle name="Separador de milhares 4 9 6" xfId="21279" xr:uid="{2A9A5F91-3963-4BCB-B463-24B4B8B11383}"/>
    <cellStyle name="Separador de milhares 40" xfId="1821" xr:uid="{C925D42C-A059-4234-AE5A-08B33FE1C339}"/>
    <cellStyle name="Separador de milhares 40 2" xfId="1822" xr:uid="{5808A431-A2C0-42FC-A21C-D37A9BEA9CD3}"/>
    <cellStyle name="Separador de milhares 40 2 2" xfId="4769" xr:uid="{E784C662-86C7-419A-A9F6-C426691E22AC}"/>
    <cellStyle name="Separador de milhares 40 2 2 2" xfId="8384" xr:uid="{E2D06D49-EAAF-446B-B3F4-BC60D0E60F51}"/>
    <cellStyle name="Separador de milhares 40 2 2 2 2" xfId="15092" xr:uid="{83B537F2-0D86-4335-B138-A550DBA52F18}"/>
    <cellStyle name="Separador de milhares 40 2 2 3" xfId="11560" xr:uid="{7349E8EE-FF59-4F06-BDD6-9474953A949D}"/>
    <cellStyle name="Separador de milhares 40 2 3" xfId="3856" xr:uid="{BB03D936-E729-4D7D-85BD-43AA66C4C77D}"/>
    <cellStyle name="Separador de milhares 40 2 3 2" xfId="7902" xr:uid="{33020F59-010A-46CA-8E93-A1FC8E97D7CC}"/>
    <cellStyle name="Separador de milhares 40 2 3 2 2" xfId="14610" xr:uid="{B51E879F-5EB6-4903-A200-DAB1C8645C8A}"/>
    <cellStyle name="Separador de milhares 40 2 3 3" xfId="11180" xr:uid="{2ED90312-4963-4F9B-AFC9-BA2C4BD6495A}"/>
    <cellStyle name="Separador de milhares 40 2 4" xfId="6658" xr:uid="{EC7172EC-2514-4DE3-A8F5-7948904B9ADD}"/>
    <cellStyle name="Separador de milhares 40 2 4 2" xfId="13366" xr:uid="{5AB0E0E6-A74E-4C8E-A127-6EAB20E7EBBF}"/>
    <cellStyle name="Separador de milhares 40 2 5" xfId="9974" xr:uid="{CAFBC4DB-054F-4407-8A3F-2813A12A3EB6}"/>
    <cellStyle name="Separador de milhares 40 3" xfId="4768" xr:uid="{D9DEA828-4DA8-4F3B-9135-956F216FBD7E}"/>
    <cellStyle name="Separador de milhares 40 3 2" xfId="8383" xr:uid="{3E532842-A6E8-4983-B2DD-6465DBFFA827}"/>
    <cellStyle name="Separador de milhares 40 3 2 2" xfId="15091" xr:uid="{72C82A8C-999F-4A95-A00C-A69B91A995EB}"/>
    <cellStyle name="Separador de milhares 40 4" xfId="3855" xr:uid="{EA10D2B9-C544-4F79-B314-59985FA8398D}"/>
    <cellStyle name="Separador de milhares 40 4 2" xfId="7901" xr:uid="{CF0151FB-C562-4396-BB7A-BAD282AC3B92}"/>
    <cellStyle name="Separador de milhares 40 4 2 2" xfId="14609" xr:uid="{EA42FBFC-7546-43B9-B288-7980728552A6}"/>
    <cellStyle name="Separador de milhares 41" xfId="1823" xr:uid="{8669C3BA-26D9-4F0D-92BF-8CDA50D4F7BC}"/>
    <cellStyle name="Separador de milhares 41 2" xfId="1824" xr:uid="{F164B71D-4B19-42E0-9389-B076341F2859}"/>
    <cellStyle name="Separador de milhares 41 2 2" xfId="4771" xr:uid="{6201E71B-20AA-4EFC-B28A-B0670BC0AA6D}"/>
    <cellStyle name="Separador de milhares 41 2 2 2" xfId="8386" xr:uid="{39BF20BC-ADB4-46D5-B843-69DB5A75712C}"/>
    <cellStyle name="Separador de milhares 41 2 2 2 2" xfId="15094" xr:uid="{16F6CF86-1633-458C-A59A-DADBCF336855}"/>
    <cellStyle name="Separador de milhares 41 2 2 3" xfId="11561" xr:uid="{7FFA87C0-9453-4393-955C-AD25EC4BB9B2}"/>
    <cellStyle name="Separador de milhares 41 2 3" xfId="3858" xr:uid="{FE9C5CF8-0E20-40A6-899A-12A6AD751EB8}"/>
    <cellStyle name="Separador de milhares 41 2 3 2" xfId="7904" xr:uid="{1E670DE8-ACEE-4855-9041-2F69C0473FE9}"/>
    <cellStyle name="Separador de milhares 41 2 3 2 2" xfId="14612" xr:uid="{0E6A1B71-2D8B-4DEB-8EEE-AC95132C34EF}"/>
    <cellStyle name="Separador de milhares 41 2 3 3" xfId="11181" xr:uid="{E26D7656-B200-45F4-837D-527EC71624E4}"/>
    <cellStyle name="Separador de milhares 41 2 4" xfId="6659" xr:uid="{2C1BD24A-BBE3-4AA7-AF17-EF011D1ABD81}"/>
    <cellStyle name="Separador de milhares 41 2 4 2" xfId="13367" xr:uid="{6CFBA67A-9F44-4D32-9D3F-B703C5E0597A}"/>
    <cellStyle name="Separador de milhares 41 2 5" xfId="9975" xr:uid="{BCDE9D38-09EB-4B79-809A-DF8A801833D9}"/>
    <cellStyle name="Separador de milhares 41 3" xfId="4770" xr:uid="{C5F55969-F51B-454D-B219-4EB7ECB42B1A}"/>
    <cellStyle name="Separador de milhares 41 3 2" xfId="8385" xr:uid="{CC3916E9-AC50-449C-8AE9-E7D280673102}"/>
    <cellStyle name="Separador de milhares 41 3 2 2" xfId="15093" xr:uid="{58D8BF95-FC9D-4B9D-B3B2-F97377BB6299}"/>
    <cellStyle name="Separador de milhares 41 4" xfId="3857" xr:uid="{44E9316F-5D78-4D0E-BB1C-51BA360EA17D}"/>
    <cellStyle name="Separador de milhares 41 4 2" xfId="7903" xr:uid="{60DA5348-C1A3-4238-AFB6-56EC8360EAB3}"/>
    <cellStyle name="Separador de milhares 41 4 2 2" xfId="14611" xr:uid="{CCF40A32-A378-4B46-AAE3-10CC00F50755}"/>
    <cellStyle name="Separador de milhares 42" xfId="1825" xr:uid="{15172F02-F52D-432F-8B20-7A105B15067C}"/>
    <cellStyle name="Separador de milhares 42 2" xfId="1826" xr:uid="{E906775E-B0EC-40A7-9C67-147D2A5FC5DA}"/>
    <cellStyle name="Separador de milhares 42 2 2" xfId="4773" xr:uid="{FA56FA17-5742-4660-BFDA-D8AE94990640}"/>
    <cellStyle name="Separador de milhares 42 2 2 2" xfId="8388" xr:uid="{0E691D9B-42C6-464C-BEA4-5C55492A8A5D}"/>
    <cellStyle name="Separador de milhares 42 2 2 2 2" xfId="15096" xr:uid="{11FF5465-C222-4DA5-B9A7-BC16917F1579}"/>
    <cellStyle name="Separador de milhares 42 2 2 3" xfId="11562" xr:uid="{ED90F40C-C5C2-47B1-B7E2-AC5C0C36B0F1}"/>
    <cellStyle name="Separador de milhares 42 2 3" xfId="3860" xr:uid="{F03E1EFA-5EA7-4803-9605-6C194DB3FFF6}"/>
    <cellStyle name="Separador de milhares 42 2 3 2" xfId="7906" xr:uid="{0EF489DD-78A7-41AE-AC0A-B2D358567FB6}"/>
    <cellStyle name="Separador de milhares 42 2 3 2 2" xfId="14614" xr:uid="{9BB7054B-F471-4E5D-B1AE-1C9982FE31D7}"/>
    <cellStyle name="Separador de milhares 42 2 3 3" xfId="11182" xr:uid="{BC5D6510-7C0D-41F7-B68B-4B63F82845D9}"/>
    <cellStyle name="Separador de milhares 42 2 4" xfId="6660" xr:uid="{9D2565E2-E3F1-4D9E-AF81-E6C609527AD7}"/>
    <cellStyle name="Separador de milhares 42 2 4 2" xfId="13368" xr:uid="{34D8FD60-E448-46DE-BE88-F7D8F6CA94E6}"/>
    <cellStyle name="Separador de milhares 42 2 5" xfId="9976" xr:uid="{6C2A8695-305C-4E23-94E8-36790DC095A9}"/>
    <cellStyle name="Separador de milhares 42 3" xfId="4772" xr:uid="{D1EAA101-830D-42AE-8E70-979B23072302}"/>
    <cellStyle name="Separador de milhares 42 3 2" xfId="8387" xr:uid="{1540780D-988D-4387-907B-CA72F92BC97B}"/>
    <cellStyle name="Separador de milhares 42 3 2 2" xfId="15095" xr:uid="{7F319734-CB3D-4C26-9CF5-EDC4F9093E30}"/>
    <cellStyle name="Separador de milhares 42 4" xfId="3859" xr:uid="{64435BB1-8D23-4574-9DA0-A8AB5A465836}"/>
    <cellStyle name="Separador de milhares 42 4 2" xfId="7905" xr:uid="{C6D2610D-B4BB-4A00-A760-7BD9D2110CAD}"/>
    <cellStyle name="Separador de milhares 42 4 2 2" xfId="14613" xr:uid="{D5B07697-C9E0-4BD7-8450-AF8D1328B006}"/>
    <cellStyle name="Separador de milhares 43" xfId="1827" xr:uid="{997AC080-2F98-42AE-AF48-189E7B25B73D}"/>
    <cellStyle name="Separador de milhares 43 2" xfId="1828" xr:uid="{548C6F84-00EC-4BA9-98C0-AEA100D8C709}"/>
    <cellStyle name="Separador de milhares 43 2 2" xfId="4775" xr:uid="{381EAD1C-1313-4735-8516-DDCBE821AC47}"/>
    <cellStyle name="Separador de milhares 43 2 2 2" xfId="8390" xr:uid="{2C02DA7B-D7A4-41B3-99C3-213E0BCB1460}"/>
    <cellStyle name="Separador de milhares 43 2 2 2 2" xfId="15098" xr:uid="{BEE7C8B9-C3CB-480F-A91D-432D6938C317}"/>
    <cellStyle name="Separador de milhares 43 2 2 3" xfId="11563" xr:uid="{9DE02CE6-CBEC-426A-8C7C-76DB79BE025A}"/>
    <cellStyle name="Separador de milhares 43 2 3" xfId="3862" xr:uid="{90E408C0-78F6-4768-8A9C-6BCE6CEE4586}"/>
    <cellStyle name="Separador de milhares 43 2 3 2" xfId="7908" xr:uid="{EFB1F984-5562-4115-A3EA-7A380DE5A140}"/>
    <cellStyle name="Separador de milhares 43 2 3 2 2" xfId="14616" xr:uid="{5B463638-171D-4FFB-A831-E61F8683D1BA}"/>
    <cellStyle name="Separador de milhares 43 2 3 3" xfId="11183" xr:uid="{8062852A-6391-4142-99B8-D4354049AB53}"/>
    <cellStyle name="Separador de milhares 43 2 4" xfId="6661" xr:uid="{801FB722-6BCB-4649-8217-DE48452C1CB8}"/>
    <cellStyle name="Separador de milhares 43 2 4 2" xfId="13369" xr:uid="{8BF623FA-6F49-4DE4-9AFD-A38224F1FD88}"/>
    <cellStyle name="Separador de milhares 43 2 5" xfId="9977" xr:uid="{11A2286C-BFCC-4DA9-AA34-205BB1FD5A2F}"/>
    <cellStyle name="Separador de milhares 43 3" xfId="4774" xr:uid="{0A33C7AB-FFF7-41E2-9863-DDF5FBE5F4D6}"/>
    <cellStyle name="Separador de milhares 43 3 2" xfId="8389" xr:uid="{1761BEB3-4FAF-4703-8F1F-2D2D8F7ECA28}"/>
    <cellStyle name="Separador de milhares 43 3 2 2" xfId="15097" xr:uid="{AD094C5C-8C55-4B73-B8F4-CAFAE29DE04A}"/>
    <cellStyle name="Separador de milhares 43 4" xfId="3861" xr:uid="{C68BB8C9-698D-44A9-AD68-CA85E9284EF9}"/>
    <cellStyle name="Separador de milhares 43 4 2" xfId="7907" xr:uid="{8BFC7EFC-3409-4AAC-88FA-AC35230B3673}"/>
    <cellStyle name="Separador de milhares 43 4 2 2" xfId="14615" xr:uid="{92963B18-15EE-49CD-AA0B-273809889EB0}"/>
    <cellStyle name="Separador de milhares 44" xfId="1829" xr:uid="{0DFEA31C-F579-4F34-8F93-D28EC7B68898}"/>
    <cellStyle name="Separador de milhares 44 2" xfId="1830" xr:uid="{30E607B0-6CC6-41CF-B553-AA49E26E76D5}"/>
    <cellStyle name="Separador de milhares 44 2 2" xfId="4777" xr:uid="{46B03F27-4277-4063-BA52-FD13989CC024}"/>
    <cellStyle name="Separador de milhares 44 2 2 2" xfId="8392" xr:uid="{EFD555CF-764B-4FF9-ABD5-2FFEFE9ECB8F}"/>
    <cellStyle name="Separador de milhares 44 2 2 2 2" xfId="15100" xr:uid="{3DC7ABEC-E099-4B1F-B9F8-2D7E395F1B16}"/>
    <cellStyle name="Separador de milhares 44 2 2 3" xfId="11564" xr:uid="{DFFB3A58-9C7A-479E-93D1-5E1F7FC71355}"/>
    <cellStyle name="Separador de milhares 44 2 3" xfId="3864" xr:uid="{4E82D6B5-8F2D-4D64-BE91-E0E3940D94B1}"/>
    <cellStyle name="Separador de milhares 44 2 3 2" xfId="7910" xr:uid="{F7C6F74B-F4ED-4623-84DA-3807D7B62A0C}"/>
    <cellStyle name="Separador de milhares 44 2 3 2 2" xfId="14618" xr:uid="{CC873E72-FF19-4D8E-AD46-7B4918CC5F51}"/>
    <cellStyle name="Separador de milhares 44 2 3 3" xfId="11184" xr:uid="{595289CA-9EBE-4145-AF7D-329C93214964}"/>
    <cellStyle name="Separador de milhares 44 2 4" xfId="6662" xr:uid="{46226115-447B-4CC8-8670-7C32BC17C1E6}"/>
    <cellStyle name="Separador de milhares 44 2 4 2" xfId="13370" xr:uid="{B9C51ADD-F521-491A-BCAD-91C1E11D7DFE}"/>
    <cellStyle name="Separador de milhares 44 2 5" xfId="9978" xr:uid="{C5C5A27C-9972-4DCB-8102-509B27817791}"/>
    <cellStyle name="Separador de milhares 44 3" xfId="4776" xr:uid="{A946E593-DD7E-468E-9E10-4972D1C339EA}"/>
    <cellStyle name="Separador de milhares 44 3 2" xfId="8391" xr:uid="{6BB3148E-F398-45EB-A39B-C5F93A5C7F10}"/>
    <cellStyle name="Separador de milhares 44 3 2 2" xfId="15099" xr:uid="{F0117872-EF21-4DF0-9E5B-F386A6FCCE2F}"/>
    <cellStyle name="Separador de milhares 44 4" xfId="3863" xr:uid="{FAD0180A-CF19-440C-881F-F23A86E48FB9}"/>
    <cellStyle name="Separador de milhares 44 4 2" xfId="7909" xr:uid="{AD3C802A-00E3-4D9A-A3DF-D7730C304B41}"/>
    <cellStyle name="Separador de milhares 44 4 2 2" xfId="14617" xr:uid="{C6AF826D-F851-4FAF-872D-ECCF3933145D}"/>
    <cellStyle name="Separador de milhares 45" xfId="1831" xr:uid="{FB0C7EDB-BCA9-4600-B5D9-1927811783DB}"/>
    <cellStyle name="Separador de milhares 45 2" xfId="1832" xr:uid="{E8872CD8-9D50-4ED6-A3C7-7F5F01B50587}"/>
    <cellStyle name="Separador de milhares 45 2 2" xfId="4779" xr:uid="{5AF2B421-5AD8-42DB-AC8E-FA3C37198E3E}"/>
    <cellStyle name="Separador de milhares 45 2 2 2" xfId="8394" xr:uid="{72FB0289-5771-467A-A4CF-125D1B221E56}"/>
    <cellStyle name="Separador de milhares 45 2 2 2 2" xfId="15102" xr:uid="{2472665D-D2E6-416B-B1BE-D692C7C13994}"/>
    <cellStyle name="Separador de milhares 45 2 2 3" xfId="11565" xr:uid="{14E28938-2C08-4891-BCF3-ADA15349B271}"/>
    <cellStyle name="Separador de milhares 45 2 3" xfId="3866" xr:uid="{DF26F73E-2B3B-423E-B556-2038FC224B0C}"/>
    <cellStyle name="Separador de milhares 45 2 3 2" xfId="7912" xr:uid="{A15AFCAD-159D-432C-93F5-A50FAE1E8240}"/>
    <cellStyle name="Separador de milhares 45 2 3 2 2" xfId="14620" xr:uid="{D0CF1E41-72C7-42C6-9B53-90B621733F2E}"/>
    <cellStyle name="Separador de milhares 45 2 3 3" xfId="11185" xr:uid="{B819DAD3-ED87-435D-8A4A-DC1D756E3CBE}"/>
    <cellStyle name="Separador de milhares 45 2 4" xfId="6663" xr:uid="{82D42DA2-6339-46D9-BB65-1B0264E08FBE}"/>
    <cellStyle name="Separador de milhares 45 2 4 2" xfId="13371" xr:uid="{09C62838-6C79-4DDC-83AF-C1B0B72D06A7}"/>
    <cellStyle name="Separador de milhares 45 2 5" xfId="9979" xr:uid="{EC18CE88-6C86-4F1D-B104-7E93C667CCBD}"/>
    <cellStyle name="Separador de milhares 45 3" xfId="4778" xr:uid="{328B306C-058A-49A0-8DD5-F45D6655F5B6}"/>
    <cellStyle name="Separador de milhares 45 3 2" xfId="8393" xr:uid="{09F7CA1A-D11A-4142-A458-81DF18E6A980}"/>
    <cellStyle name="Separador de milhares 45 3 2 2" xfId="15101" xr:uid="{F8FD34E5-7B49-40E9-B074-61B8329561E1}"/>
    <cellStyle name="Separador de milhares 45 4" xfId="3865" xr:uid="{81CE47E6-8254-496A-B84D-4432DA784043}"/>
    <cellStyle name="Separador de milhares 45 4 2" xfId="7911" xr:uid="{553B7B80-BF34-47A0-B513-775D243C41BF}"/>
    <cellStyle name="Separador de milhares 45 4 2 2" xfId="14619" xr:uid="{5D04199A-286E-45B3-B129-4AC49C529239}"/>
    <cellStyle name="Separador de milhares 46" xfId="1833" xr:uid="{F19C401F-2F7F-4C53-8F92-B91692E3F3AF}"/>
    <cellStyle name="Separador de milhares 46 2" xfId="1834" xr:uid="{972160B8-E23B-497B-9AF8-D8CB92948D6E}"/>
    <cellStyle name="Separador de milhares 46 2 2" xfId="4781" xr:uid="{260F39EA-7C37-4A5C-898B-D263B422CD2A}"/>
    <cellStyle name="Separador de milhares 46 2 2 2" xfId="8396" xr:uid="{4C845DCF-D1EF-41BE-9AB6-8A76AE7D4155}"/>
    <cellStyle name="Separador de milhares 46 2 2 2 2" xfId="15104" xr:uid="{87716A40-0529-40EC-8800-2590D97B38CC}"/>
    <cellStyle name="Separador de milhares 46 2 2 3" xfId="11566" xr:uid="{17B330E9-7D10-43FC-A61B-FF0B75C837AE}"/>
    <cellStyle name="Separador de milhares 46 2 3" xfId="3868" xr:uid="{864C9DBA-678A-495B-A0C0-D0CB204EEB27}"/>
    <cellStyle name="Separador de milhares 46 2 3 2" xfId="7914" xr:uid="{B0C8AC74-88D9-45D2-9C51-4337C60AA3BF}"/>
    <cellStyle name="Separador de milhares 46 2 3 2 2" xfId="14622" xr:uid="{7520368C-0611-4560-8E29-5DFEAE23C9DB}"/>
    <cellStyle name="Separador de milhares 46 2 3 3" xfId="11186" xr:uid="{E5CEB931-DE4B-4362-BEB6-8DB589A5263B}"/>
    <cellStyle name="Separador de milhares 46 2 4" xfId="6664" xr:uid="{DF826391-695A-4876-B070-AF8DF5D622EC}"/>
    <cellStyle name="Separador de milhares 46 2 4 2" xfId="13372" xr:uid="{EE23F0BE-58A1-4E4C-9645-915858E129B8}"/>
    <cellStyle name="Separador de milhares 46 2 5" xfId="9980" xr:uid="{3DB8F3A2-525E-4310-AB7F-982EBC7B2A16}"/>
    <cellStyle name="Separador de milhares 46 3" xfId="4780" xr:uid="{B3162F40-5058-41BA-9BDA-DE51A3E6D94A}"/>
    <cellStyle name="Separador de milhares 46 3 2" xfId="8395" xr:uid="{ABFCF745-1C4C-48EF-8D92-B8904CCF316E}"/>
    <cellStyle name="Separador de milhares 46 3 2 2" xfId="15103" xr:uid="{F0EE4D55-75D6-43C1-B5FC-7831889FEB3E}"/>
    <cellStyle name="Separador de milhares 46 4" xfId="3867" xr:uid="{80F313AF-7407-47CB-AC62-B46EEA0FF36A}"/>
    <cellStyle name="Separador de milhares 46 4 2" xfId="7913" xr:uid="{A2CE862B-896E-400A-BF21-95A7D1DD9E23}"/>
    <cellStyle name="Separador de milhares 46 4 2 2" xfId="14621" xr:uid="{24EBAF9F-F27B-47D1-B1A9-1F67C71D620C}"/>
    <cellStyle name="Separador de milhares 47" xfId="1835" xr:uid="{BA128B08-AC07-49D1-89AD-36F5A4365523}"/>
    <cellStyle name="Separador de milhares 47 2" xfId="1836" xr:uid="{D503E4CB-06D0-430A-8789-2A95339267BB}"/>
    <cellStyle name="Separador de milhares 47 2 2" xfId="4783" xr:uid="{8EF81814-83D4-40FE-B91F-CECD097D0615}"/>
    <cellStyle name="Separador de milhares 47 2 2 2" xfId="8398" xr:uid="{97015AAC-6AAA-42C2-B200-A84E60CBD54A}"/>
    <cellStyle name="Separador de milhares 47 2 2 2 2" xfId="15106" xr:uid="{1F20FA1F-9D0B-449E-9CED-9593AE211BD9}"/>
    <cellStyle name="Separador de milhares 47 2 2 3" xfId="11567" xr:uid="{704863B6-8DE5-4F58-A020-A7B9A1CF687C}"/>
    <cellStyle name="Separador de milhares 47 2 3" xfId="3870" xr:uid="{F3056503-BBFB-445C-BAD9-2267C19E3D90}"/>
    <cellStyle name="Separador de milhares 47 2 3 2" xfId="7916" xr:uid="{E018E934-537B-43EF-9EF9-7B7DF133A29A}"/>
    <cellStyle name="Separador de milhares 47 2 3 2 2" xfId="14624" xr:uid="{A0F3C5F3-8489-4FC0-A1C4-431F6112E2C8}"/>
    <cellStyle name="Separador de milhares 47 2 3 3" xfId="11187" xr:uid="{7C2BD4A7-61F7-4252-AE87-9BB31356ED8C}"/>
    <cellStyle name="Separador de milhares 47 2 4" xfId="6665" xr:uid="{4DA8DB91-13C4-4405-A2A8-0DEE8C37B569}"/>
    <cellStyle name="Separador de milhares 47 2 4 2" xfId="13373" xr:uid="{736F66C6-BD6A-44AC-88A1-E2DFEE00320A}"/>
    <cellStyle name="Separador de milhares 47 2 5" xfId="9981" xr:uid="{E90FCDF9-779D-48A1-B095-989266C3A2C6}"/>
    <cellStyle name="Separador de milhares 47 3" xfId="4782" xr:uid="{0D452E82-3C8B-412C-A0F3-3084BFA75133}"/>
    <cellStyle name="Separador de milhares 47 3 2" xfId="8397" xr:uid="{2D616DD4-F4BA-4C7E-89C8-7A5E9DB32A17}"/>
    <cellStyle name="Separador de milhares 47 3 2 2" xfId="15105" xr:uid="{33040766-F5B9-44D2-8D6A-01B5221CC3C2}"/>
    <cellStyle name="Separador de milhares 47 4" xfId="3869" xr:uid="{174DF1E1-F067-4E8B-B38D-AC9ECBFB328B}"/>
    <cellStyle name="Separador de milhares 47 4 2" xfId="7915" xr:uid="{DC72DE01-C120-4B50-B575-6B2EABC759CA}"/>
    <cellStyle name="Separador de milhares 47 4 2 2" xfId="14623" xr:uid="{93781ADF-7190-4F9C-BF99-EFB0A4642313}"/>
    <cellStyle name="Separador de milhares 48" xfId="1837" xr:uid="{1CC8B005-F5D9-4F73-A965-A378792E5FC6}"/>
    <cellStyle name="Separador de milhares 48 2" xfId="1838" xr:uid="{0224A0A0-B42E-4DF1-B321-DA98DCC15886}"/>
    <cellStyle name="Separador de milhares 48 2 2" xfId="4785" xr:uid="{EC122FDF-DF33-4355-B405-37431C498780}"/>
    <cellStyle name="Separador de milhares 48 2 2 2" xfId="8400" xr:uid="{8E5294D0-7BAE-45AB-9451-85345392AB6C}"/>
    <cellStyle name="Separador de milhares 48 2 2 2 2" xfId="15108" xr:uid="{2F607C7C-7723-4F9A-A47E-A44363D94111}"/>
    <cellStyle name="Separador de milhares 48 2 2 3" xfId="11568" xr:uid="{BE8F95E9-4DDD-4F7C-8E11-9039ACAA7BD7}"/>
    <cellStyle name="Separador de milhares 48 2 3" xfId="3872" xr:uid="{282A980D-86ED-42E2-B311-B9D72F46D9B9}"/>
    <cellStyle name="Separador de milhares 48 2 3 2" xfId="7918" xr:uid="{461F586F-9113-40A3-99F7-7419C6A96BF1}"/>
    <cellStyle name="Separador de milhares 48 2 3 2 2" xfId="14626" xr:uid="{A8ED22C8-EF94-455D-AD05-05FB42947BBE}"/>
    <cellStyle name="Separador de milhares 48 2 3 3" xfId="11188" xr:uid="{F2D5F9B4-12E1-4648-AB5A-B62A7AD2728A}"/>
    <cellStyle name="Separador de milhares 48 2 4" xfId="6666" xr:uid="{63442528-10C7-4E7B-A9BF-FD54403A2D48}"/>
    <cellStyle name="Separador de milhares 48 2 4 2" xfId="13374" xr:uid="{646F8284-A516-49D3-BB20-DFAC7F38F863}"/>
    <cellStyle name="Separador de milhares 48 2 5" xfId="9982" xr:uid="{ADC58237-0990-4077-8FFD-3EB14D91B6E1}"/>
    <cellStyle name="Separador de milhares 48 3" xfId="4784" xr:uid="{28616728-97EB-4807-9B9B-04D338E8FAB1}"/>
    <cellStyle name="Separador de milhares 48 3 2" xfId="8399" xr:uid="{C55CD801-C570-4879-BCD1-E8FFA0EC6701}"/>
    <cellStyle name="Separador de milhares 48 3 2 2" xfId="15107" xr:uid="{8BDF9C08-0633-4670-B0D8-F684E15DE87B}"/>
    <cellStyle name="Separador de milhares 48 4" xfId="3871" xr:uid="{FB7DEF01-EFDC-49FB-82B1-1F896DAC6BF7}"/>
    <cellStyle name="Separador de milhares 48 4 2" xfId="7917" xr:uid="{13A85AE3-B02C-4738-BA8E-BC3B6CF9C657}"/>
    <cellStyle name="Separador de milhares 48 4 2 2" xfId="14625" xr:uid="{2AEDAD1A-0E4E-422C-B00C-FA88BCC9DF1D}"/>
    <cellStyle name="Separador de milhares 49" xfId="1839" xr:uid="{DE74295D-15AE-4A37-87A3-BC24784DC8C0}"/>
    <cellStyle name="Separador de milhares 49 2" xfId="1840" xr:uid="{18702039-8E4F-4A16-8E3B-972D8FDEBB18}"/>
    <cellStyle name="Separador de milhares 49 2 2" xfId="4787" xr:uid="{F4F75328-6A19-4402-90F3-B060E064A7C5}"/>
    <cellStyle name="Separador de milhares 49 2 2 2" xfId="8402" xr:uid="{520002EA-3520-435A-8154-FFF5D84D6DDE}"/>
    <cellStyle name="Separador de milhares 49 2 2 2 2" xfId="15110" xr:uid="{AE2D3E2C-DC22-4C11-AB96-2902B7ECD62E}"/>
    <cellStyle name="Separador de milhares 49 2 2 3" xfId="11569" xr:uid="{50C74FEA-F195-425A-A35A-C5DF7DDF4A52}"/>
    <cellStyle name="Separador de milhares 49 2 3" xfId="3874" xr:uid="{751D4AEA-5FB9-4C05-A035-71537DDB67FC}"/>
    <cellStyle name="Separador de milhares 49 2 3 2" xfId="7920" xr:uid="{A550CC63-1727-49E6-9BD8-FC046FD462BF}"/>
    <cellStyle name="Separador de milhares 49 2 3 2 2" xfId="14628" xr:uid="{091565DA-7A23-47BB-B3D0-D9FB63807E64}"/>
    <cellStyle name="Separador de milhares 49 2 3 3" xfId="11189" xr:uid="{086CC1D2-88FE-4777-B94D-CD272E660C5A}"/>
    <cellStyle name="Separador de milhares 49 2 4" xfId="6667" xr:uid="{29EB2D76-9612-45F3-A583-033153AF6FAE}"/>
    <cellStyle name="Separador de milhares 49 2 4 2" xfId="13375" xr:uid="{0DEC8E06-1DAB-4AA6-BFDE-C8907934DC25}"/>
    <cellStyle name="Separador de milhares 49 2 5" xfId="9983" xr:uid="{5255A83F-83B3-4B7A-B90E-48508C814678}"/>
    <cellStyle name="Separador de milhares 49 3" xfId="4786" xr:uid="{660814CE-C133-412A-BFEE-80B26571BC21}"/>
    <cellStyle name="Separador de milhares 49 3 2" xfId="8401" xr:uid="{E274C21E-2907-486B-93CD-CA4F738D365E}"/>
    <cellStyle name="Separador de milhares 49 3 2 2" xfId="15109" xr:uid="{4A2D5C4A-FC30-4E67-8E8D-EA3B2379E794}"/>
    <cellStyle name="Separador de milhares 49 4" xfId="3873" xr:uid="{8AF7E196-6DE8-403B-94B4-FEB74E9E56C9}"/>
    <cellStyle name="Separador de milhares 49 4 2" xfId="7919" xr:uid="{6CF68A08-EC34-414E-A154-DF5E5F9D1E3F}"/>
    <cellStyle name="Separador de milhares 49 4 2 2" xfId="14627" xr:uid="{E6C6848C-6AF0-474E-BA16-35BA06B0E624}"/>
    <cellStyle name="Separador de milhares 5" xfId="115" xr:uid="{A317CB76-FF48-4DC3-ACFB-098C0D57D6B4}"/>
    <cellStyle name="Separador de milhares 5 2" xfId="116" xr:uid="{F8A5A10E-6C2A-4E71-8733-90E2424E4E45}"/>
    <cellStyle name="Separador de milhares 5 2 10" xfId="6072" xr:uid="{D2252AFC-323B-46A8-97DA-B0EAF6B454B8}"/>
    <cellStyle name="Separador de milhares 5 2 10 2" xfId="9404" xr:uid="{CB366929-60F5-4E80-B966-D3DAD6467F28}"/>
    <cellStyle name="Separador de milhares 5 2 10 2 2" xfId="16112" xr:uid="{94BD0B5B-4E1D-4CFA-A59C-E668FE57BB2B}"/>
    <cellStyle name="Separador de milhares 5 2 10 2 3" xfId="20541" xr:uid="{9AF3E84D-D5DF-4B99-B189-F1CEDEB0CFCD}"/>
    <cellStyle name="Separador de milhares 5 2 10 2 4" xfId="24575" xr:uid="{EE8CFE80-D20F-4DBE-AE32-32B0E6146CDC}"/>
    <cellStyle name="Separador de milhares 5 2 10 3" xfId="12780" xr:uid="{C9E83352-1AE0-4EBB-8758-E61E1FCB923A}"/>
    <cellStyle name="Separador de milhares 5 2 10 4" xfId="18527" xr:uid="{294168CB-C731-4C48-A6CD-0C8994BD0F57}"/>
    <cellStyle name="Separador de milhares 5 2 10 5" xfId="22647" xr:uid="{B5F4EABC-E279-40F1-A894-57F9ACAEF4B5}"/>
    <cellStyle name="Separador de milhares 5 2 11" xfId="6284" xr:uid="{BB25473C-104B-4EDD-B927-8FE19C24BC3B}"/>
    <cellStyle name="Separador de milhares 5 2 11 2" xfId="12992" xr:uid="{4F6836BB-7110-4CF0-A3D0-993DFA1032F8}"/>
    <cellStyle name="Separador de milhares 5 2 11 3" xfId="18625" xr:uid="{C9B789E8-2574-4B24-B52C-0EBE2C6586D5}"/>
    <cellStyle name="Separador de milhares 5 2 11 4" xfId="22745" xr:uid="{6AFACAB6-A968-402B-B5E6-59C1E5BC1C8A}"/>
    <cellStyle name="Separador de milhares 5 2 12" xfId="9521" xr:uid="{E0AFB406-CA66-4E10-A8CA-BC308B48DBE8}"/>
    <cellStyle name="Separador de milhares 5 2 13" xfId="16221" xr:uid="{BB179667-D8E2-4F16-BC7B-0B316304DD4E}"/>
    <cellStyle name="Separador de milhares 5 2 14" xfId="20817" xr:uid="{1EB148A2-F90B-44DA-B8ED-C36503359B6A}"/>
    <cellStyle name="Separador de milhares 5 2 2" xfId="163" xr:uid="{505134B6-CC62-495F-B85A-1E1E9EF5671C}"/>
    <cellStyle name="Separador de milhares 5 2 2 10" xfId="9546" xr:uid="{3331ACE5-FB4B-4C55-A58B-C1918D4BE96B}"/>
    <cellStyle name="Separador de milhares 5 2 2 11" xfId="16245" xr:uid="{2F16A1D4-6492-4197-B670-766F4D6F7769}"/>
    <cellStyle name="Separador de milhares 5 2 2 12" xfId="20842" xr:uid="{B3236D9D-C7CE-41F4-BEC1-BC586C0CF080}"/>
    <cellStyle name="Separador de milhares 5 2 2 2" xfId="2528" xr:uid="{E323C3DA-D885-4757-A0C3-9AF06A6AE961}"/>
    <cellStyle name="Separador de milhares 5 2 2 2 2" xfId="2529" xr:uid="{D7990D72-5B44-482E-91BB-68AD2E31FE11}"/>
    <cellStyle name="Separador de milhares 5 2 2 2 2 2" xfId="3070" xr:uid="{4931C2F3-9CF5-4B0A-8326-BF169C6FFBFF}"/>
    <cellStyle name="Separador de milhares 5 2 2 2 2 2 2" xfId="6076" xr:uid="{573DE59B-DA85-498E-8AFD-EEC3CC2C1E65}"/>
    <cellStyle name="Separador de milhares 5 2 2 2 2 2 2 2" xfId="9408" xr:uid="{873A59A6-D417-4A97-923F-894670531862}"/>
    <cellStyle name="Separador de milhares 5 2 2 2 2 2 2 2 2" xfId="16116" xr:uid="{0C660D56-4285-4862-A0A9-820FC1D2BB45}"/>
    <cellStyle name="Separador de milhares 5 2 2 2 2 2 2 2 3" xfId="20545" xr:uid="{E244B1D7-2257-4C91-BAA9-7B020CB2455C}"/>
    <cellStyle name="Separador de milhares 5 2 2 2 2 2 2 2 4" xfId="24579" xr:uid="{21CD9552-38B1-4757-B6A0-1D392AF2F6D6}"/>
    <cellStyle name="Separador de milhares 5 2 2 2 2 2 2 3" xfId="12784" xr:uid="{8DA204DC-4244-46B8-8212-CDD4D461FC4D}"/>
    <cellStyle name="Separador de milhares 5 2 2 2 2 2 2 4" xfId="18531" xr:uid="{0B301932-88FB-456C-9CBF-7EE55DCC1616}"/>
    <cellStyle name="Separador de milhares 5 2 2 2 2 2 2 5" xfId="22651" xr:uid="{6678F6C0-651E-4F9D-BBFA-DBD8FECF0BB2}"/>
    <cellStyle name="Separador de milhares 5 2 2 2 2 2 3" xfId="7467" xr:uid="{CEC80AAE-73BC-4FF6-B076-C3384EE13ACA}"/>
    <cellStyle name="Separador de milhares 5 2 2 2 2 2 3 2" xfId="14175" xr:uid="{54D38898-B788-4839-8B7B-0F0DF8D4D968}"/>
    <cellStyle name="Separador de milhares 5 2 2 2 2 2 3 3" xfId="19513" xr:uid="{04F16B39-DE6C-4D4A-8879-ED9BE6BF2690}"/>
    <cellStyle name="Separador de milhares 5 2 2 2 2 2 3 4" xfId="23613" xr:uid="{CBAC21FA-5599-46CD-91AA-FED2CC8B5129}"/>
    <cellStyle name="Separador de milhares 5 2 2 2 2 2 4" xfId="10884" xr:uid="{D54600E6-D1C4-4F2E-BF11-01671B0EFCF5}"/>
    <cellStyle name="Separador de milhares 5 2 2 2 2 2 5" xfId="17382" xr:uid="{BD0EB26E-B3FB-4718-994F-F009A89EA1CC}"/>
    <cellStyle name="Separador de milhares 5 2 2 2 2 2 6" xfId="21686" xr:uid="{F1C1522E-A51A-4A9B-9D66-BCE6932153C7}"/>
    <cellStyle name="Separador de milhares 5 2 2 2 2 3" xfId="6075" xr:uid="{0F6CE7EE-0E2E-419D-8828-D5C755A7F3AA}"/>
    <cellStyle name="Separador de milhares 5 2 2 2 2 3 2" xfId="9407" xr:uid="{71831ACE-FBE9-454F-AA86-0A9100CC04A4}"/>
    <cellStyle name="Separador de milhares 5 2 2 2 2 3 2 2" xfId="16115" xr:uid="{35E4C5D6-9C43-4752-B2A9-42AFC1184E8B}"/>
    <cellStyle name="Separador de milhares 5 2 2 2 2 3 2 3" xfId="20544" xr:uid="{75801EC6-04A1-40CD-94D6-8FDEABC406CE}"/>
    <cellStyle name="Separador de milhares 5 2 2 2 2 3 2 4" xfId="24578" xr:uid="{E50BD624-5543-43AF-BC05-0F75E2B6D966}"/>
    <cellStyle name="Separador de milhares 5 2 2 2 2 3 3" xfId="12783" xr:uid="{830395EB-C5E3-4504-BE2A-68C68850D818}"/>
    <cellStyle name="Separador de milhares 5 2 2 2 2 3 4" xfId="18530" xr:uid="{B84FA1AE-3167-4CA0-AED4-1CA30C3D434C}"/>
    <cellStyle name="Separador de milhares 5 2 2 2 2 3 5" xfId="22650" xr:uid="{2FB7214E-2999-4BD6-AA4B-6383E981D589}"/>
    <cellStyle name="Separador de milhares 5 2 2 2 2 4" xfId="7012" xr:uid="{28F682CB-7F55-4F13-88AE-95268CEEE70F}"/>
    <cellStyle name="Separador de milhares 5 2 2 2 2 4 2" xfId="13720" xr:uid="{881D0FE1-F8FB-4DC1-96F7-667FA1C21B64}"/>
    <cellStyle name="Separador de milhares 5 2 2 2 2 4 3" xfId="19067" xr:uid="{5F1295BE-361A-4F76-A928-FEEF967E9A35}"/>
    <cellStyle name="Separador de milhares 5 2 2 2 2 4 4" xfId="23168" xr:uid="{5CC97EE2-DF0F-40AB-A003-FB84D2A61DD1}"/>
    <cellStyle name="Separador de milhares 5 2 2 2 2 5" xfId="10417" xr:uid="{C47CA89C-D9A1-485E-ADFC-E2A08182F36C}"/>
    <cellStyle name="Separador de milhares 5 2 2 2 2 6" xfId="16935" xr:uid="{A98A0F85-A9AE-4C2F-A915-54FFD5DF2656}"/>
    <cellStyle name="Separador de milhares 5 2 2 2 2 7" xfId="21241" xr:uid="{527D74B1-0865-445A-9A10-E1AA1109918F}"/>
    <cellStyle name="Separador de milhares 5 2 2 2 3" xfId="2820" xr:uid="{94938905-AEEA-459C-AE2F-A22BC543BF30}"/>
    <cellStyle name="Separador de milhares 5 2 2 2 3 2" xfId="6077" xr:uid="{7691FE9B-5E0C-49AF-82C1-2DD07780992C}"/>
    <cellStyle name="Separador de milhares 5 2 2 2 3 2 2" xfId="9409" xr:uid="{CD8AD047-9930-4F06-86A2-815224C0812B}"/>
    <cellStyle name="Separador de milhares 5 2 2 2 3 2 2 2" xfId="16117" xr:uid="{D6CDAEB6-1ADD-4558-8F4A-472EA3D2047D}"/>
    <cellStyle name="Separador de milhares 5 2 2 2 3 2 2 3" xfId="20546" xr:uid="{5731DB54-5E69-4952-BB8E-BCA82ECB4D0B}"/>
    <cellStyle name="Separador de milhares 5 2 2 2 3 2 2 4" xfId="24580" xr:uid="{C7629ACF-E88B-46AE-9407-3B99C3A33D1A}"/>
    <cellStyle name="Separador de milhares 5 2 2 2 3 2 3" xfId="12785" xr:uid="{3534D444-B386-4244-8A7B-211FD8556148}"/>
    <cellStyle name="Separador de milhares 5 2 2 2 3 2 4" xfId="18532" xr:uid="{31D4D128-EF40-49F8-A5B3-69822491C881}"/>
    <cellStyle name="Separador de milhares 5 2 2 2 3 2 5" xfId="22652" xr:uid="{7239CB9D-129E-4CC4-8D4C-6BCA77C24725}"/>
    <cellStyle name="Separador de milhares 5 2 2 2 3 3" xfId="7218" xr:uid="{FCFF823C-BB88-4D80-9C00-4B245F467572}"/>
    <cellStyle name="Separador de milhares 5 2 2 2 3 3 2" xfId="13926" xr:uid="{1388A25C-CB62-4267-BB7C-2611DAC3FF0B}"/>
    <cellStyle name="Separador de milhares 5 2 2 2 3 3 3" xfId="19265" xr:uid="{DDFB2B48-4410-49C5-B2B0-595749F19A66}"/>
    <cellStyle name="Separador de milhares 5 2 2 2 3 3 4" xfId="23365" xr:uid="{72C02243-33FF-48CC-BB8F-D9F85B81B00E}"/>
    <cellStyle name="Separador de milhares 5 2 2 2 3 4" xfId="10636" xr:uid="{D3044223-3872-49A3-B024-ACEAFDC672C8}"/>
    <cellStyle name="Separador de milhares 5 2 2 2 3 5" xfId="17134" xr:uid="{BB699C1E-DA02-4A34-855C-2CDC47F69AA8}"/>
    <cellStyle name="Separador de milhares 5 2 2 2 3 6" xfId="21438" xr:uid="{EEFFA6B9-2438-42D9-A58A-A79EC428DA99}"/>
    <cellStyle name="Separador de milhares 5 2 2 2 4" xfId="6074" xr:uid="{6137DE0C-274F-42F1-82DC-27F330DEAA61}"/>
    <cellStyle name="Separador de milhares 5 2 2 2 4 2" xfId="9406" xr:uid="{77D49280-2459-408E-99CF-3E3564EED536}"/>
    <cellStyle name="Separador de milhares 5 2 2 2 4 2 2" xfId="16114" xr:uid="{24A5246D-A5DE-46FE-A451-BF1A80D8243B}"/>
    <cellStyle name="Separador de milhares 5 2 2 2 4 2 3" xfId="20543" xr:uid="{41C69259-81A6-4185-A7A2-86BAF3AC7A39}"/>
    <cellStyle name="Separador de milhares 5 2 2 2 4 2 4" xfId="24577" xr:uid="{5311EC46-95DF-476F-9DD3-653A4AE4C2EB}"/>
    <cellStyle name="Separador de milhares 5 2 2 2 4 3" xfId="12782" xr:uid="{8108F329-E5F5-46BD-8F8B-E7A7BCC8FB5F}"/>
    <cellStyle name="Separador de milhares 5 2 2 2 4 4" xfId="18529" xr:uid="{88CD979C-6026-4E27-81ED-294DE9CE8E3A}"/>
    <cellStyle name="Separador de milhares 5 2 2 2 4 5" xfId="22649" xr:uid="{A6EBA7F4-3987-4C97-9162-29898C4AB47A}"/>
    <cellStyle name="Separador de milhares 5 2 2 2 5" xfId="7011" xr:uid="{D8274095-11FA-4B25-BE12-47159B454C38}"/>
    <cellStyle name="Separador de milhares 5 2 2 2 5 2" xfId="13719" xr:uid="{73508AE6-09CF-4C93-8AA7-25618D233911}"/>
    <cellStyle name="Separador de milhares 5 2 2 2 5 3" xfId="19066" xr:uid="{1ED32BBE-D64D-4103-A343-4F65CE9F9A2E}"/>
    <cellStyle name="Separador de milhares 5 2 2 2 5 4" xfId="23167" xr:uid="{D711253B-2EC6-43B8-B5CF-BD6DFBD99D31}"/>
    <cellStyle name="Separador de milhares 5 2 2 2 6" xfId="10416" xr:uid="{6FCC10B6-F809-48EB-8EBE-AE2ACEA953EA}"/>
    <cellStyle name="Separador de milhares 5 2 2 2 7" xfId="16934" xr:uid="{830E186B-EB6E-422D-B7F7-E1707FF2B93A}"/>
    <cellStyle name="Separador de milhares 5 2 2 2 8" xfId="21240" xr:uid="{93B62EA3-A70D-4E4C-ABC7-359F241B095F}"/>
    <cellStyle name="Separador de milhares 5 2 2 3" xfId="2530" xr:uid="{4000D461-9F8E-4D25-BDAD-BB61083767F1}"/>
    <cellStyle name="Separador de milhares 5 2 2 3 2" xfId="2821" xr:uid="{C3753E8E-A41C-463A-972A-3871297788B3}"/>
    <cellStyle name="Separador de milhares 5 2 2 3 2 2" xfId="6079" xr:uid="{D598C5F1-2AFE-4CE2-B65C-55B1EBE4D5B1}"/>
    <cellStyle name="Separador de milhares 5 2 2 3 2 2 2" xfId="9411" xr:uid="{E9D40C83-51C8-49F5-9CB1-CE3305077FEF}"/>
    <cellStyle name="Separador de milhares 5 2 2 3 2 2 2 2" xfId="16119" xr:uid="{F844D9FA-DCA4-4A79-97BA-150FBEB0AAF7}"/>
    <cellStyle name="Separador de milhares 5 2 2 3 2 2 2 3" xfId="20548" xr:uid="{9532839A-A60E-41DB-AC5A-0BD32CE16475}"/>
    <cellStyle name="Separador de milhares 5 2 2 3 2 2 2 4" xfId="24582" xr:uid="{71672FCF-20F4-4F9B-9687-4F54D0B40226}"/>
    <cellStyle name="Separador de milhares 5 2 2 3 2 2 3" xfId="12787" xr:uid="{FE78051D-B48B-4D0D-9B05-06CF7B8F232F}"/>
    <cellStyle name="Separador de milhares 5 2 2 3 2 2 4" xfId="18534" xr:uid="{3EA9CE07-C915-4032-885A-A98977DCAC36}"/>
    <cellStyle name="Separador de milhares 5 2 2 3 2 2 5" xfId="22654" xr:uid="{35F05DFD-0B45-45F2-9B4A-EB3748A843DE}"/>
    <cellStyle name="Separador de milhares 5 2 2 3 2 3" xfId="7219" xr:uid="{38ADBF9E-34FD-4021-88DA-8BED6B284E5E}"/>
    <cellStyle name="Separador de milhares 5 2 2 3 2 3 2" xfId="13927" xr:uid="{BCE7BD15-B127-41DD-A0CA-D6DFBE47E1C0}"/>
    <cellStyle name="Separador de milhares 5 2 2 3 2 3 3" xfId="19266" xr:uid="{4B0B83CC-3EB6-4187-B948-FB71975BC1E9}"/>
    <cellStyle name="Separador de milhares 5 2 2 3 2 3 4" xfId="23366" xr:uid="{9238C74C-DC6A-42F7-8228-E711BA081252}"/>
    <cellStyle name="Separador de milhares 5 2 2 3 2 4" xfId="10637" xr:uid="{E1B7E543-C563-4643-A3F0-CAB9AB3A74F4}"/>
    <cellStyle name="Separador de milhares 5 2 2 3 2 5" xfId="17135" xr:uid="{9D30272C-2561-4071-8E96-0FA33589AC64}"/>
    <cellStyle name="Separador de milhares 5 2 2 3 2 6" xfId="21439" xr:uid="{34F30DD5-8E99-44F3-A1D8-8273679B44F8}"/>
    <cellStyle name="Separador de milhares 5 2 2 3 3" xfId="6078" xr:uid="{386D8B85-F539-49D1-888E-9DD5DA04FC8B}"/>
    <cellStyle name="Separador de milhares 5 2 2 3 3 2" xfId="9410" xr:uid="{604698AE-3CBF-4F9C-B347-F845799FE0D2}"/>
    <cellStyle name="Separador de milhares 5 2 2 3 3 2 2" xfId="16118" xr:uid="{470D395E-A7AB-426C-A24B-1E903766D120}"/>
    <cellStyle name="Separador de milhares 5 2 2 3 3 2 3" xfId="20547" xr:uid="{347266A0-46F0-4C86-AFAA-02BE4444E953}"/>
    <cellStyle name="Separador de milhares 5 2 2 3 3 2 4" xfId="24581" xr:uid="{CF429021-28FC-4B4A-81DF-208D2829AD4E}"/>
    <cellStyle name="Separador de milhares 5 2 2 3 3 3" xfId="12786" xr:uid="{B099449A-57BB-4480-9BFC-86725783F18C}"/>
    <cellStyle name="Separador de milhares 5 2 2 3 3 4" xfId="18533" xr:uid="{192233B1-FCC9-4606-AE9A-3CE93CCE373B}"/>
    <cellStyle name="Separador de milhares 5 2 2 3 3 5" xfId="22653" xr:uid="{491E5991-1B94-4136-9CB3-307D859F8E62}"/>
    <cellStyle name="Separador de milhares 5 2 2 3 4" xfId="7013" xr:uid="{5C49967B-F6CC-434D-B364-81F7FA7378BB}"/>
    <cellStyle name="Separador de milhares 5 2 2 3 4 2" xfId="13721" xr:uid="{38491F99-26B1-4401-8F9F-72C082D856F3}"/>
    <cellStyle name="Separador de milhares 5 2 2 3 4 3" xfId="19068" xr:uid="{DB79F634-19DC-465A-AD55-85E4ECB96F75}"/>
    <cellStyle name="Separador de milhares 5 2 2 3 4 4" xfId="23169" xr:uid="{3E5F40D1-E117-4DA3-B8C9-3B9CB8CC65EE}"/>
    <cellStyle name="Separador de milhares 5 2 2 3 5" xfId="10418" xr:uid="{A3DD9C9A-9C61-4241-B696-6ADA918DB895}"/>
    <cellStyle name="Separador de milhares 5 2 2 3 6" xfId="16936" xr:uid="{D7C60683-3058-431B-82AE-DD5D4690D102}"/>
    <cellStyle name="Separador de milhares 5 2 2 3 7" xfId="21242" xr:uid="{6B118195-7A4F-47EF-9B1E-362A03A0BC1A}"/>
    <cellStyle name="Separador de milhares 5 2 2 4" xfId="2531" xr:uid="{83004481-4855-49E1-AFCB-2B6951F62182}"/>
    <cellStyle name="Separador de milhares 5 2 2 4 2" xfId="2884" xr:uid="{C00FDE18-6B9A-4D98-A486-FDFD1CD85132}"/>
    <cellStyle name="Separador de milhares 5 2 2 4 2 2" xfId="6081" xr:uid="{6F02353A-3F5B-4208-8728-F29F1BEF8813}"/>
    <cellStyle name="Separador de milhares 5 2 2 4 2 2 2" xfId="9413" xr:uid="{DD12FA76-04ED-4213-9E70-58D7B4831A45}"/>
    <cellStyle name="Separador de milhares 5 2 2 4 2 2 2 2" xfId="16121" xr:uid="{3CD9A587-2C8E-498D-BF3F-4C18DE60E9DF}"/>
    <cellStyle name="Separador de milhares 5 2 2 4 2 2 2 3" xfId="20550" xr:uid="{9F6CF65E-E636-439B-A21A-B884A3260864}"/>
    <cellStyle name="Separador de milhares 5 2 2 4 2 2 2 4" xfId="24584" xr:uid="{BDEB4F35-80F5-46D4-AAAD-9C4681005227}"/>
    <cellStyle name="Separador de milhares 5 2 2 4 2 2 3" xfId="12789" xr:uid="{8DB0F72C-55F4-4B9C-93F5-13FB0F72FF9C}"/>
    <cellStyle name="Separador de milhares 5 2 2 4 2 2 4" xfId="18536" xr:uid="{57E3272F-22F7-477C-8A19-781C6E35BA45}"/>
    <cellStyle name="Separador de milhares 5 2 2 4 2 2 5" xfId="22656" xr:uid="{25C65945-8CE0-4731-B895-DACDBCC10637}"/>
    <cellStyle name="Separador de milhares 5 2 2 4 2 3" xfId="7281" xr:uid="{3FA52C9F-F3DB-466B-8662-FA00A7921245}"/>
    <cellStyle name="Separador de milhares 5 2 2 4 2 3 2" xfId="13989" xr:uid="{63380544-34BE-4F8D-A253-56D3F957C1F3}"/>
    <cellStyle name="Separador de milhares 5 2 2 4 2 3 3" xfId="19328" xr:uid="{FA73F55D-C369-49AA-ACBC-DDA8F6196EFB}"/>
    <cellStyle name="Separador de milhares 5 2 2 4 2 3 4" xfId="23428" xr:uid="{00A44AF3-3661-4E7D-9DF4-88469E321664}"/>
    <cellStyle name="Separador de milhares 5 2 2 4 2 4" xfId="10699" xr:uid="{B8C61D88-6FB0-41C2-BA2D-A3DE7CBFBE62}"/>
    <cellStyle name="Separador de milhares 5 2 2 4 2 5" xfId="17197" xr:uid="{83E34CC7-CAE4-46A3-9B50-7A6177BFDFE3}"/>
    <cellStyle name="Separador de milhares 5 2 2 4 2 6" xfId="21501" xr:uid="{E49ACDCA-685D-4D77-AAF8-9795A2A94800}"/>
    <cellStyle name="Separador de milhares 5 2 2 4 3" xfId="6080" xr:uid="{7DF4A5D0-0B6E-445B-B295-99535C12BFEF}"/>
    <cellStyle name="Separador de milhares 5 2 2 4 3 2" xfId="9412" xr:uid="{2CE5EB7A-2791-41C5-9086-D803AD3FC6D0}"/>
    <cellStyle name="Separador de milhares 5 2 2 4 3 2 2" xfId="16120" xr:uid="{0CE9E00C-19E5-405A-9619-A8D7E4485990}"/>
    <cellStyle name="Separador de milhares 5 2 2 4 3 2 3" xfId="20549" xr:uid="{6F98B908-325D-42C2-A159-FB80733EB1D3}"/>
    <cellStyle name="Separador de milhares 5 2 2 4 3 2 4" xfId="24583" xr:uid="{9321C846-80E0-44D8-B3BA-552E82266B75}"/>
    <cellStyle name="Separador de milhares 5 2 2 4 3 3" xfId="12788" xr:uid="{C73E078F-84CE-41A0-BC19-825991B98483}"/>
    <cellStyle name="Separador de milhares 5 2 2 4 3 4" xfId="18535" xr:uid="{716202DE-2921-40F1-BB50-C10355204E48}"/>
    <cellStyle name="Separador de milhares 5 2 2 4 3 5" xfId="22655" xr:uid="{263C2EBA-4197-4016-B3EC-E0946C11BFB5}"/>
    <cellStyle name="Separador de milhares 5 2 2 4 4" xfId="7014" xr:uid="{090A1EA9-23E6-4BEC-BDF3-B64B560F0C20}"/>
    <cellStyle name="Separador de milhares 5 2 2 4 4 2" xfId="13722" xr:uid="{61B13B88-1D87-41F0-841A-61A8EBDD7A4E}"/>
    <cellStyle name="Separador de milhares 5 2 2 4 4 3" xfId="19069" xr:uid="{C8CE51A8-555A-40B9-ADB4-F775E0F6924F}"/>
    <cellStyle name="Separador de milhares 5 2 2 4 4 4" xfId="23170" xr:uid="{3C2C5EC1-6043-4B31-9A31-958A6E0B8E90}"/>
    <cellStyle name="Separador de milhares 5 2 2 4 5" xfId="10419" xr:uid="{3706053F-7D6B-4B6E-AFFD-2B27AC417E02}"/>
    <cellStyle name="Separador de milhares 5 2 2 4 6" xfId="16937" xr:uid="{DC983097-6B29-4D0B-99E2-FA74E1CC3515}"/>
    <cellStyle name="Separador de milhares 5 2 2 4 7" xfId="21243" xr:uid="{F7CCACC0-20D2-404F-9DC9-9D632888AC1E}"/>
    <cellStyle name="Separador de milhares 5 2 2 5" xfId="2532" xr:uid="{8C2D3CAB-1DBE-4D7A-B0E2-154674097437}"/>
    <cellStyle name="Separador de milhares 5 2 2 5 2" xfId="2934" xr:uid="{B916F477-E245-48AA-848F-9DF1DE7CB19B}"/>
    <cellStyle name="Separador de milhares 5 2 2 5 2 2" xfId="6083" xr:uid="{B299C770-A1A7-4757-BCFE-0800A28960CD}"/>
    <cellStyle name="Separador de milhares 5 2 2 5 2 2 2" xfId="9415" xr:uid="{CEC7BDCE-AA43-42A3-A390-F19182AEA14B}"/>
    <cellStyle name="Separador de milhares 5 2 2 5 2 2 2 2" xfId="16123" xr:uid="{E803713B-B1CE-49B9-BB6A-B0476F2C87B3}"/>
    <cellStyle name="Separador de milhares 5 2 2 5 2 2 2 3" xfId="20552" xr:uid="{C4D564FC-6EE4-40C0-88FC-05710C3ECAF0}"/>
    <cellStyle name="Separador de milhares 5 2 2 5 2 2 2 4" xfId="24586" xr:uid="{0A9C9AA6-6A2F-45A9-8301-D32CFC0F1D22}"/>
    <cellStyle name="Separador de milhares 5 2 2 5 2 2 3" xfId="12791" xr:uid="{AAA61905-E9D4-4355-90C8-855BD4DE6655}"/>
    <cellStyle name="Separador de milhares 5 2 2 5 2 2 4" xfId="18538" xr:uid="{07F6C2E7-B78B-4BDE-86D6-67C84C1D3A9B}"/>
    <cellStyle name="Separador de milhares 5 2 2 5 2 2 5" xfId="22658" xr:uid="{376ECC8C-22F9-4A8F-A0D7-C415B6F9D624}"/>
    <cellStyle name="Separador de milhares 5 2 2 5 2 3" xfId="7331" xr:uid="{CDED918F-720E-488B-9B80-A30CFC74CF85}"/>
    <cellStyle name="Separador de milhares 5 2 2 5 2 3 2" xfId="14039" xr:uid="{5A7596D2-7D2C-4A01-9D6A-BF21BC37A739}"/>
    <cellStyle name="Separador de milhares 5 2 2 5 2 3 3" xfId="19378" xr:uid="{F9B66743-385A-4E69-BFB4-486F730D410B}"/>
    <cellStyle name="Separador de milhares 5 2 2 5 2 3 4" xfId="23478" xr:uid="{802C07CC-BB77-481E-832D-4D75BBE557E3}"/>
    <cellStyle name="Separador de milhares 5 2 2 5 2 4" xfId="10749" xr:uid="{0BF41182-4605-43D8-B4D7-F545AADD9357}"/>
    <cellStyle name="Separador de milhares 5 2 2 5 2 5" xfId="17247" xr:uid="{DE990D5A-227E-433C-A58C-6F1C558FF4D0}"/>
    <cellStyle name="Separador de milhares 5 2 2 5 2 6" xfId="21551" xr:uid="{CB9B42FD-202A-49FB-9AB3-D013C71C7531}"/>
    <cellStyle name="Separador de milhares 5 2 2 5 3" xfId="6082" xr:uid="{43F7B652-0072-45C1-A48E-F8B7B256B60F}"/>
    <cellStyle name="Separador de milhares 5 2 2 5 3 2" xfId="9414" xr:uid="{70AB0EB0-97C9-49FD-AC8E-B90C9112B852}"/>
    <cellStyle name="Separador de milhares 5 2 2 5 3 2 2" xfId="16122" xr:uid="{CC771005-46F5-4A4F-8117-57542604B982}"/>
    <cellStyle name="Separador de milhares 5 2 2 5 3 2 3" xfId="20551" xr:uid="{C19FAAAA-6D6E-45F3-A840-0201292E2CD0}"/>
    <cellStyle name="Separador de milhares 5 2 2 5 3 2 4" xfId="24585" xr:uid="{3B26E0BF-5DE4-4673-9212-9C0A527A38B0}"/>
    <cellStyle name="Separador de milhares 5 2 2 5 3 3" xfId="12790" xr:uid="{47F05B8A-574D-469A-A6F0-E32301058914}"/>
    <cellStyle name="Separador de milhares 5 2 2 5 3 4" xfId="18537" xr:uid="{07AB5CC9-70AF-4BF6-88DB-1C60FE84AB97}"/>
    <cellStyle name="Separador de milhares 5 2 2 5 3 5" xfId="22657" xr:uid="{99FC2418-4657-4DA1-9860-24DF5E3ED48A}"/>
    <cellStyle name="Separador de milhares 5 2 2 5 4" xfId="7015" xr:uid="{43D40B90-C04F-438F-88A9-C66F81E57A8E}"/>
    <cellStyle name="Separador de milhares 5 2 2 5 4 2" xfId="13723" xr:uid="{7B4C74EF-45EC-47AC-9F39-EB15FD30F309}"/>
    <cellStyle name="Separador de milhares 5 2 2 5 4 3" xfId="19070" xr:uid="{E922BAA3-F6DC-4869-AECD-DBC245BCC3DE}"/>
    <cellStyle name="Separador de milhares 5 2 2 5 4 4" xfId="23171" xr:uid="{4B02A6D6-981D-4B30-997E-A0E2DF5A3972}"/>
    <cellStyle name="Separador de milhares 5 2 2 5 5" xfId="10420" xr:uid="{1107FFB7-EB7F-4586-BEFA-DD8E5B755880}"/>
    <cellStyle name="Separador de milhares 5 2 2 5 6" xfId="16938" xr:uid="{3D1A7C5D-B47D-4B75-B435-0FBFAF06E97D}"/>
    <cellStyle name="Separador de milhares 5 2 2 5 7" xfId="21244" xr:uid="{E301A1CA-CD2C-4734-BD88-09A11B29BF7D}"/>
    <cellStyle name="Separador de milhares 5 2 2 6" xfId="2533" xr:uid="{633C0346-26D9-4E3F-B88E-B99575CAF651}"/>
    <cellStyle name="Separador de milhares 5 2 2 6 2" xfId="3012" xr:uid="{7345A6B6-69EC-4300-B3AA-ED8D0EA32550}"/>
    <cellStyle name="Separador de milhares 5 2 2 6 2 2" xfId="6085" xr:uid="{0DD457C5-AC7C-4F36-A6BF-0F5883732F95}"/>
    <cellStyle name="Separador de milhares 5 2 2 6 2 2 2" xfId="9417" xr:uid="{0F871B41-3421-43B0-BEA6-1122DBEDBE8C}"/>
    <cellStyle name="Separador de milhares 5 2 2 6 2 2 2 2" xfId="16125" xr:uid="{8BED284A-9A82-45E8-BBE4-9D7386FBBF9E}"/>
    <cellStyle name="Separador de milhares 5 2 2 6 2 2 2 3" xfId="20554" xr:uid="{F8C6BE76-3431-4F00-A2B8-5D79FB10D391}"/>
    <cellStyle name="Separador de milhares 5 2 2 6 2 2 2 4" xfId="24588" xr:uid="{D738A2CD-07D2-47D0-BDAE-770052028EFF}"/>
    <cellStyle name="Separador de milhares 5 2 2 6 2 2 3" xfId="12793" xr:uid="{3336DC15-0869-4E02-97B3-9AF57CEE0B5B}"/>
    <cellStyle name="Separador de milhares 5 2 2 6 2 2 4" xfId="18540" xr:uid="{A14DC69C-A487-4034-9832-BCC89E986C91}"/>
    <cellStyle name="Separador de milhares 5 2 2 6 2 2 5" xfId="22660" xr:uid="{DF744D25-59BA-4A30-9A21-B9DC93A3A0D0}"/>
    <cellStyle name="Separador de milhares 5 2 2 6 2 3" xfId="7409" xr:uid="{722097A7-49FF-4D67-A5FA-CB0F6C969C83}"/>
    <cellStyle name="Separador de milhares 5 2 2 6 2 3 2" xfId="14117" xr:uid="{7AB0F4B7-D5F7-4838-B6C9-F5185E7A21EE}"/>
    <cellStyle name="Separador de milhares 5 2 2 6 2 3 3" xfId="19455" xr:uid="{A439AA5A-6841-43F4-8D3F-914CFD034512}"/>
    <cellStyle name="Separador de milhares 5 2 2 6 2 3 4" xfId="23555" xr:uid="{31A1C0EB-836E-47D3-97A3-47A560A569D1}"/>
    <cellStyle name="Separador de milhares 5 2 2 6 2 4" xfId="10826" xr:uid="{FD40484E-CB15-4FC8-8485-885505C7D6A9}"/>
    <cellStyle name="Separador de milhares 5 2 2 6 2 5" xfId="17324" xr:uid="{6840570A-470D-42F1-B272-DBAF043D1A97}"/>
    <cellStyle name="Separador de milhares 5 2 2 6 2 6" xfId="21628" xr:uid="{5803B4AD-9498-4118-88AA-E3E1751BF0D1}"/>
    <cellStyle name="Separador de milhares 5 2 2 6 3" xfId="6084" xr:uid="{DE7A0224-D520-4622-BA5E-FCF673B12AD8}"/>
    <cellStyle name="Separador de milhares 5 2 2 6 3 2" xfId="9416" xr:uid="{BC034D12-1A86-417C-A66C-06A4FB2EBE6F}"/>
    <cellStyle name="Separador de milhares 5 2 2 6 3 2 2" xfId="16124" xr:uid="{003761F5-ED04-466B-8658-3400F7F98CD9}"/>
    <cellStyle name="Separador de milhares 5 2 2 6 3 2 3" xfId="20553" xr:uid="{3774D8DE-6844-4F17-9FCD-E44B62D0815A}"/>
    <cellStyle name="Separador de milhares 5 2 2 6 3 2 4" xfId="24587" xr:uid="{530B8AD3-9C6C-4DF1-B45C-B6A7A472B56D}"/>
    <cellStyle name="Separador de milhares 5 2 2 6 3 3" xfId="12792" xr:uid="{3B77F49B-01DC-4CAD-B47F-71BD562C0242}"/>
    <cellStyle name="Separador de milhares 5 2 2 6 3 4" xfId="18539" xr:uid="{5F346C53-2FCD-425B-AE2D-474A3AD0EBD9}"/>
    <cellStyle name="Separador de milhares 5 2 2 6 3 5" xfId="22659" xr:uid="{31704CF0-BAC0-4631-9DF4-994C0454FE96}"/>
    <cellStyle name="Separador de milhares 5 2 2 6 4" xfId="7016" xr:uid="{94ABDB5C-88D3-4691-9743-8CCAAE9C184B}"/>
    <cellStyle name="Separador de milhares 5 2 2 6 4 2" xfId="13724" xr:uid="{8F5F0CFB-D5A4-49B2-AE4E-48A8CAAB0863}"/>
    <cellStyle name="Separador de milhares 5 2 2 6 4 3" xfId="19071" xr:uid="{4FA56AD9-C647-4380-B896-75888ECBF8C5}"/>
    <cellStyle name="Separador de milhares 5 2 2 6 4 4" xfId="23172" xr:uid="{6CC92D60-03DC-4956-B8A1-B0A680BEBAE1}"/>
    <cellStyle name="Separador de milhares 5 2 2 6 5" xfId="10421" xr:uid="{9B536040-EB5E-46F9-A4A8-061A10B6E2D9}"/>
    <cellStyle name="Separador de milhares 5 2 2 6 6" xfId="16939" xr:uid="{F6B31588-7D82-4DC3-8DB1-863DFB728F08}"/>
    <cellStyle name="Separador de milhares 5 2 2 6 7" xfId="21245" xr:uid="{C78A5C7F-91E7-4638-9744-94168A22EDE5}"/>
    <cellStyle name="Separador de milhares 5 2 2 7" xfId="2701" xr:uid="{CDB32426-C908-467B-BAF0-E32B53017778}"/>
    <cellStyle name="Separador de milhares 5 2 2 7 2" xfId="6086" xr:uid="{CEDD174F-3372-4B98-9C68-29075218B44D}"/>
    <cellStyle name="Separador de milhares 5 2 2 7 2 2" xfId="9418" xr:uid="{5C70CB03-382E-4DAB-9FE2-A73E3CDE3CE9}"/>
    <cellStyle name="Separador de milhares 5 2 2 7 2 2 2" xfId="16126" xr:uid="{E8B7B9B4-4EA1-4390-BD78-BA5BDB06C5A4}"/>
    <cellStyle name="Separador de milhares 5 2 2 7 2 2 3" xfId="20555" xr:uid="{94EEACEF-49AB-4C4C-BEE5-83180F5D0CFB}"/>
    <cellStyle name="Separador de milhares 5 2 2 7 2 2 4" xfId="24589" xr:uid="{E935CBC7-C112-4B05-8D69-CCC090B170A2}"/>
    <cellStyle name="Separador de milhares 5 2 2 7 2 3" xfId="12794" xr:uid="{756636DB-DB32-4C74-8AB4-17EBDC8F5305}"/>
    <cellStyle name="Separador de milhares 5 2 2 7 2 4" xfId="18541" xr:uid="{21337098-2BE7-4AFE-A269-CB6A624D73DC}"/>
    <cellStyle name="Separador de milhares 5 2 2 7 2 5" xfId="22661" xr:uid="{C5CF368D-3F43-450C-9BC5-F8509C2AF709}"/>
    <cellStyle name="Separador de milhares 5 2 2 7 3" xfId="7101" xr:uid="{19EF86DE-929A-4869-89C2-D0B09A5C93FF}"/>
    <cellStyle name="Separador de milhares 5 2 2 7 3 2" xfId="13809" xr:uid="{1423AB4A-8A1D-4A97-A8A6-AE61C97D6AF1}"/>
    <cellStyle name="Separador de milhares 5 2 2 7 3 3" xfId="19148" xr:uid="{1D718818-15F5-4A3C-958C-CFBD3A18DC50}"/>
    <cellStyle name="Separador de milhares 5 2 2 7 3 4" xfId="23248" xr:uid="{10EC4D69-20F3-4A2B-B027-90B20BCD896F}"/>
    <cellStyle name="Separador de milhares 5 2 2 7 4" xfId="10518" xr:uid="{39D00F6A-17AC-4116-8712-A8B87DED9EF6}"/>
    <cellStyle name="Separador de milhares 5 2 2 7 5" xfId="17017" xr:uid="{1461DF4E-0443-4AD4-B530-3CD1344AA01C}"/>
    <cellStyle name="Separador de milhares 5 2 2 7 6" xfId="21321" xr:uid="{AE21DA4C-429C-4DC4-A562-BA3998AB0E59}"/>
    <cellStyle name="Separador de milhares 5 2 2 8" xfId="6073" xr:uid="{7ACAF402-CEDE-47C4-AE9D-40D97135DA77}"/>
    <cellStyle name="Separador de milhares 5 2 2 8 2" xfId="9405" xr:uid="{044083C4-6713-4D69-81F3-24621C5C7F47}"/>
    <cellStyle name="Separador de milhares 5 2 2 8 2 2" xfId="16113" xr:uid="{1B41F678-BECA-487A-A693-6F3589F6A4A1}"/>
    <cellStyle name="Separador de milhares 5 2 2 8 2 3" xfId="20542" xr:uid="{2F56FDDE-0CDF-4A42-9906-1421E74E0609}"/>
    <cellStyle name="Separador de milhares 5 2 2 8 2 4" xfId="24576" xr:uid="{D22EE8A8-720F-4245-A7F8-B567D7739B3E}"/>
    <cellStyle name="Separador de milhares 5 2 2 8 3" xfId="12781" xr:uid="{CA595869-74C0-47C6-8114-467F6B9D0137}"/>
    <cellStyle name="Separador de milhares 5 2 2 8 4" xfId="18528" xr:uid="{F9C5F1A4-7F75-4327-B472-65EB2FAD7AD1}"/>
    <cellStyle name="Separador de milhares 5 2 2 8 5" xfId="22648" xr:uid="{98363015-F3E7-4BF9-841E-B4CF302150DC}"/>
    <cellStyle name="Separador de milhares 5 2 2 9" xfId="6308" xr:uid="{D3D124D6-5169-4133-9518-B5F6CBD4ED03}"/>
    <cellStyle name="Separador de milhares 5 2 2 9 2" xfId="13016" xr:uid="{BB065265-C01F-4D30-9811-926827AFF23A}"/>
    <cellStyle name="Separador de milhares 5 2 2 9 3" xfId="18649" xr:uid="{208ACD01-F099-4FA3-A70B-03410C9CA082}"/>
    <cellStyle name="Separador de milhares 5 2 2 9 4" xfId="22769" xr:uid="{F1A5EEBA-06F8-464C-8DB0-911DE7BF7510}"/>
    <cellStyle name="Separador de milhares 5 2 3" xfId="265" xr:uid="{6CF6F7BB-C630-4C83-A1B1-83F8F0DC49DB}"/>
    <cellStyle name="Separador de milhares 5 2 3 2" xfId="2534" xr:uid="{C4168C2D-9C90-4A32-A73C-2D25046D3C89}"/>
    <cellStyle name="Separador de milhares 5 2 3 2 2" xfId="2822" xr:uid="{3EC15417-9C01-42A6-9E7F-9A8E1CEAE082}"/>
    <cellStyle name="Separador de milhares 5 2 3 2 2 2" xfId="6089" xr:uid="{9A01DECB-309B-4594-84F7-ACA83D5498D6}"/>
    <cellStyle name="Separador de milhares 5 2 3 2 2 2 2" xfId="9421" xr:uid="{A2A2F428-7238-491B-9693-B8B9A777F63A}"/>
    <cellStyle name="Separador de milhares 5 2 3 2 2 2 2 2" xfId="16129" xr:uid="{92C47331-90F3-4719-8B3D-D66C6667B4C0}"/>
    <cellStyle name="Separador de milhares 5 2 3 2 2 2 2 3" xfId="20558" xr:uid="{D18EDE2C-7169-42DE-8D01-7A030830931C}"/>
    <cellStyle name="Separador de milhares 5 2 3 2 2 2 2 4" xfId="24592" xr:uid="{5FE0E7F3-8023-4EC0-928D-15352E3952B2}"/>
    <cellStyle name="Separador de milhares 5 2 3 2 2 2 3" xfId="12797" xr:uid="{066FC76D-10CE-4C4D-AB3C-7748C3520C18}"/>
    <cellStyle name="Separador de milhares 5 2 3 2 2 2 4" xfId="18544" xr:uid="{51FE7B8F-F4A9-427A-9EED-4B2A0C1C0CFD}"/>
    <cellStyle name="Separador de milhares 5 2 3 2 2 2 5" xfId="22664" xr:uid="{BD9CA413-FA76-4760-A531-BC85D3CECFCF}"/>
    <cellStyle name="Separador de milhares 5 2 3 2 2 3" xfId="7220" xr:uid="{A7F3350E-6706-46A3-97C8-399DB98723C7}"/>
    <cellStyle name="Separador de milhares 5 2 3 2 2 3 2" xfId="13928" xr:uid="{D2353F39-4C6E-401A-AEAA-B3BB329F4852}"/>
    <cellStyle name="Separador de milhares 5 2 3 2 2 3 3" xfId="19267" xr:uid="{ACC567B5-9C5C-45D0-A3C2-93751CC4BEEF}"/>
    <cellStyle name="Separador de milhares 5 2 3 2 2 3 4" xfId="23367" xr:uid="{B089A945-6CB7-467F-93B1-D588278FA8E5}"/>
    <cellStyle name="Separador de milhares 5 2 3 2 2 4" xfId="10638" xr:uid="{41668177-14D4-4C6C-B97E-ACBEE2875A8E}"/>
    <cellStyle name="Separador de milhares 5 2 3 2 2 5" xfId="17136" xr:uid="{7898A767-F4E3-470E-9211-2C46BB1DCDC2}"/>
    <cellStyle name="Separador de milhares 5 2 3 2 2 6" xfId="21440" xr:uid="{FAE59137-249D-413A-887C-F45BB176E087}"/>
    <cellStyle name="Separador de milhares 5 2 3 2 3" xfId="6088" xr:uid="{618D311C-CBBD-4E2B-98AD-2692B156384A}"/>
    <cellStyle name="Separador de milhares 5 2 3 2 3 2" xfId="9420" xr:uid="{8E6810B2-6052-4E98-9AFE-B3E3E84C17C5}"/>
    <cellStyle name="Separador de milhares 5 2 3 2 3 2 2" xfId="16128" xr:uid="{B63D2426-FBD5-4A69-8B67-244D5B6CC352}"/>
    <cellStyle name="Separador de milhares 5 2 3 2 3 2 3" xfId="20557" xr:uid="{64EE5982-ACB2-4F73-9338-1C2544F76A4D}"/>
    <cellStyle name="Separador de milhares 5 2 3 2 3 2 4" xfId="24591" xr:uid="{2A6FD267-0462-4A82-AAA8-696AB82463F4}"/>
    <cellStyle name="Separador de milhares 5 2 3 2 3 3" xfId="12796" xr:uid="{B6B1E0F3-C740-4A55-A631-A4D2EB197D11}"/>
    <cellStyle name="Separador de milhares 5 2 3 2 3 4" xfId="18543" xr:uid="{CB0F7BE4-7D0D-4AEB-921C-B35E53C1DC86}"/>
    <cellStyle name="Separador de milhares 5 2 3 2 3 5" xfId="22663" xr:uid="{10ADE3D6-90E4-4727-A379-29AFD368CCDE}"/>
    <cellStyle name="Separador de milhares 5 2 3 2 4" xfId="7017" xr:uid="{6A83EEED-9548-4798-AC14-A94BB7758291}"/>
    <cellStyle name="Separador de milhares 5 2 3 2 4 2" xfId="13725" xr:uid="{262B6948-BEE0-484B-B465-9456E0725F4D}"/>
    <cellStyle name="Separador de milhares 5 2 3 2 4 3" xfId="19072" xr:uid="{9AABA93C-266A-4476-A420-B46B32652C41}"/>
    <cellStyle name="Separador de milhares 5 2 3 2 4 4" xfId="23173" xr:uid="{3624AC31-CB9B-4F3A-8589-11C9DF555D34}"/>
    <cellStyle name="Separador de milhares 5 2 3 2 5" xfId="10422" xr:uid="{4E2A84CD-1CF4-4953-8343-2768A7C9BC45}"/>
    <cellStyle name="Separador de milhares 5 2 3 2 6" xfId="16940" xr:uid="{24A059EA-6023-4329-A386-80E4F4C9C126}"/>
    <cellStyle name="Separador de milhares 5 2 3 2 7" xfId="21246" xr:uid="{DA7CD2EA-46DD-42D3-A7DB-4C63C7422451}"/>
    <cellStyle name="Separador de milhares 5 2 3 3" xfId="2535" xr:uid="{3477423A-F0A8-4AD5-B981-A86791147E88}"/>
    <cellStyle name="Separador de milhares 5 2 3 3 2" xfId="3019" xr:uid="{836CF95B-CA9B-4E5D-995E-6006340C3CB3}"/>
    <cellStyle name="Separador de milhares 5 2 3 3 2 2" xfId="6091" xr:uid="{AA15B073-149D-45E9-B3D3-8DDD5D492F87}"/>
    <cellStyle name="Separador de milhares 5 2 3 3 2 2 2" xfId="9423" xr:uid="{0E2C0DFE-8ED9-4BD3-9603-3274243F3DCC}"/>
    <cellStyle name="Separador de milhares 5 2 3 3 2 2 2 2" xfId="16131" xr:uid="{25F7346A-86C7-437D-94D6-C80592AA9913}"/>
    <cellStyle name="Separador de milhares 5 2 3 3 2 2 2 3" xfId="20560" xr:uid="{CED261C9-6E1C-4DEF-B7ED-7C60E80D5456}"/>
    <cellStyle name="Separador de milhares 5 2 3 3 2 2 2 4" xfId="24594" xr:uid="{200C00CE-39A2-4893-96E4-E9310C083FF3}"/>
    <cellStyle name="Separador de milhares 5 2 3 3 2 2 3" xfId="12799" xr:uid="{9E627FAC-AE48-49C6-B418-689F30F54E6F}"/>
    <cellStyle name="Separador de milhares 5 2 3 3 2 2 4" xfId="18546" xr:uid="{582A89FC-3D74-48B7-98B6-F33E50BA79F4}"/>
    <cellStyle name="Separador de milhares 5 2 3 3 2 2 5" xfId="22666" xr:uid="{F3EC4079-8384-4768-977B-75BDAF4B7683}"/>
    <cellStyle name="Separador de milhares 5 2 3 3 2 3" xfId="7416" xr:uid="{82FD5CD0-6303-4486-A955-176C4446805E}"/>
    <cellStyle name="Separador de milhares 5 2 3 3 2 3 2" xfId="14124" xr:uid="{BB6B7EE9-EED7-4DDB-8F96-9229450F4FD8}"/>
    <cellStyle name="Separador de milhares 5 2 3 3 2 3 3" xfId="19462" xr:uid="{740F0BD9-FEBA-4859-A599-A19B74084FE2}"/>
    <cellStyle name="Separador de milhares 5 2 3 3 2 3 4" xfId="23562" xr:uid="{97EA1FD2-8E03-4793-80D1-907280081A92}"/>
    <cellStyle name="Separador de milhares 5 2 3 3 2 4" xfId="10833" xr:uid="{5B8A2059-2A1A-4219-9194-72B573DE3C38}"/>
    <cellStyle name="Separador de milhares 5 2 3 3 2 5" xfId="17331" xr:uid="{D9F2C628-ACF2-40CD-9382-DEDC9F63CA30}"/>
    <cellStyle name="Separador de milhares 5 2 3 3 2 6" xfId="21635" xr:uid="{6A3D814E-3D12-45D5-AEBF-1CE07DA8734C}"/>
    <cellStyle name="Separador de milhares 5 2 3 3 3" xfId="6090" xr:uid="{6ADE5625-468C-4DA8-872E-62F6010AE013}"/>
    <cellStyle name="Separador de milhares 5 2 3 3 3 2" xfId="9422" xr:uid="{E5CFCABD-5980-4DE5-8E7C-D6BA9CB4CDA7}"/>
    <cellStyle name="Separador de milhares 5 2 3 3 3 2 2" xfId="16130" xr:uid="{DA2A93D1-65D6-49A4-BE84-1E3DB97F98CC}"/>
    <cellStyle name="Separador de milhares 5 2 3 3 3 2 3" xfId="20559" xr:uid="{8C7EDF70-8F56-4B72-BBBC-BC1137814556}"/>
    <cellStyle name="Separador de milhares 5 2 3 3 3 2 4" xfId="24593" xr:uid="{3B41F235-EAE8-45BF-B74B-DD627BB82402}"/>
    <cellStyle name="Separador de milhares 5 2 3 3 3 3" xfId="12798" xr:uid="{3086D821-3A15-4C1E-851E-8725263CA934}"/>
    <cellStyle name="Separador de milhares 5 2 3 3 3 4" xfId="18545" xr:uid="{592A9D1B-2BE0-400D-85C5-010C0E62F211}"/>
    <cellStyle name="Separador de milhares 5 2 3 3 3 5" xfId="22665" xr:uid="{ACE0E29D-F663-4395-B6DA-7F65B2AD2656}"/>
    <cellStyle name="Separador de milhares 5 2 3 3 4" xfId="7018" xr:uid="{84D28804-0AE8-4EDC-BCF0-E8E52AF5F88F}"/>
    <cellStyle name="Separador de milhares 5 2 3 3 4 2" xfId="13726" xr:uid="{1B9DD857-EDC7-46E2-9588-FA395263417E}"/>
    <cellStyle name="Separador de milhares 5 2 3 3 4 3" xfId="19073" xr:uid="{B2906A5A-B4BC-42B6-A0C3-3DF4175CF843}"/>
    <cellStyle name="Separador de milhares 5 2 3 3 4 4" xfId="23174" xr:uid="{B62CEB67-1AC6-4EEB-A71D-528713317D86}"/>
    <cellStyle name="Separador de milhares 5 2 3 3 5" xfId="10423" xr:uid="{78C731DF-BFF7-4F92-804C-8EC4616B69C5}"/>
    <cellStyle name="Separador de milhares 5 2 3 3 6" xfId="16941" xr:uid="{54994185-5462-4EE5-87B2-2DD8FB42D3ED}"/>
    <cellStyle name="Separador de milhares 5 2 3 3 7" xfId="21247" xr:uid="{EC0EBBFE-1253-4FA1-818B-C0727EE63C22}"/>
    <cellStyle name="Separador de milhares 5 2 3 4" xfId="2709" xr:uid="{4EF76DD5-DC4F-431B-8A0B-957D81B647F8}"/>
    <cellStyle name="Separador de milhares 5 2 3 4 2" xfId="6092" xr:uid="{3C2DD8D3-DB2A-488C-B852-1FF691427D91}"/>
    <cellStyle name="Separador de milhares 5 2 3 4 2 2" xfId="9424" xr:uid="{2B041DCD-5976-4F2E-9F4E-56B31748A528}"/>
    <cellStyle name="Separador de milhares 5 2 3 4 2 2 2" xfId="16132" xr:uid="{CB30B6A7-BB85-41A4-AC7D-337A48BD25C0}"/>
    <cellStyle name="Separador de milhares 5 2 3 4 2 2 3" xfId="20561" xr:uid="{ACF963DC-0BF3-42A0-AEFA-5DFA3E59CAE4}"/>
    <cellStyle name="Separador de milhares 5 2 3 4 2 2 4" xfId="24595" xr:uid="{D270290B-3846-492A-ABE3-051337CEF202}"/>
    <cellStyle name="Separador de milhares 5 2 3 4 2 3" xfId="12800" xr:uid="{9DED363E-2967-441E-AD32-B4B5FC88BBE6}"/>
    <cellStyle name="Separador de milhares 5 2 3 4 2 4" xfId="18547" xr:uid="{1826B7D7-B2A6-4F97-A48B-F97B1475DF1B}"/>
    <cellStyle name="Separador de milhares 5 2 3 4 2 5" xfId="22667" xr:uid="{6C66F8AF-5390-4324-A79B-6051CE7398ED}"/>
    <cellStyle name="Separador de milhares 5 2 3 4 3" xfId="7108" xr:uid="{C1687254-FBD5-469D-810F-3FA8D6F30FF2}"/>
    <cellStyle name="Separador de milhares 5 2 3 4 3 2" xfId="13816" xr:uid="{00865B60-5DF8-49FF-B5B9-F8F2387882CB}"/>
    <cellStyle name="Separador de milhares 5 2 3 4 3 3" xfId="19155" xr:uid="{78F56C14-8B85-464E-B151-701EE82F6024}"/>
    <cellStyle name="Separador de milhares 5 2 3 4 3 4" xfId="23255" xr:uid="{7DDDBDB8-DF16-4B1C-A0F0-BC9FAD2950BC}"/>
    <cellStyle name="Separador de milhares 5 2 3 4 4" xfId="10526" xr:uid="{DE9F82C7-B07F-4A4A-881A-59B58C0A2789}"/>
    <cellStyle name="Separador de milhares 5 2 3 4 5" xfId="17024" xr:uid="{7CA611A0-EA10-4C43-9461-5B5E6CE4C765}"/>
    <cellStyle name="Separador de milhares 5 2 3 4 6" xfId="21328" xr:uid="{326F66CA-9535-4B53-8329-716A9065FC36}"/>
    <cellStyle name="Separador de milhares 5 2 3 5" xfId="6087" xr:uid="{3EA84188-5C9D-49AB-9DA6-CA28FD79301D}"/>
    <cellStyle name="Separador de milhares 5 2 3 5 2" xfId="9419" xr:uid="{2DCA1776-C02B-47A0-B95A-32F83DDAD237}"/>
    <cellStyle name="Separador de milhares 5 2 3 5 2 2" xfId="16127" xr:uid="{A95026D1-398F-491A-832B-793AAAEEDCEA}"/>
    <cellStyle name="Separador de milhares 5 2 3 5 2 3" xfId="20556" xr:uid="{B41E4FBA-4D13-47A1-ADAD-F5F6725D0EA8}"/>
    <cellStyle name="Separador de milhares 5 2 3 5 2 4" xfId="24590" xr:uid="{33C0FE02-0131-48CD-8E4B-3219460A1708}"/>
    <cellStyle name="Separador de milhares 5 2 3 5 3" xfId="12795" xr:uid="{61AF359F-BD48-4D06-ACCB-F4F46D1CF887}"/>
    <cellStyle name="Separador de milhares 5 2 3 5 4" xfId="18542" xr:uid="{A35E6A75-7AEA-4C68-A294-0F00B4FE9DED}"/>
    <cellStyle name="Separador de milhares 5 2 3 5 5" xfId="22662" xr:uid="{E017F886-55C0-4E53-85E8-3040F8B30E59}"/>
    <cellStyle name="Separador de milhares 5 2 3 6" xfId="6386" xr:uid="{2429F696-0879-47B6-9278-502480C32E0B}"/>
    <cellStyle name="Separador de milhares 5 2 3 6 2" xfId="13094" xr:uid="{1A242A66-7773-4FFB-969E-F0375854D877}"/>
    <cellStyle name="Separador de milhares 5 2 3 6 3" xfId="18721" xr:uid="{7A86DB77-E25A-4845-896E-83338E31E101}"/>
    <cellStyle name="Separador de milhares 5 2 3 6 4" xfId="22841" xr:uid="{F96AED35-BF84-4B44-AEC2-78E2D4D71788}"/>
    <cellStyle name="Separador de milhares 5 2 3 7" xfId="9624" xr:uid="{8E8AE620-D4CB-4A7A-B832-584EBA1B5B29}"/>
    <cellStyle name="Separador de milhares 5 2 3 8" xfId="16317" xr:uid="{4074193C-9BEA-4176-98FF-28F95C761152}"/>
    <cellStyle name="Separador de milhares 5 2 3 9" xfId="20914" xr:uid="{800DAF95-89E4-4D63-A1FB-5D9FCA60107D}"/>
    <cellStyle name="Separador de milhares 5 2 4" xfId="1842" xr:uid="{A835F49C-8392-4BDB-882D-29955B36B066}"/>
    <cellStyle name="Separador de milhares 5 2 4 2" xfId="2536" xr:uid="{38382168-39D5-4B2E-8386-38FB464F3E71}"/>
    <cellStyle name="Separador de milhares 5 2 4 3" xfId="2823" xr:uid="{167F587C-2ACF-47BD-B838-2E269BBC94C4}"/>
    <cellStyle name="Separador de milhares 5 2 4 3 2" xfId="6093" xr:uid="{75E19931-CED3-4D5D-BBF5-0A716A300F2C}"/>
    <cellStyle name="Separador de milhares 5 2 4 3 2 2" xfId="9425" xr:uid="{225AC765-B159-4B8D-B708-E8E77D549134}"/>
    <cellStyle name="Separador de milhares 5 2 4 3 2 2 2" xfId="16133" xr:uid="{F8C5BB9B-3457-4622-9232-8F73954367AC}"/>
    <cellStyle name="Separador de milhares 5 2 4 3 2 2 3" xfId="20562" xr:uid="{AA5C09C5-989F-4005-8120-DF364DF51A36}"/>
    <cellStyle name="Separador de milhares 5 2 4 3 2 2 4" xfId="24596" xr:uid="{E27DA6B6-86B3-4CC1-B999-7F8E54A3C7D7}"/>
    <cellStyle name="Separador de milhares 5 2 4 3 2 3" xfId="12801" xr:uid="{763EE74C-B31D-482E-A4E9-278198AD5759}"/>
    <cellStyle name="Separador de milhares 5 2 4 3 2 4" xfId="18548" xr:uid="{06669750-A4E8-4BBE-8FD0-35A35932F914}"/>
    <cellStyle name="Separador de milhares 5 2 4 3 2 5" xfId="22668" xr:uid="{70D15BA3-70BD-4EFE-B59C-0C2C05C209D8}"/>
    <cellStyle name="Separador de milhares 5 2 4 3 3" xfId="7221" xr:uid="{EBDBA287-CA4E-4BBF-8A57-91CE6519B0D9}"/>
    <cellStyle name="Separador de milhares 5 2 4 3 3 2" xfId="13929" xr:uid="{5BC9D4D7-94F6-4261-85BA-38C135F1F98C}"/>
    <cellStyle name="Separador de milhares 5 2 4 3 3 3" xfId="19268" xr:uid="{A89D21A2-07B2-4A44-A4E9-49B5F8789EB6}"/>
    <cellStyle name="Separador de milhares 5 2 4 3 3 4" xfId="23368" xr:uid="{4F5FC836-9B8E-45A7-915E-AC633AC4EC6C}"/>
    <cellStyle name="Separador de milhares 5 2 4 3 4" xfId="10639" xr:uid="{768DE0A8-00F8-4114-AA0F-8ACCB35E0573}"/>
    <cellStyle name="Separador de milhares 5 2 4 3 5" xfId="17137" xr:uid="{938162EB-2364-4422-96AA-61BCA6A3B391}"/>
    <cellStyle name="Separador de milhares 5 2 4 3 6" xfId="21441" xr:uid="{BDA2ACB8-047A-4409-BDCC-87B6A174B47D}"/>
    <cellStyle name="Separador de milhares 5 2 5" xfId="2537" xr:uid="{19BF9063-FCE7-4685-B413-4AD4524B35A2}"/>
    <cellStyle name="Separador de milhares 5 2 5 2" xfId="2824" xr:uid="{44F0C500-F593-410C-A489-72225DCC81C1}"/>
    <cellStyle name="Separador de milhares 5 2 5 2 2" xfId="6095" xr:uid="{4F3AAA06-D6F8-4ADD-A70D-FE87A745C2F7}"/>
    <cellStyle name="Separador de milhares 5 2 5 2 2 2" xfId="9427" xr:uid="{8D732098-189F-4F07-8B01-9F9EB1D3B844}"/>
    <cellStyle name="Separador de milhares 5 2 5 2 2 2 2" xfId="16135" xr:uid="{76AD7007-F9F8-4A43-9000-BBE0E53F5227}"/>
    <cellStyle name="Separador de milhares 5 2 5 2 2 2 3" xfId="20564" xr:uid="{0DDA6408-7DC5-4E06-82AD-9AAF7AB515AA}"/>
    <cellStyle name="Separador de milhares 5 2 5 2 2 2 4" xfId="24598" xr:uid="{6EEDF27D-FA27-4B68-9852-20A291279531}"/>
    <cellStyle name="Separador de milhares 5 2 5 2 2 3" xfId="12803" xr:uid="{D4D01D35-902B-4BC3-B523-09D68259AFD7}"/>
    <cellStyle name="Separador de milhares 5 2 5 2 2 4" xfId="18550" xr:uid="{354D9705-807F-47B6-AF44-991FE37E12BF}"/>
    <cellStyle name="Separador de milhares 5 2 5 2 2 5" xfId="22670" xr:uid="{43738D62-96C2-4330-B034-BEF6DACDFDFF}"/>
    <cellStyle name="Separador de milhares 5 2 5 2 3" xfId="7222" xr:uid="{F1910D1D-F270-4CAF-93C9-8CEC3681D19E}"/>
    <cellStyle name="Separador de milhares 5 2 5 2 3 2" xfId="13930" xr:uid="{B13C5223-1CBA-4980-80F4-8B858A3A265B}"/>
    <cellStyle name="Separador de milhares 5 2 5 2 3 3" xfId="19269" xr:uid="{4D3D4FC7-9C4D-433D-A314-974BE108E432}"/>
    <cellStyle name="Separador de milhares 5 2 5 2 3 4" xfId="23369" xr:uid="{33D2F363-7E35-470B-B930-035325050D0E}"/>
    <cellStyle name="Separador de milhares 5 2 5 2 4" xfId="10640" xr:uid="{8DB4AB2F-A75D-4C94-B874-08BEB034EAF9}"/>
    <cellStyle name="Separador de milhares 5 2 5 2 5" xfId="17138" xr:uid="{1F3EF0C7-8B6F-44EE-AE80-97774F045E36}"/>
    <cellStyle name="Separador de milhares 5 2 5 2 6" xfId="21442" xr:uid="{B9EC8B0E-E97E-44A4-B9C0-625B34DEE3BA}"/>
    <cellStyle name="Separador de milhares 5 2 5 3" xfId="6094" xr:uid="{5841B78C-507F-4550-BF58-541789F8F15A}"/>
    <cellStyle name="Separador de milhares 5 2 5 3 2" xfId="9426" xr:uid="{4849B7C0-3553-4A35-A2A8-F70BD363D1D3}"/>
    <cellStyle name="Separador de milhares 5 2 5 3 2 2" xfId="16134" xr:uid="{700A04EF-A6EF-4B6C-A271-031A408712E4}"/>
    <cellStyle name="Separador de milhares 5 2 5 3 2 3" xfId="20563" xr:uid="{39EA5399-359A-4BC5-9019-6148914FD776}"/>
    <cellStyle name="Separador de milhares 5 2 5 3 2 4" xfId="24597" xr:uid="{4B67619D-BE3F-4BFF-80BC-2B0406B7F9DD}"/>
    <cellStyle name="Separador de milhares 5 2 5 3 3" xfId="12802" xr:uid="{170DA043-F9F3-42CF-823E-19807574CC0B}"/>
    <cellStyle name="Separador de milhares 5 2 5 3 4" xfId="18549" xr:uid="{A4473D5E-527A-4D85-BED0-68E93023DD09}"/>
    <cellStyle name="Separador de milhares 5 2 5 3 5" xfId="22669" xr:uid="{061BD486-0DCC-4641-9F70-46795773522D}"/>
    <cellStyle name="Separador de milhares 5 2 5 4" xfId="7019" xr:uid="{5A59D2B0-30FA-43C1-8364-1DBCFDBAA6EA}"/>
    <cellStyle name="Separador de milhares 5 2 5 4 2" xfId="13727" xr:uid="{91ED87D2-4676-4652-9435-2322A92FC2C1}"/>
    <cellStyle name="Separador de milhares 5 2 5 4 3" xfId="19074" xr:uid="{FD2763BB-62E6-41C7-BE0D-61C69CFA98F9}"/>
    <cellStyle name="Separador de milhares 5 2 5 4 4" xfId="23175" xr:uid="{E116B67F-1607-499F-A609-BCC34808915D}"/>
    <cellStyle name="Separador de milhares 5 2 5 5" xfId="10424" xr:uid="{ACBED91C-2F68-433D-B816-7D642EB66063}"/>
    <cellStyle name="Separador de milhares 5 2 5 6" xfId="16942" xr:uid="{A0AD41F0-E617-4160-A06F-D6C90023945D}"/>
    <cellStyle name="Separador de milhares 5 2 5 7" xfId="21248" xr:uid="{8D544530-5538-462C-A6CC-1243E06B5EA1}"/>
    <cellStyle name="Separador de milhares 5 2 6" xfId="2538" xr:uid="{DA7E1E98-C3F1-4A73-B0CE-133FEDD133E5}"/>
    <cellStyle name="Separador de milhares 5 2 6 2" xfId="2843" xr:uid="{A16085D1-427D-41B3-B8C6-248859242E56}"/>
    <cellStyle name="Separador de milhares 5 2 6 2 2" xfId="6097" xr:uid="{532685F5-2AD9-4A1E-94FC-2E4F11F269A3}"/>
    <cellStyle name="Separador de milhares 5 2 6 2 2 2" xfId="9429" xr:uid="{FCD3865A-4C16-4E3A-A394-B06B877302DA}"/>
    <cellStyle name="Separador de milhares 5 2 6 2 2 2 2" xfId="16137" xr:uid="{A33E0FD9-C509-40C9-925E-1ECE82F4C4F7}"/>
    <cellStyle name="Separador de milhares 5 2 6 2 2 2 3" xfId="20566" xr:uid="{E291A721-178C-4ADA-BD0E-292BD0B2D079}"/>
    <cellStyle name="Separador de milhares 5 2 6 2 2 2 4" xfId="24600" xr:uid="{48F0A9DB-2B1D-4BAA-BE90-86C4A915A0B5}"/>
    <cellStyle name="Separador de milhares 5 2 6 2 2 3" xfId="12805" xr:uid="{1F5A9F1A-233E-4981-BE10-C3B03977A1B6}"/>
    <cellStyle name="Separador de milhares 5 2 6 2 2 4" xfId="18552" xr:uid="{CA743C22-B2B3-454C-A457-6D49B3D7AD28}"/>
    <cellStyle name="Separador de milhares 5 2 6 2 2 5" xfId="22672" xr:uid="{E693348D-2464-4094-964D-C3FEE2690042}"/>
    <cellStyle name="Separador de milhares 5 2 6 2 3" xfId="7240" xr:uid="{E184D265-39DE-4018-8E8F-3E89F4063840}"/>
    <cellStyle name="Separador de milhares 5 2 6 2 3 2" xfId="13948" xr:uid="{87340DA0-7175-410E-9298-0AB9A8AEEB13}"/>
    <cellStyle name="Separador de milhares 5 2 6 2 3 3" xfId="19287" xr:uid="{9C5B518F-03BF-48E2-9589-4CC6FC013645}"/>
    <cellStyle name="Separador de milhares 5 2 6 2 3 4" xfId="23387" xr:uid="{773EE066-08B1-4DFF-B915-25EE77007D07}"/>
    <cellStyle name="Separador de milhares 5 2 6 2 4" xfId="10658" xr:uid="{33075876-5110-4128-B44B-96CDC9B60FC7}"/>
    <cellStyle name="Separador de milhares 5 2 6 2 5" xfId="17156" xr:uid="{30BA0E6E-FA94-4D48-8D1E-D4EBDABD04E4}"/>
    <cellStyle name="Separador de milhares 5 2 6 2 6" xfId="21460" xr:uid="{1673F2BA-E9E1-49C7-BCAF-FBA7B7383918}"/>
    <cellStyle name="Separador de milhares 5 2 6 3" xfId="6096" xr:uid="{7E0A1F36-63D0-41FA-9614-A3BA59CFB14D}"/>
    <cellStyle name="Separador de milhares 5 2 6 3 2" xfId="9428" xr:uid="{0D51A400-8AD6-4CF2-8472-07866933A150}"/>
    <cellStyle name="Separador de milhares 5 2 6 3 2 2" xfId="16136" xr:uid="{3B442CAD-BC3E-4BA9-A5C5-1B11D7B4FBEC}"/>
    <cellStyle name="Separador de milhares 5 2 6 3 2 3" xfId="20565" xr:uid="{69F49E77-19EC-460D-924C-D20256B242E7}"/>
    <cellStyle name="Separador de milhares 5 2 6 3 2 4" xfId="24599" xr:uid="{956878B4-86CB-469A-8BF0-32D15890ED50}"/>
    <cellStyle name="Separador de milhares 5 2 6 3 3" xfId="12804" xr:uid="{A733DE03-9C6B-4B8A-8CDF-78DFF8905F3B}"/>
    <cellStyle name="Separador de milhares 5 2 6 3 4" xfId="18551" xr:uid="{8D5A088D-AAD8-479F-95C0-94F709F1D197}"/>
    <cellStyle name="Separador de milhares 5 2 6 3 5" xfId="22671" xr:uid="{DEBDD154-E9F0-445B-BB21-E613653CA76D}"/>
    <cellStyle name="Separador de milhares 5 2 6 4" xfId="7020" xr:uid="{908C69C4-2E07-4EC2-9BCA-11E44DC755C2}"/>
    <cellStyle name="Separador de milhares 5 2 6 4 2" xfId="13728" xr:uid="{2F26AFC2-D89B-4DA2-B206-EC61C4E6D109}"/>
    <cellStyle name="Separador de milhares 5 2 6 4 3" xfId="19075" xr:uid="{762CFE5B-F4BE-4183-BF22-B6052439EBE5}"/>
    <cellStyle name="Separador de milhares 5 2 6 4 4" xfId="23176" xr:uid="{93F6742C-6C00-443E-B64A-798D225B4711}"/>
    <cellStyle name="Separador de milhares 5 2 6 5" xfId="10425" xr:uid="{669B344E-7689-407E-B6B9-05D0C5363AAD}"/>
    <cellStyle name="Separador de milhares 5 2 6 6" xfId="16943" xr:uid="{817BE661-B35C-4DC3-9C30-90D3AC340AB4}"/>
    <cellStyle name="Separador de milhares 5 2 6 7" xfId="21249" xr:uid="{B89ECD99-2B62-46FE-886B-8C94B0BDA85A}"/>
    <cellStyle name="Separador de milhares 5 2 7" xfId="2539" xr:uid="{0F7008F0-A2C3-46AF-A5DC-8434A90F3D93}"/>
    <cellStyle name="Separador de milhares 5 2 7 2" xfId="2893" xr:uid="{92F4D694-2477-459F-A90C-96294BB4FBB9}"/>
    <cellStyle name="Separador de milhares 5 2 7 2 2" xfId="6099" xr:uid="{A9BF60DE-EE8E-4AF2-B690-BA0549883DE5}"/>
    <cellStyle name="Separador de milhares 5 2 7 2 2 2" xfId="9431" xr:uid="{997EBC55-D3E7-435D-9929-F3D0EA1A2514}"/>
    <cellStyle name="Separador de milhares 5 2 7 2 2 2 2" xfId="16139" xr:uid="{417A128E-5651-4578-8D4E-749585295008}"/>
    <cellStyle name="Separador de milhares 5 2 7 2 2 2 3" xfId="20568" xr:uid="{89CE584C-9DB1-4261-B3DB-20E750B82254}"/>
    <cellStyle name="Separador de milhares 5 2 7 2 2 2 4" xfId="24602" xr:uid="{F5190FC9-398F-447A-8666-D2F43D6EB5D7}"/>
    <cellStyle name="Separador de milhares 5 2 7 2 2 3" xfId="12807" xr:uid="{C89AF5A3-F49D-4EBE-A138-04F9FED5FC4C}"/>
    <cellStyle name="Separador de milhares 5 2 7 2 2 4" xfId="18554" xr:uid="{86ACEBB4-3DF5-4557-B473-91A9C012EBCE}"/>
    <cellStyle name="Separador de milhares 5 2 7 2 2 5" xfId="22674" xr:uid="{3DAB4CAE-E461-415F-93FD-3EFE8DE1DD3E}"/>
    <cellStyle name="Separador de milhares 5 2 7 2 3" xfId="7290" xr:uid="{B2418B25-7008-4DDF-93E9-5A548F68623B}"/>
    <cellStyle name="Separador de milhares 5 2 7 2 3 2" xfId="13998" xr:uid="{67ADF291-1D77-4697-A436-0387587DF5A3}"/>
    <cellStyle name="Separador de milhares 5 2 7 2 3 3" xfId="19337" xr:uid="{C0509069-2273-4E7A-981B-9F73A5B4A203}"/>
    <cellStyle name="Separador de milhares 5 2 7 2 3 4" xfId="23437" xr:uid="{349CC1E4-7D7C-4EB4-AD92-787262D69652}"/>
    <cellStyle name="Separador de milhares 5 2 7 2 4" xfId="10708" xr:uid="{0A0F8935-75A2-4F8E-954D-077BC8D571D0}"/>
    <cellStyle name="Separador de milhares 5 2 7 2 5" xfId="17206" xr:uid="{EB0ABC33-F0CE-4111-AEF3-65B614C66B52}"/>
    <cellStyle name="Separador de milhares 5 2 7 2 6" xfId="21510" xr:uid="{F03840B6-2DBC-4C87-893F-B443817381E7}"/>
    <cellStyle name="Separador de milhares 5 2 7 3" xfId="6098" xr:uid="{FA4C1583-49F1-42DD-829B-DC81CED04F87}"/>
    <cellStyle name="Separador de milhares 5 2 7 3 2" xfId="9430" xr:uid="{EBD0C1DC-2D4D-44D7-8C27-D6070ACF9646}"/>
    <cellStyle name="Separador de milhares 5 2 7 3 2 2" xfId="16138" xr:uid="{490743D5-DB75-478D-994B-38E9E89A0B57}"/>
    <cellStyle name="Separador de milhares 5 2 7 3 2 3" xfId="20567" xr:uid="{52766824-2E4D-416F-BA7E-3148A17E424B}"/>
    <cellStyle name="Separador de milhares 5 2 7 3 2 4" xfId="24601" xr:uid="{E4E5C0C2-CC6B-4B4D-875E-3E1D17D326C3}"/>
    <cellStyle name="Separador de milhares 5 2 7 3 3" xfId="12806" xr:uid="{15B43B01-6AA4-4658-A9A7-41B0615C86FB}"/>
    <cellStyle name="Separador de milhares 5 2 7 3 4" xfId="18553" xr:uid="{FC45E73E-94B8-4A9F-8CF6-A2F24373900F}"/>
    <cellStyle name="Separador de milhares 5 2 7 3 5" xfId="22673" xr:uid="{95094830-1198-45E3-A99C-38AD938D2379}"/>
    <cellStyle name="Separador de milhares 5 2 7 4" xfId="7021" xr:uid="{2F1CEECC-FE12-4F45-8A1D-E3F8F51250DC}"/>
    <cellStyle name="Separador de milhares 5 2 7 4 2" xfId="13729" xr:uid="{E97FAF2C-2A90-4CD5-B426-7314F61FB57F}"/>
    <cellStyle name="Separador de milhares 5 2 7 4 3" xfId="19076" xr:uid="{F90E6019-9A4E-4AB0-BE77-E140FB92C0E9}"/>
    <cellStyle name="Separador de milhares 5 2 7 4 4" xfId="23177" xr:uid="{FC0D7130-E067-4726-A4E6-B61D003FE81D}"/>
    <cellStyle name="Separador de milhares 5 2 7 5" xfId="10426" xr:uid="{0D3E898F-8616-4158-852A-BBA19023AA99}"/>
    <cellStyle name="Separador de milhares 5 2 7 6" xfId="16944" xr:uid="{08F52AAF-89CF-4CC5-8836-50F9315D4202}"/>
    <cellStyle name="Separador de milhares 5 2 7 7" xfId="21250" xr:uid="{37B4276E-200B-4E2D-9556-7B36E5F816B7}"/>
    <cellStyle name="Separador de milhares 5 2 8" xfId="2540" xr:uid="{F9B4677B-A10E-431F-8A58-89CAFFA469EE}"/>
    <cellStyle name="Separador de milhares 5 2 8 2" xfId="2944" xr:uid="{8EE46CBE-8B9D-4415-B6F6-842AD627306F}"/>
    <cellStyle name="Separador de milhares 5 2 8 2 2" xfId="6101" xr:uid="{C1A19C07-9461-4649-94A4-7A5DF1F9B23B}"/>
    <cellStyle name="Separador de milhares 5 2 8 2 2 2" xfId="9433" xr:uid="{53CC4C15-A3D1-4220-A3C9-8792426BE8BD}"/>
    <cellStyle name="Separador de milhares 5 2 8 2 2 2 2" xfId="16141" xr:uid="{5036C9F4-FFBD-4A36-846A-0D43DE44D5D7}"/>
    <cellStyle name="Separador de milhares 5 2 8 2 2 2 3" xfId="20570" xr:uid="{3ACADB89-8877-4E94-92B2-63004C31F065}"/>
    <cellStyle name="Separador de milhares 5 2 8 2 2 2 4" xfId="24604" xr:uid="{CC3DF94C-AB65-488B-9A08-5C4BB184A5F3}"/>
    <cellStyle name="Separador de milhares 5 2 8 2 2 3" xfId="12809" xr:uid="{92CE966F-F606-4FFE-B84B-C76DD579DAE3}"/>
    <cellStyle name="Separador de milhares 5 2 8 2 2 4" xfId="18556" xr:uid="{C985C0DD-0C2B-4A2C-9435-4CFCC30BA2EE}"/>
    <cellStyle name="Separador de milhares 5 2 8 2 2 5" xfId="22676" xr:uid="{DEDEF9D1-8893-4D30-BEF5-65842BBCF340}"/>
    <cellStyle name="Separador de milhares 5 2 8 2 3" xfId="7341" xr:uid="{724D3D79-91F7-43AD-B5DC-C4F8C93B556F}"/>
    <cellStyle name="Separador de milhares 5 2 8 2 3 2" xfId="14049" xr:uid="{11B8894C-B37A-47B6-B0F1-A6E5A14E367C}"/>
    <cellStyle name="Separador de milhares 5 2 8 2 3 3" xfId="19388" xr:uid="{F8B81B84-C834-4901-B5B7-318253CACDCA}"/>
    <cellStyle name="Separador de milhares 5 2 8 2 3 4" xfId="23488" xr:uid="{4A1F350A-0486-4408-BEF5-079F8E73EEB1}"/>
    <cellStyle name="Separador de milhares 5 2 8 2 4" xfId="10759" xr:uid="{9C407DDF-728B-47D9-8393-3BFC1BEA0E7E}"/>
    <cellStyle name="Separador de milhares 5 2 8 2 5" xfId="17257" xr:uid="{CB91D669-F464-4FBF-9326-FFA638B807E7}"/>
    <cellStyle name="Separador de milhares 5 2 8 2 6" xfId="21561" xr:uid="{F5561C96-C011-4301-B44C-0879B97E8939}"/>
    <cellStyle name="Separador de milhares 5 2 8 3" xfId="6100" xr:uid="{347C4E1A-F090-4993-863C-2B1FE98C7589}"/>
    <cellStyle name="Separador de milhares 5 2 8 3 2" xfId="9432" xr:uid="{A05E3DDB-F4CC-4CBF-A60A-917958EEA832}"/>
    <cellStyle name="Separador de milhares 5 2 8 3 2 2" xfId="16140" xr:uid="{108D498B-F241-4A58-9ED4-762F85ECEE2F}"/>
    <cellStyle name="Separador de milhares 5 2 8 3 2 3" xfId="20569" xr:uid="{F0B9C9BD-9130-4A57-84EE-B627E86DCC38}"/>
    <cellStyle name="Separador de milhares 5 2 8 3 2 4" xfId="24603" xr:uid="{8812F8CC-BAA7-46F1-A102-071A01DFCD3E}"/>
    <cellStyle name="Separador de milhares 5 2 8 3 3" xfId="12808" xr:uid="{380C0C80-5F05-4D9D-A255-F3100F4D84D1}"/>
    <cellStyle name="Separador de milhares 5 2 8 3 4" xfId="18555" xr:uid="{97CD2CCB-3BAB-4D12-996F-291BA123758F}"/>
    <cellStyle name="Separador de milhares 5 2 8 3 5" xfId="22675" xr:uid="{A2083225-FB21-4453-AD3E-F23CED45A2D1}"/>
    <cellStyle name="Separador de milhares 5 2 8 4" xfId="7022" xr:uid="{11D3FE8C-5F2A-49F5-8013-57EF94E72991}"/>
    <cellStyle name="Separador de milhares 5 2 8 4 2" xfId="13730" xr:uid="{A817FAAA-51CC-49F5-A203-3D7ECB72519C}"/>
    <cellStyle name="Separador de milhares 5 2 8 4 3" xfId="19077" xr:uid="{43A4D99C-A173-4A35-B6A8-9DDFC9887DA2}"/>
    <cellStyle name="Separador de milhares 5 2 8 4 4" xfId="23178" xr:uid="{9D9F96B7-9034-4238-AC8C-2164979C6B9F}"/>
    <cellStyle name="Separador de milhares 5 2 8 5" xfId="10427" xr:uid="{DAE1F494-D449-46D1-9146-A5284C07CE13}"/>
    <cellStyle name="Separador de milhares 5 2 8 6" xfId="16945" xr:uid="{D1095BAD-DF05-4645-AB0F-8AA8A2A6DE7B}"/>
    <cellStyle name="Separador de milhares 5 2 8 7" xfId="21251" xr:uid="{C9AAC9F5-6E27-4934-A515-377532526968}"/>
    <cellStyle name="Separador de milhares 5 2 9" xfId="2659" xr:uid="{2C2BD864-0A7F-4A47-A67D-C570433E7998}"/>
    <cellStyle name="Separador de milhares 5 2 9 2" xfId="6102" xr:uid="{5654A11F-393E-4D84-8519-2D19A6F8BE1F}"/>
    <cellStyle name="Separador de milhares 5 2 9 2 2" xfId="9434" xr:uid="{76EECE16-4955-4CD5-B4E7-A3EE4A4A3E18}"/>
    <cellStyle name="Separador de milhares 5 2 9 2 2 2" xfId="16142" xr:uid="{2C6FA6EF-B250-4D88-BF36-5C0A941F1672}"/>
    <cellStyle name="Separador de milhares 5 2 9 2 2 3" xfId="20571" xr:uid="{F0502BA2-59C1-42D5-8778-69349B3F5C5D}"/>
    <cellStyle name="Separador de milhares 5 2 9 2 2 4" xfId="24605" xr:uid="{A84F3586-258E-4839-82F9-D995D10FD5A1}"/>
    <cellStyle name="Separador de milhares 5 2 9 2 3" xfId="12810" xr:uid="{793B3E4A-B096-4B97-BF27-DB40318B1683}"/>
    <cellStyle name="Separador de milhares 5 2 9 2 4" xfId="18557" xr:uid="{472717BF-72C1-4D54-A762-D0FAE63764B7}"/>
    <cellStyle name="Separador de milhares 5 2 9 2 5" xfId="22677" xr:uid="{E23CE6C9-1D49-41CA-B209-6544F10C9B10}"/>
    <cellStyle name="Separador de milhares 5 2 9 3" xfId="7060" xr:uid="{32FA9FF9-5892-427D-8357-D89F43D71CBC}"/>
    <cellStyle name="Separador de milhares 5 2 9 3 2" xfId="13768" xr:uid="{70F626D1-F896-49CB-A4F2-DF7C88AAE2D3}"/>
    <cellStyle name="Separador de milhares 5 2 9 3 3" xfId="19107" xr:uid="{AF321AAD-241A-4186-967B-E1BC937CCE2F}"/>
    <cellStyle name="Separador de milhares 5 2 9 3 4" xfId="23207" xr:uid="{8D5D5DA2-5101-4EE8-B573-A42D73F71F18}"/>
    <cellStyle name="Separador de milhares 5 2 9 4" xfId="10477" xr:uid="{FEC439C1-4116-4F15-B3A2-F64ABBFC4C05}"/>
    <cellStyle name="Separador de milhares 5 2 9 5" xfId="16976" xr:uid="{B6090639-11E4-46CB-9A65-D0415BA64C39}"/>
    <cellStyle name="Separador de milhares 5 2 9 6" xfId="21280" xr:uid="{3D5467E6-E0F8-4CA3-8B48-F01A33535B31}"/>
    <cellStyle name="Separador de milhares 5 3" xfId="1841" xr:uid="{F87C8DE7-63B4-4A64-AB17-3580A83CDA40}"/>
    <cellStyle name="Separador de milhares 5 4" xfId="3177" xr:uid="{D9069EFA-5CDB-465C-9292-EECE2CAE352B}"/>
    <cellStyle name="Separador de milhares 5 4 2" xfId="7563" xr:uid="{12EE6D10-8DCE-405C-A299-530994C5D39B}"/>
    <cellStyle name="Separador de milhares 5 4 2 2" xfId="14271" xr:uid="{3C92DA3A-3465-4EE9-966C-EF1136D9646A}"/>
    <cellStyle name="Separador de milhares 5 5" xfId="6283" xr:uid="{04B8130B-40D6-46E4-BF6B-18ED37B0938F}"/>
    <cellStyle name="Separador de milhares 5 5 2" xfId="12991" xr:uid="{1A11B9DE-E329-4661-BF01-B462608B2330}"/>
    <cellStyle name="Separador de milhares 50" xfId="1843" xr:uid="{8B4C529E-95BA-45C1-8757-4C8CBD58A6E2}"/>
    <cellStyle name="Separador de milhares 50 2" xfId="1844" xr:uid="{6BFF52B4-B326-44EF-8536-D86E299844CA}"/>
    <cellStyle name="Separador de milhares 50 2 2" xfId="1845" xr:uid="{16CA1B2E-601B-4A0C-B771-23CFA82368D3}"/>
    <cellStyle name="Separador de milhares 50 2 2 2" xfId="4790" xr:uid="{A248EF4C-1903-4541-972F-97C3E2AE6438}"/>
    <cellStyle name="Separador de milhares 50 2 2 2 2" xfId="8405" xr:uid="{D895C91C-4813-4096-A330-8F34C1ECFAFB}"/>
    <cellStyle name="Separador de milhares 50 2 2 2 2 2" xfId="15113" xr:uid="{CA19D7BE-E6D5-48EE-A4CC-273AF89F65D7}"/>
    <cellStyle name="Separador de milhares 50 2 2 2 3" xfId="11570" xr:uid="{CD617AE0-DBE2-4C8F-9A0F-11AE758B8593}"/>
    <cellStyle name="Separador de milhares 50 2 2 3" xfId="3877" xr:uid="{A6CFE67E-9ED6-4342-A662-9DED59C607A0}"/>
    <cellStyle name="Separador de milhares 50 2 2 3 2" xfId="7923" xr:uid="{1AD60303-4D80-4297-A11D-BF4B240B0F80}"/>
    <cellStyle name="Separador de milhares 50 2 2 3 2 2" xfId="14631" xr:uid="{0DD88F80-440F-4B0B-A4F1-CB18859F8B22}"/>
    <cellStyle name="Separador de milhares 50 2 2 3 3" xfId="11190" xr:uid="{066BF2C6-0E2B-470E-AD6B-501BD24596FA}"/>
    <cellStyle name="Separador de milhares 50 2 2 4" xfId="6668" xr:uid="{06A9DD24-33EE-49C0-9EC6-715C01AD93DA}"/>
    <cellStyle name="Separador de milhares 50 2 2 4 2" xfId="13376" xr:uid="{F7596DDF-9D4F-4B45-9CBA-B168F16C4E5F}"/>
    <cellStyle name="Separador de milhares 50 2 2 5" xfId="9984" xr:uid="{FB764D1C-487B-4AC7-A264-15BA29E59581}"/>
    <cellStyle name="Separador de milhares 50 2 3" xfId="4789" xr:uid="{1AB688F1-B409-42B4-AA71-E7519E896CCD}"/>
    <cellStyle name="Separador de milhares 50 2 3 2" xfId="8404" xr:uid="{F6015611-6AF5-42AE-8764-4677E1CCB23A}"/>
    <cellStyle name="Separador de milhares 50 2 3 2 2" xfId="15112" xr:uid="{D2406208-CFE9-4F89-B6EA-2A4922B11EF4}"/>
    <cellStyle name="Separador de milhares 50 2 4" xfId="3876" xr:uid="{2548185E-1638-4B47-A7C3-9804B13E7455}"/>
    <cellStyle name="Separador de milhares 50 2 4 2" xfId="7922" xr:uid="{A2E7A703-204C-4A92-85BC-46BAE2C1C938}"/>
    <cellStyle name="Separador de milhares 50 2 4 2 2" xfId="14630" xr:uid="{5A734A87-3FC2-489F-B282-96274A0DEE3D}"/>
    <cellStyle name="Separador de milhares 50 3" xfId="1846" xr:uid="{1BF33CE8-C18A-4283-872C-096A50507974}"/>
    <cellStyle name="Separador de milhares 50 3 2" xfId="4791" xr:uid="{200275FB-5EE3-4D93-80FE-09ED57DA0DDA}"/>
    <cellStyle name="Separador de milhares 50 3 2 2" xfId="8406" xr:uid="{4542A3DB-DD3B-4E2A-90BE-1B72CDE22746}"/>
    <cellStyle name="Separador de milhares 50 3 2 2 2" xfId="15114" xr:uid="{D81E5938-305A-4DB6-B32A-143CC8562C8A}"/>
    <cellStyle name="Separador de milhares 50 3 2 3" xfId="11571" xr:uid="{8B0E3072-313A-457E-A3F3-828182B3D4D8}"/>
    <cellStyle name="Separador de milhares 50 3 3" xfId="3878" xr:uid="{AD0411BD-00FF-4DF3-B9DA-4736CE8AEA37}"/>
    <cellStyle name="Separador de milhares 50 3 3 2" xfId="7924" xr:uid="{FC0B0241-782D-4F53-A24E-F655289EA42B}"/>
    <cellStyle name="Separador de milhares 50 3 3 2 2" xfId="14632" xr:uid="{CABB692B-B80F-48B9-A3A4-6828F6123F83}"/>
    <cellStyle name="Separador de milhares 50 3 3 3" xfId="11191" xr:uid="{11F5FB59-84E9-47AF-B22B-7671A4580131}"/>
    <cellStyle name="Separador de milhares 50 3 4" xfId="6669" xr:uid="{529011DF-D82B-412A-BB5F-CADDF6C62591}"/>
    <cellStyle name="Separador de milhares 50 3 4 2" xfId="13377" xr:uid="{731CA476-7C60-4421-8180-3C7F3D395394}"/>
    <cellStyle name="Separador de milhares 50 3 5" xfId="9985" xr:uid="{4E2FC3A4-C360-479D-827F-CC907CE74E81}"/>
    <cellStyle name="Separador de milhares 50 4" xfId="4788" xr:uid="{6DC6156E-7613-4AAB-89DD-D13EC6C9A5B0}"/>
    <cellStyle name="Separador de milhares 50 4 2" xfId="8403" xr:uid="{E0375C6F-DCD8-4DDF-A90A-D8818106B5CB}"/>
    <cellStyle name="Separador de milhares 50 4 2 2" xfId="15111" xr:uid="{FAB63E7D-3B30-4519-AC63-9D54A6923B68}"/>
    <cellStyle name="Separador de milhares 50 5" xfId="3875" xr:uid="{AAE1F7D6-D2B7-43C4-BDF3-55D8E03453FC}"/>
    <cellStyle name="Separador de milhares 50 5 2" xfId="7921" xr:uid="{B6607682-1AAF-4FEC-AE67-D2ADC327B415}"/>
    <cellStyle name="Separador de milhares 50 5 2 2" xfId="14629" xr:uid="{FD977AB5-3C41-4B19-AF6E-79414FF8CD27}"/>
    <cellStyle name="Separador de milhares 51" xfId="1847" xr:uid="{86A39941-17C3-45A3-9DD0-50B7B63EE078}"/>
    <cellStyle name="Separador de milhares 51 2" xfId="1848" xr:uid="{43D46297-8CEB-4630-BA3B-FF25312AEA07}"/>
    <cellStyle name="Separador de milhares 51 2 2" xfId="4793" xr:uid="{16A23F85-E1FA-4769-A850-72C7F10B2373}"/>
    <cellStyle name="Separador de milhares 51 2 2 2" xfId="8408" xr:uid="{06DD2C20-A724-42B5-9F96-E3C3FBDD1314}"/>
    <cellStyle name="Separador de milhares 51 2 2 2 2" xfId="15116" xr:uid="{53BFEE6D-BB5B-4530-A234-A2FAD84C9882}"/>
    <cellStyle name="Separador de milhares 51 2 2 3" xfId="11572" xr:uid="{F20DE528-949B-4F8A-89AF-9778BCB8A79B}"/>
    <cellStyle name="Separador de milhares 51 2 3" xfId="3880" xr:uid="{BEE022D1-6D1A-4114-838A-40D4BAF9EAF6}"/>
    <cellStyle name="Separador de milhares 51 2 3 2" xfId="7926" xr:uid="{1D91D347-3753-47A2-9DB4-8A532AB50BBE}"/>
    <cellStyle name="Separador de milhares 51 2 3 2 2" xfId="14634" xr:uid="{47BB9278-25D5-4BB3-95FF-DA115D0C2751}"/>
    <cellStyle name="Separador de milhares 51 2 3 3" xfId="11192" xr:uid="{1720A2EF-1EA5-4D73-A750-F5EFD060087B}"/>
    <cellStyle name="Separador de milhares 51 2 4" xfId="6670" xr:uid="{98401ABE-9118-406C-B0A2-BB5EB4AC7165}"/>
    <cellStyle name="Separador de milhares 51 2 4 2" xfId="13378" xr:uid="{5B9A9BB8-E400-4F47-AA32-F6A11DF0DACA}"/>
    <cellStyle name="Separador de milhares 51 2 5" xfId="9986" xr:uid="{18A063E0-5C1F-44CA-BA91-A1426AB945F7}"/>
    <cellStyle name="Separador de milhares 51 3" xfId="4792" xr:uid="{244C5720-698F-41E8-99FE-BED5FDD32191}"/>
    <cellStyle name="Separador de milhares 51 3 2" xfId="8407" xr:uid="{549E630C-7C43-446A-8610-12D65946D1FE}"/>
    <cellStyle name="Separador de milhares 51 3 2 2" xfId="15115" xr:uid="{65FD9054-6E7A-4942-BD02-2C7C6D6B56EC}"/>
    <cellStyle name="Separador de milhares 51 4" xfId="3879" xr:uid="{EB3D1593-7F41-4B9D-B5DE-8ACDEFEE1057}"/>
    <cellStyle name="Separador de milhares 51 4 2" xfId="7925" xr:uid="{EA655D73-203D-4E7D-A217-E79243D5E758}"/>
    <cellStyle name="Separador de milhares 51 4 2 2" xfId="14633" xr:uid="{0D2D9981-D7E2-45E6-854F-65BF4D9EAE0B}"/>
    <cellStyle name="Separador de milhares 52" xfId="1849" xr:uid="{9C1D5E1D-E0B8-4237-BE18-2ADB45A957E5}"/>
    <cellStyle name="Separador de milhares 52 2" xfId="1850" xr:uid="{F9FFE7CE-F120-4463-B40E-5CACD6DCCAD8}"/>
    <cellStyle name="Separador de milhares 52 2 2" xfId="4795" xr:uid="{90D85794-FDB5-4EDA-AEBA-36CBD0F21BAF}"/>
    <cellStyle name="Separador de milhares 52 2 2 2" xfId="8410" xr:uid="{F7737AE6-4FA3-4271-8495-B657E0242662}"/>
    <cellStyle name="Separador de milhares 52 2 2 2 2" xfId="15118" xr:uid="{25657ACF-B304-466C-BD5A-5A57F987F06D}"/>
    <cellStyle name="Separador de milhares 52 2 2 3" xfId="11573" xr:uid="{F2356DCE-5B83-4F33-BE56-2E52BAB2C459}"/>
    <cellStyle name="Separador de milhares 52 2 3" xfId="3882" xr:uid="{12AA22D3-60C3-45EB-A3D0-A6EF8D3D0F26}"/>
    <cellStyle name="Separador de milhares 52 2 3 2" xfId="7928" xr:uid="{AA01DB78-EC41-450F-A6B4-8B3FA90537FB}"/>
    <cellStyle name="Separador de milhares 52 2 3 2 2" xfId="14636" xr:uid="{61B51D00-1890-4711-9A13-89689734DF94}"/>
    <cellStyle name="Separador de milhares 52 2 3 3" xfId="11193" xr:uid="{D8E4B8E9-882C-45DE-A102-9E0A7F861E12}"/>
    <cellStyle name="Separador de milhares 52 2 4" xfId="6671" xr:uid="{D3C6E594-887A-4662-BF15-103B72E50CFD}"/>
    <cellStyle name="Separador de milhares 52 2 4 2" xfId="13379" xr:uid="{92D213D3-DE65-4561-87F3-4C94AD7CBE9D}"/>
    <cellStyle name="Separador de milhares 52 2 5" xfId="9987" xr:uid="{4EB1329A-0606-4B39-9863-0C47A4C9E0A6}"/>
    <cellStyle name="Separador de milhares 52 3" xfId="4794" xr:uid="{2C9D1353-B3E9-457D-881E-7FBD27A27FDA}"/>
    <cellStyle name="Separador de milhares 52 3 2" xfId="8409" xr:uid="{0C709E5B-A83B-40B2-BF00-D2B2CB86B7FE}"/>
    <cellStyle name="Separador de milhares 52 3 2 2" xfId="15117" xr:uid="{539B0786-4A1B-4B9B-B55A-00FFEF6F9D23}"/>
    <cellStyle name="Separador de milhares 52 4" xfId="3881" xr:uid="{CD9E1B63-3233-46A6-A962-236020A21BFC}"/>
    <cellStyle name="Separador de milhares 52 4 2" xfId="7927" xr:uid="{91EC5618-F653-471A-BE42-504EABA51751}"/>
    <cellStyle name="Separador de milhares 52 4 2 2" xfId="14635" xr:uid="{770DA882-B5C1-4581-86AA-34ABC2A2ECC0}"/>
    <cellStyle name="Separador de milhares 53" xfId="1851" xr:uid="{133DDE84-DA5D-44C3-8BF1-F834FECC9476}"/>
    <cellStyle name="Separador de milhares 53 2" xfId="1852" xr:uid="{25D75F41-4EDD-4AED-80CD-FBB7C5207536}"/>
    <cellStyle name="Separador de milhares 53 2 2" xfId="4797" xr:uid="{4BB1DE0F-D7B2-4F9B-B692-B303C5072DAC}"/>
    <cellStyle name="Separador de milhares 53 2 2 2" xfId="8412" xr:uid="{E845EA3D-6629-4DB9-B603-49905810163E}"/>
    <cellStyle name="Separador de milhares 53 2 2 2 2" xfId="15120" xr:uid="{286828FC-69A5-48F9-986A-DB806C2A1DCB}"/>
    <cellStyle name="Separador de milhares 53 2 2 3" xfId="11574" xr:uid="{19A5B18E-5C51-49E5-B113-6C1E7BBE9AFE}"/>
    <cellStyle name="Separador de milhares 53 2 3" xfId="3884" xr:uid="{5173D06C-4F29-4253-B3B3-2EB9588EE8E3}"/>
    <cellStyle name="Separador de milhares 53 2 3 2" xfId="7930" xr:uid="{A3C57AFB-B1D0-4F39-B4D3-F9624A8EB122}"/>
    <cellStyle name="Separador de milhares 53 2 3 2 2" xfId="14638" xr:uid="{0FC13E3E-45B6-4105-AF1C-989DDA36B52C}"/>
    <cellStyle name="Separador de milhares 53 2 3 3" xfId="11194" xr:uid="{4C5D54CA-70D8-4D76-88FE-98EBD837533C}"/>
    <cellStyle name="Separador de milhares 53 2 4" xfId="6672" xr:uid="{E8481ADD-4863-43B8-B238-D443666C61E7}"/>
    <cellStyle name="Separador de milhares 53 2 4 2" xfId="13380" xr:uid="{16371527-A9D2-488A-9C49-8361F5CF82B9}"/>
    <cellStyle name="Separador de milhares 53 2 5" xfId="9988" xr:uid="{6A83BE78-6CB8-4531-8980-38B703E8C8EE}"/>
    <cellStyle name="Separador de milhares 53 3" xfId="4796" xr:uid="{57D460E3-7B88-4BD4-9E5F-256EDB423BF7}"/>
    <cellStyle name="Separador de milhares 53 3 2" xfId="8411" xr:uid="{5D5AF179-2975-4867-A2DC-29A0DE31ACE6}"/>
    <cellStyle name="Separador de milhares 53 3 2 2" xfId="15119" xr:uid="{D2237926-FE24-4125-BE3F-A7CF45ECBAC6}"/>
    <cellStyle name="Separador de milhares 53 4" xfId="3883" xr:uid="{F4660788-5A5D-40C6-8444-B3E20F513515}"/>
    <cellStyle name="Separador de milhares 53 4 2" xfId="7929" xr:uid="{72F0D802-BD14-48BB-8381-1F91033921A3}"/>
    <cellStyle name="Separador de milhares 53 4 2 2" xfId="14637" xr:uid="{69282DA4-12F5-49F4-80E4-AB57F007B412}"/>
    <cellStyle name="Separador de milhares 54" xfId="1853" xr:uid="{DDBB87D6-FD77-4F1A-8F5C-13C391916B89}"/>
    <cellStyle name="Separador de milhares 54 2" xfId="1854" xr:uid="{582F81A0-8A62-49F9-BE4B-9168440EBF66}"/>
    <cellStyle name="Separador de milhares 54 2 2" xfId="4799" xr:uid="{7C42DD37-8199-4693-B98B-4A6A7BCD272E}"/>
    <cellStyle name="Separador de milhares 54 2 2 2" xfId="8414" xr:uid="{FFF7D46D-D41F-43F0-AB41-77640A967256}"/>
    <cellStyle name="Separador de milhares 54 2 2 2 2" xfId="15122" xr:uid="{95B1C8A7-3F81-4B92-B746-49BDDE1F9870}"/>
    <cellStyle name="Separador de milhares 54 2 2 3" xfId="11575" xr:uid="{0E52C10C-4394-4818-A6C4-A1EF47785F05}"/>
    <cellStyle name="Separador de milhares 54 2 3" xfId="3886" xr:uid="{4196DE80-F044-488A-9FB0-53733F10716A}"/>
    <cellStyle name="Separador de milhares 54 2 3 2" xfId="7932" xr:uid="{28B1E180-E66F-404C-9ECE-E50901511BEE}"/>
    <cellStyle name="Separador de milhares 54 2 3 2 2" xfId="14640" xr:uid="{17318395-A21B-46FD-9141-85135338E005}"/>
    <cellStyle name="Separador de milhares 54 2 3 3" xfId="11195" xr:uid="{1BD208C7-27A1-4CAF-994F-5434102669B5}"/>
    <cellStyle name="Separador de milhares 54 2 4" xfId="6673" xr:uid="{D141CF2B-6266-46AC-AAA3-CE55A7B6E2DE}"/>
    <cellStyle name="Separador de milhares 54 2 4 2" xfId="13381" xr:uid="{983599CA-18D9-4DB5-8CA9-BD52DE23AC05}"/>
    <cellStyle name="Separador de milhares 54 2 5" xfId="9989" xr:uid="{7276C139-5DAA-478A-8200-844764FBD39C}"/>
    <cellStyle name="Separador de milhares 54 3" xfId="4798" xr:uid="{A37EA126-3055-4464-B5FB-A4B3B4E55310}"/>
    <cellStyle name="Separador de milhares 54 3 2" xfId="8413" xr:uid="{A68F6E38-56D6-450E-A6DD-BB9E6B85B6A6}"/>
    <cellStyle name="Separador de milhares 54 3 2 2" xfId="15121" xr:uid="{846B51C8-7E5D-4615-96E3-470D5B5DBA70}"/>
    <cellStyle name="Separador de milhares 54 4" xfId="3885" xr:uid="{7D14AA84-759E-4108-B443-99855B66762C}"/>
    <cellStyle name="Separador de milhares 54 4 2" xfId="7931" xr:uid="{21095D6B-7F15-436A-B7BA-D42349A53A09}"/>
    <cellStyle name="Separador de milhares 54 4 2 2" xfId="14639" xr:uid="{EF29FBEF-E501-4B2C-B7FD-6D0B2F769020}"/>
    <cellStyle name="Separador de milhares 55" xfId="1855" xr:uid="{3E5D0EBA-7E2C-4E76-AB31-789B250BC571}"/>
    <cellStyle name="Separador de milhares 55 2" xfId="1856" xr:uid="{9DE17D49-4669-4731-BEC9-95365C7A9B18}"/>
    <cellStyle name="Separador de milhares 55 2 2" xfId="1857" xr:uid="{09E6746C-1C30-4FF8-9071-27002E6CD0DB}"/>
    <cellStyle name="Separador de milhares 55 2 2 2" xfId="4802" xr:uid="{9F18610C-6B63-41C3-9BB3-C484C523385D}"/>
    <cellStyle name="Separador de milhares 55 2 2 2 2" xfId="8417" xr:uid="{E62FA7E3-C0AA-4A81-861E-8EE185D9B6EC}"/>
    <cellStyle name="Separador de milhares 55 2 2 2 2 2" xfId="15125" xr:uid="{40887366-66E9-4CAB-A5ED-AC5A5CA1F703}"/>
    <cellStyle name="Separador de milhares 55 2 2 2 3" xfId="11576" xr:uid="{A4ED3EE8-DE47-474B-91C3-589655EB1241}"/>
    <cellStyle name="Separador de milhares 55 2 2 3" xfId="3889" xr:uid="{A0D54492-08E2-4F02-9B82-68DB36AC9397}"/>
    <cellStyle name="Separador de milhares 55 2 2 3 2" xfId="7935" xr:uid="{B6BF2D96-51AF-414D-A3A2-D8E60E43BDD1}"/>
    <cellStyle name="Separador de milhares 55 2 2 3 2 2" xfId="14643" xr:uid="{A76379D3-21E4-419B-83AB-6542D1F67BB7}"/>
    <cellStyle name="Separador de milhares 55 2 2 3 3" xfId="11196" xr:uid="{B39BE359-AD1D-4C40-91F1-DC8ADE7B412F}"/>
    <cellStyle name="Separador de milhares 55 2 2 4" xfId="6674" xr:uid="{57A552C0-9629-497A-92FC-66C9BDF13535}"/>
    <cellStyle name="Separador de milhares 55 2 2 4 2" xfId="13382" xr:uid="{C96E1CE6-1678-48A6-9BC2-0ADEF50BC522}"/>
    <cellStyle name="Separador de milhares 55 2 2 5" xfId="9990" xr:uid="{2CA45038-1215-48A2-BA64-908C1217ECBB}"/>
    <cellStyle name="Separador de milhares 55 2 3" xfId="4801" xr:uid="{C5BEC7FE-44E1-4600-9D2A-2EB2ED532CE6}"/>
    <cellStyle name="Separador de milhares 55 2 3 2" xfId="8416" xr:uid="{4877181B-A9C4-4B02-82D1-617F2BD6B42C}"/>
    <cellStyle name="Separador de milhares 55 2 3 2 2" xfId="15124" xr:uid="{28ADFBF0-97EF-4C36-B210-D07A73B9A0CD}"/>
    <cellStyle name="Separador de milhares 55 2 4" xfId="3888" xr:uid="{079860C1-9D81-4E21-B365-7DE9647EFEBD}"/>
    <cellStyle name="Separador de milhares 55 2 4 2" xfId="7934" xr:uid="{603A1CEF-EEF8-4DCA-848B-084F528ECF51}"/>
    <cellStyle name="Separador de milhares 55 2 4 2 2" xfId="14642" xr:uid="{25776817-79A4-4CE1-9F73-90504E0F5F1F}"/>
    <cellStyle name="Separador de milhares 55 3" xfId="1858" xr:uid="{6F45CDD8-1481-426D-BB49-3838E9BDA185}"/>
    <cellStyle name="Separador de milhares 55 3 2" xfId="4803" xr:uid="{165146F8-E6C0-461A-A5F6-61B2E02000B4}"/>
    <cellStyle name="Separador de milhares 55 3 2 2" xfId="8418" xr:uid="{EC46C028-CCDC-4F3A-A5BF-D738641B1206}"/>
    <cellStyle name="Separador de milhares 55 3 2 2 2" xfId="15126" xr:uid="{CD5686E5-3353-4FFF-867E-8C4A21BD8E96}"/>
    <cellStyle name="Separador de milhares 55 3 2 3" xfId="11577" xr:uid="{2C6C6C8C-DA73-421B-89F5-7FB45F06C9F8}"/>
    <cellStyle name="Separador de milhares 55 3 3" xfId="3890" xr:uid="{670254F0-2136-4C04-B93D-33242D60F6E4}"/>
    <cellStyle name="Separador de milhares 55 3 3 2" xfId="7936" xr:uid="{CDDBE4FD-6F0A-406F-9E08-D600F99768AA}"/>
    <cellStyle name="Separador de milhares 55 3 3 2 2" xfId="14644" xr:uid="{54E9EE52-92CF-41A2-B6BB-A8AC721402B3}"/>
    <cellStyle name="Separador de milhares 55 3 3 3" xfId="11197" xr:uid="{19ED8AB6-8F50-4759-A52C-F8C7F8C2F111}"/>
    <cellStyle name="Separador de milhares 55 3 4" xfId="6675" xr:uid="{4208FDAF-A58C-44E2-BAF1-99C0DFE93951}"/>
    <cellStyle name="Separador de milhares 55 3 4 2" xfId="13383" xr:uid="{406AE21A-EE67-47B8-A063-5A5367A23EE4}"/>
    <cellStyle name="Separador de milhares 55 3 5" xfId="9991" xr:uid="{D76DC5B3-8229-436F-AE12-3AFEA34B8DF8}"/>
    <cellStyle name="Separador de milhares 55 4" xfId="4800" xr:uid="{F7457918-C328-486D-ABFD-28C0393FE237}"/>
    <cellStyle name="Separador de milhares 55 4 2" xfId="8415" xr:uid="{F2CB5ED2-ABF0-41BC-9920-D3E4806A8DFC}"/>
    <cellStyle name="Separador de milhares 55 4 2 2" xfId="15123" xr:uid="{CE922FB3-F203-4194-BAF8-1948D252F307}"/>
    <cellStyle name="Separador de milhares 55 5" xfId="3887" xr:uid="{D350EF43-5658-46AE-9AB4-8DCB51D10BAF}"/>
    <cellStyle name="Separador de milhares 55 5 2" xfId="7933" xr:uid="{7F6FBB59-BE7D-4C00-8986-2869442F2014}"/>
    <cellStyle name="Separador de milhares 55 5 2 2" xfId="14641" xr:uid="{E0931E9D-0974-4BCD-8788-94110F1230DB}"/>
    <cellStyle name="Separador de milhares 56" xfId="1859" xr:uid="{5F1D92A1-BAE3-47E4-8A19-4121310F616A}"/>
    <cellStyle name="Separador de milhares 56 2" xfId="1860" xr:uid="{44F35FF6-DAC4-4378-A8F1-92C9618E4BCF}"/>
    <cellStyle name="Separador de milhares 56 2 2" xfId="4805" xr:uid="{4F3A9EF9-699A-4365-889C-C2ECA16D6D1F}"/>
    <cellStyle name="Separador de milhares 56 2 2 2" xfId="8420" xr:uid="{F0F17C95-8AB4-4AA7-97EB-BB0DADFADA7B}"/>
    <cellStyle name="Separador de milhares 56 2 2 2 2" xfId="15128" xr:uid="{C37DBABF-3063-4ABB-914D-CB3714C87564}"/>
    <cellStyle name="Separador de milhares 56 2 2 3" xfId="11578" xr:uid="{0C868010-CFFD-42A4-B15D-01A61B9B3115}"/>
    <cellStyle name="Separador de milhares 56 2 3" xfId="3892" xr:uid="{5AEF8AC6-EF74-431B-B466-033EDE8FE565}"/>
    <cellStyle name="Separador de milhares 56 2 3 2" xfId="7938" xr:uid="{87D58C1B-DF04-4077-A5DB-6F88E153565A}"/>
    <cellStyle name="Separador de milhares 56 2 3 2 2" xfId="14646" xr:uid="{1935183F-4D26-4E35-BA27-C943EC595B7D}"/>
    <cellStyle name="Separador de milhares 56 2 3 3" xfId="11198" xr:uid="{2F2E7C82-C438-41D9-912F-83913139CEC6}"/>
    <cellStyle name="Separador de milhares 56 2 4" xfId="6676" xr:uid="{2D659158-2360-412E-8F1E-715ABA0E6239}"/>
    <cellStyle name="Separador de milhares 56 2 4 2" xfId="13384" xr:uid="{5FC4E249-12EF-4667-8ED7-045E6B3FC06A}"/>
    <cellStyle name="Separador de milhares 56 2 5" xfId="9992" xr:uid="{4BB9CFAC-F0A2-4B75-82F6-9D0B31E0C441}"/>
    <cellStyle name="Separador de milhares 56 3" xfId="4804" xr:uid="{AF94674C-B040-4FEA-AC77-A0B22D6A5D76}"/>
    <cellStyle name="Separador de milhares 56 3 2" xfId="8419" xr:uid="{CC4FD1DE-6138-4119-B07D-E55E6B73F984}"/>
    <cellStyle name="Separador de milhares 56 3 2 2" xfId="15127" xr:uid="{F39B0F20-0599-44A7-8213-906BF979F0EE}"/>
    <cellStyle name="Separador de milhares 56 4" xfId="3891" xr:uid="{E64CC3A6-2CA7-4510-A5C7-63F98E40A9A1}"/>
    <cellStyle name="Separador de milhares 56 4 2" xfId="7937" xr:uid="{9C97CE77-7DD2-40E5-A125-4866358B89EE}"/>
    <cellStyle name="Separador de milhares 56 4 2 2" xfId="14645" xr:uid="{352160CF-59CC-4618-B645-93E3FE6D6D5C}"/>
    <cellStyle name="Separador de milhares 57" xfId="1861" xr:uid="{4C1F6A28-55B7-474B-ADFB-4860B8B95AD2}"/>
    <cellStyle name="Separador de milhares 57 2" xfId="1862" xr:uid="{7FFF2096-64A8-48A1-B2F1-5E0F72E1CFA6}"/>
    <cellStyle name="Separador de milhares 57 2 2" xfId="1863" xr:uid="{93DCBF62-40E8-4B17-8229-9BA254223C58}"/>
    <cellStyle name="Separador de milhares 57 2 2 2" xfId="4808" xr:uid="{4F36F2C0-18D7-4F1D-B76A-F3046CE7E723}"/>
    <cellStyle name="Separador de milhares 57 2 2 2 2" xfId="8423" xr:uid="{285C8085-C68F-457E-B430-0D1D57166D3E}"/>
    <cellStyle name="Separador de milhares 57 2 2 2 2 2" xfId="15131" xr:uid="{47EF3058-0A55-48FD-869F-09BE5B0D7DA2}"/>
    <cellStyle name="Separador de milhares 57 2 2 2 3" xfId="11579" xr:uid="{EB58941A-4973-4781-B8EA-58F7B033B70A}"/>
    <cellStyle name="Separador de milhares 57 2 2 3" xfId="3895" xr:uid="{B5A70770-E217-4AA2-9800-DADA2249A1F5}"/>
    <cellStyle name="Separador de milhares 57 2 2 3 2" xfId="7941" xr:uid="{B3658DED-DBE6-42C4-92E6-61325E72DC90}"/>
    <cellStyle name="Separador de milhares 57 2 2 3 2 2" xfId="14649" xr:uid="{02BF92DA-DAE6-4129-B066-11B34DE66331}"/>
    <cellStyle name="Separador de milhares 57 2 2 3 3" xfId="11199" xr:uid="{435D097E-EC9F-40AD-A916-9F9F5D8C4F56}"/>
    <cellStyle name="Separador de milhares 57 2 2 4" xfId="6677" xr:uid="{1CB1A51A-D6D6-4DC1-A82E-A26FC1C883D6}"/>
    <cellStyle name="Separador de milhares 57 2 2 4 2" xfId="13385" xr:uid="{DCCC36A5-A060-46B1-9E42-3BE9400FA856}"/>
    <cellStyle name="Separador de milhares 57 2 2 5" xfId="9993" xr:uid="{933F48A8-AB06-4211-B5E4-1B6A0966CE4F}"/>
    <cellStyle name="Separador de milhares 57 2 3" xfId="4807" xr:uid="{E6D96E90-C366-45E3-88C8-ACFE50D30E7C}"/>
    <cellStyle name="Separador de milhares 57 2 3 2" xfId="8422" xr:uid="{3FAA21DB-2C07-4B1F-B696-3D5BEBD6D950}"/>
    <cellStyle name="Separador de milhares 57 2 3 2 2" xfId="15130" xr:uid="{2DAAA22C-75FE-4A48-A851-267A1615E4E8}"/>
    <cellStyle name="Separador de milhares 57 2 4" xfId="3894" xr:uid="{1AD6C084-002F-4D7F-9C5B-97D23199A976}"/>
    <cellStyle name="Separador de milhares 57 2 4 2" xfId="7940" xr:uid="{97CC9211-3326-461F-879F-EC545B7AF6B8}"/>
    <cellStyle name="Separador de milhares 57 2 4 2 2" xfId="14648" xr:uid="{857A1B10-0215-4014-87AF-68A67A443CF2}"/>
    <cellStyle name="Separador de milhares 57 3" xfId="1864" xr:uid="{4959B1A7-2D99-48B9-A40D-0ED3980D37CB}"/>
    <cellStyle name="Separador de milhares 57 3 2" xfId="4809" xr:uid="{1384989A-C3D8-4793-87E0-480FE413A735}"/>
    <cellStyle name="Separador de milhares 57 3 2 2" xfId="8424" xr:uid="{03565C19-0E67-4F48-8890-195F86509D3E}"/>
    <cellStyle name="Separador de milhares 57 3 2 2 2" xfId="15132" xr:uid="{DFEFA224-3E49-4B9B-ADF5-F8B5C19AFC24}"/>
    <cellStyle name="Separador de milhares 57 3 2 3" xfId="11580" xr:uid="{9FC57B57-BCC8-4E47-920D-1C5412CCC44E}"/>
    <cellStyle name="Separador de milhares 57 3 3" xfId="3896" xr:uid="{98E668A1-BAA2-4B55-84A5-0F9192F8E81F}"/>
    <cellStyle name="Separador de milhares 57 3 3 2" xfId="7942" xr:uid="{A0CE4CD2-C4AE-4F8F-97FA-15756D6E732C}"/>
    <cellStyle name="Separador de milhares 57 3 3 2 2" xfId="14650" xr:uid="{0CB74827-DEBA-408B-895C-707D97B2DB3D}"/>
    <cellStyle name="Separador de milhares 57 3 3 3" xfId="11200" xr:uid="{9686AB24-D1E4-424A-AE89-838A33814C44}"/>
    <cellStyle name="Separador de milhares 57 3 4" xfId="6678" xr:uid="{E12CA258-029D-46BB-A7FA-B7DE67EF9371}"/>
    <cellStyle name="Separador de milhares 57 3 4 2" xfId="13386" xr:uid="{4F72F326-361E-4889-8901-368FCA31166C}"/>
    <cellStyle name="Separador de milhares 57 3 5" xfId="9994" xr:uid="{3B262660-63A6-4491-97C8-C0BDDF1A3F87}"/>
    <cellStyle name="Separador de milhares 57 4" xfId="4806" xr:uid="{14C0B021-887B-442F-B597-97EEE384B76A}"/>
    <cellStyle name="Separador de milhares 57 4 2" xfId="8421" xr:uid="{1CB23236-4DDE-4839-A419-2C28577235F5}"/>
    <cellStyle name="Separador de milhares 57 4 2 2" xfId="15129" xr:uid="{3C003892-580F-4693-A294-BF31C97E0A03}"/>
    <cellStyle name="Separador de milhares 57 5" xfId="3893" xr:uid="{E79891C3-E023-44D4-9C64-AC3132CA8E6A}"/>
    <cellStyle name="Separador de milhares 57 5 2" xfId="7939" xr:uid="{3AEDE16C-4D72-4D47-9343-A5A571D6113F}"/>
    <cellStyle name="Separador de milhares 57 5 2 2" xfId="14647" xr:uid="{9F9662D3-CF1C-401C-B2FA-48F38E91F999}"/>
    <cellStyle name="Separador de milhares 58" xfId="1865" xr:uid="{C740F216-CF8A-452F-87BC-467835FDB5DF}"/>
    <cellStyle name="Separador de milhares 58 2" xfId="1866" xr:uid="{F2B2941D-B44A-457B-92EA-F7B245776F4D}"/>
    <cellStyle name="Separador de milhares 58 2 2" xfId="4811" xr:uid="{81A18719-5BF0-4CBE-A1A9-2494A39FD897}"/>
    <cellStyle name="Separador de milhares 58 2 2 2" xfId="8426" xr:uid="{B4EBF26C-3624-4613-82E5-3C89DA607D40}"/>
    <cellStyle name="Separador de milhares 58 2 2 2 2" xfId="15134" xr:uid="{CE82A959-0EAC-4D4B-8359-EA73830AC732}"/>
    <cellStyle name="Separador de milhares 58 2 2 3" xfId="11581" xr:uid="{6A221988-85FD-4F52-8705-63E8D3D45A44}"/>
    <cellStyle name="Separador de milhares 58 2 3" xfId="3898" xr:uid="{CCB7EEA2-7E29-4DE4-AEE0-60DD810FBB32}"/>
    <cellStyle name="Separador de milhares 58 2 3 2" xfId="7944" xr:uid="{9C11E21A-F53D-4B31-84BF-8E6F36091B23}"/>
    <cellStyle name="Separador de milhares 58 2 3 2 2" xfId="14652" xr:uid="{30AC539A-F150-4E8E-A9F5-4117565DA54B}"/>
    <cellStyle name="Separador de milhares 58 2 3 3" xfId="11201" xr:uid="{EBCF2A5A-4C38-4127-B911-5280FB2F8ED0}"/>
    <cellStyle name="Separador de milhares 58 2 4" xfId="6679" xr:uid="{6492ECD1-DA7A-4D8F-8F48-54C7EB46B5DC}"/>
    <cellStyle name="Separador de milhares 58 2 4 2" xfId="13387" xr:uid="{AA5346B5-92CC-4B9A-B9F0-407132C7C24A}"/>
    <cellStyle name="Separador de milhares 58 2 5" xfId="9995" xr:uid="{AC453430-BD15-4F1A-B50D-40C99D247009}"/>
    <cellStyle name="Separador de milhares 58 3" xfId="4810" xr:uid="{5795D534-7062-4314-9662-E14C02CD7097}"/>
    <cellStyle name="Separador de milhares 58 3 2" xfId="8425" xr:uid="{B02A22E4-E4F4-465B-BA30-9256F4833E86}"/>
    <cellStyle name="Separador de milhares 58 3 2 2" xfId="15133" xr:uid="{B3CD5DE9-790B-4040-8097-75D3F82AF417}"/>
    <cellStyle name="Separador de milhares 58 4" xfId="3897" xr:uid="{42C5F292-BA15-46A2-9915-3876FB73865B}"/>
    <cellStyle name="Separador de milhares 58 4 2" xfId="7943" xr:uid="{E5EBC171-F170-4B94-BF88-A2658D9E541B}"/>
    <cellStyle name="Separador de milhares 58 4 2 2" xfId="14651" xr:uid="{D08D74BD-A1B4-42E6-AC84-2D32FC4AC6DA}"/>
    <cellStyle name="Separador de milhares 59" xfId="1867" xr:uid="{5D5C2817-4860-4C2B-9244-7307F9C12362}"/>
    <cellStyle name="Separador de milhares 59 2" xfId="1868" xr:uid="{E1370665-1AB3-4226-9C5E-F8B31B62C2D3}"/>
    <cellStyle name="Separador de milhares 59 2 2" xfId="4813" xr:uid="{6AC41728-2E00-45B3-AE16-328E7AAE7978}"/>
    <cellStyle name="Separador de milhares 59 2 2 2" xfId="8428" xr:uid="{0F340A01-3D4C-4A4F-B508-8791B12819DE}"/>
    <cellStyle name="Separador de milhares 59 2 2 2 2" xfId="15136" xr:uid="{5962CDE3-18BF-4485-A103-946B40B95EB1}"/>
    <cellStyle name="Separador de milhares 59 2 2 3" xfId="11582" xr:uid="{BEC7513B-7329-4C5E-842B-718D42D8CAD7}"/>
    <cellStyle name="Separador de milhares 59 2 3" xfId="3900" xr:uid="{CCB3C2BC-F548-4707-86E4-3F5249EF4F1F}"/>
    <cellStyle name="Separador de milhares 59 2 3 2" xfId="7946" xr:uid="{C8D5D855-5971-477C-B43D-7A9982925FCF}"/>
    <cellStyle name="Separador de milhares 59 2 3 2 2" xfId="14654" xr:uid="{416EA9D9-1711-4A33-ABE1-82C1AFDDD1E9}"/>
    <cellStyle name="Separador de milhares 59 2 3 3" xfId="11202" xr:uid="{099CC421-6F24-490B-9AC8-2CA666BB4F17}"/>
    <cellStyle name="Separador de milhares 59 2 4" xfId="6680" xr:uid="{5E40E265-5E55-45E5-8BBA-6575CDF51ADB}"/>
    <cellStyle name="Separador de milhares 59 2 4 2" xfId="13388" xr:uid="{102B344F-9F1A-49B8-9E49-976E6E60A0B8}"/>
    <cellStyle name="Separador de milhares 59 2 5" xfId="9996" xr:uid="{4CDE0883-71F7-46C9-A1CD-1E4A9352F3F9}"/>
    <cellStyle name="Separador de milhares 59 3" xfId="4812" xr:uid="{53E8F1C2-8CDC-4DB9-A204-3A769F4B0DA4}"/>
    <cellStyle name="Separador de milhares 59 3 2" xfId="8427" xr:uid="{4EFA6C25-52DD-44E3-927B-D861643CEF86}"/>
    <cellStyle name="Separador de milhares 59 3 2 2" xfId="15135" xr:uid="{FA9ABFC2-9C09-43D9-BB4C-DFA2608D80CA}"/>
    <cellStyle name="Separador de milhares 59 4" xfId="3899" xr:uid="{9B3AAE12-372B-4FA0-9F73-11E4CF4F9BF8}"/>
    <cellStyle name="Separador de milhares 59 4 2" xfId="7945" xr:uid="{6B36B046-18A8-4B88-9C8D-567F2050F272}"/>
    <cellStyle name="Separador de milhares 59 4 2 2" xfId="14653" xr:uid="{22C801E0-2DE5-444F-8879-CAC1F450D4B1}"/>
    <cellStyle name="Separador de milhares 6" xfId="117" xr:uid="{2DC81295-8E81-423D-812A-67230A0DB784}"/>
    <cellStyle name="Separador de milhares 6 2" xfId="1870" xr:uid="{CFE92511-4FD9-4467-8094-4938B0218A57}"/>
    <cellStyle name="Separador de milhares 6 2 2" xfId="1871" xr:uid="{53CEC504-521A-48B2-B6F3-56DE7E3EDD0A}"/>
    <cellStyle name="Separador de milhares 6 2 2 2" xfId="4816" xr:uid="{883539FD-67CB-4E58-96B9-B6A86E58B2B5}"/>
    <cellStyle name="Separador de milhares 6 2 2 2 2" xfId="8431" xr:uid="{8D9BA525-B583-41DC-B74F-7467AE3D6532}"/>
    <cellStyle name="Separador de milhares 6 2 2 2 2 2" xfId="15139" xr:uid="{0A6DB3E3-435A-4999-9C2D-B938CAEACEE0}"/>
    <cellStyle name="Separador de milhares 6 2 2 2 3" xfId="11583" xr:uid="{78C86921-993E-468A-98C3-815F969FDC9A}"/>
    <cellStyle name="Separador de milhares 6 2 2 3" xfId="3903" xr:uid="{74FBF47D-A12F-4C47-B87A-35DDE0CC125B}"/>
    <cellStyle name="Separador de milhares 6 2 2 3 2" xfId="7949" xr:uid="{454C4E8A-39B8-4E60-A8D1-8130769AF028}"/>
    <cellStyle name="Separador de milhares 6 2 2 3 2 2" xfId="14657" xr:uid="{40DF24AF-7D6F-4CCD-B19D-64DD31358801}"/>
    <cellStyle name="Separador de milhares 6 2 2 3 3" xfId="11203" xr:uid="{4C97D8D6-B743-4AC8-A5B1-08682ACD2834}"/>
    <cellStyle name="Separador de milhares 6 2 2 4" xfId="6682" xr:uid="{DDCF05A2-7A4B-49EE-BB2E-5820DA326F34}"/>
    <cellStyle name="Separador de milhares 6 2 2 4 2" xfId="13390" xr:uid="{EAF79D4A-15F4-4332-8839-D9930D31C422}"/>
    <cellStyle name="Separador de milhares 6 2 2 5" xfId="9997" xr:uid="{38CF38AE-1248-4967-B0E5-56DA9C7F8D8F}"/>
    <cellStyle name="Separador de milhares 6 2 3" xfId="4815" xr:uid="{3189BEE3-3F78-4064-8894-C66ADA3CD13D}"/>
    <cellStyle name="Separador de milhares 6 2 3 2" xfId="8430" xr:uid="{F3081BDE-ED1A-450B-AE77-B78EFC666FE5}"/>
    <cellStyle name="Separador de milhares 6 2 3 2 2" xfId="15138" xr:uid="{2BC4D6DE-9987-44C9-AE14-B5101B56A3DD}"/>
    <cellStyle name="Separador de milhares 6 2 4" xfId="3902" xr:uid="{636456DF-6D2D-42E3-94C0-BA17CDF488E2}"/>
    <cellStyle name="Separador de milhares 6 2 4 2" xfId="7948" xr:uid="{5B704412-CBAE-48CF-9D4F-D10989652EEA}"/>
    <cellStyle name="Separador de milhares 6 2 4 2 2" xfId="14656" xr:uid="{F515B208-E31D-4C50-9B50-3DE52257DE1E}"/>
    <cellStyle name="Separador de milhares 6 3" xfId="1872" xr:uid="{37BB552A-105A-41EB-89B7-22F735328E94}"/>
    <cellStyle name="Separador de milhares 6 3 2" xfId="4817" xr:uid="{A2816C1D-6891-464E-A7F0-DBF7A9736566}"/>
    <cellStyle name="Separador de milhares 6 3 2 2" xfId="8432" xr:uid="{2DF0ECAE-3B1C-4EC7-BDC9-5791911A738F}"/>
    <cellStyle name="Separador de milhares 6 3 2 2 2" xfId="15140" xr:uid="{83032951-C9CC-4C06-A86E-F995B61A807C}"/>
    <cellStyle name="Separador de milhares 6 3 2 3" xfId="11584" xr:uid="{65AB37E5-8B4E-43A8-AB50-6ABF4FEFC1C8}"/>
    <cellStyle name="Separador de milhares 6 3 3" xfId="3904" xr:uid="{18FAA33D-C118-4E6C-B0E5-575AA73AEF68}"/>
    <cellStyle name="Separador de milhares 6 3 3 2" xfId="7950" xr:uid="{973467CE-F249-42D0-83B0-2BC26FB8A3B3}"/>
    <cellStyle name="Separador de milhares 6 3 3 2 2" xfId="14658" xr:uid="{F2D7CE77-E2CE-4F2D-98F8-B1D2A65CE047}"/>
    <cellStyle name="Separador de milhares 6 3 3 3" xfId="11204" xr:uid="{1A2C965C-B0F6-4817-91F4-6D8D76DE7DB8}"/>
    <cellStyle name="Separador de milhares 6 3 4" xfId="6683" xr:uid="{FD786973-BC6A-4D9F-92DC-D6CF023639C3}"/>
    <cellStyle name="Separador de milhares 6 3 4 2" xfId="13391" xr:uid="{0596AAE4-A59F-49DD-945D-4D9A817CE6CF}"/>
    <cellStyle name="Separador de milhares 6 3 5" xfId="9998" xr:uid="{0AD296D7-4063-460C-9D03-15FAAFE89A66}"/>
    <cellStyle name="Separador de milhares 6 4" xfId="1869" xr:uid="{8650ECB0-C351-47BF-AFDE-0D4FAD4E8F7C}"/>
    <cellStyle name="Separador de milhares 6 4 2" xfId="4814" xr:uid="{F504C3BC-CF71-4AE8-83E2-026473B7718E}"/>
    <cellStyle name="Separador de milhares 6 4 2 2" xfId="8429" xr:uid="{1863DAC7-4984-4011-A0FD-07130AB24069}"/>
    <cellStyle name="Separador de milhares 6 4 2 2 2" xfId="15137" xr:uid="{12DECEE2-EBE3-44FB-A469-EAC86A1BC8AD}"/>
    <cellStyle name="Separador de milhares 6 4 3" xfId="3901" xr:uid="{ECB02909-B0B0-4A96-81DC-463EAA13C04B}"/>
    <cellStyle name="Separador de milhares 6 4 3 2" xfId="7947" xr:uid="{3199B89D-E2A6-43F9-A885-B71B7E3C0455}"/>
    <cellStyle name="Separador de milhares 6 4 3 2 2" xfId="14655" xr:uid="{C8311E1E-1432-4264-A000-7375B0CFC54A}"/>
    <cellStyle name="Separador de milhares 6 4 4" xfId="6681" xr:uid="{E8E924C7-8E47-4BB1-9099-F98719378071}"/>
    <cellStyle name="Separador de milhares 6 4 4 2" xfId="13389" xr:uid="{F6FC3812-961F-4C25-B117-1FD4CB4E272A}"/>
    <cellStyle name="Separador de milhares 60" xfId="1873" xr:uid="{147902C6-36F4-45D7-9810-C6930FF705FB}"/>
    <cellStyle name="Separador de milhares 60 2" xfId="1874" xr:uid="{2A0F5AB6-114E-4C2A-9D40-CDE86A71F38B}"/>
    <cellStyle name="Separador de milhares 60 2 2" xfId="4819" xr:uid="{EC103DC5-005F-4F41-9AA8-6CCB724B5DB4}"/>
    <cellStyle name="Separador de milhares 60 2 2 2" xfId="8434" xr:uid="{FAB87A90-35BB-40B4-B5AC-D192A246800F}"/>
    <cellStyle name="Separador de milhares 60 2 2 2 2" xfId="15142" xr:uid="{76A1E758-A48C-4FCA-BBB9-926EB36F99A6}"/>
    <cellStyle name="Separador de milhares 60 2 2 3" xfId="11585" xr:uid="{4697E3AF-3D3B-45D1-8222-945F480D7A4E}"/>
    <cellStyle name="Separador de milhares 60 2 3" xfId="3906" xr:uid="{BA1DE01D-D66E-4FB6-8076-1F599CCD6FB4}"/>
    <cellStyle name="Separador de milhares 60 2 3 2" xfId="7952" xr:uid="{B4C52B00-8684-4940-AAA4-0F30C1A2695E}"/>
    <cellStyle name="Separador de milhares 60 2 3 2 2" xfId="14660" xr:uid="{02A6AD3C-E933-4568-AFE3-F694FEF0435E}"/>
    <cellStyle name="Separador de milhares 60 2 3 3" xfId="11205" xr:uid="{211291E4-C075-4189-952B-D40EBBB08E78}"/>
    <cellStyle name="Separador de milhares 60 2 4" xfId="6684" xr:uid="{CF100DFD-F669-474D-954C-8A3934554799}"/>
    <cellStyle name="Separador de milhares 60 2 4 2" xfId="13392" xr:uid="{96C29599-379C-4574-ABE7-3617CF7BC0E5}"/>
    <cellStyle name="Separador de milhares 60 2 5" xfId="9999" xr:uid="{28CCC40B-47EF-4C65-8B02-E2BB07AC1B96}"/>
    <cellStyle name="Separador de milhares 60 3" xfId="4818" xr:uid="{7961F62A-45B9-4112-B2F6-711B967076AE}"/>
    <cellStyle name="Separador de milhares 60 3 2" xfId="8433" xr:uid="{3795DD5E-A166-424B-A05E-00CA7610C900}"/>
    <cellStyle name="Separador de milhares 60 3 2 2" xfId="15141" xr:uid="{91FAEC83-A482-480A-A6C0-B203091945BF}"/>
    <cellStyle name="Separador de milhares 60 4" xfId="3905" xr:uid="{6B8B7585-95CE-4285-BB9A-FE3AE93039E2}"/>
    <cellStyle name="Separador de milhares 60 4 2" xfId="7951" xr:uid="{2C9114DB-015D-4893-A043-986D6B3E1561}"/>
    <cellStyle name="Separador de milhares 60 4 2 2" xfId="14659" xr:uid="{9B30322B-9682-4C27-BACF-E173E9191BA3}"/>
    <cellStyle name="Separador de milhares 61" xfId="1875" xr:uid="{508273EC-64CE-4449-9E6A-FE1ED2C34B7C}"/>
    <cellStyle name="Separador de milhares 61 2" xfId="1876" xr:uid="{A6F09D94-5065-4837-A3EB-D0B9CD725948}"/>
    <cellStyle name="Separador de milhares 61 2 2" xfId="1877" xr:uid="{555AF606-A652-43DB-A458-5DA10869C9CA}"/>
    <cellStyle name="Separador de milhares 61 2 2 2" xfId="4822" xr:uid="{901329B2-7F20-42A4-8D4F-1B0CD9F7D798}"/>
    <cellStyle name="Separador de milhares 61 2 2 2 2" xfId="8437" xr:uid="{BB3038E7-A10C-4087-B7C5-CEEE83AABB23}"/>
    <cellStyle name="Separador de milhares 61 2 2 2 2 2" xfId="15145" xr:uid="{CA83D04E-AAFD-4A82-9E87-9D701E252DB2}"/>
    <cellStyle name="Separador de milhares 61 2 2 2 3" xfId="11586" xr:uid="{02905827-8EC9-4B1A-ABB6-B37ADE70702B}"/>
    <cellStyle name="Separador de milhares 61 2 2 3" xfId="3909" xr:uid="{43B56C13-9F8D-4B86-9985-B1D8074A25E1}"/>
    <cellStyle name="Separador de milhares 61 2 2 3 2" xfId="7955" xr:uid="{4A2B2DFC-D208-4816-892F-9F764D5EA01F}"/>
    <cellStyle name="Separador de milhares 61 2 2 3 2 2" xfId="14663" xr:uid="{A165EA1C-86D5-4DD3-9691-ABBC10290D47}"/>
    <cellStyle name="Separador de milhares 61 2 2 3 3" xfId="11206" xr:uid="{D9654EF7-40CB-4AE5-AB2E-AE4211290DDA}"/>
    <cellStyle name="Separador de milhares 61 2 2 4" xfId="6685" xr:uid="{95C4ED0A-6D75-42A1-ABCD-7BA51A827A5A}"/>
    <cellStyle name="Separador de milhares 61 2 2 4 2" xfId="13393" xr:uid="{B2AA98E4-41F3-41E2-8AD0-5383F5D2B8E2}"/>
    <cellStyle name="Separador de milhares 61 2 2 5" xfId="10000" xr:uid="{7C4874C2-C5B3-4C13-A396-E0B1A2BA49E0}"/>
    <cellStyle name="Separador de milhares 61 2 3" xfId="4821" xr:uid="{C69842CB-0637-48BB-9E95-AABD937D3DE4}"/>
    <cellStyle name="Separador de milhares 61 2 3 2" xfId="8436" xr:uid="{9C87BE96-6666-40E9-B826-B10C89AC2D9B}"/>
    <cellStyle name="Separador de milhares 61 2 3 2 2" xfId="15144" xr:uid="{BA48AFAD-879B-4819-AA2D-87AEBEE78227}"/>
    <cellStyle name="Separador de milhares 61 2 4" xfId="3908" xr:uid="{6682EB12-664D-4605-A4DB-C67AF2C4390B}"/>
    <cellStyle name="Separador de milhares 61 2 4 2" xfId="7954" xr:uid="{8C8BAAA4-7908-48A9-90A0-98A1CF22DB1B}"/>
    <cellStyle name="Separador de milhares 61 2 4 2 2" xfId="14662" xr:uid="{946012B1-5083-4AEB-9328-B8DFEBB33F37}"/>
    <cellStyle name="Separador de milhares 61 3" xfId="1878" xr:uid="{53CC4FB2-B463-4942-899B-8EDAC113F2C8}"/>
    <cellStyle name="Separador de milhares 61 3 2" xfId="4823" xr:uid="{98A7557C-D450-4EEF-AE19-53DA83030C89}"/>
    <cellStyle name="Separador de milhares 61 3 2 2" xfId="8438" xr:uid="{5C9CAA58-6E41-4FB3-B30C-2D59DEE6F60A}"/>
    <cellStyle name="Separador de milhares 61 3 2 2 2" xfId="15146" xr:uid="{A6D69191-94C8-4A31-BDAC-32692ACFB3E1}"/>
    <cellStyle name="Separador de milhares 61 3 2 3" xfId="11587" xr:uid="{F0C90A8F-FEF7-43D2-B27F-BFE1BE3C295B}"/>
    <cellStyle name="Separador de milhares 61 3 3" xfId="3910" xr:uid="{8947E23F-42B1-4745-8E33-E84CAAD68A49}"/>
    <cellStyle name="Separador de milhares 61 3 3 2" xfId="7956" xr:uid="{4A133F8D-F333-418B-89EC-EA0832A62749}"/>
    <cellStyle name="Separador de milhares 61 3 3 2 2" xfId="14664" xr:uid="{CB73B64F-7F89-456C-A7A6-9C4830E9D30C}"/>
    <cellStyle name="Separador de milhares 61 3 3 3" xfId="11207" xr:uid="{AFBCBCC5-CE1A-43A3-AB2F-4893FE269601}"/>
    <cellStyle name="Separador de milhares 61 3 4" xfId="6686" xr:uid="{D4FDF856-EB63-4D23-BFB2-00E60F7DDC83}"/>
    <cellStyle name="Separador de milhares 61 3 4 2" xfId="13394" xr:uid="{0188BE1F-9E46-46E5-A809-0E124BED6F08}"/>
    <cellStyle name="Separador de milhares 61 3 5" xfId="10001" xr:uid="{84CB30C1-4A38-429E-973F-F0C149B5168C}"/>
    <cellStyle name="Separador de milhares 61 4" xfId="4820" xr:uid="{6A89C099-FDEC-4D5C-8CA3-36570A0C9B49}"/>
    <cellStyle name="Separador de milhares 61 4 2" xfId="8435" xr:uid="{B89F56E3-5303-40C2-B87D-114FD46ACDA0}"/>
    <cellStyle name="Separador de milhares 61 4 2 2" xfId="15143" xr:uid="{2FDD7F24-7DD5-4A56-8403-535FE75D9D5D}"/>
    <cellStyle name="Separador de milhares 61 5" xfId="3907" xr:uid="{9DE37D0C-4EB6-4493-97B8-34A17B4E74BF}"/>
    <cellStyle name="Separador de milhares 61 5 2" xfId="7953" xr:uid="{A6745791-87BF-4C60-97D9-1C9B576AA902}"/>
    <cellStyle name="Separador de milhares 61 5 2 2" xfId="14661" xr:uid="{518597F0-9D51-42D9-B44C-534E3F0E2382}"/>
    <cellStyle name="Separador de milhares 62" xfId="1879" xr:uid="{BB88DC1B-4C69-4591-A9C8-7A9CF327AB2F}"/>
    <cellStyle name="Separador de milhares 62 2" xfId="1880" xr:uid="{C2CDE0B9-FC5E-4A3B-95F4-3D9FF3B26D90}"/>
    <cellStyle name="Separador de milhares 62 2 2" xfId="4825" xr:uid="{6878736E-A34F-411E-AAB2-91B3BE8A0CC6}"/>
    <cellStyle name="Separador de milhares 62 2 2 2" xfId="8440" xr:uid="{D090E2EB-472C-40DF-ADBB-6D17E11B8674}"/>
    <cellStyle name="Separador de milhares 62 2 2 2 2" xfId="15148" xr:uid="{70C00E69-7339-46BC-AC0A-354E1B842487}"/>
    <cellStyle name="Separador de milhares 62 2 2 3" xfId="11588" xr:uid="{27CFEC8D-AE79-40F4-8829-8458E104077E}"/>
    <cellStyle name="Separador de milhares 62 2 3" xfId="3912" xr:uid="{352EF9AC-D2E0-4122-8197-47DCAB9F94D7}"/>
    <cellStyle name="Separador de milhares 62 2 3 2" xfId="7958" xr:uid="{AB5764E9-67F7-4E4A-9A4D-EB3148FBC056}"/>
    <cellStyle name="Separador de milhares 62 2 3 2 2" xfId="14666" xr:uid="{97232A98-0760-4DC0-99E9-216B37BCE018}"/>
    <cellStyle name="Separador de milhares 62 2 3 3" xfId="11208" xr:uid="{293F9D54-76FB-4566-A701-8C78BCCBADB0}"/>
    <cellStyle name="Separador de milhares 62 2 4" xfId="6687" xr:uid="{F6EF0BF5-90EF-4C5D-9426-5715907018B8}"/>
    <cellStyle name="Separador de milhares 62 2 4 2" xfId="13395" xr:uid="{E9E00981-3A62-4FD9-BACF-D1891C0B747A}"/>
    <cellStyle name="Separador de milhares 62 2 5" xfId="10002" xr:uid="{E5716E55-B2D4-4383-9379-AE101F4A61BA}"/>
    <cellStyle name="Separador de milhares 62 3" xfId="4824" xr:uid="{9D1BF48A-5287-4A3F-BECE-FE7ED1BE9749}"/>
    <cellStyle name="Separador de milhares 62 3 2" xfId="8439" xr:uid="{BDCB603C-A13A-4493-81C4-C97DAFD1AFF2}"/>
    <cellStyle name="Separador de milhares 62 3 2 2" xfId="15147" xr:uid="{AEA993E0-FBCB-48ED-B4E8-6A24B53DCB33}"/>
    <cellStyle name="Separador de milhares 62 4" xfId="3911" xr:uid="{035E4056-D542-47FF-99B2-E24AD8DC1A9A}"/>
    <cellStyle name="Separador de milhares 62 4 2" xfId="7957" xr:uid="{9B25E783-E2E6-455D-A588-3E6CDB9D0ED2}"/>
    <cellStyle name="Separador de milhares 62 4 2 2" xfId="14665" xr:uid="{FA190D0C-518A-4A92-9061-99F6B330B961}"/>
    <cellStyle name="Separador de milhares 63" xfId="1881" xr:uid="{9EF888C7-D601-4AC3-B9D8-002B76A9D201}"/>
    <cellStyle name="Separador de milhares 63 2" xfId="1882" xr:uid="{EB946228-226E-45F8-B60D-C843505F7175}"/>
    <cellStyle name="Separador de milhares 63 2 2" xfId="4827" xr:uid="{D41D06D9-67E1-4825-AF8F-32BC55F000D2}"/>
    <cellStyle name="Separador de milhares 63 2 2 2" xfId="8442" xr:uid="{61FE1474-7E6F-4AED-BA61-6F73E7F49F3A}"/>
    <cellStyle name="Separador de milhares 63 2 2 2 2" xfId="15150" xr:uid="{F8A19E9D-5986-43E1-9ED3-417FD2A88332}"/>
    <cellStyle name="Separador de milhares 63 2 2 3" xfId="11589" xr:uid="{93B0CE09-F807-4054-80C7-E82016DD1AF2}"/>
    <cellStyle name="Separador de milhares 63 2 3" xfId="3914" xr:uid="{825E6E9A-208B-44E0-9416-CABB81AA363A}"/>
    <cellStyle name="Separador de milhares 63 2 3 2" xfId="7960" xr:uid="{3D5AB117-1809-42FA-9D92-6708709BAC07}"/>
    <cellStyle name="Separador de milhares 63 2 3 2 2" xfId="14668" xr:uid="{7D17595D-0F74-4718-992D-EBD8D91B0102}"/>
    <cellStyle name="Separador de milhares 63 2 3 3" xfId="11209" xr:uid="{BED30111-2D32-43F5-BE64-9CF97AA385DA}"/>
    <cellStyle name="Separador de milhares 63 2 4" xfId="6688" xr:uid="{CFDA5B5C-3E42-457D-BBC0-8E3FFD6C3D84}"/>
    <cellStyle name="Separador de milhares 63 2 4 2" xfId="13396" xr:uid="{0A8FFBDD-EB60-44CD-BC9F-4559A45C3C59}"/>
    <cellStyle name="Separador de milhares 63 2 5" xfId="10003" xr:uid="{7A6B9AEB-D4FE-4E28-BD8C-6E0A6C24FA6B}"/>
    <cellStyle name="Separador de milhares 63 3" xfId="4826" xr:uid="{87BD96C5-5840-4C02-A5E8-4D4B77F1FE8D}"/>
    <cellStyle name="Separador de milhares 63 3 2" xfId="8441" xr:uid="{657F1F29-0DE7-4434-8E2A-12AF1497DF6F}"/>
    <cellStyle name="Separador de milhares 63 3 2 2" xfId="15149" xr:uid="{DF286FD8-309B-4EB7-9C5C-DF19FF350448}"/>
    <cellStyle name="Separador de milhares 63 4" xfId="3913" xr:uid="{2F8D69DD-56C4-429C-BACE-20697F9B208E}"/>
    <cellStyle name="Separador de milhares 63 4 2" xfId="7959" xr:uid="{5F1B3795-2CD3-46FF-B454-691CFE442388}"/>
    <cellStyle name="Separador de milhares 63 4 2 2" xfId="14667" xr:uid="{A9F3B4AC-0DE6-4C8F-BCEA-B0DF0734052A}"/>
    <cellStyle name="Separador de milhares 64" xfId="1883" xr:uid="{8B67B435-0A4C-4636-9B2A-7688BF700AE7}"/>
    <cellStyle name="Separador de milhares 64 2" xfId="1884" xr:uid="{CDEB2500-D550-4CE7-9329-95D2136D1AD0}"/>
    <cellStyle name="Separador de milhares 64 2 2" xfId="4829" xr:uid="{94448DB6-07A8-4E44-B14E-C4293F4B94CD}"/>
    <cellStyle name="Separador de milhares 64 2 2 2" xfId="8444" xr:uid="{D5A13BAF-2A71-4CCA-B4A7-78F70057FA84}"/>
    <cellStyle name="Separador de milhares 64 2 2 2 2" xfId="15152" xr:uid="{DD64E2F9-221A-4399-AC91-D4DF1F9B8C85}"/>
    <cellStyle name="Separador de milhares 64 2 2 3" xfId="11590" xr:uid="{1B231D2E-740E-4202-B076-1A030D747EA4}"/>
    <cellStyle name="Separador de milhares 64 2 3" xfId="3916" xr:uid="{92AFE6A1-7FD9-44C8-9FE8-43EBB5CFF6D0}"/>
    <cellStyle name="Separador de milhares 64 2 3 2" xfId="7962" xr:uid="{8689B1E9-BECA-4E1D-BAD4-6E125BC41D40}"/>
    <cellStyle name="Separador de milhares 64 2 3 2 2" xfId="14670" xr:uid="{A8C4CD9C-DD3C-449A-9C16-A9346FAB6AB6}"/>
    <cellStyle name="Separador de milhares 64 2 3 3" xfId="11210" xr:uid="{BAB4C1DB-32F6-4771-8E54-7E9AD6374398}"/>
    <cellStyle name="Separador de milhares 64 2 4" xfId="6689" xr:uid="{6F2D4755-7708-4E34-8BD7-D6BE02EB9AE4}"/>
    <cellStyle name="Separador de milhares 64 2 4 2" xfId="13397" xr:uid="{8FA36E65-D80F-44EE-B363-BD4A284974F8}"/>
    <cellStyle name="Separador de milhares 64 2 5" xfId="10004" xr:uid="{0EE8A7DC-C8BF-4240-A9F9-1621403FA7F6}"/>
    <cellStyle name="Separador de milhares 64 3" xfId="4828" xr:uid="{F2C71B66-640A-4803-8716-A1A7F435723E}"/>
    <cellStyle name="Separador de milhares 64 3 2" xfId="8443" xr:uid="{A86A45ED-3F55-49D7-B959-C5FB7168BD7D}"/>
    <cellStyle name="Separador de milhares 64 3 2 2" xfId="15151" xr:uid="{D8439DA8-E59D-453E-9C82-E8F8FB389E40}"/>
    <cellStyle name="Separador de milhares 64 4" xfId="3915" xr:uid="{A937BEFD-9E72-4BAD-BD25-C5E14393B189}"/>
    <cellStyle name="Separador de milhares 64 4 2" xfId="7961" xr:uid="{A10778F0-2779-4174-97BD-B72CD4A59488}"/>
    <cellStyle name="Separador de milhares 64 4 2 2" xfId="14669" xr:uid="{B15E245F-FA2F-4071-9809-6CC380266824}"/>
    <cellStyle name="Separador de milhares 65" xfId="1885" xr:uid="{F5812D7D-57A9-4598-B9DA-BAF749DED260}"/>
    <cellStyle name="Separador de milhares 65 2" xfId="1886" xr:uid="{A77D6B57-C09E-436A-80F8-54ABB247FACA}"/>
    <cellStyle name="Separador de milhares 65 2 2" xfId="1887" xr:uid="{4010930E-94A6-4F40-A756-3E9691116173}"/>
    <cellStyle name="Separador de milhares 65 2 2 2" xfId="4832" xr:uid="{5C81902D-266C-4333-ADFC-F16E3A713D84}"/>
    <cellStyle name="Separador de milhares 65 2 2 2 2" xfId="8447" xr:uid="{0D080D72-9751-458B-AFE4-3AC13B415C94}"/>
    <cellStyle name="Separador de milhares 65 2 2 2 2 2" xfId="15155" xr:uid="{487D471F-C90F-4A04-8544-937841FB123D}"/>
    <cellStyle name="Separador de milhares 65 2 2 2 3" xfId="11591" xr:uid="{24EDD5FE-C7C5-4CA6-B8EE-C4AFF9638857}"/>
    <cellStyle name="Separador de milhares 65 2 2 3" xfId="3919" xr:uid="{8523EBDE-CC68-465A-83FD-6ACD272E3AF5}"/>
    <cellStyle name="Separador de milhares 65 2 2 3 2" xfId="7965" xr:uid="{D4289FB6-5E8A-4485-B42D-ECCCBA0EF4E2}"/>
    <cellStyle name="Separador de milhares 65 2 2 3 2 2" xfId="14673" xr:uid="{C62BEB8E-238F-4845-B050-0A69A9573210}"/>
    <cellStyle name="Separador de milhares 65 2 2 3 3" xfId="11211" xr:uid="{DE624D8C-718D-4946-BF24-4A101832DA51}"/>
    <cellStyle name="Separador de milhares 65 2 2 4" xfId="6690" xr:uid="{F8097D0A-FF78-4560-A4DB-6109CE5EDAF3}"/>
    <cellStyle name="Separador de milhares 65 2 2 4 2" xfId="13398" xr:uid="{134F2450-B4EF-4751-A564-DD273DA2094B}"/>
    <cellStyle name="Separador de milhares 65 2 2 5" xfId="10005" xr:uid="{5DB72BE0-9B74-4469-B44F-2BF8BE0E245E}"/>
    <cellStyle name="Separador de milhares 65 2 3" xfId="4831" xr:uid="{33CE07DF-3118-49BD-B6AD-C41D47F54A4C}"/>
    <cellStyle name="Separador de milhares 65 2 3 2" xfId="8446" xr:uid="{905900DE-E4A9-4FDB-B9EB-9087971BFD90}"/>
    <cellStyle name="Separador de milhares 65 2 3 2 2" xfId="15154" xr:uid="{F02FEEAE-474F-4023-A9A9-6BA9F472753F}"/>
    <cellStyle name="Separador de milhares 65 2 4" xfId="3918" xr:uid="{5D63FF44-3182-4D20-9C99-DF28B1F7D29F}"/>
    <cellStyle name="Separador de milhares 65 2 4 2" xfId="7964" xr:uid="{4AD8DD16-610D-483A-9569-B58307AFB6AB}"/>
    <cellStyle name="Separador de milhares 65 2 4 2 2" xfId="14672" xr:uid="{A09C2E7A-32BC-41E4-9A19-56DA8E95409E}"/>
    <cellStyle name="Separador de milhares 65 3" xfId="1888" xr:uid="{2B79E40D-A66A-4BFA-80A4-5E3D470996A6}"/>
    <cellStyle name="Separador de milhares 65 3 2" xfId="4833" xr:uid="{DD2E7A0D-AD14-4B2E-8169-79C35DE52D10}"/>
    <cellStyle name="Separador de milhares 65 3 2 2" xfId="8448" xr:uid="{37631A89-FAD1-48E8-98A0-8BE8C48CF9E7}"/>
    <cellStyle name="Separador de milhares 65 3 2 2 2" xfId="15156" xr:uid="{41444345-9D8C-463A-8D64-FBCAEFCC5CD7}"/>
    <cellStyle name="Separador de milhares 65 3 2 3" xfId="11592" xr:uid="{3C9CF0F8-1592-4063-B501-7D0B0F9D89FC}"/>
    <cellStyle name="Separador de milhares 65 3 3" xfId="3920" xr:uid="{5AF237CB-5918-4D66-8CC0-57D7DFFF56CD}"/>
    <cellStyle name="Separador de milhares 65 3 3 2" xfId="7966" xr:uid="{24AD55EB-413E-4F7F-A274-EDB0B2574B15}"/>
    <cellStyle name="Separador de milhares 65 3 3 2 2" xfId="14674" xr:uid="{DCBAE4C1-CE9E-40AF-9474-058160A9BF6F}"/>
    <cellStyle name="Separador de milhares 65 3 3 3" xfId="11212" xr:uid="{3438C371-963A-4712-875E-C7BF349279C0}"/>
    <cellStyle name="Separador de milhares 65 3 4" xfId="6691" xr:uid="{751AE645-510C-4247-9467-1A3AD87A0DBD}"/>
    <cellStyle name="Separador de milhares 65 3 4 2" xfId="13399" xr:uid="{DF997F41-FF98-4123-927B-8AB290559911}"/>
    <cellStyle name="Separador de milhares 65 3 5" xfId="10006" xr:uid="{7DB417FB-DC17-431E-AC7D-5AD889C2270B}"/>
    <cellStyle name="Separador de milhares 65 4" xfId="4830" xr:uid="{6AE8CCD1-D8A8-4A87-A070-82F61470A24C}"/>
    <cellStyle name="Separador de milhares 65 4 2" xfId="8445" xr:uid="{CEF3F61A-DC21-445D-B1B3-EABE717936BA}"/>
    <cellStyle name="Separador de milhares 65 4 2 2" xfId="15153" xr:uid="{90F697DD-CC41-4136-861E-FAD24C7C301C}"/>
    <cellStyle name="Separador de milhares 65 5" xfId="3917" xr:uid="{D614F43C-6958-4BD7-B5B3-D698D4D8D623}"/>
    <cellStyle name="Separador de milhares 65 5 2" xfId="7963" xr:uid="{8E218E97-58F6-4B8A-9FA5-363E5EDE291F}"/>
    <cellStyle name="Separador de milhares 65 5 2 2" xfId="14671" xr:uid="{35609402-D0EF-409A-8ADB-0CB759CA124C}"/>
    <cellStyle name="Separador de milhares 66" xfId="1889" xr:uid="{54E40565-FD26-48BC-91CF-7E57AA24421A}"/>
    <cellStyle name="Separador de milhares 66 2" xfId="1890" xr:uid="{2A61B304-8BEE-4F85-9F79-F15A9C6DB5AD}"/>
    <cellStyle name="Separador de milhares 66 2 2" xfId="1891" xr:uid="{5D88D3E6-4A89-4DF6-AA02-F3BD399B7FB6}"/>
    <cellStyle name="Separador de milhares 66 2 2 2" xfId="4836" xr:uid="{4468155C-81E3-4028-B824-3CE2137047B4}"/>
    <cellStyle name="Separador de milhares 66 2 2 2 2" xfId="8451" xr:uid="{567EF189-C1F7-4AD2-9478-9565D64CD7CD}"/>
    <cellStyle name="Separador de milhares 66 2 2 2 2 2" xfId="15159" xr:uid="{28A2193B-F3A1-4350-BF60-0DAEFAF2C2B9}"/>
    <cellStyle name="Separador de milhares 66 2 2 2 3" xfId="11593" xr:uid="{5F56EF97-E8C9-4DF0-908C-48E1D7BF4DD2}"/>
    <cellStyle name="Separador de milhares 66 2 2 3" xfId="3923" xr:uid="{BFA7D0B5-3B71-4C8B-AC1E-ECE201B8DCC7}"/>
    <cellStyle name="Separador de milhares 66 2 2 3 2" xfId="7969" xr:uid="{30EAB25D-DB97-488B-9A75-6B99B3152FD0}"/>
    <cellStyle name="Separador de milhares 66 2 2 3 2 2" xfId="14677" xr:uid="{E89C1974-7C53-4A47-95A0-E798970B43D5}"/>
    <cellStyle name="Separador de milhares 66 2 2 3 3" xfId="11213" xr:uid="{2FA31490-459D-4AAF-9873-56026A0F2763}"/>
    <cellStyle name="Separador de milhares 66 2 2 4" xfId="6692" xr:uid="{FE4A2080-D60A-44B5-BA3C-148384740721}"/>
    <cellStyle name="Separador de milhares 66 2 2 4 2" xfId="13400" xr:uid="{9E8B63A8-14A3-4C91-9C43-D9AAB0C40C05}"/>
    <cellStyle name="Separador de milhares 66 2 2 5" xfId="10007" xr:uid="{68053FDC-242F-40A6-8272-7319D1DE70B7}"/>
    <cellStyle name="Separador de milhares 66 2 3" xfId="4835" xr:uid="{63D6B922-BDF5-40FA-8417-0E484EE3B91D}"/>
    <cellStyle name="Separador de milhares 66 2 3 2" xfId="8450" xr:uid="{6E5207ED-FE0A-42DA-AFFC-BD03C552B985}"/>
    <cellStyle name="Separador de milhares 66 2 3 2 2" xfId="15158" xr:uid="{C9607640-4FA1-4AC4-AF0F-E314BB40DCE7}"/>
    <cellStyle name="Separador de milhares 66 2 4" xfId="3922" xr:uid="{07FE66EB-07B3-47D5-8BAB-7E2410CC50E1}"/>
    <cellStyle name="Separador de milhares 66 2 4 2" xfId="7968" xr:uid="{D86E8567-2F5A-4917-90BA-F2494EDD8270}"/>
    <cellStyle name="Separador de milhares 66 2 4 2 2" xfId="14676" xr:uid="{93C9CE6A-07D0-4710-BA4B-08A70CEA0C9C}"/>
    <cellStyle name="Separador de milhares 66 3" xfId="1892" xr:uid="{FFB6C4B9-394C-4FCC-8B92-6DFDB81CC679}"/>
    <cellStyle name="Separador de milhares 66 3 2" xfId="4837" xr:uid="{1F7E5108-083A-4A0F-95E1-93E541C4E0E5}"/>
    <cellStyle name="Separador de milhares 66 3 2 2" xfId="8452" xr:uid="{DBB89AA7-347F-41E2-8419-DB02CE9C4691}"/>
    <cellStyle name="Separador de milhares 66 3 2 2 2" xfId="15160" xr:uid="{73330A59-3FAF-4503-BA14-6970CE0C7ABB}"/>
    <cellStyle name="Separador de milhares 66 3 2 3" xfId="11594" xr:uid="{986835BC-64D3-433F-B813-7948616F093F}"/>
    <cellStyle name="Separador de milhares 66 3 3" xfId="3924" xr:uid="{F02B937F-2009-4102-BC9D-63761BB8D262}"/>
    <cellStyle name="Separador de milhares 66 3 3 2" xfId="7970" xr:uid="{AEA53DA6-8233-4A95-BCA0-74EF933E2046}"/>
    <cellStyle name="Separador de milhares 66 3 3 2 2" xfId="14678" xr:uid="{6D62F93B-B0CD-41BB-A35E-713F0B073987}"/>
    <cellStyle name="Separador de milhares 66 3 3 3" xfId="11214" xr:uid="{A151B7C2-B433-404E-9CAB-531CA73B25AF}"/>
    <cellStyle name="Separador de milhares 66 3 4" xfId="6693" xr:uid="{1AC221C3-A570-453A-9AA4-246E834B723B}"/>
    <cellStyle name="Separador de milhares 66 3 4 2" xfId="13401" xr:uid="{93FCDFF1-75A1-4D4A-B7FC-DA091768B54F}"/>
    <cellStyle name="Separador de milhares 66 3 5" xfId="10008" xr:uid="{8D8D017A-D20D-418D-985B-22E28892A0B4}"/>
    <cellStyle name="Separador de milhares 66 4" xfId="4834" xr:uid="{1C260AF2-638F-4913-8249-E5F50088658B}"/>
    <cellStyle name="Separador de milhares 66 4 2" xfId="8449" xr:uid="{0FB18F57-5AB2-44AF-9620-11FA246CEACC}"/>
    <cellStyle name="Separador de milhares 66 4 2 2" xfId="15157" xr:uid="{1B54BD97-566A-4A28-8B48-C51CF035E7C4}"/>
    <cellStyle name="Separador de milhares 66 5" xfId="3921" xr:uid="{01F5A96A-F566-4861-8EF2-E37E90918B1C}"/>
    <cellStyle name="Separador de milhares 66 5 2" xfId="7967" xr:uid="{67BB587D-2707-4DD7-9A96-3B4BBA8A2669}"/>
    <cellStyle name="Separador de milhares 66 5 2 2" xfId="14675" xr:uid="{9C437B61-5768-420B-A537-A5DD7EA938EA}"/>
    <cellStyle name="Separador de milhares 67" xfId="1893" xr:uid="{24EFBB13-DA82-498C-935A-D65049F81E83}"/>
    <cellStyle name="Separador de milhares 67 2" xfId="1894" xr:uid="{A52C8000-88B5-4A41-ACC7-5F6610FC875D}"/>
    <cellStyle name="Separador de milhares 67 2 2" xfId="4839" xr:uid="{837E76C2-3251-4EB5-8815-2116D8445E31}"/>
    <cellStyle name="Separador de milhares 67 2 2 2" xfId="8454" xr:uid="{DD3D521B-16A9-4B14-8C33-324FF769EA73}"/>
    <cellStyle name="Separador de milhares 67 2 2 2 2" xfId="15162" xr:uid="{6A3E71C5-FD8D-4802-B494-34954C6017CC}"/>
    <cellStyle name="Separador de milhares 67 2 2 3" xfId="11595" xr:uid="{597B6B79-8DE9-454D-9BE4-EE1DEB0AB9D9}"/>
    <cellStyle name="Separador de milhares 67 2 3" xfId="3926" xr:uid="{2612282F-9AE9-47E6-90D5-671A597FB1BA}"/>
    <cellStyle name="Separador de milhares 67 2 3 2" xfId="7972" xr:uid="{EC381A21-4A3D-4F84-A7B7-14215CF49ACF}"/>
    <cellStyle name="Separador de milhares 67 2 3 2 2" xfId="14680" xr:uid="{591046A5-49CD-400D-B0C1-5C37C1E3A1EB}"/>
    <cellStyle name="Separador de milhares 67 2 3 3" xfId="11215" xr:uid="{EAB90E5D-2A2F-4F97-B5BA-CA9C91DF8B6C}"/>
    <cellStyle name="Separador de milhares 67 2 4" xfId="6694" xr:uid="{80B2FBC8-8AB0-4146-8DFE-F901B008679D}"/>
    <cellStyle name="Separador de milhares 67 2 4 2" xfId="13402" xr:uid="{86ADA334-4E3B-4FF1-B791-6D28BBAF254D}"/>
    <cellStyle name="Separador de milhares 67 2 5" xfId="10009" xr:uid="{329A0A13-3F9E-44BD-AC73-987376762171}"/>
    <cellStyle name="Separador de milhares 67 3" xfId="4838" xr:uid="{CEA09728-5017-460D-82F5-4E279BDFA347}"/>
    <cellStyle name="Separador de milhares 67 3 2" xfId="8453" xr:uid="{65B9FE0B-E084-4B1A-8458-403FBCA037D2}"/>
    <cellStyle name="Separador de milhares 67 3 2 2" xfId="15161" xr:uid="{B8C3DB25-0211-4685-87E4-27E75D82E1F4}"/>
    <cellStyle name="Separador de milhares 67 4" xfId="3925" xr:uid="{ACF424A7-EA86-40AE-BB9D-F3BD53F7DA92}"/>
    <cellStyle name="Separador de milhares 67 4 2" xfId="7971" xr:uid="{3D912EB8-A439-4644-986F-10AA3177775A}"/>
    <cellStyle name="Separador de milhares 67 4 2 2" xfId="14679" xr:uid="{EBF59A18-A98C-475D-B8BD-0EFCDE551612}"/>
    <cellStyle name="Separador de milhares 68" xfId="1895" xr:uid="{D22FCE0F-B5CE-4E98-AC2A-7B23D0D16E68}"/>
    <cellStyle name="Separador de milhares 68 2" xfId="1896" xr:uid="{B5A37DD2-B9C4-4A42-9644-153C06B4C7A8}"/>
    <cellStyle name="Separador de milhares 68 2 2" xfId="4841" xr:uid="{5C8510B7-EDF9-402E-9416-D6D060054D40}"/>
    <cellStyle name="Separador de milhares 68 2 2 2" xfId="8456" xr:uid="{D9A97FEA-00F2-4011-B293-68744AD34ACC}"/>
    <cellStyle name="Separador de milhares 68 2 2 2 2" xfId="15164" xr:uid="{A2EE6F5B-2720-4998-8452-72A705BF9F64}"/>
    <cellStyle name="Separador de milhares 68 2 2 3" xfId="11596" xr:uid="{5117471D-80CF-4C4A-A02E-E49B53F6A820}"/>
    <cellStyle name="Separador de milhares 68 2 3" xfId="3928" xr:uid="{477161DF-5A73-42B9-8244-DC1C6D9ACF51}"/>
    <cellStyle name="Separador de milhares 68 2 3 2" xfId="7974" xr:uid="{1DE26C6F-D48B-4691-98F7-39C6348169BB}"/>
    <cellStyle name="Separador de milhares 68 2 3 2 2" xfId="14682" xr:uid="{FF4C54FA-DA8D-43DD-AF38-468580F27259}"/>
    <cellStyle name="Separador de milhares 68 2 3 3" xfId="11216" xr:uid="{96BEC382-8653-4A15-8B1F-F2504CF5EA5A}"/>
    <cellStyle name="Separador de milhares 68 2 4" xfId="6695" xr:uid="{080742AF-7657-4231-8357-161E0D7FB6AA}"/>
    <cellStyle name="Separador de milhares 68 2 4 2" xfId="13403" xr:uid="{64D7CCE6-925F-40DA-9D2D-E67E910727C1}"/>
    <cellStyle name="Separador de milhares 68 2 5" xfId="10010" xr:uid="{E43010DC-0E69-414F-A402-493D339E7FBA}"/>
    <cellStyle name="Separador de milhares 68 3" xfId="4840" xr:uid="{C4213E96-8E59-4102-A021-4B4C570E592F}"/>
    <cellStyle name="Separador de milhares 68 3 2" xfId="8455" xr:uid="{923521AD-26F1-44F8-A409-795D556B18F5}"/>
    <cellStyle name="Separador de milhares 68 3 2 2" xfId="15163" xr:uid="{C33934A1-8C39-4A4A-B85D-923D107EF31C}"/>
    <cellStyle name="Separador de milhares 68 4" xfId="3927" xr:uid="{0BB83579-1AA1-455F-BCD7-D6DB762A9987}"/>
    <cellStyle name="Separador de milhares 68 4 2" xfId="7973" xr:uid="{E60FBA82-EB73-4594-8930-7328638509C1}"/>
    <cellStyle name="Separador de milhares 68 4 2 2" xfId="14681" xr:uid="{6075D398-2BC7-420C-8E4E-E6B532568E76}"/>
    <cellStyle name="Separador de milhares 69" xfId="1897" xr:uid="{400572CB-9C7D-43AD-9DB9-04FDEF193130}"/>
    <cellStyle name="Separador de milhares 69 2" xfId="1898" xr:uid="{7B4E94CA-FB2E-496D-99B8-88511E6E4102}"/>
    <cellStyle name="Separador de milhares 69 2 2" xfId="4843" xr:uid="{79D20F9A-E1E7-4BCB-9E3F-BC93CABBD46D}"/>
    <cellStyle name="Separador de milhares 69 2 2 2" xfId="8458" xr:uid="{909C9E4E-D263-4854-BFC5-EA8F1D88D87A}"/>
    <cellStyle name="Separador de milhares 69 2 2 2 2" xfId="15166" xr:uid="{4A2EC99D-9B0E-447D-A730-8DE58D9270AA}"/>
    <cellStyle name="Separador de milhares 69 2 2 3" xfId="11597" xr:uid="{C0092B53-A3E4-43B3-808E-4A874918FF6D}"/>
    <cellStyle name="Separador de milhares 69 2 3" xfId="3930" xr:uid="{8E55A9BF-2D17-4170-93DD-6B66B4A2E5A7}"/>
    <cellStyle name="Separador de milhares 69 2 3 2" xfId="7976" xr:uid="{1452E1D3-4286-497D-9A40-FB530745B54F}"/>
    <cellStyle name="Separador de milhares 69 2 3 2 2" xfId="14684" xr:uid="{9B69A8FA-E2E0-410C-AFBE-60FFABF65A73}"/>
    <cellStyle name="Separador de milhares 69 2 3 3" xfId="11217" xr:uid="{2586E708-50E2-450C-A99B-330B5E30807E}"/>
    <cellStyle name="Separador de milhares 69 2 4" xfId="6696" xr:uid="{6ED08C1E-9149-48CF-8860-77816322E546}"/>
    <cellStyle name="Separador de milhares 69 2 4 2" xfId="13404" xr:uid="{FA91E792-FB92-4350-B9EA-80D5CB1794CE}"/>
    <cellStyle name="Separador de milhares 69 2 5" xfId="10011" xr:uid="{A7D8F62D-4701-4962-80F9-E42A664B3F73}"/>
    <cellStyle name="Separador de milhares 69 3" xfId="4842" xr:uid="{E2ED7A3C-AD53-4867-8ADA-A1133140E243}"/>
    <cellStyle name="Separador de milhares 69 3 2" xfId="8457" xr:uid="{7360DE82-D234-4EE9-A641-C91D30D89C11}"/>
    <cellStyle name="Separador de milhares 69 3 2 2" xfId="15165" xr:uid="{6299C135-6B8C-4BA3-A6B7-09812F1C368E}"/>
    <cellStyle name="Separador de milhares 69 4" xfId="3929" xr:uid="{F6757153-4129-4097-ACB7-B1591E2DB56C}"/>
    <cellStyle name="Separador de milhares 69 4 2" xfId="7975" xr:uid="{E76CB930-CA2E-4C6F-81AC-85307B598C32}"/>
    <cellStyle name="Separador de milhares 69 4 2 2" xfId="14683" xr:uid="{23D0ABB2-1087-4425-9C8D-EABA1B73D9DE}"/>
    <cellStyle name="Separador de milhares 7" xfId="118" xr:uid="{3B7D9DB1-1B93-407C-93CA-EDCF263EB4E3}"/>
    <cellStyle name="Separador de milhares 7 10" xfId="6124" xr:uid="{E1A3AC6F-854C-40B5-8943-022A737AF56C}"/>
    <cellStyle name="Separador de milhares 7 10 2" xfId="9435" xr:uid="{02E2510B-93CF-46D2-BBEB-A576935458A8}"/>
    <cellStyle name="Separador de milhares 7 10 2 2" xfId="16143" xr:uid="{06306F2D-9CBA-47D6-B1A1-56A3771EB973}"/>
    <cellStyle name="Separador de milhares 7 10 2 3" xfId="20572" xr:uid="{3334E281-2835-4465-9212-2A012CA1F2A0}"/>
    <cellStyle name="Separador de milhares 7 10 2 4" xfId="24606" xr:uid="{4FE9C04B-25E6-4B5F-A8CA-6FBB85C73361}"/>
    <cellStyle name="Separador de milhares 7 10 3" xfId="12832" xr:uid="{01592DDC-8FE5-4C38-A6BC-123D51D2883B}"/>
    <cellStyle name="Separador de milhares 7 10 4" xfId="18558" xr:uid="{71AE43D3-A1A5-4C95-8E98-1A3942A7D233}"/>
    <cellStyle name="Separador de milhares 7 10 5" xfId="22678" xr:uid="{0E738B3B-8811-4A0E-AAC0-803588AA6070}"/>
    <cellStyle name="Separador de milhares 7 11" xfId="6285" xr:uid="{C10A24F5-CE35-44E8-9C49-6BB8FC6BABA1}"/>
    <cellStyle name="Separador de milhares 7 11 2" xfId="12993" xr:uid="{0A3B69E2-8BB1-4817-8BC5-B4DFE21C6C21}"/>
    <cellStyle name="Separador de milhares 7 11 3" xfId="18626" xr:uid="{091BF142-A6CF-4AEA-A996-55100299A2F4}"/>
    <cellStyle name="Separador de milhares 7 11 4" xfId="22746" xr:uid="{36897F48-2915-40E7-B30D-5280672AAA3B}"/>
    <cellStyle name="Separador de milhares 7 12" xfId="9522" xr:uid="{488034C7-CCC4-4ADC-9204-CAB93C2DA1C5}"/>
    <cellStyle name="Separador de milhares 7 13" xfId="16222" xr:uid="{598EDD92-73A6-4B24-AE53-DDF3D2646631}"/>
    <cellStyle name="Separador de milhares 7 14" xfId="20818" xr:uid="{9DEC20A5-FAEF-4186-9B52-AE8EF12F3990}"/>
    <cellStyle name="Separador de milhares 7 2" xfId="164" xr:uid="{23F22157-A931-4968-9CB6-4B3BBDB0389E}"/>
    <cellStyle name="Separador de milhares 7 2 10" xfId="9547" xr:uid="{97665C94-8E92-4790-8B9B-B5FC5E5FDDD0}"/>
    <cellStyle name="Separador de milhares 7 2 11" xfId="16246" xr:uid="{70370BD9-CBC7-4907-9E99-9503706624D0}"/>
    <cellStyle name="Separador de milhares 7 2 12" xfId="20843" xr:uid="{C1BED07B-C00F-4B60-A352-D680C6660A43}"/>
    <cellStyle name="Separador de milhares 7 2 2" xfId="1900" xr:uid="{361668DD-45DA-411A-AFC0-1C08B7DF7608}"/>
    <cellStyle name="Separador de milhares 7 2 2 2" xfId="2541" xr:uid="{E5BA1B3B-BC95-43CF-9414-9B99B445D347}"/>
    <cellStyle name="Separador de milhares 7 2 2 2 2" xfId="3071" xr:uid="{959C2E18-2C14-4D93-BA48-24B1FB20B25D}"/>
    <cellStyle name="Separador de milhares 7 2 2 2 2 2" xfId="6128" xr:uid="{7D4B7986-39A2-4E7F-B5E4-249CD80109EF}"/>
    <cellStyle name="Separador de milhares 7 2 2 2 2 2 2" xfId="9438" xr:uid="{1A5CC190-DA74-4092-975F-D2032A82C8EB}"/>
    <cellStyle name="Separador de milhares 7 2 2 2 2 2 2 2" xfId="16146" xr:uid="{741657DE-0180-44D5-B03B-1CE61788AA17}"/>
    <cellStyle name="Separador de milhares 7 2 2 2 2 2 2 3" xfId="20575" xr:uid="{58501C0D-AE60-44FE-8014-67FACD55C969}"/>
    <cellStyle name="Separador de milhares 7 2 2 2 2 2 2 4" xfId="24609" xr:uid="{5626CE3A-3476-4CE1-BCF4-C7C3EC6C4F8A}"/>
    <cellStyle name="Separador de milhares 7 2 2 2 2 2 3" xfId="12836" xr:uid="{961E8D64-8DEC-4E50-8E8A-829B2B98766C}"/>
    <cellStyle name="Separador de milhares 7 2 2 2 2 2 4" xfId="18561" xr:uid="{7BFD30D9-7BCE-4AB1-A23E-C753180C4BA0}"/>
    <cellStyle name="Separador de milhares 7 2 2 2 2 2 5" xfId="22681" xr:uid="{2E57FC9A-E05B-4287-BB90-928EE26EC458}"/>
    <cellStyle name="Separador de milhares 7 2 2 2 2 3" xfId="7468" xr:uid="{79891917-6DC9-4514-B8EC-1CCFFB5B4251}"/>
    <cellStyle name="Separador de milhares 7 2 2 2 2 3 2" xfId="14176" xr:uid="{AAA94235-DEE8-4F5D-95ED-CAFA679264C3}"/>
    <cellStyle name="Separador de milhares 7 2 2 2 2 3 3" xfId="19514" xr:uid="{38182B67-7A69-49CF-9E47-672235C9FCD9}"/>
    <cellStyle name="Separador de milhares 7 2 2 2 2 3 4" xfId="23614" xr:uid="{95238945-AF89-4759-AEA5-54451F24F6C6}"/>
    <cellStyle name="Separador de milhares 7 2 2 2 2 4" xfId="10885" xr:uid="{566DE6C5-7D7B-4404-A19F-811F7B7BB545}"/>
    <cellStyle name="Separador de milhares 7 2 2 2 2 5" xfId="17383" xr:uid="{E3995794-1F55-4234-885C-F7FCD9DF51A9}"/>
    <cellStyle name="Separador de milhares 7 2 2 2 2 6" xfId="21687" xr:uid="{F22E6C63-7D15-411B-9BFA-9BD68B41D2A8}"/>
    <cellStyle name="Separador de milhares 7 2 2 2 3" xfId="6127" xr:uid="{9CFB4BA3-1F8E-4C30-9267-AF00419E9F26}"/>
    <cellStyle name="Separador de milhares 7 2 2 2 3 2" xfId="9437" xr:uid="{9E6B47E4-F793-40B2-AED6-9FE7FBEEBF1E}"/>
    <cellStyle name="Separador de milhares 7 2 2 2 3 2 2" xfId="16145" xr:uid="{91C736A8-F87F-4464-B90D-86594BCCE7EA}"/>
    <cellStyle name="Separador de milhares 7 2 2 2 3 2 3" xfId="20574" xr:uid="{583DA997-EB0E-434D-9761-2645690E61CC}"/>
    <cellStyle name="Separador de milhares 7 2 2 2 3 2 4" xfId="24608" xr:uid="{6695341F-23E8-496B-8926-7B605C7562AE}"/>
    <cellStyle name="Separador de milhares 7 2 2 2 3 3" xfId="12835" xr:uid="{75574359-B30D-4FC6-97E2-F4C23C8C0726}"/>
    <cellStyle name="Separador de milhares 7 2 2 2 3 4" xfId="18560" xr:uid="{9673E2C9-E706-4911-9DAD-85AE5B0A4504}"/>
    <cellStyle name="Separador de milhares 7 2 2 2 3 5" xfId="22680" xr:uid="{3DB21616-FCCD-4686-9740-522162C9167E}"/>
    <cellStyle name="Separador de milhares 7 2 2 2 4" xfId="7023" xr:uid="{777A2747-5685-4720-BBD7-7DAB4301FC0F}"/>
    <cellStyle name="Separador de milhares 7 2 2 2 4 2" xfId="13731" xr:uid="{26DB8A97-F470-4E6D-9DBF-5928B79383E2}"/>
    <cellStyle name="Separador de milhares 7 2 2 2 4 3" xfId="19078" xr:uid="{2DB95E84-6BFA-42E6-87B7-D6476DB13161}"/>
    <cellStyle name="Separador de milhares 7 2 2 2 4 4" xfId="23179" xr:uid="{2DA05C2F-6B36-44DB-BA7F-04EF61AB0A10}"/>
    <cellStyle name="Separador de milhares 7 2 2 2 5" xfId="10428" xr:uid="{4DEDAB22-C26F-448B-B311-DC946CEAE28C}"/>
    <cellStyle name="Separador de milhares 7 2 2 2 6" xfId="16946" xr:uid="{B4ADABFE-C66E-4757-86CE-C9C597E42197}"/>
    <cellStyle name="Separador de milhares 7 2 2 2 7" xfId="21252" xr:uid="{453F801C-7A62-4468-AADA-703DF5CCB3CE}"/>
    <cellStyle name="Separador de milhares 7 2 2 3" xfId="2542" xr:uid="{4DE533A6-6F5E-4610-BDC4-E9B7C7DF339C}"/>
    <cellStyle name="Separador de milhares 7 2 2 3 2" xfId="4845" xr:uid="{52AF232D-DC00-4018-8401-D7182968C99A}"/>
    <cellStyle name="Separador de milhares 7 2 2 3 2 2" xfId="8460" xr:uid="{3CA1DBB1-B7D7-4558-8902-BCCF5DCB4A6E}"/>
    <cellStyle name="Separador de milhares 7 2 2 3 2 2 2" xfId="15168" xr:uid="{F85717F8-1BA3-49A9-AAB3-AD379C4F6913}"/>
    <cellStyle name="Separador de milhares 7 2 2 3 2 3" xfId="11598" xr:uid="{D21936B9-5982-4044-8C16-478C12D99215}"/>
    <cellStyle name="Separador de milhares 7 2 2 3 3" xfId="3932" xr:uid="{516F4681-D1F6-47A6-B671-27F568E424FB}"/>
    <cellStyle name="Separador de milhares 7 2 2 3 3 2" xfId="7978" xr:uid="{92F1324B-B17F-416E-B86E-F6DDC38D639C}"/>
    <cellStyle name="Separador de milhares 7 2 2 3 3 2 2" xfId="14686" xr:uid="{C13D6CC5-3636-43F6-B72B-2FA6D4D03078}"/>
    <cellStyle name="Separador de milhares 7 2 2 3 3 3" xfId="11218" xr:uid="{21344AB4-FEB5-46EB-9961-47EAD485DBB7}"/>
    <cellStyle name="Separador de milhares 7 2 2 3 4" xfId="7024" xr:uid="{E023A267-298B-4A6B-9FE5-5BD5DFD4E34C}"/>
    <cellStyle name="Separador de milhares 7 2 2 3 4 2" xfId="13732" xr:uid="{91EA8EFB-A891-4241-9850-919B89DE3575}"/>
    <cellStyle name="Separador de milhares 7 2 2 3 5" xfId="10429" xr:uid="{D81F65B2-ED95-48C1-BCCB-22AF494DA308}"/>
    <cellStyle name="Separador de milhares 7 2 2 4" xfId="2825" xr:uid="{4563448E-670E-4F11-AF21-26C74B22FD4A}"/>
    <cellStyle name="Separador de milhares 7 2 2 4 2" xfId="6131" xr:uid="{B551652A-3CF0-4697-86B0-BDE04DACF0EE}"/>
    <cellStyle name="Separador de milhares 7 2 2 4 2 2" xfId="9439" xr:uid="{80DA033A-8A3D-492A-AFAE-37FD8BA4B350}"/>
    <cellStyle name="Separador de milhares 7 2 2 4 2 2 2" xfId="16147" xr:uid="{C0FC46C5-132D-400D-83DC-D93253F2C504}"/>
    <cellStyle name="Separador de milhares 7 2 2 4 2 2 3" xfId="20576" xr:uid="{ADC488B4-2ECA-40F4-BD2C-827CBEAE89FE}"/>
    <cellStyle name="Separador de milhares 7 2 2 4 2 2 4" xfId="24610" xr:uid="{80343B0F-F54D-4467-BA1A-2820933D4A58}"/>
    <cellStyle name="Separador de milhares 7 2 2 4 2 3" xfId="12839" xr:uid="{D509BDB8-433C-4555-B188-5C8EF8F76747}"/>
    <cellStyle name="Separador de milhares 7 2 2 4 2 4" xfId="18562" xr:uid="{AEBC7F11-BACC-4A72-AA14-9E7C24501D99}"/>
    <cellStyle name="Separador de milhares 7 2 2 4 2 5" xfId="22682" xr:uid="{EA9B7AF6-216C-43CE-B1C2-9C1EF76EEAED}"/>
    <cellStyle name="Separador de milhares 7 2 2 4 3" xfId="7223" xr:uid="{26B25CC2-6AA9-4AA1-BC0D-46B0C596906F}"/>
    <cellStyle name="Separador de milhares 7 2 2 4 3 2" xfId="13931" xr:uid="{7BD6C8BD-BBED-4C8E-A886-0620E893C53F}"/>
    <cellStyle name="Separador de milhares 7 2 2 4 3 3" xfId="19270" xr:uid="{7A461FD5-230F-4DB5-9679-48B4F3A01DD1}"/>
    <cellStyle name="Separador de milhares 7 2 2 4 3 4" xfId="23370" xr:uid="{4239AC00-9E9E-4279-AED5-0A2FFFE4F14F}"/>
    <cellStyle name="Separador de milhares 7 2 2 4 4" xfId="10641" xr:uid="{624CE50B-BADC-4792-9CB9-3B2CEA1FF1DD}"/>
    <cellStyle name="Separador de milhares 7 2 2 4 5" xfId="17139" xr:uid="{4E710BBF-1115-4319-BEE9-65FE408AEFD9}"/>
    <cellStyle name="Separador de milhares 7 2 2 4 6" xfId="21443" xr:uid="{A1E47E47-B7A8-440D-862A-73FC65916E34}"/>
    <cellStyle name="Separador de milhares 7 2 2 5" xfId="6698" xr:uid="{F6E072B8-5D38-412C-AEBA-5B3EB25C1CA3}"/>
    <cellStyle name="Separador de milhares 7 2 2 5 2" xfId="13406" xr:uid="{B70F8955-02F1-4BA6-A274-163EA855AB21}"/>
    <cellStyle name="Separador de milhares 7 2 2 6" xfId="10012" xr:uid="{6073F8BF-FFE1-4998-8B34-BAA3E165464C}"/>
    <cellStyle name="Separador de milhares 7 2 3" xfId="2543" xr:uid="{A9B13331-3386-46C1-B7AD-4176455FBC06}"/>
    <cellStyle name="Separador de milhares 7 2 3 2" xfId="2826" xr:uid="{A62BB418-C9A8-4FDC-85A7-623423083C51}"/>
    <cellStyle name="Separador de milhares 7 2 3 2 2" xfId="6133" xr:uid="{E1D9CFAA-CAAC-4F08-ABC1-FA27DB508A3E}"/>
    <cellStyle name="Separador de milhares 7 2 3 2 2 2" xfId="9441" xr:uid="{A2A54B31-3BB6-473C-844C-B33F495F8F65}"/>
    <cellStyle name="Separador de milhares 7 2 3 2 2 2 2" xfId="16149" xr:uid="{4C075926-6E79-402C-B64B-1A5B42114009}"/>
    <cellStyle name="Separador de milhares 7 2 3 2 2 2 3" xfId="20578" xr:uid="{A08B1BB6-8BE9-4980-9BA2-C80729B98A40}"/>
    <cellStyle name="Separador de milhares 7 2 3 2 2 2 4" xfId="24612" xr:uid="{5B84444A-FE2D-4234-8BFE-02C2A10A89DA}"/>
    <cellStyle name="Separador de milhares 7 2 3 2 2 3" xfId="12841" xr:uid="{6710D877-B815-416D-B3CD-153DD140C06D}"/>
    <cellStyle name="Separador de milhares 7 2 3 2 2 4" xfId="18564" xr:uid="{EDA80DAA-7A5E-4A3D-8154-E11CAECB5B70}"/>
    <cellStyle name="Separador de milhares 7 2 3 2 2 5" xfId="22684" xr:uid="{0604F77E-EA9B-4D53-A749-0917BE297FF7}"/>
    <cellStyle name="Separador de milhares 7 2 3 2 3" xfId="7224" xr:uid="{8E58A78A-4743-4841-A715-AD14D5015F17}"/>
    <cellStyle name="Separador de milhares 7 2 3 2 3 2" xfId="13932" xr:uid="{A1423243-BE67-414A-9DDB-AC77C13BD5F8}"/>
    <cellStyle name="Separador de milhares 7 2 3 2 3 3" xfId="19271" xr:uid="{2B73988A-00E9-414D-89C1-9DCE8F0F18F2}"/>
    <cellStyle name="Separador de milhares 7 2 3 2 3 4" xfId="23371" xr:uid="{CF85A249-D28B-4723-9F8E-23D6C4849A3A}"/>
    <cellStyle name="Separador de milhares 7 2 3 2 4" xfId="10642" xr:uid="{6892365E-859C-429A-9F0D-893F669794CB}"/>
    <cellStyle name="Separador de milhares 7 2 3 2 5" xfId="17140" xr:uid="{27080CB5-F5D3-4129-8F9D-9DD8E0D12F17}"/>
    <cellStyle name="Separador de milhares 7 2 3 2 6" xfId="21444" xr:uid="{9C306CC0-01D5-45DA-B73B-50A55442AF06}"/>
    <cellStyle name="Separador de milhares 7 2 3 3" xfId="6132" xr:uid="{ABF63191-9CEB-4559-864C-8A8AAE4BE516}"/>
    <cellStyle name="Separador de milhares 7 2 3 3 2" xfId="9440" xr:uid="{81747D42-3DF5-4201-AFB3-C39C5993959F}"/>
    <cellStyle name="Separador de milhares 7 2 3 3 2 2" xfId="16148" xr:uid="{84638B81-1B59-414C-B1C9-237363396A6B}"/>
    <cellStyle name="Separador de milhares 7 2 3 3 2 3" xfId="20577" xr:uid="{75F79F7B-9760-45CE-B058-70D942B643F9}"/>
    <cellStyle name="Separador de milhares 7 2 3 3 2 4" xfId="24611" xr:uid="{63B0D00E-8AB3-4A3E-B4EB-432903C66963}"/>
    <cellStyle name="Separador de milhares 7 2 3 3 3" xfId="12840" xr:uid="{118DB059-3B88-40CC-8FEE-FF96DC2F2071}"/>
    <cellStyle name="Separador de milhares 7 2 3 3 4" xfId="18563" xr:uid="{9E5F4BCD-4E48-4605-892B-012997D0B2DB}"/>
    <cellStyle name="Separador de milhares 7 2 3 3 5" xfId="22683" xr:uid="{15D81774-5619-489F-A42B-4E8890179B57}"/>
    <cellStyle name="Separador de milhares 7 2 3 4" xfId="7025" xr:uid="{C4FE06C5-0489-45C9-845D-D2704ACD51ED}"/>
    <cellStyle name="Separador de milhares 7 2 3 4 2" xfId="13733" xr:uid="{86DDE0DD-1241-4935-82FB-0EF4CC58877B}"/>
    <cellStyle name="Separador de milhares 7 2 3 4 3" xfId="19079" xr:uid="{F99F5B2D-7DA6-42E3-B355-25ED39FEC89C}"/>
    <cellStyle name="Separador de milhares 7 2 3 4 4" xfId="23180" xr:uid="{FFB9D13E-B064-445E-BF29-C74E647C4C69}"/>
    <cellStyle name="Separador de milhares 7 2 3 5" xfId="10430" xr:uid="{10F40739-78F9-4689-B20E-614028451F90}"/>
    <cellStyle name="Separador de milhares 7 2 3 6" xfId="16947" xr:uid="{43BA0413-EE73-4B90-B455-FFE5F337FD3E}"/>
    <cellStyle name="Separador de milhares 7 2 3 7" xfId="21253" xr:uid="{1D4DDBAB-727C-44DC-80F8-9235C65B1C2A}"/>
    <cellStyle name="Separador de milhares 7 2 4" xfId="2544" xr:uid="{41CA2F1D-B1B0-432D-A12C-2E60F1BB8073}"/>
    <cellStyle name="Separador de milhares 7 2 4 2" xfId="2885" xr:uid="{1C3E8859-24EC-479A-9AC8-8B371F910662}"/>
    <cellStyle name="Separador de milhares 7 2 4 2 2" xfId="6135" xr:uid="{0B6D3CAE-67C9-4A27-BBA5-66589F388230}"/>
    <cellStyle name="Separador de milhares 7 2 4 2 2 2" xfId="9443" xr:uid="{DBEE4369-11AF-4823-9254-F3AA417F0A4E}"/>
    <cellStyle name="Separador de milhares 7 2 4 2 2 2 2" xfId="16151" xr:uid="{5E9709E9-044E-425C-94D5-403533C1CF01}"/>
    <cellStyle name="Separador de milhares 7 2 4 2 2 2 3" xfId="20580" xr:uid="{D666B2DB-842A-497F-BF55-778744CCC0E9}"/>
    <cellStyle name="Separador de milhares 7 2 4 2 2 2 4" xfId="24614" xr:uid="{4E4269AE-1F9B-44A2-BBD0-2B1CFE399B99}"/>
    <cellStyle name="Separador de milhares 7 2 4 2 2 3" xfId="12843" xr:uid="{927626FC-AC29-4F1A-8867-7C51A84FD261}"/>
    <cellStyle name="Separador de milhares 7 2 4 2 2 4" xfId="18566" xr:uid="{2EDC5054-6395-4942-8B40-3BC69E799F87}"/>
    <cellStyle name="Separador de milhares 7 2 4 2 2 5" xfId="22686" xr:uid="{BB0CC18B-CE39-434B-AE19-39B6509054AC}"/>
    <cellStyle name="Separador de milhares 7 2 4 2 3" xfId="7282" xr:uid="{17850D89-A70B-4C08-B083-AEF07738B3DC}"/>
    <cellStyle name="Separador de milhares 7 2 4 2 3 2" xfId="13990" xr:uid="{BE082415-6D22-454E-AED9-DD926CB094C5}"/>
    <cellStyle name="Separador de milhares 7 2 4 2 3 3" xfId="19329" xr:uid="{3D1274C0-82C3-4831-A609-3B6D49B08E71}"/>
    <cellStyle name="Separador de milhares 7 2 4 2 3 4" xfId="23429" xr:uid="{6D7A5E40-9895-4C13-9242-FE5D836687AA}"/>
    <cellStyle name="Separador de milhares 7 2 4 2 4" xfId="10700" xr:uid="{D70D6942-F03C-4DE3-81A7-95025019F2CA}"/>
    <cellStyle name="Separador de milhares 7 2 4 2 5" xfId="17198" xr:uid="{3A6848B2-DBF7-42C8-86D6-981A8959FE07}"/>
    <cellStyle name="Separador de milhares 7 2 4 2 6" xfId="21502" xr:uid="{35954FA3-237A-41B4-B7B0-95909B8FD3FF}"/>
    <cellStyle name="Separador de milhares 7 2 4 3" xfId="6134" xr:uid="{C2E738ED-CB6D-4971-BB5B-FB3DCE0EF766}"/>
    <cellStyle name="Separador de milhares 7 2 4 3 2" xfId="9442" xr:uid="{A852DFF3-3F67-46D7-BEB4-5C4323C321C7}"/>
    <cellStyle name="Separador de milhares 7 2 4 3 2 2" xfId="16150" xr:uid="{657BB933-2552-4781-A4A8-695B1BE3B51E}"/>
    <cellStyle name="Separador de milhares 7 2 4 3 2 3" xfId="20579" xr:uid="{646F7CA9-79DB-4965-9F46-B2DF674A3FCE}"/>
    <cellStyle name="Separador de milhares 7 2 4 3 2 4" xfId="24613" xr:uid="{3E1CBA6D-D613-4ECF-A467-F45004BFC611}"/>
    <cellStyle name="Separador de milhares 7 2 4 3 3" xfId="12842" xr:uid="{E5821B74-FD5C-4A5C-823E-2AABB1605927}"/>
    <cellStyle name="Separador de milhares 7 2 4 3 4" xfId="18565" xr:uid="{280065D0-7D80-43BE-A489-F06197BF66FE}"/>
    <cellStyle name="Separador de milhares 7 2 4 3 5" xfId="22685" xr:uid="{6E88350E-FDD7-4B3F-983F-B34D96A4D871}"/>
    <cellStyle name="Separador de milhares 7 2 4 4" xfId="7026" xr:uid="{3DEBD40F-9F7D-4604-806C-D263EDC299DD}"/>
    <cellStyle name="Separador de milhares 7 2 4 4 2" xfId="13734" xr:uid="{FEFA2AA4-EAD5-45AF-98DC-7C9DB9E8EE72}"/>
    <cellStyle name="Separador de milhares 7 2 4 4 3" xfId="19080" xr:uid="{A759F42F-1181-44C2-8811-D35CC602D330}"/>
    <cellStyle name="Separador de milhares 7 2 4 4 4" xfId="23181" xr:uid="{4F9D4F43-B932-454D-B75C-11898BF96965}"/>
    <cellStyle name="Separador de milhares 7 2 4 5" xfId="10431" xr:uid="{9B5920BC-8D13-41A6-80A6-A0020EA9CF9A}"/>
    <cellStyle name="Separador de milhares 7 2 4 6" xfId="16948" xr:uid="{695784DD-6B05-468B-BA87-2995AB323E92}"/>
    <cellStyle name="Separador de milhares 7 2 4 7" xfId="21254" xr:uid="{5EFC75BA-9EED-4F0B-9995-43F520728447}"/>
    <cellStyle name="Separador de milhares 7 2 5" xfId="2545" xr:uid="{37E2B78E-4377-44F1-AABA-65AD0CA9B930}"/>
    <cellStyle name="Separador de milhares 7 2 5 2" xfId="2935" xr:uid="{075F681A-5611-49C3-BFDC-FEAC8968C19A}"/>
    <cellStyle name="Separador de milhares 7 2 5 2 2" xfId="6137" xr:uid="{F7EA969B-63DE-4338-B3C0-44D6A52A0B22}"/>
    <cellStyle name="Separador de milhares 7 2 5 2 2 2" xfId="9445" xr:uid="{88FE4AC3-39A9-4597-BBFB-66D5D8EFCC2F}"/>
    <cellStyle name="Separador de milhares 7 2 5 2 2 2 2" xfId="16153" xr:uid="{3F7DAF94-F536-426F-B2B2-581B15735A1F}"/>
    <cellStyle name="Separador de milhares 7 2 5 2 2 2 3" xfId="20582" xr:uid="{7EA07E0A-B24B-495E-AAC2-DEE67ABAACB9}"/>
    <cellStyle name="Separador de milhares 7 2 5 2 2 2 4" xfId="24616" xr:uid="{7FE9361D-5B4C-4AE8-B6E2-74474089F15C}"/>
    <cellStyle name="Separador de milhares 7 2 5 2 2 3" xfId="12845" xr:uid="{9648269C-6386-4732-B80B-85D3307AA8AC}"/>
    <cellStyle name="Separador de milhares 7 2 5 2 2 4" xfId="18568" xr:uid="{800FD7CB-1B39-44A6-8BB0-C744A5C0BA2B}"/>
    <cellStyle name="Separador de milhares 7 2 5 2 2 5" xfId="22688" xr:uid="{B7CCACD1-2BF0-41A8-9202-A09FF49CC9E3}"/>
    <cellStyle name="Separador de milhares 7 2 5 2 3" xfId="7332" xr:uid="{B5AAA7F3-A510-474A-A04D-2F293AD33A68}"/>
    <cellStyle name="Separador de milhares 7 2 5 2 3 2" xfId="14040" xr:uid="{A87A57D9-A630-48DC-98A1-1B48D2115282}"/>
    <cellStyle name="Separador de milhares 7 2 5 2 3 3" xfId="19379" xr:uid="{3FACD0C9-A837-4B2E-9D7E-A61431645553}"/>
    <cellStyle name="Separador de milhares 7 2 5 2 3 4" xfId="23479" xr:uid="{DD05D767-4B13-4C2D-99DB-6813D5BF91E5}"/>
    <cellStyle name="Separador de milhares 7 2 5 2 4" xfId="10750" xr:uid="{C3D11B34-CE23-4539-9644-4171E128E63A}"/>
    <cellStyle name="Separador de milhares 7 2 5 2 5" xfId="17248" xr:uid="{75E9A194-BD48-4900-99FA-FC5C9BA334DD}"/>
    <cellStyle name="Separador de milhares 7 2 5 2 6" xfId="21552" xr:uid="{6D9D2D29-25BB-4EB7-8F54-41AD467D8880}"/>
    <cellStyle name="Separador de milhares 7 2 5 3" xfId="6136" xr:uid="{1417B872-B85F-4D69-AD42-1E5A2E466499}"/>
    <cellStyle name="Separador de milhares 7 2 5 3 2" xfId="9444" xr:uid="{CC9056D1-DC92-4E17-B140-3D39734FF84C}"/>
    <cellStyle name="Separador de milhares 7 2 5 3 2 2" xfId="16152" xr:uid="{73E4EAAE-E266-4E4E-B1A3-930B8A21A500}"/>
    <cellStyle name="Separador de milhares 7 2 5 3 2 3" xfId="20581" xr:uid="{8B6D604D-71EF-4150-8EF1-3D26B492E687}"/>
    <cellStyle name="Separador de milhares 7 2 5 3 2 4" xfId="24615" xr:uid="{230F7D5B-029D-4D63-84A1-14C44F446CE2}"/>
    <cellStyle name="Separador de milhares 7 2 5 3 3" xfId="12844" xr:uid="{51087849-CCDB-4E6A-A92D-87FD24163FF1}"/>
    <cellStyle name="Separador de milhares 7 2 5 3 4" xfId="18567" xr:uid="{0AD81666-4676-4B92-A38A-236320FB4F1D}"/>
    <cellStyle name="Separador de milhares 7 2 5 3 5" xfId="22687" xr:uid="{C2A49883-4527-432C-8A06-EC3ED623C366}"/>
    <cellStyle name="Separador de milhares 7 2 5 4" xfId="7027" xr:uid="{CA1AAF3D-AE64-4CD7-9EFF-6B309520A090}"/>
    <cellStyle name="Separador de milhares 7 2 5 4 2" xfId="13735" xr:uid="{38C5F4C4-754F-49BE-872C-919F3FE40993}"/>
    <cellStyle name="Separador de milhares 7 2 5 4 3" xfId="19081" xr:uid="{EA392A56-E8C3-45FF-8279-594F1C1E2999}"/>
    <cellStyle name="Separador de milhares 7 2 5 4 4" xfId="23182" xr:uid="{A7B1B12C-89F4-4569-BDAA-30E579042366}"/>
    <cellStyle name="Separador de milhares 7 2 5 5" xfId="10432" xr:uid="{B548752A-19B0-4EC8-9D90-2BBD8D7A0746}"/>
    <cellStyle name="Separador de milhares 7 2 5 6" xfId="16949" xr:uid="{B01FFE0C-18CC-4FB2-96A4-05AE01005FF0}"/>
    <cellStyle name="Separador de milhares 7 2 5 7" xfId="21255" xr:uid="{8ABC2FE4-6673-430B-8840-A554CD1B8A79}"/>
    <cellStyle name="Separador de milhares 7 2 6" xfId="2546" xr:uid="{55CE8227-6448-45F3-BED7-92BE7B9D68C7}"/>
    <cellStyle name="Separador de milhares 7 2 6 2" xfId="3013" xr:uid="{DE091F6C-256D-4760-BF93-AE8651751EAD}"/>
    <cellStyle name="Separador de milhares 7 2 6 2 2" xfId="6139" xr:uid="{82E95651-D133-46C7-B262-03567C9BFA0B}"/>
    <cellStyle name="Separador de milhares 7 2 6 2 2 2" xfId="9447" xr:uid="{FC30CE9F-A8FD-4138-B0FA-80F22E776FD9}"/>
    <cellStyle name="Separador de milhares 7 2 6 2 2 2 2" xfId="16155" xr:uid="{CF21B16F-5B3D-4B6F-9361-AB5CB6F6B303}"/>
    <cellStyle name="Separador de milhares 7 2 6 2 2 2 3" xfId="20584" xr:uid="{9CDCDF99-CA11-4BD5-8BD9-9E5F3C875582}"/>
    <cellStyle name="Separador de milhares 7 2 6 2 2 2 4" xfId="24618" xr:uid="{BA659C84-5E88-4A59-8BC8-0EB12212B2E5}"/>
    <cellStyle name="Separador de milhares 7 2 6 2 2 3" xfId="12847" xr:uid="{537866DF-DD1C-490B-8590-491F2C45D17F}"/>
    <cellStyle name="Separador de milhares 7 2 6 2 2 4" xfId="18570" xr:uid="{610695E8-3413-47E4-B065-A098A11EA45F}"/>
    <cellStyle name="Separador de milhares 7 2 6 2 2 5" xfId="22690" xr:uid="{0C329091-8925-4D78-8B09-D1C51A815B53}"/>
    <cellStyle name="Separador de milhares 7 2 6 2 3" xfId="7410" xr:uid="{D0470231-D1E0-4FC8-B44D-22BDB1AE4568}"/>
    <cellStyle name="Separador de milhares 7 2 6 2 3 2" xfId="14118" xr:uid="{7256B3A8-628A-4419-9F40-0AA9A16A044F}"/>
    <cellStyle name="Separador de milhares 7 2 6 2 3 3" xfId="19456" xr:uid="{525BF63C-8EBA-44A1-825C-FA6D74D29902}"/>
    <cellStyle name="Separador de milhares 7 2 6 2 3 4" xfId="23556" xr:uid="{A6192CEC-B3FD-4DCC-937F-618591E035D9}"/>
    <cellStyle name="Separador de milhares 7 2 6 2 4" xfId="10827" xr:uid="{E9AF8537-2FE7-48FD-9605-583AD5FD750F}"/>
    <cellStyle name="Separador de milhares 7 2 6 2 5" xfId="17325" xr:uid="{4DF81AF1-906E-468E-8160-FFCA91084F44}"/>
    <cellStyle name="Separador de milhares 7 2 6 2 6" xfId="21629" xr:uid="{BCC60485-7B7A-48C9-B334-2B6B41A14BF5}"/>
    <cellStyle name="Separador de milhares 7 2 6 3" xfId="6138" xr:uid="{9D1DAD89-FFB5-42CD-BE60-F585951A2A32}"/>
    <cellStyle name="Separador de milhares 7 2 6 3 2" xfId="9446" xr:uid="{04F6F1DE-6AEF-484A-B3A8-A7A6E2B79A7F}"/>
    <cellStyle name="Separador de milhares 7 2 6 3 2 2" xfId="16154" xr:uid="{56052C02-EAB3-483D-B1A0-DB7592C666C2}"/>
    <cellStyle name="Separador de milhares 7 2 6 3 2 3" xfId="20583" xr:uid="{4B7B9208-328D-45DF-A743-AAF55BA63CF8}"/>
    <cellStyle name="Separador de milhares 7 2 6 3 2 4" xfId="24617" xr:uid="{8494BC9D-B265-4D61-B67B-5740CAC62C46}"/>
    <cellStyle name="Separador de milhares 7 2 6 3 3" xfId="12846" xr:uid="{B04E2D6D-3DE1-4F58-BCDA-26689BB421D7}"/>
    <cellStyle name="Separador de milhares 7 2 6 3 4" xfId="18569" xr:uid="{A477DAE1-C471-4DB8-935E-E30AB3AB718D}"/>
    <cellStyle name="Separador de milhares 7 2 6 3 5" xfId="22689" xr:uid="{22E17EFE-7568-4010-B613-1AFE76A240DE}"/>
    <cellStyle name="Separador de milhares 7 2 6 4" xfId="7028" xr:uid="{B0D0A52F-9762-4FBB-A922-0575A0E4C5E9}"/>
    <cellStyle name="Separador de milhares 7 2 6 4 2" xfId="13736" xr:uid="{1D6C33C9-0327-4F45-9BCE-687B975FD0C5}"/>
    <cellStyle name="Separador de milhares 7 2 6 4 3" xfId="19082" xr:uid="{074CE8FC-105A-440F-9A9E-DC9B26D551C4}"/>
    <cellStyle name="Separador de milhares 7 2 6 4 4" xfId="23183" xr:uid="{3E743EB0-0DBF-42AB-A0A0-73427C1ED4C0}"/>
    <cellStyle name="Separador de milhares 7 2 6 5" xfId="10433" xr:uid="{593F0F66-949A-4E43-A269-346C0FE6E021}"/>
    <cellStyle name="Separador de milhares 7 2 6 6" xfId="16950" xr:uid="{FDE37911-D329-43D2-842F-77CE5A7C5F40}"/>
    <cellStyle name="Separador de milhares 7 2 6 7" xfId="21256" xr:uid="{8C85697A-6DBC-4F86-AD8C-C141539ACB4E}"/>
    <cellStyle name="Separador de milhares 7 2 7" xfId="2702" xr:uid="{5031320D-51AD-4B82-AD4E-6AEB52DA45BD}"/>
    <cellStyle name="Separador de milhares 7 2 7 2" xfId="6140" xr:uid="{B5747ECE-FAC1-436F-ADA5-864B905057EC}"/>
    <cellStyle name="Separador de milhares 7 2 7 2 2" xfId="9448" xr:uid="{ED3C6957-A6E5-41BB-9652-8808603D7900}"/>
    <cellStyle name="Separador de milhares 7 2 7 2 2 2" xfId="16156" xr:uid="{F578436C-5E69-4BD4-8CF0-59CCB6271ACF}"/>
    <cellStyle name="Separador de milhares 7 2 7 2 2 3" xfId="20585" xr:uid="{BF1C1811-FA1B-4453-94DC-68DF70EBC8BA}"/>
    <cellStyle name="Separador de milhares 7 2 7 2 2 4" xfId="24619" xr:uid="{AEEE4AFB-250E-4610-B143-8B96CF326381}"/>
    <cellStyle name="Separador de milhares 7 2 7 2 3" xfId="12848" xr:uid="{F07D515F-9340-4FC3-8E02-EA43D8D18CD1}"/>
    <cellStyle name="Separador de milhares 7 2 7 2 4" xfId="18571" xr:uid="{4DFE2016-09A7-4708-825F-0ECE80202764}"/>
    <cellStyle name="Separador de milhares 7 2 7 2 5" xfId="22691" xr:uid="{D61A7BC4-3BBA-4CB6-8507-DF40CBCC6319}"/>
    <cellStyle name="Separador de milhares 7 2 7 3" xfId="7102" xr:uid="{238598AA-8D5E-4B46-A5E7-C6B73753FEB9}"/>
    <cellStyle name="Separador de milhares 7 2 7 3 2" xfId="13810" xr:uid="{37EA22B2-E247-495A-936A-3EF9173A1BE5}"/>
    <cellStyle name="Separador de milhares 7 2 7 3 3" xfId="19149" xr:uid="{43375CAD-2609-4245-AF8E-AF9BD985407B}"/>
    <cellStyle name="Separador de milhares 7 2 7 3 4" xfId="23249" xr:uid="{51358366-81CF-480D-9FEA-36D72B6EB36C}"/>
    <cellStyle name="Separador de milhares 7 2 7 4" xfId="10519" xr:uid="{E543F09C-3DEF-498E-A4FD-A5CDF0843A1C}"/>
    <cellStyle name="Separador de milhares 7 2 7 5" xfId="17018" xr:uid="{677950C7-3965-493A-A790-48C564A6074C}"/>
    <cellStyle name="Separador de milhares 7 2 7 6" xfId="21322" xr:uid="{CDE2B165-59D9-49C2-BE71-756685926887}"/>
    <cellStyle name="Separador de milhares 7 2 8" xfId="6125" xr:uid="{3DF7DB05-C0D7-4211-8617-4FE698C052FD}"/>
    <cellStyle name="Separador de milhares 7 2 8 2" xfId="9436" xr:uid="{8C868479-FE4F-42A0-897E-D2CE47FEC444}"/>
    <cellStyle name="Separador de milhares 7 2 8 2 2" xfId="16144" xr:uid="{D0457281-6A9B-466E-BFB5-B71397AEA1C4}"/>
    <cellStyle name="Separador de milhares 7 2 8 2 3" xfId="20573" xr:uid="{AC1C8942-3C47-4C6E-BF4C-8B5112E21173}"/>
    <cellStyle name="Separador de milhares 7 2 8 2 4" xfId="24607" xr:uid="{7B4239CB-B765-4FD6-B13B-E0CF16EA8191}"/>
    <cellStyle name="Separador de milhares 7 2 8 3" xfId="12833" xr:uid="{E97491C5-9371-49AD-9F1B-FD52F15ADA75}"/>
    <cellStyle name="Separador de milhares 7 2 8 4" xfId="18559" xr:uid="{BFC2FEE2-F112-4E2A-89DC-8997814243E0}"/>
    <cellStyle name="Separador de milhares 7 2 8 5" xfId="22679" xr:uid="{C0F9614E-0F27-4B37-BB1C-438DE89D5DCF}"/>
    <cellStyle name="Separador de milhares 7 2 9" xfId="6309" xr:uid="{ED2A47CD-F9F0-483B-9874-D91A0B5F5CA3}"/>
    <cellStyle name="Separador de milhares 7 2 9 2" xfId="13017" xr:uid="{FDFC3CCF-2315-4B53-8DBF-9D4B8764C4FD}"/>
    <cellStyle name="Separador de milhares 7 2 9 3" xfId="18650" xr:uid="{9DD93508-EB37-4B1A-A5C4-1E1F171E7E6B}"/>
    <cellStyle name="Separador de milhares 7 2 9 4" xfId="22770" xr:uid="{C0472BF6-A5CD-409C-B609-30E17EEDA3D1}"/>
    <cellStyle name="Separador de milhares 7 3" xfId="266" xr:uid="{B7999E7F-A018-4854-B8D3-AE3F60FE5117}"/>
    <cellStyle name="Separador de milhares 7 3 2" xfId="2547" xr:uid="{C62ACF75-0198-4BEA-B5E2-75102E92150A}"/>
    <cellStyle name="Separador de milhares 7 3 2 2" xfId="2827" xr:uid="{E338DF73-38D2-41B6-9387-BB251796E7B0}"/>
    <cellStyle name="Separador de milhares 7 3 2 2 2" xfId="6143" xr:uid="{8721FDBD-9227-4536-932B-64C98A466412}"/>
    <cellStyle name="Separador de milhares 7 3 2 2 2 2" xfId="9451" xr:uid="{2404331A-5CB6-4E67-8FAC-919D064A002E}"/>
    <cellStyle name="Separador de milhares 7 3 2 2 2 2 2" xfId="16159" xr:uid="{1D82264C-0FD6-42B3-B78D-A9078A4CEC54}"/>
    <cellStyle name="Separador de milhares 7 3 2 2 2 2 3" xfId="20588" xr:uid="{46FE9ECB-380A-47BA-9619-B09298D04B09}"/>
    <cellStyle name="Separador de milhares 7 3 2 2 2 2 4" xfId="24622" xr:uid="{77188950-8A64-4A9F-9AAA-CA4512E7B675}"/>
    <cellStyle name="Separador de milhares 7 3 2 2 2 3" xfId="12851" xr:uid="{17B61E6C-A737-4AE8-A579-EA04BC9A9A3B}"/>
    <cellStyle name="Separador de milhares 7 3 2 2 2 4" xfId="18574" xr:uid="{39D704FA-4CBC-4B5F-9247-0CD425D4CD96}"/>
    <cellStyle name="Separador de milhares 7 3 2 2 2 5" xfId="22694" xr:uid="{1C6AD4F2-CFB9-44E8-9A80-08424AF56C85}"/>
    <cellStyle name="Separador de milhares 7 3 2 2 3" xfId="7225" xr:uid="{02D94DA9-4F3E-49F7-9995-B9032C29451D}"/>
    <cellStyle name="Separador de milhares 7 3 2 2 3 2" xfId="13933" xr:uid="{9A373ADC-F009-4DC3-9C6B-FA28B8EBB4CA}"/>
    <cellStyle name="Separador de milhares 7 3 2 2 3 3" xfId="19272" xr:uid="{A20EE319-F21A-49E9-A477-B485963CAABE}"/>
    <cellStyle name="Separador de milhares 7 3 2 2 3 4" xfId="23372" xr:uid="{0A067221-C721-4571-BA8B-9CFD6C101B18}"/>
    <cellStyle name="Separador de milhares 7 3 2 2 4" xfId="10643" xr:uid="{E1C3467B-A088-4006-B14D-F7749ED57F72}"/>
    <cellStyle name="Separador de milhares 7 3 2 2 5" xfId="17141" xr:uid="{69D8AC76-179F-412E-B839-268C8068A10E}"/>
    <cellStyle name="Separador de milhares 7 3 2 2 6" xfId="21445" xr:uid="{31265631-22EA-4A20-9687-B1CFEE6B8E7F}"/>
    <cellStyle name="Separador de milhares 7 3 2 3" xfId="6142" xr:uid="{2B75EC84-0145-40E7-A6C3-921146CB4200}"/>
    <cellStyle name="Separador de milhares 7 3 2 3 2" xfId="9450" xr:uid="{29F4FB53-4244-4283-9A57-EE7B68D3589B}"/>
    <cellStyle name="Separador de milhares 7 3 2 3 2 2" xfId="16158" xr:uid="{387E06B6-5CE7-44EB-8C23-E06A9211968D}"/>
    <cellStyle name="Separador de milhares 7 3 2 3 2 3" xfId="20587" xr:uid="{B9DF9BE6-9BE3-45BD-9147-D2FF30FB80BA}"/>
    <cellStyle name="Separador de milhares 7 3 2 3 2 4" xfId="24621" xr:uid="{8F71671D-B417-45B8-BE02-1B91E08F9591}"/>
    <cellStyle name="Separador de milhares 7 3 2 3 3" xfId="12850" xr:uid="{DE50CCF4-744E-4986-A5FA-E5DE48B6B95E}"/>
    <cellStyle name="Separador de milhares 7 3 2 3 4" xfId="18573" xr:uid="{2F644FFD-725B-47CF-8B37-B50F92C1608F}"/>
    <cellStyle name="Separador de milhares 7 3 2 3 5" xfId="22693" xr:uid="{7BCED08C-01CB-4B22-B5E7-7936AB51D466}"/>
    <cellStyle name="Separador de milhares 7 3 2 4" xfId="7029" xr:uid="{0ADF0C89-90E8-4952-AB7A-C3E333961E42}"/>
    <cellStyle name="Separador de milhares 7 3 2 4 2" xfId="13737" xr:uid="{1977B38D-0FF1-4DDA-B07F-940FDDDF7A16}"/>
    <cellStyle name="Separador de milhares 7 3 2 4 3" xfId="19083" xr:uid="{A002A779-B999-43D6-9C03-CF7BAC4E679C}"/>
    <cellStyle name="Separador de milhares 7 3 2 4 4" xfId="23184" xr:uid="{8F9BA224-3B10-4132-947E-50789DBD3469}"/>
    <cellStyle name="Separador de milhares 7 3 2 5" xfId="10434" xr:uid="{FE2A0DB2-7FF6-4276-87F3-3D6127F4CF2C}"/>
    <cellStyle name="Separador de milhares 7 3 2 6" xfId="16951" xr:uid="{338363BF-D3D1-4D6B-BAD7-30D4B51AEB1C}"/>
    <cellStyle name="Separador de milhares 7 3 2 7" xfId="21257" xr:uid="{C6C13D8D-2076-4E2D-B5EF-D933FD4BDFB4}"/>
    <cellStyle name="Separador de milhares 7 3 3" xfId="2548" xr:uid="{CD226C1A-192C-4AF2-A6A1-42E35F8FF4A2}"/>
    <cellStyle name="Separador de milhares 7 3 3 2" xfId="3020" xr:uid="{05D8F7B8-B915-4878-8AF0-247FE18197C0}"/>
    <cellStyle name="Separador de milhares 7 3 3 2 2" xfId="6145" xr:uid="{4E73CBC0-B34C-423E-8D67-6F312DD2A0BE}"/>
    <cellStyle name="Separador de milhares 7 3 3 2 2 2" xfId="9453" xr:uid="{9CFC4202-E40D-4EBC-834E-92DAC78EFFC1}"/>
    <cellStyle name="Separador de milhares 7 3 3 2 2 2 2" xfId="16161" xr:uid="{4F89741F-2933-4676-B698-94BA1C8639AF}"/>
    <cellStyle name="Separador de milhares 7 3 3 2 2 2 3" xfId="20590" xr:uid="{30D60884-F130-4F31-A6D0-50F73479C17A}"/>
    <cellStyle name="Separador de milhares 7 3 3 2 2 2 4" xfId="24624" xr:uid="{A9F406DF-C042-44C8-83C1-F13031D2C322}"/>
    <cellStyle name="Separador de milhares 7 3 3 2 2 3" xfId="12853" xr:uid="{FD902C40-F334-41CA-9367-84B82CFC01DF}"/>
    <cellStyle name="Separador de milhares 7 3 3 2 2 4" xfId="18576" xr:uid="{6724A2E7-F262-4246-9C38-71AF121B5DBF}"/>
    <cellStyle name="Separador de milhares 7 3 3 2 2 5" xfId="22696" xr:uid="{0B2FC6F1-F0AA-4AB3-AD46-DF3D1400B537}"/>
    <cellStyle name="Separador de milhares 7 3 3 2 3" xfId="7417" xr:uid="{110A932C-28DE-4812-85F6-6E1C9D7BE180}"/>
    <cellStyle name="Separador de milhares 7 3 3 2 3 2" xfId="14125" xr:uid="{68B86C61-2592-4999-952B-24BD6EBA5DF8}"/>
    <cellStyle name="Separador de milhares 7 3 3 2 3 3" xfId="19463" xr:uid="{B1EE83D4-DFF3-481B-8AFA-2CC7307C73C4}"/>
    <cellStyle name="Separador de milhares 7 3 3 2 3 4" xfId="23563" xr:uid="{4AB20888-4B67-4BD9-88F5-0875CC756072}"/>
    <cellStyle name="Separador de milhares 7 3 3 2 4" xfId="10834" xr:uid="{C408A304-A7F2-451D-A131-C155CE2FBF2E}"/>
    <cellStyle name="Separador de milhares 7 3 3 2 5" xfId="17332" xr:uid="{F19710D3-50C6-495B-AF39-D05D3A2DB00C}"/>
    <cellStyle name="Separador de milhares 7 3 3 2 6" xfId="21636" xr:uid="{99EF547D-E660-4FFD-9ED4-97A43A6F6F13}"/>
    <cellStyle name="Separador de milhares 7 3 3 3" xfId="6144" xr:uid="{758CD7D5-9671-40A9-AEDC-DFEB682017A4}"/>
    <cellStyle name="Separador de milhares 7 3 3 3 2" xfId="9452" xr:uid="{7D4F7F04-D37D-4069-B8B9-6065F364A691}"/>
    <cellStyle name="Separador de milhares 7 3 3 3 2 2" xfId="16160" xr:uid="{D7D543D3-3BF3-473B-9C9F-126F62B709ED}"/>
    <cellStyle name="Separador de milhares 7 3 3 3 2 3" xfId="20589" xr:uid="{11D3F4AC-BFA7-4D4A-95BD-AAA6B9B2B0D9}"/>
    <cellStyle name="Separador de milhares 7 3 3 3 2 4" xfId="24623" xr:uid="{59EA5ABD-C55B-4871-85CD-95FA9201C9AF}"/>
    <cellStyle name="Separador de milhares 7 3 3 3 3" xfId="12852" xr:uid="{950787FA-D056-4CC8-9070-6FE56A5FD7DD}"/>
    <cellStyle name="Separador de milhares 7 3 3 3 4" xfId="18575" xr:uid="{188DB88F-2BC0-4455-A798-4AB934D58A0A}"/>
    <cellStyle name="Separador de milhares 7 3 3 3 5" xfId="22695" xr:uid="{33C37E28-E906-4975-AF00-08F3CD527D6C}"/>
    <cellStyle name="Separador de milhares 7 3 3 4" xfId="7030" xr:uid="{710F4002-DC4C-4D47-BB42-A3EADD881E8F}"/>
    <cellStyle name="Separador de milhares 7 3 3 4 2" xfId="13738" xr:uid="{CF31AB2B-6332-42AD-BB7B-5AEF4B1D3BF0}"/>
    <cellStyle name="Separador de milhares 7 3 3 4 3" xfId="19084" xr:uid="{02C7601A-07D6-4189-B9DA-D93F7E9BC032}"/>
    <cellStyle name="Separador de milhares 7 3 3 4 4" xfId="23185" xr:uid="{BBF83A9B-7F3F-4E73-8B34-CA4D7FE1AFF9}"/>
    <cellStyle name="Separador de milhares 7 3 3 5" xfId="10435" xr:uid="{63B28D28-5898-400E-9219-CCC72D0DEC86}"/>
    <cellStyle name="Separador de milhares 7 3 3 6" xfId="16952" xr:uid="{DD879749-7D98-4BFD-9854-BB7D67AAC060}"/>
    <cellStyle name="Separador de milhares 7 3 3 7" xfId="21258" xr:uid="{4358DE0C-E694-46A3-87E2-DDBB447590FF}"/>
    <cellStyle name="Separador de milhares 7 3 4" xfId="2710" xr:uid="{8B977C2D-A853-451F-A85C-C4F81CF50623}"/>
    <cellStyle name="Separador de milhares 7 3 4 2" xfId="6146" xr:uid="{B623CE74-D7FF-4B3B-BBCA-BFA44ED8B977}"/>
    <cellStyle name="Separador de milhares 7 3 4 2 2" xfId="9454" xr:uid="{DC4DD35A-2C26-43BC-A732-FA6905338CC8}"/>
    <cellStyle name="Separador de milhares 7 3 4 2 2 2" xfId="16162" xr:uid="{4D9FE80C-5E58-4F4E-9BF4-C94EFFE19FDF}"/>
    <cellStyle name="Separador de milhares 7 3 4 2 2 3" xfId="20591" xr:uid="{683646E8-EA07-4C01-8E27-1F5248D81CAC}"/>
    <cellStyle name="Separador de milhares 7 3 4 2 2 4" xfId="24625" xr:uid="{688CA2B5-256B-4A14-BB46-B51981918CDE}"/>
    <cellStyle name="Separador de milhares 7 3 4 2 3" xfId="12854" xr:uid="{72FDEFBB-AF3D-4380-83A0-C482F9171A06}"/>
    <cellStyle name="Separador de milhares 7 3 4 2 4" xfId="18577" xr:uid="{BEAEC5BC-5947-461E-8050-9342DE1D2F06}"/>
    <cellStyle name="Separador de milhares 7 3 4 2 5" xfId="22697" xr:uid="{F1A25982-17FC-4BFF-A813-B335D98B8700}"/>
    <cellStyle name="Separador de milhares 7 3 4 3" xfId="7109" xr:uid="{D183D563-B75B-44D1-B16A-14B7D2B86934}"/>
    <cellStyle name="Separador de milhares 7 3 4 3 2" xfId="13817" xr:uid="{4BF8FE3A-C8E8-446A-9DB0-5B416FB597ED}"/>
    <cellStyle name="Separador de milhares 7 3 4 3 3" xfId="19156" xr:uid="{AD273649-6581-4732-B17D-D56364537B28}"/>
    <cellStyle name="Separador de milhares 7 3 4 3 4" xfId="23256" xr:uid="{BD04477D-BEDC-47B4-9476-5795A17BC370}"/>
    <cellStyle name="Separador de milhares 7 3 4 4" xfId="10527" xr:uid="{B1CED9A4-8716-4151-B566-9C37D69F6A9D}"/>
    <cellStyle name="Separador de milhares 7 3 4 5" xfId="17025" xr:uid="{262DABA0-F234-41E9-949E-6F7F0CF0430E}"/>
    <cellStyle name="Separador de milhares 7 3 4 6" xfId="21329" xr:uid="{C877A8EF-EA1E-49CF-9847-0EA312062146}"/>
    <cellStyle name="Separador de milhares 7 3 5" xfId="6141" xr:uid="{07726571-3C57-406F-A061-35FE828EE558}"/>
    <cellStyle name="Separador de milhares 7 3 5 2" xfId="9449" xr:uid="{A53D763B-B977-497D-B373-84D06711C997}"/>
    <cellStyle name="Separador de milhares 7 3 5 2 2" xfId="16157" xr:uid="{5CF3463D-7CA3-4083-88E6-C283B24294E5}"/>
    <cellStyle name="Separador de milhares 7 3 5 2 3" xfId="20586" xr:uid="{7C53E1F5-E81C-4DD7-88C8-799BEB2F3A15}"/>
    <cellStyle name="Separador de milhares 7 3 5 2 4" xfId="24620" xr:uid="{8A70F2D3-8D0A-49E3-BA4A-66F166BA2134}"/>
    <cellStyle name="Separador de milhares 7 3 5 3" xfId="12849" xr:uid="{1F779798-2FA0-4FE1-AE69-9182E0B374EE}"/>
    <cellStyle name="Separador de milhares 7 3 5 4" xfId="18572" xr:uid="{35F822C8-4A20-44E1-A27D-2E2D58776A88}"/>
    <cellStyle name="Separador de milhares 7 3 5 5" xfId="22692" xr:uid="{5D7324F1-2530-42B3-98B7-D7423E1AB259}"/>
    <cellStyle name="Separador de milhares 7 3 6" xfId="6387" xr:uid="{200F08E9-26B2-4D76-89C9-0833F425F731}"/>
    <cellStyle name="Separador de milhares 7 3 6 2" xfId="13095" xr:uid="{7FA6B869-3CD3-4A21-8DD9-B293C92273F6}"/>
    <cellStyle name="Separador de milhares 7 3 6 3" xfId="18722" xr:uid="{FB8D6F2E-ACB9-4493-95DE-2BC0C73BB8BE}"/>
    <cellStyle name="Separador de milhares 7 3 6 4" xfId="22842" xr:uid="{966B8D53-48E4-4549-9C89-28B5ACFBA8C5}"/>
    <cellStyle name="Separador de milhares 7 3 7" xfId="9625" xr:uid="{6F104169-E0F3-4F94-AB1C-68546DDEE6AB}"/>
    <cellStyle name="Separador de milhares 7 3 8" xfId="16318" xr:uid="{6AFD9F09-B947-4F61-B275-18AF73154B59}"/>
    <cellStyle name="Separador de milhares 7 3 9" xfId="20915" xr:uid="{C660464F-B15C-4F2C-861E-E42B1BD92917}"/>
    <cellStyle name="Separador de milhares 7 4" xfId="1899" xr:uid="{1640CA67-1FE3-4D36-AE8A-3E17F1093B52}"/>
    <cellStyle name="Separador de milhares 7 4 2" xfId="2549" xr:uid="{B2274650-D1B7-4793-86FA-76F0CAD2F11D}"/>
    <cellStyle name="Separador de milhares 7 4 2 2" xfId="4844" xr:uid="{BB594FE5-A04C-4734-B35D-6A3F68C62835}"/>
    <cellStyle name="Separador de milhares 7 4 2 2 2" xfId="8459" xr:uid="{B065B578-CEF8-42E5-8B91-ACA902119701}"/>
    <cellStyle name="Separador de milhares 7 4 2 2 2 2" xfId="15167" xr:uid="{4C810CC3-CA38-4968-A252-EA3B244DFD9D}"/>
    <cellStyle name="Separador de milhares 7 4 2 3" xfId="3931" xr:uid="{59D4554A-0351-47D1-9325-9D0FC2DE7C6A}"/>
    <cellStyle name="Separador de milhares 7 4 2 3 2" xfId="7977" xr:uid="{2472184D-CEF6-4A6D-AF6E-7FF0B6AC1062}"/>
    <cellStyle name="Separador de milhares 7 4 2 3 2 2" xfId="14685" xr:uid="{DE3317F4-C3EF-464D-855A-D403AA1D83C1}"/>
    <cellStyle name="Separador de milhares 7 4 2 4" xfId="7031" xr:uid="{F2258147-5AA3-4E2E-8A5B-AA38F766E03A}"/>
    <cellStyle name="Separador de milhares 7 4 2 4 2" xfId="13739" xr:uid="{269F18E9-B578-47B8-ADA8-508EA1F59EA9}"/>
    <cellStyle name="Separador de milhares 7 4 3" xfId="2828" xr:uid="{FB1A34D6-AD9C-4E01-B4A7-B60E3C722673}"/>
    <cellStyle name="Separador de milhares 7 4 3 2" xfId="6151" xr:uid="{043DC673-B8C1-4E79-A9D5-92CCAF615EE6}"/>
    <cellStyle name="Separador de milhares 7 4 3 2 2" xfId="9455" xr:uid="{F8C7430E-D4EA-4A62-8B6F-3C814517D1A8}"/>
    <cellStyle name="Separador de milhares 7 4 3 2 2 2" xfId="16163" xr:uid="{F946B9C0-A571-482D-A489-91C80EBB230D}"/>
    <cellStyle name="Separador de milhares 7 4 3 2 2 3" xfId="20592" xr:uid="{4A1FFFDB-F308-4156-BA72-F788ECD17CC5}"/>
    <cellStyle name="Separador de milhares 7 4 3 2 2 4" xfId="24626" xr:uid="{FEE30A65-8780-4685-A865-3965651E3FAF}"/>
    <cellStyle name="Separador de milhares 7 4 3 2 3" xfId="12859" xr:uid="{47618315-F84E-436A-8CCB-6C811F9E8B3C}"/>
    <cellStyle name="Separador de milhares 7 4 3 2 4" xfId="18578" xr:uid="{1925A85E-F030-4FC4-89B9-127FE14D6E3C}"/>
    <cellStyle name="Separador de milhares 7 4 3 2 5" xfId="22698" xr:uid="{67B420BD-99EB-4580-AB25-F03420886FA4}"/>
    <cellStyle name="Separador de milhares 7 4 3 3" xfId="7226" xr:uid="{981CB0D9-3544-4A89-9B44-F42458C601BE}"/>
    <cellStyle name="Separador de milhares 7 4 3 3 2" xfId="13934" xr:uid="{CBC5D50A-4749-4065-8947-378D8446C263}"/>
    <cellStyle name="Separador de milhares 7 4 3 3 3" xfId="19273" xr:uid="{1E3AEE4F-0D8B-426F-A534-FE5C42B901CC}"/>
    <cellStyle name="Separador de milhares 7 4 3 3 4" xfId="23373" xr:uid="{9E373EE7-3751-40F0-AC11-BBBFC7F0BC67}"/>
    <cellStyle name="Separador de milhares 7 4 3 4" xfId="10644" xr:uid="{589C4FF1-6681-45CA-8713-9DA1FA63A3C3}"/>
    <cellStyle name="Separador de milhares 7 4 3 5" xfId="17142" xr:uid="{AB702B48-D055-4AE2-982D-10118C9B5B2C}"/>
    <cellStyle name="Separador de milhares 7 4 3 6" xfId="21446" xr:uid="{AC031B59-5445-4DD2-9E4E-4AFDBA10C8E5}"/>
    <cellStyle name="Separador de milhares 7 4 4" xfId="6697" xr:uid="{C822E965-B376-4185-B2DD-F500DC1F8AE4}"/>
    <cellStyle name="Separador de milhares 7 4 4 2" xfId="13405" xr:uid="{7376F00D-A1A2-42C3-B6C6-D1ED560AC7AB}"/>
    <cellStyle name="Separador de milhares 7 5" xfId="2550" xr:uid="{8D991B86-014F-4EA2-9A24-376C76629910}"/>
    <cellStyle name="Separador de milhares 7 5 2" xfId="2829" xr:uid="{BAD220F6-3C8D-4C0F-853F-F11BEFF672C1}"/>
    <cellStyle name="Separador de milhares 7 5 2 2" xfId="6153" xr:uid="{2348FA49-A5F5-49FB-A3AD-B5533BFD8EA8}"/>
    <cellStyle name="Separador de milhares 7 5 2 2 2" xfId="9457" xr:uid="{D4FED132-0EBA-4A79-BC9D-654B15D2A1C3}"/>
    <cellStyle name="Separador de milhares 7 5 2 2 2 2" xfId="16165" xr:uid="{88B0C335-E12E-46AE-AA90-B6D8758CE074}"/>
    <cellStyle name="Separador de milhares 7 5 2 2 2 3" xfId="20594" xr:uid="{288AC438-3DAE-4353-AE3D-2E7C2C25D47A}"/>
    <cellStyle name="Separador de milhares 7 5 2 2 2 4" xfId="24628" xr:uid="{8AE309E7-C149-4D33-B481-06FD93169B44}"/>
    <cellStyle name="Separador de milhares 7 5 2 2 3" xfId="12861" xr:uid="{F8F3F58D-4D10-44CC-A556-F76BB833CD98}"/>
    <cellStyle name="Separador de milhares 7 5 2 2 4" xfId="18580" xr:uid="{B649987F-0C1A-4B16-8FA9-D80FE52694CE}"/>
    <cellStyle name="Separador de milhares 7 5 2 2 5" xfId="22700" xr:uid="{9BEC8010-D531-4777-AB15-990DD2E52072}"/>
    <cellStyle name="Separador de milhares 7 5 2 3" xfId="7227" xr:uid="{03D654BA-F4FC-4082-9518-C6540A65832B}"/>
    <cellStyle name="Separador de milhares 7 5 2 3 2" xfId="13935" xr:uid="{3CAE6025-FC75-4E5B-BB0D-2821D07683F6}"/>
    <cellStyle name="Separador de milhares 7 5 2 3 3" xfId="19274" xr:uid="{4B3488ED-07CB-4520-842F-26C221AE894A}"/>
    <cellStyle name="Separador de milhares 7 5 2 3 4" xfId="23374" xr:uid="{F6348219-BA34-4D07-9FF6-11277D13740D}"/>
    <cellStyle name="Separador de milhares 7 5 2 4" xfId="10645" xr:uid="{00996CD5-86C1-49E9-8BC2-C62670E6A9B8}"/>
    <cellStyle name="Separador de milhares 7 5 2 5" xfId="17143" xr:uid="{3853FB92-790B-4A4D-A9C2-B7099A405CC2}"/>
    <cellStyle name="Separador de milhares 7 5 2 6" xfId="21447" xr:uid="{3680E067-FAFF-4B21-A061-E1F2E82CB055}"/>
    <cellStyle name="Separador de milhares 7 5 3" xfId="6152" xr:uid="{F8A5DF0F-AEDF-42CC-B97E-0CF255B0AA3C}"/>
    <cellStyle name="Separador de milhares 7 5 3 2" xfId="9456" xr:uid="{FF4DFF9C-7B79-40CA-B5AB-01F5DD0E293E}"/>
    <cellStyle name="Separador de milhares 7 5 3 2 2" xfId="16164" xr:uid="{6333D3D5-5821-4F2F-BED7-D4CF8A5EE398}"/>
    <cellStyle name="Separador de milhares 7 5 3 2 3" xfId="20593" xr:uid="{E4EA154F-85E9-4891-9A81-E57CC86A5910}"/>
    <cellStyle name="Separador de milhares 7 5 3 2 4" xfId="24627" xr:uid="{89CCF471-7DDB-4616-9FC5-7F7640CEB221}"/>
    <cellStyle name="Separador de milhares 7 5 3 3" xfId="12860" xr:uid="{FF828F0B-1B6B-4839-8211-1831D8BE552B}"/>
    <cellStyle name="Separador de milhares 7 5 3 4" xfId="18579" xr:uid="{51C0C86F-388C-4722-998D-7CC22BFE5111}"/>
    <cellStyle name="Separador de milhares 7 5 3 5" xfId="22699" xr:uid="{B0DB9C29-5F05-439A-BC81-3DEFAE04B802}"/>
    <cellStyle name="Separador de milhares 7 5 4" xfId="7032" xr:uid="{DD1EEB7F-3864-4CE1-8690-305B4C52DBBF}"/>
    <cellStyle name="Separador de milhares 7 5 4 2" xfId="13740" xr:uid="{19C8E69D-A83C-46D5-96D6-3495A9B507D3}"/>
    <cellStyle name="Separador de milhares 7 5 4 3" xfId="19085" xr:uid="{607B7C0A-A11C-435D-B9F0-921D6BA8CD93}"/>
    <cellStyle name="Separador de milhares 7 5 4 4" xfId="23186" xr:uid="{30975A8E-A137-49A0-AE1B-A5BF2D78ADD3}"/>
    <cellStyle name="Separador de milhares 7 5 5" xfId="10436" xr:uid="{5EC02250-C6DC-48B2-8CCF-7F734933ACA4}"/>
    <cellStyle name="Separador de milhares 7 5 6" xfId="16953" xr:uid="{3DB643C1-3C95-4CC2-B8F1-75DB86B6FBA1}"/>
    <cellStyle name="Separador de milhares 7 5 7" xfId="21259" xr:uid="{96A44555-DF7A-4ACF-887D-5539A309341F}"/>
    <cellStyle name="Separador de milhares 7 6" xfId="2551" xr:uid="{4E67EBDB-66B7-4660-8F22-0F7D9A59B1B2}"/>
    <cellStyle name="Separador de milhares 7 6 2" xfId="2844" xr:uid="{F6B9CBEE-59D2-4838-9807-C0777D5441F4}"/>
    <cellStyle name="Separador de milhares 7 6 2 2" xfId="6155" xr:uid="{73DFE7AD-3D42-49B1-AB05-2BCBB230279F}"/>
    <cellStyle name="Separador de milhares 7 6 2 2 2" xfId="9459" xr:uid="{322B67E0-DF82-44BA-BAFB-C0C56261776E}"/>
    <cellStyle name="Separador de milhares 7 6 2 2 2 2" xfId="16167" xr:uid="{0792E2D0-5383-4D9B-8498-03F019554FC6}"/>
    <cellStyle name="Separador de milhares 7 6 2 2 2 3" xfId="20596" xr:uid="{36DD2354-C6C5-41EB-9196-2DD282C81CC7}"/>
    <cellStyle name="Separador de milhares 7 6 2 2 2 4" xfId="24630" xr:uid="{76C10777-C51E-472C-88F7-6C017C94F022}"/>
    <cellStyle name="Separador de milhares 7 6 2 2 3" xfId="12863" xr:uid="{1C06FE2F-BDAA-480B-B155-B195A257A0A7}"/>
    <cellStyle name="Separador de milhares 7 6 2 2 4" xfId="18582" xr:uid="{B2978317-4A09-4DC5-B1C4-FBE3007E00DD}"/>
    <cellStyle name="Separador de milhares 7 6 2 2 5" xfId="22702" xr:uid="{F4DAD39A-8602-4EBF-9A1F-114B4EC28630}"/>
    <cellStyle name="Separador de milhares 7 6 2 3" xfId="7241" xr:uid="{BEB7A7F7-B6A3-4511-9EC6-8246E36FECE2}"/>
    <cellStyle name="Separador de milhares 7 6 2 3 2" xfId="13949" xr:uid="{6963BA62-44B9-498A-8138-CEFA11FA09E2}"/>
    <cellStyle name="Separador de milhares 7 6 2 3 3" xfId="19288" xr:uid="{52B861C5-547E-4576-853D-067BDCE98C10}"/>
    <cellStyle name="Separador de milhares 7 6 2 3 4" xfId="23388" xr:uid="{C4BB83E2-ED57-493F-A737-989D6B04EDED}"/>
    <cellStyle name="Separador de milhares 7 6 2 4" xfId="10659" xr:uid="{C85BA1E8-5285-4196-A837-4AC6200D528A}"/>
    <cellStyle name="Separador de milhares 7 6 2 5" xfId="17157" xr:uid="{A61653DD-B7D5-4503-B7C2-48D005436C27}"/>
    <cellStyle name="Separador de milhares 7 6 2 6" xfId="21461" xr:uid="{3A80C76D-6FFA-4DBE-A3B5-E0C30E089FFD}"/>
    <cellStyle name="Separador de milhares 7 6 3" xfId="6154" xr:uid="{74457344-93B4-4C09-B327-98673A567596}"/>
    <cellStyle name="Separador de milhares 7 6 3 2" xfId="9458" xr:uid="{F03D95CB-D733-4F19-A7CD-D797EDF89077}"/>
    <cellStyle name="Separador de milhares 7 6 3 2 2" xfId="16166" xr:uid="{E85C8480-B73D-44F4-98D4-C4C45043AC21}"/>
    <cellStyle name="Separador de milhares 7 6 3 2 3" xfId="20595" xr:uid="{D917E3E2-54B6-439A-8686-66D6DB5EB5DC}"/>
    <cellStyle name="Separador de milhares 7 6 3 2 4" xfId="24629" xr:uid="{70C110B4-343C-4A21-8D25-CB8C7CD9C3D8}"/>
    <cellStyle name="Separador de milhares 7 6 3 3" xfId="12862" xr:uid="{2FDA2CE7-326F-47BD-9E28-46E861C88E19}"/>
    <cellStyle name="Separador de milhares 7 6 3 4" xfId="18581" xr:uid="{CA4B4A5C-0C72-4D38-9F6C-DE6228BDCEDA}"/>
    <cellStyle name="Separador de milhares 7 6 3 5" xfId="22701" xr:uid="{3C78758F-94D2-49E3-8DC9-77F069035F7F}"/>
    <cellStyle name="Separador de milhares 7 6 4" xfId="7033" xr:uid="{D18490B4-F953-4B76-A95B-CD7117808DE9}"/>
    <cellStyle name="Separador de milhares 7 6 4 2" xfId="13741" xr:uid="{628C57CA-9547-4DD7-A401-295BCA896FAE}"/>
    <cellStyle name="Separador de milhares 7 6 4 3" xfId="19086" xr:uid="{69FEB5EC-D45B-419E-B8DF-97BF9ACEF743}"/>
    <cellStyle name="Separador de milhares 7 6 4 4" xfId="23187" xr:uid="{7A7B1A7D-5FC7-40F8-B9A4-E9F4614DF684}"/>
    <cellStyle name="Separador de milhares 7 6 5" xfId="10437" xr:uid="{F5B2F102-1A05-455E-A26A-EBAEEF494B64}"/>
    <cellStyle name="Separador de milhares 7 6 6" xfId="16954" xr:uid="{9C43D21F-D7F3-4698-A30B-21A6C88AD57A}"/>
    <cellStyle name="Separador de milhares 7 6 7" xfId="21260" xr:uid="{E05155CD-4364-4AD8-8475-D7F0E26869E3}"/>
    <cellStyle name="Separador de milhares 7 7" xfId="2552" xr:uid="{93B3AC63-55F3-4A0A-BDC3-64E043C76F85}"/>
    <cellStyle name="Separador de milhares 7 7 2" xfId="2894" xr:uid="{82AF0814-07E8-4BA3-B837-79BBF4157FB7}"/>
    <cellStyle name="Separador de milhares 7 7 2 2" xfId="6157" xr:uid="{77BAABC7-8B5F-4AA8-A42B-9DAE37E1CAB6}"/>
    <cellStyle name="Separador de milhares 7 7 2 2 2" xfId="9461" xr:uid="{0DEB27F2-522A-4C66-8CCD-245D67198264}"/>
    <cellStyle name="Separador de milhares 7 7 2 2 2 2" xfId="16169" xr:uid="{BA90502D-E699-4AED-B3E3-B0BA2FE46DC9}"/>
    <cellStyle name="Separador de milhares 7 7 2 2 2 3" xfId="20598" xr:uid="{CFB47EAD-F08D-4701-9839-84438B77B7AB}"/>
    <cellStyle name="Separador de milhares 7 7 2 2 2 4" xfId="24632" xr:uid="{345A36DA-D1FF-4EC7-9A1B-141A48F420A5}"/>
    <cellStyle name="Separador de milhares 7 7 2 2 3" xfId="12865" xr:uid="{9245F7BE-D252-4001-860D-E4B84A410A61}"/>
    <cellStyle name="Separador de milhares 7 7 2 2 4" xfId="18584" xr:uid="{0DAEACA1-A90F-4F32-8112-C375644ED145}"/>
    <cellStyle name="Separador de milhares 7 7 2 2 5" xfId="22704" xr:uid="{C6352A5C-2BA7-4EB1-A9D4-572FCA93260A}"/>
    <cellStyle name="Separador de milhares 7 7 2 3" xfId="7291" xr:uid="{321B42B0-851F-467C-8D59-82C2ABC23B40}"/>
    <cellStyle name="Separador de milhares 7 7 2 3 2" xfId="13999" xr:uid="{84882011-2FBC-4FEA-BB8C-232407CFC434}"/>
    <cellStyle name="Separador de milhares 7 7 2 3 3" xfId="19338" xr:uid="{DC84E64A-7D97-4901-BC90-8C7733B0B1F5}"/>
    <cellStyle name="Separador de milhares 7 7 2 3 4" xfId="23438" xr:uid="{DBEE0DCA-E2DF-4BA3-9C2D-6EDBD21E510E}"/>
    <cellStyle name="Separador de milhares 7 7 2 4" xfId="10709" xr:uid="{80DA6BDC-4AA5-4BAF-840F-33B7E29C73C9}"/>
    <cellStyle name="Separador de milhares 7 7 2 5" xfId="17207" xr:uid="{63F67007-2D1F-4041-9431-1525393BEED5}"/>
    <cellStyle name="Separador de milhares 7 7 2 6" xfId="21511" xr:uid="{2208A820-0DDF-4FDA-9B65-032D62A780E4}"/>
    <cellStyle name="Separador de milhares 7 7 3" xfId="6156" xr:uid="{05655C20-BE7E-42E5-8B8F-3635A68ACB6F}"/>
    <cellStyle name="Separador de milhares 7 7 3 2" xfId="9460" xr:uid="{A3578293-A2C0-47D3-9FFE-AD8D62CD989B}"/>
    <cellStyle name="Separador de milhares 7 7 3 2 2" xfId="16168" xr:uid="{F84BF0A1-64A1-4AA3-8619-CFA0AD216BFC}"/>
    <cellStyle name="Separador de milhares 7 7 3 2 3" xfId="20597" xr:uid="{5F1490E4-7FB3-4560-89DE-B0C5CC467775}"/>
    <cellStyle name="Separador de milhares 7 7 3 2 4" xfId="24631" xr:uid="{53672AC8-46FC-4911-9F08-A1137C9C2A9E}"/>
    <cellStyle name="Separador de milhares 7 7 3 3" xfId="12864" xr:uid="{51A2445A-C1C1-416B-8761-649BE8068E88}"/>
    <cellStyle name="Separador de milhares 7 7 3 4" xfId="18583" xr:uid="{BBEE4F1B-21F2-487B-8C18-C7675DF3D0DE}"/>
    <cellStyle name="Separador de milhares 7 7 3 5" xfId="22703" xr:uid="{E9B7D26D-8AEE-48DB-9CC8-80AFCBCB4112}"/>
    <cellStyle name="Separador de milhares 7 7 4" xfId="7034" xr:uid="{56F890F0-0CE0-414F-95DE-64BA7569317C}"/>
    <cellStyle name="Separador de milhares 7 7 4 2" xfId="13742" xr:uid="{820828F4-8C2E-458D-8579-EED623711C30}"/>
    <cellStyle name="Separador de milhares 7 7 4 3" xfId="19087" xr:uid="{09EA5DFF-7681-4F3B-9955-9CD8791CCBD6}"/>
    <cellStyle name="Separador de milhares 7 7 4 4" xfId="23188" xr:uid="{5736D5BF-5CAB-4901-9BC1-4749D5B46F6D}"/>
    <cellStyle name="Separador de milhares 7 7 5" xfId="10438" xr:uid="{F7C31DD7-41F4-4476-94BA-720AF3E63B33}"/>
    <cellStyle name="Separador de milhares 7 7 6" xfId="16955" xr:uid="{5AE35F2B-B694-45A5-B1CE-B49B40DE891A}"/>
    <cellStyle name="Separador de milhares 7 7 7" xfId="21261" xr:uid="{859E8C26-68C5-4C3E-9883-6AE73BB1FC3E}"/>
    <cellStyle name="Separador de milhares 7 8" xfId="2553" xr:uid="{0EF9555B-CF91-4940-BE71-AA43290B662C}"/>
    <cellStyle name="Separador de milhares 7 8 2" xfId="2968" xr:uid="{B40269B4-31E1-4538-A0B9-9FA1C068B86A}"/>
    <cellStyle name="Separador de milhares 7 8 2 2" xfId="6159" xr:uid="{66192DC7-586B-4700-9272-CF4C9F504875}"/>
    <cellStyle name="Separador de milhares 7 8 2 2 2" xfId="9463" xr:uid="{173CA8E1-79DF-49B7-B3CE-DD22182A8F91}"/>
    <cellStyle name="Separador de milhares 7 8 2 2 2 2" xfId="16171" xr:uid="{40C1C5EF-9F05-45AE-8E13-90F516F59F80}"/>
    <cellStyle name="Separador de milhares 7 8 2 2 2 3" xfId="20600" xr:uid="{A823093F-B4C6-4210-A280-E430026212B4}"/>
    <cellStyle name="Separador de milhares 7 8 2 2 2 4" xfId="24634" xr:uid="{906630CE-E0BE-46A9-B83A-96F58D84FFB6}"/>
    <cellStyle name="Separador de milhares 7 8 2 2 3" xfId="12867" xr:uid="{0BEF2FDA-9FEA-4E6C-85B4-A9C4532994DC}"/>
    <cellStyle name="Separador de milhares 7 8 2 2 4" xfId="18586" xr:uid="{4D63EAE1-A1A8-47CF-A23A-31135670C706}"/>
    <cellStyle name="Separador de milhares 7 8 2 2 5" xfId="22706" xr:uid="{DCCB5DE0-3D4C-46B1-BF1F-A2C23C30CD6F}"/>
    <cellStyle name="Separador de milhares 7 8 2 3" xfId="7365" xr:uid="{7B0EF50D-5F4A-4534-B872-2B45AD4C2716}"/>
    <cellStyle name="Separador de milhares 7 8 2 3 2" xfId="14073" xr:uid="{5849DA41-D7CA-43AE-928B-28A5F92272DF}"/>
    <cellStyle name="Separador de milhares 7 8 2 3 3" xfId="19411" xr:uid="{66780945-705C-42E1-9112-DE62A4D2CD4F}"/>
    <cellStyle name="Separador de milhares 7 8 2 3 4" xfId="23511" xr:uid="{C2B5B4A4-B0A7-4489-9D9B-EC8450AEC689}"/>
    <cellStyle name="Separador de milhares 7 8 2 4" xfId="10782" xr:uid="{013E23A1-DDCC-4159-AB40-A88A64E748A7}"/>
    <cellStyle name="Separador de milhares 7 8 2 5" xfId="17280" xr:uid="{6EA31F86-E33A-4D88-ACCF-B91238230AB2}"/>
    <cellStyle name="Separador de milhares 7 8 2 6" xfId="21584" xr:uid="{A1DAA61F-E9CA-46DC-834D-27E0735FBFA3}"/>
    <cellStyle name="Separador de milhares 7 8 3" xfId="6158" xr:uid="{9589B451-372E-4BDD-8CDD-BEDB94608F55}"/>
    <cellStyle name="Separador de milhares 7 8 3 2" xfId="9462" xr:uid="{19C3AF45-1739-46BC-87B9-A059D6C49CA3}"/>
    <cellStyle name="Separador de milhares 7 8 3 2 2" xfId="16170" xr:uid="{4A44233C-1631-4705-9406-077B884227A1}"/>
    <cellStyle name="Separador de milhares 7 8 3 2 3" xfId="20599" xr:uid="{3897D119-5AC5-4304-854C-62A540C2E153}"/>
    <cellStyle name="Separador de milhares 7 8 3 2 4" xfId="24633" xr:uid="{8D19CB7B-771B-4C30-AA86-8FE9B9D86557}"/>
    <cellStyle name="Separador de milhares 7 8 3 3" xfId="12866" xr:uid="{1B22CCE2-40E1-4AB9-AD4A-790C51A29A6A}"/>
    <cellStyle name="Separador de milhares 7 8 3 4" xfId="18585" xr:uid="{9D8AC8D6-2F05-4F64-A7C6-7A3FD94B36DA}"/>
    <cellStyle name="Separador de milhares 7 8 3 5" xfId="22705" xr:uid="{1D125A3F-4EB3-42E2-9D07-D440EF96656D}"/>
    <cellStyle name="Separador de milhares 7 8 4" xfId="7035" xr:uid="{A5196CCE-EB15-4517-808A-5D2419966D35}"/>
    <cellStyle name="Separador de milhares 7 8 4 2" xfId="13743" xr:uid="{E35506FF-3B55-4667-B455-410B4379A148}"/>
    <cellStyle name="Separador de milhares 7 8 4 3" xfId="19088" xr:uid="{E61B8FD1-23D6-4C3B-AEE1-2667D33918FD}"/>
    <cellStyle name="Separador de milhares 7 8 4 4" xfId="23189" xr:uid="{23A0C0A1-2FC5-4F15-98AD-F946102FF9FF}"/>
    <cellStyle name="Separador de milhares 7 8 5" xfId="10439" xr:uid="{1CF669F2-0265-423B-A7EE-629C8E81F26F}"/>
    <cellStyle name="Separador de milhares 7 8 6" xfId="16956" xr:uid="{14179501-A5D1-448C-8B5A-4B5D8EC17CC4}"/>
    <cellStyle name="Separador de milhares 7 8 7" xfId="21262" xr:uid="{39E570B4-8493-4BBC-885C-E24E51CAFEDC}"/>
    <cellStyle name="Separador de milhares 7 9" xfId="2660" xr:uid="{989B146F-19BD-4F71-8ADC-1791531D73EE}"/>
    <cellStyle name="Separador de milhares 7 9 2" xfId="6160" xr:uid="{9372A4BB-7FF8-4277-9ABF-C9A181E3CE34}"/>
    <cellStyle name="Separador de milhares 7 9 2 2" xfId="9464" xr:uid="{85428F21-542E-4CAB-8419-AC7CF82B2258}"/>
    <cellStyle name="Separador de milhares 7 9 2 2 2" xfId="16172" xr:uid="{FF732511-5D30-4726-A864-77593CDCC161}"/>
    <cellStyle name="Separador de milhares 7 9 2 2 3" xfId="20601" xr:uid="{4476E769-C06F-49CD-B5D0-ED3A8352795A}"/>
    <cellStyle name="Separador de milhares 7 9 2 2 4" xfId="24635" xr:uid="{D1D83A29-ABFC-4743-85BA-D966BFF3E193}"/>
    <cellStyle name="Separador de milhares 7 9 2 3" xfId="12868" xr:uid="{D8E30DC4-253D-4F80-8CEB-49FAEFC78081}"/>
    <cellStyle name="Separador de milhares 7 9 2 4" xfId="18587" xr:uid="{FC669CE5-98E5-4BEA-996D-3204E9CAB8F7}"/>
    <cellStyle name="Separador de milhares 7 9 2 5" xfId="22707" xr:uid="{3DBC413F-FDC9-4167-A376-94E514BB926A}"/>
    <cellStyle name="Separador de milhares 7 9 3" xfId="7061" xr:uid="{7F23817E-F9C1-4C63-BAC7-3C9714C54439}"/>
    <cellStyle name="Separador de milhares 7 9 3 2" xfId="13769" xr:uid="{A85CBD04-8DA2-41E4-9377-D174FDE315C7}"/>
    <cellStyle name="Separador de milhares 7 9 3 3" xfId="19108" xr:uid="{862D1297-580A-406E-B4D3-A011CB7D9703}"/>
    <cellStyle name="Separador de milhares 7 9 3 4" xfId="23208" xr:uid="{6DD1884A-7C10-4C73-8ABC-88C7F1689DD4}"/>
    <cellStyle name="Separador de milhares 7 9 4" xfId="10478" xr:uid="{A75F229B-00F4-4D7C-9CF0-76D180F79F29}"/>
    <cellStyle name="Separador de milhares 7 9 5" xfId="16977" xr:uid="{BC3AE9D8-5230-4412-93A6-3074F95150F6}"/>
    <cellStyle name="Separador de milhares 7 9 6" xfId="21281" xr:uid="{577AE625-CBD4-472E-823B-9058DE8A5553}"/>
    <cellStyle name="Separador de milhares 70" xfId="1901" xr:uid="{7FADD31E-51FA-4A31-A87F-ACC48F86FE94}"/>
    <cellStyle name="Separador de milhares 70 2" xfId="1902" xr:uid="{D081C4D1-70AE-478C-9DD5-95A9403CE896}"/>
    <cellStyle name="Separador de milhares 70 2 2" xfId="4847" xr:uid="{D8BAF93E-36F0-454C-BD05-5AEC695CA4B7}"/>
    <cellStyle name="Separador de milhares 70 2 2 2" xfId="8462" xr:uid="{27BE4F01-D4BE-41F5-9F36-DC027ECA7FEE}"/>
    <cellStyle name="Separador de milhares 70 2 2 2 2" xfId="15170" xr:uid="{EFFDED04-8D38-48DA-A484-F05273528ECE}"/>
    <cellStyle name="Separador de milhares 70 2 2 3" xfId="11599" xr:uid="{A0D72C24-78DA-4427-80FE-7DEBBFA82388}"/>
    <cellStyle name="Separador de milhares 70 2 3" xfId="3934" xr:uid="{68014AAB-4316-4B51-B3FD-952DA659D844}"/>
    <cellStyle name="Separador de milhares 70 2 3 2" xfId="7980" xr:uid="{4277662D-415A-4512-8958-C08B9C22BBC1}"/>
    <cellStyle name="Separador de milhares 70 2 3 2 2" xfId="14688" xr:uid="{50BB1454-652A-4C1E-89ED-DD23F4E05883}"/>
    <cellStyle name="Separador de milhares 70 2 3 3" xfId="11219" xr:uid="{55019465-6298-4516-B92C-A4EEDF8E98B2}"/>
    <cellStyle name="Separador de milhares 70 2 4" xfId="6699" xr:uid="{607B7C19-7386-4663-B3A6-349C3E8ACA59}"/>
    <cellStyle name="Separador de milhares 70 2 4 2" xfId="13407" xr:uid="{148D9F8E-F6A2-47F9-AC8D-8FCE749F114F}"/>
    <cellStyle name="Separador de milhares 70 2 5" xfId="10013" xr:uid="{3265FC71-5F30-4770-BF35-ACBB093EA567}"/>
    <cellStyle name="Separador de milhares 70 3" xfId="4846" xr:uid="{B6E11E0E-187C-4B59-81ED-02707D096851}"/>
    <cellStyle name="Separador de milhares 70 3 2" xfId="8461" xr:uid="{9D62BC63-FE8E-4436-95C4-AE6B700E72AB}"/>
    <cellStyle name="Separador de milhares 70 3 2 2" xfId="15169" xr:uid="{ACE5E5BE-8BEB-4AAD-8751-03CF63BCEA28}"/>
    <cellStyle name="Separador de milhares 70 4" xfId="3933" xr:uid="{D0B4814F-682A-4B7B-A2DF-C6B07531E54C}"/>
    <cellStyle name="Separador de milhares 70 4 2" xfId="7979" xr:uid="{5BAE10B9-D297-4760-AF42-D20D0279BB9D}"/>
    <cellStyle name="Separador de milhares 70 4 2 2" xfId="14687" xr:uid="{BBE0F1E7-7F7D-479E-8D74-5E449DE9DC2D}"/>
    <cellStyle name="Separador de milhares 71" xfId="1903" xr:uid="{AF06CC4A-36DB-4445-B707-CE4F9E554F0C}"/>
    <cellStyle name="Separador de milhares 71 2" xfId="1904" xr:uid="{2D68B378-805C-4436-90C4-E8A3F3707E86}"/>
    <cellStyle name="Separador de milhares 71 2 2" xfId="4849" xr:uid="{81F163A3-E843-4F7F-8A4A-82D81FA1EE0B}"/>
    <cellStyle name="Separador de milhares 71 2 2 2" xfId="8464" xr:uid="{1D4BB058-01D8-4121-A122-F7ECB6BDC4B4}"/>
    <cellStyle name="Separador de milhares 71 2 2 2 2" xfId="15172" xr:uid="{1ABA8C3D-8236-4BCA-831B-7DD4BE563FFC}"/>
    <cellStyle name="Separador de milhares 71 2 2 3" xfId="11600" xr:uid="{9068B014-4B68-4BCD-A153-F0EB788859D4}"/>
    <cellStyle name="Separador de milhares 71 2 3" xfId="3936" xr:uid="{65511E3D-E2AE-48E9-8219-73ED58A47133}"/>
    <cellStyle name="Separador de milhares 71 2 3 2" xfId="7982" xr:uid="{E1F3A577-BFE7-4F24-A9C4-9BCD6C9E72BD}"/>
    <cellStyle name="Separador de milhares 71 2 3 2 2" xfId="14690" xr:uid="{FC88BD8F-5FFB-4D10-9CD7-1C27A8A99739}"/>
    <cellStyle name="Separador de milhares 71 2 3 3" xfId="11220" xr:uid="{42046EAA-3C9B-41BA-A722-72AD0C588E3D}"/>
    <cellStyle name="Separador de milhares 71 2 4" xfId="6700" xr:uid="{C12A2E2B-37F8-436A-8C27-EA9AAD49B7FE}"/>
    <cellStyle name="Separador de milhares 71 2 4 2" xfId="13408" xr:uid="{3B294DAB-A951-416B-A618-C6688B266996}"/>
    <cellStyle name="Separador de milhares 71 2 5" xfId="10014" xr:uid="{2248AFD8-CDBA-4512-8D4E-6E59B4C232DA}"/>
    <cellStyle name="Separador de milhares 71 3" xfId="4848" xr:uid="{4C1C0624-333A-41EB-B33E-F14D92E5F4D2}"/>
    <cellStyle name="Separador de milhares 71 3 2" xfId="8463" xr:uid="{E398F19A-8E0A-4814-82CA-934E532DF9C2}"/>
    <cellStyle name="Separador de milhares 71 3 2 2" xfId="15171" xr:uid="{AB8A2F5D-6E53-42CE-8B76-A934279BE63B}"/>
    <cellStyle name="Separador de milhares 71 4" xfId="3935" xr:uid="{56FBDDFE-1A9E-48C8-B430-60A861211EB1}"/>
    <cellStyle name="Separador de milhares 71 4 2" xfId="7981" xr:uid="{4BABBE0F-AA83-48C0-8D41-6C92F8BF6949}"/>
    <cellStyle name="Separador de milhares 71 4 2 2" xfId="14689" xr:uid="{8FE0C218-83C7-460F-996A-57225A7495EE}"/>
    <cellStyle name="Separador de milhares 72" xfId="1905" xr:uid="{3D1DBC58-EC43-465E-BECA-3DEFEA7D14A2}"/>
    <cellStyle name="Separador de milhares 72 2" xfId="1906" xr:uid="{0F4766B4-4D51-4B92-8757-AFE839558D39}"/>
    <cellStyle name="Separador de milhares 72 2 2" xfId="4851" xr:uid="{63F48F45-1C49-4AF5-89F3-C01E1502BAB2}"/>
    <cellStyle name="Separador de milhares 72 2 2 2" xfId="8466" xr:uid="{9D1F0EBF-E1E2-4B3D-B4E9-0E4324502399}"/>
    <cellStyle name="Separador de milhares 72 2 2 2 2" xfId="15174" xr:uid="{4D6C93F6-1FD4-41BB-B652-974B23C66D94}"/>
    <cellStyle name="Separador de milhares 72 2 2 3" xfId="11601" xr:uid="{8DCAB9A0-3ABF-4CFF-B80D-9A7FD21983D7}"/>
    <cellStyle name="Separador de milhares 72 2 3" xfId="3938" xr:uid="{3946E519-96E0-42B0-845F-CDC37DB0A25C}"/>
    <cellStyle name="Separador de milhares 72 2 3 2" xfId="7984" xr:uid="{C88CF028-6FFC-4ED9-8857-1F75623206E2}"/>
    <cellStyle name="Separador de milhares 72 2 3 2 2" xfId="14692" xr:uid="{0C266CC8-8DFD-4861-9C30-BFBB5283864D}"/>
    <cellStyle name="Separador de milhares 72 2 3 3" xfId="11221" xr:uid="{3EFE69D3-F80A-4AB9-A48C-0A26CFF2E989}"/>
    <cellStyle name="Separador de milhares 72 2 4" xfId="6701" xr:uid="{E19DAFB6-EFC2-4026-96A3-7A565D010F81}"/>
    <cellStyle name="Separador de milhares 72 2 4 2" xfId="13409" xr:uid="{9A5FE26F-3C67-4C52-8AA3-ABC2C5D34BB4}"/>
    <cellStyle name="Separador de milhares 72 2 5" xfId="10015" xr:uid="{B631A572-0F55-4B4A-BD0E-E98B34C8437D}"/>
    <cellStyle name="Separador de milhares 72 3" xfId="4850" xr:uid="{2F40AD9E-8884-46CF-A4D2-BC7D2E287C84}"/>
    <cellStyle name="Separador de milhares 72 3 2" xfId="8465" xr:uid="{D2F74081-16C1-4D9A-9DB0-8AEF75844020}"/>
    <cellStyle name="Separador de milhares 72 3 2 2" xfId="15173" xr:uid="{4756268A-558A-4915-B163-E2EC71C4D76A}"/>
    <cellStyle name="Separador de milhares 72 4" xfId="3937" xr:uid="{B64DD58D-2B77-451B-B544-1D48560D6533}"/>
    <cellStyle name="Separador de milhares 72 4 2" xfId="7983" xr:uid="{9E9B23B0-52AE-4EE7-8EFD-1CD186B5CFAF}"/>
    <cellStyle name="Separador de milhares 72 4 2 2" xfId="14691" xr:uid="{C1EFD146-905E-4D2A-A74E-EF4D5ABCB8BC}"/>
    <cellStyle name="Separador de milhares 73" xfId="1907" xr:uid="{8D1535B3-3AB2-4F7F-8758-203A167AE636}"/>
    <cellStyle name="Separador de milhares 73 2" xfId="1908" xr:uid="{11469F63-7ED8-44C5-8916-B889DF30750F}"/>
    <cellStyle name="Separador de milhares 73 2 2" xfId="4853" xr:uid="{420FF468-D195-4595-9825-DC8D7D541FB8}"/>
    <cellStyle name="Separador de milhares 73 2 2 2" xfId="8468" xr:uid="{F40E8372-39BC-4F69-AD9C-AFEA937C15E1}"/>
    <cellStyle name="Separador de milhares 73 2 2 2 2" xfId="15176" xr:uid="{F8D497D3-2FF5-4C89-9CEB-BC3D21A0999D}"/>
    <cellStyle name="Separador de milhares 73 2 2 3" xfId="11602" xr:uid="{354DD0AA-B7E8-438D-BCFC-47C566A8B35B}"/>
    <cellStyle name="Separador de milhares 73 2 3" xfId="3940" xr:uid="{5157D93A-53F6-43A4-87CE-A042EB01BB52}"/>
    <cellStyle name="Separador de milhares 73 2 3 2" xfId="7986" xr:uid="{D2F94358-D71C-4EF8-A31C-98F963A61C3F}"/>
    <cellStyle name="Separador de milhares 73 2 3 2 2" xfId="14694" xr:uid="{39155EB1-7E9F-400B-A765-0A432A882D0D}"/>
    <cellStyle name="Separador de milhares 73 2 3 3" xfId="11222" xr:uid="{D8104810-D450-4031-9679-C68C5FC84F99}"/>
    <cellStyle name="Separador de milhares 73 2 4" xfId="6702" xr:uid="{1933DDFC-0C33-49ED-8B0F-4FC92ADF8897}"/>
    <cellStyle name="Separador de milhares 73 2 4 2" xfId="13410" xr:uid="{9C9EB73E-B21F-4C00-BEB7-08B41373F5FB}"/>
    <cellStyle name="Separador de milhares 73 2 5" xfId="10016" xr:uid="{71883CA4-08B8-4EBE-B3B2-901B1E29D75A}"/>
    <cellStyle name="Separador de milhares 73 3" xfId="4852" xr:uid="{492186B0-A6CA-47C2-A18E-A709FEA9FD52}"/>
    <cellStyle name="Separador de milhares 73 3 2" xfId="8467" xr:uid="{0E8A7F27-BFF1-455C-903A-42EFAAB5381D}"/>
    <cellStyle name="Separador de milhares 73 3 2 2" xfId="15175" xr:uid="{5206942E-A620-4D93-8AB9-1BAF0FFE5B76}"/>
    <cellStyle name="Separador de milhares 73 4" xfId="3939" xr:uid="{76B86EC3-0B22-4F86-A320-D445BFC8C80D}"/>
    <cellStyle name="Separador de milhares 73 4 2" xfId="7985" xr:uid="{D1E21602-DBE9-4735-A1D2-1B6B5AB2FE6D}"/>
    <cellStyle name="Separador de milhares 73 4 2 2" xfId="14693" xr:uid="{02B8080E-CF00-456E-91D5-8CFDA40F41CD}"/>
    <cellStyle name="Separador de milhares 74" xfId="1909" xr:uid="{71B4BBA1-7A4B-4052-98A2-07B596C6AE23}"/>
    <cellStyle name="Separador de milhares 74 2" xfId="1910" xr:uid="{115759A8-EC82-4311-8F5A-0EBE1D720B01}"/>
    <cellStyle name="Separador de milhares 74 2 2" xfId="4855" xr:uid="{506EA2EA-D53F-4122-ACDB-A4C67F7FCD90}"/>
    <cellStyle name="Separador de milhares 74 2 2 2" xfId="8470" xr:uid="{62A97E5E-2BB5-4C7C-81CD-AFE0DAD59448}"/>
    <cellStyle name="Separador de milhares 74 2 2 2 2" xfId="15178" xr:uid="{2AF05D75-820D-462F-9BD0-9F13C2A360D1}"/>
    <cellStyle name="Separador de milhares 74 2 2 3" xfId="11603" xr:uid="{2B0E8CF5-B282-41DB-A30D-4F0FA083F1E3}"/>
    <cellStyle name="Separador de milhares 74 2 3" xfId="3942" xr:uid="{0B3A7A84-0C4C-45B0-B742-C9B22B4B016F}"/>
    <cellStyle name="Separador de milhares 74 2 3 2" xfId="7988" xr:uid="{6A551554-9FCB-42C1-9080-62B0B48DFE91}"/>
    <cellStyle name="Separador de milhares 74 2 3 2 2" xfId="14696" xr:uid="{0D97CFCC-BAB0-4408-9C47-D4EAA5A754A9}"/>
    <cellStyle name="Separador de milhares 74 2 3 3" xfId="11223" xr:uid="{2296F34F-3DE5-4A32-96BA-8EA2642F52D7}"/>
    <cellStyle name="Separador de milhares 74 2 4" xfId="6703" xr:uid="{99B4913B-FB2B-4662-B8C9-B1F34D807A3C}"/>
    <cellStyle name="Separador de milhares 74 2 4 2" xfId="13411" xr:uid="{4609C098-10B5-43C0-A295-0F7C3988D4DE}"/>
    <cellStyle name="Separador de milhares 74 2 5" xfId="10017" xr:uid="{9FFBA4DD-96EB-4559-8D60-D54B996A1F29}"/>
    <cellStyle name="Separador de milhares 74 3" xfId="4854" xr:uid="{9F6AAA3E-2F3E-497F-AD04-FBBE89FEBCEE}"/>
    <cellStyle name="Separador de milhares 74 3 2" xfId="8469" xr:uid="{024F525A-B6A4-4EDA-8406-CA65C372BC49}"/>
    <cellStyle name="Separador de milhares 74 3 2 2" xfId="15177" xr:uid="{CBD95A7D-43EE-4F71-96EA-A37F3A668324}"/>
    <cellStyle name="Separador de milhares 74 4" xfId="3941" xr:uid="{531F3CC4-7445-4667-BA8E-E53FBE1A0127}"/>
    <cellStyle name="Separador de milhares 74 4 2" xfId="7987" xr:uid="{A1865867-36E6-4139-9DAB-27235E4799FC}"/>
    <cellStyle name="Separador de milhares 74 4 2 2" xfId="14695" xr:uid="{7004AC28-F291-417D-9DDA-80CE1923F43D}"/>
    <cellStyle name="Separador de milhares 75" xfId="1911" xr:uid="{73226DFD-8B60-4593-9453-544801E17B3F}"/>
    <cellStyle name="Separador de milhares 75 2" xfId="1912" xr:uid="{BF12C2F3-8E21-4F17-9D5F-5C6C0C1E5423}"/>
    <cellStyle name="Separador de milhares 75 2 2" xfId="4857" xr:uid="{53285F78-FF95-4214-9226-ECD13BD0AB7D}"/>
    <cellStyle name="Separador de milhares 75 2 2 2" xfId="8472" xr:uid="{D2035BF2-B664-4689-92EC-199DE452C830}"/>
    <cellStyle name="Separador de milhares 75 2 2 2 2" xfId="15180" xr:uid="{B333AE8A-CE74-4E3C-9B51-6624C4A8F550}"/>
    <cellStyle name="Separador de milhares 75 2 2 3" xfId="11604" xr:uid="{12F9C50B-7930-4435-B82B-6CB4C2AD66F9}"/>
    <cellStyle name="Separador de milhares 75 2 3" xfId="3944" xr:uid="{E7F96EE5-4375-4CD8-AA08-AE378FE8A2D7}"/>
    <cellStyle name="Separador de milhares 75 2 3 2" xfId="7990" xr:uid="{6D8DD3D2-4565-41FD-8252-1DB8A7843FB1}"/>
    <cellStyle name="Separador de milhares 75 2 3 2 2" xfId="14698" xr:uid="{3783DF9E-410C-4B44-B65A-04E61BD77124}"/>
    <cellStyle name="Separador de milhares 75 2 3 3" xfId="11224" xr:uid="{FFDCA850-1B0A-44B3-8A23-D0F4BC807A4D}"/>
    <cellStyle name="Separador de milhares 75 2 4" xfId="6704" xr:uid="{E13D4752-A5F2-4FA3-A601-18D43FFB78C9}"/>
    <cellStyle name="Separador de milhares 75 2 4 2" xfId="13412" xr:uid="{806A279E-9358-44CD-9501-2E8116F428FD}"/>
    <cellStyle name="Separador de milhares 75 2 5" xfId="10018" xr:uid="{C2C480C0-4839-4982-A6A2-BDBBAF2C997F}"/>
    <cellStyle name="Separador de milhares 75 3" xfId="4856" xr:uid="{E028D2DF-611A-4B04-BD8F-2E626B1473CA}"/>
    <cellStyle name="Separador de milhares 75 3 2" xfId="8471" xr:uid="{451E5ABC-FAFB-435B-88D1-E185153CDAEA}"/>
    <cellStyle name="Separador de milhares 75 3 2 2" xfId="15179" xr:uid="{A348CD6F-C975-48EE-9D3A-9A123F6CCE21}"/>
    <cellStyle name="Separador de milhares 75 4" xfId="3943" xr:uid="{163580A8-6285-4199-843F-9B4A7B4A3D46}"/>
    <cellStyle name="Separador de milhares 75 4 2" xfId="7989" xr:uid="{0956955A-D658-43E4-B799-FEB6CC223212}"/>
    <cellStyle name="Separador de milhares 75 4 2 2" xfId="14697" xr:uid="{14325C5E-C5B2-4FA3-A352-11FC80882DC4}"/>
    <cellStyle name="Separador de milhares 76" xfId="1913" xr:uid="{F71925E3-A218-428A-8DDF-877ADA3D2A78}"/>
    <cellStyle name="Separador de milhares 76 2" xfId="1914" xr:uid="{01FA59C8-4821-480D-83AB-0B1A69AAAC4B}"/>
    <cellStyle name="Separador de milhares 76 2 2" xfId="4859" xr:uid="{810956D3-825C-4EBB-A69C-B0CBF9FFA797}"/>
    <cellStyle name="Separador de milhares 76 2 2 2" xfId="8474" xr:uid="{26241FD2-601A-4B31-92CB-4EC6352B1723}"/>
    <cellStyle name="Separador de milhares 76 2 2 2 2" xfId="15182" xr:uid="{BD2E4B8E-266C-4D85-B545-7BEB61542DF2}"/>
    <cellStyle name="Separador de milhares 76 2 2 3" xfId="11605" xr:uid="{33080D73-62A4-46A6-80F9-7287BE70BB16}"/>
    <cellStyle name="Separador de milhares 76 2 3" xfId="3946" xr:uid="{AF5D9393-4F31-44E1-9525-8F64D7798284}"/>
    <cellStyle name="Separador de milhares 76 2 3 2" xfId="7992" xr:uid="{5AD0C0B1-1309-4F3B-A312-1786651DBACF}"/>
    <cellStyle name="Separador de milhares 76 2 3 2 2" xfId="14700" xr:uid="{C19EA0AC-68C9-4D9E-87F9-48ED20323352}"/>
    <cellStyle name="Separador de milhares 76 2 3 3" xfId="11225" xr:uid="{856182BF-CDB2-4CE7-886A-A1FBD1670689}"/>
    <cellStyle name="Separador de milhares 76 2 4" xfId="6705" xr:uid="{4EBC5038-1A7D-4265-A170-458CAF54A28F}"/>
    <cellStyle name="Separador de milhares 76 2 4 2" xfId="13413" xr:uid="{F4836442-70C9-4FFF-AFD4-52F7FDC98DEE}"/>
    <cellStyle name="Separador de milhares 76 2 5" xfId="10019" xr:uid="{4063E2B7-61E2-4A87-8AF9-DB186082AF68}"/>
    <cellStyle name="Separador de milhares 76 3" xfId="4858" xr:uid="{33F1B8EE-465A-4AC5-9882-B1D75A6F71AA}"/>
    <cellStyle name="Separador de milhares 76 3 2" xfId="8473" xr:uid="{C450C84C-4852-4253-9C04-DA38D9CA17C7}"/>
    <cellStyle name="Separador de milhares 76 3 2 2" xfId="15181" xr:uid="{5F0EFDBA-C03D-4C66-9EAF-96C9039D928A}"/>
    <cellStyle name="Separador de milhares 76 4" xfId="3945" xr:uid="{BF77F793-833D-44B8-8091-3CB3FC3464D1}"/>
    <cellStyle name="Separador de milhares 76 4 2" xfId="7991" xr:uid="{7687EC0F-C65F-4BD6-AA97-E15916A91AE6}"/>
    <cellStyle name="Separador de milhares 76 4 2 2" xfId="14699" xr:uid="{5AC760D2-EFCC-4E74-A032-365FD0E823DD}"/>
    <cellStyle name="Separador de milhares 77" xfId="1915" xr:uid="{C5F42FE5-A44B-476A-8310-C26C728F98D5}"/>
    <cellStyle name="Separador de milhares 77 2" xfId="1916" xr:uid="{8566DF6E-9869-4817-A464-9DAC20753E61}"/>
    <cellStyle name="Separador de milhares 77 2 2" xfId="4861" xr:uid="{8CEAF929-3BD2-42E0-B351-2E6B585C2073}"/>
    <cellStyle name="Separador de milhares 77 2 2 2" xfId="8476" xr:uid="{F8DB0BC6-A0A2-4E23-A811-F91DEAE0885A}"/>
    <cellStyle name="Separador de milhares 77 2 2 2 2" xfId="15184" xr:uid="{08279645-B198-4252-8F3C-82C66428046C}"/>
    <cellStyle name="Separador de milhares 77 2 2 3" xfId="11606" xr:uid="{C5B1D62C-8AA8-47BE-8FED-E2D857C05B61}"/>
    <cellStyle name="Separador de milhares 77 2 3" xfId="3948" xr:uid="{3269D082-3ED4-4103-84BF-0E998C234029}"/>
    <cellStyle name="Separador de milhares 77 2 3 2" xfId="7994" xr:uid="{267A96E2-53DA-4BD0-B13C-71E0DFC0D7F5}"/>
    <cellStyle name="Separador de milhares 77 2 3 2 2" xfId="14702" xr:uid="{1936D0DE-9BF5-4DEF-99C6-6E081AAD1D06}"/>
    <cellStyle name="Separador de milhares 77 2 3 3" xfId="11226" xr:uid="{580164A9-04DD-4A38-A021-1D6093B40820}"/>
    <cellStyle name="Separador de milhares 77 2 4" xfId="6706" xr:uid="{16575782-86F1-4F38-90A5-AD00631D1C46}"/>
    <cellStyle name="Separador de milhares 77 2 4 2" xfId="13414" xr:uid="{FF016FE5-694D-416D-807B-18C0A9085CB8}"/>
    <cellStyle name="Separador de milhares 77 2 5" xfId="10020" xr:uid="{BAC11A5C-ABB5-427E-BCDB-19EBAFC6AED6}"/>
    <cellStyle name="Separador de milhares 77 3" xfId="4860" xr:uid="{4A832844-74D9-44D3-A0DB-6AB966F07BFD}"/>
    <cellStyle name="Separador de milhares 77 3 2" xfId="8475" xr:uid="{33755C82-422C-4C71-B264-FA84AD1018C6}"/>
    <cellStyle name="Separador de milhares 77 3 2 2" xfId="15183" xr:uid="{5B773060-2756-431E-AD52-35985AE9840A}"/>
    <cellStyle name="Separador de milhares 77 4" xfId="3947" xr:uid="{5766C1CB-8569-425B-9630-C428F1852F69}"/>
    <cellStyle name="Separador de milhares 77 4 2" xfId="7993" xr:uid="{1677C775-6C99-4B42-85B5-DF41537E1DDE}"/>
    <cellStyle name="Separador de milhares 77 4 2 2" xfId="14701" xr:uid="{5CEA02ED-8C83-4EC3-AB04-AC989C992DD6}"/>
    <cellStyle name="Separador de milhares 78" xfId="1917" xr:uid="{480DD266-CF00-4783-95FA-64A23CD7E8B9}"/>
    <cellStyle name="Separador de milhares 78 2" xfId="1918" xr:uid="{9192EA32-9254-4EA5-BA17-191C24817B25}"/>
    <cellStyle name="Separador de milhares 78 2 2" xfId="4863" xr:uid="{686C51C0-9924-4F81-9C62-F7546D706B14}"/>
    <cellStyle name="Separador de milhares 78 2 2 2" xfId="8478" xr:uid="{F992E7BA-6C39-404F-9388-49A631B2BAD9}"/>
    <cellStyle name="Separador de milhares 78 2 2 2 2" xfId="15186" xr:uid="{BA5EA672-48B8-4E49-A3D9-4AB4119C125F}"/>
    <cellStyle name="Separador de milhares 78 2 2 3" xfId="11607" xr:uid="{151C4D66-BE65-4F25-825B-AAF0FBC6529F}"/>
    <cellStyle name="Separador de milhares 78 2 3" xfId="3950" xr:uid="{1F220F18-88D4-483F-884B-23DFD955A4A5}"/>
    <cellStyle name="Separador de milhares 78 2 3 2" xfId="7996" xr:uid="{CB93C8FA-62C1-497C-8F7B-FEEE70A1F280}"/>
    <cellStyle name="Separador de milhares 78 2 3 2 2" xfId="14704" xr:uid="{0E4E1A8F-B1A4-4A46-BE91-EA0854A79F87}"/>
    <cellStyle name="Separador de milhares 78 2 3 3" xfId="11227" xr:uid="{0A6761CC-568E-4253-85E2-66F64AA6614E}"/>
    <cellStyle name="Separador de milhares 78 2 4" xfId="6707" xr:uid="{D5F22E31-C07D-4C9C-BC22-36DDFC7DBD4A}"/>
    <cellStyle name="Separador de milhares 78 2 4 2" xfId="13415" xr:uid="{956BA9BB-EBD3-4425-BD86-A0F84B9F47FA}"/>
    <cellStyle name="Separador de milhares 78 2 5" xfId="10021" xr:uid="{45565F72-6E87-42AF-A4CD-18A0D5C642BE}"/>
    <cellStyle name="Separador de milhares 78 3" xfId="4862" xr:uid="{DDF6658E-79C6-4D02-A7DA-64A5F2110D01}"/>
    <cellStyle name="Separador de milhares 78 3 2" xfId="8477" xr:uid="{295322D4-D104-4DF8-B7B7-1260ACD2D6E5}"/>
    <cellStyle name="Separador de milhares 78 3 2 2" xfId="15185" xr:uid="{1577F4C5-4570-4258-BF15-1EF2CB8CEB45}"/>
    <cellStyle name="Separador de milhares 78 4" xfId="3949" xr:uid="{D8E6E108-369B-49CE-A271-62D9D7A87AA6}"/>
    <cellStyle name="Separador de milhares 78 4 2" xfId="7995" xr:uid="{C2878A08-90FC-4A44-9D1C-89588A6A44D7}"/>
    <cellStyle name="Separador de milhares 78 4 2 2" xfId="14703" xr:uid="{71B9FA17-DED2-426D-BF71-ECF8B9D10250}"/>
    <cellStyle name="Separador de milhares 79" xfId="1919" xr:uid="{524E0548-A77F-4185-9336-6ABAE0BFC387}"/>
    <cellStyle name="Separador de milhares 79 2" xfId="1920" xr:uid="{A3735549-437C-4F16-AD74-4F4290E3AEDF}"/>
    <cellStyle name="Separador de milhares 79 2 2" xfId="4865" xr:uid="{4DAC996A-DE3A-4ACA-B60E-2612E060E2D6}"/>
    <cellStyle name="Separador de milhares 79 2 2 2" xfId="8480" xr:uid="{FF404088-5009-4488-A5BC-D8E841EB5300}"/>
    <cellStyle name="Separador de milhares 79 2 2 2 2" xfId="15188" xr:uid="{926171A2-BB76-4712-ADDC-C1115A83964F}"/>
    <cellStyle name="Separador de milhares 79 2 2 3" xfId="11608" xr:uid="{238B83A9-C386-4CA8-8723-F40F9A4B053B}"/>
    <cellStyle name="Separador de milhares 79 2 3" xfId="3952" xr:uid="{F2FB7A7E-71ED-4AD4-A313-6EC2AA2C4B3D}"/>
    <cellStyle name="Separador de milhares 79 2 3 2" xfId="7998" xr:uid="{4B2B6564-ACDA-447F-B5E1-2DF5778D6A57}"/>
    <cellStyle name="Separador de milhares 79 2 3 2 2" xfId="14706" xr:uid="{5F22818A-CFDC-47BA-B803-A6C6717A8B28}"/>
    <cellStyle name="Separador de milhares 79 2 3 3" xfId="11228" xr:uid="{68E3425A-B668-451E-ABE1-4B9DC0722403}"/>
    <cellStyle name="Separador de milhares 79 2 4" xfId="6708" xr:uid="{573BA180-4567-4F6D-BA58-B3AA05B388CD}"/>
    <cellStyle name="Separador de milhares 79 2 4 2" xfId="13416" xr:uid="{C439069C-7363-4E14-8DD2-4C4D3F57F6EE}"/>
    <cellStyle name="Separador de milhares 79 2 5" xfId="10022" xr:uid="{3D4D9883-9E69-439A-A294-C8F721119771}"/>
    <cellStyle name="Separador de milhares 79 3" xfId="4864" xr:uid="{9110B133-3821-4964-92B9-CA57070AEE60}"/>
    <cellStyle name="Separador de milhares 79 3 2" xfId="8479" xr:uid="{3DE17120-3F09-492E-BD22-9F81F04F31A9}"/>
    <cellStyle name="Separador de milhares 79 3 2 2" xfId="15187" xr:uid="{E32334D9-B2C2-4EEE-B192-8AA8709A8055}"/>
    <cellStyle name="Separador de milhares 79 4" xfId="3951" xr:uid="{9A08A878-B006-4F01-88FA-3F2706AA3F3B}"/>
    <cellStyle name="Separador de milhares 79 4 2" xfId="7997" xr:uid="{AF279771-CA36-4574-8CE2-63E01B71716C}"/>
    <cellStyle name="Separador de milhares 79 4 2 2" xfId="14705" xr:uid="{90C41D30-43A3-4D71-87C3-1C31BDDFEA83}"/>
    <cellStyle name="Separador de milhares 8" xfId="165" xr:uid="{9A7A9B69-C009-4AA7-B635-D20917A435ED}"/>
    <cellStyle name="Separador de milhares 8 10" xfId="6181" xr:uid="{69C74A9B-5FC6-40DD-BEE1-A049AC9E454E}"/>
    <cellStyle name="Separador de milhares 8 10 2" xfId="9465" xr:uid="{02F12D35-89B9-42A6-B0F6-12D916CAF631}"/>
    <cellStyle name="Separador de milhares 8 10 2 2" xfId="16173" xr:uid="{C6E14233-6F95-4715-B978-0DCD8FFEF5FA}"/>
    <cellStyle name="Separador de milhares 8 10 2 3" xfId="20602" xr:uid="{471A494A-2250-4905-8662-45B11FB00D82}"/>
    <cellStyle name="Separador de milhares 8 10 2 4" xfId="24636" xr:uid="{4D9F4DE9-260B-47E6-93E5-E98BDEA8EFCB}"/>
    <cellStyle name="Separador de milhares 8 10 3" xfId="12889" xr:uid="{4CE62D29-5778-413E-9890-ED7C257313B4}"/>
    <cellStyle name="Separador de milhares 8 10 4" xfId="18588" xr:uid="{98455B00-21C5-4D08-A5F6-D59B5C8AAD3B}"/>
    <cellStyle name="Separador de milhares 8 10 5" xfId="22708" xr:uid="{C4B0DC36-67C6-463D-B190-0BEE82B88B00}"/>
    <cellStyle name="Separador de milhares 8 11" xfId="6310" xr:uid="{21E03141-4880-484D-AA32-603AB17ED82F}"/>
    <cellStyle name="Separador de milhares 8 11 2" xfId="13018" xr:uid="{ACE587CE-43EF-4DA1-ABF9-CAC2E1DD43F7}"/>
    <cellStyle name="Separador de milhares 8 11 3" xfId="18651" xr:uid="{14C728FF-D1C9-4EB5-9B98-AAC29F720A91}"/>
    <cellStyle name="Separador de milhares 8 11 4" xfId="22771" xr:uid="{A0931757-4A9E-4A9F-A95B-E96C0E4E08C2}"/>
    <cellStyle name="Separador de milhares 8 12" xfId="9548" xr:uid="{4D7990E9-CA4B-4DDF-A47A-B80B0B9B2ED9}"/>
    <cellStyle name="Separador de milhares 8 13" xfId="16247" xr:uid="{1AD9FBDD-675F-4E69-ACCB-ED2AFFFC4EB0}"/>
    <cellStyle name="Separador de milhares 8 14" xfId="20844" xr:uid="{390CCCC4-8AE4-41E9-A4EE-8F9E5ED51898}"/>
    <cellStyle name="Separador de milhares 8 2" xfId="1922" xr:uid="{6622902F-03DC-4708-9DB6-AE6BFDE048FA}"/>
    <cellStyle name="Separador de milhares 8 2 2" xfId="1923" xr:uid="{DF461A3B-12D2-4852-820B-C047A7132C1A}"/>
    <cellStyle name="Separador de milhares 8 2 2 2" xfId="2554" xr:uid="{10D8F9A2-1CAA-4FA1-8CC3-BBDB87B98C7C}"/>
    <cellStyle name="Separador de milhares 8 2 2 2 2" xfId="3072" xr:uid="{037E98C8-EE67-4097-8B21-0CA36F30B938}"/>
    <cellStyle name="Separador de milhares 8 2 2 2 2 2" xfId="6183" xr:uid="{116B178A-0F02-437D-A16B-6781C24480A2}"/>
    <cellStyle name="Separador de milhares 8 2 2 2 2 2 2" xfId="9467" xr:uid="{60B0B5D0-8B0F-4426-9F9E-B9AAE1FE1184}"/>
    <cellStyle name="Separador de milhares 8 2 2 2 2 2 2 2" xfId="16175" xr:uid="{5285A062-355D-404F-BAE2-928548CE7C05}"/>
    <cellStyle name="Separador de milhares 8 2 2 2 2 2 2 3" xfId="20604" xr:uid="{C322CE62-77B4-4EC0-AE2D-8A91FDACA009}"/>
    <cellStyle name="Separador de milhares 8 2 2 2 2 2 2 4" xfId="24638" xr:uid="{6AB23B7D-A0AB-443F-BCD0-7B810795A508}"/>
    <cellStyle name="Separador de milhares 8 2 2 2 2 2 3" xfId="12891" xr:uid="{ACBB6FFB-6633-4D84-A4AA-82033612C2FA}"/>
    <cellStyle name="Separador de milhares 8 2 2 2 2 2 4" xfId="18590" xr:uid="{02C17FDE-994B-47D2-AD9C-95AAA814A16C}"/>
    <cellStyle name="Separador de milhares 8 2 2 2 2 2 5" xfId="22710" xr:uid="{89C4F592-E6FD-4AB9-A8CA-F8B220B41291}"/>
    <cellStyle name="Separador de milhares 8 2 2 2 2 3" xfId="7469" xr:uid="{85AF89A7-5B96-4AF7-B86D-25EF872CEC7C}"/>
    <cellStyle name="Separador de milhares 8 2 2 2 2 3 2" xfId="14177" xr:uid="{20FFDA63-63A0-4C29-ADE5-E60D49680075}"/>
    <cellStyle name="Separador de milhares 8 2 2 2 2 3 3" xfId="19515" xr:uid="{8A1A1E93-F437-41DE-B4E8-EC4AA7BD76D5}"/>
    <cellStyle name="Separador de milhares 8 2 2 2 2 3 4" xfId="23615" xr:uid="{7670391A-4FFB-478B-8070-92E3CCEE2AC6}"/>
    <cellStyle name="Separador de milhares 8 2 2 2 2 4" xfId="10886" xr:uid="{409FA5C0-3977-4035-8A80-468C63219CE4}"/>
    <cellStyle name="Separador de milhares 8 2 2 2 2 5" xfId="17384" xr:uid="{35A59FA3-A9D4-4A61-859B-EE7ACCCADCEE}"/>
    <cellStyle name="Separador de milhares 8 2 2 2 2 6" xfId="21688" xr:uid="{DD3806E1-33DE-49A8-99BF-4068CA6A18FD}"/>
    <cellStyle name="Separador de milhares 8 2 2 2 3" xfId="6182" xr:uid="{64AC0D13-4D3F-4148-A1A3-6BF21B22C9C2}"/>
    <cellStyle name="Separador de milhares 8 2 2 2 3 2" xfId="9466" xr:uid="{383A94E0-90EB-4E4C-8C93-9CF5C5EE26E1}"/>
    <cellStyle name="Separador de milhares 8 2 2 2 3 2 2" xfId="16174" xr:uid="{848ADE73-2DF6-4495-BCEE-71E0245B7DEB}"/>
    <cellStyle name="Separador de milhares 8 2 2 2 3 2 3" xfId="20603" xr:uid="{404C98F5-264E-4CEF-BE10-2AE219DD377D}"/>
    <cellStyle name="Separador de milhares 8 2 2 2 3 2 4" xfId="24637" xr:uid="{B2BDA356-9792-4348-9F32-6A32D3F0625C}"/>
    <cellStyle name="Separador de milhares 8 2 2 2 3 3" xfId="12890" xr:uid="{C2BC7622-59C9-4293-A3B0-8F32F09CEF72}"/>
    <cellStyle name="Separador de milhares 8 2 2 2 3 4" xfId="18589" xr:uid="{4AFF7B9B-94CA-4F18-A381-99C4027CB31F}"/>
    <cellStyle name="Separador de milhares 8 2 2 2 3 5" xfId="22709" xr:uid="{6BEE322C-2336-48C7-8632-FC7D3B390440}"/>
    <cellStyle name="Separador de milhares 8 2 2 2 4" xfId="7036" xr:uid="{79445BCD-8C68-45B5-A1F2-91A43D76F9DC}"/>
    <cellStyle name="Separador de milhares 8 2 2 2 4 2" xfId="13744" xr:uid="{004484C6-C2C8-401F-A10E-9F290A676244}"/>
    <cellStyle name="Separador de milhares 8 2 2 2 4 3" xfId="19089" xr:uid="{BF7E777B-11F0-4938-9E2B-97B4071F2FE7}"/>
    <cellStyle name="Separador de milhares 8 2 2 2 4 4" xfId="23190" xr:uid="{CC61E1C3-EDE4-480D-AE17-297115F10954}"/>
    <cellStyle name="Separador de milhares 8 2 2 2 5" xfId="10440" xr:uid="{A566BFDA-F756-4868-AE5D-A8427A546CD4}"/>
    <cellStyle name="Separador de milhares 8 2 2 2 6" xfId="16957" xr:uid="{9C4AE491-89D2-40CE-8F05-EDCE273673B9}"/>
    <cellStyle name="Separador de milhares 8 2 2 2 7" xfId="21263" xr:uid="{31B5A3E3-CDEF-4D98-A91F-EB0C6AB6F2EE}"/>
    <cellStyle name="Separador de milhares 8 2 2 3" xfId="2555" xr:uid="{1B50BF1D-A9F9-4BC9-98DC-28EE2C3823D2}"/>
    <cellStyle name="Separador de milhares 8 2 2 3 2" xfId="4868" xr:uid="{BF8D2BE1-E66D-430B-BC33-4F5EF4930AFD}"/>
    <cellStyle name="Separador de milhares 8 2 2 3 2 2" xfId="8483" xr:uid="{A29EB5B4-C200-42DB-9B3A-B5657F404CA0}"/>
    <cellStyle name="Separador de milhares 8 2 2 3 2 2 2" xfId="15191" xr:uid="{F07F7E9C-B57D-41C1-9387-4CAB758E80D1}"/>
    <cellStyle name="Separador de milhares 8 2 2 3 2 3" xfId="11609" xr:uid="{2E0F3358-454B-4693-ADAC-DB5FABAB4098}"/>
    <cellStyle name="Separador de milhares 8 2 2 3 3" xfId="3955" xr:uid="{13397348-C885-4A71-8A58-D9ACBED8040A}"/>
    <cellStyle name="Separador de milhares 8 2 2 3 3 2" xfId="8001" xr:uid="{10B60177-6335-4B67-8DB5-5352E06674AD}"/>
    <cellStyle name="Separador de milhares 8 2 2 3 3 2 2" xfId="14709" xr:uid="{B1671BDF-966B-47DC-880D-557B84A4FCB7}"/>
    <cellStyle name="Separador de milhares 8 2 2 3 3 3" xfId="11229" xr:uid="{0215829C-425D-4BAA-9C44-82C414DFBA16}"/>
    <cellStyle name="Separador de milhares 8 2 2 3 4" xfId="7037" xr:uid="{A949A116-57AF-4419-858F-DA1F44B5C975}"/>
    <cellStyle name="Separador de milhares 8 2 2 3 4 2" xfId="13745" xr:uid="{A6994A71-AFD1-4413-9E07-CE7E51F92645}"/>
    <cellStyle name="Separador de milhares 8 2 2 3 5" xfId="10441" xr:uid="{531C5DCF-FC25-4A41-90E8-461CEB781191}"/>
    <cellStyle name="Separador de milhares 8 2 2 4" xfId="2830" xr:uid="{03672099-5EA3-4F1D-8F79-9B45348B6711}"/>
    <cellStyle name="Separador de milhares 8 2 2 4 2" xfId="6184" xr:uid="{C764DA3A-2259-422E-BD8F-C15E1B569B06}"/>
    <cellStyle name="Separador de milhares 8 2 2 4 2 2" xfId="9468" xr:uid="{2426439E-A9E3-42F3-A86A-6FAF03FCCFAB}"/>
    <cellStyle name="Separador de milhares 8 2 2 4 2 2 2" xfId="16176" xr:uid="{CA34675D-786B-45BA-81A5-E44BA47D6272}"/>
    <cellStyle name="Separador de milhares 8 2 2 4 2 2 3" xfId="20605" xr:uid="{FBE12CA8-D710-42C0-8B66-135EBDC6FA7B}"/>
    <cellStyle name="Separador de milhares 8 2 2 4 2 2 4" xfId="24639" xr:uid="{79954367-181E-44C7-BE06-D251B40B94CA}"/>
    <cellStyle name="Separador de milhares 8 2 2 4 2 3" xfId="12892" xr:uid="{B41B383E-C2AF-41D3-827A-F42209E815EC}"/>
    <cellStyle name="Separador de milhares 8 2 2 4 2 4" xfId="18591" xr:uid="{232D6B6B-E015-4C88-9FC1-D8AD4E530273}"/>
    <cellStyle name="Separador de milhares 8 2 2 4 2 5" xfId="22711" xr:uid="{C01C94DC-1B7B-4832-9A46-6BAC04D5D094}"/>
    <cellStyle name="Separador de milhares 8 2 2 4 3" xfId="7228" xr:uid="{2B2E44EA-4315-4E5A-8A0D-EE2DCE13B911}"/>
    <cellStyle name="Separador de milhares 8 2 2 4 3 2" xfId="13936" xr:uid="{E7504930-EFE9-4C58-BD67-DD911F2F1509}"/>
    <cellStyle name="Separador de milhares 8 2 2 4 3 3" xfId="19275" xr:uid="{2A0BDD29-35EE-4A52-B5A3-FBB66ECF04C1}"/>
    <cellStyle name="Separador de milhares 8 2 2 4 3 4" xfId="23375" xr:uid="{BAB2B9D2-39C7-4BD2-948D-D78A61EA1364}"/>
    <cellStyle name="Separador de milhares 8 2 2 4 4" xfId="10646" xr:uid="{5955A685-F09B-4DB0-B14F-74AF3A1DB82F}"/>
    <cellStyle name="Separador de milhares 8 2 2 4 5" xfId="17144" xr:uid="{68C32924-5417-48DE-8FB5-19C2D3AD7384}"/>
    <cellStyle name="Separador de milhares 8 2 2 4 6" xfId="21448" xr:uid="{817E4C19-B391-4663-BEBE-26FB21E1AB85}"/>
    <cellStyle name="Separador de milhares 8 2 2 5" xfId="6710" xr:uid="{EFC703E5-5D49-4CC8-A523-F93CAD2BF76F}"/>
    <cellStyle name="Separador de milhares 8 2 2 5 2" xfId="13418" xr:uid="{10033D1E-CFE1-429D-A58E-F6145AD97B99}"/>
    <cellStyle name="Separador de milhares 8 2 2 6" xfId="10023" xr:uid="{0EFB2B95-7E84-4C58-9CF8-BBAEBE07760C}"/>
    <cellStyle name="Separador de milhares 8 2 3" xfId="2556" xr:uid="{EB4BA151-4A71-4A66-BCBD-222447C2F83F}"/>
    <cellStyle name="Separador de milhares 8 2 3 2" xfId="2831" xr:uid="{807EF58D-0D79-45AB-A29D-461070EFCE10}"/>
    <cellStyle name="Separador de milhares 8 2 3 2 2" xfId="6186" xr:uid="{0F8A0FF0-BE14-44CE-91BF-87325663170F}"/>
    <cellStyle name="Separador de milhares 8 2 3 2 2 2" xfId="9470" xr:uid="{205FEEDE-8FB8-492E-8CEA-FEE9C5857393}"/>
    <cellStyle name="Separador de milhares 8 2 3 2 2 2 2" xfId="16178" xr:uid="{F2CD9376-6CEA-4304-9051-E37F4DE41A3D}"/>
    <cellStyle name="Separador de milhares 8 2 3 2 2 2 3" xfId="20607" xr:uid="{1FF1EF84-1023-4F87-A312-568E1516A349}"/>
    <cellStyle name="Separador de milhares 8 2 3 2 2 2 4" xfId="24641" xr:uid="{AE3B6369-4665-439B-AE15-05A6687B7E84}"/>
    <cellStyle name="Separador de milhares 8 2 3 2 2 3" xfId="12894" xr:uid="{242D573D-9B0E-44B3-B81F-936690113D4D}"/>
    <cellStyle name="Separador de milhares 8 2 3 2 2 4" xfId="18593" xr:uid="{8429DA71-A33B-406B-9847-186DC56E01E0}"/>
    <cellStyle name="Separador de milhares 8 2 3 2 2 5" xfId="22713" xr:uid="{30B36443-DC24-4B7E-951D-B85240091227}"/>
    <cellStyle name="Separador de milhares 8 2 3 2 3" xfId="7229" xr:uid="{8BF79672-3DB2-4B14-B5D8-4DEC81BE6804}"/>
    <cellStyle name="Separador de milhares 8 2 3 2 3 2" xfId="13937" xr:uid="{71EFEBA3-1DAF-418E-B81C-619A3C680F3B}"/>
    <cellStyle name="Separador de milhares 8 2 3 2 3 3" xfId="19276" xr:uid="{AF2339C9-C45F-4552-8B53-A2121A853DAC}"/>
    <cellStyle name="Separador de milhares 8 2 3 2 3 4" xfId="23376" xr:uid="{6406F798-7EA0-4700-B671-05C578545486}"/>
    <cellStyle name="Separador de milhares 8 2 3 2 4" xfId="10647" xr:uid="{73F6D448-BC8C-4AC7-A1DA-DEA8E5F8BBDD}"/>
    <cellStyle name="Separador de milhares 8 2 3 2 5" xfId="17145" xr:uid="{13B55051-E547-45FD-B79A-B40F06C709AD}"/>
    <cellStyle name="Separador de milhares 8 2 3 2 6" xfId="21449" xr:uid="{0343DC1A-6F40-4B3F-9193-8272D52E1165}"/>
    <cellStyle name="Separador de milhares 8 2 3 3" xfId="6185" xr:uid="{BEF1CB35-724D-4F92-BE3E-6F78763B4BE2}"/>
    <cellStyle name="Separador de milhares 8 2 3 3 2" xfId="9469" xr:uid="{ABD47D56-C16B-494F-B51F-091D06B096A9}"/>
    <cellStyle name="Separador de milhares 8 2 3 3 2 2" xfId="16177" xr:uid="{17B9AD3D-E8DC-41B8-A4CB-1B56CF16207C}"/>
    <cellStyle name="Separador de milhares 8 2 3 3 2 3" xfId="20606" xr:uid="{1CDFBEF0-6956-4B10-A467-0A8092788E16}"/>
    <cellStyle name="Separador de milhares 8 2 3 3 2 4" xfId="24640" xr:uid="{9C58A334-8054-446C-A6F4-16727E287AD7}"/>
    <cellStyle name="Separador de milhares 8 2 3 3 3" xfId="12893" xr:uid="{0C8F8CA8-2F1C-494B-9C2D-3E3C90E70BF7}"/>
    <cellStyle name="Separador de milhares 8 2 3 3 4" xfId="18592" xr:uid="{01F356FF-09D5-442B-BFBB-1EF724E7CA90}"/>
    <cellStyle name="Separador de milhares 8 2 3 3 5" xfId="22712" xr:uid="{9BE9AF09-72D2-4ECA-AC3B-85F16EA054B8}"/>
    <cellStyle name="Separador de milhares 8 2 3 4" xfId="7038" xr:uid="{3276F0D4-089A-4F0D-B08C-5EDFD78BEDDF}"/>
    <cellStyle name="Separador de milhares 8 2 3 4 2" xfId="13746" xr:uid="{D0A2D098-78F8-4272-801B-FF5A56126E9D}"/>
    <cellStyle name="Separador de milhares 8 2 3 4 3" xfId="19091" xr:uid="{658597A9-B4AD-4A15-9FB3-F9122BCB5194}"/>
    <cellStyle name="Separador de milhares 8 2 3 4 4" xfId="23191" xr:uid="{D31829EA-8CE4-493A-AFF4-A35A33517F47}"/>
    <cellStyle name="Separador de milhares 8 2 3 5" xfId="10442" xr:uid="{975E3047-5328-4681-A974-A85BD0FED6EB}"/>
    <cellStyle name="Separador de milhares 8 2 3 6" xfId="16959" xr:uid="{23A074A8-DEBA-4A94-92B4-FCCAA055CE99}"/>
    <cellStyle name="Separador de milhares 8 2 3 7" xfId="21264" xr:uid="{9BB10BB6-8CFE-4026-ABE3-2C0E42244857}"/>
    <cellStyle name="Separador de milhares 8 2 4" xfId="2557" xr:uid="{4E809C17-E8EB-4805-B08F-96323FE76A80}"/>
    <cellStyle name="Separador de milhares 8 2 4 2" xfId="2886" xr:uid="{2719861E-D9DE-409C-A066-D45F516010DE}"/>
    <cellStyle name="Separador de milhares 8 2 4 2 2" xfId="6188" xr:uid="{87D2FA57-3C1B-46B1-9007-A1C5656CD9C7}"/>
    <cellStyle name="Separador de milhares 8 2 4 2 2 2" xfId="9472" xr:uid="{A00EB4E2-C993-4B46-A36A-99AFA7989541}"/>
    <cellStyle name="Separador de milhares 8 2 4 2 2 2 2" xfId="16180" xr:uid="{21A994A9-7FF5-4041-B030-CE4D15DA1C30}"/>
    <cellStyle name="Separador de milhares 8 2 4 2 2 2 3" xfId="20609" xr:uid="{1FFBEBA5-860A-4DA0-BA04-0EA8CBA429A0}"/>
    <cellStyle name="Separador de milhares 8 2 4 2 2 2 4" xfId="24643" xr:uid="{2E568A57-507F-4D80-9241-944576E78420}"/>
    <cellStyle name="Separador de milhares 8 2 4 2 2 3" xfId="12896" xr:uid="{3A825632-0256-47FA-9586-303AB81A25F3}"/>
    <cellStyle name="Separador de milhares 8 2 4 2 2 4" xfId="18595" xr:uid="{25D16CDD-5927-4E43-8B25-75DBA6A4DE27}"/>
    <cellStyle name="Separador de milhares 8 2 4 2 2 5" xfId="22715" xr:uid="{D9AB6166-0716-4A6E-81C4-2A8ADF74C0DA}"/>
    <cellStyle name="Separador de milhares 8 2 4 2 3" xfId="7283" xr:uid="{BEA214B9-7E70-4C0F-9DC1-4D10A2C5A681}"/>
    <cellStyle name="Separador de milhares 8 2 4 2 3 2" xfId="13991" xr:uid="{F53F748F-2921-455E-B971-0531406DCE73}"/>
    <cellStyle name="Separador de milhares 8 2 4 2 3 3" xfId="19330" xr:uid="{3F36DF12-8AEB-4D2D-BB91-1419FD92F14D}"/>
    <cellStyle name="Separador de milhares 8 2 4 2 3 4" xfId="23430" xr:uid="{C0889D9D-FA78-405D-99CA-79A8AE538ABD}"/>
    <cellStyle name="Separador de milhares 8 2 4 2 4" xfId="10701" xr:uid="{D8A9CCE8-A601-402E-9117-77D2172A1D65}"/>
    <cellStyle name="Separador de milhares 8 2 4 2 5" xfId="17199" xr:uid="{5FD4211C-F833-423C-A639-56AD2309CEE8}"/>
    <cellStyle name="Separador de milhares 8 2 4 2 6" xfId="21503" xr:uid="{447B967F-C0D2-4D63-A4B8-A9CFF0199287}"/>
    <cellStyle name="Separador de milhares 8 2 4 3" xfId="6187" xr:uid="{6DB0249D-9587-428A-9188-C2C410521619}"/>
    <cellStyle name="Separador de milhares 8 2 4 3 2" xfId="9471" xr:uid="{0F9A0710-9E95-4C4F-BA45-A0D2063FB5B0}"/>
    <cellStyle name="Separador de milhares 8 2 4 3 2 2" xfId="16179" xr:uid="{C19E4897-FEBF-4943-95D0-EF23AFCB77E8}"/>
    <cellStyle name="Separador de milhares 8 2 4 3 2 3" xfId="20608" xr:uid="{A7DFF418-C5E7-409E-B5A1-BDB665B98AD5}"/>
    <cellStyle name="Separador de milhares 8 2 4 3 2 4" xfId="24642" xr:uid="{F5572B08-661C-4546-86C6-B7DA9A099167}"/>
    <cellStyle name="Separador de milhares 8 2 4 3 3" xfId="12895" xr:uid="{2270F440-03CF-45A1-9C6C-584EF50C3331}"/>
    <cellStyle name="Separador de milhares 8 2 4 3 4" xfId="18594" xr:uid="{5A76758E-18CB-45D7-99CE-5809B838FC22}"/>
    <cellStyle name="Separador de milhares 8 2 4 3 5" xfId="22714" xr:uid="{0EDD7739-DCD0-463F-84F0-4B6C665AD619}"/>
    <cellStyle name="Separador de milhares 8 2 4 4" xfId="7039" xr:uid="{DBB8246A-2FDF-4E4D-8975-48183EF5A102}"/>
    <cellStyle name="Separador de milhares 8 2 4 4 2" xfId="13747" xr:uid="{5CD161C4-9BF8-4B4E-92B9-45BAFF4349CD}"/>
    <cellStyle name="Separador de milhares 8 2 4 4 3" xfId="19092" xr:uid="{537116E3-A8A7-4B8B-A786-8CDB154A7A98}"/>
    <cellStyle name="Separador de milhares 8 2 4 4 4" xfId="23192" xr:uid="{1CFA97C1-39F9-4B28-9739-149ED89BECA9}"/>
    <cellStyle name="Separador de milhares 8 2 4 5" xfId="10443" xr:uid="{4417D711-C51F-41FE-873A-6754B2881F67}"/>
    <cellStyle name="Separador de milhares 8 2 4 6" xfId="16960" xr:uid="{C6077A99-1707-464C-A521-5B3659B92F96}"/>
    <cellStyle name="Separador de milhares 8 2 4 7" xfId="21265" xr:uid="{985EE3C8-F4A7-419A-B6FF-01F93684D855}"/>
    <cellStyle name="Separador de milhares 8 2 5" xfId="2558" xr:uid="{4C394F55-0CFD-46DC-AB4D-61AAB3F679A0}"/>
    <cellStyle name="Separador de milhares 8 2 5 2" xfId="2936" xr:uid="{669554C3-9D0A-4AE4-BFBF-CEA38E18D5E2}"/>
    <cellStyle name="Separador de milhares 8 2 5 2 2" xfId="6190" xr:uid="{DC632EB4-01B6-4FAB-8B89-CF456DD4FA61}"/>
    <cellStyle name="Separador de milhares 8 2 5 2 2 2" xfId="9474" xr:uid="{5B655C77-FD20-4FB2-9DB0-23ED02F18129}"/>
    <cellStyle name="Separador de milhares 8 2 5 2 2 2 2" xfId="16182" xr:uid="{18390393-4024-4256-8355-930CB55AA1BD}"/>
    <cellStyle name="Separador de milhares 8 2 5 2 2 2 3" xfId="20611" xr:uid="{0F8C36AD-FB07-4FCB-AB31-0F825960295D}"/>
    <cellStyle name="Separador de milhares 8 2 5 2 2 2 4" xfId="24645" xr:uid="{F718A087-CDA1-4BDE-A971-5921B2CB4664}"/>
    <cellStyle name="Separador de milhares 8 2 5 2 2 3" xfId="12898" xr:uid="{21EFD94E-EB78-44D6-A3B7-EB37B5D5DAA0}"/>
    <cellStyle name="Separador de milhares 8 2 5 2 2 4" xfId="18597" xr:uid="{C635A37F-691B-4CFD-AF76-D8871C740CC9}"/>
    <cellStyle name="Separador de milhares 8 2 5 2 2 5" xfId="22717" xr:uid="{CA9A55E0-15CE-4238-809F-FB88E06195F6}"/>
    <cellStyle name="Separador de milhares 8 2 5 2 3" xfId="7333" xr:uid="{4A0B95F7-D78C-4EAC-861C-5C1C83759739}"/>
    <cellStyle name="Separador de milhares 8 2 5 2 3 2" xfId="14041" xr:uid="{4B79B6F7-D7CC-424A-B0DE-763B5E4848CC}"/>
    <cellStyle name="Separador de milhares 8 2 5 2 3 3" xfId="19380" xr:uid="{74C974EC-742D-44CB-A7C5-E2DD58F59C65}"/>
    <cellStyle name="Separador de milhares 8 2 5 2 3 4" xfId="23480" xr:uid="{43BCFF75-AA2F-4000-992C-F14FA4992B38}"/>
    <cellStyle name="Separador de milhares 8 2 5 2 4" xfId="10751" xr:uid="{C3A15E05-9F58-4878-B2FA-B183B4186573}"/>
    <cellStyle name="Separador de milhares 8 2 5 2 5" xfId="17249" xr:uid="{C1750632-BE9D-467D-AA26-9D761C852F4D}"/>
    <cellStyle name="Separador de milhares 8 2 5 2 6" xfId="21553" xr:uid="{045477F4-F46D-4FCA-8D9C-D1A8B1E4FA79}"/>
    <cellStyle name="Separador de milhares 8 2 5 3" xfId="6189" xr:uid="{2183125B-9851-4EB1-970F-9E48B69F9DFC}"/>
    <cellStyle name="Separador de milhares 8 2 5 3 2" xfId="9473" xr:uid="{5BC42DB3-35E5-4E33-968D-72F41C0342BE}"/>
    <cellStyle name="Separador de milhares 8 2 5 3 2 2" xfId="16181" xr:uid="{40733826-2B0A-4BE2-A2E4-DFB63693BC5D}"/>
    <cellStyle name="Separador de milhares 8 2 5 3 2 3" xfId="20610" xr:uid="{AB4D3181-0A86-4A40-8A0C-056A978CEE31}"/>
    <cellStyle name="Separador de milhares 8 2 5 3 2 4" xfId="24644" xr:uid="{036C37D5-4935-42FC-B0AA-678501729046}"/>
    <cellStyle name="Separador de milhares 8 2 5 3 3" xfId="12897" xr:uid="{FC3C8946-1D7D-4197-A224-05ACEA66CF55}"/>
    <cellStyle name="Separador de milhares 8 2 5 3 4" xfId="18596" xr:uid="{90B88456-B579-4775-8CB8-E4CA52B3DA63}"/>
    <cellStyle name="Separador de milhares 8 2 5 3 5" xfId="22716" xr:uid="{5E568F9B-E126-4669-8AA0-7962AA569209}"/>
    <cellStyle name="Separador de milhares 8 2 5 4" xfId="7040" xr:uid="{790856BF-402A-4C4B-8AEF-5BBFFA826016}"/>
    <cellStyle name="Separador de milhares 8 2 5 4 2" xfId="13748" xr:uid="{A9318AAE-AA35-4010-91C3-D37444777960}"/>
    <cellStyle name="Separador de milhares 8 2 5 4 3" xfId="19093" xr:uid="{5D641F96-697D-46E8-B669-48E2FE9CB9F2}"/>
    <cellStyle name="Separador de milhares 8 2 5 4 4" xfId="23193" xr:uid="{21FF976B-4580-458E-B518-B22C56096C42}"/>
    <cellStyle name="Separador de milhares 8 2 5 5" xfId="10444" xr:uid="{CA90FA43-3919-43F7-99EE-65FD2B89FD2F}"/>
    <cellStyle name="Separador de milhares 8 2 5 6" xfId="16961" xr:uid="{561BED66-2287-4328-9D81-3139E3373232}"/>
    <cellStyle name="Separador de milhares 8 2 5 7" xfId="21266" xr:uid="{70FAD31A-062B-46F5-A01F-4E508C739739}"/>
    <cellStyle name="Separador de milhares 8 2 6" xfId="2559" xr:uid="{10949126-B811-4FC5-A897-A08391521ADF}"/>
    <cellStyle name="Separador de milhares 8 2 6 2" xfId="3014" xr:uid="{F6D534E7-6064-466C-B846-3455AADE07EF}"/>
    <cellStyle name="Separador de milhares 8 2 6 2 2" xfId="6192" xr:uid="{2776E496-FA8E-48CC-91DF-BFF4CC9036FB}"/>
    <cellStyle name="Separador de milhares 8 2 6 2 2 2" xfId="9476" xr:uid="{E078396E-6DC8-49A2-A1B3-953BB4BAECB4}"/>
    <cellStyle name="Separador de milhares 8 2 6 2 2 2 2" xfId="16184" xr:uid="{927591C3-1EC3-4A46-AC7F-FAD9818644D2}"/>
    <cellStyle name="Separador de milhares 8 2 6 2 2 2 3" xfId="20613" xr:uid="{5A7BAF64-DA14-4D7C-A7B1-B81165D420BB}"/>
    <cellStyle name="Separador de milhares 8 2 6 2 2 2 4" xfId="24647" xr:uid="{5A97F861-FD32-4287-8997-3E18E3AF5078}"/>
    <cellStyle name="Separador de milhares 8 2 6 2 2 3" xfId="12900" xr:uid="{17728D85-9F8B-4754-9D8B-A8FF7D83C09F}"/>
    <cellStyle name="Separador de milhares 8 2 6 2 2 4" xfId="18599" xr:uid="{9CFDB367-FFDD-48FB-817B-7FC855D1E77D}"/>
    <cellStyle name="Separador de milhares 8 2 6 2 2 5" xfId="22719" xr:uid="{F265AB86-07A2-468C-9EC6-57575A14D986}"/>
    <cellStyle name="Separador de milhares 8 2 6 2 3" xfId="7411" xr:uid="{76718E88-3B7E-466E-BD8D-B5453C3D636D}"/>
    <cellStyle name="Separador de milhares 8 2 6 2 3 2" xfId="14119" xr:uid="{C0BCB327-F274-4C8E-8727-DFA93D979CD3}"/>
    <cellStyle name="Separador de milhares 8 2 6 2 3 3" xfId="19457" xr:uid="{8141616A-595A-4579-BAAD-42954064C280}"/>
    <cellStyle name="Separador de milhares 8 2 6 2 3 4" xfId="23557" xr:uid="{67CA99CF-F09E-40A4-BED1-FB70AA56FEE1}"/>
    <cellStyle name="Separador de milhares 8 2 6 2 4" xfId="10828" xr:uid="{E4F1CC92-ED05-48C5-8987-1A62AF423318}"/>
    <cellStyle name="Separador de milhares 8 2 6 2 5" xfId="17326" xr:uid="{D5DC5478-D463-41F0-8D7C-110FE32B32BA}"/>
    <cellStyle name="Separador de milhares 8 2 6 2 6" xfId="21630" xr:uid="{3BD0D984-25C1-49C4-869E-8EE2B46A64B7}"/>
    <cellStyle name="Separador de milhares 8 2 6 3" xfId="6191" xr:uid="{15A18970-3721-4622-A123-449D22A16D37}"/>
    <cellStyle name="Separador de milhares 8 2 6 3 2" xfId="9475" xr:uid="{7BAD779D-E3F0-4386-9B69-323242806600}"/>
    <cellStyle name="Separador de milhares 8 2 6 3 2 2" xfId="16183" xr:uid="{F40FAB39-EEF3-431D-A78E-6E7444A80C8B}"/>
    <cellStyle name="Separador de milhares 8 2 6 3 2 3" xfId="20612" xr:uid="{325947CD-789C-43BF-85AD-508072423D2E}"/>
    <cellStyle name="Separador de milhares 8 2 6 3 2 4" xfId="24646" xr:uid="{B57574D8-2F87-4612-B443-D3C017950C64}"/>
    <cellStyle name="Separador de milhares 8 2 6 3 3" xfId="12899" xr:uid="{7D91B1EA-53A0-411D-8A0F-77BECA329C99}"/>
    <cellStyle name="Separador de milhares 8 2 6 3 4" xfId="18598" xr:uid="{31656DEB-14F4-4CA1-86EC-31A386C2D218}"/>
    <cellStyle name="Separador de milhares 8 2 6 3 5" xfId="22718" xr:uid="{176DBFB2-CF88-496F-924F-13C638E25A11}"/>
    <cellStyle name="Separador de milhares 8 2 6 4" xfId="7041" xr:uid="{B949B273-9AB1-443F-A0D7-847EF4B01894}"/>
    <cellStyle name="Separador de milhares 8 2 6 4 2" xfId="13749" xr:uid="{73A3C210-0127-45DA-A4B2-AF8AF63CE8B2}"/>
    <cellStyle name="Separador de milhares 8 2 6 4 3" xfId="19094" xr:uid="{52F8AF72-B398-4EA6-B874-42D0A3C84EC6}"/>
    <cellStyle name="Separador de milhares 8 2 6 4 4" xfId="23194" xr:uid="{BF1A1E25-EDD8-4665-8F62-458A05C9382A}"/>
    <cellStyle name="Separador de milhares 8 2 6 5" xfId="10445" xr:uid="{A6C5D95F-0132-4CEB-AE27-1201F3A03450}"/>
    <cellStyle name="Separador de milhares 8 2 6 6" xfId="16962" xr:uid="{9AEF23C6-45A9-4983-AA77-7E7D1C3FF4A7}"/>
    <cellStyle name="Separador de milhares 8 2 6 7" xfId="21267" xr:uid="{F0D63A88-7A0F-4B46-B313-4DA72891FDD7}"/>
    <cellStyle name="Separador de milhares 8 2 7" xfId="2560" xr:uid="{479BC829-9DE4-4484-A388-33E528BBD7FB}"/>
    <cellStyle name="Separador de milhares 8 2 7 2" xfId="4867" xr:uid="{22C2BF9A-9F91-4FD4-B6A2-A2EBA3A3212D}"/>
    <cellStyle name="Separador de milhares 8 2 7 2 2" xfId="8482" xr:uid="{2277F0A4-182A-493A-A693-A9E50A5F552B}"/>
    <cellStyle name="Separador de milhares 8 2 7 2 2 2" xfId="15190" xr:uid="{F6C07972-78E2-41D4-A0A0-8ACA45B0DB9E}"/>
    <cellStyle name="Separador de milhares 8 2 7 3" xfId="3954" xr:uid="{FB14711E-0E0E-4F1A-B377-0B51BFE335DF}"/>
    <cellStyle name="Separador de milhares 8 2 7 3 2" xfId="8000" xr:uid="{7AB2F7D5-D9DF-465C-A474-341A2424F69E}"/>
    <cellStyle name="Separador de milhares 8 2 7 3 2 2" xfId="14708" xr:uid="{0477E84C-47E2-4CEB-896B-726CBA026ACA}"/>
    <cellStyle name="Separador de milhares 8 2 7 4" xfId="7042" xr:uid="{51395939-8ACD-4C92-9BD5-8484822A4061}"/>
    <cellStyle name="Separador de milhares 8 2 7 4 2" xfId="13750" xr:uid="{6C17DC17-46CF-4091-B8F4-AE193999F846}"/>
    <cellStyle name="Separador de milhares 8 2 8" xfId="2703" xr:uid="{AB5FF2A6-17AF-41FE-A6D1-02BC31346404}"/>
    <cellStyle name="Separador de milhares 8 2 8 2" xfId="6193" xr:uid="{223A7DC0-5D85-4738-8732-1165C0CA3ACB}"/>
    <cellStyle name="Separador de milhares 8 2 8 2 2" xfId="9477" xr:uid="{D1F33963-8926-4CB4-99BA-8E3CC9C6E0E4}"/>
    <cellStyle name="Separador de milhares 8 2 8 2 2 2" xfId="16185" xr:uid="{EE894746-5E5E-4ACF-9008-3EB2B071C6EB}"/>
    <cellStyle name="Separador de milhares 8 2 8 2 2 3" xfId="20614" xr:uid="{795FBF61-4DDE-4122-8476-74E935702E0B}"/>
    <cellStyle name="Separador de milhares 8 2 8 2 2 4" xfId="24648" xr:uid="{482230B4-1E83-4420-B433-33703D6CF573}"/>
    <cellStyle name="Separador de milhares 8 2 8 2 3" xfId="12901" xr:uid="{6735247F-BA3B-419F-A5E7-58DFA817C4D4}"/>
    <cellStyle name="Separador de milhares 8 2 8 2 4" xfId="18600" xr:uid="{3FA05988-CF32-4C55-AEB9-E616CCDDB6DC}"/>
    <cellStyle name="Separador de milhares 8 2 8 2 5" xfId="22720" xr:uid="{21B72D88-6AB2-417A-90DF-A4FE083A8430}"/>
    <cellStyle name="Separador de milhares 8 2 8 3" xfId="7103" xr:uid="{7BE6C455-FADC-4178-AE70-1FBFDB1188BC}"/>
    <cellStyle name="Separador de milhares 8 2 8 3 2" xfId="13811" xr:uid="{E6B04590-4F8F-4C5D-A4AF-59EC0A7049A3}"/>
    <cellStyle name="Separador de milhares 8 2 8 3 3" xfId="19150" xr:uid="{FC4FF202-E6F3-4DD0-91F1-AA462B54E88B}"/>
    <cellStyle name="Separador de milhares 8 2 8 3 4" xfId="23250" xr:uid="{3F028D02-D84F-4FDB-B787-7ACAD597F809}"/>
    <cellStyle name="Separador de milhares 8 2 8 4" xfId="10520" xr:uid="{DD32597E-C543-4BC1-BB86-60F2018B78D9}"/>
    <cellStyle name="Separador de milhares 8 2 8 5" xfId="17019" xr:uid="{8D817B96-6D19-419F-9E13-F8927132F52A}"/>
    <cellStyle name="Separador de milhares 8 2 8 6" xfId="21323" xr:uid="{F29EAE17-ECB9-4223-8766-BDF1340768DA}"/>
    <cellStyle name="Separador de milhares 8 3" xfId="1924" xr:uid="{CDD424BD-C8F9-4612-836A-63B9050C9DFE}"/>
    <cellStyle name="Separador de milhares 8 3 2" xfId="2561" xr:uid="{20B8D670-6C60-4FAB-B3C1-4D03F4108482}"/>
    <cellStyle name="Separador de milhares 8 3 2 2" xfId="2832" xr:uid="{AFBAB93C-23D8-49D7-B2FB-75A45646B8D4}"/>
    <cellStyle name="Separador de milhares 8 3 2 2 2" xfId="6195" xr:uid="{9E9A393D-F608-4460-A106-5DAA167739D0}"/>
    <cellStyle name="Separador de milhares 8 3 2 2 2 2" xfId="9479" xr:uid="{EA92616A-BB2A-437F-99FD-FFA2A4BA90A8}"/>
    <cellStyle name="Separador de milhares 8 3 2 2 2 2 2" xfId="16187" xr:uid="{E7ACED8D-3C06-4919-BEBC-9FAD78D6F60D}"/>
    <cellStyle name="Separador de milhares 8 3 2 2 2 2 3" xfId="20616" xr:uid="{2ED5C143-4B2F-4DD7-9AB9-613679D0488A}"/>
    <cellStyle name="Separador de milhares 8 3 2 2 2 2 4" xfId="24650" xr:uid="{A94C10ED-41DD-420A-A409-0E2A0DE7AA6F}"/>
    <cellStyle name="Separador de milhares 8 3 2 2 2 3" xfId="12903" xr:uid="{5D1035CC-443D-41F8-87E7-2A9DBFEF9481}"/>
    <cellStyle name="Separador de milhares 8 3 2 2 2 4" xfId="18602" xr:uid="{633E1AA5-88F9-4106-8D1A-2DEFC9651CEE}"/>
    <cellStyle name="Separador de milhares 8 3 2 2 2 5" xfId="22722" xr:uid="{A391248C-D91E-4975-8F57-2BAA614DACA4}"/>
    <cellStyle name="Separador de milhares 8 3 2 2 3" xfId="7230" xr:uid="{96EEFBB7-32F8-4961-9827-B2582380DB06}"/>
    <cellStyle name="Separador de milhares 8 3 2 2 3 2" xfId="13938" xr:uid="{ED7CE495-464E-4100-A454-C3FEF8E7DDB8}"/>
    <cellStyle name="Separador de milhares 8 3 2 2 3 3" xfId="19277" xr:uid="{0C29255B-3D0E-4481-897D-60D542333AA0}"/>
    <cellStyle name="Separador de milhares 8 3 2 2 3 4" xfId="23377" xr:uid="{95F96FBF-1952-4C04-9A6D-963EA0655D0B}"/>
    <cellStyle name="Separador de milhares 8 3 2 2 4" xfId="10648" xr:uid="{2D56F164-24D2-4843-AA9F-8B091955F98A}"/>
    <cellStyle name="Separador de milhares 8 3 2 2 5" xfId="17146" xr:uid="{A9758816-6DB1-4467-BCEC-863714A5A4EC}"/>
    <cellStyle name="Separador de milhares 8 3 2 2 6" xfId="21450" xr:uid="{87D46D1E-97EC-4013-AEC4-751BEF60AA80}"/>
    <cellStyle name="Separador de milhares 8 3 2 3" xfId="6194" xr:uid="{10EF450D-E615-4681-88FA-48DE331F55D6}"/>
    <cellStyle name="Separador de milhares 8 3 2 3 2" xfId="9478" xr:uid="{AB64DB57-37A9-465E-99DB-7DB61A58EB9E}"/>
    <cellStyle name="Separador de milhares 8 3 2 3 2 2" xfId="16186" xr:uid="{D72F38EB-8535-4CFB-97A1-80CCBF9F6F71}"/>
    <cellStyle name="Separador de milhares 8 3 2 3 2 3" xfId="20615" xr:uid="{F7BBD8A2-E96F-4BC4-BD9A-0DA3A76939DE}"/>
    <cellStyle name="Separador de milhares 8 3 2 3 2 4" xfId="24649" xr:uid="{28DBD9C6-A718-4171-93E6-EAA05AAA2444}"/>
    <cellStyle name="Separador de milhares 8 3 2 3 3" xfId="12902" xr:uid="{4F51BAC0-BCC5-4D10-974C-79915FEF3489}"/>
    <cellStyle name="Separador de milhares 8 3 2 3 4" xfId="18601" xr:uid="{17B7DA99-D75F-40FC-B621-E5A610DCF044}"/>
    <cellStyle name="Separador de milhares 8 3 2 3 5" xfId="22721" xr:uid="{3FF6C8CB-30D8-40F4-906A-F8C927A88E71}"/>
    <cellStyle name="Separador de milhares 8 3 2 4" xfId="7043" xr:uid="{2A49B5CA-5448-45D3-B04F-58C3E93E3546}"/>
    <cellStyle name="Separador de milhares 8 3 2 4 2" xfId="13751" xr:uid="{4F96B719-0DAA-4CEA-885C-CD62B55D7E5F}"/>
    <cellStyle name="Separador de milhares 8 3 2 4 3" xfId="19095" xr:uid="{E1F4C10F-BDF7-49E8-A0FC-08CF6CB982DE}"/>
    <cellStyle name="Separador de milhares 8 3 2 4 4" xfId="23195" xr:uid="{1A58DD5B-2ED4-4DCC-8A01-15F54F135EA1}"/>
    <cellStyle name="Separador de milhares 8 3 2 5" xfId="10446" xr:uid="{9F563ACE-7AB1-473C-917A-F96C9ACB7B9C}"/>
    <cellStyle name="Separador de milhares 8 3 2 6" xfId="16964" xr:uid="{E4ABEEB9-4E59-4486-B5C1-E4656E4C4199}"/>
    <cellStyle name="Separador de milhares 8 3 2 7" xfId="21268" xr:uid="{C48827CF-E2FC-4591-B96D-4DB43930AB09}"/>
    <cellStyle name="Separador de milhares 8 3 3" xfId="2562" xr:uid="{12CF57A4-8E4C-4780-9667-6DF92BC89788}"/>
    <cellStyle name="Separador de milhares 8 3 3 2" xfId="3022" xr:uid="{474EF317-9B31-423A-94A7-DDA9D59546D4}"/>
    <cellStyle name="Separador de milhares 8 3 3 2 2" xfId="6197" xr:uid="{9AE9ACEA-AB68-40B0-8FA8-8CE1EED10A17}"/>
    <cellStyle name="Separador de milhares 8 3 3 2 2 2" xfId="9481" xr:uid="{06A7F5EE-A5F3-422D-9876-BDD834AB6E68}"/>
    <cellStyle name="Separador de milhares 8 3 3 2 2 2 2" xfId="16189" xr:uid="{F822B043-5F7B-4C78-86C5-42FDDD8675F1}"/>
    <cellStyle name="Separador de milhares 8 3 3 2 2 2 3" xfId="20618" xr:uid="{A49D84FB-C840-48CC-AEE7-3C53A2448266}"/>
    <cellStyle name="Separador de milhares 8 3 3 2 2 2 4" xfId="24652" xr:uid="{188AC690-0412-4D9B-8922-C0E4531860E2}"/>
    <cellStyle name="Separador de milhares 8 3 3 2 2 3" xfId="12905" xr:uid="{1550B8EA-82B0-4FDB-A180-DA28AE2854EE}"/>
    <cellStyle name="Separador de milhares 8 3 3 2 2 4" xfId="18604" xr:uid="{96FF8BC3-BAFB-485F-9CEE-2D220E8DE25C}"/>
    <cellStyle name="Separador de milhares 8 3 3 2 2 5" xfId="22724" xr:uid="{5F583C24-956F-4267-B0EA-B7B360DD04CD}"/>
    <cellStyle name="Separador de milhares 8 3 3 2 3" xfId="7419" xr:uid="{A32C77DD-6E73-40B1-9B7C-134C8B6EAE2C}"/>
    <cellStyle name="Separador de milhares 8 3 3 2 3 2" xfId="14127" xr:uid="{19CF126F-EF3C-4791-AA67-75C9151C3C67}"/>
    <cellStyle name="Separador de milhares 8 3 3 2 3 3" xfId="19465" xr:uid="{0979407B-B421-43AE-85D1-88C1BEA7E814}"/>
    <cellStyle name="Separador de milhares 8 3 3 2 3 4" xfId="23565" xr:uid="{40DE5CE6-023D-4579-BEA0-8C8F8F8B303C}"/>
    <cellStyle name="Separador de milhares 8 3 3 2 4" xfId="10836" xr:uid="{BC0BB414-5A9D-478A-A270-4D7FD9BE5500}"/>
    <cellStyle name="Separador de milhares 8 3 3 2 5" xfId="17334" xr:uid="{23B4745F-176E-4131-9136-CB0757DFDAB9}"/>
    <cellStyle name="Separador de milhares 8 3 3 2 6" xfId="21638" xr:uid="{E36E3DF6-F8D6-4745-98B8-D0D1DDC7D867}"/>
    <cellStyle name="Separador de milhares 8 3 3 3" xfId="6196" xr:uid="{A3E4AE4A-56FD-4597-80ED-A4AA42618743}"/>
    <cellStyle name="Separador de milhares 8 3 3 3 2" xfId="9480" xr:uid="{67B2A44B-0D27-4A15-8A57-CF09852CA5F0}"/>
    <cellStyle name="Separador de milhares 8 3 3 3 2 2" xfId="16188" xr:uid="{EFFB750C-D274-4108-8F68-E4C1C8698849}"/>
    <cellStyle name="Separador de milhares 8 3 3 3 2 3" xfId="20617" xr:uid="{9F684134-B601-4857-9949-BD636BEBCC0E}"/>
    <cellStyle name="Separador de milhares 8 3 3 3 2 4" xfId="24651" xr:uid="{11ACC919-86CA-4E18-B2CF-B68086F89AF5}"/>
    <cellStyle name="Separador de milhares 8 3 3 3 3" xfId="12904" xr:uid="{115A0317-8FCD-4AF2-A314-AEEAE23214BD}"/>
    <cellStyle name="Separador de milhares 8 3 3 3 4" xfId="18603" xr:uid="{C72A4E32-1145-46F7-B023-F7550EAE584C}"/>
    <cellStyle name="Separador de milhares 8 3 3 3 5" xfId="22723" xr:uid="{EFF75547-40C0-40E0-9511-400DC41F591D}"/>
    <cellStyle name="Separador de milhares 8 3 3 4" xfId="7044" xr:uid="{4118C573-4509-427A-ADAC-0443243C0971}"/>
    <cellStyle name="Separador de milhares 8 3 3 4 2" xfId="13752" xr:uid="{E4E44A36-31C1-466C-8BB8-94D8A4B577FB}"/>
    <cellStyle name="Separador de milhares 8 3 3 4 3" xfId="19096" xr:uid="{0D4E6482-6BFB-49A5-AA4B-EC301A3EBFE1}"/>
    <cellStyle name="Separador de milhares 8 3 3 4 4" xfId="23196" xr:uid="{F47E63F4-AAB5-4955-BB1D-245ECF19F5C5}"/>
    <cellStyle name="Separador de milhares 8 3 3 5" xfId="10447" xr:uid="{EDC2C100-FB89-4670-9370-4B46047E0936}"/>
    <cellStyle name="Separador de milhares 8 3 3 6" xfId="16965" xr:uid="{127CB3B9-2887-4940-8739-968B65D9564A}"/>
    <cellStyle name="Separador de milhares 8 3 3 7" xfId="21269" xr:uid="{B87D2E5D-5C1C-4FF2-B2E4-9C661EE4C0A6}"/>
    <cellStyle name="Separador de milhares 8 3 4" xfId="2563" xr:uid="{D55EA43F-C554-44FB-9E3C-8E076964543F}"/>
    <cellStyle name="Separador de milhares 8 3 4 2" xfId="4869" xr:uid="{1174BB51-5527-4487-B6A5-0659C4168B6B}"/>
    <cellStyle name="Separador de milhares 8 3 4 2 2" xfId="8484" xr:uid="{5A5A1560-8126-49E8-88DF-875504B43040}"/>
    <cellStyle name="Separador de milhares 8 3 4 2 2 2" xfId="15192" xr:uid="{B28E09F4-E6F3-4EB8-AB4C-BBDB68B84DDC}"/>
    <cellStyle name="Separador de milhares 8 3 4 2 3" xfId="11610" xr:uid="{F1FB12E5-7907-4673-9830-EB56174D9889}"/>
    <cellStyle name="Separador de milhares 8 3 4 3" xfId="3956" xr:uid="{4E8F8E34-8A39-4B81-9A82-88FE6CBA98D8}"/>
    <cellStyle name="Separador de milhares 8 3 4 3 2" xfId="8002" xr:uid="{F75B4910-95BA-408B-911A-62779A9A010B}"/>
    <cellStyle name="Separador de milhares 8 3 4 3 2 2" xfId="14710" xr:uid="{CADFAA22-7CEF-496F-BC3F-351B52F0D070}"/>
    <cellStyle name="Separador de milhares 8 3 4 3 3" xfId="11230" xr:uid="{59A3A976-8F91-45E0-9D12-EFEC428BDED4}"/>
    <cellStyle name="Separador de milhares 8 3 4 4" xfId="7045" xr:uid="{3B4CDA2A-E0D1-4126-8BA5-255BE4328A80}"/>
    <cellStyle name="Separador de milhares 8 3 4 4 2" xfId="13753" xr:uid="{12AF5BBE-B9B3-43DB-9747-3ADD90DBBC74}"/>
    <cellStyle name="Separador de milhares 8 3 4 5" xfId="10448" xr:uid="{96FA8D9D-F970-4E2E-9CEA-46F638761811}"/>
    <cellStyle name="Separador de milhares 8 3 5" xfId="2712" xr:uid="{1797AAF8-402F-446E-9D90-6C4F4BD902ED}"/>
    <cellStyle name="Separador de milhares 8 3 5 2" xfId="6198" xr:uid="{D850ADDD-80B6-4266-BA10-9EE78FA52E2D}"/>
    <cellStyle name="Separador de milhares 8 3 5 2 2" xfId="9482" xr:uid="{2916CDAA-A303-459F-B404-13A96B15E82E}"/>
    <cellStyle name="Separador de milhares 8 3 5 2 2 2" xfId="16190" xr:uid="{747987D1-B50E-44AD-B08B-20DD52FC2D1D}"/>
    <cellStyle name="Separador de milhares 8 3 5 2 2 3" xfId="20619" xr:uid="{F8F0CD25-16B2-4E20-990A-5EA54BED6DF5}"/>
    <cellStyle name="Separador de milhares 8 3 5 2 2 4" xfId="24653" xr:uid="{B911F519-E42E-451D-808D-7AD48B3BDDFC}"/>
    <cellStyle name="Separador de milhares 8 3 5 2 3" xfId="12906" xr:uid="{06315DFC-4E78-46D9-B0EC-A94D2DCC43C8}"/>
    <cellStyle name="Separador de milhares 8 3 5 2 4" xfId="18605" xr:uid="{3169D3E2-0F7C-4D0B-9640-162A2E9FA77F}"/>
    <cellStyle name="Separador de milhares 8 3 5 2 5" xfId="22725" xr:uid="{1E02F193-1055-41C2-B585-3F3256CA46F3}"/>
    <cellStyle name="Separador de milhares 8 3 5 3" xfId="7111" xr:uid="{DE601A5D-975A-4369-8347-F634E64E12C0}"/>
    <cellStyle name="Separador de milhares 8 3 5 3 2" xfId="13819" xr:uid="{45666D75-3C25-4BBF-8AD4-FD089ACE5108}"/>
    <cellStyle name="Separador de milhares 8 3 5 3 3" xfId="19158" xr:uid="{F5097E84-5216-4298-B59A-D29088B7C879}"/>
    <cellStyle name="Separador de milhares 8 3 5 3 4" xfId="23258" xr:uid="{342F87FB-F75F-4847-9AA4-F9C04084D423}"/>
    <cellStyle name="Separador de milhares 8 3 5 4" xfId="10529" xr:uid="{7AB1DF29-426C-4208-988C-F96CB8F9C9BA}"/>
    <cellStyle name="Separador de milhares 8 3 5 5" xfId="17027" xr:uid="{CBD704C9-0032-46B5-99BC-D418D2FE183B}"/>
    <cellStyle name="Separador de milhares 8 3 5 6" xfId="21331" xr:uid="{8DDDEA40-4D59-474E-9B88-342DC8D8B8C4}"/>
    <cellStyle name="Separador de milhares 8 3 6" xfId="6711" xr:uid="{91F20A42-EE8B-41B3-828D-556092B5190F}"/>
    <cellStyle name="Separador de milhares 8 3 6 2" xfId="13419" xr:uid="{F5FFFBB2-E2CE-41AE-B275-FF97956D36FA}"/>
    <cellStyle name="Separador de milhares 8 3 7" xfId="10024" xr:uid="{01A2F6F9-DF73-4619-8075-6E22A9B6DF57}"/>
    <cellStyle name="Separador de milhares 8 4" xfId="1921" xr:uid="{AD30F1D1-FFCD-432A-93A8-27DB6E666E62}"/>
    <cellStyle name="Separador de milhares 8 4 2" xfId="2564" xr:uid="{BB6C483B-6BBF-4117-9230-A729A83C1FF7}"/>
    <cellStyle name="Separador de milhares 8 4 2 2" xfId="4866" xr:uid="{4A7FC0EA-A881-4CC8-9C41-5C5492474F42}"/>
    <cellStyle name="Separador de milhares 8 4 2 2 2" xfId="8481" xr:uid="{CE0FA533-FAC5-44D2-9A82-CB6EB7277AFC}"/>
    <cellStyle name="Separador de milhares 8 4 2 2 2 2" xfId="15189" xr:uid="{4F1F7F74-802E-4014-8E2F-41580758F570}"/>
    <cellStyle name="Separador de milhares 8 4 2 3" xfId="3953" xr:uid="{74ADC2D7-D55B-4DF2-AFD6-EDF907FC846F}"/>
    <cellStyle name="Separador de milhares 8 4 2 3 2" xfId="7999" xr:uid="{53E02393-2E12-4CF1-89B2-491B635A90FE}"/>
    <cellStyle name="Separador de milhares 8 4 2 3 2 2" xfId="14707" xr:uid="{34372350-8353-4497-865B-06270092AEDD}"/>
    <cellStyle name="Separador de milhares 8 4 2 4" xfId="7046" xr:uid="{B7EA31B3-7B1B-4E72-B385-681B13BB5C33}"/>
    <cellStyle name="Separador de milhares 8 4 2 4 2" xfId="13754" xr:uid="{F931AAA5-BC21-45DA-AA81-CA09687785F8}"/>
    <cellStyle name="Separador de milhares 8 4 3" xfId="2833" xr:uid="{A839223A-ACB5-477A-AA18-A7B53BBFF48C}"/>
    <cellStyle name="Separador de milhares 8 4 3 2" xfId="6199" xr:uid="{C3EF4F5E-1842-4A4D-8AED-5D59CDF146CF}"/>
    <cellStyle name="Separador de milhares 8 4 3 2 2" xfId="9483" xr:uid="{E937C089-5B30-43D5-AA18-76AD1C9E89B3}"/>
    <cellStyle name="Separador de milhares 8 4 3 2 2 2" xfId="16191" xr:uid="{2ECE2162-7D13-41FA-9A4A-B9C37AFB5D0B}"/>
    <cellStyle name="Separador de milhares 8 4 3 2 2 3" xfId="20620" xr:uid="{90B229ED-048C-4095-A0A1-895F487260E7}"/>
    <cellStyle name="Separador de milhares 8 4 3 2 2 4" xfId="24654" xr:uid="{1D876482-98B6-443D-8F28-D7C65D9A52D1}"/>
    <cellStyle name="Separador de milhares 8 4 3 2 3" xfId="12907" xr:uid="{7E4E008B-FB68-4A4A-A618-9D7CFE291BF2}"/>
    <cellStyle name="Separador de milhares 8 4 3 2 4" xfId="18606" xr:uid="{8D1623EA-574A-4B9A-973D-337CA73481FD}"/>
    <cellStyle name="Separador de milhares 8 4 3 2 5" xfId="22726" xr:uid="{6076C2F2-472D-40DE-910A-F1591088EE31}"/>
    <cellStyle name="Separador de milhares 8 4 3 3" xfId="7231" xr:uid="{11FB2251-EE9E-4830-82FB-3C94A14B2F27}"/>
    <cellStyle name="Separador de milhares 8 4 3 3 2" xfId="13939" xr:uid="{86C6E0A0-5F97-4E96-833C-6B901C212612}"/>
    <cellStyle name="Separador de milhares 8 4 3 3 3" xfId="19278" xr:uid="{DE50CE8B-36FB-4D72-9C0E-A324364362CD}"/>
    <cellStyle name="Separador de milhares 8 4 3 3 4" xfId="23378" xr:uid="{36B1F16A-18DE-414C-94CB-5B5D487DDB9A}"/>
    <cellStyle name="Separador de milhares 8 4 3 4" xfId="10649" xr:uid="{5AC192C9-A54D-4334-A1C6-C52471B4B55E}"/>
    <cellStyle name="Separador de milhares 8 4 3 5" xfId="17147" xr:uid="{991B1413-C10D-4152-A9E9-26AFEF2C9F4D}"/>
    <cellStyle name="Separador de milhares 8 4 3 6" xfId="21451" xr:uid="{8EA8A08D-6DA8-48AD-9955-3335A4248AD7}"/>
    <cellStyle name="Separador de milhares 8 4 4" xfId="6709" xr:uid="{F76E30BE-C003-460B-917B-4A73AEBDD146}"/>
    <cellStyle name="Separador de milhares 8 4 4 2" xfId="13417" xr:uid="{65F04422-68FA-422C-91AB-9D91FC2CD800}"/>
    <cellStyle name="Separador de milhares 8 5" xfId="2565" xr:uid="{D425C8FA-9279-4C6D-8744-A3768B904826}"/>
    <cellStyle name="Separador de milhares 8 5 2" xfId="2834" xr:uid="{369C443D-2277-4BC9-9A24-E21798BE7441}"/>
    <cellStyle name="Separador de milhares 8 5 2 2" xfId="6201" xr:uid="{84F93498-6BCC-4DF8-B8E3-66822DE67F4E}"/>
    <cellStyle name="Separador de milhares 8 5 2 2 2" xfId="9485" xr:uid="{31E8A8C7-09EB-4E28-A3CC-592EBFEC4327}"/>
    <cellStyle name="Separador de milhares 8 5 2 2 2 2" xfId="16193" xr:uid="{4D8D43D3-4C7E-4003-B7C2-5F4FC6BE3754}"/>
    <cellStyle name="Separador de milhares 8 5 2 2 2 3" xfId="20622" xr:uid="{FAADC9E6-ED41-4839-91CE-E6C5546410AB}"/>
    <cellStyle name="Separador de milhares 8 5 2 2 2 4" xfId="24656" xr:uid="{BD2F7D86-7449-4BE0-BD5F-10C5A754995E}"/>
    <cellStyle name="Separador de milhares 8 5 2 2 3" xfId="12909" xr:uid="{7725DC9D-13CF-42E1-AAC5-A8BD404B2B77}"/>
    <cellStyle name="Separador de milhares 8 5 2 2 4" xfId="18608" xr:uid="{1DB7163C-F9D9-44DD-95B8-3BBD53BE6128}"/>
    <cellStyle name="Separador de milhares 8 5 2 2 5" xfId="22728" xr:uid="{C94075B2-CDBD-42A0-87C0-8AC53F0C9136}"/>
    <cellStyle name="Separador de milhares 8 5 2 3" xfId="7232" xr:uid="{A0261566-C080-48C3-B680-720E35ABB0AA}"/>
    <cellStyle name="Separador de milhares 8 5 2 3 2" xfId="13940" xr:uid="{8E2F8123-E2E4-4B99-832C-4D3A40E43787}"/>
    <cellStyle name="Separador de milhares 8 5 2 3 3" xfId="19279" xr:uid="{2C47C868-BC4E-4F44-AD45-1325F8540919}"/>
    <cellStyle name="Separador de milhares 8 5 2 3 4" xfId="23379" xr:uid="{B98FD414-C1C4-44C0-8153-43C040404F97}"/>
    <cellStyle name="Separador de milhares 8 5 2 4" xfId="10650" xr:uid="{08538CAF-F8F9-4E16-88E0-0804523D102C}"/>
    <cellStyle name="Separador de milhares 8 5 2 5" xfId="17148" xr:uid="{1AC3BC26-5A33-4AEA-93A0-E428A1BF245F}"/>
    <cellStyle name="Separador de milhares 8 5 2 6" xfId="21452" xr:uid="{25873A7F-F8A1-480D-9369-6001C5B25A34}"/>
    <cellStyle name="Separador de milhares 8 5 3" xfId="6200" xr:uid="{5E663F48-EC69-4667-964E-08C929187FCC}"/>
    <cellStyle name="Separador de milhares 8 5 3 2" xfId="9484" xr:uid="{BFDDC98E-B97C-40EE-8BD2-1C915521A17B}"/>
    <cellStyle name="Separador de milhares 8 5 3 2 2" xfId="16192" xr:uid="{FD376C27-CD5E-45E4-9663-16081E5F99A0}"/>
    <cellStyle name="Separador de milhares 8 5 3 2 3" xfId="20621" xr:uid="{E0A7802A-0DC2-4843-8493-143A3C3CAA14}"/>
    <cellStyle name="Separador de milhares 8 5 3 2 4" xfId="24655" xr:uid="{A9250CE8-96F7-47C5-80F3-2779729915D8}"/>
    <cellStyle name="Separador de milhares 8 5 3 3" xfId="12908" xr:uid="{411C3656-28FB-4F31-9625-E9BF7AA081C7}"/>
    <cellStyle name="Separador de milhares 8 5 3 4" xfId="18607" xr:uid="{25654F8F-7430-4A36-8833-DC9215F4D5B9}"/>
    <cellStyle name="Separador de milhares 8 5 3 5" xfId="22727" xr:uid="{B3B6E0AF-330B-42B9-92DB-7A00D3DD005A}"/>
    <cellStyle name="Separador de milhares 8 5 4" xfId="7047" xr:uid="{0F4E040B-ABFA-40EF-90D4-578A0F1AF500}"/>
    <cellStyle name="Separador de milhares 8 5 4 2" xfId="13755" xr:uid="{35019085-6544-46A6-A1B6-ED6E2F6BCC96}"/>
    <cellStyle name="Separador de milhares 8 5 4 3" xfId="19097" xr:uid="{1FBB9CBF-80E1-49D2-9B99-7AAEACEF567C}"/>
    <cellStyle name="Separador de milhares 8 5 4 4" xfId="23197" xr:uid="{6582785E-22FE-4BCE-8E03-CAB08800DDED}"/>
    <cellStyle name="Separador de milhares 8 5 5" xfId="10449" xr:uid="{492921BD-8DF8-423F-B322-2FD31AAC8134}"/>
    <cellStyle name="Separador de milhares 8 5 6" xfId="16966" xr:uid="{F13C2380-5542-4B83-ADE1-09E620559956}"/>
    <cellStyle name="Separador de milhares 8 5 7" xfId="21270" xr:uid="{E031240F-F2D1-4E66-BD89-0567F8054E7F}"/>
    <cellStyle name="Separador de milhares 8 6" xfId="2566" xr:uid="{216A00D1-CEF3-4180-A728-544E2636A514}"/>
    <cellStyle name="Separador de milhares 8 6 2" xfId="2850" xr:uid="{E6F2C27C-A94A-40BD-B794-26886191092C}"/>
    <cellStyle name="Separador de milhares 8 6 2 2" xfId="6203" xr:uid="{A854D113-583D-4EBF-BF2A-1949E360F184}"/>
    <cellStyle name="Separador de milhares 8 6 2 2 2" xfId="9487" xr:uid="{874320A4-579A-46E3-87EB-3615EAECEB8B}"/>
    <cellStyle name="Separador de milhares 8 6 2 2 2 2" xfId="16195" xr:uid="{55232B32-4D87-425E-BFC6-BFA1BEBC31E0}"/>
    <cellStyle name="Separador de milhares 8 6 2 2 2 3" xfId="20624" xr:uid="{2E73598C-7578-40D4-AACA-583F8E22D392}"/>
    <cellStyle name="Separador de milhares 8 6 2 2 2 4" xfId="24658" xr:uid="{4072030C-177C-4091-B204-645F12434501}"/>
    <cellStyle name="Separador de milhares 8 6 2 2 3" xfId="12911" xr:uid="{2323EECC-69CC-4D45-B331-1265CDE1F17F}"/>
    <cellStyle name="Separador de milhares 8 6 2 2 4" xfId="18610" xr:uid="{C86948CC-3089-4876-A122-9A8D3AC77321}"/>
    <cellStyle name="Separador de milhares 8 6 2 2 5" xfId="22730" xr:uid="{7D978956-0823-4A03-97C0-217B984B0F21}"/>
    <cellStyle name="Separador de milhares 8 6 2 3" xfId="7247" xr:uid="{CC034E6C-730A-4808-BCE6-4ED46F79CD3E}"/>
    <cellStyle name="Separador de milhares 8 6 2 3 2" xfId="13955" xr:uid="{32B8DF95-71BF-4E24-B55E-194A4FAB0896}"/>
    <cellStyle name="Separador de milhares 8 6 2 3 3" xfId="19294" xr:uid="{C4E91A0A-E023-419C-8C11-14B245B2F3C7}"/>
    <cellStyle name="Separador de milhares 8 6 2 3 4" xfId="23394" xr:uid="{F14A8A26-674E-4986-A0DE-753E46709ABC}"/>
    <cellStyle name="Separador de milhares 8 6 2 4" xfId="10665" xr:uid="{E979AF9E-23BA-4329-95C2-E2174C9D4BF4}"/>
    <cellStyle name="Separador de milhares 8 6 2 5" xfId="17163" xr:uid="{C0A81478-A07B-4535-8A88-29E6307229EB}"/>
    <cellStyle name="Separador de milhares 8 6 2 6" xfId="21467" xr:uid="{0C7CC362-05CE-4A05-8D8C-6126508A59C5}"/>
    <cellStyle name="Separador de milhares 8 6 3" xfId="6202" xr:uid="{C0D00F1C-D175-4645-BF9E-50865ACC2680}"/>
    <cellStyle name="Separador de milhares 8 6 3 2" xfId="9486" xr:uid="{5A2CB26D-571F-45E0-BA03-320EA37849D7}"/>
    <cellStyle name="Separador de milhares 8 6 3 2 2" xfId="16194" xr:uid="{2F2BDBF8-3416-4E34-A21C-7912807B6191}"/>
    <cellStyle name="Separador de milhares 8 6 3 2 3" xfId="20623" xr:uid="{0D67AD5D-6B96-49C0-9D2B-38320DE93147}"/>
    <cellStyle name="Separador de milhares 8 6 3 2 4" xfId="24657" xr:uid="{C576CA12-4EDF-4678-8D14-C51D49BE59CE}"/>
    <cellStyle name="Separador de milhares 8 6 3 3" xfId="12910" xr:uid="{E368AABB-4441-4F53-BD26-21C05A02CE29}"/>
    <cellStyle name="Separador de milhares 8 6 3 4" xfId="18609" xr:uid="{F725C981-D8A3-4797-8085-41D4C98B38C8}"/>
    <cellStyle name="Separador de milhares 8 6 3 5" xfId="22729" xr:uid="{CE56C944-8325-475B-A044-BBC89D73553D}"/>
    <cellStyle name="Separador de milhares 8 6 4" xfId="7048" xr:uid="{CDE93100-6005-4586-AC99-2A4F97D17100}"/>
    <cellStyle name="Separador de milhares 8 6 4 2" xfId="13756" xr:uid="{27A36446-8C08-4358-B167-342479DBB3A0}"/>
    <cellStyle name="Separador de milhares 8 6 4 3" xfId="19098" xr:uid="{E14DB873-4EBA-4301-9537-58287A68B42A}"/>
    <cellStyle name="Separador de milhares 8 6 4 4" xfId="23198" xr:uid="{5D2ACEE9-789D-4166-8A09-7D0F2F66E779}"/>
    <cellStyle name="Separador de milhares 8 6 5" xfId="10450" xr:uid="{ECFA3386-EA66-4A28-A7B6-1C23242BB1B1}"/>
    <cellStyle name="Separador de milhares 8 6 6" xfId="16967" xr:uid="{CE012BBE-6415-42E5-8534-D1DA4E09BF22}"/>
    <cellStyle name="Separador de milhares 8 6 7" xfId="21271" xr:uid="{7673A6A4-6E50-4D49-A3FF-6B6551DA8423}"/>
    <cellStyle name="Separador de milhares 8 7" xfId="2567" xr:uid="{E9459307-1EBC-4015-8D62-D372D2C826B0}"/>
    <cellStyle name="Separador de milhares 8 7 2" xfId="2900" xr:uid="{E8158C98-0AE6-4231-A484-9E5A09CFA386}"/>
    <cellStyle name="Separador de milhares 8 7 2 2" xfId="6205" xr:uid="{B8714AE8-FC83-4058-A7D6-D54A1FDED7BB}"/>
    <cellStyle name="Separador de milhares 8 7 2 2 2" xfId="9489" xr:uid="{ED9DADCE-4813-4669-B1CE-9CCDAF44B32A}"/>
    <cellStyle name="Separador de milhares 8 7 2 2 2 2" xfId="16197" xr:uid="{3AE8C722-A072-42AB-B348-A44188DC276A}"/>
    <cellStyle name="Separador de milhares 8 7 2 2 2 3" xfId="20626" xr:uid="{EE38091A-A8E4-425B-8783-7BF6150573E2}"/>
    <cellStyle name="Separador de milhares 8 7 2 2 2 4" xfId="24660" xr:uid="{6B24428F-98BB-4425-8953-AF697DF0888C}"/>
    <cellStyle name="Separador de milhares 8 7 2 2 3" xfId="12913" xr:uid="{2AAB21B0-18EC-48BA-87A4-2EAAF15B4A95}"/>
    <cellStyle name="Separador de milhares 8 7 2 2 4" xfId="18612" xr:uid="{E0EA30EC-3193-4CB6-9E0C-7DE81BDF3FA0}"/>
    <cellStyle name="Separador de milhares 8 7 2 2 5" xfId="22732" xr:uid="{64180B1C-4E14-4D88-9811-08B9EFC16EA2}"/>
    <cellStyle name="Separador de milhares 8 7 2 3" xfId="7297" xr:uid="{D26CB3CD-E631-49AE-A14D-F6E15B44A680}"/>
    <cellStyle name="Separador de milhares 8 7 2 3 2" xfId="14005" xr:uid="{F5BBB9B7-C2B8-489A-835D-A7228EFCF2BE}"/>
    <cellStyle name="Separador de milhares 8 7 2 3 3" xfId="19344" xr:uid="{64B2E7D0-0672-45B2-B265-3D38F26FF59D}"/>
    <cellStyle name="Separador de milhares 8 7 2 3 4" xfId="23444" xr:uid="{035D4BBA-662E-4546-B813-0EB19F028F1C}"/>
    <cellStyle name="Separador de milhares 8 7 2 4" xfId="10715" xr:uid="{844D8A92-615D-4F25-8FCC-678F27FF825B}"/>
    <cellStyle name="Separador de milhares 8 7 2 5" xfId="17213" xr:uid="{1FF95B62-98C5-449E-BBA6-0DBBD407778B}"/>
    <cellStyle name="Separador de milhares 8 7 2 6" xfId="21517" xr:uid="{FEE967DE-C6AE-4636-BDB9-644B4C5DD8CE}"/>
    <cellStyle name="Separador de milhares 8 7 3" xfId="6204" xr:uid="{9ED9614F-B677-44C2-A596-E0F2C5BDA637}"/>
    <cellStyle name="Separador de milhares 8 7 3 2" xfId="9488" xr:uid="{C12EDE9F-8406-435E-AB57-678F90A5B3E5}"/>
    <cellStyle name="Separador de milhares 8 7 3 2 2" xfId="16196" xr:uid="{4B36E281-65C1-4FB1-B10F-2E6C241A0599}"/>
    <cellStyle name="Separador de milhares 8 7 3 2 3" xfId="20625" xr:uid="{B1B4FC1A-EABF-43E3-AAC2-AA0022030E4D}"/>
    <cellStyle name="Separador de milhares 8 7 3 2 4" xfId="24659" xr:uid="{EC04D3DA-0A1B-4635-A356-244166F3003E}"/>
    <cellStyle name="Separador de milhares 8 7 3 3" xfId="12912" xr:uid="{4E6383F1-6070-4089-90DF-0ABF3853AEA7}"/>
    <cellStyle name="Separador de milhares 8 7 3 4" xfId="18611" xr:uid="{D97156D2-7384-4EF9-8E86-EB4452E4E183}"/>
    <cellStyle name="Separador de milhares 8 7 3 5" xfId="22731" xr:uid="{870177EE-08A7-49CF-BD4F-B88DA1458AEC}"/>
    <cellStyle name="Separador de milhares 8 7 4" xfId="7049" xr:uid="{65377342-DC7D-4111-A7EF-1CB94E567A7F}"/>
    <cellStyle name="Separador de milhares 8 7 4 2" xfId="13757" xr:uid="{E8E0A103-ABCA-456E-8398-DF192D8250D6}"/>
    <cellStyle name="Separador de milhares 8 7 4 3" xfId="19099" xr:uid="{E2EB32FF-8A21-4311-80CD-95A1DAB6842D}"/>
    <cellStyle name="Separador de milhares 8 7 4 4" xfId="23199" xr:uid="{9E21B026-E2B6-4941-88C3-E85E1B96A1E3}"/>
    <cellStyle name="Separador de milhares 8 7 5" xfId="10451" xr:uid="{E2A7BBCB-ECCC-4BCE-B593-B4FEBB5AF360}"/>
    <cellStyle name="Separador de milhares 8 7 6" xfId="16968" xr:uid="{945F322F-CE07-4670-A482-C71A2AD4B8F2}"/>
    <cellStyle name="Separador de milhares 8 7 7" xfId="21272" xr:uid="{5744D5D2-B9D4-4862-9CC2-67B1FB94B2C3}"/>
    <cellStyle name="Separador de milhares 8 8" xfId="2568" xr:uid="{42FFC27D-1092-4CE3-A98D-954C8D249869}"/>
    <cellStyle name="Separador de milhares 8 8 2" xfId="2960" xr:uid="{D6B5D90E-26BE-4F94-9A89-6CF6B5363F8B}"/>
    <cellStyle name="Separador de milhares 8 8 2 2" xfId="6207" xr:uid="{F2AFDF03-652D-47C3-B50C-509180D7CC6A}"/>
    <cellStyle name="Separador de milhares 8 8 2 2 2" xfId="9491" xr:uid="{96214853-447E-4107-A86D-084E1FECB18D}"/>
    <cellStyle name="Separador de milhares 8 8 2 2 2 2" xfId="16199" xr:uid="{96CC1D52-7626-492C-9B60-BA619440707B}"/>
    <cellStyle name="Separador de milhares 8 8 2 2 2 3" xfId="20628" xr:uid="{8D220E69-FB80-450E-BB3E-03CA0C9C7740}"/>
    <cellStyle name="Separador de milhares 8 8 2 2 2 4" xfId="24662" xr:uid="{01F0B6AE-F11E-440C-A810-CB2373B93233}"/>
    <cellStyle name="Separador de milhares 8 8 2 2 3" xfId="12915" xr:uid="{45FF6ECC-D883-4974-A58D-8B87097379BE}"/>
    <cellStyle name="Separador de milhares 8 8 2 2 4" xfId="18614" xr:uid="{182ADC9C-C72D-44D9-A03C-A04F7892FF5E}"/>
    <cellStyle name="Separador de milhares 8 8 2 2 5" xfId="22734" xr:uid="{A0A4478F-B28B-4A78-AA80-BF94747F582F}"/>
    <cellStyle name="Separador de milhares 8 8 2 3" xfId="7357" xr:uid="{3C7947DC-9A30-4EEB-9211-2B5706ABC6D6}"/>
    <cellStyle name="Separador de milhares 8 8 2 3 2" xfId="14065" xr:uid="{98F63FAE-D7A6-4F60-8317-E0D957AB1643}"/>
    <cellStyle name="Separador de milhares 8 8 2 3 3" xfId="19403" xr:uid="{7BB32F6A-8CA6-4F2B-AAB4-8B8948978D2B}"/>
    <cellStyle name="Separador de milhares 8 8 2 3 4" xfId="23503" xr:uid="{21D55DB4-B64A-4CC7-8177-4107B5D85ECD}"/>
    <cellStyle name="Separador de milhares 8 8 2 4" xfId="10774" xr:uid="{36DEA654-88AA-4C47-9370-5FF66195FFDE}"/>
    <cellStyle name="Separador de milhares 8 8 2 5" xfId="17272" xr:uid="{66C3BEE7-F899-42BE-B700-2280FC60EE43}"/>
    <cellStyle name="Separador de milhares 8 8 2 6" xfId="21576" xr:uid="{1718710C-E469-4336-AE06-F2D2AF983D29}"/>
    <cellStyle name="Separador de milhares 8 8 3" xfId="6206" xr:uid="{869FF90E-C108-4652-AF36-CD4654C4E976}"/>
    <cellStyle name="Separador de milhares 8 8 3 2" xfId="9490" xr:uid="{BFA0B4E2-43E0-4B42-AD74-855582ACE657}"/>
    <cellStyle name="Separador de milhares 8 8 3 2 2" xfId="16198" xr:uid="{1387DF14-618D-46D5-BCD9-9FE0A3C61FC2}"/>
    <cellStyle name="Separador de milhares 8 8 3 2 3" xfId="20627" xr:uid="{0CEFC705-8193-41C7-9D0C-55036ED87C24}"/>
    <cellStyle name="Separador de milhares 8 8 3 2 4" xfId="24661" xr:uid="{D83C4646-003D-4443-AF4F-18107D5019F8}"/>
    <cellStyle name="Separador de milhares 8 8 3 3" xfId="12914" xr:uid="{EA0D71D7-9F43-4DB9-9BA5-B6BB8FD3811B}"/>
    <cellStyle name="Separador de milhares 8 8 3 4" xfId="18613" xr:uid="{D7EFA458-8348-4144-A713-CE280D50C1B4}"/>
    <cellStyle name="Separador de milhares 8 8 3 5" xfId="22733" xr:uid="{67810B94-7BB0-4057-A4C4-0D023C02E8F8}"/>
    <cellStyle name="Separador de milhares 8 8 4" xfId="7050" xr:uid="{CDF6310A-ED03-42A8-A03F-85B17616DC82}"/>
    <cellStyle name="Separador de milhares 8 8 4 2" xfId="13758" xr:uid="{8BA2BADA-0AEB-4D50-BADA-43831EEC77D1}"/>
    <cellStyle name="Separador de milhares 8 8 4 3" xfId="19100" xr:uid="{ECCB5D6A-011E-4AFF-9688-2D47C1C6958D}"/>
    <cellStyle name="Separador de milhares 8 8 4 4" xfId="23200" xr:uid="{6A9BC818-4759-495F-BAFE-BDFC9C8E3FFF}"/>
    <cellStyle name="Separador de milhares 8 8 5" xfId="10452" xr:uid="{C5243E04-A7BE-410D-B8F9-7AAB8D1B3B34}"/>
    <cellStyle name="Separador de milhares 8 8 6" xfId="16969" xr:uid="{B316C70A-9B51-4DCD-969A-D829B7BBBDCF}"/>
    <cellStyle name="Separador de milhares 8 8 7" xfId="21273" xr:uid="{CA505EFC-A772-4F42-BA3D-746B29460E40}"/>
    <cellStyle name="Separador de milhares 8 9" xfId="2662" xr:uid="{EB2D4556-E12F-4D5E-88FD-018F670A3E5B}"/>
    <cellStyle name="Separador de milhares 8 9 2" xfId="6208" xr:uid="{5C9FBCC9-32D0-4167-8971-8DFC24E0D0E9}"/>
    <cellStyle name="Separador de milhares 8 9 2 2" xfId="9492" xr:uid="{FBC17888-D768-4FF2-B217-46CBBF339FC3}"/>
    <cellStyle name="Separador de milhares 8 9 2 2 2" xfId="16200" xr:uid="{6FEA909C-4B2C-455A-86CB-AF4D60B685EE}"/>
    <cellStyle name="Separador de milhares 8 9 2 2 3" xfId="20629" xr:uid="{4A52B64F-5646-4802-B62C-7C9D760548E5}"/>
    <cellStyle name="Separador de milhares 8 9 2 2 4" xfId="24663" xr:uid="{A44410BC-71B1-412D-9DA5-0682F810D462}"/>
    <cellStyle name="Separador de milhares 8 9 2 3" xfId="12916" xr:uid="{2154AB9D-CF84-403F-BD97-07554388A933}"/>
    <cellStyle name="Separador de milhares 8 9 2 4" xfId="18615" xr:uid="{1638AAAB-11B2-4EBB-AB54-36DA91F751C5}"/>
    <cellStyle name="Separador de milhares 8 9 2 5" xfId="22735" xr:uid="{0AA0C7D1-61D9-46F2-8E78-CF8E3D24B181}"/>
    <cellStyle name="Separador de milhares 8 9 3" xfId="7063" xr:uid="{8FA3724D-5163-4385-83AB-7AB431C09119}"/>
    <cellStyle name="Separador de milhares 8 9 3 2" xfId="13771" xr:uid="{1C81021B-1587-4F3F-B6CE-508C69D6B171}"/>
    <cellStyle name="Separador de milhares 8 9 3 3" xfId="19110" xr:uid="{02B6044C-4EEC-4532-AA1E-47A6893D75C4}"/>
    <cellStyle name="Separador de milhares 8 9 3 4" xfId="23210" xr:uid="{617C4722-E36A-478A-BAA1-88F9F964AFC9}"/>
    <cellStyle name="Separador de milhares 8 9 4" xfId="10480" xr:uid="{B1E3265C-7A3A-4B4A-B633-CE0EF9908440}"/>
    <cellStyle name="Separador de milhares 8 9 5" xfId="16979" xr:uid="{B2E07840-55E6-44D5-886B-2FB51E651554}"/>
    <cellStyle name="Separador de milhares 8 9 6" xfId="21283" xr:uid="{05654243-76C7-4835-AFD0-53E19795EA6E}"/>
    <cellStyle name="Separador de milhares 80" xfId="1925" xr:uid="{44B5767B-19C8-4632-B2BF-75D570C0CD5B}"/>
    <cellStyle name="Separador de milhares 80 2" xfId="1926" xr:uid="{78F0C451-93EE-487E-BD8A-862BD309F86D}"/>
    <cellStyle name="Separador de milhares 80 2 2" xfId="4871" xr:uid="{E2147481-6328-467D-8288-763665C8241D}"/>
    <cellStyle name="Separador de milhares 80 2 2 2" xfId="8486" xr:uid="{40D4CB5A-80E6-4080-BC8F-534AC40BAFC7}"/>
    <cellStyle name="Separador de milhares 80 2 2 2 2" xfId="15194" xr:uid="{E5A48B1B-BE73-4EE3-A26D-79B293002E38}"/>
    <cellStyle name="Separador de milhares 80 2 2 3" xfId="11611" xr:uid="{C499DBD5-5A75-4C1B-BC20-244A7F96D435}"/>
    <cellStyle name="Separador de milhares 80 2 3" xfId="3958" xr:uid="{52DA1A6D-C379-47FD-95D4-AFD07AAA6ACC}"/>
    <cellStyle name="Separador de milhares 80 2 3 2" xfId="8004" xr:uid="{ABE72724-4B47-48A7-BB65-D0440F4CC799}"/>
    <cellStyle name="Separador de milhares 80 2 3 2 2" xfId="14712" xr:uid="{EC10D691-93B2-4C15-B3D6-A8AA48FB7D2E}"/>
    <cellStyle name="Separador de milhares 80 2 3 3" xfId="11231" xr:uid="{333936FC-776D-4647-A101-87616B139D1C}"/>
    <cellStyle name="Separador de milhares 80 2 4" xfId="6712" xr:uid="{B2A36395-D2E9-43E2-A927-3E383EA39B4C}"/>
    <cellStyle name="Separador de milhares 80 2 4 2" xfId="13420" xr:uid="{2E526318-BC53-4DF8-864E-9F01DD4573B8}"/>
    <cellStyle name="Separador de milhares 80 2 5" xfId="10025" xr:uid="{5AE01692-1A50-472B-8C3D-7E92BF84AF8F}"/>
    <cellStyle name="Separador de milhares 80 3" xfId="4870" xr:uid="{EDB229C3-7C0A-4DEF-967F-62239837C73A}"/>
    <cellStyle name="Separador de milhares 80 3 2" xfId="8485" xr:uid="{26085B6E-8B1F-4452-85F4-E674B03E9039}"/>
    <cellStyle name="Separador de milhares 80 3 2 2" xfId="15193" xr:uid="{4719A8FC-072A-4955-81A6-9ED60D6E1EE8}"/>
    <cellStyle name="Separador de milhares 80 4" xfId="3957" xr:uid="{919650B3-F82A-4649-B468-3B95DDBC1EA4}"/>
    <cellStyle name="Separador de milhares 80 4 2" xfId="8003" xr:uid="{D4E61B92-29DD-44F8-A455-2A90DCBBCE47}"/>
    <cellStyle name="Separador de milhares 80 4 2 2" xfId="14711" xr:uid="{EC3422A5-766E-4AFA-AA43-DBE8227E0562}"/>
    <cellStyle name="Separador de milhares 81" xfId="1927" xr:uid="{0FFB6AC2-6B04-4770-A77D-6871F6D57432}"/>
    <cellStyle name="Separador de milhares 81 2" xfId="1928" xr:uid="{E50BA805-91CC-4C64-8755-E73AEEF007A4}"/>
    <cellStyle name="Separador de milhares 81 2 2" xfId="4873" xr:uid="{11A8C794-B602-4F64-AE02-8E2DC5C07D52}"/>
    <cellStyle name="Separador de milhares 81 2 2 2" xfId="8488" xr:uid="{5F5779DD-B24F-4CB1-895A-D84978B237F5}"/>
    <cellStyle name="Separador de milhares 81 2 2 2 2" xfId="15196" xr:uid="{B86DD99E-FFF6-46D5-9499-8FB8EEA2DFB7}"/>
    <cellStyle name="Separador de milhares 81 2 2 3" xfId="11612" xr:uid="{DCACC841-1F65-4D80-A3C8-BFEDA018109D}"/>
    <cellStyle name="Separador de milhares 81 2 3" xfId="3960" xr:uid="{C5AFDABF-A062-4FC3-958B-1E3AAB9C7435}"/>
    <cellStyle name="Separador de milhares 81 2 3 2" xfId="8006" xr:uid="{515793F7-5BA8-4172-B02A-633967365256}"/>
    <cellStyle name="Separador de milhares 81 2 3 2 2" xfId="14714" xr:uid="{751C70F4-AD6B-490B-9AE5-C761808E1357}"/>
    <cellStyle name="Separador de milhares 81 2 3 3" xfId="11232" xr:uid="{2E0FBFA3-3E82-4879-B784-90F64057CE5F}"/>
    <cellStyle name="Separador de milhares 81 2 4" xfId="6713" xr:uid="{F6ADDD63-C88E-4853-BD28-372B0D7CAA42}"/>
    <cellStyle name="Separador de milhares 81 2 4 2" xfId="13421" xr:uid="{D27985D5-BFBF-4263-854E-AA1727FF76B1}"/>
    <cellStyle name="Separador de milhares 81 2 5" xfId="10026" xr:uid="{534318C8-9F63-40E8-AFAD-29525291AB3B}"/>
    <cellStyle name="Separador de milhares 81 3" xfId="4872" xr:uid="{6241A8F4-C356-400B-BB19-760451ACC077}"/>
    <cellStyle name="Separador de milhares 81 3 2" xfId="8487" xr:uid="{B2E830D4-FD7F-477D-B3F5-2ED4BFEBB7E0}"/>
    <cellStyle name="Separador de milhares 81 3 2 2" xfId="15195" xr:uid="{1AFB3C86-ACB1-4B7A-B330-3490D9666C2F}"/>
    <cellStyle name="Separador de milhares 81 4" xfId="3959" xr:uid="{69274AC8-7489-4A02-90BE-D4CE7695A98F}"/>
    <cellStyle name="Separador de milhares 81 4 2" xfId="8005" xr:uid="{4C99A80B-C717-4783-B120-A121B2B3E1B3}"/>
    <cellStyle name="Separador de milhares 81 4 2 2" xfId="14713" xr:uid="{0D2CA43B-4ABA-46FF-AC3B-9EFCCEE32F85}"/>
    <cellStyle name="Separador de milhares 82" xfId="1929" xr:uid="{70B4EAB0-80D6-4D7D-BA39-A894CA01CF42}"/>
    <cellStyle name="Separador de milhares 82 2" xfId="1930" xr:uid="{1956EB4E-C874-462B-9A6C-43CE910C755E}"/>
    <cellStyle name="Separador de milhares 82 2 2" xfId="4875" xr:uid="{E9FABD31-9AF2-4F71-95B0-0D3B5BD5254D}"/>
    <cellStyle name="Separador de milhares 82 2 2 2" xfId="8490" xr:uid="{E128EA12-5E21-4AE8-AAB6-A55716327E8B}"/>
    <cellStyle name="Separador de milhares 82 2 2 2 2" xfId="15198" xr:uid="{AF347E55-AE91-40CC-B270-302BA0A5985E}"/>
    <cellStyle name="Separador de milhares 82 2 2 3" xfId="11613" xr:uid="{63F30306-A102-4DBD-8239-EF5E79B6B464}"/>
    <cellStyle name="Separador de milhares 82 2 3" xfId="3962" xr:uid="{BFF61005-E6B6-4EA6-B4A3-CB0890901E31}"/>
    <cellStyle name="Separador de milhares 82 2 3 2" xfId="8008" xr:uid="{D2ECADA1-5C96-4889-995D-30FA99239EF8}"/>
    <cellStyle name="Separador de milhares 82 2 3 2 2" xfId="14716" xr:uid="{8BA2B122-C734-4178-8CE3-FA1AC6E89AC7}"/>
    <cellStyle name="Separador de milhares 82 2 3 3" xfId="11233" xr:uid="{C58EC577-4A23-498D-8D68-17A6E9967052}"/>
    <cellStyle name="Separador de milhares 82 2 4" xfId="6714" xr:uid="{BC8729A1-8F7C-4DC0-ADAA-0215CFFE96F0}"/>
    <cellStyle name="Separador de milhares 82 2 4 2" xfId="13422" xr:uid="{E6101FEB-B2D8-44A9-A740-ECDBECA5052B}"/>
    <cellStyle name="Separador de milhares 82 2 5" xfId="10027" xr:uid="{926A1430-5593-4356-8B54-DD847D3567E6}"/>
    <cellStyle name="Separador de milhares 82 3" xfId="4874" xr:uid="{7ADC24E6-1E40-4A53-B7DB-8EF0E2B3E7F5}"/>
    <cellStyle name="Separador de milhares 82 3 2" xfId="8489" xr:uid="{801AD7C4-3E19-42F6-B4B8-C10F97EEDF34}"/>
    <cellStyle name="Separador de milhares 82 3 2 2" xfId="15197" xr:uid="{46043986-5ED7-41DB-ACD2-1F75C3B281F6}"/>
    <cellStyle name="Separador de milhares 82 4" xfId="3961" xr:uid="{8F502AF9-22BA-4F53-AB3C-A2B91C379C04}"/>
    <cellStyle name="Separador de milhares 82 4 2" xfId="8007" xr:uid="{E3E1090E-6EB6-40AA-ABBE-8B71804147CA}"/>
    <cellStyle name="Separador de milhares 82 4 2 2" xfId="14715" xr:uid="{8D8B2A8B-B6DE-4F6F-BD88-53FE1ADEA2B0}"/>
    <cellStyle name="Separador de milhares 83" xfId="1931" xr:uid="{A879AA8C-2F5E-47AF-BC54-E19B03C5823A}"/>
    <cellStyle name="Separador de milhares 83 2" xfId="1932" xr:uid="{A9942B18-0CA6-4F34-8E7A-8D811DC94BC2}"/>
    <cellStyle name="Separador de milhares 83 2 2" xfId="4877" xr:uid="{C432D0D8-9EB2-47AB-9F72-F073A393FC63}"/>
    <cellStyle name="Separador de milhares 83 2 2 2" xfId="8492" xr:uid="{90C511AE-7EED-440E-907F-42E80D2994C8}"/>
    <cellStyle name="Separador de milhares 83 2 2 2 2" xfId="15200" xr:uid="{723CD236-D060-4C67-ACC8-AC44E8EB4DC1}"/>
    <cellStyle name="Separador de milhares 83 2 2 3" xfId="11614" xr:uid="{6992806F-9FA2-4D53-BE35-FC937D2A7B46}"/>
    <cellStyle name="Separador de milhares 83 2 3" xfId="3964" xr:uid="{8C71A1E1-A409-4117-B5CB-61CB9DF8252F}"/>
    <cellStyle name="Separador de milhares 83 2 3 2" xfId="8010" xr:uid="{7EC9D0A5-EF33-45BF-B77F-05DA1E87400E}"/>
    <cellStyle name="Separador de milhares 83 2 3 2 2" xfId="14718" xr:uid="{BA4A75F6-00B1-4A93-9388-ACDCECA17F81}"/>
    <cellStyle name="Separador de milhares 83 2 3 3" xfId="11234" xr:uid="{0B8D5A8E-B06B-4BAE-AD6D-744563E0359C}"/>
    <cellStyle name="Separador de milhares 83 2 4" xfId="6715" xr:uid="{68AEEEB3-BED7-4979-8BA0-1D0532128C94}"/>
    <cellStyle name="Separador de milhares 83 2 4 2" xfId="13423" xr:uid="{3AEA0141-958B-4D59-99B7-96698F91D00F}"/>
    <cellStyle name="Separador de milhares 83 2 5" xfId="10028" xr:uid="{A992D1C0-3BDA-448B-B0BA-AAF8702048AC}"/>
    <cellStyle name="Separador de milhares 83 3" xfId="4876" xr:uid="{67F43604-9DC1-465E-A358-B16DCF7AD82A}"/>
    <cellStyle name="Separador de milhares 83 3 2" xfId="8491" xr:uid="{BFEABAA4-1B91-4F9C-AB56-101F3B7A6891}"/>
    <cellStyle name="Separador de milhares 83 3 2 2" xfId="15199" xr:uid="{A7CF9EB3-F759-4F50-8487-34217ED40356}"/>
    <cellStyle name="Separador de milhares 83 4" xfId="3963" xr:uid="{DDAEE64A-D3C9-4C39-8875-7A9CE9AB6283}"/>
    <cellStyle name="Separador de milhares 83 4 2" xfId="8009" xr:uid="{D4ADBFC7-C57E-4A40-B44A-927066E02263}"/>
    <cellStyle name="Separador de milhares 83 4 2 2" xfId="14717" xr:uid="{9A1F6B66-5FF3-4B96-BEA2-CF1B6A80E9E8}"/>
    <cellStyle name="Separador de milhares 84" xfId="1933" xr:uid="{D424727E-F544-4410-8772-25D58324C72C}"/>
    <cellStyle name="Separador de milhares 84 2" xfId="1934" xr:uid="{9C13BB49-0605-4A4F-8ED3-39FBE9502F5F}"/>
    <cellStyle name="Separador de milhares 84 2 2" xfId="4879" xr:uid="{90E3067B-D04B-48E9-95AC-E2962C838F0E}"/>
    <cellStyle name="Separador de milhares 84 2 2 2" xfId="8494" xr:uid="{2C44D695-C8EC-47A6-A227-A380DBC805D6}"/>
    <cellStyle name="Separador de milhares 84 2 2 2 2" xfId="15202" xr:uid="{6FD9D10E-1B69-438D-B582-FE4AA911072E}"/>
    <cellStyle name="Separador de milhares 84 2 2 3" xfId="11615" xr:uid="{A8B5066E-36F6-4D56-BE53-12A37B463E7A}"/>
    <cellStyle name="Separador de milhares 84 2 3" xfId="3966" xr:uid="{281EC64C-6A5E-40AB-A352-BF301C593095}"/>
    <cellStyle name="Separador de milhares 84 2 3 2" xfId="8012" xr:uid="{5FB93D77-882B-4FED-B3DD-5426B1CA3062}"/>
    <cellStyle name="Separador de milhares 84 2 3 2 2" xfId="14720" xr:uid="{A5FF0B59-3823-4BEA-9BE5-62CB4CE02FC9}"/>
    <cellStyle name="Separador de milhares 84 2 3 3" xfId="11235" xr:uid="{1B9BBC7F-1F11-40F2-A565-F2B63B6E8C87}"/>
    <cellStyle name="Separador de milhares 84 2 4" xfId="6716" xr:uid="{7A0669F8-6057-4BAF-9BFA-5B968CFAA275}"/>
    <cellStyle name="Separador de milhares 84 2 4 2" xfId="13424" xr:uid="{FA59BDA5-F44E-47D6-9AF9-1165D103C003}"/>
    <cellStyle name="Separador de milhares 84 2 5" xfId="10029" xr:uid="{15D572B5-4AD7-4301-B153-372457C1E1D6}"/>
    <cellStyle name="Separador de milhares 84 3" xfId="4878" xr:uid="{F104EBD4-C787-41B0-8CBA-87CDF1BEFCD2}"/>
    <cellStyle name="Separador de milhares 84 3 2" xfId="8493" xr:uid="{FCDFD752-B811-496B-B0FE-99E6CE7281F6}"/>
    <cellStyle name="Separador de milhares 84 3 2 2" xfId="15201" xr:uid="{4F958065-0FBB-4B7E-9B50-81004D0200F9}"/>
    <cellStyle name="Separador de milhares 84 4" xfId="3965" xr:uid="{6C7D00C6-D655-4A89-A7B3-F9783CFBB505}"/>
    <cellStyle name="Separador de milhares 84 4 2" xfId="8011" xr:uid="{9995C030-C4BF-427D-B272-4324C054EED1}"/>
    <cellStyle name="Separador de milhares 84 4 2 2" xfId="14719" xr:uid="{E1793425-C64A-4C24-BCCB-1E1BD32C0FF0}"/>
    <cellStyle name="Separador de milhares 85" xfId="1935" xr:uid="{C5953239-EF9F-4064-8FA6-9030382AC033}"/>
    <cellStyle name="Separador de milhares 85 2" xfId="1936" xr:uid="{79A076D1-099D-4F7D-A2B8-A7471D4D44CD}"/>
    <cellStyle name="Separador de milhares 85 2 2" xfId="4881" xr:uid="{2F55CAB7-B689-4FAA-B3B1-DA9CC8EAA1D3}"/>
    <cellStyle name="Separador de milhares 85 2 2 2" xfId="8496" xr:uid="{F92C542E-33A2-4370-A325-C204AD8C1BEF}"/>
    <cellStyle name="Separador de milhares 85 2 2 2 2" xfId="15204" xr:uid="{2475EB5D-8DBF-4859-B0D6-D5FA86E4FA62}"/>
    <cellStyle name="Separador de milhares 85 2 2 3" xfId="11616" xr:uid="{D438E6F4-2048-47DA-A2A9-1FB0EE12090E}"/>
    <cellStyle name="Separador de milhares 85 2 3" xfId="3968" xr:uid="{8B254499-7611-4633-B5D8-F4058B6C09FF}"/>
    <cellStyle name="Separador de milhares 85 2 3 2" xfId="8014" xr:uid="{7BEC5F16-0234-4D44-8239-E85DEA7F307F}"/>
    <cellStyle name="Separador de milhares 85 2 3 2 2" xfId="14722" xr:uid="{B9D21C74-0D99-45EF-8FD5-3B8109D5817F}"/>
    <cellStyle name="Separador de milhares 85 2 3 3" xfId="11236" xr:uid="{D8909F31-2378-4728-BEB7-A6F440018B0E}"/>
    <cellStyle name="Separador de milhares 85 2 4" xfId="6717" xr:uid="{71AC8BE6-2AF4-45A3-BCC7-7DCDD129E0E4}"/>
    <cellStyle name="Separador de milhares 85 2 4 2" xfId="13425" xr:uid="{FC75966B-FBD1-4CFB-8F31-9CB9C11F950E}"/>
    <cellStyle name="Separador de milhares 85 2 5" xfId="10030" xr:uid="{5E7C398C-9C0E-4914-B3B3-529F384AE9EE}"/>
    <cellStyle name="Separador de milhares 85 3" xfId="4880" xr:uid="{1866BD65-9A16-4B99-A6CD-377496D8B2A2}"/>
    <cellStyle name="Separador de milhares 85 3 2" xfId="8495" xr:uid="{8CB0502D-A1F7-48C1-8FCC-B4A53D4C1E97}"/>
    <cellStyle name="Separador de milhares 85 3 2 2" xfId="15203" xr:uid="{B4C3F1ED-64B3-4773-8743-89B2A2324FEE}"/>
    <cellStyle name="Separador de milhares 85 4" xfId="3967" xr:uid="{4EF06946-8984-45AD-B3EF-1B5D2DF852D8}"/>
    <cellStyle name="Separador de milhares 85 4 2" xfId="8013" xr:uid="{50543EF7-681F-43B4-8D52-7C2AC814CD8E}"/>
    <cellStyle name="Separador de milhares 85 4 2 2" xfId="14721" xr:uid="{4BB885C8-A122-4D48-A372-2FE4EDB305B9}"/>
    <cellStyle name="Separador de milhares 86" xfId="1937" xr:uid="{9532191F-2DED-49A6-AC51-E940FCE1E8BC}"/>
    <cellStyle name="Separador de milhares 86 2" xfId="1938" xr:uid="{6875DF44-90DE-4D4C-A380-426C877A4B10}"/>
    <cellStyle name="Separador de milhares 86 2 2" xfId="4883" xr:uid="{640C372A-4B95-4BEA-BB34-319ACBB144E5}"/>
    <cellStyle name="Separador de milhares 86 2 2 2" xfId="8498" xr:uid="{873DB8E5-B2F3-4F45-83CB-7AC1885A9847}"/>
    <cellStyle name="Separador de milhares 86 2 2 2 2" xfId="15206" xr:uid="{0541A9CB-959E-4CBB-A11E-67B435FDD1FB}"/>
    <cellStyle name="Separador de milhares 86 2 2 3" xfId="11617" xr:uid="{010E0646-5682-48B6-8EBB-D5E3CADBE4E2}"/>
    <cellStyle name="Separador de milhares 86 2 3" xfId="3970" xr:uid="{5AFD275A-1A48-4F8D-8826-B822DC64803E}"/>
    <cellStyle name="Separador de milhares 86 2 3 2" xfId="8016" xr:uid="{CBB0FD60-2A2D-4DE5-8F79-BEA394E79B78}"/>
    <cellStyle name="Separador de milhares 86 2 3 2 2" xfId="14724" xr:uid="{8571DA27-CE6F-4E62-B113-30F31D20FCA4}"/>
    <cellStyle name="Separador de milhares 86 2 3 3" xfId="11237" xr:uid="{08171B22-8FF6-448C-A2B6-6F51BC7867D8}"/>
    <cellStyle name="Separador de milhares 86 2 4" xfId="6718" xr:uid="{ED0AD684-F50D-404C-BB3A-E97BAB07DE39}"/>
    <cellStyle name="Separador de milhares 86 2 4 2" xfId="13426" xr:uid="{A632FFBC-B863-464B-B2DF-B70897B0FFE6}"/>
    <cellStyle name="Separador de milhares 86 2 5" xfId="10031" xr:uid="{BB52CB5F-12C8-4038-9D19-051B7A2A663D}"/>
    <cellStyle name="Separador de milhares 86 3" xfId="4882" xr:uid="{DD965CB2-D005-4DF2-946C-BC90AD2C1D9A}"/>
    <cellStyle name="Separador de milhares 86 3 2" xfId="8497" xr:uid="{B8967B26-E158-4CDF-9618-6954EDDBB4B3}"/>
    <cellStyle name="Separador de milhares 86 3 2 2" xfId="15205" xr:uid="{A7BBA5AF-EF9E-434B-8D59-C9DBCC9C325F}"/>
    <cellStyle name="Separador de milhares 86 4" xfId="3969" xr:uid="{3BAAD34B-75DB-4DD0-BCFB-33F30E89F765}"/>
    <cellStyle name="Separador de milhares 86 4 2" xfId="8015" xr:uid="{24B9CF00-394D-4A72-BE3A-A81E5CBDA7CB}"/>
    <cellStyle name="Separador de milhares 86 4 2 2" xfId="14723" xr:uid="{26EC0299-D2C5-496C-BDA1-99D26DCB6999}"/>
    <cellStyle name="Separador de milhares 87" xfId="1939" xr:uid="{C66E2A14-C344-4DE8-9A70-4D9618A45A7A}"/>
    <cellStyle name="Separador de milhares 87 2" xfId="1940" xr:uid="{8F0FDAC5-1FC3-4FA4-8796-8A57AD289B76}"/>
    <cellStyle name="Separador de milhares 87 2 2" xfId="4885" xr:uid="{A71BC9E3-0752-4AE3-9DCE-E39C316D7376}"/>
    <cellStyle name="Separador de milhares 87 2 2 2" xfId="8500" xr:uid="{176CCD71-4043-4698-B74C-F69D3D24DCD3}"/>
    <cellStyle name="Separador de milhares 87 2 2 2 2" xfId="15208" xr:uid="{D97CC115-A61F-4975-95F1-3AE6905E8C5F}"/>
    <cellStyle name="Separador de milhares 87 2 2 3" xfId="11618" xr:uid="{B5F7ECBE-CC39-456C-8E05-39BD2102C8D4}"/>
    <cellStyle name="Separador de milhares 87 2 3" xfId="3972" xr:uid="{BFA14630-03D3-406A-A896-F24679B58AD7}"/>
    <cellStyle name="Separador de milhares 87 2 3 2" xfId="8018" xr:uid="{89DC631F-09C7-45A6-B10E-95382E02E4C3}"/>
    <cellStyle name="Separador de milhares 87 2 3 2 2" xfId="14726" xr:uid="{06F78559-951D-4928-96D1-3E43F98AD3D8}"/>
    <cellStyle name="Separador de milhares 87 2 3 3" xfId="11238" xr:uid="{61600DC2-F895-4959-89FD-F62DF10EE6C0}"/>
    <cellStyle name="Separador de milhares 87 2 4" xfId="6719" xr:uid="{E6CF2B8E-7F07-4220-BC6D-594BA2EE1445}"/>
    <cellStyle name="Separador de milhares 87 2 4 2" xfId="13427" xr:uid="{6E4BB48F-143B-4A1F-A34A-D8EC1C0447B9}"/>
    <cellStyle name="Separador de milhares 87 2 5" xfId="10032" xr:uid="{FBD6F1A2-86EC-4E1F-9DEF-FD4CDC85DCCE}"/>
    <cellStyle name="Separador de milhares 87 3" xfId="4884" xr:uid="{D07F0423-F643-48D3-8FCF-9AE556D41A60}"/>
    <cellStyle name="Separador de milhares 87 3 2" xfId="8499" xr:uid="{79BDC242-DC1B-4679-B1A7-A0434C272F81}"/>
    <cellStyle name="Separador de milhares 87 3 2 2" xfId="15207" xr:uid="{E9E11CDF-BFAC-41C3-BC3B-5C114F185A4F}"/>
    <cellStyle name="Separador de milhares 87 4" xfId="3971" xr:uid="{C433DA8B-58E8-409D-8E5D-94098F190661}"/>
    <cellStyle name="Separador de milhares 87 4 2" xfId="8017" xr:uid="{520F888A-9011-477D-BF9E-6693E16B8251}"/>
    <cellStyle name="Separador de milhares 87 4 2 2" xfId="14725" xr:uid="{485386D5-6911-4602-8A1B-8030A9616450}"/>
    <cellStyle name="Separador de milhares 88" xfId="1941" xr:uid="{7C57D707-25A6-4342-BC92-0B442FC6ECF1}"/>
    <cellStyle name="Separador de milhares 88 2" xfId="1942" xr:uid="{FC9B948A-06EE-4FB1-9EE5-7386EA2B415A}"/>
    <cellStyle name="Separador de milhares 88 2 2" xfId="4887" xr:uid="{0A6E5AC7-0D6C-4CAD-9136-BD305DC3FD5A}"/>
    <cellStyle name="Separador de milhares 88 2 2 2" xfId="8502" xr:uid="{7F0B4336-7F93-4535-8F7B-3905E278AE5E}"/>
    <cellStyle name="Separador de milhares 88 2 2 2 2" xfId="15210" xr:uid="{CCCEFF58-E12D-4A0F-879D-2B1B1D658A75}"/>
    <cellStyle name="Separador de milhares 88 2 2 3" xfId="11619" xr:uid="{364F524A-5C90-4977-BFDC-F600F4FB0CE2}"/>
    <cellStyle name="Separador de milhares 88 2 3" xfId="3974" xr:uid="{28CBDA1F-8C05-4EBB-9CD9-1D377851D6EC}"/>
    <cellStyle name="Separador de milhares 88 2 3 2" xfId="8020" xr:uid="{C30F638E-9B1A-4354-84FC-65B2AD6A590F}"/>
    <cellStyle name="Separador de milhares 88 2 3 2 2" xfId="14728" xr:uid="{301438CF-2980-43C8-9856-14202DDBC6EB}"/>
    <cellStyle name="Separador de milhares 88 2 3 3" xfId="11239" xr:uid="{4F5E9D2A-2B2F-4D00-907D-1A5FD60B5433}"/>
    <cellStyle name="Separador de milhares 88 2 4" xfId="6720" xr:uid="{E6AFA9AE-D9C1-4455-8B0D-6E4C0E9F3028}"/>
    <cellStyle name="Separador de milhares 88 2 4 2" xfId="13428" xr:uid="{B830BC0F-4836-4C26-B114-218057DC3250}"/>
    <cellStyle name="Separador de milhares 88 2 5" xfId="10033" xr:uid="{305D5EEA-1C75-4819-92DE-E2EF2ABF08B3}"/>
    <cellStyle name="Separador de milhares 88 3" xfId="4886" xr:uid="{CCECC0E5-781D-43F5-93A9-18A86B4A3A92}"/>
    <cellStyle name="Separador de milhares 88 3 2" xfId="8501" xr:uid="{5F7FEBB1-3BE0-4CF4-BE50-1361D583ECE1}"/>
    <cellStyle name="Separador de milhares 88 3 2 2" xfId="15209" xr:uid="{567CF53D-7E39-48F6-9911-5A094BD04936}"/>
    <cellStyle name="Separador de milhares 88 4" xfId="3973" xr:uid="{10EA3DD6-F903-492E-8252-25E7AE100FE1}"/>
    <cellStyle name="Separador de milhares 88 4 2" xfId="8019" xr:uid="{29A2E296-ED32-4590-B15E-BEDDC399CC6F}"/>
    <cellStyle name="Separador de milhares 88 4 2 2" xfId="14727" xr:uid="{B95F5239-CA6C-48B3-A551-78492CDB7FB6}"/>
    <cellStyle name="Separador de milhares 89" xfId="1943" xr:uid="{BB93CDAD-760A-438D-928A-66438AB15F5B}"/>
    <cellStyle name="Separador de milhares 89 2" xfId="1944" xr:uid="{316EBAB5-3EEF-4988-9E7A-DE8A187F98BD}"/>
    <cellStyle name="Separador de milhares 89 2 2" xfId="4889" xr:uid="{33CA4A1C-A6F1-478F-B6A3-790609CE6D92}"/>
    <cellStyle name="Separador de milhares 89 2 2 2" xfId="8504" xr:uid="{836EBC2E-18C2-4291-9050-6C9787B6765B}"/>
    <cellStyle name="Separador de milhares 89 2 2 2 2" xfId="15212" xr:uid="{D03B7EBA-5164-4D0C-A57E-E3F60142EE18}"/>
    <cellStyle name="Separador de milhares 89 2 2 3" xfId="11620" xr:uid="{A8242F05-9050-41F9-B3D6-CCC8FCEFE284}"/>
    <cellStyle name="Separador de milhares 89 2 3" xfId="3976" xr:uid="{1E1D7916-9906-4F98-A0EA-1A33683D9DC4}"/>
    <cellStyle name="Separador de milhares 89 2 3 2" xfId="8022" xr:uid="{48CC7748-B08E-46EF-BB2B-222A3610A86B}"/>
    <cellStyle name="Separador de milhares 89 2 3 2 2" xfId="14730" xr:uid="{EB16E5FF-FE35-4BE3-9AE8-577940FB5D97}"/>
    <cellStyle name="Separador de milhares 89 2 3 3" xfId="11240" xr:uid="{BDEC9D69-F003-4780-AAC4-F4AD610B7C80}"/>
    <cellStyle name="Separador de milhares 89 2 4" xfId="6721" xr:uid="{B02DCF78-6FA6-4219-A6A0-DF27DE38B748}"/>
    <cellStyle name="Separador de milhares 89 2 4 2" xfId="13429" xr:uid="{190DCE7B-58BC-456A-B1C2-DEC08889F770}"/>
    <cellStyle name="Separador de milhares 89 2 5" xfId="10034" xr:uid="{21943052-B918-4355-BD85-DA1D24725968}"/>
    <cellStyle name="Separador de milhares 89 3" xfId="4888" xr:uid="{491A6920-ABBD-4607-B74A-6BB3E28A7703}"/>
    <cellStyle name="Separador de milhares 89 3 2" xfId="8503" xr:uid="{CABF5433-369F-467F-982A-981934F835FA}"/>
    <cellStyle name="Separador de milhares 89 3 2 2" xfId="15211" xr:uid="{6F9855A6-5E60-4E6C-AA6A-73A34289D0AE}"/>
    <cellStyle name="Separador de milhares 89 4" xfId="3975" xr:uid="{E6B7A2D5-06EE-4BD5-ADEC-CBA8DCCCDEDF}"/>
    <cellStyle name="Separador de milhares 89 4 2" xfId="8021" xr:uid="{278601C7-A734-49E7-98C0-EBD1CCF257E9}"/>
    <cellStyle name="Separador de milhares 89 4 2 2" xfId="14729" xr:uid="{58CD0F31-AC26-4F0D-8C0A-94A4D23AD7CB}"/>
    <cellStyle name="Separador de milhares 9" xfId="119" xr:uid="{82FB4353-D68C-4D2B-8C3E-01E8DE2B738C}"/>
    <cellStyle name="Separador de milhares 9 2" xfId="1945" xr:uid="{5427C249-6F8C-403F-815E-E5F2C293CD31}"/>
    <cellStyle name="Separador de milhares 9 2 2" xfId="1946" xr:uid="{BF98F88B-F49B-4FC5-BF88-6E8149D560D5}"/>
    <cellStyle name="Separador de milhares 9 2 2 2" xfId="4891" xr:uid="{4FDC71D9-2580-48A7-B8C1-D5F8E5C7576D}"/>
    <cellStyle name="Separador de milhares 9 2 2 2 2" xfId="8506" xr:uid="{3BDBC802-232B-498D-B8E8-628ABA357C92}"/>
    <cellStyle name="Separador de milhares 9 2 2 2 2 2" xfId="15214" xr:uid="{5E49CAD0-0D18-43E4-8764-6DB1BA9AF5CB}"/>
    <cellStyle name="Separador de milhares 9 2 2 2 3" xfId="11621" xr:uid="{F1CEDB03-F1C6-4779-9E5B-E4A7884D1526}"/>
    <cellStyle name="Separador de milhares 9 2 2 3" xfId="3978" xr:uid="{12448F9F-7948-4C20-9F16-C4D7F6CD1059}"/>
    <cellStyle name="Separador de milhares 9 2 2 3 2" xfId="8024" xr:uid="{ECF2BA7E-EDAC-4492-B2C9-EBFC9557BF16}"/>
    <cellStyle name="Separador de milhares 9 2 2 3 2 2" xfId="14732" xr:uid="{24F0C7C3-E054-4D74-9FBF-2B13337BA2E8}"/>
    <cellStyle name="Separador de milhares 9 2 2 3 3" xfId="11241" xr:uid="{2F6F6EB6-825E-4F34-B8A4-8E0B2D702565}"/>
    <cellStyle name="Separador de milhares 9 2 2 4" xfId="6722" xr:uid="{99999FB8-466F-45D1-B6B9-CCC9012D65A0}"/>
    <cellStyle name="Separador de milhares 9 2 2 4 2" xfId="13430" xr:uid="{848A2842-EC9F-4BD2-A726-F88EB3B1CAEC}"/>
    <cellStyle name="Separador de milhares 9 2 2 5" xfId="10035" xr:uid="{495A7FBD-F6D2-446A-AEAB-40A60DD7ADEA}"/>
    <cellStyle name="Separador de milhares 9 2 3" xfId="4890" xr:uid="{3958540A-6479-427C-AAED-5C59799ABE79}"/>
    <cellStyle name="Separador de milhares 9 2 3 2" xfId="8505" xr:uid="{F6086F13-D961-409C-92B9-30E823FCDEAE}"/>
    <cellStyle name="Separador de milhares 9 2 3 2 2" xfId="15213" xr:uid="{44762B6B-BE12-4C6C-87D5-9AB332C7C610}"/>
    <cellStyle name="Separador de milhares 9 2 4" xfId="3977" xr:uid="{53A671FB-A6EC-4285-B7C4-6BE650A6C7FD}"/>
    <cellStyle name="Separador de milhares 9 2 4 2" xfId="8023" xr:uid="{0CA69092-7C88-4951-864A-0A2AAF86A864}"/>
    <cellStyle name="Separador de milhares 9 2 4 2 2" xfId="14731" xr:uid="{C139C441-394D-4452-91AD-86BB5B85B606}"/>
    <cellStyle name="Separador de milhares 9 3" xfId="1947" xr:uid="{F6A1C6AD-EA88-49B6-B10E-1A48AA169DB8}"/>
    <cellStyle name="Separador de milhares 9 3 2" xfId="4892" xr:uid="{5703BD51-81EA-44A0-BC0C-0E75E2AF4BC5}"/>
    <cellStyle name="Separador de milhares 9 3 2 2" xfId="8507" xr:uid="{38BBD42F-7F3B-4EED-80C8-AC8781FD4055}"/>
    <cellStyle name="Separador de milhares 9 3 2 2 2" xfId="15215" xr:uid="{169CC7E3-4A78-4E69-A1E2-024C7A9406C1}"/>
    <cellStyle name="Separador de milhares 9 3 2 3" xfId="11622" xr:uid="{325E8E7E-EBD2-4A65-B41A-E2B379D0514C}"/>
    <cellStyle name="Separador de milhares 9 3 3" xfId="3979" xr:uid="{4E33233E-EB29-4CFB-8432-BE290FF44399}"/>
    <cellStyle name="Separador de milhares 9 3 3 2" xfId="8025" xr:uid="{F0085975-2488-4509-8EB5-6BA90D830B23}"/>
    <cellStyle name="Separador de milhares 9 3 3 2 2" xfId="14733" xr:uid="{A3B47DCE-090C-4C7D-83D6-530EBFAD09ED}"/>
    <cellStyle name="Separador de milhares 9 3 3 3" xfId="11242" xr:uid="{84FFB553-92D3-406C-AABD-9A1A9A428700}"/>
    <cellStyle name="Separador de milhares 9 3 4" xfId="6723" xr:uid="{8E1C25FF-76AE-4FF0-A4D4-F2E6FF3CF942}"/>
    <cellStyle name="Separador de milhares 9 3 4 2" xfId="13431" xr:uid="{6CC66DF2-39F7-411E-ADEB-451EC725FA9B}"/>
    <cellStyle name="Separador de milhares 9 3 5" xfId="10036" xr:uid="{7BAD9AE6-41E8-43E7-9267-725F9F895D19}"/>
    <cellStyle name="Separador de milhares 9 4" xfId="3178" xr:uid="{3FB2D8F5-31C7-4EC0-A5AF-ACF54F3CF2B6}"/>
    <cellStyle name="Separador de milhares 9 4 2" xfId="7564" xr:uid="{0CEF513D-8C1C-4BF4-B81C-D8474B4FDABF}"/>
    <cellStyle name="Separador de milhares 9 4 2 2" xfId="14272" xr:uid="{AF9AF2C3-4F61-4B9F-8EB0-494E5F814DFB}"/>
    <cellStyle name="Separador de milhares 90" xfId="1948" xr:uid="{973EA9A8-E630-4E13-B4C6-F7D40E9B1B4A}"/>
    <cellStyle name="Separador de milhares 90 2" xfId="1949" xr:uid="{3FE6ACEF-6F5A-47FE-B675-F911DF235829}"/>
    <cellStyle name="Separador de milhares 90 2 2" xfId="4894" xr:uid="{E3F1B12A-67CF-4041-9DA7-9C57F3CF1947}"/>
    <cellStyle name="Separador de milhares 90 2 2 2" xfId="8509" xr:uid="{856C0AE9-A1FF-4404-94D0-501476ED87AC}"/>
    <cellStyle name="Separador de milhares 90 2 2 2 2" xfId="15217" xr:uid="{F6F41DE2-9C25-45C5-9E1F-9E7D2742B34C}"/>
    <cellStyle name="Separador de milhares 90 2 2 3" xfId="11623" xr:uid="{184B86C3-EFEB-4F66-9F66-78BB9949C66F}"/>
    <cellStyle name="Separador de milhares 90 2 3" xfId="3981" xr:uid="{2B014643-B687-44E6-8908-55C699774FEC}"/>
    <cellStyle name="Separador de milhares 90 2 3 2" xfId="8027" xr:uid="{FC845B5C-9202-41A5-9BB8-0D8E83983617}"/>
    <cellStyle name="Separador de milhares 90 2 3 2 2" xfId="14735" xr:uid="{DD46FA6C-4A47-45B8-9C8D-5C88175D948B}"/>
    <cellStyle name="Separador de milhares 90 2 3 3" xfId="11243" xr:uid="{7CD59EC7-5246-490F-9386-5D88910393E8}"/>
    <cellStyle name="Separador de milhares 90 2 4" xfId="6724" xr:uid="{D3F3E35A-31E6-430D-A96A-852C149F5A49}"/>
    <cellStyle name="Separador de milhares 90 2 4 2" xfId="13432" xr:uid="{3D3F5042-3883-4030-A91C-DEED401FBF19}"/>
    <cellStyle name="Separador de milhares 90 2 5" xfId="10037" xr:uid="{040E2233-A2AC-451E-ACD7-049B4F934F06}"/>
    <cellStyle name="Separador de milhares 90 3" xfId="4893" xr:uid="{9B2089C1-6019-499F-AADF-52E507919BE1}"/>
    <cellStyle name="Separador de milhares 90 3 2" xfId="8508" xr:uid="{7F124460-B1BA-452D-A8F8-F71C5B00E090}"/>
    <cellStyle name="Separador de milhares 90 3 2 2" xfId="15216" xr:uid="{E3CD4EAE-8060-456D-95DE-C5DD2F7A0AA3}"/>
    <cellStyle name="Separador de milhares 90 4" xfId="3980" xr:uid="{98CE94E3-90C9-4E8F-9A32-6E38F2A18A72}"/>
    <cellStyle name="Separador de milhares 90 4 2" xfId="8026" xr:uid="{3DDBE4A7-3429-406A-87EA-7F98AB8ED42C}"/>
    <cellStyle name="Separador de milhares 90 4 2 2" xfId="14734" xr:uid="{A6743527-E733-4B2B-BBC0-D80AB8C86F88}"/>
    <cellStyle name="Separador de milhares 91" xfId="1950" xr:uid="{2DEA04AC-2A11-423A-A6DC-7B8BE337A6F8}"/>
    <cellStyle name="Separador de milhares 91 2" xfId="1951" xr:uid="{6C5002D2-35F7-4737-A7C5-BB9A8271D246}"/>
    <cellStyle name="Separador de milhares 91 2 2" xfId="4896" xr:uid="{9F44C926-7B84-4304-9419-3B63E0847E69}"/>
    <cellStyle name="Separador de milhares 91 2 2 2" xfId="8511" xr:uid="{E2D1646B-088E-433B-8309-A80B4F4CF471}"/>
    <cellStyle name="Separador de milhares 91 2 2 2 2" xfId="15219" xr:uid="{CEF8455B-059E-452E-8887-ABBA361FD620}"/>
    <cellStyle name="Separador de milhares 91 2 2 3" xfId="11624" xr:uid="{2405D84C-2A79-4941-B335-729777A7C714}"/>
    <cellStyle name="Separador de milhares 91 2 3" xfId="3983" xr:uid="{8FA45098-6D8F-4ABD-AD4E-477000DD05B4}"/>
    <cellStyle name="Separador de milhares 91 2 3 2" xfId="8029" xr:uid="{3DE2A11F-986E-4726-955C-645B7DEEF8CE}"/>
    <cellStyle name="Separador de milhares 91 2 3 2 2" xfId="14737" xr:uid="{B499DE80-1417-453B-878A-881CB66AA8C9}"/>
    <cellStyle name="Separador de milhares 91 2 3 3" xfId="11244" xr:uid="{57498159-4061-4C12-B9AB-22A10BC22B3C}"/>
    <cellStyle name="Separador de milhares 91 2 4" xfId="6725" xr:uid="{8C6A6822-E9FB-4197-8BEC-A77A5439A2CB}"/>
    <cellStyle name="Separador de milhares 91 2 4 2" xfId="13433" xr:uid="{71287578-428D-4818-A2AD-52EA09B34E7C}"/>
    <cellStyle name="Separador de milhares 91 2 5" xfId="10038" xr:uid="{161024BF-56A1-485E-BBEE-01B9BB75F177}"/>
    <cellStyle name="Separador de milhares 91 3" xfId="4895" xr:uid="{864C506B-F8A0-42AE-B8D1-8DCD156D661A}"/>
    <cellStyle name="Separador de milhares 91 3 2" xfId="8510" xr:uid="{1EEE0736-B151-4028-AF5C-00EBE0DD46DC}"/>
    <cellStyle name="Separador de milhares 91 3 2 2" xfId="15218" xr:uid="{EC56E49A-BA49-4013-9300-6A0175D32AD2}"/>
    <cellStyle name="Separador de milhares 91 4" xfId="3982" xr:uid="{87E7BD4F-CC79-4D86-96DA-D06B6C02FF37}"/>
    <cellStyle name="Separador de milhares 91 4 2" xfId="8028" xr:uid="{ED5DB150-759E-46CD-8D49-2823E48ACC02}"/>
    <cellStyle name="Separador de milhares 91 4 2 2" xfId="14736" xr:uid="{BC01EECF-E330-44B4-9C44-853731C9A183}"/>
    <cellStyle name="Separador de milhares 92" xfId="1952" xr:uid="{361925A0-C496-4C1E-B619-F8E924683362}"/>
    <cellStyle name="Separador de milhares 92 2" xfId="1953" xr:uid="{7E8F5033-B9E2-447F-997F-D738962A2102}"/>
    <cellStyle name="Separador de milhares 92 2 2" xfId="4898" xr:uid="{4D8C3CA4-8FCD-46EB-8142-D608195F58B9}"/>
    <cellStyle name="Separador de milhares 92 2 2 2" xfId="8513" xr:uid="{E490DE10-7EC6-420F-934D-73FC34C5379D}"/>
    <cellStyle name="Separador de milhares 92 2 2 2 2" xfId="15221" xr:uid="{26175B83-804B-4AEE-9FDE-7871F304B379}"/>
    <cellStyle name="Separador de milhares 92 2 2 3" xfId="11625" xr:uid="{54DD91F4-821D-4444-8E8B-EEE9B28B5D5A}"/>
    <cellStyle name="Separador de milhares 92 2 3" xfId="3985" xr:uid="{B81367B1-8AD5-4B10-916E-E7A0A3E60B52}"/>
    <cellStyle name="Separador de milhares 92 2 3 2" xfId="8031" xr:uid="{323BA41F-A0C3-4B5F-97A1-90E1352631CB}"/>
    <cellStyle name="Separador de milhares 92 2 3 2 2" xfId="14739" xr:uid="{80904B19-AE84-4BFD-BEC5-D67B8E740CE9}"/>
    <cellStyle name="Separador de milhares 92 2 3 3" xfId="11245" xr:uid="{2D8FCE40-6352-456E-8585-8B684947D189}"/>
    <cellStyle name="Separador de milhares 92 2 4" xfId="6726" xr:uid="{636FD867-DFDC-445C-9DC6-492527A7E351}"/>
    <cellStyle name="Separador de milhares 92 2 4 2" xfId="13434" xr:uid="{390F9C11-7D1A-4B93-8DC4-E3E4C7689276}"/>
    <cellStyle name="Separador de milhares 92 2 5" xfId="10039" xr:uid="{67A50F55-EAA8-4453-8A58-427FFB21021F}"/>
    <cellStyle name="Separador de milhares 92 3" xfId="4897" xr:uid="{DB364B18-C15A-479E-9256-2B200C34BF8C}"/>
    <cellStyle name="Separador de milhares 92 3 2" xfId="8512" xr:uid="{90AA0BDD-F42A-447B-92A0-EE8A60E51056}"/>
    <cellStyle name="Separador de milhares 92 3 2 2" xfId="15220" xr:uid="{28AA4AD5-A556-4C58-836E-1CC4C6327466}"/>
    <cellStyle name="Separador de milhares 92 4" xfId="3984" xr:uid="{0151BAF3-BB5F-402C-86CE-DE20E78BF9EC}"/>
    <cellStyle name="Separador de milhares 92 4 2" xfId="8030" xr:uid="{0FFB1A44-0AF0-4557-B245-7EF21C49163B}"/>
    <cellStyle name="Separador de milhares 92 4 2 2" xfId="14738" xr:uid="{F87D902C-D9A0-456C-88A8-0F34DF3BDF15}"/>
    <cellStyle name="Separador de milhares 93" xfId="1954" xr:uid="{D807CBBB-7124-431E-9288-3A04CAC95B33}"/>
    <cellStyle name="Separador de milhares 93 2" xfId="1955" xr:uid="{F31E573D-6BA6-440D-9BEA-7DA00921F571}"/>
    <cellStyle name="Separador de milhares 93 2 2" xfId="4900" xr:uid="{4E95A78F-96C4-4B1E-AF9D-5B16A5D82D9C}"/>
    <cellStyle name="Separador de milhares 93 2 2 2" xfId="8515" xr:uid="{DE9F5F5C-7646-46E3-A30A-6DDC5C4EEEED}"/>
    <cellStyle name="Separador de milhares 93 2 2 2 2" xfId="15223" xr:uid="{E94BB7A5-F4FA-4187-91DC-55AFE6DAD51D}"/>
    <cellStyle name="Separador de milhares 93 2 2 3" xfId="11626" xr:uid="{1950CF96-5727-43C1-9DF9-99C7578457EB}"/>
    <cellStyle name="Separador de milhares 93 2 3" xfId="3987" xr:uid="{027E6CC6-D771-4D3B-B890-61ECFDFA70BB}"/>
    <cellStyle name="Separador de milhares 93 2 3 2" xfId="8033" xr:uid="{46C653BB-B9D4-42D3-B744-C2145080A4F1}"/>
    <cellStyle name="Separador de milhares 93 2 3 2 2" xfId="14741" xr:uid="{6F7F4C73-259D-4BAC-B988-173752605B20}"/>
    <cellStyle name="Separador de milhares 93 2 3 3" xfId="11246" xr:uid="{A7016DE6-6BDF-4E2F-B915-627182700B3F}"/>
    <cellStyle name="Separador de milhares 93 2 4" xfId="6727" xr:uid="{022E0292-759A-41BD-9248-C5F71188AC54}"/>
    <cellStyle name="Separador de milhares 93 2 4 2" xfId="13435" xr:uid="{E50B6B90-59A8-4281-AF4C-A3317E0E1101}"/>
    <cellStyle name="Separador de milhares 93 2 5" xfId="10040" xr:uid="{45362E1A-C49C-41C6-A1F8-2DB8F0D4968B}"/>
    <cellStyle name="Separador de milhares 93 3" xfId="4899" xr:uid="{E030C627-14B5-4BA9-BD0D-9D0BA793754C}"/>
    <cellStyle name="Separador de milhares 93 3 2" xfId="8514" xr:uid="{87CF088B-5CF0-4FC1-A8E1-B48F0CF1FC62}"/>
    <cellStyle name="Separador de milhares 93 3 2 2" xfId="15222" xr:uid="{53C3CB67-3B5B-4FCC-BE9F-7BC9A17AA9FE}"/>
    <cellStyle name="Separador de milhares 93 4" xfId="3986" xr:uid="{CF46597C-ECB3-49F0-B3DA-620076CC5204}"/>
    <cellStyle name="Separador de milhares 93 4 2" xfId="8032" xr:uid="{868736E7-87C1-4868-950C-D78151FDC713}"/>
    <cellStyle name="Separador de milhares 93 4 2 2" xfId="14740" xr:uid="{FC0B2373-6D2D-4073-A167-C66936969FBC}"/>
    <cellStyle name="Separador de milhares 94" xfId="1956" xr:uid="{FD9A0B4C-9EEA-4846-91AF-460FA32B7D86}"/>
    <cellStyle name="Separador de milhares 94 2" xfId="1957" xr:uid="{17B7ADB9-26B0-4FBF-9865-3A0BC79D5719}"/>
    <cellStyle name="Separador de milhares 94 2 2" xfId="4902" xr:uid="{579729AF-3DD9-47A3-BD91-E54040C7C95D}"/>
    <cellStyle name="Separador de milhares 94 2 2 2" xfId="8517" xr:uid="{DA4E2F19-D384-4671-96AD-FA60BF90DEF1}"/>
    <cellStyle name="Separador de milhares 94 2 2 2 2" xfId="15225" xr:uid="{FA7BF744-4ECC-4499-BF3C-FBF0555B054A}"/>
    <cellStyle name="Separador de milhares 94 2 2 3" xfId="11627" xr:uid="{A5FF97DD-0BEF-4B53-B849-3626E0E2E8E8}"/>
    <cellStyle name="Separador de milhares 94 2 3" xfId="3989" xr:uid="{075EABC3-DD44-471F-84CA-AAC74EADE5CD}"/>
    <cellStyle name="Separador de milhares 94 2 3 2" xfId="8035" xr:uid="{A0C2F695-4A9F-4461-8186-851DB86FB1E3}"/>
    <cellStyle name="Separador de milhares 94 2 3 2 2" xfId="14743" xr:uid="{B5792005-9A54-4284-B53C-F0881815557E}"/>
    <cellStyle name="Separador de milhares 94 2 3 3" xfId="11247" xr:uid="{5EFBA05B-B084-4908-AFBC-7F82CA495721}"/>
    <cellStyle name="Separador de milhares 94 2 4" xfId="6728" xr:uid="{9AA2261E-3AEE-44A5-954F-74532B2B4E30}"/>
    <cellStyle name="Separador de milhares 94 2 4 2" xfId="13436" xr:uid="{76076CC4-FBF0-4946-AE4E-7446FE2E452A}"/>
    <cellStyle name="Separador de milhares 94 2 5" xfId="10041" xr:uid="{654A2959-17C2-475C-A9F1-0EC39C1B6E72}"/>
    <cellStyle name="Separador de milhares 94 3" xfId="4901" xr:uid="{2E658A7F-6706-45A5-AE55-780FD09533C1}"/>
    <cellStyle name="Separador de milhares 94 3 2" xfId="8516" xr:uid="{0373B8C3-14F2-4ED9-A1CD-148EB8437502}"/>
    <cellStyle name="Separador de milhares 94 3 2 2" xfId="15224" xr:uid="{C5719877-7433-4B29-9AC7-D5C3C9993940}"/>
    <cellStyle name="Separador de milhares 94 4" xfId="3988" xr:uid="{8E28CAE4-6DEB-480F-877F-35A45E69CA26}"/>
    <cellStyle name="Separador de milhares 94 4 2" xfId="8034" xr:uid="{9C3AB6A7-A092-4AFD-B01E-085F6A1BCFF5}"/>
    <cellStyle name="Separador de milhares 94 4 2 2" xfId="14742" xr:uid="{AA5B9C3D-5052-4A21-9220-F33F570F4999}"/>
    <cellStyle name="Separador de milhares 95" xfId="1958" xr:uid="{E01C3FE1-0F72-43B0-81E5-EC1ADC621E9C}"/>
    <cellStyle name="Separador de milhares 95 2" xfId="1959" xr:uid="{36C677E5-E6C4-4E39-BB11-62DE832B1F84}"/>
    <cellStyle name="Separador de milhares 95 2 2" xfId="4904" xr:uid="{E9BA5213-3E51-4169-B8B2-52894D722755}"/>
    <cellStyle name="Separador de milhares 95 2 2 2" xfId="8519" xr:uid="{7D40240B-74E4-4028-9CCC-588E996616A8}"/>
    <cellStyle name="Separador de milhares 95 2 2 2 2" xfId="15227" xr:uid="{EF6D5BEB-56EF-40D5-9950-894A95D63A9A}"/>
    <cellStyle name="Separador de milhares 95 2 2 3" xfId="11628" xr:uid="{4C900049-6104-4614-AD35-FCE3C5F23D53}"/>
    <cellStyle name="Separador de milhares 95 2 3" xfId="3991" xr:uid="{A1B3B0B6-01D9-4FCB-B7BC-349957368801}"/>
    <cellStyle name="Separador de milhares 95 2 3 2" xfId="8037" xr:uid="{137C8C18-5C0B-4C3D-8FBC-52B7EA845F69}"/>
    <cellStyle name="Separador de milhares 95 2 3 2 2" xfId="14745" xr:uid="{13E4D6AA-A0DC-4845-8AAC-966399A55077}"/>
    <cellStyle name="Separador de milhares 95 2 3 3" xfId="11248" xr:uid="{65B274E2-5E66-4312-BB7D-097F4F155E7F}"/>
    <cellStyle name="Separador de milhares 95 2 4" xfId="6729" xr:uid="{D9A0264A-6D1F-499D-B70D-A9DA0B703742}"/>
    <cellStyle name="Separador de milhares 95 2 4 2" xfId="13437" xr:uid="{AB360973-AC9C-4D18-B681-987749ECC69C}"/>
    <cellStyle name="Separador de milhares 95 2 5" xfId="10042" xr:uid="{0CB4AAEC-F30C-4280-A93D-18FFA32C50A1}"/>
    <cellStyle name="Separador de milhares 95 3" xfId="4903" xr:uid="{B38501EF-41DD-4CBA-BE4C-A0CE2684BC38}"/>
    <cellStyle name="Separador de milhares 95 3 2" xfId="8518" xr:uid="{2E8C65E3-10F9-4A77-BF45-ABC516931088}"/>
    <cellStyle name="Separador de milhares 95 3 2 2" xfId="15226" xr:uid="{01FE9C7F-4DD4-415C-95AA-8C2B23BD43C3}"/>
    <cellStyle name="Separador de milhares 95 4" xfId="3990" xr:uid="{39737BA0-419A-49D1-845B-BA3A1C9D79B9}"/>
    <cellStyle name="Separador de milhares 95 4 2" xfId="8036" xr:uid="{825C087E-905F-4B31-A23D-B8E79B8E546C}"/>
    <cellStyle name="Separador de milhares 95 4 2 2" xfId="14744" xr:uid="{4A0AF2F4-9BC2-4122-81BC-CDDE427D47CD}"/>
    <cellStyle name="Separador de milhares 96" xfId="1960" xr:uid="{23D95926-E147-4CE1-A8AD-182DDF14F4E1}"/>
    <cellStyle name="Separador de milhares 96 2" xfId="1961" xr:uid="{944C47ED-A0CF-4205-8842-81DD5E3E290B}"/>
    <cellStyle name="Separador de milhares 96 2 2" xfId="4906" xr:uid="{7B7A8F59-E9FE-4133-8360-630888234FEA}"/>
    <cellStyle name="Separador de milhares 96 2 2 2" xfId="8521" xr:uid="{4A5E0223-D7F4-4E66-B7CA-40717A0E217B}"/>
    <cellStyle name="Separador de milhares 96 2 2 2 2" xfId="15229" xr:uid="{2F6F970B-00C5-45A7-A942-002F73DB6CF8}"/>
    <cellStyle name="Separador de milhares 96 2 2 3" xfId="11629" xr:uid="{C556DEB1-B749-422E-9DAE-BC146C713BC7}"/>
    <cellStyle name="Separador de milhares 96 2 3" xfId="3993" xr:uid="{9B6EA509-5871-45FF-8FC3-C9D46A2F6B6F}"/>
    <cellStyle name="Separador de milhares 96 2 3 2" xfId="8039" xr:uid="{95D199B5-BBFE-4E23-9D79-748C1F115DD2}"/>
    <cellStyle name="Separador de milhares 96 2 3 2 2" xfId="14747" xr:uid="{610E93D4-F674-4D0F-9D46-09FB129802FF}"/>
    <cellStyle name="Separador de milhares 96 2 3 3" xfId="11249" xr:uid="{001AB886-1539-4909-896B-5D81B091B83B}"/>
    <cellStyle name="Separador de milhares 96 2 4" xfId="6730" xr:uid="{4B4B76F7-1080-40E9-8D1B-DD06713AA46F}"/>
    <cellStyle name="Separador de milhares 96 2 4 2" xfId="13438" xr:uid="{182DD0DA-350B-421C-826F-B4042EEC8163}"/>
    <cellStyle name="Separador de milhares 96 2 5" xfId="10043" xr:uid="{8C33E4BE-9437-4BD6-A42D-5B11C1B47CB1}"/>
    <cellStyle name="Separador de milhares 96 3" xfId="4905" xr:uid="{D193E916-8495-4CEF-BAFE-5FAD23F88A80}"/>
    <cellStyle name="Separador de milhares 96 3 2" xfId="8520" xr:uid="{9573A880-4A39-46EE-9088-59FB1DC7C621}"/>
    <cellStyle name="Separador de milhares 96 3 2 2" xfId="15228" xr:uid="{C31C7E05-251A-4258-85BF-5607F165BA21}"/>
    <cellStyle name="Separador de milhares 96 4" xfId="3992" xr:uid="{2D4A01E2-5BA9-4492-A1A9-533F030520D7}"/>
    <cellStyle name="Separador de milhares 96 4 2" xfId="8038" xr:uid="{07E59982-7F48-4996-AB08-1CDC2E315C6C}"/>
    <cellStyle name="Separador de milhares 96 4 2 2" xfId="14746" xr:uid="{FFD8671F-BD24-41C3-BE4F-F567E8864624}"/>
    <cellStyle name="Separador de milhares 97" xfId="1962" xr:uid="{04C29D7A-BC33-4DF5-A0F6-E93FCB1FE887}"/>
    <cellStyle name="Separador de milhares 97 2" xfId="1963" xr:uid="{FE18FA40-6E01-48A8-84D4-6D5D29B85567}"/>
    <cellStyle name="Separador de milhares 97 2 2" xfId="4908" xr:uid="{3C411F4D-08D7-4056-8CF0-FC9F9B111C8C}"/>
    <cellStyle name="Separador de milhares 97 2 2 2" xfId="8523" xr:uid="{6EC3CF8E-F06C-4DFF-B8D8-3C1FB971079E}"/>
    <cellStyle name="Separador de milhares 97 2 2 2 2" xfId="15231" xr:uid="{903B2B37-899D-41F8-8F62-5ACE2A5AD078}"/>
    <cellStyle name="Separador de milhares 97 2 2 3" xfId="11630" xr:uid="{D54955AD-8C14-4072-A20B-64075D283F1D}"/>
    <cellStyle name="Separador de milhares 97 2 3" xfId="3995" xr:uid="{BA457187-E3BB-48F0-AE31-8050B54210E8}"/>
    <cellStyle name="Separador de milhares 97 2 3 2" xfId="8041" xr:uid="{8469361D-7BF8-4654-B8B2-BE1F48A23343}"/>
    <cellStyle name="Separador de milhares 97 2 3 2 2" xfId="14749" xr:uid="{16DEFCF9-20CF-4A64-9BFC-0FB8C636B9B4}"/>
    <cellStyle name="Separador de milhares 97 2 3 3" xfId="11250" xr:uid="{7152A13A-A8A5-4ECE-A88F-A8464C336DC3}"/>
    <cellStyle name="Separador de milhares 97 2 4" xfId="6731" xr:uid="{F538F9AB-930E-41EC-87A1-97517189E007}"/>
    <cellStyle name="Separador de milhares 97 2 4 2" xfId="13439" xr:uid="{34612828-FDC8-4346-AA48-158B2F3432CE}"/>
    <cellStyle name="Separador de milhares 97 2 5" xfId="10044" xr:uid="{0BD985FB-2FE4-43C6-A77F-4C8B9CFB218F}"/>
    <cellStyle name="Separador de milhares 97 3" xfId="4907" xr:uid="{518821A5-AB73-425D-8D27-16DB9FE21EC4}"/>
    <cellStyle name="Separador de milhares 97 3 2" xfId="8522" xr:uid="{3176EB86-C9A8-44F9-B6BE-829CD601FDF6}"/>
    <cellStyle name="Separador de milhares 97 3 2 2" xfId="15230" xr:uid="{F49ED0FE-B4DA-48E7-B234-68140B85019E}"/>
    <cellStyle name="Separador de milhares 97 4" xfId="3994" xr:uid="{566DFD9B-A4C1-4298-8778-7CEFA52FAA27}"/>
    <cellStyle name="Separador de milhares 97 4 2" xfId="8040" xr:uid="{69FA1592-11AA-432F-AFE0-01C947A6CEDF}"/>
    <cellStyle name="Separador de milhares 97 4 2 2" xfId="14748" xr:uid="{42833B4D-A97C-4FA6-97DF-B0C20C87C862}"/>
    <cellStyle name="Separador de milhares 98" xfId="1964" xr:uid="{5418DFD6-93B1-435F-A0B7-9F791933E752}"/>
    <cellStyle name="Separador de milhares 98 2" xfId="1965" xr:uid="{E57B0D3E-19F0-430C-AF29-4541A3980E59}"/>
    <cellStyle name="Separador de milhares 98 2 2" xfId="4910" xr:uid="{FC66735A-9DD7-43B6-A59C-6BAB4FFE88D7}"/>
    <cellStyle name="Separador de milhares 98 2 2 2" xfId="8525" xr:uid="{BAF8A4DF-D4E6-4466-B463-EF81EA5CDB35}"/>
    <cellStyle name="Separador de milhares 98 2 2 2 2" xfId="15233" xr:uid="{BD8C46F5-6BA1-43D4-8E97-5D1790479D17}"/>
    <cellStyle name="Separador de milhares 98 2 2 3" xfId="11631" xr:uid="{11DF90CF-BBC3-4DE7-98BC-D56DCCAE77D0}"/>
    <cellStyle name="Separador de milhares 98 2 3" xfId="3997" xr:uid="{CBA2B862-2F7D-44D8-9617-603571EDDB03}"/>
    <cellStyle name="Separador de milhares 98 2 3 2" xfId="8043" xr:uid="{CA68A56A-B285-4918-8124-7C4B35E0F054}"/>
    <cellStyle name="Separador de milhares 98 2 3 2 2" xfId="14751" xr:uid="{5C0BF563-3218-4D19-B161-1DBADE0EFE5E}"/>
    <cellStyle name="Separador de milhares 98 2 3 3" xfId="11251" xr:uid="{01E1EBAB-0EBB-4C7C-AE9F-95E58D4B0BCB}"/>
    <cellStyle name="Separador de milhares 98 2 4" xfId="6732" xr:uid="{1581D398-A007-4EAB-ADF3-0753D2EB708D}"/>
    <cellStyle name="Separador de milhares 98 2 4 2" xfId="13440" xr:uid="{CA349C3B-56EE-49B3-8542-AA78AE9832F9}"/>
    <cellStyle name="Separador de milhares 98 2 5" xfId="10045" xr:uid="{7E4007C2-C705-49DE-9043-5C533F7EBDE8}"/>
    <cellStyle name="Separador de milhares 98 3" xfId="4909" xr:uid="{2C1E1AE6-3D2F-4456-A8A4-7E097757AC50}"/>
    <cellStyle name="Separador de milhares 98 3 2" xfId="8524" xr:uid="{8233ABDF-1ED0-4761-A812-BB8F0981C5F9}"/>
    <cellStyle name="Separador de milhares 98 3 2 2" xfId="15232" xr:uid="{AD33D42E-C64E-4676-87AB-597A593844EE}"/>
    <cellStyle name="Separador de milhares 98 4" xfId="3996" xr:uid="{920C9732-D86D-4C8E-A4C5-A3478B534868}"/>
    <cellStyle name="Separador de milhares 98 4 2" xfId="8042" xr:uid="{1279DC0C-8213-4AE5-A747-23C0FFA39A20}"/>
    <cellStyle name="Separador de milhares 98 4 2 2" xfId="14750" xr:uid="{20CD4E8B-FCF3-4DBA-B509-DD104A5CA730}"/>
    <cellStyle name="Separador de milhares 99" xfId="1966" xr:uid="{DA57402B-766F-4356-BEBA-2710CFA571B0}"/>
    <cellStyle name="Separador de milhares 99 2" xfId="1967" xr:uid="{033F24D4-93AE-4391-A74B-2D4E871291E7}"/>
    <cellStyle name="Separador de milhares 99 2 2" xfId="4912" xr:uid="{0E42102D-CA64-49E0-B5DD-B5F9175BD369}"/>
    <cellStyle name="Separador de milhares 99 2 2 2" xfId="8527" xr:uid="{604ECF6D-5AB8-4698-B7CD-DC94E466CFB4}"/>
    <cellStyle name="Separador de milhares 99 2 2 2 2" xfId="15235" xr:uid="{7DA0A849-5F44-4B51-9840-486AE8F188CC}"/>
    <cellStyle name="Separador de milhares 99 2 2 3" xfId="11632" xr:uid="{6F619D98-CF2B-48DD-8689-E284A2101B2D}"/>
    <cellStyle name="Separador de milhares 99 2 3" xfId="3999" xr:uid="{C968328C-F98F-4127-A5A8-B73E24B465BF}"/>
    <cellStyle name="Separador de milhares 99 2 3 2" xfId="8045" xr:uid="{8E18D56A-60E6-4330-87F1-EAF8AC5463B8}"/>
    <cellStyle name="Separador de milhares 99 2 3 2 2" xfId="14753" xr:uid="{25B58517-FCC9-4BDE-9AF5-5C7C459D496B}"/>
    <cellStyle name="Separador de milhares 99 2 3 3" xfId="11252" xr:uid="{17A4CF19-802D-4E95-BC6E-2B2CBC06C8D3}"/>
    <cellStyle name="Separador de milhares 99 2 4" xfId="6733" xr:uid="{19870798-E95B-47FF-AC2E-7103EF3F6997}"/>
    <cellStyle name="Separador de milhares 99 2 4 2" xfId="13441" xr:uid="{1B1B0EAA-EC2E-48F6-AE31-3086E3E47C2B}"/>
    <cellStyle name="Separador de milhares 99 2 5" xfId="10046" xr:uid="{68810B6B-6590-40AA-8EDB-CCD44E36AF8F}"/>
    <cellStyle name="Separador de milhares 99 3" xfId="4911" xr:uid="{2AA17D35-AA55-45E7-B10C-D4500B657572}"/>
    <cellStyle name="Separador de milhares 99 3 2" xfId="8526" xr:uid="{506D0C93-BAF0-4D3F-BABA-BC27D2CB4A74}"/>
    <cellStyle name="Separador de milhares 99 3 2 2" xfId="15234" xr:uid="{F40C102D-50A2-4C67-8B0F-BE48F6AA14C5}"/>
    <cellStyle name="Separador de milhares 99 4" xfId="3998" xr:uid="{DF0F14C5-1074-4DA1-82B7-F3906A2D6845}"/>
    <cellStyle name="Separador de milhares 99 4 2" xfId="8044" xr:uid="{CE081EF2-BACC-4B44-B461-A594BB6915FF}"/>
    <cellStyle name="Separador de milhares 99 4 2 2" xfId="14752" xr:uid="{41996C2C-8FB2-423C-831F-A807E5746A2D}"/>
    <cellStyle name="TableStyleLight1" xfId="248" xr:uid="{030BE10C-BA90-4066-B84E-2F0A8ADE9362}"/>
    <cellStyle name="Texto de Aviso 10 2" xfId="1968" xr:uid="{6A3117C0-9A6D-4167-A9D1-DDAD67296A04}"/>
    <cellStyle name="Texto de Aviso 11 2" xfId="1969" xr:uid="{9ABA7CBE-0A72-498B-A93F-C5D580B375E8}"/>
    <cellStyle name="Texto de Aviso 12 2" xfId="1970" xr:uid="{BDEC6824-A3E4-4BA3-AE2D-EFB8D283FB1D}"/>
    <cellStyle name="Texto de Aviso 13 2" xfId="1971" xr:uid="{12A6CFBE-FEE8-4064-A976-FA815928485C}"/>
    <cellStyle name="Texto de Aviso 14 2" xfId="1972" xr:uid="{3426AB5E-755B-4ACD-860F-2E2760F97147}"/>
    <cellStyle name="Texto de Aviso 15 2" xfId="1973" xr:uid="{1765AAB5-CCD2-4366-83C0-48182259D41D}"/>
    <cellStyle name="Texto de Aviso 16 2" xfId="1974" xr:uid="{E563C5E0-F2FD-4966-BD8B-7CF4FD46DF82}"/>
    <cellStyle name="Texto de Aviso 17 2" xfId="1975" xr:uid="{466FD918-95A7-48AD-AF28-41B9CB5394A7}"/>
    <cellStyle name="Texto de Aviso 2" xfId="1976" xr:uid="{BF38C22E-4060-40F9-A9C9-8502CE27990C}"/>
    <cellStyle name="Texto de Aviso 2 2" xfId="1977" xr:uid="{A9400CC0-57A0-497F-A67C-5318FE4127E4}"/>
    <cellStyle name="Texto de Aviso 3" xfId="1978" xr:uid="{6785EB0A-B205-4562-B475-8DCBCA3EF161}"/>
    <cellStyle name="Texto de Aviso 3 2" xfId="1979" xr:uid="{A67A17F9-2E0D-46C3-90CC-9302791CB408}"/>
    <cellStyle name="Texto de Aviso 4" xfId="1980" xr:uid="{4BA2FDEB-6F1D-40E6-B198-7B5D51BA6251}"/>
    <cellStyle name="Texto de Aviso 4 2" xfId="1981" xr:uid="{36019921-71CE-455E-BB43-0F390E2A32AA}"/>
    <cellStyle name="Texto de Aviso 5" xfId="1982" xr:uid="{BDF775B1-32FC-4DE2-9593-F470F345FEFC}"/>
    <cellStyle name="Texto de Aviso 5 2" xfId="1983" xr:uid="{93CB8038-79A0-4EBD-8434-6F81E5F87A17}"/>
    <cellStyle name="Texto de Aviso 6 2" xfId="1984" xr:uid="{C3D4F034-E338-46E1-BE87-1BFFF71AAE04}"/>
    <cellStyle name="Texto de Aviso 7 2" xfId="1985" xr:uid="{ABBA2A7F-7EC9-483C-957F-63005D8292E3}"/>
    <cellStyle name="Texto de Aviso 8 2" xfId="1986" xr:uid="{1D91D256-287F-4693-8B23-5C5436A81BAC}"/>
    <cellStyle name="Texto de Aviso 9 2" xfId="1987" xr:uid="{1EFBF445-110A-4FCC-BB85-77E062181E67}"/>
    <cellStyle name="Texto Explicativo 10 2" xfId="1988" xr:uid="{EE7F3A4E-A149-42C9-A399-7BD3A36683B8}"/>
    <cellStyle name="Texto Explicativo 11 2" xfId="1989" xr:uid="{84B6495F-FE20-4ECE-823B-2E0253745F2F}"/>
    <cellStyle name="Texto Explicativo 12 2" xfId="1990" xr:uid="{E996F163-C413-43FB-A6EC-596F49EE88F1}"/>
    <cellStyle name="Texto Explicativo 13 2" xfId="1991" xr:uid="{F9296B35-E484-47BF-B7D4-D07DF0E52A33}"/>
    <cellStyle name="Texto Explicativo 14 2" xfId="1992" xr:uid="{34509326-38D6-4D4C-93E8-BCB3C45366D5}"/>
    <cellStyle name="Texto Explicativo 15 2" xfId="1993" xr:uid="{53763AFB-B08E-4040-8BF0-EC45E706FA9B}"/>
    <cellStyle name="Texto Explicativo 16 2" xfId="1994" xr:uid="{578F3C3B-DEB3-4C36-ACFD-A3693147AD74}"/>
    <cellStyle name="Texto Explicativo 17 2" xfId="1995" xr:uid="{9EE53FF9-588F-4DB2-8F30-05F90D9555CC}"/>
    <cellStyle name="Texto Explicativo 2" xfId="1996" xr:uid="{C77FB89E-4DE6-4076-B2D3-61C66BB8DDFB}"/>
    <cellStyle name="Texto Explicativo 2 2" xfId="1997" xr:uid="{E5A20AF3-F165-447C-9401-535B97CA417C}"/>
    <cellStyle name="Texto Explicativo 3" xfId="1998" xr:uid="{80F4026A-5232-4679-8E70-842E4DB4AB81}"/>
    <cellStyle name="Texto Explicativo 3 2" xfId="1999" xr:uid="{0D5B3BB9-8740-48D4-A4C3-E5589B165F8E}"/>
    <cellStyle name="Texto Explicativo 4" xfId="2000" xr:uid="{52D154CE-5FC8-4962-986B-83F547086D7D}"/>
    <cellStyle name="Texto Explicativo 4 2" xfId="2001" xr:uid="{D54BB69A-9640-4193-A1F9-C59CEA853750}"/>
    <cellStyle name="Texto Explicativo 5" xfId="2002" xr:uid="{918F30B3-1545-4E5B-A540-C041D2282A88}"/>
    <cellStyle name="Texto Explicativo 5 2" xfId="2003" xr:uid="{6DCE9D6B-D768-4090-BF63-3930959E4842}"/>
    <cellStyle name="Texto Explicativo 6 2" xfId="2004" xr:uid="{167EF1FB-51FB-485B-ACE7-E00FCAB9A326}"/>
    <cellStyle name="Texto Explicativo 7 2" xfId="2005" xr:uid="{C5717CE4-C698-46F6-ABE8-695A14C2C4BA}"/>
    <cellStyle name="Texto Explicativo 8 2" xfId="2006" xr:uid="{59D91BFB-4D9D-45D8-9110-FC436EEA20FB}"/>
    <cellStyle name="Texto Explicativo 9 2" xfId="2007" xr:uid="{002416BB-B463-4AA4-9BA6-283F41A046DC}"/>
    <cellStyle name="Título 1 10 2" xfId="2008" xr:uid="{FCD67149-6942-4A88-B57E-E55EF1D0A07D}"/>
    <cellStyle name="Título 1 10 2 2" xfId="2569" xr:uid="{1A6FF846-FDC1-4F67-991A-E330E2C69A7B}"/>
    <cellStyle name="Título 1 11 2" xfId="2009" xr:uid="{5170F832-24D9-47CF-9679-E21D8D4C86D1}"/>
    <cellStyle name="Título 1 11 2 2" xfId="2570" xr:uid="{1C18C3A2-4768-47D3-9E7F-F11E1D79F4E0}"/>
    <cellStyle name="Título 1 12 2" xfId="2010" xr:uid="{3FE185BC-15AE-4D29-AB04-D7A0E35C001D}"/>
    <cellStyle name="Título 1 12 2 2" xfId="2571" xr:uid="{AA384C51-EEE3-45CD-ABF2-5F2AF4370757}"/>
    <cellStyle name="Título 1 13 2" xfId="2011" xr:uid="{89C7EB03-FF7D-44C5-9580-19ACC45DD236}"/>
    <cellStyle name="Título 1 13 2 2" xfId="2572" xr:uid="{47975A33-AC8B-490E-9F56-81CEC332DE39}"/>
    <cellStyle name="Título 1 14 2" xfId="2012" xr:uid="{6DF1343A-F367-4B59-9789-2858EE751211}"/>
    <cellStyle name="Título 1 14 2 2" xfId="2573" xr:uid="{CA409EFA-F736-4864-A26F-353DB9A94876}"/>
    <cellStyle name="Título 1 15 2" xfId="2013" xr:uid="{813DC22E-DF17-414A-B9E7-0243FE3657CD}"/>
    <cellStyle name="Título 1 15 2 2" xfId="2574" xr:uid="{66D835E0-B24F-40AC-9ED4-4671FAAFDC70}"/>
    <cellStyle name="Título 1 16 2" xfId="2014" xr:uid="{BC99FA78-C500-4F48-B376-499AA2AF9CCF}"/>
    <cellStyle name="Título 1 16 2 2" xfId="2575" xr:uid="{34BE7F4B-3A01-4F00-9572-2554047D1020}"/>
    <cellStyle name="Título 1 17 2" xfId="2015" xr:uid="{CD1D25CB-DB76-4078-81E3-C0AB5837252C}"/>
    <cellStyle name="Título 1 17 2 2" xfId="2576" xr:uid="{28F523CD-4D8B-4A46-8021-66674F710694}"/>
    <cellStyle name="Título 1 2" xfId="2016" xr:uid="{A24D1699-DFA0-4C14-882E-D329421349FC}"/>
    <cellStyle name="Título 1 2 2" xfId="2017" xr:uid="{B306E23B-C956-4B1E-852D-F46186EB8472}"/>
    <cellStyle name="Título 1 2 2 2" xfId="2577" xr:uid="{AACC1335-DF42-498F-92B2-E636DBFEF74B}"/>
    <cellStyle name="Título 1 3" xfId="2018" xr:uid="{D703994A-67FF-4452-93A6-D977DFDB7A77}"/>
    <cellStyle name="Título 1 3 2" xfId="2019" xr:uid="{34A34000-5C47-4106-B112-344A9B2DB67D}"/>
    <cellStyle name="Título 1 3 2 2" xfId="2578" xr:uid="{FC8FA170-7063-4D11-929D-76452CAA75F9}"/>
    <cellStyle name="Título 1 4" xfId="2020" xr:uid="{5343B9E7-E3C8-4B8C-BC26-3314AE7252D6}"/>
    <cellStyle name="Título 1 4 2" xfId="2021" xr:uid="{29D56491-F329-402E-AEA2-A2ADA7578D94}"/>
    <cellStyle name="Título 1 4 2 2" xfId="2579" xr:uid="{112D20A5-D7EF-44EF-8616-A1759F20373A}"/>
    <cellStyle name="Título 1 5" xfId="2022" xr:uid="{AD409AC6-37B3-4C39-BC50-77B10B824EC2}"/>
    <cellStyle name="Título 1 5 2" xfId="2023" xr:uid="{A54B3423-8AC4-42CC-8E50-BCB1D2364C41}"/>
    <cellStyle name="Título 1 5 2 2" xfId="2580" xr:uid="{0F3D4C87-C7F9-4178-996C-2BE43508C067}"/>
    <cellStyle name="Título 1 6 2" xfId="2024" xr:uid="{FD6EE4C8-3302-4BA2-AF6B-3B0C26F73936}"/>
    <cellStyle name="Título 1 6 2 2" xfId="2581" xr:uid="{EA073D6B-AECE-4DD0-8EE6-8AA099C79C94}"/>
    <cellStyle name="Título 1 7 2" xfId="2025" xr:uid="{8C468AD1-A248-4700-B31D-55A3D18BDDB1}"/>
    <cellStyle name="Título 1 7 2 2" xfId="2582" xr:uid="{328D0CAF-17BF-4361-BA15-3F0B36E8C58F}"/>
    <cellStyle name="Título 1 8 2" xfId="2026" xr:uid="{DBC04839-109E-411D-BC98-B8A3D3894ED4}"/>
    <cellStyle name="Título 1 8 2 2" xfId="2583" xr:uid="{9FF2D4CE-D230-44D1-8353-49DCDCC2C869}"/>
    <cellStyle name="Título 1 9 2" xfId="2027" xr:uid="{19B5F0DE-40E7-4DA5-8C46-254DE6527DB3}"/>
    <cellStyle name="Título 1 9 2 2" xfId="2584" xr:uid="{5F425B36-0AAC-4ADE-A42A-AE1588EE8648}"/>
    <cellStyle name="Título 10 2" xfId="2028" xr:uid="{B996A07C-F5B1-4FA4-8A41-F1B2CAB73A9A}"/>
    <cellStyle name="Título 11 2" xfId="2029" xr:uid="{9B00A36E-896F-4F86-ACB4-E3225E15617E}"/>
    <cellStyle name="Título 12 2" xfId="2030" xr:uid="{FC3470C9-E942-40BD-BFBF-2FDB5C957A1C}"/>
    <cellStyle name="Título 13 2" xfId="2031" xr:uid="{A0A27F82-EEFB-4628-AD0A-7E37079BD3A5}"/>
    <cellStyle name="Título 14 2" xfId="2032" xr:uid="{C02BA2E3-7590-4F13-BA31-E3758AC34219}"/>
    <cellStyle name="Título 15 2" xfId="2033" xr:uid="{24A1BEFF-D62B-47DD-8CF5-CDE041DDB4EF}"/>
    <cellStyle name="Título 16 2" xfId="2034" xr:uid="{5254728D-5006-4D10-89B6-B87FE2CF6AE6}"/>
    <cellStyle name="Título 17 2" xfId="2035" xr:uid="{23613E26-A74E-489B-80FA-1A07FE372F93}"/>
    <cellStyle name="Título 18 2" xfId="2036" xr:uid="{BFEBFB7F-D1A0-477B-9B52-20CA5A999B38}"/>
    <cellStyle name="Título 19 2" xfId="2037" xr:uid="{D2814733-4B58-47B7-96E8-D9064AD5FADE}"/>
    <cellStyle name="Título 2 10 2" xfId="2038" xr:uid="{89782FE0-F14A-491B-9B78-2D101726991B}"/>
    <cellStyle name="Título 2 10 2 2" xfId="2585" xr:uid="{827CB3B4-2A44-4D10-9E14-B99906929B81}"/>
    <cellStyle name="Título 2 11 2" xfId="2039" xr:uid="{190196F4-0DB3-4BEF-B84B-A63D1CB315AC}"/>
    <cellStyle name="Título 2 11 2 2" xfId="2586" xr:uid="{A6B90DA9-1156-4EA7-B501-842821CBBB9E}"/>
    <cellStyle name="Título 2 12 2" xfId="2040" xr:uid="{19AB800E-1992-4BAB-A574-4F26A0C19B4D}"/>
    <cellStyle name="Título 2 12 2 2" xfId="2587" xr:uid="{E5B75F45-7D4D-43CB-85C0-4A5E37DC010A}"/>
    <cellStyle name="Título 2 13 2" xfId="2041" xr:uid="{33CFCD63-0409-4B54-9B87-C268F4C25FC8}"/>
    <cellStyle name="Título 2 13 2 2" xfId="2588" xr:uid="{E1E83C39-A173-47B0-9190-9464BA196E4E}"/>
    <cellStyle name="Título 2 14 2" xfId="2042" xr:uid="{D252A5B2-C3E4-47EF-B571-459504F5C618}"/>
    <cellStyle name="Título 2 14 2 2" xfId="2589" xr:uid="{DC6273C1-A332-4C67-8AD8-09BDEE2564EF}"/>
    <cellStyle name="Título 2 15 2" xfId="2043" xr:uid="{48D052DB-5260-41F7-B2EB-16FD9A6FAEB6}"/>
    <cellStyle name="Título 2 15 2 2" xfId="2590" xr:uid="{FBF88B67-C1B9-4268-A395-B8B04D1D84D3}"/>
    <cellStyle name="Título 2 16 2" xfId="2044" xr:uid="{401B9B02-2923-4A56-BC76-2D659E82F8F4}"/>
    <cellStyle name="Título 2 16 2 2" xfId="2591" xr:uid="{A6583068-D070-4F06-8FD9-375813D37A0F}"/>
    <cellStyle name="Título 2 17 2" xfId="2045" xr:uid="{8F7B58AC-1CE1-44DF-BB43-70F9E8D1C0AE}"/>
    <cellStyle name="Título 2 17 2 2" xfId="2592" xr:uid="{491AFF14-B509-4A4E-933B-80BA4BB513FE}"/>
    <cellStyle name="Título 2 2" xfId="2046" xr:uid="{8B55B232-6B8C-4485-B457-73E1306B2EFA}"/>
    <cellStyle name="Título 2 2 2" xfId="2047" xr:uid="{0315CE1B-1FB7-4E67-AA84-FFCCFC0C5B8A}"/>
    <cellStyle name="Título 2 2 2 2" xfId="2593" xr:uid="{5D939AF5-AF3B-473B-8162-5C5371F85EB1}"/>
    <cellStyle name="Título 2 3" xfId="2048" xr:uid="{F1F0B009-8056-49FE-94A9-703329C30D76}"/>
    <cellStyle name="Título 2 3 2" xfId="2049" xr:uid="{EB19BD57-A042-4F2B-8455-466A240C29C7}"/>
    <cellStyle name="Título 2 3 2 2" xfId="2594" xr:uid="{CDA8DE5F-8B0D-4AE3-ACED-2862EBDBD5D4}"/>
    <cellStyle name="Título 2 4" xfId="2050" xr:uid="{A91C1675-E932-4C20-8139-36A758770F2D}"/>
    <cellStyle name="Título 2 4 2" xfId="2051" xr:uid="{99E9FB96-0F3D-47C5-8784-53DFF6094F50}"/>
    <cellStyle name="Título 2 4 2 2" xfId="2595" xr:uid="{3901882C-E661-436E-AE7A-BD09C728ED0F}"/>
    <cellStyle name="Título 2 5" xfId="2052" xr:uid="{D518168C-2145-440C-9687-C3B3A6C523F6}"/>
    <cellStyle name="Título 2 5 2" xfId="2053" xr:uid="{22E93941-B260-4448-98BA-E72A036C8D71}"/>
    <cellStyle name="Título 2 5 2 2" xfId="2596" xr:uid="{BA596F9E-86B2-4B98-AB27-16EC98C72883}"/>
    <cellStyle name="Título 2 6 2" xfId="2054" xr:uid="{81E97E31-6288-448F-9D68-A112DFA26157}"/>
    <cellStyle name="Título 2 6 2 2" xfId="2597" xr:uid="{2FD35961-29B9-4A05-8C29-32A424CC09E3}"/>
    <cellStyle name="Título 2 7 2" xfId="2055" xr:uid="{C30FDA04-7D3C-44F1-B33B-B3AEAFB7D794}"/>
    <cellStyle name="Título 2 7 2 2" xfId="2598" xr:uid="{DC8BFBB5-E56E-4A0F-AF7B-617CCC0A2F0A}"/>
    <cellStyle name="Título 2 8 2" xfId="2056" xr:uid="{23673967-DBD9-4ED3-96AC-CA2668841DA5}"/>
    <cellStyle name="Título 2 8 2 2" xfId="2599" xr:uid="{98329A0F-8A20-457C-95AC-F713D6C37E7E}"/>
    <cellStyle name="Título 2 9 2" xfId="2057" xr:uid="{96407F86-FF82-490A-9CC9-89A26361B44E}"/>
    <cellStyle name="Título 2 9 2 2" xfId="2600" xr:uid="{1AD55049-8F82-4015-AE7B-E6338596147E}"/>
    <cellStyle name="Título 20 2" xfId="2058" xr:uid="{111D32FB-2553-4D63-BB6D-76D7DC8304A0}"/>
    <cellStyle name="Título 3 10 2" xfId="2059" xr:uid="{5D53BDB0-C254-4506-99B9-B72B710AF5A2}"/>
    <cellStyle name="Título 3 10 2 2" xfId="2601" xr:uid="{F9BCB82D-7544-4DD6-A00E-D41328F501B2}"/>
    <cellStyle name="Título 3 11 2" xfId="2060" xr:uid="{DDAB7A2F-26B1-4370-B46D-567B21580F62}"/>
    <cellStyle name="Título 3 11 2 2" xfId="2602" xr:uid="{6498AA94-44E1-4B2C-B666-24777A657FCD}"/>
    <cellStyle name="Título 3 12 2" xfId="2061" xr:uid="{61E35F1D-A54F-45C7-84F5-519AAEFDEED8}"/>
    <cellStyle name="Título 3 12 2 2" xfId="2603" xr:uid="{3E97C083-1CBB-4D80-BD36-5EAEF64BBF58}"/>
    <cellStyle name="Título 3 13 2" xfId="2062" xr:uid="{B8B4112D-D032-4AE5-B0CC-940A0E992619}"/>
    <cellStyle name="Título 3 13 2 2" xfId="2604" xr:uid="{44625787-3ABE-4C5D-ABDF-4D5E85544F72}"/>
    <cellStyle name="Título 3 14 2" xfId="2063" xr:uid="{A33FB5A7-415A-4D3D-A3A8-ABF008EA44A6}"/>
    <cellStyle name="Título 3 14 2 2" xfId="2605" xr:uid="{08CBC040-3F6D-4C80-B45A-22DBAEFDD44F}"/>
    <cellStyle name="Título 3 15 2" xfId="2064" xr:uid="{0F30ECEB-4BE0-42A4-996A-8E41A582DEB7}"/>
    <cellStyle name="Título 3 15 2 2" xfId="2606" xr:uid="{BFAA8782-4A32-4EB9-80D0-588D06475A9F}"/>
    <cellStyle name="Título 3 16 2" xfId="2065" xr:uid="{253AC920-9EFD-4782-92E7-F2012D40551D}"/>
    <cellStyle name="Título 3 16 2 2" xfId="2607" xr:uid="{153E7A5A-D545-42D1-8F5B-B311E3859B09}"/>
    <cellStyle name="Título 3 17 2" xfId="2066" xr:uid="{75BF809B-91EE-47AD-813D-A671184AA747}"/>
    <cellStyle name="Título 3 17 2 2" xfId="2608" xr:uid="{8B5803F7-3F93-49B4-95B2-8EF5B9C9E860}"/>
    <cellStyle name="Título 3 2" xfId="2067" xr:uid="{CB99174C-889C-48DD-B07D-BBE8B2E22017}"/>
    <cellStyle name="Título 3 2 2" xfId="2068" xr:uid="{245EEF55-369B-43B7-A5DC-2FBDB8E9226C}"/>
    <cellStyle name="Título 3 2 2 2" xfId="2609" xr:uid="{30421257-361B-4344-A4AF-3FA57CBFA6FC}"/>
    <cellStyle name="Título 3 3" xfId="2069" xr:uid="{B59030E5-F30F-4C12-B9E0-8937738E23AD}"/>
    <cellStyle name="Título 3 3 2" xfId="2070" xr:uid="{E52A9082-B5F9-4BFC-BF54-E0CC08FE1E4F}"/>
    <cellStyle name="Título 3 3 2 2" xfId="2610" xr:uid="{DB7AE1D5-06EE-4948-A3FB-89900678C032}"/>
    <cellStyle name="Título 3 4" xfId="2071" xr:uid="{A525BB65-DC0E-4266-9F4B-DA621BD6E784}"/>
    <cellStyle name="Título 3 4 2" xfId="2072" xr:uid="{7A473298-1CC1-4174-AE25-74DFD406F5D9}"/>
    <cellStyle name="Título 3 4 2 2" xfId="2611" xr:uid="{188508DE-877F-4E92-B256-710A21003F9B}"/>
    <cellStyle name="Título 3 5" xfId="2073" xr:uid="{730339EF-3028-4F7B-A67D-7F374F14EF16}"/>
    <cellStyle name="Título 3 5 2" xfId="2074" xr:uid="{EA4B20BC-5DDE-4996-A05F-1504F736C5A2}"/>
    <cellStyle name="Título 3 5 2 2" xfId="2612" xr:uid="{0B803B1A-BADF-4E7C-B210-602E0BAA2DA9}"/>
    <cellStyle name="Título 3 6 2" xfId="2075" xr:uid="{41F9594E-DBC5-43AA-A154-40E7024FDFFB}"/>
    <cellStyle name="Título 3 6 2 2" xfId="2613" xr:uid="{DEAE98C6-A5CF-4041-88DF-712F386EA82F}"/>
    <cellStyle name="Título 3 7 2" xfId="2076" xr:uid="{BC0C1872-9AEB-4665-AC6F-0533FA92F421}"/>
    <cellStyle name="Título 3 7 2 2" xfId="2614" xr:uid="{06AF79A7-DA35-4EA0-BE13-1F66DA281CFD}"/>
    <cellStyle name="Título 3 8 2" xfId="2077" xr:uid="{2CDB527F-B702-4A57-AF60-47FF450F25E3}"/>
    <cellStyle name="Título 3 8 2 2" xfId="2615" xr:uid="{2A3AE6B2-D167-47FC-AEA5-8A10767BCCFD}"/>
    <cellStyle name="Título 3 9 2" xfId="2078" xr:uid="{C4E09905-E983-47D8-BF9A-0F766FDCEDE6}"/>
    <cellStyle name="Título 3 9 2 2" xfId="2616" xr:uid="{8EA90134-93D3-499D-BE1A-8795E44A1758}"/>
    <cellStyle name="Título 4 10 2" xfId="2079" xr:uid="{499F6FD9-08BB-4CCA-AFCA-4E28F9EEC55F}"/>
    <cellStyle name="Título 4 11 2" xfId="2080" xr:uid="{79EE8C68-E65A-4DA9-8196-48F85344ACEB}"/>
    <cellStyle name="Título 4 12 2" xfId="2081" xr:uid="{D6975BC1-4155-4258-921E-36CF467E746E}"/>
    <cellStyle name="Título 4 13 2" xfId="2082" xr:uid="{E7781292-F822-4AA6-A06D-8159FA7BD92B}"/>
    <cellStyle name="Título 4 14 2" xfId="2083" xr:uid="{021FD827-56DD-43ED-BFEB-E13025FCFD00}"/>
    <cellStyle name="Título 4 15 2" xfId="2084" xr:uid="{E8D75D1C-E2C1-4913-B37C-98D59B6C7A3A}"/>
    <cellStyle name="Título 4 16 2" xfId="2085" xr:uid="{A5AFC8F9-5BF3-42C5-A440-C44F107EF5F6}"/>
    <cellStyle name="Título 4 17 2" xfId="2086" xr:uid="{75C0889D-ED73-4026-90CE-8BDD1B107612}"/>
    <cellStyle name="Título 4 2" xfId="2087" xr:uid="{B4CE7673-3E63-4597-B9BA-2DA0BD9A0AEC}"/>
    <cellStyle name="Título 4 2 2" xfId="2088" xr:uid="{7C4CD615-D6EA-4610-8F02-CEE8A275D53E}"/>
    <cellStyle name="Título 4 3" xfId="2089" xr:uid="{B08FE77B-FC6B-4852-A3F4-F646DB1B08BF}"/>
    <cellStyle name="Título 4 3 2" xfId="2090" xr:uid="{87DD9A22-193D-4EF8-9C21-1F1BF5E2F0C7}"/>
    <cellStyle name="Título 4 4" xfId="2091" xr:uid="{724DAABB-D9E7-465D-8F71-9A4935192A73}"/>
    <cellStyle name="Título 4 4 2" xfId="2092" xr:uid="{152C6348-6C45-4541-8EF5-97B31048B80E}"/>
    <cellStyle name="Título 4 5" xfId="2093" xr:uid="{414E7821-5C43-4A0E-BEC8-9CE1281C8EE2}"/>
    <cellStyle name="Título 4 5 2" xfId="2094" xr:uid="{70B3DDFE-5762-47CF-B3BB-DED6BBE22C4B}"/>
    <cellStyle name="Título 4 6 2" xfId="2095" xr:uid="{846F55DB-E984-4501-9B5C-33329D8B5103}"/>
    <cellStyle name="Título 4 7 2" xfId="2096" xr:uid="{CCF440B3-0517-4EC6-84E8-B833A4DC8F16}"/>
    <cellStyle name="Título 4 8 2" xfId="2097" xr:uid="{6501FF4F-12D0-4582-9401-FC5E89B86BB7}"/>
    <cellStyle name="Título 4 9 2" xfId="2098" xr:uid="{1F6CDAC6-47DD-4774-85D2-DBDD246E8212}"/>
    <cellStyle name="Título 5" xfId="120" xr:uid="{1773E85A-002C-4A82-9F39-284480336284}"/>
    <cellStyle name="Título 5 2" xfId="2099" xr:uid="{D4D0519F-7A54-413F-8D39-E6AF48E3F823}"/>
    <cellStyle name="Título 6 2" xfId="2100" xr:uid="{D90C1617-0DDE-41A2-8AD1-FA3E944FC7BD}"/>
    <cellStyle name="Título 7 2" xfId="2101" xr:uid="{BD78D688-DB4D-4C63-AF01-A517C59D33EB}"/>
    <cellStyle name="Título 8 2" xfId="2102" xr:uid="{083F4B3A-C923-4970-806D-BBF64F5F389C}"/>
    <cellStyle name="Título 9 2" xfId="2103" xr:uid="{42F909A3-3DE6-4A6A-98FC-7CE4C66A39C6}"/>
    <cellStyle name="Total 10 2" xfId="2104" xr:uid="{1CF0A9BD-7E3D-410D-9B20-5D07BC564F49}"/>
    <cellStyle name="Total 10 2 2" xfId="2617" xr:uid="{678364B8-4214-47B7-BB17-50975571D7F6}"/>
    <cellStyle name="Total 11 2" xfId="2105" xr:uid="{F2E67847-E5C1-43C1-A797-4A26F34F7BEF}"/>
    <cellStyle name="Total 11 2 2" xfId="2618" xr:uid="{3F5F13F0-A30C-4C79-A771-A65B9F1470A2}"/>
    <cellStyle name="Total 12 2" xfId="2106" xr:uid="{615FA202-5F67-4134-B86E-82B2E49E1A5F}"/>
    <cellStyle name="Total 12 2 2" xfId="2619" xr:uid="{33DD777A-6DE3-4B37-AF2D-1B0D4CC83D17}"/>
    <cellStyle name="Total 13 2" xfId="2107" xr:uid="{D3F8616B-9555-4A92-91A3-99E3815782A4}"/>
    <cellStyle name="Total 13 2 2" xfId="2620" xr:uid="{05E43675-92D9-4053-A6A0-56AB2E783ECB}"/>
    <cellStyle name="Total 14 2" xfId="2108" xr:uid="{B7EEA72C-AF39-43B0-8426-874DCA566EC5}"/>
    <cellStyle name="Total 14 2 2" xfId="2621" xr:uid="{54F03B5A-3B64-4E56-90D7-92389B06DF53}"/>
    <cellStyle name="Total 15 2" xfId="2109" xr:uid="{0CE03A78-4F57-4227-B0BE-12F10D0BC3F7}"/>
    <cellStyle name="Total 15 2 2" xfId="2622" xr:uid="{B213FD78-5C89-4C26-8EAF-08EBEB945332}"/>
    <cellStyle name="Total 16 2" xfId="2110" xr:uid="{89024DDE-0761-446D-9B25-D42C276EB9C0}"/>
    <cellStyle name="Total 16 2 2" xfId="2623" xr:uid="{8E145650-6A9E-44B9-BCA1-E59CE3ABC2F6}"/>
    <cellStyle name="Total 17 2" xfId="2111" xr:uid="{2F4E64FE-0917-4693-A741-B334762FF290}"/>
    <cellStyle name="Total 17 2 2" xfId="2624" xr:uid="{C461C1D7-B406-4B9C-B2A1-1D5F9A11C99B}"/>
    <cellStyle name="Total 2" xfId="2112" xr:uid="{0C880DEE-D9A9-4182-8E8E-F13A1957ACDC}"/>
    <cellStyle name="Total 2 10" xfId="2113" xr:uid="{7BB794F5-EC2A-4E91-AB35-E3FB3FFC8FB6}"/>
    <cellStyle name="Total 2 10 2" xfId="2625" xr:uid="{FA8CB04A-BF0E-4546-B7C3-B30C799CFF25}"/>
    <cellStyle name="Total 2 10 2 2" xfId="4099" xr:uid="{E42A85BB-D586-449C-8CAF-91C8F3266D37}"/>
    <cellStyle name="Total 2 10 2 2 2" xfId="6216" xr:uid="{B16D8DD3-E116-407B-A2D0-3EADE88C5E76}"/>
    <cellStyle name="Total 2 10 2 2 2 2" xfId="12924" xr:uid="{38BA9E8C-A9AF-43E8-AE0D-F1E52F729BDB}"/>
    <cellStyle name="Total 2 10 2 2 2 3" xfId="20744" xr:uid="{E346C45A-54E1-40E3-872F-8C4BD866DFAE}"/>
    <cellStyle name="Total 2 10 2 2 3" xfId="11352" xr:uid="{A32BBB6B-C07F-4E43-8215-EF3A41B4BC8A}"/>
    <cellStyle name="Total 2 10 2 2 4" xfId="17482" xr:uid="{18DC72FC-17EA-4948-8FC4-7BF352D4351A}"/>
    <cellStyle name="Total 2 10 2 3" xfId="6215" xr:uid="{FE073A0B-37A6-411F-A9D7-AD994ECECF92}"/>
    <cellStyle name="Total 2 10 2 3 2" xfId="12923" xr:uid="{F5917825-3A7A-41C7-8E8F-3A8C456BEFD1}"/>
    <cellStyle name="Total 2 10 2 3 3" xfId="20743" xr:uid="{280B004C-A9BE-4CCF-9173-9091867ED294}"/>
    <cellStyle name="Total 2 10 2 4" xfId="10453" xr:uid="{57199EA5-8D8D-4C75-B519-3717450CDAED}"/>
    <cellStyle name="Total 2 10 2 5" xfId="16637" xr:uid="{8AD28866-CB05-495B-B01A-3D793FBE0027}"/>
    <cellStyle name="Total 2 10 3" xfId="4000" xr:uid="{52A2D11F-FE52-4AE4-B769-782A0DA441FA}"/>
    <cellStyle name="Total 2 10 3 2" xfId="6217" xr:uid="{D578EA00-BB67-40B5-93E1-37A341976F37}"/>
    <cellStyle name="Total 2 10 3 2 2" xfId="12925" xr:uid="{34DA78BE-92CC-43A9-92F1-557481522579}"/>
    <cellStyle name="Total 2 10 3 2 3" xfId="20745" xr:uid="{CF24605B-8C2B-4464-8FAA-DBA3A5857C22}"/>
    <cellStyle name="Total 2 10 3 3" xfId="11253" xr:uid="{04E080C8-E131-4F8B-98A2-38FF35E6F952}"/>
    <cellStyle name="Total 2 10 3 4" xfId="16626" xr:uid="{F72C45BE-2F43-4D45-BEDB-F31B2BA972AE}"/>
    <cellStyle name="Total 2 10 4" xfId="6214" xr:uid="{FE3D3CA0-0140-4079-A515-B63DFCB0FEF6}"/>
    <cellStyle name="Total 2 10 4 2" xfId="12922" xr:uid="{D566EF5E-A158-49EF-8D09-96C63EC0DF7B}"/>
    <cellStyle name="Total 2 10 4 3" xfId="20742" xr:uid="{B3CCDEA4-BA0F-4813-8974-5F15B24F497A}"/>
    <cellStyle name="Total 2 10 5" xfId="10047" xr:uid="{A0ACF0B3-7A87-471B-8DF4-34812F840F91}"/>
    <cellStyle name="Total 2 10 6" xfId="18794" xr:uid="{DF749B2B-4D17-431E-8130-5617B435068D}"/>
    <cellStyle name="Total 2 11" xfId="2114" xr:uid="{DE19AD3E-C408-44B2-93CD-3375D8382966}"/>
    <cellStyle name="Total 2 11 2" xfId="2626" xr:uid="{034F748E-E7DB-4D4A-AF1F-5C9E49CF5A3C}"/>
    <cellStyle name="Total 2 11 2 2" xfId="4100" xr:uid="{B7BC02E4-B9EE-4F0B-93AA-18302EB66668}"/>
    <cellStyle name="Total 2 11 2 2 2" xfId="6220" xr:uid="{4DABAA16-575C-40A1-8118-409927971989}"/>
    <cellStyle name="Total 2 11 2 2 2 2" xfId="12928" xr:uid="{B2380402-48DB-463A-9126-8E57160DACC6}"/>
    <cellStyle name="Total 2 11 2 2 2 3" xfId="20748" xr:uid="{9110C505-2E28-4793-83A1-DB098795D9BF}"/>
    <cellStyle name="Total 2 11 2 2 3" xfId="11353" xr:uid="{3F698D56-5A1A-4381-827B-40318D54691A}"/>
    <cellStyle name="Total 2 11 2 2 4" xfId="17565" xr:uid="{A874385E-91C1-402E-8BA1-FDA06C47E049}"/>
    <cellStyle name="Total 2 11 2 3" xfId="6219" xr:uid="{52A313FB-588E-452E-B764-1D9D26260E79}"/>
    <cellStyle name="Total 2 11 2 3 2" xfId="12927" xr:uid="{91396336-3913-4C22-8CDC-C3DA2E42A6E3}"/>
    <cellStyle name="Total 2 11 2 3 3" xfId="20747" xr:uid="{C718CCA1-89C2-4F14-BD71-520D5816CED1}"/>
    <cellStyle name="Total 2 11 2 4" xfId="10454" xr:uid="{C86E36C5-4D45-48FA-A636-3EA9F8537342}"/>
    <cellStyle name="Total 2 11 2 5" xfId="19603" xr:uid="{2579A588-6258-4333-BBC5-D35A2B21F9EA}"/>
    <cellStyle name="Total 2 11 3" xfId="4001" xr:uid="{F579AC85-5796-4CFF-BB60-319DA4FBF097}"/>
    <cellStyle name="Total 2 11 3 2" xfId="6221" xr:uid="{D048DBD0-BF25-4BD9-A655-680CADC0806F}"/>
    <cellStyle name="Total 2 11 3 2 2" xfId="12929" xr:uid="{4E9DDDC7-9E62-40C7-B47A-56410A1E0B1A}"/>
    <cellStyle name="Total 2 11 3 2 3" xfId="20749" xr:uid="{42F94BBA-657E-4CAD-B124-AE9A5DFE3902}"/>
    <cellStyle name="Total 2 11 3 3" xfId="11254" xr:uid="{7B863592-60C2-4204-B26D-8ED18A20F7D5}"/>
    <cellStyle name="Total 2 11 3 4" xfId="16625" xr:uid="{2AE1C1F4-3B65-400F-BE3C-CA27FD159103}"/>
    <cellStyle name="Total 2 11 4" xfId="6218" xr:uid="{3F4C3519-3F7D-465C-A006-89E85A4E12D6}"/>
    <cellStyle name="Total 2 11 4 2" xfId="12926" xr:uid="{AA75C90E-250A-48C1-BDAE-702DADFFE981}"/>
    <cellStyle name="Total 2 11 4 3" xfId="20746" xr:uid="{42EA124A-46F9-4FF4-A389-B886373D9A20}"/>
    <cellStyle name="Total 2 11 5" xfId="10048" xr:uid="{3A8DA12F-03F4-4F49-A901-E2B6A9668C01}"/>
    <cellStyle name="Total 2 11 6" xfId="19621" xr:uid="{C8B9F502-E393-4B66-BB99-3889E2E14B8D}"/>
    <cellStyle name="Total 2 12" xfId="2115" xr:uid="{1DBE38D4-78A9-42B6-8730-6FAACE142839}"/>
    <cellStyle name="Total 2 12 2" xfId="2627" xr:uid="{5772B295-00B2-4B0C-9B02-0F2844C50C3E}"/>
    <cellStyle name="Total 2 12 2 2" xfId="4101" xr:uid="{DFFD53BE-E7CD-47F9-92AD-B4C58D35D8C8}"/>
    <cellStyle name="Total 2 12 2 2 2" xfId="6224" xr:uid="{D97DED5D-4B6E-4B2E-BC27-0FB4935EA737}"/>
    <cellStyle name="Total 2 12 2 2 2 2" xfId="12932" xr:uid="{6B1E8D8C-06AA-46DE-8DBE-68EC7BBE97A5}"/>
    <cellStyle name="Total 2 12 2 2 2 3" xfId="20752" xr:uid="{033905E0-80CC-4B88-92A1-ED0B6ADDFB28}"/>
    <cellStyle name="Total 2 12 2 2 3" xfId="11354" xr:uid="{E8BD2318-278D-41A1-A38E-0EA8D002836A}"/>
    <cellStyle name="Total 2 12 2 2 4" xfId="16591" xr:uid="{0D162A83-4322-4A3A-8EEF-94A74F6DBF65}"/>
    <cellStyle name="Total 2 12 2 3" xfId="6223" xr:uid="{A0A29695-C718-47C0-B3E7-439964812990}"/>
    <cellStyle name="Total 2 12 2 3 2" xfId="12931" xr:uid="{EEE9649B-A884-410A-B70A-0434EF8F1B70}"/>
    <cellStyle name="Total 2 12 2 3 3" xfId="20751" xr:uid="{6412A719-7A2C-417A-953C-DBB38207859C}"/>
    <cellStyle name="Total 2 12 2 4" xfId="10455" xr:uid="{D9D4C9C6-4CD0-474D-8DCC-86DD84B5CE26}"/>
    <cellStyle name="Total 2 12 2 5" xfId="17515" xr:uid="{DC5BD514-FC92-4751-A158-5F031BAA1443}"/>
    <cellStyle name="Total 2 12 3" xfId="4002" xr:uid="{27A5F7AD-05FE-4FA8-BA08-5CB1D9443921}"/>
    <cellStyle name="Total 2 12 3 2" xfId="6225" xr:uid="{2D8F9B72-888A-4665-9DFD-19F83F6938F4}"/>
    <cellStyle name="Total 2 12 3 2 2" xfId="12933" xr:uid="{0BB8CB24-D0C2-472A-9653-705F20620233}"/>
    <cellStyle name="Total 2 12 3 2 3" xfId="20753" xr:uid="{03919358-5F0D-4C04-BBD9-4B4E78F923EB}"/>
    <cellStyle name="Total 2 12 3 3" xfId="11255" xr:uid="{84A3FEE9-5061-4F73-B5B4-E53EDF93E39B}"/>
    <cellStyle name="Total 2 12 3 4" xfId="17509" xr:uid="{3E9A88DC-DD1F-4BD1-8214-2612A04186B4}"/>
    <cellStyle name="Total 2 12 4" xfId="6222" xr:uid="{10BB19A4-6EB7-45F6-848C-C8A12BE78635}"/>
    <cellStyle name="Total 2 12 4 2" xfId="12930" xr:uid="{B3FB503E-D0A9-46DD-9658-D04499F239F1}"/>
    <cellStyle name="Total 2 12 4 3" xfId="20750" xr:uid="{3A49A816-D440-485D-8DB4-D95CF043EB42}"/>
    <cellStyle name="Total 2 12 5" xfId="10049" xr:uid="{761FEAC8-4317-40B8-B43F-6996FD2AECE7}"/>
    <cellStyle name="Total 2 12 6" xfId="17533" xr:uid="{AE2C212C-F74F-4570-B6B5-763BB52B86A2}"/>
    <cellStyle name="Total 2 13" xfId="2116" xr:uid="{6C6DCD12-0D86-476B-9B03-DE2BB0DCC681}"/>
    <cellStyle name="Total 2 13 2" xfId="2628" xr:uid="{D2E08BFC-17D9-4C64-B54C-E660D2594DDE}"/>
    <cellStyle name="Total 2 13 2 2" xfId="4102" xr:uid="{A9F3114D-42D8-4244-A537-40BBC62B9F15}"/>
    <cellStyle name="Total 2 13 2 2 2" xfId="6228" xr:uid="{803F9937-F575-431B-AB11-8746D7858B58}"/>
    <cellStyle name="Total 2 13 2 2 2 2" xfId="12936" xr:uid="{BF5014A7-FF3F-46A8-853F-4430A756E0A2}"/>
    <cellStyle name="Total 2 13 2 2 2 3" xfId="20756" xr:uid="{49606E7C-CC01-42BE-996C-93FEE9532762}"/>
    <cellStyle name="Total 2 13 2 2 3" xfId="11355" xr:uid="{E2CFC3C6-A296-4D15-A95D-3B27EB8408C3}"/>
    <cellStyle name="Total 2 13 2 2 4" xfId="16590" xr:uid="{F4A83DE9-9A3C-433F-A8BD-7633B0067A83}"/>
    <cellStyle name="Total 2 13 2 3" xfId="6227" xr:uid="{A0A52363-94EF-4DE2-A8BB-C4F942732DC6}"/>
    <cellStyle name="Total 2 13 2 3 2" xfId="12935" xr:uid="{16BA44F4-1AA7-4C51-85B5-89B9537920C9}"/>
    <cellStyle name="Total 2 13 2 3 3" xfId="20755" xr:uid="{E96D7516-18D9-44BE-901A-E7A4590DAA3C}"/>
    <cellStyle name="Total 2 13 2 4" xfId="10456" xr:uid="{FC1F4648-8EAC-4B69-8745-1A5EA6A7880D}"/>
    <cellStyle name="Total 2 13 2 5" xfId="19636" xr:uid="{6C69768E-AFD3-425F-9ED8-586DB165B61B}"/>
    <cellStyle name="Total 2 13 3" xfId="4003" xr:uid="{19D8A8EE-3323-445B-8747-6A606B364293}"/>
    <cellStyle name="Total 2 13 3 2" xfId="6229" xr:uid="{6A76EB6A-1F6E-48EF-8EBD-5BEB1F3E62EC}"/>
    <cellStyle name="Total 2 13 3 2 2" xfId="12937" xr:uid="{B902227C-F3DD-474D-B59A-24136C56DE3D}"/>
    <cellStyle name="Total 2 13 3 2 3" xfId="20757" xr:uid="{D0BDC85E-DA57-4B3E-8C03-8B8CBA4B96AD}"/>
    <cellStyle name="Total 2 13 3 3" xfId="11256" xr:uid="{E5F1B969-F2EB-43F5-B84A-448496CD84E1}"/>
    <cellStyle name="Total 2 13 3 4" xfId="17592" xr:uid="{608DB02C-BA41-46EA-86B6-78ED38F6B49D}"/>
    <cellStyle name="Total 2 13 4" xfId="6226" xr:uid="{A08FF732-886A-44B4-90EF-DE8EC155E02B}"/>
    <cellStyle name="Total 2 13 4 2" xfId="12934" xr:uid="{21425289-D83A-40A2-B327-40C1369AFFB2}"/>
    <cellStyle name="Total 2 13 4 3" xfId="20754" xr:uid="{465C6C68-C126-44A1-A856-46BABBC29171}"/>
    <cellStyle name="Total 2 13 5" xfId="10050" xr:uid="{01FEE0FB-E358-4DA3-AFA4-67DE52C2EA57}"/>
    <cellStyle name="Total 2 13 6" xfId="19654" xr:uid="{B6965D0E-0783-4FA1-9127-DDD6BF8FD8BC}"/>
    <cellStyle name="Total 2 14" xfId="2117" xr:uid="{6CFDC4D4-CA3F-4D57-9903-FA5E5B4D292B}"/>
    <cellStyle name="Total 2 14 2" xfId="2629" xr:uid="{57B9F35E-F91D-4AD3-8FD7-8734698EAFE8}"/>
    <cellStyle name="Total 2 14 2 2" xfId="4103" xr:uid="{A8A46278-CD7C-4A87-83FB-BB24C5E08E34}"/>
    <cellStyle name="Total 2 14 2 2 2" xfId="6232" xr:uid="{76D55865-CDCC-4DFE-8597-BFEAF6BDF225}"/>
    <cellStyle name="Total 2 14 2 2 2 2" xfId="12940" xr:uid="{0EF21B97-28F8-4BDC-8018-C6556A8FAC0A}"/>
    <cellStyle name="Total 2 14 2 2 2 3" xfId="20760" xr:uid="{34D5588D-74DA-470F-BB30-2A7931A8DD0B}"/>
    <cellStyle name="Total 2 14 2 2 3" xfId="11356" xr:uid="{41277E54-C4A4-416F-BCC3-D6DEA47D9C58}"/>
    <cellStyle name="Total 2 14 2 2 4" xfId="17479" xr:uid="{247C17E7-C48B-4096-8EDD-7FBC5C76720A}"/>
    <cellStyle name="Total 2 14 2 3" xfId="6231" xr:uid="{0BAF3E78-03A9-4907-B74D-CAA7AB64DECC}"/>
    <cellStyle name="Total 2 14 2 3 2" xfId="12939" xr:uid="{55E63EFF-C30F-471A-AB90-FA3200507FCB}"/>
    <cellStyle name="Total 2 14 2 3 3" xfId="20759" xr:uid="{BD9AF218-07A9-448D-B358-9172A5DA0864}"/>
    <cellStyle name="Total 2 14 2 4" xfId="10457" xr:uid="{7FD89EE5-9BB0-4CED-B575-8176378F93CA}"/>
    <cellStyle name="Total 2 14 2 5" xfId="17598" xr:uid="{F7CDBD93-1004-4275-B7E6-82156A28BC9E}"/>
    <cellStyle name="Total 2 14 3" xfId="4004" xr:uid="{CF3B090D-F97E-46C8-876E-D26E0F71E386}"/>
    <cellStyle name="Total 2 14 3 2" xfId="6233" xr:uid="{03AD5356-0D1B-41E3-9AE5-02FBF202B5E2}"/>
    <cellStyle name="Total 2 14 3 2 2" xfId="12941" xr:uid="{E92EE75C-CEE8-410C-8293-68EF5B778BC5}"/>
    <cellStyle name="Total 2 14 3 2 3" xfId="20761" xr:uid="{B0EB215B-6D7B-4588-9FE8-68E9ECAAC70F}"/>
    <cellStyle name="Total 2 14 3 3" xfId="11257" xr:uid="{58E2AEEC-7BB6-4EFE-9ADE-25EF20233067}"/>
    <cellStyle name="Total 2 14 3 4" xfId="17510" xr:uid="{158FA3EC-78B9-4F55-BB30-681281FB50B3}"/>
    <cellStyle name="Total 2 14 4" xfId="6230" xr:uid="{6CFBBD30-32E7-443F-B60E-976A4E5C5ED0}"/>
    <cellStyle name="Total 2 14 4 2" xfId="12938" xr:uid="{F64D9BBA-C9A5-4ECC-855D-B0BA608597F6}"/>
    <cellStyle name="Total 2 14 4 3" xfId="20758" xr:uid="{E8AB8D59-5928-48A9-9F7A-9D590909FD46}"/>
    <cellStyle name="Total 2 14 5" xfId="10051" xr:uid="{6F0F43F4-8B84-494A-9D9E-0E8BFB01744D}"/>
    <cellStyle name="Total 2 14 6" xfId="17617" xr:uid="{01B38322-DB13-49B4-AD05-D50071AF9A3C}"/>
    <cellStyle name="Total 2 15" xfId="2118" xr:uid="{6E2BBE3F-7339-4C78-A872-31610FC9DE9C}"/>
    <cellStyle name="Total 2 15 2" xfId="2630" xr:uid="{A2A14009-3C01-4B9D-8DEE-6EA6FD725362}"/>
    <cellStyle name="Total 2 15 2 2" xfId="4104" xr:uid="{153AE49E-C9A3-45FF-BF9A-3B100CE208BE}"/>
    <cellStyle name="Total 2 15 2 2 2" xfId="6236" xr:uid="{1A81BB97-97B1-467F-8DA4-66CBEBAE43F0}"/>
    <cellStyle name="Total 2 15 2 2 2 2" xfId="12944" xr:uid="{D3735BB7-F38F-4C24-A25D-7DD39833EC74}"/>
    <cellStyle name="Total 2 15 2 2 2 3" xfId="20764" xr:uid="{34926713-3AD1-4EB4-89AD-4D3D09ECC231}"/>
    <cellStyle name="Total 2 15 2 2 3" xfId="11357" xr:uid="{2D86A47D-A8CA-40D9-BA5B-6BADF199DEFB}"/>
    <cellStyle name="Total 2 15 2 2 4" xfId="17562" xr:uid="{CE5D61AA-D39A-42D6-8A60-456D20F8A455}"/>
    <cellStyle name="Total 2 15 2 3" xfId="6235" xr:uid="{22857882-1604-4CE5-8FD7-7F3454DBBC72}"/>
    <cellStyle name="Total 2 15 2 3 2" xfId="12943" xr:uid="{E2A4537E-335A-46D4-A496-8B2FDED5FFB8}"/>
    <cellStyle name="Total 2 15 2 3 3" xfId="20763" xr:uid="{41B018AD-3B5A-47FF-9ECA-E755B4CA7D86}"/>
    <cellStyle name="Total 2 15 2 4" xfId="10458" xr:uid="{82A9ECD2-4DA8-4E4C-90E1-216F1E1F3982}"/>
    <cellStyle name="Total 2 15 2 5" xfId="18785" xr:uid="{8A214983-4A38-4B6D-91C2-19FDEE75DF7A}"/>
    <cellStyle name="Total 2 15 3" xfId="4005" xr:uid="{7FB9CCF8-0E69-438B-AC2F-1C10C236C946}"/>
    <cellStyle name="Total 2 15 3 2" xfId="6237" xr:uid="{C60FD8B3-6068-4A04-B463-2FCBA3A18BF5}"/>
    <cellStyle name="Total 2 15 3 2 2" xfId="12945" xr:uid="{4A2CE878-BA02-45D7-B7C7-712425AF3DF6}"/>
    <cellStyle name="Total 2 15 3 2 3" xfId="20765" xr:uid="{A428222D-4808-44F9-A640-A7891ED8CB86}"/>
    <cellStyle name="Total 2 15 3 3" xfId="11258" xr:uid="{61BAB8EA-A869-42F5-B0CD-6C2467090F6A}"/>
    <cellStyle name="Total 2 15 3 4" xfId="17593" xr:uid="{365B9B0B-A155-4BB6-B4E9-3BBD9C85673F}"/>
    <cellStyle name="Total 2 15 4" xfId="6234" xr:uid="{F0A660A9-4B3D-449B-B028-983A7742827E}"/>
    <cellStyle name="Total 2 15 4 2" xfId="12942" xr:uid="{6F4DF529-1F17-400A-802E-F5F37DBF9D21}"/>
    <cellStyle name="Total 2 15 4 3" xfId="20762" xr:uid="{EC2184A3-A7C7-469F-A48C-1F0ABBAA0C54}"/>
    <cellStyle name="Total 2 15 5" xfId="10052" xr:uid="{B2DDFAC7-426D-4C63-9FFB-89F47949EE02}"/>
    <cellStyle name="Total 2 15 6" xfId="16654" xr:uid="{0A8EA865-DB50-47FB-AC94-70EA9EEB693C}"/>
    <cellStyle name="Total 2 16" xfId="2119" xr:uid="{319C883D-C82C-4C24-B93C-C386E6B7CCA5}"/>
    <cellStyle name="Total 2 16 2" xfId="2631" xr:uid="{E2A2737D-5567-43F2-A67E-20717F98539F}"/>
    <cellStyle name="Total 2 16 2 2" xfId="4105" xr:uid="{F3A49AD8-A075-47DE-AC9F-3ADA41E041DC}"/>
    <cellStyle name="Total 2 16 2 2 2" xfId="6240" xr:uid="{F94D2039-AB41-4FBA-AC0F-EC90203AC3F7}"/>
    <cellStyle name="Total 2 16 2 2 2 2" xfId="12948" xr:uid="{1A51B25B-760F-4711-875E-E35DD69B157B}"/>
    <cellStyle name="Total 2 16 2 2 2 3" xfId="20768" xr:uid="{A637513E-E8A1-4625-80F6-D2078B61AB34}"/>
    <cellStyle name="Total 2 16 2 2 3" xfId="11358" xr:uid="{F60ABECC-6D3A-43C6-87A2-D6A6D1AB6571}"/>
    <cellStyle name="Total 2 16 2 2 4" xfId="17480" xr:uid="{9393B9CC-32F3-45ED-944D-07FDE5434075}"/>
    <cellStyle name="Total 2 16 2 3" xfId="6239" xr:uid="{55AAD578-D6D3-4C87-AD14-C2FC55D8ACF6}"/>
    <cellStyle name="Total 2 16 2 3 2" xfId="12947" xr:uid="{F170C46B-7798-4A12-91E3-2B8B17977183}"/>
    <cellStyle name="Total 2 16 2 3 3" xfId="20767" xr:uid="{C3636520-7D8C-4297-A32A-2DC5AC9CA46D}"/>
    <cellStyle name="Total 2 16 2 4" xfId="10459" xr:uid="{8DDFA4A9-32E6-4E2C-AD85-068AB5AB832B}"/>
    <cellStyle name="Total 2 16 2 5" xfId="19604" xr:uid="{4536DD70-8576-430D-A13D-533A25B9AE65}"/>
    <cellStyle name="Total 2 16 3" xfId="4006" xr:uid="{C1BC6B8C-9A1C-4393-A43B-561CB9EE73FF}"/>
    <cellStyle name="Total 2 16 3 2" xfId="6241" xr:uid="{726715A9-683A-4163-A3CC-2D51DAC07AC7}"/>
    <cellStyle name="Total 2 16 3 2 2" xfId="12949" xr:uid="{8512DEB1-3CBB-4EDC-B1CD-C25DF12687F6}"/>
    <cellStyle name="Total 2 16 3 2 3" xfId="20769" xr:uid="{9574E30A-DEA6-4820-983E-D1711FD1EF79}"/>
    <cellStyle name="Total 2 16 3 3" xfId="11259" xr:uid="{BEE8CC35-0457-4F57-A398-09BC82C38316}"/>
    <cellStyle name="Total 2 16 3 4" xfId="16624" xr:uid="{D9FE60F5-855B-4ED2-AADF-210384567354}"/>
    <cellStyle name="Total 2 16 4" xfId="6238" xr:uid="{7A3CC030-6755-44F0-92E2-43F5EEC468EA}"/>
    <cellStyle name="Total 2 16 4 2" xfId="12946" xr:uid="{7980D9FB-A111-40A9-B71E-E661BA69EF56}"/>
    <cellStyle name="Total 2 16 4 3" xfId="20766" xr:uid="{EAFF7B39-49C4-4C32-9F25-A3A73FF20660}"/>
    <cellStyle name="Total 2 16 5" xfId="10053" xr:uid="{D495B0C2-5807-46D3-9DB4-E3B537DF220B}"/>
    <cellStyle name="Total 2 16 6" xfId="16653" xr:uid="{C1DCBF86-D7A9-480C-B402-532668D80998}"/>
    <cellStyle name="Total 2 17" xfId="2120" xr:uid="{A6A86EDD-FACC-4023-90C6-0B76DD12B904}"/>
    <cellStyle name="Total 2 17 2" xfId="2632" xr:uid="{20C5AD02-4FDD-41B3-BE04-170419E168C8}"/>
    <cellStyle name="Total 2 17 2 2" xfId="4106" xr:uid="{971291E7-E5CB-4427-9D43-18796963868C}"/>
    <cellStyle name="Total 2 17 2 2 2" xfId="6244" xr:uid="{A6C7AE29-D26C-46CF-B491-68D2F03184D7}"/>
    <cellStyle name="Total 2 17 2 2 2 2" xfId="12952" xr:uid="{72DE1E0F-08B5-4C06-8A0A-D0DDBFBFF613}"/>
    <cellStyle name="Total 2 17 2 2 2 3" xfId="20772" xr:uid="{2832774B-2131-401E-A1EE-E8FE769D84AB}"/>
    <cellStyle name="Total 2 17 2 2 3" xfId="11359" xr:uid="{50701F6A-D16A-4A41-ADE1-662948F057D1}"/>
    <cellStyle name="Total 2 17 2 2 4" xfId="17563" xr:uid="{CF30AA5F-E022-4962-BE95-4B2C5853020C}"/>
    <cellStyle name="Total 2 17 2 3" xfId="6243" xr:uid="{D67063E6-5491-4B98-A125-76091EB4C53F}"/>
    <cellStyle name="Total 2 17 2 3 2" xfId="12951" xr:uid="{2EE1CE49-900C-4486-AE2A-B0B6E0D1F525}"/>
    <cellStyle name="Total 2 17 2 3 3" xfId="20771" xr:uid="{5238E783-DED8-49A9-B4E3-D67477111D9E}"/>
    <cellStyle name="Total 2 17 2 4" xfId="10460" xr:uid="{6543640E-17B8-4035-B86F-4D8DBDF98C7B}"/>
    <cellStyle name="Total 2 17 2 5" xfId="17516" xr:uid="{DEB238A3-B4CD-4332-BF3A-A96946194B4F}"/>
    <cellStyle name="Total 2 17 3" xfId="4007" xr:uid="{4CC7FCC2-FAAD-48D8-B1C8-21193D3EEBB6}"/>
    <cellStyle name="Total 2 17 3 2" xfId="6245" xr:uid="{BCCF5C05-8DF8-44B6-9DE2-AC0B7C712024}"/>
    <cellStyle name="Total 2 17 3 2 2" xfId="12953" xr:uid="{718D17E7-9A4E-4B03-B404-01174967B538}"/>
    <cellStyle name="Total 2 17 3 2 3" xfId="20773" xr:uid="{57F6882A-9147-46E7-B0D9-920253631640}"/>
    <cellStyle name="Total 2 17 3 3" xfId="11260" xr:uid="{4A825045-5A9D-4305-BF95-99D830C65329}"/>
    <cellStyle name="Total 2 17 3 4" xfId="16623" xr:uid="{6C61CBB2-C89B-4B60-9C92-E799C9FF42A9}"/>
    <cellStyle name="Total 2 17 4" xfId="6242" xr:uid="{17683ADE-A33D-45B9-B651-C13EAB16192A}"/>
    <cellStyle name="Total 2 17 4 2" xfId="12950" xr:uid="{2F12D8B6-3EEA-4729-9A38-9B25CF2D7057}"/>
    <cellStyle name="Total 2 17 4 3" xfId="20770" xr:uid="{7B2C0D66-817F-4B21-B408-470EDA425BFF}"/>
    <cellStyle name="Total 2 17 5" xfId="10054" xr:uid="{ADED9A19-AA8D-4AE5-9D86-E6AD86AF16EF}"/>
    <cellStyle name="Total 2 17 6" xfId="19619" xr:uid="{5FFDB06A-671F-428F-A5F9-4CFD41F58B3F}"/>
    <cellStyle name="Total 2 18" xfId="2121" xr:uid="{83CD711A-EF77-428F-B42D-059A8B2B1E62}"/>
    <cellStyle name="Total 2 18 2" xfId="2633" xr:uid="{FA575088-F3BB-4096-848F-08ADD768E01F}"/>
    <cellStyle name="Total 2 2" xfId="2122" xr:uid="{8DADEA76-B0F8-4B05-8BFF-B569F954F90C}"/>
    <cellStyle name="Total 2 2 2" xfId="2634" xr:uid="{4556DB17-D670-4188-8C8B-E51A0A458CAD}"/>
    <cellStyle name="Total 2 2 2 2" xfId="4107" xr:uid="{696E46C2-BE2E-4917-9981-94D6C4858D44}"/>
    <cellStyle name="Total 2 2 2 2 2" xfId="6248" xr:uid="{BBA8ED5A-BE3F-49AE-BCF7-992034EC383A}"/>
    <cellStyle name="Total 2 2 2 2 2 2" xfId="12956" xr:uid="{3137E8D2-A1ED-4DBB-B0CC-3964F5D6C12B}"/>
    <cellStyle name="Total 2 2 2 2 2 3" xfId="20776" xr:uid="{A1E3AD2E-88FA-4743-B284-CE1133D6AD56}"/>
    <cellStyle name="Total 2 2 2 2 3" xfId="11360" xr:uid="{D4ED6204-7110-421F-B908-E352C732B430}"/>
    <cellStyle name="Total 2 2 2 2 4" xfId="16589" xr:uid="{57E53E94-0C7E-4794-A9CD-0012D2A69D66}"/>
    <cellStyle name="Total 2 2 2 3" xfId="6247" xr:uid="{2206E100-0427-43FA-92BC-B8DBDC9F5C5E}"/>
    <cellStyle name="Total 2 2 2 3 2" xfId="12955" xr:uid="{651068ED-C001-422A-B127-A65C4C199C11}"/>
    <cellStyle name="Total 2 2 2 3 3" xfId="20775" xr:uid="{FC2A5A1D-47F8-4DE9-8945-E7B360E5C8F4}"/>
    <cellStyle name="Total 2 2 2 4" xfId="10461" xr:uid="{706EC7C9-BF5A-4D11-B431-B817A076D653}"/>
    <cellStyle name="Total 2 2 2 5" xfId="17599" xr:uid="{3D6EB6E6-E74B-43E9-BFD6-D4D8D1DF2538}"/>
    <cellStyle name="Total 2 2 3" xfId="4008" xr:uid="{8E70E3DD-D034-47FD-AEAD-497FD1ED5088}"/>
    <cellStyle name="Total 2 2 3 2" xfId="6249" xr:uid="{86810120-63E6-4B22-9737-925A5EEADE8F}"/>
    <cellStyle name="Total 2 2 3 2 2" xfId="12957" xr:uid="{AC029C9E-090F-462F-933E-D46585D5420C}"/>
    <cellStyle name="Total 2 2 3 2 3" xfId="20777" xr:uid="{D47B1426-4010-463B-B1A3-C258C4959644}"/>
    <cellStyle name="Total 2 2 3 3" xfId="11261" xr:uid="{D31C3999-8DD0-486A-9505-EAD2658A5919}"/>
    <cellStyle name="Total 2 2 3 4" xfId="17507" xr:uid="{E6D5323C-CD2C-4CC2-BD6F-6174DF0F9F4F}"/>
    <cellStyle name="Total 2 2 4" xfId="6246" xr:uid="{543E7216-3AB5-41EA-9C11-0122A6F329B1}"/>
    <cellStyle name="Total 2 2 4 2" xfId="12954" xr:uid="{CF24C6BE-F2E1-4ADB-8B7E-CBFCA08CA3EE}"/>
    <cellStyle name="Total 2 2 4 3" xfId="20774" xr:uid="{B92E1455-D9EC-45FB-ADBE-1C03E5864B6F}"/>
    <cellStyle name="Total 2 2 5" xfId="10055" xr:uid="{C08153FE-C2D3-4F43-99FA-4C387E4BA61B}"/>
    <cellStyle name="Total 2 2 6" xfId="19652" xr:uid="{8C5BF8A1-782D-4836-B1F7-11FD0BBAE5D3}"/>
    <cellStyle name="Total 2 3" xfId="2123" xr:uid="{9627A048-2039-4931-9BB4-559EABBE6A2F}"/>
    <cellStyle name="Total 2 3 2" xfId="2635" xr:uid="{88FE8485-4F30-401B-AC97-892C00D4BF09}"/>
    <cellStyle name="Total 2 3 2 2" xfId="4108" xr:uid="{D87826BF-C385-44EE-A0F8-E0C9422D74FF}"/>
    <cellStyle name="Total 2 3 2 2 2" xfId="6252" xr:uid="{B3D4557A-79A4-4698-8E42-4846F333C582}"/>
    <cellStyle name="Total 2 3 2 2 2 2" xfId="12960" xr:uid="{41314EC3-7FAB-45F3-8D87-1D1F0FB9F537}"/>
    <cellStyle name="Total 2 3 2 2 2 3" xfId="20780" xr:uid="{3CFEA871-9C6A-42A8-B61C-D0A351F54F1A}"/>
    <cellStyle name="Total 2 3 2 2 3" xfId="11361" xr:uid="{D88F5689-2D75-4918-898C-C13E5F110306}"/>
    <cellStyle name="Total 2 3 2 2 4" xfId="16588" xr:uid="{31C61D55-8028-458E-9F14-687193E2C80D}"/>
    <cellStyle name="Total 2 3 2 3" xfId="6251" xr:uid="{B1F5315E-1A37-459F-9B4A-75FD6DD0D736}"/>
    <cellStyle name="Total 2 3 2 3 2" xfId="12959" xr:uid="{E63788D2-6124-4F03-9F1C-53AA5A612445}"/>
    <cellStyle name="Total 2 3 2 3 3" xfId="20779" xr:uid="{A857D183-178A-4B52-AF32-23F1435D6EB3}"/>
    <cellStyle name="Total 2 3 2 4" xfId="10462" xr:uid="{39181EEA-75B8-44B4-A356-54B80AE76E0B}"/>
    <cellStyle name="Total 2 3 2 5" xfId="16636" xr:uid="{D0E847C6-0259-4F8F-BDCF-46DD5EDE63D5}"/>
    <cellStyle name="Total 2 3 3" xfId="4009" xr:uid="{86AEA8C4-8E66-4740-867E-8FF2FD510515}"/>
    <cellStyle name="Total 2 3 3 2" xfId="6253" xr:uid="{7904060F-BB61-4FD6-AF75-FE0DE51F0A38}"/>
    <cellStyle name="Total 2 3 3 2 2" xfId="12961" xr:uid="{9EC9BF1A-957E-475F-ABAC-52EAD0E14894}"/>
    <cellStyle name="Total 2 3 3 2 3" xfId="20781" xr:uid="{DB925600-7A20-4D79-8056-F976F3213C01}"/>
    <cellStyle name="Total 2 3 3 3" xfId="11262" xr:uid="{3E9C6488-DAE4-4E8D-BE80-BB8EE5052E55}"/>
    <cellStyle name="Total 2 3 3 4" xfId="17590" xr:uid="{5668504B-35EC-4065-B081-06860FF077F9}"/>
    <cellStyle name="Total 2 3 4" xfId="6250" xr:uid="{6CA3AD40-324F-4FF9-A1C1-169C1EF2CDD3}"/>
    <cellStyle name="Total 2 3 4 2" xfId="12958" xr:uid="{8D9AFFE2-452D-4B51-B856-5C2358063DE1}"/>
    <cellStyle name="Total 2 3 4 3" xfId="20778" xr:uid="{DED87F1C-3050-4696-A805-793EAAAF7446}"/>
    <cellStyle name="Total 2 3 5" xfId="10056" xr:uid="{11C91A3F-25EB-461C-9F8E-0FAA4C80F9B1}"/>
    <cellStyle name="Total 2 3 6" xfId="17615" xr:uid="{90981D88-603E-4939-A6B0-EC0AF130F76B}"/>
    <cellStyle name="Total 2 4" xfId="2124" xr:uid="{968138DA-6402-4450-9743-E19E7A31CFFE}"/>
    <cellStyle name="Total 2 4 2" xfId="2636" xr:uid="{78161134-EC5E-4F51-8255-65B130FA6CF7}"/>
    <cellStyle name="Total 2 4 2 2" xfId="4109" xr:uid="{8387D7FD-3A16-44D2-8D31-FCC13702D40A}"/>
    <cellStyle name="Total 2 4 2 2 2" xfId="6256" xr:uid="{8B3CC579-3342-47BA-8B36-C78878098C4C}"/>
    <cellStyle name="Total 2 4 2 2 2 2" xfId="12964" xr:uid="{84D6274C-0335-416F-91E6-0ACA15AEE23B}"/>
    <cellStyle name="Total 2 4 2 2 2 3" xfId="20784" xr:uid="{65E9AD9B-434D-4AA1-B3C6-73286E867DC4}"/>
    <cellStyle name="Total 2 4 2 2 3" xfId="11362" xr:uid="{8F966B41-6C74-4A0B-8200-194A4D79DC6E}"/>
    <cellStyle name="Total 2 4 2 2 4" xfId="17477" xr:uid="{44965005-F5B9-4C75-AE9C-6B0D9D41084F}"/>
    <cellStyle name="Total 2 4 2 3" xfId="6255" xr:uid="{54A225C7-0A3D-4776-9DD9-52898CBE2B7C}"/>
    <cellStyle name="Total 2 4 2 3 2" xfId="12963" xr:uid="{3789DBF0-8B07-4551-80D2-9BD94F1511D7}"/>
    <cellStyle name="Total 2 4 2 3 3" xfId="20783" xr:uid="{07E5AA28-3BC3-4184-AB37-9D17DFD12629}"/>
    <cellStyle name="Total 2 4 2 4" xfId="10463" xr:uid="{48C40781-2B6B-4CAC-B772-142C6394EBF7}"/>
    <cellStyle name="Total 2 4 2 5" xfId="16635" xr:uid="{7842DD30-0A28-43D2-9CDA-4E714A8A65A2}"/>
    <cellStyle name="Total 2 4 3" xfId="4010" xr:uid="{0D697516-BE0C-40E5-A2F9-EA97C27F56AA}"/>
    <cellStyle name="Total 2 4 3 2" xfId="6257" xr:uid="{884BBA9C-ACC1-42AA-B174-2C7C35665BDE}"/>
    <cellStyle name="Total 2 4 3 2 2" xfId="12965" xr:uid="{92F143FF-1468-4AEB-B8A0-F6C23C7A88B1}"/>
    <cellStyle name="Total 2 4 3 2 3" xfId="20785" xr:uid="{2283FBCB-8F1B-4413-A7F7-86081372A330}"/>
    <cellStyle name="Total 2 4 3 3" xfId="11263" xr:uid="{C34797DC-338B-4D5A-A77C-FFBA63A14777}"/>
    <cellStyle name="Total 2 4 3 4" xfId="17508" xr:uid="{817CA6E0-31C4-479E-B71A-7292C82C4355}"/>
    <cellStyle name="Total 2 4 4" xfId="6254" xr:uid="{972608C4-70AA-4265-B9E6-C42A4A01533D}"/>
    <cellStyle name="Total 2 4 4 2" xfId="12962" xr:uid="{5C4A739A-74E0-485E-A2C4-FC1C5EBDBF56}"/>
    <cellStyle name="Total 2 4 4 3" xfId="20782" xr:uid="{C2D580DE-BBE2-46AE-802F-F4722DEAA050}"/>
    <cellStyle name="Total 2 4 5" xfId="10057" xr:uid="{9D171EE7-D40E-4BA2-AF3B-C2BBE597487A}"/>
    <cellStyle name="Total 2 4 6" xfId="18793" xr:uid="{288C97BA-D842-4268-B8E5-96AF8FFD9EF8}"/>
    <cellStyle name="Total 2 5" xfId="2125" xr:uid="{D0654263-4DA7-4E1C-A89C-0E42A34B5F68}"/>
    <cellStyle name="Total 2 5 2" xfId="2637" xr:uid="{26BA8C39-AF71-47CC-BD0D-F344FD6E55D9}"/>
    <cellStyle name="Total 2 5 2 2" xfId="4110" xr:uid="{97BC5FEA-C4D2-479F-A1FF-4AA386804F92}"/>
    <cellStyle name="Total 2 5 2 2 2" xfId="6260" xr:uid="{6700ECBF-BD24-440F-B417-4187A7A89123}"/>
    <cellStyle name="Total 2 5 2 2 2 2" xfId="12968" xr:uid="{200E1404-3543-4A5A-99E8-B7C9BD12A0DB}"/>
    <cellStyle name="Total 2 5 2 2 2 3" xfId="20788" xr:uid="{4AE49339-31ED-4986-9F16-0BF32456DD0B}"/>
    <cellStyle name="Total 2 5 2 2 3" xfId="11363" xr:uid="{DCFC9DD2-4D78-446D-B468-93FBA937F8CF}"/>
    <cellStyle name="Total 2 5 2 2 4" xfId="17560" xr:uid="{57293184-127E-4170-9166-F531C9A99084}"/>
    <cellStyle name="Total 2 5 2 3" xfId="6259" xr:uid="{F0CE0989-DDB2-4ACF-971E-B1AFDB0820B6}"/>
    <cellStyle name="Total 2 5 2 3 2" xfId="12967" xr:uid="{FC8A4995-1C95-4813-931D-107486D0F388}"/>
    <cellStyle name="Total 2 5 2 3 3" xfId="20787" xr:uid="{2265E6CE-08CE-4AAA-B7C6-3EFF2413128A}"/>
    <cellStyle name="Total 2 5 2 4" xfId="10464" xr:uid="{0D40CB0A-F14F-49BF-9F24-6DD689BACCC7}"/>
    <cellStyle name="Total 2 5 2 5" xfId="19602" xr:uid="{0C7B58F5-CEFA-4ADF-B262-50C4311BD62C}"/>
    <cellStyle name="Total 2 5 3" xfId="4011" xr:uid="{76A98173-7F98-48FB-A5EA-D42ECD27502A}"/>
    <cellStyle name="Total 2 5 3 2" xfId="6261" xr:uid="{D69D9CCF-AA49-439B-A47C-EBEE91B4256D}"/>
    <cellStyle name="Total 2 5 3 2 2" xfId="12969" xr:uid="{02A4A563-ACBB-47CE-9CE0-DF9423CB2D94}"/>
    <cellStyle name="Total 2 5 3 2 3" xfId="20789" xr:uid="{510EC303-43E2-4C95-B287-B14777DAFF46}"/>
    <cellStyle name="Total 2 5 3 3" xfId="11264" xr:uid="{4A079D0C-6721-4D70-AF70-C1A35CA4E104}"/>
    <cellStyle name="Total 2 5 3 4" xfId="17591" xr:uid="{E769B957-FA50-4D81-8EAC-4B41B6216F0B}"/>
    <cellStyle name="Total 2 5 4" xfId="6258" xr:uid="{765673C9-6C46-4612-BFA1-11B64E847AD9}"/>
    <cellStyle name="Total 2 5 4 2" xfId="12966" xr:uid="{39E4C3C9-0767-40ED-A634-22B7D9969881}"/>
    <cellStyle name="Total 2 5 4 3" xfId="20786" xr:uid="{F872888B-B0A3-4199-B634-EEEEE41139E2}"/>
    <cellStyle name="Total 2 5 5" xfId="10058" xr:uid="{36169218-8BFE-4462-BB2E-671BFE9CC681}"/>
    <cellStyle name="Total 2 5 6" xfId="19620" xr:uid="{CB0F9EF5-DD04-48F8-BB15-BD6974533217}"/>
    <cellStyle name="Total 2 6" xfId="2126" xr:uid="{97A18573-80BD-4FA4-AA41-890B2087C4CB}"/>
    <cellStyle name="Total 2 6 2" xfId="2638" xr:uid="{2655F300-E9E3-4E70-97C1-BB5C2D852254}"/>
    <cellStyle name="Total 2 6 2 2" xfId="4111" xr:uid="{853ED50F-E3D8-4DB7-9738-3929C44AC66A}"/>
    <cellStyle name="Total 2 6 2 2 2" xfId="6264" xr:uid="{29065579-5D7C-4F4F-AE22-E2CD2B9AF3C0}"/>
    <cellStyle name="Total 2 6 2 2 2 2" xfId="12972" xr:uid="{2116BEC3-D602-4A1C-8853-478F9667BF71}"/>
    <cellStyle name="Total 2 6 2 2 2 3" xfId="20792" xr:uid="{1C09D2F0-1F29-458E-AD77-4E122E1FBB01}"/>
    <cellStyle name="Total 2 6 2 2 3" xfId="11364" xr:uid="{78C8C1F3-A963-46D5-B325-5395D1130E81}"/>
    <cellStyle name="Total 2 6 2 2 4" xfId="17478" xr:uid="{8E8763F7-F48B-4CC8-97A8-701646087663}"/>
    <cellStyle name="Total 2 6 2 3" xfId="6263" xr:uid="{082A1235-57D5-4B29-91A2-0310A8C4F8FE}"/>
    <cellStyle name="Total 2 6 2 3 2" xfId="12971" xr:uid="{C2475A5F-A9F3-4FF1-A6A7-699B77CBB7E0}"/>
    <cellStyle name="Total 2 6 2 3 3" xfId="20791" xr:uid="{B326A13D-2381-4E5E-ACF1-20BC021F6875}"/>
    <cellStyle name="Total 2 6 2 4" xfId="10465" xr:uid="{4C681E1D-5E0B-4DF7-824B-89CC0F3B37E1}"/>
    <cellStyle name="Total 2 6 2 5" xfId="17514" xr:uid="{57BCAF26-3894-46B9-B95E-607826F4DE22}"/>
    <cellStyle name="Total 2 6 3" xfId="4012" xr:uid="{4FE11985-A3AB-4874-B7ED-06044B7E39F6}"/>
    <cellStyle name="Total 2 6 3 2" xfId="6265" xr:uid="{22E7B064-5F17-44A2-85C4-28EBFC824356}"/>
    <cellStyle name="Total 2 6 3 2 2" xfId="12973" xr:uid="{3CCDF9AF-D4E4-4913-8B57-81526B450803}"/>
    <cellStyle name="Total 2 6 3 2 3" xfId="20793" xr:uid="{928FAA6E-6AA6-4B3B-A6EB-BF4E90892008}"/>
    <cellStyle name="Total 2 6 3 3" xfId="11265" xr:uid="{75F78FE2-23D1-45F3-8460-6CB12D4ABD3B}"/>
    <cellStyle name="Total 2 6 3 4" xfId="16622" xr:uid="{AE2A1E2B-850C-49C7-8AE9-62DFA50660B4}"/>
    <cellStyle name="Total 2 6 4" xfId="6262" xr:uid="{8C8FF1AA-8562-46FA-8DDE-4AA2DAB98EA0}"/>
    <cellStyle name="Total 2 6 4 2" xfId="12970" xr:uid="{233263B8-51AD-4B8F-B4FD-27DFA05D3020}"/>
    <cellStyle name="Total 2 6 4 3" xfId="20790" xr:uid="{93D8489E-FBD4-4923-B003-E1B95CE90652}"/>
    <cellStyle name="Total 2 6 5" xfId="10059" xr:uid="{ADFF9FA1-58CA-4551-BB00-481F58271EAA}"/>
    <cellStyle name="Total 2 6 6" xfId="17532" xr:uid="{AD5AD183-A8E1-4FE9-ADF0-3172BC686F3B}"/>
    <cellStyle name="Total 2 7" xfId="2127" xr:uid="{29E1C302-DB75-4116-95BB-77A52BF7A4B8}"/>
    <cellStyle name="Total 2 7 2" xfId="2639" xr:uid="{CEF7EB06-B50D-4AEB-96CF-66E111AE0BD6}"/>
    <cellStyle name="Total 2 7 2 2" xfId="4112" xr:uid="{A2B3F7A7-C4E0-431E-9084-42D4B3891A75}"/>
    <cellStyle name="Total 2 7 2 2 2" xfId="6268" xr:uid="{822DF2A5-F859-4602-8C6E-E0E700472C81}"/>
    <cellStyle name="Total 2 7 2 2 2 2" xfId="12976" xr:uid="{76A229A5-E9A4-4DB8-A875-494B3D548AEC}"/>
    <cellStyle name="Total 2 7 2 2 2 3" xfId="20796" xr:uid="{818535BE-689C-4DE9-B77C-EA1E720C613C}"/>
    <cellStyle name="Total 2 7 2 2 3" xfId="11365" xr:uid="{B6669775-C2FA-451F-B87E-8BC5B0A5C885}"/>
    <cellStyle name="Total 2 7 2 2 4" xfId="17561" xr:uid="{E094FFCF-1D53-42DE-9671-98361F1482AE}"/>
    <cellStyle name="Total 2 7 2 3" xfId="6267" xr:uid="{A0007941-EBFB-4F76-9C20-A91CD4C81E4B}"/>
    <cellStyle name="Total 2 7 2 3 2" xfId="12975" xr:uid="{D1F6ACD8-B8D1-4A3B-9F59-F3A1DD941927}"/>
    <cellStyle name="Total 2 7 2 3 3" xfId="20795" xr:uid="{EA231E90-4051-417F-A2BB-1EA25DD33318}"/>
    <cellStyle name="Total 2 7 2 4" xfId="10466" xr:uid="{077D480C-E657-4236-98F5-F47D9C35FC7E}"/>
    <cellStyle name="Total 2 7 2 5" xfId="19635" xr:uid="{A8999B9A-6638-41B7-9226-EF8719E2A033}"/>
    <cellStyle name="Total 2 7 3" xfId="4013" xr:uid="{728980BA-9AE1-4178-A2B6-15B25DD81A29}"/>
    <cellStyle name="Total 2 7 3 2" xfId="6269" xr:uid="{0A26E333-A536-454C-B34E-853310E6BB25}"/>
    <cellStyle name="Total 2 7 3 2 2" xfId="12977" xr:uid="{C39C2004-7651-4015-9096-580C695D2EF9}"/>
    <cellStyle name="Total 2 7 3 2 3" xfId="20797" xr:uid="{5A696FBE-9D42-4D54-A8FA-1E0E9BEADE5B}"/>
    <cellStyle name="Total 2 7 3 3" xfId="11266" xr:uid="{684029C4-F99E-4FB4-9CB2-B1A327DFA4F1}"/>
    <cellStyle name="Total 2 7 3 4" xfId="16621" xr:uid="{9027CA78-FC06-48FA-8720-1A9435C2786C}"/>
    <cellStyle name="Total 2 7 4" xfId="6266" xr:uid="{A8DB86BC-8B8B-4DAA-8BDA-553705C05B43}"/>
    <cellStyle name="Total 2 7 4 2" xfId="12974" xr:uid="{DCFE2FEF-CA49-4D52-A7E6-2D4AF21C4AA6}"/>
    <cellStyle name="Total 2 7 4 3" xfId="20794" xr:uid="{DDC4B316-8DE6-4CA0-9D5B-CD9C967E2347}"/>
    <cellStyle name="Total 2 7 5" xfId="10060" xr:uid="{8C2C445B-5842-4A0D-8C51-9784C4434206}"/>
    <cellStyle name="Total 2 7 6" xfId="19653" xr:uid="{7DC2480B-6879-4FAA-829F-2B8ABC2D0BDA}"/>
    <cellStyle name="Total 2 8" xfId="2128" xr:uid="{9274423A-F2B3-4DDC-9CC0-2E38A6979B12}"/>
    <cellStyle name="Total 2 8 2" xfId="2640" xr:uid="{CFA8A140-7C1D-4283-837B-F274A8A57F4E}"/>
    <cellStyle name="Total 2 8 2 2" xfId="4113" xr:uid="{38154981-0037-4DAC-94A4-4D8F554F634D}"/>
    <cellStyle name="Total 2 8 2 2 2" xfId="6272" xr:uid="{8028DFA8-F8B4-44B6-B2DA-05D6B2F58795}"/>
    <cellStyle name="Total 2 8 2 2 2 2" xfId="12980" xr:uid="{A435A036-9EDA-434B-A3FB-9C738499338C}"/>
    <cellStyle name="Total 2 8 2 2 2 3" xfId="20800" xr:uid="{92BBFF39-E58D-44F6-914A-52E1C0064B93}"/>
    <cellStyle name="Total 2 8 2 2 3" xfId="11366" xr:uid="{23F4C2C7-44D7-4D1F-851B-90D1BAD99681}"/>
    <cellStyle name="Total 2 8 2 2 4" xfId="16587" xr:uid="{D1A810EF-5297-4AA8-AA7C-BBBFD72C158E}"/>
    <cellStyle name="Total 2 8 2 3" xfId="6271" xr:uid="{A605798D-8B23-4A11-993C-4BA05341203E}"/>
    <cellStyle name="Total 2 8 2 3 2" xfId="12979" xr:uid="{8381F352-7380-4C7B-B55F-FD1DDF1EAA5C}"/>
    <cellStyle name="Total 2 8 2 3 3" xfId="20799" xr:uid="{86718931-F377-415F-AB2B-3F10AC6BDDBE}"/>
    <cellStyle name="Total 2 8 2 4" xfId="10467" xr:uid="{B552675B-269B-40C7-BCEF-33D8086F9BAA}"/>
    <cellStyle name="Total 2 8 2 5" xfId="17597" xr:uid="{21A40276-13B2-45F3-ADC6-CE1D210ED761}"/>
    <cellStyle name="Total 2 8 3" xfId="4014" xr:uid="{169E5E12-4BFB-4822-B0A5-EF09AEF96D54}"/>
    <cellStyle name="Total 2 8 3 2" xfId="6273" xr:uid="{70BDF153-C878-43C5-A76C-BCFE25371E51}"/>
    <cellStyle name="Total 2 8 3 2 2" xfId="12981" xr:uid="{25F193A4-D8BD-4859-9E20-D4D59CC962B8}"/>
    <cellStyle name="Total 2 8 3 2 3" xfId="20801" xr:uid="{878F7021-C37B-4634-9D7F-63744726B6AE}"/>
    <cellStyle name="Total 2 8 3 3" xfId="11267" xr:uid="{9E9F45D0-45F1-4241-A6B1-E892092A4F3B}"/>
    <cellStyle name="Total 2 8 3 4" xfId="17506" xr:uid="{128DD196-5EF5-4AD1-B169-AC62E68BB4D3}"/>
    <cellStyle name="Total 2 8 4" xfId="6270" xr:uid="{610D228F-AA9F-4AF6-80AB-E1B447657E04}"/>
    <cellStyle name="Total 2 8 4 2" xfId="12978" xr:uid="{F5B481A2-5B6C-4044-80E7-54883C5C7BC8}"/>
    <cellStyle name="Total 2 8 4 3" xfId="20798" xr:uid="{9A1173FA-7ABB-490B-9F25-CB75DC2856A9}"/>
    <cellStyle name="Total 2 8 5" xfId="10061" xr:uid="{7C850981-4279-4089-A027-2C79B9D2EB97}"/>
    <cellStyle name="Total 2 8 6" xfId="17616" xr:uid="{7F14D593-D5AC-40B4-B8DA-1BB5E5099E1B}"/>
    <cellStyle name="Total 2 9" xfId="2129" xr:uid="{420D867E-5A37-4133-B809-5C765B62A312}"/>
    <cellStyle name="Total 2 9 2" xfId="2641" xr:uid="{A22957FE-2921-4416-940A-3B943481F35E}"/>
    <cellStyle name="Total 2 9 2 2" xfId="4114" xr:uid="{FE45F26C-930B-4C43-8C8D-3849F84C8A02}"/>
    <cellStyle name="Total 2 9 2 2 2" xfId="6276" xr:uid="{BB08DBB6-AD1A-4357-81E5-2E0A80B48EBE}"/>
    <cellStyle name="Total 2 9 2 2 2 2" xfId="12984" xr:uid="{5B91269D-A180-4543-8D43-449D72F6978D}"/>
    <cellStyle name="Total 2 9 2 2 2 3" xfId="20804" xr:uid="{0F4B255D-A7A7-41F7-843B-97FAFA809284}"/>
    <cellStyle name="Total 2 9 2 2 3" xfId="11367" xr:uid="{A57BC084-6F82-4DC0-A0BE-9AD7BBF533A1}"/>
    <cellStyle name="Total 2 9 2 2 4" xfId="16586" xr:uid="{86C66DA1-9A7D-4F91-BB74-CB4AAB0E6123}"/>
    <cellStyle name="Total 2 9 2 3" xfId="6275" xr:uid="{CE5E58CA-BA62-4115-AF34-1DF408668DB0}"/>
    <cellStyle name="Total 2 9 2 3 2" xfId="12983" xr:uid="{1B0F6FC2-CA01-45D4-BFD3-A6A91A6BDA57}"/>
    <cellStyle name="Total 2 9 2 3 3" xfId="20803" xr:uid="{E253A6BD-5635-4029-9293-3C92519501AF}"/>
    <cellStyle name="Total 2 9 2 4" xfId="10468" xr:uid="{58A806BE-8939-49F2-9DC1-C9D57B576BD7}"/>
    <cellStyle name="Total 2 9 2 5" xfId="18784" xr:uid="{E98CCFDF-6C85-4D42-91DF-BCF94ABC25F6}"/>
    <cellStyle name="Total 2 9 3" xfId="4015" xr:uid="{53F8AF8B-70D1-4A03-A1E2-8D2B434FAD3C}"/>
    <cellStyle name="Total 2 9 3 2" xfId="6277" xr:uid="{D9A3BEDF-D413-4793-9F8E-F7865550494D}"/>
    <cellStyle name="Total 2 9 3 2 2" xfId="12985" xr:uid="{382B0C9D-2F92-4F1D-B17F-67D9E9839051}"/>
    <cellStyle name="Total 2 9 3 2 3" xfId="20805" xr:uid="{D0A4024A-C4F3-4A4B-80D1-F2A485ACA9F2}"/>
    <cellStyle name="Total 2 9 3 3" xfId="11268" xr:uid="{87BE46D9-75CF-47F8-AB88-B88E99EC0A87}"/>
    <cellStyle name="Total 2 9 3 4" xfId="17589" xr:uid="{B308810A-9CC9-4A36-ACB1-029E4175F91E}"/>
    <cellStyle name="Total 2 9 4" xfId="6274" xr:uid="{85606299-77FF-44C4-AED1-1649799A7703}"/>
    <cellStyle name="Total 2 9 4 2" xfId="12982" xr:uid="{AEFF01A1-85C6-46B1-BC93-F4D0FC38C8DD}"/>
    <cellStyle name="Total 2 9 4 3" xfId="20802" xr:uid="{D36F058D-26D8-4358-BF0A-D3638A95E3B2}"/>
    <cellStyle name="Total 2 9 5" xfId="10062" xr:uid="{261ECA6A-85B9-416B-83CC-F3EBBE4CA909}"/>
    <cellStyle name="Total 2 9 6" xfId="16652" xr:uid="{54CE2D07-0D16-4FCC-A2AA-BA26FE0AA11B}"/>
    <cellStyle name="Total 3" xfId="2130" xr:uid="{CD592AA4-12EE-4DDD-9C01-E6078BD75F48}"/>
    <cellStyle name="Total 3 2" xfId="2131" xr:uid="{BF6728E1-5B03-41D1-A574-8564FBBCDCEF}"/>
    <cellStyle name="Total 3 2 2" xfId="2642" xr:uid="{58355252-9ED8-4DFF-9974-11F8C977DEF9}"/>
    <cellStyle name="Total 4" xfId="121" xr:uid="{CA0D4303-ED42-4DEC-8AE9-FEAAA369B889}"/>
    <cellStyle name="Total 4 2" xfId="2132" xr:uid="{23B79333-BB15-4D89-8121-A7F64879D7FE}"/>
    <cellStyle name="Total 4 2 2" xfId="2643" xr:uid="{A268D820-621C-42A1-AB34-B377ED7BECFF}"/>
    <cellStyle name="Total 5" xfId="2133" xr:uid="{25F3B756-939A-46B7-BAD7-8362F0A1EBBA}"/>
    <cellStyle name="Total 5 2" xfId="2134" xr:uid="{9F623443-5557-4394-BFAD-20C557C76B09}"/>
    <cellStyle name="Total 5 2 2" xfId="2644" xr:uid="{D68C7643-1013-4341-BF4F-A2D32D45A84B}"/>
    <cellStyle name="Total 6 2" xfId="2135" xr:uid="{8636EF9A-D993-4755-99EE-657E1BC90E1D}"/>
    <cellStyle name="Total 6 2 2" xfId="2645" xr:uid="{373E4F8D-0AEA-4DEF-935F-A9F4B6442E5D}"/>
    <cellStyle name="Total 7 2" xfId="2136" xr:uid="{A0346206-947F-43D2-B0FA-4ED22DF1BF80}"/>
    <cellStyle name="Total 7 2 2" xfId="2646" xr:uid="{DE76C66C-AEC1-40AB-85F7-BAD6FD068D2E}"/>
    <cellStyle name="Total 8 2" xfId="2137" xr:uid="{ABF9CDB2-9CF2-45EC-90F2-40E10FF60777}"/>
    <cellStyle name="Total 8 2 2" xfId="2647" xr:uid="{73A83687-D160-4E38-B8DF-62E7149AEA74}"/>
    <cellStyle name="Total 9 2" xfId="2138" xr:uid="{4C7DCE5D-9A86-4485-BBD7-E7BEF0B4F220}"/>
    <cellStyle name="Total 9 2 2" xfId="2648" xr:uid="{EC8BF47E-D218-4159-9756-3A021D02E40C}"/>
    <cellStyle name="Vírgula 10" xfId="4934" xr:uid="{BBC87EF8-18D6-4A68-8E0F-BD5B7B48F6CA}"/>
    <cellStyle name="Vírgula 10 2" xfId="6209" xr:uid="{FA29B594-4A9C-4ED1-9B74-9AC04385E8C6}"/>
    <cellStyle name="Vírgula 10 2 2" xfId="9493" xr:uid="{31716C08-1089-4991-8D0F-B68529CF1543}"/>
    <cellStyle name="Vírgula 10 2 2 2" xfId="16201" xr:uid="{E77DE377-443F-48AE-8D68-0DB49D6836ED}"/>
    <cellStyle name="Vírgula 10 2 2 3" xfId="20630" xr:uid="{49B7BD44-6BBA-4958-A64D-43E1DA1B143B}"/>
    <cellStyle name="Vírgula 10 2 2 4" xfId="24664" xr:uid="{FA09D712-DD51-4AEB-9170-4E113C481DE6}"/>
    <cellStyle name="Vírgula 10 2 3" xfId="12917" xr:uid="{E7041423-694E-4B44-9DFD-20154486C2E3}"/>
    <cellStyle name="Vírgula 10 2 4" xfId="18616" xr:uid="{742A1CE0-5DE5-493B-8FCB-9E04B8649455}"/>
    <cellStyle name="Vírgula 10 2 5" xfId="22736" xr:uid="{7DE73B24-02BB-4326-90A0-8DA00056472A}"/>
    <cellStyle name="Vírgula 10 3" xfId="8532" xr:uid="{BA37C434-F31E-4A07-8230-D69ADE41958F}"/>
    <cellStyle name="Vírgula 10 3 2" xfId="15240" xr:uid="{21A74B0D-2B95-47B1-AC3E-62027BE60ED8}"/>
    <cellStyle name="Vírgula 10 3 3" xfId="19669" xr:uid="{0045FFA7-2DB4-4CAC-AEEC-EA5DC6E83067}"/>
    <cellStyle name="Vírgula 10 3 4" xfId="23703" xr:uid="{E9C5BE4C-4817-476A-A5AA-055ED0EE9C74}"/>
    <cellStyle name="Vírgula 10 4" xfId="11653" xr:uid="{4B252703-E8F9-4C26-82E0-7CD2D1C10842}"/>
    <cellStyle name="Vírgula 10 5" xfId="17636" xr:uid="{EF498B4B-4452-4923-9029-37B99228D0B8}"/>
    <cellStyle name="Vírgula 10 6" xfId="21776" xr:uid="{BD6DF348-AEA1-41A0-A031-1F964BA25A59}"/>
    <cellStyle name="Vírgula 2" xfId="63" xr:uid="{922DDD5A-CF53-4B61-87DF-2AE92A1D52C8}"/>
    <cellStyle name="Vírgula 2 10" xfId="77" xr:uid="{B993015D-672F-42A7-BED3-6E16FA82EEF6}"/>
    <cellStyle name="Vírgula 2 10 2" xfId="9516" xr:uid="{96EE8E91-16EA-4E2E-ADF0-6F1CA3227D9C}"/>
    <cellStyle name="Vírgula 2 11" xfId="9507" xr:uid="{48B40E12-474F-42B2-8203-4627FCB30EAC}"/>
    <cellStyle name="Vírgula 2 2" xfId="123" xr:uid="{78EFF533-8942-4DC0-AF9B-062D34D97801}"/>
    <cellStyle name="Vírgula 2 2 2" xfId="168" xr:uid="{B3013E4E-416F-4723-BE80-D15FA2338D4C}"/>
    <cellStyle name="Vírgula 2 2 2 2" xfId="178" xr:uid="{A50CE932-879A-4A4A-A3AA-0671AA59C17C}"/>
    <cellStyle name="Vírgula 2 2 2 2 2" xfId="6316" xr:uid="{96D3FDC9-8C86-469D-B5CA-30E5538C58A9}"/>
    <cellStyle name="Vírgula 2 2 2 2 2 2" xfId="13024" xr:uid="{49F136A6-AFCF-4EF1-BF83-C821F98E62A9}"/>
    <cellStyle name="Vírgula 2 2 2 3" xfId="4126" xr:uid="{50BCD664-A2BC-4282-8258-D177DD92EA1B}"/>
    <cellStyle name="Vírgula 2 2 2 4" xfId="3197" xr:uid="{E8BFC38F-A3F0-47F1-BA2D-BC199D8727CF}"/>
    <cellStyle name="Vírgula 2 2 3" xfId="167" xr:uid="{0014CFD7-98FA-4C71-82E5-6340BA3510A4}"/>
    <cellStyle name="Vírgula 2 2 3 2" xfId="4133" xr:uid="{8D8E2CA5-695C-4E83-96A0-550AF0C01955}"/>
    <cellStyle name="Vírgula 2 2 3 3" xfId="3204" xr:uid="{F009E3BF-70F0-4F9E-B6D5-73E469842A29}"/>
    <cellStyle name="Vírgula 2 2 4" xfId="2139" xr:uid="{251C2634-7BAD-4DBE-965C-60CD4F3E24BC}"/>
    <cellStyle name="Vírgula 2 2 4 2" xfId="2649" xr:uid="{AF6221A4-FC2C-4683-AAE8-917CB094E047}"/>
    <cellStyle name="Vírgula 2 2 4 2 2" xfId="4913" xr:uid="{5CAEC720-1582-4F53-8AAE-6DC3F4122692}"/>
    <cellStyle name="Vírgula 2 2 4 2 2 2" xfId="8528" xr:uid="{1FF3665A-E1A5-46FA-ABB2-6C4CE29E5ABA}"/>
    <cellStyle name="Vírgula 2 2 4 2 2 2 2" xfId="15236" xr:uid="{7B0CD5FA-B9BD-4E05-9DD8-59D74EC8F275}"/>
    <cellStyle name="Vírgula 2 2 4 2 2 3" xfId="11633" xr:uid="{D6545DCB-A9C4-4475-8919-F3EBA462B34F}"/>
    <cellStyle name="Vírgula 2 2 4 2 3" xfId="4016" xr:uid="{CFED059F-C075-47C1-A818-637E802B7BD0}"/>
    <cellStyle name="Vírgula 2 2 4 2 3 2" xfId="8046" xr:uid="{1D2691F8-CB89-458C-9CBB-CEEDDC57C3F2}"/>
    <cellStyle name="Vírgula 2 2 4 2 3 2 2" xfId="14754" xr:uid="{F2D716BC-F336-4988-A54C-107C7A27703B}"/>
    <cellStyle name="Vírgula 2 2 4 2 3 3" xfId="11269" xr:uid="{178D4212-56EB-4462-B2B9-961B11FC89AD}"/>
    <cellStyle name="Vírgula 2 2 4 2 4" xfId="7051" xr:uid="{E684111A-A78B-49DA-816A-07963B95EC80}"/>
    <cellStyle name="Vírgula 2 2 4 2 4 2" xfId="13759" xr:uid="{91C8C827-23F0-45E2-A08A-3A631DF72012}"/>
    <cellStyle name="Vírgula 2 2 4 2 5" xfId="10469" xr:uid="{FB3F5C02-2527-44A1-ACF6-EF96D115C03F}"/>
    <cellStyle name="Vírgula 2 2 4 3" xfId="4141" xr:uid="{98F98BDC-1FE9-435A-859E-63949ACD2061}"/>
    <cellStyle name="Vírgula 2 2 4 3 2" xfId="8054" xr:uid="{44E22758-83E2-43E9-9F2B-906B432CBA21}"/>
    <cellStyle name="Vírgula 2 2 4 3 2 2" xfId="14762" xr:uid="{218ECFBC-FA20-4F73-B1F6-1D9D4EFF8023}"/>
    <cellStyle name="Vírgula 2 2 4 4" xfId="3212" xr:uid="{7C5E08F3-4CEF-4294-AF78-BB0766279F4A}"/>
    <cellStyle name="Vírgula 2 2 4 4 2" xfId="7572" xr:uid="{9453A3A6-4B65-457A-9A86-B65D4ED7AA64}"/>
    <cellStyle name="Vírgula 2 2 4 4 2 2" xfId="14280" xr:uid="{D3669957-EA8F-4558-822F-303A7B3842EE}"/>
    <cellStyle name="Vírgula 2 2 4 5" xfId="2959" xr:uid="{6902FEF1-1F72-4897-9617-11DA3F5769C0}"/>
    <cellStyle name="Vírgula 2 2 4 5 2" xfId="7356" xr:uid="{A18C83E5-408B-4673-90FF-84C03F2826A1}"/>
    <cellStyle name="Vírgula 2 2 4 5 2 2" xfId="14064" xr:uid="{A8B353F1-DFAF-4CDD-95C1-A69B59767478}"/>
    <cellStyle name="Vírgula 2 2 4 6" xfId="6734" xr:uid="{FE74B4BC-FEBE-426C-8922-D0E5DD40126E}"/>
    <cellStyle name="Vírgula 2 2 4 6 2" xfId="13442" xr:uid="{A87AEA42-4B92-400D-990B-96C647924837}"/>
    <cellStyle name="Vírgula 2 2 4 7" xfId="10063" xr:uid="{AF551F5D-FC10-4B2D-8EFE-BAB6C4C099AF}"/>
    <cellStyle name="Vírgula 2 2 5" xfId="3179" xr:uid="{855E612B-7E8F-4DA2-99AB-AE3991EBBE24}"/>
    <cellStyle name="Vírgula 2 2 5 2" xfId="7565" xr:uid="{4CA2EFB0-FB89-40BE-8224-E0DA593738BE}"/>
    <cellStyle name="Vírgula 2 2 5 2 2" xfId="14273" xr:uid="{7B324DD3-7A12-46CA-9188-6DA686E83897}"/>
    <cellStyle name="Vírgula 2 3" xfId="169" xr:uid="{D72C6F56-2C71-45FD-979C-89240CAA8C93}"/>
    <cellStyle name="Vírgula 2 3 2" xfId="2140" xr:uid="{A7F4C7AE-5599-4AB0-A7CC-CDE7E25CED4C}"/>
    <cellStyle name="Vírgula 2 3 2 2" xfId="2650" xr:uid="{8948865A-4BAF-4BB0-81E2-1796CB9EFFA1}"/>
    <cellStyle name="Vírgula 2 3 2 2 2" xfId="4914" xr:uid="{CF0F47B1-1BCC-4B4B-8BDC-2C1A90791F4A}"/>
    <cellStyle name="Vírgula 2 3 2 2 2 2" xfId="8529" xr:uid="{AE774E77-C43F-40EC-A4C6-5E01AACD0022}"/>
    <cellStyle name="Vírgula 2 3 2 2 2 2 2" xfId="15237" xr:uid="{2D49A2D6-B4C2-47B1-B616-7FF89765D3C1}"/>
    <cellStyle name="Vírgula 2 3 2 2 2 3" xfId="11634" xr:uid="{D676723A-E1B2-47E0-8684-D32CBE4C0EA4}"/>
    <cellStyle name="Vírgula 2 3 2 2 3" xfId="4017" xr:uid="{8DB7DF4D-F809-4E43-B623-426D972DF56B}"/>
    <cellStyle name="Vírgula 2 3 2 2 3 2" xfId="8047" xr:uid="{C0EEB9B3-9BC2-4A6D-A92C-0C36CB179E4A}"/>
    <cellStyle name="Vírgula 2 3 2 2 3 2 2" xfId="14755" xr:uid="{A99A8D13-443A-4E20-911C-598446DB4F86}"/>
    <cellStyle name="Vírgula 2 3 2 2 3 3" xfId="11270" xr:uid="{A2C731AA-91B4-4C90-A22B-F7853EAB4ADD}"/>
    <cellStyle name="Vírgula 2 3 2 2 4" xfId="7052" xr:uid="{0C4BBCA5-C557-44F9-956B-77B825069271}"/>
    <cellStyle name="Vírgula 2 3 2 2 4 2" xfId="13760" xr:uid="{38013FFF-8675-41DF-B4FC-3C56FCDA6716}"/>
    <cellStyle name="Vírgula 2 3 2 2 5" xfId="10470" xr:uid="{1B03DDEF-3335-4709-8AA3-B03D98191852}"/>
    <cellStyle name="Vírgula 2 3 2 3" xfId="4134" xr:uid="{3AC4F192-8056-4C77-970F-F1287841508D}"/>
    <cellStyle name="Vírgula 2 3 2 4" xfId="3205" xr:uid="{D788A2B7-EBF7-4BB9-A2A5-8C0E42CF828F}"/>
    <cellStyle name="Vírgula 2 3 2 5" xfId="2704" xr:uid="{2040E6EA-1BA4-4D06-9BA7-9DF73EFF0D76}"/>
    <cellStyle name="Vírgula 2 3 2 6" xfId="6735" xr:uid="{F4F9FC33-2828-4DA2-8DF6-07F40AD04B40}"/>
    <cellStyle name="Vírgula 2 3 2 6 2" xfId="13443" xr:uid="{E50CF87E-578D-4C60-AE83-D72183EF8518}"/>
    <cellStyle name="Vírgula 2 3 2 7" xfId="10064" xr:uid="{14939E55-B355-4BEC-9FFB-976EB5E679BC}"/>
    <cellStyle name="Vírgula 2 3 3" xfId="3185" xr:uid="{D45949F7-6726-4578-BA9F-C2D524A28EEF}"/>
    <cellStyle name="Vírgula 2 3 4" xfId="2673" xr:uid="{22A2DEF1-4D45-4E92-94E0-705C27D722BA}"/>
    <cellStyle name="Vírgula 2 4" xfId="170" xr:uid="{916BEC65-A981-4F96-AB32-BED76F3D68F0}"/>
    <cellStyle name="Vírgula 2 4 2" xfId="4127" xr:uid="{ED346C3E-BAEB-468E-9177-5830E1189A44}"/>
    <cellStyle name="Vírgula 2 4 3" xfId="3198" xr:uid="{6EE665EF-4117-4A03-8F65-66A6F96900E6}"/>
    <cellStyle name="Vírgula 2 5" xfId="171" xr:uid="{C21675D3-FE1C-4CD6-B49E-06E9FDFD953C}"/>
    <cellStyle name="Vírgula 2 5 2" xfId="172" xr:uid="{7BCBAB80-D5CA-489F-9D57-DBE3D66F3592}"/>
    <cellStyle name="Vírgula 2 5 2 2" xfId="4125" xr:uid="{E897D1B4-1884-47B2-9E26-DC0659716788}"/>
    <cellStyle name="Vírgula 2 5 2 2 2" xfId="8052" xr:uid="{706359CD-7038-4062-BFF2-E47EE46779CD}"/>
    <cellStyle name="Vírgula 2 5 2 2 2 2" xfId="14760" xr:uid="{4386DDC3-F5B3-4FE0-A362-52EC1794EE64}"/>
    <cellStyle name="Vírgula 2 5 2 3" xfId="3196" xr:uid="{D04E89AC-A387-4304-8FC2-E593CAD657BF}"/>
    <cellStyle name="Vírgula 2 5 2 3 2" xfId="7570" xr:uid="{0DF8726A-0BD5-46B2-B9BF-9D9D3C17105B}"/>
    <cellStyle name="Vírgula 2 5 2 3 2 2" xfId="14278" xr:uid="{5E70FD3E-AA14-4675-ACE4-49FF9DDD2AE6}"/>
    <cellStyle name="Vírgula 2 5 2 4" xfId="6312" xr:uid="{9A884C40-0C11-4082-A6F9-1695BF9E0A39}"/>
    <cellStyle name="Vírgula 2 5 2 4 2" xfId="13020" xr:uid="{CEA9DEF3-D056-4C13-811E-DBD7262CC0F5}"/>
    <cellStyle name="Vírgula 2 5 3" xfId="4121" xr:uid="{B8BB4064-5F03-4C9A-AFDA-2FAAFCF20A0F}"/>
    <cellStyle name="Vírgula 2 5 3 2" xfId="8050" xr:uid="{EFEA67B3-D987-4214-9D4A-4383FF7E7C67}"/>
    <cellStyle name="Vírgula 2 5 3 2 2" xfId="14758" xr:uid="{A313DAA0-453D-44C1-BA7B-EC73DE375F3C}"/>
    <cellStyle name="Vírgula 2 5 4" xfId="3192" xr:uid="{3B8666F4-957B-4BB9-9886-457502404159}"/>
    <cellStyle name="Vírgula 2 5 4 2" xfId="7568" xr:uid="{84B97985-75BC-464B-A8C3-3C6F82C0E277}"/>
    <cellStyle name="Vírgula 2 5 4 2 2" xfId="14276" xr:uid="{5DD338BB-1B7A-4A35-81B0-EEF2878BD8CD}"/>
    <cellStyle name="Vírgula 2 5 5" xfId="6311" xr:uid="{75A2A16E-260B-4981-89E4-5B620F96B06D}"/>
    <cellStyle name="Vírgula 2 5 5 2" xfId="13019" xr:uid="{0BDB5B62-74D1-43DE-AECB-8622287FC99F}"/>
    <cellStyle name="Vírgula 2 6" xfId="173" xr:uid="{7207A722-F332-471A-99A5-7106C4C4BCD3}"/>
    <cellStyle name="Vírgula 2 6 2" xfId="4123" xr:uid="{403ED701-3DDB-454D-B49F-AA75BA472D1E}"/>
    <cellStyle name="Vírgula 2 6 2 2" xfId="8051" xr:uid="{C65BF064-4737-4396-8A9A-27121697C921}"/>
    <cellStyle name="Vírgula 2 6 2 2 2" xfId="14759" xr:uid="{93D060B0-48B9-462D-A0BA-5173EB8836E3}"/>
    <cellStyle name="Vírgula 2 6 3" xfId="3194" xr:uid="{8624F3A8-DF81-4D1B-8016-F91B0FA0F529}"/>
    <cellStyle name="Vírgula 2 6 3 2" xfId="7569" xr:uid="{7EE3329B-3C8A-4E7C-BAF4-E46B51B8E903}"/>
    <cellStyle name="Vírgula 2 6 3 2 2" xfId="14277" xr:uid="{A069862B-D332-497D-BBC8-6B604DB0AE2D}"/>
    <cellStyle name="Vírgula 2 6 4" xfId="6313" xr:uid="{D08DAAF6-A822-437E-AD4B-D1493C6708BE}"/>
    <cellStyle name="Vírgula 2 6 4 2" xfId="13021" xr:uid="{FA1E0389-18B7-482A-AEA0-00BFC088B2C6}"/>
    <cellStyle name="Vírgula 2 7" xfId="166" xr:uid="{697845FB-4B73-4987-B910-7C11A1CE50D1}"/>
    <cellStyle name="Vírgula 2 7 2" xfId="4132" xr:uid="{5612A129-120D-486D-BF32-D91A054545E0}"/>
    <cellStyle name="Vírgula 2 7 3" xfId="3203" xr:uid="{F97635DE-9C7A-4810-8926-5D7C398C16B6}"/>
    <cellStyle name="Vírgula 2 8" xfId="267" xr:uid="{F034A12D-BCE7-4982-9E09-7CF2D3598356}"/>
    <cellStyle name="Vírgula 2 8 2" xfId="4152" xr:uid="{D6EA88ED-72DE-4349-AA5A-600CC7912E67}"/>
    <cellStyle name="Vírgula 2 8 2 2" xfId="8056" xr:uid="{5B861A95-758C-4157-BD96-948E9104CB93}"/>
    <cellStyle name="Vírgula 2 8 2 2 2" xfId="14764" xr:uid="{3F95D005-7048-4DBE-8F6B-83AE62773C65}"/>
    <cellStyle name="Vírgula 2 8 3" xfId="3223" xr:uid="{C54C38A6-9C91-4380-B247-13DFD5C9A2F3}"/>
    <cellStyle name="Vírgula 2 8 3 2" xfId="7574" xr:uid="{8A6062F9-1BA5-44EA-ADEA-488B64F76519}"/>
    <cellStyle name="Vírgula 2 8 3 2 2" xfId="14282" xr:uid="{FA88D075-51EB-414C-B675-73485A4CFE71}"/>
    <cellStyle name="Vírgula 2 8 4" xfId="6388" xr:uid="{4F9D37C6-4FE8-4802-957E-E3AF084AA176}"/>
    <cellStyle name="Vírgula 2 8 4 2" xfId="13096" xr:uid="{0467BF5E-CC08-4C82-8F48-3ABFD655DE7F}"/>
    <cellStyle name="Vírgula 2 9" xfId="3165" xr:uid="{E7304015-A49C-4E9A-B632-D3A614DE45D4}"/>
    <cellStyle name="Vírgula 2 9 2" xfId="7557" xr:uid="{D53D9658-9372-4CBC-AAAB-4C14FEB199AA}"/>
    <cellStyle name="Vírgula 2 9 2 2" xfId="14265" xr:uid="{0451BB48-0D93-4931-8E09-908C26052369}"/>
    <cellStyle name="Vírgula 3" xfId="249" xr:uid="{D10BDEEE-1860-4A1B-AE3B-043347261B25}"/>
    <cellStyle name="Vírgula 3 2" xfId="250" xr:uid="{81418114-C0F2-409C-BB59-4803484ADB65}"/>
    <cellStyle name="Vírgula 3 2 2" xfId="6375" xr:uid="{76413099-E757-4A94-BA32-68447F47A061}"/>
    <cellStyle name="Vírgula 3 2 2 2" xfId="13083" xr:uid="{E3F46E29-967D-46FD-AFC0-AD36499F4715}"/>
    <cellStyle name="Vírgula 3 2 3" xfId="9613" xr:uid="{74D08E74-E572-4465-8770-EF4D2450C54D}"/>
    <cellStyle name="Vírgula 3 3" xfId="2141" xr:uid="{BF04D83E-156E-4725-BBBE-092647A672F1}"/>
    <cellStyle name="Vírgula 3 3 2" xfId="4915" xr:uid="{4996C4B6-2162-49D9-81A8-8B0A9CADBF32}"/>
    <cellStyle name="Vírgula 3 3 2 2" xfId="8530" xr:uid="{F36CC463-A5A7-419E-9C23-15CD5CEC7EC7}"/>
    <cellStyle name="Vírgula 3 3 2 2 2" xfId="15238" xr:uid="{29AF6D7A-28EA-4878-93B8-7F920AD9A2E6}"/>
    <cellStyle name="Vírgula 3 3 2 3" xfId="11635" xr:uid="{BB817BD2-15C6-4D59-8AF2-4962D54939BD}"/>
    <cellStyle name="Vírgula 3 3 3" xfId="4018" xr:uid="{EEA9EFD1-AD97-4748-B4A4-6B940B04442D}"/>
    <cellStyle name="Vírgula 3 3 3 2" xfId="8048" xr:uid="{E75FEEF6-2E44-49B3-8281-5F4FCEE1E922}"/>
    <cellStyle name="Vírgula 3 3 3 2 2" xfId="14756" xr:uid="{AAEA9D95-4A06-44DE-A2AE-13998BEF156E}"/>
    <cellStyle name="Vírgula 3 3 3 3" xfId="11271" xr:uid="{68E93A71-0D87-48C2-BFE4-3878D686FAC3}"/>
    <cellStyle name="Vírgula 3 3 4" xfId="6736" xr:uid="{8E7A82E1-0EBF-4E15-9FA5-D0A232E940A4}"/>
    <cellStyle name="Vírgula 3 3 4 2" xfId="13444" xr:uid="{BF03FBFB-6849-42D8-80FD-71C9765CAFB5}"/>
    <cellStyle name="Vírgula 3 3 5" xfId="10065" xr:uid="{965034B3-63FD-422A-B076-994AF7087532}"/>
    <cellStyle name="Vírgula 3 4" xfId="4117" xr:uid="{E87BC500-A9E2-4502-A137-878B6D68CE7E}"/>
    <cellStyle name="Vírgula 3 4 2" xfId="8049" xr:uid="{A2505965-3E83-4841-877E-FF493CF6F798}"/>
    <cellStyle name="Vírgula 3 4 2 2" xfId="14757" xr:uid="{6E542B95-6B16-44DE-A532-1C782DC23896}"/>
    <cellStyle name="Vírgula 3 5" xfId="3188" xr:uid="{70AF4EBD-46E7-4542-82D9-BE9676083319}"/>
    <cellStyle name="Vírgula 3 5 2" xfId="7567" xr:uid="{CD6B5B35-275C-49D1-8999-D2B256DF1391}"/>
    <cellStyle name="Vírgula 3 5 2 2" xfId="14275" xr:uid="{1EF392E4-35EA-48DE-91E8-317D88634964}"/>
    <cellStyle name="Vírgula 4" xfId="251" xr:uid="{C5E64227-1964-4754-934F-607D168AB48D}"/>
    <cellStyle name="Vírgula 4 2" xfId="4142" xr:uid="{DBCD32F6-4600-497B-81AD-416214DD6431}"/>
    <cellStyle name="Vírgula 4 2 2" xfId="8055" xr:uid="{40D2F36D-6E05-4336-8977-23227F7EEF62}"/>
    <cellStyle name="Vírgula 4 2 2 2" xfId="14763" xr:uid="{860EA030-EA80-4E8F-B950-FC03D65AB079}"/>
    <cellStyle name="Vírgula 4 2 3" xfId="11371" xr:uid="{E7E9C5CE-AAFA-4B7C-AB78-6A129C68E428}"/>
    <cellStyle name="Vírgula 4 3" xfId="3213" xr:uid="{B937E0B9-35F4-4EBE-BBC8-C93850644DFA}"/>
    <cellStyle name="Vírgula 4 3 2" xfId="7573" xr:uid="{1088088F-8E87-4572-BC0D-F02E7882D31F}"/>
    <cellStyle name="Vírgula 4 3 2 2" xfId="14281" xr:uid="{FB049498-A44F-4B24-92D5-DFC385F8EAE4}"/>
    <cellStyle name="Vírgula 4 3 3" xfId="10975" xr:uid="{3A9C6DFE-D644-46DA-8866-11390C36ACE5}"/>
    <cellStyle name="Vírgula 4 4" xfId="6376" xr:uid="{FF84F482-8229-4792-A291-BFC59BEB26AA}"/>
    <cellStyle name="Vírgula 4 4 2" xfId="13084" xr:uid="{2B7DFA24-DBB8-46A4-ACBB-39E753D458BC}"/>
    <cellStyle name="Vírgula 4 5" xfId="9614" xr:uid="{4B5D7524-C7B8-4DF8-A01B-EA6FC14DF804}"/>
    <cellStyle name="Vírgula 5" xfId="252" xr:uid="{34F102FE-AC86-4323-88AF-8AF4460F01AD}"/>
    <cellStyle name="Vírgula 5 2" xfId="2939" xr:uid="{117F68B0-B01A-4AA9-B8A3-F88ACF397022}"/>
    <cellStyle name="Vírgula 5 2 2" xfId="6211" xr:uid="{B5BDE8F3-9B04-49BC-A314-A6D98B5A15FF}"/>
    <cellStyle name="Vírgula 5 2 2 2" xfId="9495" xr:uid="{DC21EFE7-B835-4485-A682-C48D176397A9}"/>
    <cellStyle name="Vírgula 5 2 2 2 2" xfId="16203" xr:uid="{7B382EB6-E789-4DE3-8964-B97DF8181819}"/>
    <cellStyle name="Vírgula 5 2 2 2 3" xfId="20632" xr:uid="{D6731E79-F3F7-4F88-BFC5-6BF62377CA0A}"/>
    <cellStyle name="Vírgula 5 2 2 2 4" xfId="24666" xr:uid="{298C4895-CBD2-4414-A5B8-8514D320063E}"/>
    <cellStyle name="Vírgula 5 2 2 3" xfId="12919" xr:uid="{4C5C79A1-4571-4C38-B38F-A9A4B6298BD2}"/>
    <cellStyle name="Vírgula 5 2 2 4" xfId="18618" xr:uid="{C7363B9F-3F96-46CB-823F-1B218312072D}"/>
    <cellStyle name="Vírgula 5 2 2 5" xfId="22738" xr:uid="{9A64ED1A-43D5-42C8-987E-91C6957D8D8F}"/>
    <cellStyle name="Vírgula 5 2 3" xfId="7336" xr:uid="{A98507F2-7CB1-4C47-96C7-652576B9B82A}"/>
    <cellStyle name="Vírgula 5 2 3 2" xfId="14044" xr:uid="{71DD7795-ABBC-4F4D-85F6-13F7880BED33}"/>
    <cellStyle name="Vírgula 5 2 3 3" xfId="19383" xr:uid="{42C9FBBA-38C8-4B1C-91B4-5BE23825AB1B}"/>
    <cellStyle name="Vírgula 5 2 3 4" xfId="23483" xr:uid="{251417D2-45AA-4D0C-B023-FE76D047D5DD}"/>
    <cellStyle name="Vírgula 5 2 4" xfId="10754" xr:uid="{13A689AE-7724-44D6-B650-8D492E397AB0}"/>
    <cellStyle name="Vírgula 5 2 5" xfId="17252" xr:uid="{275FB9EC-2DFD-4588-AD5F-76AF232D7294}"/>
    <cellStyle name="Vírgula 5 2 6" xfId="21556" xr:uid="{E2C6D13F-3CCF-4D03-A42A-2E32E5A87CD6}"/>
    <cellStyle name="Vírgula 5 3" xfId="6210" xr:uid="{7B21FBBC-DB02-4408-AA1E-7585FAA5D03B}"/>
    <cellStyle name="Vírgula 5 3 2" xfId="9494" xr:uid="{80829F7D-BD59-45F7-8FC1-C1F6670F54E6}"/>
    <cellStyle name="Vírgula 5 3 2 2" xfId="16202" xr:uid="{C1FB14F5-9A17-4F84-AE0C-6622AB58E59B}"/>
    <cellStyle name="Vírgula 5 3 2 3" xfId="20631" xr:uid="{48134DB9-9420-48BD-96A9-6ABE3FCE7042}"/>
    <cellStyle name="Vírgula 5 3 2 4" xfId="24665" xr:uid="{8EC2C661-5188-431A-9B0D-D9088EFFBA43}"/>
    <cellStyle name="Vírgula 5 3 3" xfId="12918" xr:uid="{ABF9D552-751F-472F-AB86-8D760745315E}"/>
    <cellStyle name="Vírgula 5 3 4" xfId="18617" xr:uid="{BB672A55-F342-4DEA-861C-9949254A76F4}"/>
    <cellStyle name="Vírgula 5 3 5" xfId="22737" xr:uid="{B73208E4-B513-4F4F-818F-6EF41EDAC092}"/>
    <cellStyle name="Vírgula 5 4" xfId="6377" xr:uid="{A67E3D2A-519A-49F7-9D05-E5AED28ABAE9}"/>
    <cellStyle name="Vírgula 5 4 2" xfId="13085" xr:uid="{7085C901-78AD-40D1-BF9D-0B51EAB7353B}"/>
    <cellStyle name="Vírgula 5 4 3" xfId="18712" xr:uid="{B394B809-9658-4185-9B00-C4F9FDF70E42}"/>
    <cellStyle name="Vírgula 5 4 4" xfId="22832" xr:uid="{7257D956-442E-40F1-8843-0B5EF5728916}"/>
    <cellStyle name="Vírgula 5 5" xfId="9615" xr:uid="{D123B808-133A-4BF6-85BA-09B55130B5E4}"/>
    <cellStyle name="Vírgula 5 6" xfId="16308" xr:uid="{B5664A45-5915-49DE-9FBD-E2A045F541CA}"/>
    <cellStyle name="Vírgula 5 7" xfId="20905" xr:uid="{E4D0E17B-A25A-42F9-927C-5ED6F4638458}"/>
    <cellStyle name="Vírgula 6" xfId="253" xr:uid="{7CB1AD43-1080-436C-BF75-6C2F16FCB041}"/>
    <cellStyle name="Vírgula 6 2" xfId="2946" xr:uid="{187988CC-0CEF-4108-A586-35EB91CBC431}"/>
    <cellStyle name="Vírgula 6 2 2" xfId="6213" xr:uid="{DB676CB7-17EE-4FC0-9E53-4FAD4B78BFE4}"/>
    <cellStyle name="Vírgula 6 2 2 2" xfId="9497" xr:uid="{E3B7BD13-4050-4905-8C75-2D11D7B6E761}"/>
    <cellStyle name="Vírgula 6 2 2 2 2" xfId="16205" xr:uid="{759A9084-BF20-41C4-9FF0-BA017F4A80A3}"/>
    <cellStyle name="Vírgula 6 2 2 2 3" xfId="20634" xr:uid="{3422712E-BD5E-4ED6-B300-ACEAB81E0DBB}"/>
    <cellStyle name="Vírgula 6 2 2 2 4" xfId="24668" xr:uid="{C0A9B5D1-AFB7-4976-9D2B-F59A4ABFB6AE}"/>
    <cellStyle name="Vírgula 6 2 2 3" xfId="12921" xr:uid="{7C29D6EE-5296-4137-A408-7D107AB99E2C}"/>
    <cellStyle name="Vírgula 6 2 2 4" xfId="18620" xr:uid="{6A36A4FA-4619-4CDE-A9E1-BDF19CAD8D37}"/>
    <cellStyle name="Vírgula 6 2 2 5" xfId="22740" xr:uid="{EE2008CE-9AB9-4206-9B75-9A0432A14B04}"/>
    <cellStyle name="Vírgula 6 2 3" xfId="7343" xr:uid="{E17A2163-B4D8-4906-8805-8943F0FE6E85}"/>
    <cellStyle name="Vírgula 6 2 3 2" xfId="14051" xr:uid="{FB79E076-AF2D-4618-ADD7-FDE843375FA8}"/>
    <cellStyle name="Vírgula 6 2 3 3" xfId="19390" xr:uid="{9C41FADF-7DE6-4BD2-A877-307EF4B28C5D}"/>
    <cellStyle name="Vírgula 6 2 3 4" xfId="23490" xr:uid="{EB6C39AB-2B7D-48AD-B77F-CE1E0F43ABC3}"/>
    <cellStyle name="Vírgula 6 2 4" xfId="10761" xr:uid="{DB4F6D69-428D-43B3-952C-F175FA589013}"/>
    <cellStyle name="Vírgula 6 2 5" xfId="17259" xr:uid="{A3E8E403-3ED1-4B3E-B541-8E98120992BB}"/>
    <cellStyle name="Vírgula 6 2 6" xfId="21563" xr:uid="{86C257D2-B4A4-4CFF-AD35-6B59335BC7A1}"/>
    <cellStyle name="Vírgula 6 3" xfId="6212" xr:uid="{65A0D218-F311-427B-A7C9-680B62726F3E}"/>
    <cellStyle name="Vírgula 6 3 2" xfId="9496" xr:uid="{A15A90D9-401C-4B92-9BAD-49A52C4C5067}"/>
    <cellStyle name="Vírgula 6 3 2 2" xfId="16204" xr:uid="{76A9BB80-7F57-4B0C-AF4C-5DD4AF3F45C6}"/>
    <cellStyle name="Vírgula 6 3 2 3" xfId="20633" xr:uid="{2AA512E3-3365-40CB-90DB-3526CB0132AC}"/>
    <cellStyle name="Vírgula 6 3 2 4" xfId="24667" xr:uid="{2ED71D34-8492-4152-A023-274D670F7C39}"/>
    <cellStyle name="Vírgula 6 3 3" xfId="12920" xr:uid="{94C43610-5C05-45B7-A887-2483E599F003}"/>
    <cellStyle name="Vírgula 6 3 4" xfId="18619" xr:uid="{E02DFACC-AC12-424F-ABCD-47C8ADCC15D2}"/>
    <cellStyle name="Vírgula 6 3 5" xfId="22739" xr:uid="{E55611B7-86C5-48F3-90F9-AF141C7387A8}"/>
    <cellStyle name="Vírgula 6 4" xfId="6378" xr:uid="{02D34D03-FB4C-45B6-BBB1-8C03DA94DBFA}"/>
    <cellStyle name="Vírgula 6 4 2" xfId="13086" xr:uid="{30BB514F-7CBD-4634-8FFF-62225B934114}"/>
    <cellStyle name="Vírgula 6 4 3" xfId="18713" xr:uid="{0B62C5AB-6BBA-4390-9618-B682A32D85A9}"/>
    <cellStyle name="Vírgula 6 4 4" xfId="22833" xr:uid="{CF1E6431-D68C-44F8-A40D-874962F97129}"/>
    <cellStyle name="Vírgula 6 5" xfId="9616" xr:uid="{49779C2D-7074-40F1-83B8-4CD85E835133}"/>
    <cellStyle name="Vírgula 6 6" xfId="16309" xr:uid="{39039CEF-F3D4-4A33-9B5A-553C0B244F81}"/>
    <cellStyle name="Vírgula 6 7" xfId="20906" xr:uid="{F219C7B1-8D5E-49DA-8CC9-774DE699EEBF}"/>
    <cellStyle name="Vírgula 7" xfId="254" xr:uid="{A0EDF690-99B8-4833-A005-D0AB4729A495}"/>
    <cellStyle name="Vírgula 8" xfId="2651" xr:uid="{8485C9CE-2C37-4F07-9EC0-AD1D2EC4702A}"/>
    <cellStyle name="Vírgula 8 2" xfId="7053" xr:uid="{58866390-0572-466A-A186-6B01761D9568}"/>
    <cellStyle name="Vírgula 8 2 2" xfId="13761" xr:uid="{1A8F0FB8-6EE1-4B14-9147-E4F91F381470}"/>
    <cellStyle name="Vírgula 9" xfId="3163" xr:uid="{F9D9EFD6-7CEE-46CF-BBB5-EC76590298D1}"/>
    <cellStyle name="Vírgula 9 2" xfId="7555" xr:uid="{4D43DDB0-A981-42BA-826C-D0594055F22B}"/>
    <cellStyle name="Vírgula 9 2 2" xfId="14263" xr:uid="{3A0A6918-2251-4280-BF95-87F168187122}"/>
    <cellStyle name="Vírgula0" xfId="122" xr:uid="{8FA8EE40-399B-4337-A388-3601F58CDEE2}"/>
  </cellStyles>
  <dxfs count="17">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color rgb="FF9C0006"/>
      </font>
      <fill>
        <patternFill>
          <bgColor rgb="FFFFC7CE"/>
        </patternFill>
      </fill>
    </dxf>
    <dxf>
      <fill>
        <patternFill>
          <bgColor theme="8"/>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1"/>
      </font>
      <fill>
        <patternFill>
          <bgColor rgb="FFC00000"/>
        </patternFill>
      </fill>
    </dxf>
    <dxf>
      <font>
        <b/>
        <i val="0"/>
        <color theme="8"/>
      </font>
      <fill>
        <patternFill>
          <bgColor theme="8" tint="0.79998168889431442"/>
        </patternFill>
      </fill>
    </dxf>
    <dxf>
      <font>
        <b/>
        <i val="0"/>
        <color theme="1"/>
      </font>
      <fill>
        <patternFill>
          <bgColor rgb="FFC00000"/>
        </patternFill>
      </fill>
    </dxf>
  </dxfs>
  <tableStyles count="0" defaultPivotStyle="PivotStyleMedium4"/>
  <colors>
    <indexedColors>
      <rgbColor rgb="FF000000"/>
      <rgbColor rgb="FFFFFFFF"/>
      <rgbColor rgb="FFFF0000"/>
      <rgbColor rgb="FF00FF00"/>
      <rgbColor rgb="FF0000FF"/>
      <rgbColor rgb="FFFFFF00"/>
      <rgbColor rgb="FFFF00FF"/>
      <rgbColor rgb="FF00FFFF"/>
      <rgbColor rgb="FF000000"/>
      <rgbColor rgb="FFAAAAAA"/>
      <rgbColor rgb="FFFF0000"/>
      <rgbColor rgb="FFFFFFFF"/>
      <rgbColor rgb="FFA5A5A5"/>
      <rgbColor rgb="FFFF2C21"/>
      <rgbColor rgb="FF515151"/>
      <rgbColor rgb="FFD6E3BC"/>
      <rgbColor rgb="FFD2DAE4"/>
      <rgbColor rgb="FFFFFFCC"/>
      <rgbColor rgb="FF92CDDC"/>
      <rgbColor rgb="FFB6DDE8"/>
      <rgbColor rgb="FFDBE5F1"/>
      <rgbColor rgb="FFB8CCE4"/>
      <rgbColor rgb="FFFFAAA6"/>
      <rgbColor rgb="FFF2F2F2"/>
      <rgbColor rgb="FFFFFF00"/>
      <rgbColor rgb="FFFF2C21"/>
      <rgbColor rgb="FFFF5F5D"/>
      <rgbColor rgb="FFD8D8D8"/>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xdr:col>
      <xdr:colOff>327310</xdr:colOff>
      <xdr:row>1</xdr:row>
      <xdr:rowOff>46981</xdr:rowOff>
    </xdr:from>
    <xdr:to>
      <xdr:col>2</xdr:col>
      <xdr:colOff>1441564</xdr:colOff>
      <xdr:row>3</xdr:row>
      <xdr:rowOff>205731</xdr:rowOff>
    </xdr:to>
    <xdr:pic>
      <xdr:nvPicPr>
        <xdr:cNvPr id="2" name="Imagem 10" descr="SLU_logonova">
          <a:extLst>
            <a:ext uri="{FF2B5EF4-FFF2-40B4-BE49-F238E27FC236}">
              <a16:creationId xmlns:a16="http://schemas.microsoft.com/office/drawing/2014/main" id="{3EA670CA-E615-4E87-BF9B-8C65FDCA92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5485" y="208906"/>
          <a:ext cx="1114254" cy="65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145092</xdr:colOff>
      <xdr:row>1</xdr:row>
      <xdr:rowOff>47806</xdr:rowOff>
    </xdr:from>
    <xdr:to>
      <xdr:col>1</xdr:col>
      <xdr:colOff>1073944</xdr:colOff>
      <xdr:row>3</xdr:row>
      <xdr:rowOff>172640</xdr:rowOff>
    </xdr:to>
    <xdr:pic>
      <xdr:nvPicPr>
        <xdr:cNvPr id="2" name="Imagem 10" descr="SLU_logonova">
          <a:extLst>
            <a:ext uri="{FF2B5EF4-FFF2-40B4-BE49-F238E27FC236}">
              <a16:creationId xmlns:a16="http://schemas.microsoft.com/office/drawing/2014/main" id="{D088D67C-6602-49D8-B9E1-70363E3479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3451" y="208540"/>
          <a:ext cx="928852" cy="624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298176</xdr:colOff>
      <xdr:row>51</xdr:row>
      <xdr:rowOff>66260</xdr:rowOff>
    </xdr:from>
    <xdr:to>
      <xdr:col>6</xdr:col>
      <xdr:colOff>255934</xdr:colOff>
      <xdr:row>55</xdr:row>
      <xdr:rowOff>140806</xdr:rowOff>
    </xdr:to>
    <xdr:sp macro="" textlink="">
      <xdr:nvSpPr>
        <xdr:cNvPr id="3" name="TextBox 8">
          <a:extLst>
            <a:ext uri="{FF2B5EF4-FFF2-40B4-BE49-F238E27FC236}">
              <a16:creationId xmlns:a16="http://schemas.microsoft.com/office/drawing/2014/main" id="{0F03C63A-4804-4953-A7AD-5E0FC4F7ECE6}"/>
            </a:ext>
          </a:extLst>
        </xdr:cNvPr>
        <xdr:cNvSpPr txBox="1"/>
      </xdr:nvSpPr>
      <xdr:spPr>
        <a:xfrm>
          <a:off x="4166154" y="11098695"/>
          <a:ext cx="2914650" cy="7371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baseline="0">
              <a:latin typeface="Arial" panose="020B0604020202020204" pitchFamily="34" charset="0"/>
              <a:cs typeface="Arial" panose="020B0604020202020204" pitchFamily="34" charset="0"/>
            </a:rPr>
            <a:t>BRUNO DENÓFRIO PORTO</a:t>
          </a:r>
        </a:p>
        <a:p>
          <a:pPr algn="ctr"/>
          <a:r>
            <a:rPr lang="pt-BR" sz="900" b="0" baseline="0">
              <a:latin typeface="Arial" panose="020B0604020202020204" pitchFamily="34" charset="0"/>
              <a:cs typeface="Arial" panose="020B0604020202020204" pitchFamily="34" charset="0"/>
            </a:rPr>
            <a:t>ENGENHEIRO CIVIL - CREA 26800/D-DF</a:t>
          </a:r>
        </a:p>
        <a:p>
          <a:pPr algn="ctr"/>
          <a:r>
            <a:rPr lang="pt-BR" sz="900" b="0" baseline="0">
              <a:latin typeface="Arial" panose="020B0604020202020204" pitchFamily="34" charset="0"/>
              <a:cs typeface="Arial" panose="020B0604020202020204" pitchFamily="34" charset="0"/>
            </a:rPr>
            <a:t>GEPLAN/COPAS/UGTEC/DITEC/SLU </a:t>
          </a:r>
        </a:p>
        <a:p>
          <a:pPr algn="ctr"/>
          <a:r>
            <a:rPr lang="pt-BR" sz="900" b="0" baseline="0">
              <a:latin typeface="Arial" panose="020B0604020202020204" pitchFamily="34" charset="0"/>
              <a:cs typeface="Arial" panose="020B0604020202020204" pitchFamily="34" charset="0"/>
            </a:rPr>
            <a:t>Mat. </a:t>
          </a:r>
          <a:r>
            <a:rPr lang="pt-BR" sz="900" b="0" i="0" u="none" strike="noStrike">
              <a:solidFill>
                <a:schemeClr val="dk1"/>
              </a:solidFill>
              <a:effectLst/>
              <a:latin typeface="Arial" panose="020B0604020202020204" pitchFamily="34" charset="0"/>
              <a:ea typeface="+mn-ea"/>
              <a:cs typeface="Arial" panose="020B0604020202020204" pitchFamily="34" charset="0"/>
            </a:rPr>
            <a:t>281.323-8</a:t>
          </a:r>
          <a:endParaRPr lang="pt-BR" sz="900" b="0">
            <a:latin typeface="Arial" panose="020B0604020202020204" pitchFamily="34" charset="0"/>
            <a:cs typeface="Arial" panose="020B0604020202020204" pitchFamily="34" charset="0"/>
          </a:endParaRPr>
        </a:p>
      </xdr:txBody>
    </xdr:sp>
    <xdr:clientData/>
  </xdr:twoCellAnchor>
  <xdr:twoCellAnchor>
    <xdr:from>
      <xdr:col>3</xdr:col>
      <xdr:colOff>323022</xdr:colOff>
      <xdr:row>51</xdr:row>
      <xdr:rowOff>49696</xdr:rowOff>
    </xdr:from>
    <xdr:to>
      <xdr:col>6</xdr:col>
      <xdr:colOff>282511</xdr:colOff>
      <xdr:row>51</xdr:row>
      <xdr:rowOff>49696</xdr:rowOff>
    </xdr:to>
    <xdr:cxnSp macro="">
      <xdr:nvCxnSpPr>
        <xdr:cNvPr id="4" name="Straight Connector 9">
          <a:extLst>
            <a:ext uri="{FF2B5EF4-FFF2-40B4-BE49-F238E27FC236}">
              <a16:creationId xmlns:a16="http://schemas.microsoft.com/office/drawing/2014/main" id="{A1C8F806-E9A9-40A1-AB1D-685083C8F994}"/>
            </a:ext>
          </a:extLst>
        </xdr:cNvPr>
        <xdr:cNvCxnSpPr/>
      </xdr:nvCxnSpPr>
      <xdr:spPr>
        <a:xfrm>
          <a:off x="4191000" y="11082131"/>
          <a:ext cx="2916381" cy="0"/>
        </a:xfrm>
        <a:prstGeom prst="line">
          <a:avLst/>
        </a:prstGeom>
        <a:ln w="12700"/>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450576</xdr:colOff>
      <xdr:row>51</xdr:row>
      <xdr:rowOff>69572</xdr:rowOff>
    </xdr:from>
    <xdr:to>
      <xdr:col>2</xdr:col>
      <xdr:colOff>2180813</xdr:colOff>
      <xdr:row>55</xdr:row>
      <xdr:rowOff>144118</xdr:rowOff>
    </xdr:to>
    <xdr:sp macro="" textlink="">
      <xdr:nvSpPr>
        <xdr:cNvPr id="5" name="TextBox 8">
          <a:extLst>
            <a:ext uri="{FF2B5EF4-FFF2-40B4-BE49-F238E27FC236}">
              <a16:creationId xmlns:a16="http://schemas.microsoft.com/office/drawing/2014/main" id="{99D32AE1-A163-4A57-8012-07DC4BCBC070}"/>
            </a:ext>
          </a:extLst>
        </xdr:cNvPr>
        <xdr:cNvSpPr txBox="1"/>
      </xdr:nvSpPr>
      <xdr:spPr>
        <a:xfrm>
          <a:off x="599663" y="11102007"/>
          <a:ext cx="2914650" cy="7371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pt-BR" sz="1100" b="1" baseline="0">
              <a:latin typeface="Arial" panose="020B0604020202020204" pitchFamily="34" charset="0"/>
              <a:cs typeface="Arial" panose="020B0604020202020204" pitchFamily="34" charset="0"/>
            </a:rPr>
            <a:t>GUILLERMO MARTINUSSO RODRIGUES</a:t>
          </a:r>
        </a:p>
        <a:p>
          <a:pPr algn="ctr"/>
          <a:r>
            <a:rPr lang="pt-BR" sz="900" b="0" baseline="0">
              <a:latin typeface="Arial" panose="020B0604020202020204" pitchFamily="34" charset="0"/>
              <a:cs typeface="Arial" panose="020B0604020202020204" pitchFamily="34" charset="0"/>
            </a:rPr>
            <a:t>ENGENHEIRO CIVIL - CREA 34184/V</a:t>
          </a:r>
        </a:p>
        <a:p>
          <a:pPr algn="ctr"/>
          <a:r>
            <a:rPr lang="pt-BR" sz="900" b="0" baseline="0">
              <a:latin typeface="Arial" panose="020B0604020202020204" pitchFamily="34" charset="0"/>
              <a:cs typeface="Arial" panose="020B0604020202020204" pitchFamily="34" charset="0"/>
            </a:rPr>
            <a:t>GEPLAN/COPAS/UGTEC/DITEC/SLU </a:t>
          </a:r>
        </a:p>
        <a:p>
          <a:pPr algn="ctr"/>
          <a:r>
            <a:rPr lang="pt-BR" sz="900" b="0" baseline="0">
              <a:latin typeface="Arial" panose="020B0604020202020204" pitchFamily="34" charset="0"/>
              <a:cs typeface="Arial" panose="020B0604020202020204" pitchFamily="34" charset="0"/>
            </a:rPr>
            <a:t>Mat. </a:t>
          </a:r>
          <a:r>
            <a:rPr lang="pt-BR" sz="900" b="0" i="0" u="none" strike="noStrike">
              <a:solidFill>
                <a:schemeClr val="dk1"/>
              </a:solidFill>
              <a:effectLst/>
              <a:latin typeface="Arial" panose="020B0604020202020204" pitchFamily="34" charset="0"/>
              <a:ea typeface="+mn-ea"/>
              <a:cs typeface="Arial" panose="020B0604020202020204" pitchFamily="34" charset="0"/>
            </a:rPr>
            <a:t>281.353-X</a:t>
          </a:r>
          <a:endParaRPr lang="pt-BR" sz="900" b="0">
            <a:latin typeface="Arial" panose="020B0604020202020204" pitchFamily="34" charset="0"/>
            <a:cs typeface="Arial" panose="020B0604020202020204" pitchFamily="34" charset="0"/>
          </a:endParaRPr>
        </a:p>
      </xdr:txBody>
    </xdr:sp>
    <xdr:clientData/>
  </xdr:twoCellAnchor>
  <xdr:twoCellAnchor>
    <xdr:from>
      <xdr:col>1</xdr:col>
      <xdr:colOff>483704</xdr:colOff>
      <xdr:row>51</xdr:row>
      <xdr:rowOff>44726</xdr:rowOff>
    </xdr:from>
    <xdr:to>
      <xdr:col>2</xdr:col>
      <xdr:colOff>2215672</xdr:colOff>
      <xdr:row>51</xdr:row>
      <xdr:rowOff>44726</xdr:rowOff>
    </xdr:to>
    <xdr:cxnSp macro="">
      <xdr:nvCxnSpPr>
        <xdr:cNvPr id="6" name="Straight Connector 9">
          <a:extLst>
            <a:ext uri="{FF2B5EF4-FFF2-40B4-BE49-F238E27FC236}">
              <a16:creationId xmlns:a16="http://schemas.microsoft.com/office/drawing/2014/main" id="{579BF3AF-A494-43C4-B562-E4E7FA6E58C1}"/>
            </a:ext>
          </a:extLst>
        </xdr:cNvPr>
        <xdr:cNvCxnSpPr/>
      </xdr:nvCxnSpPr>
      <xdr:spPr>
        <a:xfrm>
          <a:off x="632791" y="11077161"/>
          <a:ext cx="2916381" cy="0"/>
        </a:xfrm>
        <a:prstGeom prst="line">
          <a:avLst/>
        </a:prstGeom>
        <a:ln w="12700"/>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4</xdr:col>
      <xdr:colOff>231913</xdr:colOff>
      <xdr:row>48</xdr:row>
      <xdr:rowOff>74547</xdr:rowOff>
    </xdr:from>
    <xdr:to>
      <xdr:col>5</xdr:col>
      <xdr:colOff>461119</xdr:colOff>
      <xdr:row>51</xdr:row>
      <xdr:rowOff>8286</xdr:rowOff>
    </xdr:to>
    <xdr:pic>
      <xdr:nvPicPr>
        <xdr:cNvPr id="8" name="Imagem 7">
          <a:extLst>
            <a:ext uri="{FF2B5EF4-FFF2-40B4-BE49-F238E27FC236}">
              <a16:creationId xmlns:a16="http://schemas.microsoft.com/office/drawing/2014/main" id="{E92F33EA-9EB5-4DD1-8FEE-FBD5E5057ACB}"/>
            </a:ext>
          </a:extLst>
        </xdr:cNvPr>
        <xdr:cNvPicPr>
          <a:picLocks noChangeAspect="1"/>
        </xdr:cNvPicPr>
      </xdr:nvPicPr>
      <xdr:blipFill rotWithShape="1">
        <a:blip xmlns:r="http://schemas.openxmlformats.org/officeDocument/2006/relationships" r:embed="rId2"/>
        <a:srcRect t="1" b="12897"/>
        <a:stretch/>
      </xdr:blipFill>
      <xdr:spPr>
        <a:xfrm>
          <a:off x="4936435" y="10610025"/>
          <a:ext cx="1289380" cy="430696"/>
        </a:xfrm>
        <a:prstGeom prst="rect">
          <a:avLst/>
        </a:prstGeom>
      </xdr:spPr>
    </xdr:pic>
    <xdr:clientData/>
  </xdr:twoCellAnchor>
  <xdr:twoCellAnchor editAs="oneCell">
    <xdr:from>
      <xdr:col>1</xdr:col>
      <xdr:colOff>579781</xdr:colOff>
      <xdr:row>49</xdr:row>
      <xdr:rowOff>21973</xdr:rowOff>
    </xdr:from>
    <xdr:to>
      <xdr:col>2</xdr:col>
      <xdr:colOff>2004391</xdr:colOff>
      <xdr:row>51</xdr:row>
      <xdr:rowOff>24028</xdr:rowOff>
    </xdr:to>
    <xdr:pic>
      <xdr:nvPicPr>
        <xdr:cNvPr id="10" name="Imagem 9">
          <a:extLst>
            <a:ext uri="{FF2B5EF4-FFF2-40B4-BE49-F238E27FC236}">
              <a16:creationId xmlns:a16="http://schemas.microsoft.com/office/drawing/2014/main" id="{A674C10C-F745-4A62-8CE1-0E3E01763E70}"/>
            </a:ext>
          </a:extLst>
        </xdr:cNvPr>
        <xdr:cNvPicPr>
          <a:picLocks noChangeAspect="1"/>
        </xdr:cNvPicPr>
      </xdr:nvPicPr>
      <xdr:blipFill>
        <a:blip xmlns:r="http://schemas.openxmlformats.org/officeDocument/2006/relationships" r:embed="rId3"/>
        <a:stretch>
          <a:fillRect/>
        </a:stretch>
      </xdr:blipFill>
      <xdr:spPr>
        <a:xfrm>
          <a:off x="728868" y="10723103"/>
          <a:ext cx="2609023" cy="3333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80798</xdr:colOff>
      <xdr:row>1</xdr:row>
      <xdr:rowOff>58522</xdr:rowOff>
    </xdr:from>
    <xdr:to>
      <xdr:col>1</xdr:col>
      <xdr:colOff>1009650</xdr:colOff>
      <xdr:row>3</xdr:row>
      <xdr:rowOff>180975</xdr:rowOff>
    </xdr:to>
    <xdr:pic>
      <xdr:nvPicPr>
        <xdr:cNvPr id="3" name="Imagem 10" descr="SLU_logonova">
          <a:extLst>
            <a:ext uri="{FF2B5EF4-FFF2-40B4-BE49-F238E27FC236}">
              <a16:creationId xmlns:a16="http://schemas.microsoft.com/office/drawing/2014/main" id="{3C7B6A52-6F35-4463-BA99-94F9D4FF88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33" y="256349"/>
          <a:ext cx="928852" cy="620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62207</xdr:colOff>
      <xdr:row>1</xdr:row>
      <xdr:rowOff>116418</xdr:rowOff>
    </xdr:from>
    <xdr:to>
      <xdr:col>1</xdr:col>
      <xdr:colOff>950384</xdr:colOff>
      <xdr:row>3</xdr:row>
      <xdr:rowOff>169336</xdr:rowOff>
    </xdr:to>
    <xdr:pic>
      <xdr:nvPicPr>
        <xdr:cNvPr id="2" name="Imagem 10" descr="SLU_logonova">
          <a:extLst>
            <a:ext uri="{FF2B5EF4-FFF2-40B4-BE49-F238E27FC236}">
              <a16:creationId xmlns:a16="http://schemas.microsoft.com/office/drawing/2014/main" id="{277AC98B-D100-4D8E-BAFB-F37A1B7927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182" y="316443"/>
          <a:ext cx="888177" cy="49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152400</xdr:colOff>
      <xdr:row>18</xdr:row>
      <xdr:rowOff>25398</xdr:rowOff>
    </xdr:from>
    <xdr:to>
      <xdr:col>6</xdr:col>
      <xdr:colOff>1171575</xdr:colOff>
      <xdr:row>19</xdr:row>
      <xdr:rowOff>0</xdr:rowOff>
    </xdr:to>
    <mc:AlternateContent xmlns:mc="http://schemas.openxmlformats.org/markup-compatibility/2006" xmlns:a14="http://schemas.microsoft.com/office/drawing/2010/main">
      <mc:Choice Requires="a14">
        <xdr:sp macro="" textlink="">
          <xdr:nvSpPr>
            <xdr:cNvPr id="2" name="Shape 2">
              <a:extLst>
                <a:ext uri="{FF2B5EF4-FFF2-40B4-BE49-F238E27FC236}">
                  <a16:creationId xmlns:a16="http://schemas.microsoft.com/office/drawing/2014/main" id="{00000000-0008-0000-0600-000002000000}"/>
                </a:ext>
              </a:extLst>
            </xdr:cNvPr>
            <xdr:cNvSpPr/>
          </xdr:nvSpPr>
          <xdr:spPr>
            <a:xfrm>
              <a:off x="476250" y="4359273"/>
              <a:ext cx="7781925" cy="5310937"/>
            </a:xfrm>
            <a:prstGeom prst="rect">
              <a:avLst/>
            </a:prstGeom>
            <a:noFill/>
            <a:ln w="12700" cap="flat">
              <a:noFill/>
              <a:miter lim="400000"/>
            </a:ln>
            <a:effectLst/>
            <a:extLst>
              <a:ext uri="{C572A759-6A51-4108-AA02-DFA0A04FC94B}">
                <ma14:wrappingTextBoxFlag xmlns="" xmlns:ma14="http://schemas.microsoft.com/office/mac/drawingml/2011/main"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D</m:t>
                    </m:r>
                    <m:r>
                      <a:rPr lang="pt-BR" sz="1100" b="0" i="0">
                        <a:effectLst/>
                        <a:latin typeface="Cambria Math"/>
                        <a:ea typeface="+mn-ea"/>
                        <a:cs typeface="+mn-cs"/>
                      </a:rPr>
                      <m:t>=</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𝑅</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r>
                          <a:rPr lang="pt-BR" sz="1100" b="0" i="1">
                            <a:effectLst/>
                            <a:latin typeface="Cambria Math"/>
                            <a:ea typeface="+mn-ea"/>
                            <a:cs typeface="+mn-cs"/>
                          </a:rPr>
                          <m:t>×1,25</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 xmlns:m="http://schemas.openxmlformats.org/officeDocument/2006/math">
                  <m:r>
                    <a:rPr lang="pt-BR" sz="1100" b="0" i="1">
                      <a:effectLst/>
                      <a:latin typeface="Cambria Math"/>
                      <a:ea typeface="+mn-ea"/>
                      <a:cs typeface="+mn-cs"/>
                    </a:rPr>
                    <m:t>𝐽</m:t>
                  </m:r>
                  <m:r>
                    <a:rPr lang="pt-BR" sz="1100" b="0" i="1">
                      <a:effectLst/>
                      <a:latin typeface="Cambria Math"/>
                      <a:ea typeface="+mn-ea"/>
                      <a:cs typeface="+mn-cs"/>
                    </a:rPr>
                    <m:t>=</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m:t>
                      </m:r>
                      <m:r>
                        <a:rPr lang="pt-BR" sz="1100" b="0" i="1">
                          <a:effectLst/>
                          <a:latin typeface="Cambria Math"/>
                          <a:ea typeface="+mn-ea"/>
                          <a:cs typeface="+mn-cs"/>
                        </a:rPr>
                        <m:t>𝑖</m:t>
                      </m:r>
                    </m:num>
                    <m:den>
                      <m:r>
                        <a:rPr lang="pt-BR" sz="1100" b="0" i="1">
                          <a:effectLst/>
                          <a:latin typeface="Cambria Math"/>
                          <a:ea typeface="+mn-ea"/>
                          <a:cs typeface="+mn-cs"/>
                        </a:rPr>
                        <m:t>𝐻𝑇𝐴</m:t>
                      </m:r>
                      <m:r>
                        <a:rPr lang="pt-BR" sz="1100" b="0" i="1">
                          <a:effectLst/>
                          <a:latin typeface="Cambria Math"/>
                          <a:ea typeface="+mn-ea"/>
                          <a:cs typeface="+mn-cs"/>
                        </a:rPr>
                        <m:t>×1,25</m:t>
                      </m:r>
                    </m:den>
                  </m:f>
                </m:oMath>
              </a14:m>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14:m>
                <m:oMath xmlns:m="http://schemas.openxmlformats.org/officeDocument/2006/math">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𝑚</m:t>
                      </m:r>
                    </m:sub>
                  </m:sSub>
                  <m:r>
                    <a:rPr lang="pt-BR" sz="1100" b="0" i="1">
                      <a:effectLst/>
                      <a:latin typeface="Cambria Math"/>
                      <a:ea typeface="+mn-ea"/>
                      <a:cs typeface="+mn-cs"/>
                    </a:rPr>
                    <m:t>= </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d>
                            <m:dPr>
                              <m:ctrlPr>
                                <a:rPr lang="pt-BR" sz="1100" b="0" i="1">
                                  <a:effectLst/>
                                  <a:latin typeface="Cambria Math" panose="02040503050406030204" pitchFamily="18" charset="0"/>
                                  <a:ea typeface="+mn-ea"/>
                                  <a:cs typeface="+mn-cs"/>
                                </a:rPr>
                              </m:ctrlPr>
                            </m:dPr>
                            <m:e>
                              <m:r>
                                <a:rPr lang="pt-BR" sz="1100" b="0" i="1">
                                  <a:effectLst/>
                                  <a:latin typeface="Cambria Math"/>
                                  <a:ea typeface="+mn-ea"/>
                                  <a:cs typeface="+mn-cs"/>
                                </a:rPr>
                                <m:t>𝑛</m:t>
                              </m:r>
                              <m:r>
                                <a:rPr lang="pt-BR" sz="1100" b="0" i="1">
                                  <a:effectLst/>
                                  <a:latin typeface="Cambria Math"/>
                                  <a:ea typeface="+mn-ea"/>
                                  <a:cs typeface="+mn-cs"/>
                                </a:rPr>
                                <m:t>+1</m:t>
                              </m:r>
                            </m:e>
                          </m:d>
                          <m:r>
                            <a:rPr lang="pt-BR" sz="1100" b="0" i="1">
                              <a:effectLst/>
                              <a:latin typeface="Cambria Math"/>
                              <a:ea typeface="+mn-ea"/>
                              <a:cs typeface="+mn-cs"/>
                            </a:rPr>
                            <m:t>×</m:t>
                          </m:r>
                          <m:r>
                            <a:rPr lang="pt-BR" sz="1100" b="0" i="1">
                              <a:effectLst/>
                              <a:latin typeface="Cambria Math"/>
                              <a:ea typeface="+mn-ea"/>
                              <a:cs typeface="+mn-cs"/>
                            </a:rPr>
                            <m:t>𝑉</m:t>
                          </m:r>
                        </m:e>
                        <m:sub>
                          <m:r>
                            <a:rPr lang="pt-BR" sz="1100" b="0" i="1">
                              <a:effectLst/>
                              <a:latin typeface="Cambria Math"/>
                              <a:ea typeface="+mn-ea"/>
                              <a:cs typeface="+mn-cs"/>
                            </a:rPr>
                            <m:t>𝑎</m:t>
                          </m:r>
                        </m:sub>
                      </m:sSub>
                    </m:num>
                    <m:den>
                      <m:r>
                        <a:rPr lang="pt-BR" sz="1100" b="0" i="1">
                          <a:effectLst/>
                          <a:latin typeface="Cambria Math"/>
                          <a:ea typeface="+mn-ea"/>
                          <a:cs typeface="+mn-cs"/>
                        </a:rPr>
                        <m:t>2×</m:t>
                      </m:r>
                      <m:r>
                        <a:rPr lang="pt-BR" sz="1100" b="0" i="1">
                          <a:effectLst/>
                          <a:latin typeface="Cambria Math"/>
                          <a:ea typeface="+mn-ea"/>
                          <a:cs typeface="+mn-cs"/>
                        </a:rPr>
                        <m:t>𝑛</m:t>
                      </m:r>
                    </m:den>
                  </m:f>
                </m:oMath>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(6% a.a.);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14:m>
                <m:oMathPara xmlns:m="http://schemas.openxmlformats.org/officeDocument/2006/math">
                  <m:oMathParaPr>
                    <m:jc m:val="centerGroup"/>
                  </m:oMathParaPr>
                  <m:oMath xmlns:m="http://schemas.openxmlformats.org/officeDocument/2006/math">
                    <m:r>
                      <m:rPr>
                        <m:sty m:val="p"/>
                      </m:rPr>
                      <a:rPr lang="pt-BR" sz="1100" b="0" i="0">
                        <a:effectLst/>
                        <a:latin typeface="Cambria Math"/>
                        <a:ea typeface="+mn-ea"/>
                        <a:cs typeface="+mn-cs"/>
                      </a:rPr>
                      <m:t>M</m:t>
                    </m:r>
                    <m:r>
                      <a:rPr lang="pt-BR" sz="1100" b="0" i="0">
                        <a:effectLst/>
                        <a:latin typeface="Cambria Math"/>
                        <a:ea typeface="+mn-ea"/>
                        <a:cs typeface="+mn-cs"/>
                      </a:rPr>
                      <m:t>= </m:t>
                    </m:r>
                    <m:f>
                      <m:fPr>
                        <m:ctrlPr>
                          <a:rPr lang="pt-BR" sz="1100" i="1">
                            <a:effectLst/>
                            <a:latin typeface="Cambria Math" panose="02040503050406030204" pitchFamily="18" charset="0"/>
                            <a:ea typeface="+mn-ea"/>
                            <a:cs typeface="+mn-cs"/>
                          </a:rPr>
                        </m:ctrlPr>
                      </m:fPr>
                      <m:num>
                        <m:sSub>
                          <m:sSubPr>
                            <m:ctrlPr>
                              <a:rPr lang="pt-BR" sz="1100" i="1">
                                <a:effectLst/>
                                <a:latin typeface="Cambria Math" panose="02040503050406030204" pitchFamily="18" charset="0"/>
                                <a:ea typeface="+mn-ea"/>
                                <a:cs typeface="+mn-cs"/>
                              </a:rPr>
                            </m:ctrlPr>
                          </m:sSubPr>
                          <m:e>
                            <m:r>
                              <a:rPr lang="pt-BR" sz="1100" b="0" i="1">
                                <a:effectLst/>
                                <a:latin typeface="Cambria Math"/>
                                <a:ea typeface="+mn-ea"/>
                                <a:cs typeface="+mn-cs"/>
                              </a:rPr>
                              <m:t>𝑉</m:t>
                            </m:r>
                          </m:e>
                          <m:sub>
                            <m:r>
                              <a:rPr lang="pt-BR" sz="1100" b="0" i="1">
                                <a:effectLst/>
                                <a:latin typeface="Cambria Math"/>
                                <a:ea typeface="+mn-ea"/>
                                <a:cs typeface="+mn-cs"/>
                              </a:rPr>
                              <m:t>𝑎</m:t>
                            </m:r>
                          </m:sub>
                        </m:sSub>
                        <m:r>
                          <a:rPr lang="pt-BR" sz="1100" b="0" i="1">
                            <a:effectLst/>
                            <a:latin typeface="Cambria Math"/>
                            <a:ea typeface="+mn-ea"/>
                            <a:cs typeface="+mn-cs"/>
                          </a:rPr>
                          <m:t>×</m:t>
                        </m:r>
                        <m:r>
                          <a:rPr lang="pt-BR" sz="1100" b="0" i="1">
                            <a:effectLst/>
                            <a:latin typeface="Cambria Math"/>
                            <a:ea typeface="+mn-ea"/>
                            <a:cs typeface="+mn-cs"/>
                          </a:rPr>
                          <m:t>𝐾</m:t>
                        </m:r>
                      </m:num>
                      <m:den>
                        <m:r>
                          <a:rPr lang="pt-BR" sz="1100" b="0" i="1">
                            <a:effectLst/>
                            <a:latin typeface="Cambria Math"/>
                            <a:ea typeface="+mn-ea"/>
                            <a:cs typeface="+mn-cs"/>
                          </a:rPr>
                          <m:t>𝑛</m:t>
                        </m:r>
                        <m:r>
                          <a:rPr lang="pt-BR" sz="1100" b="0" i="1">
                            <a:effectLst/>
                            <a:latin typeface="Cambria Math"/>
                            <a:ea typeface="+mn-ea"/>
                            <a:cs typeface="+mn-cs"/>
                          </a:rPr>
                          <m:t>×</m:t>
                        </m:r>
                        <m:r>
                          <a:rPr lang="pt-BR" sz="1100" b="0" i="1">
                            <a:effectLst/>
                            <a:latin typeface="Cambria Math"/>
                            <a:ea typeface="+mn-ea"/>
                            <a:cs typeface="+mn-cs"/>
                          </a:rPr>
                          <m:t>𝐻𝑇𝐴</m:t>
                        </m:r>
                      </m:den>
                    </m:f>
                  </m:oMath>
                </m:oMathPara>
              </a14:m>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 para caminhões e veículos a diesel,  consumo de 0,18/kW/h; para equipamentos e veículos a gasolina, consumo de 0,20/kW/h,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atribuídas as despesas com materiais e como  o preço do combustível  é apurado junto aos postos de abastecimento  no mesmo já contempla o custo de  mão de obra  e o insumo.</a:t>
              </a:r>
            </a:p>
          </xdr:txBody>
        </xdr:sp>
      </mc:Choice>
      <mc:Fallback xmlns="">
        <xdr:sp macro="" textlink="">
          <xdr:nvSpPr>
            <xdr:cNvPr id="2" name="Shape 2"/>
            <xdr:cNvSpPr/>
          </xdr:nvSpPr>
          <xdr:spPr>
            <a:xfrm>
              <a:off x="476250" y="4359273"/>
              <a:ext cx="7781925" cy="5310937"/>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8" tIns="45718" rIns="45718" bIns="45718" numCol="1" anchor="t">
              <a:spAutoFit/>
            </a:bodyPr>
            <a:lstStyle/>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DEPRECIAÇÃO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mn-lt"/>
                  <a:ea typeface="+mn-ea"/>
                  <a:cs typeface="+mn-cs"/>
                </a:rPr>
                <a:t>D=</a:t>
              </a:r>
              <a:r>
                <a:rPr lang="pt-BR" sz="1100" i="0">
                  <a:effectLst/>
                  <a:latin typeface="+mn-lt"/>
                  <a:ea typeface="+mn-ea"/>
                  <a:cs typeface="+mn-cs"/>
                </a:rPr>
                <a:t>(</a:t>
              </a:r>
              <a:r>
                <a:rPr lang="pt-BR" sz="1100" b="0" i="0">
                  <a:effectLst/>
                  <a:latin typeface="+mn-lt"/>
                  <a:ea typeface="+mn-ea"/>
                  <a:cs typeface="+mn-cs"/>
                </a:rPr>
                <a:t>𝑉_𝑎−𝑅)/(𝑛×𝐻𝑇𝐴×1,25)</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D - Depreciação por disponibilidade; Va - Valor de aquisição; R - Valor residual, conforme dados DNIT; n - Vida útil; HTA - Horas trabalhadas por ano;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JUROS</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mn-lt"/>
                  <a:ea typeface="+mn-ea"/>
                  <a:cs typeface="+mn-cs"/>
                </a:rPr>
                <a:t>𝐽=</a:t>
              </a:r>
              <a:r>
                <a:rPr lang="pt-BR" sz="1100" i="0">
                  <a:effectLst/>
                  <a:latin typeface="+mn-lt"/>
                  <a:ea typeface="+mn-ea"/>
                  <a:cs typeface="+mn-cs"/>
                </a:rPr>
                <a:t>(</a:t>
              </a:r>
              <a:r>
                <a:rPr lang="pt-BR" sz="1100" b="0" i="0">
                  <a:effectLst/>
                  <a:latin typeface="+mn-lt"/>
                  <a:ea typeface="+mn-ea"/>
                  <a:cs typeface="+mn-cs"/>
                </a:rPr>
                <a:t>𝑉_𝑚×𝑖)/(𝐻𝑇𝐴×1,25)</a:t>
              </a:r>
              <a:r>
                <a:rPr lang="pt-BR" sz="1100">
                  <a:effectLst/>
                  <a:latin typeface="+mn-lt"/>
                  <a:ea typeface="+mn-ea"/>
                  <a:cs typeface="+mn-cs"/>
                </a:rPr>
                <a:t>    </a:t>
              </a:r>
              <a:r>
                <a:rPr lang="pt-BR" sz="1100" baseline="0">
                  <a:effectLst/>
                  <a:latin typeface="+mn-lt"/>
                  <a:ea typeface="+mn-ea"/>
                  <a:cs typeface="+mn-cs"/>
                </a:rPr>
                <a:t> e </a:t>
              </a:r>
              <a:r>
                <a:rPr lang="pt-BR" sz="1100">
                  <a:effectLst/>
                  <a:latin typeface="+mn-lt"/>
                  <a:ea typeface="+mn-ea"/>
                  <a:cs typeface="+mn-cs"/>
                </a:rPr>
                <a:t> </a:t>
              </a:r>
              <a:r>
                <a:rPr lang="pt-BR" sz="1100" b="0" i="0">
                  <a:effectLst/>
                  <a:latin typeface="+mn-lt"/>
                  <a:ea typeface="+mn-ea"/>
                  <a:cs typeface="+mn-cs"/>
                </a:rPr>
                <a:t>𝑉_𝑚= </a:t>
              </a:r>
              <a:r>
                <a:rPr lang="pt-BR" sz="1100" i="0">
                  <a:effectLst/>
                  <a:latin typeface="+mn-lt"/>
                  <a:ea typeface="+mn-ea"/>
                  <a:cs typeface="+mn-cs"/>
                </a:rPr>
                <a:t> 〖</a:t>
              </a:r>
              <a:r>
                <a:rPr lang="pt-BR" sz="1100" b="0" i="0">
                  <a:effectLst/>
                  <a:latin typeface="+mn-lt"/>
                  <a:ea typeface="+mn-ea"/>
                  <a:cs typeface="+mn-cs"/>
                </a:rPr>
                <a:t>(𝑛+1)×𝑉〗_𝑎/(2×𝑛)</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J -  Custo horário dos juros pela disponibilidade; Va - Valor de  aquisição; i - taxa de juros anuais (6% a.a.);  HTA - Horas trabalhadas por ano; Vm - valor médio do equipamento; n - Vida útil; e 1,25 - Fator de utilização.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MANUTENÇÃO</a:t>
              </a:r>
              <a:r>
                <a:rPr sz="1200" b="0" i="0" u="none" strike="noStrike" cap="none" spc="0" baseline="0">
                  <a:ln>
                    <a:noFill/>
                  </a:ln>
                  <a:solidFill>
                    <a:srgbClr val="000000"/>
                  </a:solidFill>
                  <a:uFillTx/>
                  <a:latin typeface="Calibri"/>
                  <a:ea typeface="Calibri"/>
                  <a:cs typeface="Calibri"/>
                  <a:sym typeface="Calibri"/>
                </a:rPr>
                <a:t>:</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lang="pt-BR" sz="1100" b="0" i="0">
                  <a:effectLst/>
                  <a:latin typeface="+mn-lt"/>
                  <a:ea typeface="+mn-ea"/>
                  <a:cs typeface="+mn-cs"/>
                </a:rPr>
                <a:t>M= </a:t>
              </a:r>
              <a:r>
                <a:rPr lang="pt-BR" sz="1100" i="0">
                  <a:effectLst/>
                  <a:latin typeface="+mn-lt"/>
                  <a:ea typeface="+mn-ea"/>
                  <a:cs typeface="+mn-cs"/>
                </a:rPr>
                <a:t> (</a:t>
              </a:r>
              <a:r>
                <a:rPr lang="pt-BR" sz="1100" b="0" i="0">
                  <a:effectLst/>
                  <a:latin typeface="+mn-lt"/>
                  <a:ea typeface="+mn-ea"/>
                  <a:cs typeface="+mn-cs"/>
                </a:rPr>
                <a:t>𝑉_𝑎×𝐾)/(𝑛×𝐻𝑇𝐴)</a:t>
              </a:r>
              <a:endParaRPr lang="pt-BR" sz="12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M   Custo de manutenção; Va - Valor de  aquisição; HTA - Horas trabalhadas por ano; n - Vida útil; e  K  - Coeficiente de manutenção.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atribuídos as despesas com materiais e mão de obra necessário.</a:t>
              </a:r>
              <a:endParaRPr lang="pt-BR" sz="1200" b="1" i="0" u="none" strike="noStrike" cap="none" spc="0" baseline="0">
                <a:ln>
                  <a:noFill/>
                </a:ln>
                <a:solidFill>
                  <a:srgbClr val="000000"/>
                </a:solidFill>
                <a:uFillTx/>
                <a:latin typeface="Calibri"/>
                <a:ea typeface="Calibri"/>
                <a:cs typeface="Calibri"/>
                <a:sym typeface="Calibri"/>
              </a:endParaRPr>
            </a:p>
            <a:p>
              <a:pPr marL="0" marR="0" lvl="0" indent="0" algn="l" defTabSz="914400">
                <a:lnSpc>
                  <a:spcPct val="100000"/>
                </a:lnSpc>
                <a:spcBef>
                  <a:spcPts val="0"/>
                </a:spcBef>
                <a:spcAft>
                  <a:spcPts val="0"/>
                </a:spcAft>
                <a:buClrTx/>
                <a:buSzTx/>
                <a:buFontTx/>
                <a:buNone/>
                <a:tabLst/>
              </a:pPr>
              <a:endParaRPr sz="1100" b="0" i="0" u="none" strike="noStrike" cap="none" spc="0" baseline="0">
                <a:ln>
                  <a:noFill/>
                </a:ln>
                <a:solidFill>
                  <a:srgbClr val="000000"/>
                </a:solidFill>
                <a:uFillTx/>
                <a:latin typeface="+mn-lt"/>
                <a:ea typeface="+mn-ea"/>
                <a:cs typeface="+mn-cs"/>
                <a:sym typeface="Helvetica"/>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CUSTO DE OPERAÇÃO:</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Coeficientes de consumo de combustível, lubrificantes, filtro e graxas . Sendo que, para equipamentos a diesel,  consumo de 0,18/kW/h, para caminhões e veículos a diesel,  consumo de 0,18/kW/h; para equipamentos e veículos a gasolina, consumo de 0,20/kW/h, para equipamentos elétricos, consumo de 0,85kW/h e para veículos a álcool, consumo de 0,28/kW/h.</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0" i="0" u="none" strike="noStrike" cap="none" spc="0" baseline="0">
                  <a:ln>
                    <a:noFill/>
                  </a:ln>
                  <a:solidFill>
                    <a:srgbClr val="000000"/>
                  </a:solidFill>
                  <a:uFillTx/>
                  <a:latin typeface="Calibri"/>
                  <a:ea typeface="Calibri"/>
                  <a:cs typeface="Calibri"/>
                  <a:sym typeface="Calibri"/>
                </a:rPr>
                <a:t>Onde, 1kW equivale a 1,34044 HP ou 1kW equivale a 1,3587 CV</a:t>
              </a:r>
              <a:endParaRPr sz="1100" b="0" i="0" u="none" strike="noStrike" cap="none" spc="0" baseline="0">
                <a:ln>
                  <a:noFill/>
                </a:ln>
                <a:solidFill>
                  <a:srgbClr val="000000"/>
                </a:solidFill>
                <a:uFillTx/>
                <a:latin typeface="Calibri"/>
                <a:ea typeface="Calibri"/>
                <a:cs typeface="Calibri"/>
                <a:sym typeface="Calibri"/>
              </a:endParaRPr>
            </a:p>
            <a:p>
              <a:pPr marL="0" marR="0" lvl="0" indent="0" algn="ctr" defTabSz="914400">
                <a:lnSpc>
                  <a:spcPct val="100000"/>
                </a:lnSpc>
                <a:spcBef>
                  <a:spcPts val="0"/>
                </a:spcBef>
                <a:spcAft>
                  <a:spcPts val="0"/>
                </a:spcAft>
                <a:buClrTx/>
                <a:buSzTx/>
                <a:buFontTx/>
                <a:buNone/>
                <a:tabLst/>
              </a:pPr>
              <a:r>
                <a:rPr sz="1200" b="1" i="0" u="none" strike="noStrike" cap="none" spc="0" baseline="0">
                  <a:ln>
                    <a:noFill/>
                  </a:ln>
                  <a:solidFill>
                    <a:srgbClr val="000000"/>
                  </a:solidFill>
                  <a:uFillTx/>
                  <a:latin typeface="Calibri"/>
                  <a:ea typeface="Calibri"/>
                  <a:cs typeface="Calibri"/>
                  <a:sym typeface="Calibri"/>
                </a:rPr>
                <a:t>Obs.: De acordo com o manual do SINAPI a essa parcela são atribuídas as despesas com materiais e como  o preço do combustível  é apurado junto aos postos de abastecimento  no mesmo já contempla o custo de  mão de obra  e o insumo.</a:t>
              </a:r>
            </a:p>
          </xdr:txBody>
        </xdr:sp>
      </mc:Fallback>
    </mc:AlternateContent>
    <xdr:clientData/>
  </xdr:twoCellAnchor>
  <xdr:twoCellAnchor>
    <xdr:from>
      <xdr:col>2</xdr:col>
      <xdr:colOff>925715</xdr:colOff>
      <xdr:row>22</xdr:row>
      <xdr:rowOff>82943</xdr:rowOff>
    </xdr:from>
    <xdr:to>
      <xdr:col>5</xdr:col>
      <xdr:colOff>1232247</xdr:colOff>
      <xdr:row>23</xdr:row>
      <xdr:rowOff>224957</xdr:rowOff>
    </xdr:to>
    <mc:AlternateContent xmlns:mc="http://schemas.openxmlformats.org/markup-compatibility/2006" xmlns:a14="http://schemas.microsoft.com/office/drawing/2010/main">
      <mc:Choice Requires="a14">
        <xdr:sp macro="" textlink="">
          <xdr:nvSpPr>
            <xdr:cNvPr id="3" name="Shape 3">
              <a:extLst>
                <a:ext uri="{FF2B5EF4-FFF2-40B4-BE49-F238E27FC236}">
                  <a16:creationId xmlns:a16="http://schemas.microsoft.com/office/drawing/2014/main" id="{00000000-0008-0000-0600-000003000000}"/>
                </a:ext>
              </a:extLst>
            </xdr:cNvPr>
            <xdr:cNvSpPr/>
          </xdr:nvSpPr>
          <xdr:spPr>
            <a:xfrm>
              <a:off x="2602115" y="13637018"/>
              <a:ext cx="4364182" cy="370614"/>
            </a:xfrm>
            <a:prstGeom prst="rect">
              <a:avLst/>
            </a:prstGeom>
            <a:noFill/>
            <a:ln w="12700" cap="flat">
              <a:noFill/>
              <a:miter lim="400000"/>
            </a:ln>
            <a:effectLst/>
            <a:extLst>
              <a:ext uri="{C572A759-6A51-4108-AA02-DFA0A04FC94B}">
                <ma14:wrappingTextBoxFlag xmlns="" xmlns:ma14="http://schemas.microsoft.com/office/mac/drawingml/2011/main" val="1"/>
              </a:ext>
            </a:extLst>
          </xdr:spPr>
          <xdr:txBody>
            <a:bodyPr wrap="square" lIns="0" tIns="0" rIns="0" bIns="0" numCol="1" anchor="ctr">
              <a:spAutoFit/>
            </a:bodyPr>
            <a:lstStyle/>
            <a:p>
              <a:pPr/>
              <a14:m>
                <m:oMathPara xmlns:m="http://schemas.openxmlformats.org/officeDocument/2006/math">
                  <m:oMathParaPr>
                    <m:jc m:val="centerGroup"/>
                  </m:oMathParaPr>
                  <m:oMath xmlns:m="http://schemas.openxmlformats.org/officeDocument/2006/math">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𝐴𝑑</m:t>
                        </m:r>
                        <m:r>
                          <a:rPr lang="pt-BR" sz="1100" b="0" i="1">
                            <a:effectLst/>
                            <a:latin typeface="Cambria Math"/>
                            <a:ea typeface="+mn-ea"/>
                            <a:cs typeface="+mn-cs"/>
                          </a:rPr>
                          <m:t>.</m:t>
                        </m:r>
                      </m:e>
                      <m:sub>
                        <m:r>
                          <a:rPr lang="pt-BR" sz="1100" b="0" i="1">
                            <a:effectLst/>
                            <a:latin typeface="Cambria Math"/>
                            <a:ea typeface="+mn-ea"/>
                            <a:cs typeface="+mn-cs"/>
                          </a:rPr>
                          <m:t>𝑛𝑜𝑡𝑢𝑟𝑛𝑜</m:t>
                        </m:r>
                      </m:sub>
                    </m:sSub>
                    <m:r>
                      <a:rPr lang="pt-BR" sz="1100" b="0" i="1">
                        <a:effectLst/>
                        <a:latin typeface="Cambria Math"/>
                        <a:ea typeface="+mn-ea"/>
                        <a:cs typeface="+mn-cs"/>
                      </a:rPr>
                      <m:t>=((</m:t>
                    </m:r>
                    <m:f>
                      <m:fPr>
                        <m:ctrlPr>
                          <a:rPr lang="pt-BR" sz="1100" b="0" i="1">
                            <a:effectLst/>
                            <a:latin typeface="Cambria Math" panose="02040503050406030204" pitchFamily="18" charset="0"/>
                            <a:ea typeface="+mn-ea"/>
                            <a:cs typeface="+mn-cs"/>
                          </a:rPr>
                        </m:ctrlPr>
                      </m:fPr>
                      <m:num>
                        <m:r>
                          <a:rPr lang="pt-BR" sz="1100" b="0" i="1">
                            <a:effectLst/>
                            <a:latin typeface="Cambria Math"/>
                            <a:ea typeface="+mn-ea"/>
                            <a:cs typeface="+mn-cs"/>
                          </a:rPr>
                          <m:t>𝑆</m:t>
                        </m:r>
                      </m:num>
                      <m:den>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𝑗𝑜𝑟𝑛𝑎𝑑𝑎</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den>
                    </m:f>
                    <m:r>
                      <a:rPr lang="pt-BR" sz="1100" b="0" i="1">
                        <a:effectLst/>
                        <a:latin typeface="Cambria Math"/>
                        <a:ea typeface="+mn-ea"/>
                        <a:cs typeface="+mn-cs"/>
                      </a:rPr>
                      <m:t>)×20%)×</m:t>
                    </m:r>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m:t>
                        </m:r>
                        <m:r>
                          <a:rPr lang="pt-BR" sz="1100" b="0" i="1">
                            <a:effectLst/>
                            <a:latin typeface="Cambria Math"/>
                            <a:ea typeface="+mn-ea"/>
                            <a:cs typeface="+mn-cs"/>
                          </a:rPr>
                          <m:t>h</m:t>
                        </m:r>
                      </m:e>
                      <m:sub>
                        <m:r>
                          <a:rPr lang="pt-BR" sz="1100" b="0" i="1">
                            <a:effectLst/>
                            <a:latin typeface="Cambria Math"/>
                            <a:ea typeface="+mn-ea"/>
                            <a:cs typeface="+mn-cs"/>
                          </a:rPr>
                          <m:t>𝑑</m:t>
                        </m:r>
                      </m:sub>
                    </m:sSub>
                    <m:r>
                      <a:rPr lang="pt-BR" sz="1100" b="0" i="1">
                        <a:effectLst/>
                        <a:latin typeface="Cambria Math"/>
                        <a:ea typeface="+mn-ea"/>
                        <a:cs typeface="+mn-cs"/>
                      </a:rPr>
                      <m:t>×</m:t>
                    </m:r>
                    <m:sSub>
                      <m:sSubPr>
                        <m:ctrlPr>
                          <a:rPr lang="pt-BR" sz="1100" b="0" i="1">
                            <a:effectLst/>
                            <a:latin typeface="Cambria Math" panose="02040503050406030204" pitchFamily="18" charset="0"/>
                            <a:ea typeface="+mn-ea"/>
                            <a:cs typeface="+mn-cs"/>
                          </a:rPr>
                        </m:ctrlPr>
                      </m:sSubPr>
                      <m:e>
                        <m:r>
                          <a:rPr lang="pt-BR" sz="1100" b="0" i="1">
                            <a:effectLst/>
                            <a:latin typeface="Cambria Math"/>
                            <a:ea typeface="+mn-ea"/>
                            <a:cs typeface="+mn-cs"/>
                          </a:rPr>
                          <m:t>𝑑𝑖𝑎𝑠</m:t>
                        </m:r>
                      </m:e>
                      <m:sub>
                        <m:r>
                          <a:rPr lang="pt-BR" sz="1100" b="0" i="1">
                            <a:effectLst/>
                            <a:latin typeface="Cambria Math"/>
                            <a:ea typeface="+mn-ea"/>
                            <a:cs typeface="+mn-cs"/>
                          </a:rPr>
                          <m:t>𝑚</m:t>
                        </m:r>
                        <m:r>
                          <a:rPr lang="pt-BR" sz="1100" b="0" i="1">
                            <a:effectLst/>
                            <a:latin typeface="Cambria Math"/>
                            <a:ea typeface="+mn-ea"/>
                            <a:cs typeface="+mn-cs"/>
                          </a:rPr>
                          <m:t>Ê</m:t>
                        </m:r>
                        <m:r>
                          <a:rPr lang="pt-BR" sz="1100" b="0" i="1">
                            <a:effectLst/>
                            <a:latin typeface="Cambria Math"/>
                            <a:ea typeface="+mn-ea"/>
                            <a:cs typeface="+mn-cs"/>
                          </a:rPr>
                          <m:t>𝑠</m:t>
                        </m:r>
                      </m:sub>
                    </m:sSub>
                    <m:r>
                      <a:rPr lang="pt-BR" sz="1100" b="0" i="1">
                        <a:effectLst/>
                        <a:latin typeface="Cambria Math"/>
                        <a:ea typeface="+mn-ea"/>
                        <a:cs typeface="+mn-cs"/>
                      </a:rPr>
                      <m:t>)</m:t>
                    </m:r>
                  </m:oMath>
                </m:oMathPara>
              </a14:m>
              <a:endParaRPr lang="pt-BR">
                <a:effectLst/>
              </a:endParaRPr>
            </a:p>
          </xdr:txBody>
        </xdr:sp>
      </mc:Choice>
      <mc:Fallback xmlns="">
        <xdr:sp macro="" textlink="">
          <xdr:nvSpPr>
            <xdr:cNvPr id="3" name="Shape 3"/>
            <xdr:cNvSpPr/>
          </xdr:nvSpPr>
          <xdr:spPr>
            <a:xfrm>
              <a:off x="2602115" y="13637018"/>
              <a:ext cx="4364182" cy="370614"/>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0" tIns="0" rIns="0" bIns="0" numCol="1" anchor="ctr">
              <a:spAutoFit/>
            </a:bodyPr>
            <a:lstStyle/>
            <a:p>
              <a:r>
                <a:rPr lang="pt-BR" sz="1100" b="0" i="0">
                  <a:effectLst/>
                  <a:latin typeface="+mn-lt"/>
                  <a:ea typeface="+mn-ea"/>
                  <a:cs typeface="+mn-cs"/>
                </a:rPr>
                <a:t>〖𝐴𝑑.〗_𝑛𝑜𝑡𝑢𝑟𝑛𝑜=((𝑆/〖𝑗𝑜𝑟𝑛𝑎𝑑𝑎〗_𝑚ê𝑠 )×20%)×〖(ℎ〗_𝑑×〖𝑑𝑖𝑎𝑠〗_𝑚Ê𝑠)</a:t>
              </a:r>
              <a:endParaRPr lang="pt-BR">
                <a:effectLst/>
              </a:endParaRPr>
            </a:p>
          </xdr:txBody>
        </xdr:sp>
      </mc:Fallback>
    </mc:AlternateContent>
    <xdr:clientData/>
  </xdr:twoCellAnchor>
  <xdr:twoCellAnchor>
    <xdr:from>
      <xdr:col>1</xdr:col>
      <xdr:colOff>242123</xdr:colOff>
      <xdr:row>1</xdr:row>
      <xdr:rowOff>84668</xdr:rowOff>
    </xdr:from>
    <xdr:to>
      <xdr:col>1</xdr:col>
      <xdr:colOff>1130300</xdr:colOff>
      <xdr:row>3</xdr:row>
      <xdr:rowOff>137586</xdr:rowOff>
    </xdr:to>
    <xdr:pic>
      <xdr:nvPicPr>
        <xdr:cNvPr id="4" name="Imagem 10" descr="SLU_logonova">
          <a:extLst>
            <a:ext uri="{FF2B5EF4-FFF2-40B4-BE49-F238E27FC236}">
              <a16:creationId xmlns:a16="http://schemas.microsoft.com/office/drawing/2014/main" id="{7566C90B-9EDD-4F6F-A00A-BA42BBBF3D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0206" y="275168"/>
          <a:ext cx="888177" cy="539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327310</xdr:colOff>
      <xdr:row>1</xdr:row>
      <xdr:rowOff>46981</xdr:rowOff>
    </xdr:from>
    <xdr:to>
      <xdr:col>2</xdr:col>
      <xdr:colOff>1441564</xdr:colOff>
      <xdr:row>3</xdr:row>
      <xdr:rowOff>205731</xdr:rowOff>
    </xdr:to>
    <xdr:pic>
      <xdr:nvPicPr>
        <xdr:cNvPr id="3" name="Imagem 10" descr="SLU_logonova">
          <a:extLst>
            <a:ext uri="{FF2B5EF4-FFF2-40B4-BE49-F238E27FC236}">
              <a16:creationId xmlns:a16="http://schemas.microsoft.com/office/drawing/2014/main" id="{442893F6-D392-403B-B260-C2D76C6885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090" y="372225"/>
          <a:ext cx="1114254" cy="651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41040</xdr:colOff>
      <xdr:row>1</xdr:row>
      <xdr:rowOff>62122</xdr:rowOff>
    </xdr:from>
    <xdr:to>
      <xdr:col>1</xdr:col>
      <xdr:colOff>1035561</xdr:colOff>
      <xdr:row>3</xdr:row>
      <xdr:rowOff>173936</xdr:rowOff>
    </xdr:to>
    <xdr:pic>
      <xdr:nvPicPr>
        <xdr:cNvPr id="2" name="Imagem 10" descr="SLU_logonova">
          <a:extLst>
            <a:ext uri="{FF2B5EF4-FFF2-40B4-BE49-F238E27FC236}">
              <a16:creationId xmlns:a16="http://schemas.microsoft.com/office/drawing/2014/main" id="{5888A2F1-E0CA-43F5-BD6A-90C479C6A2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6388" y="260905"/>
          <a:ext cx="994521" cy="550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251045</xdr:colOff>
      <xdr:row>21</xdr:row>
      <xdr:rowOff>87931</xdr:rowOff>
    </xdr:from>
    <xdr:to>
      <xdr:col>4</xdr:col>
      <xdr:colOff>651095</xdr:colOff>
      <xdr:row>22</xdr:row>
      <xdr:rowOff>235024</xdr:rowOff>
    </xdr:to>
    <xdr:grpSp>
      <xdr:nvGrpSpPr>
        <xdr:cNvPr id="7" name="Group 7">
          <a:extLst>
            <a:ext uri="{FF2B5EF4-FFF2-40B4-BE49-F238E27FC236}">
              <a16:creationId xmlns:a16="http://schemas.microsoft.com/office/drawing/2014/main" id="{00000000-0008-0000-0D00-000007000000}"/>
            </a:ext>
          </a:extLst>
        </xdr:cNvPr>
        <xdr:cNvGrpSpPr/>
      </xdr:nvGrpSpPr>
      <xdr:grpSpPr>
        <a:xfrm>
          <a:off x="412970" y="4678981"/>
          <a:ext cx="6362700" cy="347118"/>
          <a:chOff x="0" y="0"/>
          <a:chExt cx="6623050" cy="350293"/>
        </a:xfrm>
      </xdr:grpSpPr>
      <xdr:sp macro="" textlink="">
        <xdr:nvSpPr>
          <xdr:cNvPr id="5" name="Shape 5">
            <a:extLst>
              <a:ext uri="{FF2B5EF4-FFF2-40B4-BE49-F238E27FC236}">
                <a16:creationId xmlns:a16="http://schemas.microsoft.com/office/drawing/2014/main" id="{00000000-0008-0000-0D00-000005000000}"/>
              </a:ext>
            </a:extLst>
          </xdr:cNvPr>
          <xdr:cNvSpPr/>
        </xdr:nvSpPr>
        <xdr:spPr>
          <a:xfrm>
            <a:off x="0" y="0"/>
            <a:ext cx="6546850" cy="328611"/>
          </a:xfrm>
          <a:prstGeom prst="rect">
            <a:avLst/>
          </a:prstGeom>
          <a:solidFill>
            <a:srgbClr val="FFFFFF"/>
          </a:solidFill>
          <a:ln w="9525" cap="flat">
            <a:solidFill>
              <a:srgbClr val="BABABA"/>
            </a:solidFill>
            <a:prstDash val="solid"/>
            <a:bevel/>
          </a:ln>
          <a:effectLst/>
        </xdr:spPr>
        <xdr:txBody>
          <a:bodyPr/>
          <a:lstStyle/>
          <a:p>
            <a:pPr lvl="0"/>
            <a:endParaRPr/>
          </a:p>
        </xdr:txBody>
      </xdr:sp>
      <xdr:sp macro="" textlink="">
        <xdr:nvSpPr>
          <xdr:cNvPr id="6" name="Shape 6">
            <a:extLst>
              <a:ext uri="{FF2B5EF4-FFF2-40B4-BE49-F238E27FC236}">
                <a16:creationId xmlns:a16="http://schemas.microsoft.com/office/drawing/2014/main" id="{00000000-0008-0000-0D00-000006000000}"/>
              </a:ext>
            </a:extLst>
          </xdr:cNvPr>
          <xdr:cNvSpPr/>
        </xdr:nvSpPr>
        <xdr:spPr>
          <a:xfrm>
            <a:off x="0" y="55277"/>
            <a:ext cx="6623051" cy="295017"/>
          </a:xfrm>
          <a:prstGeom prst="rect">
            <a:avLst/>
          </a:prstGeom>
          <a:noFill/>
          <a:ln w="12700" cap="flat">
            <a:noFill/>
            <a:miter lim="400000"/>
          </a:ln>
          <a:effectLst/>
          <a:extLst>
            <a:ext uri="{C572A759-6A51-4108-AA02-DFA0A04FC94B}">
              <ma14:wrappingTextBoxFlag xmlns="" xmlns:ma14="http://schemas.microsoft.com/office/mac/drawingml/2011/main" val="1"/>
            </a:ext>
          </a:extLst>
        </xdr:spPr>
        <xdr:txBody>
          <a:bodyPr wrap="square" lIns="45718" tIns="45718" rIns="45718" bIns="45718" numCol="1" anchor="ctr">
            <a:spAutoFit/>
          </a:bodyPr>
          <a:lstStyle/>
          <a:p>
            <a:pPr marL="0" marR="0" lvl="0" indent="0" algn="ctr" defTabSz="914400">
              <a:lnSpc>
                <a:spcPct val="100000"/>
              </a:lnSpc>
              <a:spcBef>
                <a:spcPts val="0"/>
              </a:spcBef>
              <a:spcAft>
                <a:spcPts val="0"/>
              </a:spcAft>
              <a:buClrTx/>
              <a:buSzTx/>
              <a:buFontTx/>
              <a:buNone/>
              <a:tabLst/>
            </a:pPr>
            <a:r>
              <a:rPr sz="1100" b="0" i="0" u="none" strike="noStrike" cap="none" spc="0" baseline="0">
                <a:ln>
                  <a:noFill/>
                </a:ln>
                <a:solidFill>
                  <a:srgbClr val="000000"/>
                </a:solidFill>
                <a:uFillTx/>
                <a:latin typeface="Calibri"/>
                <a:ea typeface="Calibri"/>
                <a:cs typeface="Calibri"/>
                <a:sym typeface="Calibri"/>
              </a:rPr>
              <a:t>BDI= [(((1+(AC+S+R+G))×((1+DF)×(1+L)))/((1−I)))−1]×100</a:t>
            </a:r>
          </a:p>
        </xdr:txBody>
      </xdr:sp>
    </xdr:grpSp>
    <xdr:clientData/>
  </xdr:twoCellAnchor>
  <xdr:twoCellAnchor>
    <xdr:from>
      <xdr:col>1</xdr:col>
      <xdr:colOff>41040</xdr:colOff>
      <xdr:row>1</xdr:row>
      <xdr:rowOff>54795</xdr:rowOff>
    </xdr:from>
    <xdr:to>
      <xdr:col>1</xdr:col>
      <xdr:colOff>987936</xdr:colOff>
      <xdr:row>3</xdr:row>
      <xdr:rowOff>166609</xdr:rowOff>
    </xdr:to>
    <xdr:pic>
      <xdr:nvPicPr>
        <xdr:cNvPr id="10" name="Imagem 10" descr="SLU_logonova">
          <a:extLst>
            <a:ext uri="{FF2B5EF4-FFF2-40B4-BE49-F238E27FC236}">
              <a16:creationId xmlns:a16="http://schemas.microsoft.com/office/drawing/2014/main" id="{9AA26C30-5E87-40DF-9B82-8DD9924626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1155" y="377180"/>
          <a:ext cx="946896" cy="566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374415</xdr:colOff>
      <xdr:row>1</xdr:row>
      <xdr:rowOff>64320</xdr:rowOff>
    </xdr:from>
    <xdr:to>
      <xdr:col>3</xdr:col>
      <xdr:colOff>1409064</xdr:colOff>
      <xdr:row>3</xdr:row>
      <xdr:rowOff>209550</xdr:rowOff>
    </xdr:to>
    <xdr:pic>
      <xdr:nvPicPr>
        <xdr:cNvPr id="2" name="Imagem 10" descr="SLU_logonova">
          <a:extLst>
            <a:ext uri="{FF2B5EF4-FFF2-40B4-BE49-F238E27FC236}">
              <a16:creationId xmlns:a16="http://schemas.microsoft.com/office/drawing/2014/main" id="{A0D325E2-7DCC-4A1A-849C-3300E7DE61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2615" y="226245"/>
          <a:ext cx="1034649" cy="73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347498</xdr:colOff>
      <xdr:row>1</xdr:row>
      <xdr:rowOff>29947</xdr:rowOff>
    </xdr:from>
    <xdr:to>
      <xdr:col>1</xdr:col>
      <xdr:colOff>1294394</xdr:colOff>
      <xdr:row>3</xdr:row>
      <xdr:rowOff>141761</xdr:rowOff>
    </xdr:to>
    <xdr:pic>
      <xdr:nvPicPr>
        <xdr:cNvPr id="2" name="Imagem 10" descr="SLU_logonova">
          <a:extLst>
            <a:ext uri="{FF2B5EF4-FFF2-40B4-BE49-F238E27FC236}">
              <a16:creationId xmlns:a16="http://schemas.microsoft.com/office/drawing/2014/main" id="{36BC6001-D256-4243-A868-7B099B5CC1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6281" y="220447"/>
          <a:ext cx="946896" cy="4928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80798</xdr:colOff>
      <xdr:row>1</xdr:row>
      <xdr:rowOff>29947</xdr:rowOff>
    </xdr:from>
    <xdr:to>
      <xdr:col>1</xdr:col>
      <xdr:colOff>1009650</xdr:colOff>
      <xdr:row>3</xdr:row>
      <xdr:rowOff>209550</xdr:rowOff>
    </xdr:to>
    <xdr:pic>
      <xdr:nvPicPr>
        <xdr:cNvPr id="4" name="Imagem 10" descr="SLU_logonova">
          <a:extLst>
            <a:ext uri="{FF2B5EF4-FFF2-40B4-BE49-F238E27FC236}">
              <a16:creationId xmlns:a16="http://schemas.microsoft.com/office/drawing/2014/main" id="{431663F0-0021-4E0D-BD34-DB91663C2C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8498" y="220447"/>
          <a:ext cx="928852" cy="608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D/Documents%20and%20Settings/nsilva/Meus%20documentos/Nosvaldo/Novos%20Neg&#243;cios/Feira%20de%20Santana/Comp%20Custos-Out-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DITEC\01.%20OR&#199;AMENTO\02.%20PLANEJAMENTO\05.%20URE\Transporte%20Chorume\Transporte%20de%20Chorume%202022%20v8%20DEMAN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nhamento"/>
      <sheetName val="Mão de Obra e Materiais"/>
      <sheetName val="Comp-Mão-de-Obra_Direta"/>
      <sheetName val="1Dom"/>
      <sheetName val="2Hosp-GGer"/>
      <sheetName val="2Hosp-PGer"/>
      <sheetName val="3EntMan"/>
      <sheetName val="3EntMec"/>
      <sheetName val="3EntCxBrooks"/>
      <sheetName val="4ColPodas"/>
      <sheetName val="5VarrMan"/>
      <sheetName val="5VarrMec"/>
      <sheetName val="5Lav"/>
      <sheetName val="6ServEsp"/>
      <sheetName val="6ServEsp (2)"/>
      <sheetName val="5OperLav"/>
      <sheetName val="7AteSan"/>
      <sheetName val="CompAte"/>
      <sheetName val="CamLimpaFossa"/>
      <sheetName val="CamCarroc"/>
      <sheetName val="CamMunck"/>
      <sheetName val="BascToco"/>
      <sheetName val="Caminhão Pipa"/>
      <sheetName val="Poliguind"/>
      <sheetName val="ColCompact"/>
      <sheetName val="D65"/>
      <sheetName val="TratorAgr"/>
      <sheetName val="Retro"/>
      <sheetName val="W20"/>
      <sheetName val="Escavad"/>
      <sheetName val="Planilha-Preços"/>
      <sheetName val="Comparativo de Preços"/>
      <sheetName val="2006"/>
      <sheetName val="Banco"/>
      <sheetName val="Unif"/>
      <sheetName val="MO e Materiais-Aterro"/>
      <sheetName val="6- At. Sanitário"/>
      <sheetName val="Planilha Custo"/>
      <sheetName val="Planilha Preço"/>
      <sheetName val="BDI"/>
      <sheetName val="Enc Soc"/>
      <sheetName val="MEC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  12 2022"/>
      <sheetName val="INSUMOS 12 2022"/>
      <sheetName val="SINTETICO  11 2022"/>
      <sheetName val="INSUMOS 11 2022"/>
      <sheetName val="A-ORÇ"/>
      <sheetName val="B-MOD"/>
      <sheetName val="METODOLOGIAS"/>
      <sheetName val="DIMENS-TRANSP.-CHORUME"/>
      <sheetName val="DIMENS-QUANT. CHORUME"/>
      <sheetName val="BDI"/>
      <sheetName val="PL.-MDO"/>
      <sheetName val="PL.CUSTOS EQUIP.INSUMOS.OUTROS"/>
      <sheetName val="PL.-CUSTOS- EQUIP.VEÍCULOS"/>
      <sheetName val="P1 - PLAN.-RESUMO"/>
      <sheetName val="RESUMO PRINCIPAL"/>
      <sheetName val="MAPA DE PREÇO"/>
      <sheetName val="INSUMOS  03 2021"/>
      <sheetName val="SINTETICO  03 2021"/>
    </sheetNames>
    <sheetDataSet>
      <sheetData sheetId="0"/>
      <sheetData sheetId="1"/>
      <sheetData sheetId="2"/>
      <sheetData sheetId="3"/>
      <sheetData sheetId="4">
        <row r="11">
          <cell r="D11" t="str">
            <v>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seguradoralider.com.br/Pages/Destaques-detalhe.aspx?l=Destaques&amp;cid=144"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B6779-951C-4FDD-9B24-8D7F83967AF0}">
  <dimension ref="A1:E5025"/>
  <sheetViews>
    <sheetView workbookViewId="0">
      <selection activeCell="H24" sqref="H24"/>
    </sheetView>
  </sheetViews>
  <sheetFormatPr defaultRowHeight="15"/>
  <cols>
    <col min="1" max="1" width="7.3984375" style="1" customWidth="1"/>
    <col min="2" max="2" width="54.69921875" style="1" customWidth="1"/>
    <col min="3" max="3" width="14.796875" style="1" customWidth="1"/>
    <col min="4" max="4" width="13.09765625" style="1" customWidth="1"/>
    <col min="5" max="5" width="15.59765625" style="1" customWidth="1"/>
    <col min="6" max="256" width="8.796875" style="1"/>
    <col min="257" max="257" width="7.3984375" style="1" customWidth="1"/>
    <col min="258" max="258" width="54.69921875" style="1" customWidth="1"/>
    <col min="259" max="259" width="14.796875" style="1" customWidth="1"/>
    <col min="260" max="260" width="13.09765625" style="1" customWidth="1"/>
    <col min="261" max="261" width="15.59765625" style="1" customWidth="1"/>
    <col min="262" max="512" width="8.796875" style="1"/>
    <col min="513" max="513" width="7.3984375" style="1" customWidth="1"/>
    <col min="514" max="514" width="54.69921875" style="1" customWidth="1"/>
    <col min="515" max="515" width="14.796875" style="1" customWidth="1"/>
    <col min="516" max="516" width="13.09765625" style="1" customWidth="1"/>
    <col min="517" max="517" width="15.59765625" style="1" customWidth="1"/>
    <col min="518" max="768" width="8.796875" style="1"/>
    <col min="769" max="769" width="7.3984375" style="1" customWidth="1"/>
    <col min="770" max="770" width="54.69921875" style="1" customWidth="1"/>
    <col min="771" max="771" width="14.796875" style="1" customWidth="1"/>
    <col min="772" max="772" width="13.09765625" style="1" customWidth="1"/>
    <col min="773" max="773" width="15.59765625" style="1" customWidth="1"/>
    <col min="774" max="1024" width="8.796875" style="1"/>
    <col min="1025" max="1025" width="7.3984375" style="1" customWidth="1"/>
    <col min="1026" max="1026" width="54.69921875" style="1" customWidth="1"/>
    <col min="1027" max="1027" width="14.796875" style="1" customWidth="1"/>
    <col min="1028" max="1028" width="13.09765625" style="1" customWidth="1"/>
    <col min="1029" max="1029" width="15.59765625" style="1" customWidth="1"/>
    <col min="1030" max="1280" width="8.796875" style="1"/>
    <col min="1281" max="1281" width="7.3984375" style="1" customWidth="1"/>
    <col min="1282" max="1282" width="54.69921875" style="1" customWidth="1"/>
    <col min="1283" max="1283" width="14.796875" style="1" customWidth="1"/>
    <col min="1284" max="1284" width="13.09765625" style="1" customWidth="1"/>
    <col min="1285" max="1285" width="15.59765625" style="1" customWidth="1"/>
    <col min="1286" max="1536" width="8.796875" style="1"/>
    <col min="1537" max="1537" width="7.3984375" style="1" customWidth="1"/>
    <col min="1538" max="1538" width="54.69921875" style="1" customWidth="1"/>
    <col min="1539" max="1539" width="14.796875" style="1" customWidth="1"/>
    <col min="1540" max="1540" width="13.09765625" style="1" customWidth="1"/>
    <col min="1541" max="1541" width="15.59765625" style="1" customWidth="1"/>
    <col min="1542" max="1792" width="8.796875" style="1"/>
    <col min="1793" max="1793" width="7.3984375" style="1" customWidth="1"/>
    <col min="1794" max="1794" width="54.69921875" style="1" customWidth="1"/>
    <col min="1795" max="1795" width="14.796875" style="1" customWidth="1"/>
    <col min="1796" max="1796" width="13.09765625" style="1" customWidth="1"/>
    <col min="1797" max="1797" width="15.59765625" style="1" customWidth="1"/>
    <col min="1798" max="2048" width="8.796875" style="1"/>
    <col min="2049" max="2049" width="7.3984375" style="1" customWidth="1"/>
    <col min="2050" max="2050" width="54.69921875" style="1" customWidth="1"/>
    <col min="2051" max="2051" width="14.796875" style="1" customWidth="1"/>
    <col min="2052" max="2052" width="13.09765625" style="1" customWidth="1"/>
    <col min="2053" max="2053" width="15.59765625" style="1" customWidth="1"/>
    <col min="2054" max="2304" width="8.796875" style="1"/>
    <col min="2305" max="2305" width="7.3984375" style="1" customWidth="1"/>
    <col min="2306" max="2306" width="54.69921875" style="1" customWidth="1"/>
    <col min="2307" max="2307" width="14.796875" style="1" customWidth="1"/>
    <col min="2308" max="2308" width="13.09765625" style="1" customWidth="1"/>
    <col min="2309" max="2309" width="15.59765625" style="1" customWidth="1"/>
    <col min="2310" max="2560" width="8.796875" style="1"/>
    <col min="2561" max="2561" width="7.3984375" style="1" customWidth="1"/>
    <col min="2562" max="2562" width="54.69921875" style="1" customWidth="1"/>
    <col min="2563" max="2563" width="14.796875" style="1" customWidth="1"/>
    <col min="2564" max="2564" width="13.09765625" style="1" customWidth="1"/>
    <col min="2565" max="2565" width="15.59765625" style="1" customWidth="1"/>
    <col min="2566" max="2816" width="8.796875" style="1"/>
    <col min="2817" max="2817" width="7.3984375" style="1" customWidth="1"/>
    <col min="2818" max="2818" width="54.69921875" style="1" customWidth="1"/>
    <col min="2819" max="2819" width="14.796875" style="1" customWidth="1"/>
    <col min="2820" max="2820" width="13.09765625" style="1" customWidth="1"/>
    <col min="2821" max="2821" width="15.59765625" style="1" customWidth="1"/>
    <col min="2822" max="3072" width="8.796875" style="1"/>
    <col min="3073" max="3073" width="7.3984375" style="1" customWidth="1"/>
    <col min="3074" max="3074" width="54.69921875" style="1" customWidth="1"/>
    <col min="3075" max="3075" width="14.796875" style="1" customWidth="1"/>
    <col min="3076" max="3076" width="13.09765625" style="1" customWidth="1"/>
    <col min="3077" max="3077" width="15.59765625" style="1" customWidth="1"/>
    <col min="3078" max="3328" width="8.796875" style="1"/>
    <col min="3329" max="3329" width="7.3984375" style="1" customWidth="1"/>
    <col min="3330" max="3330" width="54.69921875" style="1" customWidth="1"/>
    <col min="3331" max="3331" width="14.796875" style="1" customWidth="1"/>
    <col min="3332" max="3332" width="13.09765625" style="1" customWidth="1"/>
    <col min="3333" max="3333" width="15.59765625" style="1" customWidth="1"/>
    <col min="3334" max="3584" width="8.796875" style="1"/>
    <col min="3585" max="3585" width="7.3984375" style="1" customWidth="1"/>
    <col min="3586" max="3586" width="54.69921875" style="1" customWidth="1"/>
    <col min="3587" max="3587" width="14.796875" style="1" customWidth="1"/>
    <col min="3588" max="3588" width="13.09765625" style="1" customWidth="1"/>
    <col min="3589" max="3589" width="15.59765625" style="1" customWidth="1"/>
    <col min="3590" max="3840" width="8.796875" style="1"/>
    <col min="3841" max="3841" width="7.3984375" style="1" customWidth="1"/>
    <col min="3842" max="3842" width="54.69921875" style="1" customWidth="1"/>
    <col min="3843" max="3843" width="14.796875" style="1" customWidth="1"/>
    <col min="3844" max="3844" width="13.09765625" style="1" customWidth="1"/>
    <col min="3845" max="3845" width="15.59765625" style="1" customWidth="1"/>
    <col min="3846" max="4096" width="8.796875" style="1"/>
    <col min="4097" max="4097" width="7.3984375" style="1" customWidth="1"/>
    <col min="4098" max="4098" width="54.69921875" style="1" customWidth="1"/>
    <col min="4099" max="4099" width="14.796875" style="1" customWidth="1"/>
    <col min="4100" max="4100" width="13.09765625" style="1" customWidth="1"/>
    <col min="4101" max="4101" width="15.59765625" style="1" customWidth="1"/>
    <col min="4102" max="4352" width="8.796875" style="1"/>
    <col min="4353" max="4353" width="7.3984375" style="1" customWidth="1"/>
    <col min="4354" max="4354" width="54.69921875" style="1" customWidth="1"/>
    <col min="4355" max="4355" width="14.796875" style="1" customWidth="1"/>
    <col min="4356" max="4356" width="13.09765625" style="1" customWidth="1"/>
    <col min="4357" max="4357" width="15.59765625" style="1" customWidth="1"/>
    <col min="4358" max="4608" width="8.796875" style="1"/>
    <col min="4609" max="4609" width="7.3984375" style="1" customWidth="1"/>
    <col min="4610" max="4610" width="54.69921875" style="1" customWidth="1"/>
    <col min="4611" max="4611" width="14.796875" style="1" customWidth="1"/>
    <col min="4612" max="4612" width="13.09765625" style="1" customWidth="1"/>
    <col min="4613" max="4613" width="15.59765625" style="1" customWidth="1"/>
    <col min="4614" max="4864" width="8.796875" style="1"/>
    <col min="4865" max="4865" width="7.3984375" style="1" customWidth="1"/>
    <col min="4866" max="4866" width="54.69921875" style="1" customWidth="1"/>
    <col min="4867" max="4867" width="14.796875" style="1" customWidth="1"/>
    <col min="4868" max="4868" width="13.09765625" style="1" customWidth="1"/>
    <col min="4869" max="4869" width="15.59765625" style="1" customWidth="1"/>
    <col min="4870" max="5120" width="8.796875" style="1"/>
    <col min="5121" max="5121" width="7.3984375" style="1" customWidth="1"/>
    <col min="5122" max="5122" width="54.69921875" style="1" customWidth="1"/>
    <col min="5123" max="5123" width="14.796875" style="1" customWidth="1"/>
    <col min="5124" max="5124" width="13.09765625" style="1" customWidth="1"/>
    <col min="5125" max="5125" width="15.59765625" style="1" customWidth="1"/>
    <col min="5126" max="5376" width="8.796875" style="1"/>
    <col min="5377" max="5377" width="7.3984375" style="1" customWidth="1"/>
    <col min="5378" max="5378" width="54.69921875" style="1" customWidth="1"/>
    <col min="5379" max="5379" width="14.796875" style="1" customWidth="1"/>
    <col min="5380" max="5380" width="13.09765625" style="1" customWidth="1"/>
    <col min="5381" max="5381" width="15.59765625" style="1" customWidth="1"/>
    <col min="5382" max="5632" width="8.796875" style="1"/>
    <col min="5633" max="5633" width="7.3984375" style="1" customWidth="1"/>
    <col min="5634" max="5634" width="54.69921875" style="1" customWidth="1"/>
    <col min="5635" max="5635" width="14.796875" style="1" customWidth="1"/>
    <col min="5636" max="5636" width="13.09765625" style="1" customWidth="1"/>
    <col min="5637" max="5637" width="15.59765625" style="1" customWidth="1"/>
    <col min="5638" max="5888" width="8.796875" style="1"/>
    <col min="5889" max="5889" width="7.3984375" style="1" customWidth="1"/>
    <col min="5890" max="5890" width="54.69921875" style="1" customWidth="1"/>
    <col min="5891" max="5891" width="14.796875" style="1" customWidth="1"/>
    <col min="5892" max="5892" width="13.09765625" style="1" customWidth="1"/>
    <col min="5893" max="5893" width="15.59765625" style="1" customWidth="1"/>
    <col min="5894" max="6144" width="8.796875" style="1"/>
    <col min="6145" max="6145" width="7.3984375" style="1" customWidth="1"/>
    <col min="6146" max="6146" width="54.69921875" style="1" customWidth="1"/>
    <col min="6147" max="6147" width="14.796875" style="1" customWidth="1"/>
    <col min="6148" max="6148" width="13.09765625" style="1" customWidth="1"/>
    <col min="6149" max="6149" width="15.59765625" style="1" customWidth="1"/>
    <col min="6150" max="6400" width="8.796875" style="1"/>
    <col min="6401" max="6401" width="7.3984375" style="1" customWidth="1"/>
    <col min="6402" max="6402" width="54.69921875" style="1" customWidth="1"/>
    <col min="6403" max="6403" width="14.796875" style="1" customWidth="1"/>
    <col min="6404" max="6404" width="13.09765625" style="1" customWidth="1"/>
    <col min="6405" max="6405" width="15.59765625" style="1" customWidth="1"/>
    <col min="6406" max="6656" width="8.796875" style="1"/>
    <col min="6657" max="6657" width="7.3984375" style="1" customWidth="1"/>
    <col min="6658" max="6658" width="54.69921875" style="1" customWidth="1"/>
    <col min="6659" max="6659" width="14.796875" style="1" customWidth="1"/>
    <col min="6660" max="6660" width="13.09765625" style="1" customWidth="1"/>
    <col min="6661" max="6661" width="15.59765625" style="1" customWidth="1"/>
    <col min="6662" max="6912" width="8.796875" style="1"/>
    <col min="6913" max="6913" width="7.3984375" style="1" customWidth="1"/>
    <col min="6914" max="6914" width="54.69921875" style="1" customWidth="1"/>
    <col min="6915" max="6915" width="14.796875" style="1" customWidth="1"/>
    <col min="6916" max="6916" width="13.09765625" style="1" customWidth="1"/>
    <col min="6917" max="6917" width="15.59765625" style="1" customWidth="1"/>
    <col min="6918" max="7168" width="8.796875" style="1"/>
    <col min="7169" max="7169" width="7.3984375" style="1" customWidth="1"/>
    <col min="7170" max="7170" width="54.69921875" style="1" customWidth="1"/>
    <col min="7171" max="7171" width="14.796875" style="1" customWidth="1"/>
    <col min="7172" max="7172" width="13.09765625" style="1" customWidth="1"/>
    <col min="7173" max="7173" width="15.59765625" style="1" customWidth="1"/>
    <col min="7174" max="7424" width="8.796875" style="1"/>
    <col min="7425" max="7425" width="7.3984375" style="1" customWidth="1"/>
    <col min="7426" max="7426" width="54.69921875" style="1" customWidth="1"/>
    <col min="7427" max="7427" width="14.796875" style="1" customWidth="1"/>
    <col min="7428" max="7428" width="13.09765625" style="1" customWidth="1"/>
    <col min="7429" max="7429" width="15.59765625" style="1" customWidth="1"/>
    <col min="7430" max="7680" width="8.796875" style="1"/>
    <col min="7681" max="7681" width="7.3984375" style="1" customWidth="1"/>
    <col min="7682" max="7682" width="54.69921875" style="1" customWidth="1"/>
    <col min="7683" max="7683" width="14.796875" style="1" customWidth="1"/>
    <col min="7684" max="7684" width="13.09765625" style="1" customWidth="1"/>
    <col min="7685" max="7685" width="15.59765625" style="1" customWidth="1"/>
    <col min="7686" max="7936" width="8.796875" style="1"/>
    <col min="7937" max="7937" width="7.3984375" style="1" customWidth="1"/>
    <col min="7938" max="7938" width="54.69921875" style="1" customWidth="1"/>
    <col min="7939" max="7939" width="14.796875" style="1" customWidth="1"/>
    <col min="7940" max="7940" width="13.09765625" style="1" customWidth="1"/>
    <col min="7941" max="7941" width="15.59765625" style="1" customWidth="1"/>
    <col min="7942" max="8192" width="8.796875" style="1"/>
    <col min="8193" max="8193" width="7.3984375" style="1" customWidth="1"/>
    <col min="8194" max="8194" width="54.69921875" style="1" customWidth="1"/>
    <col min="8195" max="8195" width="14.796875" style="1" customWidth="1"/>
    <col min="8196" max="8196" width="13.09765625" style="1" customWidth="1"/>
    <col min="8197" max="8197" width="15.59765625" style="1" customWidth="1"/>
    <col min="8198" max="8448" width="8.796875" style="1"/>
    <col min="8449" max="8449" width="7.3984375" style="1" customWidth="1"/>
    <col min="8450" max="8450" width="54.69921875" style="1" customWidth="1"/>
    <col min="8451" max="8451" width="14.796875" style="1" customWidth="1"/>
    <col min="8452" max="8452" width="13.09765625" style="1" customWidth="1"/>
    <col min="8453" max="8453" width="15.59765625" style="1" customWidth="1"/>
    <col min="8454" max="8704" width="8.796875" style="1"/>
    <col min="8705" max="8705" width="7.3984375" style="1" customWidth="1"/>
    <col min="8706" max="8706" width="54.69921875" style="1" customWidth="1"/>
    <col min="8707" max="8707" width="14.796875" style="1" customWidth="1"/>
    <col min="8708" max="8708" width="13.09765625" style="1" customWidth="1"/>
    <col min="8709" max="8709" width="15.59765625" style="1" customWidth="1"/>
    <col min="8710" max="8960" width="8.796875" style="1"/>
    <col min="8961" max="8961" width="7.3984375" style="1" customWidth="1"/>
    <col min="8962" max="8962" width="54.69921875" style="1" customWidth="1"/>
    <col min="8963" max="8963" width="14.796875" style="1" customWidth="1"/>
    <col min="8964" max="8964" width="13.09765625" style="1" customWidth="1"/>
    <col min="8965" max="8965" width="15.59765625" style="1" customWidth="1"/>
    <col min="8966" max="9216" width="8.796875" style="1"/>
    <col min="9217" max="9217" width="7.3984375" style="1" customWidth="1"/>
    <col min="9218" max="9218" width="54.69921875" style="1" customWidth="1"/>
    <col min="9219" max="9219" width="14.796875" style="1" customWidth="1"/>
    <col min="9220" max="9220" width="13.09765625" style="1" customWidth="1"/>
    <col min="9221" max="9221" width="15.59765625" style="1" customWidth="1"/>
    <col min="9222" max="9472" width="8.796875" style="1"/>
    <col min="9473" max="9473" width="7.3984375" style="1" customWidth="1"/>
    <col min="9474" max="9474" width="54.69921875" style="1" customWidth="1"/>
    <col min="9475" max="9475" width="14.796875" style="1" customWidth="1"/>
    <col min="9476" max="9476" width="13.09765625" style="1" customWidth="1"/>
    <col min="9477" max="9477" width="15.59765625" style="1" customWidth="1"/>
    <col min="9478" max="9728" width="8.796875" style="1"/>
    <col min="9729" max="9729" width="7.3984375" style="1" customWidth="1"/>
    <col min="9730" max="9730" width="54.69921875" style="1" customWidth="1"/>
    <col min="9731" max="9731" width="14.796875" style="1" customWidth="1"/>
    <col min="9732" max="9732" width="13.09765625" style="1" customWidth="1"/>
    <col min="9733" max="9733" width="15.59765625" style="1" customWidth="1"/>
    <col min="9734" max="9984" width="8.796875" style="1"/>
    <col min="9985" max="9985" width="7.3984375" style="1" customWidth="1"/>
    <col min="9986" max="9986" width="54.69921875" style="1" customWidth="1"/>
    <col min="9987" max="9987" width="14.796875" style="1" customWidth="1"/>
    <col min="9988" max="9988" width="13.09765625" style="1" customWidth="1"/>
    <col min="9989" max="9989" width="15.59765625" style="1" customWidth="1"/>
    <col min="9990" max="10240" width="8.796875" style="1"/>
    <col min="10241" max="10241" width="7.3984375" style="1" customWidth="1"/>
    <col min="10242" max="10242" width="54.69921875" style="1" customWidth="1"/>
    <col min="10243" max="10243" width="14.796875" style="1" customWidth="1"/>
    <col min="10244" max="10244" width="13.09765625" style="1" customWidth="1"/>
    <col min="10245" max="10245" width="15.59765625" style="1" customWidth="1"/>
    <col min="10246" max="10496" width="8.796875" style="1"/>
    <col min="10497" max="10497" width="7.3984375" style="1" customWidth="1"/>
    <col min="10498" max="10498" width="54.69921875" style="1" customWidth="1"/>
    <col min="10499" max="10499" width="14.796875" style="1" customWidth="1"/>
    <col min="10500" max="10500" width="13.09765625" style="1" customWidth="1"/>
    <col min="10501" max="10501" width="15.59765625" style="1" customWidth="1"/>
    <col min="10502" max="10752" width="8.796875" style="1"/>
    <col min="10753" max="10753" width="7.3984375" style="1" customWidth="1"/>
    <col min="10754" max="10754" width="54.69921875" style="1" customWidth="1"/>
    <col min="10755" max="10755" width="14.796875" style="1" customWidth="1"/>
    <col min="10756" max="10756" width="13.09765625" style="1" customWidth="1"/>
    <col min="10757" max="10757" width="15.59765625" style="1" customWidth="1"/>
    <col min="10758" max="11008" width="8.796875" style="1"/>
    <col min="11009" max="11009" width="7.3984375" style="1" customWidth="1"/>
    <col min="11010" max="11010" width="54.69921875" style="1" customWidth="1"/>
    <col min="11011" max="11011" width="14.796875" style="1" customWidth="1"/>
    <col min="11012" max="11012" width="13.09765625" style="1" customWidth="1"/>
    <col min="11013" max="11013" width="15.59765625" style="1" customWidth="1"/>
    <col min="11014" max="11264" width="8.796875" style="1"/>
    <col min="11265" max="11265" width="7.3984375" style="1" customWidth="1"/>
    <col min="11266" max="11266" width="54.69921875" style="1" customWidth="1"/>
    <col min="11267" max="11267" width="14.796875" style="1" customWidth="1"/>
    <col min="11268" max="11268" width="13.09765625" style="1" customWidth="1"/>
    <col min="11269" max="11269" width="15.59765625" style="1" customWidth="1"/>
    <col min="11270" max="11520" width="8.796875" style="1"/>
    <col min="11521" max="11521" width="7.3984375" style="1" customWidth="1"/>
    <col min="11522" max="11522" width="54.69921875" style="1" customWidth="1"/>
    <col min="11523" max="11523" width="14.796875" style="1" customWidth="1"/>
    <col min="11524" max="11524" width="13.09765625" style="1" customWidth="1"/>
    <col min="11525" max="11525" width="15.59765625" style="1" customWidth="1"/>
    <col min="11526" max="11776" width="8.796875" style="1"/>
    <col min="11777" max="11777" width="7.3984375" style="1" customWidth="1"/>
    <col min="11778" max="11778" width="54.69921875" style="1" customWidth="1"/>
    <col min="11779" max="11779" width="14.796875" style="1" customWidth="1"/>
    <col min="11780" max="11780" width="13.09765625" style="1" customWidth="1"/>
    <col min="11781" max="11781" width="15.59765625" style="1" customWidth="1"/>
    <col min="11782" max="12032" width="8.796875" style="1"/>
    <col min="12033" max="12033" width="7.3984375" style="1" customWidth="1"/>
    <col min="12034" max="12034" width="54.69921875" style="1" customWidth="1"/>
    <col min="12035" max="12035" width="14.796875" style="1" customWidth="1"/>
    <col min="12036" max="12036" width="13.09765625" style="1" customWidth="1"/>
    <col min="12037" max="12037" width="15.59765625" style="1" customWidth="1"/>
    <col min="12038" max="12288" width="8.796875" style="1"/>
    <col min="12289" max="12289" width="7.3984375" style="1" customWidth="1"/>
    <col min="12290" max="12290" width="54.69921875" style="1" customWidth="1"/>
    <col min="12291" max="12291" width="14.796875" style="1" customWidth="1"/>
    <col min="12292" max="12292" width="13.09765625" style="1" customWidth="1"/>
    <col min="12293" max="12293" width="15.59765625" style="1" customWidth="1"/>
    <col min="12294" max="12544" width="8.796875" style="1"/>
    <col min="12545" max="12545" width="7.3984375" style="1" customWidth="1"/>
    <col min="12546" max="12546" width="54.69921875" style="1" customWidth="1"/>
    <col min="12547" max="12547" width="14.796875" style="1" customWidth="1"/>
    <col min="12548" max="12548" width="13.09765625" style="1" customWidth="1"/>
    <col min="12549" max="12549" width="15.59765625" style="1" customWidth="1"/>
    <col min="12550" max="12800" width="8.796875" style="1"/>
    <col min="12801" max="12801" width="7.3984375" style="1" customWidth="1"/>
    <col min="12802" max="12802" width="54.69921875" style="1" customWidth="1"/>
    <col min="12803" max="12803" width="14.796875" style="1" customWidth="1"/>
    <col min="12804" max="12804" width="13.09765625" style="1" customWidth="1"/>
    <col min="12805" max="12805" width="15.59765625" style="1" customWidth="1"/>
    <col min="12806" max="13056" width="8.796875" style="1"/>
    <col min="13057" max="13057" width="7.3984375" style="1" customWidth="1"/>
    <col min="13058" max="13058" width="54.69921875" style="1" customWidth="1"/>
    <col min="13059" max="13059" width="14.796875" style="1" customWidth="1"/>
    <col min="13060" max="13060" width="13.09765625" style="1" customWidth="1"/>
    <col min="13061" max="13061" width="15.59765625" style="1" customWidth="1"/>
    <col min="13062" max="13312" width="8.796875" style="1"/>
    <col min="13313" max="13313" width="7.3984375" style="1" customWidth="1"/>
    <col min="13314" max="13314" width="54.69921875" style="1" customWidth="1"/>
    <col min="13315" max="13315" width="14.796875" style="1" customWidth="1"/>
    <col min="13316" max="13316" width="13.09765625" style="1" customWidth="1"/>
    <col min="13317" max="13317" width="15.59765625" style="1" customWidth="1"/>
    <col min="13318" max="13568" width="8.796875" style="1"/>
    <col min="13569" max="13569" width="7.3984375" style="1" customWidth="1"/>
    <col min="13570" max="13570" width="54.69921875" style="1" customWidth="1"/>
    <col min="13571" max="13571" width="14.796875" style="1" customWidth="1"/>
    <col min="13572" max="13572" width="13.09765625" style="1" customWidth="1"/>
    <col min="13573" max="13573" width="15.59765625" style="1" customWidth="1"/>
    <col min="13574" max="13824" width="8.796875" style="1"/>
    <col min="13825" max="13825" width="7.3984375" style="1" customWidth="1"/>
    <col min="13826" max="13826" width="54.69921875" style="1" customWidth="1"/>
    <col min="13827" max="13827" width="14.796875" style="1" customWidth="1"/>
    <col min="13828" max="13828" width="13.09765625" style="1" customWidth="1"/>
    <col min="13829" max="13829" width="15.59765625" style="1" customWidth="1"/>
    <col min="13830" max="14080" width="8.796875" style="1"/>
    <col min="14081" max="14081" width="7.3984375" style="1" customWidth="1"/>
    <col min="14082" max="14082" width="54.69921875" style="1" customWidth="1"/>
    <col min="14083" max="14083" width="14.796875" style="1" customWidth="1"/>
    <col min="14084" max="14084" width="13.09765625" style="1" customWidth="1"/>
    <col min="14085" max="14085" width="15.59765625" style="1" customWidth="1"/>
    <col min="14086" max="14336" width="8.796875" style="1"/>
    <col min="14337" max="14337" width="7.3984375" style="1" customWidth="1"/>
    <col min="14338" max="14338" width="54.69921875" style="1" customWidth="1"/>
    <col min="14339" max="14339" width="14.796875" style="1" customWidth="1"/>
    <col min="14340" max="14340" width="13.09765625" style="1" customWidth="1"/>
    <col min="14341" max="14341" width="15.59765625" style="1" customWidth="1"/>
    <col min="14342" max="14592" width="8.796875" style="1"/>
    <col min="14593" max="14593" width="7.3984375" style="1" customWidth="1"/>
    <col min="14594" max="14594" width="54.69921875" style="1" customWidth="1"/>
    <col min="14595" max="14595" width="14.796875" style="1" customWidth="1"/>
    <col min="14596" max="14596" width="13.09765625" style="1" customWidth="1"/>
    <col min="14597" max="14597" width="15.59765625" style="1" customWidth="1"/>
    <col min="14598" max="14848" width="8.796875" style="1"/>
    <col min="14849" max="14849" width="7.3984375" style="1" customWidth="1"/>
    <col min="14850" max="14850" width="54.69921875" style="1" customWidth="1"/>
    <col min="14851" max="14851" width="14.796875" style="1" customWidth="1"/>
    <col min="14852" max="14852" width="13.09765625" style="1" customWidth="1"/>
    <col min="14853" max="14853" width="15.59765625" style="1" customWidth="1"/>
    <col min="14854" max="15104" width="8.796875" style="1"/>
    <col min="15105" max="15105" width="7.3984375" style="1" customWidth="1"/>
    <col min="15106" max="15106" width="54.69921875" style="1" customWidth="1"/>
    <col min="15107" max="15107" width="14.796875" style="1" customWidth="1"/>
    <col min="15108" max="15108" width="13.09765625" style="1" customWidth="1"/>
    <col min="15109" max="15109" width="15.59765625" style="1" customWidth="1"/>
    <col min="15110" max="15360" width="8.796875" style="1"/>
    <col min="15361" max="15361" width="7.3984375" style="1" customWidth="1"/>
    <col min="15362" max="15362" width="54.69921875" style="1" customWidth="1"/>
    <col min="15363" max="15363" width="14.796875" style="1" customWidth="1"/>
    <col min="15364" max="15364" width="13.09765625" style="1" customWidth="1"/>
    <col min="15365" max="15365" width="15.59765625" style="1" customWidth="1"/>
    <col min="15366" max="15616" width="8.796875" style="1"/>
    <col min="15617" max="15617" width="7.3984375" style="1" customWidth="1"/>
    <col min="15618" max="15618" width="54.69921875" style="1" customWidth="1"/>
    <col min="15619" max="15619" width="14.796875" style="1" customWidth="1"/>
    <col min="15620" max="15620" width="13.09765625" style="1" customWidth="1"/>
    <col min="15621" max="15621" width="15.59765625" style="1" customWidth="1"/>
    <col min="15622" max="15872" width="8.796875" style="1"/>
    <col min="15873" max="15873" width="7.3984375" style="1" customWidth="1"/>
    <col min="15874" max="15874" width="54.69921875" style="1" customWidth="1"/>
    <col min="15875" max="15875" width="14.796875" style="1" customWidth="1"/>
    <col min="15876" max="15876" width="13.09765625" style="1" customWidth="1"/>
    <col min="15877" max="15877" width="15.59765625" style="1" customWidth="1"/>
    <col min="15878" max="16128" width="8.796875" style="1"/>
    <col min="16129" max="16129" width="7.3984375" style="1" customWidth="1"/>
    <col min="16130" max="16130" width="54.69921875" style="1" customWidth="1"/>
    <col min="16131" max="16131" width="14.796875" style="1" customWidth="1"/>
    <col min="16132" max="16132" width="13.09765625" style="1" customWidth="1"/>
    <col min="16133" max="16133" width="15.59765625" style="1" customWidth="1"/>
    <col min="16134" max="16384" width="8.796875" style="1"/>
  </cols>
  <sheetData>
    <row r="1" spans="1:5">
      <c r="A1" s="1" t="s">
        <v>12637</v>
      </c>
    </row>
    <row r="2" spans="1:5">
      <c r="A2" s="1" t="s">
        <v>144</v>
      </c>
    </row>
    <row r="3" spans="1:5">
      <c r="A3" s="1" t="s">
        <v>35782</v>
      </c>
    </row>
    <row r="4" spans="1:5">
      <c r="A4" s="1" t="s">
        <v>146</v>
      </c>
    </row>
    <row r="5" spans="1:5">
      <c r="A5" s="1" t="s">
        <v>35783</v>
      </c>
    </row>
    <row r="6" spans="1:5">
      <c r="A6" s="1" t="s">
        <v>144</v>
      </c>
    </row>
    <row r="7" spans="1:5">
      <c r="A7" s="1" t="s">
        <v>148</v>
      </c>
      <c r="B7" s="1" t="s">
        <v>149</v>
      </c>
      <c r="C7" s="1" t="s">
        <v>12638</v>
      </c>
      <c r="D7" s="1" t="s">
        <v>151</v>
      </c>
      <c r="E7" s="1" t="s">
        <v>12639</v>
      </c>
    </row>
    <row r="8" spans="1:5">
      <c r="A8" s="1">
        <v>38605</v>
      </c>
      <c r="B8" s="1" t="s">
        <v>12640</v>
      </c>
      <c r="C8" s="1" t="s">
        <v>160</v>
      </c>
      <c r="D8" s="1" t="s">
        <v>155</v>
      </c>
      <c r="E8" s="162" t="s">
        <v>35784</v>
      </c>
    </row>
    <row r="9" spans="1:5">
      <c r="A9" s="1">
        <v>11270</v>
      </c>
      <c r="B9" s="1" t="s">
        <v>12641</v>
      </c>
      <c r="C9" s="1" t="s">
        <v>160</v>
      </c>
      <c r="D9" s="1" t="s">
        <v>167</v>
      </c>
      <c r="E9" s="162" t="s">
        <v>12642</v>
      </c>
    </row>
    <row r="10" spans="1:5">
      <c r="A10" s="1">
        <v>412</v>
      </c>
      <c r="B10" s="1" t="s">
        <v>12643</v>
      </c>
      <c r="C10" s="1" t="s">
        <v>160</v>
      </c>
      <c r="D10" s="1" t="s">
        <v>155</v>
      </c>
      <c r="E10" s="162" t="s">
        <v>12644</v>
      </c>
    </row>
    <row r="11" spans="1:5">
      <c r="A11" s="1">
        <v>414</v>
      </c>
      <c r="B11" s="1" t="s">
        <v>12645</v>
      </c>
      <c r="C11" s="1" t="s">
        <v>160</v>
      </c>
      <c r="D11" s="1" t="s">
        <v>155</v>
      </c>
      <c r="E11" s="162" t="s">
        <v>12646</v>
      </c>
    </row>
    <row r="12" spans="1:5">
      <c r="A12" s="1">
        <v>410</v>
      </c>
      <c r="B12" s="1" t="s">
        <v>12647</v>
      </c>
      <c r="C12" s="1" t="s">
        <v>160</v>
      </c>
      <c r="D12" s="1" t="s">
        <v>155</v>
      </c>
      <c r="E12" s="162" t="s">
        <v>12648</v>
      </c>
    </row>
    <row r="13" spans="1:5">
      <c r="A13" s="1">
        <v>411</v>
      </c>
      <c r="B13" s="1" t="s">
        <v>12649</v>
      </c>
      <c r="C13" s="1" t="s">
        <v>160</v>
      </c>
      <c r="D13" s="1" t="s">
        <v>158</v>
      </c>
      <c r="E13" s="162" t="s">
        <v>12650</v>
      </c>
    </row>
    <row r="14" spans="1:5">
      <c r="A14" s="1">
        <v>408</v>
      </c>
      <c r="B14" s="1" t="s">
        <v>12651</v>
      </c>
      <c r="C14" s="1" t="s">
        <v>160</v>
      </c>
      <c r="D14" s="1" t="s">
        <v>155</v>
      </c>
      <c r="E14" s="162" t="s">
        <v>12652</v>
      </c>
    </row>
    <row r="15" spans="1:5">
      <c r="A15" s="1">
        <v>39131</v>
      </c>
      <c r="B15" s="1" t="s">
        <v>12653</v>
      </c>
      <c r="C15" s="1" t="s">
        <v>160</v>
      </c>
      <c r="D15" s="1" t="s">
        <v>155</v>
      </c>
      <c r="E15" s="162" t="s">
        <v>12642</v>
      </c>
    </row>
    <row r="16" spans="1:5">
      <c r="A16" s="1">
        <v>394</v>
      </c>
      <c r="B16" s="1" t="s">
        <v>12655</v>
      </c>
      <c r="C16" s="1" t="s">
        <v>160</v>
      </c>
      <c r="D16" s="1" t="s">
        <v>155</v>
      </c>
      <c r="E16" s="162" t="s">
        <v>22156</v>
      </c>
    </row>
    <row r="17" spans="1:5">
      <c r="A17" s="1">
        <v>39130</v>
      </c>
      <c r="B17" s="1" t="s">
        <v>12657</v>
      </c>
      <c r="C17" s="1" t="s">
        <v>160</v>
      </c>
      <c r="D17" s="1" t="s">
        <v>155</v>
      </c>
      <c r="E17" s="162" t="s">
        <v>14214</v>
      </c>
    </row>
    <row r="18" spans="1:5">
      <c r="A18" s="1">
        <v>395</v>
      </c>
      <c r="B18" s="1" t="s">
        <v>12659</v>
      </c>
      <c r="C18" s="1" t="s">
        <v>160</v>
      </c>
      <c r="D18" s="1" t="s">
        <v>155</v>
      </c>
      <c r="E18" s="162" t="s">
        <v>15841</v>
      </c>
    </row>
    <row r="19" spans="1:5">
      <c r="A19" s="1">
        <v>39127</v>
      </c>
      <c r="B19" s="1" t="s">
        <v>12661</v>
      </c>
      <c r="C19" s="1" t="s">
        <v>160</v>
      </c>
      <c r="D19" s="1" t="s">
        <v>155</v>
      </c>
      <c r="E19" s="162" t="s">
        <v>21817</v>
      </c>
    </row>
    <row r="20" spans="1:5">
      <c r="A20" s="1">
        <v>392</v>
      </c>
      <c r="B20" s="1" t="s">
        <v>12663</v>
      </c>
      <c r="C20" s="1" t="s">
        <v>160</v>
      </c>
      <c r="D20" s="1" t="s">
        <v>155</v>
      </c>
      <c r="E20" s="162" t="s">
        <v>35560</v>
      </c>
    </row>
    <row r="21" spans="1:5">
      <c r="A21" s="1">
        <v>39129</v>
      </c>
      <c r="B21" s="1" t="s">
        <v>12665</v>
      </c>
      <c r="C21" s="1" t="s">
        <v>160</v>
      </c>
      <c r="D21" s="1" t="s">
        <v>155</v>
      </c>
      <c r="E21" s="162" t="s">
        <v>16629</v>
      </c>
    </row>
    <row r="22" spans="1:5">
      <c r="A22" s="1">
        <v>393</v>
      </c>
      <c r="B22" s="1" t="s">
        <v>12667</v>
      </c>
      <c r="C22" s="1" t="s">
        <v>160</v>
      </c>
      <c r="D22" s="1" t="s">
        <v>158</v>
      </c>
      <c r="E22" s="162" t="s">
        <v>17275</v>
      </c>
    </row>
    <row r="23" spans="1:5">
      <c r="A23" s="1">
        <v>39133</v>
      </c>
      <c r="B23" s="1" t="s">
        <v>12669</v>
      </c>
      <c r="C23" s="1" t="s">
        <v>160</v>
      </c>
      <c r="D23" s="1" t="s">
        <v>155</v>
      </c>
      <c r="E23" s="162" t="s">
        <v>13712</v>
      </c>
    </row>
    <row r="24" spans="1:5">
      <c r="A24" s="1">
        <v>397</v>
      </c>
      <c r="B24" s="1" t="s">
        <v>12671</v>
      </c>
      <c r="C24" s="1" t="s">
        <v>160</v>
      </c>
      <c r="D24" s="1" t="s">
        <v>155</v>
      </c>
      <c r="E24" s="162" t="s">
        <v>16324</v>
      </c>
    </row>
    <row r="25" spans="1:5">
      <c r="A25" s="1">
        <v>39132</v>
      </c>
      <c r="B25" s="1" t="s">
        <v>12673</v>
      </c>
      <c r="C25" s="1" t="s">
        <v>160</v>
      </c>
      <c r="D25" s="1" t="s">
        <v>155</v>
      </c>
      <c r="E25" s="162" t="s">
        <v>12660</v>
      </c>
    </row>
    <row r="26" spans="1:5">
      <c r="A26" s="1">
        <v>396</v>
      </c>
      <c r="B26" s="1" t="s">
        <v>12675</v>
      </c>
      <c r="C26" s="1" t="s">
        <v>160</v>
      </c>
      <c r="D26" s="1" t="s">
        <v>155</v>
      </c>
      <c r="E26" s="162" t="s">
        <v>20459</v>
      </c>
    </row>
    <row r="27" spans="1:5">
      <c r="A27" s="1">
        <v>39135</v>
      </c>
      <c r="B27" s="1" t="s">
        <v>12676</v>
      </c>
      <c r="C27" s="1" t="s">
        <v>160</v>
      </c>
      <c r="D27" s="1" t="s">
        <v>155</v>
      </c>
      <c r="E27" s="162" t="s">
        <v>13970</v>
      </c>
    </row>
    <row r="28" spans="1:5">
      <c r="A28" s="1">
        <v>39128</v>
      </c>
      <c r="B28" s="1" t="s">
        <v>12678</v>
      </c>
      <c r="C28" s="1" t="s">
        <v>160</v>
      </c>
      <c r="D28" s="1" t="s">
        <v>155</v>
      </c>
      <c r="E28" s="162" t="s">
        <v>13213</v>
      </c>
    </row>
    <row r="29" spans="1:5">
      <c r="A29" s="1">
        <v>400</v>
      </c>
      <c r="B29" s="1" t="s">
        <v>12680</v>
      </c>
      <c r="C29" s="1" t="s">
        <v>160</v>
      </c>
      <c r="D29" s="1" t="s">
        <v>155</v>
      </c>
      <c r="E29" s="162" t="s">
        <v>15830</v>
      </c>
    </row>
    <row r="30" spans="1:5">
      <c r="A30" s="1">
        <v>39125</v>
      </c>
      <c r="B30" s="1" t="s">
        <v>12682</v>
      </c>
      <c r="C30" s="1" t="s">
        <v>160</v>
      </c>
      <c r="D30" s="1" t="s">
        <v>155</v>
      </c>
      <c r="E30" s="162" t="s">
        <v>13213</v>
      </c>
    </row>
    <row r="31" spans="1:5">
      <c r="A31" s="1">
        <v>39134</v>
      </c>
      <c r="B31" s="1" t="s">
        <v>12683</v>
      </c>
      <c r="C31" s="1" t="s">
        <v>160</v>
      </c>
      <c r="D31" s="1" t="s">
        <v>155</v>
      </c>
      <c r="E31" s="162" t="s">
        <v>20463</v>
      </c>
    </row>
    <row r="32" spans="1:5">
      <c r="A32" s="1">
        <v>398</v>
      </c>
      <c r="B32" s="1" t="s">
        <v>12685</v>
      </c>
      <c r="C32" s="1" t="s">
        <v>160</v>
      </c>
      <c r="D32" s="1" t="s">
        <v>155</v>
      </c>
      <c r="E32" s="162" t="s">
        <v>20159</v>
      </c>
    </row>
    <row r="33" spans="1:5">
      <c r="A33" s="1">
        <v>39126</v>
      </c>
      <c r="B33" s="1" t="s">
        <v>12686</v>
      </c>
      <c r="C33" s="1" t="s">
        <v>160</v>
      </c>
      <c r="D33" s="1" t="s">
        <v>155</v>
      </c>
      <c r="E33" s="162" t="s">
        <v>35517</v>
      </c>
    </row>
    <row r="34" spans="1:5">
      <c r="A34" s="1">
        <v>399</v>
      </c>
      <c r="B34" s="1" t="s">
        <v>12688</v>
      </c>
      <c r="C34" s="1" t="s">
        <v>160</v>
      </c>
      <c r="D34" s="1" t="s">
        <v>155</v>
      </c>
      <c r="E34" s="162" t="s">
        <v>35785</v>
      </c>
    </row>
    <row r="35" spans="1:5">
      <c r="A35" s="1">
        <v>39158</v>
      </c>
      <c r="B35" s="1" t="s">
        <v>12690</v>
      </c>
      <c r="C35" s="1" t="s">
        <v>160</v>
      </c>
      <c r="D35" s="1" t="s">
        <v>155</v>
      </c>
      <c r="E35" s="162" t="s">
        <v>35786</v>
      </c>
    </row>
    <row r="36" spans="1:5">
      <c r="A36" s="1">
        <v>39141</v>
      </c>
      <c r="B36" s="1" t="s">
        <v>12692</v>
      </c>
      <c r="C36" s="1" t="s">
        <v>160</v>
      </c>
      <c r="D36" s="1" t="s">
        <v>155</v>
      </c>
      <c r="E36" s="162" t="s">
        <v>15748</v>
      </c>
    </row>
    <row r="37" spans="1:5">
      <c r="A37" s="1">
        <v>39140</v>
      </c>
      <c r="B37" s="1" t="s">
        <v>12694</v>
      </c>
      <c r="C37" s="1" t="s">
        <v>160</v>
      </c>
      <c r="D37" s="1" t="s">
        <v>155</v>
      </c>
      <c r="E37" s="162" t="s">
        <v>14132</v>
      </c>
    </row>
    <row r="38" spans="1:5">
      <c r="A38" s="1">
        <v>39137</v>
      </c>
      <c r="B38" s="1" t="s">
        <v>12696</v>
      </c>
      <c r="C38" s="1" t="s">
        <v>160</v>
      </c>
      <c r="D38" s="1" t="s">
        <v>155</v>
      </c>
      <c r="E38" s="162" t="s">
        <v>21964</v>
      </c>
    </row>
    <row r="39" spans="1:5">
      <c r="A39" s="1">
        <v>39139</v>
      </c>
      <c r="B39" s="1" t="s">
        <v>12698</v>
      </c>
      <c r="C39" s="1" t="s">
        <v>160</v>
      </c>
      <c r="D39" s="1" t="s">
        <v>155</v>
      </c>
      <c r="E39" s="162" t="s">
        <v>12785</v>
      </c>
    </row>
    <row r="40" spans="1:5">
      <c r="A40" s="1">
        <v>39143</v>
      </c>
      <c r="B40" s="1" t="s">
        <v>12700</v>
      </c>
      <c r="C40" s="1" t="s">
        <v>160</v>
      </c>
      <c r="D40" s="1" t="s">
        <v>155</v>
      </c>
      <c r="E40" s="162" t="s">
        <v>17196</v>
      </c>
    </row>
    <row r="41" spans="1:5">
      <c r="A41" s="1">
        <v>39142</v>
      </c>
      <c r="B41" s="1" t="s">
        <v>12702</v>
      </c>
      <c r="C41" s="1" t="s">
        <v>160</v>
      </c>
      <c r="D41" s="1" t="s">
        <v>155</v>
      </c>
      <c r="E41" s="162" t="s">
        <v>13736</v>
      </c>
    </row>
    <row r="42" spans="1:5">
      <c r="A42" s="1">
        <v>39138</v>
      </c>
      <c r="B42" s="1" t="s">
        <v>12703</v>
      </c>
      <c r="C42" s="1" t="s">
        <v>160</v>
      </c>
      <c r="D42" s="1" t="s">
        <v>155</v>
      </c>
      <c r="E42" s="162" t="s">
        <v>21530</v>
      </c>
    </row>
    <row r="43" spans="1:5">
      <c r="A43" s="1">
        <v>39136</v>
      </c>
      <c r="B43" s="1" t="s">
        <v>12705</v>
      </c>
      <c r="C43" s="1" t="s">
        <v>160</v>
      </c>
      <c r="D43" s="1" t="s">
        <v>155</v>
      </c>
      <c r="E43" s="162" t="s">
        <v>21438</v>
      </c>
    </row>
    <row r="44" spans="1:5">
      <c r="A44" s="1">
        <v>39144</v>
      </c>
      <c r="B44" s="1" t="s">
        <v>12707</v>
      </c>
      <c r="C44" s="1" t="s">
        <v>160</v>
      </c>
      <c r="D44" s="1" t="s">
        <v>155</v>
      </c>
      <c r="E44" s="162" t="s">
        <v>15841</v>
      </c>
    </row>
    <row r="45" spans="1:5">
      <c r="A45" s="1">
        <v>39145</v>
      </c>
      <c r="B45" s="1" t="s">
        <v>12708</v>
      </c>
      <c r="C45" s="1" t="s">
        <v>160</v>
      </c>
      <c r="D45" s="1" t="s">
        <v>155</v>
      </c>
      <c r="E45" s="162" t="s">
        <v>13018</v>
      </c>
    </row>
    <row r="46" spans="1:5">
      <c r="A46" s="1">
        <v>12615</v>
      </c>
      <c r="B46" s="1" t="s">
        <v>12710</v>
      </c>
      <c r="C46" s="1" t="s">
        <v>160</v>
      </c>
      <c r="D46" s="1" t="s">
        <v>155</v>
      </c>
      <c r="E46" s="162" t="s">
        <v>20630</v>
      </c>
    </row>
    <row r="47" spans="1:5">
      <c r="A47" s="1">
        <v>11927</v>
      </c>
      <c r="B47" s="1" t="s">
        <v>12711</v>
      </c>
      <c r="C47" s="1" t="s">
        <v>160</v>
      </c>
      <c r="D47" s="1" t="s">
        <v>167</v>
      </c>
      <c r="E47" s="162" t="s">
        <v>12712</v>
      </c>
    </row>
    <row r="48" spans="1:5">
      <c r="A48" s="1">
        <v>11928</v>
      </c>
      <c r="B48" s="1" t="s">
        <v>12713</v>
      </c>
      <c r="C48" s="1" t="s">
        <v>160</v>
      </c>
      <c r="D48" s="1" t="s">
        <v>167</v>
      </c>
      <c r="E48" s="162" t="s">
        <v>12714</v>
      </c>
    </row>
    <row r="49" spans="1:5">
      <c r="A49" s="1">
        <v>11929</v>
      </c>
      <c r="B49" s="1" t="s">
        <v>12715</v>
      </c>
      <c r="C49" s="1" t="s">
        <v>160</v>
      </c>
      <c r="D49" s="1" t="s">
        <v>167</v>
      </c>
      <c r="E49" s="162" t="s">
        <v>12716</v>
      </c>
    </row>
    <row r="50" spans="1:5">
      <c r="A50" s="1">
        <v>36801</v>
      </c>
      <c r="B50" s="1" t="s">
        <v>12717</v>
      </c>
      <c r="C50" s="1" t="s">
        <v>160</v>
      </c>
      <c r="D50" s="1" t="s">
        <v>155</v>
      </c>
      <c r="E50" s="162" t="s">
        <v>30236</v>
      </c>
    </row>
    <row r="51" spans="1:5">
      <c r="A51" s="1">
        <v>36246</v>
      </c>
      <c r="B51" s="1" t="s">
        <v>12718</v>
      </c>
      <c r="C51" s="1" t="s">
        <v>187</v>
      </c>
      <c r="D51" s="1" t="s">
        <v>155</v>
      </c>
      <c r="E51" s="162" t="s">
        <v>12719</v>
      </c>
    </row>
    <row r="52" spans="1:5">
      <c r="A52" s="1">
        <v>37600</v>
      </c>
      <c r="B52" s="1" t="s">
        <v>12720</v>
      </c>
      <c r="C52" s="1" t="s">
        <v>160</v>
      </c>
      <c r="D52" s="1" t="s">
        <v>167</v>
      </c>
      <c r="E52" s="162" t="s">
        <v>12721</v>
      </c>
    </row>
    <row r="53" spans="1:5">
      <c r="A53" s="1">
        <v>37599</v>
      </c>
      <c r="B53" s="1" t="s">
        <v>12722</v>
      </c>
      <c r="C53" s="1" t="s">
        <v>160</v>
      </c>
      <c r="D53" s="1" t="s">
        <v>167</v>
      </c>
      <c r="E53" s="162" t="s">
        <v>12723</v>
      </c>
    </row>
    <row r="54" spans="1:5">
      <c r="A54" s="1">
        <v>1</v>
      </c>
      <c r="B54" s="1" t="s">
        <v>12724</v>
      </c>
      <c r="C54" s="1" t="s">
        <v>238</v>
      </c>
      <c r="D54" s="1" t="s">
        <v>167</v>
      </c>
      <c r="E54" s="162" t="s">
        <v>12725</v>
      </c>
    </row>
    <row r="55" spans="1:5">
      <c r="A55" s="1">
        <v>3</v>
      </c>
      <c r="B55" s="1" t="s">
        <v>12726</v>
      </c>
      <c r="C55" s="1" t="s">
        <v>182</v>
      </c>
      <c r="D55" s="1" t="s">
        <v>155</v>
      </c>
      <c r="E55" s="162" t="s">
        <v>16654</v>
      </c>
    </row>
    <row r="56" spans="1:5">
      <c r="A56" s="1">
        <v>43054</v>
      </c>
      <c r="B56" s="1" t="s">
        <v>12728</v>
      </c>
      <c r="C56" s="1" t="s">
        <v>238</v>
      </c>
      <c r="D56" s="1" t="s">
        <v>155</v>
      </c>
      <c r="E56" s="162" t="s">
        <v>19998</v>
      </c>
    </row>
    <row r="57" spans="1:5">
      <c r="A57" s="1">
        <v>42402</v>
      </c>
      <c r="B57" s="1" t="s">
        <v>12730</v>
      </c>
      <c r="C57" s="1" t="s">
        <v>238</v>
      </c>
      <c r="D57" s="1" t="s">
        <v>155</v>
      </c>
      <c r="E57" s="162" t="s">
        <v>12910</v>
      </c>
    </row>
    <row r="58" spans="1:5">
      <c r="A58" s="1">
        <v>42403</v>
      </c>
      <c r="B58" s="1" t="s">
        <v>12732</v>
      </c>
      <c r="C58" s="1" t="s">
        <v>238</v>
      </c>
      <c r="D58" s="1" t="s">
        <v>155</v>
      </c>
      <c r="E58" s="162" t="s">
        <v>14842</v>
      </c>
    </row>
    <row r="59" spans="1:5">
      <c r="A59" s="1">
        <v>42404</v>
      </c>
      <c r="B59" s="1" t="s">
        <v>12734</v>
      </c>
      <c r="C59" s="1" t="s">
        <v>238</v>
      </c>
      <c r="D59" s="1" t="s">
        <v>155</v>
      </c>
      <c r="E59" s="162" t="s">
        <v>18114</v>
      </c>
    </row>
    <row r="60" spans="1:5">
      <c r="A60" s="1">
        <v>42405</v>
      </c>
      <c r="B60" s="1" t="s">
        <v>12736</v>
      </c>
      <c r="C60" s="1" t="s">
        <v>238</v>
      </c>
      <c r="D60" s="1" t="s">
        <v>155</v>
      </c>
      <c r="E60" s="162" t="s">
        <v>25970</v>
      </c>
    </row>
    <row r="61" spans="1:5">
      <c r="A61" s="1">
        <v>34341</v>
      </c>
      <c r="B61" s="1" t="s">
        <v>12738</v>
      </c>
      <c r="C61" s="1" t="s">
        <v>238</v>
      </c>
      <c r="D61" s="1" t="s">
        <v>155</v>
      </c>
      <c r="E61" s="162" t="s">
        <v>15909</v>
      </c>
    </row>
    <row r="62" spans="1:5">
      <c r="A62" s="1">
        <v>43053</v>
      </c>
      <c r="B62" s="1" t="s">
        <v>12739</v>
      </c>
      <c r="C62" s="1" t="s">
        <v>238</v>
      </c>
      <c r="D62" s="1" t="s">
        <v>155</v>
      </c>
      <c r="E62" s="162" t="s">
        <v>15221</v>
      </c>
    </row>
    <row r="63" spans="1:5">
      <c r="A63" s="1">
        <v>43058</v>
      </c>
      <c r="B63" s="1" t="s">
        <v>12741</v>
      </c>
      <c r="C63" s="1" t="s">
        <v>238</v>
      </c>
      <c r="D63" s="1" t="s">
        <v>155</v>
      </c>
      <c r="E63" s="162" t="s">
        <v>32329</v>
      </c>
    </row>
    <row r="64" spans="1:5">
      <c r="A64" s="1">
        <v>34</v>
      </c>
      <c r="B64" s="1" t="s">
        <v>12743</v>
      </c>
      <c r="C64" s="1" t="s">
        <v>238</v>
      </c>
      <c r="D64" s="1" t="s">
        <v>155</v>
      </c>
      <c r="E64" s="162" t="s">
        <v>15658</v>
      </c>
    </row>
    <row r="65" spans="1:5">
      <c r="A65" s="1">
        <v>43055</v>
      </c>
      <c r="B65" s="1" t="s">
        <v>12744</v>
      </c>
      <c r="C65" s="1" t="s">
        <v>238</v>
      </c>
      <c r="D65" s="1" t="s">
        <v>158</v>
      </c>
      <c r="E65" s="162" t="s">
        <v>15237</v>
      </c>
    </row>
    <row r="66" spans="1:5">
      <c r="A66" s="1">
        <v>43056</v>
      </c>
      <c r="B66" s="1" t="s">
        <v>12746</v>
      </c>
      <c r="C66" s="1" t="s">
        <v>238</v>
      </c>
      <c r="D66" s="1" t="s">
        <v>155</v>
      </c>
      <c r="E66" s="162" t="s">
        <v>18067</v>
      </c>
    </row>
    <row r="67" spans="1:5">
      <c r="A67" s="1">
        <v>43057</v>
      </c>
      <c r="B67" s="1" t="s">
        <v>12748</v>
      </c>
      <c r="C67" s="1" t="s">
        <v>238</v>
      </c>
      <c r="D67" s="1" t="s">
        <v>155</v>
      </c>
      <c r="E67" s="162" t="s">
        <v>33467</v>
      </c>
    </row>
    <row r="68" spans="1:5">
      <c r="A68" s="1">
        <v>34449</v>
      </c>
      <c r="B68" s="1" t="s">
        <v>12750</v>
      </c>
      <c r="C68" s="1" t="s">
        <v>238</v>
      </c>
      <c r="D68" s="1" t="s">
        <v>155</v>
      </c>
      <c r="E68" s="162" t="s">
        <v>14382</v>
      </c>
    </row>
    <row r="69" spans="1:5">
      <c r="A69" s="1">
        <v>32</v>
      </c>
      <c r="B69" s="1" t="s">
        <v>12752</v>
      </c>
      <c r="C69" s="1" t="s">
        <v>238</v>
      </c>
      <c r="D69" s="1" t="s">
        <v>155</v>
      </c>
      <c r="E69" s="162" t="s">
        <v>16902</v>
      </c>
    </row>
    <row r="70" spans="1:5">
      <c r="A70" s="1">
        <v>33</v>
      </c>
      <c r="B70" s="1" t="s">
        <v>12753</v>
      </c>
      <c r="C70" s="1" t="s">
        <v>238</v>
      </c>
      <c r="D70" s="1" t="s">
        <v>155</v>
      </c>
      <c r="E70" s="162" t="s">
        <v>14533</v>
      </c>
    </row>
    <row r="71" spans="1:5">
      <c r="A71" s="1">
        <v>43061</v>
      </c>
      <c r="B71" s="1" t="s">
        <v>12755</v>
      </c>
      <c r="C71" s="1" t="s">
        <v>238</v>
      </c>
      <c r="D71" s="1" t="s">
        <v>155</v>
      </c>
      <c r="E71" s="162" t="s">
        <v>16219</v>
      </c>
    </row>
    <row r="72" spans="1:5">
      <c r="A72" s="1">
        <v>43059</v>
      </c>
      <c r="B72" s="1" t="s">
        <v>12756</v>
      </c>
      <c r="C72" s="1" t="s">
        <v>238</v>
      </c>
      <c r="D72" s="1" t="s">
        <v>155</v>
      </c>
      <c r="E72" s="162" t="s">
        <v>23806</v>
      </c>
    </row>
    <row r="73" spans="1:5">
      <c r="A73" s="1">
        <v>43062</v>
      </c>
      <c r="B73" s="1" t="s">
        <v>12757</v>
      </c>
      <c r="C73" s="1" t="s">
        <v>238</v>
      </c>
      <c r="D73" s="1" t="s">
        <v>155</v>
      </c>
      <c r="E73" s="162" t="s">
        <v>16997</v>
      </c>
    </row>
    <row r="74" spans="1:5">
      <c r="A74" s="1">
        <v>43060</v>
      </c>
      <c r="B74" s="1" t="s">
        <v>12759</v>
      </c>
      <c r="C74" s="1" t="s">
        <v>238</v>
      </c>
      <c r="D74" s="1" t="s">
        <v>155</v>
      </c>
      <c r="E74" s="162" t="s">
        <v>21086</v>
      </c>
    </row>
    <row r="75" spans="1:5">
      <c r="A75" s="1">
        <v>40410</v>
      </c>
      <c r="B75" s="1" t="s">
        <v>12761</v>
      </c>
      <c r="C75" s="1" t="s">
        <v>160</v>
      </c>
      <c r="D75" s="1" t="s">
        <v>167</v>
      </c>
      <c r="E75" s="162" t="s">
        <v>34874</v>
      </c>
    </row>
    <row r="76" spans="1:5">
      <c r="A76" s="1">
        <v>40411</v>
      </c>
      <c r="B76" s="1" t="s">
        <v>12763</v>
      </c>
      <c r="C76" s="1" t="s">
        <v>160</v>
      </c>
      <c r="D76" s="1" t="s">
        <v>167</v>
      </c>
      <c r="E76" s="162" t="s">
        <v>35787</v>
      </c>
    </row>
    <row r="77" spans="1:5">
      <c r="A77" s="1">
        <v>40412</v>
      </c>
      <c r="B77" s="1" t="s">
        <v>12765</v>
      </c>
      <c r="C77" s="1" t="s">
        <v>160</v>
      </c>
      <c r="D77" s="1" t="s">
        <v>167</v>
      </c>
      <c r="E77" s="162" t="s">
        <v>24957</v>
      </c>
    </row>
    <row r="78" spans="1:5">
      <c r="A78" s="1">
        <v>44254</v>
      </c>
      <c r="B78" s="1" t="s">
        <v>12766</v>
      </c>
      <c r="C78" s="1" t="s">
        <v>160</v>
      </c>
      <c r="D78" s="1" t="s">
        <v>155</v>
      </c>
      <c r="E78" s="162" t="s">
        <v>19784</v>
      </c>
    </row>
    <row r="79" spans="1:5">
      <c r="A79" s="1">
        <v>44255</v>
      </c>
      <c r="B79" s="1" t="s">
        <v>12767</v>
      </c>
      <c r="C79" s="1" t="s">
        <v>160</v>
      </c>
      <c r="D79" s="1" t="s">
        <v>155</v>
      </c>
      <c r="E79" s="162" t="s">
        <v>15181</v>
      </c>
    </row>
    <row r="80" spans="1:5">
      <c r="A80" s="1">
        <v>44256</v>
      </c>
      <c r="B80" s="1" t="s">
        <v>12769</v>
      </c>
      <c r="C80" s="1" t="s">
        <v>160</v>
      </c>
      <c r="D80" s="1" t="s">
        <v>155</v>
      </c>
      <c r="E80" s="162" t="s">
        <v>33476</v>
      </c>
    </row>
    <row r="81" spans="1:5">
      <c r="A81" s="1">
        <v>44257</v>
      </c>
      <c r="B81" s="1" t="s">
        <v>12771</v>
      </c>
      <c r="C81" s="1" t="s">
        <v>160</v>
      </c>
      <c r="D81" s="1" t="s">
        <v>155</v>
      </c>
      <c r="E81" s="162" t="s">
        <v>35788</v>
      </c>
    </row>
    <row r="82" spans="1:5">
      <c r="A82" s="1">
        <v>44258</v>
      </c>
      <c r="B82" s="1" t="s">
        <v>12772</v>
      </c>
      <c r="C82" s="1" t="s">
        <v>160</v>
      </c>
      <c r="D82" s="1" t="s">
        <v>155</v>
      </c>
      <c r="E82" s="162" t="s">
        <v>35789</v>
      </c>
    </row>
    <row r="83" spans="1:5">
      <c r="A83" s="1">
        <v>44259</v>
      </c>
      <c r="B83" s="1" t="s">
        <v>12773</v>
      </c>
      <c r="C83" s="1" t="s">
        <v>160</v>
      </c>
      <c r="D83" s="1" t="s">
        <v>155</v>
      </c>
      <c r="E83" s="162" t="s">
        <v>35790</v>
      </c>
    </row>
    <row r="84" spans="1:5">
      <c r="A84" s="1">
        <v>38838</v>
      </c>
      <c r="B84" s="1" t="s">
        <v>12775</v>
      </c>
      <c r="C84" s="1" t="s">
        <v>160</v>
      </c>
      <c r="D84" s="1" t="s">
        <v>167</v>
      </c>
      <c r="E84" s="162" t="s">
        <v>18099</v>
      </c>
    </row>
    <row r="85" spans="1:5">
      <c r="A85" s="1">
        <v>38839</v>
      </c>
      <c r="B85" s="1" t="s">
        <v>12777</v>
      </c>
      <c r="C85" s="1" t="s">
        <v>160</v>
      </c>
      <c r="D85" s="1" t="s">
        <v>167</v>
      </c>
      <c r="E85" s="162" t="s">
        <v>35791</v>
      </c>
    </row>
    <row r="86" spans="1:5">
      <c r="A86" s="1">
        <v>55</v>
      </c>
      <c r="B86" s="1" t="s">
        <v>12778</v>
      </c>
      <c r="C86" s="1" t="s">
        <v>160</v>
      </c>
      <c r="D86" s="1" t="s">
        <v>167</v>
      </c>
      <c r="E86" s="162" t="s">
        <v>12670</v>
      </c>
    </row>
    <row r="87" spans="1:5">
      <c r="A87" s="1">
        <v>61</v>
      </c>
      <c r="B87" s="1" t="s">
        <v>12779</v>
      </c>
      <c r="C87" s="1" t="s">
        <v>160</v>
      </c>
      <c r="D87" s="1" t="s">
        <v>167</v>
      </c>
      <c r="E87" s="162" t="s">
        <v>12780</v>
      </c>
    </row>
    <row r="88" spans="1:5">
      <c r="A88" s="1">
        <v>62</v>
      </c>
      <c r="B88" s="1" t="s">
        <v>12781</v>
      </c>
      <c r="C88" s="1" t="s">
        <v>160</v>
      </c>
      <c r="D88" s="1" t="s">
        <v>167</v>
      </c>
      <c r="E88" s="162" t="s">
        <v>12782</v>
      </c>
    </row>
    <row r="89" spans="1:5">
      <c r="A89" s="1">
        <v>103</v>
      </c>
      <c r="B89" s="1" t="s">
        <v>12783</v>
      </c>
      <c r="C89" s="1" t="s">
        <v>160</v>
      </c>
      <c r="D89" s="1" t="s">
        <v>155</v>
      </c>
      <c r="E89" s="162" t="s">
        <v>35792</v>
      </c>
    </row>
    <row r="90" spans="1:5">
      <c r="A90" s="1">
        <v>107</v>
      </c>
      <c r="B90" s="1" t="s">
        <v>12784</v>
      </c>
      <c r="C90" s="1" t="s">
        <v>160</v>
      </c>
      <c r="D90" s="1" t="s">
        <v>155</v>
      </c>
      <c r="E90" s="162" t="s">
        <v>13395</v>
      </c>
    </row>
    <row r="91" spans="1:5">
      <c r="A91" s="1">
        <v>65</v>
      </c>
      <c r="B91" s="1" t="s">
        <v>12786</v>
      </c>
      <c r="C91" s="1" t="s">
        <v>160</v>
      </c>
      <c r="D91" s="1" t="s">
        <v>155</v>
      </c>
      <c r="E91" s="162" t="s">
        <v>15744</v>
      </c>
    </row>
    <row r="92" spans="1:5">
      <c r="A92" s="1">
        <v>108</v>
      </c>
      <c r="B92" s="1" t="s">
        <v>12788</v>
      </c>
      <c r="C92" s="1" t="s">
        <v>160</v>
      </c>
      <c r="D92" s="1" t="s">
        <v>155</v>
      </c>
      <c r="E92" s="162" t="s">
        <v>13160</v>
      </c>
    </row>
    <row r="93" spans="1:5">
      <c r="A93" s="1">
        <v>110</v>
      </c>
      <c r="B93" s="1" t="s">
        <v>12790</v>
      </c>
      <c r="C93" s="1" t="s">
        <v>160</v>
      </c>
      <c r="D93" s="1" t="s">
        <v>155</v>
      </c>
      <c r="E93" s="162" t="s">
        <v>14880</v>
      </c>
    </row>
    <row r="94" spans="1:5">
      <c r="A94" s="1">
        <v>109</v>
      </c>
      <c r="B94" s="1" t="s">
        <v>12792</v>
      </c>
      <c r="C94" s="1" t="s">
        <v>160</v>
      </c>
      <c r="D94" s="1" t="s">
        <v>155</v>
      </c>
      <c r="E94" s="162" t="s">
        <v>15078</v>
      </c>
    </row>
    <row r="95" spans="1:5">
      <c r="A95" s="1">
        <v>111</v>
      </c>
      <c r="B95" s="1" t="s">
        <v>12794</v>
      </c>
      <c r="C95" s="1" t="s">
        <v>160</v>
      </c>
      <c r="D95" s="1" t="s">
        <v>155</v>
      </c>
      <c r="E95" s="162" t="s">
        <v>30189</v>
      </c>
    </row>
    <row r="96" spans="1:5">
      <c r="A96" s="1">
        <v>112</v>
      </c>
      <c r="B96" s="1" t="s">
        <v>12796</v>
      </c>
      <c r="C96" s="1" t="s">
        <v>160</v>
      </c>
      <c r="D96" s="1" t="s">
        <v>155</v>
      </c>
      <c r="E96" s="162" t="s">
        <v>21008</v>
      </c>
    </row>
    <row r="97" spans="1:5">
      <c r="A97" s="1">
        <v>113</v>
      </c>
      <c r="B97" s="1" t="s">
        <v>12798</v>
      </c>
      <c r="C97" s="1" t="s">
        <v>160</v>
      </c>
      <c r="D97" s="1" t="s">
        <v>155</v>
      </c>
      <c r="E97" s="162" t="s">
        <v>20390</v>
      </c>
    </row>
    <row r="98" spans="1:5">
      <c r="A98" s="1">
        <v>104</v>
      </c>
      <c r="B98" s="1" t="s">
        <v>12800</v>
      </c>
      <c r="C98" s="1" t="s">
        <v>160</v>
      </c>
      <c r="D98" s="1" t="s">
        <v>155</v>
      </c>
      <c r="E98" s="162" t="s">
        <v>35793</v>
      </c>
    </row>
    <row r="99" spans="1:5">
      <c r="A99" s="1">
        <v>102</v>
      </c>
      <c r="B99" s="1" t="s">
        <v>12801</v>
      </c>
      <c r="C99" s="1" t="s">
        <v>160</v>
      </c>
      <c r="D99" s="1" t="s">
        <v>155</v>
      </c>
      <c r="E99" s="162" t="s">
        <v>35794</v>
      </c>
    </row>
    <row r="100" spans="1:5">
      <c r="A100" s="1">
        <v>95</v>
      </c>
      <c r="B100" s="1" t="s">
        <v>12803</v>
      </c>
      <c r="C100" s="1" t="s">
        <v>160</v>
      </c>
      <c r="D100" s="1" t="s">
        <v>155</v>
      </c>
      <c r="E100" s="162" t="s">
        <v>14392</v>
      </c>
    </row>
    <row r="101" spans="1:5">
      <c r="A101" s="1">
        <v>96</v>
      </c>
      <c r="B101" s="1" t="s">
        <v>12805</v>
      </c>
      <c r="C101" s="1" t="s">
        <v>160</v>
      </c>
      <c r="D101" s="1" t="s">
        <v>155</v>
      </c>
      <c r="E101" s="162" t="s">
        <v>33406</v>
      </c>
    </row>
    <row r="102" spans="1:5">
      <c r="A102" s="1">
        <v>97</v>
      </c>
      <c r="B102" s="1" t="s">
        <v>12807</v>
      </c>
      <c r="C102" s="1" t="s">
        <v>160</v>
      </c>
      <c r="D102" s="1" t="s">
        <v>155</v>
      </c>
      <c r="E102" s="162" t="s">
        <v>21374</v>
      </c>
    </row>
    <row r="103" spans="1:5">
      <c r="A103" s="1">
        <v>98</v>
      </c>
      <c r="B103" s="1" t="s">
        <v>12809</v>
      </c>
      <c r="C103" s="1" t="s">
        <v>160</v>
      </c>
      <c r="D103" s="1" t="s">
        <v>155</v>
      </c>
      <c r="E103" s="162" t="s">
        <v>35795</v>
      </c>
    </row>
    <row r="104" spans="1:5">
      <c r="A104" s="1">
        <v>99</v>
      </c>
      <c r="B104" s="1" t="s">
        <v>12811</v>
      </c>
      <c r="C104" s="1" t="s">
        <v>160</v>
      </c>
      <c r="D104" s="1" t="s">
        <v>155</v>
      </c>
      <c r="E104" s="162" t="s">
        <v>34532</v>
      </c>
    </row>
    <row r="105" spans="1:5">
      <c r="A105" s="1">
        <v>100</v>
      </c>
      <c r="B105" s="1" t="s">
        <v>12813</v>
      </c>
      <c r="C105" s="1" t="s">
        <v>160</v>
      </c>
      <c r="D105" s="1" t="s">
        <v>155</v>
      </c>
      <c r="E105" s="162" t="s">
        <v>35796</v>
      </c>
    </row>
    <row r="106" spans="1:5">
      <c r="A106" s="1">
        <v>75</v>
      </c>
      <c r="B106" s="1" t="s">
        <v>12814</v>
      </c>
      <c r="C106" s="1" t="s">
        <v>160</v>
      </c>
      <c r="D106" s="1" t="s">
        <v>155</v>
      </c>
      <c r="E106" s="162" t="s">
        <v>35797</v>
      </c>
    </row>
    <row r="107" spans="1:5">
      <c r="A107" s="1">
        <v>83</v>
      </c>
      <c r="B107" s="1" t="s">
        <v>12815</v>
      </c>
      <c r="C107" s="1" t="s">
        <v>160</v>
      </c>
      <c r="D107" s="1" t="s">
        <v>155</v>
      </c>
      <c r="E107" s="162" t="s">
        <v>35798</v>
      </c>
    </row>
    <row r="108" spans="1:5">
      <c r="A108" s="1">
        <v>74</v>
      </c>
      <c r="B108" s="1" t="s">
        <v>12817</v>
      </c>
      <c r="C108" s="1" t="s">
        <v>160</v>
      </c>
      <c r="D108" s="1" t="s">
        <v>155</v>
      </c>
      <c r="E108" s="162" t="s">
        <v>33780</v>
      </c>
    </row>
    <row r="109" spans="1:5">
      <c r="A109" s="1">
        <v>106</v>
      </c>
      <c r="B109" s="1" t="s">
        <v>12818</v>
      </c>
      <c r="C109" s="1" t="s">
        <v>160</v>
      </c>
      <c r="D109" s="1" t="s">
        <v>155</v>
      </c>
      <c r="E109" s="162" t="s">
        <v>35799</v>
      </c>
    </row>
    <row r="110" spans="1:5">
      <c r="A110" s="1">
        <v>88</v>
      </c>
      <c r="B110" s="1" t="s">
        <v>12819</v>
      </c>
      <c r="C110" s="1" t="s">
        <v>160</v>
      </c>
      <c r="D110" s="1" t="s">
        <v>155</v>
      </c>
      <c r="E110" s="162" t="s">
        <v>12998</v>
      </c>
    </row>
    <row r="111" spans="1:5">
      <c r="A111" s="1">
        <v>82</v>
      </c>
      <c r="B111" s="1" t="s">
        <v>12821</v>
      </c>
      <c r="C111" s="1" t="s">
        <v>160</v>
      </c>
      <c r="D111" s="1" t="s">
        <v>155</v>
      </c>
      <c r="E111" s="162" t="s">
        <v>35800</v>
      </c>
    </row>
    <row r="112" spans="1:5">
      <c r="A112" s="1">
        <v>105</v>
      </c>
      <c r="B112" s="1" t="s">
        <v>12822</v>
      </c>
      <c r="C112" s="1" t="s">
        <v>160</v>
      </c>
      <c r="D112" s="1" t="s">
        <v>155</v>
      </c>
      <c r="E112" s="162" t="s">
        <v>35801</v>
      </c>
    </row>
    <row r="113" spans="1:5">
      <c r="A113" s="1">
        <v>60</v>
      </c>
      <c r="B113" s="1" t="s">
        <v>12823</v>
      </c>
      <c r="C113" s="1" t="s">
        <v>160</v>
      </c>
      <c r="D113" s="1" t="s">
        <v>167</v>
      </c>
      <c r="E113" s="162" t="s">
        <v>12824</v>
      </c>
    </row>
    <row r="114" spans="1:5">
      <c r="A114" s="1">
        <v>72</v>
      </c>
      <c r="B114" s="1" t="s">
        <v>12825</v>
      </c>
      <c r="C114" s="1" t="s">
        <v>160</v>
      </c>
      <c r="D114" s="1" t="s">
        <v>155</v>
      </c>
      <c r="E114" s="162" t="s">
        <v>34489</v>
      </c>
    </row>
    <row r="115" spans="1:5">
      <c r="A115" s="1">
        <v>67</v>
      </c>
      <c r="B115" s="1" t="s">
        <v>12826</v>
      </c>
      <c r="C115" s="1" t="s">
        <v>160</v>
      </c>
      <c r="D115" s="1" t="s">
        <v>155</v>
      </c>
      <c r="E115" s="162" t="s">
        <v>14996</v>
      </c>
    </row>
    <row r="116" spans="1:5">
      <c r="A116" s="1">
        <v>71</v>
      </c>
      <c r="B116" s="1" t="s">
        <v>12828</v>
      </c>
      <c r="C116" s="1" t="s">
        <v>160</v>
      </c>
      <c r="D116" s="1" t="s">
        <v>155</v>
      </c>
      <c r="E116" s="162" t="s">
        <v>22454</v>
      </c>
    </row>
    <row r="117" spans="1:5">
      <c r="A117" s="1">
        <v>73</v>
      </c>
      <c r="B117" s="1" t="s">
        <v>12830</v>
      </c>
      <c r="C117" s="1" t="s">
        <v>160</v>
      </c>
      <c r="D117" s="1" t="s">
        <v>155</v>
      </c>
      <c r="E117" s="162" t="s">
        <v>23403</v>
      </c>
    </row>
    <row r="118" spans="1:5">
      <c r="A118" s="1">
        <v>37997</v>
      </c>
      <c r="B118" s="1" t="s">
        <v>12832</v>
      </c>
      <c r="C118" s="1" t="s">
        <v>160</v>
      </c>
      <c r="D118" s="1" t="s">
        <v>155</v>
      </c>
      <c r="E118" s="162" t="s">
        <v>14795</v>
      </c>
    </row>
    <row r="119" spans="1:5">
      <c r="A119" s="1">
        <v>37998</v>
      </c>
      <c r="B119" s="1" t="s">
        <v>12834</v>
      </c>
      <c r="C119" s="1" t="s">
        <v>160</v>
      </c>
      <c r="D119" s="1" t="s">
        <v>155</v>
      </c>
      <c r="E119" s="162" t="s">
        <v>35802</v>
      </c>
    </row>
    <row r="120" spans="1:5">
      <c r="A120" s="1">
        <v>10899</v>
      </c>
      <c r="B120" s="1" t="s">
        <v>12835</v>
      </c>
      <c r="C120" s="1" t="s">
        <v>160</v>
      </c>
      <c r="D120" s="1" t="s">
        <v>155</v>
      </c>
      <c r="E120" s="162" t="s">
        <v>12836</v>
      </c>
    </row>
    <row r="121" spans="1:5">
      <c r="A121" s="1">
        <v>10900</v>
      </c>
      <c r="B121" s="1" t="s">
        <v>12837</v>
      </c>
      <c r="C121" s="1" t="s">
        <v>160</v>
      </c>
      <c r="D121" s="1" t="s">
        <v>155</v>
      </c>
      <c r="E121" s="162" t="s">
        <v>12838</v>
      </c>
    </row>
    <row r="122" spans="1:5">
      <c r="A122" s="1">
        <v>46</v>
      </c>
      <c r="B122" s="1" t="s">
        <v>12839</v>
      </c>
      <c r="C122" s="1" t="s">
        <v>160</v>
      </c>
      <c r="D122" s="1" t="s">
        <v>167</v>
      </c>
      <c r="E122" s="162" t="s">
        <v>35803</v>
      </c>
    </row>
    <row r="123" spans="1:5">
      <c r="A123" s="1">
        <v>47</v>
      </c>
      <c r="B123" s="1" t="s">
        <v>12840</v>
      </c>
      <c r="C123" s="1" t="s">
        <v>160</v>
      </c>
      <c r="D123" s="1" t="s">
        <v>167</v>
      </c>
      <c r="E123" s="162" t="s">
        <v>35804</v>
      </c>
    </row>
    <row r="124" spans="1:5">
      <c r="A124" s="1">
        <v>48</v>
      </c>
      <c r="B124" s="1" t="s">
        <v>12841</v>
      </c>
      <c r="C124" s="1" t="s">
        <v>160</v>
      </c>
      <c r="D124" s="1" t="s">
        <v>167</v>
      </c>
      <c r="E124" s="162" t="s">
        <v>13917</v>
      </c>
    </row>
    <row r="125" spans="1:5">
      <c r="A125" s="1">
        <v>52</v>
      </c>
      <c r="B125" s="1" t="s">
        <v>12843</v>
      </c>
      <c r="C125" s="1" t="s">
        <v>160</v>
      </c>
      <c r="D125" s="1" t="s">
        <v>167</v>
      </c>
      <c r="E125" s="162" t="s">
        <v>23407</v>
      </c>
    </row>
    <row r="126" spans="1:5">
      <c r="A126" s="1">
        <v>43</v>
      </c>
      <c r="B126" s="1" t="s">
        <v>12845</v>
      </c>
      <c r="C126" s="1" t="s">
        <v>160</v>
      </c>
      <c r="D126" s="1" t="s">
        <v>167</v>
      </c>
      <c r="E126" s="162" t="s">
        <v>35805</v>
      </c>
    </row>
    <row r="127" spans="1:5">
      <c r="A127" s="1">
        <v>39719</v>
      </c>
      <c r="B127" s="1" t="s">
        <v>12846</v>
      </c>
      <c r="C127" s="1" t="s">
        <v>182</v>
      </c>
      <c r="D127" s="1" t="s">
        <v>155</v>
      </c>
      <c r="E127" s="162" t="s">
        <v>35806</v>
      </c>
    </row>
    <row r="128" spans="1:5">
      <c r="A128" s="1">
        <v>3410</v>
      </c>
      <c r="B128" s="1" t="s">
        <v>12848</v>
      </c>
      <c r="C128" s="1" t="s">
        <v>238</v>
      </c>
      <c r="D128" s="1" t="s">
        <v>155</v>
      </c>
      <c r="E128" s="162" t="s">
        <v>26731</v>
      </c>
    </row>
    <row r="129" spans="1:5">
      <c r="A129" s="1">
        <v>4791</v>
      </c>
      <c r="B129" s="1" t="s">
        <v>12849</v>
      </c>
      <c r="C129" s="1" t="s">
        <v>238</v>
      </c>
      <c r="D129" s="1" t="s">
        <v>155</v>
      </c>
      <c r="E129" s="162" t="s">
        <v>35807</v>
      </c>
    </row>
    <row r="130" spans="1:5">
      <c r="A130" s="1">
        <v>157</v>
      </c>
      <c r="B130" s="1" t="s">
        <v>12851</v>
      </c>
      <c r="C130" s="1" t="s">
        <v>238</v>
      </c>
      <c r="D130" s="1" t="s">
        <v>155</v>
      </c>
      <c r="E130" s="162" t="s">
        <v>16668</v>
      </c>
    </row>
    <row r="131" spans="1:5">
      <c r="A131" s="1">
        <v>156</v>
      </c>
      <c r="B131" s="1" t="s">
        <v>12852</v>
      </c>
      <c r="C131" s="1" t="s">
        <v>238</v>
      </c>
      <c r="D131" s="1" t="s">
        <v>155</v>
      </c>
      <c r="E131" s="162" t="s">
        <v>23578</v>
      </c>
    </row>
    <row r="132" spans="1:5">
      <c r="A132" s="1">
        <v>131</v>
      </c>
      <c r="B132" s="1" t="s">
        <v>12854</v>
      </c>
      <c r="C132" s="1" t="s">
        <v>238</v>
      </c>
      <c r="D132" s="1" t="s">
        <v>155</v>
      </c>
      <c r="E132" s="162" t="s">
        <v>30967</v>
      </c>
    </row>
    <row r="133" spans="1:5">
      <c r="A133" s="1">
        <v>21114</v>
      </c>
      <c r="B133" s="1" t="s">
        <v>12855</v>
      </c>
      <c r="C133" s="1" t="s">
        <v>160</v>
      </c>
      <c r="D133" s="1" t="s">
        <v>155</v>
      </c>
      <c r="E133" s="162" t="s">
        <v>15527</v>
      </c>
    </row>
    <row r="134" spans="1:5">
      <c r="A134" s="1">
        <v>119</v>
      </c>
      <c r="B134" s="1" t="s">
        <v>12856</v>
      </c>
      <c r="C134" s="1" t="s">
        <v>160</v>
      </c>
      <c r="D134" s="1" t="s">
        <v>158</v>
      </c>
      <c r="E134" s="162" t="s">
        <v>32508</v>
      </c>
    </row>
    <row r="135" spans="1:5">
      <c r="A135" s="1">
        <v>122</v>
      </c>
      <c r="B135" s="1" t="s">
        <v>12858</v>
      </c>
      <c r="C135" s="1" t="s">
        <v>160</v>
      </c>
      <c r="D135" s="1" t="s">
        <v>155</v>
      </c>
      <c r="E135" s="162" t="s">
        <v>35808</v>
      </c>
    </row>
    <row r="136" spans="1:5">
      <c r="A136" s="1">
        <v>20080</v>
      </c>
      <c r="B136" s="1" t="s">
        <v>12859</v>
      </c>
      <c r="C136" s="1" t="s">
        <v>160</v>
      </c>
      <c r="D136" s="1" t="s">
        <v>155</v>
      </c>
      <c r="E136" s="162" t="s">
        <v>35703</v>
      </c>
    </row>
    <row r="137" spans="1:5">
      <c r="A137" s="1">
        <v>124</v>
      </c>
      <c r="B137" s="1" t="s">
        <v>12861</v>
      </c>
      <c r="C137" s="1" t="s">
        <v>182</v>
      </c>
      <c r="D137" s="1" t="s">
        <v>155</v>
      </c>
      <c r="E137" s="162" t="s">
        <v>18592</v>
      </c>
    </row>
    <row r="138" spans="1:5">
      <c r="A138" s="1">
        <v>7334</v>
      </c>
      <c r="B138" s="1" t="s">
        <v>12863</v>
      </c>
      <c r="C138" s="1" t="s">
        <v>182</v>
      </c>
      <c r="D138" s="1" t="s">
        <v>155</v>
      </c>
      <c r="E138" s="162" t="s">
        <v>18669</v>
      </c>
    </row>
    <row r="139" spans="1:5">
      <c r="A139" s="1">
        <v>123</v>
      </c>
      <c r="B139" s="1" t="s">
        <v>12865</v>
      </c>
      <c r="C139" s="1" t="s">
        <v>182</v>
      </c>
      <c r="D139" s="1" t="s">
        <v>158</v>
      </c>
      <c r="E139" s="162" t="s">
        <v>26223</v>
      </c>
    </row>
    <row r="140" spans="1:5">
      <c r="A140" s="1">
        <v>127</v>
      </c>
      <c r="B140" s="1" t="s">
        <v>12867</v>
      </c>
      <c r="C140" s="1" t="s">
        <v>182</v>
      </c>
      <c r="D140" s="1" t="s">
        <v>155</v>
      </c>
      <c r="E140" s="162" t="s">
        <v>31391</v>
      </c>
    </row>
    <row r="141" spans="1:5">
      <c r="A141" s="1">
        <v>41373</v>
      </c>
      <c r="B141" s="1" t="s">
        <v>12869</v>
      </c>
      <c r="C141" s="1" t="s">
        <v>182</v>
      </c>
      <c r="D141" s="1" t="s">
        <v>155</v>
      </c>
      <c r="E141" s="162" t="s">
        <v>26768</v>
      </c>
    </row>
    <row r="142" spans="1:5">
      <c r="A142" s="1">
        <v>133</v>
      </c>
      <c r="B142" s="1" t="s">
        <v>12870</v>
      </c>
      <c r="C142" s="1" t="s">
        <v>182</v>
      </c>
      <c r="D142" s="1" t="s">
        <v>155</v>
      </c>
      <c r="E142" s="162" t="s">
        <v>17110</v>
      </c>
    </row>
    <row r="143" spans="1:5">
      <c r="A143" s="1">
        <v>43617</v>
      </c>
      <c r="B143" s="1" t="s">
        <v>12872</v>
      </c>
      <c r="C143" s="1" t="s">
        <v>182</v>
      </c>
      <c r="D143" s="1" t="s">
        <v>155</v>
      </c>
      <c r="E143" s="162" t="s">
        <v>18837</v>
      </c>
    </row>
    <row r="144" spans="1:5">
      <c r="A144" s="1">
        <v>132</v>
      </c>
      <c r="B144" s="1" t="s">
        <v>12874</v>
      </c>
      <c r="C144" s="1" t="s">
        <v>182</v>
      </c>
      <c r="D144" s="1" t="s">
        <v>155</v>
      </c>
      <c r="E144" s="162" t="s">
        <v>13262</v>
      </c>
    </row>
    <row r="145" spans="1:5">
      <c r="A145" s="1">
        <v>43618</v>
      </c>
      <c r="B145" s="1" t="s">
        <v>12876</v>
      </c>
      <c r="C145" s="1" t="s">
        <v>238</v>
      </c>
      <c r="D145" s="1" t="s">
        <v>155</v>
      </c>
      <c r="E145" s="162" t="s">
        <v>13586</v>
      </c>
    </row>
    <row r="146" spans="1:5">
      <c r="A146" s="1">
        <v>37476</v>
      </c>
      <c r="B146" s="1" t="s">
        <v>12877</v>
      </c>
      <c r="C146" s="1" t="s">
        <v>160</v>
      </c>
      <c r="D146" s="1" t="s">
        <v>155</v>
      </c>
      <c r="E146" s="162" t="s">
        <v>12878</v>
      </c>
    </row>
    <row r="147" spans="1:5">
      <c r="A147" s="1">
        <v>37478</v>
      </c>
      <c r="B147" s="1" t="s">
        <v>12879</v>
      </c>
      <c r="C147" s="1" t="s">
        <v>160</v>
      </c>
      <c r="D147" s="1" t="s">
        <v>155</v>
      </c>
      <c r="E147" s="162" t="s">
        <v>12880</v>
      </c>
    </row>
    <row r="148" spans="1:5">
      <c r="A148" s="1">
        <v>37477</v>
      </c>
      <c r="B148" s="1" t="s">
        <v>12881</v>
      </c>
      <c r="C148" s="1" t="s">
        <v>160</v>
      </c>
      <c r="D148" s="1" t="s">
        <v>155</v>
      </c>
      <c r="E148" s="162" t="s">
        <v>12882</v>
      </c>
    </row>
    <row r="149" spans="1:5">
      <c r="A149" s="1">
        <v>37479</v>
      </c>
      <c r="B149" s="1" t="s">
        <v>12883</v>
      </c>
      <c r="C149" s="1" t="s">
        <v>160</v>
      </c>
      <c r="D149" s="1" t="s">
        <v>155</v>
      </c>
      <c r="E149" s="162" t="s">
        <v>12884</v>
      </c>
    </row>
    <row r="150" spans="1:5">
      <c r="A150" s="1">
        <v>4319</v>
      </c>
      <c r="B150" s="1" t="s">
        <v>12885</v>
      </c>
      <c r="C150" s="1" t="s">
        <v>160</v>
      </c>
      <c r="D150" s="1" t="s">
        <v>155</v>
      </c>
      <c r="E150" s="162" t="s">
        <v>12886</v>
      </c>
    </row>
    <row r="151" spans="1:5">
      <c r="A151" s="1">
        <v>42409</v>
      </c>
      <c r="B151" s="1" t="s">
        <v>12887</v>
      </c>
      <c r="C151" s="1" t="s">
        <v>238</v>
      </c>
      <c r="D151" s="1" t="s">
        <v>155</v>
      </c>
      <c r="E151" s="162" t="s">
        <v>26226</v>
      </c>
    </row>
    <row r="152" spans="1:5">
      <c r="A152" s="1">
        <v>40553</v>
      </c>
      <c r="B152" s="1" t="s">
        <v>12889</v>
      </c>
      <c r="C152" s="1" t="s">
        <v>353</v>
      </c>
      <c r="D152" s="1" t="s">
        <v>167</v>
      </c>
      <c r="E152" s="162" t="s">
        <v>35809</v>
      </c>
    </row>
    <row r="153" spans="1:5">
      <c r="A153" s="1">
        <v>6114</v>
      </c>
      <c r="B153" s="1" t="s">
        <v>12890</v>
      </c>
      <c r="C153" s="1" t="s">
        <v>355</v>
      </c>
      <c r="D153" s="1" t="s">
        <v>155</v>
      </c>
      <c r="E153" s="162" t="s">
        <v>15599</v>
      </c>
    </row>
    <row r="154" spans="1:5">
      <c r="A154" s="1">
        <v>40912</v>
      </c>
      <c r="B154" s="1" t="s">
        <v>12891</v>
      </c>
      <c r="C154" s="1" t="s">
        <v>357</v>
      </c>
      <c r="D154" s="1" t="s">
        <v>155</v>
      </c>
      <c r="E154" s="162" t="s">
        <v>35810</v>
      </c>
    </row>
    <row r="155" spans="1:5">
      <c r="A155" s="1">
        <v>247</v>
      </c>
      <c r="B155" s="1" t="s">
        <v>12892</v>
      </c>
      <c r="C155" s="1" t="s">
        <v>355</v>
      </c>
      <c r="D155" s="1" t="s">
        <v>155</v>
      </c>
      <c r="E155" s="162" t="s">
        <v>21652</v>
      </c>
    </row>
    <row r="156" spans="1:5">
      <c r="A156" s="1">
        <v>40919</v>
      </c>
      <c r="B156" s="1" t="s">
        <v>12894</v>
      </c>
      <c r="C156" s="1" t="s">
        <v>357</v>
      </c>
      <c r="D156" s="1" t="s">
        <v>155</v>
      </c>
      <c r="E156" s="162" t="s">
        <v>35811</v>
      </c>
    </row>
    <row r="157" spans="1:5">
      <c r="A157" s="1">
        <v>40984</v>
      </c>
      <c r="B157" s="1" t="s">
        <v>12895</v>
      </c>
      <c r="C157" s="1" t="s">
        <v>357</v>
      </c>
      <c r="D157" s="1" t="s">
        <v>155</v>
      </c>
      <c r="E157" s="162" t="s">
        <v>35812</v>
      </c>
    </row>
    <row r="158" spans="1:5">
      <c r="A158" s="1">
        <v>44499</v>
      </c>
      <c r="B158" s="1" t="s">
        <v>12896</v>
      </c>
      <c r="C158" s="1" t="s">
        <v>355</v>
      </c>
      <c r="D158" s="1" t="s">
        <v>155</v>
      </c>
      <c r="E158" s="162" t="s">
        <v>13821</v>
      </c>
    </row>
    <row r="159" spans="1:5">
      <c r="A159" s="1">
        <v>248</v>
      </c>
      <c r="B159" s="1" t="s">
        <v>12898</v>
      </c>
      <c r="C159" s="1" t="s">
        <v>355</v>
      </c>
      <c r="D159" s="1" t="s">
        <v>155</v>
      </c>
      <c r="E159" s="162" t="s">
        <v>33539</v>
      </c>
    </row>
    <row r="160" spans="1:5">
      <c r="A160" s="1">
        <v>41086</v>
      </c>
      <c r="B160" s="1" t="s">
        <v>12900</v>
      </c>
      <c r="C160" s="1" t="s">
        <v>357</v>
      </c>
      <c r="D160" s="1" t="s">
        <v>155</v>
      </c>
      <c r="E160" s="162" t="s">
        <v>35813</v>
      </c>
    </row>
    <row r="161" spans="1:5">
      <c r="A161" s="1">
        <v>34466</v>
      </c>
      <c r="B161" s="1" t="s">
        <v>12901</v>
      </c>
      <c r="C161" s="1" t="s">
        <v>355</v>
      </c>
      <c r="D161" s="1" t="s">
        <v>155</v>
      </c>
      <c r="E161" s="162" t="s">
        <v>17183</v>
      </c>
    </row>
    <row r="162" spans="1:5">
      <c r="A162" s="1">
        <v>41083</v>
      </c>
      <c r="B162" s="1" t="s">
        <v>12903</v>
      </c>
      <c r="C162" s="1" t="s">
        <v>357</v>
      </c>
      <c r="D162" s="1" t="s">
        <v>155</v>
      </c>
      <c r="E162" s="162" t="s">
        <v>35814</v>
      </c>
    </row>
    <row r="163" spans="1:5">
      <c r="A163" s="1">
        <v>252</v>
      </c>
      <c r="B163" s="1" t="s">
        <v>12904</v>
      </c>
      <c r="C163" s="1" t="s">
        <v>355</v>
      </c>
      <c r="D163" s="1" t="s">
        <v>155</v>
      </c>
      <c r="E163" s="162" t="s">
        <v>24387</v>
      </c>
    </row>
    <row r="164" spans="1:5">
      <c r="A164" s="1">
        <v>40909</v>
      </c>
      <c r="B164" s="1" t="s">
        <v>12906</v>
      </c>
      <c r="C164" s="1" t="s">
        <v>357</v>
      </c>
      <c r="D164" s="1" t="s">
        <v>155</v>
      </c>
      <c r="E164" s="162" t="s">
        <v>35815</v>
      </c>
    </row>
    <row r="165" spans="1:5">
      <c r="A165" s="1">
        <v>242</v>
      </c>
      <c r="B165" s="1" t="s">
        <v>12907</v>
      </c>
      <c r="C165" s="1" t="s">
        <v>355</v>
      </c>
      <c r="D165" s="1" t="s">
        <v>155</v>
      </c>
      <c r="E165" s="162" t="s">
        <v>24387</v>
      </c>
    </row>
    <row r="166" spans="1:5">
      <c r="A166" s="1">
        <v>41085</v>
      </c>
      <c r="B166" s="1" t="s">
        <v>12908</v>
      </c>
      <c r="C166" s="1" t="s">
        <v>357</v>
      </c>
      <c r="D166" s="1" t="s">
        <v>155</v>
      </c>
      <c r="E166" s="162" t="s">
        <v>35816</v>
      </c>
    </row>
    <row r="167" spans="1:5">
      <c r="A167" s="1">
        <v>427</v>
      </c>
      <c r="B167" s="1" t="s">
        <v>12909</v>
      </c>
      <c r="C167" s="1" t="s">
        <v>160</v>
      </c>
      <c r="D167" s="1" t="s">
        <v>155</v>
      </c>
      <c r="E167" s="162" t="s">
        <v>12910</v>
      </c>
    </row>
    <row r="168" spans="1:5">
      <c r="A168" s="1">
        <v>417</v>
      </c>
      <c r="B168" s="1" t="s">
        <v>12911</v>
      </c>
      <c r="C168" s="1" t="s">
        <v>160</v>
      </c>
      <c r="D168" s="1" t="s">
        <v>155</v>
      </c>
      <c r="E168" s="162" t="s">
        <v>12912</v>
      </c>
    </row>
    <row r="169" spans="1:5">
      <c r="A169" s="1">
        <v>11273</v>
      </c>
      <c r="B169" s="1" t="s">
        <v>12913</v>
      </c>
      <c r="C169" s="1" t="s">
        <v>160</v>
      </c>
      <c r="D169" s="1" t="s">
        <v>155</v>
      </c>
      <c r="E169" s="162" t="s">
        <v>12914</v>
      </c>
    </row>
    <row r="170" spans="1:5">
      <c r="A170" s="1">
        <v>11272</v>
      </c>
      <c r="B170" s="1" t="s">
        <v>12915</v>
      </c>
      <c r="C170" s="1" t="s">
        <v>160</v>
      </c>
      <c r="D170" s="1" t="s">
        <v>155</v>
      </c>
      <c r="E170" s="162" t="s">
        <v>12916</v>
      </c>
    </row>
    <row r="171" spans="1:5">
      <c r="A171" s="1">
        <v>11275</v>
      </c>
      <c r="B171" s="1" t="s">
        <v>12917</v>
      </c>
      <c r="C171" s="1" t="s">
        <v>160</v>
      </c>
      <c r="D171" s="1" t="s">
        <v>155</v>
      </c>
      <c r="E171" s="162" t="s">
        <v>12918</v>
      </c>
    </row>
    <row r="172" spans="1:5">
      <c r="A172" s="1">
        <v>11274</v>
      </c>
      <c r="B172" s="1" t="s">
        <v>12919</v>
      </c>
      <c r="C172" s="1" t="s">
        <v>160</v>
      </c>
      <c r="D172" s="1" t="s">
        <v>155</v>
      </c>
      <c r="E172" s="162" t="s">
        <v>12920</v>
      </c>
    </row>
    <row r="173" spans="1:5">
      <c r="A173" s="1">
        <v>38470</v>
      </c>
      <c r="B173" s="1" t="s">
        <v>12921</v>
      </c>
      <c r="C173" s="1" t="s">
        <v>160</v>
      </c>
      <c r="D173" s="1" t="s">
        <v>158</v>
      </c>
      <c r="E173" s="162" t="s">
        <v>35817</v>
      </c>
    </row>
    <row r="174" spans="1:5">
      <c r="A174" s="1">
        <v>38547</v>
      </c>
      <c r="B174" s="1" t="s">
        <v>12922</v>
      </c>
      <c r="C174" s="1" t="s">
        <v>160</v>
      </c>
      <c r="D174" s="1" t="s">
        <v>155</v>
      </c>
      <c r="E174" s="162" t="s">
        <v>35818</v>
      </c>
    </row>
    <row r="175" spans="1:5">
      <c r="A175" s="1">
        <v>38469</v>
      </c>
      <c r="B175" s="1" t="s">
        <v>12923</v>
      </c>
      <c r="C175" s="1" t="s">
        <v>160</v>
      </c>
      <c r="D175" s="1" t="s">
        <v>155</v>
      </c>
      <c r="E175" s="162" t="s">
        <v>35819</v>
      </c>
    </row>
    <row r="176" spans="1:5">
      <c r="A176" s="1">
        <v>38467</v>
      </c>
      <c r="B176" s="1" t="s">
        <v>12924</v>
      </c>
      <c r="C176" s="1" t="s">
        <v>160</v>
      </c>
      <c r="D176" s="1" t="s">
        <v>155</v>
      </c>
      <c r="E176" s="162" t="s">
        <v>15956</v>
      </c>
    </row>
    <row r="177" spans="1:5">
      <c r="A177" s="1">
        <v>38468</v>
      </c>
      <c r="B177" s="1" t="s">
        <v>12926</v>
      </c>
      <c r="C177" s="1" t="s">
        <v>160</v>
      </c>
      <c r="D177" s="1" t="s">
        <v>155</v>
      </c>
      <c r="E177" s="162" t="s">
        <v>35820</v>
      </c>
    </row>
    <row r="178" spans="1:5">
      <c r="A178" s="1">
        <v>38471</v>
      </c>
      <c r="B178" s="1" t="s">
        <v>12927</v>
      </c>
      <c r="C178" s="1" t="s">
        <v>160</v>
      </c>
      <c r="D178" s="1" t="s">
        <v>155</v>
      </c>
      <c r="E178" s="162" t="s">
        <v>35821</v>
      </c>
    </row>
    <row r="179" spans="1:5">
      <c r="A179" s="1">
        <v>37370</v>
      </c>
      <c r="B179" s="1" t="s">
        <v>12929</v>
      </c>
      <c r="C179" s="1" t="s">
        <v>355</v>
      </c>
      <c r="D179" s="1" t="s">
        <v>158</v>
      </c>
      <c r="E179" s="162" t="s">
        <v>12930</v>
      </c>
    </row>
    <row r="180" spans="1:5">
      <c r="A180" s="1">
        <v>40861</v>
      </c>
      <c r="B180" s="1" t="s">
        <v>12931</v>
      </c>
      <c r="C180" s="1" t="s">
        <v>357</v>
      </c>
      <c r="D180" s="1" t="s">
        <v>158</v>
      </c>
      <c r="E180" s="162" t="s">
        <v>12932</v>
      </c>
    </row>
    <row r="181" spans="1:5">
      <c r="A181" s="1">
        <v>10658</v>
      </c>
      <c r="B181" s="1" t="s">
        <v>12933</v>
      </c>
      <c r="C181" s="1" t="s">
        <v>160</v>
      </c>
      <c r="D181" s="1" t="s">
        <v>167</v>
      </c>
      <c r="E181" s="162" t="s">
        <v>12934</v>
      </c>
    </row>
    <row r="182" spans="1:5">
      <c r="A182" s="1">
        <v>253</v>
      </c>
      <c r="B182" s="1" t="s">
        <v>12935</v>
      </c>
      <c r="C182" s="1" t="s">
        <v>355</v>
      </c>
      <c r="D182" s="1" t="s">
        <v>158</v>
      </c>
      <c r="E182" s="162" t="s">
        <v>35822</v>
      </c>
    </row>
    <row r="183" spans="1:5">
      <c r="A183" s="1">
        <v>40809</v>
      </c>
      <c r="B183" s="1" t="s">
        <v>12936</v>
      </c>
      <c r="C183" s="1" t="s">
        <v>357</v>
      </c>
      <c r="D183" s="1" t="s">
        <v>155</v>
      </c>
      <c r="E183" s="162" t="s">
        <v>35823</v>
      </c>
    </row>
    <row r="184" spans="1:5">
      <c r="A184" s="1">
        <v>42428</v>
      </c>
      <c r="B184" s="1" t="s">
        <v>12937</v>
      </c>
      <c r="C184" s="1" t="s">
        <v>160</v>
      </c>
      <c r="D184" s="1" t="s">
        <v>167</v>
      </c>
      <c r="E184" s="162" t="s">
        <v>12938</v>
      </c>
    </row>
    <row r="185" spans="1:5">
      <c r="A185" s="1">
        <v>583</v>
      </c>
      <c r="B185" s="1" t="s">
        <v>12939</v>
      </c>
      <c r="C185" s="1" t="s">
        <v>238</v>
      </c>
      <c r="D185" s="1" t="s">
        <v>167</v>
      </c>
      <c r="E185" s="162" t="s">
        <v>28698</v>
      </c>
    </row>
    <row r="186" spans="1:5">
      <c r="A186" s="1">
        <v>301</v>
      </c>
      <c r="B186" s="1" t="s">
        <v>12940</v>
      </c>
      <c r="C186" s="1" t="s">
        <v>160</v>
      </c>
      <c r="D186" s="1" t="s">
        <v>158</v>
      </c>
      <c r="E186" s="162" t="s">
        <v>17430</v>
      </c>
    </row>
    <row r="187" spans="1:5">
      <c r="A187" s="1">
        <v>296</v>
      </c>
      <c r="B187" s="1" t="s">
        <v>12942</v>
      </c>
      <c r="C187" s="1" t="s">
        <v>160</v>
      </c>
      <c r="D187" s="1" t="s">
        <v>155</v>
      </c>
      <c r="E187" s="162" t="s">
        <v>16877</v>
      </c>
    </row>
    <row r="188" spans="1:5">
      <c r="A188" s="1">
        <v>297</v>
      </c>
      <c r="B188" s="1" t="s">
        <v>12943</v>
      </c>
      <c r="C188" s="1" t="s">
        <v>160</v>
      </c>
      <c r="D188" s="1" t="s">
        <v>155</v>
      </c>
      <c r="E188" s="162" t="s">
        <v>20615</v>
      </c>
    </row>
    <row r="189" spans="1:5">
      <c r="A189" s="1">
        <v>299</v>
      </c>
      <c r="B189" s="1" t="s">
        <v>12945</v>
      </c>
      <c r="C189" s="1" t="s">
        <v>160</v>
      </c>
      <c r="D189" s="1" t="s">
        <v>155</v>
      </c>
      <c r="E189" s="162" t="s">
        <v>12656</v>
      </c>
    </row>
    <row r="190" spans="1:5">
      <c r="A190" s="1">
        <v>300</v>
      </c>
      <c r="B190" s="1" t="s">
        <v>12947</v>
      </c>
      <c r="C190" s="1" t="s">
        <v>160</v>
      </c>
      <c r="D190" s="1" t="s">
        <v>155</v>
      </c>
      <c r="E190" s="162" t="s">
        <v>34332</v>
      </c>
    </row>
    <row r="191" spans="1:5">
      <c r="A191" s="1">
        <v>20085</v>
      </c>
      <c r="B191" s="1" t="s">
        <v>12949</v>
      </c>
      <c r="C191" s="1" t="s">
        <v>160</v>
      </c>
      <c r="D191" s="1" t="s">
        <v>155</v>
      </c>
      <c r="E191" s="162" t="s">
        <v>14039</v>
      </c>
    </row>
    <row r="192" spans="1:5">
      <c r="A192" s="1">
        <v>298</v>
      </c>
      <c r="B192" s="1" t="s">
        <v>12951</v>
      </c>
      <c r="C192" s="1" t="s">
        <v>160</v>
      </c>
      <c r="D192" s="1" t="s">
        <v>155</v>
      </c>
      <c r="E192" s="162" t="s">
        <v>17196</v>
      </c>
    </row>
    <row r="193" spans="1:5">
      <c r="A193" s="1">
        <v>311</v>
      </c>
      <c r="B193" s="1" t="s">
        <v>12953</v>
      </c>
      <c r="C193" s="1" t="s">
        <v>160</v>
      </c>
      <c r="D193" s="1" t="s">
        <v>155</v>
      </c>
      <c r="E193" s="162" t="s">
        <v>34061</v>
      </c>
    </row>
    <row r="194" spans="1:5">
      <c r="A194" s="1">
        <v>318</v>
      </c>
      <c r="B194" s="1" t="s">
        <v>12955</v>
      </c>
      <c r="C194" s="1" t="s">
        <v>160</v>
      </c>
      <c r="D194" s="1" t="s">
        <v>155</v>
      </c>
      <c r="E194" s="162" t="s">
        <v>29253</v>
      </c>
    </row>
    <row r="195" spans="1:5">
      <c r="A195" s="1">
        <v>319</v>
      </c>
      <c r="B195" s="1" t="s">
        <v>12957</v>
      </c>
      <c r="C195" s="1" t="s">
        <v>160</v>
      </c>
      <c r="D195" s="1" t="s">
        <v>155</v>
      </c>
      <c r="E195" s="162" t="s">
        <v>35824</v>
      </c>
    </row>
    <row r="196" spans="1:5">
      <c r="A196" s="1">
        <v>303</v>
      </c>
      <c r="B196" s="1" t="s">
        <v>12958</v>
      </c>
      <c r="C196" s="1" t="s">
        <v>160</v>
      </c>
      <c r="D196" s="1" t="s">
        <v>155</v>
      </c>
      <c r="E196" s="162" t="s">
        <v>15563</v>
      </c>
    </row>
    <row r="197" spans="1:5">
      <c r="A197" s="1">
        <v>305</v>
      </c>
      <c r="B197" s="1" t="s">
        <v>12960</v>
      </c>
      <c r="C197" s="1" t="s">
        <v>160</v>
      </c>
      <c r="D197" s="1" t="s">
        <v>155</v>
      </c>
      <c r="E197" s="162" t="s">
        <v>34916</v>
      </c>
    </row>
    <row r="198" spans="1:5">
      <c r="A198" s="1">
        <v>306</v>
      </c>
      <c r="B198" s="1" t="s">
        <v>12962</v>
      </c>
      <c r="C198" s="1" t="s">
        <v>160</v>
      </c>
      <c r="D198" s="1" t="s">
        <v>155</v>
      </c>
      <c r="E198" s="162" t="s">
        <v>12727</v>
      </c>
    </row>
    <row r="199" spans="1:5">
      <c r="A199" s="1">
        <v>307</v>
      </c>
      <c r="B199" s="1" t="s">
        <v>12963</v>
      </c>
      <c r="C199" s="1" t="s">
        <v>160</v>
      </c>
      <c r="D199" s="1" t="s">
        <v>155</v>
      </c>
      <c r="E199" s="162" t="s">
        <v>32842</v>
      </c>
    </row>
    <row r="200" spans="1:5">
      <c r="A200" s="1">
        <v>309</v>
      </c>
      <c r="B200" s="1" t="s">
        <v>12964</v>
      </c>
      <c r="C200" s="1" t="s">
        <v>160</v>
      </c>
      <c r="D200" s="1" t="s">
        <v>155</v>
      </c>
      <c r="E200" s="162" t="s">
        <v>25616</v>
      </c>
    </row>
    <row r="201" spans="1:5">
      <c r="A201" s="1">
        <v>310</v>
      </c>
      <c r="B201" s="1" t="s">
        <v>12965</v>
      </c>
      <c r="C201" s="1" t="s">
        <v>160</v>
      </c>
      <c r="D201" s="1" t="s">
        <v>155</v>
      </c>
      <c r="E201" s="162" t="s">
        <v>35825</v>
      </c>
    </row>
    <row r="202" spans="1:5">
      <c r="A202" s="1">
        <v>328</v>
      </c>
      <c r="B202" s="1" t="s">
        <v>12966</v>
      </c>
      <c r="C202" s="1" t="s">
        <v>160</v>
      </c>
      <c r="D202" s="1" t="s">
        <v>155</v>
      </c>
      <c r="E202" s="162" t="s">
        <v>35826</v>
      </c>
    </row>
    <row r="203" spans="1:5">
      <c r="A203" s="1">
        <v>325</v>
      </c>
      <c r="B203" s="1" t="s">
        <v>12967</v>
      </c>
      <c r="C203" s="1" t="s">
        <v>160</v>
      </c>
      <c r="D203" s="1" t="s">
        <v>155</v>
      </c>
      <c r="E203" s="162" t="s">
        <v>19362</v>
      </c>
    </row>
    <row r="204" spans="1:5">
      <c r="A204" s="1">
        <v>20326</v>
      </c>
      <c r="B204" s="1" t="s">
        <v>12969</v>
      </c>
      <c r="C204" s="1" t="s">
        <v>160</v>
      </c>
      <c r="D204" s="1" t="s">
        <v>155</v>
      </c>
      <c r="E204" s="162" t="s">
        <v>16950</v>
      </c>
    </row>
    <row r="205" spans="1:5">
      <c r="A205" s="1">
        <v>329</v>
      </c>
      <c r="B205" s="1" t="s">
        <v>12970</v>
      </c>
      <c r="C205" s="1" t="s">
        <v>160</v>
      </c>
      <c r="D205" s="1" t="s">
        <v>155</v>
      </c>
      <c r="E205" s="162" t="s">
        <v>35827</v>
      </c>
    </row>
    <row r="206" spans="1:5">
      <c r="A206" s="1">
        <v>308</v>
      </c>
      <c r="B206" s="1" t="s">
        <v>12972</v>
      </c>
      <c r="C206" s="1" t="s">
        <v>160</v>
      </c>
      <c r="D206" s="1" t="s">
        <v>155</v>
      </c>
      <c r="E206" s="162" t="s">
        <v>35828</v>
      </c>
    </row>
    <row r="207" spans="1:5">
      <c r="A207" s="1">
        <v>39642</v>
      </c>
      <c r="B207" s="1" t="s">
        <v>12973</v>
      </c>
      <c r="C207" s="1" t="s">
        <v>160</v>
      </c>
      <c r="D207" s="1" t="s">
        <v>155</v>
      </c>
      <c r="E207" s="162" t="s">
        <v>14214</v>
      </c>
    </row>
    <row r="208" spans="1:5">
      <c r="A208" s="1">
        <v>39641</v>
      </c>
      <c r="B208" s="1" t="s">
        <v>12975</v>
      </c>
      <c r="C208" s="1" t="s">
        <v>160</v>
      </c>
      <c r="D208" s="1" t="s">
        <v>155</v>
      </c>
      <c r="E208" s="162" t="s">
        <v>18111</v>
      </c>
    </row>
    <row r="209" spans="1:5">
      <c r="A209" s="1">
        <v>39643</v>
      </c>
      <c r="B209" s="1" t="s">
        <v>12977</v>
      </c>
      <c r="C209" s="1" t="s">
        <v>160</v>
      </c>
      <c r="D209" s="1" t="s">
        <v>155</v>
      </c>
      <c r="E209" s="162" t="s">
        <v>28716</v>
      </c>
    </row>
    <row r="210" spans="1:5">
      <c r="A210" s="1">
        <v>39644</v>
      </c>
      <c r="B210" s="1" t="s">
        <v>12979</v>
      </c>
      <c r="C210" s="1" t="s">
        <v>160</v>
      </c>
      <c r="D210" s="1" t="s">
        <v>155</v>
      </c>
      <c r="E210" s="162" t="s">
        <v>12797</v>
      </c>
    </row>
    <row r="211" spans="1:5">
      <c r="A211" s="1">
        <v>39645</v>
      </c>
      <c r="B211" s="1" t="s">
        <v>12981</v>
      </c>
      <c r="C211" s="1" t="s">
        <v>160</v>
      </c>
      <c r="D211" s="1" t="s">
        <v>155</v>
      </c>
      <c r="E211" s="162" t="s">
        <v>14200</v>
      </c>
    </row>
    <row r="212" spans="1:5">
      <c r="A212" s="1">
        <v>41610</v>
      </c>
      <c r="B212" s="1" t="s">
        <v>12983</v>
      </c>
      <c r="C212" s="1" t="s">
        <v>160</v>
      </c>
      <c r="D212" s="1" t="s">
        <v>155</v>
      </c>
      <c r="E212" s="162" t="s">
        <v>12984</v>
      </c>
    </row>
    <row r="213" spans="1:5">
      <c r="A213" s="1">
        <v>41611</v>
      </c>
      <c r="B213" s="1" t="s">
        <v>12985</v>
      </c>
      <c r="C213" s="1" t="s">
        <v>160</v>
      </c>
      <c r="D213" s="1" t="s">
        <v>155</v>
      </c>
      <c r="E213" s="162" t="s">
        <v>12986</v>
      </c>
    </row>
    <row r="214" spans="1:5">
      <c r="A214" s="1">
        <v>41612</v>
      </c>
      <c r="B214" s="1" t="s">
        <v>12987</v>
      </c>
      <c r="C214" s="1" t="s">
        <v>160</v>
      </c>
      <c r="D214" s="1" t="s">
        <v>155</v>
      </c>
      <c r="E214" s="162" t="s">
        <v>12988</v>
      </c>
    </row>
    <row r="215" spans="1:5">
      <c r="A215" s="1">
        <v>41637</v>
      </c>
      <c r="B215" s="1" t="s">
        <v>12989</v>
      </c>
      <c r="C215" s="1" t="s">
        <v>160</v>
      </c>
      <c r="D215" s="1" t="s">
        <v>155</v>
      </c>
      <c r="E215" s="162" t="s">
        <v>12990</v>
      </c>
    </row>
    <row r="216" spans="1:5">
      <c r="A216" s="1">
        <v>41638</v>
      </c>
      <c r="B216" s="1" t="s">
        <v>12991</v>
      </c>
      <c r="C216" s="1" t="s">
        <v>160</v>
      </c>
      <c r="D216" s="1" t="s">
        <v>155</v>
      </c>
      <c r="E216" s="162" t="s">
        <v>12992</v>
      </c>
    </row>
    <row r="217" spans="1:5">
      <c r="A217" s="1">
        <v>41639</v>
      </c>
      <c r="B217" s="1" t="s">
        <v>12993</v>
      </c>
      <c r="C217" s="1" t="s">
        <v>160</v>
      </c>
      <c r="D217" s="1" t="s">
        <v>155</v>
      </c>
      <c r="E217" s="162" t="s">
        <v>12994</v>
      </c>
    </row>
    <row r="218" spans="1:5">
      <c r="A218" s="1">
        <v>11789</v>
      </c>
      <c r="B218" s="1" t="s">
        <v>12995</v>
      </c>
      <c r="C218" s="1" t="s">
        <v>160</v>
      </c>
      <c r="D218" s="1" t="s">
        <v>155</v>
      </c>
      <c r="E218" s="162" t="s">
        <v>12996</v>
      </c>
    </row>
    <row r="219" spans="1:5">
      <c r="A219" s="1">
        <v>20975</v>
      </c>
      <c r="B219" s="1" t="s">
        <v>12997</v>
      </c>
      <c r="C219" s="1" t="s">
        <v>160</v>
      </c>
      <c r="D219" s="1" t="s">
        <v>155</v>
      </c>
      <c r="E219" s="162" t="s">
        <v>12998</v>
      </c>
    </row>
    <row r="220" spans="1:5">
      <c r="A220" s="1">
        <v>20976</v>
      </c>
      <c r="B220" s="1" t="s">
        <v>12999</v>
      </c>
      <c r="C220" s="1" t="s">
        <v>160</v>
      </c>
      <c r="D220" s="1" t="s">
        <v>155</v>
      </c>
      <c r="E220" s="162" t="s">
        <v>13000</v>
      </c>
    </row>
    <row r="221" spans="1:5">
      <c r="A221" s="1">
        <v>40340</v>
      </c>
      <c r="B221" s="1" t="s">
        <v>13001</v>
      </c>
      <c r="C221" s="1" t="s">
        <v>160</v>
      </c>
      <c r="D221" s="1" t="s">
        <v>155</v>
      </c>
      <c r="E221" s="162" t="s">
        <v>28688</v>
      </c>
    </row>
    <row r="222" spans="1:5">
      <c r="A222" s="1">
        <v>40341</v>
      </c>
      <c r="B222" s="1" t="s">
        <v>13003</v>
      </c>
      <c r="C222" s="1" t="s">
        <v>160</v>
      </c>
      <c r="D222" s="1" t="s">
        <v>155</v>
      </c>
      <c r="E222" s="162" t="s">
        <v>24730</v>
      </c>
    </row>
    <row r="223" spans="1:5">
      <c r="A223" s="1">
        <v>40342</v>
      </c>
      <c r="B223" s="1" t="s">
        <v>13004</v>
      </c>
      <c r="C223" s="1" t="s">
        <v>160</v>
      </c>
      <c r="D223" s="1" t="s">
        <v>155</v>
      </c>
      <c r="E223" s="162" t="s">
        <v>31175</v>
      </c>
    </row>
    <row r="224" spans="1:5">
      <c r="A224" s="1">
        <v>40343</v>
      </c>
      <c r="B224" s="1" t="s">
        <v>13006</v>
      </c>
      <c r="C224" s="1" t="s">
        <v>160</v>
      </c>
      <c r="D224" s="1" t="s">
        <v>155</v>
      </c>
      <c r="E224" s="162" t="s">
        <v>35829</v>
      </c>
    </row>
    <row r="225" spans="1:5">
      <c r="A225" s="1">
        <v>40344</v>
      </c>
      <c r="B225" s="1" t="s">
        <v>13007</v>
      </c>
      <c r="C225" s="1" t="s">
        <v>160</v>
      </c>
      <c r="D225" s="1" t="s">
        <v>155</v>
      </c>
      <c r="E225" s="162" t="s">
        <v>24089</v>
      </c>
    </row>
    <row r="226" spans="1:5">
      <c r="A226" s="1">
        <v>40345</v>
      </c>
      <c r="B226" s="1" t="s">
        <v>13009</v>
      </c>
      <c r="C226" s="1" t="s">
        <v>160</v>
      </c>
      <c r="D226" s="1" t="s">
        <v>155</v>
      </c>
      <c r="E226" s="162" t="s">
        <v>35830</v>
      </c>
    </row>
    <row r="227" spans="1:5">
      <c r="A227" s="1">
        <v>40346</v>
      </c>
      <c r="B227" s="1" t="s">
        <v>13010</v>
      </c>
      <c r="C227" s="1" t="s">
        <v>160</v>
      </c>
      <c r="D227" s="1" t="s">
        <v>155</v>
      </c>
      <c r="E227" s="162" t="s">
        <v>35831</v>
      </c>
    </row>
    <row r="228" spans="1:5">
      <c r="A228" s="1">
        <v>40347</v>
      </c>
      <c r="B228" s="1" t="s">
        <v>13011</v>
      </c>
      <c r="C228" s="1" t="s">
        <v>160</v>
      </c>
      <c r="D228" s="1" t="s">
        <v>155</v>
      </c>
      <c r="E228" s="162" t="s">
        <v>35832</v>
      </c>
    </row>
    <row r="229" spans="1:5">
      <c r="A229" s="1">
        <v>6138</v>
      </c>
      <c r="B229" s="1" t="s">
        <v>13012</v>
      </c>
      <c r="C229" s="1" t="s">
        <v>160</v>
      </c>
      <c r="D229" s="1" t="s">
        <v>155</v>
      </c>
      <c r="E229" s="162" t="s">
        <v>13013</v>
      </c>
    </row>
    <row r="230" spans="1:5">
      <c r="A230" s="1">
        <v>38840</v>
      </c>
      <c r="B230" s="1" t="s">
        <v>13014</v>
      </c>
      <c r="C230" s="1" t="s">
        <v>160</v>
      </c>
      <c r="D230" s="1" t="s">
        <v>167</v>
      </c>
      <c r="E230" s="162" t="s">
        <v>13642</v>
      </c>
    </row>
    <row r="231" spans="1:5">
      <c r="A231" s="1">
        <v>38841</v>
      </c>
      <c r="B231" s="1" t="s">
        <v>13015</v>
      </c>
      <c r="C231" s="1" t="s">
        <v>160</v>
      </c>
      <c r="D231" s="1" t="s">
        <v>167</v>
      </c>
      <c r="E231" s="162" t="s">
        <v>15565</v>
      </c>
    </row>
    <row r="232" spans="1:5">
      <c r="A232" s="1">
        <v>38842</v>
      </c>
      <c r="B232" s="1" t="s">
        <v>13017</v>
      </c>
      <c r="C232" s="1" t="s">
        <v>160</v>
      </c>
      <c r="D232" s="1" t="s">
        <v>167</v>
      </c>
      <c r="E232" s="162" t="s">
        <v>35833</v>
      </c>
    </row>
    <row r="233" spans="1:5">
      <c r="A233" s="1">
        <v>38843</v>
      </c>
      <c r="B233" s="1" t="s">
        <v>13019</v>
      </c>
      <c r="C233" s="1" t="s">
        <v>160</v>
      </c>
      <c r="D233" s="1" t="s">
        <v>167</v>
      </c>
      <c r="E233" s="162" t="s">
        <v>14865</v>
      </c>
    </row>
    <row r="234" spans="1:5">
      <c r="A234" s="1">
        <v>43424</v>
      </c>
      <c r="B234" s="1" t="s">
        <v>13021</v>
      </c>
      <c r="C234" s="1" t="s">
        <v>160</v>
      </c>
      <c r="D234" s="1" t="s">
        <v>155</v>
      </c>
      <c r="E234" s="162" t="s">
        <v>13022</v>
      </c>
    </row>
    <row r="235" spans="1:5">
      <c r="A235" s="1">
        <v>43426</v>
      </c>
      <c r="B235" s="1" t="s">
        <v>13023</v>
      </c>
      <c r="C235" s="1" t="s">
        <v>160</v>
      </c>
      <c r="D235" s="1" t="s">
        <v>155</v>
      </c>
      <c r="E235" s="162" t="s">
        <v>13024</v>
      </c>
    </row>
    <row r="236" spans="1:5">
      <c r="A236" s="1">
        <v>12565</v>
      </c>
      <c r="B236" s="1" t="s">
        <v>13025</v>
      </c>
      <c r="C236" s="1" t="s">
        <v>160</v>
      </c>
      <c r="D236" s="1" t="s">
        <v>155</v>
      </c>
      <c r="E236" s="162" t="s">
        <v>13026</v>
      </c>
    </row>
    <row r="237" spans="1:5">
      <c r="A237" s="1">
        <v>12567</v>
      </c>
      <c r="B237" s="1" t="s">
        <v>13027</v>
      </c>
      <c r="C237" s="1" t="s">
        <v>160</v>
      </c>
      <c r="D237" s="1" t="s">
        <v>155</v>
      </c>
      <c r="E237" s="162" t="s">
        <v>13028</v>
      </c>
    </row>
    <row r="238" spans="1:5">
      <c r="A238" s="1">
        <v>12568</v>
      </c>
      <c r="B238" s="1" t="s">
        <v>13029</v>
      </c>
      <c r="C238" s="1" t="s">
        <v>160</v>
      </c>
      <c r="D238" s="1" t="s">
        <v>155</v>
      </c>
      <c r="E238" s="162" t="s">
        <v>13030</v>
      </c>
    </row>
    <row r="239" spans="1:5">
      <c r="A239" s="1">
        <v>43441</v>
      </c>
      <c r="B239" s="1" t="s">
        <v>13031</v>
      </c>
      <c r="C239" s="1" t="s">
        <v>160</v>
      </c>
      <c r="D239" s="1" t="s">
        <v>155</v>
      </c>
      <c r="E239" s="162" t="s">
        <v>13032</v>
      </c>
    </row>
    <row r="240" spans="1:5">
      <c r="A240" s="1">
        <v>43423</v>
      </c>
      <c r="B240" s="1" t="s">
        <v>13033</v>
      </c>
      <c r="C240" s="1" t="s">
        <v>160</v>
      </c>
      <c r="D240" s="1" t="s">
        <v>155</v>
      </c>
      <c r="E240" s="162" t="s">
        <v>13034</v>
      </c>
    </row>
    <row r="241" spans="1:5">
      <c r="A241" s="1">
        <v>12532</v>
      </c>
      <c r="B241" s="1" t="s">
        <v>13035</v>
      </c>
      <c r="C241" s="1" t="s">
        <v>160</v>
      </c>
      <c r="D241" s="1" t="s">
        <v>155</v>
      </c>
      <c r="E241" s="162" t="s">
        <v>13036</v>
      </c>
    </row>
    <row r="242" spans="1:5">
      <c r="A242" s="1">
        <v>43444</v>
      </c>
      <c r="B242" s="1" t="s">
        <v>13037</v>
      </c>
      <c r="C242" s="1" t="s">
        <v>160</v>
      </c>
      <c r="D242" s="1" t="s">
        <v>155</v>
      </c>
      <c r="E242" s="162" t="s">
        <v>13038</v>
      </c>
    </row>
    <row r="243" spans="1:5">
      <c r="A243" s="1">
        <v>12551</v>
      </c>
      <c r="B243" s="1" t="s">
        <v>13039</v>
      </c>
      <c r="C243" s="1" t="s">
        <v>160</v>
      </c>
      <c r="D243" s="1" t="s">
        <v>155</v>
      </c>
      <c r="E243" s="162" t="s">
        <v>13040</v>
      </c>
    </row>
    <row r="244" spans="1:5">
      <c r="A244" s="1">
        <v>43442</v>
      </c>
      <c r="B244" s="1" t="s">
        <v>13041</v>
      </c>
      <c r="C244" s="1" t="s">
        <v>160</v>
      </c>
      <c r="D244" s="1" t="s">
        <v>155</v>
      </c>
      <c r="E244" s="162" t="s">
        <v>13042</v>
      </c>
    </row>
    <row r="245" spans="1:5">
      <c r="A245" s="1">
        <v>43443</v>
      </c>
      <c r="B245" s="1" t="s">
        <v>13043</v>
      </c>
      <c r="C245" s="1" t="s">
        <v>160</v>
      </c>
      <c r="D245" s="1" t="s">
        <v>155</v>
      </c>
      <c r="E245" s="162" t="s">
        <v>13044</v>
      </c>
    </row>
    <row r="246" spans="1:5">
      <c r="A246" s="1">
        <v>12544</v>
      </c>
      <c r="B246" s="1" t="s">
        <v>13045</v>
      </c>
      <c r="C246" s="1" t="s">
        <v>160</v>
      </c>
      <c r="D246" s="1" t="s">
        <v>155</v>
      </c>
      <c r="E246" s="162" t="s">
        <v>13046</v>
      </c>
    </row>
    <row r="247" spans="1:5">
      <c r="A247" s="1">
        <v>12547</v>
      </c>
      <c r="B247" s="1" t="s">
        <v>13047</v>
      </c>
      <c r="C247" s="1" t="s">
        <v>160</v>
      </c>
      <c r="D247" s="1" t="s">
        <v>155</v>
      </c>
      <c r="E247" s="162" t="s">
        <v>13048</v>
      </c>
    </row>
    <row r="248" spans="1:5">
      <c r="A248" s="1">
        <v>43445</v>
      </c>
      <c r="B248" s="1" t="s">
        <v>13049</v>
      </c>
      <c r="C248" s="1" t="s">
        <v>160</v>
      </c>
      <c r="D248" s="1" t="s">
        <v>155</v>
      </c>
      <c r="E248" s="162" t="s">
        <v>13050</v>
      </c>
    </row>
    <row r="249" spans="1:5">
      <c r="A249" s="1">
        <v>12563</v>
      </c>
      <c r="B249" s="1" t="s">
        <v>13051</v>
      </c>
      <c r="C249" s="1" t="s">
        <v>160</v>
      </c>
      <c r="D249" s="1" t="s">
        <v>155</v>
      </c>
      <c r="E249" s="162" t="s">
        <v>13052</v>
      </c>
    </row>
    <row r="250" spans="1:5">
      <c r="A250" s="1">
        <v>43425</v>
      </c>
      <c r="B250" s="1" t="s">
        <v>13053</v>
      </c>
      <c r="C250" s="1" t="s">
        <v>160</v>
      </c>
      <c r="D250" s="1" t="s">
        <v>155</v>
      </c>
      <c r="E250" s="162" t="s">
        <v>13054</v>
      </c>
    </row>
    <row r="251" spans="1:5">
      <c r="A251" s="1">
        <v>43446</v>
      </c>
      <c r="B251" s="1" t="s">
        <v>13055</v>
      </c>
      <c r="C251" s="1" t="s">
        <v>160</v>
      </c>
      <c r="D251" s="1" t="s">
        <v>155</v>
      </c>
      <c r="E251" s="162" t="s">
        <v>13056</v>
      </c>
    </row>
    <row r="252" spans="1:5">
      <c r="A252" s="1">
        <v>43447</v>
      </c>
      <c r="B252" s="1" t="s">
        <v>13057</v>
      </c>
      <c r="C252" s="1" t="s">
        <v>160</v>
      </c>
      <c r="D252" s="1" t="s">
        <v>155</v>
      </c>
      <c r="E252" s="162" t="s">
        <v>13058</v>
      </c>
    </row>
    <row r="253" spans="1:5">
      <c r="A253" s="1">
        <v>43448</v>
      </c>
      <c r="B253" s="1" t="s">
        <v>13059</v>
      </c>
      <c r="C253" s="1" t="s">
        <v>160</v>
      </c>
      <c r="D253" s="1" t="s">
        <v>155</v>
      </c>
      <c r="E253" s="162" t="s">
        <v>13060</v>
      </c>
    </row>
    <row r="254" spans="1:5">
      <c r="A254" s="1">
        <v>13761</v>
      </c>
      <c r="B254" s="1" t="s">
        <v>13061</v>
      </c>
      <c r="C254" s="1" t="s">
        <v>160</v>
      </c>
      <c r="D254" s="1" t="s">
        <v>155</v>
      </c>
      <c r="E254" s="162" t="s">
        <v>35834</v>
      </c>
    </row>
    <row r="255" spans="1:5">
      <c r="A255" s="1">
        <v>4814</v>
      </c>
      <c r="B255" s="1" t="s">
        <v>13062</v>
      </c>
      <c r="C255" s="1" t="s">
        <v>160</v>
      </c>
      <c r="D255" s="1" t="s">
        <v>155</v>
      </c>
      <c r="E255" s="162" t="s">
        <v>15714</v>
      </c>
    </row>
    <row r="256" spans="1:5">
      <c r="A256" s="1">
        <v>44473</v>
      </c>
      <c r="B256" s="1" t="s">
        <v>13063</v>
      </c>
      <c r="C256" s="1" t="s">
        <v>160</v>
      </c>
      <c r="D256" s="1" t="s">
        <v>167</v>
      </c>
      <c r="E256" s="162" t="s">
        <v>35835</v>
      </c>
    </row>
    <row r="257" spans="1:5">
      <c r="A257" s="1">
        <v>6122</v>
      </c>
      <c r="B257" s="1" t="s">
        <v>13064</v>
      </c>
      <c r="C257" s="1" t="s">
        <v>355</v>
      </c>
      <c r="D257" s="1" t="s">
        <v>155</v>
      </c>
      <c r="E257" s="162" t="s">
        <v>26768</v>
      </c>
    </row>
    <row r="258" spans="1:5">
      <c r="A258" s="1">
        <v>40810</v>
      </c>
      <c r="B258" s="1" t="s">
        <v>13066</v>
      </c>
      <c r="C258" s="1" t="s">
        <v>357</v>
      </c>
      <c r="D258" s="1" t="s">
        <v>155</v>
      </c>
      <c r="E258" s="162" t="s">
        <v>35836</v>
      </c>
    </row>
    <row r="259" spans="1:5">
      <c r="A259" s="1">
        <v>21100</v>
      </c>
      <c r="B259" s="1" t="s">
        <v>13067</v>
      </c>
      <c r="C259" s="1" t="s">
        <v>160</v>
      </c>
      <c r="D259" s="1" t="s">
        <v>167</v>
      </c>
      <c r="E259" s="162" t="s">
        <v>13068</v>
      </c>
    </row>
    <row r="260" spans="1:5">
      <c r="A260" s="1">
        <v>11816</v>
      </c>
      <c r="B260" s="1" t="s">
        <v>13069</v>
      </c>
      <c r="C260" s="1" t="s">
        <v>160</v>
      </c>
      <c r="D260" s="1" t="s">
        <v>167</v>
      </c>
      <c r="E260" s="162" t="s">
        <v>13070</v>
      </c>
    </row>
    <row r="261" spans="1:5">
      <c r="A261" s="1">
        <v>11814</v>
      </c>
      <c r="B261" s="1" t="s">
        <v>13071</v>
      </c>
      <c r="C261" s="1" t="s">
        <v>160</v>
      </c>
      <c r="D261" s="1" t="s">
        <v>167</v>
      </c>
      <c r="E261" s="162" t="s">
        <v>13072</v>
      </c>
    </row>
    <row r="262" spans="1:5">
      <c r="A262" s="1">
        <v>14186</v>
      </c>
      <c r="B262" s="1" t="s">
        <v>13073</v>
      </c>
      <c r="C262" s="1" t="s">
        <v>160</v>
      </c>
      <c r="D262" s="1" t="s">
        <v>167</v>
      </c>
      <c r="E262" s="162" t="s">
        <v>13074</v>
      </c>
    </row>
    <row r="263" spans="1:5">
      <c r="A263" s="1">
        <v>14185</v>
      </c>
      <c r="B263" s="1" t="s">
        <v>13075</v>
      </c>
      <c r="C263" s="1" t="s">
        <v>160</v>
      </c>
      <c r="D263" s="1" t="s">
        <v>167</v>
      </c>
      <c r="E263" s="162" t="s">
        <v>13076</v>
      </c>
    </row>
    <row r="264" spans="1:5">
      <c r="A264" s="1">
        <v>11811</v>
      </c>
      <c r="B264" s="1" t="s">
        <v>13077</v>
      </c>
      <c r="C264" s="1" t="s">
        <v>160</v>
      </c>
      <c r="D264" s="1" t="s">
        <v>167</v>
      </c>
      <c r="E264" s="162" t="s">
        <v>13078</v>
      </c>
    </row>
    <row r="265" spans="1:5">
      <c r="A265" s="1">
        <v>44498</v>
      </c>
      <c r="B265" s="1" t="s">
        <v>13079</v>
      </c>
      <c r="C265" s="1" t="s">
        <v>160</v>
      </c>
      <c r="D265" s="1" t="s">
        <v>167</v>
      </c>
      <c r="E265" s="162" t="s">
        <v>35837</v>
      </c>
    </row>
    <row r="266" spans="1:5">
      <c r="A266" s="1">
        <v>34469</v>
      </c>
      <c r="B266" s="1" t="s">
        <v>13080</v>
      </c>
      <c r="C266" s="1" t="s">
        <v>160</v>
      </c>
      <c r="D266" s="1" t="s">
        <v>167</v>
      </c>
      <c r="E266" s="162" t="s">
        <v>13081</v>
      </c>
    </row>
    <row r="267" spans="1:5">
      <c r="A267" s="1">
        <v>34476</v>
      </c>
      <c r="B267" s="1" t="s">
        <v>13082</v>
      </c>
      <c r="C267" s="1" t="s">
        <v>160</v>
      </c>
      <c r="D267" s="1" t="s">
        <v>167</v>
      </c>
      <c r="E267" s="162" t="s">
        <v>13083</v>
      </c>
    </row>
    <row r="268" spans="1:5">
      <c r="A268" s="1">
        <v>34477</v>
      </c>
      <c r="B268" s="1" t="s">
        <v>13084</v>
      </c>
      <c r="C268" s="1" t="s">
        <v>160</v>
      </c>
      <c r="D268" s="1" t="s">
        <v>167</v>
      </c>
      <c r="E268" s="162" t="s">
        <v>13085</v>
      </c>
    </row>
    <row r="269" spans="1:5">
      <c r="A269" s="1">
        <v>34482</v>
      </c>
      <c r="B269" s="1" t="s">
        <v>13086</v>
      </c>
      <c r="C269" s="1" t="s">
        <v>160</v>
      </c>
      <c r="D269" s="1" t="s">
        <v>167</v>
      </c>
      <c r="E269" s="162" t="s">
        <v>13087</v>
      </c>
    </row>
    <row r="270" spans="1:5">
      <c r="A270" s="1">
        <v>34472</v>
      </c>
      <c r="B270" s="1" t="s">
        <v>13088</v>
      </c>
      <c r="C270" s="1" t="s">
        <v>160</v>
      </c>
      <c r="D270" s="1" t="s">
        <v>167</v>
      </c>
      <c r="E270" s="162" t="s">
        <v>13089</v>
      </c>
    </row>
    <row r="271" spans="1:5">
      <c r="A271" s="1">
        <v>42425</v>
      </c>
      <c r="B271" s="1" t="s">
        <v>13090</v>
      </c>
      <c r="C271" s="1" t="s">
        <v>160</v>
      </c>
      <c r="D271" s="1" t="s">
        <v>155</v>
      </c>
      <c r="E271" s="162" t="s">
        <v>35838</v>
      </c>
    </row>
    <row r="272" spans="1:5">
      <c r="A272" s="1">
        <v>42422</v>
      </c>
      <c r="B272" s="1" t="s">
        <v>13091</v>
      </c>
      <c r="C272" s="1" t="s">
        <v>160</v>
      </c>
      <c r="D272" s="1" t="s">
        <v>158</v>
      </c>
      <c r="E272" s="162" t="s">
        <v>35839</v>
      </c>
    </row>
    <row r="273" spans="1:5">
      <c r="A273" s="1">
        <v>43184</v>
      </c>
      <c r="B273" s="1" t="s">
        <v>13092</v>
      </c>
      <c r="C273" s="1" t="s">
        <v>160</v>
      </c>
      <c r="D273" s="1" t="s">
        <v>155</v>
      </c>
      <c r="E273" s="162" t="s">
        <v>35840</v>
      </c>
    </row>
    <row r="274" spans="1:5">
      <c r="A274" s="1">
        <v>42424</v>
      </c>
      <c r="B274" s="1" t="s">
        <v>13093</v>
      </c>
      <c r="C274" s="1" t="s">
        <v>160</v>
      </c>
      <c r="D274" s="1" t="s">
        <v>155</v>
      </c>
      <c r="E274" s="162" t="s">
        <v>35841</v>
      </c>
    </row>
    <row r="275" spans="1:5">
      <c r="A275" s="1">
        <v>42421</v>
      </c>
      <c r="B275" s="1" t="s">
        <v>13094</v>
      </c>
      <c r="C275" s="1" t="s">
        <v>160</v>
      </c>
      <c r="D275" s="1" t="s">
        <v>155</v>
      </c>
      <c r="E275" s="162" t="s">
        <v>35842</v>
      </c>
    </row>
    <row r="276" spans="1:5">
      <c r="A276" s="1">
        <v>42416</v>
      </c>
      <c r="B276" s="1" t="s">
        <v>13095</v>
      </c>
      <c r="C276" s="1" t="s">
        <v>160</v>
      </c>
      <c r="D276" s="1" t="s">
        <v>155</v>
      </c>
      <c r="E276" s="162" t="s">
        <v>35843</v>
      </c>
    </row>
    <row r="277" spans="1:5">
      <c r="A277" s="1">
        <v>42417</v>
      </c>
      <c r="B277" s="1" t="s">
        <v>13096</v>
      </c>
      <c r="C277" s="1" t="s">
        <v>160</v>
      </c>
      <c r="D277" s="1" t="s">
        <v>155</v>
      </c>
      <c r="E277" s="162" t="s">
        <v>35844</v>
      </c>
    </row>
    <row r="278" spans="1:5">
      <c r="A278" s="1">
        <v>42419</v>
      </c>
      <c r="B278" s="1" t="s">
        <v>13097</v>
      </c>
      <c r="C278" s="1" t="s">
        <v>160</v>
      </c>
      <c r="D278" s="1" t="s">
        <v>155</v>
      </c>
      <c r="E278" s="162" t="s">
        <v>35845</v>
      </c>
    </row>
    <row r="279" spans="1:5">
      <c r="A279" s="1">
        <v>42420</v>
      </c>
      <c r="B279" s="1" t="s">
        <v>13098</v>
      </c>
      <c r="C279" s="1" t="s">
        <v>160</v>
      </c>
      <c r="D279" s="1" t="s">
        <v>155</v>
      </c>
      <c r="E279" s="162" t="s">
        <v>35846</v>
      </c>
    </row>
    <row r="280" spans="1:5">
      <c r="A280" s="1">
        <v>43195</v>
      </c>
      <c r="B280" s="1" t="s">
        <v>13099</v>
      </c>
      <c r="C280" s="1" t="s">
        <v>160</v>
      </c>
      <c r="D280" s="1" t="s">
        <v>155</v>
      </c>
      <c r="E280" s="162" t="s">
        <v>35847</v>
      </c>
    </row>
    <row r="281" spans="1:5">
      <c r="A281" s="1">
        <v>43196</v>
      </c>
      <c r="B281" s="1" t="s">
        <v>13100</v>
      </c>
      <c r="C281" s="1" t="s">
        <v>160</v>
      </c>
      <c r="D281" s="1" t="s">
        <v>155</v>
      </c>
      <c r="E281" s="162" t="s">
        <v>35848</v>
      </c>
    </row>
    <row r="282" spans="1:5">
      <c r="A282" s="1">
        <v>43198</v>
      </c>
      <c r="B282" s="1" t="s">
        <v>13101</v>
      </c>
      <c r="C282" s="1" t="s">
        <v>160</v>
      </c>
      <c r="D282" s="1" t="s">
        <v>155</v>
      </c>
      <c r="E282" s="162" t="s">
        <v>35849</v>
      </c>
    </row>
    <row r="283" spans="1:5">
      <c r="A283" s="1">
        <v>43199</v>
      </c>
      <c r="B283" s="1" t="s">
        <v>13102</v>
      </c>
      <c r="C283" s="1" t="s">
        <v>160</v>
      </c>
      <c r="D283" s="1" t="s">
        <v>155</v>
      </c>
      <c r="E283" s="162" t="s">
        <v>35850</v>
      </c>
    </row>
    <row r="284" spans="1:5">
      <c r="A284" s="1">
        <v>43200</v>
      </c>
      <c r="B284" s="1" t="s">
        <v>13103</v>
      </c>
      <c r="C284" s="1" t="s">
        <v>160</v>
      </c>
      <c r="D284" s="1" t="s">
        <v>155</v>
      </c>
      <c r="E284" s="162" t="s">
        <v>35851</v>
      </c>
    </row>
    <row r="285" spans="1:5">
      <c r="A285" s="1">
        <v>39556</v>
      </c>
      <c r="B285" s="1" t="s">
        <v>13104</v>
      </c>
      <c r="C285" s="1" t="s">
        <v>160</v>
      </c>
      <c r="D285" s="1" t="s">
        <v>155</v>
      </c>
      <c r="E285" s="162" t="s">
        <v>35852</v>
      </c>
    </row>
    <row r="286" spans="1:5">
      <c r="A286" s="1">
        <v>39557</v>
      </c>
      <c r="B286" s="1" t="s">
        <v>13105</v>
      </c>
      <c r="C286" s="1" t="s">
        <v>160</v>
      </c>
      <c r="D286" s="1" t="s">
        <v>155</v>
      </c>
      <c r="E286" s="162" t="s">
        <v>35853</v>
      </c>
    </row>
    <row r="287" spans="1:5">
      <c r="A287" s="1">
        <v>39559</v>
      </c>
      <c r="B287" s="1" t="s">
        <v>13106</v>
      </c>
      <c r="C287" s="1" t="s">
        <v>160</v>
      </c>
      <c r="D287" s="1" t="s">
        <v>155</v>
      </c>
      <c r="E287" s="162" t="s">
        <v>35854</v>
      </c>
    </row>
    <row r="288" spans="1:5">
      <c r="A288" s="1">
        <v>39560</v>
      </c>
      <c r="B288" s="1" t="s">
        <v>13107</v>
      </c>
      <c r="C288" s="1" t="s">
        <v>160</v>
      </c>
      <c r="D288" s="1" t="s">
        <v>155</v>
      </c>
      <c r="E288" s="162" t="s">
        <v>35855</v>
      </c>
    </row>
    <row r="289" spans="1:5">
      <c r="A289" s="1">
        <v>39561</v>
      </c>
      <c r="B289" s="1" t="s">
        <v>13108</v>
      </c>
      <c r="C289" s="1" t="s">
        <v>160</v>
      </c>
      <c r="D289" s="1" t="s">
        <v>155</v>
      </c>
      <c r="E289" s="162" t="s">
        <v>35856</v>
      </c>
    </row>
    <row r="290" spans="1:5">
      <c r="A290" s="1">
        <v>43190</v>
      </c>
      <c r="B290" s="1" t="s">
        <v>13109</v>
      </c>
      <c r="C290" s="1" t="s">
        <v>160</v>
      </c>
      <c r="D290" s="1" t="s">
        <v>155</v>
      </c>
      <c r="E290" s="162" t="s">
        <v>35857</v>
      </c>
    </row>
    <row r="291" spans="1:5">
      <c r="A291" s="1">
        <v>39555</v>
      </c>
      <c r="B291" s="1" t="s">
        <v>13110</v>
      </c>
      <c r="C291" s="1" t="s">
        <v>160</v>
      </c>
      <c r="D291" s="1" t="s">
        <v>155</v>
      </c>
      <c r="E291" s="162" t="s">
        <v>35858</v>
      </c>
    </row>
    <row r="292" spans="1:5">
      <c r="A292" s="1">
        <v>43191</v>
      </c>
      <c r="B292" s="1" t="s">
        <v>13111</v>
      </c>
      <c r="C292" s="1" t="s">
        <v>160</v>
      </c>
      <c r="D292" s="1" t="s">
        <v>155</v>
      </c>
      <c r="E292" s="162" t="s">
        <v>35859</v>
      </c>
    </row>
    <row r="293" spans="1:5">
      <c r="A293" s="1">
        <v>39548</v>
      </c>
      <c r="B293" s="1" t="s">
        <v>13112</v>
      </c>
      <c r="C293" s="1" t="s">
        <v>160</v>
      </c>
      <c r="D293" s="1" t="s">
        <v>155</v>
      </c>
      <c r="E293" s="162" t="s">
        <v>35860</v>
      </c>
    </row>
    <row r="294" spans="1:5">
      <c r="A294" s="1">
        <v>43192</v>
      </c>
      <c r="B294" s="1" t="s">
        <v>13113</v>
      </c>
      <c r="C294" s="1" t="s">
        <v>160</v>
      </c>
      <c r="D294" s="1" t="s">
        <v>155</v>
      </c>
      <c r="E294" s="162" t="s">
        <v>35861</v>
      </c>
    </row>
    <row r="295" spans="1:5">
      <c r="A295" s="1">
        <v>39554</v>
      </c>
      <c r="B295" s="1" t="s">
        <v>13114</v>
      </c>
      <c r="C295" s="1" t="s">
        <v>160</v>
      </c>
      <c r="D295" s="1" t="s">
        <v>155</v>
      </c>
      <c r="E295" s="162" t="s">
        <v>35862</v>
      </c>
    </row>
    <row r="296" spans="1:5">
      <c r="A296" s="1">
        <v>43194</v>
      </c>
      <c r="B296" s="1" t="s">
        <v>13115</v>
      </c>
      <c r="C296" s="1" t="s">
        <v>160</v>
      </c>
      <c r="D296" s="1" t="s">
        <v>155</v>
      </c>
      <c r="E296" s="162" t="s">
        <v>35863</v>
      </c>
    </row>
    <row r="297" spans="1:5">
      <c r="A297" s="1">
        <v>39551</v>
      </c>
      <c r="B297" s="1" t="s">
        <v>13116</v>
      </c>
      <c r="C297" s="1" t="s">
        <v>160</v>
      </c>
      <c r="D297" s="1" t="s">
        <v>155</v>
      </c>
      <c r="E297" s="162" t="s">
        <v>35864</v>
      </c>
    </row>
    <row r="298" spans="1:5">
      <c r="A298" s="1">
        <v>43185</v>
      </c>
      <c r="B298" s="1" t="s">
        <v>13117</v>
      </c>
      <c r="C298" s="1" t="s">
        <v>160</v>
      </c>
      <c r="D298" s="1" t="s">
        <v>155</v>
      </c>
      <c r="E298" s="162" t="s">
        <v>35865</v>
      </c>
    </row>
    <row r="299" spans="1:5">
      <c r="A299" s="1">
        <v>43186</v>
      </c>
      <c r="B299" s="1" t="s">
        <v>13118</v>
      </c>
      <c r="C299" s="1" t="s">
        <v>160</v>
      </c>
      <c r="D299" s="1" t="s">
        <v>155</v>
      </c>
      <c r="E299" s="162" t="s">
        <v>35866</v>
      </c>
    </row>
    <row r="300" spans="1:5">
      <c r="A300" s="1">
        <v>43187</v>
      </c>
      <c r="B300" s="1" t="s">
        <v>13119</v>
      </c>
      <c r="C300" s="1" t="s">
        <v>160</v>
      </c>
      <c r="D300" s="1" t="s">
        <v>155</v>
      </c>
      <c r="E300" s="162" t="s">
        <v>35867</v>
      </c>
    </row>
    <row r="301" spans="1:5">
      <c r="A301" s="1">
        <v>43188</v>
      </c>
      <c r="B301" s="1" t="s">
        <v>13120</v>
      </c>
      <c r="C301" s="1" t="s">
        <v>160</v>
      </c>
      <c r="D301" s="1" t="s">
        <v>155</v>
      </c>
      <c r="E301" s="162" t="s">
        <v>35868</v>
      </c>
    </row>
    <row r="302" spans="1:5">
      <c r="A302" s="1">
        <v>43189</v>
      </c>
      <c r="B302" s="1" t="s">
        <v>13121</v>
      </c>
      <c r="C302" s="1" t="s">
        <v>160</v>
      </c>
      <c r="D302" s="1" t="s">
        <v>155</v>
      </c>
      <c r="E302" s="162" t="s">
        <v>35869</v>
      </c>
    </row>
    <row r="303" spans="1:5">
      <c r="A303" s="1">
        <v>39580</v>
      </c>
      <c r="B303" s="1" t="s">
        <v>13122</v>
      </c>
      <c r="C303" s="1" t="s">
        <v>160</v>
      </c>
      <c r="D303" s="1" t="s">
        <v>155</v>
      </c>
      <c r="E303" s="162" t="s">
        <v>35870</v>
      </c>
    </row>
    <row r="304" spans="1:5">
      <c r="A304" s="1">
        <v>39577</v>
      </c>
      <c r="B304" s="1" t="s">
        <v>13123</v>
      </c>
      <c r="C304" s="1" t="s">
        <v>160</v>
      </c>
      <c r="D304" s="1" t="s">
        <v>155</v>
      </c>
      <c r="E304" s="162" t="s">
        <v>35871</v>
      </c>
    </row>
    <row r="305" spans="1:5">
      <c r="A305" s="1">
        <v>39578</v>
      </c>
      <c r="B305" s="1" t="s">
        <v>13124</v>
      </c>
      <c r="C305" s="1" t="s">
        <v>160</v>
      </c>
      <c r="D305" s="1" t="s">
        <v>155</v>
      </c>
      <c r="E305" s="162" t="s">
        <v>35872</v>
      </c>
    </row>
    <row r="306" spans="1:5">
      <c r="A306" s="1">
        <v>39579</v>
      </c>
      <c r="B306" s="1" t="s">
        <v>13125</v>
      </c>
      <c r="C306" s="1" t="s">
        <v>160</v>
      </c>
      <c r="D306" s="1" t="s">
        <v>155</v>
      </c>
      <c r="E306" s="162" t="s">
        <v>35873</v>
      </c>
    </row>
    <row r="307" spans="1:5">
      <c r="A307" s="1">
        <v>39826</v>
      </c>
      <c r="B307" s="1" t="s">
        <v>13126</v>
      </c>
      <c r="C307" s="1" t="s">
        <v>160</v>
      </c>
      <c r="D307" s="1" t="s">
        <v>155</v>
      </c>
      <c r="E307" s="162" t="s">
        <v>35874</v>
      </c>
    </row>
    <row r="308" spans="1:5">
      <c r="A308" s="1">
        <v>10700</v>
      </c>
      <c r="B308" s="1" t="s">
        <v>13127</v>
      </c>
      <c r="C308" s="1" t="s">
        <v>160</v>
      </c>
      <c r="D308" s="1" t="s">
        <v>167</v>
      </c>
      <c r="E308" s="162" t="s">
        <v>35875</v>
      </c>
    </row>
    <row r="309" spans="1:5">
      <c r="A309" s="1">
        <v>346</v>
      </c>
      <c r="B309" s="1" t="s">
        <v>13128</v>
      </c>
      <c r="C309" s="1" t="s">
        <v>238</v>
      </c>
      <c r="D309" s="1" t="s">
        <v>155</v>
      </c>
      <c r="E309" s="162" t="s">
        <v>13129</v>
      </c>
    </row>
    <row r="310" spans="1:5">
      <c r="A310" s="1">
        <v>3312</v>
      </c>
      <c r="B310" s="1" t="s">
        <v>13130</v>
      </c>
      <c r="C310" s="1" t="s">
        <v>238</v>
      </c>
      <c r="D310" s="1" t="s">
        <v>155</v>
      </c>
      <c r="E310" s="162" t="s">
        <v>13131</v>
      </c>
    </row>
    <row r="311" spans="1:5">
      <c r="A311" s="1">
        <v>339</v>
      </c>
      <c r="B311" s="1" t="s">
        <v>13132</v>
      </c>
      <c r="C311" s="1" t="s">
        <v>187</v>
      </c>
      <c r="D311" s="1" t="s">
        <v>155</v>
      </c>
      <c r="E311" s="162" t="s">
        <v>13133</v>
      </c>
    </row>
    <row r="312" spans="1:5">
      <c r="A312" s="1">
        <v>340</v>
      </c>
      <c r="B312" s="1" t="s">
        <v>13134</v>
      </c>
      <c r="C312" s="1" t="s">
        <v>187</v>
      </c>
      <c r="D312" s="1" t="s">
        <v>155</v>
      </c>
      <c r="E312" s="162" t="s">
        <v>13135</v>
      </c>
    </row>
    <row r="313" spans="1:5">
      <c r="A313" s="1">
        <v>43130</v>
      </c>
      <c r="B313" s="1" t="s">
        <v>13136</v>
      </c>
      <c r="C313" s="1" t="s">
        <v>238</v>
      </c>
      <c r="D313" s="1" t="s">
        <v>158</v>
      </c>
      <c r="E313" s="162" t="s">
        <v>13137</v>
      </c>
    </row>
    <row r="314" spans="1:5">
      <c r="A314" s="1">
        <v>344</v>
      </c>
      <c r="B314" s="1" t="s">
        <v>13138</v>
      </c>
      <c r="C314" s="1" t="s">
        <v>238</v>
      </c>
      <c r="D314" s="1" t="s">
        <v>155</v>
      </c>
      <c r="E314" s="162" t="s">
        <v>13139</v>
      </c>
    </row>
    <row r="315" spans="1:5">
      <c r="A315" s="1">
        <v>345</v>
      </c>
      <c r="B315" s="1" t="s">
        <v>13140</v>
      </c>
      <c r="C315" s="1" t="s">
        <v>238</v>
      </c>
      <c r="D315" s="1" t="s">
        <v>155</v>
      </c>
      <c r="E315" s="162" t="s">
        <v>13141</v>
      </c>
    </row>
    <row r="316" spans="1:5">
      <c r="A316" s="1">
        <v>43131</v>
      </c>
      <c r="B316" s="1" t="s">
        <v>13142</v>
      </c>
      <c r="C316" s="1" t="s">
        <v>238</v>
      </c>
      <c r="D316" s="1" t="s">
        <v>155</v>
      </c>
      <c r="E316" s="162" t="s">
        <v>13143</v>
      </c>
    </row>
    <row r="317" spans="1:5">
      <c r="A317" s="1">
        <v>3313</v>
      </c>
      <c r="B317" s="1" t="s">
        <v>13144</v>
      </c>
      <c r="C317" s="1" t="s">
        <v>238</v>
      </c>
      <c r="D317" s="1" t="s">
        <v>155</v>
      </c>
      <c r="E317" s="162" t="s">
        <v>13145</v>
      </c>
    </row>
    <row r="318" spans="1:5">
      <c r="A318" s="1">
        <v>43132</v>
      </c>
      <c r="B318" s="1" t="s">
        <v>13146</v>
      </c>
      <c r="C318" s="1" t="s">
        <v>238</v>
      </c>
      <c r="D318" s="1" t="s">
        <v>155</v>
      </c>
      <c r="E318" s="162" t="s">
        <v>13137</v>
      </c>
    </row>
    <row r="319" spans="1:5">
      <c r="A319" s="1">
        <v>366</v>
      </c>
      <c r="B319" s="1" t="s">
        <v>13147</v>
      </c>
      <c r="C319" s="1" t="s">
        <v>353</v>
      </c>
      <c r="D319" s="1" t="s">
        <v>158</v>
      </c>
      <c r="E319" s="162" t="s">
        <v>35876</v>
      </c>
    </row>
    <row r="320" spans="1:5">
      <c r="A320" s="1">
        <v>367</v>
      </c>
      <c r="B320" s="1" t="s">
        <v>13148</v>
      </c>
      <c r="C320" s="1" t="s">
        <v>353</v>
      </c>
      <c r="D320" s="1" t="s">
        <v>155</v>
      </c>
      <c r="E320" s="162" t="s">
        <v>35877</v>
      </c>
    </row>
    <row r="321" spans="1:5">
      <c r="A321" s="1">
        <v>370</v>
      </c>
      <c r="B321" s="1" t="s">
        <v>13149</v>
      </c>
      <c r="C321" s="1" t="s">
        <v>353</v>
      </c>
      <c r="D321" s="1" t="s">
        <v>155</v>
      </c>
      <c r="E321" s="162" t="s">
        <v>35876</v>
      </c>
    </row>
    <row r="322" spans="1:5">
      <c r="A322" s="1">
        <v>368</v>
      </c>
      <c r="B322" s="1" t="s">
        <v>13150</v>
      </c>
      <c r="C322" s="1" t="s">
        <v>353</v>
      </c>
      <c r="D322" s="1" t="s">
        <v>155</v>
      </c>
      <c r="E322" s="162" t="s">
        <v>35878</v>
      </c>
    </row>
    <row r="323" spans="1:5">
      <c r="A323" s="1">
        <v>11075</v>
      </c>
      <c r="B323" s="1" t="s">
        <v>13152</v>
      </c>
      <c r="C323" s="1" t="s">
        <v>353</v>
      </c>
      <c r="D323" s="1" t="s">
        <v>155</v>
      </c>
      <c r="E323" s="162" t="s">
        <v>35879</v>
      </c>
    </row>
    <row r="324" spans="1:5">
      <c r="A324" s="1">
        <v>1381</v>
      </c>
      <c r="B324" s="1" t="s">
        <v>13153</v>
      </c>
      <c r="C324" s="1" t="s">
        <v>238</v>
      </c>
      <c r="D324" s="1" t="s">
        <v>158</v>
      </c>
      <c r="E324" s="162" t="s">
        <v>17782</v>
      </c>
    </row>
    <row r="325" spans="1:5">
      <c r="A325" s="1">
        <v>34353</v>
      </c>
      <c r="B325" s="1" t="s">
        <v>13155</v>
      </c>
      <c r="C325" s="1" t="s">
        <v>238</v>
      </c>
      <c r="D325" s="1" t="s">
        <v>155</v>
      </c>
      <c r="E325" s="162" t="s">
        <v>14132</v>
      </c>
    </row>
    <row r="326" spans="1:5">
      <c r="A326" s="1">
        <v>37595</v>
      </c>
      <c r="B326" s="1" t="s">
        <v>13157</v>
      </c>
      <c r="C326" s="1" t="s">
        <v>238</v>
      </c>
      <c r="D326" s="1" t="s">
        <v>155</v>
      </c>
      <c r="E326" s="162" t="s">
        <v>12666</v>
      </c>
    </row>
    <row r="327" spans="1:5">
      <c r="A327" s="1">
        <v>37596</v>
      </c>
      <c r="B327" s="1" t="s">
        <v>13159</v>
      </c>
      <c r="C327" s="1" t="s">
        <v>238</v>
      </c>
      <c r="D327" s="1" t="s">
        <v>155</v>
      </c>
      <c r="E327" s="162" t="s">
        <v>14948</v>
      </c>
    </row>
    <row r="328" spans="1:5">
      <c r="A328" s="1">
        <v>371</v>
      </c>
      <c r="B328" s="1" t="s">
        <v>13161</v>
      </c>
      <c r="C328" s="1" t="s">
        <v>238</v>
      </c>
      <c r="D328" s="1" t="s">
        <v>155</v>
      </c>
      <c r="E328" s="162" t="s">
        <v>21522</v>
      </c>
    </row>
    <row r="329" spans="1:5">
      <c r="A329" s="1">
        <v>37553</v>
      </c>
      <c r="B329" s="1" t="s">
        <v>13163</v>
      </c>
      <c r="C329" s="1" t="s">
        <v>238</v>
      </c>
      <c r="D329" s="1" t="s">
        <v>155</v>
      </c>
      <c r="E329" s="162" t="s">
        <v>13231</v>
      </c>
    </row>
    <row r="330" spans="1:5">
      <c r="A330" s="1">
        <v>37552</v>
      </c>
      <c r="B330" s="1" t="s">
        <v>13164</v>
      </c>
      <c r="C330" s="1" t="s">
        <v>238</v>
      </c>
      <c r="D330" s="1" t="s">
        <v>155</v>
      </c>
      <c r="E330" s="162" t="s">
        <v>21602</v>
      </c>
    </row>
    <row r="331" spans="1:5">
      <c r="A331" s="1">
        <v>36880</v>
      </c>
      <c r="B331" s="1" t="s">
        <v>13166</v>
      </c>
      <c r="C331" s="1" t="s">
        <v>238</v>
      </c>
      <c r="D331" s="1" t="s">
        <v>155</v>
      </c>
      <c r="E331" s="162" t="s">
        <v>13165</v>
      </c>
    </row>
    <row r="332" spans="1:5">
      <c r="A332" s="1">
        <v>34355</v>
      </c>
      <c r="B332" s="1" t="s">
        <v>13167</v>
      </c>
      <c r="C332" s="1" t="s">
        <v>238</v>
      </c>
      <c r="D332" s="1" t="s">
        <v>155</v>
      </c>
      <c r="E332" s="162" t="s">
        <v>12679</v>
      </c>
    </row>
    <row r="333" spans="1:5">
      <c r="A333" s="1">
        <v>130</v>
      </c>
      <c r="B333" s="1" t="s">
        <v>13169</v>
      </c>
      <c r="C333" s="1" t="s">
        <v>238</v>
      </c>
      <c r="D333" s="1" t="s">
        <v>155</v>
      </c>
      <c r="E333" s="162" t="s">
        <v>24431</v>
      </c>
    </row>
    <row r="334" spans="1:5">
      <c r="A334" s="1">
        <v>135</v>
      </c>
      <c r="B334" s="1" t="s">
        <v>13171</v>
      </c>
      <c r="C334" s="1" t="s">
        <v>238</v>
      </c>
      <c r="D334" s="1" t="s">
        <v>155</v>
      </c>
      <c r="E334" s="162" t="s">
        <v>34902</v>
      </c>
    </row>
    <row r="335" spans="1:5">
      <c r="A335" s="1">
        <v>36886</v>
      </c>
      <c r="B335" s="1" t="s">
        <v>13173</v>
      </c>
      <c r="C335" s="1" t="s">
        <v>238</v>
      </c>
      <c r="D335" s="1" t="s">
        <v>155</v>
      </c>
      <c r="E335" s="162" t="s">
        <v>15980</v>
      </c>
    </row>
    <row r="336" spans="1:5">
      <c r="A336" s="1">
        <v>38546</v>
      </c>
      <c r="B336" s="1" t="s">
        <v>13175</v>
      </c>
      <c r="C336" s="1" t="s">
        <v>353</v>
      </c>
      <c r="D336" s="1" t="s">
        <v>155</v>
      </c>
      <c r="E336" s="162" t="s">
        <v>35880</v>
      </c>
    </row>
    <row r="337" spans="1:5">
      <c r="A337" s="1">
        <v>34549</v>
      </c>
      <c r="B337" s="1" t="s">
        <v>13176</v>
      </c>
      <c r="C337" s="1" t="s">
        <v>353</v>
      </c>
      <c r="D337" s="1" t="s">
        <v>155</v>
      </c>
      <c r="E337" s="162" t="s">
        <v>13177</v>
      </c>
    </row>
    <row r="338" spans="1:5">
      <c r="A338" s="1">
        <v>6081</v>
      </c>
      <c r="B338" s="1" t="s">
        <v>13178</v>
      </c>
      <c r="C338" s="1" t="s">
        <v>353</v>
      </c>
      <c r="D338" s="1" t="s">
        <v>155</v>
      </c>
      <c r="E338" s="162" t="s">
        <v>13179</v>
      </c>
    </row>
    <row r="339" spans="1:5">
      <c r="A339" s="1">
        <v>6077</v>
      </c>
      <c r="B339" s="1" t="s">
        <v>13180</v>
      </c>
      <c r="C339" s="1" t="s">
        <v>353</v>
      </c>
      <c r="D339" s="1" t="s">
        <v>155</v>
      </c>
      <c r="E339" s="162" t="s">
        <v>13181</v>
      </c>
    </row>
    <row r="340" spans="1:5">
      <c r="A340" s="1">
        <v>6079</v>
      </c>
      <c r="B340" s="1" t="s">
        <v>13182</v>
      </c>
      <c r="C340" s="1" t="s">
        <v>353</v>
      </c>
      <c r="D340" s="1" t="s">
        <v>155</v>
      </c>
      <c r="E340" s="162" t="s">
        <v>13181</v>
      </c>
    </row>
    <row r="341" spans="1:5">
      <c r="A341" s="1">
        <v>1091</v>
      </c>
      <c r="B341" s="1" t="s">
        <v>13183</v>
      </c>
      <c r="C341" s="1" t="s">
        <v>160</v>
      </c>
      <c r="D341" s="1" t="s">
        <v>155</v>
      </c>
      <c r="E341" s="162" t="s">
        <v>13184</v>
      </c>
    </row>
    <row r="342" spans="1:5">
      <c r="A342" s="1">
        <v>1094</v>
      </c>
      <c r="B342" s="1" t="s">
        <v>13185</v>
      </c>
      <c r="C342" s="1" t="s">
        <v>160</v>
      </c>
      <c r="D342" s="1" t="s">
        <v>155</v>
      </c>
      <c r="E342" s="162" t="s">
        <v>13186</v>
      </c>
    </row>
    <row r="343" spans="1:5">
      <c r="A343" s="1">
        <v>1095</v>
      </c>
      <c r="B343" s="1" t="s">
        <v>13187</v>
      </c>
      <c r="C343" s="1" t="s">
        <v>160</v>
      </c>
      <c r="D343" s="1" t="s">
        <v>155</v>
      </c>
      <c r="E343" s="162" t="s">
        <v>13188</v>
      </c>
    </row>
    <row r="344" spans="1:5">
      <c r="A344" s="1">
        <v>1092</v>
      </c>
      <c r="B344" s="1" t="s">
        <v>13189</v>
      </c>
      <c r="C344" s="1" t="s">
        <v>160</v>
      </c>
      <c r="D344" s="1" t="s">
        <v>158</v>
      </c>
      <c r="E344" s="162" t="s">
        <v>13190</v>
      </c>
    </row>
    <row r="345" spans="1:5">
      <c r="A345" s="1">
        <v>1093</v>
      </c>
      <c r="B345" s="1" t="s">
        <v>13191</v>
      </c>
      <c r="C345" s="1" t="s">
        <v>160</v>
      </c>
      <c r="D345" s="1" t="s">
        <v>155</v>
      </c>
      <c r="E345" s="162" t="s">
        <v>13192</v>
      </c>
    </row>
    <row r="346" spans="1:5">
      <c r="A346" s="1">
        <v>1090</v>
      </c>
      <c r="B346" s="1" t="s">
        <v>13193</v>
      </c>
      <c r="C346" s="1" t="s">
        <v>160</v>
      </c>
      <c r="D346" s="1" t="s">
        <v>155</v>
      </c>
      <c r="E346" s="162" t="s">
        <v>13194</v>
      </c>
    </row>
    <row r="347" spans="1:5">
      <c r="A347" s="1">
        <v>1096</v>
      </c>
      <c r="B347" s="1" t="s">
        <v>13195</v>
      </c>
      <c r="C347" s="1" t="s">
        <v>160</v>
      </c>
      <c r="D347" s="1" t="s">
        <v>155</v>
      </c>
      <c r="E347" s="162" t="s">
        <v>13196</v>
      </c>
    </row>
    <row r="348" spans="1:5">
      <c r="A348" s="1">
        <v>1097</v>
      </c>
      <c r="B348" s="1" t="s">
        <v>13197</v>
      </c>
      <c r="C348" s="1" t="s">
        <v>160</v>
      </c>
      <c r="D348" s="1" t="s">
        <v>155</v>
      </c>
      <c r="E348" s="162" t="s">
        <v>13198</v>
      </c>
    </row>
    <row r="349" spans="1:5">
      <c r="A349" s="1">
        <v>378</v>
      </c>
      <c r="B349" s="1" t="s">
        <v>13199</v>
      </c>
      <c r="C349" s="1" t="s">
        <v>355</v>
      </c>
      <c r="D349" s="1" t="s">
        <v>155</v>
      </c>
      <c r="E349" s="162" t="s">
        <v>16390</v>
      </c>
    </row>
    <row r="350" spans="1:5">
      <c r="A350" s="1">
        <v>40911</v>
      </c>
      <c r="B350" s="1" t="s">
        <v>13201</v>
      </c>
      <c r="C350" s="1" t="s">
        <v>357</v>
      </c>
      <c r="D350" s="1" t="s">
        <v>155</v>
      </c>
      <c r="E350" s="162" t="s">
        <v>35881</v>
      </c>
    </row>
    <row r="351" spans="1:5">
      <c r="A351" s="1">
        <v>33939</v>
      </c>
      <c r="B351" s="1" t="s">
        <v>13202</v>
      </c>
      <c r="C351" s="1" t="s">
        <v>355</v>
      </c>
      <c r="D351" s="1" t="s">
        <v>155</v>
      </c>
      <c r="E351" s="162" t="s">
        <v>35882</v>
      </c>
    </row>
    <row r="352" spans="1:5">
      <c r="A352" s="1">
        <v>40815</v>
      </c>
      <c r="B352" s="1" t="s">
        <v>13203</v>
      </c>
      <c r="C352" s="1" t="s">
        <v>357</v>
      </c>
      <c r="D352" s="1" t="s">
        <v>155</v>
      </c>
      <c r="E352" s="162" t="s">
        <v>35883</v>
      </c>
    </row>
    <row r="353" spans="1:5">
      <c r="A353" s="1">
        <v>34760</v>
      </c>
      <c r="B353" s="1" t="s">
        <v>13204</v>
      </c>
      <c r="C353" s="1" t="s">
        <v>355</v>
      </c>
      <c r="D353" s="1" t="s">
        <v>155</v>
      </c>
      <c r="E353" s="162" t="s">
        <v>35884</v>
      </c>
    </row>
    <row r="354" spans="1:5">
      <c r="A354" s="1">
        <v>40935</v>
      </c>
      <c r="B354" s="1" t="s">
        <v>13205</v>
      </c>
      <c r="C354" s="1" t="s">
        <v>357</v>
      </c>
      <c r="D354" s="1" t="s">
        <v>155</v>
      </c>
      <c r="E354" s="162" t="s">
        <v>35885</v>
      </c>
    </row>
    <row r="355" spans="1:5">
      <c r="A355" s="1">
        <v>33952</v>
      </c>
      <c r="B355" s="1" t="s">
        <v>13206</v>
      </c>
      <c r="C355" s="1" t="s">
        <v>355</v>
      </c>
      <c r="D355" s="1" t="s">
        <v>155</v>
      </c>
      <c r="E355" s="162" t="s">
        <v>35886</v>
      </c>
    </row>
    <row r="356" spans="1:5">
      <c r="A356" s="1">
        <v>40816</v>
      </c>
      <c r="B356" s="1" t="s">
        <v>13207</v>
      </c>
      <c r="C356" s="1" t="s">
        <v>357</v>
      </c>
      <c r="D356" s="1" t="s">
        <v>155</v>
      </c>
      <c r="E356" s="162" t="s">
        <v>35887</v>
      </c>
    </row>
    <row r="357" spans="1:5">
      <c r="A357" s="1">
        <v>33953</v>
      </c>
      <c r="B357" s="1" t="s">
        <v>13208</v>
      </c>
      <c r="C357" s="1" t="s">
        <v>355</v>
      </c>
      <c r="D357" s="1" t="s">
        <v>155</v>
      </c>
      <c r="E357" s="162" t="s">
        <v>35888</v>
      </c>
    </row>
    <row r="358" spans="1:5">
      <c r="A358" s="1">
        <v>40817</v>
      </c>
      <c r="B358" s="1" t="s">
        <v>13209</v>
      </c>
      <c r="C358" s="1" t="s">
        <v>357</v>
      </c>
      <c r="D358" s="1" t="s">
        <v>155</v>
      </c>
      <c r="E358" s="162" t="s">
        <v>35889</v>
      </c>
    </row>
    <row r="359" spans="1:5">
      <c r="A359" s="1">
        <v>13348</v>
      </c>
      <c r="B359" s="1" t="s">
        <v>13210</v>
      </c>
      <c r="C359" s="1" t="s">
        <v>160</v>
      </c>
      <c r="D359" s="1" t="s">
        <v>167</v>
      </c>
      <c r="E359" s="162" t="s">
        <v>17275</v>
      </c>
    </row>
    <row r="360" spans="1:5">
      <c r="A360" s="1">
        <v>39211</v>
      </c>
      <c r="B360" s="1" t="s">
        <v>13212</v>
      </c>
      <c r="C360" s="1" t="s">
        <v>160</v>
      </c>
      <c r="D360" s="1" t="s">
        <v>155</v>
      </c>
      <c r="E360" s="162" t="s">
        <v>13213</v>
      </c>
    </row>
    <row r="361" spans="1:5">
      <c r="A361" s="1">
        <v>39212</v>
      </c>
      <c r="B361" s="1" t="s">
        <v>13214</v>
      </c>
      <c r="C361" s="1" t="s">
        <v>160</v>
      </c>
      <c r="D361" s="1" t="s">
        <v>155</v>
      </c>
      <c r="E361" s="162" t="s">
        <v>13215</v>
      </c>
    </row>
    <row r="362" spans="1:5">
      <c r="A362" s="1">
        <v>39208</v>
      </c>
      <c r="B362" s="1" t="s">
        <v>13216</v>
      </c>
      <c r="C362" s="1" t="s">
        <v>160</v>
      </c>
      <c r="D362" s="1" t="s">
        <v>155</v>
      </c>
      <c r="E362" s="162" t="s">
        <v>12706</v>
      </c>
    </row>
    <row r="363" spans="1:5">
      <c r="A363" s="1">
        <v>39210</v>
      </c>
      <c r="B363" s="1" t="s">
        <v>13217</v>
      </c>
      <c r="C363" s="1" t="s">
        <v>160</v>
      </c>
      <c r="D363" s="1" t="s">
        <v>155</v>
      </c>
      <c r="E363" s="162" t="s">
        <v>13218</v>
      </c>
    </row>
    <row r="364" spans="1:5">
      <c r="A364" s="1">
        <v>39214</v>
      </c>
      <c r="B364" s="1" t="s">
        <v>13219</v>
      </c>
      <c r="C364" s="1" t="s">
        <v>160</v>
      </c>
      <c r="D364" s="1" t="s">
        <v>155</v>
      </c>
      <c r="E364" s="162" t="s">
        <v>12654</v>
      </c>
    </row>
    <row r="365" spans="1:5">
      <c r="A365" s="1">
        <v>39213</v>
      </c>
      <c r="B365" s="1" t="s">
        <v>13220</v>
      </c>
      <c r="C365" s="1" t="s">
        <v>160</v>
      </c>
      <c r="D365" s="1" t="s">
        <v>155</v>
      </c>
      <c r="E365" s="162" t="s">
        <v>13221</v>
      </c>
    </row>
    <row r="366" spans="1:5">
      <c r="A366" s="1">
        <v>39209</v>
      </c>
      <c r="B366" s="1" t="s">
        <v>13222</v>
      </c>
      <c r="C366" s="1" t="s">
        <v>160</v>
      </c>
      <c r="D366" s="1" t="s">
        <v>155</v>
      </c>
      <c r="E366" s="162" t="s">
        <v>13223</v>
      </c>
    </row>
    <row r="367" spans="1:5">
      <c r="A367" s="1">
        <v>39207</v>
      </c>
      <c r="B367" s="1" t="s">
        <v>13224</v>
      </c>
      <c r="C367" s="1" t="s">
        <v>160</v>
      </c>
      <c r="D367" s="1" t="s">
        <v>155</v>
      </c>
      <c r="E367" s="162" t="s">
        <v>13218</v>
      </c>
    </row>
    <row r="368" spans="1:5">
      <c r="A368" s="1">
        <v>39215</v>
      </c>
      <c r="B368" s="1" t="s">
        <v>13225</v>
      </c>
      <c r="C368" s="1" t="s">
        <v>160</v>
      </c>
      <c r="D368" s="1" t="s">
        <v>155</v>
      </c>
      <c r="E368" s="162" t="s">
        <v>13226</v>
      </c>
    </row>
    <row r="369" spans="1:5">
      <c r="A369" s="1">
        <v>39216</v>
      </c>
      <c r="B369" s="1" t="s">
        <v>13227</v>
      </c>
      <c r="C369" s="1" t="s">
        <v>160</v>
      </c>
      <c r="D369" s="1" t="s">
        <v>155</v>
      </c>
      <c r="E369" s="162" t="s">
        <v>13228</v>
      </c>
    </row>
    <row r="370" spans="1:5">
      <c r="A370" s="1">
        <v>11267</v>
      </c>
      <c r="B370" s="1" t="s">
        <v>13229</v>
      </c>
      <c r="C370" s="1" t="s">
        <v>160</v>
      </c>
      <c r="D370" s="1" t="s">
        <v>167</v>
      </c>
      <c r="E370" s="162" t="s">
        <v>12662</v>
      </c>
    </row>
    <row r="371" spans="1:5">
      <c r="A371" s="1">
        <v>379</v>
      </c>
      <c r="B371" s="1" t="s">
        <v>13230</v>
      </c>
      <c r="C371" s="1" t="s">
        <v>160</v>
      </c>
      <c r="D371" s="1" t="s">
        <v>167</v>
      </c>
      <c r="E371" s="162" t="s">
        <v>19558</v>
      </c>
    </row>
    <row r="372" spans="1:5">
      <c r="A372" s="1">
        <v>510</v>
      </c>
      <c r="B372" s="1" t="s">
        <v>13232</v>
      </c>
      <c r="C372" s="1" t="s">
        <v>238</v>
      </c>
      <c r="D372" s="1" t="s">
        <v>155</v>
      </c>
      <c r="E372" s="162" t="s">
        <v>18761</v>
      </c>
    </row>
    <row r="373" spans="1:5">
      <c r="A373" s="1">
        <v>516</v>
      </c>
      <c r="B373" s="1" t="s">
        <v>13234</v>
      </c>
      <c r="C373" s="1" t="s">
        <v>238</v>
      </c>
      <c r="D373" s="1" t="s">
        <v>155</v>
      </c>
      <c r="E373" s="162" t="s">
        <v>34372</v>
      </c>
    </row>
    <row r="374" spans="1:5">
      <c r="A374" s="1">
        <v>509</v>
      </c>
      <c r="B374" s="1" t="s">
        <v>13236</v>
      </c>
      <c r="C374" s="1" t="s">
        <v>238</v>
      </c>
      <c r="D374" s="1" t="s">
        <v>155</v>
      </c>
      <c r="E374" s="162" t="s">
        <v>15175</v>
      </c>
    </row>
    <row r="375" spans="1:5">
      <c r="A375" s="1">
        <v>40331</v>
      </c>
      <c r="B375" s="1" t="s">
        <v>13237</v>
      </c>
      <c r="C375" s="1" t="s">
        <v>355</v>
      </c>
      <c r="D375" s="1" t="s">
        <v>155</v>
      </c>
      <c r="E375" s="162" t="s">
        <v>17647</v>
      </c>
    </row>
    <row r="376" spans="1:5">
      <c r="A376" s="1">
        <v>40930</v>
      </c>
      <c r="B376" s="1" t="s">
        <v>13239</v>
      </c>
      <c r="C376" s="1" t="s">
        <v>357</v>
      </c>
      <c r="D376" s="1" t="s">
        <v>155</v>
      </c>
      <c r="E376" s="162" t="s">
        <v>35890</v>
      </c>
    </row>
    <row r="377" spans="1:5">
      <c r="A377" s="1">
        <v>11761</v>
      </c>
      <c r="B377" s="1" t="s">
        <v>13240</v>
      </c>
      <c r="C377" s="1" t="s">
        <v>160</v>
      </c>
      <c r="D377" s="1" t="s">
        <v>155</v>
      </c>
      <c r="E377" s="162" t="s">
        <v>35891</v>
      </c>
    </row>
    <row r="378" spans="1:5">
      <c r="A378" s="1">
        <v>377</v>
      </c>
      <c r="B378" s="1" t="s">
        <v>13241</v>
      </c>
      <c r="C378" s="1" t="s">
        <v>160</v>
      </c>
      <c r="D378" s="1" t="s">
        <v>158</v>
      </c>
      <c r="E378" s="162" t="s">
        <v>35892</v>
      </c>
    </row>
    <row r="379" spans="1:5">
      <c r="A379" s="1">
        <v>7588</v>
      </c>
      <c r="B379" s="1" t="s">
        <v>13242</v>
      </c>
      <c r="C379" s="1" t="s">
        <v>160</v>
      </c>
      <c r="D379" s="1" t="s">
        <v>158</v>
      </c>
      <c r="E379" s="162" t="s">
        <v>35893</v>
      </c>
    </row>
    <row r="380" spans="1:5">
      <c r="A380" s="1">
        <v>34392</v>
      </c>
      <c r="B380" s="1" t="s">
        <v>13243</v>
      </c>
      <c r="C380" s="1" t="s">
        <v>355</v>
      </c>
      <c r="D380" s="1" t="s">
        <v>155</v>
      </c>
      <c r="E380" s="162" t="s">
        <v>31659</v>
      </c>
    </row>
    <row r="381" spans="1:5">
      <c r="A381" s="1">
        <v>40908</v>
      </c>
      <c r="B381" s="1" t="s">
        <v>13244</v>
      </c>
      <c r="C381" s="1" t="s">
        <v>357</v>
      </c>
      <c r="D381" s="1" t="s">
        <v>155</v>
      </c>
      <c r="E381" s="162" t="s">
        <v>35894</v>
      </c>
    </row>
    <row r="382" spans="1:5">
      <c r="A382" s="1">
        <v>34551</v>
      </c>
      <c r="B382" s="1" t="s">
        <v>13245</v>
      </c>
      <c r="C382" s="1" t="s">
        <v>355</v>
      </c>
      <c r="D382" s="1" t="s">
        <v>155</v>
      </c>
      <c r="E382" s="162" t="s">
        <v>15599</v>
      </c>
    </row>
    <row r="383" spans="1:5">
      <c r="A383" s="1">
        <v>41078</v>
      </c>
      <c r="B383" s="1" t="s">
        <v>13246</v>
      </c>
      <c r="C383" s="1" t="s">
        <v>357</v>
      </c>
      <c r="D383" s="1" t="s">
        <v>155</v>
      </c>
      <c r="E383" s="162" t="s">
        <v>35810</v>
      </c>
    </row>
    <row r="384" spans="1:5">
      <c r="A384" s="1">
        <v>246</v>
      </c>
      <c r="B384" s="1" t="s">
        <v>13247</v>
      </c>
      <c r="C384" s="1" t="s">
        <v>355</v>
      </c>
      <c r="D384" s="1" t="s">
        <v>155</v>
      </c>
      <c r="E384" s="162" t="s">
        <v>17183</v>
      </c>
    </row>
    <row r="385" spans="1:5">
      <c r="A385" s="1">
        <v>40927</v>
      </c>
      <c r="B385" s="1" t="s">
        <v>13248</v>
      </c>
      <c r="C385" s="1" t="s">
        <v>357</v>
      </c>
      <c r="D385" s="1" t="s">
        <v>155</v>
      </c>
      <c r="E385" s="162" t="s">
        <v>35814</v>
      </c>
    </row>
    <row r="386" spans="1:5">
      <c r="A386" s="1">
        <v>2350</v>
      </c>
      <c r="B386" s="1" t="s">
        <v>13249</v>
      </c>
      <c r="C386" s="1" t="s">
        <v>355</v>
      </c>
      <c r="D386" s="1" t="s">
        <v>155</v>
      </c>
      <c r="E386" s="162" t="s">
        <v>13729</v>
      </c>
    </row>
    <row r="387" spans="1:5">
      <c r="A387" s="1">
        <v>40812</v>
      </c>
      <c r="B387" s="1" t="s">
        <v>13250</v>
      </c>
      <c r="C387" s="1" t="s">
        <v>357</v>
      </c>
      <c r="D387" s="1" t="s">
        <v>155</v>
      </c>
      <c r="E387" s="162" t="s">
        <v>35895</v>
      </c>
    </row>
    <row r="388" spans="1:5">
      <c r="A388" s="1">
        <v>245</v>
      </c>
      <c r="B388" s="1" t="s">
        <v>13251</v>
      </c>
      <c r="C388" s="1" t="s">
        <v>355</v>
      </c>
      <c r="D388" s="1" t="s">
        <v>155</v>
      </c>
      <c r="E388" s="162" t="s">
        <v>35896</v>
      </c>
    </row>
    <row r="389" spans="1:5">
      <c r="A389" s="1">
        <v>41090</v>
      </c>
      <c r="B389" s="1" t="s">
        <v>13253</v>
      </c>
      <c r="C389" s="1" t="s">
        <v>357</v>
      </c>
      <c r="D389" s="1" t="s">
        <v>155</v>
      </c>
      <c r="E389" s="162" t="s">
        <v>35897</v>
      </c>
    </row>
    <row r="390" spans="1:5">
      <c r="A390" s="1">
        <v>251</v>
      </c>
      <c r="B390" s="1" t="s">
        <v>13254</v>
      </c>
      <c r="C390" s="1" t="s">
        <v>355</v>
      </c>
      <c r="D390" s="1" t="s">
        <v>155</v>
      </c>
      <c r="E390" s="162" t="s">
        <v>27938</v>
      </c>
    </row>
    <row r="391" spans="1:5">
      <c r="A391" s="1">
        <v>40975</v>
      </c>
      <c r="B391" s="1" t="s">
        <v>13255</v>
      </c>
      <c r="C391" s="1" t="s">
        <v>357</v>
      </c>
      <c r="D391" s="1" t="s">
        <v>155</v>
      </c>
      <c r="E391" s="162" t="s">
        <v>35898</v>
      </c>
    </row>
    <row r="392" spans="1:5">
      <c r="A392" s="1">
        <v>6127</v>
      </c>
      <c r="B392" s="1" t="s">
        <v>13256</v>
      </c>
      <c r="C392" s="1" t="s">
        <v>355</v>
      </c>
      <c r="D392" s="1" t="s">
        <v>155</v>
      </c>
      <c r="E392" s="162" t="s">
        <v>15599</v>
      </c>
    </row>
    <row r="393" spans="1:5">
      <c r="A393" s="1">
        <v>41072</v>
      </c>
      <c r="B393" s="1" t="s">
        <v>13257</v>
      </c>
      <c r="C393" s="1" t="s">
        <v>357</v>
      </c>
      <c r="D393" s="1" t="s">
        <v>155</v>
      </c>
      <c r="E393" s="162" t="s">
        <v>35810</v>
      </c>
    </row>
    <row r="394" spans="1:5">
      <c r="A394" s="1">
        <v>6121</v>
      </c>
      <c r="B394" s="1" t="s">
        <v>13258</v>
      </c>
      <c r="C394" s="1" t="s">
        <v>355</v>
      </c>
      <c r="D394" s="1" t="s">
        <v>155</v>
      </c>
      <c r="E394" s="162" t="s">
        <v>17089</v>
      </c>
    </row>
    <row r="395" spans="1:5">
      <c r="A395" s="1">
        <v>41071</v>
      </c>
      <c r="B395" s="1" t="s">
        <v>13260</v>
      </c>
      <c r="C395" s="1" t="s">
        <v>357</v>
      </c>
      <c r="D395" s="1" t="s">
        <v>155</v>
      </c>
      <c r="E395" s="162" t="s">
        <v>35899</v>
      </c>
    </row>
    <row r="396" spans="1:5">
      <c r="A396" s="1">
        <v>244</v>
      </c>
      <c r="B396" s="1" t="s">
        <v>13261</v>
      </c>
      <c r="C396" s="1" t="s">
        <v>355</v>
      </c>
      <c r="D396" s="1" t="s">
        <v>155</v>
      </c>
      <c r="E396" s="162" t="s">
        <v>33449</v>
      </c>
    </row>
    <row r="397" spans="1:5">
      <c r="A397" s="1">
        <v>41093</v>
      </c>
      <c r="B397" s="1" t="s">
        <v>13263</v>
      </c>
      <c r="C397" s="1" t="s">
        <v>357</v>
      </c>
      <c r="D397" s="1" t="s">
        <v>155</v>
      </c>
      <c r="E397" s="162" t="s">
        <v>35900</v>
      </c>
    </row>
    <row r="398" spans="1:5">
      <c r="A398" s="1">
        <v>532</v>
      </c>
      <c r="B398" s="1" t="s">
        <v>13264</v>
      </c>
      <c r="C398" s="1" t="s">
        <v>355</v>
      </c>
      <c r="D398" s="1" t="s">
        <v>155</v>
      </c>
      <c r="E398" s="162" t="s">
        <v>35901</v>
      </c>
    </row>
    <row r="399" spans="1:5">
      <c r="A399" s="1">
        <v>40931</v>
      </c>
      <c r="B399" s="1" t="s">
        <v>13265</v>
      </c>
      <c r="C399" s="1" t="s">
        <v>357</v>
      </c>
      <c r="D399" s="1" t="s">
        <v>155</v>
      </c>
      <c r="E399" s="162" t="s">
        <v>35902</v>
      </c>
    </row>
    <row r="400" spans="1:5">
      <c r="A400" s="1">
        <v>36150</v>
      </c>
      <c r="B400" s="1" t="s">
        <v>13266</v>
      </c>
      <c r="C400" s="1" t="s">
        <v>160</v>
      </c>
      <c r="D400" s="1" t="s">
        <v>155</v>
      </c>
      <c r="E400" s="162" t="s">
        <v>35903</v>
      </c>
    </row>
    <row r="401" spans="1:5">
      <c r="A401" s="1">
        <v>4760</v>
      </c>
      <c r="B401" s="1" t="s">
        <v>13267</v>
      </c>
      <c r="C401" s="1" t="s">
        <v>355</v>
      </c>
      <c r="D401" s="1" t="s">
        <v>155</v>
      </c>
      <c r="E401" s="162" t="s">
        <v>16390</v>
      </c>
    </row>
    <row r="402" spans="1:5">
      <c r="A402" s="1">
        <v>41069</v>
      </c>
      <c r="B402" s="1" t="s">
        <v>13268</v>
      </c>
      <c r="C402" s="1" t="s">
        <v>357</v>
      </c>
      <c r="D402" s="1" t="s">
        <v>155</v>
      </c>
      <c r="E402" s="162" t="s">
        <v>35881</v>
      </c>
    </row>
    <row r="403" spans="1:5">
      <c r="A403" s="1">
        <v>10422</v>
      </c>
      <c r="B403" s="1" t="s">
        <v>13269</v>
      </c>
      <c r="C403" s="1" t="s">
        <v>160</v>
      </c>
      <c r="D403" s="1" t="s">
        <v>155</v>
      </c>
      <c r="E403" s="162" t="s">
        <v>35904</v>
      </c>
    </row>
    <row r="404" spans="1:5">
      <c r="A404" s="1">
        <v>44019</v>
      </c>
      <c r="B404" s="1" t="s">
        <v>13270</v>
      </c>
      <c r="C404" s="1" t="s">
        <v>160</v>
      </c>
      <c r="D404" s="1" t="s">
        <v>155</v>
      </c>
      <c r="E404" s="162" t="s">
        <v>35905</v>
      </c>
    </row>
    <row r="405" spans="1:5">
      <c r="A405" s="1">
        <v>36520</v>
      </c>
      <c r="B405" s="1" t="s">
        <v>13271</v>
      </c>
      <c r="C405" s="1" t="s">
        <v>160</v>
      </c>
      <c r="D405" s="1" t="s">
        <v>155</v>
      </c>
      <c r="E405" s="162" t="s">
        <v>35906</v>
      </c>
    </row>
    <row r="406" spans="1:5">
      <c r="A406" s="1">
        <v>42319</v>
      </c>
      <c r="B406" s="1" t="s">
        <v>13272</v>
      </c>
      <c r="C406" s="1" t="s">
        <v>160</v>
      </c>
      <c r="D406" s="1" t="s">
        <v>155</v>
      </c>
      <c r="E406" s="162" t="s">
        <v>35907</v>
      </c>
    </row>
    <row r="407" spans="1:5">
      <c r="A407" s="1">
        <v>10420</v>
      </c>
      <c r="B407" s="1" t="s">
        <v>13273</v>
      </c>
      <c r="C407" s="1" t="s">
        <v>160</v>
      </c>
      <c r="D407" s="1" t="s">
        <v>158</v>
      </c>
      <c r="E407" s="162" t="s">
        <v>35908</v>
      </c>
    </row>
    <row r="408" spans="1:5">
      <c r="A408" s="1">
        <v>10421</v>
      </c>
      <c r="B408" s="1" t="s">
        <v>13274</v>
      </c>
      <c r="C408" s="1" t="s">
        <v>160</v>
      </c>
      <c r="D408" s="1" t="s">
        <v>155</v>
      </c>
      <c r="E408" s="162" t="s">
        <v>35909</v>
      </c>
    </row>
    <row r="409" spans="1:5">
      <c r="A409" s="1">
        <v>11786</v>
      </c>
      <c r="B409" s="1" t="s">
        <v>13275</v>
      </c>
      <c r="C409" s="1" t="s">
        <v>160</v>
      </c>
      <c r="D409" s="1" t="s">
        <v>155</v>
      </c>
      <c r="E409" s="162" t="s">
        <v>21860</v>
      </c>
    </row>
    <row r="410" spans="1:5">
      <c r="A410" s="1">
        <v>10</v>
      </c>
      <c r="B410" s="1" t="s">
        <v>13276</v>
      </c>
      <c r="C410" s="1" t="s">
        <v>160</v>
      </c>
      <c r="D410" s="1" t="s">
        <v>155</v>
      </c>
      <c r="E410" s="162" t="s">
        <v>13277</v>
      </c>
    </row>
    <row r="411" spans="1:5">
      <c r="A411" s="1">
        <v>4815</v>
      </c>
      <c r="B411" s="1" t="s">
        <v>13278</v>
      </c>
      <c r="C411" s="1" t="s">
        <v>160</v>
      </c>
      <c r="D411" s="1" t="s">
        <v>155</v>
      </c>
      <c r="E411" s="162" t="s">
        <v>29142</v>
      </c>
    </row>
    <row r="412" spans="1:5">
      <c r="A412" s="1">
        <v>541</v>
      </c>
      <c r="B412" s="1" t="s">
        <v>13280</v>
      </c>
      <c r="C412" s="1" t="s">
        <v>160</v>
      </c>
      <c r="D412" s="1" t="s">
        <v>158</v>
      </c>
      <c r="E412" s="162" t="s">
        <v>35910</v>
      </c>
    </row>
    <row r="413" spans="1:5">
      <c r="A413" s="1">
        <v>542</v>
      </c>
      <c r="B413" s="1" t="s">
        <v>13282</v>
      </c>
      <c r="C413" s="1" t="s">
        <v>160</v>
      </c>
      <c r="D413" s="1" t="s">
        <v>155</v>
      </c>
      <c r="E413" s="162" t="s">
        <v>35911</v>
      </c>
    </row>
    <row r="414" spans="1:5">
      <c r="A414" s="1">
        <v>540</v>
      </c>
      <c r="B414" s="1" t="s">
        <v>13283</v>
      </c>
      <c r="C414" s="1" t="s">
        <v>160</v>
      </c>
      <c r="D414" s="1" t="s">
        <v>155</v>
      </c>
      <c r="E414" s="162" t="s">
        <v>35912</v>
      </c>
    </row>
    <row r="415" spans="1:5">
      <c r="A415" s="1">
        <v>38364</v>
      </c>
      <c r="B415" s="1" t="s">
        <v>13284</v>
      </c>
      <c r="C415" s="1" t="s">
        <v>160</v>
      </c>
      <c r="D415" s="1" t="s">
        <v>155</v>
      </c>
      <c r="E415" s="162" t="s">
        <v>35913</v>
      </c>
    </row>
    <row r="416" spans="1:5">
      <c r="A416" s="1">
        <v>11692</v>
      </c>
      <c r="B416" s="1" t="s">
        <v>13285</v>
      </c>
      <c r="C416" s="1" t="s">
        <v>157</v>
      </c>
      <c r="D416" s="1" t="s">
        <v>155</v>
      </c>
      <c r="E416" s="162" t="s">
        <v>35914</v>
      </c>
    </row>
    <row r="417" spans="1:5">
      <c r="A417" s="1">
        <v>1746</v>
      </c>
      <c r="B417" s="1" t="s">
        <v>13286</v>
      </c>
      <c r="C417" s="1" t="s">
        <v>160</v>
      </c>
      <c r="D417" s="1" t="s">
        <v>158</v>
      </c>
      <c r="E417" s="162" t="s">
        <v>35915</v>
      </c>
    </row>
    <row r="418" spans="1:5">
      <c r="A418" s="1">
        <v>1748</v>
      </c>
      <c r="B418" s="1" t="s">
        <v>13287</v>
      </c>
      <c r="C418" s="1" t="s">
        <v>160</v>
      </c>
      <c r="D418" s="1" t="s">
        <v>155</v>
      </c>
      <c r="E418" s="162" t="s">
        <v>35916</v>
      </c>
    </row>
    <row r="419" spans="1:5">
      <c r="A419" s="1">
        <v>1749</v>
      </c>
      <c r="B419" s="1" t="s">
        <v>13288</v>
      </c>
      <c r="C419" s="1" t="s">
        <v>160</v>
      </c>
      <c r="D419" s="1" t="s">
        <v>155</v>
      </c>
      <c r="E419" s="162" t="s">
        <v>35917</v>
      </c>
    </row>
    <row r="420" spans="1:5">
      <c r="A420" s="1">
        <v>37412</v>
      </c>
      <c r="B420" s="1" t="s">
        <v>13289</v>
      </c>
      <c r="C420" s="1" t="s">
        <v>160</v>
      </c>
      <c r="D420" s="1" t="s">
        <v>155</v>
      </c>
      <c r="E420" s="162" t="s">
        <v>35918</v>
      </c>
    </row>
    <row r="421" spans="1:5">
      <c r="A421" s="1">
        <v>1745</v>
      </c>
      <c r="B421" s="1" t="s">
        <v>13290</v>
      </c>
      <c r="C421" s="1" t="s">
        <v>160</v>
      </c>
      <c r="D421" s="1" t="s">
        <v>155</v>
      </c>
      <c r="E421" s="162" t="s">
        <v>35919</v>
      </c>
    </row>
    <row r="422" spans="1:5">
      <c r="A422" s="1">
        <v>1750</v>
      </c>
      <c r="B422" s="1" t="s">
        <v>13292</v>
      </c>
      <c r="C422" s="1" t="s">
        <v>160</v>
      </c>
      <c r="D422" s="1" t="s">
        <v>155</v>
      </c>
      <c r="E422" s="162" t="s">
        <v>35920</v>
      </c>
    </row>
    <row r="423" spans="1:5">
      <c r="A423" s="1">
        <v>11687</v>
      </c>
      <c r="B423" s="1" t="s">
        <v>13293</v>
      </c>
      <c r="C423" s="1" t="s">
        <v>187</v>
      </c>
      <c r="D423" s="1" t="s">
        <v>155</v>
      </c>
      <c r="E423" s="162" t="s">
        <v>35921</v>
      </c>
    </row>
    <row r="424" spans="1:5">
      <c r="A424" s="1">
        <v>11689</v>
      </c>
      <c r="B424" s="1" t="s">
        <v>13294</v>
      </c>
      <c r="C424" s="1" t="s">
        <v>187</v>
      </c>
      <c r="D424" s="1" t="s">
        <v>155</v>
      </c>
      <c r="E424" s="162" t="s">
        <v>35922</v>
      </c>
    </row>
    <row r="425" spans="1:5">
      <c r="A425" s="1">
        <v>11693</v>
      </c>
      <c r="B425" s="1" t="s">
        <v>13295</v>
      </c>
      <c r="C425" s="1" t="s">
        <v>157</v>
      </c>
      <c r="D425" s="1" t="s">
        <v>155</v>
      </c>
      <c r="E425" s="162" t="s">
        <v>35923</v>
      </c>
    </row>
    <row r="426" spans="1:5">
      <c r="A426" s="1">
        <v>36215</v>
      </c>
      <c r="B426" s="1" t="s">
        <v>13297</v>
      </c>
      <c r="C426" s="1" t="s">
        <v>160</v>
      </c>
      <c r="D426" s="1" t="s">
        <v>155</v>
      </c>
      <c r="E426" s="162" t="s">
        <v>35924</v>
      </c>
    </row>
    <row r="427" spans="1:5">
      <c r="A427" s="1">
        <v>42439</v>
      </c>
      <c r="B427" s="1" t="s">
        <v>13298</v>
      </c>
      <c r="C427" s="1" t="s">
        <v>160</v>
      </c>
      <c r="D427" s="1" t="s">
        <v>167</v>
      </c>
      <c r="E427" s="162" t="s">
        <v>13299</v>
      </c>
    </row>
    <row r="428" spans="1:5">
      <c r="A428" s="1">
        <v>38381</v>
      </c>
      <c r="B428" s="1" t="s">
        <v>13300</v>
      </c>
      <c r="C428" s="1" t="s">
        <v>160</v>
      </c>
      <c r="D428" s="1" t="s">
        <v>155</v>
      </c>
      <c r="E428" s="162" t="s">
        <v>17689</v>
      </c>
    </row>
    <row r="429" spans="1:5">
      <c r="A429" s="1">
        <v>39621</v>
      </c>
      <c r="B429" s="1" t="s">
        <v>13302</v>
      </c>
      <c r="C429" s="1" t="s">
        <v>638</v>
      </c>
      <c r="D429" s="1" t="s">
        <v>155</v>
      </c>
      <c r="E429" s="162" t="s">
        <v>13303</v>
      </c>
    </row>
    <row r="430" spans="1:5">
      <c r="A430" s="1">
        <v>39624</v>
      </c>
      <c r="B430" s="1" t="s">
        <v>13304</v>
      </c>
      <c r="C430" s="1" t="s">
        <v>638</v>
      </c>
      <c r="D430" s="1" t="s">
        <v>155</v>
      </c>
      <c r="E430" s="162" t="s">
        <v>13305</v>
      </c>
    </row>
    <row r="431" spans="1:5">
      <c r="A431" s="1">
        <v>39615</v>
      </c>
      <c r="B431" s="1" t="s">
        <v>13306</v>
      </c>
      <c r="C431" s="1" t="s">
        <v>160</v>
      </c>
      <c r="D431" s="1" t="s">
        <v>155</v>
      </c>
      <c r="E431" s="162" t="s">
        <v>13307</v>
      </c>
    </row>
    <row r="432" spans="1:5">
      <c r="A432" s="1">
        <v>39620</v>
      </c>
      <c r="B432" s="1" t="s">
        <v>13308</v>
      </c>
      <c r="C432" s="1" t="s">
        <v>160</v>
      </c>
      <c r="D432" s="1" t="s">
        <v>155</v>
      </c>
      <c r="E432" s="162" t="s">
        <v>13309</v>
      </c>
    </row>
    <row r="433" spans="1:5">
      <c r="A433" s="1">
        <v>39623</v>
      </c>
      <c r="B433" s="1" t="s">
        <v>13310</v>
      </c>
      <c r="C433" s="1" t="s">
        <v>160</v>
      </c>
      <c r="D433" s="1" t="s">
        <v>155</v>
      </c>
      <c r="E433" s="162" t="s">
        <v>13311</v>
      </c>
    </row>
    <row r="434" spans="1:5">
      <c r="A434" s="1">
        <v>546</v>
      </c>
      <c r="B434" s="1" t="s">
        <v>13312</v>
      </c>
      <c r="C434" s="1" t="s">
        <v>238</v>
      </c>
      <c r="D434" s="1" t="s">
        <v>158</v>
      </c>
      <c r="E434" s="162" t="s">
        <v>16582</v>
      </c>
    </row>
    <row r="435" spans="1:5">
      <c r="A435" s="1">
        <v>566</v>
      </c>
      <c r="B435" s="1" t="s">
        <v>13314</v>
      </c>
      <c r="C435" s="1" t="s">
        <v>187</v>
      </c>
      <c r="D435" s="1" t="s">
        <v>155</v>
      </c>
      <c r="E435" s="162" t="s">
        <v>12709</v>
      </c>
    </row>
    <row r="436" spans="1:5">
      <c r="A436" s="1">
        <v>565</v>
      </c>
      <c r="B436" s="1" t="s">
        <v>13316</v>
      </c>
      <c r="C436" s="1" t="s">
        <v>187</v>
      </c>
      <c r="D436" s="1" t="s">
        <v>155</v>
      </c>
      <c r="E436" s="162" t="s">
        <v>22041</v>
      </c>
    </row>
    <row r="437" spans="1:5">
      <c r="A437" s="1">
        <v>555</v>
      </c>
      <c r="B437" s="1" t="s">
        <v>13317</v>
      </c>
      <c r="C437" s="1" t="s">
        <v>187</v>
      </c>
      <c r="D437" s="1" t="s">
        <v>155</v>
      </c>
      <c r="E437" s="162" t="s">
        <v>26349</v>
      </c>
    </row>
    <row r="438" spans="1:5">
      <c r="A438" s="1">
        <v>557</v>
      </c>
      <c r="B438" s="1" t="s">
        <v>13319</v>
      </c>
      <c r="C438" s="1" t="s">
        <v>187</v>
      </c>
      <c r="D438" s="1" t="s">
        <v>155</v>
      </c>
      <c r="E438" s="162" t="s">
        <v>30271</v>
      </c>
    </row>
    <row r="439" spans="1:5">
      <c r="A439" s="1">
        <v>552</v>
      </c>
      <c r="B439" s="1" t="s">
        <v>13321</v>
      </c>
      <c r="C439" s="1" t="s">
        <v>187</v>
      </c>
      <c r="D439" s="1" t="s">
        <v>155</v>
      </c>
      <c r="E439" s="162" t="s">
        <v>16390</v>
      </c>
    </row>
    <row r="440" spans="1:5">
      <c r="A440" s="1">
        <v>563</v>
      </c>
      <c r="B440" s="1" t="s">
        <v>13323</v>
      </c>
      <c r="C440" s="1" t="s">
        <v>187</v>
      </c>
      <c r="D440" s="1" t="s">
        <v>155</v>
      </c>
      <c r="E440" s="162" t="s">
        <v>19388</v>
      </c>
    </row>
    <row r="441" spans="1:5">
      <c r="A441" s="1">
        <v>549</v>
      </c>
      <c r="B441" s="1" t="s">
        <v>13325</v>
      </c>
      <c r="C441" s="1" t="s">
        <v>187</v>
      </c>
      <c r="D441" s="1" t="s">
        <v>155</v>
      </c>
      <c r="E441" s="162" t="s">
        <v>35925</v>
      </c>
    </row>
    <row r="442" spans="1:5">
      <c r="A442" s="1">
        <v>551</v>
      </c>
      <c r="B442" s="1" t="s">
        <v>13327</v>
      </c>
      <c r="C442" s="1" t="s">
        <v>187</v>
      </c>
      <c r="D442" s="1" t="s">
        <v>155</v>
      </c>
      <c r="E442" s="162" t="s">
        <v>35926</v>
      </c>
    </row>
    <row r="443" spans="1:5">
      <c r="A443" s="1">
        <v>559</v>
      </c>
      <c r="B443" s="1" t="s">
        <v>13328</v>
      </c>
      <c r="C443" s="1" t="s">
        <v>187</v>
      </c>
      <c r="D443" s="1" t="s">
        <v>155</v>
      </c>
      <c r="E443" s="162" t="s">
        <v>26385</v>
      </c>
    </row>
    <row r="444" spans="1:5">
      <c r="A444" s="1">
        <v>560</v>
      </c>
      <c r="B444" s="1" t="s">
        <v>13330</v>
      </c>
      <c r="C444" s="1" t="s">
        <v>187</v>
      </c>
      <c r="D444" s="1" t="s">
        <v>155</v>
      </c>
      <c r="E444" s="162" t="s">
        <v>35927</v>
      </c>
    </row>
    <row r="445" spans="1:5">
      <c r="A445" s="1">
        <v>547</v>
      </c>
      <c r="B445" s="1" t="s">
        <v>13331</v>
      </c>
      <c r="C445" s="1" t="s">
        <v>187</v>
      </c>
      <c r="D445" s="1" t="s">
        <v>155</v>
      </c>
      <c r="E445" s="162" t="s">
        <v>35928</v>
      </c>
    </row>
    <row r="446" spans="1:5">
      <c r="A446" s="1">
        <v>36207</v>
      </c>
      <c r="B446" s="1" t="s">
        <v>13333</v>
      </c>
      <c r="C446" s="1" t="s">
        <v>160</v>
      </c>
      <c r="D446" s="1" t="s">
        <v>155</v>
      </c>
      <c r="E446" s="162" t="s">
        <v>35929</v>
      </c>
    </row>
    <row r="447" spans="1:5">
      <c r="A447" s="1">
        <v>36209</v>
      </c>
      <c r="B447" s="1" t="s">
        <v>13334</v>
      </c>
      <c r="C447" s="1" t="s">
        <v>160</v>
      </c>
      <c r="D447" s="1" t="s">
        <v>155</v>
      </c>
      <c r="E447" s="162" t="s">
        <v>35930</v>
      </c>
    </row>
    <row r="448" spans="1:5">
      <c r="A448" s="1">
        <v>36210</v>
      </c>
      <c r="B448" s="1" t="s">
        <v>13335</v>
      </c>
      <c r="C448" s="1" t="s">
        <v>160</v>
      </c>
      <c r="D448" s="1" t="s">
        <v>155</v>
      </c>
      <c r="E448" s="162" t="s">
        <v>35931</v>
      </c>
    </row>
    <row r="449" spans="1:5">
      <c r="A449" s="1">
        <v>36204</v>
      </c>
      <c r="B449" s="1" t="s">
        <v>13336</v>
      </c>
      <c r="C449" s="1" t="s">
        <v>160</v>
      </c>
      <c r="D449" s="1" t="s">
        <v>155</v>
      </c>
      <c r="E449" s="162" t="s">
        <v>35932</v>
      </c>
    </row>
    <row r="450" spans="1:5">
      <c r="A450" s="1">
        <v>36205</v>
      </c>
      <c r="B450" s="1" t="s">
        <v>13337</v>
      </c>
      <c r="C450" s="1" t="s">
        <v>160</v>
      </c>
      <c r="D450" s="1" t="s">
        <v>155</v>
      </c>
      <c r="E450" s="162" t="s">
        <v>35933</v>
      </c>
    </row>
    <row r="451" spans="1:5">
      <c r="A451" s="1">
        <v>36081</v>
      </c>
      <c r="B451" s="1" t="s">
        <v>13338</v>
      </c>
      <c r="C451" s="1" t="s">
        <v>160</v>
      </c>
      <c r="D451" s="1" t="s">
        <v>158</v>
      </c>
      <c r="E451" s="162" t="s">
        <v>35934</v>
      </c>
    </row>
    <row r="452" spans="1:5">
      <c r="A452" s="1">
        <v>36206</v>
      </c>
      <c r="B452" s="1" t="s">
        <v>13339</v>
      </c>
      <c r="C452" s="1" t="s">
        <v>160</v>
      </c>
      <c r="D452" s="1" t="s">
        <v>155</v>
      </c>
      <c r="E452" s="162" t="s">
        <v>35935</v>
      </c>
    </row>
    <row r="453" spans="1:5">
      <c r="A453" s="1">
        <v>36218</v>
      </c>
      <c r="B453" s="1" t="s">
        <v>13340</v>
      </c>
      <c r="C453" s="1" t="s">
        <v>160</v>
      </c>
      <c r="D453" s="1" t="s">
        <v>167</v>
      </c>
      <c r="E453" s="162" t="s">
        <v>13341</v>
      </c>
    </row>
    <row r="454" spans="1:5">
      <c r="A454" s="1">
        <v>36220</v>
      </c>
      <c r="B454" s="1" t="s">
        <v>13342</v>
      </c>
      <c r="C454" s="1" t="s">
        <v>160</v>
      </c>
      <c r="D454" s="1" t="s">
        <v>167</v>
      </c>
      <c r="E454" s="162" t="s">
        <v>13343</v>
      </c>
    </row>
    <row r="455" spans="1:5">
      <c r="A455" s="1">
        <v>36080</v>
      </c>
      <c r="B455" s="1" t="s">
        <v>13344</v>
      </c>
      <c r="C455" s="1" t="s">
        <v>160</v>
      </c>
      <c r="D455" s="1" t="s">
        <v>167</v>
      </c>
      <c r="E455" s="162" t="s">
        <v>13345</v>
      </c>
    </row>
    <row r="456" spans="1:5">
      <c r="A456" s="1">
        <v>36223</v>
      </c>
      <c r="B456" s="1" t="s">
        <v>13346</v>
      </c>
      <c r="C456" s="1" t="s">
        <v>160</v>
      </c>
      <c r="D456" s="1" t="s">
        <v>167</v>
      </c>
      <c r="E456" s="162" t="s">
        <v>13347</v>
      </c>
    </row>
    <row r="457" spans="1:5">
      <c r="A457" s="1">
        <v>38127</v>
      </c>
      <c r="B457" s="1" t="s">
        <v>13348</v>
      </c>
      <c r="C457" s="1" t="s">
        <v>160</v>
      </c>
      <c r="D457" s="1" t="s">
        <v>155</v>
      </c>
      <c r="E457" s="162" t="s">
        <v>35936</v>
      </c>
    </row>
    <row r="458" spans="1:5">
      <c r="A458" s="1">
        <v>38060</v>
      </c>
      <c r="B458" s="1" t="s">
        <v>13349</v>
      </c>
      <c r="C458" s="1" t="s">
        <v>160</v>
      </c>
      <c r="D458" s="1" t="s">
        <v>155</v>
      </c>
      <c r="E458" s="162" t="s">
        <v>13350</v>
      </c>
    </row>
    <row r="459" spans="1:5">
      <c r="A459" s="1">
        <v>10956</v>
      </c>
      <c r="B459" s="1" t="s">
        <v>13351</v>
      </c>
      <c r="C459" s="1" t="s">
        <v>160</v>
      </c>
      <c r="D459" s="1" t="s">
        <v>155</v>
      </c>
      <c r="E459" s="162" t="s">
        <v>13352</v>
      </c>
    </row>
    <row r="460" spans="1:5">
      <c r="A460" s="1">
        <v>39380</v>
      </c>
      <c r="B460" s="1" t="s">
        <v>13353</v>
      </c>
      <c r="C460" s="1" t="s">
        <v>160</v>
      </c>
      <c r="D460" s="1" t="s">
        <v>155</v>
      </c>
      <c r="E460" s="162" t="s">
        <v>13354</v>
      </c>
    </row>
    <row r="461" spans="1:5">
      <c r="A461" s="1">
        <v>44172</v>
      </c>
      <c r="B461" s="1" t="s">
        <v>13355</v>
      </c>
      <c r="C461" s="1" t="s">
        <v>160</v>
      </c>
      <c r="D461" s="1" t="s">
        <v>167</v>
      </c>
      <c r="E461" s="162" t="s">
        <v>13356</v>
      </c>
    </row>
    <row r="462" spans="1:5">
      <c r="A462" s="1">
        <v>37597</v>
      </c>
      <c r="B462" s="1" t="s">
        <v>13357</v>
      </c>
      <c r="C462" s="1" t="s">
        <v>160</v>
      </c>
      <c r="D462" s="1" t="s">
        <v>167</v>
      </c>
      <c r="E462" s="162" t="s">
        <v>13358</v>
      </c>
    </row>
    <row r="463" spans="1:5">
      <c r="A463" s="1">
        <v>183</v>
      </c>
      <c r="B463" s="1" t="s">
        <v>13359</v>
      </c>
      <c r="C463" s="1" t="s">
        <v>154</v>
      </c>
      <c r="D463" s="1" t="s">
        <v>158</v>
      </c>
      <c r="E463" s="162" t="s">
        <v>20960</v>
      </c>
    </row>
    <row r="464" spans="1:5">
      <c r="A464" s="1">
        <v>184</v>
      </c>
      <c r="B464" s="1" t="s">
        <v>13360</v>
      </c>
      <c r="C464" s="1" t="s">
        <v>154</v>
      </c>
      <c r="D464" s="1" t="s">
        <v>155</v>
      </c>
      <c r="E464" s="162" t="s">
        <v>35937</v>
      </c>
    </row>
    <row r="465" spans="1:5">
      <c r="A465" s="1">
        <v>181</v>
      </c>
      <c r="B465" s="1" t="s">
        <v>13361</v>
      </c>
      <c r="C465" s="1" t="s">
        <v>154</v>
      </c>
      <c r="D465" s="1" t="s">
        <v>155</v>
      </c>
      <c r="E465" s="162" t="s">
        <v>35938</v>
      </c>
    </row>
    <row r="466" spans="1:5">
      <c r="A466" s="1">
        <v>20001</v>
      </c>
      <c r="B466" s="1" t="s">
        <v>13362</v>
      </c>
      <c r="C466" s="1" t="s">
        <v>154</v>
      </c>
      <c r="D466" s="1" t="s">
        <v>155</v>
      </c>
      <c r="E466" s="162" t="s">
        <v>35939</v>
      </c>
    </row>
    <row r="467" spans="1:5">
      <c r="A467" s="1">
        <v>39837</v>
      </c>
      <c r="B467" s="1" t="s">
        <v>13363</v>
      </c>
      <c r="C467" s="1" t="s">
        <v>154</v>
      </c>
      <c r="D467" s="1" t="s">
        <v>167</v>
      </c>
      <c r="E467" s="162" t="s">
        <v>35940</v>
      </c>
    </row>
    <row r="468" spans="1:5">
      <c r="A468" s="1">
        <v>43366</v>
      </c>
      <c r="B468" s="1" t="s">
        <v>13364</v>
      </c>
      <c r="C468" s="1" t="s">
        <v>238</v>
      </c>
      <c r="D468" s="1" t="s">
        <v>155</v>
      </c>
      <c r="E468" s="162" t="s">
        <v>13365</v>
      </c>
    </row>
    <row r="469" spans="1:5">
      <c r="A469" s="1">
        <v>10535</v>
      </c>
      <c r="B469" s="1" t="s">
        <v>13366</v>
      </c>
      <c r="C469" s="1" t="s">
        <v>160</v>
      </c>
      <c r="D469" s="1" t="s">
        <v>158</v>
      </c>
      <c r="E469" s="162" t="s">
        <v>13367</v>
      </c>
    </row>
    <row r="470" spans="1:5">
      <c r="A470" s="1">
        <v>10537</v>
      </c>
      <c r="B470" s="1" t="s">
        <v>13368</v>
      </c>
      <c r="C470" s="1" t="s">
        <v>160</v>
      </c>
      <c r="D470" s="1" t="s">
        <v>155</v>
      </c>
      <c r="E470" s="162" t="s">
        <v>13369</v>
      </c>
    </row>
    <row r="471" spans="1:5">
      <c r="A471" s="1">
        <v>13891</v>
      </c>
      <c r="B471" s="1" t="s">
        <v>13370</v>
      </c>
      <c r="C471" s="1" t="s">
        <v>160</v>
      </c>
      <c r="D471" s="1" t="s">
        <v>155</v>
      </c>
      <c r="E471" s="162" t="s">
        <v>13371</v>
      </c>
    </row>
    <row r="472" spans="1:5">
      <c r="A472" s="1">
        <v>44492</v>
      </c>
      <c r="B472" s="1" t="s">
        <v>13372</v>
      </c>
      <c r="C472" s="1" t="s">
        <v>160</v>
      </c>
      <c r="D472" s="1" t="s">
        <v>155</v>
      </c>
      <c r="E472" s="162" t="s">
        <v>13373</v>
      </c>
    </row>
    <row r="473" spans="1:5">
      <c r="A473" s="1">
        <v>36396</v>
      </c>
      <c r="B473" s="1" t="s">
        <v>13374</v>
      </c>
      <c r="C473" s="1" t="s">
        <v>160</v>
      </c>
      <c r="D473" s="1" t="s">
        <v>155</v>
      </c>
      <c r="E473" s="162" t="s">
        <v>13375</v>
      </c>
    </row>
    <row r="474" spans="1:5">
      <c r="A474" s="1">
        <v>36397</v>
      </c>
      <c r="B474" s="1" t="s">
        <v>13376</v>
      </c>
      <c r="C474" s="1" t="s">
        <v>160</v>
      </c>
      <c r="D474" s="1" t="s">
        <v>155</v>
      </c>
      <c r="E474" s="162" t="s">
        <v>13377</v>
      </c>
    </row>
    <row r="475" spans="1:5">
      <c r="A475" s="1">
        <v>36398</v>
      </c>
      <c r="B475" s="1" t="s">
        <v>13378</v>
      </c>
      <c r="C475" s="1" t="s">
        <v>160</v>
      </c>
      <c r="D475" s="1" t="s">
        <v>155</v>
      </c>
      <c r="E475" s="162" t="s">
        <v>13379</v>
      </c>
    </row>
    <row r="476" spans="1:5">
      <c r="A476" s="1">
        <v>647</v>
      </c>
      <c r="B476" s="1" t="s">
        <v>13380</v>
      </c>
      <c r="C476" s="1" t="s">
        <v>355</v>
      </c>
      <c r="D476" s="1" t="s">
        <v>155</v>
      </c>
      <c r="E476" s="162" t="s">
        <v>17044</v>
      </c>
    </row>
    <row r="477" spans="1:5">
      <c r="A477" s="1">
        <v>40920</v>
      </c>
      <c r="B477" s="1" t="s">
        <v>13382</v>
      </c>
      <c r="C477" s="1" t="s">
        <v>357</v>
      </c>
      <c r="D477" s="1" t="s">
        <v>155</v>
      </c>
      <c r="E477" s="162" t="s">
        <v>35941</v>
      </c>
    </row>
    <row r="478" spans="1:5">
      <c r="A478" s="1">
        <v>715</v>
      </c>
      <c r="B478" s="1" t="s">
        <v>13383</v>
      </c>
      <c r="C478" s="1" t="s">
        <v>160</v>
      </c>
      <c r="D478" s="1" t="s">
        <v>158</v>
      </c>
      <c r="E478" s="162" t="s">
        <v>13384</v>
      </c>
    </row>
    <row r="479" spans="1:5">
      <c r="A479" s="1">
        <v>716</v>
      </c>
      <c r="B479" s="1" t="s">
        <v>13385</v>
      </c>
      <c r="C479" s="1" t="s">
        <v>160</v>
      </c>
      <c r="D479" s="1" t="s">
        <v>155</v>
      </c>
      <c r="E479" s="162" t="s">
        <v>13386</v>
      </c>
    </row>
    <row r="480" spans="1:5">
      <c r="A480" s="1">
        <v>38783</v>
      </c>
      <c r="B480" s="1" t="s">
        <v>13387</v>
      </c>
      <c r="C480" s="1" t="s">
        <v>160</v>
      </c>
      <c r="D480" s="1" t="s">
        <v>155</v>
      </c>
      <c r="E480" s="162" t="s">
        <v>13746</v>
      </c>
    </row>
    <row r="481" spans="1:5">
      <c r="A481" s="1">
        <v>37593</v>
      </c>
      <c r="B481" s="1" t="s">
        <v>13389</v>
      </c>
      <c r="C481" s="1" t="s">
        <v>160</v>
      </c>
      <c r="D481" s="1" t="s">
        <v>155</v>
      </c>
      <c r="E481" s="162" t="s">
        <v>31034</v>
      </c>
    </row>
    <row r="482" spans="1:5">
      <c r="A482" s="1">
        <v>37594</v>
      </c>
      <c r="B482" s="1" t="s">
        <v>13391</v>
      </c>
      <c r="C482" s="1" t="s">
        <v>160</v>
      </c>
      <c r="D482" s="1" t="s">
        <v>155</v>
      </c>
      <c r="E482" s="162" t="s">
        <v>22023</v>
      </c>
    </row>
    <row r="483" spans="1:5">
      <c r="A483" s="1">
        <v>37592</v>
      </c>
      <c r="B483" s="1" t="s">
        <v>13392</v>
      </c>
      <c r="C483" s="1" t="s">
        <v>160</v>
      </c>
      <c r="D483" s="1" t="s">
        <v>155</v>
      </c>
      <c r="E483" s="162" t="s">
        <v>13160</v>
      </c>
    </row>
    <row r="484" spans="1:5">
      <c r="A484" s="1">
        <v>7270</v>
      </c>
      <c r="B484" s="1" t="s">
        <v>13394</v>
      </c>
      <c r="C484" s="1" t="s">
        <v>160</v>
      </c>
      <c r="D484" s="1" t="s">
        <v>155</v>
      </c>
      <c r="E484" s="162" t="s">
        <v>18136</v>
      </c>
    </row>
    <row r="485" spans="1:5">
      <c r="A485" s="1">
        <v>7267</v>
      </c>
      <c r="B485" s="1" t="s">
        <v>13396</v>
      </c>
      <c r="C485" s="1" t="s">
        <v>160</v>
      </c>
      <c r="D485" s="1" t="s">
        <v>155</v>
      </c>
      <c r="E485" s="162" t="s">
        <v>13579</v>
      </c>
    </row>
    <row r="486" spans="1:5">
      <c r="A486" s="1">
        <v>7271</v>
      </c>
      <c r="B486" s="1" t="s">
        <v>13397</v>
      </c>
      <c r="C486" s="1" t="s">
        <v>160</v>
      </c>
      <c r="D486" s="1" t="s">
        <v>158</v>
      </c>
      <c r="E486" s="162" t="s">
        <v>35512</v>
      </c>
    </row>
    <row r="487" spans="1:5">
      <c r="A487" s="1">
        <v>7268</v>
      </c>
      <c r="B487" s="1" t="s">
        <v>13398</v>
      </c>
      <c r="C487" s="1" t="s">
        <v>160</v>
      </c>
      <c r="D487" s="1" t="s">
        <v>155</v>
      </c>
      <c r="E487" s="162" t="s">
        <v>21656</v>
      </c>
    </row>
    <row r="488" spans="1:5">
      <c r="A488" s="1">
        <v>41372</v>
      </c>
      <c r="B488" s="1" t="s">
        <v>13400</v>
      </c>
      <c r="C488" s="1" t="s">
        <v>157</v>
      </c>
      <c r="D488" s="1" t="s">
        <v>167</v>
      </c>
      <c r="E488" s="162" t="s">
        <v>13401</v>
      </c>
    </row>
    <row r="489" spans="1:5">
      <c r="A489" s="1">
        <v>41371</v>
      </c>
      <c r="B489" s="1" t="s">
        <v>13402</v>
      </c>
      <c r="C489" s="1" t="s">
        <v>157</v>
      </c>
      <c r="D489" s="1" t="s">
        <v>167</v>
      </c>
      <c r="E489" s="162" t="s">
        <v>13403</v>
      </c>
    </row>
    <row r="490" spans="1:5">
      <c r="A490" s="1">
        <v>34556</v>
      </c>
      <c r="B490" s="1" t="s">
        <v>13404</v>
      </c>
      <c r="C490" s="1" t="s">
        <v>160</v>
      </c>
      <c r="D490" s="1" t="s">
        <v>155</v>
      </c>
      <c r="E490" s="162" t="s">
        <v>13405</v>
      </c>
    </row>
    <row r="491" spans="1:5">
      <c r="A491" s="1">
        <v>37873</v>
      </c>
      <c r="B491" s="1" t="s">
        <v>13406</v>
      </c>
      <c r="C491" s="1" t="s">
        <v>160</v>
      </c>
      <c r="D491" s="1" t="s">
        <v>155</v>
      </c>
      <c r="E491" s="162" t="s">
        <v>13407</v>
      </c>
    </row>
    <row r="492" spans="1:5">
      <c r="A492" s="1">
        <v>34564</v>
      </c>
      <c r="B492" s="1" t="s">
        <v>13408</v>
      </c>
      <c r="C492" s="1" t="s">
        <v>160</v>
      </c>
      <c r="D492" s="1" t="s">
        <v>155</v>
      </c>
      <c r="E492" s="162" t="s">
        <v>12684</v>
      </c>
    </row>
    <row r="493" spans="1:5">
      <c r="A493" s="1">
        <v>34565</v>
      </c>
      <c r="B493" s="1" t="s">
        <v>13409</v>
      </c>
      <c r="C493" s="1" t="s">
        <v>160</v>
      </c>
      <c r="D493" s="1" t="s">
        <v>155</v>
      </c>
      <c r="E493" s="162" t="s">
        <v>13410</v>
      </c>
    </row>
    <row r="494" spans="1:5">
      <c r="A494" s="1">
        <v>38590</v>
      </c>
      <c r="B494" s="1" t="s">
        <v>13411</v>
      </c>
      <c r="C494" s="1" t="s">
        <v>160</v>
      </c>
      <c r="D494" s="1" t="s">
        <v>155</v>
      </c>
      <c r="E494" s="162" t="s">
        <v>13412</v>
      </c>
    </row>
    <row r="495" spans="1:5">
      <c r="A495" s="1">
        <v>34566</v>
      </c>
      <c r="B495" s="1" t="s">
        <v>13413</v>
      </c>
      <c r="C495" s="1" t="s">
        <v>160</v>
      </c>
      <c r="D495" s="1" t="s">
        <v>155</v>
      </c>
      <c r="E495" s="162" t="s">
        <v>13414</v>
      </c>
    </row>
    <row r="496" spans="1:5">
      <c r="A496" s="1">
        <v>34567</v>
      </c>
      <c r="B496" s="1" t="s">
        <v>13415</v>
      </c>
      <c r="C496" s="1" t="s">
        <v>160</v>
      </c>
      <c r="D496" s="1" t="s">
        <v>155</v>
      </c>
      <c r="E496" s="162" t="s">
        <v>13416</v>
      </c>
    </row>
    <row r="497" spans="1:5">
      <c r="A497" s="1">
        <v>38591</v>
      </c>
      <c r="B497" s="1" t="s">
        <v>13417</v>
      </c>
      <c r="C497" s="1" t="s">
        <v>160</v>
      </c>
      <c r="D497" s="1" t="s">
        <v>155</v>
      </c>
      <c r="E497" s="162" t="s">
        <v>13418</v>
      </c>
    </row>
    <row r="498" spans="1:5">
      <c r="A498" s="1">
        <v>34568</v>
      </c>
      <c r="B498" s="1" t="s">
        <v>13419</v>
      </c>
      <c r="C498" s="1" t="s">
        <v>160</v>
      </c>
      <c r="D498" s="1" t="s">
        <v>155</v>
      </c>
      <c r="E498" s="162" t="s">
        <v>13420</v>
      </c>
    </row>
    <row r="499" spans="1:5">
      <c r="A499" s="1">
        <v>34569</v>
      </c>
      <c r="B499" s="1" t="s">
        <v>13421</v>
      </c>
      <c r="C499" s="1" t="s">
        <v>160</v>
      </c>
      <c r="D499" s="1" t="s">
        <v>155</v>
      </c>
      <c r="E499" s="162" t="s">
        <v>13410</v>
      </c>
    </row>
    <row r="500" spans="1:5">
      <c r="A500" s="1">
        <v>34570</v>
      </c>
      <c r="B500" s="1" t="s">
        <v>13422</v>
      </c>
      <c r="C500" s="1" t="s">
        <v>160</v>
      </c>
      <c r="D500" s="1" t="s">
        <v>155</v>
      </c>
      <c r="E500" s="162" t="s">
        <v>13423</v>
      </c>
    </row>
    <row r="501" spans="1:5">
      <c r="A501" s="1">
        <v>25070</v>
      </c>
      <c r="B501" s="1" t="s">
        <v>13424</v>
      </c>
      <c r="C501" s="1" t="s">
        <v>160</v>
      </c>
      <c r="D501" s="1" t="s">
        <v>155</v>
      </c>
      <c r="E501" s="162" t="s">
        <v>13425</v>
      </c>
    </row>
    <row r="502" spans="1:5">
      <c r="A502" s="1">
        <v>34571</v>
      </c>
      <c r="B502" s="1" t="s">
        <v>13426</v>
      </c>
      <c r="C502" s="1" t="s">
        <v>160</v>
      </c>
      <c r="D502" s="1" t="s">
        <v>155</v>
      </c>
      <c r="E502" s="162" t="s">
        <v>13427</v>
      </c>
    </row>
    <row r="503" spans="1:5">
      <c r="A503" s="1">
        <v>34573</v>
      </c>
      <c r="B503" s="1" t="s">
        <v>13428</v>
      </c>
      <c r="C503" s="1" t="s">
        <v>160</v>
      </c>
      <c r="D503" s="1" t="s">
        <v>155</v>
      </c>
      <c r="E503" s="162" t="s">
        <v>12709</v>
      </c>
    </row>
    <row r="504" spans="1:5">
      <c r="A504" s="1">
        <v>37107</v>
      </c>
      <c r="B504" s="1" t="s">
        <v>13429</v>
      </c>
      <c r="C504" s="1" t="s">
        <v>160</v>
      </c>
      <c r="D504" s="1" t="s">
        <v>155</v>
      </c>
      <c r="E504" s="162" t="s">
        <v>13430</v>
      </c>
    </row>
    <row r="505" spans="1:5">
      <c r="A505" s="1">
        <v>34576</v>
      </c>
      <c r="B505" s="1" t="s">
        <v>13431</v>
      </c>
      <c r="C505" s="1" t="s">
        <v>160</v>
      </c>
      <c r="D505" s="1" t="s">
        <v>155</v>
      </c>
      <c r="E505" s="162" t="s">
        <v>13432</v>
      </c>
    </row>
    <row r="506" spans="1:5">
      <c r="A506" s="1">
        <v>34577</v>
      </c>
      <c r="B506" s="1" t="s">
        <v>13433</v>
      </c>
      <c r="C506" s="1" t="s">
        <v>160</v>
      </c>
      <c r="D506" s="1" t="s">
        <v>155</v>
      </c>
      <c r="E506" s="162" t="s">
        <v>13434</v>
      </c>
    </row>
    <row r="507" spans="1:5">
      <c r="A507" s="1">
        <v>34578</v>
      </c>
      <c r="B507" s="1" t="s">
        <v>13435</v>
      </c>
      <c r="C507" s="1" t="s">
        <v>160</v>
      </c>
      <c r="D507" s="1" t="s">
        <v>155</v>
      </c>
      <c r="E507" s="162" t="s">
        <v>13436</v>
      </c>
    </row>
    <row r="508" spans="1:5">
      <c r="A508" s="1">
        <v>34579</v>
      </c>
      <c r="B508" s="1" t="s">
        <v>13437</v>
      </c>
      <c r="C508" s="1" t="s">
        <v>160</v>
      </c>
      <c r="D508" s="1" t="s">
        <v>155</v>
      </c>
      <c r="E508" s="162" t="s">
        <v>13438</v>
      </c>
    </row>
    <row r="509" spans="1:5">
      <c r="A509" s="1">
        <v>25067</v>
      </c>
      <c r="B509" s="1" t="s">
        <v>13439</v>
      </c>
      <c r="C509" s="1" t="s">
        <v>160</v>
      </c>
      <c r="D509" s="1" t="s">
        <v>155</v>
      </c>
      <c r="E509" s="162" t="s">
        <v>13440</v>
      </c>
    </row>
    <row r="510" spans="1:5">
      <c r="A510" s="1">
        <v>34580</v>
      </c>
      <c r="B510" s="1" t="s">
        <v>13441</v>
      </c>
      <c r="C510" s="1" t="s">
        <v>160</v>
      </c>
      <c r="D510" s="1" t="s">
        <v>155</v>
      </c>
      <c r="E510" s="162" t="s">
        <v>13442</v>
      </c>
    </row>
    <row r="511" spans="1:5">
      <c r="A511" s="1">
        <v>25071</v>
      </c>
      <c r="B511" s="1" t="s">
        <v>13443</v>
      </c>
      <c r="C511" s="1" t="s">
        <v>160</v>
      </c>
      <c r="D511" s="1" t="s">
        <v>155</v>
      </c>
      <c r="E511" s="162" t="s">
        <v>12674</v>
      </c>
    </row>
    <row r="512" spans="1:5">
      <c r="A512" s="1">
        <v>44171</v>
      </c>
      <c r="B512" s="1" t="s">
        <v>13444</v>
      </c>
      <c r="C512" s="1" t="s">
        <v>160</v>
      </c>
      <c r="D512" s="1" t="s">
        <v>167</v>
      </c>
      <c r="E512" s="162" t="s">
        <v>13445</v>
      </c>
    </row>
    <row r="513" spans="1:5">
      <c r="A513" s="1">
        <v>38395</v>
      </c>
      <c r="B513" s="1" t="s">
        <v>13446</v>
      </c>
      <c r="C513" s="1" t="s">
        <v>160</v>
      </c>
      <c r="D513" s="1" t="s">
        <v>155</v>
      </c>
      <c r="E513" s="162" t="s">
        <v>35942</v>
      </c>
    </row>
    <row r="514" spans="1:5">
      <c r="A514" s="1">
        <v>34583</v>
      </c>
      <c r="B514" s="1" t="s">
        <v>13448</v>
      </c>
      <c r="C514" s="1" t="s">
        <v>157</v>
      </c>
      <c r="D514" s="1" t="s">
        <v>155</v>
      </c>
      <c r="E514" s="162" t="s">
        <v>35943</v>
      </c>
    </row>
    <row r="515" spans="1:5">
      <c r="A515" s="1">
        <v>34584</v>
      </c>
      <c r="B515" s="1" t="s">
        <v>13449</v>
      </c>
      <c r="C515" s="1" t="s">
        <v>157</v>
      </c>
      <c r="D515" s="1" t="s">
        <v>155</v>
      </c>
      <c r="E515" s="162" t="s">
        <v>16881</v>
      </c>
    </row>
    <row r="516" spans="1:5">
      <c r="A516" s="1">
        <v>709</v>
      </c>
      <c r="B516" s="1" t="s">
        <v>13451</v>
      </c>
      <c r="C516" s="1" t="s">
        <v>157</v>
      </c>
      <c r="D516" s="1" t="s">
        <v>167</v>
      </c>
      <c r="E516" s="162" t="s">
        <v>13452</v>
      </c>
    </row>
    <row r="517" spans="1:5">
      <c r="A517" s="1">
        <v>34599</v>
      </c>
      <c r="B517" s="1" t="s">
        <v>13453</v>
      </c>
      <c r="C517" s="1" t="s">
        <v>160</v>
      </c>
      <c r="D517" s="1" t="s">
        <v>155</v>
      </c>
      <c r="E517" s="162" t="s">
        <v>13454</v>
      </c>
    </row>
    <row r="518" spans="1:5">
      <c r="A518" s="1">
        <v>34592</v>
      </c>
      <c r="B518" s="1" t="s">
        <v>13455</v>
      </c>
      <c r="C518" s="1" t="s">
        <v>160</v>
      </c>
      <c r="D518" s="1" t="s">
        <v>155</v>
      </c>
      <c r="E518" s="162" t="s">
        <v>13456</v>
      </c>
    </row>
    <row r="519" spans="1:5">
      <c r="A519" s="1">
        <v>37103</v>
      </c>
      <c r="B519" s="1" t="s">
        <v>13457</v>
      </c>
      <c r="C519" s="1" t="s">
        <v>160</v>
      </c>
      <c r="D519" s="1" t="s">
        <v>155</v>
      </c>
      <c r="E519" s="162" t="s">
        <v>13458</v>
      </c>
    </row>
    <row r="520" spans="1:5">
      <c r="A520" s="1">
        <v>34555</v>
      </c>
      <c r="B520" s="1" t="s">
        <v>13459</v>
      </c>
      <c r="C520" s="1" t="s">
        <v>160</v>
      </c>
      <c r="D520" s="1" t="s">
        <v>155</v>
      </c>
      <c r="E520" s="162" t="s">
        <v>13460</v>
      </c>
    </row>
    <row r="521" spans="1:5">
      <c r="A521" s="1">
        <v>674</v>
      </c>
      <c r="B521" s="1" t="s">
        <v>13461</v>
      </c>
      <c r="C521" s="1" t="s">
        <v>157</v>
      </c>
      <c r="D521" s="1" t="s">
        <v>167</v>
      </c>
      <c r="E521" s="162" t="s">
        <v>13462</v>
      </c>
    </row>
    <row r="522" spans="1:5">
      <c r="A522" s="1">
        <v>34600</v>
      </c>
      <c r="B522" s="1" t="s">
        <v>13463</v>
      </c>
      <c r="C522" s="1" t="s">
        <v>157</v>
      </c>
      <c r="D522" s="1" t="s">
        <v>167</v>
      </c>
      <c r="E522" s="162" t="s">
        <v>13464</v>
      </c>
    </row>
    <row r="523" spans="1:5">
      <c r="A523" s="1">
        <v>652</v>
      </c>
      <c r="B523" s="1" t="s">
        <v>13465</v>
      </c>
      <c r="C523" s="1" t="s">
        <v>157</v>
      </c>
      <c r="D523" s="1" t="s">
        <v>167</v>
      </c>
      <c r="E523" s="162" t="s">
        <v>13466</v>
      </c>
    </row>
    <row r="524" spans="1:5">
      <c r="A524" s="1">
        <v>651</v>
      </c>
      <c r="B524" s="1" t="s">
        <v>13467</v>
      </c>
      <c r="C524" s="1" t="s">
        <v>160</v>
      </c>
      <c r="D524" s="1" t="s">
        <v>155</v>
      </c>
      <c r="E524" s="162" t="s">
        <v>13468</v>
      </c>
    </row>
    <row r="525" spans="1:5">
      <c r="A525" s="1">
        <v>654</v>
      </c>
      <c r="B525" s="1" t="s">
        <v>13469</v>
      </c>
      <c r="C525" s="1" t="s">
        <v>160</v>
      </c>
      <c r="D525" s="1" t="s">
        <v>155</v>
      </c>
      <c r="E525" s="162" t="s">
        <v>13405</v>
      </c>
    </row>
    <row r="526" spans="1:5">
      <c r="A526" s="1">
        <v>650</v>
      </c>
      <c r="B526" s="1" t="s">
        <v>13470</v>
      </c>
      <c r="C526" s="1" t="s">
        <v>160</v>
      </c>
      <c r="D526" s="1" t="s">
        <v>158</v>
      </c>
      <c r="E526" s="162" t="s">
        <v>13471</v>
      </c>
    </row>
    <row r="527" spans="1:5">
      <c r="A527" s="1">
        <v>718</v>
      </c>
      <c r="B527" s="1" t="s">
        <v>13472</v>
      </c>
      <c r="C527" s="1" t="s">
        <v>160</v>
      </c>
      <c r="D527" s="1" t="s">
        <v>155</v>
      </c>
      <c r="E527" s="162" t="s">
        <v>13473</v>
      </c>
    </row>
    <row r="528" spans="1:5">
      <c r="A528" s="1">
        <v>11981</v>
      </c>
      <c r="B528" s="1" t="s">
        <v>13474</v>
      </c>
      <c r="C528" s="1" t="s">
        <v>160</v>
      </c>
      <c r="D528" s="1" t="s">
        <v>155</v>
      </c>
      <c r="E528" s="162" t="s">
        <v>13475</v>
      </c>
    </row>
    <row r="529" spans="1:5">
      <c r="A529" s="1">
        <v>34586</v>
      </c>
      <c r="B529" s="1" t="s">
        <v>13476</v>
      </c>
      <c r="C529" s="1" t="s">
        <v>160</v>
      </c>
      <c r="D529" s="1" t="s">
        <v>155</v>
      </c>
      <c r="E529" s="162" t="s">
        <v>17198</v>
      </c>
    </row>
    <row r="530" spans="1:5">
      <c r="A530" s="1">
        <v>38603</v>
      </c>
      <c r="B530" s="1" t="s">
        <v>13477</v>
      </c>
      <c r="C530" s="1" t="s">
        <v>160</v>
      </c>
      <c r="D530" s="1" t="s">
        <v>155</v>
      </c>
      <c r="E530" s="162" t="s">
        <v>13481</v>
      </c>
    </row>
    <row r="531" spans="1:5">
      <c r="A531" s="1">
        <v>34588</v>
      </c>
      <c r="B531" s="1" t="s">
        <v>13478</v>
      </c>
      <c r="C531" s="1" t="s">
        <v>160</v>
      </c>
      <c r="D531" s="1" t="s">
        <v>155</v>
      </c>
      <c r="E531" s="162" t="s">
        <v>12642</v>
      </c>
    </row>
    <row r="532" spans="1:5">
      <c r="A532" s="1">
        <v>34590</v>
      </c>
      <c r="B532" s="1" t="s">
        <v>13480</v>
      </c>
      <c r="C532" s="1" t="s">
        <v>160</v>
      </c>
      <c r="D532" s="1" t="s">
        <v>155</v>
      </c>
      <c r="E532" s="162" t="s">
        <v>14214</v>
      </c>
    </row>
    <row r="533" spans="1:5">
      <c r="A533" s="1">
        <v>34591</v>
      </c>
      <c r="B533" s="1" t="s">
        <v>13482</v>
      </c>
      <c r="C533" s="1" t="s">
        <v>160</v>
      </c>
      <c r="D533" s="1" t="s">
        <v>155</v>
      </c>
      <c r="E533" s="162" t="s">
        <v>21749</v>
      </c>
    </row>
    <row r="534" spans="1:5">
      <c r="A534" s="1">
        <v>40517</v>
      </c>
      <c r="B534" s="1" t="s">
        <v>13484</v>
      </c>
      <c r="C534" s="1" t="s">
        <v>157</v>
      </c>
      <c r="D534" s="1" t="s">
        <v>155</v>
      </c>
      <c r="E534" s="162" t="s">
        <v>35944</v>
      </c>
    </row>
    <row r="535" spans="1:5">
      <c r="A535" s="1">
        <v>40515</v>
      </c>
      <c r="B535" s="1" t="s">
        <v>13485</v>
      </c>
      <c r="C535" s="1" t="s">
        <v>157</v>
      </c>
      <c r="D535" s="1" t="s">
        <v>155</v>
      </c>
      <c r="E535" s="162" t="s">
        <v>35945</v>
      </c>
    </row>
    <row r="536" spans="1:5">
      <c r="A536" s="1">
        <v>40529</v>
      </c>
      <c r="B536" s="1" t="s">
        <v>13486</v>
      </c>
      <c r="C536" s="1" t="s">
        <v>157</v>
      </c>
      <c r="D536" s="1" t="s">
        <v>155</v>
      </c>
      <c r="E536" s="162" t="s">
        <v>35946</v>
      </c>
    </row>
    <row r="537" spans="1:5">
      <c r="A537" s="1">
        <v>36170</v>
      </c>
      <c r="B537" s="1" t="s">
        <v>13487</v>
      </c>
      <c r="C537" s="1" t="s">
        <v>157</v>
      </c>
      <c r="D537" s="1" t="s">
        <v>158</v>
      </c>
      <c r="E537" s="162" t="s">
        <v>21397</v>
      </c>
    </row>
    <row r="538" spans="1:5">
      <c r="A538" s="1">
        <v>40524</v>
      </c>
      <c r="B538" s="1" t="s">
        <v>13488</v>
      </c>
      <c r="C538" s="1" t="s">
        <v>157</v>
      </c>
      <c r="D538" s="1" t="s">
        <v>155</v>
      </c>
      <c r="E538" s="162" t="s">
        <v>19321</v>
      </c>
    </row>
    <row r="539" spans="1:5">
      <c r="A539" s="1">
        <v>36156</v>
      </c>
      <c r="B539" s="1" t="s">
        <v>13489</v>
      </c>
      <c r="C539" s="1" t="s">
        <v>157</v>
      </c>
      <c r="D539" s="1" t="s">
        <v>155</v>
      </c>
      <c r="E539" s="162" t="s">
        <v>23230</v>
      </c>
    </row>
    <row r="540" spans="1:5">
      <c r="A540" s="1">
        <v>36155</v>
      </c>
      <c r="B540" s="1" t="s">
        <v>13490</v>
      </c>
      <c r="C540" s="1" t="s">
        <v>157</v>
      </c>
      <c r="D540" s="1" t="s">
        <v>155</v>
      </c>
      <c r="E540" s="162" t="s">
        <v>35947</v>
      </c>
    </row>
    <row r="541" spans="1:5">
      <c r="A541" s="1">
        <v>36154</v>
      </c>
      <c r="B541" s="1" t="s">
        <v>13491</v>
      </c>
      <c r="C541" s="1" t="s">
        <v>157</v>
      </c>
      <c r="D541" s="1" t="s">
        <v>155</v>
      </c>
      <c r="E541" s="162" t="s">
        <v>35948</v>
      </c>
    </row>
    <row r="542" spans="1:5">
      <c r="A542" s="1">
        <v>695</v>
      </c>
      <c r="B542" s="1" t="s">
        <v>13493</v>
      </c>
      <c r="C542" s="1" t="s">
        <v>157</v>
      </c>
      <c r="D542" s="1" t="s">
        <v>155</v>
      </c>
      <c r="E542" s="162" t="s">
        <v>35949</v>
      </c>
    </row>
    <row r="543" spans="1:5">
      <c r="A543" s="1">
        <v>679</v>
      </c>
      <c r="B543" s="1" t="s">
        <v>13494</v>
      </c>
      <c r="C543" s="1" t="s">
        <v>157</v>
      </c>
      <c r="D543" s="1" t="s">
        <v>155</v>
      </c>
      <c r="E543" s="162" t="s">
        <v>35946</v>
      </c>
    </row>
    <row r="544" spans="1:5">
      <c r="A544" s="1">
        <v>711</v>
      </c>
      <c r="B544" s="1" t="s">
        <v>13495</v>
      </c>
      <c r="C544" s="1" t="s">
        <v>157</v>
      </c>
      <c r="D544" s="1" t="s">
        <v>155</v>
      </c>
      <c r="E544" s="162" t="s">
        <v>22233</v>
      </c>
    </row>
    <row r="545" spans="1:5">
      <c r="A545" s="1">
        <v>712</v>
      </c>
      <c r="B545" s="1" t="s">
        <v>13497</v>
      </c>
      <c r="C545" s="1" t="s">
        <v>157</v>
      </c>
      <c r="D545" s="1" t="s">
        <v>155</v>
      </c>
      <c r="E545" s="162" t="s">
        <v>17007</v>
      </c>
    </row>
    <row r="546" spans="1:5">
      <c r="A546" s="1">
        <v>12614</v>
      </c>
      <c r="B546" s="1" t="s">
        <v>13498</v>
      </c>
      <c r="C546" s="1" t="s">
        <v>160</v>
      </c>
      <c r="D546" s="1" t="s">
        <v>155</v>
      </c>
      <c r="E546" s="162" t="s">
        <v>34150</v>
      </c>
    </row>
    <row r="547" spans="1:5">
      <c r="A547" s="1">
        <v>6140</v>
      </c>
      <c r="B547" s="1" t="s">
        <v>13499</v>
      </c>
      <c r="C547" s="1" t="s">
        <v>160</v>
      </c>
      <c r="D547" s="1" t="s">
        <v>155</v>
      </c>
      <c r="E547" s="162" t="s">
        <v>13500</v>
      </c>
    </row>
    <row r="548" spans="1:5">
      <c r="A548" s="1">
        <v>38399</v>
      </c>
      <c r="B548" s="1" t="s">
        <v>13501</v>
      </c>
      <c r="C548" s="1" t="s">
        <v>160</v>
      </c>
      <c r="D548" s="1" t="s">
        <v>155</v>
      </c>
      <c r="E548" s="162" t="s">
        <v>13502</v>
      </c>
    </row>
    <row r="549" spans="1:5">
      <c r="A549" s="1">
        <v>735</v>
      </c>
      <c r="B549" s="1" t="s">
        <v>13503</v>
      </c>
      <c r="C549" s="1" t="s">
        <v>160</v>
      </c>
      <c r="D549" s="1" t="s">
        <v>155</v>
      </c>
      <c r="E549" s="162" t="s">
        <v>35950</v>
      </c>
    </row>
    <row r="550" spans="1:5">
      <c r="A550" s="1">
        <v>736</v>
      </c>
      <c r="B550" s="1" t="s">
        <v>13504</v>
      </c>
      <c r="C550" s="1" t="s">
        <v>160</v>
      </c>
      <c r="D550" s="1" t="s">
        <v>155</v>
      </c>
      <c r="E550" s="162" t="s">
        <v>35951</v>
      </c>
    </row>
    <row r="551" spans="1:5">
      <c r="A551" s="1">
        <v>729</v>
      </c>
      <c r="B551" s="1" t="s">
        <v>13505</v>
      </c>
      <c r="C551" s="1" t="s">
        <v>160</v>
      </c>
      <c r="D551" s="1" t="s">
        <v>158</v>
      </c>
      <c r="E551" s="162" t="s">
        <v>35952</v>
      </c>
    </row>
    <row r="552" spans="1:5">
      <c r="A552" s="1">
        <v>39925</v>
      </c>
      <c r="B552" s="1" t="s">
        <v>13506</v>
      </c>
      <c r="C552" s="1" t="s">
        <v>160</v>
      </c>
      <c r="D552" s="1" t="s">
        <v>155</v>
      </c>
      <c r="E552" s="162" t="s">
        <v>35953</v>
      </c>
    </row>
    <row r="553" spans="1:5">
      <c r="A553" s="1">
        <v>731</v>
      </c>
      <c r="B553" s="1" t="s">
        <v>13507</v>
      </c>
      <c r="C553" s="1" t="s">
        <v>160</v>
      </c>
      <c r="D553" s="1" t="s">
        <v>155</v>
      </c>
      <c r="E553" s="162" t="s">
        <v>35954</v>
      </c>
    </row>
    <row r="554" spans="1:5">
      <c r="A554" s="1">
        <v>10575</v>
      </c>
      <c r="B554" s="1" t="s">
        <v>13508</v>
      </c>
      <c r="C554" s="1" t="s">
        <v>160</v>
      </c>
      <c r="D554" s="1" t="s">
        <v>155</v>
      </c>
      <c r="E554" s="162" t="s">
        <v>35955</v>
      </c>
    </row>
    <row r="555" spans="1:5">
      <c r="A555" s="1">
        <v>733</v>
      </c>
      <c r="B555" s="1" t="s">
        <v>13509</v>
      </c>
      <c r="C555" s="1" t="s">
        <v>160</v>
      </c>
      <c r="D555" s="1" t="s">
        <v>155</v>
      </c>
      <c r="E555" s="162" t="s">
        <v>35956</v>
      </c>
    </row>
    <row r="556" spans="1:5">
      <c r="A556" s="1">
        <v>732</v>
      </c>
      <c r="B556" s="1" t="s">
        <v>13510</v>
      </c>
      <c r="C556" s="1" t="s">
        <v>160</v>
      </c>
      <c r="D556" s="1" t="s">
        <v>155</v>
      </c>
      <c r="E556" s="162" t="s">
        <v>35957</v>
      </c>
    </row>
    <row r="557" spans="1:5">
      <c r="A557" s="1">
        <v>737</v>
      </c>
      <c r="B557" s="1" t="s">
        <v>13511</v>
      </c>
      <c r="C557" s="1" t="s">
        <v>160</v>
      </c>
      <c r="D557" s="1" t="s">
        <v>155</v>
      </c>
      <c r="E557" s="162" t="s">
        <v>35958</v>
      </c>
    </row>
    <row r="558" spans="1:5">
      <c r="A558" s="1">
        <v>738</v>
      </c>
      <c r="B558" s="1" t="s">
        <v>13512</v>
      </c>
      <c r="C558" s="1" t="s">
        <v>160</v>
      </c>
      <c r="D558" s="1" t="s">
        <v>155</v>
      </c>
      <c r="E558" s="162" t="s">
        <v>35959</v>
      </c>
    </row>
    <row r="559" spans="1:5">
      <c r="A559" s="1">
        <v>740</v>
      </c>
      <c r="B559" s="1" t="s">
        <v>13513</v>
      </c>
      <c r="C559" s="1" t="s">
        <v>160</v>
      </c>
      <c r="D559" s="1" t="s">
        <v>155</v>
      </c>
      <c r="E559" s="162" t="s">
        <v>35960</v>
      </c>
    </row>
    <row r="560" spans="1:5">
      <c r="A560" s="1">
        <v>734</v>
      </c>
      <c r="B560" s="1" t="s">
        <v>13514</v>
      </c>
      <c r="C560" s="1" t="s">
        <v>160</v>
      </c>
      <c r="D560" s="1" t="s">
        <v>155</v>
      </c>
      <c r="E560" s="162" t="s">
        <v>35961</v>
      </c>
    </row>
    <row r="561" spans="1:5">
      <c r="A561" s="1">
        <v>39008</v>
      </c>
      <c r="B561" s="1" t="s">
        <v>13515</v>
      </c>
      <c r="C561" s="1" t="s">
        <v>160</v>
      </c>
      <c r="D561" s="1" t="s">
        <v>155</v>
      </c>
      <c r="E561" s="162" t="s">
        <v>13516</v>
      </c>
    </row>
    <row r="562" spans="1:5">
      <c r="A562" s="1">
        <v>39009</v>
      </c>
      <c r="B562" s="1" t="s">
        <v>13517</v>
      </c>
      <c r="C562" s="1" t="s">
        <v>160</v>
      </c>
      <c r="D562" s="1" t="s">
        <v>155</v>
      </c>
      <c r="E562" s="162" t="s">
        <v>13518</v>
      </c>
    </row>
    <row r="563" spans="1:5">
      <c r="A563" s="1">
        <v>10587</v>
      </c>
      <c r="B563" s="1" t="s">
        <v>13519</v>
      </c>
      <c r="C563" s="1" t="s">
        <v>160</v>
      </c>
      <c r="D563" s="1" t="s">
        <v>167</v>
      </c>
      <c r="E563" s="162" t="s">
        <v>13520</v>
      </c>
    </row>
    <row r="564" spans="1:5">
      <c r="A564" s="1">
        <v>759</v>
      </c>
      <c r="B564" s="1" t="s">
        <v>13521</v>
      </c>
      <c r="C564" s="1" t="s">
        <v>160</v>
      </c>
      <c r="D564" s="1" t="s">
        <v>167</v>
      </c>
      <c r="E564" s="162" t="s">
        <v>13522</v>
      </c>
    </row>
    <row r="565" spans="1:5">
      <c r="A565" s="1">
        <v>761</v>
      </c>
      <c r="B565" s="1" t="s">
        <v>13523</v>
      </c>
      <c r="C565" s="1" t="s">
        <v>160</v>
      </c>
      <c r="D565" s="1" t="s">
        <v>167</v>
      </c>
      <c r="E565" s="162" t="s">
        <v>13524</v>
      </c>
    </row>
    <row r="566" spans="1:5">
      <c r="A566" s="1">
        <v>750</v>
      </c>
      <c r="B566" s="1" t="s">
        <v>13525</v>
      </c>
      <c r="C566" s="1" t="s">
        <v>160</v>
      </c>
      <c r="D566" s="1" t="s">
        <v>167</v>
      </c>
      <c r="E566" s="162" t="s">
        <v>13526</v>
      </c>
    </row>
    <row r="567" spans="1:5">
      <c r="A567" s="1">
        <v>755</v>
      </c>
      <c r="B567" s="1" t="s">
        <v>13527</v>
      </c>
      <c r="C567" s="1" t="s">
        <v>160</v>
      </c>
      <c r="D567" s="1" t="s">
        <v>167</v>
      </c>
      <c r="E567" s="162" t="s">
        <v>13528</v>
      </c>
    </row>
    <row r="568" spans="1:5">
      <c r="A568" s="1">
        <v>749</v>
      </c>
      <c r="B568" s="1" t="s">
        <v>13529</v>
      </c>
      <c r="C568" s="1" t="s">
        <v>160</v>
      </c>
      <c r="D568" s="1" t="s">
        <v>167</v>
      </c>
      <c r="E568" s="162" t="s">
        <v>13530</v>
      </c>
    </row>
    <row r="569" spans="1:5">
      <c r="A569" s="1">
        <v>756</v>
      </c>
      <c r="B569" s="1" t="s">
        <v>13531</v>
      </c>
      <c r="C569" s="1" t="s">
        <v>160</v>
      </c>
      <c r="D569" s="1" t="s">
        <v>167</v>
      </c>
      <c r="E569" s="162" t="s">
        <v>13532</v>
      </c>
    </row>
    <row r="570" spans="1:5">
      <c r="A570" s="1">
        <v>757</v>
      </c>
      <c r="B570" s="1" t="s">
        <v>13533</v>
      </c>
      <c r="C570" s="1" t="s">
        <v>160</v>
      </c>
      <c r="D570" s="1" t="s">
        <v>167</v>
      </c>
      <c r="E570" s="162" t="s">
        <v>13534</v>
      </c>
    </row>
    <row r="571" spans="1:5">
      <c r="A571" s="1">
        <v>10588</v>
      </c>
      <c r="B571" s="1" t="s">
        <v>13535</v>
      </c>
      <c r="C571" s="1" t="s">
        <v>160</v>
      </c>
      <c r="D571" s="1" t="s">
        <v>167</v>
      </c>
      <c r="E571" s="162" t="s">
        <v>13536</v>
      </c>
    </row>
    <row r="572" spans="1:5">
      <c r="A572" s="1">
        <v>10592</v>
      </c>
      <c r="B572" s="1" t="s">
        <v>13537</v>
      </c>
      <c r="C572" s="1" t="s">
        <v>160</v>
      </c>
      <c r="D572" s="1" t="s">
        <v>167</v>
      </c>
      <c r="E572" s="162" t="s">
        <v>13538</v>
      </c>
    </row>
    <row r="573" spans="1:5">
      <c r="A573" s="1">
        <v>10589</v>
      </c>
      <c r="B573" s="1" t="s">
        <v>13539</v>
      </c>
      <c r="C573" s="1" t="s">
        <v>160</v>
      </c>
      <c r="D573" s="1" t="s">
        <v>167</v>
      </c>
      <c r="E573" s="162" t="s">
        <v>13540</v>
      </c>
    </row>
    <row r="574" spans="1:5">
      <c r="A574" s="1">
        <v>760</v>
      </c>
      <c r="B574" s="1" t="s">
        <v>13541</v>
      </c>
      <c r="C574" s="1" t="s">
        <v>160</v>
      </c>
      <c r="D574" s="1" t="s">
        <v>167</v>
      </c>
      <c r="E574" s="162" t="s">
        <v>13542</v>
      </c>
    </row>
    <row r="575" spans="1:5">
      <c r="A575" s="1">
        <v>751</v>
      </c>
      <c r="B575" s="1" t="s">
        <v>13543</v>
      </c>
      <c r="C575" s="1" t="s">
        <v>160</v>
      </c>
      <c r="D575" s="1" t="s">
        <v>167</v>
      </c>
      <c r="E575" s="162" t="s">
        <v>13544</v>
      </c>
    </row>
    <row r="576" spans="1:5">
      <c r="A576" s="1">
        <v>754</v>
      </c>
      <c r="B576" s="1" t="s">
        <v>13545</v>
      </c>
      <c r="C576" s="1" t="s">
        <v>160</v>
      </c>
      <c r="D576" s="1" t="s">
        <v>167</v>
      </c>
      <c r="E576" s="162" t="s">
        <v>13546</v>
      </c>
    </row>
    <row r="577" spans="1:5">
      <c r="A577" s="1">
        <v>44489</v>
      </c>
      <c r="B577" s="1" t="s">
        <v>13547</v>
      </c>
      <c r="C577" s="1" t="s">
        <v>160</v>
      </c>
      <c r="D577" s="1" t="s">
        <v>155</v>
      </c>
      <c r="E577" s="162" t="s">
        <v>35962</v>
      </c>
    </row>
    <row r="578" spans="1:5">
      <c r="A578" s="1">
        <v>39917</v>
      </c>
      <c r="B578" s="1" t="s">
        <v>13548</v>
      </c>
      <c r="C578" s="1" t="s">
        <v>160</v>
      </c>
      <c r="D578" s="1" t="s">
        <v>155</v>
      </c>
      <c r="E578" s="162" t="s">
        <v>13549</v>
      </c>
    </row>
    <row r="579" spans="1:5">
      <c r="A579" s="1">
        <v>38167</v>
      </c>
      <c r="B579" s="1" t="s">
        <v>13550</v>
      </c>
      <c r="C579" s="1" t="s">
        <v>638</v>
      </c>
      <c r="D579" s="1" t="s">
        <v>155</v>
      </c>
      <c r="E579" s="162" t="s">
        <v>34335</v>
      </c>
    </row>
    <row r="580" spans="1:5">
      <c r="A580" s="1">
        <v>36145</v>
      </c>
      <c r="B580" s="1" t="s">
        <v>13552</v>
      </c>
      <c r="C580" s="1" t="s">
        <v>638</v>
      </c>
      <c r="D580" s="1" t="s">
        <v>155</v>
      </c>
      <c r="E580" s="162" t="s">
        <v>35963</v>
      </c>
    </row>
    <row r="581" spans="1:5">
      <c r="A581" s="1">
        <v>12893</v>
      </c>
      <c r="B581" s="1" t="s">
        <v>13554</v>
      </c>
      <c r="C581" s="1" t="s">
        <v>638</v>
      </c>
      <c r="D581" s="1" t="s">
        <v>155</v>
      </c>
      <c r="E581" s="162" t="s">
        <v>25348</v>
      </c>
    </row>
    <row r="582" spans="1:5">
      <c r="A582" s="1">
        <v>11685</v>
      </c>
      <c r="B582" s="1" t="s">
        <v>13555</v>
      </c>
      <c r="C582" s="1" t="s">
        <v>160</v>
      </c>
      <c r="D582" s="1" t="s">
        <v>155</v>
      </c>
      <c r="E582" s="162" t="s">
        <v>15445</v>
      </c>
    </row>
    <row r="583" spans="1:5">
      <c r="A583" s="1">
        <v>11680</v>
      </c>
      <c r="B583" s="1" t="s">
        <v>13556</v>
      </c>
      <c r="C583" s="1" t="s">
        <v>160</v>
      </c>
      <c r="D583" s="1" t="s">
        <v>155</v>
      </c>
      <c r="E583" s="162" t="s">
        <v>13557</v>
      </c>
    </row>
    <row r="584" spans="1:5">
      <c r="A584" s="1">
        <v>11679</v>
      </c>
      <c r="B584" s="1" t="s">
        <v>13558</v>
      </c>
      <c r="C584" s="1" t="s">
        <v>160</v>
      </c>
      <c r="D584" s="1" t="s">
        <v>155</v>
      </c>
      <c r="E584" s="162" t="s">
        <v>13559</v>
      </c>
    </row>
    <row r="585" spans="1:5">
      <c r="A585" s="1">
        <v>2512</v>
      </c>
      <c r="B585" s="1" t="s">
        <v>13560</v>
      </c>
      <c r="C585" s="1" t="s">
        <v>160</v>
      </c>
      <c r="D585" s="1" t="s">
        <v>155</v>
      </c>
      <c r="E585" s="162" t="s">
        <v>13561</v>
      </c>
    </row>
    <row r="586" spans="1:5">
      <c r="A586" s="1">
        <v>4374</v>
      </c>
      <c r="B586" s="1" t="s">
        <v>13562</v>
      </c>
      <c r="C586" s="1" t="s">
        <v>160</v>
      </c>
      <c r="D586" s="1" t="s">
        <v>155</v>
      </c>
      <c r="E586" s="162" t="s">
        <v>12697</v>
      </c>
    </row>
    <row r="587" spans="1:5">
      <c r="A587" s="1">
        <v>7568</v>
      </c>
      <c r="B587" s="1" t="s">
        <v>13563</v>
      </c>
      <c r="C587" s="1" t="s">
        <v>160</v>
      </c>
      <c r="D587" s="1" t="s">
        <v>155</v>
      </c>
      <c r="E587" s="162" t="s">
        <v>13564</v>
      </c>
    </row>
    <row r="588" spans="1:5">
      <c r="A588" s="1">
        <v>7584</v>
      </c>
      <c r="B588" s="1" t="s">
        <v>13565</v>
      </c>
      <c r="C588" s="1" t="s">
        <v>160</v>
      </c>
      <c r="D588" s="1" t="s">
        <v>155</v>
      </c>
      <c r="E588" s="162" t="s">
        <v>13215</v>
      </c>
    </row>
    <row r="589" spans="1:5">
      <c r="A589" s="1">
        <v>11945</v>
      </c>
      <c r="B589" s="1" t="s">
        <v>13566</v>
      </c>
      <c r="C589" s="1" t="s">
        <v>160</v>
      </c>
      <c r="D589" s="1" t="s">
        <v>155</v>
      </c>
      <c r="E589" s="162" t="s">
        <v>13567</v>
      </c>
    </row>
    <row r="590" spans="1:5">
      <c r="A590" s="1">
        <v>11946</v>
      </c>
      <c r="B590" s="1" t="s">
        <v>13568</v>
      </c>
      <c r="C590" s="1" t="s">
        <v>160</v>
      </c>
      <c r="D590" s="1" t="s">
        <v>155</v>
      </c>
      <c r="E590" s="162" t="s">
        <v>13569</v>
      </c>
    </row>
    <row r="591" spans="1:5">
      <c r="A591" s="1">
        <v>4375</v>
      </c>
      <c r="B591" s="1" t="s">
        <v>13570</v>
      </c>
      <c r="C591" s="1" t="s">
        <v>160</v>
      </c>
      <c r="D591" s="1" t="s">
        <v>158</v>
      </c>
      <c r="E591" s="162" t="s">
        <v>13571</v>
      </c>
    </row>
    <row r="592" spans="1:5">
      <c r="A592" s="1">
        <v>11950</v>
      </c>
      <c r="B592" s="1" t="s">
        <v>13572</v>
      </c>
      <c r="C592" s="1" t="s">
        <v>160</v>
      </c>
      <c r="D592" s="1" t="s">
        <v>155</v>
      </c>
      <c r="E592" s="162" t="s">
        <v>13573</v>
      </c>
    </row>
    <row r="593" spans="1:5">
      <c r="A593" s="1">
        <v>4376</v>
      </c>
      <c r="B593" s="1" t="s">
        <v>13574</v>
      </c>
      <c r="C593" s="1" t="s">
        <v>160</v>
      </c>
      <c r="D593" s="1" t="s">
        <v>155</v>
      </c>
      <c r="E593" s="162" t="s">
        <v>13575</v>
      </c>
    </row>
    <row r="594" spans="1:5">
      <c r="A594" s="1">
        <v>7583</v>
      </c>
      <c r="B594" s="1" t="s">
        <v>13576</v>
      </c>
      <c r="C594" s="1" t="s">
        <v>160</v>
      </c>
      <c r="D594" s="1" t="s">
        <v>155</v>
      </c>
      <c r="E594" s="162" t="s">
        <v>13577</v>
      </c>
    </row>
    <row r="595" spans="1:5">
      <c r="A595" s="1">
        <v>4350</v>
      </c>
      <c r="B595" s="1" t="s">
        <v>13578</v>
      </c>
      <c r="C595" s="1" t="s">
        <v>160</v>
      </c>
      <c r="D595" s="1" t="s">
        <v>167</v>
      </c>
      <c r="E595" s="162" t="s">
        <v>13579</v>
      </c>
    </row>
    <row r="596" spans="1:5">
      <c r="A596" s="1">
        <v>44400</v>
      </c>
      <c r="B596" s="1" t="s">
        <v>13580</v>
      </c>
      <c r="C596" s="1" t="s">
        <v>160</v>
      </c>
      <c r="D596" s="1" t="s">
        <v>155</v>
      </c>
      <c r="E596" s="162" t="s">
        <v>27890</v>
      </c>
    </row>
    <row r="597" spans="1:5">
      <c r="A597" s="1">
        <v>39886</v>
      </c>
      <c r="B597" s="1" t="s">
        <v>13581</v>
      </c>
      <c r="C597" s="1" t="s">
        <v>160</v>
      </c>
      <c r="D597" s="1" t="s">
        <v>155</v>
      </c>
      <c r="E597" s="162" t="s">
        <v>13582</v>
      </c>
    </row>
    <row r="598" spans="1:5">
      <c r="A598" s="1">
        <v>39887</v>
      </c>
      <c r="B598" s="1" t="s">
        <v>13583</v>
      </c>
      <c r="C598" s="1" t="s">
        <v>160</v>
      </c>
      <c r="D598" s="1" t="s">
        <v>155</v>
      </c>
      <c r="E598" s="162" t="s">
        <v>13584</v>
      </c>
    </row>
    <row r="599" spans="1:5">
      <c r="A599" s="1">
        <v>39888</v>
      </c>
      <c r="B599" s="1" t="s">
        <v>13585</v>
      </c>
      <c r="C599" s="1" t="s">
        <v>160</v>
      </c>
      <c r="D599" s="1" t="s">
        <v>155</v>
      </c>
      <c r="E599" s="162" t="s">
        <v>13586</v>
      </c>
    </row>
    <row r="600" spans="1:5">
      <c r="A600" s="1">
        <v>39890</v>
      </c>
      <c r="B600" s="1" t="s">
        <v>13587</v>
      </c>
      <c r="C600" s="1" t="s">
        <v>160</v>
      </c>
      <c r="D600" s="1" t="s">
        <v>155</v>
      </c>
      <c r="E600" s="162" t="s">
        <v>13588</v>
      </c>
    </row>
    <row r="601" spans="1:5">
      <c r="A601" s="1">
        <v>39891</v>
      </c>
      <c r="B601" s="1" t="s">
        <v>13589</v>
      </c>
      <c r="C601" s="1" t="s">
        <v>160</v>
      </c>
      <c r="D601" s="1" t="s">
        <v>155</v>
      </c>
      <c r="E601" s="162" t="s">
        <v>13590</v>
      </c>
    </row>
    <row r="602" spans="1:5">
      <c r="A602" s="1">
        <v>39892</v>
      </c>
      <c r="B602" s="1" t="s">
        <v>13591</v>
      </c>
      <c r="C602" s="1" t="s">
        <v>160</v>
      </c>
      <c r="D602" s="1" t="s">
        <v>155</v>
      </c>
      <c r="E602" s="162" t="s">
        <v>13592</v>
      </c>
    </row>
    <row r="603" spans="1:5">
      <c r="A603" s="1">
        <v>790</v>
      </c>
      <c r="B603" s="1" t="s">
        <v>13593</v>
      </c>
      <c r="C603" s="1" t="s">
        <v>160</v>
      </c>
      <c r="D603" s="1" t="s">
        <v>167</v>
      </c>
      <c r="E603" s="162" t="s">
        <v>13594</v>
      </c>
    </row>
    <row r="604" spans="1:5">
      <c r="A604" s="1">
        <v>766</v>
      </c>
      <c r="B604" s="1" t="s">
        <v>13595</v>
      </c>
      <c r="C604" s="1" t="s">
        <v>160</v>
      </c>
      <c r="D604" s="1" t="s">
        <v>167</v>
      </c>
      <c r="E604" s="162" t="s">
        <v>13594</v>
      </c>
    </row>
    <row r="605" spans="1:5">
      <c r="A605" s="1">
        <v>791</v>
      </c>
      <c r="B605" s="1" t="s">
        <v>13596</v>
      </c>
      <c r="C605" s="1" t="s">
        <v>160</v>
      </c>
      <c r="D605" s="1" t="s">
        <v>167</v>
      </c>
      <c r="E605" s="162" t="s">
        <v>13594</v>
      </c>
    </row>
    <row r="606" spans="1:5">
      <c r="A606" s="1">
        <v>767</v>
      </c>
      <c r="B606" s="1" t="s">
        <v>13597</v>
      </c>
      <c r="C606" s="1" t="s">
        <v>160</v>
      </c>
      <c r="D606" s="1" t="s">
        <v>167</v>
      </c>
      <c r="E606" s="162" t="s">
        <v>13594</v>
      </c>
    </row>
    <row r="607" spans="1:5">
      <c r="A607" s="1">
        <v>768</v>
      </c>
      <c r="B607" s="1" t="s">
        <v>13598</v>
      </c>
      <c r="C607" s="1" t="s">
        <v>160</v>
      </c>
      <c r="D607" s="1" t="s">
        <v>167</v>
      </c>
      <c r="E607" s="162" t="s">
        <v>13599</v>
      </c>
    </row>
    <row r="608" spans="1:5">
      <c r="A608" s="1">
        <v>789</v>
      </c>
      <c r="B608" s="1" t="s">
        <v>13600</v>
      </c>
      <c r="C608" s="1" t="s">
        <v>160</v>
      </c>
      <c r="D608" s="1" t="s">
        <v>167</v>
      </c>
      <c r="E608" s="162" t="s">
        <v>13601</v>
      </c>
    </row>
    <row r="609" spans="1:5">
      <c r="A609" s="1">
        <v>769</v>
      </c>
      <c r="B609" s="1" t="s">
        <v>13602</v>
      </c>
      <c r="C609" s="1" t="s">
        <v>160</v>
      </c>
      <c r="D609" s="1" t="s">
        <v>167</v>
      </c>
      <c r="E609" s="162" t="s">
        <v>13599</v>
      </c>
    </row>
    <row r="610" spans="1:5">
      <c r="A610" s="1">
        <v>770</v>
      </c>
      <c r="B610" s="1" t="s">
        <v>13603</v>
      </c>
      <c r="C610" s="1" t="s">
        <v>160</v>
      </c>
      <c r="D610" s="1" t="s">
        <v>167</v>
      </c>
      <c r="E610" s="162" t="s">
        <v>13604</v>
      </c>
    </row>
    <row r="611" spans="1:5">
      <c r="A611" s="1">
        <v>12394</v>
      </c>
      <c r="B611" s="1" t="s">
        <v>13605</v>
      </c>
      <c r="C611" s="1" t="s">
        <v>160</v>
      </c>
      <c r="D611" s="1" t="s">
        <v>167</v>
      </c>
      <c r="E611" s="162" t="s">
        <v>13604</v>
      </c>
    </row>
    <row r="612" spans="1:5">
      <c r="A612" s="1">
        <v>764</v>
      </c>
      <c r="B612" s="1" t="s">
        <v>13606</v>
      </c>
      <c r="C612" s="1" t="s">
        <v>160</v>
      </c>
      <c r="D612" s="1" t="s">
        <v>167</v>
      </c>
      <c r="E612" s="162" t="s">
        <v>13607</v>
      </c>
    </row>
    <row r="613" spans="1:5">
      <c r="A613" s="1">
        <v>765</v>
      </c>
      <c r="B613" s="1" t="s">
        <v>13608</v>
      </c>
      <c r="C613" s="1" t="s">
        <v>160</v>
      </c>
      <c r="D613" s="1" t="s">
        <v>167</v>
      </c>
      <c r="E613" s="162" t="s">
        <v>13607</v>
      </c>
    </row>
    <row r="614" spans="1:5">
      <c r="A614" s="1">
        <v>787</v>
      </c>
      <c r="B614" s="1" t="s">
        <v>13609</v>
      </c>
      <c r="C614" s="1" t="s">
        <v>160</v>
      </c>
      <c r="D614" s="1" t="s">
        <v>167</v>
      </c>
      <c r="E614" s="162" t="s">
        <v>13610</v>
      </c>
    </row>
    <row r="615" spans="1:5">
      <c r="A615" s="1">
        <v>774</v>
      </c>
      <c r="B615" s="1" t="s">
        <v>13611</v>
      </c>
      <c r="C615" s="1" t="s">
        <v>160</v>
      </c>
      <c r="D615" s="1" t="s">
        <v>167</v>
      </c>
      <c r="E615" s="162" t="s">
        <v>13610</v>
      </c>
    </row>
    <row r="616" spans="1:5">
      <c r="A616" s="1">
        <v>773</v>
      </c>
      <c r="B616" s="1" t="s">
        <v>13612</v>
      </c>
      <c r="C616" s="1" t="s">
        <v>160</v>
      </c>
      <c r="D616" s="1" t="s">
        <v>167</v>
      </c>
      <c r="E616" s="162" t="s">
        <v>13610</v>
      </c>
    </row>
    <row r="617" spans="1:5">
      <c r="A617" s="1">
        <v>775</v>
      </c>
      <c r="B617" s="1" t="s">
        <v>13613</v>
      </c>
      <c r="C617" s="1" t="s">
        <v>160</v>
      </c>
      <c r="D617" s="1" t="s">
        <v>167</v>
      </c>
      <c r="E617" s="162" t="s">
        <v>13610</v>
      </c>
    </row>
    <row r="618" spans="1:5">
      <c r="A618" s="1">
        <v>788</v>
      </c>
      <c r="B618" s="1" t="s">
        <v>13614</v>
      </c>
      <c r="C618" s="1" t="s">
        <v>160</v>
      </c>
      <c r="D618" s="1" t="s">
        <v>167</v>
      </c>
      <c r="E618" s="162" t="s">
        <v>13615</v>
      </c>
    </row>
    <row r="619" spans="1:5">
      <c r="A619" s="1">
        <v>772</v>
      </c>
      <c r="B619" s="1" t="s">
        <v>13616</v>
      </c>
      <c r="C619" s="1" t="s">
        <v>160</v>
      </c>
      <c r="D619" s="1" t="s">
        <v>167</v>
      </c>
      <c r="E619" s="162" t="s">
        <v>13615</v>
      </c>
    </row>
    <row r="620" spans="1:5">
      <c r="A620" s="1">
        <v>771</v>
      </c>
      <c r="B620" s="1" t="s">
        <v>13617</v>
      </c>
      <c r="C620" s="1" t="s">
        <v>160</v>
      </c>
      <c r="D620" s="1" t="s">
        <v>167</v>
      </c>
      <c r="E620" s="162" t="s">
        <v>13615</v>
      </c>
    </row>
    <row r="621" spans="1:5">
      <c r="A621" s="1">
        <v>779</v>
      </c>
      <c r="B621" s="1" t="s">
        <v>13618</v>
      </c>
      <c r="C621" s="1" t="s">
        <v>160</v>
      </c>
      <c r="D621" s="1" t="s">
        <v>167</v>
      </c>
      <c r="E621" s="162" t="s">
        <v>13619</v>
      </c>
    </row>
    <row r="622" spans="1:5">
      <c r="A622" s="1">
        <v>776</v>
      </c>
      <c r="B622" s="1" t="s">
        <v>13620</v>
      </c>
      <c r="C622" s="1" t="s">
        <v>160</v>
      </c>
      <c r="D622" s="1" t="s">
        <v>167</v>
      </c>
      <c r="E622" s="162" t="s">
        <v>13621</v>
      </c>
    </row>
    <row r="623" spans="1:5">
      <c r="A623" s="1">
        <v>777</v>
      </c>
      <c r="B623" s="1" t="s">
        <v>13622</v>
      </c>
      <c r="C623" s="1" t="s">
        <v>160</v>
      </c>
      <c r="D623" s="1" t="s">
        <v>167</v>
      </c>
      <c r="E623" s="162" t="s">
        <v>13623</v>
      </c>
    </row>
    <row r="624" spans="1:5">
      <c r="A624" s="1">
        <v>780</v>
      </c>
      <c r="B624" s="1" t="s">
        <v>13624</v>
      </c>
      <c r="C624" s="1" t="s">
        <v>160</v>
      </c>
      <c r="D624" s="1" t="s">
        <v>167</v>
      </c>
      <c r="E624" s="162" t="s">
        <v>13625</v>
      </c>
    </row>
    <row r="625" spans="1:5">
      <c r="A625" s="1">
        <v>778</v>
      </c>
      <c r="B625" s="1" t="s">
        <v>13626</v>
      </c>
      <c r="C625" s="1" t="s">
        <v>160</v>
      </c>
      <c r="D625" s="1" t="s">
        <v>167</v>
      </c>
      <c r="E625" s="162" t="s">
        <v>13621</v>
      </c>
    </row>
    <row r="626" spans="1:5">
      <c r="A626" s="1">
        <v>781</v>
      </c>
      <c r="B626" s="1" t="s">
        <v>13627</v>
      </c>
      <c r="C626" s="1" t="s">
        <v>160</v>
      </c>
      <c r="D626" s="1" t="s">
        <v>167</v>
      </c>
      <c r="E626" s="162" t="s">
        <v>13628</v>
      </c>
    </row>
    <row r="627" spans="1:5">
      <c r="A627" s="1">
        <v>786</v>
      </c>
      <c r="B627" s="1" t="s">
        <v>13629</v>
      </c>
      <c r="C627" s="1" t="s">
        <v>160</v>
      </c>
      <c r="D627" s="1" t="s">
        <v>167</v>
      </c>
      <c r="E627" s="162" t="s">
        <v>13628</v>
      </c>
    </row>
    <row r="628" spans="1:5">
      <c r="A628" s="1">
        <v>782</v>
      </c>
      <c r="B628" s="1" t="s">
        <v>13630</v>
      </c>
      <c r="C628" s="1" t="s">
        <v>160</v>
      </c>
      <c r="D628" s="1" t="s">
        <v>167</v>
      </c>
      <c r="E628" s="162" t="s">
        <v>13628</v>
      </c>
    </row>
    <row r="629" spans="1:5">
      <c r="A629" s="1">
        <v>783</v>
      </c>
      <c r="B629" s="1" t="s">
        <v>13631</v>
      </c>
      <c r="C629" s="1" t="s">
        <v>160</v>
      </c>
      <c r="D629" s="1" t="s">
        <v>167</v>
      </c>
      <c r="E629" s="162" t="s">
        <v>13632</v>
      </c>
    </row>
    <row r="630" spans="1:5">
      <c r="A630" s="1">
        <v>785</v>
      </c>
      <c r="B630" s="1" t="s">
        <v>13633</v>
      </c>
      <c r="C630" s="1" t="s">
        <v>160</v>
      </c>
      <c r="D630" s="1" t="s">
        <v>167</v>
      </c>
      <c r="E630" s="162" t="s">
        <v>13634</v>
      </c>
    </row>
    <row r="631" spans="1:5">
      <c r="A631" s="1">
        <v>784</v>
      </c>
      <c r="B631" s="1" t="s">
        <v>13635</v>
      </c>
      <c r="C631" s="1" t="s">
        <v>160</v>
      </c>
      <c r="D631" s="1" t="s">
        <v>167</v>
      </c>
      <c r="E631" s="162" t="s">
        <v>13636</v>
      </c>
    </row>
    <row r="632" spans="1:5">
      <c r="A632" s="1">
        <v>828</v>
      </c>
      <c r="B632" s="1" t="s">
        <v>13637</v>
      </c>
      <c r="C632" s="1" t="s">
        <v>160</v>
      </c>
      <c r="D632" s="1" t="s">
        <v>155</v>
      </c>
      <c r="E632" s="162" t="s">
        <v>15706</v>
      </c>
    </row>
    <row r="633" spans="1:5">
      <c r="A633" s="1">
        <v>829</v>
      </c>
      <c r="B633" s="1" t="s">
        <v>13639</v>
      </c>
      <c r="C633" s="1" t="s">
        <v>160</v>
      </c>
      <c r="D633" s="1" t="s">
        <v>155</v>
      </c>
      <c r="E633" s="162" t="s">
        <v>21656</v>
      </c>
    </row>
    <row r="634" spans="1:5">
      <c r="A634" s="1">
        <v>812</v>
      </c>
      <c r="B634" s="1" t="s">
        <v>13641</v>
      </c>
      <c r="C634" s="1" t="s">
        <v>160</v>
      </c>
      <c r="D634" s="1" t="s">
        <v>155</v>
      </c>
      <c r="E634" s="162" t="s">
        <v>35964</v>
      </c>
    </row>
    <row r="635" spans="1:5">
      <c r="A635" s="1">
        <v>819</v>
      </c>
      <c r="B635" s="1" t="s">
        <v>13643</v>
      </c>
      <c r="C635" s="1" t="s">
        <v>160</v>
      </c>
      <c r="D635" s="1" t="s">
        <v>155</v>
      </c>
      <c r="E635" s="162" t="s">
        <v>21907</v>
      </c>
    </row>
    <row r="636" spans="1:5">
      <c r="A636" s="1">
        <v>818</v>
      </c>
      <c r="B636" s="1" t="s">
        <v>13645</v>
      </c>
      <c r="C636" s="1" t="s">
        <v>160</v>
      </c>
      <c r="D636" s="1" t="s">
        <v>155</v>
      </c>
      <c r="E636" s="162" t="s">
        <v>24284</v>
      </c>
    </row>
    <row r="637" spans="1:5">
      <c r="A637" s="1">
        <v>832</v>
      </c>
      <c r="B637" s="1" t="s">
        <v>13646</v>
      </c>
      <c r="C637" s="1" t="s">
        <v>160</v>
      </c>
      <c r="D637" s="1" t="s">
        <v>155</v>
      </c>
      <c r="E637" s="162" t="s">
        <v>16448</v>
      </c>
    </row>
    <row r="638" spans="1:5">
      <c r="A638" s="1">
        <v>834</v>
      </c>
      <c r="B638" s="1" t="s">
        <v>13648</v>
      </c>
      <c r="C638" s="1" t="s">
        <v>160</v>
      </c>
      <c r="D638" s="1" t="s">
        <v>155</v>
      </c>
      <c r="E638" s="162" t="s">
        <v>21723</v>
      </c>
    </row>
    <row r="639" spans="1:5">
      <c r="A639" s="1">
        <v>813</v>
      </c>
      <c r="B639" s="1" t="s">
        <v>13650</v>
      </c>
      <c r="C639" s="1" t="s">
        <v>160</v>
      </c>
      <c r="D639" s="1" t="s">
        <v>155</v>
      </c>
      <c r="E639" s="162" t="s">
        <v>33785</v>
      </c>
    </row>
    <row r="640" spans="1:5">
      <c r="A640" s="1">
        <v>820</v>
      </c>
      <c r="B640" s="1" t="s">
        <v>13651</v>
      </c>
      <c r="C640" s="1" t="s">
        <v>160</v>
      </c>
      <c r="D640" s="1" t="s">
        <v>155</v>
      </c>
      <c r="E640" s="162" t="s">
        <v>14893</v>
      </c>
    </row>
    <row r="641" spans="1:5">
      <c r="A641" s="1">
        <v>816</v>
      </c>
      <c r="B641" s="1" t="s">
        <v>13653</v>
      </c>
      <c r="C641" s="1" t="s">
        <v>160</v>
      </c>
      <c r="D641" s="1" t="s">
        <v>155</v>
      </c>
      <c r="E641" s="162" t="s">
        <v>27854</v>
      </c>
    </row>
    <row r="642" spans="1:5">
      <c r="A642" s="1">
        <v>814</v>
      </c>
      <c r="B642" s="1" t="s">
        <v>13655</v>
      </c>
      <c r="C642" s="1" t="s">
        <v>160</v>
      </c>
      <c r="D642" s="1" t="s">
        <v>155</v>
      </c>
      <c r="E642" s="162" t="s">
        <v>21740</v>
      </c>
    </row>
    <row r="643" spans="1:5">
      <c r="A643" s="1">
        <v>822</v>
      </c>
      <c r="B643" s="1" t="s">
        <v>13656</v>
      </c>
      <c r="C643" s="1" t="s">
        <v>160</v>
      </c>
      <c r="D643" s="1" t="s">
        <v>155</v>
      </c>
      <c r="E643" s="162" t="s">
        <v>27027</v>
      </c>
    </row>
    <row r="644" spans="1:5">
      <c r="A644" s="1">
        <v>821</v>
      </c>
      <c r="B644" s="1" t="s">
        <v>13657</v>
      </c>
      <c r="C644" s="1" t="s">
        <v>160</v>
      </c>
      <c r="D644" s="1" t="s">
        <v>155</v>
      </c>
      <c r="E644" s="162" t="s">
        <v>15966</v>
      </c>
    </row>
    <row r="645" spans="1:5">
      <c r="A645" s="1">
        <v>20086</v>
      </c>
      <c r="B645" s="1" t="s">
        <v>13659</v>
      </c>
      <c r="C645" s="1" t="s">
        <v>160</v>
      </c>
      <c r="D645" s="1" t="s">
        <v>155</v>
      </c>
      <c r="E645" s="162" t="s">
        <v>12946</v>
      </c>
    </row>
    <row r="646" spans="1:5">
      <c r="A646" s="1">
        <v>39191</v>
      </c>
      <c r="B646" s="1" t="s">
        <v>13660</v>
      </c>
      <c r="C646" s="1" t="s">
        <v>160</v>
      </c>
      <c r="D646" s="1" t="s">
        <v>155</v>
      </c>
      <c r="E646" s="162" t="s">
        <v>13661</v>
      </c>
    </row>
    <row r="647" spans="1:5">
      <c r="A647" s="1">
        <v>39190</v>
      </c>
      <c r="B647" s="1" t="s">
        <v>13662</v>
      </c>
      <c r="C647" s="1" t="s">
        <v>160</v>
      </c>
      <c r="D647" s="1" t="s">
        <v>155</v>
      </c>
      <c r="E647" s="162" t="s">
        <v>13663</v>
      </c>
    </row>
    <row r="648" spans="1:5">
      <c r="A648" s="1">
        <v>39189</v>
      </c>
      <c r="B648" s="1" t="s">
        <v>13664</v>
      </c>
      <c r="C648" s="1" t="s">
        <v>160</v>
      </c>
      <c r="D648" s="1" t="s">
        <v>155</v>
      </c>
      <c r="E648" s="162" t="s">
        <v>13665</v>
      </c>
    </row>
    <row r="649" spans="1:5">
      <c r="A649" s="1">
        <v>39186</v>
      </c>
      <c r="B649" s="1" t="s">
        <v>13666</v>
      </c>
      <c r="C649" s="1" t="s">
        <v>160</v>
      </c>
      <c r="D649" s="1" t="s">
        <v>155</v>
      </c>
      <c r="E649" s="162" t="s">
        <v>13667</v>
      </c>
    </row>
    <row r="650" spans="1:5">
      <c r="A650" s="1">
        <v>39188</v>
      </c>
      <c r="B650" s="1" t="s">
        <v>13668</v>
      </c>
      <c r="C650" s="1" t="s">
        <v>160</v>
      </c>
      <c r="D650" s="1" t="s">
        <v>155</v>
      </c>
      <c r="E650" s="162" t="s">
        <v>12905</v>
      </c>
    </row>
    <row r="651" spans="1:5">
      <c r="A651" s="1">
        <v>39187</v>
      </c>
      <c r="B651" s="1" t="s">
        <v>13669</v>
      </c>
      <c r="C651" s="1" t="s">
        <v>160</v>
      </c>
      <c r="D651" s="1" t="s">
        <v>155</v>
      </c>
      <c r="E651" s="162" t="s">
        <v>13670</v>
      </c>
    </row>
    <row r="652" spans="1:5">
      <c r="A652" s="1">
        <v>39184</v>
      </c>
      <c r="B652" s="1" t="s">
        <v>13671</v>
      </c>
      <c r="C652" s="1" t="s">
        <v>160</v>
      </c>
      <c r="D652" s="1" t="s">
        <v>155</v>
      </c>
      <c r="E652" s="162" t="s">
        <v>13226</v>
      </c>
    </row>
    <row r="653" spans="1:5">
      <c r="A653" s="1">
        <v>39185</v>
      </c>
      <c r="B653" s="1" t="s">
        <v>13672</v>
      </c>
      <c r="C653" s="1" t="s">
        <v>160</v>
      </c>
      <c r="D653" s="1" t="s">
        <v>155</v>
      </c>
      <c r="E653" s="162" t="s">
        <v>13673</v>
      </c>
    </row>
    <row r="654" spans="1:5">
      <c r="A654" s="1">
        <v>39198</v>
      </c>
      <c r="B654" s="1" t="s">
        <v>13674</v>
      </c>
      <c r="C654" s="1" t="s">
        <v>160</v>
      </c>
      <c r="D654" s="1" t="s">
        <v>155</v>
      </c>
      <c r="E654" s="162" t="s">
        <v>13675</v>
      </c>
    </row>
    <row r="655" spans="1:5">
      <c r="A655" s="1">
        <v>39197</v>
      </c>
      <c r="B655" s="1" t="s">
        <v>13676</v>
      </c>
      <c r="C655" s="1" t="s">
        <v>160</v>
      </c>
      <c r="D655" s="1" t="s">
        <v>155</v>
      </c>
      <c r="E655" s="162" t="s">
        <v>13677</v>
      </c>
    </row>
    <row r="656" spans="1:5">
      <c r="A656" s="1">
        <v>39196</v>
      </c>
      <c r="B656" s="1" t="s">
        <v>13678</v>
      </c>
      <c r="C656" s="1" t="s">
        <v>160</v>
      </c>
      <c r="D656" s="1" t="s">
        <v>155</v>
      </c>
      <c r="E656" s="162" t="s">
        <v>13679</v>
      </c>
    </row>
    <row r="657" spans="1:5">
      <c r="A657" s="1">
        <v>39199</v>
      </c>
      <c r="B657" s="1" t="s">
        <v>13680</v>
      </c>
      <c r="C657" s="1" t="s">
        <v>160</v>
      </c>
      <c r="D657" s="1" t="s">
        <v>155</v>
      </c>
      <c r="E657" s="162" t="s">
        <v>13681</v>
      </c>
    </row>
    <row r="658" spans="1:5">
      <c r="A658" s="1">
        <v>39195</v>
      </c>
      <c r="B658" s="1" t="s">
        <v>13682</v>
      </c>
      <c r="C658" s="1" t="s">
        <v>160</v>
      </c>
      <c r="D658" s="1" t="s">
        <v>155</v>
      </c>
      <c r="E658" s="162" t="s">
        <v>13683</v>
      </c>
    </row>
    <row r="659" spans="1:5">
      <c r="A659" s="1">
        <v>39194</v>
      </c>
      <c r="B659" s="1" t="s">
        <v>13684</v>
      </c>
      <c r="C659" s="1" t="s">
        <v>160</v>
      </c>
      <c r="D659" s="1" t="s">
        <v>155</v>
      </c>
      <c r="E659" s="162" t="s">
        <v>13685</v>
      </c>
    </row>
    <row r="660" spans="1:5">
      <c r="A660" s="1">
        <v>39193</v>
      </c>
      <c r="B660" s="1" t="s">
        <v>13686</v>
      </c>
      <c r="C660" s="1" t="s">
        <v>160</v>
      </c>
      <c r="D660" s="1" t="s">
        <v>155</v>
      </c>
      <c r="E660" s="162" t="s">
        <v>13687</v>
      </c>
    </row>
    <row r="661" spans="1:5">
      <c r="A661" s="1">
        <v>39192</v>
      </c>
      <c r="B661" s="1" t="s">
        <v>13688</v>
      </c>
      <c r="C661" s="1" t="s">
        <v>160</v>
      </c>
      <c r="D661" s="1" t="s">
        <v>155</v>
      </c>
      <c r="E661" s="162" t="s">
        <v>13689</v>
      </c>
    </row>
    <row r="662" spans="1:5">
      <c r="A662" s="1">
        <v>39920</v>
      </c>
      <c r="B662" s="1" t="s">
        <v>13690</v>
      </c>
      <c r="C662" s="1" t="s">
        <v>160</v>
      </c>
      <c r="D662" s="1" t="s">
        <v>155</v>
      </c>
      <c r="E662" s="162" t="s">
        <v>13691</v>
      </c>
    </row>
    <row r="663" spans="1:5">
      <c r="A663" s="1">
        <v>39201</v>
      </c>
      <c r="B663" s="1" t="s">
        <v>13692</v>
      </c>
      <c r="C663" s="1" t="s">
        <v>160</v>
      </c>
      <c r="D663" s="1" t="s">
        <v>155</v>
      </c>
      <c r="E663" s="162" t="s">
        <v>13693</v>
      </c>
    </row>
    <row r="664" spans="1:5">
      <c r="A664" s="1">
        <v>39200</v>
      </c>
      <c r="B664" s="1" t="s">
        <v>13694</v>
      </c>
      <c r="C664" s="1" t="s">
        <v>160</v>
      </c>
      <c r="D664" s="1" t="s">
        <v>155</v>
      </c>
      <c r="E664" s="162" t="s">
        <v>13695</v>
      </c>
    </row>
    <row r="665" spans="1:5">
      <c r="A665" s="1">
        <v>39203</v>
      </c>
      <c r="B665" s="1" t="s">
        <v>13696</v>
      </c>
      <c r="C665" s="1" t="s">
        <v>160</v>
      </c>
      <c r="D665" s="1" t="s">
        <v>155</v>
      </c>
      <c r="E665" s="162" t="s">
        <v>13697</v>
      </c>
    </row>
    <row r="666" spans="1:5">
      <c r="A666" s="1">
        <v>39202</v>
      </c>
      <c r="B666" s="1" t="s">
        <v>13698</v>
      </c>
      <c r="C666" s="1" t="s">
        <v>160</v>
      </c>
      <c r="D666" s="1" t="s">
        <v>155</v>
      </c>
      <c r="E666" s="162" t="s">
        <v>13699</v>
      </c>
    </row>
    <row r="667" spans="1:5">
      <c r="A667" s="1">
        <v>39205</v>
      </c>
      <c r="B667" s="1" t="s">
        <v>13700</v>
      </c>
      <c r="C667" s="1" t="s">
        <v>160</v>
      </c>
      <c r="D667" s="1" t="s">
        <v>155</v>
      </c>
      <c r="E667" s="162" t="s">
        <v>13701</v>
      </c>
    </row>
    <row r="668" spans="1:5">
      <c r="A668" s="1">
        <v>39204</v>
      </c>
      <c r="B668" s="1" t="s">
        <v>13702</v>
      </c>
      <c r="C668" s="1" t="s">
        <v>160</v>
      </c>
      <c r="D668" s="1" t="s">
        <v>155</v>
      </c>
      <c r="E668" s="162" t="s">
        <v>13703</v>
      </c>
    </row>
    <row r="669" spans="1:5">
      <c r="A669" s="1">
        <v>39206</v>
      </c>
      <c r="B669" s="1" t="s">
        <v>13704</v>
      </c>
      <c r="C669" s="1" t="s">
        <v>160</v>
      </c>
      <c r="D669" s="1" t="s">
        <v>155</v>
      </c>
      <c r="E669" s="162" t="s">
        <v>13705</v>
      </c>
    </row>
    <row r="670" spans="1:5">
      <c r="A670" s="1">
        <v>798</v>
      </c>
      <c r="B670" s="1" t="s">
        <v>13706</v>
      </c>
      <c r="C670" s="1" t="s">
        <v>160</v>
      </c>
      <c r="D670" s="1" t="s">
        <v>155</v>
      </c>
      <c r="E670" s="162" t="s">
        <v>14497</v>
      </c>
    </row>
    <row r="671" spans="1:5">
      <c r="A671" s="1">
        <v>797</v>
      </c>
      <c r="B671" s="1" t="s">
        <v>13708</v>
      </c>
      <c r="C671" s="1" t="s">
        <v>160</v>
      </c>
      <c r="D671" s="1" t="s">
        <v>155</v>
      </c>
      <c r="E671" s="162" t="s">
        <v>33998</v>
      </c>
    </row>
    <row r="672" spans="1:5">
      <c r="A672" s="1">
        <v>796</v>
      </c>
      <c r="B672" s="1" t="s">
        <v>13709</v>
      </c>
      <c r="C672" s="1" t="s">
        <v>160</v>
      </c>
      <c r="D672" s="1" t="s">
        <v>155</v>
      </c>
      <c r="E672" s="162" t="s">
        <v>28830</v>
      </c>
    </row>
    <row r="673" spans="1:5">
      <c r="A673" s="1">
        <v>799</v>
      </c>
      <c r="B673" s="1" t="s">
        <v>13711</v>
      </c>
      <c r="C673" s="1" t="s">
        <v>160</v>
      </c>
      <c r="D673" s="1" t="s">
        <v>155</v>
      </c>
      <c r="E673" s="162" t="s">
        <v>12793</v>
      </c>
    </row>
    <row r="674" spans="1:5">
      <c r="A674" s="1">
        <v>792</v>
      </c>
      <c r="B674" s="1" t="s">
        <v>13713</v>
      </c>
      <c r="C674" s="1" t="s">
        <v>160</v>
      </c>
      <c r="D674" s="1" t="s">
        <v>155</v>
      </c>
      <c r="E674" s="162" t="s">
        <v>34563</v>
      </c>
    </row>
    <row r="675" spans="1:5">
      <c r="A675" s="1">
        <v>38001</v>
      </c>
      <c r="B675" s="1" t="s">
        <v>13715</v>
      </c>
      <c r="C675" s="1" t="s">
        <v>160</v>
      </c>
      <c r="D675" s="1" t="s">
        <v>155</v>
      </c>
      <c r="E675" s="162" t="s">
        <v>12785</v>
      </c>
    </row>
    <row r="676" spans="1:5">
      <c r="A676" s="1">
        <v>38002</v>
      </c>
      <c r="B676" s="1" t="s">
        <v>13716</v>
      </c>
      <c r="C676" s="1" t="s">
        <v>160</v>
      </c>
      <c r="D676" s="1" t="s">
        <v>155</v>
      </c>
      <c r="E676" s="162" t="s">
        <v>13365</v>
      </c>
    </row>
    <row r="677" spans="1:5">
      <c r="A677" s="1">
        <v>38003</v>
      </c>
      <c r="B677" s="1" t="s">
        <v>13718</v>
      </c>
      <c r="C677" s="1" t="s">
        <v>160</v>
      </c>
      <c r="D677" s="1" t="s">
        <v>155</v>
      </c>
      <c r="E677" s="162" t="s">
        <v>35134</v>
      </c>
    </row>
    <row r="678" spans="1:5">
      <c r="A678" s="1">
        <v>38004</v>
      </c>
      <c r="B678" s="1" t="s">
        <v>13719</v>
      </c>
      <c r="C678" s="1" t="s">
        <v>160</v>
      </c>
      <c r="D678" s="1" t="s">
        <v>155</v>
      </c>
      <c r="E678" s="162" t="s">
        <v>21755</v>
      </c>
    </row>
    <row r="679" spans="1:5">
      <c r="A679" s="1">
        <v>44263</v>
      </c>
      <c r="B679" s="1" t="s">
        <v>13721</v>
      </c>
      <c r="C679" s="1" t="s">
        <v>160</v>
      </c>
      <c r="D679" s="1" t="s">
        <v>155</v>
      </c>
      <c r="E679" s="162" t="s">
        <v>35965</v>
      </c>
    </row>
    <row r="680" spans="1:5">
      <c r="A680" s="1">
        <v>36327</v>
      </c>
      <c r="B680" s="1" t="s">
        <v>13723</v>
      </c>
      <c r="C680" s="1" t="s">
        <v>160</v>
      </c>
      <c r="D680" s="1" t="s">
        <v>155</v>
      </c>
      <c r="E680" s="162" t="s">
        <v>13724</v>
      </c>
    </row>
    <row r="681" spans="1:5">
      <c r="A681" s="1">
        <v>38992</v>
      </c>
      <c r="B681" s="1" t="s">
        <v>13725</v>
      </c>
      <c r="C681" s="1" t="s">
        <v>160</v>
      </c>
      <c r="D681" s="1" t="s">
        <v>155</v>
      </c>
      <c r="E681" s="162" t="s">
        <v>13726</v>
      </c>
    </row>
    <row r="682" spans="1:5">
      <c r="A682" s="1">
        <v>38993</v>
      </c>
      <c r="B682" s="1" t="s">
        <v>13727</v>
      </c>
      <c r="C682" s="1" t="s">
        <v>160</v>
      </c>
      <c r="D682" s="1" t="s">
        <v>155</v>
      </c>
      <c r="E682" s="162" t="s">
        <v>12733</v>
      </c>
    </row>
    <row r="683" spans="1:5">
      <c r="A683" s="1">
        <v>44175</v>
      </c>
      <c r="B683" s="1" t="s">
        <v>13728</v>
      </c>
      <c r="C683" s="1" t="s">
        <v>160</v>
      </c>
      <c r="D683" s="1" t="s">
        <v>155</v>
      </c>
      <c r="E683" s="162" t="s">
        <v>13729</v>
      </c>
    </row>
    <row r="684" spans="1:5">
      <c r="A684" s="1">
        <v>44177</v>
      </c>
      <c r="B684" s="1" t="s">
        <v>13730</v>
      </c>
      <c r="C684" s="1" t="s">
        <v>160</v>
      </c>
      <c r="D684" s="1" t="s">
        <v>155</v>
      </c>
      <c r="E684" s="162" t="s">
        <v>13731</v>
      </c>
    </row>
    <row r="685" spans="1:5">
      <c r="A685" s="1">
        <v>38418</v>
      </c>
      <c r="B685" s="1" t="s">
        <v>13732</v>
      </c>
      <c r="C685" s="1" t="s">
        <v>160</v>
      </c>
      <c r="D685" s="1" t="s">
        <v>155</v>
      </c>
      <c r="E685" s="162" t="s">
        <v>13315</v>
      </c>
    </row>
    <row r="686" spans="1:5">
      <c r="A686" s="1">
        <v>39178</v>
      </c>
      <c r="B686" s="1" t="s">
        <v>13733</v>
      </c>
      <c r="C686" s="1" t="s">
        <v>160</v>
      </c>
      <c r="D686" s="1" t="s">
        <v>155</v>
      </c>
      <c r="E686" s="162" t="s">
        <v>13734</v>
      </c>
    </row>
    <row r="687" spans="1:5">
      <c r="A687" s="1">
        <v>39177</v>
      </c>
      <c r="B687" s="1" t="s">
        <v>13735</v>
      </c>
      <c r="C687" s="1" t="s">
        <v>160</v>
      </c>
      <c r="D687" s="1" t="s">
        <v>155</v>
      </c>
      <c r="E687" s="162" t="s">
        <v>13736</v>
      </c>
    </row>
    <row r="688" spans="1:5">
      <c r="A688" s="1">
        <v>39174</v>
      </c>
      <c r="B688" s="1" t="s">
        <v>13737</v>
      </c>
      <c r="C688" s="1" t="s">
        <v>160</v>
      </c>
      <c r="D688" s="1" t="s">
        <v>155</v>
      </c>
      <c r="E688" s="162" t="s">
        <v>13738</v>
      </c>
    </row>
    <row r="689" spans="1:5">
      <c r="A689" s="1">
        <v>39176</v>
      </c>
      <c r="B689" s="1" t="s">
        <v>13739</v>
      </c>
      <c r="C689" s="1" t="s">
        <v>160</v>
      </c>
      <c r="D689" s="1" t="s">
        <v>155</v>
      </c>
      <c r="E689" s="162" t="s">
        <v>13740</v>
      </c>
    </row>
    <row r="690" spans="1:5">
      <c r="A690" s="1">
        <v>39180</v>
      </c>
      <c r="B690" s="1" t="s">
        <v>13741</v>
      </c>
      <c r="C690" s="1" t="s">
        <v>160</v>
      </c>
      <c r="D690" s="1" t="s">
        <v>155</v>
      </c>
      <c r="E690" s="162" t="s">
        <v>13742</v>
      </c>
    </row>
    <row r="691" spans="1:5">
      <c r="A691" s="1">
        <v>39179</v>
      </c>
      <c r="B691" s="1" t="s">
        <v>13743</v>
      </c>
      <c r="C691" s="1" t="s">
        <v>160</v>
      </c>
      <c r="D691" s="1" t="s">
        <v>155</v>
      </c>
      <c r="E691" s="162" t="s">
        <v>13744</v>
      </c>
    </row>
    <row r="692" spans="1:5">
      <c r="A692" s="1">
        <v>39175</v>
      </c>
      <c r="B692" s="1" t="s">
        <v>13745</v>
      </c>
      <c r="C692" s="1" t="s">
        <v>160</v>
      </c>
      <c r="D692" s="1" t="s">
        <v>155</v>
      </c>
      <c r="E692" s="162" t="s">
        <v>13746</v>
      </c>
    </row>
    <row r="693" spans="1:5">
      <c r="A693" s="1">
        <v>39217</v>
      </c>
      <c r="B693" s="1" t="s">
        <v>13747</v>
      </c>
      <c r="C693" s="1" t="s">
        <v>160</v>
      </c>
      <c r="D693" s="1" t="s">
        <v>155</v>
      </c>
      <c r="E693" s="162" t="s">
        <v>13748</v>
      </c>
    </row>
    <row r="694" spans="1:5">
      <c r="A694" s="1">
        <v>39181</v>
      </c>
      <c r="B694" s="1" t="s">
        <v>13749</v>
      </c>
      <c r="C694" s="1" t="s">
        <v>160</v>
      </c>
      <c r="D694" s="1" t="s">
        <v>155</v>
      </c>
      <c r="E694" s="162" t="s">
        <v>13750</v>
      </c>
    </row>
    <row r="695" spans="1:5">
      <c r="A695" s="1">
        <v>39182</v>
      </c>
      <c r="B695" s="1" t="s">
        <v>13751</v>
      </c>
      <c r="C695" s="1" t="s">
        <v>160</v>
      </c>
      <c r="D695" s="1" t="s">
        <v>155</v>
      </c>
      <c r="E695" s="162" t="s">
        <v>13752</v>
      </c>
    </row>
    <row r="696" spans="1:5">
      <c r="A696" s="1">
        <v>12616</v>
      </c>
      <c r="B696" s="1" t="s">
        <v>13753</v>
      </c>
      <c r="C696" s="1" t="s">
        <v>160</v>
      </c>
      <c r="D696" s="1" t="s">
        <v>155</v>
      </c>
      <c r="E696" s="162" t="s">
        <v>35966</v>
      </c>
    </row>
    <row r="697" spans="1:5">
      <c r="A697" s="1">
        <v>1049</v>
      </c>
      <c r="B697" s="1" t="s">
        <v>13755</v>
      </c>
      <c r="C697" s="1" t="s">
        <v>160</v>
      </c>
      <c r="D697" s="1" t="s">
        <v>155</v>
      </c>
      <c r="E697" s="162" t="s">
        <v>13756</v>
      </c>
    </row>
    <row r="698" spans="1:5">
      <c r="A698" s="1">
        <v>1099</v>
      </c>
      <c r="B698" s="1" t="s">
        <v>13757</v>
      </c>
      <c r="C698" s="1" t="s">
        <v>160</v>
      </c>
      <c r="D698" s="1" t="s">
        <v>155</v>
      </c>
      <c r="E698" s="162" t="s">
        <v>13758</v>
      </c>
    </row>
    <row r="699" spans="1:5">
      <c r="A699" s="1">
        <v>39678</v>
      </c>
      <c r="B699" s="1" t="s">
        <v>13759</v>
      </c>
      <c r="C699" s="1" t="s">
        <v>160</v>
      </c>
      <c r="D699" s="1" t="s">
        <v>155</v>
      </c>
      <c r="E699" s="162" t="s">
        <v>13760</v>
      </c>
    </row>
    <row r="700" spans="1:5">
      <c r="A700" s="1">
        <v>1050</v>
      </c>
      <c r="B700" s="1" t="s">
        <v>13761</v>
      </c>
      <c r="C700" s="1" t="s">
        <v>160</v>
      </c>
      <c r="D700" s="1" t="s">
        <v>155</v>
      </c>
      <c r="E700" s="162" t="s">
        <v>13762</v>
      </c>
    </row>
    <row r="701" spans="1:5">
      <c r="A701" s="1">
        <v>1101</v>
      </c>
      <c r="B701" s="1" t="s">
        <v>13763</v>
      </c>
      <c r="C701" s="1" t="s">
        <v>160</v>
      </c>
      <c r="D701" s="1" t="s">
        <v>155</v>
      </c>
      <c r="E701" s="162" t="s">
        <v>13764</v>
      </c>
    </row>
    <row r="702" spans="1:5">
      <c r="A702" s="1">
        <v>1100</v>
      </c>
      <c r="B702" s="1" t="s">
        <v>13765</v>
      </c>
      <c r="C702" s="1" t="s">
        <v>160</v>
      </c>
      <c r="D702" s="1" t="s">
        <v>155</v>
      </c>
      <c r="E702" s="162" t="s">
        <v>13766</v>
      </c>
    </row>
    <row r="703" spans="1:5">
      <c r="A703" s="1">
        <v>39679</v>
      </c>
      <c r="B703" s="1" t="s">
        <v>13767</v>
      </c>
      <c r="C703" s="1" t="s">
        <v>160</v>
      </c>
      <c r="D703" s="1" t="s">
        <v>155</v>
      </c>
      <c r="E703" s="162" t="s">
        <v>13768</v>
      </c>
    </row>
    <row r="704" spans="1:5">
      <c r="A704" s="1">
        <v>1098</v>
      </c>
      <c r="B704" s="1" t="s">
        <v>13769</v>
      </c>
      <c r="C704" s="1" t="s">
        <v>160</v>
      </c>
      <c r="D704" s="1" t="s">
        <v>155</v>
      </c>
      <c r="E704" s="162" t="s">
        <v>13770</v>
      </c>
    </row>
    <row r="705" spans="1:5">
      <c r="A705" s="1">
        <v>1102</v>
      </c>
      <c r="B705" s="1" t="s">
        <v>13771</v>
      </c>
      <c r="C705" s="1" t="s">
        <v>160</v>
      </c>
      <c r="D705" s="1" t="s">
        <v>155</v>
      </c>
      <c r="E705" s="162" t="s">
        <v>13772</v>
      </c>
    </row>
    <row r="706" spans="1:5">
      <c r="A706" s="1">
        <v>1051</v>
      </c>
      <c r="B706" s="1" t="s">
        <v>13773</v>
      </c>
      <c r="C706" s="1" t="s">
        <v>160</v>
      </c>
      <c r="D706" s="1" t="s">
        <v>155</v>
      </c>
      <c r="E706" s="162" t="s">
        <v>13774</v>
      </c>
    </row>
    <row r="707" spans="1:5">
      <c r="A707" s="1">
        <v>37399</v>
      </c>
      <c r="B707" s="1" t="s">
        <v>13775</v>
      </c>
      <c r="C707" s="1" t="s">
        <v>160</v>
      </c>
      <c r="D707" s="1" t="s">
        <v>155</v>
      </c>
      <c r="E707" s="162" t="s">
        <v>13776</v>
      </c>
    </row>
    <row r="708" spans="1:5">
      <c r="A708" s="1">
        <v>43834</v>
      </c>
      <c r="B708" s="1" t="s">
        <v>13777</v>
      </c>
      <c r="C708" s="1" t="s">
        <v>187</v>
      </c>
      <c r="D708" s="1" t="s">
        <v>155</v>
      </c>
      <c r="E708" s="162" t="s">
        <v>27459</v>
      </c>
    </row>
    <row r="709" spans="1:5">
      <c r="A709" s="1">
        <v>43835</v>
      </c>
      <c r="B709" s="1" t="s">
        <v>13779</v>
      </c>
      <c r="C709" s="1" t="s">
        <v>187</v>
      </c>
      <c r="D709" s="1" t="s">
        <v>155</v>
      </c>
      <c r="E709" s="162" t="s">
        <v>14835</v>
      </c>
    </row>
    <row r="710" spans="1:5">
      <c r="A710" s="1">
        <v>43833</v>
      </c>
      <c r="B710" s="1" t="s">
        <v>13781</v>
      </c>
      <c r="C710" s="1" t="s">
        <v>187</v>
      </c>
      <c r="D710" s="1" t="s">
        <v>155</v>
      </c>
      <c r="E710" s="162" t="s">
        <v>19253</v>
      </c>
    </row>
    <row r="711" spans="1:5">
      <c r="A711" s="1">
        <v>41955</v>
      </c>
      <c r="B711" s="1" t="s">
        <v>13783</v>
      </c>
      <c r="C711" s="1" t="s">
        <v>238</v>
      </c>
      <c r="D711" s="1" t="s">
        <v>155</v>
      </c>
      <c r="E711" s="162" t="s">
        <v>13784</v>
      </c>
    </row>
    <row r="712" spans="1:5">
      <c r="A712" s="1">
        <v>41953</v>
      </c>
      <c r="B712" s="1" t="s">
        <v>13785</v>
      </c>
      <c r="C712" s="1" t="s">
        <v>238</v>
      </c>
      <c r="D712" s="1" t="s">
        <v>155</v>
      </c>
      <c r="E712" s="162" t="s">
        <v>13786</v>
      </c>
    </row>
    <row r="713" spans="1:5">
      <c r="A713" s="1">
        <v>41954</v>
      </c>
      <c r="B713" s="1" t="s">
        <v>13787</v>
      </c>
      <c r="C713" s="1" t="s">
        <v>238</v>
      </c>
      <c r="D713" s="1" t="s">
        <v>155</v>
      </c>
      <c r="E713" s="162" t="s">
        <v>13788</v>
      </c>
    </row>
    <row r="714" spans="1:5">
      <c r="A714" s="1">
        <v>25004</v>
      </c>
      <c r="B714" s="1" t="s">
        <v>13789</v>
      </c>
      <c r="C714" s="1" t="s">
        <v>238</v>
      </c>
      <c r="D714" s="1" t="s">
        <v>155</v>
      </c>
      <c r="E714" s="162" t="s">
        <v>17812</v>
      </c>
    </row>
    <row r="715" spans="1:5">
      <c r="A715" s="1">
        <v>25002</v>
      </c>
      <c r="B715" s="1" t="s">
        <v>13790</v>
      </c>
      <c r="C715" s="1" t="s">
        <v>238</v>
      </c>
      <c r="D715" s="1" t="s">
        <v>155</v>
      </c>
      <c r="E715" s="162" t="s">
        <v>17812</v>
      </c>
    </row>
    <row r="716" spans="1:5">
      <c r="A716" s="1">
        <v>37409</v>
      </c>
      <c r="B716" s="1" t="s">
        <v>13791</v>
      </c>
      <c r="C716" s="1" t="s">
        <v>238</v>
      </c>
      <c r="D716" s="1" t="s">
        <v>155</v>
      </c>
      <c r="E716" s="162" t="s">
        <v>17812</v>
      </c>
    </row>
    <row r="717" spans="1:5">
      <c r="A717" s="1">
        <v>841</v>
      </c>
      <c r="B717" s="1" t="s">
        <v>13792</v>
      </c>
      <c r="C717" s="1" t="s">
        <v>238</v>
      </c>
      <c r="D717" s="1" t="s">
        <v>155</v>
      </c>
      <c r="E717" s="162" t="s">
        <v>16181</v>
      </c>
    </row>
    <row r="718" spans="1:5">
      <c r="A718" s="1">
        <v>25005</v>
      </c>
      <c r="B718" s="1" t="s">
        <v>13794</v>
      </c>
      <c r="C718" s="1" t="s">
        <v>238</v>
      </c>
      <c r="D718" s="1" t="s">
        <v>155</v>
      </c>
      <c r="E718" s="162" t="s">
        <v>32514</v>
      </c>
    </row>
    <row r="719" spans="1:5">
      <c r="A719" s="1">
        <v>25003</v>
      </c>
      <c r="B719" s="1" t="s">
        <v>13796</v>
      </c>
      <c r="C719" s="1" t="s">
        <v>238</v>
      </c>
      <c r="D719" s="1" t="s">
        <v>155</v>
      </c>
      <c r="E719" s="162" t="s">
        <v>13795</v>
      </c>
    </row>
    <row r="720" spans="1:5">
      <c r="A720" s="1">
        <v>37410</v>
      </c>
      <c r="B720" s="1" t="s">
        <v>13798</v>
      </c>
      <c r="C720" s="1" t="s">
        <v>238</v>
      </c>
      <c r="D720" s="1" t="s">
        <v>155</v>
      </c>
      <c r="E720" s="162" t="s">
        <v>32514</v>
      </c>
    </row>
    <row r="721" spans="1:5">
      <c r="A721" s="1">
        <v>842</v>
      </c>
      <c r="B721" s="1" t="s">
        <v>13799</v>
      </c>
      <c r="C721" s="1" t="s">
        <v>238</v>
      </c>
      <c r="D721" s="1" t="s">
        <v>155</v>
      </c>
      <c r="E721" s="162" t="s">
        <v>35967</v>
      </c>
    </row>
    <row r="722" spans="1:5">
      <c r="A722" s="1">
        <v>44391</v>
      </c>
      <c r="B722" s="1" t="s">
        <v>13801</v>
      </c>
      <c r="C722" s="1" t="s">
        <v>187</v>
      </c>
      <c r="D722" s="1" t="s">
        <v>155</v>
      </c>
      <c r="E722" s="162" t="s">
        <v>35968</v>
      </c>
    </row>
    <row r="723" spans="1:5">
      <c r="A723" s="1">
        <v>44388</v>
      </c>
      <c r="B723" s="1" t="s">
        <v>13802</v>
      </c>
      <c r="C723" s="1" t="s">
        <v>187</v>
      </c>
      <c r="D723" s="1" t="s">
        <v>155</v>
      </c>
      <c r="E723" s="162" t="s">
        <v>17430</v>
      </c>
    </row>
    <row r="724" spans="1:5">
      <c r="A724" s="1">
        <v>44392</v>
      </c>
      <c r="B724" s="1" t="s">
        <v>13803</v>
      </c>
      <c r="C724" s="1" t="s">
        <v>187</v>
      </c>
      <c r="D724" s="1" t="s">
        <v>155</v>
      </c>
      <c r="E724" s="162" t="s">
        <v>35969</v>
      </c>
    </row>
    <row r="725" spans="1:5">
      <c r="A725" s="1">
        <v>44390</v>
      </c>
      <c r="B725" s="1" t="s">
        <v>13804</v>
      </c>
      <c r="C725" s="1" t="s">
        <v>187</v>
      </c>
      <c r="D725" s="1" t="s">
        <v>155</v>
      </c>
      <c r="E725" s="162" t="s">
        <v>35970</v>
      </c>
    </row>
    <row r="726" spans="1:5">
      <c r="A726" s="1">
        <v>44389</v>
      </c>
      <c r="B726" s="1" t="s">
        <v>13805</v>
      </c>
      <c r="C726" s="1" t="s">
        <v>187</v>
      </c>
      <c r="D726" s="1" t="s">
        <v>155</v>
      </c>
      <c r="E726" s="162" t="s">
        <v>13931</v>
      </c>
    </row>
    <row r="727" spans="1:5">
      <c r="A727" s="1">
        <v>862</v>
      </c>
      <c r="B727" s="1" t="s">
        <v>13807</v>
      </c>
      <c r="C727" s="1" t="s">
        <v>187</v>
      </c>
      <c r="D727" s="1" t="s">
        <v>155</v>
      </c>
      <c r="E727" s="162" t="s">
        <v>23791</v>
      </c>
    </row>
    <row r="728" spans="1:5">
      <c r="A728" s="1">
        <v>866</v>
      </c>
      <c r="B728" s="1" t="s">
        <v>13809</v>
      </c>
      <c r="C728" s="1" t="s">
        <v>187</v>
      </c>
      <c r="D728" s="1" t="s">
        <v>155</v>
      </c>
      <c r="E728" s="162" t="s">
        <v>35971</v>
      </c>
    </row>
    <row r="729" spans="1:5">
      <c r="A729" s="1">
        <v>892</v>
      </c>
      <c r="B729" s="1" t="s">
        <v>13810</v>
      </c>
      <c r="C729" s="1" t="s">
        <v>187</v>
      </c>
      <c r="D729" s="1" t="s">
        <v>155</v>
      </c>
      <c r="E729" s="162" t="s">
        <v>35972</v>
      </c>
    </row>
    <row r="730" spans="1:5">
      <c r="A730" s="1">
        <v>857</v>
      </c>
      <c r="B730" s="1" t="s">
        <v>13811</v>
      </c>
      <c r="C730" s="1" t="s">
        <v>187</v>
      </c>
      <c r="D730" s="1" t="s">
        <v>155</v>
      </c>
      <c r="E730" s="162" t="s">
        <v>29016</v>
      </c>
    </row>
    <row r="731" spans="1:5">
      <c r="A731" s="1">
        <v>37404</v>
      </c>
      <c r="B731" s="1" t="s">
        <v>13813</v>
      </c>
      <c r="C731" s="1" t="s">
        <v>187</v>
      </c>
      <c r="D731" s="1" t="s">
        <v>155</v>
      </c>
      <c r="E731" s="162" t="s">
        <v>28774</v>
      </c>
    </row>
    <row r="732" spans="1:5">
      <c r="A732" s="1">
        <v>868</v>
      </c>
      <c r="B732" s="1" t="s">
        <v>13814</v>
      </c>
      <c r="C732" s="1" t="s">
        <v>187</v>
      </c>
      <c r="D732" s="1" t="s">
        <v>155</v>
      </c>
      <c r="E732" s="162" t="s">
        <v>13764</v>
      </c>
    </row>
    <row r="733" spans="1:5">
      <c r="A733" s="1">
        <v>863</v>
      </c>
      <c r="B733" s="1" t="s">
        <v>13815</v>
      </c>
      <c r="C733" s="1" t="s">
        <v>187</v>
      </c>
      <c r="D733" s="1" t="s">
        <v>155</v>
      </c>
      <c r="E733" s="162" t="s">
        <v>34424</v>
      </c>
    </row>
    <row r="734" spans="1:5">
      <c r="A734" s="1">
        <v>867</v>
      </c>
      <c r="B734" s="1" t="s">
        <v>13816</v>
      </c>
      <c r="C734" s="1" t="s">
        <v>187</v>
      </c>
      <c r="D734" s="1" t="s">
        <v>155</v>
      </c>
      <c r="E734" s="162" t="s">
        <v>34504</v>
      </c>
    </row>
    <row r="735" spans="1:5">
      <c r="A735" s="1">
        <v>864</v>
      </c>
      <c r="B735" s="1" t="s">
        <v>13817</v>
      </c>
      <c r="C735" s="1" t="s">
        <v>187</v>
      </c>
      <c r="D735" s="1" t="s">
        <v>155</v>
      </c>
      <c r="E735" s="162" t="s">
        <v>31395</v>
      </c>
    </row>
    <row r="736" spans="1:5">
      <c r="A736" s="1">
        <v>865</v>
      </c>
      <c r="B736" s="1" t="s">
        <v>13818</v>
      </c>
      <c r="C736" s="1" t="s">
        <v>187</v>
      </c>
      <c r="D736" s="1" t="s">
        <v>155</v>
      </c>
      <c r="E736" s="162" t="s">
        <v>35973</v>
      </c>
    </row>
    <row r="737" spans="1:5">
      <c r="A737" s="1">
        <v>993</v>
      </c>
      <c r="B737" s="1" t="s">
        <v>13819</v>
      </c>
      <c r="C737" s="1" t="s">
        <v>187</v>
      </c>
      <c r="D737" s="1" t="s">
        <v>155</v>
      </c>
      <c r="E737" s="162" t="s">
        <v>19253</v>
      </c>
    </row>
    <row r="738" spans="1:5">
      <c r="A738" s="1">
        <v>1020</v>
      </c>
      <c r="B738" s="1" t="s">
        <v>13820</v>
      </c>
      <c r="C738" s="1" t="s">
        <v>187</v>
      </c>
      <c r="D738" s="1" t="s">
        <v>155</v>
      </c>
      <c r="E738" s="162" t="s">
        <v>15173</v>
      </c>
    </row>
    <row r="739" spans="1:5">
      <c r="A739" s="1">
        <v>1017</v>
      </c>
      <c r="B739" s="1" t="s">
        <v>13822</v>
      </c>
      <c r="C739" s="1" t="s">
        <v>187</v>
      </c>
      <c r="D739" s="1" t="s">
        <v>155</v>
      </c>
      <c r="E739" s="162" t="s">
        <v>35974</v>
      </c>
    </row>
    <row r="740" spans="1:5">
      <c r="A740" s="1">
        <v>999</v>
      </c>
      <c r="B740" s="1" t="s">
        <v>13823</v>
      </c>
      <c r="C740" s="1" t="s">
        <v>187</v>
      </c>
      <c r="D740" s="1" t="s">
        <v>155</v>
      </c>
      <c r="E740" s="162" t="s">
        <v>33957</v>
      </c>
    </row>
    <row r="741" spans="1:5">
      <c r="A741" s="1">
        <v>995</v>
      </c>
      <c r="B741" s="1" t="s">
        <v>13824</v>
      </c>
      <c r="C741" s="1" t="s">
        <v>187</v>
      </c>
      <c r="D741" s="1" t="s">
        <v>155</v>
      </c>
      <c r="E741" s="162" t="s">
        <v>15996</v>
      </c>
    </row>
    <row r="742" spans="1:5">
      <c r="A742" s="1">
        <v>1000</v>
      </c>
      <c r="B742" s="1" t="s">
        <v>13825</v>
      </c>
      <c r="C742" s="1" t="s">
        <v>187</v>
      </c>
      <c r="D742" s="1" t="s">
        <v>155</v>
      </c>
      <c r="E742" s="162" t="s">
        <v>35975</v>
      </c>
    </row>
    <row r="743" spans="1:5">
      <c r="A743" s="1">
        <v>1022</v>
      </c>
      <c r="B743" s="1" t="s">
        <v>13826</v>
      </c>
      <c r="C743" s="1" t="s">
        <v>187</v>
      </c>
      <c r="D743" s="1" t="s">
        <v>155</v>
      </c>
      <c r="E743" s="162" t="s">
        <v>35976</v>
      </c>
    </row>
    <row r="744" spans="1:5">
      <c r="A744" s="1">
        <v>1015</v>
      </c>
      <c r="B744" s="1" t="s">
        <v>13828</v>
      </c>
      <c r="C744" s="1" t="s">
        <v>187</v>
      </c>
      <c r="D744" s="1" t="s">
        <v>155</v>
      </c>
      <c r="E744" s="162" t="s">
        <v>20979</v>
      </c>
    </row>
    <row r="745" spans="1:5">
      <c r="A745" s="1">
        <v>996</v>
      </c>
      <c r="B745" s="1" t="s">
        <v>13829</v>
      </c>
      <c r="C745" s="1" t="s">
        <v>187</v>
      </c>
      <c r="D745" s="1" t="s">
        <v>155</v>
      </c>
      <c r="E745" s="162" t="s">
        <v>15837</v>
      </c>
    </row>
    <row r="746" spans="1:5">
      <c r="A746" s="1">
        <v>1001</v>
      </c>
      <c r="B746" s="1" t="s">
        <v>13830</v>
      </c>
      <c r="C746" s="1" t="s">
        <v>187</v>
      </c>
      <c r="D746" s="1" t="s">
        <v>155</v>
      </c>
      <c r="E746" s="162" t="s">
        <v>35977</v>
      </c>
    </row>
    <row r="747" spans="1:5">
      <c r="A747" s="1">
        <v>1019</v>
      </c>
      <c r="B747" s="1" t="s">
        <v>13831</v>
      </c>
      <c r="C747" s="1" t="s">
        <v>187</v>
      </c>
      <c r="D747" s="1" t="s">
        <v>155</v>
      </c>
      <c r="E747" s="162" t="s">
        <v>20051</v>
      </c>
    </row>
    <row r="748" spans="1:5">
      <c r="A748" s="1">
        <v>1021</v>
      </c>
      <c r="B748" s="1" t="s">
        <v>13833</v>
      </c>
      <c r="C748" s="1" t="s">
        <v>187</v>
      </c>
      <c r="D748" s="1" t="s">
        <v>155</v>
      </c>
      <c r="E748" s="162" t="s">
        <v>32289</v>
      </c>
    </row>
    <row r="749" spans="1:5">
      <c r="A749" s="1">
        <v>39249</v>
      </c>
      <c r="B749" s="1" t="s">
        <v>13834</v>
      </c>
      <c r="C749" s="1" t="s">
        <v>187</v>
      </c>
      <c r="D749" s="1" t="s">
        <v>155</v>
      </c>
      <c r="E749" s="162" t="s">
        <v>35978</v>
      </c>
    </row>
    <row r="750" spans="1:5">
      <c r="A750" s="1">
        <v>1018</v>
      </c>
      <c r="B750" s="1" t="s">
        <v>13835</v>
      </c>
      <c r="C750" s="1" t="s">
        <v>187</v>
      </c>
      <c r="D750" s="1" t="s">
        <v>155</v>
      </c>
      <c r="E750" s="162" t="s">
        <v>32348</v>
      </c>
    </row>
    <row r="751" spans="1:5">
      <c r="A751" s="1">
        <v>39250</v>
      </c>
      <c r="B751" s="1" t="s">
        <v>13836</v>
      </c>
      <c r="C751" s="1" t="s">
        <v>187</v>
      </c>
      <c r="D751" s="1" t="s">
        <v>155</v>
      </c>
      <c r="E751" s="162" t="s">
        <v>35979</v>
      </c>
    </row>
    <row r="752" spans="1:5">
      <c r="A752" s="1">
        <v>994</v>
      </c>
      <c r="B752" s="1" t="s">
        <v>13837</v>
      </c>
      <c r="C752" s="1" t="s">
        <v>187</v>
      </c>
      <c r="D752" s="1" t="s">
        <v>155</v>
      </c>
      <c r="E752" s="162" t="s">
        <v>27076</v>
      </c>
    </row>
    <row r="753" spans="1:5">
      <c r="A753" s="1">
        <v>977</v>
      </c>
      <c r="B753" s="1" t="s">
        <v>13839</v>
      </c>
      <c r="C753" s="1" t="s">
        <v>187</v>
      </c>
      <c r="D753" s="1" t="s">
        <v>155</v>
      </c>
      <c r="E753" s="162" t="s">
        <v>35980</v>
      </c>
    </row>
    <row r="754" spans="1:5">
      <c r="A754" s="1">
        <v>998</v>
      </c>
      <c r="B754" s="1" t="s">
        <v>13840</v>
      </c>
      <c r="C754" s="1" t="s">
        <v>187</v>
      </c>
      <c r="D754" s="1" t="s">
        <v>155</v>
      </c>
      <c r="E754" s="162" t="s">
        <v>29316</v>
      </c>
    </row>
    <row r="755" spans="1:5">
      <c r="A755" s="1">
        <v>39251</v>
      </c>
      <c r="B755" s="1" t="s">
        <v>13841</v>
      </c>
      <c r="C755" s="1" t="s">
        <v>187</v>
      </c>
      <c r="D755" s="1" t="s">
        <v>155</v>
      </c>
      <c r="E755" s="162" t="s">
        <v>13579</v>
      </c>
    </row>
    <row r="756" spans="1:5">
      <c r="A756" s="1">
        <v>1011</v>
      </c>
      <c r="B756" s="1" t="s">
        <v>13842</v>
      </c>
      <c r="C756" s="1" t="s">
        <v>187</v>
      </c>
      <c r="D756" s="1" t="s">
        <v>155</v>
      </c>
      <c r="E756" s="162" t="s">
        <v>12787</v>
      </c>
    </row>
    <row r="757" spans="1:5">
      <c r="A757" s="1">
        <v>39252</v>
      </c>
      <c r="B757" s="1" t="s">
        <v>13843</v>
      </c>
      <c r="C757" s="1" t="s">
        <v>187</v>
      </c>
      <c r="D757" s="1" t="s">
        <v>155</v>
      </c>
      <c r="E757" s="162" t="s">
        <v>12693</v>
      </c>
    </row>
    <row r="758" spans="1:5">
      <c r="A758" s="1">
        <v>1013</v>
      </c>
      <c r="B758" s="1" t="s">
        <v>13845</v>
      </c>
      <c r="C758" s="1" t="s">
        <v>187</v>
      </c>
      <c r="D758" s="1" t="s">
        <v>155</v>
      </c>
      <c r="E758" s="162" t="s">
        <v>16877</v>
      </c>
    </row>
    <row r="759" spans="1:5">
      <c r="A759" s="1">
        <v>980</v>
      </c>
      <c r="B759" s="1" t="s">
        <v>13847</v>
      </c>
      <c r="C759" s="1" t="s">
        <v>187</v>
      </c>
      <c r="D759" s="1" t="s">
        <v>155</v>
      </c>
      <c r="E759" s="162" t="s">
        <v>31316</v>
      </c>
    </row>
    <row r="760" spans="1:5">
      <c r="A760" s="1">
        <v>39237</v>
      </c>
      <c r="B760" s="1" t="s">
        <v>13849</v>
      </c>
      <c r="C760" s="1" t="s">
        <v>187</v>
      </c>
      <c r="D760" s="1" t="s">
        <v>155</v>
      </c>
      <c r="E760" s="162" t="s">
        <v>35981</v>
      </c>
    </row>
    <row r="761" spans="1:5">
      <c r="A761" s="1">
        <v>39238</v>
      </c>
      <c r="B761" s="1" t="s">
        <v>13850</v>
      </c>
      <c r="C761" s="1" t="s">
        <v>187</v>
      </c>
      <c r="D761" s="1" t="s">
        <v>155</v>
      </c>
      <c r="E761" s="162" t="s">
        <v>35982</v>
      </c>
    </row>
    <row r="762" spans="1:5">
      <c r="A762" s="1">
        <v>979</v>
      </c>
      <c r="B762" s="1" t="s">
        <v>13851</v>
      </c>
      <c r="C762" s="1" t="s">
        <v>187</v>
      </c>
      <c r="D762" s="1" t="s">
        <v>155</v>
      </c>
      <c r="E762" s="162" t="s">
        <v>26702</v>
      </c>
    </row>
    <row r="763" spans="1:5">
      <c r="A763" s="1">
        <v>39239</v>
      </c>
      <c r="B763" s="1" t="s">
        <v>13853</v>
      </c>
      <c r="C763" s="1" t="s">
        <v>187</v>
      </c>
      <c r="D763" s="1" t="s">
        <v>155</v>
      </c>
      <c r="E763" s="162" t="s">
        <v>35983</v>
      </c>
    </row>
    <row r="764" spans="1:5">
      <c r="A764" s="1">
        <v>1014</v>
      </c>
      <c r="B764" s="1" t="s">
        <v>13854</v>
      </c>
      <c r="C764" s="1" t="s">
        <v>187</v>
      </c>
      <c r="D764" s="1" t="s">
        <v>155</v>
      </c>
      <c r="E764" s="162" t="s">
        <v>17561</v>
      </c>
    </row>
    <row r="765" spans="1:5">
      <c r="A765" s="1">
        <v>39240</v>
      </c>
      <c r="B765" s="1" t="s">
        <v>13856</v>
      </c>
      <c r="C765" s="1" t="s">
        <v>187</v>
      </c>
      <c r="D765" s="1" t="s">
        <v>155</v>
      </c>
      <c r="E765" s="162" t="s">
        <v>35984</v>
      </c>
    </row>
    <row r="766" spans="1:5">
      <c r="A766" s="1">
        <v>39232</v>
      </c>
      <c r="B766" s="1" t="s">
        <v>13857</v>
      </c>
      <c r="C766" s="1" t="s">
        <v>187</v>
      </c>
      <c r="D766" s="1" t="s">
        <v>155</v>
      </c>
      <c r="E766" s="162" t="s">
        <v>24146</v>
      </c>
    </row>
    <row r="767" spans="1:5">
      <c r="A767" s="1">
        <v>39233</v>
      </c>
      <c r="B767" s="1" t="s">
        <v>13858</v>
      </c>
      <c r="C767" s="1" t="s">
        <v>187</v>
      </c>
      <c r="D767" s="1" t="s">
        <v>155</v>
      </c>
      <c r="E767" s="162" t="s">
        <v>35985</v>
      </c>
    </row>
    <row r="768" spans="1:5">
      <c r="A768" s="1">
        <v>981</v>
      </c>
      <c r="B768" s="1" t="s">
        <v>13859</v>
      </c>
      <c r="C768" s="1" t="s">
        <v>187</v>
      </c>
      <c r="D768" s="1" t="s">
        <v>158</v>
      </c>
      <c r="E768" s="162" t="s">
        <v>16062</v>
      </c>
    </row>
    <row r="769" spans="1:5">
      <c r="A769" s="1">
        <v>39234</v>
      </c>
      <c r="B769" s="1" t="s">
        <v>13861</v>
      </c>
      <c r="C769" s="1" t="s">
        <v>187</v>
      </c>
      <c r="D769" s="1" t="s">
        <v>155</v>
      </c>
      <c r="E769" s="162" t="s">
        <v>35986</v>
      </c>
    </row>
    <row r="770" spans="1:5">
      <c r="A770" s="1">
        <v>982</v>
      </c>
      <c r="B770" s="1" t="s">
        <v>13862</v>
      </c>
      <c r="C770" s="1" t="s">
        <v>187</v>
      </c>
      <c r="D770" s="1" t="s">
        <v>155</v>
      </c>
      <c r="E770" s="162" t="s">
        <v>15242</v>
      </c>
    </row>
    <row r="771" spans="1:5">
      <c r="A771" s="1">
        <v>39235</v>
      </c>
      <c r="B771" s="1" t="s">
        <v>13864</v>
      </c>
      <c r="C771" s="1" t="s">
        <v>187</v>
      </c>
      <c r="D771" s="1" t="s">
        <v>155</v>
      </c>
      <c r="E771" s="162" t="s">
        <v>26839</v>
      </c>
    </row>
    <row r="772" spans="1:5">
      <c r="A772" s="1">
        <v>39236</v>
      </c>
      <c r="B772" s="1" t="s">
        <v>13865</v>
      </c>
      <c r="C772" s="1" t="s">
        <v>187</v>
      </c>
      <c r="D772" s="1" t="s">
        <v>155</v>
      </c>
      <c r="E772" s="162" t="s">
        <v>35987</v>
      </c>
    </row>
    <row r="773" spans="1:5">
      <c r="A773" s="1">
        <v>990</v>
      </c>
      <c r="B773" s="1" t="s">
        <v>13866</v>
      </c>
      <c r="C773" s="1" t="s">
        <v>187</v>
      </c>
      <c r="D773" s="1" t="s">
        <v>155</v>
      </c>
      <c r="E773" s="162" t="s">
        <v>35988</v>
      </c>
    </row>
    <row r="774" spans="1:5">
      <c r="A774" s="1">
        <v>39241</v>
      </c>
      <c r="B774" s="1" t="s">
        <v>13867</v>
      </c>
      <c r="C774" s="1" t="s">
        <v>187</v>
      </c>
      <c r="D774" s="1" t="s">
        <v>155</v>
      </c>
      <c r="E774" s="162" t="s">
        <v>17509</v>
      </c>
    </row>
    <row r="775" spans="1:5">
      <c r="A775" s="1">
        <v>1005</v>
      </c>
      <c r="B775" s="1" t="s">
        <v>13868</v>
      </c>
      <c r="C775" s="1" t="s">
        <v>187</v>
      </c>
      <c r="D775" s="1" t="s">
        <v>155</v>
      </c>
      <c r="E775" s="162" t="s">
        <v>35989</v>
      </c>
    </row>
    <row r="776" spans="1:5">
      <c r="A776" s="1">
        <v>991</v>
      </c>
      <c r="B776" s="1" t="s">
        <v>13869</v>
      </c>
      <c r="C776" s="1" t="s">
        <v>187</v>
      </c>
      <c r="D776" s="1" t="s">
        <v>155</v>
      </c>
      <c r="E776" s="162" t="s">
        <v>35990</v>
      </c>
    </row>
    <row r="777" spans="1:5">
      <c r="A777" s="1">
        <v>986</v>
      </c>
      <c r="B777" s="1" t="s">
        <v>13871</v>
      </c>
      <c r="C777" s="1" t="s">
        <v>187</v>
      </c>
      <c r="D777" s="1" t="s">
        <v>155</v>
      </c>
      <c r="E777" s="162" t="s">
        <v>35991</v>
      </c>
    </row>
    <row r="778" spans="1:5">
      <c r="A778" s="1">
        <v>987</v>
      </c>
      <c r="B778" s="1" t="s">
        <v>13873</v>
      </c>
      <c r="C778" s="1" t="s">
        <v>187</v>
      </c>
      <c r="D778" s="1" t="s">
        <v>155</v>
      </c>
      <c r="E778" s="162" t="s">
        <v>35992</v>
      </c>
    </row>
    <row r="779" spans="1:5">
      <c r="A779" s="1">
        <v>1007</v>
      </c>
      <c r="B779" s="1" t="s">
        <v>13874</v>
      </c>
      <c r="C779" s="1" t="s">
        <v>187</v>
      </c>
      <c r="D779" s="1" t="s">
        <v>155</v>
      </c>
      <c r="E779" s="162" t="s">
        <v>29874</v>
      </c>
    </row>
    <row r="780" spans="1:5">
      <c r="A780" s="1">
        <v>1008</v>
      </c>
      <c r="B780" s="1" t="s">
        <v>13875</v>
      </c>
      <c r="C780" s="1" t="s">
        <v>187</v>
      </c>
      <c r="D780" s="1" t="s">
        <v>155</v>
      </c>
      <c r="E780" s="162" t="s">
        <v>21310</v>
      </c>
    </row>
    <row r="781" spans="1:5">
      <c r="A781" s="1">
        <v>988</v>
      </c>
      <c r="B781" s="1" t="s">
        <v>13877</v>
      </c>
      <c r="C781" s="1" t="s">
        <v>187</v>
      </c>
      <c r="D781" s="1" t="s">
        <v>155</v>
      </c>
      <c r="E781" s="162" t="s">
        <v>35993</v>
      </c>
    </row>
    <row r="782" spans="1:5">
      <c r="A782" s="1">
        <v>989</v>
      </c>
      <c r="B782" s="1" t="s">
        <v>13878</v>
      </c>
      <c r="C782" s="1" t="s">
        <v>187</v>
      </c>
      <c r="D782" s="1" t="s">
        <v>155</v>
      </c>
      <c r="E782" s="162" t="s">
        <v>33594</v>
      </c>
    </row>
    <row r="783" spans="1:5">
      <c r="A783" s="1">
        <v>1006</v>
      </c>
      <c r="B783" s="1" t="s">
        <v>13879</v>
      </c>
      <c r="C783" s="1" t="s">
        <v>187</v>
      </c>
      <c r="D783" s="1" t="s">
        <v>155</v>
      </c>
      <c r="E783" s="162" t="s">
        <v>35994</v>
      </c>
    </row>
    <row r="784" spans="1:5">
      <c r="A784" s="1">
        <v>43972</v>
      </c>
      <c r="B784" s="1" t="s">
        <v>13880</v>
      </c>
      <c r="C784" s="1" t="s">
        <v>187</v>
      </c>
      <c r="D784" s="1" t="s">
        <v>155</v>
      </c>
      <c r="E784" s="162" t="s">
        <v>14041</v>
      </c>
    </row>
    <row r="785" spans="1:5">
      <c r="A785" s="1">
        <v>43971</v>
      </c>
      <c r="B785" s="1" t="s">
        <v>13881</v>
      </c>
      <c r="C785" s="1" t="s">
        <v>187</v>
      </c>
      <c r="D785" s="1" t="s">
        <v>158</v>
      </c>
      <c r="E785" s="162" t="s">
        <v>15142</v>
      </c>
    </row>
    <row r="786" spans="1:5">
      <c r="A786" s="1">
        <v>39598</v>
      </c>
      <c r="B786" s="1" t="s">
        <v>13883</v>
      </c>
      <c r="C786" s="1" t="s">
        <v>187</v>
      </c>
      <c r="D786" s="1" t="s">
        <v>155</v>
      </c>
      <c r="E786" s="162" t="s">
        <v>15843</v>
      </c>
    </row>
    <row r="787" spans="1:5">
      <c r="A787" s="1">
        <v>43973</v>
      </c>
      <c r="B787" s="1" t="s">
        <v>13884</v>
      </c>
      <c r="C787" s="1" t="s">
        <v>187</v>
      </c>
      <c r="D787" s="1" t="s">
        <v>155</v>
      </c>
      <c r="E787" s="162" t="s">
        <v>35152</v>
      </c>
    </row>
    <row r="788" spans="1:5">
      <c r="A788" s="1">
        <v>39599</v>
      </c>
      <c r="B788" s="1" t="s">
        <v>13885</v>
      </c>
      <c r="C788" s="1" t="s">
        <v>187</v>
      </c>
      <c r="D788" s="1" t="s">
        <v>155</v>
      </c>
      <c r="E788" s="162" t="s">
        <v>14772</v>
      </c>
    </row>
    <row r="789" spans="1:5">
      <c r="A789" s="1">
        <v>43832</v>
      </c>
      <c r="B789" s="1" t="s">
        <v>13887</v>
      </c>
      <c r="C789" s="1" t="s">
        <v>187</v>
      </c>
      <c r="D789" s="1" t="s">
        <v>155</v>
      </c>
      <c r="E789" s="162" t="s">
        <v>13897</v>
      </c>
    </row>
    <row r="790" spans="1:5">
      <c r="A790" s="1">
        <v>34602</v>
      </c>
      <c r="B790" s="1" t="s">
        <v>13889</v>
      </c>
      <c r="C790" s="1" t="s">
        <v>187</v>
      </c>
      <c r="D790" s="1" t="s">
        <v>155</v>
      </c>
      <c r="E790" s="162" t="s">
        <v>18634</v>
      </c>
    </row>
    <row r="791" spans="1:5">
      <c r="A791" s="1">
        <v>34607</v>
      </c>
      <c r="B791" s="1" t="s">
        <v>13890</v>
      </c>
      <c r="C791" s="1" t="s">
        <v>187</v>
      </c>
      <c r="D791" s="1" t="s">
        <v>155</v>
      </c>
      <c r="E791" s="162" t="s">
        <v>15058</v>
      </c>
    </row>
    <row r="792" spans="1:5">
      <c r="A792" s="1">
        <v>34609</v>
      </c>
      <c r="B792" s="1" t="s">
        <v>13891</v>
      </c>
      <c r="C792" s="1" t="s">
        <v>187</v>
      </c>
      <c r="D792" s="1" t="s">
        <v>155</v>
      </c>
      <c r="E792" s="162" t="s">
        <v>32836</v>
      </c>
    </row>
    <row r="793" spans="1:5">
      <c r="A793" s="1">
        <v>34618</v>
      </c>
      <c r="B793" s="1" t="s">
        <v>13893</v>
      </c>
      <c r="C793" s="1" t="s">
        <v>187</v>
      </c>
      <c r="D793" s="1" t="s">
        <v>155</v>
      </c>
      <c r="E793" s="162" t="s">
        <v>28023</v>
      </c>
    </row>
    <row r="794" spans="1:5">
      <c r="A794" s="1">
        <v>34621</v>
      </c>
      <c r="B794" s="1" t="s">
        <v>13895</v>
      </c>
      <c r="C794" s="1" t="s">
        <v>187</v>
      </c>
      <c r="D794" s="1" t="s">
        <v>155</v>
      </c>
      <c r="E794" s="162" t="s">
        <v>19039</v>
      </c>
    </row>
    <row r="795" spans="1:5">
      <c r="A795" s="1">
        <v>34622</v>
      </c>
      <c r="B795" s="1" t="s">
        <v>13896</v>
      </c>
      <c r="C795" s="1" t="s">
        <v>187</v>
      </c>
      <c r="D795" s="1" t="s">
        <v>155</v>
      </c>
      <c r="E795" s="162" t="s">
        <v>23886</v>
      </c>
    </row>
    <row r="796" spans="1:5">
      <c r="A796" s="1">
        <v>34624</v>
      </c>
      <c r="B796" s="1" t="s">
        <v>13898</v>
      </c>
      <c r="C796" s="1" t="s">
        <v>187</v>
      </c>
      <c r="D796" s="1" t="s">
        <v>155</v>
      </c>
      <c r="E796" s="162" t="s">
        <v>34928</v>
      </c>
    </row>
    <row r="797" spans="1:5">
      <c r="A797" s="1">
        <v>34627</v>
      </c>
      <c r="B797" s="1" t="s">
        <v>13900</v>
      </c>
      <c r="C797" s="1" t="s">
        <v>187</v>
      </c>
      <c r="D797" s="1" t="s">
        <v>155</v>
      </c>
      <c r="E797" s="162" t="s">
        <v>17982</v>
      </c>
    </row>
    <row r="798" spans="1:5">
      <c r="A798" s="1">
        <v>34629</v>
      </c>
      <c r="B798" s="1" t="s">
        <v>13901</v>
      </c>
      <c r="C798" s="1" t="s">
        <v>187</v>
      </c>
      <c r="D798" s="1" t="s">
        <v>155</v>
      </c>
      <c r="E798" s="162" t="s">
        <v>28016</v>
      </c>
    </row>
    <row r="799" spans="1:5">
      <c r="A799" s="1">
        <v>39257</v>
      </c>
      <c r="B799" s="1" t="s">
        <v>13903</v>
      </c>
      <c r="C799" s="1" t="s">
        <v>187</v>
      </c>
      <c r="D799" s="1" t="s">
        <v>155</v>
      </c>
      <c r="E799" s="162" t="s">
        <v>13279</v>
      </c>
    </row>
    <row r="800" spans="1:5">
      <c r="A800" s="1">
        <v>39261</v>
      </c>
      <c r="B800" s="1" t="s">
        <v>13905</v>
      </c>
      <c r="C800" s="1" t="s">
        <v>187</v>
      </c>
      <c r="D800" s="1" t="s">
        <v>155</v>
      </c>
      <c r="E800" s="162" t="s">
        <v>14685</v>
      </c>
    </row>
    <row r="801" spans="1:5">
      <c r="A801" s="1">
        <v>39268</v>
      </c>
      <c r="B801" s="1" t="s">
        <v>13907</v>
      </c>
      <c r="C801" s="1" t="s">
        <v>187</v>
      </c>
      <c r="D801" s="1" t="s">
        <v>155</v>
      </c>
      <c r="E801" s="162" t="s">
        <v>35995</v>
      </c>
    </row>
    <row r="802" spans="1:5">
      <c r="A802" s="1">
        <v>39262</v>
      </c>
      <c r="B802" s="1" t="s">
        <v>13908</v>
      </c>
      <c r="C802" s="1" t="s">
        <v>187</v>
      </c>
      <c r="D802" s="1" t="s">
        <v>155</v>
      </c>
      <c r="E802" s="162" t="s">
        <v>35996</v>
      </c>
    </row>
    <row r="803" spans="1:5">
      <c r="A803" s="1">
        <v>39258</v>
      </c>
      <c r="B803" s="1" t="s">
        <v>13909</v>
      </c>
      <c r="C803" s="1" t="s">
        <v>187</v>
      </c>
      <c r="D803" s="1" t="s">
        <v>155</v>
      </c>
      <c r="E803" s="162" t="s">
        <v>17279</v>
      </c>
    </row>
    <row r="804" spans="1:5">
      <c r="A804" s="1">
        <v>39263</v>
      </c>
      <c r="B804" s="1" t="s">
        <v>13910</v>
      </c>
      <c r="C804" s="1" t="s">
        <v>187</v>
      </c>
      <c r="D804" s="1" t="s">
        <v>155</v>
      </c>
      <c r="E804" s="162" t="s">
        <v>16943</v>
      </c>
    </row>
    <row r="805" spans="1:5">
      <c r="A805" s="1">
        <v>39264</v>
      </c>
      <c r="B805" s="1" t="s">
        <v>13912</v>
      </c>
      <c r="C805" s="1" t="s">
        <v>187</v>
      </c>
      <c r="D805" s="1" t="s">
        <v>155</v>
      </c>
      <c r="E805" s="162" t="s">
        <v>35997</v>
      </c>
    </row>
    <row r="806" spans="1:5">
      <c r="A806" s="1">
        <v>39259</v>
      </c>
      <c r="B806" s="1" t="s">
        <v>13913</v>
      </c>
      <c r="C806" s="1" t="s">
        <v>187</v>
      </c>
      <c r="D806" s="1" t="s">
        <v>155</v>
      </c>
      <c r="E806" s="162" t="s">
        <v>23904</v>
      </c>
    </row>
    <row r="807" spans="1:5">
      <c r="A807" s="1">
        <v>39265</v>
      </c>
      <c r="B807" s="1" t="s">
        <v>13915</v>
      </c>
      <c r="C807" s="1" t="s">
        <v>187</v>
      </c>
      <c r="D807" s="1" t="s">
        <v>155</v>
      </c>
      <c r="E807" s="162" t="s">
        <v>35998</v>
      </c>
    </row>
    <row r="808" spans="1:5">
      <c r="A808" s="1">
        <v>39260</v>
      </c>
      <c r="B808" s="1" t="s">
        <v>13916</v>
      </c>
      <c r="C808" s="1" t="s">
        <v>187</v>
      </c>
      <c r="D808" s="1" t="s">
        <v>155</v>
      </c>
      <c r="E808" s="162" t="s">
        <v>27301</v>
      </c>
    </row>
    <row r="809" spans="1:5">
      <c r="A809" s="1">
        <v>39266</v>
      </c>
      <c r="B809" s="1" t="s">
        <v>13918</v>
      </c>
      <c r="C809" s="1" t="s">
        <v>187</v>
      </c>
      <c r="D809" s="1" t="s">
        <v>155</v>
      </c>
      <c r="E809" s="162" t="s">
        <v>29956</v>
      </c>
    </row>
    <row r="810" spans="1:5">
      <c r="A810" s="1">
        <v>39267</v>
      </c>
      <c r="B810" s="1" t="s">
        <v>13919</v>
      </c>
      <c r="C810" s="1" t="s">
        <v>187</v>
      </c>
      <c r="D810" s="1" t="s">
        <v>155</v>
      </c>
      <c r="E810" s="162" t="s">
        <v>35051</v>
      </c>
    </row>
    <row r="811" spans="1:5">
      <c r="A811" s="1">
        <v>11901</v>
      </c>
      <c r="B811" s="1" t="s">
        <v>13921</v>
      </c>
      <c r="C811" s="1" t="s">
        <v>187</v>
      </c>
      <c r="D811" s="1" t="s">
        <v>155</v>
      </c>
      <c r="E811" s="162" t="s">
        <v>30808</v>
      </c>
    </row>
    <row r="812" spans="1:5">
      <c r="A812" s="1">
        <v>11902</v>
      </c>
      <c r="B812" s="1" t="s">
        <v>13922</v>
      </c>
      <c r="C812" s="1" t="s">
        <v>187</v>
      </c>
      <c r="D812" s="1" t="s">
        <v>155</v>
      </c>
      <c r="E812" s="162" t="s">
        <v>15830</v>
      </c>
    </row>
    <row r="813" spans="1:5">
      <c r="A813" s="1">
        <v>11903</v>
      </c>
      <c r="B813" s="1" t="s">
        <v>13924</v>
      </c>
      <c r="C813" s="1" t="s">
        <v>187</v>
      </c>
      <c r="D813" s="1" t="s">
        <v>155</v>
      </c>
      <c r="E813" s="162" t="s">
        <v>16031</v>
      </c>
    </row>
    <row r="814" spans="1:5">
      <c r="A814" s="1">
        <v>11904</v>
      </c>
      <c r="B814" s="1" t="s">
        <v>13925</v>
      </c>
      <c r="C814" s="1" t="s">
        <v>187</v>
      </c>
      <c r="D814" s="1" t="s">
        <v>155</v>
      </c>
      <c r="E814" s="162" t="s">
        <v>35370</v>
      </c>
    </row>
    <row r="815" spans="1:5">
      <c r="A815" s="1">
        <v>11905</v>
      </c>
      <c r="B815" s="1" t="s">
        <v>13927</v>
      </c>
      <c r="C815" s="1" t="s">
        <v>187</v>
      </c>
      <c r="D815" s="1" t="s">
        <v>155</v>
      </c>
      <c r="E815" s="162" t="s">
        <v>13827</v>
      </c>
    </row>
    <row r="816" spans="1:5">
      <c r="A816" s="1">
        <v>11906</v>
      </c>
      <c r="B816" s="1" t="s">
        <v>13928</v>
      </c>
      <c r="C816" s="1" t="s">
        <v>187</v>
      </c>
      <c r="D816" s="1" t="s">
        <v>155</v>
      </c>
      <c r="E816" s="162" t="s">
        <v>21528</v>
      </c>
    </row>
    <row r="817" spans="1:5">
      <c r="A817" s="1">
        <v>11919</v>
      </c>
      <c r="B817" s="1" t="s">
        <v>13930</v>
      </c>
      <c r="C817" s="1" t="s">
        <v>187</v>
      </c>
      <c r="D817" s="1" t="s">
        <v>155</v>
      </c>
      <c r="E817" s="162" t="s">
        <v>15379</v>
      </c>
    </row>
    <row r="818" spans="1:5">
      <c r="A818" s="1">
        <v>11920</v>
      </c>
      <c r="B818" s="1" t="s">
        <v>13932</v>
      </c>
      <c r="C818" s="1" t="s">
        <v>187</v>
      </c>
      <c r="D818" s="1" t="s">
        <v>155</v>
      </c>
      <c r="E818" s="162" t="s">
        <v>20077</v>
      </c>
    </row>
    <row r="819" spans="1:5">
      <c r="A819" s="1">
        <v>11924</v>
      </c>
      <c r="B819" s="1" t="s">
        <v>13934</v>
      </c>
      <c r="C819" s="1" t="s">
        <v>187</v>
      </c>
      <c r="D819" s="1" t="s">
        <v>155</v>
      </c>
      <c r="E819" s="162" t="s">
        <v>35973</v>
      </c>
    </row>
    <row r="820" spans="1:5">
      <c r="A820" s="1">
        <v>11921</v>
      </c>
      <c r="B820" s="1" t="s">
        <v>13935</v>
      </c>
      <c r="C820" s="1" t="s">
        <v>187</v>
      </c>
      <c r="D820" s="1" t="s">
        <v>155</v>
      </c>
      <c r="E820" s="162" t="s">
        <v>24378</v>
      </c>
    </row>
    <row r="821" spans="1:5">
      <c r="A821" s="1">
        <v>11922</v>
      </c>
      <c r="B821" s="1" t="s">
        <v>13937</v>
      </c>
      <c r="C821" s="1" t="s">
        <v>187</v>
      </c>
      <c r="D821" s="1" t="s">
        <v>155</v>
      </c>
      <c r="E821" s="162" t="s">
        <v>25882</v>
      </c>
    </row>
    <row r="822" spans="1:5">
      <c r="A822" s="1">
        <v>11923</v>
      </c>
      <c r="B822" s="1" t="s">
        <v>13938</v>
      </c>
      <c r="C822" s="1" t="s">
        <v>187</v>
      </c>
      <c r="D822" s="1" t="s">
        <v>155</v>
      </c>
      <c r="E822" s="162" t="s">
        <v>35366</v>
      </c>
    </row>
    <row r="823" spans="1:5">
      <c r="A823" s="1">
        <v>11916</v>
      </c>
      <c r="B823" s="1" t="s">
        <v>13940</v>
      </c>
      <c r="C823" s="1" t="s">
        <v>187</v>
      </c>
      <c r="D823" s="1" t="s">
        <v>155</v>
      </c>
      <c r="E823" s="162" t="s">
        <v>21594</v>
      </c>
    </row>
    <row r="824" spans="1:5">
      <c r="A824" s="1">
        <v>11914</v>
      </c>
      <c r="B824" s="1" t="s">
        <v>13941</v>
      </c>
      <c r="C824" s="1" t="s">
        <v>187</v>
      </c>
      <c r="D824" s="1" t="s">
        <v>155</v>
      </c>
      <c r="E824" s="162" t="s">
        <v>35999</v>
      </c>
    </row>
    <row r="825" spans="1:5">
      <c r="A825" s="1">
        <v>11917</v>
      </c>
      <c r="B825" s="1" t="s">
        <v>13943</v>
      </c>
      <c r="C825" s="1" t="s">
        <v>187</v>
      </c>
      <c r="D825" s="1" t="s">
        <v>155</v>
      </c>
      <c r="E825" s="162" t="s">
        <v>20515</v>
      </c>
    </row>
    <row r="826" spans="1:5">
      <c r="A826" s="1">
        <v>11918</v>
      </c>
      <c r="B826" s="1" t="s">
        <v>13945</v>
      </c>
      <c r="C826" s="1" t="s">
        <v>187</v>
      </c>
      <c r="D826" s="1" t="s">
        <v>155</v>
      </c>
      <c r="E826" s="162" t="s">
        <v>15917</v>
      </c>
    </row>
    <row r="827" spans="1:5">
      <c r="A827" s="1">
        <v>37734</v>
      </c>
      <c r="B827" s="1" t="s">
        <v>13946</v>
      </c>
      <c r="C827" s="1" t="s">
        <v>160</v>
      </c>
      <c r="D827" s="1" t="s">
        <v>167</v>
      </c>
      <c r="E827" s="162" t="s">
        <v>13947</v>
      </c>
    </row>
    <row r="828" spans="1:5">
      <c r="A828" s="1">
        <v>42251</v>
      </c>
      <c r="B828" s="1" t="s">
        <v>13948</v>
      </c>
      <c r="C828" s="1" t="s">
        <v>160</v>
      </c>
      <c r="D828" s="1" t="s">
        <v>167</v>
      </c>
      <c r="E828" s="162" t="s">
        <v>13949</v>
      </c>
    </row>
    <row r="829" spans="1:5">
      <c r="A829" s="1">
        <v>37733</v>
      </c>
      <c r="B829" s="1" t="s">
        <v>13950</v>
      </c>
      <c r="C829" s="1" t="s">
        <v>160</v>
      </c>
      <c r="D829" s="1" t="s">
        <v>167</v>
      </c>
      <c r="E829" s="162" t="s">
        <v>13951</v>
      </c>
    </row>
    <row r="830" spans="1:5">
      <c r="A830" s="1">
        <v>37735</v>
      </c>
      <c r="B830" s="1" t="s">
        <v>13952</v>
      </c>
      <c r="C830" s="1" t="s">
        <v>160</v>
      </c>
      <c r="D830" s="1" t="s">
        <v>167</v>
      </c>
      <c r="E830" s="162" t="s">
        <v>13953</v>
      </c>
    </row>
    <row r="831" spans="1:5">
      <c r="A831" s="1">
        <v>5090</v>
      </c>
      <c r="B831" s="1" t="s">
        <v>13954</v>
      </c>
      <c r="C831" s="1" t="s">
        <v>160</v>
      </c>
      <c r="D831" s="1" t="s">
        <v>158</v>
      </c>
      <c r="E831" s="162" t="s">
        <v>26607</v>
      </c>
    </row>
    <row r="832" spans="1:5">
      <c r="A832" s="1">
        <v>5085</v>
      </c>
      <c r="B832" s="1" t="s">
        <v>13955</v>
      </c>
      <c r="C832" s="1" t="s">
        <v>160</v>
      </c>
      <c r="D832" s="1" t="s">
        <v>155</v>
      </c>
      <c r="E832" s="162" t="s">
        <v>18410</v>
      </c>
    </row>
    <row r="833" spans="1:5">
      <c r="A833" s="1">
        <v>43603</v>
      </c>
      <c r="B833" s="1" t="s">
        <v>13957</v>
      </c>
      <c r="C833" s="1" t="s">
        <v>160</v>
      </c>
      <c r="D833" s="1" t="s">
        <v>155</v>
      </c>
      <c r="E833" s="162" t="s">
        <v>36000</v>
      </c>
    </row>
    <row r="834" spans="1:5">
      <c r="A834" s="1">
        <v>38374</v>
      </c>
      <c r="B834" s="1" t="s">
        <v>13959</v>
      </c>
      <c r="C834" s="1" t="s">
        <v>160</v>
      </c>
      <c r="D834" s="1" t="s">
        <v>155</v>
      </c>
      <c r="E834" s="162" t="s">
        <v>36001</v>
      </c>
    </row>
    <row r="835" spans="1:5">
      <c r="A835" s="1">
        <v>20209</v>
      </c>
      <c r="B835" s="1" t="s">
        <v>13960</v>
      </c>
      <c r="C835" s="1" t="s">
        <v>187</v>
      </c>
      <c r="D835" s="1" t="s">
        <v>155</v>
      </c>
      <c r="E835" s="162" t="s">
        <v>36002</v>
      </c>
    </row>
    <row r="836" spans="1:5">
      <c r="A836" s="1">
        <v>20212</v>
      </c>
      <c r="B836" s="1" t="s">
        <v>13961</v>
      </c>
      <c r="C836" s="1" t="s">
        <v>187</v>
      </c>
      <c r="D836" s="1" t="s">
        <v>155</v>
      </c>
      <c r="E836" s="162" t="s">
        <v>28016</v>
      </c>
    </row>
    <row r="837" spans="1:5">
      <c r="A837" s="1">
        <v>4433</v>
      </c>
      <c r="B837" s="1" t="s">
        <v>13963</v>
      </c>
      <c r="C837" s="1" t="s">
        <v>187</v>
      </c>
      <c r="D837" s="1" t="s">
        <v>155</v>
      </c>
      <c r="E837" s="162" t="s">
        <v>14821</v>
      </c>
    </row>
    <row r="838" spans="1:5">
      <c r="A838" s="1">
        <v>4430</v>
      </c>
      <c r="B838" s="1" t="s">
        <v>13964</v>
      </c>
      <c r="C838" s="1" t="s">
        <v>187</v>
      </c>
      <c r="D838" s="1" t="s">
        <v>158</v>
      </c>
      <c r="E838" s="162" t="s">
        <v>16203</v>
      </c>
    </row>
    <row r="839" spans="1:5">
      <c r="A839" s="1">
        <v>4400</v>
      </c>
      <c r="B839" s="1" t="s">
        <v>13966</v>
      </c>
      <c r="C839" s="1" t="s">
        <v>187</v>
      </c>
      <c r="D839" s="1" t="s">
        <v>155</v>
      </c>
      <c r="E839" s="162" t="s">
        <v>36003</v>
      </c>
    </row>
    <row r="840" spans="1:5">
      <c r="A840" s="1">
        <v>2729</v>
      </c>
      <c r="B840" s="1" t="s">
        <v>13967</v>
      </c>
      <c r="C840" s="1" t="s">
        <v>160</v>
      </c>
      <c r="D840" s="1" t="s">
        <v>155</v>
      </c>
      <c r="E840" s="162" t="s">
        <v>36004</v>
      </c>
    </row>
    <row r="841" spans="1:5">
      <c r="A841" s="1">
        <v>4513</v>
      </c>
      <c r="B841" s="1" t="s">
        <v>13969</v>
      </c>
      <c r="C841" s="1" t="s">
        <v>187</v>
      </c>
      <c r="D841" s="1" t="s">
        <v>155</v>
      </c>
      <c r="E841" s="162" t="s">
        <v>20800</v>
      </c>
    </row>
    <row r="842" spans="1:5">
      <c r="A842" s="1">
        <v>11871</v>
      </c>
      <c r="B842" s="1" t="s">
        <v>13971</v>
      </c>
      <c r="C842" s="1" t="s">
        <v>160</v>
      </c>
      <c r="D842" s="1" t="s">
        <v>167</v>
      </c>
      <c r="E842" s="162" t="s">
        <v>36005</v>
      </c>
    </row>
    <row r="843" spans="1:5">
      <c r="A843" s="1">
        <v>34636</v>
      </c>
      <c r="B843" s="1" t="s">
        <v>13972</v>
      </c>
      <c r="C843" s="1" t="s">
        <v>160</v>
      </c>
      <c r="D843" s="1" t="s">
        <v>158</v>
      </c>
      <c r="E843" s="162" t="s">
        <v>36006</v>
      </c>
    </row>
    <row r="844" spans="1:5">
      <c r="A844" s="1">
        <v>34639</v>
      </c>
      <c r="B844" s="1" t="s">
        <v>13973</v>
      </c>
      <c r="C844" s="1" t="s">
        <v>160</v>
      </c>
      <c r="D844" s="1" t="s">
        <v>155</v>
      </c>
      <c r="E844" s="162" t="s">
        <v>36007</v>
      </c>
    </row>
    <row r="845" spans="1:5">
      <c r="A845" s="1">
        <v>34640</v>
      </c>
      <c r="B845" s="1" t="s">
        <v>13974</v>
      </c>
      <c r="C845" s="1" t="s">
        <v>160</v>
      </c>
      <c r="D845" s="1" t="s">
        <v>155</v>
      </c>
      <c r="E845" s="162" t="s">
        <v>36008</v>
      </c>
    </row>
    <row r="846" spans="1:5">
      <c r="A846" s="1">
        <v>34637</v>
      </c>
      <c r="B846" s="1" t="s">
        <v>13975</v>
      </c>
      <c r="C846" s="1" t="s">
        <v>160</v>
      </c>
      <c r="D846" s="1" t="s">
        <v>155</v>
      </c>
      <c r="E846" s="162" t="s">
        <v>36009</v>
      </c>
    </row>
    <row r="847" spans="1:5">
      <c r="A847" s="1">
        <v>34638</v>
      </c>
      <c r="B847" s="1" t="s">
        <v>13976</v>
      </c>
      <c r="C847" s="1" t="s">
        <v>160</v>
      </c>
      <c r="D847" s="1" t="s">
        <v>155</v>
      </c>
      <c r="E847" s="162" t="s">
        <v>36010</v>
      </c>
    </row>
    <row r="848" spans="1:5">
      <c r="A848" s="1">
        <v>11868</v>
      </c>
      <c r="B848" s="1" t="s">
        <v>13977</v>
      </c>
      <c r="C848" s="1" t="s">
        <v>160</v>
      </c>
      <c r="D848" s="1" t="s">
        <v>167</v>
      </c>
      <c r="E848" s="162" t="s">
        <v>36011</v>
      </c>
    </row>
    <row r="849" spans="1:5">
      <c r="A849" s="1">
        <v>37106</v>
      </c>
      <c r="B849" s="1" t="s">
        <v>13978</v>
      </c>
      <c r="C849" s="1" t="s">
        <v>160</v>
      </c>
      <c r="D849" s="1" t="s">
        <v>167</v>
      </c>
      <c r="E849" s="162" t="s">
        <v>36012</v>
      </c>
    </row>
    <row r="850" spans="1:5">
      <c r="A850" s="1">
        <v>11869</v>
      </c>
      <c r="B850" s="1" t="s">
        <v>13979</v>
      </c>
      <c r="C850" s="1" t="s">
        <v>160</v>
      </c>
      <c r="D850" s="1" t="s">
        <v>167</v>
      </c>
      <c r="E850" s="162" t="s">
        <v>36013</v>
      </c>
    </row>
    <row r="851" spans="1:5">
      <c r="A851" s="1">
        <v>37104</v>
      </c>
      <c r="B851" s="1" t="s">
        <v>13980</v>
      </c>
      <c r="C851" s="1" t="s">
        <v>160</v>
      </c>
      <c r="D851" s="1" t="s">
        <v>167</v>
      </c>
      <c r="E851" s="162" t="s">
        <v>36014</v>
      </c>
    </row>
    <row r="852" spans="1:5">
      <c r="A852" s="1">
        <v>37105</v>
      </c>
      <c r="B852" s="1" t="s">
        <v>13981</v>
      </c>
      <c r="C852" s="1" t="s">
        <v>160</v>
      </c>
      <c r="D852" s="1" t="s">
        <v>167</v>
      </c>
      <c r="E852" s="162" t="s">
        <v>36015</v>
      </c>
    </row>
    <row r="853" spans="1:5">
      <c r="A853" s="1">
        <v>34641</v>
      </c>
      <c r="B853" s="1" t="s">
        <v>13982</v>
      </c>
      <c r="C853" s="1" t="s">
        <v>160</v>
      </c>
      <c r="D853" s="1" t="s">
        <v>155</v>
      </c>
      <c r="E853" s="162" t="s">
        <v>13983</v>
      </c>
    </row>
    <row r="854" spans="1:5">
      <c r="A854" s="1">
        <v>43434</v>
      </c>
      <c r="B854" s="1" t="s">
        <v>13984</v>
      </c>
      <c r="C854" s="1" t="s">
        <v>160</v>
      </c>
      <c r="D854" s="1" t="s">
        <v>155</v>
      </c>
      <c r="E854" s="162" t="s">
        <v>13985</v>
      </c>
    </row>
    <row r="855" spans="1:5">
      <c r="A855" s="1">
        <v>43435</v>
      </c>
      <c r="B855" s="1" t="s">
        <v>13986</v>
      </c>
      <c r="C855" s="1" t="s">
        <v>160</v>
      </c>
      <c r="D855" s="1" t="s">
        <v>155</v>
      </c>
      <c r="E855" s="162" t="s">
        <v>13987</v>
      </c>
    </row>
    <row r="856" spans="1:5">
      <c r="A856" s="1">
        <v>43436</v>
      </c>
      <c r="B856" s="1" t="s">
        <v>13988</v>
      </c>
      <c r="C856" s="1" t="s">
        <v>160</v>
      </c>
      <c r="D856" s="1" t="s">
        <v>155</v>
      </c>
      <c r="E856" s="162" t="s">
        <v>13989</v>
      </c>
    </row>
    <row r="857" spans="1:5">
      <c r="A857" s="1">
        <v>43437</v>
      </c>
      <c r="B857" s="1" t="s">
        <v>13990</v>
      </c>
      <c r="C857" s="1" t="s">
        <v>160</v>
      </c>
      <c r="D857" s="1" t="s">
        <v>155</v>
      </c>
      <c r="E857" s="162" t="s">
        <v>13991</v>
      </c>
    </row>
    <row r="858" spans="1:5">
      <c r="A858" s="1">
        <v>43438</v>
      </c>
      <c r="B858" s="1" t="s">
        <v>13992</v>
      </c>
      <c r="C858" s="1" t="s">
        <v>160</v>
      </c>
      <c r="D858" s="1" t="s">
        <v>155</v>
      </c>
      <c r="E858" s="162" t="s">
        <v>13993</v>
      </c>
    </row>
    <row r="859" spans="1:5">
      <c r="A859" s="1">
        <v>41627</v>
      </c>
      <c r="B859" s="1" t="s">
        <v>13994</v>
      </c>
      <c r="C859" s="1" t="s">
        <v>160</v>
      </c>
      <c r="D859" s="1" t="s">
        <v>155</v>
      </c>
      <c r="E859" s="162" t="s">
        <v>13995</v>
      </c>
    </row>
    <row r="860" spans="1:5">
      <c r="A860" s="1">
        <v>41628</v>
      </c>
      <c r="B860" s="1" t="s">
        <v>13996</v>
      </c>
      <c r="C860" s="1" t="s">
        <v>160</v>
      </c>
      <c r="D860" s="1" t="s">
        <v>155</v>
      </c>
      <c r="E860" s="162" t="s">
        <v>13997</v>
      </c>
    </row>
    <row r="861" spans="1:5">
      <c r="A861" s="1">
        <v>41629</v>
      </c>
      <c r="B861" s="1" t="s">
        <v>13998</v>
      </c>
      <c r="C861" s="1" t="s">
        <v>160</v>
      </c>
      <c r="D861" s="1" t="s">
        <v>155</v>
      </c>
      <c r="E861" s="162" t="s">
        <v>13999</v>
      </c>
    </row>
    <row r="862" spans="1:5">
      <c r="A862" s="1">
        <v>43429</v>
      </c>
      <c r="B862" s="1" t="s">
        <v>14000</v>
      </c>
      <c r="C862" s="1" t="s">
        <v>160</v>
      </c>
      <c r="D862" s="1" t="s">
        <v>155</v>
      </c>
      <c r="E862" s="162" t="s">
        <v>14001</v>
      </c>
    </row>
    <row r="863" spans="1:5">
      <c r="A863" s="1">
        <v>43430</v>
      </c>
      <c r="B863" s="1" t="s">
        <v>14002</v>
      </c>
      <c r="C863" s="1" t="s">
        <v>160</v>
      </c>
      <c r="D863" s="1" t="s">
        <v>155</v>
      </c>
      <c r="E863" s="162" t="s">
        <v>14003</v>
      </c>
    </row>
    <row r="864" spans="1:5">
      <c r="A864" s="1">
        <v>43431</v>
      </c>
      <c r="B864" s="1" t="s">
        <v>14004</v>
      </c>
      <c r="C864" s="1" t="s">
        <v>160</v>
      </c>
      <c r="D864" s="1" t="s">
        <v>155</v>
      </c>
      <c r="E864" s="162" t="s">
        <v>14005</v>
      </c>
    </row>
    <row r="865" spans="1:5">
      <c r="A865" s="1">
        <v>43432</v>
      </c>
      <c r="B865" s="1" t="s">
        <v>14006</v>
      </c>
      <c r="C865" s="1" t="s">
        <v>160</v>
      </c>
      <c r="D865" s="1" t="s">
        <v>155</v>
      </c>
      <c r="E865" s="162" t="s">
        <v>14007</v>
      </c>
    </row>
    <row r="866" spans="1:5">
      <c r="A866" s="1">
        <v>43433</v>
      </c>
      <c r="B866" s="1" t="s">
        <v>14008</v>
      </c>
      <c r="C866" s="1" t="s">
        <v>160</v>
      </c>
      <c r="D866" s="1" t="s">
        <v>155</v>
      </c>
      <c r="E866" s="162" t="s">
        <v>14009</v>
      </c>
    </row>
    <row r="867" spans="1:5">
      <c r="A867" s="1">
        <v>43094</v>
      </c>
      <c r="B867" s="1" t="s">
        <v>14010</v>
      </c>
      <c r="C867" s="1" t="s">
        <v>160</v>
      </c>
      <c r="D867" s="1" t="s">
        <v>155</v>
      </c>
      <c r="E867" s="162" t="s">
        <v>36016</v>
      </c>
    </row>
    <row r="868" spans="1:5">
      <c r="A868" s="1">
        <v>43093</v>
      </c>
      <c r="B868" s="1" t="s">
        <v>14011</v>
      </c>
      <c r="C868" s="1" t="s">
        <v>160</v>
      </c>
      <c r="D868" s="1" t="s">
        <v>155</v>
      </c>
      <c r="E868" s="162" t="s">
        <v>36017</v>
      </c>
    </row>
    <row r="869" spans="1:5">
      <c r="A869" s="1">
        <v>1030</v>
      </c>
      <c r="B869" s="1" t="s">
        <v>14012</v>
      </c>
      <c r="C869" s="1" t="s">
        <v>160</v>
      </c>
      <c r="D869" s="1" t="s">
        <v>158</v>
      </c>
      <c r="E869" s="162" t="s">
        <v>14013</v>
      </c>
    </row>
    <row r="870" spans="1:5">
      <c r="A870" s="1">
        <v>11694</v>
      </c>
      <c r="B870" s="1" t="s">
        <v>14014</v>
      </c>
      <c r="C870" s="1" t="s">
        <v>160</v>
      </c>
      <c r="D870" s="1" t="s">
        <v>155</v>
      </c>
      <c r="E870" s="162" t="s">
        <v>14015</v>
      </c>
    </row>
    <row r="871" spans="1:5">
      <c r="A871" s="1">
        <v>11881</v>
      </c>
      <c r="B871" s="1" t="s">
        <v>14016</v>
      </c>
      <c r="C871" s="1" t="s">
        <v>160</v>
      </c>
      <c r="D871" s="1" t="s">
        <v>155</v>
      </c>
      <c r="E871" s="162" t="s">
        <v>13046</v>
      </c>
    </row>
    <row r="872" spans="1:5">
      <c r="A872" s="1">
        <v>35277</v>
      </c>
      <c r="B872" s="1" t="s">
        <v>14017</v>
      </c>
      <c r="C872" s="1" t="s">
        <v>160</v>
      </c>
      <c r="D872" s="1" t="s">
        <v>155</v>
      </c>
      <c r="E872" s="162" t="s">
        <v>14018</v>
      </c>
    </row>
    <row r="873" spans="1:5">
      <c r="A873" s="1">
        <v>10521</v>
      </c>
      <c r="B873" s="1" t="s">
        <v>14019</v>
      </c>
      <c r="C873" s="1" t="s">
        <v>160</v>
      </c>
      <c r="D873" s="1" t="s">
        <v>155</v>
      </c>
      <c r="E873" s="162" t="s">
        <v>14020</v>
      </c>
    </row>
    <row r="874" spans="1:5">
      <c r="A874" s="1">
        <v>10885</v>
      </c>
      <c r="B874" s="1" t="s">
        <v>14021</v>
      </c>
      <c r="C874" s="1" t="s">
        <v>160</v>
      </c>
      <c r="D874" s="1" t="s">
        <v>155</v>
      </c>
      <c r="E874" s="162" t="s">
        <v>14022</v>
      </c>
    </row>
    <row r="875" spans="1:5">
      <c r="A875" s="1">
        <v>20962</v>
      </c>
      <c r="B875" s="1" t="s">
        <v>14023</v>
      </c>
      <c r="C875" s="1" t="s">
        <v>160</v>
      </c>
      <c r="D875" s="1" t="s">
        <v>158</v>
      </c>
      <c r="E875" s="162" t="s">
        <v>14024</v>
      </c>
    </row>
    <row r="876" spans="1:5">
      <c r="A876" s="1">
        <v>20963</v>
      </c>
      <c r="B876" s="1" t="s">
        <v>14025</v>
      </c>
      <c r="C876" s="1" t="s">
        <v>160</v>
      </c>
      <c r="D876" s="1" t="s">
        <v>155</v>
      </c>
      <c r="E876" s="162" t="s">
        <v>14026</v>
      </c>
    </row>
    <row r="877" spans="1:5">
      <c r="A877" s="1">
        <v>34643</v>
      </c>
      <c r="B877" s="1" t="s">
        <v>14027</v>
      </c>
      <c r="C877" s="1" t="s">
        <v>160</v>
      </c>
      <c r="D877" s="1" t="s">
        <v>155</v>
      </c>
      <c r="E877" s="162" t="s">
        <v>14028</v>
      </c>
    </row>
    <row r="878" spans="1:5">
      <c r="A878" s="1">
        <v>41480</v>
      </c>
      <c r="B878" s="1" t="s">
        <v>14029</v>
      </c>
      <c r="C878" s="1" t="s">
        <v>160</v>
      </c>
      <c r="D878" s="1" t="s">
        <v>155</v>
      </c>
      <c r="E878" s="162" t="s">
        <v>14030</v>
      </c>
    </row>
    <row r="879" spans="1:5">
      <c r="A879" s="1">
        <v>41474</v>
      </c>
      <c r="B879" s="1" t="s">
        <v>14031</v>
      </c>
      <c r="C879" s="1" t="s">
        <v>160</v>
      </c>
      <c r="D879" s="1" t="s">
        <v>155</v>
      </c>
      <c r="E879" s="162" t="s">
        <v>14032</v>
      </c>
    </row>
    <row r="880" spans="1:5">
      <c r="A880" s="1">
        <v>41475</v>
      </c>
      <c r="B880" s="1" t="s">
        <v>14033</v>
      </c>
      <c r="C880" s="1" t="s">
        <v>160</v>
      </c>
      <c r="D880" s="1" t="s">
        <v>155</v>
      </c>
      <c r="E880" s="162" t="s">
        <v>14034</v>
      </c>
    </row>
    <row r="881" spans="1:5">
      <c r="A881" s="1">
        <v>41476</v>
      </c>
      <c r="B881" s="1" t="s">
        <v>14035</v>
      </c>
      <c r="C881" s="1" t="s">
        <v>160</v>
      </c>
      <c r="D881" s="1" t="s">
        <v>155</v>
      </c>
      <c r="E881" s="162" t="s">
        <v>14036</v>
      </c>
    </row>
    <row r="882" spans="1:5">
      <c r="A882" s="1">
        <v>2555</v>
      </c>
      <c r="B882" s="1" t="s">
        <v>14037</v>
      </c>
      <c r="C882" s="1" t="s">
        <v>160</v>
      </c>
      <c r="D882" s="1" t="s">
        <v>155</v>
      </c>
      <c r="E882" s="162" t="s">
        <v>12789</v>
      </c>
    </row>
    <row r="883" spans="1:5">
      <c r="A883" s="1">
        <v>2556</v>
      </c>
      <c r="B883" s="1" t="s">
        <v>14038</v>
      </c>
      <c r="C883" s="1" t="s">
        <v>160</v>
      </c>
      <c r="D883" s="1" t="s">
        <v>155</v>
      </c>
      <c r="E883" s="162" t="s">
        <v>14039</v>
      </c>
    </row>
    <row r="884" spans="1:5">
      <c r="A884" s="1">
        <v>2557</v>
      </c>
      <c r="B884" s="1" t="s">
        <v>14040</v>
      </c>
      <c r="C884" s="1" t="s">
        <v>160</v>
      </c>
      <c r="D884" s="1" t="s">
        <v>155</v>
      </c>
      <c r="E884" s="162" t="s">
        <v>14041</v>
      </c>
    </row>
    <row r="885" spans="1:5">
      <c r="A885" s="1">
        <v>10569</v>
      </c>
      <c r="B885" s="1" t="s">
        <v>14042</v>
      </c>
      <c r="C885" s="1" t="s">
        <v>160</v>
      </c>
      <c r="D885" s="1" t="s">
        <v>155</v>
      </c>
      <c r="E885" s="162" t="s">
        <v>14041</v>
      </c>
    </row>
    <row r="886" spans="1:5">
      <c r="A886" s="1">
        <v>39810</v>
      </c>
      <c r="B886" s="1" t="s">
        <v>14043</v>
      </c>
      <c r="C886" s="1" t="s">
        <v>160</v>
      </c>
      <c r="D886" s="1" t="s">
        <v>155</v>
      </c>
      <c r="E886" s="162" t="s">
        <v>32267</v>
      </c>
    </row>
    <row r="887" spans="1:5">
      <c r="A887" s="1">
        <v>39811</v>
      </c>
      <c r="B887" s="1" t="s">
        <v>14045</v>
      </c>
      <c r="C887" s="1" t="s">
        <v>160</v>
      </c>
      <c r="D887" s="1" t="s">
        <v>155</v>
      </c>
      <c r="E887" s="162" t="s">
        <v>24239</v>
      </c>
    </row>
    <row r="888" spans="1:5">
      <c r="A888" s="1">
        <v>39812</v>
      </c>
      <c r="B888" s="1" t="s">
        <v>14046</v>
      </c>
      <c r="C888" s="1" t="s">
        <v>160</v>
      </c>
      <c r="D888" s="1" t="s">
        <v>155</v>
      </c>
      <c r="E888" s="162" t="s">
        <v>35527</v>
      </c>
    </row>
    <row r="889" spans="1:5">
      <c r="A889" s="1">
        <v>43096</v>
      </c>
      <c r="B889" s="1" t="s">
        <v>14047</v>
      </c>
      <c r="C889" s="1" t="s">
        <v>160</v>
      </c>
      <c r="D889" s="1" t="s">
        <v>155</v>
      </c>
      <c r="E889" s="162" t="s">
        <v>36018</v>
      </c>
    </row>
    <row r="890" spans="1:5">
      <c r="A890" s="1">
        <v>43102</v>
      </c>
      <c r="B890" s="1" t="s">
        <v>14048</v>
      </c>
      <c r="C890" s="1" t="s">
        <v>160</v>
      </c>
      <c r="D890" s="1" t="s">
        <v>155</v>
      </c>
      <c r="E890" s="162" t="s">
        <v>36019</v>
      </c>
    </row>
    <row r="891" spans="1:5">
      <c r="A891" s="1">
        <v>43103</v>
      </c>
      <c r="B891" s="1" t="s">
        <v>14049</v>
      </c>
      <c r="C891" s="1" t="s">
        <v>160</v>
      </c>
      <c r="D891" s="1" t="s">
        <v>155</v>
      </c>
      <c r="E891" s="162" t="s">
        <v>36020</v>
      </c>
    </row>
    <row r="892" spans="1:5">
      <c r="A892" s="1">
        <v>43098</v>
      </c>
      <c r="B892" s="1" t="s">
        <v>14050</v>
      </c>
      <c r="C892" s="1" t="s">
        <v>160</v>
      </c>
      <c r="D892" s="1" t="s">
        <v>155</v>
      </c>
      <c r="E892" s="162" t="s">
        <v>33983</v>
      </c>
    </row>
    <row r="893" spans="1:5">
      <c r="A893" s="1">
        <v>43097</v>
      </c>
      <c r="B893" s="1" t="s">
        <v>14051</v>
      </c>
      <c r="C893" s="1" t="s">
        <v>160</v>
      </c>
      <c r="D893" s="1" t="s">
        <v>155</v>
      </c>
      <c r="E893" s="162" t="s">
        <v>36021</v>
      </c>
    </row>
    <row r="894" spans="1:5">
      <c r="A894" s="1">
        <v>43104</v>
      </c>
      <c r="B894" s="1" t="s">
        <v>14052</v>
      </c>
      <c r="C894" s="1" t="s">
        <v>160</v>
      </c>
      <c r="D894" s="1" t="s">
        <v>155</v>
      </c>
      <c r="E894" s="162" t="s">
        <v>36022</v>
      </c>
    </row>
    <row r="895" spans="1:5">
      <c r="A895" s="1">
        <v>39771</v>
      </c>
      <c r="B895" s="1" t="s">
        <v>14053</v>
      </c>
      <c r="C895" s="1" t="s">
        <v>160</v>
      </c>
      <c r="D895" s="1" t="s">
        <v>155</v>
      </c>
      <c r="E895" s="162" t="s">
        <v>14054</v>
      </c>
    </row>
    <row r="896" spans="1:5">
      <c r="A896" s="1">
        <v>39772</v>
      </c>
      <c r="B896" s="1" t="s">
        <v>14055</v>
      </c>
      <c r="C896" s="1" t="s">
        <v>160</v>
      </c>
      <c r="D896" s="1" t="s">
        <v>155</v>
      </c>
      <c r="E896" s="162" t="s">
        <v>14056</v>
      </c>
    </row>
    <row r="897" spans="1:5">
      <c r="A897" s="1">
        <v>39773</v>
      </c>
      <c r="B897" s="1" t="s">
        <v>14057</v>
      </c>
      <c r="C897" s="1" t="s">
        <v>160</v>
      </c>
      <c r="D897" s="1" t="s">
        <v>155</v>
      </c>
      <c r="E897" s="162" t="s">
        <v>14058</v>
      </c>
    </row>
    <row r="898" spans="1:5">
      <c r="A898" s="1">
        <v>39774</v>
      </c>
      <c r="B898" s="1" t="s">
        <v>14059</v>
      </c>
      <c r="C898" s="1" t="s">
        <v>160</v>
      </c>
      <c r="D898" s="1" t="s">
        <v>155</v>
      </c>
      <c r="E898" s="162" t="s">
        <v>14060</v>
      </c>
    </row>
    <row r="899" spans="1:5">
      <c r="A899" s="1">
        <v>39775</v>
      </c>
      <c r="B899" s="1" t="s">
        <v>14061</v>
      </c>
      <c r="C899" s="1" t="s">
        <v>160</v>
      </c>
      <c r="D899" s="1" t="s">
        <v>155</v>
      </c>
      <c r="E899" s="162" t="s">
        <v>14062</v>
      </c>
    </row>
    <row r="900" spans="1:5">
      <c r="A900" s="1">
        <v>39776</v>
      </c>
      <c r="B900" s="1" t="s">
        <v>14063</v>
      </c>
      <c r="C900" s="1" t="s">
        <v>160</v>
      </c>
      <c r="D900" s="1" t="s">
        <v>155</v>
      </c>
      <c r="E900" s="162" t="s">
        <v>14064</v>
      </c>
    </row>
    <row r="901" spans="1:5">
      <c r="A901" s="1">
        <v>39777</v>
      </c>
      <c r="B901" s="1" t="s">
        <v>14065</v>
      </c>
      <c r="C901" s="1" t="s">
        <v>160</v>
      </c>
      <c r="D901" s="1" t="s">
        <v>155</v>
      </c>
      <c r="E901" s="162" t="s">
        <v>14066</v>
      </c>
    </row>
    <row r="902" spans="1:5">
      <c r="A902" s="1">
        <v>20254</v>
      </c>
      <c r="B902" s="1" t="s">
        <v>14067</v>
      </c>
      <c r="C902" s="1" t="s">
        <v>160</v>
      </c>
      <c r="D902" s="1" t="s">
        <v>155</v>
      </c>
      <c r="E902" s="162" t="s">
        <v>14068</v>
      </c>
    </row>
    <row r="903" spans="1:5">
      <c r="A903" s="1">
        <v>20253</v>
      </c>
      <c r="B903" s="1" t="s">
        <v>14069</v>
      </c>
      <c r="C903" s="1" t="s">
        <v>160</v>
      </c>
      <c r="D903" s="1" t="s">
        <v>155</v>
      </c>
      <c r="E903" s="162" t="s">
        <v>14070</v>
      </c>
    </row>
    <row r="904" spans="1:5">
      <c r="A904" s="1">
        <v>11247</v>
      </c>
      <c r="B904" s="1" t="s">
        <v>14071</v>
      </c>
      <c r="C904" s="1" t="s">
        <v>160</v>
      </c>
      <c r="D904" s="1" t="s">
        <v>155</v>
      </c>
      <c r="E904" s="162" t="s">
        <v>14072</v>
      </c>
    </row>
    <row r="905" spans="1:5">
      <c r="A905" s="1">
        <v>11250</v>
      </c>
      <c r="B905" s="1" t="s">
        <v>14073</v>
      </c>
      <c r="C905" s="1" t="s">
        <v>160</v>
      </c>
      <c r="D905" s="1" t="s">
        <v>155</v>
      </c>
      <c r="E905" s="162" t="s">
        <v>14074</v>
      </c>
    </row>
    <row r="906" spans="1:5">
      <c r="A906" s="1">
        <v>11249</v>
      </c>
      <c r="B906" s="1" t="s">
        <v>14075</v>
      </c>
      <c r="C906" s="1" t="s">
        <v>160</v>
      </c>
      <c r="D906" s="1" t="s">
        <v>155</v>
      </c>
      <c r="E906" s="162" t="s">
        <v>14076</v>
      </c>
    </row>
    <row r="907" spans="1:5">
      <c r="A907" s="1">
        <v>11251</v>
      </c>
      <c r="B907" s="1" t="s">
        <v>14077</v>
      </c>
      <c r="C907" s="1" t="s">
        <v>160</v>
      </c>
      <c r="D907" s="1" t="s">
        <v>155</v>
      </c>
      <c r="E907" s="162" t="s">
        <v>14078</v>
      </c>
    </row>
    <row r="908" spans="1:5">
      <c r="A908" s="1">
        <v>11253</v>
      </c>
      <c r="B908" s="1" t="s">
        <v>14079</v>
      </c>
      <c r="C908" s="1" t="s">
        <v>160</v>
      </c>
      <c r="D908" s="1" t="s">
        <v>155</v>
      </c>
      <c r="E908" s="162" t="s">
        <v>14080</v>
      </c>
    </row>
    <row r="909" spans="1:5">
      <c r="A909" s="1">
        <v>11255</v>
      </c>
      <c r="B909" s="1" t="s">
        <v>14081</v>
      </c>
      <c r="C909" s="1" t="s">
        <v>160</v>
      </c>
      <c r="D909" s="1" t="s">
        <v>155</v>
      </c>
      <c r="E909" s="162" t="s">
        <v>14082</v>
      </c>
    </row>
    <row r="910" spans="1:5">
      <c r="A910" s="1">
        <v>14055</v>
      </c>
      <c r="B910" s="1" t="s">
        <v>14083</v>
      </c>
      <c r="C910" s="1" t="s">
        <v>160</v>
      </c>
      <c r="D910" s="1" t="s">
        <v>155</v>
      </c>
      <c r="E910" s="162" t="s">
        <v>14084</v>
      </c>
    </row>
    <row r="911" spans="1:5">
      <c r="A911" s="1">
        <v>11256</v>
      </c>
      <c r="B911" s="1" t="s">
        <v>14085</v>
      </c>
      <c r="C911" s="1" t="s">
        <v>160</v>
      </c>
      <c r="D911" s="1" t="s">
        <v>155</v>
      </c>
      <c r="E911" s="162" t="s">
        <v>14086</v>
      </c>
    </row>
    <row r="912" spans="1:5">
      <c r="A912" s="1">
        <v>1872</v>
      </c>
      <c r="B912" s="1" t="s">
        <v>14087</v>
      </c>
      <c r="C912" s="1" t="s">
        <v>160</v>
      </c>
      <c r="D912" s="1" t="s">
        <v>155</v>
      </c>
      <c r="E912" s="162" t="s">
        <v>14088</v>
      </c>
    </row>
    <row r="913" spans="1:5">
      <c r="A913" s="1">
        <v>1873</v>
      </c>
      <c r="B913" s="1" t="s">
        <v>14089</v>
      </c>
      <c r="C913" s="1" t="s">
        <v>160</v>
      </c>
      <c r="D913" s="1" t="s">
        <v>155</v>
      </c>
      <c r="E913" s="162" t="s">
        <v>14090</v>
      </c>
    </row>
    <row r="914" spans="1:5">
      <c r="A914" s="1">
        <v>39693</v>
      </c>
      <c r="B914" s="1" t="s">
        <v>14091</v>
      </c>
      <c r="C914" s="1" t="s">
        <v>160</v>
      </c>
      <c r="D914" s="1" t="s">
        <v>155</v>
      </c>
      <c r="E914" s="162" t="s">
        <v>14092</v>
      </c>
    </row>
    <row r="915" spans="1:5">
      <c r="A915" s="1">
        <v>39692</v>
      </c>
      <c r="B915" s="1" t="s">
        <v>14093</v>
      </c>
      <c r="C915" s="1" t="s">
        <v>160</v>
      </c>
      <c r="D915" s="1" t="s">
        <v>155</v>
      </c>
      <c r="E915" s="162" t="s">
        <v>14094</v>
      </c>
    </row>
    <row r="916" spans="1:5">
      <c r="A916" s="1">
        <v>1062</v>
      </c>
      <c r="B916" s="1" t="s">
        <v>14095</v>
      </c>
      <c r="C916" s="1" t="s">
        <v>160</v>
      </c>
      <c r="D916" s="1" t="s">
        <v>155</v>
      </c>
      <c r="E916" s="162" t="s">
        <v>14096</v>
      </c>
    </row>
    <row r="917" spans="1:5">
      <c r="A917" s="1">
        <v>39686</v>
      </c>
      <c r="B917" s="1" t="s">
        <v>14097</v>
      </c>
      <c r="C917" s="1" t="s">
        <v>160</v>
      </c>
      <c r="D917" s="1" t="s">
        <v>155</v>
      </c>
      <c r="E917" s="162" t="s">
        <v>14098</v>
      </c>
    </row>
    <row r="918" spans="1:5">
      <c r="A918" s="1">
        <v>43095</v>
      </c>
      <c r="B918" s="1" t="s">
        <v>14099</v>
      </c>
      <c r="C918" s="1" t="s">
        <v>160</v>
      </c>
      <c r="D918" s="1" t="s">
        <v>155</v>
      </c>
      <c r="E918" s="162" t="s">
        <v>36023</v>
      </c>
    </row>
    <row r="919" spans="1:5">
      <c r="A919" s="1">
        <v>1871</v>
      </c>
      <c r="B919" s="1" t="s">
        <v>14100</v>
      </c>
      <c r="C919" s="1" t="s">
        <v>160</v>
      </c>
      <c r="D919" s="1" t="s">
        <v>155</v>
      </c>
      <c r="E919" s="162" t="s">
        <v>14101</v>
      </c>
    </row>
    <row r="920" spans="1:5">
      <c r="A920" s="1">
        <v>12001</v>
      </c>
      <c r="B920" s="1" t="s">
        <v>14102</v>
      </c>
      <c r="C920" s="1" t="s">
        <v>160</v>
      </c>
      <c r="D920" s="1" t="s">
        <v>155</v>
      </c>
      <c r="E920" s="162" t="s">
        <v>14103</v>
      </c>
    </row>
    <row r="921" spans="1:5">
      <c r="A921" s="1">
        <v>11882</v>
      </c>
      <c r="B921" s="1" t="s">
        <v>14104</v>
      </c>
      <c r="C921" s="1" t="s">
        <v>160</v>
      </c>
      <c r="D921" s="1" t="s">
        <v>155</v>
      </c>
      <c r="E921" s="162" t="s">
        <v>14105</v>
      </c>
    </row>
    <row r="922" spans="1:5">
      <c r="A922" s="1">
        <v>1068</v>
      </c>
      <c r="B922" s="1" t="s">
        <v>14106</v>
      </c>
      <c r="C922" s="1" t="s">
        <v>160</v>
      </c>
      <c r="D922" s="1" t="s">
        <v>155</v>
      </c>
      <c r="E922" s="162" t="s">
        <v>14107</v>
      </c>
    </row>
    <row r="923" spans="1:5">
      <c r="A923" s="1">
        <v>39690</v>
      </c>
      <c r="B923" s="1" t="s">
        <v>14108</v>
      </c>
      <c r="C923" s="1" t="s">
        <v>160</v>
      </c>
      <c r="D923" s="1" t="s">
        <v>155</v>
      </c>
      <c r="E923" s="162" t="s">
        <v>14109</v>
      </c>
    </row>
    <row r="924" spans="1:5">
      <c r="A924" s="1">
        <v>39691</v>
      </c>
      <c r="B924" s="1" t="s">
        <v>14110</v>
      </c>
      <c r="C924" s="1" t="s">
        <v>160</v>
      </c>
      <c r="D924" s="1" t="s">
        <v>155</v>
      </c>
      <c r="E924" s="162" t="s">
        <v>14111</v>
      </c>
    </row>
    <row r="925" spans="1:5">
      <c r="A925" s="1">
        <v>39808</v>
      </c>
      <c r="B925" s="1" t="s">
        <v>14112</v>
      </c>
      <c r="C925" s="1" t="s">
        <v>160</v>
      </c>
      <c r="D925" s="1" t="s">
        <v>155</v>
      </c>
      <c r="E925" s="162" t="s">
        <v>36024</v>
      </c>
    </row>
    <row r="926" spans="1:5">
      <c r="A926" s="1">
        <v>39809</v>
      </c>
      <c r="B926" s="1" t="s">
        <v>14114</v>
      </c>
      <c r="C926" s="1" t="s">
        <v>160</v>
      </c>
      <c r="D926" s="1" t="s">
        <v>155</v>
      </c>
      <c r="E926" s="162" t="s">
        <v>36025</v>
      </c>
    </row>
    <row r="927" spans="1:5">
      <c r="A927" s="1">
        <v>43439</v>
      </c>
      <c r="B927" s="1" t="s">
        <v>14115</v>
      </c>
      <c r="C927" s="1" t="s">
        <v>160</v>
      </c>
      <c r="D927" s="1" t="s">
        <v>155</v>
      </c>
      <c r="E927" s="162" t="s">
        <v>14116</v>
      </c>
    </row>
    <row r="928" spans="1:5">
      <c r="A928" s="1">
        <v>5103</v>
      </c>
      <c r="B928" s="1" t="s">
        <v>14117</v>
      </c>
      <c r="C928" s="1" t="s">
        <v>160</v>
      </c>
      <c r="D928" s="1" t="s">
        <v>155</v>
      </c>
      <c r="E928" s="162" t="s">
        <v>14118</v>
      </c>
    </row>
    <row r="929" spans="1:5">
      <c r="A929" s="1">
        <v>11880</v>
      </c>
      <c r="B929" s="1" t="s">
        <v>14119</v>
      </c>
      <c r="C929" s="1" t="s">
        <v>160</v>
      </c>
      <c r="D929" s="1" t="s">
        <v>155</v>
      </c>
      <c r="E929" s="162" t="s">
        <v>14120</v>
      </c>
    </row>
    <row r="930" spans="1:5">
      <c r="A930" s="1">
        <v>11714</v>
      </c>
      <c r="B930" s="1" t="s">
        <v>14121</v>
      </c>
      <c r="C930" s="1" t="s">
        <v>160</v>
      </c>
      <c r="D930" s="1" t="s">
        <v>155</v>
      </c>
      <c r="E930" s="162" t="s">
        <v>14122</v>
      </c>
    </row>
    <row r="931" spans="1:5">
      <c r="A931" s="1">
        <v>11712</v>
      </c>
      <c r="B931" s="1" t="s">
        <v>14123</v>
      </c>
      <c r="C931" s="1" t="s">
        <v>160</v>
      </c>
      <c r="D931" s="1" t="s">
        <v>158</v>
      </c>
      <c r="E931" s="162" t="s">
        <v>14124</v>
      </c>
    </row>
    <row r="932" spans="1:5">
      <c r="A932" s="1">
        <v>11717</v>
      </c>
      <c r="B932" s="1" t="s">
        <v>14125</v>
      </c>
      <c r="C932" s="1" t="s">
        <v>160</v>
      </c>
      <c r="D932" s="1" t="s">
        <v>155</v>
      </c>
      <c r="E932" s="162" t="s">
        <v>14126</v>
      </c>
    </row>
    <row r="933" spans="1:5">
      <c r="A933" s="1">
        <v>1106</v>
      </c>
      <c r="B933" s="1" t="s">
        <v>14127</v>
      </c>
      <c r="C933" s="1" t="s">
        <v>238</v>
      </c>
      <c r="D933" s="1" t="s">
        <v>158</v>
      </c>
      <c r="E933" s="162" t="s">
        <v>17802</v>
      </c>
    </row>
    <row r="934" spans="1:5">
      <c r="A934" s="1">
        <v>11161</v>
      </c>
      <c r="B934" s="1" t="s">
        <v>14129</v>
      </c>
      <c r="C934" s="1" t="s">
        <v>238</v>
      </c>
      <c r="D934" s="1" t="s">
        <v>155</v>
      </c>
      <c r="E934" s="162" t="s">
        <v>12950</v>
      </c>
    </row>
    <row r="935" spans="1:5">
      <c r="A935" s="1">
        <v>1107</v>
      </c>
      <c r="B935" s="1" t="s">
        <v>14131</v>
      </c>
      <c r="C935" s="1" t="s">
        <v>238</v>
      </c>
      <c r="D935" s="1" t="s">
        <v>155</v>
      </c>
      <c r="E935" s="162" t="s">
        <v>13640</v>
      </c>
    </row>
    <row r="936" spans="1:5">
      <c r="A936" s="1">
        <v>44479</v>
      </c>
      <c r="B936" s="1" t="s">
        <v>14133</v>
      </c>
      <c r="C936" s="1" t="s">
        <v>238</v>
      </c>
      <c r="D936" s="1" t="s">
        <v>155</v>
      </c>
      <c r="E936" s="162" t="s">
        <v>14134</v>
      </c>
    </row>
    <row r="937" spans="1:5">
      <c r="A937" s="1">
        <v>41068</v>
      </c>
      <c r="B937" s="1" t="s">
        <v>14135</v>
      </c>
      <c r="C937" s="1" t="s">
        <v>357</v>
      </c>
      <c r="D937" s="1" t="s">
        <v>155</v>
      </c>
      <c r="E937" s="162" t="s">
        <v>36026</v>
      </c>
    </row>
    <row r="938" spans="1:5">
      <c r="A938" s="1">
        <v>4759</v>
      </c>
      <c r="B938" s="1" t="s">
        <v>14136</v>
      </c>
      <c r="C938" s="1" t="s">
        <v>355</v>
      </c>
      <c r="D938" s="1" t="s">
        <v>155</v>
      </c>
      <c r="E938" s="162" t="s">
        <v>24144</v>
      </c>
    </row>
    <row r="939" spans="1:5">
      <c r="A939" s="1">
        <v>12618</v>
      </c>
      <c r="B939" s="1" t="s">
        <v>14137</v>
      </c>
      <c r="C939" s="1" t="s">
        <v>160</v>
      </c>
      <c r="D939" s="1" t="s">
        <v>155</v>
      </c>
      <c r="E939" s="162" t="s">
        <v>36027</v>
      </c>
    </row>
    <row r="940" spans="1:5">
      <c r="A940" s="1">
        <v>1108</v>
      </c>
      <c r="B940" s="1" t="s">
        <v>14138</v>
      </c>
      <c r="C940" s="1" t="s">
        <v>187</v>
      </c>
      <c r="D940" s="1" t="s">
        <v>155</v>
      </c>
      <c r="E940" s="162" t="s">
        <v>14139</v>
      </c>
    </row>
    <row r="941" spans="1:5">
      <c r="A941" s="1">
        <v>1117</v>
      </c>
      <c r="B941" s="1" t="s">
        <v>14140</v>
      </c>
      <c r="C941" s="1" t="s">
        <v>187</v>
      </c>
      <c r="D941" s="1" t="s">
        <v>155</v>
      </c>
      <c r="E941" s="162" t="s">
        <v>14141</v>
      </c>
    </row>
    <row r="942" spans="1:5">
      <c r="A942" s="1">
        <v>1118</v>
      </c>
      <c r="B942" s="1" t="s">
        <v>14142</v>
      </c>
      <c r="C942" s="1" t="s">
        <v>187</v>
      </c>
      <c r="D942" s="1" t="s">
        <v>155</v>
      </c>
      <c r="E942" s="162" t="s">
        <v>14143</v>
      </c>
    </row>
    <row r="943" spans="1:5">
      <c r="A943" s="1">
        <v>1110</v>
      </c>
      <c r="B943" s="1" t="s">
        <v>14144</v>
      </c>
      <c r="C943" s="1" t="s">
        <v>187</v>
      </c>
      <c r="D943" s="1" t="s">
        <v>155</v>
      </c>
      <c r="E943" s="162" t="s">
        <v>14143</v>
      </c>
    </row>
    <row r="944" spans="1:5">
      <c r="A944" s="1">
        <v>40784</v>
      </c>
      <c r="B944" s="1" t="s">
        <v>14145</v>
      </c>
      <c r="C944" s="1" t="s">
        <v>187</v>
      </c>
      <c r="D944" s="1" t="s">
        <v>155</v>
      </c>
      <c r="E944" s="162" t="s">
        <v>14146</v>
      </c>
    </row>
    <row r="945" spans="1:5">
      <c r="A945" s="1">
        <v>40782</v>
      </c>
      <c r="B945" s="1" t="s">
        <v>14147</v>
      </c>
      <c r="C945" s="1" t="s">
        <v>187</v>
      </c>
      <c r="D945" s="1" t="s">
        <v>155</v>
      </c>
      <c r="E945" s="162" t="s">
        <v>14148</v>
      </c>
    </row>
    <row r="946" spans="1:5">
      <c r="A946" s="1">
        <v>40783</v>
      </c>
      <c r="B946" s="1" t="s">
        <v>14149</v>
      </c>
      <c r="C946" s="1" t="s">
        <v>187</v>
      </c>
      <c r="D946" s="1" t="s">
        <v>155</v>
      </c>
      <c r="E946" s="162" t="s">
        <v>14150</v>
      </c>
    </row>
    <row r="947" spans="1:5">
      <c r="A947" s="1">
        <v>1109</v>
      </c>
      <c r="B947" s="1" t="s">
        <v>14151</v>
      </c>
      <c r="C947" s="1" t="s">
        <v>187</v>
      </c>
      <c r="D947" s="1" t="s">
        <v>155</v>
      </c>
      <c r="E947" s="162" t="s">
        <v>14139</v>
      </c>
    </row>
    <row r="948" spans="1:5">
      <c r="A948" s="1">
        <v>1119</v>
      </c>
      <c r="B948" s="1" t="s">
        <v>14152</v>
      </c>
      <c r="C948" s="1" t="s">
        <v>187</v>
      </c>
      <c r="D948" s="1" t="s">
        <v>155</v>
      </c>
      <c r="E948" s="162" t="s">
        <v>14153</v>
      </c>
    </row>
    <row r="949" spans="1:5">
      <c r="A949" s="1">
        <v>13115</v>
      </c>
      <c r="B949" s="1" t="s">
        <v>14154</v>
      </c>
      <c r="C949" s="1" t="s">
        <v>187</v>
      </c>
      <c r="D949" s="1" t="s">
        <v>155</v>
      </c>
      <c r="E949" s="162" t="s">
        <v>34911</v>
      </c>
    </row>
    <row r="950" spans="1:5">
      <c r="A950" s="1">
        <v>10541</v>
      </c>
      <c r="B950" s="1" t="s">
        <v>14156</v>
      </c>
      <c r="C950" s="1" t="s">
        <v>187</v>
      </c>
      <c r="D950" s="1" t="s">
        <v>155</v>
      </c>
      <c r="E950" s="162" t="s">
        <v>31909</v>
      </c>
    </row>
    <row r="951" spans="1:5">
      <c r="A951" s="1">
        <v>10542</v>
      </c>
      <c r="B951" s="1" t="s">
        <v>14157</v>
      </c>
      <c r="C951" s="1" t="s">
        <v>187</v>
      </c>
      <c r="D951" s="1" t="s">
        <v>155</v>
      </c>
      <c r="E951" s="162" t="s">
        <v>15005</v>
      </c>
    </row>
    <row r="952" spans="1:5">
      <c r="A952" s="1">
        <v>10543</v>
      </c>
      <c r="B952" s="1" t="s">
        <v>14159</v>
      </c>
      <c r="C952" s="1" t="s">
        <v>187</v>
      </c>
      <c r="D952" s="1" t="s">
        <v>155</v>
      </c>
      <c r="E952" s="162" t="s">
        <v>36028</v>
      </c>
    </row>
    <row r="953" spans="1:5">
      <c r="A953" s="1">
        <v>10544</v>
      </c>
      <c r="B953" s="1" t="s">
        <v>14161</v>
      </c>
      <c r="C953" s="1" t="s">
        <v>187</v>
      </c>
      <c r="D953" s="1" t="s">
        <v>155</v>
      </c>
      <c r="E953" s="162" t="s">
        <v>36029</v>
      </c>
    </row>
    <row r="954" spans="1:5">
      <c r="A954" s="1">
        <v>10545</v>
      </c>
      <c r="B954" s="1" t="s">
        <v>14162</v>
      </c>
      <c r="C954" s="1" t="s">
        <v>187</v>
      </c>
      <c r="D954" s="1" t="s">
        <v>155</v>
      </c>
      <c r="E954" s="162" t="s">
        <v>19280</v>
      </c>
    </row>
    <row r="955" spans="1:5">
      <c r="A955" s="1">
        <v>38365</v>
      </c>
      <c r="B955" s="1" t="s">
        <v>14163</v>
      </c>
      <c r="C955" s="1" t="s">
        <v>157</v>
      </c>
      <c r="D955" s="1" t="s">
        <v>155</v>
      </c>
      <c r="E955" s="162" t="s">
        <v>20493</v>
      </c>
    </row>
    <row r="956" spans="1:5">
      <c r="A956" s="1">
        <v>44056</v>
      </c>
      <c r="B956" s="1" t="s">
        <v>14165</v>
      </c>
      <c r="C956" s="1" t="s">
        <v>160</v>
      </c>
      <c r="D956" s="1" t="s">
        <v>167</v>
      </c>
      <c r="E956" s="162" t="s">
        <v>14166</v>
      </c>
    </row>
    <row r="957" spans="1:5">
      <c r="A957" s="1">
        <v>44057</v>
      </c>
      <c r="B957" s="1" t="s">
        <v>14167</v>
      </c>
      <c r="C957" s="1" t="s">
        <v>160</v>
      </c>
      <c r="D957" s="1" t="s">
        <v>167</v>
      </c>
      <c r="E957" s="162" t="s">
        <v>14168</v>
      </c>
    </row>
    <row r="958" spans="1:5">
      <c r="A958" s="1">
        <v>37754</v>
      </c>
      <c r="B958" s="1" t="s">
        <v>14169</v>
      </c>
      <c r="C958" s="1" t="s">
        <v>160</v>
      </c>
      <c r="D958" s="1" t="s">
        <v>167</v>
      </c>
      <c r="E958" s="162" t="s">
        <v>14170</v>
      </c>
    </row>
    <row r="959" spans="1:5">
      <c r="A959" s="1">
        <v>37757</v>
      </c>
      <c r="B959" s="1" t="s">
        <v>14171</v>
      </c>
      <c r="C959" s="1" t="s">
        <v>160</v>
      </c>
      <c r="D959" s="1" t="s">
        <v>167</v>
      </c>
      <c r="E959" s="162" t="s">
        <v>14172</v>
      </c>
    </row>
    <row r="960" spans="1:5">
      <c r="A960" s="1">
        <v>44058</v>
      </c>
      <c r="B960" s="1" t="s">
        <v>14173</v>
      </c>
      <c r="C960" s="1" t="s">
        <v>160</v>
      </c>
      <c r="D960" s="1" t="s">
        <v>167</v>
      </c>
      <c r="E960" s="162" t="s">
        <v>14174</v>
      </c>
    </row>
    <row r="961" spans="1:5">
      <c r="A961" s="1">
        <v>37752</v>
      </c>
      <c r="B961" s="1" t="s">
        <v>14175</v>
      </c>
      <c r="C961" s="1" t="s">
        <v>160</v>
      </c>
      <c r="D961" s="1" t="s">
        <v>167</v>
      </c>
      <c r="E961" s="162" t="s">
        <v>14176</v>
      </c>
    </row>
    <row r="962" spans="1:5">
      <c r="A962" s="1">
        <v>44059</v>
      </c>
      <c r="B962" s="1" t="s">
        <v>14177</v>
      </c>
      <c r="C962" s="1" t="s">
        <v>160</v>
      </c>
      <c r="D962" s="1" t="s">
        <v>167</v>
      </c>
      <c r="E962" s="162" t="s">
        <v>14178</v>
      </c>
    </row>
    <row r="963" spans="1:5">
      <c r="A963" s="1">
        <v>37750</v>
      </c>
      <c r="B963" s="1" t="s">
        <v>14179</v>
      </c>
      <c r="C963" s="1" t="s">
        <v>160</v>
      </c>
      <c r="D963" s="1" t="s">
        <v>167</v>
      </c>
      <c r="E963" s="162" t="s">
        <v>14180</v>
      </c>
    </row>
    <row r="964" spans="1:5">
      <c r="A964" s="1">
        <v>37758</v>
      </c>
      <c r="B964" s="1" t="s">
        <v>14181</v>
      </c>
      <c r="C964" s="1" t="s">
        <v>160</v>
      </c>
      <c r="D964" s="1" t="s">
        <v>167</v>
      </c>
      <c r="E964" s="162" t="s">
        <v>14182</v>
      </c>
    </row>
    <row r="965" spans="1:5">
      <c r="A965" s="1">
        <v>44060</v>
      </c>
      <c r="B965" s="1" t="s">
        <v>14183</v>
      </c>
      <c r="C965" s="1" t="s">
        <v>160</v>
      </c>
      <c r="D965" s="1" t="s">
        <v>167</v>
      </c>
      <c r="E965" s="162" t="s">
        <v>14184</v>
      </c>
    </row>
    <row r="966" spans="1:5">
      <c r="A966" s="1">
        <v>37749</v>
      </c>
      <c r="B966" s="1" t="s">
        <v>14185</v>
      </c>
      <c r="C966" s="1" t="s">
        <v>160</v>
      </c>
      <c r="D966" s="1" t="s">
        <v>167</v>
      </c>
      <c r="E966" s="162" t="s">
        <v>14186</v>
      </c>
    </row>
    <row r="967" spans="1:5">
      <c r="A967" s="1">
        <v>44061</v>
      </c>
      <c r="B967" s="1" t="s">
        <v>14187</v>
      </c>
      <c r="C967" s="1" t="s">
        <v>160</v>
      </c>
      <c r="D967" s="1" t="s">
        <v>167</v>
      </c>
      <c r="E967" s="162" t="s">
        <v>14188</v>
      </c>
    </row>
    <row r="968" spans="1:5">
      <c r="A968" s="1">
        <v>1159</v>
      </c>
      <c r="B968" s="1" t="s">
        <v>14189</v>
      </c>
      <c r="C968" s="1" t="s">
        <v>160</v>
      </c>
      <c r="D968" s="1" t="s">
        <v>158</v>
      </c>
      <c r="E968" s="162" t="s">
        <v>14190</v>
      </c>
    </row>
    <row r="969" spans="1:5">
      <c r="A969" s="1">
        <v>12114</v>
      </c>
      <c r="B969" s="1" t="s">
        <v>14191</v>
      </c>
      <c r="C969" s="1" t="s">
        <v>160</v>
      </c>
      <c r="D969" s="1" t="s">
        <v>155</v>
      </c>
      <c r="E969" s="162" t="s">
        <v>36030</v>
      </c>
    </row>
    <row r="970" spans="1:5">
      <c r="A970" s="1">
        <v>38106</v>
      </c>
      <c r="B970" s="1" t="s">
        <v>14193</v>
      </c>
      <c r="C970" s="1" t="s">
        <v>160</v>
      </c>
      <c r="D970" s="1" t="s">
        <v>155</v>
      </c>
      <c r="E970" s="162" t="s">
        <v>23357</v>
      </c>
    </row>
    <row r="971" spans="1:5">
      <c r="A971" s="1">
        <v>38085</v>
      </c>
      <c r="B971" s="1" t="s">
        <v>14195</v>
      </c>
      <c r="C971" s="1" t="s">
        <v>160</v>
      </c>
      <c r="D971" s="1" t="s">
        <v>155</v>
      </c>
      <c r="E971" s="162" t="s">
        <v>34380</v>
      </c>
    </row>
    <row r="972" spans="1:5">
      <c r="A972" s="1">
        <v>38599</v>
      </c>
      <c r="B972" s="1" t="s">
        <v>14197</v>
      </c>
      <c r="C972" s="1" t="s">
        <v>160</v>
      </c>
      <c r="D972" s="1" t="s">
        <v>155</v>
      </c>
      <c r="E972" s="162" t="s">
        <v>14198</v>
      </c>
    </row>
    <row r="973" spans="1:5">
      <c r="A973" s="1">
        <v>38596</v>
      </c>
      <c r="B973" s="1" t="s">
        <v>14199</v>
      </c>
      <c r="C973" s="1" t="s">
        <v>160</v>
      </c>
      <c r="D973" s="1" t="s">
        <v>155</v>
      </c>
      <c r="E973" s="162" t="s">
        <v>14200</v>
      </c>
    </row>
    <row r="974" spans="1:5">
      <c r="A974" s="1">
        <v>38600</v>
      </c>
      <c r="B974" s="1" t="s">
        <v>14201</v>
      </c>
      <c r="C974" s="1" t="s">
        <v>160</v>
      </c>
      <c r="D974" s="1" t="s">
        <v>155</v>
      </c>
      <c r="E974" s="162" t="s">
        <v>14202</v>
      </c>
    </row>
    <row r="975" spans="1:5">
      <c r="A975" s="1">
        <v>38597</v>
      </c>
      <c r="B975" s="1" t="s">
        <v>14203</v>
      </c>
      <c r="C975" s="1" t="s">
        <v>160</v>
      </c>
      <c r="D975" s="1" t="s">
        <v>155</v>
      </c>
      <c r="E975" s="162" t="s">
        <v>14204</v>
      </c>
    </row>
    <row r="976" spans="1:5">
      <c r="A976" s="1">
        <v>659</v>
      </c>
      <c r="B976" s="1" t="s">
        <v>14205</v>
      </c>
      <c r="C976" s="1" t="s">
        <v>160</v>
      </c>
      <c r="D976" s="1" t="s">
        <v>155</v>
      </c>
      <c r="E976" s="162" t="s">
        <v>14206</v>
      </c>
    </row>
    <row r="977" spans="1:5">
      <c r="A977" s="1">
        <v>660</v>
      </c>
      <c r="B977" s="1" t="s">
        <v>14207</v>
      </c>
      <c r="C977" s="1" t="s">
        <v>160</v>
      </c>
      <c r="D977" s="1" t="s">
        <v>155</v>
      </c>
      <c r="E977" s="162" t="s">
        <v>14208</v>
      </c>
    </row>
    <row r="978" spans="1:5">
      <c r="A978" s="1">
        <v>658</v>
      </c>
      <c r="B978" s="1" t="s">
        <v>14209</v>
      </c>
      <c r="C978" s="1" t="s">
        <v>160</v>
      </c>
      <c r="D978" s="1" t="s">
        <v>155</v>
      </c>
      <c r="E978" s="162" t="s">
        <v>14210</v>
      </c>
    </row>
    <row r="979" spans="1:5">
      <c r="A979" s="1">
        <v>38548</v>
      </c>
      <c r="B979" s="1" t="s">
        <v>14211</v>
      </c>
      <c r="C979" s="1" t="s">
        <v>160</v>
      </c>
      <c r="D979" s="1" t="s">
        <v>155</v>
      </c>
      <c r="E979" s="162" t="s">
        <v>16500</v>
      </c>
    </row>
    <row r="980" spans="1:5">
      <c r="A980" s="1">
        <v>34649</v>
      </c>
      <c r="B980" s="1" t="s">
        <v>14213</v>
      </c>
      <c r="C980" s="1" t="s">
        <v>160</v>
      </c>
      <c r="D980" s="1" t="s">
        <v>155</v>
      </c>
      <c r="E980" s="162" t="s">
        <v>12701</v>
      </c>
    </row>
    <row r="981" spans="1:5">
      <c r="A981" s="1">
        <v>34655</v>
      </c>
      <c r="B981" s="1" t="s">
        <v>14215</v>
      </c>
      <c r="C981" s="1" t="s">
        <v>160</v>
      </c>
      <c r="D981" s="1" t="s">
        <v>155</v>
      </c>
      <c r="E981" s="162" t="s">
        <v>19296</v>
      </c>
    </row>
    <row r="982" spans="1:5">
      <c r="A982" s="1">
        <v>40607</v>
      </c>
      <c r="B982" s="1" t="s">
        <v>14216</v>
      </c>
      <c r="C982" s="1" t="s">
        <v>160</v>
      </c>
      <c r="D982" s="1" t="s">
        <v>155</v>
      </c>
      <c r="E982" s="162" t="s">
        <v>14217</v>
      </c>
    </row>
    <row r="983" spans="1:5">
      <c r="A983" s="1">
        <v>567</v>
      </c>
      <c r="B983" s="1" t="s">
        <v>14218</v>
      </c>
      <c r="C983" s="1" t="s">
        <v>187</v>
      </c>
      <c r="D983" s="1" t="s">
        <v>155</v>
      </c>
      <c r="E983" s="162" t="s">
        <v>19994</v>
      </c>
    </row>
    <row r="984" spans="1:5">
      <c r="A984" s="1">
        <v>574</v>
      </c>
      <c r="B984" s="1" t="s">
        <v>14220</v>
      </c>
      <c r="C984" s="1" t="s">
        <v>187</v>
      </c>
      <c r="D984" s="1" t="s">
        <v>155</v>
      </c>
      <c r="E984" s="162" t="s">
        <v>35702</v>
      </c>
    </row>
    <row r="985" spans="1:5">
      <c r="A985" s="1">
        <v>568</v>
      </c>
      <c r="B985" s="1" t="s">
        <v>14222</v>
      </c>
      <c r="C985" s="1" t="s">
        <v>187</v>
      </c>
      <c r="D985" s="1" t="s">
        <v>155</v>
      </c>
      <c r="E985" s="162" t="s">
        <v>27048</v>
      </c>
    </row>
    <row r="986" spans="1:5">
      <c r="A986" s="1">
        <v>585</v>
      </c>
      <c r="B986" s="1" t="s">
        <v>14223</v>
      </c>
      <c r="C986" s="1" t="s">
        <v>238</v>
      </c>
      <c r="D986" s="1" t="s">
        <v>167</v>
      </c>
      <c r="E986" s="162" t="s">
        <v>24797</v>
      </c>
    </row>
    <row r="987" spans="1:5">
      <c r="A987" s="1">
        <v>4777</v>
      </c>
      <c r="B987" s="1" t="s">
        <v>14225</v>
      </c>
      <c r="C987" s="1" t="s">
        <v>238</v>
      </c>
      <c r="D987" s="1" t="s">
        <v>155</v>
      </c>
      <c r="E987" s="162" t="s">
        <v>27291</v>
      </c>
    </row>
    <row r="988" spans="1:5">
      <c r="A988" s="1">
        <v>587</v>
      </c>
      <c r="B988" s="1" t="s">
        <v>14227</v>
      </c>
      <c r="C988" s="1" t="s">
        <v>238</v>
      </c>
      <c r="D988" s="1" t="s">
        <v>167</v>
      </c>
      <c r="E988" s="162" t="s">
        <v>15153</v>
      </c>
    </row>
    <row r="989" spans="1:5">
      <c r="A989" s="1">
        <v>590</v>
      </c>
      <c r="B989" s="1" t="s">
        <v>14229</v>
      </c>
      <c r="C989" s="1" t="s">
        <v>238</v>
      </c>
      <c r="D989" s="1" t="s">
        <v>167</v>
      </c>
      <c r="E989" s="162" t="s">
        <v>36031</v>
      </c>
    </row>
    <row r="990" spans="1:5">
      <c r="A990" s="1">
        <v>592</v>
      </c>
      <c r="B990" s="1" t="s">
        <v>14230</v>
      </c>
      <c r="C990" s="1" t="s">
        <v>238</v>
      </c>
      <c r="D990" s="1" t="s">
        <v>167</v>
      </c>
      <c r="E990" s="162" t="s">
        <v>15153</v>
      </c>
    </row>
    <row r="991" spans="1:5">
      <c r="A991" s="1">
        <v>586</v>
      </c>
      <c r="B991" s="1" t="s">
        <v>14231</v>
      </c>
      <c r="C991" s="1" t="s">
        <v>187</v>
      </c>
      <c r="D991" s="1" t="s">
        <v>167</v>
      </c>
      <c r="E991" s="162" t="s">
        <v>29046</v>
      </c>
    </row>
    <row r="992" spans="1:5">
      <c r="A992" s="1">
        <v>591</v>
      </c>
      <c r="B992" s="1" t="s">
        <v>14232</v>
      </c>
      <c r="C992" s="1" t="s">
        <v>238</v>
      </c>
      <c r="D992" s="1" t="s">
        <v>167</v>
      </c>
      <c r="E992" s="162" t="s">
        <v>24797</v>
      </c>
    </row>
    <row r="993" spans="1:5">
      <c r="A993" s="1">
        <v>588</v>
      </c>
      <c r="B993" s="1" t="s">
        <v>14233</v>
      </c>
      <c r="C993" s="1" t="s">
        <v>187</v>
      </c>
      <c r="D993" s="1" t="s">
        <v>167</v>
      </c>
      <c r="E993" s="162" t="s">
        <v>22048</v>
      </c>
    </row>
    <row r="994" spans="1:5">
      <c r="A994" s="1">
        <v>589</v>
      </c>
      <c r="B994" s="1" t="s">
        <v>14235</v>
      </c>
      <c r="C994" s="1" t="s">
        <v>187</v>
      </c>
      <c r="D994" s="1" t="s">
        <v>167</v>
      </c>
      <c r="E994" s="162" t="s">
        <v>36032</v>
      </c>
    </row>
    <row r="995" spans="1:5">
      <c r="A995" s="1">
        <v>584</v>
      </c>
      <c r="B995" s="1" t="s">
        <v>14236</v>
      </c>
      <c r="C995" s="1" t="s">
        <v>187</v>
      </c>
      <c r="D995" s="1" t="s">
        <v>167</v>
      </c>
      <c r="E995" s="162" t="s">
        <v>33790</v>
      </c>
    </row>
    <row r="996" spans="1:5">
      <c r="A996" s="1">
        <v>1165</v>
      </c>
      <c r="B996" s="1" t="s">
        <v>14238</v>
      </c>
      <c r="C996" s="1" t="s">
        <v>160</v>
      </c>
      <c r="D996" s="1" t="s">
        <v>167</v>
      </c>
      <c r="E996" s="162" t="s">
        <v>14239</v>
      </c>
    </row>
    <row r="997" spans="1:5">
      <c r="A997" s="1">
        <v>1164</v>
      </c>
      <c r="B997" s="1" t="s">
        <v>14240</v>
      </c>
      <c r="C997" s="1" t="s">
        <v>160</v>
      </c>
      <c r="D997" s="1" t="s">
        <v>167</v>
      </c>
      <c r="E997" s="162" t="s">
        <v>14241</v>
      </c>
    </row>
    <row r="998" spans="1:5">
      <c r="A998" s="1">
        <v>1162</v>
      </c>
      <c r="B998" s="1" t="s">
        <v>14242</v>
      </c>
      <c r="C998" s="1" t="s">
        <v>160</v>
      </c>
      <c r="D998" s="1" t="s">
        <v>167</v>
      </c>
      <c r="E998" s="162" t="s">
        <v>14243</v>
      </c>
    </row>
    <row r="999" spans="1:5">
      <c r="A999" s="1">
        <v>12395</v>
      </c>
      <c r="B999" s="1" t="s">
        <v>14244</v>
      </c>
      <c r="C999" s="1" t="s">
        <v>160</v>
      </c>
      <c r="D999" s="1" t="s">
        <v>167</v>
      </c>
      <c r="E999" s="162" t="s">
        <v>14245</v>
      </c>
    </row>
    <row r="1000" spans="1:5">
      <c r="A1000" s="1">
        <v>1170</v>
      </c>
      <c r="B1000" s="1" t="s">
        <v>14246</v>
      </c>
      <c r="C1000" s="1" t="s">
        <v>160</v>
      </c>
      <c r="D1000" s="1" t="s">
        <v>167</v>
      </c>
      <c r="E1000" s="162" t="s">
        <v>12729</v>
      </c>
    </row>
    <row r="1001" spans="1:5">
      <c r="A1001" s="1">
        <v>1169</v>
      </c>
      <c r="B1001" s="1" t="s">
        <v>14247</v>
      </c>
      <c r="C1001" s="1" t="s">
        <v>160</v>
      </c>
      <c r="D1001" s="1" t="s">
        <v>167</v>
      </c>
      <c r="E1001" s="162" t="s">
        <v>14248</v>
      </c>
    </row>
    <row r="1002" spans="1:5">
      <c r="A1002" s="1">
        <v>1166</v>
      </c>
      <c r="B1002" s="1" t="s">
        <v>14249</v>
      </c>
      <c r="C1002" s="1" t="s">
        <v>160</v>
      </c>
      <c r="D1002" s="1" t="s">
        <v>167</v>
      </c>
      <c r="E1002" s="162" t="s">
        <v>14250</v>
      </c>
    </row>
    <row r="1003" spans="1:5">
      <c r="A1003" s="1">
        <v>1163</v>
      </c>
      <c r="B1003" s="1" t="s">
        <v>14251</v>
      </c>
      <c r="C1003" s="1" t="s">
        <v>160</v>
      </c>
      <c r="D1003" s="1" t="s">
        <v>167</v>
      </c>
      <c r="E1003" s="162" t="s">
        <v>14252</v>
      </c>
    </row>
    <row r="1004" spans="1:5">
      <c r="A1004" s="1">
        <v>12396</v>
      </c>
      <c r="B1004" s="1" t="s">
        <v>14253</v>
      </c>
      <c r="C1004" s="1" t="s">
        <v>160</v>
      </c>
      <c r="D1004" s="1" t="s">
        <v>167</v>
      </c>
      <c r="E1004" s="162" t="s">
        <v>14245</v>
      </c>
    </row>
    <row r="1005" spans="1:5">
      <c r="A1005" s="1">
        <v>1168</v>
      </c>
      <c r="B1005" s="1" t="s">
        <v>14254</v>
      </c>
      <c r="C1005" s="1" t="s">
        <v>160</v>
      </c>
      <c r="D1005" s="1" t="s">
        <v>167</v>
      </c>
      <c r="E1005" s="162" t="s">
        <v>14255</v>
      </c>
    </row>
    <row r="1006" spans="1:5">
      <c r="A1006" s="1">
        <v>1167</v>
      </c>
      <c r="B1006" s="1" t="s">
        <v>14256</v>
      </c>
      <c r="C1006" s="1" t="s">
        <v>160</v>
      </c>
      <c r="D1006" s="1" t="s">
        <v>167</v>
      </c>
      <c r="E1006" s="162" t="s">
        <v>14257</v>
      </c>
    </row>
    <row r="1007" spans="1:5">
      <c r="A1007" s="1">
        <v>36331</v>
      </c>
      <c r="B1007" s="1" t="s">
        <v>14258</v>
      </c>
      <c r="C1007" s="1" t="s">
        <v>160</v>
      </c>
      <c r="D1007" s="1" t="s">
        <v>155</v>
      </c>
      <c r="E1007" s="162" t="s">
        <v>12952</v>
      </c>
    </row>
    <row r="1008" spans="1:5">
      <c r="A1008" s="1">
        <v>36346</v>
      </c>
      <c r="B1008" s="1" t="s">
        <v>14259</v>
      </c>
      <c r="C1008" s="1" t="s">
        <v>160</v>
      </c>
      <c r="D1008" s="1" t="s">
        <v>155</v>
      </c>
      <c r="E1008" s="162" t="s">
        <v>14260</v>
      </c>
    </row>
    <row r="1009" spans="1:5">
      <c r="A1009" s="1">
        <v>1197</v>
      </c>
      <c r="B1009" s="1" t="s">
        <v>14261</v>
      </c>
      <c r="C1009" s="1" t="s">
        <v>160</v>
      </c>
      <c r="D1009" s="1" t="s">
        <v>155</v>
      </c>
      <c r="E1009" s="162" t="s">
        <v>21694</v>
      </c>
    </row>
    <row r="1010" spans="1:5">
      <c r="A1010" s="1">
        <v>1202</v>
      </c>
      <c r="B1010" s="1" t="s">
        <v>14262</v>
      </c>
      <c r="C1010" s="1" t="s">
        <v>160</v>
      </c>
      <c r="D1010" s="1" t="s">
        <v>155</v>
      </c>
      <c r="E1010" s="162" t="s">
        <v>14243</v>
      </c>
    </row>
    <row r="1011" spans="1:5">
      <c r="A1011" s="1">
        <v>1198</v>
      </c>
      <c r="B1011" s="1" t="s">
        <v>14264</v>
      </c>
      <c r="C1011" s="1" t="s">
        <v>160</v>
      </c>
      <c r="D1011" s="1" t="s">
        <v>155</v>
      </c>
      <c r="E1011" s="162" t="s">
        <v>16554</v>
      </c>
    </row>
    <row r="1012" spans="1:5">
      <c r="A1012" s="1">
        <v>20088</v>
      </c>
      <c r="B1012" s="1" t="s">
        <v>14266</v>
      </c>
      <c r="C1012" s="1" t="s">
        <v>160</v>
      </c>
      <c r="D1012" s="1" t="s">
        <v>155</v>
      </c>
      <c r="E1012" s="162" t="s">
        <v>12806</v>
      </c>
    </row>
    <row r="1013" spans="1:5">
      <c r="A1013" s="1">
        <v>20089</v>
      </c>
      <c r="B1013" s="1" t="s">
        <v>14267</v>
      </c>
      <c r="C1013" s="1" t="s">
        <v>160</v>
      </c>
      <c r="D1013" s="1" t="s">
        <v>155</v>
      </c>
      <c r="E1013" s="162" t="s">
        <v>36033</v>
      </c>
    </row>
    <row r="1014" spans="1:5">
      <c r="A1014" s="1">
        <v>20087</v>
      </c>
      <c r="B1014" s="1" t="s">
        <v>14268</v>
      </c>
      <c r="C1014" s="1" t="s">
        <v>160</v>
      </c>
      <c r="D1014" s="1" t="s">
        <v>155</v>
      </c>
      <c r="E1014" s="162" t="s">
        <v>29817</v>
      </c>
    </row>
    <row r="1015" spans="1:5">
      <c r="A1015" s="1">
        <v>1200</v>
      </c>
      <c r="B1015" s="1" t="s">
        <v>14270</v>
      </c>
      <c r="C1015" s="1" t="s">
        <v>160</v>
      </c>
      <c r="D1015" s="1" t="s">
        <v>155</v>
      </c>
      <c r="E1015" s="162" t="s">
        <v>36034</v>
      </c>
    </row>
    <row r="1016" spans="1:5">
      <c r="A1016" s="1">
        <v>12909</v>
      </c>
      <c r="B1016" s="1" t="s">
        <v>14272</v>
      </c>
      <c r="C1016" s="1" t="s">
        <v>160</v>
      </c>
      <c r="D1016" s="1" t="s">
        <v>155</v>
      </c>
      <c r="E1016" s="162" t="s">
        <v>21659</v>
      </c>
    </row>
    <row r="1017" spans="1:5">
      <c r="A1017" s="1">
        <v>12910</v>
      </c>
      <c r="B1017" s="1" t="s">
        <v>14274</v>
      </c>
      <c r="C1017" s="1" t="s">
        <v>160</v>
      </c>
      <c r="D1017" s="1" t="s">
        <v>155</v>
      </c>
      <c r="E1017" s="162" t="s">
        <v>16542</v>
      </c>
    </row>
    <row r="1018" spans="1:5">
      <c r="A1018" s="1">
        <v>1191</v>
      </c>
      <c r="B1018" s="1" t="s">
        <v>14276</v>
      </c>
      <c r="C1018" s="1" t="s">
        <v>160</v>
      </c>
      <c r="D1018" s="1" t="s">
        <v>155</v>
      </c>
      <c r="E1018" s="162" t="s">
        <v>35560</v>
      </c>
    </row>
    <row r="1019" spans="1:5">
      <c r="A1019" s="1">
        <v>1185</v>
      </c>
      <c r="B1019" s="1" t="s">
        <v>14277</v>
      </c>
      <c r="C1019" s="1" t="s">
        <v>160</v>
      </c>
      <c r="D1019" s="1" t="s">
        <v>155</v>
      </c>
      <c r="E1019" s="162" t="s">
        <v>35560</v>
      </c>
    </row>
    <row r="1020" spans="1:5">
      <c r="A1020" s="1">
        <v>1189</v>
      </c>
      <c r="B1020" s="1" t="s">
        <v>14278</v>
      </c>
      <c r="C1020" s="1" t="s">
        <v>160</v>
      </c>
      <c r="D1020" s="1" t="s">
        <v>155</v>
      </c>
      <c r="E1020" s="162" t="s">
        <v>15660</v>
      </c>
    </row>
    <row r="1021" spans="1:5">
      <c r="A1021" s="1">
        <v>1193</v>
      </c>
      <c r="B1021" s="1" t="s">
        <v>14279</v>
      </c>
      <c r="C1021" s="1" t="s">
        <v>160</v>
      </c>
      <c r="D1021" s="1" t="s">
        <v>155</v>
      </c>
      <c r="E1021" s="162" t="s">
        <v>13414</v>
      </c>
    </row>
    <row r="1022" spans="1:5">
      <c r="A1022" s="1">
        <v>1194</v>
      </c>
      <c r="B1022" s="1" t="s">
        <v>14281</v>
      </c>
      <c r="C1022" s="1" t="s">
        <v>160</v>
      </c>
      <c r="D1022" s="1" t="s">
        <v>155</v>
      </c>
      <c r="E1022" s="162" t="s">
        <v>34928</v>
      </c>
    </row>
    <row r="1023" spans="1:5">
      <c r="A1023" s="1">
        <v>1195</v>
      </c>
      <c r="B1023" s="1" t="s">
        <v>14283</v>
      </c>
      <c r="C1023" s="1" t="s">
        <v>160</v>
      </c>
      <c r="D1023" s="1" t="s">
        <v>155</v>
      </c>
      <c r="E1023" s="162" t="s">
        <v>16563</v>
      </c>
    </row>
    <row r="1024" spans="1:5">
      <c r="A1024" s="1">
        <v>1204</v>
      </c>
      <c r="B1024" s="1" t="s">
        <v>14284</v>
      </c>
      <c r="C1024" s="1" t="s">
        <v>160</v>
      </c>
      <c r="D1024" s="1" t="s">
        <v>155</v>
      </c>
      <c r="E1024" s="162" t="s">
        <v>27624</v>
      </c>
    </row>
    <row r="1025" spans="1:5">
      <c r="A1025" s="1">
        <v>1207</v>
      </c>
      <c r="B1025" s="1" t="s">
        <v>14286</v>
      </c>
      <c r="C1025" s="1" t="s">
        <v>160</v>
      </c>
      <c r="D1025" s="1" t="s">
        <v>167</v>
      </c>
      <c r="E1025" s="162" t="s">
        <v>15580</v>
      </c>
    </row>
    <row r="1026" spans="1:5">
      <c r="A1026" s="1">
        <v>1206</v>
      </c>
      <c r="B1026" s="1" t="s">
        <v>14288</v>
      </c>
      <c r="C1026" s="1" t="s">
        <v>160</v>
      </c>
      <c r="D1026" s="1" t="s">
        <v>167</v>
      </c>
      <c r="E1026" s="162" t="s">
        <v>13447</v>
      </c>
    </row>
    <row r="1027" spans="1:5">
      <c r="A1027" s="1">
        <v>1183</v>
      </c>
      <c r="B1027" s="1" t="s">
        <v>14289</v>
      </c>
      <c r="C1027" s="1" t="s">
        <v>160</v>
      </c>
      <c r="D1027" s="1" t="s">
        <v>167</v>
      </c>
      <c r="E1027" s="162" t="s">
        <v>29774</v>
      </c>
    </row>
    <row r="1028" spans="1:5">
      <c r="A1028" s="1">
        <v>42685</v>
      </c>
      <c r="B1028" s="1" t="s">
        <v>14291</v>
      </c>
      <c r="C1028" s="1" t="s">
        <v>160</v>
      </c>
      <c r="D1028" s="1" t="s">
        <v>155</v>
      </c>
      <c r="E1028" s="162" t="s">
        <v>36035</v>
      </c>
    </row>
    <row r="1029" spans="1:5">
      <c r="A1029" s="1">
        <v>42686</v>
      </c>
      <c r="B1029" s="1" t="s">
        <v>14292</v>
      </c>
      <c r="C1029" s="1" t="s">
        <v>160</v>
      </c>
      <c r="D1029" s="1" t="s">
        <v>155</v>
      </c>
      <c r="E1029" s="162" t="s">
        <v>20830</v>
      </c>
    </row>
    <row r="1030" spans="1:5">
      <c r="A1030" s="1">
        <v>12894</v>
      </c>
      <c r="B1030" s="1" t="s">
        <v>14294</v>
      </c>
      <c r="C1030" s="1" t="s">
        <v>160</v>
      </c>
      <c r="D1030" s="1" t="s">
        <v>155</v>
      </c>
      <c r="E1030" s="162" t="s">
        <v>19259</v>
      </c>
    </row>
    <row r="1031" spans="1:5">
      <c r="A1031" s="1">
        <v>12895</v>
      </c>
      <c r="B1031" s="1" t="s">
        <v>14296</v>
      </c>
      <c r="C1031" s="1" t="s">
        <v>160</v>
      </c>
      <c r="D1031" s="1" t="s">
        <v>158</v>
      </c>
      <c r="E1031" s="162" t="s">
        <v>23779</v>
      </c>
    </row>
    <row r="1032" spans="1:5">
      <c r="A1032" s="1">
        <v>1631</v>
      </c>
      <c r="B1032" s="1" t="s">
        <v>14298</v>
      </c>
      <c r="C1032" s="1" t="s">
        <v>160</v>
      </c>
      <c r="D1032" s="1" t="s">
        <v>155</v>
      </c>
      <c r="E1032" s="162" t="s">
        <v>36036</v>
      </c>
    </row>
    <row r="1033" spans="1:5">
      <c r="A1033" s="1">
        <v>1633</v>
      </c>
      <c r="B1033" s="1" t="s">
        <v>14299</v>
      </c>
      <c r="C1033" s="1" t="s">
        <v>160</v>
      </c>
      <c r="D1033" s="1" t="s">
        <v>155</v>
      </c>
      <c r="E1033" s="162" t="s">
        <v>36037</v>
      </c>
    </row>
    <row r="1034" spans="1:5">
      <c r="A1034" s="1">
        <v>10818</v>
      </c>
      <c r="B1034" s="1" t="s">
        <v>14300</v>
      </c>
      <c r="C1034" s="1" t="s">
        <v>238</v>
      </c>
      <c r="D1034" s="1" t="s">
        <v>167</v>
      </c>
      <c r="E1034" s="162" t="s">
        <v>14301</v>
      </c>
    </row>
    <row r="1035" spans="1:5">
      <c r="A1035" s="1">
        <v>41410</v>
      </c>
      <c r="B1035" s="1" t="s">
        <v>14302</v>
      </c>
      <c r="C1035" s="1" t="s">
        <v>160</v>
      </c>
      <c r="D1035" s="1" t="s">
        <v>155</v>
      </c>
      <c r="E1035" s="162" t="s">
        <v>14303</v>
      </c>
    </row>
    <row r="1036" spans="1:5">
      <c r="A1036" s="1">
        <v>41411</v>
      </c>
      <c r="B1036" s="1" t="s">
        <v>14304</v>
      </c>
      <c r="C1036" s="1" t="s">
        <v>160</v>
      </c>
      <c r="D1036" s="1" t="s">
        <v>155</v>
      </c>
      <c r="E1036" s="162" t="s">
        <v>14305</v>
      </c>
    </row>
    <row r="1037" spans="1:5">
      <c r="A1037" s="1">
        <v>41412</v>
      </c>
      <c r="B1037" s="1" t="s">
        <v>14306</v>
      </c>
      <c r="C1037" s="1" t="s">
        <v>160</v>
      </c>
      <c r="D1037" s="1" t="s">
        <v>155</v>
      </c>
      <c r="E1037" s="162" t="s">
        <v>14307</v>
      </c>
    </row>
    <row r="1038" spans="1:5">
      <c r="A1038" s="1">
        <v>41413</v>
      </c>
      <c r="B1038" s="1" t="s">
        <v>14308</v>
      </c>
      <c r="C1038" s="1" t="s">
        <v>160</v>
      </c>
      <c r="D1038" s="1" t="s">
        <v>155</v>
      </c>
      <c r="E1038" s="162" t="s">
        <v>14309</v>
      </c>
    </row>
    <row r="1039" spans="1:5">
      <c r="A1039" s="1">
        <v>39359</v>
      </c>
      <c r="B1039" s="1" t="s">
        <v>14310</v>
      </c>
      <c r="C1039" s="1" t="s">
        <v>160</v>
      </c>
      <c r="D1039" s="1" t="s">
        <v>167</v>
      </c>
      <c r="E1039" s="162" t="s">
        <v>29826</v>
      </c>
    </row>
    <row r="1040" spans="1:5">
      <c r="A1040" s="1">
        <v>39360</v>
      </c>
      <c r="B1040" s="1" t="s">
        <v>14312</v>
      </c>
      <c r="C1040" s="1" t="s">
        <v>160</v>
      </c>
      <c r="D1040" s="1" t="s">
        <v>167</v>
      </c>
      <c r="E1040" s="162" t="s">
        <v>15177</v>
      </c>
    </row>
    <row r="1041" spans="1:5">
      <c r="A1041" s="1">
        <v>10710</v>
      </c>
      <c r="B1041" s="1" t="s">
        <v>14313</v>
      </c>
      <c r="C1041" s="1" t="s">
        <v>157</v>
      </c>
      <c r="D1041" s="1" t="s">
        <v>167</v>
      </c>
      <c r="E1041" s="162" t="s">
        <v>14314</v>
      </c>
    </row>
    <row r="1042" spans="1:5">
      <c r="A1042" s="1">
        <v>10709</v>
      </c>
      <c r="B1042" s="1" t="s">
        <v>14315</v>
      </c>
      <c r="C1042" s="1" t="s">
        <v>157</v>
      </c>
      <c r="D1042" s="1" t="s">
        <v>167</v>
      </c>
      <c r="E1042" s="162" t="s">
        <v>14316</v>
      </c>
    </row>
    <row r="1043" spans="1:5">
      <c r="A1043" s="1">
        <v>39636</v>
      </c>
      <c r="B1043" s="1" t="s">
        <v>14317</v>
      </c>
      <c r="C1043" s="1" t="s">
        <v>157</v>
      </c>
      <c r="D1043" s="1" t="s">
        <v>167</v>
      </c>
      <c r="E1043" s="162" t="s">
        <v>14318</v>
      </c>
    </row>
    <row r="1044" spans="1:5">
      <c r="A1044" s="1">
        <v>10708</v>
      </c>
      <c r="B1044" s="1" t="s">
        <v>14319</v>
      </c>
      <c r="C1044" s="1" t="s">
        <v>157</v>
      </c>
      <c r="D1044" s="1" t="s">
        <v>167</v>
      </c>
      <c r="E1044" s="162" t="s">
        <v>14320</v>
      </c>
    </row>
    <row r="1045" spans="1:5">
      <c r="A1045" s="1">
        <v>39635</v>
      </c>
      <c r="B1045" s="1" t="s">
        <v>14321</v>
      </c>
      <c r="C1045" s="1" t="s">
        <v>157</v>
      </c>
      <c r="D1045" s="1" t="s">
        <v>167</v>
      </c>
      <c r="E1045" s="162" t="s">
        <v>14322</v>
      </c>
    </row>
    <row r="1046" spans="1:5">
      <c r="A1046" s="1">
        <v>6117</v>
      </c>
      <c r="B1046" s="1" t="s">
        <v>14323</v>
      </c>
      <c r="C1046" s="1" t="s">
        <v>355</v>
      </c>
      <c r="D1046" s="1" t="s">
        <v>155</v>
      </c>
      <c r="E1046" s="162" t="s">
        <v>17183</v>
      </c>
    </row>
    <row r="1047" spans="1:5">
      <c r="A1047" s="1">
        <v>40913</v>
      </c>
      <c r="B1047" s="1" t="s">
        <v>14324</v>
      </c>
      <c r="C1047" s="1" t="s">
        <v>357</v>
      </c>
      <c r="D1047" s="1" t="s">
        <v>155</v>
      </c>
      <c r="E1047" s="162" t="s">
        <v>35814</v>
      </c>
    </row>
    <row r="1048" spans="1:5">
      <c r="A1048" s="1">
        <v>1214</v>
      </c>
      <c r="B1048" s="1" t="s">
        <v>14325</v>
      </c>
      <c r="C1048" s="1" t="s">
        <v>355</v>
      </c>
      <c r="D1048" s="1" t="s">
        <v>155</v>
      </c>
      <c r="E1048" s="162" t="s">
        <v>29016</v>
      </c>
    </row>
    <row r="1049" spans="1:5">
      <c r="A1049" s="1">
        <v>40915</v>
      </c>
      <c r="B1049" s="1" t="s">
        <v>14326</v>
      </c>
      <c r="C1049" s="1" t="s">
        <v>357</v>
      </c>
      <c r="D1049" s="1" t="s">
        <v>155</v>
      </c>
      <c r="E1049" s="162" t="s">
        <v>36038</v>
      </c>
    </row>
    <row r="1050" spans="1:5">
      <c r="A1050" s="1">
        <v>1213</v>
      </c>
      <c r="B1050" s="1" t="s">
        <v>14327</v>
      </c>
      <c r="C1050" s="1" t="s">
        <v>355</v>
      </c>
      <c r="D1050" s="1" t="s">
        <v>158</v>
      </c>
      <c r="E1050" s="162" t="s">
        <v>16390</v>
      </c>
    </row>
    <row r="1051" spans="1:5">
      <c r="A1051" s="1">
        <v>40914</v>
      </c>
      <c r="B1051" s="1" t="s">
        <v>14328</v>
      </c>
      <c r="C1051" s="1" t="s">
        <v>357</v>
      </c>
      <c r="D1051" s="1" t="s">
        <v>155</v>
      </c>
      <c r="E1051" s="162" t="s">
        <v>35881</v>
      </c>
    </row>
    <row r="1052" spans="1:5">
      <c r="A1052" s="1">
        <v>5091</v>
      </c>
      <c r="B1052" s="1" t="s">
        <v>14329</v>
      </c>
      <c r="C1052" s="1" t="s">
        <v>160</v>
      </c>
      <c r="D1052" s="1" t="s">
        <v>155</v>
      </c>
      <c r="E1052" s="162" t="s">
        <v>16177</v>
      </c>
    </row>
    <row r="1053" spans="1:5">
      <c r="A1053" s="1">
        <v>14615</v>
      </c>
      <c r="B1053" s="1" t="s">
        <v>14331</v>
      </c>
      <c r="C1053" s="1" t="s">
        <v>160</v>
      </c>
      <c r="D1053" s="1" t="s">
        <v>167</v>
      </c>
      <c r="E1053" s="162" t="s">
        <v>14332</v>
      </c>
    </row>
    <row r="1054" spans="1:5">
      <c r="A1054" s="1">
        <v>2711</v>
      </c>
      <c r="B1054" s="1" t="s">
        <v>14333</v>
      </c>
      <c r="C1054" s="1" t="s">
        <v>160</v>
      </c>
      <c r="D1054" s="1" t="s">
        <v>158</v>
      </c>
      <c r="E1054" s="162" t="s">
        <v>14334</v>
      </c>
    </row>
    <row r="1055" spans="1:5">
      <c r="A1055" s="1">
        <v>37727</v>
      </c>
      <c r="B1055" s="1" t="s">
        <v>14335</v>
      </c>
      <c r="C1055" s="1" t="s">
        <v>160</v>
      </c>
      <c r="D1055" s="1" t="s">
        <v>167</v>
      </c>
      <c r="E1055" s="162" t="s">
        <v>14336</v>
      </c>
    </row>
    <row r="1056" spans="1:5">
      <c r="A1056" s="1">
        <v>37728</v>
      </c>
      <c r="B1056" s="1" t="s">
        <v>14337</v>
      </c>
      <c r="C1056" s="1" t="s">
        <v>160</v>
      </c>
      <c r="D1056" s="1" t="s">
        <v>167</v>
      </c>
      <c r="E1056" s="162" t="s">
        <v>14338</v>
      </c>
    </row>
    <row r="1057" spans="1:5">
      <c r="A1057" s="1">
        <v>37729</v>
      </c>
      <c r="B1057" s="1" t="s">
        <v>14339</v>
      </c>
      <c r="C1057" s="1" t="s">
        <v>160</v>
      </c>
      <c r="D1057" s="1" t="s">
        <v>167</v>
      </c>
      <c r="E1057" s="162" t="s">
        <v>14340</v>
      </c>
    </row>
    <row r="1058" spans="1:5">
      <c r="A1058" s="1">
        <v>37730</v>
      </c>
      <c r="B1058" s="1" t="s">
        <v>14341</v>
      </c>
      <c r="C1058" s="1" t="s">
        <v>160</v>
      </c>
      <c r="D1058" s="1" t="s">
        <v>167</v>
      </c>
      <c r="E1058" s="162" t="s">
        <v>14342</v>
      </c>
    </row>
    <row r="1059" spans="1:5">
      <c r="A1059" s="1">
        <v>37731</v>
      </c>
      <c r="B1059" s="1" t="s">
        <v>14343</v>
      </c>
      <c r="C1059" s="1" t="s">
        <v>160</v>
      </c>
      <c r="D1059" s="1" t="s">
        <v>167</v>
      </c>
      <c r="E1059" s="162" t="s">
        <v>14344</v>
      </c>
    </row>
    <row r="1060" spans="1:5">
      <c r="A1060" s="1">
        <v>37732</v>
      </c>
      <c r="B1060" s="1" t="s">
        <v>14345</v>
      </c>
      <c r="C1060" s="1" t="s">
        <v>160</v>
      </c>
      <c r="D1060" s="1" t="s">
        <v>167</v>
      </c>
      <c r="E1060" s="162" t="s">
        <v>14346</v>
      </c>
    </row>
    <row r="1061" spans="1:5">
      <c r="A1061" s="1">
        <v>42256</v>
      </c>
      <c r="B1061" s="1" t="s">
        <v>14347</v>
      </c>
      <c r="C1061" s="1" t="s">
        <v>238</v>
      </c>
      <c r="D1061" s="1" t="s">
        <v>155</v>
      </c>
      <c r="E1061" s="162" t="s">
        <v>14348</v>
      </c>
    </row>
    <row r="1062" spans="1:5">
      <c r="A1062" s="1">
        <v>42250</v>
      </c>
      <c r="B1062" s="1" t="s">
        <v>14349</v>
      </c>
      <c r="C1062" s="1" t="s">
        <v>1320</v>
      </c>
      <c r="D1062" s="1" t="s">
        <v>155</v>
      </c>
      <c r="E1062" s="162" t="s">
        <v>14350</v>
      </c>
    </row>
    <row r="1063" spans="1:5">
      <c r="A1063" s="1">
        <v>4743</v>
      </c>
      <c r="B1063" s="1" t="s">
        <v>14351</v>
      </c>
      <c r="C1063" s="1" t="s">
        <v>353</v>
      </c>
      <c r="D1063" s="1" t="s">
        <v>155</v>
      </c>
      <c r="E1063" s="162" t="s">
        <v>14352</v>
      </c>
    </row>
    <row r="1064" spans="1:5">
      <c r="A1064" s="1">
        <v>4744</v>
      </c>
      <c r="B1064" s="1" t="s">
        <v>14353</v>
      </c>
      <c r="C1064" s="1" t="s">
        <v>353</v>
      </c>
      <c r="D1064" s="1" t="s">
        <v>155</v>
      </c>
      <c r="E1064" s="162" t="s">
        <v>14354</v>
      </c>
    </row>
    <row r="1065" spans="1:5">
      <c r="A1065" s="1">
        <v>4745</v>
      </c>
      <c r="B1065" s="1" t="s">
        <v>14355</v>
      </c>
      <c r="C1065" s="1" t="s">
        <v>353</v>
      </c>
      <c r="D1065" s="1" t="s">
        <v>155</v>
      </c>
      <c r="E1065" s="162" t="s">
        <v>14356</v>
      </c>
    </row>
    <row r="1066" spans="1:5">
      <c r="A1066" s="1">
        <v>36496</v>
      </c>
      <c r="B1066" s="1" t="s">
        <v>14357</v>
      </c>
      <c r="C1066" s="1" t="s">
        <v>160</v>
      </c>
      <c r="D1066" s="1" t="s">
        <v>167</v>
      </c>
      <c r="E1066" s="162" t="s">
        <v>14358</v>
      </c>
    </row>
    <row r="1067" spans="1:5">
      <c r="A1067" s="1">
        <v>10630</v>
      </c>
      <c r="B1067" s="1" t="s">
        <v>14359</v>
      </c>
      <c r="C1067" s="1" t="s">
        <v>160</v>
      </c>
      <c r="D1067" s="1" t="s">
        <v>155</v>
      </c>
      <c r="E1067" s="162" t="s">
        <v>14360</v>
      </c>
    </row>
    <row r="1068" spans="1:5">
      <c r="A1068" s="1">
        <v>37762</v>
      </c>
      <c r="B1068" s="1" t="s">
        <v>14361</v>
      </c>
      <c r="C1068" s="1" t="s">
        <v>160</v>
      </c>
      <c r="D1068" s="1" t="s">
        <v>155</v>
      </c>
      <c r="E1068" s="162" t="s">
        <v>14362</v>
      </c>
    </row>
    <row r="1069" spans="1:5">
      <c r="A1069" s="1">
        <v>37763</v>
      </c>
      <c r="B1069" s="1" t="s">
        <v>14363</v>
      </c>
      <c r="C1069" s="1" t="s">
        <v>160</v>
      </c>
      <c r="D1069" s="1" t="s">
        <v>155</v>
      </c>
      <c r="E1069" s="162" t="s">
        <v>14364</v>
      </c>
    </row>
    <row r="1070" spans="1:5">
      <c r="A1070" s="1">
        <v>41992</v>
      </c>
      <c r="B1070" s="1" t="s">
        <v>14365</v>
      </c>
      <c r="C1070" s="1" t="s">
        <v>160</v>
      </c>
      <c r="D1070" s="1" t="s">
        <v>158</v>
      </c>
      <c r="E1070" s="162" t="s">
        <v>14366</v>
      </c>
    </row>
    <row r="1071" spans="1:5">
      <c r="A1071" s="1">
        <v>13215</v>
      </c>
      <c r="B1071" s="1" t="s">
        <v>14367</v>
      </c>
      <c r="C1071" s="1" t="s">
        <v>160</v>
      </c>
      <c r="D1071" s="1" t="s">
        <v>155</v>
      </c>
      <c r="E1071" s="162" t="s">
        <v>14368</v>
      </c>
    </row>
    <row r="1072" spans="1:5">
      <c r="A1072" s="1">
        <v>4235</v>
      </c>
      <c r="B1072" s="1" t="s">
        <v>14369</v>
      </c>
      <c r="C1072" s="1" t="s">
        <v>355</v>
      </c>
      <c r="D1072" s="1" t="s">
        <v>155</v>
      </c>
      <c r="E1072" s="162" t="s">
        <v>23788</v>
      </c>
    </row>
    <row r="1073" spans="1:5">
      <c r="A1073" s="1">
        <v>40976</v>
      </c>
      <c r="B1073" s="1" t="s">
        <v>14371</v>
      </c>
      <c r="C1073" s="1" t="s">
        <v>357</v>
      </c>
      <c r="D1073" s="1" t="s">
        <v>155</v>
      </c>
      <c r="E1073" s="162" t="s">
        <v>36039</v>
      </c>
    </row>
    <row r="1074" spans="1:5">
      <c r="A1074" s="1">
        <v>43091</v>
      </c>
      <c r="B1074" s="1" t="s">
        <v>14372</v>
      </c>
      <c r="C1074" s="1" t="s">
        <v>160</v>
      </c>
      <c r="D1074" s="1" t="s">
        <v>155</v>
      </c>
      <c r="E1074" s="162" t="s">
        <v>36040</v>
      </c>
    </row>
    <row r="1075" spans="1:5">
      <c r="A1075" s="1">
        <v>43092</v>
      </c>
      <c r="B1075" s="1" t="s">
        <v>14373</v>
      </c>
      <c r="C1075" s="1" t="s">
        <v>160</v>
      </c>
      <c r="D1075" s="1" t="s">
        <v>155</v>
      </c>
      <c r="E1075" s="162" t="s">
        <v>36041</v>
      </c>
    </row>
    <row r="1076" spans="1:5">
      <c r="A1076" s="1">
        <v>43089</v>
      </c>
      <c r="B1076" s="1" t="s">
        <v>14374</v>
      </c>
      <c r="C1076" s="1" t="s">
        <v>160</v>
      </c>
      <c r="D1076" s="1" t="s">
        <v>155</v>
      </c>
      <c r="E1076" s="162" t="s">
        <v>36042</v>
      </c>
    </row>
    <row r="1077" spans="1:5">
      <c r="A1077" s="1">
        <v>43090</v>
      </c>
      <c r="B1077" s="1" t="s">
        <v>14375</v>
      </c>
      <c r="C1077" s="1" t="s">
        <v>160</v>
      </c>
      <c r="D1077" s="1" t="s">
        <v>155</v>
      </c>
      <c r="E1077" s="162" t="s">
        <v>36043</v>
      </c>
    </row>
    <row r="1078" spans="1:5">
      <c r="A1078" s="1">
        <v>41967</v>
      </c>
      <c r="B1078" s="1" t="s">
        <v>14376</v>
      </c>
      <c r="C1078" s="1" t="s">
        <v>182</v>
      </c>
      <c r="D1078" s="1" t="s">
        <v>155</v>
      </c>
      <c r="E1078" s="162" t="s">
        <v>25660</v>
      </c>
    </row>
    <row r="1079" spans="1:5">
      <c r="A1079" s="1">
        <v>12760</v>
      </c>
      <c r="B1079" s="1" t="s">
        <v>14377</v>
      </c>
      <c r="C1079" s="1" t="s">
        <v>157</v>
      </c>
      <c r="D1079" s="1" t="s">
        <v>155</v>
      </c>
      <c r="E1079" s="162" t="s">
        <v>36044</v>
      </c>
    </row>
    <row r="1080" spans="1:5">
      <c r="A1080" s="1">
        <v>12759</v>
      </c>
      <c r="B1080" s="1" t="s">
        <v>14378</v>
      </c>
      <c r="C1080" s="1" t="s">
        <v>157</v>
      </c>
      <c r="D1080" s="1" t="s">
        <v>155</v>
      </c>
      <c r="E1080" s="162" t="s">
        <v>36045</v>
      </c>
    </row>
    <row r="1081" spans="1:5">
      <c r="A1081" s="1">
        <v>43105</v>
      </c>
      <c r="B1081" s="1" t="s">
        <v>14379</v>
      </c>
      <c r="C1081" s="1" t="s">
        <v>238</v>
      </c>
      <c r="D1081" s="1" t="s">
        <v>155</v>
      </c>
      <c r="E1081" s="162" t="s">
        <v>14380</v>
      </c>
    </row>
    <row r="1082" spans="1:5">
      <c r="A1082" s="1">
        <v>40424</v>
      </c>
      <c r="B1082" s="1" t="s">
        <v>14381</v>
      </c>
      <c r="C1082" s="1" t="s">
        <v>238</v>
      </c>
      <c r="D1082" s="1" t="s">
        <v>155</v>
      </c>
      <c r="E1082" s="162" t="s">
        <v>14382</v>
      </c>
    </row>
    <row r="1083" spans="1:5">
      <c r="A1083" s="1">
        <v>1325</v>
      </c>
      <c r="B1083" s="1" t="s">
        <v>14383</v>
      </c>
      <c r="C1083" s="1" t="s">
        <v>238</v>
      </c>
      <c r="D1083" s="1" t="s">
        <v>155</v>
      </c>
      <c r="E1083" s="162" t="s">
        <v>14384</v>
      </c>
    </row>
    <row r="1084" spans="1:5">
      <c r="A1084" s="1">
        <v>1327</v>
      </c>
      <c r="B1084" s="1" t="s">
        <v>14385</v>
      </c>
      <c r="C1084" s="1" t="s">
        <v>238</v>
      </c>
      <c r="D1084" s="1" t="s">
        <v>155</v>
      </c>
      <c r="E1084" s="162" t="s">
        <v>14386</v>
      </c>
    </row>
    <row r="1085" spans="1:5">
      <c r="A1085" s="1">
        <v>1328</v>
      </c>
      <c r="B1085" s="1" t="s">
        <v>14387</v>
      </c>
      <c r="C1085" s="1" t="s">
        <v>238</v>
      </c>
      <c r="D1085" s="1" t="s">
        <v>155</v>
      </c>
      <c r="E1085" s="162" t="s">
        <v>14388</v>
      </c>
    </row>
    <row r="1086" spans="1:5">
      <c r="A1086" s="1">
        <v>1321</v>
      </c>
      <c r="B1086" s="1" t="s">
        <v>14389</v>
      </c>
      <c r="C1086" s="1" t="s">
        <v>238</v>
      </c>
      <c r="D1086" s="1" t="s">
        <v>155</v>
      </c>
      <c r="E1086" s="162" t="s">
        <v>14370</v>
      </c>
    </row>
    <row r="1087" spans="1:5">
      <c r="A1087" s="1">
        <v>1318</v>
      </c>
      <c r="B1087" s="1" t="s">
        <v>14390</v>
      </c>
      <c r="C1087" s="1" t="s">
        <v>238</v>
      </c>
      <c r="D1087" s="1" t="s">
        <v>155</v>
      </c>
      <c r="E1087" s="162" t="s">
        <v>13354</v>
      </c>
    </row>
    <row r="1088" spans="1:5">
      <c r="A1088" s="1">
        <v>1322</v>
      </c>
      <c r="B1088" s="1" t="s">
        <v>14391</v>
      </c>
      <c r="C1088" s="1" t="s">
        <v>238</v>
      </c>
      <c r="D1088" s="1" t="s">
        <v>155</v>
      </c>
      <c r="E1088" s="162" t="s">
        <v>14392</v>
      </c>
    </row>
    <row r="1089" spans="1:5">
      <c r="A1089" s="1">
        <v>1323</v>
      </c>
      <c r="B1089" s="1" t="s">
        <v>14393</v>
      </c>
      <c r="C1089" s="1" t="s">
        <v>238</v>
      </c>
      <c r="D1089" s="1" t="s">
        <v>155</v>
      </c>
      <c r="E1089" s="162" t="s">
        <v>14392</v>
      </c>
    </row>
    <row r="1090" spans="1:5">
      <c r="A1090" s="1">
        <v>1319</v>
      </c>
      <c r="B1090" s="1" t="s">
        <v>14394</v>
      </c>
      <c r="C1090" s="1" t="s">
        <v>238</v>
      </c>
      <c r="D1090" s="1" t="s">
        <v>155</v>
      </c>
      <c r="E1090" s="162" t="s">
        <v>14395</v>
      </c>
    </row>
    <row r="1091" spans="1:5">
      <c r="A1091" s="1">
        <v>11026</v>
      </c>
      <c r="B1091" s="1" t="s">
        <v>14396</v>
      </c>
      <c r="C1091" s="1" t="s">
        <v>238</v>
      </c>
      <c r="D1091" s="1" t="s">
        <v>155</v>
      </c>
      <c r="E1091" s="162" t="s">
        <v>14397</v>
      </c>
    </row>
    <row r="1092" spans="1:5">
      <c r="A1092" s="1">
        <v>11027</v>
      </c>
      <c r="B1092" s="1" t="s">
        <v>14398</v>
      </c>
      <c r="C1092" s="1" t="s">
        <v>238</v>
      </c>
      <c r="D1092" s="1" t="s">
        <v>155</v>
      </c>
      <c r="E1092" s="162" t="s">
        <v>14399</v>
      </c>
    </row>
    <row r="1093" spans="1:5">
      <c r="A1093" s="1">
        <v>11046</v>
      </c>
      <c r="B1093" s="1" t="s">
        <v>14400</v>
      </c>
      <c r="C1093" s="1" t="s">
        <v>238</v>
      </c>
      <c r="D1093" s="1" t="s">
        <v>155</v>
      </c>
      <c r="E1093" s="162" t="s">
        <v>14401</v>
      </c>
    </row>
    <row r="1094" spans="1:5">
      <c r="A1094" s="1">
        <v>11047</v>
      </c>
      <c r="B1094" s="1" t="s">
        <v>14402</v>
      </c>
      <c r="C1094" s="1" t="s">
        <v>238</v>
      </c>
      <c r="D1094" s="1" t="s">
        <v>155</v>
      </c>
      <c r="E1094" s="162" t="s">
        <v>14403</v>
      </c>
    </row>
    <row r="1095" spans="1:5">
      <c r="A1095" s="1">
        <v>43668</v>
      </c>
      <c r="B1095" s="1" t="s">
        <v>14404</v>
      </c>
      <c r="C1095" s="1" t="s">
        <v>238</v>
      </c>
      <c r="D1095" s="1" t="s">
        <v>155</v>
      </c>
      <c r="E1095" s="162" t="s">
        <v>14405</v>
      </c>
    </row>
    <row r="1096" spans="1:5">
      <c r="A1096" s="1">
        <v>11049</v>
      </c>
      <c r="B1096" s="1" t="s">
        <v>14406</v>
      </c>
      <c r="C1096" s="1" t="s">
        <v>238</v>
      </c>
      <c r="D1096" s="1" t="s">
        <v>158</v>
      </c>
      <c r="E1096" s="162" t="s">
        <v>14407</v>
      </c>
    </row>
    <row r="1097" spans="1:5">
      <c r="A1097" s="1">
        <v>43106</v>
      </c>
      <c r="B1097" s="1" t="s">
        <v>14408</v>
      </c>
      <c r="C1097" s="1" t="s">
        <v>238</v>
      </c>
      <c r="D1097" s="1" t="s">
        <v>155</v>
      </c>
      <c r="E1097" s="162" t="s">
        <v>14409</v>
      </c>
    </row>
    <row r="1098" spans="1:5">
      <c r="A1098" s="1">
        <v>11051</v>
      </c>
      <c r="B1098" s="1" t="s">
        <v>14410</v>
      </c>
      <c r="C1098" s="1" t="s">
        <v>238</v>
      </c>
      <c r="D1098" s="1" t="s">
        <v>155</v>
      </c>
      <c r="E1098" s="162" t="s">
        <v>14411</v>
      </c>
    </row>
    <row r="1099" spans="1:5">
      <c r="A1099" s="1">
        <v>11061</v>
      </c>
      <c r="B1099" s="1" t="s">
        <v>14412</v>
      </c>
      <c r="C1099" s="1" t="s">
        <v>238</v>
      </c>
      <c r="D1099" s="1" t="s">
        <v>155</v>
      </c>
      <c r="E1099" s="162" t="s">
        <v>14413</v>
      </c>
    </row>
    <row r="1100" spans="1:5">
      <c r="A1100" s="1">
        <v>43667</v>
      </c>
      <c r="B1100" s="1" t="s">
        <v>14414</v>
      </c>
      <c r="C1100" s="1" t="s">
        <v>238</v>
      </c>
      <c r="D1100" s="1" t="s">
        <v>155</v>
      </c>
      <c r="E1100" s="162" t="s">
        <v>14415</v>
      </c>
    </row>
    <row r="1101" spans="1:5">
      <c r="A1101" s="1">
        <v>1333</v>
      </c>
      <c r="B1101" s="1" t="s">
        <v>14416</v>
      </c>
      <c r="C1101" s="1" t="s">
        <v>238</v>
      </c>
      <c r="D1101" s="1" t="s">
        <v>155</v>
      </c>
      <c r="E1101" s="162" t="s">
        <v>14417</v>
      </c>
    </row>
    <row r="1102" spans="1:5">
      <c r="A1102" s="1">
        <v>1330</v>
      </c>
      <c r="B1102" s="1" t="s">
        <v>14418</v>
      </c>
      <c r="C1102" s="1" t="s">
        <v>238</v>
      </c>
      <c r="D1102" s="1" t="s">
        <v>155</v>
      </c>
      <c r="E1102" s="162" t="s">
        <v>14419</v>
      </c>
    </row>
    <row r="1103" spans="1:5">
      <c r="A1103" s="1">
        <v>10957</v>
      </c>
      <c r="B1103" s="1" t="s">
        <v>14420</v>
      </c>
      <c r="C1103" s="1" t="s">
        <v>238</v>
      </c>
      <c r="D1103" s="1" t="s">
        <v>155</v>
      </c>
      <c r="E1103" s="162" t="s">
        <v>14421</v>
      </c>
    </row>
    <row r="1104" spans="1:5">
      <c r="A1104" s="1">
        <v>1332</v>
      </c>
      <c r="B1104" s="1" t="s">
        <v>14422</v>
      </c>
      <c r="C1104" s="1" t="s">
        <v>238</v>
      </c>
      <c r="D1104" s="1" t="s">
        <v>155</v>
      </c>
      <c r="E1104" s="162" t="s">
        <v>14423</v>
      </c>
    </row>
    <row r="1105" spans="1:5">
      <c r="A1105" s="1">
        <v>1334</v>
      </c>
      <c r="B1105" s="1" t="s">
        <v>14424</v>
      </c>
      <c r="C1105" s="1" t="s">
        <v>238</v>
      </c>
      <c r="D1105" s="1" t="s">
        <v>155</v>
      </c>
      <c r="E1105" s="162" t="s">
        <v>14425</v>
      </c>
    </row>
    <row r="1106" spans="1:5">
      <c r="A1106" s="1">
        <v>1335</v>
      </c>
      <c r="B1106" s="1" t="s">
        <v>14426</v>
      </c>
      <c r="C1106" s="1" t="s">
        <v>238</v>
      </c>
      <c r="D1106" s="1" t="s">
        <v>155</v>
      </c>
      <c r="E1106" s="162" t="s">
        <v>14427</v>
      </c>
    </row>
    <row r="1107" spans="1:5">
      <c r="A1107" s="1">
        <v>40425</v>
      </c>
      <c r="B1107" s="1" t="s">
        <v>14428</v>
      </c>
      <c r="C1107" s="1" t="s">
        <v>238</v>
      </c>
      <c r="D1107" s="1" t="s">
        <v>155</v>
      </c>
      <c r="E1107" s="162" t="s">
        <v>14429</v>
      </c>
    </row>
    <row r="1108" spans="1:5">
      <c r="A1108" s="1">
        <v>1337</v>
      </c>
      <c r="B1108" s="1" t="s">
        <v>14430</v>
      </c>
      <c r="C1108" s="1" t="s">
        <v>238</v>
      </c>
      <c r="D1108" s="1" t="s">
        <v>155</v>
      </c>
      <c r="E1108" s="162" t="s">
        <v>14421</v>
      </c>
    </row>
    <row r="1109" spans="1:5">
      <c r="A1109" s="1">
        <v>1338</v>
      </c>
      <c r="B1109" s="1" t="s">
        <v>14431</v>
      </c>
      <c r="C1109" s="1" t="s">
        <v>157</v>
      </c>
      <c r="D1109" s="1" t="s">
        <v>158</v>
      </c>
      <c r="E1109" s="162" t="s">
        <v>36046</v>
      </c>
    </row>
    <row r="1110" spans="1:5">
      <c r="A1110" s="1">
        <v>1340</v>
      </c>
      <c r="B1110" s="1" t="s">
        <v>14433</v>
      </c>
      <c r="C1110" s="1" t="s">
        <v>157</v>
      </c>
      <c r="D1110" s="1" t="s">
        <v>155</v>
      </c>
      <c r="E1110" s="162" t="s">
        <v>20827</v>
      </c>
    </row>
    <row r="1111" spans="1:5">
      <c r="A1111" s="1">
        <v>1341</v>
      </c>
      <c r="B1111" s="1" t="s">
        <v>14434</v>
      </c>
      <c r="C1111" s="1" t="s">
        <v>157</v>
      </c>
      <c r="D1111" s="1" t="s">
        <v>155</v>
      </c>
      <c r="E1111" s="162" t="s">
        <v>36047</v>
      </c>
    </row>
    <row r="1112" spans="1:5">
      <c r="A1112" s="1">
        <v>34659</v>
      </c>
      <c r="B1112" s="1" t="s">
        <v>14435</v>
      </c>
      <c r="C1112" s="1" t="s">
        <v>157</v>
      </c>
      <c r="D1112" s="1" t="s">
        <v>155</v>
      </c>
      <c r="E1112" s="162" t="s">
        <v>36048</v>
      </c>
    </row>
    <row r="1113" spans="1:5">
      <c r="A1113" s="1">
        <v>34514</v>
      </c>
      <c r="B1113" s="1" t="s">
        <v>14436</v>
      </c>
      <c r="C1113" s="1" t="s">
        <v>157</v>
      </c>
      <c r="D1113" s="1" t="s">
        <v>158</v>
      </c>
      <c r="E1113" s="162" t="s">
        <v>19005</v>
      </c>
    </row>
    <row r="1114" spans="1:5">
      <c r="A1114" s="1">
        <v>34660</v>
      </c>
      <c r="B1114" s="1" t="s">
        <v>14437</v>
      </c>
      <c r="C1114" s="1" t="s">
        <v>157</v>
      </c>
      <c r="D1114" s="1" t="s">
        <v>155</v>
      </c>
      <c r="E1114" s="162" t="s">
        <v>36049</v>
      </c>
    </row>
    <row r="1115" spans="1:5">
      <c r="A1115" s="1">
        <v>34661</v>
      </c>
      <c r="B1115" s="1" t="s">
        <v>14438</v>
      </c>
      <c r="C1115" s="1" t="s">
        <v>157</v>
      </c>
      <c r="D1115" s="1" t="s">
        <v>155</v>
      </c>
      <c r="E1115" s="162" t="s">
        <v>36050</v>
      </c>
    </row>
    <row r="1116" spans="1:5">
      <c r="A1116" s="1">
        <v>34667</v>
      </c>
      <c r="B1116" s="1" t="s">
        <v>14439</v>
      </c>
      <c r="C1116" s="1" t="s">
        <v>157</v>
      </c>
      <c r="D1116" s="1" t="s">
        <v>155</v>
      </c>
      <c r="E1116" s="162" t="s">
        <v>16597</v>
      </c>
    </row>
    <row r="1117" spans="1:5">
      <c r="A1117" s="1">
        <v>34668</v>
      </c>
      <c r="B1117" s="1" t="s">
        <v>14440</v>
      </c>
      <c r="C1117" s="1" t="s">
        <v>157</v>
      </c>
      <c r="D1117" s="1" t="s">
        <v>155</v>
      </c>
      <c r="E1117" s="162" t="s">
        <v>14992</v>
      </c>
    </row>
    <row r="1118" spans="1:5">
      <c r="A1118" s="1">
        <v>34741</v>
      </c>
      <c r="B1118" s="1" t="s">
        <v>14441</v>
      </c>
      <c r="C1118" s="1" t="s">
        <v>157</v>
      </c>
      <c r="D1118" s="1" t="s">
        <v>155</v>
      </c>
      <c r="E1118" s="162" t="s">
        <v>32754</v>
      </c>
    </row>
    <row r="1119" spans="1:5">
      <c r="A1119" s="1">
        <v>34664</v>
      </c>
      <c r="B1119" s="1" t="s">
        <v>14443</v>
      </c>
      <c r="C1119" s="1" t="s">
        <v>157</v>
      </c>
      <c r="D1119" s="1" t="s">
        <v>155</v>
      </c>
      <c r="E1119" s="162" t="s">
        <v>34519</v>
      </c>
    </row>
    <row r="1120" spans="1:5">
      <c r="A1120" s="1">
        <v>34665</v>
      </c>
      <c r="B1120" s="1" t="s">
        <v>14445</v>
      </c>
      <c r="C1120" s="1" t="s">
        <v>157</v>
      </c>
      <c r="D1120" s="1" t="s">
        <v>155</v>
      </c>
      <c r="E1120" s="162" t="s">
        <v>30576</v>
      </c>
    </row>
    <row r="1121" spans="1:5">
      <c r="A1121" s="1">
        <v>34666</v>
      </c>
      <c r="B1121" s="1" t="s">
        <v>14446</v>
      </c>
      <c r="C1121" s="1" t="s">
        <v>157</v>
      </c>
      <c r="D1121" s="1" t="s">
        <v>155</v>
      </c>
      <c r="E1121" s="162" t="s">
        <v>29377</v>
      </c>
    </row>
    <row r="1122" spans="1:5">
      <c r="A1122" s="1">
        <v>34669</v>
      </c>
      <c r="B1122" s="1" t="s">
        <v>14447</v>
      </c>
      <c r="C1122" s="1" t="s">
        <v>157</v>
      </c>
      <c r="D1122" s="1" t="s">
        <v>155</v>
      </c>
      <c r="E1122" s="162" t="s">
        <v>23391</v>
      </c>
    </row>
    <row r="1123" spans="1:5">
      <c r="A1123" s="1">
        <v>34670</v>
      </c>
      <c r="B1123" s="1" t="s">
        <v>14448</v>
      </c>
      <c r="C1123" s="1" t="s">
        <v>157</v>
      </c>
      <c r="D1123" s="1" t="s">
        <v>155</v>
      </c>
      <c r="E1123" s="162" t="s">
        <v>36051</v>
      </c>
    </row>
    <row r="1124" spans="1:5">
      <c r="A1124" s="1">
        <v>34671</v>
      </c>
      <c r="B1124" s="1" t="s">
        <v>14449</v>
      </c>
      <c r="C1124" s="1" t="s">
        <v>157</v>
      </c>
      <c r="D1124" s="1" t="s">
        <v>155</v>
      </c>
      <c r="E1124" s="162" t="s">
        <v>36052</v>
      </c>
    </row>
    <row r="1125" spans="1:5">
      <c r="A1125" s="1">
        <v>34672</v>
      </c>
      <c r="B1125" s="1" t="s">
        <v>14451</v>
      </c>
      <c r="C1125" s="1" t="s">
        <v>157</v>
      </c>
      <c r="D1125" s="1" t="s">
        <v>155</v>
      </c>
      <c r="E1125" s="162" t="s">
        <v>33568</v>
      </c>
    </row>
    <row r="1126" spans="1:5">
      <c r="A1126" s="1">
        <v>34673</v>
      </c>
      <c r="B1126" s="1" t="s">
        <v>14453</v>
      </c>
      <c r="C1126" s="1" t="s">
        <v>157</v>
      </c>
      <c r="D1126" s="1" t="s">
        <v>155</v>
      </c>
      <c r="E1126" s="162" t="s">
        <v>36053</v>
      </c>
    </row>
    <row r="1127" spans="1:5">
      <c r="A1127" s="1">
        <v>34674</v>
      </c>
      <c r="B1127" s="1" t="s">
        <v>14455</v>
      </c>
      <c r="C1127" s="1" t="s">
        <v>157</v>
      </c>
      <c r="D1127" s="1" t="s">
        <v>155</v>
      </c>
      <c r="E1127" s="162" t="s">
        <v>36054</v>
      </c>
    </row>
    <row r="1128" spans="1:5">
      <c r="A1128" s="1">
        <v>34675</v>
      </c>
      <c r="B1128" s="1" t="s">
        <v>14456</v>
      </c>
      <c r="C1128" s="1" t="s">
        <v>157</v>
      </c>
      <c r="D1128" s="1" t="s">
        <v>155</v>
      </c>
      <c r="E1128" s="162" t="s">
        <v>35697</v>
      </c>
    </row>
    <row r="1129" spans="1:5">
      <c r="A1129" s="1">
        <v>34676</v>
      </c>
      <c r="B1129" s="1" t="s">
        <v>14457</v>
      </c>
      <c r="C1129" s="1" t="s">
        <v>157</v>
      </c>
      <c r="D1129" s="1" t="s">
        <v>155</v>
      </c>
      <c r="E1129" s="162" t="s">
        <v>33458</v>
      </c>
    </row>
    <row r="1130" spans="1:5">
      <c r="A1130" s="1">
        <v>34677</v>
      </c>
      <c r="B1130" s="1" t="s">
        <v>14458</v>
      </c>
      <c r="C1130" s="1" t="s">
        <v>157</v>
      </c>
      <c r="D1130" s="1" t="s">
        <v>155</v>
      </c>
      <c r="E1130" s="162" t="s">
        <v>18550</v>
      </c>
    </row>
    <row r="1131" spans="1:5">
      <c r="A1131" s="1">
        <v>43126</v>
      </c>
      <c r="B1131" s="1" t="s">
        <v>14459</v>
      </c>
      <c r="C1131" s="1" t="s">
        <v>157</v>
      </c>
      <c r="D1131" s="1" t="s">
        <v>155</v>
      </c>
      <c r="E1131" s="162" t="s">
        <v>36055</v>
      </c>
    </row>
    <row r="1132" spans="1:5">
      <c r="A1132" s="1">
        <v>43124</v>
      </c>
      <c r="B1132" s="1" t="s">
        <v>14460</v>
      </c>
      <c r="C1132" s="1" t="s">
        <v>157</v>
      </c>
      <c r="D1132" s="1" t="s">
        <v>155</v>
      </c>
      <c r="E1132" s="162" t="s">
        <v>32548</v>
      </c>
    </row>
    <row r="1133" spans="1:5">
      <c r="A1133" s="1">
        <v>43125</v>
      </c>
      <c r="B1133" s="1" t="s">
        <v>14461</v>
      </c>
      <c r="C1133" s="1" t="s">
        <v>157</v>
      </c>
      <c r="D1133" s="1" t="s">
        <v>155</v>
      </c>
      <c r="E1133" s="162" t="s">
        <v>36056</v>
      </c>
    </row>
    <row r="1134" spans="1:5">
      <c r="A1134" s="1">
        <v>40623</v>
      </c>
      <c r="B1134" s="1" t="s">
        <v>14462</v>
      </c>
      <c r="C1134" s="1" t="s">
        <v>638</v>
      </c>
      <c r="D1134" s="1" t="s">
        <v>155</v>
      </c>
      <c r="E1134" s="162" t="s">
        <v>14463</v>
      </c>
    </row>
    <row r="1135" spans="1:5">
      <c r="A1135" s="1">
        <v>43701</v>
      </c>
      <c r="B1135" s="1" t="s">
        <v>14464</v>
      </c>
      <c r="C1135" s="1" t="s">
        <v>238</v>
      </c>
      <c r="D1135" s="1" t="s">
        <v>158</v>
      </c>
      <c r="E1135" s="162" t="s">
        <v>36057</v>
      </c>
    </row>
    <row r="1136" spans="1:5">
      <c r="A1136" s="1">
        <v>1345</v>
      </c>
      <c r="B1136" s="1" t="s">
        <v>14465</v>
      </c>
      <c r="C1136" s="1" t="s">
        <v>157</v>
      </c>
      <c r="D1136" s="1" t="s">
        <v>155</v>
      </c>
      <c r="E1136" s="162" t="s">
        <v>14466</v>
      </c>
    </row>
    <row r="1137" spans="1:5">
      <c r="A1137" s="1">
        <v>1346</v>
      </c>
      <c r="B1137" s="1" t="s">
        <v>14467</v>
      </c>
      <c r="C1137" s="1" t="s">
        <v>157</v>
      </c>
      <c r="D1137" s="1" t="s">
        <v>155</v>
      </c>
      <c r="E1137" s="162" t="s">
        <v>13623</v>
      </c>
    </row>
    <row r="1138" spans="1:5">
      <c r="A1138" s="1">
        <v>1347</v>
      </c>
      <c r="B1138" s="1" t="s">
        <v>14468</v>
      </c>
      <c r="C1138" s="1" t="s">
        <v>157</v>
      </c>
      <c r="D1138" s="1" t="s">
        <v>155</v>
      </c>
      <c r="E1138" s="162" t="s">
        <v>14469</v>
      </c>
    </row>
    <row r="1139" spans="1:5">
      <c r="A1139" s="1">
        <v>43678</v>
      </c>
      <c r="B1139" s="1" t="s">
        <v>14470</v>
      </c>
      <c r="C1139" s="1" t="s">
        <v>157</v>
      </c>
      <c r="D1139" s="1" t="s">
        <v>155</v>
      </c>
      <c r="E1139" s="162" t="s">
        <v>14471</v>
      </c>
    </row>
    <row r="1140" spans="1:5">
      <c r="A1140" s="1">
        <v>43680</v>
      </c>
      <c r="B1140" s="1" t="s">
        <v>14472</v>
      </c>
      <c r="C1140" s="1" t="s">
        <v>157</v>
      </c>
      <c r="D1140" s="1" t="s">
        <v>155</v>
      </c>
      <c r="E1140" s="162" t="s">
        <v>14473</v>
      </c>
    </row>
    <row r="1141" spans="1:5">
      <c r="A1141" s="1">
        <v>43679</v>
      </c>
      <c r="B1141" s="1" t="s">
        <v>14474</v>
      </c>
      <c r="C1141" s="1" t="s">
        <v>157</v>
      </c>
      <c r="D1141" s="1" t="s">
        <v>155</v>
      </c>
      <c r="E1141" s="162" t="s">
        <v>14475</v>
      </c>
    </row>
    <row r="1142" spans="1:5">
      <c r="A1142" s="1">
        <v>1355</v>
      </c>
      <c r="B1142" s="1" t="s">
        <v>14476</v>
      </c>
      <c r="C1142" s="1" t="s">
        <v>157</v>
      </c>
      <c r="D1142" s="1" t="s">
        <v>155</v>
      </c>
      <c r="E1142" s="162" t="s">
        <v>14477</v>
      </c>
    </row>
    <row r="1143" spans="1:5">
      <c r="A1143" s="1">
        <v>1358</v>
      </c>
      <c r="B1143" s="1" t="s">
        <v>14478</v>
      </c>
      <c r="C1143" s="1" t="s">
        <v>157</v>
      </c>
      <c r="D1143" s="1" t="s">
        <v>155</v>
      </c>
      <c r="E1143" s="162" t="s">
        <v>14479</v>
      </c>
    </row>
    <row r="1144" spans="1:5">
      <c r="A1144" s="1">
        <v>43681</v>
      </c>
      <c r="B1144" s="1" t="s">
        <v>14480</v>
      </c>
      <c r="C1144" s="1" t="s">
        <v>157</v>
      </c>
      <c r="D1144" s="1" t="s">
        <v>158</v>
      </c>
      <c r="E1144" s="162" t="s">
        <v>14481</v>
      </c>
    </row>
    <row r="1145" spans="1:5">
      <c r="A1145" s="1">
        <v>43677</v>
      </c>
      <c r="B1145" s="1" t="s">
        <v>14482</v>
      </c>
      <c r="C1145" s="1" t="s">
        <v>157</v>
      </c>
      <c r="D1145" s="1" t="s">
        <v>155</v>
      </c>
      <c r="E1145" s="162" t="s">
        <v>14483</v>
      </c>
    </row>
    <row r="1146" spans="1:5">
      <c r="A1146" s="1">
        <v>43682</v>
      </c>
      <c r="B1146" s="1" t="s">
        <v>14484</v>
      </c>
      <c r="C1146" s="1" t="s">
        <v>157</v>
      </c>
      <c r="D1146" s="1" t="s">
        <v>155</v>
      </c>
      <c r="E1146" s="162" t="s">
        <v>14485</v>
      </c>
    </row>
    <row r="1147" spans="1:5">
      <c r="A1147" s="1">
        <v>20971</v>
      </c>
      <c r="B1147" s="1" t="s">
        <v>14486</v>
      </c>
      <c r="C1147" s="1" t="s">
        <v>160</v>
      </c>
      <c r="D1147" s="1" t="s">
        <v>155</v>
      </c>
      <c r="E1147" s="162" t="s">
        <v>14487</v>
      </c>
    </row>
    <row r="1148" spans="1:5">
      <c r="A1148" s="1">
        <v>13279</v>
      </c>
      <c r="B1148" s="1" t="s">
        <v>14488</v>
      </c>
      <c r="C1148" s="1" t="s">
        <v>238</v>
      </c>
      <c r="D1148" s="1" t="s">
        <v>167</v>
      </c>
      <c r="E1148" s="162" t="s">
        <v>14489</v>
      </c>
    </row>
    <row r="1149" spans="1:5">
      <c r="A1149" s="1">
        <v>11977</v>
      </c>
      <c r="B1149" s="1" t="s">
        <v>14490</v>
      </c>
      <c r="C1149" s="1" t="s">
        <v>160</v>
      </c>
      <c r="D1149" s="1" t="s">
        <v>167</v>
      </c>
      <c r="E1149" s="162" t="s">
        <v>14491</v>
      </c>
    </row>
    <row r="1150" spans="1:5">
      <c r="A1150" s="1">
        <v>11975</v>
      </c>
      <c r="B1150" s="1" t="s">
        <v>14492</v>
      </c>
      <c r="C1150" s="1" t="s">
        <v>160</v>
      </c>
      <c r="D1150" s="1" t="s">
        <v>167</v>
      </c>
      <c r="E1150" s="162" t="s">
        <v>14493</v>
      </c>
    </row>
    <row r="1151" spans="1:5">
      <c r="A1151" s="1">
        <v>39746</v>
      </c>
      <c r="B1151" s="1" t="s">
        <v>14494</v>
      </c>
      <c r="C1151" s="1" t="s">
        <v>160</v>
      </c>
      <c r="D1151" s="1" t="s">
        <v>167</v>
      </c>
      <c r="E1151" s="162" t="s">
        <v>14495</v>
      </c>
    </row>
    <row r="1152" spans="1:5">
      <c r="A1152" s="1">
        <v>11976</v>
      </c>
      <c r="B1152" s="1" t="s">
        <v>14496</v>
      </c>
      <c r="C1152" s="1" t="s">
        <v>160</v>
      </c>
      <c r="D1152" s="1" t="s">
        <v>167</v>
      </c>
      <c r="E1152" s="162" t="s">
        <v>14497</v>
      </c>
    </row>
    <row r="1153" spans="1:5">
      <c r="A1153" s="1">
        <v>1368</v>
      </c>
      <c r="B1153" s="1" t="s">
        <v>14498</v>
      </c>
      <c r="C1153" s="1" t="s">
        <v>160</v>
      </c>
      <c r="D1153" s="1" t="s">
        <v>158</v>
      </c>
      <c r="E1153" s="162" t="s">
        <v>13695</v>
      </c>
    </row>
    <row r="1154" spans="1:5">
      <c r="A1154" s="1">
        <v>1367</v>
      </c>
      <c r="B1154" s="1" t="s">
        <v>14499</v>
      </c>
      <c r="C1154" s="1" t="s">
        <v>160</v>
      </c>
      <c r="D1154" s="1" t="s">
        <v>155</v>
      </c>
      <c r="E1154" s="162" t="s">
        <v>14500</v>
      </c>
    </row>
    <row r="1155" spans="1:5">
      <c r="A1155" s="1">
        <v>1380</v>
      </c>
      <c r="B1155" s="1" t="s">
        <v>14501</v>
      </c>
      <c r="C1155" s="1" t="s">
        <v>238</v>
      </c>
      <c r="D1155" s="1" t="s">
        <v>155</v>
      </c>
      <c r="E1155" s="162" t="s">
        <v>14502</v>
      </c>
    </row>
    <row r="1156" spans="1:5">
      <c r="A1156" s="1">
        <v>1375</v>
      </c>
      <c r="B1156" s="1" t="s">
        <v>14503</v>
      </c>
      <c r="C1156" s="1" t="s">
        <v>238</v>
      </c>
      <c r="D1156" s="1" t="s">
        <v>155</v>
      </c>
      <c r="E1156" s="162" t="s">
        <v>29004</v>
      </c>
    </row>
    <row r="1157" spans="1:5">
      <c r="A1157" s="1">
        <v>1379</v>
      </c>
      <c r="B1157" s="1" t="s">
        <v>14505</v>
      </c>
      <c r="C1157" s="1" t="s">
        <v>238</v>
      </c>
      <c r="D1157" s="1" t="s">
        <v>158</v>
      </c>
      <c r="E1157" s="162" t="s">
        <v>14506</v>
      </c>
    </row>
    <row r="1158" spans="1:5">
      <c r="A1158" s="1">
        <v>13284</v>
      </c>
      <c r="B1158" s="1" t="s">
        <v>14507</v>
      </c>
      <c r="C1158" s="1" t="s">
        <v>238</v>
      </c>
      <c r="D1158" s="1" t="s">
        <v>155</v>
      </c>
      <c r="E1158" s="162" t="s">
        <v>14506</v>
      </c>
    </row>
    <row r="1159" spans="1:5">
      <c r="A1159" s="1">
        <v>44528</v>
      </c>
      <c r="B1159" s="1" t="s">
        <v>14508</v>
      </c>
      <c r="C1159" s="1" t="s">
        <v>238</v>
      </c>
      <c r="D1159" s="1" t="s">
        <v>155</v>
      </c>
      <c r="E1159" s="162" t="s">
        <v>14509</v>
      </c>
    </row>
    <row r="1160" spans="1:5">
      <c r="A1160" s="1">
        <v>34753</v>
      </c>
      <c r="B1160" s="1" t="s">
        <v>14510</v>
      </c>
      <c r="C1160" s="1" t="s">
        <v>238</v>
      </c>
      <c r="D1160" s="1" t="s">
        <v>155</v>
      </c>
      <c r="E1160" s="162" t="s">
        <v>14511</v>
      </c>
    </row>
    <row r="1161" spans="1:5">
      <c r="A1161" s="1">
        <v>420</v>
      </c>
      <c r="B1161" s="1" t="s">
        <v>14512</v>
      </c>
      <c r="C1161" s="1" t="s">
        <v>160</v>
      </c>
      <c r="D1161" s="1" t="s">
        <v>155</v>
      </c>
      <c r="E1161" s="162" t="s">
        <v>14513</v>
      </c>
    </row>
    <row r="1162" spans="1:5">
      <c r="A1162" s="1">
        <v>12327</v>
      </c>
      <c r="B1162" s="1" t="s">
        <v>14514</v>
      </c>
      <c r="C1162" s="1" t="s">
        <v>160</v>
      </c>
      <c r="D1162" s="1" t="s">
        <v>155</v>
      </c>
      <c r="E1162" s="162" t="s">
        <v>14515</v>
      </c>
    </row>
    <row r="1163" spans="1:5">
      <c r="A1163" s="1">
        <v>36148</v>
      </c>
      <c r="B1163" s="1" t="s">
        <v>14516</v>
      </c>
      <c r="C1163" s="1" t="s">
        <v>160</v>
      </c>
      <c r="D1163" s="1" t="s">
        <v>155</v>
      </c>
      <c r="E1163" s="162" t="s">
        <v>25348</v>
      </c>
    </row>
    <row r="1164" spans="1:5">
      <c r="A1164" s="1">
        <v>12329</v>
      </c>
      <c r="B1164" s="1" t="s">
        <v>14517</v>
      </c>
      <c r="C1164" s="1" t="s">
        <v>238</v>
      </c>
      <c r="D1164" s="1" t="s">
        <v>155</v>
      </c>
      <c r="E1164" s="162" t="s">
        <v>36058</v>
      </c>
    </row>
    <row r="1165" spans="1:5">
      <c r="A1165" s="1">
        <v>1339</v>
      </c>
      <c r="B1165" s="1" t="s">
        <v>14518</v>
      </c>
      <c r="C1165" s="1" t="s">
        <v>238</v>
      </c>
      <c r="D1165" s="1" t="s">
        <v>155</v>
      </c>
      <c r="E1165" s="162" t="s">
        <v>25990</v>
      </c>
    </row>
    <row r="1166" spans="1:5">
      <c r="A1166" s="1">
        <v>44396</v>
      </c>
      <c r="B1166" s="1" t="s">
        <v>14520</v>
      </c>
      <c r="C1166" s="1" t="s">
        <v>238</v>
      </c>
      <c r="D1166" s="1" t="s">
        <v>155</v>
      </c>
      <c r="E1166" s="162" t="s">
        <v>36059</v>
      </c>
    </row>
    <row r="1167" spans="1:5">
      <c r="A1167" s="1">
        <v>44327</v>
      </c>
      <c r="B1167" s="1" t="s">
        <v>14521</v>
      </c>
      <c r="C1167" s="1" t="s">
        <v>182</v>
      </c>
      <c r="D1167" s="1" t="s">
        <v>155</v>
      </c>
      <c r="E1167" s="162" t="s">
        <v>36060</v>
      </c>
    </row>
    <row r="1168" spans="1:5">
      <c r="A1168" s="1">
        <v>37418</v>
      </c>
      <c r="B1168" s="1" t="s">
        <v>14522</v>
      </c>
      <c r="C1168" s="1" t="s">
        <v>160</v>
      </c>
      <c r="D1168" s="1" t="s">
        <v>167</v>
      </c>
      <c r="E1168" s="162" t="s">
        <v>14523</v>
      </c>
    </row>
    <row r="1169" spans="1:5">
      <c r="A1169" s="1">
        <v>37419</v>
      </c>
      <c r="B1169" s="1" t="s">
        <v>14524</v>
      </c>
      <c r="C1169" s="1" t="s">
        <v>160</v>
      </c>
      <c r="D1169" s="1" t="s">
        <v>167</v>
      </c>
      <c r="E1169" s="162" t="s">
        <v>14525</v>
      </c>
    </row>
    <row r="1170" spans="1:5">
      <c r="A1170" s="1">
        <v>1427</v>
      </c>
      <c r="B1170" s="1" t="s">
        <v>14526</v>
      </c>
      <c r="C1170" s="1" t="s">
        <v>160</v>
      </c>
      <c r="D1170" s="1" t="s">
        <v>167</v>
      </c>
      <c r="E1170" s="162" t="s">
        <v>24371</v>
      </c>
    </row>
    <row r="1171" spans="1:5">
      <c r="A1171" s="1">
        <v>1402</v>
      </c>
      <c r="B1171" s="1" t="s">
        <v>14528</v>
      </c>
      <c r="C1171" s="1" t="s">
        <v>160</v>
      </c>
      <c r="D1171" s="1" t="s">
        <v>167</v>
      </c>
      <c r="E1171" s="162" t="s">
        <v>21233</v>
      </c>
    </row>
    <row r="1172" spans="1:5">
      <c r="A1172" s="1">
        <v>1420</v>
      </c>
      <c r="B1172" s="1" t="s">
        <v>14530</v>
      </c>
      <c r="C1172" s="1" t="s">
        <v>160</v>
      </c>
      <c r="D1172" s="1" t="s">
        <v>167</v>
      </c>
      <c r="E1172" s="162" t="s">
        <v>34003</v>
      </c>
    </row>
    <row r="1173" spans="1:5">
      <c r="A1173" s="1">
        <v>1419</v>
      </c>
      <c r="B1173" s="1" t="s">
        <v>14532</v>
      </c>
      <c r="C1173" s="1" t="s">
        <v>160</v>
      </c>
      <c r="D1173" s="1" t="s">
        <v>167</v>
      </c>
      <c r="E1173" s="162" t="s">
        <v>14533</v>
      </c>
    </row>
    <row r="1174" spans="1:5">
      <c r="A1174" s="1">
        <v>1414</v>
      </c>
      <c r="B1174" s="1" t="s">
        <v>14534</v>
      </c>
      <c r="C1174" s="1" t="s">
        <v>160</v>
      </c>
      <c r="D1174" s="1" t="s">
        <v>167</v>
      </c>
      <c r="E1174" s="162" t="s">
        <v>33791</v>
      </c>
    </row>
    <row r="1175" spans="1:5">
      <c r="A1175" s="1">
        <v>1413</v>
      </c>
      <c r="B1175" s="1" t="s">
        <v>14535</v>
      </c>
      <c r="C1175" s="1" t="s">
        <v>160</v>
      </c>
      <c r="D1175" s="1" t="s">
        <v>167</v>
      </c>
      <c r="E1175" s="162" t="s">
        <v>36061</v>
      </c>
    </row>
    <row r="1176" spans="1:5">
      <c r="A1176" s="1">
        <v>1412</v>
      </c>
      <c r="B1176" s="1" t="s">
        <v>14536</v>
      </c>
      <c r="C1176" s="1" t="s">
        <v>160</v>
      </c>
      <c r="D1176" s="1" t="s">
        <v>167</v>
      </c>
      <c r="E1176" s="162" t="s">
        <v>12806</v>
      </c>
    </row>
    <row r="1177" spans="1:5">
      <c r="A1177" s="1">
        <v>1406</v>
      </c>
      <c r="B1177" s="1" t="s">
        <v>14538</v>
      </c>
      <c r="C1177" s="1" t="s">
        <v>160</v>
      </c>
      <c r="D1177" s="1" t="s">
        <v>167</v>
      </c>
      <c r="E1177" s="162" t="s">
        <v>14539</v>
      </c>
    </row>
    <row r="1178" spans="1:5">
      <c r="A1178" s="1">
        <v>11281</v>
      </c>
      <c r="B1178" s="1" t="s">
        <v>14540</v>
      </c>
      <c r="C1178" s="1" t="s">
        <v>160</v>
      </c>
      <c r="D1178" s="1" t="s">
        <v>167</v>
      </c>
      <c r="E1178" s="162" t="s">
        <v>14541</v>
      </c>
    </row>
    <row r="1179" spans="1:5">
      <c r="A1179" s="1">
        <v>1442</v>
      </c>
      <c r="B1179" s="1" t="s">
        <v>14542</v>
      </c>
      <c r="C1179" s="1" t="s">
        <v>160</v>
      </c>
      <c r="D1179" s="1" t="s">
        <v>167</v>
      </c>
      <c r="E1179" s="162" t="s">
        <v>14543</v>
      </c>
    </row>
    <row r="1180" spans="1:5">
      <c r="A1180" s="1">
        <v>13457</v>
      </c>
      <c r="B1180" s="1" t="s">
        <v>14544</v>
      </c>
      <c r="C1180" s="1" t="s">
        <v>160</v>
      </c>
      <c r="D1180" s="1" t="s">
        <v>167</v>
      </c>
      <c r="E1180" s="162" t="s">
        <v>14545</v>
      </c>
    </row>
    <row r="1181" spans="1:5">
      <c r="A1181" s="1">
        <v>40699</v>
      </c>
      <c r="B1181" s="1" t="s">
        <v>14546</v>
      </c>
      <c r="C1181" s="1" t="s">
        <v>160</v>
      </c>
      <c r="D1181" s="1" t="s">
        <v>167</v>
      </c>
      <c r="E1181" s="162" t="s">
        <v>14547</v>
      </c>
    </row>
    <row r="1182" spans="1:5">
      <c r="A1182" s="1">
        <v>40701</v>
      </c>
      <c r="B1182" s="1" t="s">
        <v>14548</v>
      </c>
      <c r="C1182" s="1" t="s">
        <v>160</v>
      </c>
      <c r="D1182" s="1" t="s">
        <v>167</v>
      </c>
      <c r="E1182" s="162" t="s">
        <v>14549</v>
      </c>
    </row>
    <row r="1183" spans="1:5">
      <c r="A1183" s="1">
        <v>40700</v>
      </c>
      <c r="B1183" s="1" t="s">
        <v>14550</v>
      </c>
      <c r="C1183" s="1" t="s">
        <v>160</v>
      </c>
      <c r="D1183" s="1" t="s">
        <v>167</v>
      </c>
      <c r="E1183" s="162" t="s">
        <v>14551</v>
      </c>
    </row>
    <row r="1184" spans="1:5">
      <c r="A1184" s="1">
        <v>13458</v>
      </c>
      <c r="B1184" s="1" t="s">
        <v>14552</v>
      </c>
      <c r="C1184" s="1" t="s">
        <v>160</v>
      </c>
      <c r="D1184" s="1" t="s">
        <v>167</v>
      </c>
      <c r="E1184" s="162" t="s">
        <v>14553</v>
      </c>
    </row>
    <row r="1185" spans="1:5">
      <c r="A1185" s="1">
        <v>11134</v>
      </c>
      <c r="B1185" s="1" t="s">
        <v>14554</v>
      </c>
      <c r="C1185" s="1" t="s">
        <v>157</v>
      </c>
      <c r="D1185" s="1" t="s">
        <v>155</v>
      </c>
      <c r="E1185" s="162" t="s">
        <v>14555</v>
      </c>
    </row>
    <row r="1186" spans="1:5">
      <c r="A1186" s="1">
        <v>11135</v>
      </c>
      <c r="B1186" s="1" t="s">
        <v>14556</v>
      </c>
      <c r="C1186" s="1" t="s">
        <v>157</v>
      </c>
      <c r="D1186" s="1" t="s">
        <v>155</v>
      </c>
      <c r="E1186" s="162" t="s">
        <v>14557</v>
      </c>
    </row>
    <row r="1187" spans="1:5">
      <c r="A1187" s="1">
        <v>11136</v>
      </c>
      <c r="B1187" s="1" t="s">
        <v>14558</v>
      </c>
      <c r="C1187" s="1" t="s">
        <v>157</v>
      </c>
      <c r="D1187" s="1" t="s">
        <v>155</v>
      </c>
      <c r="E1187" s="162" t="s">
        <v>14559</v>
      </c>
    </row>
    <row r="1188" spans="1:5">
      <c r="A1188" s="1">
        <v>34743</v>
      </c>
      <c r="B1188" s="1" t="s">
        <v>14560</v>
      </c>
      <c r="C1188" s="1" t="s">
        <v>157</v>
      </c>
      <c r="D1188" s="1" t="s">
        <v>155</v>
      </c>
      <c r="E1188" s="162" t="s">
        <v>14561</v>
      </c>
    </row>
    <row r="1189" spans="1:5">
      <c r="A1189" s="1">
        <v>11137</v>
      </c>
      <c r="B1189" s="1" t="s">
        <v>14562</v>
      </c>
      <c r="C1189" s="1" t="s">
        <v>157</v>
      </c>
      <c r="D1189" s="1" t="s">
        <v>155</v>
      </c>
      <c r="E1189" s="162" t="s">
        <v>14563</v>
      </c>
    </row>
    <row r="1190" spans="1:5">
      <c r="A1190" s="1">
        <v>34745</v>
      </c>
      <c r="B1190" s="1" t="s">
        <v>14564</v>
      </c>
      <c r="C1190" s="1" t="s">
        <v>157</v>
      </c>
      <c r="D1190" s="1" t="s">
        <v>155</v>
      </c>
      <c r="E1190" s="162" t="s">
        <v>14565</v>
      </c>
    </row>
    <row r="1191" spans="1:5">
      <c r="A1191" s="1">
        <v>34746</v>
      </c>
      <c r="B1191" s="1" t="s">
        <v>14566</v>
      </c>
      <c r="C1191" s="1" t="s">
        <v>157</v>
      </c>
      <c r="D1191" s="1" t="s">
        <v>155</v>
      </c>
      <c r="E1191" s="162" t="s">
        <v>14567</v>
      </c>
    </row>
    <row r="1192" spans="1:5">
      <c r="A1192" s="1">
        <v>1360</v>
      </c>
      <c r="B1192" s="1" t="s">
        <v>14568</v>
      </c>
      <c r="C1192" s="1" t="s">
        <v>157</v>
      </c>
      <c r="D1192" s="1" t="s">
        <v>155</v>
      </c>
      <c r="E1192" s="162" t="s">
        <v>14569</v>
      </c>
    </row>
    <row r="1193" spans="1:5">
      <c r="A1193" s="1">
        <v>36524</v>
      </c>
      <c r="B1193" s="1" t="s">
        <v>14570</v>
      </c>
      <c r="C1193" s="1" t="s">
        <v>160</v>
      </c>
      <c r="D1193" s="1" t="s">
        <v>167</v>
      </c>
      <c r="E1193" s="162" t="s">
        <v>14571</v>
      </c>
    </row>
    <row r="1194" spans="1:5">
      <c r="A1194" s="1">
        <v>36526</v>
      </c>
      <c r="B1194" s="1" t="s">
        <v>14572</v>
      </c>
      <c r="C1194" s="1" t="s">
        <v>160</v>
      </c>
      <c r="D1194" s="1" t="s">
        <v>167</v>
      </c>
      <c r="E1194" s="162" t="s">
        <v>14573</v>
      </c>
    </row>
    <row r="1195" spans="1:5">
      <c r="A1195" s="1">
        <v>36523</v>
      </c>
      <c r="B1195" s="1" t="s">
        <v>14574</v>
      </c>
      <c r="C1195" s="1" t="s">
        <v>160</v>
      </c>
      <c r="D1195" s="1" t="s">
        <v>167</v>
      </c>
      <c r="E1195" s="162" t="s">
        <v>14575</v>
      </c>
    </row>
    <row r="1196" spans="1:5">
      <c r="A1196" s="1">
        <v>36527</v>
      </c>
      <c r="B1196" s="1" t="s">
        <v>14576</v>
      </c>
      <c r="C1196" s="1" t="s">
        <v>160</v>
      </c>
      <c r="D1196" s="1" t="s">
        <v>167</v>
      </c>
      <c r="E1196" s="162" t="s">
        <v>14577</v>
      </c>
    </row>
    <row r="1197" spans="1:5">
      <c r="A1197" s="1">
        <v>13803</v>
      </c>
      <c r="B1197" s="1" t="s">
        <v>14578</v>
      </c>
      <c r="C1197" s="1" t="s">
        <v>160</v>
      </c>
      <c r="D1197" s="1" t="s">
        <v>167</v>
      </c>
      <c r="E1197" s="162" t="s">
        <v>14579</v>
      </c>
    </row>
    <row r="1198" spans="1:5">
      <c r="A1198" s="1">
        <v>38642</v>
      </c>
      <c r="B1198" s="1" t="s">
        <v>14580</v>
      </c>
      <c r="C1198" s="1" t="s">
        <v>160</v>
      </c>
      <c r="D1198" s="1" t="s">
        <v>167</v>
      </c>
      <c r="E1198" s="162" t="s">
        <v>14581</v>
      </c>
    </row>
    <row r="1199" spans="1:5">
      <c r="A1199" s="1">
        <v>36522</v>
      </c>
      <c r="B1199" s="1" t="s">
        <v>14582</v>
      </c>
      <c r="C1199" s="1" t="s">
        <v>160</v>
      </c>
      <c r="D1199" s="1" t="s">
        <v>167</v>
      </c>
      <c r="E1199" s="162" t="s">
        <v>14583</v>
      </c>
    </row>
    <row r="1200" spans="1:5">
      <c r="A1200" s="1">
        <v>36525</v>
      </c>
      <c r="B1200" s="1" t="s">
        <v>14584</v>
      </c>
      <c r="C1200" s="1" t="s">
        <v>160</v>
      </c>
      <c r="D1200" s="1" t="s">
        <v>167</v>
      </c>
      <c r="E1200" s="162" t="s">
        <v>14585</v>
      </c>
    </row>
    <row r="1201" spans="1:5">
      <c r="A1201" s="1">
        <v>34348</v>
      </c>
      <c r="B1201" s="1" t="s">
        <v>14586</v>
      </c>
      <c r="C1201" s="1" t="s">
        <v>187</v>
      </c>
      <c r="D1201" s="1" t="s">
        <v>155</v>
      </c>
      <c r="E1201" s="162" t="s">
        <v>14587</v>
      </c>
    </row>
    <row r="1202" spans="1:5">
      <c r="A1202" s="1">
        <v>34347</v>
      </c>
      <c r="B1202" s="1" t="s">
        <v>14588</v>
      </c>
      <c r="C1202" s="1" t="s">
        <v>187</v>
      </c>
      <c r="D1202" s="1" t="s">
        <v>155</v>
      </c>
      <c r="E1202" s="162" t="s">
        <v>14589</v>
      </c>
    </row>
    <row r="1203" spans="1:5">
      <c r="A1203" s="1">
        <v>11146</v>
      </c>
      <c r="B1203" s="1" t="s">
        <v>14590</v>
      </c>
      <c r="C1203" s="1" t="s">
        <v>353</v>
      </c>
      <c r="D1203" s="1" t="s">
        <v>155</v>
      </c>
      <c r="E1203" s="162" t="s">
        <v>36062</v>
      </c>
    </row>
    <row r="1204" spans="1:5">
      <c r="A1204" s="1">
        <v>11147</v>
      </c>
      <c r="B1204" s="1" t="s">
        <v>14591</v>
      </c>
      <c r="C1204" s="1" t="s">
        <v>353</v>
      </c>
      <c r="D1204" s="1" t="s">
        <v>155</v>
      </c>
      <c r="E1204" s="162" t="s">
        <v>36063</v>
      </c>
    </row>
    <row r="1205" spans="1:5">
      <c r="A1205" s="1">
        <v>34872</v>
      </c>
      <c r="B1205" s="1" t="s">
        <v>14592</v>
      </c>
      <c r="C1205" s="1" t="s">
        <v>353</v>
      </c>
      <c r="D1205" s="1" t="s">
        <v>155</v>
      </c>
      <c r="E1205" s="162" t="s">
        <v>36064</v>
      </c>
    </row>
    <row r="1206" spans="1:5">
      <c r="A1206" s="1">
        <v>34491</v>
      </c>
      <c r="B1206" s="1" t="s">
        <v>14593</v>
      </c>
      <c r="C1206" s="1" t="s">
        <v>353</v>
      </c>
      <c r="D1206" s="1" t="s">
        <v>155</v>
      </c>
      <c r="E1206" s="162" t="s">
        <v>36065</v>
      </c>
    </row>
    <row r="1207" spans="1:5">
      <c r="A1207" s="1">
        <v>34770</v>
      </c>
      <c r="B1207" s="1" t="s">
        <v>14594</v>
      </c>
      <c r="C1207" s="1" t="s">
        <v>1320</v>
      </c>
      <c r="D1207" s="1" t="s">
        <v>155</v>
      </c>
      <c r="E1207" s="162" t="s">
        <v>36066</v>
      </c>
    </row>
    <row r="1208" spans="1:5">
      <c r="A1208" s="1">
        <v>1518</v>
      </c>
      <c r="B1208" s="1" t="s">
        <v>14595</v>
      </c>
      <c r="C1208" s="1" t="s">
        <v>1320</v>
      </c>
      <c r="D1208" s="1" t="s">
        <v>158</v>
      </c>
      <c r="E1208" s="162" t="s">
        <v>36067</v>
      </c>
    </row>
    <row r="1209" spans="1:5">
      <c r="A1209" s="1">
        <v>41965</v>
      </c>
      <c r="B1209" s="1" t="s">
        <v>14596</v>
      </c>
      <c r="C1209" s="1" t="s">
        <v>1320</v>
      </c>
      <c r="D1209" s="1" t="s">
        <v>155</v>
      </c>
      <c r="E1209" s="162" t="s">
        <v>36068</v>
      </c>
    </row>
    <row r="1210" spans="1:5">
      <c r="A1210" s="1">
        <v>34492</v>
      </c>
      <c r="B1210" s="1" t="s">
        <v>14597</v>
      </c>
      <c r="C1210" s="1" t="s">
        <v>353</v>
      </c>
      <c r="D1210" s="1" t="s">
        <v>158</v>
      </c>
      <c r="E1210" s="162" t="s">
        <v>36069</v>
      </c>
    </row>
    <row r="1211" spans="1:5">
      <c r="A1211" s="1">
        <v>1524</v>
      </c>
      <c r="B1211" s="1" t="s">
        <v>14598</v>
      </c>
      <c r="C1211" s="1" t="s">
        <v>353</v>
      </c>
      <c r="D1211" s="1" t="s">
        <v>155</v>
      </c>
      <c r="E1211" s="162" t="s">
        <v>36070</v>
      </c>
    </row>
    <row r="1212" spans="1:5">
      <c r="A1212" s="1">
        <v>38404</v>
      </c>
      <c r="B1212" s="1" t="s">
        <v>14599</v>
      </c>
      <c r="C1212" s="1" t="s">
        <v>353</v>
      </c>
      <c r="D1212" s="1" t="s">
        <v>155</v>
      </c>
      <c r="E1212" s="162" t="s">
        <v>36071</v>
      </c>
    </row>
    <row r="1213" spans="1:5">
      <c r="A1213" s="1">
        <v>39849</v>
      </c>
      <c r="B1213" s="1" t="s">
        <v>14600</v>
      </c>
      <c r="C1213" s="1" t="s">
        <v>353</v>
      </c>
      <c r="D1213" s="1" t="s">
        <v>155</v>
      </c>
      <c r="E1213" s="162" t="s">
        <v>36072</v>
      </c>
    </row>
    <row r="1214" spans="1:5">
      <c r="A1214" s="1">
        <v>38464</v>
      </c>
      <c r="B1214" s="1" t="s">
        <v>14601</v>
      </c>
      <c r="C1214" s="1" t="s">
        <v>353</v>
      </c>
      <c r="D1214" s="1" t="s">
        <v>155</v>
      </c>
      <c r="E1214" s="162" t="s">
        <v>36073</v>
      </c>
    </row>
    <row r="1215" spans="1:5">
      <c r="A1215" s="1">
        <v>34493</v>
      </c>
      <c r="B1215" s="1" t="s">
        <v>14602</v>
      </c>
      <c r="C1215" s="1" t="s">
        <v>353</v>
      </c>
      <c r="D1215" s="1" t="s">
        <v>155</v>
      </c>
      <c r="E1215" s="162" t="s">
        <v>36074</v>
      </c>
    </row>
    <row r="1216" spans="1:5">
      <c r="A1216" s="1">
        <v>1527</v>
      </c>
      <c r="B1216" s="1" t="s">
        <v>14603</v>
      </c>
      <c r="C1216" s="1" t="s">
        <v>353</v>
      </c>
      <c r="D1216" s="1" t="s">
        <v>155</v>
      </c>
      <c r="E1216" s="162" t="s">
        <v>36075</v>
      </c>
    </row>
    <row r="1217" spans="1:5">
      <c r="A1217" s="1">
        <v>38405</v>
      </c>
      <c r="B1217" s="1" t="s">
        <v>14604</v>
      </c>
      <c r="C1217" s="1" t="s">
        <v>353</v>
      </c>
      <c r="D1217" s="1" t="s">
        <v>155</v>
      </c>
      <c r="E1217" s="162" t="s">
        <v>36076</v>
      </c>
    </row>
    <row r="1218" spans="1:5">
      <c r="A1218" s="1">
        <v>38408</v>
      </c>
      <c r="B1218" s="1" t="s">
        <v>14605</v>
      </c>
      <c r="C1218" s="1" t="s">
        <v>353</v>
      </c>
      <c r="D1218" s="1" t="s">
        <v>155</v>
      </c>
      <c r="E1218" s="162" t="s">
        <v>36077</v>
      </c>
    </row>
    <row r="1219" spans="1:5">
      <c r="A1219" s="1">
        <v>34494</v>
      </c>
      <c r="B1219" s="1" t="s">
        <v>14606</v>
      </c>
      <c r="C1219" s="1" t="s">
        <v>353</v>
      </c>
      <c r="D1219" s="1" t="s">
        <v>155</v>
      </c>
      <c r="E1219" s="162" t="s">
        <v>36078</v>
      </c>
    </row>
    <row r="1220" spans="1:5">
      <c r="A1220" s="1">
        <v>1525</v>
      </c>
      <c r="B1220" s="1" t="s">
        <v>14607</v>
      </c>
      <c r="C1220" s="1" t="s">
        <v>353</v>
      </c>
      <c r="D1220" s="1" t="s">
        <v>155</v>
      </c>
      <c r="E1220" s="162" t="s">
        <v>36079</v>
      </c>
    </row>
    <row r="1221" spans="1:5">
      <c r="A1221" s="1">
        <v>38406</v>
      </c>
      <c r="B1221" s="1" t="s">
        <v>14608</v>
      </c>
      <c r="C1221" s="1" t="s">
        <v>353</v>
      </c>
      <c r="D1221" s="1" t="s">
        <v>155</v>
      </c>
      <c r="E1221" s="162" t="s">
        <v>36080</v>
      </c>
    </row>
    <row r="1222" spans="1:5">
      <c r="A1222" s="1">
        <v>38409</v>
      </c>
      <c r="B1222" s="1" t="s">
        <v>14609</v>
      </c>
      <c r="C1222" s="1" t="s">
        <v>353</v>
      </c>
      <c r="D1222" s="1" t="s">
        <v>155</v>
      </c>
      <c r="E1222" s="162" t="s">
        <v>36081</v>
      </c>
    </row>
    <row r="1223" spans="1:5">
      <c r="A1223" s="1">
        <v>43360</v>
      </c>
      <c r="B1223" s="1" t="s">
        <v>14610</v>
      </c>
      <c r="C1223" s="1" t="s">
        <v>353</v>
      </c>
      <c r="D1223" s="1" t="s">
        <v>155</v>
      </c>
      <c r="E1223" s="162" t="s">
        <v>36082</v>
      </c>
    </row>
    <row r="1224" spans="1:5">
      <c r="A1224" s="1">
        <v>34495</v>
      </c>
      <c r="B1224" s="1" t="s">
        <v>14611</v>
      </c>
      <c r="C1224" s="1" t="s">
        <v>353</v>
      </c>
      <c r="D1224" s="1" t="s">
        <v>155</v>
      </c>
      <c r="E1224" s="162" t="s">
        <v>36083</v>
      </c>
    </row>
    <row r="1225" spans="1:5">
      <c r="A1225" s="1">
        <v>11145</v>
      </c>
      <c r="B1225" s="1" t="s">
        <v>14612</v>
      </c>
      <c r="C1225" s="1" t="s">
        <v>353</v>
      </c>
      <c r="D1225" s="1" t="s">
        <v>155</v>
      </c>
      <c r="E1225" s="162" t="s">
        <v>36064</v>
      </c>
    </row>
    <row r="1226" spans="1:5">
      <c r="A1226" s="1">
        <v>34496</v>
      </c>
      <c r="B1226" s="1" t="s">
        <v>14613</v>
      </c>
      <c r="C1226" s="1" t="s">
        <v>353</v>
      </c>
      <c r="D1226" s="1" t="s">
        <v>155</v>
      </c>
      <c r="E1226" s="162" t="s">
        <v>36084</v>
      </c>
    </row>
    <row r="1227" spans="1:5">
      <c r="A1227" s="1">
        <v>34479</v>
      </c>
      <c r="B1227" s="1" t="s">
        <v>14615</v>
      </c>
      <c r="C1227" s="1" t="s">
        <v>353</v>
      </c>
      <c r="D1227" s="1" t="s">
        <v>155</v>
      </c>
      <c r="E1227" s="162" t="s">
        <v>36065</v>
      </c>
    </row>
    <row r="1228" spans="1:5">
      <c r="A1228" s="1">
        <v>34481</v>
      </c>
      <c r="B1228" s="1" t="s">
        <v>14616</v>
      </c>
      <c r="C1228" s="1" t="s">
        <v>353</v>
      </c>
      <c r="D1228" s="1" t="s">
        <v>155</v>
      </c>
      <c r="E1228" s="162" t="s">
        <v>36085</v>
      </c>
    </row>
    <row r="1229" spans="1:5">
      <c r="A1229" s="1">
        <v>34483</v>
      </c>
      <c r="B1229" s="1" t="s">
        <v>14617</v>
      </c>
      <c r="C1229" s="1" t="s">
        <v>353</v>
      </c>
      <c r="D1229" s="1" t="s">
        <v>155</v>
      </c>
      <c r="E1229" s="162" t="s">
        <v>36086</v>
      </c>
    </row>
    <row r="1230" spans="1:5">
      <c r="A1230" s="1">
        <v>34485</v>
      </c>
      <c r="B1230" s="1" t="s">
        <v>14619</v>
      </c>
      <c r="C1230" s="1" t="s">
        <v>353</v>
      </c>
      <c r="D1230" s="1" t="s">
        <v>155</v>
      </c>
      <c r="E1230" s="162" t="s">
        <v>36087</v>
      </c>
    </row>
    <row r="1231" spans="1:5">
      <c r="A1231" s="1">
        <v>14041</v>
      </c>
      <c r="B1231" s="1" t="s">
        <v>14620</v>
      </c>
      <c r="C1231" s="1" t="s">
        <v>353</v>
      </c>
      <c r="D1231" s="1" t="s">
        <v>155</v>
      </c>
      <c r="E1231" s="162" t="s">
        <v>36088</v>
      </c>
    </row>
    <row r="1232" spans="1:5">
      <c r="A1232" s="1">
        <v>1523</v>
      </c>
      <c r="B1232" s="1" t="s">
        <v>14621</v>
      </c>
      <c r="C1232" s="1" t="s">
        <v>353</v>
      </c>
      <c r="D1232" s="1" t="s">
        <v>155</v>
      </c>
      <c r="E1232" s="162" t="s">
        <v>36089</v>
      </c>
    </row>
    <row r="1233" spans="1:5">
      <c r="A1233" s="1">
        <v>14052</v>
      </c>
      <c r="B1233" s="1" t="s">
        <v>14622</v>
      </c>
      <c r="C1233" s="1" t="s">
        <v>160</v>
      </c>
      <c r="D1233" s="1" t="s">
        <v>155</v>
      </c>
      <c r="E1233" s="162" t="s">
        <v>14623</v>
      </c>
    </row>
    <row r="1234" spans="1:5">
      <c r="A1234" s="1">
        <v>14054</v>
      </c>
      <c r="B1234" s="1" t="s">
        <v>14624</v>
      </c>
      <c r="C1234" s="1" t="s">
        <v>160</v>
      </c>
      <c r="D1234" s="1" t="s">
        <v>155</v>
      </c>
      <c r="E1234" s="162" t="s">
        <v>14625</v>
      </c>
    </row>
    <row r="1235" spans="1:5">
      <c r="A1235" s="1">
        <v>14053</v>
      </c>
      <c r="B1235" s="1" t="s">
        <v>14626</v>
      </c>
      <c r="C1235" s="1" t="s">
        <v>160</v>
      </c>
      <c r="D1235" s="1" t="s">
        <v>155</v>
      </c>
      <c r="E1235" s="162" t="s">
        <v>14627</v>
      </c>
    </row>
    <row r="1236" spans="1:5">
      <c r="A1236" s="1">
        <v>2558</v>
      </c>
      <c r="B1236" s="1" t="s">
        <v>14628</v>
      </c>
      <c r="C1236" s="1" t="s">
        <v>160</v>
      </c>
      <c r="D1236" s="1" t="s">
        <v>155</v>
      </c>
      <c r="E1236" s="162" t="s">
        <v>14629</v>
      </c>
    </row>
    <row r="1237" spans="1:5">
      <c r="A1237" s="1">
        <v>2560</v>
      </c>
      <c r="B1237" s="1" t="s">
        <v>14630</v>
      </c>
      <c r="C1237" s="1" t="s">
        <v>160</v>
      </c>
      <c r="D1237" s="1" t="s">
        <v>155</v>
      </c>
      <c r="E1237" s="162" t="s">
        <v>13238</v>
      </c>
    </row>
    <row r="1238" spans="1:5">
      <c r="A1238" s="1">
        <v>2559</v>
      </c>
      <c r="B1238" s="1" t="s">
        <v>14631</v>
      </c>
      <c r="C1238" s="1" t="s">
        <v>160</v>
      </c>
      <c r="D1238" s="1" t="s">
        <v>158</v>
      </c>
      <c r="E1238" s="162" t="s">
        <v>14632</v>
      </c>
    </row>
    <row r="1239" spans="1:5">
      <c r="A1239" s="1">
        <v>2592</v>
      </c>
      <c r="B1239" s="1" t="s">
        <v>14633</v>
      </c>
      <c r="C1239" s="1" t="s">
        <v>160</v>
      </c>
      <c r="D1239" s="1" t="s">
        <v>155</v>
      </c>
      <c r="E1239" s="162" t="s">
        <v>14634</v>
      </c>
    </row>
    <row r="1240" spans="1:5">
      <c r="A1240" s="1">
        <v>2566</v>
      </c>
      <c r="B1240" s="1" t="s">
        <v>14635</v>
      </c>
      <c r="C1240" s="1" t="s">
        <v>160</v>
      </c>
      <c r="D1240" s="1" t="s">
        <v>155</v>
      </c>
      <c r="E1240" s="162" t="s">
        <v>14636</v>
      </c>
    </row>
    <row r="1241" spans="1:5">
      <c r="A1241" s="1">
        <v>2589</v>
      </c>
      <c r="B1241" s="1" t="s">
        <v>14637</v>
      </c>
      <c r="C1241" s="1" t="s">
        <v>160</v>
      </c>
      <c r="D1241" s="1" t="s">
        <v>155</v>
      </c>
      <c r="E1241" s="162" t="s">
        <v>14638</v>
      </c>
    </row>
    <row r="1242" spans="1:5">
      <c r="A1242" s="1">
        <v>2591</v>
      </c>
      <c r="B1242" s="1" t="s">
        <v>14639</v>
      </c>
      <c r="C1242" s="1" t="s">
        <v>160</v>
      </c>
      <c r="D1242" s="1" t="s">
        <v>155</v>
      </c>
      <c r="E1242" s="162" t="s">
        <v>14640</v>
      </c>
    </row>
    <row r="1243" spans="1:5">
      <c r="A1243" s="1">
        <v>2590</v>
      </c>
      <c r="B1243" s="1" t="s">
        <v>14641</v>
      </c>
      <c r="C1243" s="1" t="s">
        <v>160</v>
      </c>
      <c r="D1243" s="1" t="s">
        <v>155</v>
      </c>
      <c r="E1243" s="162" t="s">
        <v>14642</v>
      </c>
    </row>
    <row r="1244" spans="1:5">
      <c r="A1244" s="1">
        <v>2567</v>
      </c>
      <c r="B1244" s="1" t="s">
        <v>14643</v>
      </c>
      <c r="C1244" s="1" t="s">
        <v>160</v>
      </c>
      <c r="D1244" s="1" t="s">
        <v>155</v>
      </c>
      <c r="E1244" s="162" t="s">
        <v>14644</v>
      </c>
    </row>
    <row r="1245" spans="1:5">
      <c r="A1245" s="1">
        <v>2565</v>
      </c>
      <c r="B1245" s="1" t="s">
        <v>14645</v>
      </c>
      <c r="C1245" s="1" t="s">
        <v>160</v>
      </c>
      <c r="D1245" s="1" t="s">
        <v>155</v>
      </c>
      <c r="E1245" s="162" t="s">
        <v>14646</v>
      </c>
    </row>
    <row r="1246" spans="1:5">
      <c r="A1246" s="1">
        <v>2568</v>
      </c>
      <c r="B1246" s="1" t="s">
        <v>14647</v>
      </c>
      <c r="C1246" s="1" t="s">
        <v>160</v>
      </c>
      <c r="D1246" s="1" t="s">
        <v>155</v>
      </c>
      <c r="E1246" s="162" t="s">
        <v>14648</v>
      </c>
    </row>
    <row r="1247" spans="1:5">
      <c r="A1247" s="1">
        <v>2594</v>
      </c>
      <c r="B1247" s="1" t="s">
        <v>14649</v>
      </c>
      <c r="C1247" s="1" t="s">
        <v>160</v>
      </c>
      <c r="D1247" s="1" t="s">
        <v>155</v>
      </c>
      <c r="E1247" s="162" t="s">
        <v>14650</v>
      </c>
    </row>
    <row r="1248" spans="1:5">
      <c r="A1248" s="1">
        <v>2587</v>
      </c>
      <c r="B1248" s="1" t="s">
        <v>14651</v>
      </c>
      <c r="C1248" s="1" t="s">
        <v>160</v>
      </c>
      <c r="D1248" s="1" t="s">
        <v>155</v>
      </c>
      <c r="E1248" s="162" t="s">
        <v>14652</v>
      </c>
    </row>
    <row r="1249" spans="1:5">
      <c r="A1249" s="1">
        <v>2588</v>
      </c>
      <c r="B1249" s="1" t="s">
        <v>14653</v>
      </c>
      <c r="C1249" s="1" t="s">
        <v>160</v>
      </c>
      <c r="D1249" s="1" t="s">
        <v>155</v>
      </c>
      <c r="E1249" s="162" t="s">
        <v>14654</v>
      </c>
    </row>
    <row r="1250" spans="1:5">
      <c r="A1250" s="1">
        <v>2569</v>
      </c>
      <c r="B1250" s="1" t="s">
        <v>14655</v>
      </c>
      <c r="C1250" s="1" t="s">
        <v>160</v>
      </c>
      <c r="D1250" s="1" t="s">
        <v>155</v>
      </c>
      <c r="E1250" s="162" t="s">
        <v>14656</v>
      </c>
    </row>
    <row r="1251" spans="1:5">
      <c r="A1251" s="1">
        <v>2570</v>
      </c>
      <c r="B1251" s="1" t="s">
        <v>14657</v>
      </c>
      <c r="C1251" s="1" t="s">
        <v>160</v>
      </c>
      <c r="D1251" s="1" t="s">
        <v>155</v>
      </c>
      <c r="E1251" s="162" t="s">
        <v>14658</v>
      </c>
    </row>
    <row r="1252" spans="1:5">
      <c r="A1252" s="1">
        <v>2571</v>
      </c>
      <c r="B1252" s="1" t="s">
        <v>14659</v>
      </c>
      <c r="C1252" s="1" t="s">
        <v>160</v>
      </c>
      <c r="D1252" s="1" t="s">
        <v>155</v>
      </c>
      <c r="E1252" s="162" t="s">
        <v>14660</v>
      </c>
    </row>
    <row r="1253" spans="1:5">
      <c r="A1253" s="1">
        <v>2593</v>
      </c>
      <c r="B1253" s="1" t="s">
        <v>14661</v>
      </c>
      <c r="C1253" s="1" t="s">
        <v>160</v>
      </c>
      <c r="D1253" s="1" t="s">
        <v>155</v>
      </c>
      <c r="E1253" s="162" t="s">
        <v>12731</v>
      </c>
    </row>
    <row r="1254" spans="1:5">
      <c r="A1254" s="1">
        <v>2572</v>
      </c>
      <c r="B1254" s="1" t="s">
        <v>14662</v>
      </c>
      <c r="C1254" s="1" t="s">
        <v>160</v>
      </c>
      <c r="D1254" s="1" t="s">
        <v>155</v>
      </c>
      <c r="E1254" s="162" t="s">
        <v>14663</v>
      </c>
    </row>
    <row r="1255" spans="1:5">
      <c r="A1255" s="1">
        <v>2595</v>
      </c>
      <c r="B1255" s="1" t="s">
        <v>14664</v>
      </c>
      <c r="C1255" s="1" t="s">
        <v>160</v>
      </c>
      <c r="D1255" s="1" t="s">
        <v>155</v>
      </c>
      <c r="E1255" s="162" t="s">
        <v>14665</v>
      </c>
    </row>
    <row r="1256" spans="1:5">
      <c r="A1256" s="1">
        <v>2576</v>
      </c>
      <c r="B1256" s="1" t="s">
        <v>14666</v>
      </c>
      <c r="C1256" s="1" t="s">
        <v>160</v>
      </c>
      <c r="D1256" s="1" t="s">
        <v>155</v>
      </c>
      <c r="E1256" s="162" t="s">
        <v>14667</v>
      </c>
    </row>
    <row r="1257" spans="1:5">
      <c r="A1257" s="1">
        <v>2575</v>
      </c>
      <c r="B1257" s="1" t="s">
        <v>14668</v>
      </c>
      <c r="C1257" s="1" t="s">
        <v>160</v>
      </c>
      <c r="D1257" s="1" t="s">
        <v>155</v>
      </c>
      <c r="E1257" s="162" t="s">
        <v>14669</v>
      </c>
    </row>
    <row r="1258" spans="1:5">
      <c r="A1258" s="1">
        <v>2573</v>
      </c>
      <c r="B1258" s="1" t="s">
        <v>14670</v>
      </c>
      <c r="C1258" s="1" t="s">
        <v>160</v>
      </c>
      <c r="D1258" s="1" t="s">
        <v>155</v>
      </c>
      <c r="E1258" s="162" t="s">
        <v>14671</v>
      </c>
    </row>
    <row r="1259" spans="1:5">
      <c r="A1259" s="1">
        <v>2586</v>
      </c>
      <c r="B1259" s="1" t="s">
        <v>14672</v>
      </c>
      <c r="C1259" s="1" t="s">
        <v>160</v>
      </c>
      <c r="D1259" s="1" t="s">
        <v>155</v>
      </c>
      <c r="E1259" s="162" t="s">
        <v>14673</v>
      </c>
    </row>
    <row r="1260" spans="1:5">
      <c r="A1260" s="1">
        <v>2577</v>
      </c>
      <c r="B1260" s="1" t="s">
        <v>14674</v>
      </c>
      <c r="C1260" s="1" t="s">
        <v>160</v>
      </c>
      <c r="D1260" s="1" t="s">
        <v>155</v>
      </c>
      <c r="E1260" s="162" t="s">
        <v>14675</v>
      </c>
    </row>
    <row r="1261" spans="1:5">
      <c r="A1261" s="1">
        <v>2574</v>
      </c>
      <c r="B1261" s="1" t="s">
        <v>14676</v>
      </c>
      <c r="C1261" s="1" t="s">
        <v>160</v>
      </c>
      <c r="D1261" s="1" t="s">
        <v>155</v>
      </c>
      <c r="E1261" s="162" t="s">
        <v>14677</v>
      </c>
    </row>
    <row r="1262" spans="1:5">
      <c r="A1262" s="1">
        <v>2578</v>
      </c>
      <c r="B1262" s="1" t="s">
        <v>14678</v>
      </c>
      <c r="C1262" s="1" t="s">
        <v>160</v>
      </c>
      <c r="D1262" s="1" t="s">
        <v>155</v>
      </c>
      <c r="E1262" s="162" t="s">
        <v>14679</v>
      </c>
    </row>
    <row r="1263" spans="1:5">
      <c r="A1263" s="1">
        <v>2585</v>
      </c>
      <c r="B1263" s="1" t="s">
        <v>14680</v>
      </c>
      <c r="C1263" s="1" t="s">
        <v>160</v>
      </c>
      <c r="D1263" s="1" t="s">
        <v>155</v>
      </c>
      <c r="E1263" s="162" t="s">
        <v>14681</v>
      </c>
    </row>
    <row r="1264" spans="1:5">
      <c r="A1264" s="1">
        <v>12008</v>
      </c>
      <c r="B1264" s="1" t="s">
        <v>14682</v>
      </c>
      <c r="C1264" s="1" t="s">
        <v>160</v>
      </c>
      <c r="D1264" s="1" t="s">
        <v>155</v>
      </c>
      <c r="E1264" s="162" t="s">
        <v>14683</v>
      </c>
    </row>
    <row r="1265" spans="1:5">
      <c r="A1265" s="1">
        <v>2582</v>
      </c>
      <c r="B1265" s="1" t="s">
        <v>14684</v>
      </c>
      <c r="C1265" s="1" t="s">
        <v>160</v>
      </c>
      <c r="D1265" s="1" t="s">
        <v>155</v>
      </c>
      <c r="E1265" s="162" t="s">
        <v>14685</v>
      </c>
    </row>
    <row r="1266" spans="1:5">
      <c r="A1266" s="1">
        <v>2597</v>
      </c>
      <c r="B1266" s="1" t="s">
        <v>14686</v>
      </c>
      <c r="C1266" s="1" t="s">
        <v>160</v>
      </c>
      <c r="D1266" s="1" t="s">
        <v>155</v>
      </c>
      <c r="E1266" s="162" t="s">
        <v>14687</v>
      </c>
    </row>
    <row r="1267" spans="1:5">
      <c r="A1267" s="1">
        <v>2579</v>
      </c>
      <c r="B1267" s="1" t="s">
        <v>14688</v>
      </c>
      <c r="C1267" s="1" t="s">
        <v>160</v>
      </c>
      <c r="D1267" s="1" t="s">
        <v>155</v>
      </c>
      <c r="E1267" s="162" t="s">
        <v>14689</v>
      </c>
    </row>
    <row r="1268" spans="1:5">
      <c r="A1268" s="1">
        <v>2581</v>
      </c>
      <c r="B1268" s="1" t="s">
        <v>14690</v>
      </c>
      <c r="C1268" s="1" t="s">
        <v>160</v>
      </c>
      <c r="D1268" s="1" t="s">
        <v>155</v>
      </c>
      <c r="E1268" s="162" t="s">
        <v>14691</v>
      </c>
    </row>
    <row r="1269" spans="1:5">
      <c r="A1269" s="1">
        <v>2596</v>
      </c>
      <c r="B1269" s="1" t="s">
        <v>14692</v>
      </c>
      <c r="C1269" s="1" t="s">
        <v>160</v>
      </c>
      <c r="D1269" s="1" t="s">
        <v>155</v>
      </c>
      <c r="E1269" s="162" t="s">
        <v>14693</v>
      </c>
    </row>
    <row r="1270" spans="1:5">
      <c r="A1270" s="1">
        <v>2580</v>
      </c>
      <c r="B1270" s="1" t="s">
        <v>14694</v>
      </c>
      <c r="C1270" s="1" t="s">
        <v>160</v>
      </c>
      <c r="D1270" s="1" t="s">
        <v>155</v>
      </c>
      <c r="E1270" s="162" t="s">
        <v>14695</v>
      </c>
    </row>
    <row r="1271" spans="1:5">
      <c r="A1271" s="1">
        <v>2583</v>
      </c>
      <c r="B1271" s="1" t="s">
        <v>14696</v>
      </c>
      <c r="C1271" s="1" t="s">
        <v>160</v>
      </c>
      <c r="D1271" s="1" t="s">
        <v>155</v>
      </c>
      <c r="E1271" s="162" t="s">
        <v>14697</v>
      </c>
    </row>
    <row r="1272" spans="1:5">
      <c r="A1272" s="1">
        <v>2584</v>
      </c>
      <c r="B1272" s="1" t="s">
        <v>14698</v>
      </c>
      <c r="C1272" s="1" t="s">
        <v>160</v>
      </c>
      <c r="D1272" s="1" t="s">
        <v>155</v>
      </c>
      <c r="E1272" s="162" t="s">
        <v>14699</v>
      </c>
    </row>
    <row r="1273" spans="1:5">
      <c r="A1273" s="1">
        <v>12010</v>
      </c>
      <c r="B1273" s="1" t="s">
        <v>14700</v>
      </c>
      <c r="C1273" s="1" t="s">
        <v>160</v>
      </c>
      <c r="D1273" s="1" t="s">
        <v>155</v>
      </c>
      <c r="E1273" s="162" t="s">
        <v>14701</v>
      </c>
    </row>
    <row r="1274" spans="1:5">
      <c r="A1274" s="1">
        <v>39329</v>
      </c>
      <c r="B1274" s="1" t="s">
        <v>14702</v>
      </c>
      <c r="C1274" s="1" t="s">
        <v>160</v>
      </c>
      <c r="D1274" s="1" t="s">
        <v>155</v>
      </c>
      <c r="E1274" s="162" t="s">
        <v>14703</v>
      </c>
    </row>
    <row r="1275" spans="1:5">
      <c r="A1275" s="1">
        <v>39330</v>
      </c>
      <c r="B1275" s="1" t="s">
        <v>14704</v>
      </c>
      <c r="C1275" s="1" t="s">
        <v>160</v>
      </c>
      <c r="D1275" s="1" t="s">
        <v>155</v>
      </c>
      <c r="E1275" s="162" t="s">
        <v>14705</v>
      </c>
    </row>
    <row r="1276" spans="1:5">
      <c r="A1276" s="1">
        <v>39332</v>
      </c>
      <c r="B1276" s="1" t="s">
        <v>14706</v>
      </c>
      <c r="C1276" s="1" t="s">
        <v>160</v>
      </c>
      <c r="D1276" s="1" t="s">
        <v>155</v>
      </c>
      <c r="E1276" s="162" t="s">
        <v>14707</v>
      </c>
    </row>
    <row r="1277" spans="1:5">
      <c r="A1277" s="1">
        <v>39331</v>
      </c>
      <c r="B1277" s="1" t="s">
        <v>14708</v>
      </c>
      <c r="C1277" s="1" t="s">
        <v>160</v>
      </c>
      <c r="D1277" s="1" t="s">
        <v>155</v>
      </c>
      <c r="E1277" s="162" t="s">
        <v>14709</v>
      </c>
    </row>
    <row r="1278" spans="1:5">
      <c r="A1278" s="1">
        <v>39333</v>
      </c>
      <c r="B1278" s="1" t="s">
        <v>14710</v>
      </c>
      <c r="C1278" s="1" t="s">
        <v>160</v>
      </c>
      <c r="D1278" s="1" t="s">
        <v>155</v>
      </c>
      <c r="E1278" s="162" t="s">
        <v>14711</v>
      </c>
    </row>
    <row r="1279" spans="1:5">
      <c r="A1279" s="1">
        <v>39335</v>
      </c>
      <c r="B1279" s="1" t="s">
        <v>14712</v>
      </c>
      <c r="C1279" s="1" t="s">
        <v>160</v>
      </c>
      <c r="D1279" s="1" t="s">
        <v>155</v>
      </c>
      <c r="E1279" s="162" t="s">
        <v>14713</v>
      </c>
    </row>
    <row r="1280" spans="1:5">
      <c r="A1280" s="1">
        <v>39334</v>
      </c>
      <c r="B1280" s="1" t="s">
        <v>14714</v>
      </c>
      <c r="C1280" s="1" t="s">
        <v>160</v>
      </c>
      <c r="D1280" s="1" t="s">
        <v>155</v>
      </c>
      <c r="E1280" s="162" t="s">
        <v>14715</v>
      </c>
    </row>
    <row r="1281" spans="1:5">
      <c r="A1281" s="1">
        <v>12016</v>
      </c>
      <c r="B1281" s="1" t="s">
        <v>14716</v>
      </c>
      <c r="C1281" s="1" t="s">
        <v>160</v>
      </c>
      <c r="D1281" s="1" t="s">
        <v>155</v>
      </c>
      <c r="E1281" s="162" t="s">
        <v>14717</v>
      </c>
    </row>
    <row r="1282" spans="1:5">
      <c r="A1282" s="1">
        <v>12015</v>
      </c>
      <c r="B1282" s="1" t="s">
        <v>14718</v>
      </c>
      <c r="C1282" s="1" t="s">
        <v>160</v>
      </c>
      <c r="D1282" s="1" t="s">
        <v>155</v>
      </c>
      <c r="E1282" s="162" t="s">
        <v>14719</v>
      </c>
    </row>
    <row r="1283" spans="1:5">
      <c r="A1283" s="1">
        <v>12020</v>
      </c>
      <c r="B1283" s="1" t="s">
        <v>14720</v>
      </c>
      <c r="C1283" s="1" t="s">
        <v>160</v>
      </c>
      <c r="D1283" s="1" t="s">
        <v>155</v>
      </c>
      <c r="E1283" s="162" t="s">
        <v>14717</v>
      </c>
    </row>
    <row r="1284" spans="1:5">
      <c r="A1284" s="1">
        <v>12019</v>
      </c>
      <c r="B1284" s="1" t="s">
        <v>14721</v>
      </c>
      <c r="C1284" s="1" t="s">
        <v>160</v>
      </c>
      <c r="D1284" s="1" t="s">
        <v>155</v>
      </c>
      <c r="E1284" s="162" t="s">
        <v>14719</v>
      </c>
    </row>
    <row r="1285" spans="1:5">
      <c r="A1285" s="1">
        <v>39336</v>
      </c>
      <c r="B1285" s="1" t="s">
        <v>14722</v>
      </c>
      <c r="C1285" s="1" t="s">
        <v>160</v>
      </c>
      <c r="D1285" s="1" t="s">
        <v>155</v>
      </c>
      <c r="E1285" s="162" t="s">
        <v>14705</v>
      </c>
    </row>
    <row r="1286" spans="1:5">
      <c r="A1286" s="1">
        <v>39338</v>
      </c>
      <c r="B1286" s="1" t="s">
        <v>14723</v>
      </c>
      <c r="C1286" s="1" t="s">
        <v>160</v>
      </c>
      <c r="D1286" s="1" t="s">
        <v>155</v>
      </c>
      <c r="E1286" s="162" t="s">
        <v>14707</v>
      </c>
    </row>
    <row r="1287" spans="1:5">
      <c r="A1287" s="1">
        <v>39337</v>
      </c>
      <c r="B1287" s="1" t="s">
        <v>14724</v>
      </c>
      <c r="C1287" s="1" t="s">
        <v>160</v>
      </c>
      <c r="D1287" s="1" t="s">
        <v>155</v>
      </c>
      <c r="E1287" s="162" t="s">
        <v>14709</v>
      </c>
    </row>
    <row r="1288" spans="1:5">
      <c r="A1288" s="1">
        <v>39341</v>
      </c>
      <c r="B1288" s="1" t="s">
        <v>14725</v>
      </c>
      <c r="C1288" s="1" t="s">
        <v>160</v>
      </c>
      <c r="D1288" s="1" t="s">
        <v>155</v>
      </c>
      <c r="E1288" s="162" t="s">
        <v>14726</v>
      </c>
    </row>
    <row r="1289" spans="1:5">
      <c r="A1289" s="1">
        <v>39340</v>
      </c>
      <c r="B1289" s="1" t="s">
        <v>14727</v>
      </c>
      <c r="C1289" s="1" t="s">
        <v>160</v>
      </c>
      <c r="D1289" s="1" t="s">
        <v>155</v>
      </c>
      <c r="E1289" s="162" t="s">
        <v>14728</v>
      </c>
    </row>
    <row r="1290" spans="1:5">
      <c r="A1290" s="1">
        <v>12025</v>
      </c>
      <c r="B1290" s="1" t="s">
        <v>14729</v>
      </c>
      <c r="C1290" s="1" t="s">
        <v>160</v>
      </c>
      <c r="D1290" s="1" t="s">
        <v>155</v>
      </c>
      <c r="E1290" s="162" t="s">
        <v>14730</v>
      </c>
    </row>
    <row r="1291" spans="1:5">
      <c r="A1291" s="1">
        <v>39342</v>
      </c>
      <c r="B1291" s="1" t="s">
        <v>14731</v>
      </c>
      <c r="C1291" s="1" t="s">
        <v>160</v>
      </c>
      <c r="D1291" s="1" t="s">
        <v>155</v>
      </c>
      <c r="E1291" s="162" t="s">
        <v>14726</v>
      </c>
    </row>
    <row r="1292" spans="1:5">
      <c r="A1292" s="1">
        <v>39343</v>
      </c>
      <c r="B1292" s="1" t="s">
        <v>14732</v>
      </c>
      <c r="C1292" s="1" t="s">
        <v>160</v>
      </c>
      <c r="D1292" s="1" t="s">
        <v>155</v>
      </c>
      <c r="E1292" s="162" t="s">
        <v>14733</v>
      </c>
    </row>
    <row r="1293" spans="1:5">
      <c r="A1293" s="1">
        <v>39345</v>
      </c>
      <c r="B1293" s="1" t="s">
        <v>14734</v>
      </c>
      <c r="C1293" s="1" t="s">
        <v>160</v>
      </c>
      <c r="D1293" s="1" t="s">
        <v>155</v>
      </c>
      <c r="E1293" s="162" t="s">
        <v>14735</v>
      </c>
    </row>
    <row r="1294" spans="1:5">
      <c r="A1294" s="1">
        <v>39344</v>
      </c>
      <c r="B1294" s="1" t="s">
        <v>14736</v>
      </c>
      <c r="C1294" s="1" t="s">
        <v>160</v>
      </c>
      <c r="D1294" s="1" t="s">
        <v>155</v>
      </c>
      <c r="E1294" s="162" t="s">
        <v>14737</v>
      </c>
    </row>
    <row r="1295" spans="1:5">
      <c r="A1295" s="1">
        <v>12623</v>
      </c>
      <c r="B1295" s="1" t="s">
        <v>14738</v>
      </c>
      <c r="C1295" s="1" t="s">
        <v>187</v>
      </c>
      <c r="D1295" s="1" t="s">
        <v>155</v>
      </c>
      <c r="E1295" s="162" t="s">
        <v>31636</v>
      </c>
    </row>
    <row r="1296" spans="1:5">
      <c r="A1296" s="1">
        <v>34498</v>
      </c>
      <c r="B1296" s="1" t="s">
        <v>14740</v>
      </c>
      <c r="C1296" s="1" t="s">
        <v>160</v>
      </c>
      <c r="D1296" s="1" t="s">
        <v>155</v>
      </c>
      <c r="E1296" s="162" t="s">
        <v>14741</v>
      </c>
    </row>
    <row r="1297" spans="1:5">
      <c r="A1297" s="1">
        <v>13244</v>
      </c>
      <c r="B1297" s="1" t="s">
        <v>14742</v>
      </c>
      <c r="C1297" s="1" t="s">
        <v>160</v>
      </c>
      <c r="D1297" s="1" t="s">
        <v>158</v>
      </c>
      <c r="E1297" s="162" t="s">
        <v>14743</v>
      </c>
    </row>
    <row r="1298" spans="1:5">
      <c r="A1298" s="1">
        <v>38998</v>
      </c>
      <c r="B1298" s="1" t="s">
        <v>14744</v>
      </c>
      <c r="C1298" s="1" t="s">
        <v>160</v>
      </c>
      <c r="D1298" s="1" t="s">
        <v>155</v>
      </c>
      <c r="E1298" s="162" t="s">
        <v>14745</v>
      </c>
    </row>
    <row r="1299" spans="1:5">
      <c r="A1299" s="1">
        <v>38999</v>
      </c>
      <c r="B1299" s="1" t="s">
        <v>14746</v>
      </c>
      <c r="C1299" s="1" t="s">
        <v>160</v>
      </c>
      <c r="D1299" s="1" t="s">
        <v>155</v>
      </c>
      <c r="E1299" s="162" t="s">
        <v>14747</v>
      </c>
    </row>
    <row r="1300" spans="1:5">
      <c r="A1300" s="1">
        <v>38996</v>
      </c>
      <c r="B1300" s="1" t="s">
        <v>14748</v>
      </c>
      <c r="C1300" s="1" t="s">
        <v>160</v>
      </c>
      <c r="D1300" s="1" t="s">
        <v>155</v>
      </c>
      <c r="E1300" s="162" t="s">
        <v>14749</v>
      </c>
    </row>
    <row r="1301" spans="1:5">
      <c r="A1301" s="1">
        <v>44173</v>
      </c>
      <c r="B1301" s="1" t="s">
        <v>14750</v>
      </c>
      <c r="C1301" s="1" t="s">
        <v>160</v>
      </c>
      <c r="D1301" s="1" t="s">
        <v>155</v>
      </c>
      <c r="E1301" s="162" t="s">
        <v>14751</v>
      </c>
    </row>
    <row r="1302" spans="1:5">
      <c r="A1302" s="1">
        <v>44174</v>
      </c>
      <c r="B1302" s="1" t="s">
        <v>14752</v>
      </c>
      <c r="C1302" s="1" t="s">
        <v>160</v>
      </c>
      <c r="D1302" s="1" t="s">
        <v>155</v>
      </c>
      <c r="E1302" s="162" t="s">
        <v>14753</v>
      </c>
    </row>
    <row r="1303" spans="1:5">
      <c r="A1303" s="1">
        <v>38997</v>
      </c>
      <c r="B1303" s="1" t="s">
        <v>14754</v>
      </c>
      <c r="C1303" s="1" t="s">
        <v>160</v>
      </c>
      <c r="D1303" s="1" t="s">
        <v>155</v>
      </c>
      <c r="E1303" s="162" t="s">
        <v>14755</v>
      </c>
    </row>
    <row r="1304" spans="1:5">
      <c r="A1304" s="1">
        <v>39600</v>
      </c>
      <c r="B1304" s="1" t="s">
        <v>14756</v>
      </c>
      <c r="C1304" s="1" t="s">
        <v>160</v>
      </c>
      <c r="D1304" s="1" t="s">
        <v>155</v>
      </c>
      <c r="E1304" s="162" t="s">
        <v>36090</v>
      </c>
    </row>
    <row r="1305" spans="1:5">
      <c r="A1305" s="1">
        <v>39601</v>
      </c>
      <c r="B1305" s="1" t="s">
        <v>14757</v>
      </c>
      <c r="C1305" s="1" t="s">
        <v>160</v>
      </c>
      <c r="D1305" s="1" t="s">
        <v>155</v>
      </c>
      <c r="E1305" s="162" t="s">
        <v>36091</v>
      </c>
    </row>
    <row r="1306" spans="1:5">
      <c r="A1306" s="1">
        <v>39862</v>
      </c>
      <c r="B1306" s="1" t="s">
        <v>14759</v>
      </c>
      <c r="C1306" s="1" t="s">
        <v>160</v>
      </c>
      <c r="D1306" s="1" t="s">
        <v>155</v>
      </c>
      <c r="E1306" s="162" t="s">
        <v>14760</v>
      </c>
    </row>
    <row r="1307" spans="1:5">
      <c r="A1307" s="1">
        <v>39863</v>
      </c>
      <c r="B1307" s="1" t="s">
        <v>14761</v>
      </c>
      <c r="C1307" s="1" t="s">
        <v>160</v>
      </c>
      <c r="D1307" s="1" t="s">
        <v>155</v>
      </c>
      <c r="E1307" s="162" t="s">
        <v>14762</v>
      </c>
    </row>
    <row r="1308" spans="1:5">
      <c r="A1308" s="1">
        <v>39864</v>
      </c>
      <c r="B1308" s="1" t="s">
        <v>14763</v>
      </c>
      <c r="C1308" s="1" t="s">
        <v>160</v>
      </c>
      <c r="D1308" s="1" t="s">
        <v>155</v>
      </c>
      <c r="E1308" s="162" t="s">
        <v>14764</v>
      </c>
    </row>
    <row r="1309" spans="1:5">
      <c r="A1309" s="1">
        <v>39865</v>
      </c>
      <c r="B1309" s="1" t="s">
        <v>14765</v>
      </c>
      <c r="C1309" s="1" t="s">
        <v>160</v>
      </c>
      <c r="D1309" s="1" t="s">
        <v>155</v>
      </c>
      <c r="E1309" s="162" t="s">
        <v>14766</v>
      </c>
    </row>
    <row r="1310" spans="1:5">
      <c r="A1310" s="1">
        <v>2517</v>
      </c>
      <c r="B1310" s="1" t="s">
        <v>14767</v>
      </c>
      <c r="C1310" s="1" t="s">
        <v>160</v>
      </c>
      <c r="D1310" s="1" t="s">
        <v>155</v>
      </c>
      <c r="E1310" s="162" t="s">
        <v>14768</v>
      </c>
    </row>
    <row r="1311" spans="1:5">
      <c r="A1311" s="1">
        <v>2522</v>
      </c>
      <c r="B1311" s="1" t="s">
        <v>14769</v>
      </c>
      <c r="C1311" s="1" t="s">
        <v>160</v>
      </c>
      <c r="D1311" s="1" t="s">
        <v>155</v>
      </c>
      <c r="E1311" s="162" t="s">
        <v>14770</v>
      </c>
    </row>
    <row r="1312" spans="1:5">
      <c r="A1312" s="1">
        <v>2548</v>
      </c>
      <c r="B1312" s="1" t="s">
        <v>14771</v>
      </c>
      <c r="C1312" s="1" t="s">
        <v>160</v>
      </c>
      <c r="D1312" s="1" t="s">
        <v>155</v>
      </c>
      <c r="E1312" s="162" t="s">
        <v>14772</v>
      </c>
    </row>
    <row r="1313" spans="1:5">
      <c r="A1313" s="1">
        <v>2516</v>
      </c>
      <c r="B1313" s="1" t="s">
        <v>14773</v>
      </c>
      <c r="C1313" s="1" t="s">
        <v>160</v>
      </c>
      <c r="D1313" s="1" t="s">
        <v>155</v>
      </c>
      <c r="E1313" s="162" t="s">
        <v>14774</v>
      </c>
    </row>
    <row r="1314" spans="1:5">
      <c r="A1314" s="1">
        <v>2518</v>
      </c>
      <c r="B1314" s="1" t="s">
        <v>14775</v>
      </c>
      <c r="C1314" s="1" t="s">
        <v>160</v>
      </c>
      <c r="D1314" s="1" t="s">
        <v>155</v>
      </c>
      <c r="E1314" s="162" t="s">
        <v>14776</v>
      </c>
    </row>
    <row r="1315" spans="1:5">
      <c r="A1315" s="1">
        <v>2521</v>
      </c>
      <c r="B1315" s="1" t="s">
        <v>14777</v>
      </c>
      <c r="C1315" s="1" t="s">
        <v>160</v>
      </c>
      <c r="D1315" s="1" t="s">
        <v>155</v>
      </c>
      <c r="E1315" s="162" t="s">
        <v>14778</v>
      </c>
    </row>
    <row r="1316" spans="1:5">
      <c r="A1316" s="1">
        <v>2515</v>
      </c>
      <c r="B1316" s="1" t="s">
        <v>14779</v>
      </c>
      <c r="C1316" s="1" t="s">
        <v>160</v>
      </c>
      <c r="D1316" s="1" t="s">
        <v>155</v>
      </c>
      <c r="E1316" s="162" t="s">
        <v>14780</v>
      </c>
    </row>
    <row r="1317" spans="1:5">
      <c r="A1317" s="1">
        <v>2519</v>
      </c>
      <c r="B1317" s="1" t="s">
        <v>14781</v>
      </c>
      <c r="C1317" s="1" t="s">
        <v>160</v>
      </c>
      <c r="D1317" s="1" t="s">
        <v>155</v>
      </c>
      <c r="E1317" s="162" t="s">
        <v>14782</v>
      </c>
    </row>
    <row r="1318" spans="1:5">
      <c r="A1318" s="1">
        <v>2520</v>
      </c>
      <c r="B1318" s="1" t="s">
        <v>14783</v>
      </c>
      <c r="C1318" s="1" t="s">
        <v>160</v>
      </c>
      <c r="D1318" s="1" t="s">
        <v>155</v>
      </c>
      <c r="E1318" s="162" t="s">
        <v>14784</v>
      </c>
    </row>
    <row r="1319" spans="1:5">
      <c r="A1319" s="1">
        <v>1602</v>
      </c>
      <c r="B1319" s="1" t="s">
        <v>14785</v>
      </c>
      <c r="C1319" s="1" t="s">
        <v>160</v>
      </c>
      <c r="D1319" s="1" t="s">
        <v>155</v>
      </c>
      <c r="E1319" s="162" t="s">
        <v>36092</v>
      </c>
    </row>
    <row r="1320" spans="1:5">
      <c r="A1320" s="1">
        <v>1601</v>
      </c>
      <c r="B1320" s="1" t="s">
        <v>14786</v>
      </c>
      <c r="C1320" s="1" t="s">
        <v>160</v>
      </c>
      <c r="D1320" s="1" t="s">
        <v>155</v>
      </c>
      <c r="E1320" s="162" t="s">
        <v>36093</v>
      </c>
    </row>
    <row r="1321" spans="1:5">
      <c r="A1321" s="1">
        <v>1598</v>
      </c>
      <c r="B1321" s="1" t="s">
        <v>14787</v>
      </c>
      <c r="C1321" s="1" t="s">
        <v>160</v>
      </c>
      <c r="D1321" s="1" t="s">
        <v>155</v>
      </c>
      <c r="E1321" s="162" t="s">
        <v>24314</v>
      </c>
    </row>
    <row r="1322" spans="1:5">
      <c r="A1322" s="1">
        <v>1600</v>
      </c>
      <c r="B1322" s="1" t="s">
        <v>14789</v>
      </c>
      <c r="C1322" s="1" t="s">
        <v>160</v>
      </c>
      <c r="D1322" s="1" t="s">
        <v>155</v>
      </c>
      <c r="E1322" s="162" t="s">
        <v>35139</v>
      </c>
    </row>
    <row r="1323" spans="1:5">
      <c r="A1323" s="1">
        <v>1603</v>
      </c>
      <c r="B1323" s="1" t="s">
        <v>14791</v>
      </c>
      <c r="C1323" s="1" t="s">
        <v>160</v>
      </c>
      <c r="D1323" s="1" t="s">
        <v>155</v>
      </c>
      <c r="E1323" s="162" t="s">
        <v>36094</v>
      </c>
    </row>
    <row r="1324" spans="1:5">
      <c r="A1324" s="1">
        <v>1599</v>
      </c>
      <c r="B1324" s="1" t="s">
        <v>14792</v>
      </c>
      <c r="C1324" s="1" t="s">
        <v>160</v>
      </c>
      <c r="D1324" s="1" t="s">
        <v>155</v>
      </c>
      <c r="E1324" s="162" t="s">
        <v>12831</v>
      </c>
    </row>
    <row r="1325" spans="1:5">
      <c r="A1325" s="1">
        <v>1597</v>
      </c>
      <c r="B1325" s="1" t="s">
        <v>14794</v>
      </c>
      <c r="C1325" s="1" t="s">
        <v>160</v>
      </c>
      <c r="D1325" s="1" t="s">
        <v>155</v>
      </c>
      <c r="E1325" s="162" t="s">
        <v>16563</v>
      </c>
    </row>
    <row r="1326" spans="1:5">
      <c r="A1326" s="1">
        <v>39602</v>
      </c>
      <c r="B1326" s="1" t="s">
        <v>14796</v>
      </c>
      <c r="C1326" s="1" t="s">
        <v>160</v>
      </c>
      <c r="D1326" s="1" t="s">
        <v>155</v>
      </c>
      <c r="E1326" s="162" t="s">
        <v>20481</v>
      </c>
    </row>
    <row r="1327" spans="1:5">
      <c r="A1327" s="1">
        <v>39603</v>
      </c>
      <c r="B1327" s="1" t="s">
        <v>14798</v>
      </c>
      <c r="C1327" s="1" t="s">
        <v>160</v>
      </c>
      <c r="D1327" s="1" t="s">
        <v>155</v>
      </c>
      <c r="E1327" s="162" t="s">
        <v>34836</v>
      </c>
    </row>
    <row r="1328" spans="1:5">
      <c r="A1328" s="1">
        <v>11821</v>
      </c>
      <c r="B1328" s="1" t="s">
        <v>14800</v>
      </c>
      <c r="C1328" s="1" t="s">
        <v>160</v>
      </c>
      <c r="D1328" s="1" t="s">
        <v>155</v>
      </c>
      <c r="E1328" s="162" t="s">
        <v>16369</v>
      </c>
    </row>
    <row r="1329" spans="1:5">
      <c r="A1329" s="1">
        <v>1562</v>
      </c>
      <c r="B1329" s="1" t="s">
        <v>14801</v>
      </c>
      <c r="C1329" s="1" t="s">
        <v>160</v>
      </c>
      <c r="D1329" s="1" t="s">
        <v>155</v>
      </c>
      <c r="E1329" s="162" t="s">
        <v>19404</v>
      </c>
    </row>
    <row r="1330" spans="1:5">
      <c r="A1330" s="1">
        <v>1563</v>
      </c>
      <c r="B1330" s="1" t="s">
        <v>14803</v>
      </c>
      <c r="C1330" s="1" t="s">
        <v>160</v>
      </c>
      <c r="D1330" s="1" t="s">
        <v>155</v>
      </c>
      <c r="E1330" s="162" t="s">
        <v>29806</v>
      </c>
    </row>
    <row r="1331" spans="1:5">
      <c r="A1331" s="1">
        <v>11856</v>
      </c>
      <c r="B1331" s="1" t="s">
        <v>14804</v>
      </c>
      <c r="C1331" s="1" t="s">
        <v>160</v>
      </c>
      <c r="D1331" s="1" t="s">
        <v>158</v>
      </c>
      <c r="E1331" s="162" t="s">
        <v>14252</v>
      </c>
    </row>
    <row r="1332" spans="1:5">
      <c r="A1332" s="1">
        <v>11857</v>
      </c>
      <c r="B1332" s="1" t="s">
        <v>14806</v>
      </c>
      <c r="C1332" s="1" t="s">
        <v>160</v>
      </c>
      <c r="D1332" s="1" t="s">
        <v>155</v>
      </c>
      <c r="E1332" s="162" t="s">
        <v>36095</v>
      </c>
    </row>
    <row r="1333" spans="1:5">
      <c r="A1333" s="1">
        <v>11858</v>
      </c>
      <c r="B1333" s="1" t="s">
        <v>14807</v>
      </c>
      <c r="C1333" s="1" t="s">
        <v>160</v>
      </c>
      <c r="D1333" s="1" t="s">
        <v>155</v>
      </c>
      <c r="E1333" s="162" t="s">
        <v>36096</v>
      </c>
    </row>
    <row r="1334" spans="1:5">
      <c r="A1334" s="1">
        <v>1539</v>
      </c>
      <c r="B1334" s="1" t="s">
        <v>14808</v>
      </c>
      <c r="C1334" s="1" t="s">
        <v>160</v>
      </c>
      <c r="D1334" s="1" t="s">
        <v>155</v>
      </c>
      <c r="E1334" s="162" t="s">
        <v>12745</v>
      </c>
    </row>
    <row r="1335" spans="1:5">
      <c r="A1335" s="1">
        <v>11859</v>
      </c>
      <c r="B1335" s="1" t="s">
        <v>14810</v>
      </c>
      <c r="C1335" s="1" t="s">
        <v>160</v>
      </c>
      <c r="D1335" s="1" t="s">
        <v>155</v>
      </c>
      <c r="E1335" s="162" t="s">
        <v>36097</v>
      </c>
    </row>
    <row r="1336" spans="1:5">
      <c r="A1336" s="1">
        <v>1550</v>
      </c>
      <c r="B1336" s="1" t="s">
        <v>14811</v>
      </c>
      <c r="C1336" s="1" t="s">
        <v>160</v>
      </c>
      <c r="D1336" s="1" t="s">
        <v>155</v>
      </c>
      <c r="E1336" s="162" t="s">
        <v>12795</v>
      </c>
    </row>
    <row r="1337" spans="1:5">
      <c r="A1337" s="1">
        <v>11854</v>
      </c>
      <c r="B1337" s="1" t="s">
        <v>14813</v>
      </c>
      <c r="C1337" s="1" t="s">
        <v>160</v>
      </c>
      <c r="D1337" s="1" t="s">
        <v>155</v>
      </c>
      <c r="E1337" s="162" t="s">
        <v>16584</v>
      </c>
    </row>
    <row r="1338" spans="1:5">
      <c r="A1338" s="1">
        <v>11862</v>
      </c>
      <c r="B1338" s="1" t="s">
        <v>14815</v>
      </c>
      <c r="C1338" s="1" t="s">
        <v>160</v>
      </c>
      <c r="D1338" s="1" t="s">
        <v>155</v>
      </c>
      <c r="E1338" s="162" t="s">
        <v>20165</v>
      </c>
    </row>
    <row r="1339" spans="1:5">
      <c r="A1339" s="1">
        <v>11863</v>
      </c>
      <c r="B1339" s="1" t="s">
        <v>14817</v>
      </c>
      <c r="C1339" s="1" t="s">
        <v>160</v>
      </c>
      <c r="D1339" s="1" t="s">
        <v>155</v>
      </c>
      <c r="E1339" s="162" t="s">
        <v>15848</v>
      </c>
    </row>
    <row r="1340" spans="1:5">
      <c r="A1340" s="1">
        <v>11855</v>
      </c>
      <c r="B1340" s="1" t="s">
        <v>14818</v>
      </c>
      <c r="C1340" s="1" t="s">
        <v>160</v>
      </c>
      <c r="D1340" s="1" t="s">
        <v>155</v>
      </c>
      <c r="E1340" s="162" t="s">
        <v>36098</v>
      </c>
    </row>
    <row r="1341" spans="1:5">
      <c r="A1341" s="1">
        <v>11864</v>
      </c>
      <c r="B1341" s="1" t="s">
        <v>14820</v>
      </c>
      <c r="C1341" s="1" t="s">
        <v>160</v>
      </c>
      <c r="D1341" s="1" t="s">
        <v>155</v>
      </c>
      <c r="E1341" s="162" t="s">
        <v>26610</v>
      </c>
    </row>
    <row r="1342" spans="1:5">
      <c r="A1342" s="1">
        <v>2527</v>
      </c>
      <c r="B1342" s="1" t="s">
        <v>14822</v>
      </c>
      <c r="C1342" s="1" t="s">
        <v>160</v>
      </c>
      <c r="D1342" s="1" t="s">
        <v>155</v>
      </c>
      <c r="E1342" s="162" t="s">
        <v>14823</v>
      </c>
    </row>
    <row r="1343" spans="1:5">
      <c r="A1343" s="1">
        <v>2526</v>
      </c>
      <c r="B1343" s="1" t="s">
        <v>14824</v>
      </c>
      <c r="C1343" s="1" t="s">
        <v>160</v>
      </c>
      <c r="D1343" s="1" t="s">
        <v>155</v>
      </c>
      <c r="E1343" s="162" t="s">
        <v>14825</v>
      </c>
    </row>
    <row r="1344" spans="1:5">
      <c r="A1344" s="1">
        <v>2487</v>
      </c>
      <c r="B1344" s="1" t="s">
        <v>14826</v>
      </c>
      <c r="C1344" s="1" t="s">
        <v>160</v>
      </c>
      <c r="D1344" s="1" t="s">
        <v>155</v>
      </c>
      <c r="E1344" s="162" t="s">
        <v>14827</v>
      </c>
    </row>
    <row r="1345" spans="1:5">
      <c r="A1345" s="1">
        <v>2483</v>
      </c>
      <c r="B1345" s="1" t="s">
        <v>14828</v>
      </c>
      <c r="C1345" s="1" t="s">
        <v>160</v>
      </c>
      <c r="D1345" s="1" t="s">
        <v>155</v>
      </c>
      <c r="E1345" s="162" t="s">
        <v>14829</v>
      </c>
    </row>
    <row r="1346" spans="1:5">
      <c r="A1346" s="1">
        <v>2528</v>
      </c>
      <c r="B1346" s="1" t="s">
        <v>14830</v>
      </c>
      <c r="C1346" s="1" t="s">
        <v>160</v>
      </c>
      <c r="D1346" s="1" t="s">
        <v>155</v>
      </c>
      <c r="E1346" s="162" t="s">
        <v>14831</v>
      </c>
    </row>
    <row r="1347" spans="1:5">
      <c r="A1347" s="1">
        <v>2489</v>
      </c>
      <c r="B1347" s="1" t="s">
        <v>14832</v>
      </c>
      <c r="C1347" s="1" t="s">
        <v>160</v>
      </c>
      <c r="D1347" s="1" t="s">
        <v>155</v>
      </c>
      <c r="E1347" s="162" t="s">
        <v>14833</v>
      </c>
    </row>
    <row r="1348" spans="1:5">
      <c r="A1348" s="1">
        <v>2488</v>
      </c>
      <c r="B1348" s="1" t="s">
        <v>14834</v>
      </c>
      <c r="C1348" s="1" t="s">
        <v>160</v>
      </c>
      <c r="D1348" s="1" t="s">
        <v>155</v>
      </c>
      <c r="E1348" s="162" t="s">
        <v>14835</v>
      </c>
    </row>
    <row r="1349" spans="1:5">
      <c r="A1349" s="1">
        <v>2484</v>
      </c>
      <c r="B1349" s="1" t="s">
        <v>14836</v>
      </c>
      <c r="C1349" s="1" t="s">
        <v>160</v>
      </c>
      <c r="D1349" s="1" t="s">
        <v>155</v>
      </c>
      <c r="E1349" s="162" t="s">
        <v>14837</v>
      </c>
    </row>
    <row r="1350" spans="1:5">
      <c r="A1350" s="1">
        <v>2485</v>
      </c>
      <c r="B1350" s="1" t="s">
        <v>14838</v>
      </c>
      <c r="C1350" s="1" t="s">
        <v>160</v>
      </c>
      <c r="D1350" s="1" t="s">
        <v>155</v>
      </c>
      <c r="E1350" s="162" t="s">
        <v>14839</v>
      </c>
    </row>
    <row r="1351" spans="1:5">
      <c r="A1351" s="1">
        <v>44247</v>
      </c>
      <c r="B1351" s="1" t="s">
        <v>14840</v>
      </c>
      <c r="C1351" s="1" t="s">
        <v>160</v>
      </c>
      <c r="D1351" s="1" t="s">
        <v>155</v>
      </c>
      <c r="E1351" s="162" t="s">
        <v>31943</v>
      </c>
    </row>
    <row r="1352" spans="1:5">
      <c r="A1352" s="1">
        <v>38005</v>
      </c>
      <c r="B1352" s="1" t="s">
        <v>14841</v>
      </c>
      <c r="C1352" s="1" t="s">
        <v>160</v>
      </c>
      <c r="D1352" s="1" t="s">
        <v>155</v>
      </c>
      <c r="E1352" s="162" t="s">
        <v>20392</v>
      </c>
    </row>
    <row r="1353" spans="1:5">
      <c r="A1353" s="1">
        <v>38006</v>
      </c>
      <c r="B1353" s="1" t="s">
        <v>14843</v>
      </c>
      <c r="C1353" s="1" t="s">
        <v>160</v>
      </c>
      <c r="D1353" s="1" t="s">
        <v>155</v>
      </c>
      <c r="E1353" s="162" t="s">
        <v>16910</v>
      </c>
    </row>
    <row r="1354" spans="1:5">
      <c r="A1354" s="1">
        <v>38428</v>
      </c>
      <c r="B1354" s="1" t="s">
        <v>14845</v>
      </c>
      <c r="C1354" s="1" t="s">
        <v>160</v>
      </c>
      <c r="D1354" s="1" t="s">
        <v>155</v>
      </c>
      <c r="E1354" s="162" t="s">
        <v>15675</v>
      </c>
    </row>
    <row r="1355" spans="1:5">
      <c r="A1355" s="1">
        <v>38007</v>
      </c>
      <c r="B1355" s="1" t="s">
        <v>14847</v>
      </c>
      <c r="C1355" s="1" t="s">
        <v>160</v>
      </c>
      <c r="D1355" s="1" t="s">
        <v>155</v>
      </c>
      <c r="E1355" s="162" t="s">
        <v>13594</v>
      </c>
    </row>
    <row r="1356" spans="1:5">
      <c r="A1356" s="1">
        <v>38008</v>
      </c>
      <c r="B1356" s="1" t="s">
        <v>14849</v>
      </c>
      <c r="C1356" s="1" t="s">
        <v>160</v>
      </c>
      <c r="D1356" s="1" t="s">
        <v>155</v>
      </c>
      <c r="E1356" s="162" t="s">
        <v>33563</v>
      </c>
    </row>
    <row r="1357" spans="1:5">
      <c r="A1357" s="1">
        <v>38009</v>
      </c>
      <c r="B1357" s="1" t="s">
        <v>14850</v>
      </c>
      <c r="C1357" s="1" t="s">
        <v>160</v>
      </c>
      <c r="D1357" s="1" t="s">
        <v>155</v>
      </c>
      <c r="E1357" s="162" t="s">
        <v>36099</v>
      </c>
    </row>
    <row r="1358" spans="1:5">
      <c r="A1358" s="1">
        <v>44248</v>
      </c>
      <c r="B1358" s="1" t="s">
        <v>14851</v>
      </c>
      <c r="C1358" s="1" t="s">
        <v>160</v>
      </c>
      <c r="D1358" s="1" t="s">
        <v>155</v>
      </c>
      <c r="E1358" s="162" t="s">
        <v>26738</v>
      </c>
    </row>
    <row r="1359" spans="1:5">
      <c r="A1359" s="1">
        <v>44249</v>
      </c>
      <c r="B1359" s="1" t="s">
        <v>14852</v>
      </c>
      <c r="C1359" s="1" t="s">
        <v>160</v>
      </c>
      <c r="D1359" s="1" t="s">
        <v>155</v>
      </c>
      <c r="E1359" s="162" t="s">
        <v>36100</v>
      </c>
    </row>
    <row r="1360" spans="1:5">
      <c r="A1360" s="1">
        <v>44250</v>
      </c>
      <c r="B1360" s="1" t="s">
        <v>14853</v>
      </c>
      <c r="C1360" s="1" t="s">
        <v>160</v>
      </c>
      <c r="D1360" s="1" t="s">
        <v>155</v>
      </c>
      <c r="E1360" s="162" t="s">
        <v>27163</v>
      </c>
    </row>
    <row r="1361" spans="1:5">
      <c r="A1361" s="1">
        <v>39279</v>
      </c>
      <c r="B1361" s="1" t="s">
        <v>14854</v>
      </c>
      <c r="C1361" s="1" t="s">
        <v>160</v>
      </c>
      <c r="D1361" s="1" t="s">
        <v>167</v>
      </c>
      <c r="E1361" s="162" t="s">
        <v>27283</v>
      </c>
    </row>
    <row r="1362" spans="1:5">
      <c r="A1362" s="1">
        <v>38845</v>
      </c>
      <c r="B1362" s="1" t="s">
        <v>14855</v>
      </c>
      <c r="C1362" s="1" t="s">
        <v>160</v>
      </c>
      <c r="D1362" s="1" t="s">
        <v>167</v>
      </c>
      <c r="E1362" s="162" t="s">
        <v>24397</v>
      </c>
    </row>
    <row r="1363" spans="1:5">
      <c r="A1363" s="1">
        <v>39280</v>
      </c>
      <c r="B1363" s="1" t="s">
        <v>14857</v>
      </c>
      <c r="C1363" s="1" t="s">
        <v>160</v>
      </c>
      <c r="D1363" s="1" t="s">
        <v>167</v>
      </c>
      <c r="E1363" s="162" t="s">
        <v>25816</v>
      </c>
    </row>
    <row r="1364" spans="1:5">
      <c r="A1364" s="1">
        <v>39281</v>
      </c>
      <c r="B1364" s="1" t="s">
        <v>14859</v>
      </c>
      <c r="C1364" s="1" t="s">
        <v>160</v>
      </c>
      <c r="D1364" s="1" t="s">
        <v>167</v>
      </c>
      <c r="E1364" s="162" t="s">
        <v>18393</v>
      </c>
    </row>
    <row r="1365" spans="1:5">
      <c r="A1365" s="1">
        <v>38849</v>
      </c>
      <c r="B1365" s="1" t="s">
        <v>14860</v>
      </c>
      <c r="C1365" s="1" t="s">
        <v>160</v>
      </c>
      <c r="D1365" s="1" t="s">
        <v>167</v>
      </c>
      <c r="E1365" s="162" t="s">
        <v>36101</v>
      </c>
    </row>
    <row r="1366" spans="1:5">
      <c r="A1366" s="1">
        <v>39282</v>
      </c>
      <c r="B1366" s="1" t="s">
        <v>14862</v>
      </c>
      <c r="C1366" s="1" t="s">
        <v>160</v>
      </c>
      <c r="D1366" s="1" t="s">
        <v>167</v>
      </c>
      <c r="E1366" s="162" t="s">
        <v>36102</v>
      </c>
    </row>
    <row r="1367" spans="1:5">
      <c r="A1367" s="1">
        <v>38852</v>
      </c>
      <c r="B1367" s="1" t="s">
        <v>14863</v>
      </c>
      <c r="C1367" s="1" t="s">
        <v>160</v>
      </c>
      <c r="D1367" s="1" t="s">
        <v>167</v>
      </c>
      <c r="E1367" s="162" t="s">
        <v>33476</v>
      </c>
    </row>
    <row r="1368" spans="1:5">
      <c r="A1368" s="1">
        <v>38844</v>
      </c>
      <c r="B1368" s="1" t="s">
        <v>14864</v>
      </c>
      <c r="C1368" s="1" t="s">
        <v>160</v>
      </c>
      <c r="D1368" s="1" t="s">
        <v>167</v>
      </c>
      <c r="E1368" s="162" t="s">
        <v>34356</v>
      </c>
    </row>
    <row r="1369" spans="1:5">
      <c r="A1369" s="1">
        <v>38846</v>
      </c>
      <c r="B1369" s="1" t="s">
        <v>14866</v>
      </c>
      <c r="C1369" s="1" t="s">
        <v>160</v>
      </c>
      <c r="D1369" s="1" t="s">
        <v>167</v>
      </c>
      <c r="E1369" s="162" t="s">
        <v>14958</v>
      </c>
    </row>
    <row r="1370" spans="1:5">
      <c r="A1370" s="1">
        <v>38847</v>
      </c>
      <c r="B1370" s="1" t="s">
        <v>14868</v>
      </c>
      <c r="C1370" s="1" t="s">
        <v>160</v>
      </c>
      <c r="D1370" s="1" t="s">
        <v>167</v>
      </c>
      <c r="E1370" s="162" t="s">
        <v>14774</v>
      </c>
    </row>
    <row r="1371" spans="1:5">
      <c r="A1371" s="1">
        <v>38850</v>
      </c>
      <c r="B1371" s="1" t="s">
        <v>14869</v>
      </c>
      <c r="C1371" s="1" t="s">
        <v>160</v>
      </c>
      <c r="D1371" s="1" t="s">
        <v>167</v>
      </c>
      <c r="E1371" s="162" t="s">
        <v>19414</v>
      </c>
    </row>
    <row r="1372" spans="1:5">
      <c r="A1372" s="1">
        <v>38848</v>
      </c>
      <c r="B1372" s="1" t="s">
        <v>14871</v>
      </c>
      <c r="C1372" s="1" t="s">
        <v>160</v>
      </c>
      <c r="D1372" s="1" t="s">
        <v>167</v>
      </c>
      <c r="E1372" s="162" t="s">
        <v>18945</v>
      </c>
    </row>
    <row r="1373" spans="1:5">
      <c r="A1373" s="1">
        <v>38851</v>
      </c>
      <c r="B1373" s="1" t="s">
        <v>14873</v>
      </c>
      <c r="C1373" s="1" t="s">
        <v>160</v>
      </c>
      <c r="D1373" s="1" t="s">
        <v>167</v>
      </c>
      <c r="E1373" s="162" t="s">
        <v>36103</v>
      </c>
    </row>
    <row r="1374" spans="1:5">
      <c r="A1374" s="1">
        <v>38860</v>
      </c>
      <c r="B1374" s="1" t="s">
        <v>14875</v>
      </c>
      <c r="C1374" s="1" t="s">
        <v>160</v>
      </c>
      <c r="D1374" s="1" t="s">
        <v>167</v>
      </c>
      <c r="E1374" s="162" t="s">
        <v>18419</v>
      </c>
    </row>
    <row r="1375" spans="1:5">
      <c r="A1375" s="1">
        <v>38861</v>
      </c>
      <c r="B1375" s="1" t="s">
        <v>14877</v>
      </c>
      <c r="C1375" s="1" t="s">
        <v>160</v>
      </c>
      <c r="D1375" s="1" t="s">
        <v>167</v>
      </c>
      <c r="E1375" s="162" t="s">
        <v>24307</v>
      </c>
    </row>
    <row r="1376" spans="1:5">
      <c r="A1376" s="1">
        <v>38862</v>
      </c>
      <c r="B1376" s="1" t="s">
        <v>14879</v>
      </c>
      <c r="C1376" s="1" t="s">
        <v>160</v>
      </c>
      <c r="D1376" s="1" t="s">
        <v>167</v>
      </c>
      <c r="E1376" s="162" t="s">
        <v>16033</v>
      </c>
    </row>
    <row r="1377" spans="1:5">
      <c r="A1377" s="1">
        <v>38863</v>
      </c>
      <c r="B1377" s="1" t="s">
        <v>14881</v>
      </c>
      <c r="C1377" s="1" t="s">
        <v>160</v>
      </c>
      <c r="D1377" s="1" t="s">
        <v>167</v>
      </c>
      <c r="E1377" s="162" t="s">
        <v>32145</v>
      </c>
    </row>
    <row r="1378" spans="1:5">
      <c r="A1378" s="1">
        <v>38865</v>
      </c>
      <c r="B1378" s="1" t="s">
        <v>14883</v>
      </c>
      <c r="C1378" s="1" t="s">
        <v>160</v>
      </c>
      <c r="D1378" s="1" t="s">
        <v>167</v>
      </c>
      <c r="E1378" s="162" t="s">
        <v>18653</v>
      </c>
    </row>
    <row r="1379" spans="1:5">
      <c r="A1379" s="1">
        <v>38864</v>
      </c>
      <c r="B1379" s="1" t="s">
        <v>14885</v>
      </c>
      <c r="C1379" s="1" t="s">
        <v>160</v>
      </c>
      <c r="D1379" s="1" t="s">
        <v>167</v>
      </c>
      <c r="E1379" s="162" t="s">
        <v>29253</v>
      </c>
    </row>
    <row r="1380" spans="1:5">
      <c r="A1380" s="1">
        <v>38866</v>
      </c>
      <c r="B1380" s="1" t="s">
        <v>14886</v>
      </c>
      <c r="C1380" s="1" t="s">
        <v>160</v>
      </c>
      <c r="D1380" s="1" t="s">
        <v>167</v>
      </c>
      <c r="E1380" s="162" t="s">
        <v>33268</v>
      </c>
    </row>
    <row r="1381" spans="1:5">
      <c r="A1381" s="1">
        <v>38868</v>
      </c>
      <c r="B1381" s="1" t="s">
        <v>14887</v>
      </c>
      <c r="C1381" s="1" t="s">
        <v>160</v>
      </c>
      <c r="D1381" s="1" t="s">
        <v>167</v>
      </c>
      <c r="E1381" s="162" t="s">
        <v>35634</v>
      </c>
    </row>
    <row r="1382" spans="1:5">
      <c r="A1382" s="1">
        <v>38853</v>
      </c>
      <c r="B1382" s="1" t="s">
        <v>14889</v>
      </c>
      <c r="C1382" s="1" t="s">
        <v>160</v>
      </c>
      <c r="D1382" s="1" t="s">
        <v>167</v>
      </c>
      <c r="E1382" s="162" t="s">
        <v>34927</v>
      </c>
    </row>
    <row r="1383" spans="1:5">
      <c r="A1383" s="1">
        <v>38854</v>
      </c>
      <c r="B1383" s="1" t="s">
        <v>14891</v>
      </c>
      <c r="C1383" s="1" t="s">
        <v>160</v>
      </c>
      <c r="D1383" s="1" t="s">
        <v>167</v>
      </c>
      <c r="E1383" s="162" t="s">
        <v>27369</v>
      </c>
    </row>
    <row r="1384" spans="1:5">
      <c r="A1384" s="1">
        <v>38855</v>
      </c>
      <c r="B1384" s="1" t="s">
        <v>14892</v>
      </c>
      <c r="C1384" s="1" t="s">
        <v>160</v>
      </c>
      <c r="D1384" s="1" t="s">
        <v>167</v>
      </c>
      <c r="E1384" s="162" t="s">
        <v>31069</v>
      </c>
    </row>
    <row r="1385" spans="1:5">
      <c r="A1385" s="1">
        <v>38856</v>
      </c>
      <c r="B1385" s="1" t="s">
        <v>14894</v>
      </c>
      <c r="C1385" s="1" t="s">
        <v>160</v>
      </c>
      <c r="D1385" s="1" t="s">
        <v>167</v>
      </c>
      <c r="E1385" s="162" t="s">
        <v>32191</v>
      </c>
    </row>
    <row r="1386" spans="1:5">
      <c r="A1386" s="1">
        <v>38857</v>
      </c>
      <c r="B1386" s="1" t="s">
        <v>14896</v>
      </c>
      <c r="C1386" s="1" t="s">
        <v>160</v>
      </c>
      <c r="D1386" s="1" t="s">
        <v>167</v>
      </c>
      <c r="E1386" s="162" t="s">
        <v>17681</v>
      </c>
    </row>
    <row r="1387" spans="1:5">
      <c r="A1387" s="1">
        <v>38858</v>
      </c>
      <c r="B1387" s="1" t="s">
        <v>14897</v>
      </c>
      <c r="C1387" s="1" t="s">
        <v>160</v>
      </c>
      <c r="D1387" s="1" t="s">
        <v>167</v>
      </c>
      <c r="E1387" s="162" t="s">
        <v>15569</v>
      </c>
    </row>
    <row r="1388" spans="1:5">
      <c r="A1388" s="1">
        <v>38859</v>
      </c>
      <c r="B1388" s="1" t="s">
        <v>14898</v>
      </c>
      <c r="C1388" s="1" t="s">
        <v>160</v>
      </c>
      <c r="D1388" s="1" t="s">
        <v>167</v>
      </c>
      <c r="E1388" s="162" t="s">
        <v>28967</v>
      </c>
    </row>
    <row r="1389" spans="1:5">
      <c r="A1389" s="1">
        <v>3104</v>
      </c>
      <c r="B1389" s="1" t="s">
        <v>14900</v>
      </c>
      <c r="C1389" s="1" t="s">
        <v>1653</v>
      </c>
      <c r="D1389" s="1" t="s">
        <v>155</v>
      </c>
      <c r="E1389" s="162" t="s">
        <v>14901</v>
      </c>
    </row>
    <row r="1390" spans="1:5">
      <c r="A1390" s="1">
        <v>1607</v>
      </c>
      <c r="B1390" s="1" t="s">
        <v>14902</v>
      </c>
      <c r="C1390" s="1" t="s">
        <v>1653</v>
      </c>
      <c r="D1390" s="1" t="s">
        <v>155</v>
      </c>
      <c r="E1390" s="162" t="s">
        <v>14903</v>
      </c>
    </row>
    <row r="1391" spans="1:5">
      <c r="A1391" s="1">
        <v>38169</v>
      </c>
      <c r="B1391" s="1" t="s">
        <v>14904</v>
      </c>
      <c r="C1391" s="1" t="s">
        <v>1653</v>
      </c>
      <c r="D1391" s="1" t="s">
        <v>155</v>
      </c>
      <c r="E1391" s="162" t="s">
        <v>13784</v>
      </c>
    </row>
    <row r="1392" spans="1:5">
      <c r="A1392" s="1">
        <v>6142</v>
      </c>
      <c r="B1392" s="1" t="s">
        <v>14905</v>
      </c>
      <c r="C1392" s="1" t="s">
        <v>160</v>
      </c>
      <c r="D1392" s="1" t="s">
        <v>155</v>
      </c>
      <c r="E1392" s="162" t="s">
        <v>14906</v>
      </c>
    </row>
    <row r="1393" spans="1:5">
      <c r="A1393" s="1">
        <v>11686</v>
      </c>
      <c r="B1393" s="1" t="s">
        <v>14907</v>
      </c>
      <c r="C1393" s="1" t="s">
        <v>160</v>
      </c>
      <c r="D1393" s="1" t="s">
        <v>155</v>
      </c>
      <c r="E1393" s="162" t="s">
        <v>14908</v>
      </c>
    </row>
    <row r="1394" spans="1:5">
      <c r="A1394" s="1">
        <v>37598</v>
      </c>
      <c r="B1394" s="1" t="s">
        <v>14909</v>
      </c>
      <c r="C1394" s="1" t="s">
        <v>160</v>
      </c>
      <c r="D1394" s="1" t="s">
        <v>167</v>
      </c>
      <c r="E1394" s="162" t="s">
        <v>14910</v>
      </c>
    </row>
    <row r="1395" spans="1:5">
      <c r="A1395" s="1">
        <v>25398</v>
      </c>
      <c r="B1395" s="1" t="s">
        <v>14911</v>
      </c>
      <c r="C1395" s="1" t="s">
        <v>160</v>
      </c>
      <c r="D1395" s="1" t="s">
        <v>167</v>
      </c>
      <c r="E1395" s="162" t="s">
        <v>14912</v>
      </c>
    </row>
    <row r="1396" spans="1:5">
      <c r="A1396" s="1">
        <v>25399</v>
      </c>
      <c r="B1396" s="1" t="s">
        <v>14913</v>
      </c>
      <c r="C1396" s="1" t="s">
        <v>160</v>
      </c>
      <c r="D1396" s="1" t="s">
        <v>167</v>
      </c>
      <c r="E1396" s="162" t="s">
        <v>14914</v>
      </c>
    </row>
    <row r="1397" spans="1:5">
      <c r="A1397" s="1">
        <v>43440</v>
      </c>
      <c r="B1397" s="1" t="s">
        <v>14915</v>
      </c>
      <c r="C1397" s="1" t="s">
        <v>160</v>
      </c>
      <c r="D1397" s="1" t="s">
        <v>155</v>
      </c>
      <c r="E1397" s="162" t="s">
        <v>14916</v>
      </c>
    </row>
    <row r="1398" spans="1:5">
      <c r="A1398" s="1">
        <v>10667</v>
      </c>
      <c r="B1398" s="1" t="s">
        <v>14917</v>
      </c>
      <c r="C1398" s="1" t="s">
        <v>160</v>
      </c>
      <c r="D1398" s="1" t="s">
        <v>167</v>
      </c>
      <c r="E1398" s="162" t="s">
        <v>14918</v>
      </c>
    </row>
    <row r="1399" spans="1:5">
      <c r="A1399" s="1">
        <v>1613</v>
      </c>
      <c r="B1399" s="1" t="s">
        <v>14919</v>
      </c>
      <c r="C1399" s="1" t="s">
        <v>160</v>
      </c>
      <c r="D1399" s="1" t="s">
        <v>155</v>
      </c>
      <c r="E1399" s="162" t="s">
        <v>36104</v>
      </c>
    </row>
    <row r="1400" spans="1:5">
      <c r="A1400" s="1">
        <v>1626</v>
      </c>
      <c r="B1400" s="1" t="s">
        <v>14920</v>
      </c>
      <c r="C1400" s="1" t="s">
        <v>160</v>
      </c>
      <c r="D1400" s="1" t="s">
        <v>155</v>
      </c>
      <c r="E1400" s="162" t="s">
        <v>36105</v>
      </c>
    </row>
    <row r="1401" spans="1:5">
      <c r="A1401" s="1">
        <v>1625</v>
      </c>
      <c r="B1401" s="1" t="s">
        <v>14921</v>
      </c>
      <c r="C1401" s="1" t="s">
        <v>160</v>
      </c>
      <c r="D1401" s="1" t="s">
        <v>155</v>
      </c>
      <c r="E1401" s="162" t="s">
        <v>36106</v>
      </c>
    </row>
    <row r="1402" spans="1:5">
      <c r="A1402" s="1">
        <v>1622</v>
      </c>
      <c r="B1402" s="1" t="s">
        <v>14922</v>
      </c>
      <c r="C1402" s="1" t="s">
        <v>160</v>
      </c>
      <c r="D1402" s="1" t="s">
        <v>155</v>
      </c>
      <c r="E1402" s="162" t="s">
        <v>36107</v>
      </c>
    </row>
    <row r="1403" spans="1:5">
      <c r="A1403" s="1">
        <v>1620</v>
      </c>
      <c r="B1403" s="1" t="s">
        <v>14923</v>
      </c>
      <c r="C1403" s="1" t="s">
        <v>160</v>
      </c>
      <c r="D1403" s="1" t="s">
        <v>155</v>
      </c>
      <c r="E1403" s="162" t="s">
        <v>36108</v>
      </c>
    </row>
    <row r="1404" spans="1:5">
      <c r="A1404" s="1">
        <v>1629</v>
      </c>
      <c r="B1404" s="1" t="s">
        <v>14924</v>
      </c>
      <c r="C1404" s="1" t="s">
        <v>160</v>
      </c>
      <c r="D1404" s="1" t="s">
        <v>155</v>
      </c>
      <c r="E1404" s="162" t="s">
        <v>36109</v>
      </c>
    </row>
    <row r="1405" spans="1:5">
      <c r="A1405" s="1">
        <v>1627</v>
      </c>
      <c r="B1405" s="1" t="s">
        <v>14925</v>
      </c>
      <c r="C1405" s="1" t="s">
        <v>160</v>
      </c>
      <c r="D1405" s="1" t="s">
        <v>155</v>
      </c>
      <c r="E1405" s="162" t="s">
        <v>36110</v>
      </c>
    </row>
    <row r="1406" spans="1:5">
      <c r="A1406" s="1">
        <v>1623</v>
      </c>
      <c r="B1406" s="1" t="s">
        <v>14926</v>
      </c>
      <c r="C1406" s="1" t="s">
        <v>160</v>
      </c>
      <c r="D1406" s="1" t="s">
        <v>155</v>
      </c>
      <c r="E1406" s="162" t="s">
        <v>36111</v>
      </c>
    </row>
    <row r="1407" spans="1:5">
      <c r="A1407" s="1">
        <v>1619</v>
      </c>
      <c r="B1407" s="1" t="s">
        <v>14927</v>
      </c>
      <c r="C1407" s="1" t="s">
        <v>160</v>
      </c>
      <c r="D1407" s="1" t="s">
        <v>155</v>
      </c>
      <c r="E1407" s="162" t="s">
        <v>35345</v>
      </c>
    </row>
    <row r="1408" spans="1:5">
      <c r="A1408" s="1">
        <v>1630</v>
      </c>
      <c r="B1408" s="1" t="s">
        <v>14929</v>
      </c>
      <c r="C1408" s="1" t="s">
        <v>160</v>
      </c>
      <c r="D1408" s="1" t="s">
        <v>155</v>
      </c>
      <c r="E1408" s="162" t="s">
        <v>36112</v>
      </c>
    </row>
    <row r="1409" spans="1:5">
      <c r="A1409" s="1">
        <v>1616</v>
      </c>
      <c r="B1409" s="1" t="s">
        <v>14930</v>
      </c>
      <c r="C1409" s="1" t="s">
        <v>160</v>
      </c>
      <c r="D1409" s="1" t="s">
        <v>155</v>
      </c>
      <c r="E1409" s="162" t="s">
        <v>36113</v>
      </c>
    </row>
    <row r="1410" spans="1:5">
      <c r="A1410" s="1">
        <v>1614</v>
      </c>
      <c r="B1410" s="1" t="s">
        <v>14931</v>
      </c>
      <c r="C1410" s="1" t="s">
        <v>160</v>
      </c>
      <c r="D1410" s="1" t="s">
        <v>155</v>
      </c>
      <c r="E1410" s="162" t="s">
        <v>36114</v>
      </c>
    </row>
    <row r="1411" spans="1:5">
      <c r="A1411" s="1">
        <v>1617</v>
      </c>
      <c r="B1411" s="1" t="s">
        <v>14932</v>
      </c>
      <c r="C1411" s="1" t="s">
        <v>160</v>
      </c>
      <c r="D1411" s="1" t="s">
        <v>155</v>
      </c>
      <c r="E1411" s="162" t="s">
        <v>36115</v>
      </c>
    </row>
    <row r="1412" spans="1:5">
      <c r="A1412" s="1">
        <v>1621</v>
      </c>
      <c r="B1412" s="1" t="s">
        <v>14933</v>
      </c>
      <c r="C1412" s="1" t="s">
        <v>160</v>
      </c>
      <c r="D1412" s="1" t="s">
        <v>155</v>
      </c>
      <c r="E1412" s="162" t="s">
        <v>36116</v>
      </c>
    </row>
    <row r="1413" spans="1:5">
      <c r="A1413" s="1">
        <v>1624</v>
      </c>
      <c r="B1413" s="1" t="s">
        <v>14934</v>
      </c>
      <c r="C1413" s="1" t="s">
        <v>160</v>
      </c>
      <c r="D1413" s="1" t="s">
        <v>155</v>
      </c>
      <c r="E1413" s="162" t="s">
        <v>36117</v>
      </c>
    </row>
    <row r="1414" spans="1:5">
      <c r="A1414" s="1">
        <v>1615</v>
      </c>
      <c r="B1414" s="1" t="s">
        <v>14935</v>
      </c>
      <c r="C1414" s="1" t="s">
        <v>160</v>
      </c>
      <c r="D1414" s="1" t="s">
        <v>155</v>
      </c>
      <c r="E1414" s="162" t="s">
        <v>36118</v>
      </c>
    </row>
    <row r="1415" spans="1:5">
      <c r="A1415" s="1">
        <v>1612</v>
      </c>
      <c r="B1415" s="1" t="s">
        <v>14936</v>
      </c>
      <c r="C1415" s="1" t="s">
        <v>160</v>
      </c>
      <c r="D1415" s="1" t="s">
        <v>158</v>
      </c>
      <c r="E1415" s="162" t="s">
        <v>36119</v>
      </c>
    </row>
    <row r="1416" spans="1:5">
      <c r="A1416" s="1">
        <v>1618</v>
      </c>
      <c r="B1416" s="1" t="s">
        <v>14937</v>
      </c>
      <c r="C1416" s="1" t="s">
        <v>160</v>
      </c>
      <c r="D1416" s="1" t="s">
        <v>155</v>
      </c>
      <c r="E1416" s="162" t="s">
        <v>36120</v>
      </c>
    </row>
    <row r="1417" spans="1:5">
      <c r="A1417" s="1">
        <v>14211</v>
      </c>
      <c r="B1417" s="1" t="s">
        <v>14938</v>
      </c>
      <c r="C1417" s="1" t="s">
        <v>160</v>
      </c>
      <c r="D1417" s="1" t="s">
        <v>167</v>
      </c>
      <c r="E1417" s="162" t="s">
        <v>14939</v>
      </c>
    </row>
    <row r="1418" spans="1:5">
      <c r="A1418" s="1">
        <v>43657</v>
      </c>
      <c r="B1418" s="1" t="s">
        <v>14940</v>
      </c>
      <c r="C1418" s="1" t="s">
        <v>187</v>
      </c>
      <c r="D1418" s="1" t="s">
        <v>155</v>
      </c>
      <c r="E1418" s="162" t="s">
        <v>14941</v>
      </c>
    </row>
    <row r="1419" spans="1:5">
      <c r="A1419" s="1">
        <v>34500</v>
      </c>
      <c r="B1419" s="1" t="s">
        <v>14942</v>
      </c>
      <c r="C1419" s="1" t="s">
        <v>355</v>
      </c>
      <c r="D1419" s="1" t="s">
        <v>155</v>
      </c>
      <c r="E1419" s="162" t="s">
        <v>36121</v>
      </c>
    </row>
    <row r="1420" spans="1:5">
      <c r="A1420" s="1">
        <v>40934</v>
      </c>
      <c r="B1420" s="1" t="s">
        <v>14943</v>
      </c>
      <c r="C1420" s="1" t="s">
        <v>357</v>
      </c>
      <c r="D1420" s="1" t="s">
        <v>155</v>
      </c>
      <c r="E1420" s="162" t="s">
        <v>36122</v>
      </c>
    </row>
    <row r="1421" spans="1:5">
      <c r="A1421" s="1">
        <v>38200</v>
      </c>
      <c r="B1421" s="1" t="s">
        <v>14944</v>
      </c>
      <c r="C1421" s="1" t="s">
        <v>1685</v>
      </c>
      <c r="D1421" s="1" t="s">
        <v>155</v>
      </c>
      <c r="E1421" s="162" t="s">
        <v>36123</v>
      </c>
    </row>
    <row r="1422" spans="1:5">
      <c r="A1422" s="1">
        <v>39269</v>
      </c>
      <c r="B1422" s="1" t="s">
        <v>14945</v>
      </c>
      <c r="C1422" s="1" t="s">
        <v>187</v>
      </c>
      <c r="D1422" s="1" t="s">
        <v>155</v>
      </c>
      <c r="E1422" s="162" t="s">
        <v>31106</v>
      </c>
    </row>
    <row r="1423" spans="1:5">
      <c r="A1423" s="1">
        <v>11889</v>
      </c>
      <c r="B1423" s="1" t="s">
        <v>14947</v>
      </c>
      <c r="C1423" s="1" t="s">
        <v>187</v>
      </c>
      <c r="D1423" s="1" t="s">
        <v>155</v>
      </c>
      <c r="E1423" s="162" t="s">
        <v>14835</v>
      </c>
    </row>
    <row r="1424" spans="1:5">
      <c r="A1424" s="1">
        <v>39270</v>
      </c>
      <c r="B1424" s="1" t="s">
        <v>14949</v>
      </c>
      <c r="C1424" s="1" t="s">
        <v>187</v>
      </c>
      <c r="D1424" s="1" t="s">
        <v>155</v>
      </c>
      <c r="E1424" s="162" t="s">
        <v>16502</v>
      </c>
    </row>
    <row r="1425" spans="1:5">
      <c r="A1425" s="1">
        <v>11890</v>
      </c>
      <c r="B1425" s="1" t="s">
        <v>14951</v>
      </c>
      <c r="C1425" s="1" t="s">
        <v>187</v>
      </c>
      <c r="D1425" s="1" t="s">
        <v>155</v>
      </c>
      <c r="E1425" s="162" t="s">
        <v>20477</v>
      </c>
    </row>
    <row r="1426" spans="1:5">
      <c r="A1426" s="1">
        <v>11891</v>
      </c>
      <c r="B1426" s="1" t="s">
        <v>14953</v>
      </c>
      <c r="C1426" s="1" t="s">
        <v>187</v>
      </c>
      <c r="D1426" s="1" t="s">
        <v>155</v>
      </c>
      <c r="E1426" s="162" t="s">
        <v>22100</v>
      </c>
    </row>
    <row r="1427" spans="1:5">
      <c r="A1427" s="1">
        <v>11892</v>
      </c>
      <c r="B1427" s="1" t="s">
        <v>14955</v>
      </c>
      <c r="C1427" s="1" t="s">
        <v>187</v>
      </c>
      <c r="D1427" s="1" t="s">
        <v>155</v>
      </c>
      <c r="E1427" s="162" t="s">
        <v>34088</v>
      </c>
    </row>
    <row r="1428" spans="1:5">
      <c r="A1428" s="1">
        <v>37601</v>
      </c>
      <c r="B1428" s="1" t="s">
        <v>14957</v>
      </c>
      <c r="C1428" s="1" t="s">
        <v>187</v>
      </c>
      <c r="D1428" s="1" t="s">
        <v>167</v>
      </c>
      <c r="E1428" s="162" t="s">
        <v>14958</v>
      </c>
    </row>
    <row r="1429" spans="1:5">
      <c r="A1429" s="1">
        <v>1634</v>
      </c>
      <c r="B1429" s="1" t="s">
        <v>14959</v>
      </c>
      <c r="C1429" s="1" t="s">
        <v>187</v>
      </c>
      <c r="D1429" s="1" t="s">
        <v>167</v>
      </c>
      <c r="E1429" s="162" t="s">
        <v>14960</v>
      </c>
    </row>
    <row r="1430" spans="1:5">
      <c r="A1430" s="1">
        <v>5086</v>
      </c>
      <c r="B1430" s="1" t="s">
        <v>14961</v>
      </c>
      <c r="C1430" s="1" t="s">
        <v>238</v>
      </c>
      <c r="D1430" s="1" t="s">
        <v>155</v>
      </c>
      <c r="E1430" s="162" t="s">
        <v>29533</v>
      </c>
    </row>
    <row r="1431" spans="1:5">
      <c r="A1431" s="1">
        <v>11280</v>
      </c>
      <c r="B1431" s="1" t="s">
        <v>14962</v>
      </c>
      <c r="C1431" s="1" t="s">
        <v>160</v>
      </c>
      <c r="D1431" s="1" t="s">
        <v>155</v>
      </c>
      <c r="E1431" s="162" t="s">
        <v>14963</v>
      </c>
    </row>
    <row r="1432" spans="1:5">
      <c r="A1432" s="1">
        <v>40519</v>
      </c>
      <c r="B1432" s="1" t="s">
        <v>14964</v>
      </c>
      <c r="C1432" s="1" t="s">
        <v>160</v>
      </c>
      <c r="D1432" s="1" t="s">
        <v>155</v>
      </c>
      <c r="E1432" s="162" t="s">
        <v>14965</v>
      </c>
    </row>
    <row r="1433" spans="1:5">
      <c r="A1433" s="1">
        <v>39869</v>
      </c>
      <c r="B1433" s="1" t="s">
        <v>14966</v>
      </c>
      <c r="C1433" s="1" t="s">
        <v>160</v>
      </c>
      <c r="D1433" s="1" t="s">
        <v>155</v>
      </c>
      <c r="E1433" s="162" t="s">
        <v>14967</v>
      </c>
    </row>
    <row r="1434" spans="1:5">
      <c r="A1434" s="1">
        <v>39870</v>
      </c>
      <c r="B1434" s="1" t="s">
        <v>14968</v>
      </c>
      <c r="C1434" s="1" t="s">
        <v>160</v>
      </c>
      <c r="D1434" s="1" t="s">
        <v>155</v>
      </c>
      <c r="E1434" s="162" t="s">
        <v>14969</v>
      </c>
    </row>
    <row r="1435" spans="1:5">
      <c r="A1435" s="1">
        <v>39871</v>
      </c>
      <c r="B1435" s="1" t="s">
        <v>14970</v>
      </c>
      <c r="C1435" s="1" t="s">
        <v>160</v>
      </c>
      <c r="D1435" s="1" t="s">
        <v>155</v>
      </c>
      <c r="E1435" s="162" t="s">
        <v>14971</v>
      </c>
    </row>
    <row r="1436" spans="1:5">
      <c r="A1436" s="1">
        <v>12722</v>
      </c>
      <c r="B1436" s="1" t="s">
        <v>14972</v>
      </c>
      <c r="C1436" s="1" t="s">
        <v>160</v>
      </c>
      <c r="D1436" s="1" t="s">
        <v>155</v>
      </c>
      <c r="E1436" s="162" t="s">
        <v>14973</v>
      </c>
    </row>
    <row r="1437" spans="1:5">
      <c r="A1437" s="1">
        <v>12714</v>
      </c>
      <c r="B1437" s="1" t="s">
        <v>14974</v>
      </c>
      <c r="C1437" s="1" t="s">
        <v>160</v>
      </c>
      <c r="D1437" s="1" t="s">
        <v>155</v>
      </c>
      <c r="E1437" s="162" t="s">
        <v>14954</v>
      </c>
    </row>
    <row r="1438" spans="1:5">
      <c r="A1438" s="1">
        <v>12715</v>
      </c>
      <c r="B1438" s="1" t="s">
        <v>14975</v>
      </c>
      <c r="C1438" s="1" t="s">
        <v>160</v>
      </c>
      <c r="D1438" s="1" t="s">
        <v>155</v>
      </c>
      <c r="E1438" s="162" t="s">
        <v>14976</v>
      </c>
    </row>
    <row r="1439" spans="1:5">
      <c r="A1439" s="1">
        <v>12716</v>
      </c>
      <c r="B1439" s="1" t="s">
        <v>14977</v>
      </c>
      <c r="C1439" s="1" t="s">
        <v>160</v>
      </c>
      <c r="D1439" s="1" t="s">
        <v>155</v>
      </c>
      <c r="E1439" s="162" t="s">
        <v>14978</v>
      </c>
    </row>
    <row r="1440" spans="1:5">
      <c r="A1440" s="1">
        <v>12717</v>
      </c>
      <c r="B1440" s="1" t="s">
        <v>14979</v>
      </c>
      <c r="C1440" s="1" t="s">
        <v>160</v>
      </c>
      <c r="D1440" s="1" t="s">
        <v>155</v>
      </c>
      <c r="E1440" s="162" t="s">
        <v>14980</v>
      </c>
    </row>
    <row r="1441" spans="1:5">
      <c r="A1441" s="1">
        <v>12718</v>
      </c>
      <c r="B1441" s="1" t="s">
        <v>14981</v>
      </c>
      <c r="C1441" s="1" t="s">
        <v>160</v>
      </c>
      <c r="D1441" s="1" t="s">
        <v>155</v>
      </c>
      <c r="E1441" s="162" t="s">
        <v>14982</v>
      </c>
    </row>
    <row r="1442" spans="1:5">
      <c r="A1442" s="1">
        <v>12719</v>
      </c>
      <c r="B1442" s="1" t="s">
        <v>14983</v>
      </c>
      <c r="C1442" s="1" t="s">
        <v>160</v>
      </c>
      <c r="D1442" s="1" t="s">
        <v>155</v>
      </c>
      <c r="E1442" s="162" t="s">
        <v>14984</v>
      </c>
    </row>
    <row r="1443" spans="1:5">
      <c r="A1443" s="1">
        <v>12720</v>
      </c>
      <c r="B1443" s="1" t="s">
        <v>14985</v>
      </c>
      <c r="C1443" s="1" t="s">
        <v>160</v>
      </c>
      <c r="D1443" s="1" t="s">
        <v>155</v>
      </c>
      <c r="E1443" s="162" t="s">
        <v>14986</v>
      </c>
    </row>
    <row r="1444" spans="1:5">
      <c r="A1444" s="1">
        <v>12721</v>
      </c>
      <c r="B1444" s="1" t="s">
        <v>14987</v>
      </c>
      <c r="C1444" s="1" t="s">
        <v>160</v>
      </c>
      <c r="D1444" s="1" t="s">
        <v>155</v>
      </c>
      <c r="E1444" s="162" t="s">
        <v>14988</v>
      </c>
    </row>
    <row r="1445" spans="1:5">
      <c r="A1445" s="1">
        <v>3468</v>
      </c>
      <c r="B1445" s="1" t="s">
        <v>14989</v>
      </c>
      <c r="C1445" s="1" t="s">
        <v>160</v>
      </c>
      <c r="D1445" s="1" t="s">
        <v>167</v>
      </c>
      <c r="E1445" s="162" t="s">
        <v>14990</v>
      </c>
    </row>
    <row r="1446" spans="1:5">
      <c r="A1446" s="1">
        <v>3465</v>
      </c>
      <c r="B1446" s="1" t="s">
        <v>14991</v>
      </c>
      <c r="C1446" s="1" t="s">
        <v>160</v>
      </c>
      <c r="D1446" s="1" t="s">
        <v>167</v>
      </c>
      <c r="E1446" s="162" t="s">
        <v>14992</v>
      </c>
    </row>
    <row r="1447" spans="1:5">
      <c r="A1447" s="1">
        <v>12403</v>
      </c>
      <c r="B1447" s="1" t="s">
        <v>14993</v>
      </c>
      <c r="C1447" s="1" t="s">
        <v>160</v>
      </c>
      <c r="D1447" s="1" t="s">
        <v>167</v>
      </c>
      <c r="E1447" s="162" t="s">
        <v>14994</v>
      </c>
    </row>
    <row r="1448" spans="1:5">
      <c r="A1448" s="1">
        <v>3463</v>
      </c>
      <c r="B1448" s="1" t="s">
        <v>14995</v>
      </c>
      <c r="C1448" s="1" t="s">
        <v>160</v>
      </c>
      <c r="D1448" s="1" t="s">
        <v>167</v>
      </c>
      <c r="E1448" s="162" t="s">
        <v>14996</v>
      </c>
    </row>
    <row r="1449" spans="1:5">
      <c r="A1449" s="1">
        <v>3464</v>
      </c>
      <c r="B1449" s="1" t="s">
        <v>14997</v>
      </c>
      <c r="C1449" s="1" t="s">
        <v>160</v>
      </c>
      <c r="D1449" s="1" t="s">
        <v>167</v>
      </c>
      <c r="E1449" s="162" t="s">
        <v>14996</v>
      </c>
    </row>
    <row r="1450" spans="1:5">
      <c r="A1450" s="1">
        <v>3466</v>
      </c>
      <c r="B1450" s="1" t="s">
        <v>14998</v>
      </c>
      <c r="C1450" s="1" t="s">
        <v>160</v>
      </c>
      <c r="D1450" s="1" t="s">
        <v>167</v>
      </c>
      <c r="E1450" s="162" t="s">
        <v>12721</v>
      </c>
    </row>
    <row r="1451" spans="1:5">
      <c r="A1451" s="1">
        <v>3467</v>
      </c>
      <c r="B1451" s="1" t="s">
        <v>14999</v>
      </c>
      <c r="C1451" s="1" t="s">
        <v>160</v>
      </c>
      <c r="D1451" s="1" t="s">
        <v>167</v>
      </c>
      <c r="E1451" s="162" t="s">
        <v>15000</v>
      </c>
    </row>
    <row r="1452" spans="1:5">
      <c r="A1452" s="1">
        <v>3462</v>
      </c>
      <c r="B1452" s="1" t="s">
        <v>15001</v>
      </c>
      <c r="C1452" s="1" t="s">
        <v>160</v>
      </c>
      <c r="D1452" s="1" t="s">
        <v>167</v>
      </c>
      <c r="E1452" s="162" t="s">
        <v>12804</v>
      </c>
    </row>
    <row r="1453" spans="1:5">
      <c r="A1453" s="1">
        <v>3446</v>
      </c>
      <c r="B1453" s="1" t="s">
        <v>15002</v>
      </c>
      <c r="C1453" s="1" t="s">
        <v>160</v>
      </c>
      <c r="D1453" s="1" t="s">
        <v>167</v>
      </c>
      <c r="E1453" s="162" t="s">
        <v>15003</v>
      </c>
    </row>
    <row r="1454" spans="1:5">
      <c r="A1454" s="1">
        <v>3445</v>
      </c>
      <c r="B1454" s="1" t="s">
        <v>15004</v>
      </c>
      <c r="C1454" s="1" t="s">
        <v>160</v>
      </c>
      <c r="D1454" s="1" t="s">
        <v>167</v>
      </c>
      <c r="E1454" s="162" t="s">
        <v>15005</v>
      </c>
    </row>
    <row r="1455" spans="1:5">
      <c r="A1455" s="1">
        <v>3441</v>
      </c>
      <c r="B1455" s="1" t="s">
        <v>15006</v>
      </c>
      <c r="C1455" s="1" t="s">
        <v>160</v>
      </c>
      <c r="D1455" s="1" t="s">
        <v>167</v>
      </c>
      <c r="E1455" s="162" t="s">
        <v>15007</v>
      </c>
    </row>
    <row r="1456" spans="1:5">
      <c r="A1456" s="1">
        <v>3444</v>
      </c>
      <c r="B1456" s="1" t="s">
        <v>15008</v>
      </c>
      <c r="C1456" s="1" t="s">
        <v>160</v>
      </c>
      <c r="D1456" s="1" t="s">
        <v>167</v>
      </c>
      <c r="E1456" s="162" t="s">
        <v>14155</v>
      </c>
    </row>
    <row r="1457" spans="1:5">
      <c r="A1457" s="1">
        <v>12402</v>
      </c>
      <c r="B1457" s="1" t="s">
        <v>15009</v>
      </c>
      <c r="C1457" s="1" t="s">
        <v>160</v>
      </c>
      <c r="D1457" s="1" t="s">
        <v>167</v>
      </c>
      <c r="E1457" s="162" t="s">
        <v>15010</v>
      </c>
    </row>
    <row r="1458" spans="1:5">
      <c r="A1458" s="1">
        <v>3447</v>
      </c>
      <c r="B1458" s="1" t="s">
        <v>15011</v>
      </c>
      <c r="C1458" s="1" t="s">
        <v>160</v>
      </c>
      <c r="D1458" s="1" t="s">
        <v>167</v>
      </c>
      <c r="E1458" s="162" t="s">
        <v>15012</v>
      </c>
    </row>
    <row r="1459" spans="1:5">
      <c r="A1459" s="1">
        <v>3442</v>
      </c>
      <c r="B1459" s="1" t="s">
        <v>15013</v>
      </c>
      <c r="C1459" s="1" t="s">
        <v>160</v>
      </c>
      <c r="D1459" s="1" t="s">
        <v>167</v>
      </c>
      <c r="E1459" s="162" t="s">
        <v>15014</v>
      </c>
    </row>
    <row r="1460" spans="1:5">
      <c r="A1460" s="1">
        <v>3448</v>
      </c>
      <c r="B1460" s="1" t="s">
        <v>15015</v>
      </c>
      <c r="C1460" s="1" t="s">
        <v>160</v>
      </c>
      <c r="D1460" s="1" t="s">
        <v>167</v>
      </c>
      <c r="E1460" s="162" t="s">
        <v>15016</v>
      </c>
    </row>
    <row r="1461" spans="1:5">
      <c r="A1461" s="1">
        <v>3449</v>
      </c>
      <c r="B1461" s="1" t="s">
        <v>15017</v>
      </c>
      <c r="C1461" s="1" t="s">
        <v>160</v>
      </c>
      <c r="D1461" s="1" t="s">
        <v>167</v>
      </c>
      <c r="E1461" s="162" t="s">
        <v>15018</v>
      </c>
    </row>
    <row r="1462" spans="1:5">
      <c r="A1462" s="1">
        <v>37438</v>
      </c>
      <c r="B1462" s="1" t="s">
        <v>15019</v>
      </c>
      <c r="C1462" s="1" t="s">
        <v>160</v>
      </c>
      <c r="D1462" s="1" t="s">
        <v>167</v>
      </c>
      <c r="E1462" s="162" t="s">
        <v>15020</v>
      </c>
    </row>
    <row r="1463" spans="1:5">
      <c r="A1463" s="1">
        <v>37439</v>
      </c>
      <c r="B1463" s="1" t="s">
        <v>15021</v>
      </c>
      <c r="C1463" s="1" t="s">
        <v>160</v>
      </c>
      <c r="D1463" s="1" t="s">
        <v>167</v>
      </c>
      <c r="E1463" s="162" t="s">
        <v>15022</v>
      </c>
    </row>
    <row r="1464" spans="1:5">
      <c r="A1464" s="1">
        <v>37435</v>
      </c>
      <c r="B1464" s="1" t="s">
        <v>15023</v>
      </c>
      <c r="C1464" s="1" t="s">
        <v>160</v>
      </c>
      <c r="D1464" s="1" t="s">
        <v>167</v>
      </c>
      <c r="E1464" s="162" t="s">
        <v>15024</v>
      </c>
    </row>
    <row r="1465" spans="1:5">
      <c r="A1465" s="1">
        <v>37436</v>
      </c>
      <c r="B1465" s="1" t="s">
        <v>15025</v>
      </c>
      <c r="C1465" s="1" t="s">
        <v>160</v>
      </c>
      <c r="D1465" s="1" t="s">
        <v>167</v>
      </c>
      <c r="E1465" s="162" t="s">
        <v>15026</v>
      </c>
    </row>
    <row r="1466" spans="1:5">
      <c r="A1466" s="1">
        <v>37437</v>
      </c>
      <c r="B1466" s="1" t="s">
        <v>15027</v>
      </c>
      <c r="C1466" s="1" t="s">
        <v>160</v>
      </c>
      <c r="D1466" s="1" t="s">
        <v>167</v>
      </c>
      <c r="E1466" s="162" t="s">
        <v>15028</v>
      </c>
    </row>
    <row r="1467" spans="1:5">
      <c r="A1467" s="1">
        <v>3473</v>
      </c>
      <c r="B1467" s="1" t="s">
        <v>15029</v>
      </c>
      <c r="C1467" s="1" t="s">
        <v>160</v>
      </c>
      <c r="D1467" s="1" t="s">
        <v>167</v>
      </c>
      <c r="E1467" s="162" t="s">
        <v>15030</v>
      </c>
    </row>
    <row r="1468" spans="1:5">
      <c r="A1468" s="1">
        <v>3474</v>
      </c>
      <c r="B1468" s="1" t="s">
        <v>15031</v>
      </c>
      <c r="C1468" s="1" t="s">
        <v>160</v>
      </c>
      <c r="D1468" s="1" t="s">
        <v>167</v>
      </c>
      <c r="E1468" s="162" t="s">
        <v>15032</v>
      </c>
    </row>
    <row r="1469" spans="1:5">
      <c r="A1469" s="1">
        <v>3450</v>
      </c>
      <c r="B1469" s="1" t="s">
        <v>15033</v>
      </c>
      <c r="C1469" s="1" t="s">
        <v>160</v>
      </c>
      <c r="D1469" s="1" t="s">
        <v>167</v>
      </c>
      <c r="E1469" s="162" t="s">
        <v>15034</v>
      </c>
    </row>
    <row r="1470" spans="1:5">
      <c r="A1470" s="1">
        <v>3443</v>
      </c>
      <c r="B1470" s="1" t="s">
        <v>15035</v>
      </c>
      <c r="C1470" s="1" t="s">
        <v>160</v>
      </c>
      <c r="D1470" s="1" t="s">
        <v>167</v>
      </c>
      <c r="E1470" s="162" t="s">
        <v>15036</v>
      </c>
    </row>
    <row r="1471" spans="1:5">
      <c r="A1471" s="1">
        <v>3453</v>
      </c>
      <c r="B1471" s="1" t="s">
        <v>15037</v>
      </c>
      <c r="C1471" s="1" t="s">
        <v>160</v>
      </c>
      <c r="D1471" s="1" t="s">
        <v>167</v>
      </c>
      <c r="E1471" s="162" t="s">
        <v>15038</v>
      </c>
    </row>
    <row r="1472" spans="1:5">
      <c r="A1472" s="1">
        <v>3452</v>
      </c>
      <c r="B1472" s="1" t="s">
        <v>15039</v>
      </c>
      <c r="C1472" s="1" t="s">
        <v>160</v>
      </c>
      <c r="D1472" s="1" t="s">
        <v>167</v>
      </c>
      <c r="E1472" s="162" t="s">
        <v>15040</v>
      </c>
    </row>
    <row r="1473" spans="1:5">
      <c r="A1473" s="1">
        <v>3451</v>
      </c>
      <c r="B1473" s="1" t="s">
        <v>15041</v>
      </c>
      <c r="C1473" s="1" t="s">
        <v>160</v>
      </c>
      <c r="D1473" s="1" t="s">
        <v>167</v>
      </c>
      <c r="E1473" s="162" t="s">
        <v>15042</v>
      </c>
    </row>
    <row r="1474" spans="1:5">
      <c r="A1474" s="1">
        <v>3454</v>
      </c>
      <c r="B1474" s="1" t="s">
        <v>15043</v>
      </c>
      <c r="C1474" s="1" t="s">
        <v>160</v>
      </c>
      <c r="D1474" s="1" t="s">
        <v>167</v>
      </c>
      <c r="E1474" s="162" t="s">
        <v>15044</v>
      </c>
    </row>
    <row r="1475" spans="1:5">
      <c r="A1475" s="1">
        <v>3458</v>
      </c>
      <c r="B1475" s="1" t="s">
        <v>15045</v>
      </c>
      <c r="C1475" s="1" t="s">
        <v>160</v>
      </c>
      <c r="D1475" s="1" t="s">
        <v>167</v>
      </c>
      <c r="E1475" s="162" t="s">
        <v>15046</v>
      </c>
    </row>
    <row r="1476" spans="1:5">
      <c r="A1476" s="1">
        <v>3457</v>
      </c>
      <c r="B1476" s="1" t="s">
        <v>15047</v>
      </c>
      <c r="C1476" s="1" t="s">
        <v>160</v>
      </c>
      <c r="D1476" s="1" t="s">
        <v>167</v>
      </c>
      <c r="E1476" s="162" t="s">
        <v>15048</v>
      </c>
    </row>
    <row r="1477" spans="1:5">
      <c r="A1477" s="1">
        <v>3455</v>
      </c>
      <c r="B1477" s="1" t="s">
        <v>15049</v>
      </c>
      <c r="C1477" s="1" t="s">
        <v>160</v>
      </c>
      <c r="D1477" s="1" t="s">
        <v>167</v>
      </c>
      <c r="E1477" s="162" t="s">
        <v>15050</v>
      </c>
    </row>
    <row r="1478" spans="1:5">
      <c r="A1478" s="1">
        <v>3472</v>
      </c>
      <c r="B1478" s="1" t="s">
        <v>15051</v>
      </c>
      <c r="C1478" s="1" t="s">
        <v>160</v>
      </c>
      <c r="D1478" s="1" t="s">
        <v>167</v>
      </c>
      <c r="E1478" s="162" t="s">
        <v>15052</v>
      </c>
    </row>
    <row r="1479" spans="1:5">
      <c r="A1479" s="1">
        <v>3470</v>
      </c>
      <c r="B1479" s="1" t="s">
        <v>15053</v>
      </c>
      <c r="C1479" s="1" t="s">
        <v>160</v>
      </c>
      <c r="D1479" s="1" t="s">
        <v>167</v>
      </c>
      <c r="E1479" s="162" t="s">
        <v>15054</v>
      </c>
    </row>
    <row r="1480" spans="1:5">
      <c r="A1480" s="1">
        <v>3471</v>
      </c>
      <c r="B1480" s="1" t="s">
        <v>15055</v>
      </c>
      <c r="C1480" s="1" t="s">
        <v>160</v>
      </c>
      <c r="D1480" s="1" t="s">
        <v>167</v>
      </c>
      <c r="E1480" s="162" t="s">
        <v>15056</v>
      </c>
    </row>
    <row r="1481" spans="1:5">
      <c r="A1481" s="1">
        <v>3456</v>
      </c>
      <c r="B1481" s="1" t="s">
        <v>15057</v>
      </c>
      <c r="C1481" s="1" t="s">
        <v>160</v>
      </c>
      <c r="D1481" s="1" t="s">
        <v>167</v>
      </c>
      <c r="E1481" s="162" t="s">
        <v>15058</v>
      </c>
    </row>
    <row r="1482" spans="1:5">
      <c r="A1482" s="1">
        <v>3459</v>
      </c>
      <c r="B1482" s="1" t="s">
        <v>15059</v>
      </c>
      <c r="C1482" s="1" t="s">
        <v>160</v>
      </c>
      <c r="D1482" s="1" t="s">
        <v>167</v>
      </c>
      <c r="E1482" s="162" t="s">
        <v>15060</v>
      </c>
    </row>
    <row r="1483" spans="1:5">
      <c r="A1483" s="1">
        <v>3469</v>
      </c>
      <c r="B1483" s="1" t="s">
        <v>15061</v>
      </c>
      <c r="C1483" s="1" t="s">
        <v>160</v>
      </c>
      <c r="D1483" s="1" t="s">
        <v>167</v>
      </c>
      <c r="E1483" s="162" t="s">
        <v>15062</v>
      </c>
    </row>
    <row r="1484" spans="1:5">
      <c r="A1484" s="1">
        <v>3460</v>
      </c>
      <c r="B1484" s="1" t="s">
        <v>15063</v>
      </c>
      <c r="C1484" s="1" t="s">
        <v>160</v>
      </c>
      <c r="D1484" s="1" t="s">
        <v>167</v>
      </c>
      <c r="E1484" s="162" t="s">
        <v>15064</v>
      </c>
    </row>
    <row r="1485" spans="1:5">
      <c r="A1485" s="1">
        <v>3461</v>
      </c>
      <c r="B1485" s="1" t="s">
        <v>15065</v>
      </c>
      <c r="C1485" s="1" t="s">
        <v>160</v>
      </c>
      <c r="D1485" s="1" t="s">
        <v>167</v>
      </c>
      <c r="E1485" s="162" t="s">
        <v>15066</v>
      </c>
    </row>
    <row r="1486" spans="1:5">
      <c r="A1486" s="1">
        <v>37433</v>
      </c>
      <c r="B1486" s="1" t="s">
        <v>15067</v>
      </c>
      <c r="C1486" s="1" t="s">
        <v>160</v>
      </c>
      <c r="D1486" s="1" t="s">
        <v>167</v>
      </c>
      <c r="E1486" s="162" t="s">
        <v>15020</v>
      </c>
    </row>
    <row r="1487" spans="1:5">
      <c r="A1487" s="1">
        <v>37430</v>
      </c>
      <c r="B1487" s="1" t="s">
        <v>15068</v>
      </c>
      <c r="C1487" s="1" t="s">
        <v>160</v>
      </c>
      <c r="D1487" s="1" t="s">
        <v>167</v>
      </c>
      <c r="E1487" s="162" t="s">
        <v>15069</v>
      </c>
    </row>
    <row r="1488" spans="1:5">
      <c r="A1488" s="1">
        <v>37434</v>
      </c>
      <c r="B1488" s="1" t="s">
        <v>15070</v>
      </c>
      <c r="C1488" s="1" t="s">
        <v>160</v>
      </c>
      <c r="D1488" s="1" t="s">
        <v>167</v>
      </c>
      <c r="E1488" s="162" t="s">
        <v>15071</v>
      </c>
    </row>
    <row r="1489" spans="1:5">
      <c r="A1489" s="1">
        <v>37431</v>
      </c>
      <c r="B1489" s="1" t="s">
        <v>15072</v>
      </c>
      <c r="C1489" s="1" t="s">
        <v>160</v>
      </c>
      <c r="D1489" s="1" t="s">
        <v>167</v>
      </c>
      <c r="E1489" s="162" t="s">
        <v>15073</v>
      </c>
    </row>
    <row r="1490" spans="1:5">
      <c r="A1490" s="1">
        <v>37432</v>
      </c>
      <c r="B1490" s="1" t="s">
        <v>15074</v>
      </c>
      <c r="C1490" s="1" t="s">
        <v>160</v>
      </c>
      <c r="D1490" s="1" t="s">
        <v>167</v>
      </c>
      <c r="E1490" s="162" t="s">
        <v>15075</v>
      </c>
    </row>
    <row r="1491" spans="1:5">
      <c r="A1491" s="1">
        <v>37413</v>
      </c>
      <c r="B1491" s="1" t="s">
        <v>15076</v>
      </c>
      <c r="C1491" s="1" t="s">
        <v>160</v>
      </c>
      <c r="D1491" s="1" t="s">
        <v>167</v>
      </c>
      <c r="E1491" s="162" t="s">
        <v>12918</v>
      </c>
    </row>
    <row r="1492" spans="1:5">
      <c r="A1492" s="1">
        <v>37414</v>
      </c>
      <c r="B1492" s="1" t="s">
        <v>15077</v>
      </c>
      <c r="C1492" s="1" t="s">
        <v>160</v>
      </c>
      <c r="D1492" s="1" t="s">
        <v>167</v>
      </c>
      <c r="E1492" s="162" t="s">
        <v>15078</v>
      </c>
    </row>
    <row r="1493" spans="1:5">
      <c r="A1493" s="1">
        <v>37415</v>
      </c>
      <c r="B1493" s="1" t="s">
        <v>15079</v>
      </c>
      <c r="C1493" s="1" t="s">
        <v>160</v>
      </c>
      <c r="D1493" s="1" t="s">
        <v>167</v>
      </c>
      <c r="E1493" s="162" t="s">
        <v>15080</v>
      </c>
    </row>
    <row r="1494" spans="1:5">
      <c r="A1494" s="1">
        <v>37416</v>
      </c>
      <c r="B1494" s="1" t="s">
        <v>15081</v>
      </c>
      <c r="C1494" s="1" t="s">
        <v>160</v>
      </c>
      <c r="D1494" s="1" t="s">
        <v>167</v>
      </c>
      <c r="E1494" s="162" t="s">
        <v>15082</v>
      </c>
    </row>
    <row r="1495" spans="1:5">
      <c r="A1495" s="1">
        <v>37417</v>
      </c>
      <c r="B1495" s="1" t="s">
        <v>15083</v>
      </c>
      <c r="C1495" s="1" t="s">
        <v>160</v>
      </c>
      <c r="D1495" s="1" t="s">
        <v>167</v>
      </c>
      <c r="E1495" s="162" t="s">
        <v>12709</v>
      </c>
    </row>
    <row r="1496" spans="1:5">
      <c r="A1496" s="1">
        <v>43590</v>
      </c>
      <c r="B1496" s="1" t="s">
        <v>15084</v>
      </c>
      <c r="C1496" s="1" t="s">
        <v>160</v>
      </c>
      <c r="D1496" s="1" t="s">
        <v>155</v>
      </c>
      <c r="E1496" s="162" t="s">
        <v>34208</v>
      </c>
    </row>
    <row r="1497" spans="1:5">
      <c r="A1497" s="1">
        <v>43589</v>
      </c>
      <c r="B1497" s="1" t="s">
        <v>15085</v>
      </c>
      <c r="C1497" s="1" t="s">
        <v>160</v>
      </c>
      <c r="D1497" s="1" t="s">
        <v>155</v>
      </c>
      <c r="E1497" s="162" t="s">
        <v>36124</v>
      </c>
    </row>
    <row r="1498" spans="1:5">
      <c r="A1498" s="1">
        <v>34519</v>
      </c>
      <c r="B1498" s="1" t="s">
        <v>15087</v>
      </c>
      <c r="C1498" s="1" t="s">
        <v>160</v>
      </c>
      <c r="D1498" s="1" t="s">
        <v>167</v>
      </c>
      <c r="E1498" s="162" t="s">
        <v>15088</v>
      </c>
    </row>
    <row r="1499" spans="1:5">
      <c r="A1499" s="1">
        <v>1649</v>
      </c>
      <c r="B1499" s="1" t="s">
        <v>15089</v>
      </c>
      <c r="C1499" s="1" t="s">
        <v>160</v>
      </c>
      <c r="D1499" s="1" t="s">
        <v>167</v>
      </c>
      <c r="E1499" s="162" t="s">
        <v>15090</v>
      </c>
    </row>
    <row r="1500" spans="1:5">
      <c r="A1500" s="1">
        <v>1653</v>
      </c>
      <c r="B1500" s="1" t="s">
        <v>15091</v>
      </c>
      <c r="C1500" s="1" t="s">
        <v>160</v>
      </c>
      <c r="D1500" s="1" t="s">
        <v>167</v>
      </c>
      <c r="E1500" s="162" t="s">
        <v>15092</v>
      </c>
    </row>
    <row r="1501" spans="1:5">
      <c r="A1501" s="1">
        <v>1647</v>
      </c>
      <c r="B1501" s="1" t="s">
        <v>15093</v>
      </c>
      <c r="C1501" s="1" t="s">
        <v>160</v>
      </c>
      <c r="D1501" s="1" t="s">
        <v>167</v>
      </c>
      <c r="E1501" s="162" t="s">
        <v>15094</v>
      </c>
    </row>
    <row r="1502" spans="1:5">
      <c r="A1502" s="1">
        <v>1648</v>
      </c>
      <c r="B1502" s="1" t="s">
        <v>15095</v>
      </c>
      <c r="C1502" s="1" t="s">
        <v>160</v>
      </c>
      <c r="D1502" s="1" t="s">
        <v>167</v>
      </c>
      <c r="E1502" s="162" t="s">
        <v>15096</v>
      </c>
    </row>
    <row r="1503" spans="1:5">
      <c r="A1503" s="1">
        <v>1651</v>
      </c>
      <c r="B1503" s="1" t="s">
        <v>15097</v>
      </c>
      <c r="C1503" s="1" t="s">
        <v>160</v>
      </c>
      <c r="D1503" s="1" t="s">
        <v>167</v>
      </c>
      <c r="E1503" s="162" t="s">
        <v>15098</v>
      </c>
    </row>
    <row r="1504" spans="1:5">
      <c r="A1504" s="1">
        <v>1650</v>
      </c>
      <c r="B1504" s="1" t="s">
        <v>15099</v>
      </c>
      <c r="C1504" s="1" t="s">
        <v>160</v>
      </c>
      <c r="D1504" s="1" t="s">
        <v>167</v>
      </c>
      <c r="E1504" s="162" t="s">
        <v>15100</v>
      </c>
    </row>
    <row r="1505" spans="1:5">
      <c r="A1505" s="1">
        <v>1654</v>
      </c>
      <c r="B1505" s="1" t="s">
        <v>15101</v>
      </c>
      <c r="C1505" s="1" t="s">
        <v>160</v>
      </c>
      <c r="D1505" s="1" t="s">
        <v>167</v>
      </c>
      <c r="E1505" s="162" t="s">
        <v>15102</v>
      </c>
    </row>
    <row r="1506" spans="1:5">
      <c r="A1506" s="1">
        <v>1652</v>
      </c>
      <c r="B1506" s="1" t="s">
        <v>15103</v>
      </c>
      <c r="C1506" s="1" t="s">
        <v>160</v>
      </c>
      <c r="D1506" s="1" t="s">
        <v>167</v>
      </c>
      <c r="E1506" s="162" t="s">
        <v>15104</v>
      </c>
    </row>
    <row r="1507" spans="1:5">
      <c r="A1507" s="1">
        <v>10510</v>
      </c>
      <c r="B1507" s="1" t="s">
        <v>15105</v>
      </c>
      <c r="C1507" s="1" t="s">
        <v>160</v>
      </c>
      <c r="D1507" s="1" t="s">
        <v>155</v>
      </c>
      <c r="E1507" s="162" t="s">
        <v>36125</v>
      </c>
    </row>
    <row r="1508" spans="1:5">
      <c r="A1508" s="1">
        <v>1747</v>
      </c>
      <c r="B1508" s="1" t="s">
        <v>15106</v>
      </c>
      <c r="C1508" s="1" t="s">
        <v>160</v>
      </c>
      <c r="D1508" s="1" t="s">
        <v>155</v>
      </c>
      <c r="E1508" s="162" t="s">
        <v>36126</v>
      </c>
    </row>
    <row r="1509" spans="1:5">
      <c r="A1509" s="1">
        <v>1744</v>
      </c>
      <c r="B1509" s="1" t="s">
        <v>15107</v>
      </c>
      <c r="C1509" s="1" t="s">
        <v>160</v>
      </c>
      <c r="D1509" s="1" t="s">
        <v>155</v>
      </c>
      <c r="E1509" s="162" t="s">
        <v>36127</v>
      </c>
    </row>
    <row r="1510" spans="1:5">
      <c r="A1510" s="1">
        <v>1743</v>
      </c>
      <c r="B1510" s="1" t="s">
        <v>15109</v>
      </c>
      <c r="C1510" s="1" t="s">
        <v>160</v>
      </c>
      <c r="D1510" s="1" t="s">
        <v>155</v>
      </c>
      <c r="E1510" s="162" t="s">
        <v>36128</v>
      </c>
    </row>
    <row r="1511" spans="1:5">
      <c r="A1511" s="1">
        <v>39640</v>
      </c>
      <c r="B1511" s="1" t="s">
        <v>15110</v>
      </c>
      <c r="C1511" s="1" t="s">
        <v>160</v>
      </c>
      <c r="D1511" s="1" t="s">
        <v>155</v>
      </c>
      <c r="E1511" s="162" t="s">
        <v>13808</v>
      </c>
    </row>
    <row r="1512" spans="1:5">
      <c r="A1512" s="1">
        <v>7216</v>
      </c>
      <c r="B1512" s="1" t="s">
        <v>15111</v>
      </c>
      <c r="C1512" s="1" t="s">
        <v>160</v>
      </c>
      <c r="D1512" s="1" t="s">
        <v>155</v>
      </c>
      <c r="E1512" s="162" t="s">
        <v>36129</v>
      </c>
    </row>
    <row r="1513" spans="1:5">
      <c r="A1513" s="1">
        <v>20235</v>
      </c>
      <c r="B1513" s="1" t="s">
        <v>15113</v>
      </c>
      <c r="C1513" s="1" t="s">
        <v>160</v>
      </c>
      <c r="D1513" s="1" t="s">
        <v>155</v>
      </c>
      <c r="E1513" s="162" t="s">
        <v>36130</v>
      </c>
    </row>
    <row r="1514" spans="1:5">
      <c r="A1514" s="1">
        <v>7181</v>
      </c>
      <c r="B1514" s="1" t="s">
        <v>15115</v>
      </c>
      <c r="C1514" s="1" t="s">
        <v>160</v>
      </c>
      <c r="D1514" s="1" t="s">
        <v>155</v>
      </c>
      <c r="E1514" s="162" t="s">
        <v>36131</v>
      </c>
    </row>
    <row r="1515" spans="1:5">
      <c r="A1515" s="1">
        <v>40742</v>
      </c>
      <c r="B1515" s="1" t="s">
        <v>15116</v>
      </c>
      <c r="C1515" s="1" t="s">
        <v>160</v>
      </c>
      <c r="D1515" s="1" t="s">
        <v>155</v>
      </c>
      <c r="E1515" s="162" t="s">
        <v>15117</v>
      </c>
    </row>
    <row r="1516" spans="1:5">
      <c r="A1516" s="1">
        <v>7214</v>
      </c>
      <c r="B1516" s="1" t="s">
        <v>15118</v>
      </c>
      <c r="C1516" s="1" t="s">
        <v>160</v>
      </c>
      <c r="D1516" s="1" t="s">
        <v>155</v>
      </c>
      <c r="E1516" s="162" t="s">
        <v>36132</v>
      </c>
    </row>
    <row r="1517" spans="1:5">
      <c r="A1517" s="1">
        <v>7219</v>
      </c>
      <c r="B1517" s="1" t="s">
        <v>15119</v>
      </c>
      <c r="C1517" s="1" t="s">
        <v>160</v>
      </c>
      <c r="D1517" s="1" t="s">
        <v>155</v>
      </c>
      <c r="E1517" s="162" t="s">
        <v>36133</v>
      </c>
    </row>
    <row r="1518" spans="1:5">
      <c r="A1518" s="1">
        <v>37971</v>
      </c>
      <c r="B1518" s="1" t="s">
        <v>15121</v>
      </c>
      <c r="C1518" s="1" t="s">
        <v>160</v>
      </c>
      <c r="D1518" s="1" t="s">
        <v>155</v>
      </c>
      <c r="E1518" s="162" t="s">
        <v>20287</v>
      </c>
    </row>
    <row r="1519" spans="1:5">
      <c r="A1519" s="1">
        <v>37972</v>
      </c>
      <c r="B1519" s="1" t="s">
        <v>15122</v>
      </c>
      <c r="C1519" s="1" t="s">
        <v>160</v>
      </c>
      <c r="D1519" s="1" t="s">
        <v>155</v>
      </c>
      <c r="E1519" s="162" t="s">
        <v>12684</v>
      </c>
    </row>
    <row r="1520" spans="1:5">
      <c r="A1520" s="1">
        <v>37973</v>
      </c>
      <c r="B1520" s="1" t="s">
        <v>15123</v>
      </c>
      <c r="C1520" s="1" t="s">
        <v>160</v>
      </c>
      <c r="D1520" s="1" t="s">
        <v>155</v>
      </c>
      <c r="E1520" s="162" t="s">
        <v>17556</v>
      </c>
    </row>
    <row r="1521" spans="1:5">
      <c r="A1521" s="1">
        <v>1926</v>
      </c>
      <c r="B1521" s="1" t="s">
        <v>15125</v>
      </c>
      <c r="C1521" s="1" t="s">
        <v>160</v>
      </c>
      <c r="D1521" s="1" t="s">
        <v>155</v>
      </c>
      <c r="E1521" s="162" t="s">
        <v>21357</v>
      </c>
    </row>
    <row r="1522" spans="1:5">
      <c r="A1522" s="1">
        <v>1927</v>
      </c>
      <c r="B1522" s="1" t="s">
        <v>15126</v>
      </c>
      <c r="C1522" s="1" t="s">
        <v>160</v>
      </c>
      <c r="D1522" s="1" t="s">
        <v>155</v>
      </c>
      <c r="E1522" s="162" t="s">
        <v>18797</v>
      </c>
    </row>
    <row r="1523" spans="1:5">
      <c r="A1523" s="1">
        <v>1923</v>
      </c>
      <c r="B1523" s="1" t="s">
        <v>15127</v>
      </c>
      <c r="C1523" s="1" t="s">
        <v>160</v>
      </c>
      <c r="D1523" s="1" t="s">
        <v>155</v>
      </c>
      <c r="E1523" s="162" t="s">
        <v>36134</v>
      </c>
    </row>
    <row r="1524" spans="1:5">
      <c r="A1524" s="1">
        <v>1929</v>
      </c>
      <c r="B1524" s="1" t="s">
        <v>15129</v>
      </c>
      <c r="C1524" s="1" t="s">
        <v>160</v>
      </c>
      <c r="D1524" s="1" t="s">
        <v>155</v>
      </c>
      <c r="E1524" s="162" t="s">
        <v>15161</v>
      </c>
    </row>
    <row r="1525" spans="1:5">
      <c r="A1525" s="1">
        <v>1930</v>
      </c>
      <c r="B1525" s="1" t="s">
        <v>15131</v>
      </c>
      <c r="C1525" s="1" t="s">
        <v>160</v>
      </c>
      <c r="D1525" s="1" t="s">
        <v>155</v>
      </c>
      <c r="E1525" s="162" t="s">
        <v>34057</v>
      </c>
    </row>
    <row r="1526" spans="1:5">
      <c r="A1526" s="1">
        <v>1924</v>
      </c>
      <c r="B1526" s="1" t="s">
        <v>15133</v>
      </c>
      <c r="C1526" s="1" t="s">
        <v>160</v>
      </c>
      <c r="D1526" s="1" t="s">
        <v>155</v>
      </c>
      <c r="E1526" s="162" t="s">
        <v>34490</v>
      </c>
    </row>
    <row r="1527" spans="1:5">
      <c r="A1527" s="1">
        <v>1922</v>
      </c>
      <c r="B1527" s="1" t="s">
        <v>15135</v>
      </c>
      <c r="C1527" s="1" t="s">
        <v>160</v>
      </c>
      <c r="D1527" s="1" t="s">
        <v>155</v>
      </c>
      <c r="E1527" s="162" t="s">
        <v>33790</v>
      </c>
    </row>
    <row r="1528" spans="1:5">
      <c r="A1528" s="1">
        <v>1953</v>
      </c>
      <c r="B1528" s="1" t="s">
        <v>15136</v>
      </c>
      <c r="C1528" s="1" t="s">
        <v>160</v>
      </c>
      <c r="D1528" s="1" t="s">
        <v>155</v>
      </c>
      <c r="E1528" s="162" t="s">
        <v>17453</v>
      </c>
    </row>
    <row r="1529" spans="1:5">
      <c r="A1529" s="1">
        <v>1962</v>
      </c>
      <c r="B1529" s="1" t="s">
        <v>15138</v>
      </c>
      <c r="C1529" s="1" t="s">
        <v>160</v>
      </c>
      <c r="D1529" s="1" t="s">
        <v>155</v>
      </c>
      <c r="E1529" s="162" t="s">
        <v>36135</v>
      </c>
    </row>
    <row r="1530" spans="1:5">
      <c r="A1530" s="1">
        <v>1955</v>
      </c>
      <c r="B1530" s="1" t="s">
        <v>15139</v>
      </c>
      <c r="C1530" s="1" t="s">
        <v>160</v>
      </c>
      <c r="D1530" s="1" t="s">
        <v>155</v>
      </c>
      <c r="E1530" s="162" t="s">
        <v>35964</v>
      </c>
    </row>
    <row r="1531" spans="1:5">
      <c r="A1531" s="1">
        <v>1956</v>
      </c>
      <c r="B1531" s="1" t="s">
        <v>15141</v>
      </c>
      <c r="C1531" s="1" t="s">
        <v>160</v>
      </c>
      <c r="D1531" s="1" t="s">
        <v>155</v>
      </c>
      <c r="E1531" s="162" t="s">
        <v>18604</v>
      </c>
    </row>
    <row r="1532" spans="1:5">
      <c r="A1532" s="1">
        <v>1957</v>
      </c>
      <c r="B1532" s="1" t="s">
        <v>15143</v>
      </c>
      <c r="C1532" s="1" t="s">
        <v>160</v>
      </c>
      <c r="D1532" s="1" t="s">
        <v>155</v>
      </c>
      <c r="E1532" s="162" t="s">
        <v>12687</v>
      </c>
    </row>
    <row r="1533" spans="1:5">
      <c r="A1533" s="1">
        <v>1958</v>
      </c>
      <c r="B1533" s="1" t="s">
        <v>15144</v>
      </c>
      <c r="C1533" s="1" t="s">
        <v>160</v>
      </c>
      <c r="D1533" s="1" t="s">
        <v>155</v>
      </c>
      <c r="E1533" s="162" t="s">
        <v>15186</v>
      </c>
    </row>
    <row r="1534" spans="1:5">
      <c r="A1534" s="1">
        <v>1959</v>
      </c>
      <c r="B1534" s="1" t="s">
        <v>15146</v>
      </c>
      <c r="C1534" s="1" t="s">
        <v>160</v>
      </c>
      <c r="D1534" s="1" t="s">
        <v>155</v>
      </c>
      <c r="E1534" s="162" t="s">
        <v>19152</v>
      </c>
    </row>
    <row r="1535" spans="1:5">
      <c r="A1535" s="1">
        <v>1925</v>
      </c>
      <c r="B1535" s="1" t="s">
        <v>15148</v>
      </c>
      <c r="C1535" s="1" t="s">
        <v>160</v>
      </c>
      <c r="D1535" s="1" t="s">
        <v>155</v>
      </c>
      <c r="E1535" s="162" t="s">
        <v>36136</v>
      </c>
    </row>
    <row r="1536" spans="1:5">
      <c r="A1536" s="1">
        <v>1960</v>
      </c>
      <c r="B1536" s="1" t="s">
        <v>15150</v>
      </c>
      <c r="C1536" s="1" t="s">
        <v>160</v>
      </c>
      <c r="D1536" s="1" t="s">
        <v>155</v>
      </c>
      <c r="E1536" s="162" t="s">
        <v>36137</v>
      </c>
    </row>
    <row r="1537" spans="1:5">
      <c r="A1537" s="1">
        <v>1961</v>
      </c>
      <c r="B1537" s="1" t="s">
        <v>15151</v>
      </c>
      <c r="C1537" s="1" t="s">
        <v>160</v>
      </c>
      <c r="D1537" s="1" t="s">
        <v>155</v>
      </c>
      <c r="E1537" s="162" t="s">
        <v>36138</v>
      </c>
    </row>
    <row r="1538" spans="1:5">
      <c r="A1538" s="1">
        <v>38423</v>
      </c>
      <c r="B1538" s="1" t="s">
        <v>15152</v>
      </c>
      <c r="C1538" s="1" t="s">
        <v>160</v>
      </c>
      <c r="D1538" s="1" t="s">
        <v>155</v>
      </c>
      <c r="E1538" s="162" t="s">
        <v>36139</v>
      </c>
    </row>
    <row r="1539" spans="1:5">
      <c r="A1539" s="1">
        <v>39866</v>
      </c>
      <c r="B1539" s="1" t="s">
        <v>15154</v>
      </c>
      <c r="C1539" s="1" t="s">
        <v>160</v>
      </c>
      <c r="D1539" s="1" t="s">
        <v>155</v>
      </c>
      <c r="E1539" s="162" t="s">
        <v>15155</v>
      </c>
    </row>
    <row r="1540" spans="1:5">
      <c r="A1540" s="1">
        <v>39867</v>
      </c>
      <c r="B1540" s="1" t="s">
        <v>15156</v>
      </c>
      <c r="C1540" s="1" t="s">
        <v>160</v>
      </c>
      <c r="D1540" s="1" t="s">
        <v>155</v>
      </c>
      <c r="E1540" s="162" t="s">
        <v>15157</v>
      </c>
    </row>
    <row r="1541" spans="1:5">
      <c r="A1541" s="1">
        <v>39868</v>
      </c>
      <c r="B1541" s="1" t="s">
        <v>15158</v>
      </c>
      <c r="C1541" s="1" t="s">
        <v>160</v>
      </c>
      <c r="D1541" s="1" t="s">
        <v>155</v>
      </c>
      <c r="E1541" s="162" t="s">
        <v>15159</v>
      </c>
    </row>
    <row r="1542" spans="1:5">
      <c r="A1542" s="1">
        <v>37999</v>
      </c>
      <c r="B1542" s="1" t="s">
        <v>15160</v>
      </c>
      <c r="C1542" s="1" t="s">
        <v>160</v>
      </c>
      <c r="D1542" s="1" t="s">
        <v>155</v>
      </c>
      <c r="E1542" s="162" t="s">
        <v>12689</v>
      </c>
    </row>
    <row r="1543" spans="1:5">
      <c r="A1543" s="1">
        <v>38000</v>
      </c>
      <c r="B1543" s="1" t="s">
        <v>15162</v>
      </c>
      <c r="C1543" s="1" t="s">
        <v>160</v>
      </c>
      <c r="D1543" s="1" t="s">
        <v>155</v>
      </c>
      <c r="E1543" s="162" t="s">
        <v>22007</v>
      </c>
    </row>
    <row r="1544" spans="1:5">
      <c r="A1544" s="1">
        <v>38129</v>
      </c>
      <c r="B1544" s="1" t="s">
        <v>15163</v>
      </c>
      <c r="C1544" s="1" t="s">
        <v>160</v>
      </c>
      <c r="D1544" s="1" t="s">
        <v>155</v>
      </c>
      <c r="E1544" s="162" t="s">
        <v>13420</v>
      </c>
    </row>
    <row r="1545" spans="1:5">
      <c r="A1545" s="1">
        <v>38025</v>
      </c>
      <c r="B1545" s="1" t="s">
        <v>15164</v>
      </c>
      <c r="C1545" s="1" t="s">
        <v>160</v>
      </c>
      <c r="D1545" s="1" t="s">
        <v>155</v>
      </c>
      <c r="E1545" s="162" t="s">
        <v>13434</v>
      </c>
    </row>
    <row r="1546" spans="1:5">
      <c r="A1546" s="1">
        <v>38026</v>
      </c>
      <c r="B1546" s="1" t="s">
        <v>15165</v>
      </c>
      <c r="C1546" s="1" t="s">
        <v>160</v>
      </c>
      <c r="D1546" s="1" t="s">
        <v>155</v>
      </c>
      <c r="E1546" s="162" t="s">
        <v>27027</v>
      </c>
    </row>
    <row r="1547" spans="1:5">
      <c r="A1547" s="1">
        <v>1858</v>
      </c>
      <c r="B1547" s="1" t="s">
        <v>15166</v>
      </c>
      <c r="C1547" s="1" t="s">
        <v>160</v>
      </c>
      <c r="D1547" s="1" t="s">
        <v>155</v>
      </c>
      <c r="E1547" s="162" t="s">
        <v>36140</v>
      </c>
    </row>
    <row r="1548" spans="1:5">
      <c r="A1548" s="1">
        <v>1844</v>
      </c>
      <c r="B1548" s="1" t="s">
        <v>15168</v>
      </c>
      <c r="C1548" s="1" t="s">
        <v>160</v>
      </c>
      <c r="D1548" s="1" t="s">
        <v>155</v>
      </c>
      <c r="E1548" s="162" t="s">
        <v>36141</v>
      </c>
    </row>
    <row r="1549" spans="1:5">
      <c r="A1549" s="1">
        <v>1863</v>
      </c>
      <c r="B1549" s="1" t="s">
        <v>15169</v>
      </c>
      <c r="C1549" s="1" t="s">
        <v>160</v>
      </c>
      <c r="D1549" s="1" t="s">
        <v>155</v>
      </c>
      <c r="E1549" s="162" t="s">
        <v>36142</v>
      </c>
    </row>
    <row r="1550" spans="1:5">
      <c r="A1550" s="1">
        <v>1865</v>
      </c>
      <c r="B1550" s="1" t="s">
        <v>15171</v>
      </c>
      <c r="C1550" s="1" t="s">
        <v>160</v>
      </c>
      <c r="D1550" s="1" t="s">
        <v>155</v>
      </c>
      <c r="E1550" s="162" t="s">
        <v>14192</v>
      </c>
    </row>
    <row r="1551" spans="1:5">
      <c r="A1551" s="1">
        <v>36355</v>
      </c>
      <c r="B1551" s="1" t="s">
        <v>15172</v>
      </c>
      <c r="C1551" s="1" t="s">
        <v>160</v>
      </c>
      <c r="D1551" s="1" t="s">
        <v>155</v>
      </c>
      <c r="E1551" s="162" t="s">
        <v>15173</v>
      </c>
    </row>
    <row r="1552" spans="1:5">
      <c r="A1552" s="1">
        <v>36356</v>
      </c>
      <c r="B1552" s="1" t="s">
        <v>15174</v>
      </c>
      <c r="C1552" s="1" t="s">
        <v>160</v>
      </c>
      <c r="D1552" s="1" t="s">
        <v>155</v>
      </c>
      <c r="E1552" s="162" t="s">
        <v>15175</v>
      </c>
    </row>
    <row r="1553" spans="1:5">
      <c r="A1553" s="1">
        <v>1966</v>
      </c>
      <c r="B1553" s="1" t="s">
        <v>15176</v>
      </c>
      <c r="C1553" s="1" t="s">
        <v>160</v>
      </c>
      <c r="D1553" s="1" t="s">
        <v>155</v>
      </c>
      <c r="E1553" s="162" t="s">
        <v>19045</v>
      </c>
    </row>
    <row r="1554" spans="1:5">
      <c r="A1554" s="1">
        <v>1933</v>
      </c>
      <c r="B1554" s="1" t="s">
        <v>15178</v>
      </c>
      <c r="C1554" s="1" t="s">
        <v>160</v>
      </c>
      <c r="D1554" s="1" t="s">
        <v>155</v>
      </c>
      <c r="E1554" s="162" t="s">
        <v>13407</v>
      </c>
    </row>
    <row r="1555" spans="1:5">
      <c r="A1555" s="1">
        <v>1932</v>
      </c>
      <c r="B1555" s="1" t="s">
        <v>15179</v>
      </c>
      <c r="C1555" s="1" t="s">
        <v>160</v>
      </c>
      <c r="D1555" s="1" t="s">
        <v>155</v>
      </c>
      <c r="E1555" s="162" t="s">
        <v>36143</v>
      </c>
    </row>
    <row r="1556" spans="1:5">
      <c r="A1556" s="1">
        <v>1951</v>
      </c>
      <c r="B1556" s="1" t="s">
        <v>15180</v>
      </c>
      <c r="C1556" s="1" t="s">
        <v>160</v>
      </c>
      <c r="D1556" s="1" t="s">
        <v>155</v>
      </c>
      <c r="E1556" s="162" t="s">
        <v>19002</v>
      </c>
    </row>
    <row r="1557" spans="1:5">
      <c r="A1557" s="1">
        <v>1970</v>
      </c>
      <c r="B1557" s="1" t="s">
        <v>15182</v>
      </c>
      <c r="C1557" s="1" t="s">
        <v>160</v>
      </c>
      <c r="D1557" s="1" t="s">
        <v>155</v>
      </c>
      <c r="E1557" s="162" t="s">
        <v>30310</v>
      </c>
    </row>
    <row r="1558" spans="1:5">
      <c r="A1558" s="1">
        <v>1967</v>
      </c>
      <c r="B1558" s="1" t="s">
        <v>15183</v>
      </c>
      <c r="C1558" s="1" t="s">
        <v>160</v>
      </c>
      <c r="D1558" s="1" t="s">
        <v>155</v>
      </c>
      <c r="E1558" s="162" t="s">
        <v>24348</v>
      </c>
    </row>
    <row r="1559" spans="1:5">
      <c r="A1559" s="1">
        <v>1968</v>
      </c>
      <c r="B1559" s="1" t="s">
        <v>15185</v>
      </c>
      <c r="C1559" s="1" t="s">
        <v>160</v>
      </c>
      <c r="D1559" s="1" t="s">
        <v>155</v>
      </c>
      <c r="E1559" s="162" t="s">
        <v>20392</v>
      </c>
    </row>
    <row r="1560" spans="1:5">
      <c r="A1560" s="1">
        <v>1969</v>
      </c>
      <c r="B1560" s="1" t="s">
        <v>15187</v>
      </c>
      <c r="C1560" s="1" t="s">
        <v>160</v>
      </c>
      <c r="D1560" s="1" t="s">
        <v>155</v>
      </c>
      <c r="E1560" s="162" t="s">
        <v>36144</v>
      </c>
    </row>
    <row r="1561" spans="1:5">
      <c r="A1561" s="1">
        <v>1827</v>
      </c>
      <c r="B1561" s="1" t="s">
        <v>15188</v>
      </c>
      <c r="C1561" s="1" t="s">
        <v>160</v>
      </c>
      <c r="D1561" s="1" t="s">
        <v>167</v>
      </c>
      <c r="E1561" s="162" t="s">
        <v>36145</v>
      </c>
    </row>
    <row r="1562" spans="1:5">
      <c r="A1562" s="1">
        <v>1831</v>
      </c>
      <c r="B1562" s="1" t="s">
        <v>15189</v>
      </c>
      <c r="C1562" s="1" t="s">
        <v>160</v>
      </c>
      <c r="D1562" s="1" t="s">
        <v>167</v>
      </c>
      <c r="E1562" s="162" t="s">
        <v>27354</v>
      </c>
    </row>
    <row r="1563" spans="1:5">
      <c r="A1563" s="1">
        <v>1825</v>
      </c>
      <c r="B1563" s="1" t="s">
        <v>15190</v>
      </c>
      <c r="C1563" s="1" t="s">
        <v>160</v>
      </c>
      <c r="D1563" s="1" t="s">
        <v>167</v>
      </c>
      <c r="E1563" s="162" t="s">
        <v>36146</v>
      </c>
    </row>
    <row r="1564" spans="1:5">
      <c r="A1564" s="1">
        <v>1828</v>
      </c>
      <c r="B1564" s="1" t="s">
        <v>15192</v>
      </c>
      <c r="C1564" s="1" t="s">
        <v>160</v>
      </c>
      <c r="D1564" s="1" t="s">
        <v>167</v>
      </c>
      <c r="E1564" s="162" t="s">
        <v>36147</v>
      </c>
    </row>
    <row r="1565" spans="1:5">
      <c r="A1565" s="1">
        <v>1845</v>
      </c>
      <c r="B1565" s="1" t="s">
        <v>15194</v>
      </c>
      <c r="C1565" s="1" t="s">
        <v>160</v>
      </c>
      <c r="D1565" s="1" t="s">
        <v>167</v>
      </c>
      <c r="E1565" s="162" t="s">
        <v>21539</v>
      </c>
    </row>
    <row r="1566" spans="1:5">
      <c r="A1566" s="1">
        <v>1824</v>
      </c>
      <c r="B1566" s="1" t="s">
        <v>15196</v>
      </c>
      <c r="C1566" s="1" t="s">
        <v>160</v>
      </c>
      <c r="D1566" s="1" t="s">
        <v>167</v>
      </c>
      <c r="E1566" s="162" t="s">
        <v>36148</v>
      </c>
    </row>
    <row r="1567" spans="1:5">
      <c r="A1567" s="1">
        <v>1940</v>
      </c>
      <c r="B1567" s="1" t="s">
        <v>15198</v>
      </c>
      <c r="C1567" s="1" t="s">
        <v>160</v>
      </c>
      <c r="D1567" s="1" t="s">
        <v>155</v>
      </c>
      <c r="E1567" s="162" t="s">
        <v>36149</v>
      </c>
    </row>
    <row r="1568" spans="1:5">
      <c r="A1568" s="1">
        <v>1937</v>
      </c>
      <c r="B1568" s="1" t="s">
        <v>15200</v>
      </c>
      <c r="C1568" s="1" t="s">
        <v>160</v>
      </c>
      <c r="D1568" s="1" t="s">
        <v>155</v>
      </c>
      <c r="E1568" s="162" t="s">
        <v>27847</v>
      </c>
    </row>
    <row r="1569" spans="1:5">
      <c r="A1569" s="1">
        <v>1939</v>
      </c>
      <c r="B1569" s="1" t="s">
        <v>15201</v>
      </c>
      <c r="C1569" s="1" t="s">
        <v>160</v>
      </c>
      <c r="D1569" s="1" t="s">
        <v>155</v>
      </c>
      <c r="E1569" s="162" t="s">
        <v>12758</v>
      </c>
    </row>
    <row r="1570" spans="1:5">
      <c r="A1570" s="1">
        <v>1938</v>
      </c>
      <c r="B1570" s="1" t="s">
        <v>15202</v>
      </c>
      <c r="C1570" s="1" t="s">
        <v>160</v>
      </c>
      <c r="D1570" s="1" t="s">
        <v>155</v>
      </c>
      <c r="E1570" s="162" t="s">
        <v>21535</v>
      </c>
    </row>
    <row r="1571" spans="1:5">
      <c r="A1571" s="1">
        <v>42693</v>
      </c>
      <c r="B1571" s="1" t="s">
        <v>15204</v>
      </c>
      <c r="C1571" s="1" t="s">
        <v>160</v>
      </c>
      <c r="D1571" s="1" t="s">
        <v>155</v>
      </c>
      <c r="E1571" s="162" t="s">
        <v>36150</v>
      </c>
    </row>
    <row r="1572" spans="1:5">
      <c r="A1572" s="1">
        <v>42695</v>
      </c>
      <c r="B1572" s="1" t="s">
        <v>15205</v>
      </c>
      <c r="C1572" s="1" t="s">
        <v>160</v>
      </c>
      <c r="D1572" s="1" t="s">
        <v>155</v>
      </c>
      <c r="E1572" s="162" t="s">
        <v>36151</v>
      </c>
    </row>
    <row r="1573" spans="1:5">
      <c r="A1573" s="1">
        <v>42694</v>
      </c>
      <c r="B1573" s="1" t="s">
        <v>15206</v>
      </c>
      <c r="C1573" s="1" t="s">
        <v>160</v>
      </c>
      <c r="D1573" s="1" t="s">
        <v>155</v>
      </c>
      <c r="E1573" s="162" t="s">
        <v>36152</v>
      </c>
    </row>
    <row r="1574" spans="1:5">
      <c r="A1574" s="1">
        <v>20097</v>
      </c>
      <c r="B1574" s="1" t="s">
        <v>15207</v>
      </c>
      <c r="C1574" s="1" t="s">
        <v>160</v>
      </c>
      <c r="D1574" s="1" t="s">
        <v>155</v>
      </c>
      <c r="E1574" s="162" t="s">
        <v>26202</v>
      </c>
    </row>
    <row r="1575" spans="1:5">
      <c r="A1575" s="1">
        <v>20098</v>
      </c>
      <c r="B1575" s="1" t="s">
        <v>15209</v>
      </c>
      <c r="C1575" s="1" t="s">
        <v>160</v>
      </c>
      <c r="D1575" s="1" t="s">
        <v>155</v>
      </c>
      <c r="E1575" s="162" t="s">
        <v>36153</v>
      </c>
    </row>
    <row r="1576" spans="1:5">
      <c r="A1576" s="1">
        <v>20096</v>
      </c>
      <c r="B1576" s="1" t="s">
        <v>15210</v>
      </c>
      <c r="C1576" s="1" t="s">
        <v>160</v>
      </c>
      <c r="D1576" s="1" t="s">
        <v>155</v>
      </c>
      <c r="E1576" s="162" t="s">
        <v>19987</v>
      </c>
    </row>
    <row r="1577" spans="1:5">
      <c r="A1577" s="1">
        <v>1880</v>
      </c>
      <c r="B1577" s="1" t="s">
        <v>15212</v>
      </c>
      <c r="C1577" s="1" t="s">
        <v>160</v>
      </c>
      <c r="D1577" s="1" t="s">
        <v>155</v>
      </c>
      <c r="E1577" s="162" t="s">
        <v>15213</v>
      </c>
    </row>
    <row r="1578" spans="1:5">
      <c r="A1578" s="1">
        <v>39274</v>
      </c>
      <c r="B1578" s="1" t="s">
        <v>15214</v>
      </c>
      <c r="C1578" s="1" t="s">
        <v>160</v>
      </c>
      <c r="D1578" s="1" t="s">
        <v>155</v>
      </c>
      <c r="E1578" s="162" t="s">
        <v>13483</v>
      </c>
    </row>
    <row r="1579" spans="1:5">
      <c r="A1579" s="1">
        <v>2628</v>
      </c>
      <c r="B1579" s="1" t="s">
        <v>15215</v>
      </c>
      <c r="C1579" s="1" t="s">
        <v>160</v>
      </c>
      <c r="D1579" s="1" t="s">
        <v>155</v>
      </c>
      <c r="E1579" s="162" t="s">
        <v>15216</v>
      </c>
    </row>
    <row r="1580" spans="1:5">
      <c r="A1580" s="1">
        <v>2622</v>
      </c>
      <c r="B1580" s="1" t="s">
        <v>15217</v>
      </c>
      <c r="C1580" s="1" t="s">
        <v>160</v>
      </c>
      <c r="D1580" s="1" t="s">
        <v>155</v>
      </c>
      <c r="E1580" s="162" t="s">
        <v>15218</v>
      </c>
    </row>
    <row r="1581" spans="1:5">
      <c r="A1581" s="1">
        <v>2623</v>
      </c>
      <c r="B1581" s="1" t="s">
        <v>15219</v>
      </c>
      <c r="C1581" s="1" t="s">
        <v>160</v>
      </c>
      <c r="D1581" s="1" t="s">
        <v>155</v>
      </c>
      <c r="E1581" s="162" t="s">
        <v>15161</v>
      </c>
    </row>
    <row r="1582" spans="1:5">
      <c r="A1582" s="1">
        <v>2624</v>
      </c>
      <c r="B1582" s="1" t="s">
        <v>15220</v>
      </c>
      <c r="C1582" s="1" t="s">
        <v>160</v>
      </c>
      <c r="D1582" s="1" t="s">
        <v>155</v>
      </c>
      <c r="E1582" s="162" t="s">
        <v>15221</v>
      </c>
    </row>
    <row r="1583" spans="1:5">
      <c r="A1583" s="1">
        <v>2625</v>
      </c>
      <c r="B1583" s="1" t="s">
        <v>15222</v>
      </c>
      <c r="C1583" s="1" t="s">
        <v>160</v>
      </c>
      <c r="D1583" s="1" t="s">
        <v>155</v>
      </c>
      <c r="E1583" s="162" t="s">
        <v>13888</v>
      </c>
    </row>
    <row r="1584" spans="1:5">
      <c r="A1584" s="1">
        <v>2626</v>
      </c>
      <c r="B1584" s="1" t="s">
        <v>15223</v>
      </c>
      <c r="C1584" s="1" t="s">
        <v>160</v>
      </c>
      <c r="D1584" s="1" t="s">
        <v>155</v>
      </c>
      <c r="E1584" s="162" t="s">
        <v>15224</v>
      </c>
    </row>
    <row r="1585" spans="1:5">
      <c r="A1585" s="1">
        <v>2630</v>
      </c>
      <c r="B1585" s="1" t="s">
        <v>15225</v>
      </c>
      <c r="C1585" s="1" t="s">
        <v>160</v>
      </c>
      <c r="D1585" s="1" t="s">
        <v>155</v>
      </c>
      <c r="E1585" s="162" t="s">
        <v>15226</v>
      </c>
    </row>
    <row r="1586" spans="1:5">
      <c r="A1586" s="1">
        <v>2627</v>
      </c>
      <c r="B1586" s="1" t="s">
        <v>15227</v>
      </c>
      <c r="C1586" s="1" t="s">
        <v>160</v>
      </c>
      <c r="D1586" s="1" t="s">
        <v>155</v>
      </c>
      <c r="E1586" s="162" t="s">
        <v>15228</v>
      </c>
    </row>
    <row r="1587" spans="1:5">
      <c r="A1587" s="1">
        <v>2629</v>
      </c>
      <c r="B1587" s="1" t="s">
        <v>15229</v>
      </c>
      <c r="C1587" s="1" t="s">
        <v>160</v>
      </c>
      <c r="D1587" s="1" t="s">
        <v>155</v>
      </c>
      <c r="E1587" s="162" t="s">
        <v>15230</v>
      </c>
    </row>
    <row r="1588" spans="1:5">
      <c r="A1588" s="1">
        <v>12033</v>
      </c>
      <c r="B1588" s="1" t="s">
        <v>15231</v>
      </c>
      <c r="C1588" s="1" t="s">
        <v>160</v>
      </c>
      <c r="D1588" s="1" t="s">
        <v>155</v>
      </c>
      <c r="E1588" s="162" t="s">
        <v>15232</v>
      </c>
    </row>
    <row r="1589" spans="1:5">
      <c r="A1589" s="1">
        <v>40408</v>
      </c>
      <c r="B1589" s="1" t="s">
        <v>15233</v>
      </c>
      <c r="C1589" s="1" t="s">
        <v>160</v>
      </c>
      <c r="D1589" s="1" t="s">
        <v>155</v>
      </c>
      <c r="E1589" s="162" t="s">
        <v>15234</v>
      </c>
    </row>
    <row r="1590" spans="1:5">
      <c r="A1590" s="1">
        <v>40409</v>
      </c>
      <c r="B1590" s="1" t="s">
        <v>15235</v>
      </c>
      <c r="C1590" s="1" t="s">
        <v>160</v>
      </c>
      <c r="D1590" s="1" t="s">
        <v>155</v>
      </c>
      <c r="E1590" s="162" t="s">
        <v>15082</v>
      </c>
    </row>
    <row r="1591" spans="1:5">
      <c r="A1591" s="1">
        <v>39276</v>
      </c>
      <c r="B1591" s="1" t="s">
        <v>15236</v>
      </c>
      <c r="C1591" s="1" t="s">
        <v>160</v>
      </c>
      <c r="D1591" s="1" t="s">
        <v>155</v>
      </c>
      <c r="E1591" s="162" t="s">
        <v>15237</v>
      </c>
    </row>
    <row r="1592" spans="1:5">
      <c r="A1592" s="1">
        <v>39277</v>
      </c>
      <c r="B1592" s="1" t="s">
        <v>15238</v>
      </c>
      <c r="C1592" s="1" t="s">
        <v>160</v>
      </c>
      <c r="D1592" s="1" t="s">
        <v>155</v>
      </c>
      <c r="E1592" s="162" t="s">
        <v>15239</v>
      </c>
    </row>
    <row r="1593" spans="1:5">
      <c r="A1593" s="1">
        <v>12034</v>
      </c>
      <c r="B1593" s="1" t="s">
        <v>15240</v>
      </c>
      <c r="C1593" s="1" t="s">
        <v>160</v>
      </c>
      <c r="D1593" s="1" t="s">
        <v>155</v>
      </c>
      <c r="E1593" s="162" t="s">
        <v>14090</v>
      </c>
    </row>
    <row r="1594" spans="1:5">
      <c r="A1594" s="1">
        <v>39879</v>
      </c>
      <c r="B1594" s="1" t="s">
        <v>15241</v>
      </c>
      <c r="C1594" s="1" t="s">
        <v>160</v>
      </c>
      <c r="D1594" s="1" t="s">
        <v>155</v>
      </c>
      <c r="E1594" s="162" t="s">
        <v>15242</v>
      </c>
    </row>
    <row r="1595" spans="1:5">
      <c r="A1595" s="1">
        <v>39880</v>
      </c>
      <c r="B1595" s="1" t="s">
        <v>15243</v>
      </c>
      <c r="C1595" s="1" t="s">
        <v>160</v>
      </c>
      <c r="D1595" s="1" t="s">
        <v>155</v>
      </c>
      <c r="E1595" s="162" t="s">
        <v>15244</v>
      </c>
    </row>
    <row r="1596" spans="1:5">
      <c r="A1596" s="1">
        <v>39881</v>
      </c>
      <c r="B1596" s="1" t="s">
        <v>15245</v>
      </c>
      <c r="C1596" s="1" t="s">
        <v>160</v>
      </c>
      <c r="D1596" s="1" t="s">
        <v>155</v>
      </c>
      <c r="E1596" s="162" t="s">
        <v>15246</v>
      </c>
    </row>
    <row r="1597" spans="1:5">
      <c r="A1597" s="1">
        <v>39882</v>
      </c>
      <c r="B1597" s="1" t="s">
        <v>15247</v>
      </c>
      <c r="C1597" s="1" t="s">
        <v>160</v>
      </c>
      <c r="D1597" s="1" t="s">
        <v>155</v>
      </c>
      <c r="E1597" s="162" t="s">
        <v>15248</v>
      </c>
    </row>
    <row r="1598" spans="1:5">
      <c r="A1598" s="1">
        <v>39883</v>
      </c>
      <c r="B1598" s="1" t="s">
        <v>15249</v>
      </c>
      <c r="C1598" s="1" t="s">
        <v>160</v>
      </c>
      <c r="D1598" s="1" t="s">
        <v>155</v>
      </c>
      <c r="E1598" s="162" t="s">
        <v>15250</v>
      </c>
    </row>
    <row r="1599" spans="1:5">
      <c r="A1599" s="1">
        <v>39884</v>
      </c>
      <c r="B1599" s="1" t="s">
        <v>15251</v>
      </c>
      <c r="C1599" s="1" t="s">
        <v>160</v>
      </c>
      <c r="D1599" s="1" t="s">
        <v>155</v>
      </c>
      <c r="E1599" s="162" t="s">
        <v>15252</v>
      </c>
    </row>
    <row r="1600" spans="1:5">
      <c r="A1600" s="1">
        <v>39885</v>
      </c>
      <c r="B1600" s="1" t="s">
        <v>15253</v>
      </c>
      <c r="C1600" s="1" t="s">
        <v>160</v>
      </c>
      <c r="D1600" s="1" t="s">
        <v>155</v>
      </c>
      <c r="E1600" s="162" t="s">
        <v>15254</v>
      </c>
    </row>
    <row r="1601" spans="1:5">
      <c r="A1601" s="1">
        <v>1777</v>
      </c>
      <c r="B1601" s="1" t="s">
        <v>15255</v>
      </c>
      <c r="C1601" s="1" t="s">
        <v>160</v>
      </c>
      <c r="D1601" s="1" t="s">
        <v>167</v>
      </c>
      <c r="E1601" s="162" t="s">
        <v>15256</v>
      </c>
    </row>
    <row r="1602" spans="1:5">
      <c r="A1602" s="1">
        <v>1819</v>
      </c>
      <c r="B1602" s="1" t="s">
        <v>15257</v>
      </c>
      <c r="C1602" s="1" t="s">
        <v>160</v>
      </c>
      <c r="D1602" s="1" t="s">
        <v>167</v>
      </c>
      <c r="E1602" s="162" t="s">
        <v>15258</v>
      </c>
    </row>
    <row r="1603" spans="1:5">
      <c r="A1603" s="1">
        <v>1775</v>
      </c>
      <c r="B1603" s="1" t="s">
        <v>15259</v>
      </c>
      <c r="C1603" s="1" t="s">
        <v>160</v>
      </c>
      <c r="D1603" s="1" t="s">
        <v>167</v>
      </c>
      <c r="E1603" s="162" t="s">
        <v>15260</v>
      </c>
    </row>
    <row r="1604" spans="1:5">
      <c r="A1604" s="1">
        <v>1776</v>
      </c>
      <c r="B1604" s="1" t="s">
        <v>15261</v>
      </c>
      <c r="C1604" s="1" t="s">
        <v>160</v>
      </c>
      <c r="D1604" s="1" t="s">
        <v>167</v>
      </c>
      <c r="E1604" s="162" t="s">
        <v>15262</v>
      </c>
    </row>
    <row r="1605" spans="1:5">
      <c r="A1605" s="1">
        <v>1778</v>
      </c>
      <c r="B1605" s="1" t="s">
        <v>15263</v>
      </c>
      <c r="C1605" s="1" t="s">
        <v>160</v>
      </c>
      <c r="D1605" s="1" t="s">
        <v>167</v>
      </c>
      <c r="E1605" s="162" t="s">
        <v>15264</v>
      </c>
    </row>
    <row r="1606" spans="1:5">
      <c r="A1606" s="1">
        <v>1818</v>
      </c>
      <c r="B1606" s="1" t="s">
        <v>15265</v>
      </c>
      <c r="C1606" s="1" t="s">
        <v>160</v>
      </c>
      <c r="D1606" s="1" t="s">
        <v>167</v>
      </c>
      <c r="E1606" s="162" t="s">
        <v>15266</v>
      </c>
    </row>
    <row r="1607" spans="1:5">
      <c r="A1607" s="1">
        <v>1820</v>
      </c>
      <c r="B1607" s="1" t="s">
        <v>15267</v>
      </c>
      <c r="C1607" s="1" t="s">
        <v>160</v>
      </c>
      <c r="D1607" s="1" t="s">
        <v>167</v>
      </c>
      <c r="E1607" s="162" t="s">
        <v>15268</v>
      </c>
    </row>
    <row r="1608" spans="1:5">
      <c r="A1608" s="1">
        <v>1779</v>
      </c>
      <c r="B1608" s="1" t="s">
        <v>15269</v>
      </c>
      <c r="C1608" s="1" t="s">
        <v>160</v>
      </c>
      <c r="D1608" s="1" t="s">
        <v>167</v>
      </c>
      <c r="E1608" s="162" t="s">
        <v>15270</v>
      </c>
    </row>
    <row r="1609" spans="1:5">
      <c r="A1609" s="1">
        <v>1780</v>
      </c>
      <c r="B1609" s="1" t="s">
        <v>15271</v>
      </c>
      <c r="C1609" s="1" t="s">
        <v>160</v>
      </c>
      <c r="D1609" s="1" t="s">
        <v>167</v>
      </c>
      <c r="E1609" s="162" t="s">
        <v>15272</v>
      </c>
    </row>
    <row r="1610" spans="1:5">
      <c r="A1610" s="1">
        <v>1783</v>
      </c>
      <c r="B1610" s="1" t="s">
        <v>15273</v>
      </c>
      <c r="C1610" s="1" t="s">
        <v>160</v>
      </c>
      <c r="D1610" s="1" t="s">
        <v>167</v>
      </c>
      <c r="E1610" s="162" t="s">
        <v>15274</v>
      </c>
    </row>
    <row r="1611" spans="1:5">
      <c r="A1611" s="1">
        <v>1782</v>
      </c>
      <c r="B1611" s="1" t="s">
        <v>15275</v>
      </c>
      <c r="C1611" s="1" t="s">
        <v>160</v>
      </c>
      <c r="D1611" s="1" t="s">
        <v>167</v>
      </c>
      <c r="E1611" s="162" t="s">
        <v>15276</v>
      </c>
    </row>
    <row r="1612" spans="1:5">
      <c r="A1612" s="1">
        <v>1817</v>
      </c>
      <c r="B1612" s="1" t="s">
        <v>15277</v>
      </c>
      <c r="C1612" s="1" t="s">
        <v>160</v>
      </c>
      <c r="D1612" s="1" t="s">
        <v>167</v>
      </c>
      <c r="E1612" s="162" t="s">
        <v>13013</v>
      </c>
    </row>
    <row r="1613" spans="1:5">
      <c r="A1613" s="1">
        <v>1781</v>
      </c>
      <c r="B1613" s="1" t="s">
        <v>15278</v>
      </c>
      <c r="C1613" s="1" t="s">
        <v>160</v>
      </c>
      <c r="D1613" s="1" t="s">
        <v>167</v>
      </c>
      <c r="E1613" s="162" t="s">
        <v>15279</v>
      </c>
    </row>
    <row r="1614" spans="1:5">
      <c r="A1614" s="1">
        <v>1784</v>
      </c>
      <c r="B1614" s="1" t="s">
        <v>15280</v>
      </c>
      <c r="C1614" s="1" t="s">
        <v>160</v>
      </c>
      <c r="D1614" s="1" t="s">
        <v>167</v>
      </c>
      <c r="E1614" s="162" t="s">
        <v>15281</v>
      </c>
    </row>
    <row r="1615" spans="1:5">
      <c r="A1615" s="1">
        <v>1810</v>
      </c>
      <c r="B1615" s="1" t="s">
        <v>15282</v>
      </c>
      <c r="C1615" s="1" t="s">
        <v>160</v>
      </c>
      <c r="D1615" s="1" t="s">
        <v>167</v>
      </c>
      <c r="E1615" s="162" t="s">
        <v>15283</v>
      </c>
    </row>
    <row r="1616" spans="1:5">
      <c r="A1616" s="1">
        <v>1811</v>
      </c>
      <c r="B1616" s="1" t="s">
        <v>15284</v>
      </c>
      <c r="C1616" s="1" t="s">
        <v>160</v>
      </c>
      <c r="D1616" s="1" t="s">
        <v>167</v>
      </c>
      <c r="E1616" s="162" t="s">
        <v>14819</v>
      </c>
    </row>
    <row r="1617" spans="1:5">
      <c r="A1617" s="1">
        <v>1812</v>
      </c>
      <c r="B1617" s="1" t="s">
        <v>15285</v>
      </c>
      <c r="C1617" s="1" t="s">
        <v>160</v>
      </c>
      <c r="D1617" s="1" t="s">
        <v>167</v>
      </c>
      <c r="E1617" s="162" t="s">
        <v>15286</v>
      </c>
    </row>
    <row r="1618" spans="1:5">
      <c r="A1618" s="1">
        <v>40386</v>
      </c>
      <c r="B1618" s="1" t="s">
        <v>15287</v>
      </c>
      <c r="C1618" s="1" t="s">
        <v>160</v>
      </c>
      <c r="D1618" s="1" t="s">
        <v>167</v>
      </c>
      <c r="E1618" s="162" t="s">
        <v>24951</v>
      </c>
    </row>
    <row r="1619" spans="1:5">
      <c r="A1619" s="1">
        <v>40384</v>
      </c>
      <c r="B1619" s="1" t="s">
        <v>15288</v>
      </c>
      <c r="C1619" s="1" t="s">
        <v>160</v>
      </c>
      <c r="D1619" s="1" t="s">
        <v>167</v>
      </c>
      <c r="E1619" s="162" t="s">
        <v>33368</v>
      </c>
    </row>
    <row r="1620" spans="1:5">
      <c r="A1620" s="1">
        <v>40379</v>
      </c>
      <c r="B1620" s="1" t="s">
        <v>15289</v>
      </c>
      <c r="C1620" s="1" t="s">
        <v>160</v>
      </c>
      <c r="D1620" s="1" t="s">
        <v>167</v>
      </c>
      <c r="E1620" s="162" t="s">
        <v>29269</v>
      </c>
    </row>
    <row r="1621" spans="1:5">
      <c r="A1621" s="1">
        <v>40423</v>
      </c>
      <c r="B1621" s="1" t="s">
        <v>15290</v>
      </c>
      <c r="C1621" s="1" t="s">
        <v>160</v>
      </c>
      <c r="D1621" s="1" t="s">
        <v>167</v>
      </c>
      <c r="E1621" s="162" t="s">
        <v>34385</v>
      </c>
    </row>
    <row r="1622" spans="1:5">
      <c r="A1622" s="1">
        <v>40389</v>
      </c>
      <c r="B1622" s="1" t="s">
        <v>15291</v>
      </c>
      <c r="C1622" s="1" t="s">
        <v>160</v>
      </c>
      <c r="D1622" s="1" t="s">
        <v>167</v>
      </c>
      <c r="E1622" s="162" t="s">
        <v>36154</v>
      </c>
    </row>
    <row r="1623" spans="1:5">
      <c r="A1623" s="1">
        <v>40388</v>
      </c>
      <c r="B1623" s="1" t="s">
        <v>15292</v>
      </c>
      <c r="C1623" s="1" t="s">
        <v>160</v>
      </c>
      <c r="D1623" s="1" t="s">
        <v>167</v>
      </c>
      <c r="E1623" s="162" t="s">
        <v>36155</v>
      </c>
    </row>
    <row r="1624" spans="1:5">
      <c r="A1624" s="1">
        <v>40381</v>
      </c>
      <c r="B1624" s="1" t="s">
        <v>15293</v>
      </c>
      <c r="C1624" s="1" t="s">
        <v>160</v>
      </c>
      <c r="D1624" s="1" t="s">
        <v>167</v>
      </c>
      <c r="E1624" s="162" t="s">
        <v>18790</v>
      </c>
    </row>
    <row r="1625" spans="1:5">
      <c r="A1625" s="1">
        <v>40391</v>
      </c>
      <c r="B1625" s="1" t="s">
        <v>15294</v>
      </c>
      <c r="C1625" s="1" t="s">
        <v>160</v>
      </c>
      <c r="D1625" s="1" t="s">
        <v>167</v>
      </c>
      <c r="E1625" s="162" t="s">
        <v>36156</v>
      </c>
    </row>
    <row r="1626" spans="1:5">
      <c r="A1626" s="1">
        <v>40414</v>
      </c>
      <c r="B1626" s="1" t="s">
        <v>15295</v>
      </c>
      <c r="C1626" s="1" t="s">
        <v>160</v>
      </c>
      <c r="D1626" s="1" t="s">
        <v>167</v>
      </c>
      <c r="E1626" s="162" t="s">
        <v>16125</v>
      </c>
    </row>
    <row r="1627" spans="1:5">
      <c r="A1627" s="1">
        <v>40416</v>
      </c>
      <c r="B1627" s="1" t="s">
        <v>15297</v>
      </c>
      <c r="C1627" s="1" t="s">
        <v>160</v>
      </c>
      <c r="D1627" s="1" t="s">
        <v>167</v>
      </c>
      <c r="E1627" s="162" t="s">
        <v>33987</v>
      </c>
    </row>
    <row r="1628" spans="1:5">
      <c r="A1628" s="1">
        <v>40418</v>
      </c>
      <c r="B1628" s="1" t="s">
        <v>15298</v>
      </c>
      <c r="C1628" s="1" t="s">
        <v>160</v>
      </c>
      <c r="D1628" s="1" t="s">
        <v>167</v>
      </c>
      <c r="E1628" s="162" t="s">
        <v>30241</v>
      </c>
    </row>
    <row r="1629" spans="1:5">
      <c r="A1629" s="1">
        <v>2609</v>
      </c>
      <c r="B1629" s="1" t="s">
        <v>15299</v>
      </c>
      <c r="C1629" s="1" t="s">
        <v>160</v>
      </c>
      <c r="D1629" s="1" t="s">
        <v>155</v>
      </c>
      <c r="E1629" s="162" t="s">
        <v>15128</v>
      </c>
    </row>
    <row r="1630" spans="1:5">
      <c r="A1630" s="1">
        <v>2634</v>
      </c>
      <c r="B1630" s="1" t="s">
        <v>15300</v>
      </c>
      <c r="C1630" s="1" t="s">
        <v>160</v>
      </c>
      <c r="D1630" s="1" t="s">
        <v>155</v>
      </c>
      <c r="E1630" s="162" t="s">
        <v>15301</v>
      </c>
    </row>
    <row r="1631" spans="1:5">
      <c r="A1631" s="1">
        <v>2611</v>
      </c>
      <c r="B1631" s="1" t="s">
        <v>15302</v>
      </c>
      <c r="C1631" s="1" t="s">
        <v>160</v>
      </c>
      <c r="D1631" s="1" t="s">
        <v>155</v>
      </c>
      <c r="E1631" s="162" t="s">
        <v>15303</v>
      </c>
    </row>
    <row r="1632" spans="1:5">
      <c r="A1632" s="1">
        <v>34359</v>
      </c>
      <c r="B1632" s="1" t="s">
        <v>15304</v>
      </c>
      <c r="C1632" s="1" t="s">
        <v>160</v>
      </c>
      <c r="D1632" s="1" t="s">
        <v>167</v>
      </c>
      <c r="E1632" s="162" t="s">
        <v>12754</v>
      </c>
    </row>
    <row r="1633" spans="1:5">
      <c r="A1633" s="1">
        <v>1789</v>
      </c>
      <c r="B1633" s="1" t="s">
        <v>15305</v>
      </c>
      <c r="C1633" s="1" t="s">
        <v>160</v>
      </c>
      <c r="D1633" s="1" t="s">
        <v>167</v>
      </c>
      <c r="E1633" s="162" t="s">
        <v>15306</v>
      </c>
    </row>
    <row r="1634" spans="1:5">
      <c r="A1634" s="1">
        <v>1788</v>
      </c>
      <c r="B1634" s="1" t="s">
        <v>15307</v>
      </c>
      <c r="C1634" s="1" t="s">
        <v>160</v>
      </c>
      <c r="D1634" s="1" t="s">
        <v>167</v>
      </c>
      <c r="E1634" s="162" t="s">
        <v>15308</v>
      </c>
    </row>
    <row r="1635" spans="1:5">
      <c r="A1635" s="1">
        <v>1786</v>
      </c>
      <c r="B1635" s="1" t="s">
        <v>15309</v>
      </c>
      <c r="C1635" s="1" t="s">
        <v>160</v>
      </c>
      <c r="D1635" s="1" t="s">
        <v>167</v>
      </c>
      <c r="E1635" s="162" t="s">
        <v>15310</v>
      </c>
    </row>
    <row r="1636" spans="1:5">
      <c r="A1636" s="1">
        <v>1787</v>
      </c>
      <c r="B1636" s="1" t="s">
        <v>15311</v>
      </c>
      <c r="C1636" s="1" t="s">
        <v>160</v>
      </c>
      <c r="D1636" s="1" t="s">
        <v>167</v>
      </c>
      <c r="E1636" s="162" t="s">
        <v>15312</v>
      </c>
    </row>
    <row r="1637" spans="1:5">
      <c r="A1637" s="1">
        <v>1791</v>
      </c>
      <c r="B1637" s="1" t="s">
        <v>15313</v>
      </c>
      <c r="C1637" s="1" t="s">
        <v>160</v>
      </c>
      <c r="D1637" s="1" t="s">
        <v>167</v>
      </c>
      <c r="E1637" s="162" t="s">
        <v>15314</v>
      </c>
    </row>
    <row r="1638" spans="1:5">
      <c r="A1638" s="1">
        <v>1790</v>
      </c>
      <c r="B1638" s="1" t="s">
        <v>15315</v>
      </c>
      <c r="C1638" s="1" t="s">
        <v>160</v>
      </c>
      <c r="D1638" s="1" t="s">
        <v>167</v>
      </c>
      <c r="E1638" s="162" t="s">
        <v>15316</v>
      </c>
    </row>
    <row r="1639" spans="1:5">
      <c r="A1639" s="1">
        <v>1813</v>
      </c>
      <c r="B1639" s="1" t="s">
        <v>15317</v>
      </c>
      <c r="C1639" s="1" t="s">
        <v>160</v>
      </c>
      <c r="D1639" s="1" t="s">
        <v>167</v>
      </c>
      <c r="E1639" s="162" t="s">
        <v>15318</v>
      </c>
    </row>
    <row r="1640" spans="1:5">
      <c r="A1640" s="1">
        <v>1792</v>
      </c>
      <c r="B1640" s="1" t="s">
        <v>15319</v>
      </c>
      <c r="C1640" s="1" t="s">
        <v>160</v>
      </c>
      <c r="D1640" s="1" t="s">
        <v>167</v>
      </c>
      <c r="E1640" s="162" t="s">
        <v>15320</v>
      </c>
    </row>
    <row r="1641" spans="1:5">
      <c r="A1641" s="1">
        <v>1793</v>
      </c>
      <c r="B1641" s="1" t="s">
        <v>15321</v>
      </c>
      <c r="C1641" s="1" t="s">
        <v>160</v>
      </c>
      <c r="D1641" s="1" t="s">
        <v>167</v>
      </c>
      <c r="E1641" s="162" t="s">
        <v>15322</v>
      </c>
    </row>
    <row r="1642" spans="1:5">
      <c r="A1642" s="1">
        <v>1809</v>
      </c>
      <c r="B1642" s="1" t="s">
        <v>15323</v>
      </c>
      <c r="C1642" s="1" t="s">
        <v>160</v>
      </c>
      <c r="D1642" s="1" t="s">
        <v>167</v>
      </c>
      <c r="E1642" s="162" t="s">
        <v>15324</v>
      </c>
    </row>
    <row r="1643" spans="1:5">
      <c r="A1643" s="1">
        <v>1814</v>
      </c>
      <c r="B1643" s="1" t="s">
        <v>15325</v>
      </c>
      <c r="C1643" s="1" t="s">
        <v>160</v>
      </c>
      <c r="D1643" s="1" t="s">
        <v>167</v>
      </c>
      <c r="E1643" s="162" t="s">
        <v>15326</v>
      </c>
    </row>
    <row r="1644" spans="1:5">
      <c r="A1644" s="1">
        <v>1803</v>
      </c>
      <c r="B1644" s="1" t="s">
        <v>15327</v>
      </c>
      <c r="C1644" s="1" t="s">
        <v>160</v>
      </c>
      <c r="D1644" s="1" t="s">
        <v>167</v>
      </c>
      <c r="E1644" s="162" t="s">
        <v>15328</v>
      </c>
    </row>
    <row r="1645" spans="1:5">
      <c r="A1645" s="1">
        <v>1805</v>
      </c>
      <c r="B1645" s="1" t="s">
        <v>15329</v>
      </c>
      <c r="C1645" s="1" t="s">
        <v>160</v>
      </c>
      <c r="D1645" s="1" t="s">
        <v>167</v>
      </c>
      <c r="E1645" s="162" t="s">
        <v>15330</v>
      </c>
    </row>
    <row r="1646" spans="1:5">
      <c r="A1646" s="1">
        <v>1821</v>
      </c>
      <c r="B1646" s="1" t="s">
        <v>15331</v>
      </c>
      <c r="C1646" s="1" t="s">
        <v>160</v>
      </c>
      <c r="D1646" s="1" t="s">
        <v>167</v>
      </c>
      <c r="E1646" s="162" t="s">
        <v>15332</v>
      </c>
    </row>
    <row r="1647" spans="1:5">
      <c r="A1647" s="1">
        <v>1806</v>
      </c>
      <c r="B1647" s="1" t="s">
        <v>15333</v>
      </c>
      <c r="C1647" s="1" t="s">
        <v>160</v>
      </c>
      <c r="D1647" s="1" t="s">
        <v>167</v>
      </c>
      <c r="E1647" s="162" t="s">
        <v>15334</v>
      </c>
    </row>
    <row r="1648" spans="1:5">
      <c r="A1648" s="1">
        <v>1804</v>
      </c>
      <c r="B1648" s="1" t="s">
        <v>15335</v>
      </c>
      <c r="C1648" s="1" t="s">
        <v>160</v>
      </c>
      <c r="D1648" s="1" t="s">
        <v>167</v>
      </c>
      <c r="E1648" s="162" t="s">
        <v>14489</v>
      </c>
    </row>
    <row r="1649" spans="1:5">
      <c r="A1649" s="1">
        <v>1807</v>
      </c>
      <c r="B1649" s="1" t="s">
        <v>15336</v>
      </c>
      <c r="C1649" s="1" t="s">
        <v>160</v>
      </c>
      <c r="D1649" s="1" t="s">
        <v>167</v>
      </c>
      <c r="E1649" s="162" t="s">
        <v>15337</v>
      </c>
    </row>
    <row r="1650" spans="1:5">
      <c r="A1650" s="1">
        <v>1808</v>
      </c>
      <c r="B1650" s="1" t="s">
        <v>15338</v>
      </c>
      <c r="C1650" s="1" t="s">
        <v>160</v>
      </c>
      <c r="D1650" s="1" t="s">
        <v>167</v>
      </c>
      <c r="E1650" s="162" t="s">
        <v>15339</v>
      </c>
    </row>
    <row r="1651" spans="1:5">
      <c r="A1651" s="1">
        <v>1797</v>
      </c>
      <c r="B1651" s="1" t="s">
        <v>15340</v>
      </c>
      <c r="C1651" s="1" t="s">
        <v>160</v>
      </c>
      <c r="D1651" s="1" t="s">
        <v>167</v>
      </c>
      <c r="E1651" s="162" t="s">
        <v>15341</v>
      </c>
    </row>
    <row r="1652" spans="1:5">
      <c r="A1652" s="1">
        <v>1796</v>
      </c>
      <c r="B1652" s="1" t="s">
        <v>15342</v>
      </c>
      <c r="C1652" s="1" t="s">
        <v>160</v>
      </c>
      <c r="D1652" s="1" t="s">
        <v>167</v>
      </c>
      <c r="E1652" s="162" t="s">
        <v>15343</v>
      </c>
    </row>
    <row r="1653" spans="1:5">
      <c r="A1653" s="1">
        <v>1794</v>
      </c>
      <c r="B1653" s="1" t="s">
        <v>15344</v>
      </c>
      <c r="C1653" s="1" t="s">
        <v>160</v>
      </c>
      <c r="D1653" s="1" t="s">
        <v>167</v>
      </c>
      <c r="E1653" s="162" t="s">
        <v>15345</v>
      </c>
    </row>
    <row r="1654" spans="1:5">
      <c r="A1654" s="1">
        <v>1816</v>
      </c>
      <c r="B1654" s="1" t="s">
        <v>15346</v>
      </c>
      <c r="C1654" s="1" t="s">
        <v>160</v>
      </c>
      <c r="D1654" s="1" t="s">
        <v>167</v>
      </c>
      <c r="E1654" s="162" t="s">
        <v>15347</v>
      </c>
    </row>
    <row r="1655" spans="1:5">
      <c r="A1655" s="1">
        <v>1815</v>
      </c>
      <c r="B1655" s="1" t="s">
        <v>15348</v>
      </c>
      <c r="C1655" s="1" t="s">
        <v>160</v>
      </c>
      <c r="D1655" s="1" t="s">
        <v>167</v>
      </c>
      <c r="E1655" s="162" t="s">
        <v>15349</v>
      </c>
    </row>
    <row r="1656" spans="1:5">
      <c r="A1656" s="1">
        <v>1798</v>
      </c>
      <c r="B1656" s="1" t="s">
        <v>15350</v>
      </c>
      <c r="C1656" s="1" t="s">
        <v>160</v>
      </c>
      <c r="D1656" s="1" t="s">
        <v>167</v>
      </c>
      <c r="E1656" s="162" t="s">
        <v>15351</v>
      </c>
    </row>
    <row r="1657" spans="1:5">
      <c r="A1657" s="1">
        <v>1795</v>
      </c>
      <c r="B1657" s="1" t="s">
        <v>15352</v>
      </c>
      <c r="C1657" s="1" t="s">
        <v>160</v>
      </c>
      <c r="D1657" s="1" t="s">
        <v>167</v>
      </c>
      <c r="E1657" s="162" t="s">
        <v>15353</v>
      </c>
    </row>
    <row r="1658" spans="1:5">
      <c r="A1658" s="1">
        <v>1799</v>
      </c>
      <c r="B1658" s="1" t="s">
        <v>15354</v>
      </c>
      <c r="C1658" s="1" t="s">
        <v>160</v>
      </c>
      <c r="D1658" s="1" t="s">
        <v>167</v>
      </c>
      <c r="E1658" s="162" t="s">
        <v>15355</v>
      </c>
    </row>
    <row r="1659" spans="1:5">
      <c r="A1659" s="1">
        <v>1800</v>
      </c>
      <c r="B1659" s="1" t="s">
        <v>15356</v>
      </c>
      <c r="C1659" s="1" t="s">
        <v>160</v>
      </c>
      <c r="D1659" s="1" t="s">
        <v>167</v>
      </c>
      <c r="E1659" s="162" t="s">
        <v>15357</v>
      </c>
    </row>
    <row r="1660" spans="1:5">
      <c r="A1660" s="1">
        <v>1802</v>
      </c>
      <c r="B1660" s="1" t="s">
        <v>15358</v>
      </c>
      <c r="C1660" s="1" t="s">
        <v>160</v>
      </c>
      <c r="D1660" s="1" t="s">
        <v>167</v>
      </c>
      <c r="E1660" s="162" t="s">
        <v>15359</v>
      </c>
    </row>
    <row r="1661" spans="1:5">
      <c r="A1661" s="1">
        <v>40385</v>
      </c>
      <c r="B1661" s="1" t="s">
        <v>15360</v>
      </c>
      <c r="C1661" s="1" t="s">
        <v>160</v>
      </c>
      <c r="D1661" s="1" t="s">
        <v>167</v>
      </c>
      <c r="E1661" s="162" t="s">
        <v>24951</v>
      </c>
    </row>
    <row r="1662" spans="1:5">
      <c r="A1662" s="1">
        <v>40383</v>
      </c>
      <c r="B1662" s="1" t="s">
        <v>15361</v>
      </c>
      <c r="C1662" s="1" t="s">
        <v>160</v>
      </c>
      <c r="D1662" s="1" t="s">
        <v>167</v>
      </c>
      <c r="E1662" s="162" t="s">
        <v>33368</v>
      </c>
    </row>
    <row r="1663" spans="1:5">
      <c r="A1663" s="1">
        <v>40378</v>
      </c>
      <c r="B1663" s="1" t="s">
        <v>15362</v>
      </c>
      <c r="C1663" s="1" t="s">
        <v>160</v>
      </c>
      <c r="D1663" s="1" t="s">
        <v>167</v>
      </c>
      <c r="E1663" s="162" t="s">
        <v>29269</v>
      </c>
    </row>
    <row r="1664" spans="1:5">
      <c r="A1664" s="1">
        <v>40382</v>
      </c>
      <c r="B1664" s="1" t="s">
        <v>15363</v>
      </c>
      <c r="C1664" s="1" t="s">
        <v>160</v>
      </c>
      <c r="D1664" s="1" t="s">
        <v>167</v>
      </c>
      <c r="E1664" s="162" t="s">
        <v>34385</v>
      </c>
    </row>
    <row r="1665" spans="1:5">
      <c r="A1665" s="1">
        <v>40422</v>
      </c>
      <c r="B1665" s="1" t="s">
        <v>15364</v>
      </c>
      <c r="C1665" s="1" t="s">
        <v>160</v>
      </c>
      <c r="D1665" s="1" t="s">
        <v>167</v>
      </c>
      <c r="E1665" s="162" t="s">
        <v>36157</v>
      </c>
    </row>
    <row r="1666" spans="1:5">
      <c r="A1666" s="1">
        <v>40387</v>
      </c>
      <c r="B1666" s="1" t="s">
        <v>15365</v>
      </c>
      <c r="C1666" s="1" t="s">
        <v>160</v>
      </c>
      <c r="D1666" s="1" t="s">
        <v>167</v>
      </c>
      <c r="E1666" s="162" t="s">
        <v>36158</v>
      </c>
    </row>
    <row r="1667" spans="1:5">
      <c r="A1667" s="1">
        <v>40380</v>
      </c>
      <c r="B1667" s="1" t="s">
        <v>15366</v>
      </c>
      <c r="C1667" s="1" t="s">
        <v>160</v>
      </c>
      <c r="D1667" s="1" t="s">
        <v>167</v>
      </c>
      <c r="E1667" s="162" t="s">
        <v>18790</v>
      </c>
    </row>
    <row r="1668" spans="1:5">
      <c r="A1668" s="1">
        <v>40390</v>
      </c>
      <c r="B1668" s="1" t="s">
        <v>15367</v>
      </c>
      <c r="C1668" s="1" t="s">
        <v>160</v>
      </c>
      <c r="D1668" s="1" t="s">
        <v>167</v>
      </c>
      <c r="E1668" s="162" t="s">
        <v>36159</v>
      </c>
    </row>
    <row r="1669" spans="1:5">
      <c r="A1669" s="1">
        <v>40413</v>
      </c>
      <c r="B1669" s="1" t="s">
        <v>15368</v>
      </c>
      <c r="C1669" s="1" t="s">
        <v>160</v>
      </c>
      <c r="D1669" s="1" t="s">
        <v>167</v>
      </c>
      <c r="E1669" s="162" t="s">
        <v>17909</v>
      </c>
    </row>
    <row r="1670" spans="1:5">
      <c r="A1670" s="1">
        <v>40415</v>
      </c>
      <c r="B1670" s="1" t="s">
        <v>15369</v>
      </c>
      <c r="C1670" s="1" t="s">
        <v>160</v>
      </c>
      <c r="D1670" s="1" t="s">
        <v>167</v>
      </c>
      <c r="E1670" s="162" t="s">
        <v>33523</v>
      </c>
    </row>
    <row r="1671" spans="1:5">
      <c r="A1671" s="1">
        <v>40417</v>
      </c>
      <c r="B1671" s="1" t="s">
        <v>15370</v>
      </c>
      <c r="C1671" s="1" t="s">
        <v>160</v>
      </c>
      <c r="D1671" s="1" t="s">
        <v>167</v>
      </c>
      <c r="E1671" s="162" t="s">
        <v>36160</v>
      </c>
    </row>
    <row r="1672" spans="1:5">
      <c r="A1672" s="1">
        <v>39271</v>
      </c>
      <c r="B1672" s="1" t="s">
        <v>15372</v>
      </c>
      <c r="C1672" s="1" t="s">
        <v>160</v>
      </c>
      <c r="D1672" s="1" t="s">
        <v>155</v>
      </c>
      <c r="E1672" s="162" t="s">
        <v>12959</v>
      </c>
    </row>
    <row r="1673" spans="1:5">
      <c r="A1673" s="1">
        <v>39273</v>
      </c>
      <c r="B1673" s="1" t="s">
        <v>15373</v>
      </c>
      <c r="C1673" s="1" t="s">
        <v>160</v>
      </c>
      <c r="D1673" s="1" t="s">
        <v>155</v>
      </c>
      <c r="E1673" s="162" t="s">
        <v>15374</v>
      </c>
    </row>
    <row r="1674" spans="1:5">
      <c r="A1674" s="1">
        <v>39272</v>
      </c>
      <c r="B1674" s="1" t="s">
        <v>15375</v>
      </c>
      <c r="C1674" s="1" t="s">
        <v>160</v>
      </c>
      <c r="D1674" s="1" t="s">
        <v>155</v>
      </c>
      <c r="E1674" s="162" t="s">
        <v>15376</v>
      </c>
    </row>
    <row r="1675" spans="1:5">
      <c r="A1675" s="1">
        <v>1875</v>
      </c>
      <c r="B1675" s="1" t="s">
        <v>15377</v>
      </c>
      <c r="C1675" s="1" t="s">
        <v>160</v>
      </c>
      <c r="D1675" s="1" t="s">
        <v>155</v>
      </c>
      <c r="E1675" s="162" t="s">
        <v>12760</v>
      </c>
    </row>
    <row r="1676" spans="1:5">
      <c r="A1676" s="1">
        <v>1874</v>
      </c>
      <c r="B1676" s="1" t="s">
        <v>15378</v>
      </c>
      <c r="C1676" s="1" t="s">
        <v>160</v>
      </c>
      <c r="D1676" s="1" t="s">
        <v>155</v>
      </c>
      <c r="E1676" s="162" t="s">
        <v>15379</v>
      </c>
    </row>
    <row r="1677" spans="1:5">
      <c r="A1677" s="1">
        <v>1870</v>
      </c>
      <c r="B1677" s="1" t="s">
        <v>15380</v>
      </c>
      <c r="C1677" s="1" t="s">
        <v>160</v>
      </c>
      <c r="D1677" s="1" t="s">
        <v>158</v>
      </c>
      <c r="E1677" s="162" t="s">
        <v>15381</v>
      </c>
    </row>
    <row r="1678" spans="1:5">
      <c r="A1678" s="1">
        <v>1884</v>
      </c>
      <c r="B1678" s="1" t="s">
        <v>15382</v>
      </c>
      <c r="C1678" s="1" t="s">
        <v>160</v>
      </c>
      <c r="D1678" s="1" t="s">
        <v>155</v>
      </c>
      <c r="E1678" s="162" t="s">
        <v>15383</v>
      </c>
    </row>
    <row r="1679" spans="1:5">
      <c r="A1679" s="1">
        <v>1887</v>
      </c>
      <c r="B1679" s="1" t="s">
        <v>15384</v>
      </c>
      <c r="C1679" s="1" t="s">
        <v>160</v>
      </c>
      <c r="D1679" s="1" t="s">
        <v>155</v>
      </c>
      <c r="E1679" s="162" t="s">
        <v>15385</v>
      </c>
    </row>
    <row r="1680" spans="1:5">
      <c r="A1680" s="1">
        <v>1876</v>
      </c>
      <c r="B1680" s="1" t="s">
        <v>15386</v>
      </c>
      <c r="C1680" s="1" t="s">
        <v>160</v>
      </c>
      <c r="D1680" s="1" t="s">
        <v>155</v>
      </c>
      <c r="E1680" s="162" t="s">
        <v>12806</v>
      </c>
    </row>
    <row r="1681" spans="1:5">
      <c r="A1681" s="1">
        <v>1879</v>
      </c>
      <c r="B1681" s="1" t="s">
        <v>15387</v>
      </c>
      <c r="C1681" s="1" t="s">
        <v>160</v>
      </c>
      <c r="D1681" s="1" t="s">
        <v>155</v>
      </c>
      <c r="E1681" s="162" t="s">
        <v>15388</v>
      </c>
    </row>
    <row r="1682" spans="1:5">
      <c r="A1682" s="1">
        <v>1877</v>
      </c>
      <c r="B1682" s="1" t="s">
        <v>15389</v>
      </c>
      <c r="C1682" s="1" t="s">
        <v>160</v>
      </c>
      <c r="D1682" s="1" t="s">
        <v>155</v>
      </c>
      <c r="E1682" s="162" t="s">
        <v>15390</v>
      </c>
    </row>
    <row r="1683" spans="1:5">
      <c r="A1683" s="1">
        <v>1878</v>
      </c>
      <c r="B1683" s="1" t="s">
        <v>15391</v>
      </c>
      <c r="C1683" s="1" t="s">
        <v>160</v>
      </c>
      <c r="D1683" s="1" t="s">
        <v>155</v>
      </c>
      <c r="E1683" s="162" t="s">
        <v>15392</v>
      </c>
    </row>
    <row r="1684" spans="1:5">
      <c r="A1684" s="1">
        <v>2621</v>
      </c>
      <c r="B1684" s="1" t="s">
        <v>15393</v>
      </c>
      <c r="C1684" s="1" t="s">
        <v>160</v>
      </c>
      <c r="D1684" s="1" t="s">
        <v>155</v>
      </c>
      <c r="E1684" s="162" t="s">
        <v>15394</v>
      </c>
    </row>
    <row r="1685" spans="1:5">
      <c r="A1685" s="1">
        <v>2616</v>
      </c>
      <c r="B1685" s="1" t="s">
        <v>15395</v>
      </c>
      <c r="C1685" s="1" t="s">
        <v>160</v>
      </c>
      <c r="D1685" s="1" t="s">
        <v>155</v>
      </c>
      <c r="E1685" s="162" t="s">
        <v>15396</v>
      </c>
    </row>
    <row r="1686" spans="1:5">
      <c r="A1686" s="1">
        <v>2633</v>
      </c>
      <c r="B1686" s="1" t="s">
        <v>15397</v>
      </c>
      <c r="C1686" s="1" t="s">
        <v>160</v>
      </c>
      <c r="D1686" s="1" t="s">
        <v>155</v>
      </c>
      <c r="E1686" s="162" t="s">
        <v>15398</v>
      </c>
    </row>
    <row r="1687" spans="1:5">
      <c r="A1687" s="1">
        <v>2617</v>
      </c>
      <c r="B1687" s="1" t="s">
        <v>15399</v>
      </c>
      <c r="C1687" s="1" t="s">
        <v>160</v>
      </c>
      <c r="D1687" s="1" t="s">
        <v>155</v>
      </c>
      <c r="E1687" s="162" t="s">
        <v>15400</v>
      </c>
    </row>
    <row r="1688" spans="1:5">
      <c r="A1688" s="1">
        <v>2618</v>
      </c>
      <c r="B1688" s="1" t="s">
        <v>15401</v>
      </c>
      <c r="C1688" s="1" t="s">
        <v>160</v>
      </c>
      <c r="D1688" s="1" t="s">
        <v>155</v>
      </c>
      <c r="E1688" s="162" t="s">
        <v>15402</v>
      </c>
    </row>
    <row r="1689" spans="1:5">
      <c r="A1689" s="1">
        <v>2632</v>
      </c>
      <c r="B1689" s="1" t="s">
        <v>15403</v>
      </c>
      <c r="C1689" s="1" t="s">
        <v>160</v>
      </c>
      <c r="D1689" s="1" t="s">
        <v>155</v>
      </c>
      <c r="E1689" s="162" t="s">
        <v>15404</v>
      </c>
    </row>
    <row r="1690" spans="1:5">
      <c r="A1690" s="1">
        <v>2631</v>
      </c>
      <c r="B1690" s="1" t="s">
        <v>15405</v>
      </c>
      <c r="C1690" s="1" t="s">
        <v>160</v>
      </c>
      <c r="D1690" s="1" t="s">
        <v>155</v>
      </c>
      <c r="E1690" s="162" t="s">
        <v>13551</v>
      </c>
    </row>
    <row r="1691" spans="1:5">
      <c r="A1691" s="1">
        <v>2619</v>
      </c>
      <c r="B1691" s="1" t="s">
        <v>15406</v>
      </c>
      <c r="C1691" s="1" t="s">
        <v>160</v>
      </c>
      <c r="D1691" s="1" t="s">
        <v>155</v>
      </c>
      <c r="E1691" s="162" t="s">
        <v>15407</v>
      </c>
    </row>
    <row r="1692" spans="1:5">
      <c r="A1692" s="1">
        <v>2620</v>
      </c>
      <c r="B1692" s="1" t="s">
        <v>15408</v>
      </c>
      <c r="C1692" s="1" t="s">
        <v>160</v>
      </c>
      <c r="D1692" s="1" t="s">
        <v>155</v>
      </c>
      <c r="E1692" s="162" t="s">
        <v>15409</v>
      </c>
    </row>
    <row r="1693" spans="1:5">
      <c r="A1693" s="1">
        <v>44472</v>
      </c>
      <c r="B1693" s="1" t="s">
        <v>15410</v>
      </c>
      <c r="C1693" s="1" t="s">
        <v>160</v>
      </c>
      <c r="D1693" s="1" t="s">
        <v>167</v>
      </c>
      <c r="E1693" s="162" t="s">
        <v>30891</v>
      </c>
    </row>
    <row r="1694" spans="1:5">
      <c r="A1694" s="1">
        <v>38369</v>
      </c>
      <c r="B1694" s="1" t="s">
        <v>15412</v>
      </c>
      <c r="C1694" s="1" t="s">
        <v>160</v>
      </c>
      <c r="D1694" s="1" t="s">
        <v>155</v>
      </c>
      <c r="E1694" s="162" t="s">
        <v>15413</v>
      </c>
    </row>
    <row r="1695" spans="1:5">
      <c r="A1695" s="1">
        <v>38370</v>
      </c>
      <c r="B1695" s="1" t="s">
        <v>15414</v>
      </c>
      <c r="C1695" s="1" t="s">
        <v>160</v>
      </c>
      <c r="D1695" s="1" t="s">
        <v>155</v>
      </c>
      <c r="E1695" s="162" t="s">
        <v>15413</v>
      </c>
    </row>
    <row r="1696" spans="1:5">
      <c r="A1696" s="1">
        <v>38372</v>
      </c>
      <c r="B1696" s="1" t="s">
        <v>15415</v>
      </c>
      <c r="C1696" s="1" t="s">
        <v>160</v>
      </c>
      <c r="D1696" s="1" t="s">
        <v>155</v>
      </c>
      <c r="E1696" s="162" t="s">
        <v>29777</v>
      </c>
    </row>
    <row r="1697" spans="1:5">
      <c r="A1697" s="1">
        <v>2357</v>
      </c>
      <c r="B1697" s="1" t="s">
        <v>15417</v>
      </c>
      <c r="C1697" s="1" t="s">
        <v>355</v>
      </c>
      <c r="D1697" s="1" t="s">
        <v>155</v>
      </c>
      <c r="E1697" s="162" t="s">
        <v>13710</v>
      </c>
    </row>
    <row r="1698" spans="1:5">
      <c r="A1698" s="1">
        <v>40806</v>
      </c>
      <c r="B1698" s="1" t="s">
        <v>15418</v>
      </c>
      <c r="C1698" s="1" t="s">
        <v>357</v>
      </c>
      <c r="D1698" s="1" t="s">
        <v>155</v>
      </c>
      <c r="E1698" s="162" t="s">
        <v>36161</v>
      </c>
    </row>
    <row r="1699" spans="1:5">
      <c r="A1699" s="1">
        <v>2355</v>
      </c>
      <c r="B1699" s="1" t="s">
        <v>15419</v>
      </c>
      <c r="C1699" s="1" t="s">
        <v>355</v>
      </c>
      <c r="D1699" s="1" t="s">
        <v>155</v>
      </c>
      <c r="E1699" s="162" t="s">
        <v>34082</v>
      </c>
    </row>
    <row r="1700" spans="1:5">
      <c r="A1700" s="1">
        <v>40805</v>
      </c>
      <c r="B1700" s="1" t="s">
        <v>15421</v>
      </c>
      <c r="C1700" s="1" t="s">
        <v>357</v>
      </c>
      <c r="D1700" s="1" t="s">
        <v>155</v>
      </c>
      <c r="E1700" s="162" t="s">
        <v>36162</v>
      </c>
    </row>
    <row r="1701" spans="1:5">
      <c r="A1701" s="1">
        <v>2358</v>
      </c>
      <c r="B1701" s="1" t="s">
        <v>15422</v>
      </c>
      <c r="C1701" s="1" t="s">
        <v>355</v>
      </c>
      <c r="D1701" s="1" t="s">
        <v>155</v>
      </c>
      <c r="E1701" s="162" t="s">
        <v>14625</v>
      </c>
    </row>
    <row r="1702" spans="1:5">
      <c r="A1702" s="1">
        <v>40807</v>
      </c>
      <c r="B1702" s="1" t="s">
        <v>15424</v>
      </c>
      <c r="C1702" s="1" t="s">
        <v>357</v>
      </c>
      <c r="D1702" s="1" t="s">
        <v>155</v>
      </c>
      <c r="E1702" s="162" t="s">
        <v>36163</v>
      </c>
    </row>
    <row r="1703" spans="1:5">
      <c r="A1703" s="1">
        <v>2359</v>
      </c>
      <c r="B1703" s="1" t="s">
        <v>15425</v>
      </c>
      <c r="C1703" s="1" t="s">
        <v>355</v>
      </c>
      <c r="D1703" s="1" t="s">
        <v>155</v>
      </c>
      <c r="E1703" s="162" t="s">
        <v>31844</v>
      </c>
    </row>
    <row r="1704" spans="1:5">
      <c r="A1704" s="1">
        <v>40808</v>
      </c>
      <c r="B1704" s="1" t="s">
        <v>15426</v>
      </c>
      <c r="C1704" s="1" t="s">
        <v>357</v>
      </c>
      <c r="D1704" s="1" t="s">
        <v>155</v>
      </c>
      <c r="E1704" s="162" t="s">
        <v>36164</v>
      </c>
    </row>
    <row r="1705" spans="1:5">
      <c r="A1705" s="1">
        <v>44330</v>
      </c>
      <c r="B1705" s="1" t="s">
        <v>15427</v>
      </c>
      <c r="C1705" s="1" t="s">
        <v>182</v>
      </c>
      <c r="D1705" s="1" t="s">
        <v>155</v>
      </c>
      <c r="E1705" s="162" t="s">
        <v>25278</v>
      </c>
    </row>
    <row r="1706" spans="1:5">
      <c r="A1706" s="1">
        <v>43144</v>
      </c>
      <c r="B1706" s="1" t="s">
        <v>15429</v>
      </c>
      <c r="C1706" s="1" t="s">
        <v>238</v>
      </c>
      <c r="D1706" s="1" t="s">
        <v>155</v>
      </c>
      <c r="E1706" s="162" t="s">
        <v>36165</v>
      </c>
    </row>
    <row r="1707" spans="1:5">
      <c r="A1707" s="1">
        <v>39397</v>
      </c>
      <c r="B1707" s="1" t="s">
        <v>15430</v>
      </c>
      <c r="C1707" s="1" t="s">
        <v>182</v>
      </c>
      <c r="D1707" s="1" t="s">
        <v>155</v>
      </c>
      <c r="E1707" s="162" t="s">
        <v>25173</v>
      </c>
    </row>
    <row r="1708" spans="1:5">
      <c r="A1708" s="1">
        <v>2692</v>
      </c>
      <c r="B1708" s="1" t="s">
        <v>15432</v>
      </c>
      <c r="C1708" s="1" t="s">
        <v>182</v>
      </c>
      <c r="D1708" s="1" t="s">
        <v>155</v>
      </c>
      <c r="E1708" s="162" t="s">
        <v>31851</v>
      </c>
    </row>
    <row r="1709" spans="1:5">
      <c r="A1709" s="1">
        <v>44329</v>
      </c>
      <c r="B1709" s="1" t="s">
        <v>15433</v>
      </c>
      <c r="C1709" s="1" t="s">
        <v>182</v>
      </c>
      <c r="D1709" s="1" t="s">
        <v>155</v>
      </c>
      <c r="E1709" s="162" t="s">
        <v>32022</v>
      </c>
    </row>
    <row r="1710" spans="1:5">
      <c r="A1710" s="1">
        <v>5318</v>
      </c>
      <c r="B1710" s="1" t="s">
        <v>15435</v>
      </c>
      <c r="C1710" s="1" t="s">
        <v>182</v>
      </c>
      <c r="D1710" s="1" t="s">
        <v>158</v>
      </c>
      <c r="E1710" s="162" t="s">
        <v>35133</v>
      </c>
    </row>
    <row r="1711" spans="1:5">
      <c r="A1711" s="1">
        <v>5330</v>
      </c>
      <c r="B1711" s="1" t="s">
        <v>15436</v>
      </c>
      <c r="C1711" s="1" t="s">
        <v>182</v>
      </c>
      <c r="D1711" s="1" t="s">
        <v>155</v>
      </c>
      <c r="E1711" s="162" t="s">
        <v>31155</v>
      </c>
    </row>
    <row r="1712" spans="1:5">
      <c r="A1712" s="1">
        <v>44532</v>
      </c>
      <c r="B1712" s="1" t="s">
        <v>15437</v>
      </c>
      <c r="C1712" s="1" t="s">
        <v>160</v>
      </c>
      <c r="D1712" s="1" t="s">
        <v>155</v>
      </c>
      <c r="E1712" s="162" t="s">
        <v>32284</v>
      </c>
    </row>
    <row r="1713" spans="1:5">
      <c r="A1713" s="1">
        <v>44531</v>
      </c>
      <c r="B1713" s="1" t="s">
        <v>15439</v>
      </c>
      <c r="C1713" s="1" t="s">
        <v>160</v>
      </c>
      <c r="D1713" s="1" t="s">
        <v>155</v>
      </c>
      <c r="E1713" s="162" t="s">
        <v>28237</v>
      </c>
    </row>
    <row r="1714" spans="1:5">
      <c r="A1714" s="1">
        <v>38140</v>
      </c>
      <c r="B1714" s="1" t="s">
        <v>15440</v>
      </c>
      <c r="C1714" s="1" t="s">
        <v>160</v>
      </c>
      <c r="D1714" s="1" t="s">
        <v>158</v>
      </c>
      <c r="E1714" s="162" t="s">
        <v>36166</v>
      </c>
    </row>
    <row r="1715" spans="1:5">
      <c r="A1715" s="1">
        <v>13887</v>
      </c>
      <c r="B1715" s="1" t="s">
        <v>15442</v>
      </c>
      <c r="C1715" s="1" t="s">
        <v>160</v>
      </c>
      <c r="D1715" s="1" t="s">
        <v>155</v>
      </c>
      <c r="E1715" s="162" t="s">
        <v>36167</v>
      </c>
    </row>
    <row r="1716" spans="1:5">
      <c r="A1716" s="1">
        <v>44495</v>
      </c>
      <c r="B1716" s="1" t="s">
        <v>15443</v>
      </c>
      <c r="C1716" s="1" t="s">
        <v>160</v>
      </c>
      <c r="D1716" s="1" t="s">
        <v>155</v>
      </c>
      <c r="E1716" s="162" t="s">
        <v>36168</v>
      </c>
    </row>
    <row r="1717" spans="1:5">
      <c r="A1717" s="1">
        <v>44533</v>
      </c>
      <c r="B1717" s="1" t="s">
        <v>15444</v>
      </c>
      <c r="C1717" s="1" t="s">
        <v>160</v>
      </c>
      <c r="D1717" s="1" t="s">
        <v>155</v>
      </c>
      <c r="E1717" s="162" t="s">
        <v>20526</v>
      </c>
    </row>
    <row r="1718" spans="1:5">
      <c r="A1718" s="1">
        <v>44534</v>
      </c>
      <c r="B1718" s="1" t="s">
        <v>15446</v>
      </c>
      <c r="C1718" s="1" t="s">
        <v>160</v>
      </c>
      <c r="D1718" s="1" t="s">
        <v>155</v>
      </c>
      <c r="E1718" s="162" t="s">
        <v>33447</v>
      </c>
    </row>
    <row r="1719" spans="1:5">
      <c r="A1719" s="1">
        <v>34544</v>
      </c>
      <c r="B1719" s="1" t="s">
        <v>15448</v>
      </c>
      <c r="C1719" s="1" t="s">
        <v>160</v>
      </c>
      <c r="D1719" s="1" t="s">
        <v>155</v>
      </c>
      <c r="E1719" s="162" t="s">
        <v>36169</v>
      </c>
    </row>
    <row r="1720" spans="1:5">
      <c r="A1720" s="1">
        <v>34729</v>
      </c>
      <c r="B1720" s="1" t="s">
        <v>15449</v>
      </c>
      <c r="C1720" s="1" t="s">
        <v>160</v>
      </c>
      <c r="D1720" s="1" t="s">
        <v>155</v>
      </c>
      <c r="E1720" s="162" t="s">
        <v>36170</v>
      </c>
    </row>
    <row r="1721" spans="1:5">
      <c r="A1721" s="1">
        <v>34734</v>
      </c>
      <c r="B1721" s="1" t="s">
        <v>15450</v>
      </c>
      <c r="C1721" s="1" t="s">
        <v>160</v>
      </c>
      <c r="D1721" s="1" t="s">
        <v>155</v>
      </c>
      <c r="E1721" s="162" t="s">
        <v>36171</v>
      </c>
    </row>
    <row r="1722" spans="1:5">
      <c r="A1722" s="1">
        <v>34738</v>
      </c>
      <c r="B1722" s="1" t="s">
        <v>15451</v>
      </c>
      <c r="C1722" s="1" t="s">
        <v>160</v>
      </c>
      <c r="D1722" s="1" t="s">
        <v>155</v>
      </c>
      <c r="E1722" s="162" t="s">
        <v>36172</v>
      </c>
    </row>
    <row r="1723" spans="1:5">
      <c r="A1723" s="1">
        <v>2391</v>
      </c>
      <c r="B1723" s="1" t="s">
        <v>15452</v>
      </c>
      <c r="C1723" s="1" t="s">
        <v>160</v>
      </c>
      <c r="D1723" s="1" t="s">
        <v>155</v>
      </c>
      <c r="E1723" s="162" t="s">
        <v>36173</v>
      </c>
    </row>
    <row r="1724" spans="1:5">
      <c r="A1724" s="1">
        <v>2374</v>
      </c>
      <c r="B1724" s="1" t="s">
        <v>15453</v>
      </c>
      <c r="C1724" s="1" t="s">
        <v>160</v>
      </c>
      <c r="D1724" s="1" t="s">
        <v>155</v>
      </c>
      <c r="E1724" s="162" t="s">
        <v>36174</v>
      </c>
    </row>
    <row r="1725" spans="1:5">
      <c r="A1725" s="1">
        <v>2377</v>
      </c>
      <c r="B1725" s="1" t="s">
        <v>15454</v>
      </c>
      <c r="C1725" s="1" t="s">
        <v>160</v>
      </c>
      <c r="D1725" s="1" t="s">
        <v>155</v>
      </c>
      <c r="E1725" s="162" t="s">
        <v>36175</v>
      </c>
    </row>
    <row r="1726" spans="1:5">
      <c r="A1726" s="1">
        <v>2393</v>
      </c>
      <c r="B1726" s="1" t="s">
        <v>15455</v>
      </c>
      <c r="C1726" s="1" t="s">
        <v>160</v>
      </c>
      <c r="D1726" s="1" t="s">
        <v>155</v>
      </c>
      <c r="E1726" s="162" t="s">
        <v>36176</v>
      </c>
    </row>
    <row r="1727" spans="1:5">
      <c r="A1727" s="1">
        <v>34705</v>
      </c>
      <c r="B1727" s="1" t="s">
        <v>15456</v>
      </c>
      <c r="C1727" s="1" t="s">
        <v>160</v>
      </c>
      <c r="D1727" s="1" t="s">
        <v>155</v>
      </c>
      <c r="E1727" s="162" t="s">
        <v>36177</v>
      </c>
    </row>
    <row r="1728" spans="1:5">
      <c r="A1728" s="1">
        <v>34707</v>
      </c>
      <c r="B1728" s="1" t="s">
        <v>15457</v>
      </c>
      <c r="C1728" s="1" t="s">
        <v>160</v>
      </c>
      <c r="D1728" s="1" t="s">
        <v>155</v>
      </c>
      <c r="E1728" s="162" t="s">
        <v>36178</v>
      </c>
    </row>
    <row r="1729" spans="1:5">
      <c r="A1729" s="1">
        <v>2378</v>
      </c>
      <c r="B1729" s="1" t="s">
        <v>15458</v>
      </c>
      <c r="C1729" s="1" t="s">
        <v>160</v>
      </c>
      <c r="D1729" s="1" t="s">
        <v>155</v>
      </c>
      <c r="E1729" s="162" t="s">
        <v>36179</v>
      </c>
    </row>
    <row r="1730" spans="1:5">
      <c r="A1730" s="1">
        <v>2379</v>
      </c>
      <c r="B1730" s="1" t="s">
        <v>15459</v>
      </c>
      <c r="C1730" s="1" t="s">
        <v>160</v>
      </c>
      <c r="D1730" s="1" t="s">
        <v>155</v>
      </c>
      <c r="E1730" s="162" t="s">
        <v>36179</v>
      </c>
    </row>
    <row r="1731" spans="1:5">
      <c r="A1731" s="1">
        <v>2376</v>
      </c>
      <c r="B1731" s="1" t="s">
        <v>15460</v>
      </c>
      <c r="C1731" s="1" t="s">
        <v>160</v>
      </c>
      <c r="D1731" s="1" t="s">
        <v>155</v>
      </c>
      <c r="E1731" s="162" t="s">
        <v>36180</v>
      </c>
    </row>
    <row r="1732" spans="1:5">
      <c r="A1732" s="1">
        <v>2394</v>
      </c>
      <c r="B1732" s="1" t="s">
        <v>15461</v>
      </c>
      <c r="C1732" s="1" t="s">
        <v>160</v>
      </c>
      <c r="D1732" s="1" t="s">
        <v>155</v>
      </c>
      <c r="E1732" s="162" t="s">
        <v>36181</v>
      </c>
    </row>
    <row r="1733" spans="1:5">
      <c r="A1733" s="1">
        <v>34686</v>
      </c>
      <c r="B1733" s="1" t="s">
        <v>15462</v>
      </c>
      <c r="C1733" s="1" t="s">
        <v>160</v>
      </c>
      <c r="D1733" s="1" t="s">
        <v>155</v>
      </c>
      <c r="E1733" s="162" t="s">
        <v>17651</v>
      </c>
    </row>
    <row r="1734" spans="1:5">
      <c r="A1734" s="1">
        <v>34616</v>
      </c>
      <c r="B1734" s="1" t="s">
        <v>15463</v>
      </c>
      <c r="C1734" s="1" t="s">
        <v>160</v>
      </c>
      <c r="D1734" s="1" t="s">
        <v>155</v>
      </c>
      <c r="E1734" s="162" t="s">
        <v>36182</v>
      </c>
    </row>
    <row r="1735" spans="1:5">
      <c r="A1735" s="1">
        <v>34623</v>
      </c>
      <c r="B1735" s="1" t="s">
        <v>15464</v>
      </c>
      <c r="C1735" s="1" t="s">
        <v>160</v>
      </c>
      <c r="D1735" s="1" t="s">
        <v>155</v>
      </c>
      <c r="E1735" s="162" t="s">
        <v>36183</v>
      </c>
    </row>
    <row r="1736" spans="1:5">
      <c r="A1736" s="1">
        <v>34628</v>
      </c>
      <c r="B1736" s="1" t="s">
        <v>15465</v>
      </c>
      <c r="C1736" s="1" t="s">
        <v>160</v>
      </c>
      <c r="D1736" s="1" t="s">
        <v>155</v>
      </c>
      <c r="E1736" s="162" t="s">
        <v>20739</v>
      </c>
    </row>
    <row r="1737" spans="1:5">
      <c r="A1737" s="1">
        <v>34653</v>
      </c>
      <c r="B1737" s="1" t="s">
        <v>15467</v>
      </c>
      <c r="C1737" s="1" t="s">
        <v>160</v>
      </c>
      <c r="D1737" s="1" t="s">
        <v>155</v>
      </c>
      <c r="E1737" s="162" t="s">
        <v>21720</v>
      </c>
    </row>
    <row r="1738" spans="1:5">
      <c r="A1738" s="1">
        <v>34688</v>
      </c>
      <c r="B1738" s="1" t="s">
        <v>15469</v>
      </c>
      <c r="C1738" s="1" t="s">
        <v>160</v>
      </c>
      <c r="D1738" s="1" t="s">
        <v>155</v>
      </c>
      <c r="E1738" s="162" t="s">
        <v>24381</v>
      </c>
    </row>
    <row r="1739" spans="1:5">
      <c r="A1739" s="1">
        <v>34709</v>
      </c>
      <c r="B1739" s="1" t="s">
        <v>15470</v>
      </c>
      <c r="C1739" s="1" t="s">
        <v>160</v>
      </c>
      <c r="D1739" s="1" t="s">
        <v>155</v>
      </c>
      <c r="E1739" s="162" t="s">
        <v>36184</v>
      </c>
    </row>
    <row r="1740" spans="1:5">
      <c r="A1740" s="1">
        <v>34714</v>
      </c>
      <c r="B1740" s="1" t="s">
        <v>15471</v>
      </c>
      <c r="C1740" s="1" t="s">
        <v>160</v>
      </c>
      <c r="D1740" s="1" t="s">
        <v>155</v>
      </c>
      <c r="E1740" s="162" t="s">
        <v>36185</v>
      </c>
    </row>
    <row r="1741" spans="1:5">
      <c r="A1741" s="1">
        <v>2388</v>
      </c>
      <c r="B1741" s="1" t="s">
        <v>15472</v>
      </c>
      <c r="C1741" s="1" t="s">
        <v>160</v>
      </c>
      <c r="D1741" s="1" t="s">
        <v>155</v>
      </c>
      <c r="E1741" s="162" t="s">
        <v>36186</v>
      </c>
    </row>
    <row r="1742" spans="1:5">
      <c r="A1742" s="1">
        <v>34606</v>
      </c>
      <c r="B1742" s="1" t="s">
        <v>15473</v>
      </c>
      <c r="C1742" s="1" t="s">
        <v>160</v>
      </c>
      <c r="D1742" s="1" t="s">
        <v>155</v>
      </c>
      <c r="E1742" s="162" t="s">
        <v>36187</v>
      </c>
    </row>
    <row r="1743" spans="1:5">
      <c r="A1743" s="1">
        <v>34689</v>
      </c>
      <c r="B1743" s="1" t="s">
        <v>15474</v>
      </c>
      <c r="C1743" s="1" t="s">
        <v>160</v>
      </c>
      <c r="D1743" s="1" t="s">
        <v>155</v>
      </c>
      <c r="E1743" s="162" t="s">
        <v>36160</v>
      </c>
    </row>
    <row r="1744" spans="1:5">
      <c r="A1744" s="1">
        <v>2370</v>
      </c>
      <c r="B1744" s="1" t="s">
        <v>15475</v>
      </c>
      <c r="C1744" s="1" t="s">
        <v>160</v>
      </c>
      <c r="D1744" s="1" t="s">
        <v>158</v>
      </c>
      <c r="E1744" s="162" t="s">
        <v>36188</v>
      </c>
    </row>
    <row r="1745" spans="1:5">
      <c r="A1745" s="1">
        <v>2386</v>
      </c>
      <c r="B1745" s="1" t="s">
        <v>15477</v>
      </c>
      <c r="C1745" s="1" t="s">
        <v>160</v>
      </c>
      <c r="D1745" s="1" t="s">
        <v>155</v>
      </c>
      <c r="E1745" s="162" t="s">
        <v>35991</v>
      </c>
    </row>
    <row r="1746" spans="1:5">
      <c r="A1746" s="1">
        <v>2392</v>
      </c>
      <c r="B1746" s="1" t="s">
        <v>15478</v>
      </c>
      <c r="C1746" s="1" t="s">
        <v>160</v>
      </c>
      <c r="D1746" s="1" t="s">
        <v>155</v>
      </c>
      <c r="E1746" s="162" t="s">
        <v>36189</v>
      </c>
    </row>
    <row r="1747" spans="1:5">
      <c r="A1747" s="1">
        <v>2373</v>
      </c>
      <c r="B1747" s="1" t="s">
        <v>15480</v>
      </c>
      <c r="C1747" s="1" t="s">
        <v>160</v>
      </c>
      <c r="D1747" s="1" t="s">
        <v>155</v>
      </c>
      <c r="E1747" s="162" t="s">
        <v>36190</v>
      </c>
    </row>
    <row r="1748" spans="1:5">
      <c r="A1748" s="1">
        <v>39465</v>
      </c>
      <c r="B1748" s="1" t="s">
        <v>15481</v>
      </c>
      <c r="C1748" s="1" t="s">
        <v>160</v>
      </c>
      <c r="D1748" s="1" t="s">
        <v>155</v>
      </c>
      <c r="E1748" s="162" t="s">
        <v>36191</v>
      </c>
    </row>
    <row r="1749" spans="1:5">
      <c r="A1749" s="1">
        <v>39466</v>
      </c>
      <c r="B1749" s="1" t="s">
        <v>15482</v>
      </c>
      <c r="C1749" s="1" t="s">
        <v>160</v>
      </c>
      <c r="D1749" s="1" t="s">
        <v>155</v>
      </c>
      <c r="E1749" s="162" t="s">
        <v>36192</v>
      </c>
    </row>
    <row r="1750" spans="1:5">
      <c r="A1750" s="1">
        <v>39467</v>
      </c>
      <c r="B1750" s="1" t="s">
        <v>15483</v>
      </c>
      <c r="C1750" s="1" t="s">
        <v>160</v>
      </c>
      <c r="D1750" s="1" t="s">
        <v>155</v>
      </c>
      <c r="E1750" s="162" t="s">
        <v>36193</v>
      </c>
    </row>
    <row r="1751" spans="1:5">
      <c r="A1751" s="1">
        <v>39468</v>
      </c>
      <c r="B1751" s="1" t="s">
        <v>15485</v>
      </c>
      <c r="C1751" s="1" t="s">
        <v>160</v>
      </c>
      <c r="D1751" s="1" t="s">
        <v>155</v>
      </c>
      <c r="E1751" s="162" t="s">
        <v>36194</v>
      </c>
    </row>
    <row r="1752" spans="1:5">
      <c r="A1752" s="1">
        <v>39469</v>
      </c>
      <c r="B1752" s="1" t="s">
        <v>15487</v>
      </c>
      <c r="C1752" s="1" t="s">
        <v>160</v>
      </c>
      <c r="D1752" s="1" t="s">
        <v>155</v>
      </c>
      <c r="E1752" s="162" t="s">
        <v>36195</v>
      </c>
    </row>
    <row r="1753" spans="1:5">
      <c r="A1753" s="1">
        <v>39470</v>
      </c>
      <c r="B1753" s="1" t="s">
        <v>15488</v>
      </c>
      <c r="C1753" s="1" t="s">
        <v>160</v>
      </c>
      <c r="D1753" s="1" t="s">
        <v>155</v>
      </c>
      <c r="E1753" s="162" t="s">
        <v>33765</v>
      </c>
    </row>
    <row r="1754" spans="1:5">
      <c r="A1754" s="1">
        <v>39471</v>
      </c>
      <c r="B1754" s="1" t="s">
        <v>15489</v>
      </c>
      <c r="C1754" s="1" t="s">
        <v>160</v>
      </c>
      <c r="D1754" s="1" t="s">
        <v>155</v>
      </c>
      <c r="E1754" s="162" t="s">
        <v>16141</v>
      </c>
    </row>
    <row r="1755" spans="1:5">
      <c r="A1755" s="1">
        <v>39472</v>
      </c>
      <c r="B1755" s="1" t="s">
        <v>15490</v>
      </c>
      <c r="C1755" s="1" t="s">
        <v>160</v>
      </c>
      <c r="D1755" s="1" t="s">
        <v>155</v>
      </c>
      <c r="E1755" s="162" t="s">
        <v>36196</v>
      </c>
    </row>
    <row r="1756" spans="1:5">
      <c r="A1756" s="1">
        <v>39473</v>
      </c>
      <c r="B1756" s="1" t="s">
        <v>15491</v>
      </c>
      <c r="C1756" s="1" t="s">
        <v>160</v>
      </c>
      <c r="D1756" s="1" t="s">
        <v>155</v>
      </c>
      <c r="E1756" s="162" t="s">
        <v>36197</v>
      </c>
    </row>
    <row r="1757" spans="1:5">
      <c r="A1757" s="1">
        <v>39474</v>
      </c>
      <c r="B1757" s="1" t="s">
        <v>15492</v>
      </c>
      <c r="C1757" s="1" t="s">
        <v>160</v>
      </c>
      <c r="D1757" s="1" t="s">
        <v>155</v>
      </c>
      <c r="E1757" s="162" t="s">
        <v>36198</v>
      </c>
    </row>
    <row r="1758" spans="1:5">
      <c r="A1758" s="1">
        <v>39475</v>
      </c>
      <c r="B1758" s="1" t="s">
        <v>15493</v>
      </c>
      <c r="C1758" s="1" t="s">
        <v>160</v>
      </c>
      <c r="D1758" s="1" t="s">
        <v>155</v>
      </c>
      <c r="E1758" s="162" t="s">
        <v>36199</v>
      </c>
    </row>
    <row r="1759" spans="1:5">
      <c r="A1759" s="1">
        <v>39476</v>
      </c>
      <c r="B1759" s="1" t="s">
        <v>15494</v>
      </c>
      <c r="C1759" s="1" t="s">
        <v>160</v>
      </c>
      <c r="D1759" s="1" t="s">
        <v>155</v>
      </c>
      <c r="E1759" s="162" t="s">
        <v>36200</v>
      </c>
    </row>
    <row r="1760" spans="1:5">
      <c r="A1760" s="1">
        <v>39477</v>
      </c>
      <c r="B1760" s="1" t="s">
        <v>15495</v>
      </c>
      <c r="C1760" s="1" t="s">
        <v>160</v>
      </c>
      <c r="D1760" s="1" t="s">
        <v>155</v>
      </c>
      <c r="E1760" s="162" t="s">
        <v>34049</v>
      </c>
    </row>
    <row r="1761" spans="1:5">
      <c r="A1761" s="1">
        <v>39478</v>
      </c>
      <c r="B1761" s="1" t="s">
        <v>15496</v>
      </c>
      <c r="C1761" s="1" t="s">
        <v>160</v>
      </c>
      <c r="D1761" s="1" t="s">
        <v>155</v>
      </c>
      <c r="E1761" s="162" t="s">
        <v>36201</v>
      </c>
    </row>
    <row r="1762" spans="1:5">
      <c r="A1762" s="1">
        <v>39479</v>
      </c>
      <c r="B1762" s="1" t="s">
        <v>15498</v>
      </c>
      <c r="C1762" s="1" t="s">
        <v>160</v>
      </c>
      <c r="D1762" s="1" t="s">
        <v>155</v>
      </c>
      <c r="E1762" s="162" t="s">
        <v>36202</v>
      </c>
    </row>
    <row r="1763" spans="1:5">
      <c r="A1763" s="1">
        <v>39480</v>
      </c>
      <c r="B1763" s="1" t="s">
        <v>15499</v>
      </c>
      <c r="C1763" s="1" t="s">
        <v>160</v>
      </c>
      <c r="D1763" s="1" t="s">
        <v>155</v>
      </c>
      <c r="E1763" s="162" t="s">
        <v>36203</v>
      </c>
    </row>
    <row r="1764" spans="1:5">
      <c r="A1764" s="1">
        <v>39459</v>
      </c>
      <c r="B1764" s="1" t="s">
        <v>15500</v>
      </c>
      <c r="C1764" s="1" t="s">
        <v>160</v>
      </c>
      <c r="D1764" s="1" t="s">
        <v>155</v>
      </c>
      <c r="E1764" s="162" t="s">
        <v>36204</v>
      </c>
    </row>
    <row r="1765" spans="1:5">
      <c r="A1765" s="1">
        <v>39445</v>
      </c>
      <c r="B1765" s="1" t="s">
        <v>15501</v>
      </c>
      <c r="C1765" s="1" t="s">
        <v>160</v>
      </c>
      <c r="D1765" s="1" t="s">
        <v>155</v>
      </c>
      <c r="E1765" s="162" t="s">
        <v>33871</v>
      </c>
    </row>
    <row r="1766" spans="1:5">
      <c r="A1766" s="1">
        <v>39446</v>
      </c>
      <c r="B1766" s="1" t="s">
        <v>15503</v>
      </c>
      <c r="C1766" s="1" t="s">
        <v>160</v>
      </c>
      <c r="D1766" s="1" t="s">
        <v>155</v>
      </c>
      <c r="E1766" s="162" t="s">
        <v>36205</v>
      </c>
    </row>
    <row r="1767" spans="1:5">
      <c r="A1767" s="1">
        <v>39447</v>
      </c>
      <c r="B1767" s="1" t="s">
        <v>15504</v>
      </c>
      <c r="C1767" s="1" t="s">
        <v>160</v>
      </c>
      <c r="D1767" s="1" t="s">
        <v>155</v>
      </c>
      <c r="E1767" s="162" t="s">
        <v>36206</v>
      </c>
    </row>
    <row r="1768" spans="1:5">
      <c r="A1768" s="1">
        <v>39448</v>
      </c>
      <c r="B1768" s="1" t="s">
        <v>15506</v>
      </c>
      <c r="C1768" s="1" t="s">
        <v>160</v>
      </c>
      <c r="D1768" s="1" t="s">
        <v>155</v>
      </c>
      <c r="E1768" s="162" t="s">
        <v>36207</v>
      </c>
    </row>
    <row r="1769" spans="1:5">
      <c r="A1769" s="1">
        <v>39450</v>
      </c>
      <c r="B1769" s="1" t="s">
        <v>15507</v>
      </c>
      <c r="C1769" s="1" t="s">
        <v>160</v>
      </c>
      <c r="D1769" s="1" t="s">
        <v>155</v>
      </c>
      <c r="E1769" s="162" t="s">
        <v>36208</v>
      </c>
    </row>
    <row r="1770" spans="1:5">
      <c r="A1770" s="1">
        <v>39451</v>
      </c>
      <c r="B1770" s="1" t="s">
        <v>15508</v>
      </c>
      <c r="C1770" s="1" t="s">
        <v>160</v>
      </c>
      <c r="D1770" s="1" t="s">
        <v>155</v>
      </c>
      <c r="E1770" s="162" t="s">
        <v>36209</v>
      </c>
    </row>
    <row r="1771" spans="1:5">
      <c r="A1771" s="1">
        <v>39452</v>
      </c>
      <c r="B1771" s="1" t="s">
        <v>15509</v>
      </c>
      <c r="C1771" s="1" t="s">
        <v>160</v>
      </c>
      <c r="D1771" s="1" t="s">
        <v>155</v>
      </c>
      <c r="E1771" s="162" t="s">
        <v>36210</v>
      </c>
    </row>
    <row r="1772" spans="1:5">
      <c r="A1772" s="1">
        <v>39523</v>
      </c>
      <c r="B1772" s="1" t="s">
        <v>15511</v>
      </c>
      <c r="C1772" s="1" t="s">
        <v>160</v>
      </c>
      <c r="D1772" s="1" t="s">
        <v>155</v>
      </c>
      <c r="E1772" s="162" t="s">
        <v>36211</v>
      </c>
    </row>
    <row r="1773" spans="1:5">
      <c r="A1773" s="1">
        <v>39449</v>
      </c>
      <c r="B1773" s="1" t="s">
        <v>15512</v>
      </c>
      <c r="C1773" s="1" t="s">
        <v>160</v>
      </c>
      <c r="D1773" s="1" t="s">
        <v>155</v>
      </c>
      <c r="E1773" s="162" t="s">
        <v>36212</v>
      </c>
    </row>
    <row r="1774" spans="1:5">
      <c r="A1774" s="1">
        <v>39455</v>
      </c>
      <c r="B1774" s="1" t="s">
        <v>15513</v>
      </c>
      <c r="C1774" s="1" t="s">
        <v>160</v>
      </c>
      <c r="D1774" s="1" t="s">
        <v>155</v>
      </c>
      <c r="E1774" s="162" t="s">
        <v>36213</v>
      </c>
    </row>
    <row r="1775" spans="1:5">
      <c r="A1775" s="1">
        <v>39456</v>
      </c>
      <c r="B1775" s="1" t="s">
        <v>15514</v>
      </c>
      <c r="C1775" s="1" t="s">
        <v>160</v>
      </c>
      <c r="D1775" s="1" t="s">
        <v>155</v>
      </c>
      <c r="E1775" s="162" t="s">
        <v>36214</v>
      </c>
    </row>
    <row r="1776" spans="1:5">
      <c r="A1776" s="1">
        <v>39457</v>
      </c>
      <c r="B1776" s="1" t="s">
        <v>15516</v>
      </c>
      <c r="C1776" s="1" t="s">
        <v>160</v>
      </c>
      <c r="D1776" s="1" t="s">
        <v>155</v>
      </c>
      <c r="E1776" s="162" t="s">
        <v>36215</v>
      </c>
    </row>
    <row r="1777" spans="1:5">
      <c r="A1777" s="1">
        <v>39458</v>
      </c>
      <c r="B1777" s="1" t="s">
        <v>15517</v>
      </c>
      <c r="C1777" s="1" t="s">
        <v>160</v>
      </c>
      <c r="D1777" s="1" t="s">
        <v>155</v>
      </c>
      <c r="E1777" s="162" t="s">
        <v>36216</v>
      </c>
    </row>
    <row r="1778" spans="1:5">
      <c r="A1778" s="1">
        <v>39464</v>
      </c>
      <c r="B1778" s="1" t="s">
        <v>15518</v>
      </c>
      <c r="C1778" s="1" t="s">
        <v>160</v>
      </c>
      <c r="D1778" s="1" t="s">
        <v>155</v>
      </c>
      <c r="E1778" s="162" t="s">
        <v>36217</v>
      </c>
    </row>
    <row r="1779" spans="1:5">
      <c r="A1779" s="1">
        <v>39460</v>
      </c>
      <c r="B1779" s="1" t="s">
        <v>15519</v>
      </c>
      <c r="C1779" s="1" t="s">
        <v>160</v>
      </c>
      <c r="D1779" s="1" t="s">
        <v>155</v>
      </c>
      <c r="E1779" s="162" t="s">
        <v>36218</v>
      </c>
    </row>
    <row r="1780" spans="1:5">
      <c r="A1780" s="1">
        <v>39461</v>
      </c>
      <c r="B1780" s="1" t="s">
        <v>15520</v>
      </c>
      <c r="C1780" s="1" t="s">
        <v>160</v>
      </c>
      <c r="D1780" s="1" t="s">
        <v>155</v>
      </c>
      <c r="E1780" s="162" t="s">
        <v>20758</v>
      </c>
    </row>
    <row r="1781" spans="1:5">
      <c r="A1781" s="1">
        <v>39462</v>
      </c>
      <c r="B1781" s="1" t="s">
        <v>15521</v>
      </c>
      <c r="C1781" s="1" t="s">
        <v>160</v>
      </c>
      <c r="D1781" s="1" t="s">
        <v>155</v>
      </c>
      <c r="E1781" s="162" t="s">
        <v>28307</v>
      </c>
    </row>
    <row r="1782" spans="1:5">
      <c r="A1782" s="1">
        <v>39463</v>
      </c>
      <c r="B1782" s="1" t="s">
        <v>15522</v>
      </c>
      <c r="C1782" s="1" t="s">
        <v>160</v>
      </c>
      <c r="D1782" s="1" t="s">
        <v>155</v>
      </c>
      <c r="E1782" s="162" t="s">
        <v>36219</v>
      </c>
    </row>
    <row r="1783" spans="1:5">
      <c r="A1783" s="1">
        <v>26039</v>
      </c>
      <c r="B1783" s="1" t="s">
        <v>15523</v>
      </c>
      <c r="C1783" s="1" t="s">
        <v>160</v>
      </c>
      <c r="D1783" s="1" t="s">
        <v>167</v>
      </c>
      <c r="E1783" s="162" t="s">
        <v>36220</v>
      </c>
    </row>
    <row r="1784" spans="1:5">
      <c r="A1784" s="1">
        <v>2401</v>
      </c>
      <c r="B1784" s="1" t="s">
        <v>15524</v>
      </c>
      <c r="C1784" s="1" t="s">
        <v>160</v>
      </c>
      <c r="D1784" s="1" t="s">
        <v>167</v>
      </c>
      <c r="E1784" s="162" t="s">
        <v>36221</v>
      </c>
    </row>
    <row r="1785" spans="1:5">
      <c r="A1785" s="1">
        <v>38870</v>
      </c>
      <c r="B1785" s="1" t="s">
        <v>15525</v>
      </c>
      <c r="C1785" s="1" t="s">
        <v>160</v>
      </c>
      <c r="D1785" s="1" t="s">
        <v>167</v>
      </c>
      <c r="E1785" s="162" t="s">
        <v>24738</v>
      </c>
    </row>
    <row r="1786" spans="1:5">
      <c r="A1786" s="1">
        <v>38869</v>
      </c>
      <c r="B1786" s="1" t="s">
        <v>15526</v>
      </c>
      <c r="C1786" s="1" t="s">
        <v>160</v>
      </c>
      <c r="D1786" s="1" t="s">
        <v>167</v>
      </c>
      <c r="E1786" s="162" t="s">
        <v>36222</v>
      </c>
    </row>
    <row r="1787" spans="1:5">
      <c r="A1787" s="1">
        <v>38872</v>
      </c>
      <c r="B1787" s="1" t="s">
        <v>15528</v>
      </c>
      <c r="C1787" s="1" t="s">
        <v>160</v>
      </c>
      <c r="D1787" s="1" t="s">
        <v>167</v>
      </c>
      <c r="E1787" s="162" t="s">
        <v>24253</v>
      </c>
    </row>
    <row r="1788" spans="1:5">
      <c r="A1788" s="1">
        <v>38871</v>
      </c>
      <c r="B1788" s="1" t="s">
        <v>15529</v>
      </c>
      <c r="C1788" s="1" t="s">
        <v>160</v>
      </c>
      <c r="D1788" s="1" t="s">
        <v>167</v>
      </c>
      <c r="E1788" s="162" t="s">
        <v>34337</v>
      </c>
    </row>
    <row r="1789" spans="1:5">
      <c r="A1789" s="1">
        <v>39283</v>
      </c>
      <c r="B1789" s="1" t="s">
        <v>15530</v>
      </c>
      <c r="C1789" s="1" t="s">
        <v>160</v>
      </c>
      <c r="D1789" s="1" t="s">
        <v>167</v>
      </c>
      <c r="E1789" s="162" t="s">
        <v>36223</v>
      </c>
    </row>
    <row r="1790" spans="1:5">
      <c r="A1790" s="1">
        <v>39284</v>
      </c>
      <c r="B1790" s="1" t="s">
        <v>15531</v>
      </c>
      <c r="C1790" s="1" t="s">
        <v>160</v>
      </c>
      <c r="D1790" s="1" t="s">
        <v>167</v>
      </c>
      <c r="E1790" s="162" t="s">
        <v>26845</v>
      </c>
    </row>
    <row r="1791" spans="1:5">
      <c r="A1791" s="1">
        <v>39285</v>
      </c>
      <c r="B1791" s="1" t="s">
        <v>15532</v>
      </c>
      <c r="C1791" s="1" t="s">
        <v>160</v>
      </c>
      <c r="D1791" s="1" t="s">
        <v>167</v>
      </c>
      <c r="E1791" s="162" t="s">
        <v>36224</v>
      </c>
    </row>
    <row r="1792" spans="1:5">
      <c r="A1792" s="1">
        <v>39286</v>
      </c>
      <c r="B1792" s="1" t="s">
        <v>15533</v>
      </c>
      <c r="C1792" s="1" t="s">
        <v>160</v>
      </c>
      <c r="D1792" s="1" t="s">
        <v>167</v>
      </c>
      <c r="E1792" s="162" t="s">
        <v>36225</v>
      </c>
    </row>
    <row r="1793" spans="1:5">
      <c r="A1793" s="1">
        <v>39287</v>
      </c>
      <c r="B1793" s="1" t="s">
        <v>15534</v>
      </c>
      <c r="C1793" s="1" t="s">
        <v>160</v>
      </c>
      <c r="D1793" s="1" t="s">
        <v>167</v>
      </c>
      <c r="E1793" s="162" t="s">
        <v>24461</v>
      </c>
    </row>
    <row r="1794" spans="1:5">
      <c r="A1794" s="1">
        <v>39288</v>
      </c>
      <c r="B1794" s="1" t="s">
        <v>15535</v>
      </c>
      <c r="C1794" s="1" t="s">
        <v>160</v>
      </c>
      <c r="D1794" s="1" t="s">
        <v>167</v>
      </c>
      <c r="E1794" s="162" t="s">
        <v>36226</v>
      </c>
    </row>
    <row r="1795" spans="1:5">
      <c r="A1795" s="1">
        <v>44476</v>
      </c>
      <c r="B1795" s="1" t="s">
        <v>15536</v>
      </c>
      <c r="C1795" s="1" t="s">
        <v>157</v>
      </c>
      <c r="D1795" s="1" t="s">
        <v>155</v>
      </c>
      <c r="E1795" s="162" t="s">
        <v>36227</v>
      </c>
    </row>
    <row r="1796" spans="1:5">
      <c r="A1796" s="1">
        <v>10629</v>
      </c>
      <c r="B1796" s="1" t="s">
        <v>15537</v>
      </c>
      <c r="C1796" s="1" t="s">
        <v>157</v>
      </c>
      <c r="D1796" s="1" t="s">
        <v>155</v>
      </c>
      <c r="E1796" s="162" t="s">
        <v>36228</v>
      </c>
    </row>
    <row r="1797" spans="1:5">
      <c r="A1797" s="1">
        <v>10698</v>
      </c>
      <c r="B1797" s="1" t="s">
        <v>15538</v>
      </c>
      <c r="C1797" s="1" t="s">
        <v>157</v>
      </c>
      <c r="D1797" s="1" t="s">
        <v>167</v>
      </c>
      <c r="E1797" s="162" t="s">
        <v>15539</v>
      </c>
    </row>
    <row r="1798" spans="1:5">
      <c r="A1798" s="1">
        <v>40521</v>
      </c>
      <c r="B1798" s="1" t="s">
        <v>15540</v>
      </c>
      <c r="C1798" s="1" t="s">
        <v>160</v>
      </c>
      <c r="D1798" s="1" t="s">
        <v>155</v>
      </c>
      <c r="E1798" s="162" t="s">
        <v>15541</v>
      </c>
    </row>
    <row r="1799" spans="1:5">
      <c r="A1799" s="1">
        <v>2432</v>
      </c>
      <c r="B1799" s="1" t="s">
        <v>15542</v>
      </c>
      <c r="C1799" s="1" t="s">
        <v>160</v>
      </c>
      <c r="D1799" s="1" t="s">
        <v>155</v>
      </c>
      <c r="E1799" s="162" t="s">
        <v>35253</v>
      </c>
    </row>
    <row r="1800" spans="1:5">
      <c r="A1800" s="1">
        <v>2433</v>
      </c>
      <c r="B1800" s="1" t="s">
        <v>15543</v>
      </c>
      <c r="C1800" s="1" t="s">
        <v>160</v>
      </c>
      <c r="D1800" s="1" t="s">
        <v>155</v>
      </c>
      <c r="E1800" s="162" t="s">
        <v>29104</v>
      </c>
    </row>
    <row r="1801" spans="1:5">
      <c r="A1801" s="1">
        <v>2418</v>
      </c>
      <c r="B1801" s="1" t="s">
        <v>15545</v>
      </c>
      <c r="C1801" s="1" t="s">
        <v>160</v>
      </c>
      <c r="D1801" s="1" t="s">
        <v>158</v>
      </c>
      <c r="E1801" s="162" t="s">
        <v>36229</v>
      </c>
    </row>
    <row r="1802" spans="1:5">
      <c r="A1802" s="1">
        <v>2420</v>
      </c>
      <c r="B1802" s="1" t="s">
        <v>15546</v>
      </c>
      <c r="C1802" s="1" t="s">
        <v>160</v>
      </c>
      <c r="D1802" s="1" t="s">
        <v>155</v>
      </c>
      <c r="E1802" s="162" t="s">
        <v>13601</v>
      </c>
    </row>
    <row r="1803" spans="1:5">
      <c r="A1803" s="1">
        <v>11447</v>
      </c>
      <c r="B1803" s="1" t="s">
        <v>15548</v>
      </c>
      <c r="C1803" s="1" t="s">
        <v>160</v>
      </c>
      <c r="D1803" s="1" t="s">
        <v>155</v>
      </c>
      <c r="E1803" s="162" t="s">
        <v>32389</v>
      </c>
    </row>
    <row r="1804" spans="1:5">
      <c r="A1804" s="1">
        <v>11451</v>
      </c>
      <c r="B1804" s="1" t="s">
        <v>15549</v>
      </c>
      <c r="C1804" s="1" t="s">
        <v>160</v>
      </c>
      <c r="D1804" s="1" t="s">
        <v>155</v>
      </c>
      <c r="E1804" s="162" t="s">
        <v>20319</v>
      </c>
    </row>
    <row r="1805" spans="1:5">
      <c r="A1805" s="1">
        <v>11116</v>
      </c>
      <c r="B1805" s="1" t="s">
        <v>15550</v>
      </c>
      <c r="C1805" s="1" t="s">
        <v>160</v>
      </c>
      <c r="D1805" s="1" t="s">
        <v>167</v>
      </c>
      <c r="E1805" s="162" t="s">
        <v>15551</v>
      </c>
    </row>
    <row r="1806" spans="1:5">
      <c r="A1806" s="1">
        <v>38411</v>
      </c>
      <c r="B1806" s="1" t="s">
        <v>15552</v>
      </c>
      <c r="C1806" s="1" t="s">
        <v>160</v>
      </c>
      <c r="D1806" s="1" t="s">
        <v>155</v>
      </c>
      <c r="E1806" s="162" t="s">
        <v>15553</v>
      </c>
    </row>
    <row r="1807" spans="1:5">
      <c r="A1807" s="1">
        <v>38189</v>
      </c>
      <c r="B1807" s="1" t="s">
        <v>15554</v>
      </c>
      <c r="C1807" s="1" t="s">
        <v>160</v>
      </c>
      <c r="D1807" s="1" t="s">
        <v>155</v>
      </c>
      <c r="E1807" s="162" t="s">
        <v>36230</v>
      </c>
    </row>
    <row r="1808" spans="1:5">
      <c r="A1808" s="1">
        <v>38190</v>
      </c>
      <c r="B1808" s="1" t="s">
        <v>15555</v>
      </c>
      <c r="C1808" s="1" t="s">
        <v>160</v>
      </c>
      <c r="D1808" s="1" t="s">
        <v>155</v>
      </c>
      <c r="E1808" s="162" t="s">
        <v>36231</v>
      </c>
    </row>
    <row r="1809" spans="1:5">
      <c r="A1809" s="1">
        <v>7608</v>
      </c>
      <c r="B1809" s="1" t="s">
        <v>15557</v>
      </c>
      <c r="C1809" s="1" t="s">
        <v>160</v>
      </c>
      <c r="D1809" s="1" t="s">
        <v>155</v>
      </c>
      <c r="E1809" s="162" t="s">
        <v>15558</v>
      </c>
    </row>
    <row r="1810" spans="1:5">
      <c r="A1810" s="1">
        <v>1370</v>
      </c>
      <c r="B1810" s="1" t="s">
        <v>15559</v>
      </c>
      <c r="C1810" s="1" t="s">
        <v>160</v>
      </c>
      <c r="D1810" s="1" t="s">
        <v>155</v>
      </c>
      <c r="E1810" s="162" t="s">
        <v>15560</v>
      </c>
    </row>
    <row r="1811" spans="1:5">
      <c r="A1811" s="1">
        <v>36516</v>
      </c>
      <c r="B1811" s="1" t="s">
        <v>15561</v>
      </c>
      <c r="C1811" s="1" t="s">
        <v>160</v>
      </c>
      <c r="D1811" s="1" t="s">
        <v>167</v>
      </c>
      <c r="E1811" s="162" t="s">
        <v>36232</v>
      </c>
    </row>
    <row r="1812" spans="1:5">
      <c r="A1812" s="1">
        <v>34777</v>
      </c>
      <c r="B1812" s="1" t="s">
        <v>15562</v>
      </c>
      <c r="C1812" s="1" t="s">
        <v>160</v>
      </c>
      <c r="D1812" s="1" t="s">
        <v>155</v>
      </c>
      <c r="E1812" s="162" t="s">
        <v>13717</v>
      </c>
    </row>
    <row r="1813" spans="1:5">
      <c r="A1813" s="1">
        <v>7272</v>
      </c>
      <c r="B1813" s="1" t="s">
        <v>15564</v>
      </c>
      <c r="C1813" s="1" t="s">
        <v>160</v>
      </c>
      <c r="D1813" s="1" t="s">
        <v>155</v>
      </c>
      <c r="E1813" s="162" t="s">
        <v>14265</v>
      </c>
    </row>
    <row r="1814" spans="1:5">
      <c r="A1814" s="1">
        <v>10605</v>
      </c>
      <c r="B1814" s="1" t="s">
        <v>15566</v>
      </c>
      <c r="C1814" s="1" t="s">
        <v>160</v>
      </c>
      <c r="D1814" s="1" t="s">
        <v>155</v>
      </c>
      <c r="E1814" s="162" t="s">
        <v>15567</v>
      </c>
    </row>
    <row r="1815" spans="1:5">
      <c r="A1815" s="1">
        <v>10604</v>
      </c>
      <c r="B1815" s="1" t="s">
        <v>15568</v>
      </c>
      <c r="C1815" s="1" t="s">
        <v>160</v>
      </c>
      <c r="D1815" s="1" t="s">
        <v>155</v>
      </c>
      <c r="E1815" s="162" t="s">
        <v>15569</v>
      </c>
    </row>
    <row r="1816" spans="1:5">
      <c r="A1816" s="1">
        <v>672</v>
      </c>
      <c r="B1816" s="1" t="s">
        <v>15570</v>
      </c>
      <c r="C1816" s="1" t="s">
        <v>160</v>
      </c>
      <c r="D1816" s="1" t="s">
        <v>155</v>
      </c>
      <c r="E1816" s="162" t="s">
        <v>14996</v>
      </c>
    </row>
    <row r="1817" spans="1:5">
      <c r="A1817" s="1">
        <v>668</v>
      </c>
      <c r="B1817" s="1" t="s">
        <v>15571</v>
      </c>
      <c r="C1817" s="1" t="s">
        <v>160</v>
      </c>
      <c r="D1817" s="1" t="s">
        <v>155</v>
      </c>
      <c r="E1817" s="162" t="s">
        <v>15572</v>
      </c>
    </row>
    <row r="1818" spans="1:5">
      <c r="A1818" s="1">
        <v>10578</v>
      </c>
      <c r="B1818" s="1" t="s">
        <v>15573</v>
      </c>
      <c r="C1818" s="1" t="s">
        <v>160</v>
      </c>
      <c r="D1818" s="1" t="s">
        <v>155</v>
      </c>
      <c r="E1818" s="162" t="s">
        <v>15574</v>
      </c>
    </row>
    <row r="1819" spans="1:5">
      <c r="A1819" s="1">
        <v>666</v>
      </c>
      <c r="B1819" s="1" t="s">
        <v>15575</v>
      </c>
      <c r="C1819" s="1" t="s">
        <v>160</v>
      </c>
      <c r="D1819" s="1" t="s">
        <v>155</v>
      </c>
      <c r="E1819" s="162" t="s">
        <v>15576</v>
      </c>
    </row>
    <row r="1820" spans="1:5">
      <c r="A1820" s="1">
        <v>665</v>
      </c>
      <c r="B1820" s="1" t="s">
        <v>15577</v>
      </c>
      <c r="C1820" s="1" t="s">
        <v>160</v>
      </c>
      <c r="D1820" s="1" t="s">
        <v>155</v>
      </c>
      <c r="E1820" s="162" t="s">
        <v>15578</v>
      </c>
    </row>
    <row r="1821" spans="1:5">
      <c r="A1821" s="1">
        <v>10577</v>
      </c>
      <c r="B1821" s="1" t="s">
        <v>15579</v>
      </c>
      <c r="C1821" s="1" t="s">
        <v>160</v>
      </c>
      <c r="D1821" s="1" t="s">
        <v>155</v>
      </c>
      <c r="E1821" s="162" t="s">
        <v>15580</v>
      </c>
    </row>
    <row r="1822" spans="1:5">
      <c r="A1822" s="1">
        <v>10583</v>
      </c>
      <c r="B1822" s="1" t="s">
        <v>15581</v>
      </c>
      <c r="C1822" s="1" t="s">
        <v>160</v>
      </c>
      <c r="D1822" s="1" t="s">
        <v>155</v>
      </c>
      <c r="E1822" s="162" t="s">
        <v>15303</v>
      </c>
    </row>
    <row r="1823" spans="1:5">
      <c r="A1823" s="1">
        <v>10579</v>
      </c>
      <c r="B1823" s="1" t="s">
        <v>15582</v>
      </c>
      <c r="C1823" s="1" t="s">
        <v>160</v>
      </c>
      <c r="D1823" s="1" t="s">
        <v>155</v>
      </c>
      <c r="E1823" s="162" t="s">
        <v>15583</v>
      </c>
    </row>
    <row r="1824" spans="1:5">
      <c r="A1824" s="1">
        <v>10582</v>
      </c>
      <c r="B1824" s="1" t="s">
        <v>15584</v>
      </c>
      <c r="C1824" s="1" t="s">
        <v>160</v>
      </c>
      <c r="D1824" s="1" t="s">
        <v>155</v>
      </c>
      <c r="E1824" s="162" t="s">
        <v>15585</v>
      </c>
    </row>
    <row r="1825" spans="1:5">
      <c r="A1825" s="1">
        <v>2436</v>
      </c>
      <c r="B1825" s="1" t="s">
        <v>15586</v>
      </c>
      <c r="C1825" s="1" t="s">
        <v>355</v>
      </c>
      <c r="D1825" s="1" t="s">
        <v>158</v>
      </c>
      <c r="E1825" s="162" t="s">
        <v>16390</v>
      </c>
    </row>
    <row r="1826" spans="1:5">
      <c r="A1826" s="1">
        <v>40918</v>
      </c>
      <c r="B1826" s="1" t="s">
        <v>15587</v>
      </c>
      <c r="C1826" s="1" t="s">
        <v>357</v>
      </c>
      <c r="D1826" s="1" t="s">
        <v>155</v>
      </c>
      <c r="E1826" s="162" t="s">
        <v>35881</v>
      </c>
    </row>
    <row r="1827" spans="1:5">
      <c r="A1827" s="1">
        <v>2439</v>
      </c>
      <c r="B1827" s="1" t="s">
        <v>15588</v>
      </c>
      <c r="C1827" s="1" t="s">
        <v>355</v>
      </c>
      <c r="D1827" s="1" t="s">
        <v>155</v>
      </c>
      <c r="E1827" s="162" t="s">
        <v>16390</v>
      </c>
    </row>
    <row r="1828" spans="1:5">
      <c r="A1828" s="1">
        <v>40923</v>
      </c>
      <c r="B1828" s="1" t="s">
        <v>15589</v>
      </c>
      <c r="C1828" s="1" t="s">
        <v>357</v>
      </c>
      <c r="D1828" s="1" t="s">
        <v>155</v>
      </c>
      <c r="E1828" s="162" t="s">
        <v>35881</v>
      </c>
    </row>
    <row r="1829" spans="1:5">
      <c r="A1829" s="1">
        <v>10998</v>
      </c>
      <c r="B1829" s="1" t="s">
        <v>15590</v>
      </c>
      <c r="C1829" s="1" t="s">
        <v>238</v>
      </c>
      <c r="D1829" s="1" t="s">
        <v>155</v>
      </c>
      <c r="E1829" s="162" t="s">
        <v>26697</v>
      </c>
    </row>
    <row r="1830" spans="1:5">
      <c r="A1830" s="1">
        <v>11002</v>
      </c>
      <c r="B1830" s="1" t="s">
        <v>15592</v>
      </c>
      <c r="C1830" s="1" t="s">
        <v>238</v>
      </c>
      <c r="D1830" s="1" t="s">
        <v>155</v>
      </c>
      <c r="E1830" s="162" t="s">
        <v>17039</v>
      </c>
    </row>
    <row r="1831" spans="1:5">
      <c r="A1831" s="1">
        <v>10999</v>
      </c>
      <c r="B1831" s="1" t="s">
        <v>15593</v>
      </c>
      <c r="C1831" s="1" t="s">
        <v>238</v>
      </c>
      <c r="D1831" s="1" t="s">
        <v>155</v>
      </c>
      <c r="E1831" s="162" t="s">
        <v>34137</v>
      </c>
    </row>
    <row r="1832" spans="1:5">
      <c r="A1832" s="1">
        <v>10997</v>
      </c>
      <c r="B1832" s="1" t="s">
        <v>15595</v>
      </c>
      <c r="C1832" s="1" t="s">
        <v>238</v>
      </c>
      <c r="D1832" s="1" t="s">
        <v>158</v>
      </c>
      <c r="E1832" s="162" t="s">
        <v>36233</v>
      </c>
    </row>
    <row r="1833" spans="1:5">
      <c r="A1833" s="1">
        <v>2685</v>
      </c>
      <c r="B1833" s="1" t="s">
        <v>15597</v>
      </c>
      <c r="C1833" s="1" t="s">
        <v>187</v>
      </c>
      <c r="D1833" s="1" t="s">
        <v>155</v>
      </c>
      <c r="E1833" s="162" t="s">
        <v>12866</v>
      </c>
    </row>
    <row r="1834" spans="1:5">
      <c r="A1834" s="1">
        <v>2680</v>
      </c>
      <c r="B1834" s="1" t="s">
        <v>15598</v>
      </c>
      <c r="C1834" s="1" t="s">
        <v>187</v>
      </c>
      <c r="D1834" s="1" t="s">
        <v>155</v>
      </c>
      <c r="E1834" s="162" t="s">
        <v>15599</v>
      </c>
    </row>
    <row r="1835" spans="1:5">
      <c r="A1835" s="1">
        <v>2684</v>
      </c>
      <c r="B1835" s="1" t="s">
        <v>15600</v>
      </c>
      <c r="C1835" s="1" t="s">
        <v>187</v>
      </c>
      <c r="D1835" s="1" t="s">
        <v>155</v>
      </c>
      <c r="E1835" s="162" t="s">
        <v>15601</v>
      </c>
    </row>
    <row r="1836" spans="1:5">
      <c r="A1836" s="1">
        <v>2673</v>
      </c>
      <c r="B1836" s="1" t="s">
        <v>15602</v>
      </c>
      <c r="C1836" s="1" t="s">
        <v>187</v>
      </c>
      <c r="D1836" s="1" t="s">
        <v>158</v>
      </c>
      <c r="E1836" s="162" t="s">
        <v>15603</v>
      </c>
    </row>
    <row r="1837" spans="1:5">
      <c r="A1837" s="1">
        <v>2681</v>
      </c>
      <c r="B1837" s="1" t="s">
        <v>15604</v>
      </c>
      <c r="C1837" s="1" t="s">
        <v>187</v>
      </c>
      <c r="D1837" s="1" t="s">
        <v>155</v>
      </c>
      <c r="E1837" s="162" t="s">
        <v>15605</v>
      </c>
    </row>
    <row r="1838" spans="1:5">
      <c r="A1838" s="1">
        <v>2682</v>
      </c>
      <c r="B1838" s="1" t="s">
        <v>15606</v>
      </c>
      <c r="C1838" s="1" t="s">
        <v>187</v>
      </c>
      <c r="D1838" s="1" t="s">
        <v>155</v>
      </c>
      <c r="E1838" s="162" t="s">
        <v>14652</v>
      </c>
    </row>
    <row r="1839" spans="1:5">
      <c r="A1839" s="1">
        <v>2686</v>
      </c>
      <c r="B1839" s="1" t="s">
        <v>15607</v>
      </c>
      <c r="C1839" s="1" t="s">
        <v>187</v>
      </c>
      <c r="D1839" s="1" t="s">
        <v>155</v>
      </c>
      <c r="E1839" s="162" t="s">
        <v>15608</v>
      </c>
    </row>
    <row r="1840" spans="1:5">
      <c r="A1840" s="1">
        <v>2674</v>
      </c>
      <c r="B1840" s="1" t="s">
        <v>15609</v>
      </c>
      <c r="C1840" s="1" t="s">
        <v>187</v>
      </c>
      <c r="D1840" s="1" t="s">
        <v>155</v>
      </c>
      <c r="E1840" s="162" t="s">
        <v>15242</v>
      </c>
    </row>
    <row r="1841" spans="1:5">
      <c r="A1841" s="1">
        <v>2683</v>
      </c>
      <c r="B1841" s="1" t="s">
        <v>15610</v>
      </c>
      <c r="C1841" s="1" t="s">
        <v>187</v>
      </c>
      <c r="D1841" s="1" t="s">
        <v>155</v>
      </c>
      <c r="E1841" s="162" t="s">
        <v>12838</v>
      </c>
    </row>
    <row r="1842" spans="1:5">
      <c r="A1842" s="1">
        <v>2676</v>
      </c>
      <c r="B1842" s="1" t="s">
        <v>15611</v>
      </c>
      <c r="C1842" s="1" t="s">
        <v>187</v>
      </c>
      <c r="D1842" s="1" t="s">
        <v>155</v>
      </c>
      <c r="E1842" s="162" t="s">
        <v>12974</v>
      </c>
    </row>
    <row r="1843" spans="1:5">
      <c r="A1843" s="1">
        <v>2678</v>
      </c>
      <c r="B1843" s="1" t="s">
        <v>15612</v>
      </c>
      <c r="C1843" s="1" t="s">
        <v>187</v>
      </c>
      <c r="D1843" s="1" t="s">
        <v>155</v>
      </c>
      <c r="E1843" s="162" t="s">
        <v>15613</v>
      </c>
    </row>
    <row r="1844" spans="1:5">
      <c r="A1844" s="1">
        <v>2679</v>
      </c>
      <c r="B1844" s="1" t="s">
        <v>15614</v>
      </c>
      <c r="C1844" s="1" t="s">
        <v>187</v>
      </c>
      <c r="D1844" s="1" t="s">
        <v>155</v>
      </c>
      <c r="E1844" s="162" t="s">
        <v>15615</v>
      </c>
    </row>
    <row r="1845" spans="1:5">
      <c r="A1845" s="1">
        <v>12070</v>
      </c>
      <c r="B1845" s="1" t="s">
        <v>15616</v>
      </c>
      <c r="C1845" s="1" t="s">
        <v>187</v>
      </c>
      <c r="D1845" s="1" t="s">
        <v>155</v>
      </c>
      <c r="E1845" s="162" t="s">
        <v>15617</v>
      </c>
    </row>
    <row r="1846" spans="1:5">
      <c r="A1846" s="1">
        <v>2675</v>
      </c>
      <c r="B1846" s="1" t="s">
        <v>15618</v>
      </c>
      <c r="C1846" s="1" t="s">
        <v>187</v>
      </c>
      <c r="D1846" s="1" t="s">
        <v>155</v>
      </c>
      <c r="E1846" s="162" t="s">
        <v>14780</v>
      </c>
    </row>
    <row r="1847" spans="1:5">
      <c r="A1847" s="1">
        <v>12067</v>
      </c>
      <c r="B1847" s="1" t="s">
        <v>15619</v>
      </c>
      <c r="C1847" s="1" t="s">
        <v>187</v>
      </c>
      <c r="D1847" s="1" t="s">
        <v>155</v>
      </c>
      <c r="E1847" s="162" t="s">
        <v>15620</v>
      </c>
    </row>
    <row r="1848" spans="1:5">
      <c r="A1848" s="1">
        <v>21136</v>
      </c>
      <c r="B1848" s="1" t="s">
        <v>15621</v>
      </c>
      <c r="C1848" s="1" t="s">
        <v>187</v>
      </c>
      <c r="D1848" s="1" t="s">
        <v>155</v>
      </c>
      <c r="E1848" s="162" t="s">
        <v>15622</v>
      </c>
    </row>
    <row r="1849" spans="1:5">
      <c r="A1849" s="1">
        <v>21128</v>
      </c>
      <c r="B1849" s="1" t="s">
        <v>15623</v>
      </c>
      <c r="C1849" s="1" t="s">
        <v>187</v>
      </c>
      <c r="D1849" s="1" t="s">
        <v>158</v>
      </c>
      <c r="E1849" s="162" t="s">
        <v>15132</v>
      </c>
    </row>
    <row r="1850" spans="1:5">
      <c r="A1850" s="1">
        <v>21130</v>
      </c>
      <c r="B1850" s="1" t="s">
        <v>15624</v>
      </c>
      <c r="C1850" s="1" t="s">
        <v>187</v>
      </c>
      <c r="D1850" s="1" t="s">
        <v>155</v>
      </c>
      <c r="E1850" s="162" t="s">
        <v>15625</v>
      </c>
    </row>
    <row r="1851" spans="1:5">
      <c r="A1851" s="1">
        <v>21135</v>
      </c>
      <c r="B1851" s="1" t="s">
        <v>15626</v>
      </c>
      <c r="C1851" s="1" t="s">
        <v>187</v>
      </c>
      <c r="D1851" s="1" t="s">
        <v>155</v>
      </c>
      <c r="E1851" s="162" t="s">
        <v>15208</v>
      </c>
    </row>
    <row r="1852" spans="1:5">
      <c r="A1852" s="1">
        <v>40401</v>
      </c>
      <c r="B1852" s="1" t="s">
        <v>15627</v>
      </c>
      <c r="C1852" s="1" t="s">
        <v>187</v>
      </c>
      <c r="D1852" s="1" t="s">
        <v>155</v>
      </c>
      <c r="E1852" s="162" t="s">
        <v>12701</v>
      </c>
    </row>
    <row r="1853" spans="1:5">
      <c r="A1853" s="1">
        <v>40402</v>
      </c>
      <c r="B1853" s="1" t="s">
        <v>15628</v>
      </c>
      <c r="C1853" s="1" t="s">
        <v>187</v>
      </c>
      <c r="D1853" s="1" t="s">
        <v>155</v>
      </c>
      <c r="E1853" s="162" t="s">
        <v>15629</v>
      </c>
    </row>
    <row r="1854" spans="1:5">
      <c r="A1854" s="1">
        <v>40400</v>
      </c>
      <c r="B1854" s="1" t="s">
        <v>15630</v>
      </c>
      <c r="C1854" s="1" t="s">
        <v>187</v>
      </c>
      <c r="D1854" s="1" t="s">
        <v>155</v>
      </c>
      <c r="E1854" s="162" t="s">
        <v>15631</v>
      </c>
    </row>
    <row r="1855" spans="1:5">
      <c r="A1855" s="1">
        <v>2504</v>
      </c>
      <c r="B1855" s="1" t="s">
        <v>15632</v>
      </c>
      <c r="C1855" s="1" t="s">
        <v>187</v>
      </c>
      <c r="D1855" s="1" t="s">
        <v>155</v>
      </c>
      <c r="E1855" s="162" t="s">
        <v>15633</v>
      </c>
    </row>
    <row r="1856" spans="1:5">
      <c r="A1856" s="1">
        <v>2501</v>
      </c>
      <c r="B1856" s="1" t="s">
        <v>15634</v>
      </c>
      <c r="C1856" s="1" t="s">
        <v>187</v>
      </c>
      <c r="D1856" s="1" t="s">
        <v>155</v>
      </c>
      <c r="E1856" s="162" t="s">
        <v>14870</v>
      </c>
    </row>
    <row r="1857" spans="1:5">
      <c r="A1857" s="1">
        <v>2502</v>
      </c>
      <c r="B1857" s="1" t="s">
        <v>15635</v>
      </c>
      <c r="C1857" s="1" t="s">
        <v>187</v>
      </c>
      <c r="D1857" s="1" t="s">
        <v>155</v>
      </c>
      <c r="E1857" s="162" t="s">
        <v>15636</v>
      </c>
    </row>
    <row r="1858" spans="1:5">
      <c r="A1858" s="1">
        <v>2503</v>
      </c>
      <c r="B1858" s="1" t="s">
        <v>15637</v>
      </c>
      <c r="C1858" s="1" t="s">
        <v>187</v>
      </c>
      <c r="D1858" s="1" t="s">
        <v>155</v>
      </c>
      <c r="E1858" s="162" t="s">
        <v>15638</v>
      </c>
    </row>
    <row r="1859" spans="1:5">
      <c r="A1859" s="1">
        <v>2500</v>
      </c>
      <c r="B1859" s="1" t="s">
        <v>15639</v>
      </c>
      <c r="C1859" s="1" t="s">
        <v>187</v>
      </c>
      <c r="D1859" s="1" t="s">
        <v>155</v>
      </c>
      <c r="E1859" s="162" t="s">
        <v>15640</v>
      </c>
    </row>
    <row r="1860" spans="1:5">
      <c r="A1860" s="1">
        <v>2505</v>
      </c>
      <c r="B1860" s="1" t="s">
        <v>15641</v>
      </c>
      <c r="C1860" s="1" t="s">
        <v>187</v>
      </c>
      <c r="D1860" s="1" t="s">
        <v>155</v>
      </c>
      <c r="E1860" s="162" t="s">
        <v>15642</v>
      </c>
    </row>
    <row r="1861" spans="1:5">
      <c r="A1861" s="1">
        <v>12056</v>
      </c>
      <c r="B1861" s="1" t="s">
        <v>15643</v>
      </c>
      <c r="C1861" s="1" t="s">
        <v>187</v>
      </c>
      <c r="D1861" s="1" t="s">
        <v>155</v>
      </c>
      <c r="E1861" s="162" t="s">
        <v>15644</v>
      </c>
    </row>
    <row r="1862" spans="1:5">
      <c r="A1862" s="1">
        <v>12057</v>
      </c>
      <c r="B1862" s="1" t="s">
        <v>15645</v>
      </c>
      <c r="C1862" s="1" t="s">
        <v>187</v>
      </c>
      <c r="D1862" s="1" t="s">
        <v>155</v>
      </c>
      <c r="E1862" s="162" t="s">
        <v>15646</v>
      </c>
    </row>
    <row r="1863" spans="1:5">
      <c r="A1863" s="1">
        <v>12059</v>
      </c>
      <c r="B1863" s="1" t="s">
        <v>15647</v>
      </c>
      <c r="C1863" s="1" t="s">
        <v>187</v>
      </c>
      <c r="D1863" s="1" t="s">
        <v>155</v>
      </c>
      <c r="E1863" s="162" t="s">
        <v>15648</v>
      </c>
    </row>
    <row r="1864" spans="1:5">
      <c r="A1864" s="1">
        <v>12058</v>
      </c>
      <c r="B1864" s="1" t="s">
        <v>15649</v>
      </c>
      <c r="C1864" s="1" t="s">
        <v>187</v>
      </c>
      <c r="D1864" s="1" t="s">
        <v>155</v>
      </c>
      <c r="E1864" s="162" t="s">
        <v>15650</v>
      </c>
    </row>
    <row r="1865" spans="1:5">
      <c r="A1865" s="1">
        <v>12060</v>
      </c>
      <c r="B1865" s="1" t="s">
        <v>15651</v>
      </c>
      <c r="C1865" s="1" t="s">
        <v>187</v>
      </c>
      <c r="D1865" s="1" t="s">
        <v>155</v>
      </c>
      <c r="E1865" s="162" t="s">
        <v>15652</v>
      </c>
    </row>
    <row r="1866" spans="1:5">
      <c r="A1866" s="1">
        <v>12061</v>
      </c>
      <c r="B1866" s="1" t="s">
        <v>15653</v>
      </c>
      <c r="C1866" s="1" t="s">
        <v>187</v>
      </c>
      <c r="D1866" s="1" t="s">
        <v>155</v>
      </c>
      <c r="E1866" s="162" t="s">
        <v>15654</v>
      </c>
    </row>
    <row r="1867" spans="1:5">
      <c r="A1867" s="1">
        <v>12062</v>
      </c>
      <c r="B1867" s="1" t="s">
        <v>15655</v>
      </c>
      <c r="C1867" s="1" t="s">
        <v>187</v>
      </c>
      <c r="D1867" s="1" t="s">
        <v>155</v>
      </c>
      <c r="E1867" s="162" t="s">
        <v>15656</v>
      </c>
    </row>
    <row r="1868" spans="1:5">
      <c r="A1868" s="1">
        <v>21137</v>
      </c>
      <c r="B1868" s="1" t="s">
        <v>15657</v>
      </c>
      <c r="C1868" s="1" t="s">
        <v>187</v>
      </c>
      <c r="D1868" s="1" t="s">
        <v>155</v>
      </c>
      <c r="E1868" s="162" t="s">
        <v>15658</v>
      </c>
    </row>
    <row r="1869" spans="1:5">
      <c r="A1869" s="1">
        <v>2687</v>
      </c>
      <c r="B1869" s="1" t="s">
        <v>15659</v>
      </c>
      <c r="C1869" s="1" t="s">
        <v>187</v>
      </c>
      <c r="D1869" s="1" t="s">
        <v>155</v>
      </c>
      <c r="E1869" s="162" t="s">
        <v>15660</v>
      </c>
    </row>
    <row r="1870" spans="1:5">
      <c r="A1870" s="1">
        <v>2689</v>
      </c>
      <c r="B1870" s="1" t="s">
        <v>15661</v>
      </c>
      <c r="C1870" s="1" t="s">
        <v>187</v>
      </c>
      <c r="D1870" s="1" t="s">
        <v>155</v>
      </c>
      <c r="E1870" s="162" t="s">
        <v>15662</v>
      </c>
    </row>
    <row r="1871" spans="1:5">
      <c r="A1871" s="1">
        <v>2688</v>
      </c>
      <c r="B1871" s="1" t="s">
        <v>15663</v>
      </c>
      <c r="C1871" s="1" t="s">
        <v>187</v>
      </c>
      <c r="D1871" s="1" t="s">
        <v>155</v>
      </c>
      <c r="E1871" s="162" t="s">
        <v>12959</v>
      </c>
    </row>
    <row r="1872" spans="1:5">
      <c r="A1872" s="1">
        <v>2690</v>
      </c>
      <c r="B1872" s="1" t="s">
        <v>15664</v>
      </c>
      <c r="C1872" s="1" t="s">
        <v>187</v>
      </c>
      <c r="D1872" s="1" t="s">
        <v>155</v>
      </c>
      <c r="E1872" s="162" t="s">
        <v>15665</v>
      </c>
    </row>
    <row r="1873" spans="1:5">
      <c r="A1873" s="1">
        <v>39243</v>
      </c>
      <c r="B1873" s="1" t="s">
        <v>15666</v>
      </c>
      <c r="C1873" s="1" t="s">
        <v>187</v>
      </c>
      <c r="D1873" s="1" t="s">
        <v>155</v>
      </c>
      <c r="E1873" s="162" t="s">
        <v>15667</v>
      </c>
    </row>
    <row r="1874" spans="1:5">
      <c r="A1874" s="1">
        <v>39244</v>
      </c>
      <c r="B1874" s="1" t="s">
        <v>15668</v>
      </c>
      <c r="C1874" s="1" t="s">
        <v>187</v>
      </c>
      <c r="D1874" s="1" t="s">
        <v>155</v>
      </c>
      <c r="E1874" s="162" t="s">
        <v>13744</v>
      </c>
    </row>
    <row r="1875" spans="1:5">
      <c r="A1875" s="1">
        <v>39245</v>
      </c>
      <c r="B1875" s="1" t="s">
        <v>15669</v>
      </c>
      <c r="C1875" s="1" t="s">
        <v>187</v>
      </c>
      <c r="D1875" s="1" t="s">
        <v>155</v>
      </c>
      <c r="E1875" s="162" t="s">
        <v>15428</v>
      </c>
    </row>
    <row r="1876" spans="1:5">
      <c r="A1876" s="1">
        <v>39254</v>
      </c>
      <c r="B1876" s="1" t="s">
        <v>15670</v>
      </c>
      <c r="C1876" s="1" t="s">
        <v>187</v>
      </c>
      <c r="D1876" s="1" t="s">
        <v>155</v>
      </c>
      <c r="E1876" s="162" t="s">
        <v>15671</v>
      </c>
    </row>
    <row r="1877" spans="1:5">
      <c r="A1877" s="1">
        <v>39255</v>
      </c>
      <c r="B1877" s="1" t="s">
        <v>15672</v>
      </c>
      <c r="C1877" s="1" t="s">
        <v>187</v>
      </c>
      <c r="D1877" s="1" t="s">
        <v>155</v>
      </c>
      <c r="E1877" s="162" t="s">
        <v>15673</v>
      </c>
    </row>
    <row r="1878" spans="1:5">
      <c r="A1878" s="1">
        <v>39253</v>
      </c>
      <c r="B1878" s="1" t="s">
        <v>15674</v>
      </c>
      <c r="C1878" s="1" t="s">
        <v>187</v>
      </c>
      <c r="D1878" s="1" t="s">
        <v>155</v>
      </c>
      <c r="E1878" s="162" t="s">
        <v>15675</v>
      </c>
    </row>
    <row r="1879" spans="1:5">
      <c r="A1879" s="1">
        <v>39246</v>
      </c>
      <c r="B1879" s="1" t="s">
        <v>15676</v>
      </c>
      <c r="C1879" s="1" t="s">
        <v>187</v>
      </c>
      <c r="D1879" s="1" t="s">
        <v>155</v>
      </c>
      <c r="E1879" s="162" t="s">
        <v>12672</v>
      </c>
    </row>
    <row r="1880" spans="1:5">
      <c r="A1880" s="1">
        <v>39247</v>
      </c>
      <c r="B1880" s="1" t="s">
        <v>15677</v>
      </c>
      <c r="C1880" s="1" t="s">
        <v>187</v>
      </c>
      <c r="D1880" s="1" t="s">
        <v>155</v>
      </c>
      <c r="E1880" s="162" t="s">
        <v>13649</v>
      </c>
    </row>
    <row r="1881" spans="1:5">
      <c r="A1881" s="1">
        <v>2446</v>
      </c>
      <c r="B1881" s="1" t="s">
        <v>15678</v>
      </c>
      <c r="C1881" s="1" t="s">
        <v>187</v>
      </c>
      <c r="D1881" s="1" t="s">
        <v>158</v>
      </c>
      <c r="E1881" s="162" t="s">
        <v>12689</v>
      </c>
    </row>
    <row r="1882" spans="1:5">
      <c r="A1882" s="1">
        <v>2442</v>
      </c>
      <c r="B1882" s="1" t="s">
        <v>15679</v>
      </c>
      <c r="C1882" s="1" t="s">
        <v>187</v>
      </c>
      <c r="D1882" s="1" t="s">
        <v>155</v>
      </c>
      <c r="E1882" s="162" t="s">
        <v>12795</v>
      </c>
    </row>
    <row r="1883" spans="1:5">
      <c r="A1883" s="1">
        <v>39248</v>
      </c>
      <c r="B1883" s="1" t="s">
        <v>15680</v>
      </c>
      <c r="C1883" s="1" t="s">
        <v>187</v>
      </c>
      <c r="D1883" s="1" t="s">
        <v>155</v>
      </c>
      <c r="E1883" s="162" t="s">
        <v>15681</v>
      </c>
    </row>
    <row r="1884" spans="1:5">
      <c r="A1884" s="1">
        <v>2438</v>
      </c>
      <c r="B1884" s="1" t="s">
        <v>15682</v>
      </c>
      <c r="C1884" s="1" t="s">
        <v>355</v>
      </c>
      <c r="D1884" s="1" t="s">
        <v>155</v>
      </c>
      <c r="E1884" s="162" t="s">
        <v>36234</v>
      </c>
    </row>
    <row r="1885" spans="1:5">
      <c r="A1885" s="1">
        <v>40922</v>
      </c>
      <c r="B1885" s="1" t="s">
        <v>15683</v>
      </c>
      <c r="C1885" s="1" t="s">
        <v>357</v>
      </c>
      <c r="D1885" s="1" t="s">
        <v>155</v>
      </c>
      <c r="E1885" s="162" t="s">
        <v>36235</v>
      </c>
    </row>
    <row r="1886" spans="1:5">
      <c r="A1886" s="1">
        <v>36486</v>
      </c>
      <c r="B1886" s="1" t="s">
        <v>15684</v>
      </c>
      <c r="C1886" s="1" t="s">
        <v>160</v>
      </c>
      <c r="D1886" s="1" t="s">
        <v>167</v>
      </c>
      <c r="E1886" s="162" t="s">
        <v>15685</v>
      </c>
    </row>
    <row r="1887" spans="1:5">
      <c r="A1887" s="1">
        <v>37777</v>
      </c>
      <c r="B1887" s="1" t="s">
        <v>15686</v>
      </c>
      <c r="C1887" s="1" t="s">
        <v>160</v>
      </c>
      <c r="D1887" s="1" t="s">
        <v>167</v>
      </c>
      <c r="E1887" s="162" t="s">
        <v>15687</v>
      </c>
    </row>
    <row r="1888" spans="1:5">
      <c r="A1888" s="1">
        <v>12624</v>
      </c>
      <c r="B1888" s="1" t="s">
        <v>15688</v>
      </c>
      <c r="C1888" s="1" t="s">
        <v>160</v>
      </c>
      <c r="D1888" s="1" t="s">
        <v>155</v>
      </c>
      <c r="E1888" s="162" t="s">
        <v>36236</v>
      </c>
    </row>
    <row r="1889" spans="1:5">
      <c r="A1889" s="1">
        <v>517</v>
      </c>
      <c r="B1889" s="1" t="s">
        <v>15690</v>
      </c>
      <c r="C1889" s="1" t="s">
        <v>182</v>
      </c>
      <c r="D1889" s="1" t="s">
        <v>155</v>
      </c>
      <c r="E1889" s="162" t="s">
        <v>31966</v>
      </c>
    </row>
    <row r="1890" spans="1:5">
      <c r="A1890" s="1">
        <v>37534</v>
      </c>
      <c r="B1890" s="1" t="s">
        <v>15692</v>
      </c>
      <c r="C1890" s="1" t="s">
        <v>238</v>
      </c>
      <c r="D1890" s="1" t="s">
        <v>167</v>
      </c>
      <c r="E1890" s="162" t="s">
        <v>15693</v>
      </c>
    </row>
    <row r="1891" spans="1:5">
      <c r="A1891" s="1">
        <v>37535</v>
      </c>
      <c r="B1891" s="1" t="s">
        <v>15694</v>
      </c>
      <c r="C1891" s="1" t="s">
        <v>238</v>
      </c>
      <c r="D1891" s="1" t="s">
        <v>167</v>
      </c>
      <c r="E1891" s="162" t="s">
        <v>15693</v>
      </c>
    </row>
    <row r="1892" spans="1:5">
      <c r="A1892" s="1">
        <v>37533</v>
      </c>
      <c r="B1892" s="1" t="s">
        <v>15695</v>
      </c>
      <c r="C1892" s="1" t="s">
        <v>238</v>
      </c>
      <c r="D1892" s="1" t="s">
        <v>167</v>
      </c>
      <c r="E1892" s="162" t="s">
        <v>15693</v>
      </c>
    </row>
    <row r="1893" spans="1:5">
      <c r="A1893" s="1">
        <v>37537</v>
      </c>
      <c r="B1893" s="1" t="s">
        <v>15696</v>
      </c>
      <c r="C1893" s="1" t="s">
        <v>238</v>
      </c>
      <c r="D1893" s="1" t="s">
        <v>167</v>
      </c>
      <c r="E1893" s="162" t="s">
        <v>12899</v>
      </c>
    </row>
    <row r="1894" spans="1:5">
      <c r="A1894" s="1">
        <v>37536</v>
      </c>
      <c r="B1894" s="1" t="s">
        <v>15697</v>
      </c>
      <c r="C1894" s="1" t="s">
        <v>238</v>
      </c>
      <c r="D1894" s="1" t="s">
        <v>167</v>
      </c>
      <c r="E1894" s="162" t="s">
        <v>12899</v>
      </c>
    </row>
    <row r="1895" spans="1:5">
      <c r="A1895" s="1">
        <v>37532</v>
      </c>
      <c r="B1895" s="1" t="s">
        <v>15698</v>
      </c>
      <c r="C1895" s="1" t="s">
        <v>238</v>
      </c>
      <c r="D1895" s="1" t="s">
        <v>167</v>
      </c>
      <c r="E1895" s="162" t="s">
        <v>12899</v>
      </c>
    </row>
    <row r="1896" spans="1:5">
      <c r="A1896" s="1">
        <v>2696</v>
      </c>
      <c r="B1896" s="1" t="s">
        <v>15699</v>
      </c>
      <c r="C1896" s="1" t="s">
        <v>355</v>
      </c>
      <c r="D1896" s="1" t="s">
        <v>158</v>
      </c>
      <c r="E1896" s="162" t="s">
        <v>16390</v>
      </c>
    </row>
    <row r="1897" spans="1:5">
      <c r="A1897" s="1">
        <v>40928</v>
      </c>
      <c r="B1897" s="1" t="s">
        <v>15700</v>
      </c>
      <c r="C1897" s="1" t="s">
        <v>357</v>
      </c>
      <c r="D1897" s="1" t="s">
        <v>155</v>
      </c>
      <c r="E1897" s="162" t="s">
        <v>35881</v>
      </c>
    </row>
    <row r="1898" spans="1:5">
      <c r="A1898" s="1">
        <v>4083</v>
      </c>
      <c r="B1898" s="1" t="s">
        <v>15701</v>
      </c>
      <c r="C1898" s="1" t="s">
        <v>355</v>
      </c>
      <c r="D1898" s="1" t="s">
        <v>158</v>
      </c>
      <c r="E1898" s="162" t="s">
        <v>16390</v>
      </c>
    </row>
    <row r="1899" spans="1:5">
      <c r="A1899" s="1">
        <v>40818</v>
      </c>
      <c r="B1899" s="1" t="s">
        <v>15702</v>
      </c>
      <c r="C1899" s="1" t="s">
        <v>357</v>
      </c>
      <c r="D1899" s="1" t="s">
        <v>155</v>
      </c>
      <c r="E1899" s="162" t="s">
        <v>35881</v>
      </c>
    </row>
    <row r="1900" spans="1:5">
      <c r="A1900" s="1">
        <v>43146</v>
      </c>
      <c r="B1900" s="1" t="s">
        <v>15703</v>
      </c>
      <c r="C1900" s="1" t="s">
        <v>238</v>
      </c>
      <c r="D1900" s="1" t="s">
        <v>155</v>
      </c>
      <c r="E1900" s="162" t="s">
        <v>17926</v>
      </c>
    </row>
    <row r="1901" spans="1:5">
      <c r="A1901" s="1">
        <v>2705</v>
      </c>
      <c r="B1901" s="1" t="s">
        <v>15704</v>
      </c>
      <c r="C1901" s="1" t="s">
        <v>15705</v>
      </c>
      <c r="D1901" s="1" t="s">
        <v>155</v>
      </c>
      <c r="E1901" s="162" t="s">
        <v>15706</v>
      </c>
    </row>
    <row r="1902" spans="1:5">
      <c r="A1902" s="1">
        <v>14250</v>
      </c>
      <c r="B1902" s="1" t="s">
        <v>15707</v>
      </c>
      <c r="C1902" s="1" t="s">
        <v>15705</v>
      </c>
      <c r="D1902" s="1" t="s">
        <v>158</v>
      </c>
      <c r="E1902" s="162" t="s">
        <v>15708</v>
      </c>
    </row>
    <row r="1903" spans="1:5">
      <c r="A1903" s="1">
        <v>11683</v>
      </c>
      <c r="B1903" s="1" t="s">
        <v>15709</v>
      </c>
      <c r="C1903" s="1" t="s">
        <v>160</v>
      </c>
      <c r="D1903" s="1" t="s">
        <v>155</v>
      </c>
      <c r="E1903" s="162" t="s">
        <v>34027</v>
      </c>
    </row>
    <row r="1904" spans="1:5">
      <c r="A1904" s="1">
        <v>11684</v>
      </c>
      <c r="B1904" s="1" t="s">
        <v>15710</v>
      </c>
      <c r="C1904" s="1" t="s">
        <v>160</v>
      </c>
      <c r="D1904" s="1" t="s">
        <v>155</v>
      </c>
      <c r="E1904" s="162" t="s">
        <v>36237</v>
      </c>
    </row>
    <row r="1905" spans="1:5">
      <c r="A1905" s="1">
        <v>6141</v>
      </c>
      <c r="B1905" s="1" t="s">
        <v>15711</v>
      </c>
      <c r="C1905" s="1" t="s">
        <v>160</v>
      </c>
      <c r="D1905" s="1" t="s">
        <v>155</v>
      </c>
      <c r="E1905" s="162" t="s">
        <v>25852</v>
      </c>
    </row>
    <row r="1906" spans="1:5">
      <c r="A1906" s="1">
        <v>11681</v>
      </c>
      <c r="B1906" s="1" t="s">
        <v>15712</v>
      </c>
      <c r="C1906" s="1" t="s">
        <v>160</v>
      </c>
      <c r="D1906" s="1" t="s">
        <v>155</v>
      </c>
      <c r="E1906" s="162" t="s">
        <v>35517</v>
      </c>
    </row>
    <row r="1907" spans="1:5">
      <c r="A1907" s="1">
        <v>2706</v>
      </c>
      <c r="B1907" s="1" t="s">
        <v>15713</v>
      </c>
      <c r="C1907" s="1" t="s">
        <v>355</v>
      </c>
      <c r="D1907" s="1" t="s">
        <v>158</v>
      </c>
      <c r="E1907" s="162" t="s">
        <v>33382</v>
      </c>
    </row>
    <row r="1908" spans="1:5">
      <c r="A1908" s="1">
        <v>40811</v>
      </c>
      <c r="B1908" s="1" t="s">
        <v>15715</v>
      </c>
      <c r="C1908" s="1" t="s">
        <v>357</v>
      </c>
      <c r="D1908" s="1" t="s">
        <v>155</v>
      </c>
      <c r="E1908" s="162" t="s">
        <v>36238</v>
      </c>
    </row>
    <row r="1909" spans="1:5">
      <c r="A1909" s="1">
        <v>2707</v>
      </c>
      <c r="B1909" s="1" t="s">
        <v>15716</v>
      </c>
      <c r="C1909" s="1" t="s">
        <v>355</v>
      </c>
      <c r="D1909" s="1" t="s">
        <v>155</v>
      </c>
      <c r="E1909" s="162" t="s">
        <v>36239</v>
      </c>
    </row>
    <row r="1910" spans="1:5">
      <c r="A1910" s="1">
        <v>40813</v>
      </c>
      <c r="B1910" s="1" t="s">
        <v>15718</v>
      </c>
      <c r="C1910" s="1" t="s">
        <v>357</v>
      </c>
      <c r="D1910" s="1" t="s">
        <v>155</v>
      </c>
      <c r="E1910" s="162" t="s">
        <v>36240</v>
      </c>
    </row>
    <row r="1911" spans="1:5">
      <c r="A1911" s="1">
        <v>2708</v>
      </c>
      <c r="B1911" s="1" t="s">
        <v>15719</v>
      </c>
      <c r="C1911" s="1" t="s">
        <v>355</v>
      </c>
      <c r="D1911" s="1" t="s">
        <v>155</v>
      </c>
      <c r="E1911" s="162" t="s">
        <v>36241</v>
      </c>
    </row>
    <row r="1912" spans="1:5">
      <c r="A1912" s="1">
        <v>40814</v>
      </c>
      <c r="B1912" s="1" t="s">
        <v>15720</v>
      </c>
      <c r="C1912" s="1" t="s">
        <v>357</v>
      </c>
      <c r="D1912" s="1" t="s">
        <v>155</v>
      </c>
      <c r="E1912" s="162" t="s">
        <v>36242</v>
      </c>
    </row>
    <row r="1913" spans="1:5">
      <c r="A1913" s="1">
        <v>34779</v>
      </c>
      <c r="B1913" s="1" t="s">
        <v>15721</v>
      </c>
      <c r="C1913" s="1" t="s">
        <v>355</v>
      </c>
      <c r="D1913" s="1" t="s">
        <v>155</v>
      </c>
      <c r="E1913" s="162" t="s">
        <v>36243</v>
      </c>
    </row>
    <row r="1914" spans="1:5">
      <c r="A1914" s="1">
        <v>40936</v>
      </c>
      <c r="B1914" s="1" t="s">
        <v>15722</v>
      </c>
      <c r="C1914" s="1" t="s">
        <v>357</v>
      </c>
      <c r="D1914" s="1" t="s">
        <v>155</v>
      </c>
      <c r="E1914" s="162" t="s">
        <v>36244</v>
      </c>
    </row>
    <row r="1915" spans="1:5">
      <c r="A1915" s="1">
        <v>34780</v>
      </c>
      <c r="B1915" s="1" t="s">
        <v>15723</v>
      </c>
      <c r="C1915" s="1" t="s">
        <v>355</v>
      </c>
      <c r="D1915" s="1" t="s">
        <v>155</v>
      </c>
      <c r="E1915" s="162" t="s">
        <v>30096</v>
      </c>
    </row>
    <row r="1916" spans="1:5">
      <c r="A1916" s="1">
        <v>40937</v>
      </c>
      <c r="B1916" s="1" t="s">
        <v>15724</v>
      </c>
      <c r="C1916" s="1" t="s">
        <v>357</v>
      </c>
      <c r="D1916" s="1" t="s">
        <v>155</v>
      </c>
      <c r="E1916" s="162" t="s">
        <v>36245</v>
      </c>
    </row>
    <row r="1917" spans="1:5">
      <c r="A1917" s="1">
        <v>34782</v>
      </c>
      <c r="B1917" s="1" t="s">
        <v>15725</v>
      </c>
      <c r="C1917" s="1" t="s">
        <v>355</v>
      </c>
      <c r="D1917" s="1" t="s">
        <v>155</v>
      </c>
      <c r="E1917" s="162" t="s">
        <v>36246</v>
      </c>
    </row>
    <row r="1918" spans="1:5">
      <c r="A1918" s="1">
        <v>40938</v>
      </c>
      <c r="B1918" s="1" t="s">
        <v>15726</v>
      </c>
      <c r="C1918" s="1" t="s">
        <v>357</v>
      </c>
      <c r="D1918" s="1" t="s">
        <v>155</v>
      </c>
      <c r="E1918" s="162" t="s">
        <v>36247</v>
      </c>
    </row>
    <row r="1919" spans="1:5">
      <c r="A1919" s="1">
        <v>34783</v>
      </c>
      <c r="B1919" s="1" t="s">
        <v>15727</v>
      </c>
      <c r="C1919" s="1" t="s">
        <v>355</v>
      </c>
      <c r="D1919" s="1" t="s">
        <v>155</v>
      </c>
      <c r="E1919" s="162" t="s">
        <v>36248</v>
      </c>
    </row>
    <row r="1920" spans="1:5">
      <c r="A1920" s="1">
        <v>40939</v>
      </c>
      <c r="B1920" s="1" t="s">
        <v>15728</v>
      </c>
      <c r="C1920" s="1" t="s">
        <v>357</v>
      </c>
      <c r="D1920" s="1" t="s">
        <v>155</v>
      </c>
      <c r="E1920" s="162" t="s">
        <v>36249</v>
      </c>
    </row>
    <row r="1921" spans="1:5">
      <c r="A1921" s="1">
        <v>34785</v>
      </c>
      <c r="B1921" s="1" t="s">
        <v>15729</v>
      </c>
      <c r="C1921" s="1" t="s">
        <v>355</v>
      </c>
      <c r="D1921" s="1" t="s">
        <v>155</v>
      </c>
      <c r="E1921" s="162" t="s">
        <v>29229</v>
      </c>
    </row>
    <row r="1922" spans="1:5">
      <c r="A1922" s="1">
        <v>40940</v>
      </c>
      <c r="B1922" s="1" t="s">
        <v>15731</v>
      </c>
      <c r="C1922" s="1" t="s">
        <v>357</v>
      </c>
      <c r="D1922" s="1" t="s">
        <v>155</v>
      </c>
      <c r="E1922" s="162" t="s">
        <v>36250</v>
      </c>
    </row>
    <row r="1923" spans="1:5">
      <c r="A1923" s="1">
        <v>38403</v>
      </c>
      <c r="B1923" s="1" t="s">
        <v>15732</v>
      </c>
      <c r="C1923" s="1" t="s">
        <v>160</v>
      </c>
      <c r="D1923" s="1" t="s">
        <v>155</v>
      </c>
      <c r="E1923" s="162" t="s">
        <v>15733</v>
      </c>
    </row>
    <row r="1924" spans="1:5">
      <c r="A1924" s="1">
        <v>43482</v>
      </c>
      <c r="B1924" s="1" t="s">
        <v>15734</v>
      </c>
      <c r="C1924" s="1" t="s">
        <v>355</v>
      </c>
      <c r="D1924" s="1" t="s">
        <v>158</v>
      </c>
      <c r="E1924" s="162" t="s">
        <v>13577</v>
      </c>
    </row>
    <row r="1925" spans="1:5">
      <c r="A1925" s="1">
        <v>43494</v>
      </c>
      <c r="B1925" s="1" t="s">
        <v>15735</v>
      </c>
      <c r="C1925" s="1" t="s">
        <v>357</v>
      </c>
      <c r="D1925" s="1" t="s">
        <v>158</v>
      </c>
      <c r="E1925" s="162" t="s">
        <v>15736</v>
      </c>
    </row>
    <row r="1926" spans="1:5">
      <c r="A1926" s="1">
        <v>43483</v>
      </c>
      <c r="B1926" s="1" t="s">
        <v>15737</v>
      </c>
      <c r="C1926" s="1" t="s">
        <v>355</v>
      </c>
      <c r="D1926" s="1" t="s">
        <v>158</v>
      </c>
      <c r="E1926" s="162" t="s">
        <v>14497</v>
      </c>
    </row>
    <row r="1927" spans="1:5">
      <c r="A1927" s="1">
        <v>43495</v>
      </c>
      <c r="B1927" s="1" t="s">
        <v>15738</v>
      </c>
      <c r="C1927" s="1" t="s">
        <v>357</v>
      </c>
      <c r="D1927" s="1" t="s">
        <v>158</v>
      </c>
      <c r="E1927" s="162" t="s">
        <v>15739</v>
      </c>
    </row>
    <row r="1928" spans="1:5">
      <c r="A1928" s="1">
        <v>43484</v>
      </c>
      <c r="B1928" s="1" t="s">
        <v>15740</v>
      </c>
      <c r="C1928" s="1" t="s">
        <v>355</v>
      </c>
      <c r="D1928" s="1" t="s">
        <v>158</v>
      </c>
      <c r="E1928" s="162" t="s">
        <v>12695</v>
      </c>
    </row>
    <row r="1929" spans="1:5">
      <c r="A1929" s="1">
        <v>43496</v>
      </c>
      <c r="B1929" s="1" t="s">
        <v>15741</v>
      </c>
      <c r="C1929" s="1" t="s">
        <v>357</v>
      </c>
      <c r="D1929" s="1" t="s">
        <v>158</v>
      </c>
      <c r="E1929" s="162" t="s">
        <v>15742</v>
      </c>
    </row>
    <row r="1930" spans="1:5">
      <c r="A1930" s="1">
        <v>43485</v>
      </c>
      <c r="B1930" s="1" t="s">
        <v>15743</v>
      </c>
      <c r="C1930" s="1" t="s">
        <v>355</v>
      </c>
      <c r="D1930" s="1" t="s">
        <v>158</v>
      </c>
      <c r="E1930" s="162" t="s">
        <v>15744</v>
      </c>
    </row>
    <row r="1931" spans="1:5">
      <c r="A1931" s="1">
        <v>43497</v>
      </c>
      <c r="B1931" s="1" t="s">
        <v>15745</v>
      </c>
      <c r="C1931" s="1" t="s">
        <v>357</v>
      </c>
      <c r="D1931" s="1" t="s">
        <v>158</v>
      </c>
      <c r="E1931" s="162" t="s">
        <v>15746</v>
      </c>
    </row>
    <row r="1932" spans="1:5">
      <c r="A1932" s="1">
        <v>43487</v>
      </c>
      <c r="B1932" s="1" t="s">
        <v>15747</v>
      </c>
      <c r="C1932" s="1" t="s">
        <v>355</v>
      </c>
      <c r="D1932" s="1" t="s">
        <v>158</v>
      </c>
      <c r="E1932" s="162" t="s">
        <v>15748</v>
      </c>
    </row>
    <row r="1933" spans="1:5">
      <c r="A1933" s="1">
        <v>43499</v>
      </c>
      <c r="B1933" s="1" t="s">
        <v>15749</v>
      </c>
      <c r="C1933" s="1" t="s">
        <v>357</v>
      </c>
      <c r="D1933" s="1" t="s">
        <v>158</v>
      </c>
      <c r="E1933" s="162" t="s">
        <v>15750</v>
      </c>
    </row>
    <row r="1934" spans="1:5">
      <c r="A1934" s="1">
        <v>43486</v>
      </c>
      <c r="B1934" s="1" t="s">
        <v>15751</v>
      </c>
      <c r="C1934" s="1" t="s">
        <v>355</v>
      </c>
      <c r="D1934" s="1" t="s">
        <v>158</v>
      </c>
      <c r="E1934" s="162" t="s">
        <v>13579</v>
      </c>
    </row>
    <row r="1935" spans="1:5">
      <c r="A1935" s="1">
        <v>43498</v>
      </c>
      <c r="B1935" s="1" t="s">
        <v>15752</v>
      </c>
      <c r="C1935" s="1" t="s">
        <v>357</v>
      </c>
      <c r="D1935" s="1" t="s">
        <v>158</v>
      </c>
      <c r="E1935" s="162" t="s">
        <v>15753</v>
      </c>
    </row>
    <row r="1936" spans="1:5">
      <c r="A1936" s="1">
        <v>43488</v>
      </c>
      <c r="B1936" s="1" t="s">
        <v>15754</v>
      </c>
      <c r="C1936" s="1" t="s">
        <v>355</v>
      </c>
      <c r="D1936" s="1" t="s">
        <v>158</v>
      </c>
      <c r="E1936" s="162" t="s">
        <v>15755</v>
      </c>
    </row>
    <row r="1937" spans="1:5">
      <c r="A1937" s="1">
        <v>43500</v>
      </c>
      <c r="B1937" s="1" t="s">
        <v>15756</v>
      </c>
      <c r="C1937" s="1" t="s">
        <v>357</v>
      </c>
      <c r="D1937" s="1" t="s">
        <v>158</v>
      </c>
      <c r="E1937" s="162" t="s">
        <v>15757</v>
      </c>
    </row>
    <row r="1938" spans="1:5">
      <c r="A1938" s="1">
        <v>43489</v>
      </c>
      <c r="B1938" s="1" t="s">
        <v>15758</v>
      </c>
      <c r="C1938" s="1" t="s">
        <v>355</v>
      </c>
      <c r="D1938" s="1" t="s">
        <v>158</v>
      </c>
      <c r="E1938" s="162" t="s">
        <v>15748</v>
      </c>
    </row>
    <row r="1939" spans="1:5">
      <c r="A1939" s="1">
        <v>43501</v>
      </c>
      <c r="B1939" s="1" t="s">
        <v>15759</v>
      </c>
      <c r="C1939" s="1" t="s">
        <v>357</v>
      </c>
      <c r="D1939" s="1" t="s">
        <v>158</v>
      </c>
      <c r="E1939" s="162" t="s">
        <v>15760</v>
      </c>
    </row>
    <row r="1940" spans="1:5">
      <c r="A1940" s="1">
        <v>43490</v>
      </c>
      <c r="B1940" s="1" t="s">
        <v>15761</v>
      </c>
      <c r="C1940" s="1" t="s">
        <v>355</v>
      </c>
      <c r="D1940" s="1" t="s">
        <v>158</v>
      </c>
      <c r="E1940" s="162" t="s">
        <v>13215</v>
      </c>
    </row>
    <row r="1941" spans="1:5">
      <c r="A1941" s="1">
        <v>43502</v>
      </c>
      <c r="B1941" s="1" t="s">
        <v>15762</v>
      </c>
      <c r="C1941" s="1" t="s">
        <v>357</v>
      </c>
      <c r="D1941" s="1" t="s">
        <v>158</v>
      </c>
      <c r="E1941" s="162" t="s">
        <v>15763</v>
      </c>
    </row>
    <row r="1942" spans="1:5">
      <c r="A1942" s="1">
        <v>43491</v>
      </c>
      <c r="B1942" s="1" t="s">
        <v>15764</v>
      </c>
      <c r="C1942" s="1" t="s">
        <v>355</v>
      </c>
      <c r="D1942" s="1" t="s">
        <v>158</v>
      </c>
      <c r="E1942" s="162" t="s">
        <v>14128</v>
      </c>
    </row>
    <row r="1943" spans="1:5">
      <c r="A1943" s="1">
        <v>43503</v>
      </c>
      <c r="B1943" s="1" t="s">
        <v>15765</v>
      </c>
      <c r="C1943" s="1" t="s">
        <v>357</v>
      </c>
      <c r="D1943" s="1" t="s">
        <v>158</v>
      </c>
      <c r="E1943" s="162" t="s">
        <v>15766</v>
      </c>
    </row>
    <row r="1944" spans="1:5">
      <c r="A1944" s="1">
        <v>43492</v>
      </c>
      <c r="B1944" s="1" t="s">
        <v>15767</v>
      </c>
      <c r="C1944" s="1" t="s">
        <v>355</v>
      </c>
      <c r="D1944" s="1" t="s">
        <v>158</v>
      </c>
      <c r="E1944" s="162" t="s">
        <v>13215</v>
      </c>
    </row>
    <row r="1945" spans="1:5">
      <c r="A1945" s="1">
        <v>43504</v>
      </c>
      <c r="B1945" s="1" t="s">
        <v>15768</v>
      </c>
      <c r="C1945" s="1" t="s">
        <v>357</v>
      </c>
      <c r="D1945" s="1" t="s">
        <v>158</v>
      </c>
      <c r="E1945" s="162" t="s">
        <v>15769</v>
      </c>
    </row>
    <row r="1946" spans="1:5">
      <c r="A1946" s="1">
        <v>43493</v>
      </c>
      <c r="B1946" s="1" t="s">
        <v>15770</v>
      </c>
      <c r="C1946" s="1" t="s">
        <v>355</v>
      </c>
      <c r="D1946" s="1" t="s">
        <v>158</v>
      </c>
      <c r="E1946" s="162" t="s">
        <v>15706</v>
      </c>
    </row>
    <row r="1947" spans="1:5">
      <c r="A1947" s="1">
        <v>43505</v>
      </c>
      <c r="B1947" s="1" t="s">
        <v>15771</v>
      </c>
      <c r="C1947" s="1" t="s">
        <v>357</v>
      </c>
      <c r="D1947" s="1" t="s">
        <v>158</v>
      </c>
      <c r="E1947" s="162" t="s">
        <v>15772</v>
      </c>
    </row>
    <row r="1948" spans="1:5">
      <c r="A1948" s="1">
        <v>37774</v>
      </c>
      <c r="B1948" s="1" t="s">
        <v>15773</v>
      </c>
      <c r="C1948" s="1" t="s">
        <v>160</v>
      </c>
      <c r="D1948" s="1" t="s">
        <v>167</v>
      </c>
      <c r="E1948" s="162" t="s">
        <v>15774</v>
      </c>
    </row>
    <row r="1949" spans="1:5">
      <c r="A1949" s="1">
        <v>38630</v>
      </c>
      <c r="B1949" s="1" t="s">
        <v>15775</v>
      </c>
      <c r="C1949" s="1" t="s">
        <v>160</v>
      </c>
      <c r="D1949" s="1" t="s">
        <v>167</v>
      </c>
      <c r="E1949" s="162" t="s">
        <v>15776</v>
      </c>
    </row>
    <row r="1950" spans="1:5">
      <c r="A1950" s="1">
        <v>38629</v>
      </c>
      <c r="B1950" s="1" t="s">
        <v>15777</v>
      </c>
      <c r="C1950" s="1" t="s">
        <v>160</v>
      </c>
      <c r="D1950" s="1" t="s">
        <v>167</v>
      </c>
      <c r="E1950" s="162" t="s">
        <v>15778</v>
      </c>
    </row>
    <row r="1951" spans="1:5">
      <c r="A1951" s="1">
        <v>38476</v>
      </c>
      <c r="B1951" s="1" t="s">
        <v>15779</v>
      </c>
      <c r="C1951" s="1" t="s">
        <v>160</v>
      </c>
      <c r="D1951" s="1" t="s">
        <v>155</v>
      </c>
      <c r="E1951" s="162" t="s">
        <v>15780</v>
      </c>
    </row>
    <row r="1952" spans="1:5">
      <c r="A1952" s="1">
        <v>38477</v>
      </c>
      <c r="B1952" s="1" t="s">
        <v>15781</v>
      </c>
      <c r="C1952" s="1" t="s">
        <v>160</v>
      </c>
      <c r="D1952" s="1" t="s">
        <v>155</v>
      </c>
      <c r="E1952" s="162" t="s">
        <v>15782</v>
      </c>
    </row>
    <row r="1953" spans="1:5">
      <c r="A1953" s="1">
        <v>40635</v>
      </c>
      <c r="B1953" s="1" t="s">
        <v>15783</v>
      </c>
      <c r="C1953" s="1" t="s">
        <v>160</v>
      </c>
      <c r="D1953" s="1" t="s">
        <v>167</v>
      </c>
      <c r="E1953" s="162" t="s">
        <v>15784</v>
      </c>
    </row>
    <row r="1954" spans="1:5">
      <c r="A1954" s="1">
        <v>36483</v>
      </c>
      <c r="B1954" s="1" t="s">
        <v>15785</v>
      </c>
      <c r="C1954" s="1" t="s">
        <v>160</v>
      </c>
      <c r="D1954" s="1" t="s">
        <v>167</v>
      </c>
      <c r="E1954" s="162" t="s">
        <v>15786</v>
      </c>
    </row>
    <row r="1955" spans="1:5">
      <c r="A1955" s="1">
        <v>14525</v>
      </c>
      <c r="B1955" s="1" t="s">
        <v>15787</v>
      </c>
      <c r="C1955" s="1" t="s">
        <v>160</v>
      </c>
      <c r="D1955" s="1" t="s">
        <v>167</v>
      </c>
      <c r="E1955" s="162" t="s">
        <v>15788</v>
      </c>
    </row>
    <row r="1956" spans="1:5">
      <c r="A1956" s="1">
        <v>36482</v>
      </c>
      <c r="B1956" s="1" t="s">
        <v>15789</v>
      </c>
      <c r="C1956" s="1" t="s">
        <v>160</v>
      </c>
      <c r="D1956" s="1" t="s">
        <v>167</v>
      </c>
      <c r="E1956" s="162" t="s">
        <v>15790</v>
      </c>
    </row>
    <row r="1957" spans="1:5">
      <c r="A1957" s="1">
        <v>36408</v>
      </c>
      <c r="B1957" s="1" t="s">
        <v>15791</v>
      </c>
      <c r="C1957" s="1" t="s">
        <v>160</v>
      </c>
      <c r="D1957" s="1" t="s">
        <v>167</v>
      </c>
      <c r="E1957" s="162" t="s">
        <v>15792</v>
      </c>
    </row>
    <row r="1958" spans="1:5">
      <c r="A1958" s="1">
        <v>2723</v>
      </c>
      <c r="B1958" s="1" t="s">
        <v>15793</v>
      </c>
      <c r="C1958" s="1" t="s">
        <v>160</v>
      </c>
      <c r="D1958" s="1" t="s">
        <v>167</v>
      </c>
      <c r="E1958" s="162" t="s">
        <v>15794</v>
      </c>
    </row>
    <row r="1959" spans="1:5">
      <c r="A1959" s="1">
        <v>36481</v>
      </c>
      <c r="B1959" s="1" t="s">
        <v>15795</v>
      </c>
      <c r="C1959" s="1" t="s">
        <v>160</v>
      </c>
      <c r="D1959" s="1" t="s">
        <v>167</v>
      </c>
      <c r="E1959" s="162" t="s">
        <v>15796</v>
      </c>
    </row>
    <row r="1960" spans="1:5">
      <c r="A1960" s="1">
        <v>10685</v>
      </c>
      <c r="B1960" s="1" t="s">
        <v>15797</v>
      </c>
      <c r="C1960" s="1" t="s">
        <v>160</v>
      </c>
      <c r="D1960" s="1" t="s">
        <v>167</v>
      </c>
      <c r="E1960" s="162" t="s">
        <v>15798</v>
      </c>
    </row>
    <row r="1961" spans="1:5">
      <c r="A1961" s="1">
        <v>40636</v>
      </c>
      <c r="B1961" s="1" t="s">
        <v>15799</v>
      </c>
      <c r="C1961" s="1" t="s">
        <v>160</v>
      </c>
      <c r="D1961" s="1" t="s">
        <v>167</v>
      </c>
      <c r="E1961" s="162" t="s">
        <v>15800</v>
      </c>
    </row>
    <row r="1962" spans="1:5">
      <c r="A1962" s="1">
        <v>4111</v>
      </c>
      <c r="B1962" s="1" t="s">
        <v>15801</v>
      </c>
      <c r="C1962" s="1" t="s">
        <v>160</v>
      </c>
      <c r="D1962" s="1" t="s">
        <v>155</v>
      </c>
      <c r="E1962" s="162" t="s">
        <v>13681</v>
      </c>
    </row>
    <row r="1963" spans="1:5">
      <c r="A1963" s="1">
        <v>44538</v>
      </c>
      <c r="B1963" s="1" t="s">
        <v>15802</v>
      </c>
      <c r="C1963" s="1" t="s">
        <v>160</v>
      </c>
      <c r="D1963" s="1" t="s">
        <v>155</v>
      </c>
      <c r="E1963" s="162" t="s">
        <v>25414</v>
      </c>
    </row>
    <row r="1964" spans="1:5">
      <c r="A1964" s="1">
        <v>12</v>
      </c>
      <c r="B1964" s="1" t="s">
        <v>15803</v>
      </c>
      <c r="C1964" s="1" t="s">
        <v>160</v>
      </c>
      <c r="D1964" s="1" t="s">
        <v>158</v>
      </c>
      <c r="E1964" s="162" t="s">
        <v>15804</v>
      </c>
    </row>
    <row r="1965" spans="1:5">
      <c r="A1965" s="1">
        <v>37554</v>
      </c>
      <c r="B1965" s="1" t="s">
        <v>15805</v>
      </c>
      <c r="C1965" s="1" t="s">
        <v>160</v>
      </c>
      <c r="D1965" s="1" t="s">
        <v>155</v>
      </c>
      <c r="E1965" s="162" t="s">
        <v>15806</v>
      </c>
    </row>
    <row r="1966" spans="1:5">
      <c r="A1966" s="1">
        <v>37555</v>
      </c>
      <c r="B1966" s="1" t="s">
        <v>15807</v>
      </c>
      <c r="C1966" s="1" t="s">
        <v>160</v>
      </c>
      <c r="D1966" s="1" t="s">
        <v>155</v>
      </c>
      <c r="E1966" s="162" t="s">
        <v>15808</v>
      </c>
    </row>
    <row r="1967" spans="1:5">
      <c r="A1967" s="1">
        <v>10902</v>
      </c>
      <c r="B1967" s="1" t="s">
        <v>15809</v>
      </c>
      <c r="C1967" s="1" t="s">
        <v>160</v>
      </c>
      <c r="D1967" s="1" t="s">
        <v>155</v>
      </c>
      <c r="E1967" s="162" t="s">
        <v>15810</v>
      </c>
    </row>
    <row r="1968" spans="1:5">
      <c r="A1968" s="1">
        <v>20965</v>
      </c>
      <c r="B1968" s="1" t="s">
        <v>15811</v>
      </c>
      <c r="C1968" s="1" t="s">
        <v>160</v>
      </c>
      <c r="D1968" s="1" t="s">
        <v>155</v>
      </c>
      <c r="E1968" s="162" t="s">
        <v>15812</v>
      </c>
    </row>
    <row r="1969" spans="1:5">
      <c r="A1969" s="1">
        <v>20966</v>
      </c>
      <c r="B1969" s="1" t="s">
        <v>15813</v>
      </c>
      <c r="C1969" s="1" t="s">
        <v>160</v>
      </c>
      <c r="D1969" s="1" t="s">
        <v>155</v>
      </c>
      <c r="E1969" s="162" t="s">
        <v>15814</v>
      </c>
    </row>
    <row r="1970" spans="1:5">
      <c r="A1970" s="1">
        <v>10903</v>
      </c>
      <c r="B1970" s="1" t="s">
        <v>15815</v>
      </c>
      <c r="C1970" s="1" t="s">
        <v>160</v>
      </c>
      <c r="D1970" s="1" t="s">
        <v>155</v>
      </c>
      <c r="E1970" s="162" t="s">
        <v>15816</v>
      </c>
    </row>
    <row r="1971" spans="1:5">
      <c r="A1971" s="1">
        <v>20967</v>
      </c>
      <c r="B1971" s="1" t="s">
        <v>15817</v>
      </c>
      <c r="C1971" s="1" t="s">
        <v>160</v>
      </c>
      <c r="D1971" s="1" t="s">
        <v>155</v>
      </c>
      <c r="E1971" s="162" t="s">
        <v>15816</v>
      </c>
    </row>
    <row r="1972" spans="1:5">
      <c r="A1972" s="1">
        <v>20968</v>
      </c>
      <c r="B1972" s="1" t="s">
        <v>15818</v>
      </c>
      <c r="C1972" s="1" t="s">
        <v>160</v>
      </c>
      <c r="D1972" s="1" t="s">
        <v>155</v>
      </c>
      <c r="E1972" s="162" t="s">
        <v>15819</v>
      </c>
    </row>
    <row r="1973" spans="1:5">
      <c r="A1973" s="1">
        <v>11359</v>
      </c>
      <c r="B1973" s="1" t="s">
        <v>15820</v>
      </c>
      <c r="C1973" s="1" t="s">
        <v>160</v>
      </c>
      <c r="D1973" s="1" t="s">
        <v>158</v>
      </c>
      <c r="E1973" s="162" t="s">
        <v>15821</v>
      </c>
    </row>
    <row r="1974" spans="1:5">
      <c r="A1974" s="1">
        <v>39017</v>
      </c>
      <c r="B1974" s="1" t="s">
        <v>15822</v>
      </c>
      <c r="C1974" s="1" t="s">
        <v>160</v>
      </c>
      <c r="D1974" s="1" t="s">
        <v>167</v>
      </c>
      <c r="E1974" s="162" t="s">
        <v>15823</v>
      </c>
    </row>
    <row r="1975" spans="1:5">
      <c r="A1975" s="1">
        <v>39315</v>
      </c>
      <c r="B1975" s="1" t="s">
        <v>15824</v>
      </c>
      <c r="C1975" s="1" t="s">
        <v>160</v>
      </c>
      <c r="D1975" s="1" t="s">
        <v>167</v>
      </c>
      <c r="E1975" s="162" t="s">
        <v>13575</v>
      </c>
    </row>
    <row r="1976" spans="1:5">
      <c r="A1976" s="1">
        <v>39016</v>
      </c>
      <c r="B1976" s="1" t="s">
        <v>15825</v>
      </c>
      <c r="C1976" s="1" t="s">
        <v>160</v>
      </c>
      <c r="D1976" s="1" t="s">
        <v>167</v>
      </c>
      <c r="E1976" s="162" t="s">
        <v>15826</v>
      </c>
    </row>
    <row r="1977" spans="1:5">
      <c r="A1977" s="1">
        <v>39481</v>
      </c>
      <c r="B1977" s="1" t="s">
        <v>15827</v>
      </c>
      <c r="C1977" s="1" t="s">
        <v>160</v>
      </c>
      <c r="D1977" s="1" t="s">
        <v>167</v>
      </c>
      <c r="E1977" s="162" t="s">
        <v>15828</v>
      </c>
    </row>
    <row r="1978" spans="1:5">
      <c r="A1978" s="1">
        <v>39013</v>
      </c>
      <c r="B1978" s="1" t="s">
        <v>15829</v>
      </c>
      <c r="C1978" s="1" t="s">
        <v>160</v>
      </c>
      <c r="D1978" s="1" t="s">
        <v>167</v>
      </c>
      <c r="E1978" s="162" t="s">
        <v>15830</v>
      </c>
    </row>
    <row r="1979" spans="1:5">
      <c r="A1979" s="1">
        <v>44919</v>
      </c>
      <c r="B1979" s="1" t="s">
        <v>15831</v>
      </c>
      <c r="C1979" s="1" t="s">
        <v>160</v>
      </c>
      <c r="D1979" s="1" t="s">
        <v>167</v>
      </c>
      <c r="E1979" s="162" t="s">
        <v>15832</v>
      </c>
    </row>
    <row r="1980" spans="1:5">
      <c r="A1980" s="1">
        <v>40433</v>
      </c>
      <c r="B1980" s="1" t="s">
        <v>15833</v>
      </c>
      <c r="C1980" s="1" t="s">
        <v>160</v>
      </c>
      <c r="D1980" s="1" t="s">
        <v>167</v>
      </c>
      <c r="E1980" s="162" t="s">
        <v>12664</v>
      </c>
    </row>
    <row r="1981" spans="1:5">
      <c r="A1981" s="1">
        <v>20219</v>
      </c>
      <c r="B1981" s="1" t="s">
        <v>15834</v>
      </c>
      <c r="C1981" s="1" t="s">
        <v>160</v>
      </c>
      <c r="D1981" s="1" t="s">
        <v>167</v>
      </c>
      <c r="E1981" s="162" t="s">
        <v>36251</v>
      </c>
    </row>
    <row r="1982" spans="1:5">
      <c r="A1982" s="1">
        <v>36484</v>
      </c>
      <c r="B1982" s="1" t="s">
        <v>15835</v>
      </c>
      <c r="C1982" s="1" t="s">
        <v>160</v>
      </c>
      <c r="D1982" s="1" t="s">
        <v>167</v>
      </c>
      <c r="E1982" s="162" t="s">
        <v>36252</v>
      </c>
    </row>
    <row r="1983" spans="1:5">
      <c r="A1983" s="1">
        <v>38367</v>
      </c>
      <c r="B1983" s="1" t="s">
        <v>15836</v>
      </c>
      <c r="C1983" s="1" t="s">
        <v>160</v>
      </c>
      <c r="D1983" s="1" t="s">
        <v>155</v>
      </c>
      <c r="E1983" s="162" t="s">
        <v>15837</v>
      </c>
    </row>
    <row r="1984" spans="1:5">
      <c r="A1984" s="1">
        <v>38368</v>
      </c>
      <c r="B1984" s="1" t="s">
        <v>15838</v>
      </c>
      <c r="C1984" s="1" t="s">
        <v>160</v>
      </c>
      <c r="D1984" s="1" t="s">
        <v>155</v>
      </c>
      <c r="E1984" s="162" t="s">
        <v>36253</v>
      </c>
    </row>
    <row r="1985" spans="1:5">
      <c r="A1985" s="1">
        <v>38091</v>
      </c>
      <c r="B1985" s="1" t="s">
        <v>15840</v>
      </c>
      <c r="C1985" s="1" t="s">
        <v>160</v>
      </c>
      <c r="D1985" s="1" t="s">
        <v>155</v>
      </c>
      <c r="E1985" s="162" t="s">
        <v>17277</v>
      </c>
    </row>
    <row r="1986" spans="1:5">
      <c r="A1986" s="1">
        <v>38095</v>
      </c>
      <c r="B1986" s="1" t="s">
        <v>15842</v>
      </c>
      <c r="C1986" s="1" t="s">
        <v>160</v>
      </c>
      <c r="D1986" s="1" t="s">
        <v>155</v>
      </c>
      <c r="E1986" s="162" t="s">
        <v>21084</v>
      </c>
    </row>
    <row r="1987" spans="1:5">
      <c r="A1987" s="1">
        <v>38092</v>
      </c>
      <c r="B1987" s="1" t="s">
        <v>15844</v>
      </c>
      <c r="C1987" s="1" t="s">
        <v>160</v>
      </c>
      <c r="D1987" s="1" t="s">
        <v>155</v>
      </c>
      <c r="E1987" s="162" t="s">
        <v>12941</v>
      </c>
    </row>
    <row r="1988" spans="1:5">
      <c r="A1988" s="1">
        <v>38093</v>
      </c>
      <c r="B1988" s="1" t="s">
        <v>15845</v>
      </c>
      <c r="C1988" s="1" t="s">
        <v>160</v>
      </c>
      <c r="D1988" s="1" t="s">
        <v>155</v>
      </c>
      <c r="E1988" s="162" t="s">
        <v>15841</v>
      </c>
    </row>
    <row r="1989" spans="1:5">
      <c r="A1989" s="1">
        <v>38096</v>
      </c>
      <c r="B1989" s="1" t="s">
        <v>15847</v>
      </c>
      <c r="C1989" s="1" t="s">
        <v>160</v>
      </c>
      <c r="D1989" s="1" t="s">
        <v>155</v>
      </c>
      <c r="E1989" s="162" t="s">
        <v>12677</v>
      </c>
    </row>
    <row r="1990" spans="1:5">
      <c r="A1990" s="1">
        <v>38094</v>
      </c>
      <c r="B1990" s="1" t="s">
        <v>15849</v>
      </c>
      <c r="C1990" s="1" t="s">
        <v>160</v>
      </c>
      <c r="D1990" s="1" t="s">
        <v>155</v>
      </c>
      <c r="E1990" s="162" t="s">
        <v>28112</v>
      </c>
    </row>
    <row r="1991" spans="1:5">
      <c r="A1991" s="1">
        <v>38097</v>
      </c>
      <c r="B1991" s="1" t="s">
        <v>15850</v>
      </c>
      <c r="C1991" s="1" t="s">
        <v>160</v>
      </c>
      <c r="D1991" s="1" t="s">
        <v>155</v>
      </c>
      <c r="E1991" s="162" t="s">
        <v>20385</v>
      </c>
    </row>
    <row r="1992" spans="1:5">
      <c r="A1992" s="1">
        <v>38098</v>
      </c>
      <c r="B1992" s="1" t="s">
        <v>15851</v>
      </c>
      <c r="C1992" s="1" t="s">
        <v>160</v>
      </c>
      <c r="D1992" s="1" t="s">
        <v>155</v>
      </c>
      <c r="E1992" s="162" t="s">
        <v>20385</v>
      </c>
    </row>
    <row r="1993" spans="1:5">
      <c r="A1993" s="1">
        <v>11186</v>
      </c>
      <c r="B1993" s="1" t="s">
        <v>15852</v>
      </c>
      <c r="C1993" s="1" t="s">
        <v>157</v>
      </c>
      <c r="D1993" s="1" t="s">
        <v>155</v>
      </c>
      <c r="E1993" s="162" t="s">
        <v>36254</v>
      </c>
    </row>
    <row r="1994" spans="1:5">
      <c r="A1994" s="1">
        <v>11558</v>
      </c>
      <c r="B1994" s="1" t="s">
        <v>15853</v>
      </c>
      <c r="C1994" s="1" t="s">
        <v>638</v>
      </c>
      <c r="D1994" s="1" t="s">
        <v>155</v>
      </c>
      <c r="E1994" s="162" t="s">
        <v>34085</v>
      </c>
    </row>
    <row r="1995" spans="1:5">
      <c r="A1995" s="1">
        <v>11557</v>
      </c>
      <c r="B1995" s="1" t="s">
        <v>15855</v>
      </c>
      <c r="C1995" s="1" t="s">
        <v>638</v>
      </c>
      <c r="D1995" s="1" t="s">
        <v>155</v>
      </c>
      <c r="E1995" s="162" t="s">
        <v>36255</v>
      </c>
    </row>
    <row r="1996" spans="1:5">
      <c r="A1996" s="1">
        <v>2759</v>
      </c>
      <c r="B1996" s="1" t="s">
        <v>15857</v>
      </c>
      <c r="C1996" s="1" t="s">
        <v>160</v>
      </c>
      <c r="D1996" s="1" t="s">
        <v>167</v>
      </c>
      <c r="E1996" s="162" t="s">
        <v>15858</v>
      </c>
    </row>
    <row r="1997" spans="1:5">
      <c r="A1997" s="1">
        <v>38124</v>
      </c>
      <c r="B1997" s="1" t="s">
        <v>15859</v>
      </c>
      <c r="C1997" s="1" t="s">
        <v>160</v>
      </c>
      <c r="D1997" s="1" t="s">
        <v>158</v>
      </c>
      <c r="E1997" s="162" t="s">
        <v>12764</v>
      </c>
    </row>
    <row r="1998" spans="1:5">
      <c r="A1998" s="1">
        <v>38380</v>
      </c>
      <c r="B1998" s="1" t="s">
        <v>15861</v>
      </c>
      <c r="C1998" s="1" t="s">
        <v>160</v>
      </c>
      <c r="D1998" s="1" t="s">
        <v>155</v>
      </c>
      <c r="E1998" s="162" t="s">
        <v>15862</v>
      </c>
    </row>
    <row r="1999" spans="1:5">
      <c r="A1999" s="1">
        <v>42429</v>
      </c>
      <c r="B1999" s="1" t="s">
        <v>15863</v>
      </c>
      <c r="C1999" s="1" t="s">
        <v>160</v>
      </c>
      <c r="D1999" s="1" t="s">
        <v>167</v>
      </c>
      <c r="E1999" s="162" t="s">
        <v>15864</v>
      </c>
    </row>
    <row r="2000" spans="1:5">
      <c r="A2000" s="1">
        <v>39616</v>
      </c>
      <c r="B2000" s="1" t="s">
        <v>15865</v>
      </c>
      <c r="C2000" s="1" t="s">
        <v>160</v>
      </c>
      <c r="D2000" s="1" t="s">
        <v>158</v>
      </c>
      <c r="E2000" s="162" t="s">
        <v>36256</v>
      </c>
    </row>
    <row r="2001" spans="1:5">
      <c r="A2001" s="1">
        <v>39618</v>
      </c>
      <c r="B2001" s="1" t="s">
        <v>15866</v>
      </c>
      <c r="C2001" s="1" t="s">
        <v>160</v>
      </c>
      <c r="D2001" s="1" t="s">
        <v>155</v>
      </c>
      <c r="E2001" s="162" t="s">
        <v>36257</v>
      </c>
    </row>
    <row r="2002" spans="1:5">
      <c r="A2002" s="1">
        <v>39619</v>
      </c>
      <c r="B2002" s="1" t="s">
        <v>15867</v>
      </c>
      <c r="C2002" s="1" t="s">
        <v>160</v>
      </c>
      <c r="D2002" s="1" t="s">
        <v>155</v>
      </c>
      <c r="E2002" s="162" t="s">
        <v>36258</v>
      </c>
    </row>
    <row r="2003" spans="1:5">
      <c r="A2003" s="1">
        <v>39613</v>
      </c>
      <c r="B2003" s="1" t="s">
        <v>15868</v>
      </c>
      <c r="C2003" s="1" t="s">
        <v>160</v>
      </c>
      <c r="D2003" s="1" t="s">
        <v>155</v>
      </c>
      <c r="E2003" s="162" t="s">
        <v>36259</v>
      </c>
    </row>
    <row r="2004" spans="1:5">
      <c r="A2004" s="1">
        <v>39614</v>
      </c>
      <c r="B2004" s="1" t="s">
        <v>15869</v>
      </c>
      <c r="C2004" s="1" t="s">
        <v>160</v>
      </c>
      <c r="D2004" s="1" t="s">
        <v>155</v>
      </c>
      <c r="E2004" s="162" t="s">
        <v>36260</v>
      </c>
    </row>
    <row r="2005" spans="1:5">
      <c r="A2005" s="1">
        <v>38538</v>
      </c>
      <c r="B2005" s="1" t="s">
        <v>15870</v>
      </c>
      <c r="C2005" s="1" t="s">
        <v>187</v>
      </c>
      <c r="D2005" s="1" t="s">
        <v>167</v>
      </c>
      <c r="E2005" s="162" t="s">
        <v>36261</v>
      </c>
    </row>
    <row r="2006" spans="1:5">
      <c r="A2006" s="1">
        <v>38539</v>
      </c>
      <c r="B2006" s="1" t="s">
        <v>15871</v>
      </c>
      <c r="C2006" s="1" t="s">
        <v>187</v>
      </c>
      <c r="D2006" s="1" t="s">
        <v>167</v>
      </c>
      <c r="E2006" s="162" t="s">
        <v>36262</v>
      </c>
    </row>
    <row r="2007" spans="1:5">
      <c r="A2007" s="1">
        <v>38540</v>
      </c>
      <c r="B2007" s="1" t="s">
        <v>15872</v>
      </c>
      <c r="C2007" s="1" t="s">
        <v>187</v>
      </c>
      <c r="D2007" s="1" t="s">
        <v>167</v>
      </c>
      <c r="E2007" s="162" t="s">
        <v>36263</v>
      </c>
    </row>
    <row r="2008" spans="1:5">
      <c r="A2008" s="1">
        <v>38384</v>
      </c>
      <c r="B2008" s="1" t="s">
        <v>15873</v>
      </c>
      <c r="C2008" s="1" t="s">
        <v>160</v>
      </c>
      <c r="D2008" s="1" t="s">
        <v>155</v>
      </c>
      <c r="E2008" s="162" t="s">
        <v>34118</v>
      </c>
    </row>
    <row r="2009" spans="1:5">
      <c r="A2009" s="1">
        <v>13</v>
      </c>
      <c r="B2009" s="1" t="s">
        <v>15875</v>
      </c>
      <c r="C2009" s="1" t="s">
        <v>238</v>
      </c>
      <c r="D2009" s="1" t="s">
        <v>155</v>
      </c>
      <c r="E2009" s="162" t="s">
        <v>15876</v>
      </c>
    </row>
    <row r="2010" spans="1:5">
      <c r="A2010" s="1">
        <v>2762</v>
      </c>
      <c r="B2010" s="1" t="s">
        <v>15877</v>
      </c>
      <c r="C2010" s="1" t="s">
        <v>187</v>
      </c>
      <c r="D2010" s="1" t="s">
        <v>167</v>
      </c>
      <c r="E2010" s="162" t="s">
        <v>15878</v>
      </c>
    </row>
    <row r="2011" spans="1:5">
      <c r="A2011" s="1">
        <v>21142</v>
      </c>
      <c r="B2011" s="1" t="s">
        <v>15879</v>
      </c>
      <c r="C2011" s="1" t="s">
        <v>160</v>
      </c>
      <c r="D2011" s="1" t="s">
        <v>155</v>
      </c>
      <c r="E2011" s="162" t="s">
        <v>15880</v>
      </c>
    </row>
    <row r="2012" spans="1:5">
      <c r="A2012" s="1">
        <v>4223</v>
      </c>
      <c r="B2012" s="1" t="s">
        <v>15881</v>
      </c>
      <c r="C2012" s="1" t="s">
        <v>182</v>
      </c>
      <c r="D2012" s="1" t="s">
        <v>158</v>
      </c>
      <c r="E2012" s="162" t="s">
        <v>18898</v>
      </c>
    </row>
    <row r="2013" spans="1:5">
      <c r="A2013" s="1">
        <v>37372</v>
      </c>
      <c r="B2013" s="1" t="s">
        <v>15882</v>
      </c>
      <c r="C2013" s="1" t="s">
        <v>355</v>
      </c>
      <c r="D2013" s="1" t="s">
        <v>158</v>
      </c>
      <c r="E2013" s="162" t="s">
        <v>12695</v>
      </c>
    </row>
    <row r="2014" spans="1:5">
      <c r="A2014" s="1">
        <v>40863</v>
      </c>
      <c r="B2014" s="1" t="s">
        <v>15883</v>
      </c>
      <c r="C2014" s="1" t="s">
        <v>357</v>
      </c>
      <c r="D2014" s="1" t="s">
        <v>158</v>
      </c>
      <c r="E2014" s="162" t="s">
        <v>20893</v>
      </c>
    </row>
    <row r="2015" spans="1:5">
      <c r="A2015" s="1">
        <v>38475</v>
      </c>
      <c r="B2015" s="1" t="s">
        <v>15884</v>
      </c>
      <c r="C2015" s="1" t="s">
        <v>160</v>
      </c>
      <c r="D2015" s="1" t="s">
        <v>155</v>
      </c>
      <c r="E2015" s="162" t="s">
        <v>15880</v>
      </c>
    </row>
    <row r="2016" spans="1:5">
      <c r="A2016" s="1">
        <v>38474</v>
      </c>
      <c r="B2016" s="1" t="s">
        <v>15886</v>
      </c>
      <c r="C2016" s="1" t="s">
        <v>160</v>
      </c>
      <c r="D2016" s="1" t="s">
        <v>155</v>
      </c>
      <c r="E2016" s="162" t="s">
        <v>27605</v>
      </c>
    </row>
    <row r="2017" spans="1:5">
      <c r="A2017" s="1">
        <v>10886</v>
      </c>
      <c r="B2017" s="1" t="s">
        <v>15888</v>
      </c>
      <c r="C2017" s="1" t="s">
        <v>160</v>
      </c>
      <c r="D2017" s="1" t="s">
        <v>155</v>
      </c>
      <c r="E2017" s="162" t="s">
        <v>36264</v>
      </c>
    </row>
    <row r="2018" spans="1:5">
      <c r="A2018" s="1">
        <v>10888</v>
      </c>
      <c r="B2018" s="1" t="s">
        <v>15889</v>
      </c>
      <c r="C2018" s="1" t="s">
        <v>160</v>
      </c>
      <c r="D2018" s="1" t="s">
        <v>155</v>
      </c>
      <c r="E2018" s="162" t="s">
        <v>36265</v>
      </c>
    </row>
    <row r="2019" spans="1:5">
      <c r="A2019" s="1">
        <v>10889</v>
      </c>
      <c r="B2019" s="1" t="s">
        <v>15890</v>
      </c>
      <c r="C2019" s="1" t="s">
        <v>160</v>
      </c>
      <c r="D2019" s="1" t="s">
        <v>155</v>
      </c>
      <c r="E2019" s="162" t="s">
        <v>36266</v>
      </c>
    </row>
    <row r="2020" spans="1:5">
      <c r="A2020" s="1">
        <v>10890</v>
      </c>
      <c r="B2020" s="1" t="s">
        <v>15891</v>
      </c>
      <c r="C2020" s="1" t="s">
        <v>160</v>
      </c>
      <c r="D2020" s="1" t="s">
        <v>155</v>
      </c>
      <c r="E2020" s="162" t="s">
        <v>36267</v>
      </c>
    </row>
    <row r="2021" spans="1:5">
      <c r="A2021" s="1">
        <v>10891</v>
      </c>
      <c r="B2021" s="1" t="s">
        <v>15892</v>
      </c>
      <c r="C2021" s="1" t="s">
        <v>160</v>
      </c>
      <c r="D2021" s="1" t="s">
        <v>155</v>
      </c>
      <c r="E2021" s="162" t="s">
        <v>20021</v>
      </c>
    </row>
    <row r="2022" spans="1:5">
      <c r="A2022" s="1">
        <v>10892</v>
      </c>
      <c r="B2022" s="1" t="s">
        <v>15893</v>
      </c>
      <c r="C2022" s="1" t="s">
        <v>160</v>
      </c>
      <c r="D2022" s="1" t="s">
        <v>158</v>
      </c>
      <c r="E2022" s="162" t="s">
        <v>36268</v>
      </c>
    </row>
    <row r="2023" spans="1:5">
      <c r="A2023" s="1">
        <v>20977</v>
      </c>
      <c r="B2023" s="1" t="s">
        <v>15894</v>
      </c>
      <c r="C2023" s="1" t="s">
        <v>160</v>
      </c>
      <c r="D2023" s="1" t="s">
        <v>155</v>
      </c>
      <c r="E2023" s="162" t="s">
        <v>36269</v>
      </c>
    </row>
    <row r="2024" spans="1:5">
      <c r="A2024" s="1">
        <v>3073</v>
      </c>
      <c r="B2024" s="1" t="s">
        <v>15895</v>
      </c>
      <c r="C2024" s="1" t="s">
        <v>160</v>
      </c>
      <c r="D2024" s="1" t="s">
        <v>167</v>
      </c>
      <c r="E2024" s="162" t="s">
        <v>36270</v>
      </c>
    </row>
    <row r="2025" spans="1:5">
      <c r="A2025" s="1">
        <v>3074</v>
      </c>
      <c r="B2025" s="1" t="s">
        <v>15896</v>
      </c>
      <c r="C2025" s="1" t="s">
        <v>160</v>
      </c>
      <c r="D2025" s="1" t="s">
        <v>167</v>
      </c>
      <c r="E2025" s="162" t="s">
        <v>36271</v>
      </c>
    </row>
    <row r="2026" spans="1:5">
      <c r="A2026" s="1">
        <v>3076</v>
      </c>
      <c r="B2026" s="1" t="s">
        <v>15897</v>
      </c>
      <c r="C2026" s="1" t="s">
        <v>160</v>
      </c>
      <c r="D2026" s="1" t="s">
        <v>167</v>
      </c>
      <c r="E2026" s="162" t="s">
        <v>36272</v>
      </c>
    </row>
    <row r="2027" spans="1:5">
      <c r="A2027" s="1">
        <v>3075</v>
      </c>
      <c r="B2027" s="1" t="s">
        <v>15898</v>
      </c>
      <c r="C2027" s="1" t="s">
        <v>160</v>
      </c>
      <c r="D2027" s="1" t="s">
        <v>167</v>
      </c>
      <c r="E2027" s="162" t="s">
        <v>36273</v>
      </c>
    </row>
    <row r="2028" spans="1:5">
      <c r="A2028" s="1">
        <v>10781</v>
      </c>
      <c r="B2028" s="1" t="s">
        <v>15900</v>
      </c>
      <c r="C2028" s="1" t="s">
        <v>160</v>
      </c>
      <c r="D2028" s="1" t="s">
        <v>167</v>
      </c>
      <c r="E2028" s="162" t="s">
        <v>24385</v>
      </c>
    </row>
    <row r="2029" spans="1:5">
      <c r="A2029" s="1">
        <v>43612</v>
      </c>
      <c r="B2029" s="1" t="s">
        <v>15902</v>
      </c>
      <c r="C2029" s="1" t="s">
        <v>1653</v>
      </c>
      <c r="D2029" s="1" t="s">
        <v>155</v>
      </c>
      <c r="E2029" s="162" t="s">
        <v>15903</v>
      </c>
    </row>
    <row r="2030" spans="1:5">
      <c r="A2030" s="1">
        <v>43613</v>
      </c>
      <c r="B2030" s="1" t="s">
        <v>15904</v>
      </c>
      <c r="C2030" s="1" t="s">
        <v>1653</v>
      </c>
      <c r="D2030" s="1" t="s">
        <v>155</v>
      </c>
      <c r="E2030" s="162" t="s">
        <v>15905</v>
      </c>
    </row>
    <row r="2031" spans="1:5">
      <c r="A2031" s="1">
        <v>11480</v>
      </c>
      <c r="B2031" s="1" t="s">
        <v>15906</v>
      </c>
      <c r="C2031" s="1" t="s">
        <v>1653</v>
      </c>
      <c r="D2031" s="1" t="s">
        <v>155</v>
      </c>
      <c r="E2031" s="162" t="s">
        <v>15907</v>
      </c>
    </row>
    <row r="2032" spans="1:5">
      <c r="A2032" s="1">
        <v>11469</v>
      </c>
      <c r="B2032" s="1" t="s">
        <v>15908</v>
      </c>
      <c r="C2032" s="1" t="s">
        <v>160</v>
      </c>
      <c r="D2032" s="1" t="s">
        <v>155</v>
      </c>
      <c r="E2032" s="162" t="s">
        <v>15909</v>
      </c>
    </row>
    <row r="2033" spans="1:5">
      <c r="A2033" s="1">
        <v>11468</v>
      </c>
      <c r="B2033" s="1" t="s">
        <v>15910</v>
      </c>
      <c r="C2033" s="1" t="s">
        <v>160</v>
      </c>
      <c r="D2033" s="1" t="s">
        <v>155</v>
      </c>
      <c r="E2033" s="162" t="s">
        <v>15911</v>
      </c>
    </row>
    <row r="2034" spans="1:5">
      <c r="A2034" s="1">
        <v>11484</v>
      </c>
      <c r="B2034" s="1" t="s">
        <v>15912</v>
      </c>
      <c r="C2034" s="1" t="s">
        <v>160</v>
      </c>
      <c r="D2034" s="1" t="s">
        <v>155</v>
      </c>
      <c r="E2034" s="162" t="s">
        <v>15913</v>
      </c>
    </row>
    <row r="2035" spans="1:5">
      <c r="A2035" s="1">
        <v>38155</v>
      </c>
      <c r="B2035" s="1" t="s">
        <v>15914</v>
      </c>
      <c r="C2035" s="1" t="s">
        <v>160</v>
      </c>
      <c r="D2035" s="1" t="s">
        <v>155</v>
      </c>
      <c r="E2035" s="162" t="s">
        <v>15915</v>
      </c>
    </row>
    <row r="2036" spans="1:5">
      <c r="A2036" s="1">
        <v>11467</v>
      </c>
      <c r="B2036" s="1" t="s">
        <v>15916</v>
      </c>
      <c r="C2036" s="1" t="s">
        <v>160</v>
      </c>
      <c r="D2036" s="1" t="s">
        <v>155</v>
      </c>
      <c r="E2036" s="162" t="s">
        <v>15917</v>
      </c>
    </row>
    <row r="2037" spans="1:5">
      <c r="A2037" s="1">
        <v>38153</v>
      </c>
      <c r="B2037" s="1" t="s">
        <v>15918</v>
      </c>
      <c r="C2037" s="1" t="s">
        <v>1653</v>
      </c>
      <c r="D2037" s="1" t="s">
        <v>155</v>
      </c>
      <c r="E2037" s="162" t="s">
        <v>15919</v>
      </c>
    </row>
    <row r="2038" spans="1:5">
      <c r="A2038" s="1">
        <v>43607</v>
      </c>
      <c r="B2038" s="1" t="s">
        <v>15920</v>
      </c>
      <c r="C2038" s="1" t="s">
        <v>1653</v>
      </c>
      <c r="D2038" s="1" t="s">
        <v>155</v>
      </c>
      <c r="E2038" s="162" t="s">
        <v>15921</v>
      </c>
    </row>
    <row r="2039" spans="1:5">
      <c r="A2039" s="1">
        <v>3080</v>
      </c>
      <c r="B2039" s="1" t="s">
        <v>15922</v>
      </c>
      <c r="C2039" s="1" t="s">
        <v>1653</v>
      </c>
      <c r="D2039" s="1" t="s">
        <v>158</v>
      </c>
      <c r="E2039" s="162" t="s">
        <v>15923</v>
      </c>
    </row>
    <row r="2040" spans="1:5">
      <c r="A2040" s="1">
        <v>3081</v>
      </c>
      <c r="B2040" s="1" t="s">
        <v>15924</v>
      </c>
      <c r="C2040" s="1" t="s">
        <v>1653</v>
      </c>
      <c r="D2040" s="1" t="s">
        <v>155</v>
      </c>
      <c r="E2040" s="162" t="s">
        <v>15038</v>
      </c>
    </row>
    <row r="2041" spans="1:5">
      <c r="A2041" s="1">
        <v>3090</v>
      </c>
      <c r="B2041" s="1" t="s">
        <v>15925</v>
      </c>
      <c r="C2041" s="1" t="s">
        <v>1653</v>
      </c>
      <c r="D2041" s="1" t="s">
        <v>155</v>
      </c>
      <c r="E2041" s="162" t="s">
        <v>15926</v>
      </c>
    </row>
    <row r="2042" spans="1:5">
      <c r="A2042" s="1">
        <v>43611</v>
      </c>
      <c r="B2042" s="1" t="s">
        <v>15927</v>
      </c>
      <c r="C2042" s="1" t="s">
        <v>1653</v>
      </c>
      <c r="D2042" s="1" t="s">
        <v>155</v>
      </c>
      <c r="E2042" s="162" t="s">
        <v>15928</v>
      </c>
    </row>
    <row r="2043" spans="1:5">
      <c r="A2043" s="1">
        <v>3103</v>
      </c>
      <c r="B2043" s="1" t="s">
        <v>15929</v>
      </c>
      <c r="C2043" s="1" t="s">
        <v>160</v>
      </c>
      <c r="D2043" s="1" t="s">
        <v>155</v>
      </c>
      <c r="E2043" s="162" t="s">
        <v>15930</v>
      </c>
    </row>
    <row r="2044" spans="1:5">
      <c r="A2044" s="1">
        <v>3097</v>
      </c>
      <c r="B2044" s="1" t="s">
        <v>15931</v>
      </c>
      <c r="C2044" s="1" t="s">
        <v>1653</v>
      </c>
      <c r="D2044" s="1" t="s">
        <v>155</v>
      </c>
      <c r="E2044" s="162" t="s">
        <v>15932</v>
      </c>
    </row>
    <row r="2045" spans="1:5">
      <c r="A2045" s="1">
        <v>3099</v>
      </c>
      <c r="B2045" s="1" t="s">
        <v>15933</v>
      </c>
      <c r="C2045" s="1" t="s">
        <v>1653</v>
      </c>
      <c r="D2045" s="1" t="s">
        <v>155</v>
      </c>
      <c r="E2045" s="162" t="s">
        <v>15934</v>
      </c>
    </row>
    <row r="2046" spans="1:5">
      <c r="A2046" s="1">
        <v>38151</v>
      </c>
      <c r="B2046" s="1" t="s">
        <v>15935</v>
      </c>
      <c r="C2046" s="1" t="s">
        <v>1653</v>
      </c>
      <c r="D2046" s="1" t="s">
        <v>155</v>
      </c>
      <c r="E2046" s="162" t="s">
        <v>15936</v>
      </c>
    </row>
    <row r="2047" spans="1:5">
      <c r="A2047" s="1">
        <v>38152</v>
      </c>
      <c r="B2047" s="1" t="s">
        <v>15937</v>
      </c>
      <c r="C2047" s="1" t="s">
        <v>1653</v>
      </c>
      <c r="D2047" s="1" t="s">
        <v>155</v>
      </c>
      <c r="E2047" s="162" t="s">
        <v>15938</v>
      </c>
    </row>
    <row r="2048" spans="1:5">
      <c r="A2048" s="1">
        <v>43610</v>
      </c>
      <c r="B2048" s="1" t="s">
        <v>15939</v>
      </c>
      <c r="C2048" s="1" t="s">
        <v>1653</v>
      </c>
      <c r="D2048" s="1" t="s">
        <v>155</v>
      </c>
      <c r="E2048" s="162" t="s">
        <v>15940</v>
      </c>
    </row>
    <row r="2049" spans="1:5">
      <c r="A2049" s="1">
        <v>3093</v>
      </c>
      <c r="B2049" s="1" t="s">
        <v>15941</v>
      </c>
      <c r="C2049" s="1" t="s">
        <v>1653</v>
      </c>
      <c r="D2049" s="1" t="s">
        <v>155</v>
      </c>
      <c r="E2049" s="162" t="s">
        <v>15934</v>
      </c>
    </row>
    <row r="2050" spans="1:5">
      <c r="A2050" s="1">
        <v>38165</v>
      </c>
      <c r="B2050" s="1" t="s">
        <v>15942</v>
      </c>
      <c r="C2050" s="1" t="s">
        <v>1653</v>
      </c>
      <c r="D2050" s="1" t="s">
        <v>155</v>
      </c>
      <c r="E2050" s="162" t="s">
        <v>26920</v>
      </c>
    </row>
    <row r="2051" spans="1:5">
      <c r="A2051" s="1">
        <v>38177</v>
      </c>
      <c r="B2051" s="1" t="s">
        <v>15943</v>
      </c>
      <c r="C2051" s="1" t="s">
        <v>160</v>
      </c>
      <c r="D2051" s="1" t="s">
        <v>155</v>
      </c>
      <c r="E2051" s="162" t="s">
        <v>15155</v>
      </c>
    </row>
    <row r="2052" spans="1:5">
      <c r="A2052" s="1">
        <v>11458</v>
      </c>
      <c r="B2052" s="1" t="s">
        <v>15944</v>
      </c>
      <c r="C2052" s="1" t="s">
        <v>160</v>
      </c>
      <c r="D2052" s="1" t="s">
        <v>155</v>
      </c>
      <c r="E2052" s="162" t="s">
        <v>17481</v>
      </c>
    </row>
    <row r="2053" spans="1:5">
      <c r="A2053" s="1">
        <v>3108</v>
      </c>
      <c r="B2053" s="1" t="s">
        <v>15945</v>
      </c>
      <c r="C2053" s="1" t="s">
        <v>160</v>
      </c>
      <c r="D2053" s="1" t="s">
        <v>155</v>
      </c>
      <c r="E2053" s="162" t="s">
        <v>21682</v>
      </c>
    </row>
    <row r="2054" spans="1:5">
      <c r="A2054" s="1">
        <v>3105</v>
      </c>
      <c r="B2054" s="1" t="s">
        <v>15946</v>
      </c>
      <c r="C2054" s="1" t="s">
        <v>160</v>
      </c>
      <c r="D2054" s="1" t="s">
        <v>155</v>
      </c>
      <c r="E2054" s="162" t="s">
        <v>36274</v>
      </c>
    </row>
    <row r="2055" spans="1:5">
      <c r="A2055" s="1">
        <v>38178</v>
      </c>
      <c r="B2055" s="1" t="s">
        <v>15947</v>
      </c>
      <c r="C2055" s="1" t="s">
        <v>160</v>
      </c>
      <c r="D2055" s="1" t="s">
        <v>155</v>
      </c>
      <c r="E2055" s="162" t="s">
        <v>25386</v>
      </c>
    </row>
    <row r="2056" spans="1:5">
      <c r="A2056" s="1">
        <v>43575</v>
      </c>
      <c r="B2056" s="1" t="s">
        <v>15948</v>
      </c>
      <c r="C2056" s="1" t="s">
        <v>160</v>
      </c>
      <c r="D2056" s="1" t="s">
        <v>155</v>
      </c>
      <c r="E2056" s="162" t="s">
        <v>36275</v>
      </c>
    </row>
    <row r="2057" spans="1:5">
      <c r="A2057" s="1">
        <v>43577</v>
      </c>
      <c r="B2057" s="1" t="s">
        <v>15949</v>
      </c>
      <c r="C2057" s="1" t="s">
        <v>160</v>
      </c>
      <c r="D2057" s="1" t="s">
        <v>155</v>
      </c>
      <c r="E2057" s="162" t="s">
        <v>25051</v>
      </c>
    </row>
    <row r="2058" spans="1:5">
      <c r="A2058" s="1">
        <v>43458</v>
      </c>
      <c r="B2058" s="1" t="s">
        <v>15950</v>
      </c>
      <c r="C2058" s="1" t="s">
        <v>355</v>
      </c>
      <c r="D2058" s="1" t="s">
        <v>158</v>
      </c>
      <c r="E2058" s="162" t="s">
        <v>12646</v>
      </c>
    </row>
    <row r="2059" spans="1:5">
      <c r="A2059" s="1">
        <v>43470</v>
      </c>
      <c r="B2059" s="1" t="s">
        <v>15951</v>
      </c>
      <c r="C2059" s="1" t="s">
        <v>357</v>
      </c>
      <c r="D2059" s="1" t="s">
        <v>158</v>
      </c>
      <c r="E2059" s="162" t="s">
        <v>15952</v>
      </c>
    </row>
    <row r="2060" spans="1:5">
      <c r="A2060" s="1">
        <v>43459</v>
      </c>
      <c r="B2060" s="1" t="s">
        <v>15953</v>
      </c>
      <c r="C2060" s="1" t="s">
        <v>355</v>
      </c>
      <c r="D2060" s="1" t="s">
        <v>158</v>
      </c>
      <c r="E2060" s="162" t="s">
        <v>15954</v>
      </c>
    </row>
    <row r="2061" spans="1:5">
      <c r="A2061" s="1">
        <v>43471</v>
      </c>
      <c r="B2061" s="1" t="s">
        <v>15955</v>
      </c>
      <c r="C2061" s="1" t="s">
        <v>357</v>
      </c>
      <c r="D2061" s="1" t="s">
        <v>158</v>
      </c>
      <c r="E2061" s="162" t="s">
        <v>15956</v>
      </c>
    </row>
    <row r="2062" spans="1:5">
      <c r="A2062" s="1">
        <v>43460</v>
      </c>
      <c r="B2062" s="1" t="s">
        <v>15957</v>
      </c>
      <c r="C2062" s="1" t="s">
        <v>355</v>
      </c>
      <c r="D2062" s="1" t="s">
        <v>158</v>
      </c>
      <c r="E2062" s="162" t="s">
        <v>13738</v>
      </c>
    </row>
    <row r="2063" spans="1:5">
      <c r="A2063" s="1">
        <v>43472</v>
      </c>
      <c r="B2063" s="1" t="s">
        <v>15958</v>
      </c>
      <c r="C2063" s="1" t="s">
        <v>357</v>
      </c>
      <c r="D2063" s="1" t="s">
        <v>158</v>
      </c>
      <c r="E2063" s="162" t="s">
        <v>15959</v>
      </c>
    </row>
    <row r="2064" spans="1:5">
      <c r="A2064" s="1">
        <v>43461</v>
      </c>
      <c r="B2064" s="1" t="s">
        <v>15960</v>
      </c>
      <c r="C2064" s="1" t="s">
        <v>355</v>
      </c>
      <c r="D2064" s="1" t="s">
        <v>158</v>
      </c>
      <c r="E2064" s="162" t="s">
        <v>15961</v>
      </c>
    </row>
    <row r="2065" spans="1:5">
      <c r="A2065" s="1">
        <v>43473</v>
      </c>
      <c r="B2065" s="1" t="s">
        <v>15962</v>
      </c>
      <c r="C2065" s="1" t="s">
        <v>357</v>
      </c>
      <c r="D2065" s="1" t="s">
        <v>158</v>
      </c>
      <c r="E2065" s="162" t="s">
        <v>15963</v>
      </c>
    </row>
    <row r="2066" spans="1:5">
      <c r="A2066" s="1">
        <v>43463</v>
      </c>
      <c r="B2066" s="1" t="s">
        <v>15964</v>
      </c>
      <c r="C2066" s="1" t="s">
        <v>355</v>
      </c>
      <c r="D2066" s="1" t="s">
        <v>158</v>
      </c>
      <c r="E2066" s="162" t="s">
        <v>13567</v>
      </c>
    </row>
    <row r="2067" spans="1:5">
      <c r="A2067" s="1">
        <v>43475</v>
      </c>
      <c r="B2067" s="1" t="s">
        <v>15965</v>
      </c>
      <c r="C2067" s="1" t="s">
        <v>357</v>
      </c>
      <c r="D2067" s="1" t="s">
        <v>158</v>
      </c>
      <c r="E2067" s="162" t="s">
        <v>15966</v>
      </c>
    </row>
    <row r="2068" spans="1:5">
      <c r="A2068" s="1">
        <v>43462</v>
      </c>
      <c r="B2068" s="1" t="s">
        <v>15967</v>
      </c>
      <c r="C2068" s="1" t="s">
        <v>355</v>
      </c>
      <c r="D2068" s="1" t="s">
        <v>158</v>
      </c>
      <c r="E2068" s="162" t="s">
        <v>15968</v>
      </c>
    </row>
    <row r="2069" spans="1:5">
      <c r="A2069" s="1">
        <v>43474</v>
      </c>
      <c r="B2069" s="1" t="s">
        <v>15969</v>
      </c>
      <c r="C2069" s="1" t="s">
        <v>357</v>
      </c>
      <c r="D2069" s="1" t="s">
        <v>158</v>
      </c>
      <c r="E2069" s="162" t="s">
        <v>15970</v>
      </c>
    </row>
    <row r="2070" spans="1:5">
      <c r="A2070" s="1">
        <v>43464</v>
      </c>
      <c r="B2070" s="1" t="s">
        <v>15971</v>
      </c>
      <c r="C2070" s="1" t="s">
        <v>355</v>
      </c>
      <c r="D2070" s="1" t="s">
        <v>158</v>
      </c>
      <c r="E2070" s="162" t="s">
        <v>15968</v>
      </c>
    </row>
    <row r="2071" spans="1:5">
      <c r="A2071" s="1">
        <v>43476</v>
      </c>
      <c r="B2071" s="1" t="s">
        <v>15972</v>
      </c>
      <c r="C2071" s="1" t="s">
        <v>357</v>
      </c>
      <c r="D2071" s="1" t="s">
        <v>158</v>
      </c>
      <c r="E2071" s="162" t="s">
        <v>15968</v>
      </c>
    </row>
    <row r="2072" spans="1:5">
      <c r="A2072" s="1">
        <v>43465</v>
      </c>
      <c r="B2072" s="1" t="s">
        <v>15973</v>
      </c>
      <c r="C2072" s="1" t="s">
        <v>355</v>
      </c>
      <c r="D2072" s="1" t="s">
        <v>158</v>
      </c>
      <c r="E2072" s="162" t="s">
        <v>13218</v>
      </c>
    </row>
    <row r="2073" spans="1:5">
      <c r="A2073" s="1">
        <v>43477</v>
      </c>
      <c r="B2073" s="1" t="s">
        <v>15974</v>
      </c>
      <c r="C2073" s="1" t="s">
        <v>357</v>
      </c>
      <c r="D2073" s="1" t="s">
        <v>158</v>
      </c>
      <c r="E2073" s="162" t="s">
        <v>15975</v>
      </c>
    </row>
    <row r="2074" spans="1:5">
      <c r="A2074" s="1">
        <v>43466</v>
      </c>
      <c r="B2074" s="1" t="s">
        <v>15976</v>
      </c>
      <c r="C2074" s="1" t="s">
        <v>355</v>
      </c>
      <c r="D2074" s="1" t="s">
        <v>158</v>
      </c>
      <c r="E2074" s="162" t="s">
        <v>13215</v>
      </c>
    </row>
    <row r="2075" spans="1:5">
      <c r="A2075" s="1">
        <v>43478</v>
      </c>
      <c r="B2075" s="1" t="s">
        <v>15977</v>
      </c>
      <c r="C2075" s="1" t="s">
        <v>357</v>
      </c>
      <c r="D2075" s="1" t="s">
        <v>158</v>
      </c>
      <c r="E2075" s="162" t="s">
        <v>15978</v>
      </c>
    </row>
    <row r="2076" spans="1:5">
      <c r="A2076" s="1">
        <v>43467</v>
      </c>
      <c r="B2076" s="1" t="s">
        <v>15979</v>
      </c>
      <c r="C2076" s="1" t="s">
        <v>355</v>
      </c>
      <c r="D2076" s="1" t="s">
        <v>158</v>
      </c>
      <c r="E2076" s="162" t="s">
        <v>15980</v>
      </c>
    </row>
    <row r="2077" spans="1:5">
      <c r="A2077" s="1">
        <v>43479</v>
      </c>
      <c r="B2077" s="1" t="s">
        <v>15981</v>
      </c>
      <c r="C2077" s="1" t="s">
        <v>357</v>
      </c>
      <c r="D2077" s="1" t="s">
        <v>158</v>
      </c>
      <c r="E2077" s="162" t="s">
        <v>15982</v>
      </c>
    </row>
    <row r="2078" spans="1:5">
      <c r="A2078" s="1">
        <v>43468</v>
      </c>
      <c r="B2078" s="1" t="s">
        <v>15983</v>
      </c>
      <c r="C2078" s="1" t="s">
        <v>355</v>
      </c>
      <c r="D2078" s="1" t="s">
        <v>158</v>
      </c>
      <c r="E2078" s="162" t="s">
        <v>15748</v>
      </c>
    </row>
    <row r="2079" spans="1:5">
      <c r="A2079" s="1">
        <v>43480</v>
      </c>
      <c r="B2079" s="1" t="s">
        <v>15984</v>
      </c>
      <c r="C2079" s="1" t="s">
        <v>357</v>
      </c>
      <c r="D2079" s="1" t="s">
        <v>158</v>
      </c>
      <c r="E2079" s="162" t="s">
        <v>15760</v>
      </c>
    </row>
    <row r="2080" spans="1:5">
      <c r="A2080" s="1">
        <v>43469</v>
      </c>
      <c r="B2080" s="1" t="s">
        <v>15985</v>
      </c>
      <c r="C2080" s="1" t="s">
        <v>355</v>
      </c>
      <c r="D2080" s="1" t="s">
        <v>158</v>
      </c>
      <c r="E2080" s="162" t="s">
        <v>15986</v>
      </c>
    </row>
    <row r="2081" spans="1:5">
      <c r="A2081" s="1">
        <v>43481</v>
      </c>
      <c r="B2081" s="1" t="s">
        <v>15987</v>
      </c>
      <c r="C2081" s="1" t="s">
        <v>357</v>
      </c>
      <c r="D2081" s="1" t="s">
        <v>158</v>
      </c>
      <c r="E2081" s="162" t="s">
        <v>15988</v>
      </c>
    </row>
    <row r="2082" spans="1:5">
      <c r="A2082" s="1">
        <v>3119</v>
      </c>
      <c r="B2082" s="1" t="s">
        <v>15989</v>
      </c>
      <c r="C2082" s="1" t="s">
        <v>160</v>
      </c>
      <c r="D2082" s="1" t="s">
        <v>155</v>
      </c>
      <c r="E2082" s="162" t="s">
        <v>13390</v>
      </c>
    </row>
    <row r="2083" spans="1:5">
      <c r="A2083" s="1">
        <v>3122</v>
      </c>
      <c r="B2083" s="1" t="s">
        <v>15990</v>
      </c>
      <c r="C2083" s="1" t="s">
        <v>160</v>
      </c>
      <c r="D2083" s="1" t="s">
        <v>155</v>
      </c>
      <c r="E2083" s="162" t="s">
        <v>14263</v>
      </c>
    </row>
    <row r="2084" spans="1:5">
      <c r="A2084" s="1">
        <v>3121</v>
      </c>
      <c r="B2084" s="1" t="s">
        <v>15992</v>
      </c>
      <c r="C2084" s="1" t="s">
        <v>160</v>
      </c>
      <c r="D2084" s="1" t="s">
        <v>155</v>
      </c>
      <c r="E2084" s="162" t="s">
        <v>21084</v>
      </c>
    </row>
    <row r="2085" spans="1:5">
      <c r="A2085" s="1">
        <v>3120</v>
      </c>
      <c r="B2085" s="1" t="s">
        <v>15993</v>
      </c>
      <c r="C2085" s="1" t="s">
        <v>160</v>
      </c>
      <c r="D2085" s="1" t="s">
        <v>155</v>
      </c>
      <c r="E2085" s="162" t="s">
        <v>31844</v>
      </c>
    </row>
    <row r="2086" spans="1:5">
      <c r="A2086" s="1">
        <v>11455</v>
      </c>
      <c r="B2086" s="1" t="s">
        <v>15995</v>
      </c>
      <c r="C2086" s="1" t="s">
        <v>160</v>
      </c>
      <c r="D2086" s="1" t="s">
        <v>155</v>
      </c>
      <c r="E2086" s="162" t="s">
        <v>14525</v>
      </c>
    </row>
    <row r="2087" spans="1:5">
      <c r="A2087" s="1">
        <v>11456</v>
      </c>
      <c r="B2087" s="1" t="s">
        <v>15997</v>
      </c>
      <c r="C2087" s="1" t="s">
        <v>160</v>
      </c>
      <c r="D2087" s="1" t="s">
        <v>155</v>
      </c>
      <c r="E2087" s="162" t="s">
        <v>35633</v>
      </c>
    </row>
    <row r="2088" spans="1:5">
      <c r="A2088" s="1">
        <v>3107</v>
      </c>
      <c r="B2088" s="1" t="s">
        <v>15998</v>
      </c>
      <c r="C2088" s="1" t="s">
        <v>160</v>
      </c>
      <c r="D2088" s="1" t="s">
        <v>155</v>
      </c>
      <c r="E2088" s="162" t="s">
        <v>22017</v>
      </c>
    </row>
    <row r="2089" spans="1:5">
      <c r="A2089" s="1">
        <v>43583</v>
      </c>
      <c r="B2089" s="1" t="s">
        <v>16000</v>
      </c>
      <c r="C2089" s="1" t="s">
        <v>160</v>
      </c>
      <c r="D2089" s="1" t="s">
        <v>155</v>
      </c>
      <c r="E2089" s="162" t="s">
        <v>12961</v>
      </c>
    </row>
    <row r="2090" spans="1:5">
      <c r="A2090" s="1">
        <v>43586</v>
      </c>
      <c r="B2090" s="1" t="s">
        <v>16002</v>
      </c>
      <c r="C2090" s="1" t="s">
        <v>160</v>
      </c>
      <c r="D2090" s="1" t="s">
        <v>155</v>
      </c>
      <c r="E2090" s="162" t="s">
        <v>29104</v>
      </c>
    </row>
    <row r="2091" spans="1:5">
      <c r="A2091" s="1">
        <v>11461</v>
      </c>
      <c r="B2091" s="1" t="s">
        <v>16004</v>
      </c>
      <c r="C2091" s="1" t="s">
        <v>160</v>
      </c>
      <c r="D2091" s="1" t="s">
        <v>155</v>
      </c>
      <c r="E2091" s="162" t="s">
        <v>12897</v>
      </c>
    </row>
    <row r="2092" spans="1:5">
      <c r="A2092" s="1">
        <v>43587</v>
      </c>
      <c r="B2092" s="1" t="s">
        <v>16005</v>
      </c>
      <c r="C2092" s="1" t="s">
        <v>160</v>
      </c>
      <c r="D2092" s="1" t="s">
        <v>155</v>
      </c>
      <c r="E2092" s="162" t="s">
        <v>13354</v>
      </c>
    </row>
    <row r="2093" spans="1:5">
      <c r="A2093" s="1">
        <v>3106</v>
      </c>
      <c r="B2093" s="1" t="s">
        <v>16007</v>
      </c>
      <c r="C2093" s="1" t="s">
        <v>160</v>
      </c>
      <c r="D2093" s="1" t="s">
        <v>155</v>
      </c>
      <c r="E2093" s="162" t="s">
        <v>35545</v>
      </c>
    </row>
    <row r="2094" spans="1:5">
      <c r="A2094" s="1">
        <v>44539</v>
      </c>
      <c r="B2094" s="1" t="s">
        <v>16008</v>
      </c>
      <c r="C2094" s="1" t="s">
        <v>238</v>
      </c>
      <c r="D2094" s="1" t="s">
        <v>155</v>
      </c>
      <c r="E2094" s="162" t="s">
        <v>32035</v>
      </c>
    </row>
    <row r="2095" spans="1:5">
      <c r="A2095" s="1">
        <v>3123</v>
      </c>
      <c r="B2095" s="1" t="s">
        <v>16010</v>
      </c>
      <c r="C2095" s="1" t="s">
        <v>238</v>
      </c>
      <c r="D2095" s="1" t="s">
        <v>158</v>
      </c>
      <c r="E2095" s="162" t="s">
        <v>15082</v>
      </c>
    </row>
    <row r="2096" spans="1:5">
      <c r="A2096" s="1">
        <v>38125</v>
      </c>
      <c r="B2096" s="1" t="s">
        <v>16011</v>
      </c>
      <c r="C2096" s="1" t="s">
        <v>238</v>
      </c>
      <c r="D2096" s="1" t="s">
        <v>155</v>
      </c>
      <c r="E2096" s="162" t="s">
        <v>13844</v>
      </c>
    </row>
    <row r="2097" spans="1:5">
      <c r="A2097" s="1">
        <v>39014</v>
      </c>
      <c r="B2097" s="1" t="s">
        <v>16012</v>
      </c>
      <c r="C2097" s="1" t="s">
        <v>238</v>
      </c>
      <c r="D2097" s="1" t="s">
        <v>155</v>
      </c>
      <c r="E2097" s="162" t="s">
        <v>16013</v>
      </c>
    </row>
    <row r="2098" spans="1:5">
      <c r="A2098" s="1">
        <v>39365</v>
      </c>
      <c r="B2098" s="1" t="s">
        <v>16014</v>
      </c>
      <c r="C2098" s="1" t="s">
        <v>160</v>
      </c>
      <c r="D2098" s="1" t="s">
        <v>155</v>
      </c>
      <c r="E2098" s="162" t="s">
        <v>36276</v>
      </c>
    </row>
    <row r="2099" spans="1:5">
      <c r="A2099" s="1">
        <v>39366</v>
      </c>
      <c r="B2099" s="1" t="s">
        <v>16015</v>
      </c>
      <c r="C2099" s="1" t="s">
        <v>160</v>
      </c>
      <c r="D2099" s="1" t="s">
        <v>155</v>
      </c>
      <c r="E2099" s="162" t="s">
        <v>36277</v>
      </c>
    </row>
    <row r="2100" spans="1:5">
      <c r="A2100" s="1">
        <v>39367</v>
      </c>
      <c r="B2100" s="1" t="s">
        <v>16016</v>
      </c>
      <c r="C2100" s="1" t="s">
        <v>160</v>
      </c>
      <c r="D2100" s="1" t="s">
        <v>155</v>
      </c>
      <c r="E2100" s="162" t="s">
        <v>36278</v>
      </c>
    </row>
    <row r="2101" spans="1:5">
      <c r="A2101" s="1">
        <v>37394</v>
      </c>
      <c r="B2101" s="1" t="s">
        <v>16017</v>
      </c>
      <c r="C2101" s="1" t="s">
        <v>2409</v>
      </c>
      <c r="D2101" s="1" t="s">
        <v>167</v>
      </c>
      <c r="E2101" s="162" t="s">
        <v>16018</v>
      </c>
    </row>
    <row r="2102" spans="1:5">
      <c r="A2102" s="1">
        <v>14146</v>
      </c>
      <c r="B2102" s="1" t="s">
        <v>16019</v>
      </c>
      <c r="C2102" s="1" t="s">
        <v>2409</v>
      </c>
      <c r="D2102" s="1" t="s">
        <v>167</v>
      </c>
      <c r="E2102" s="162" t="s">
        <v>16020</v>
      </c>
    </row>
    <row r="2103" spans="1:5">
      <c r="A2103" s="1">
        <v>938</v>
      </c>
      <c r="B2103" s="1" t="s">
        <v>16021</v>
      </c>
      <c r="C2103" s="1" t="s">
        <v>187</v>
      </c>
      <c r="D2103" s="1" t="s">
        <v>155</v>
      </c>
      <c r="E2103" s="162" t="s">
        <v>13168</v>
      </c>
    </row>
    <row r="2104" spans="1:5">
      <c r="A2104" s="1">
        <v>937</v>
      </c>
      <c r="B2104" s="1" t="s">
        <v>16022</v>
      </c>
      <c r="C2104" s="1" t="s">
        <v>187</v>
      </c>
      <c r="D2104" s="1" t="s">
        <v>155</v>
      </c>
      <c r="E2104" s="162" t="s">
        <v>23806</v>
      </c>
    </row>
    <row r="2105" spans="1:5">
      <c r="A2105" s="1">
        <v>939</v>
      </c>
      <c r="B2105" s="1" t="s">
        <v>16023</v>
      </c>
      <c r="C2105" s="1" t="s">
        <v>187</v>
      </c>
      <c r="D2105" s="1" t="s">
        <v>155</v>
      </c>
      <c r="E2105" s="162" t="s">
        <v>17430</v>
      </c>
    </row>
    <row r="2106" spans="1:5">
      <c r="A2106" s="1">
        <v>944</v>
      </c>
      <c r="B2106" s="1" t="s">
        <v>16024</v>
      </c>
      <c r="C2106" s="1" t="s">
        <v>187</v>
      </c>
      <c r="D2106" s="1" t="s">
        <v>155</v>
      </c>
      <c r="E2106" s="162" t="s">
        <v>14280</v>
      </c>
    </row>
    <row r="2107" spans="1:5">
      <c r="A2107" s="1">
        <v>940</v>
      </c>
      <c r="B2107" s="1" t="s">
        <v>16025</v>
      </c>
      <c r="C2107" s="1" t="s">
        <v>187</v>
      </c>
      <c r="D2107" s="1" t="s">
        <v>155</v>
      </c>
      <c r="E2107" s="162" t="s">
        <v>16216</v>
      </c>
    </row>
    <row r="2108" spans="1:5">
      <c r="A2108" s="1">
        <v>44397</v>
      </c>
      <c r="B2108" s="1" t="s">
        <v>16027</v>
      </c>
      <c r="C2108" s="1" t="s">
        <v>187</v>
      </c>
      <c r="D2108" s="1" t="s">
        <v>155</v>
      </c>
      <c r="E2108" s="162" t="s">
        <v>13649</v>
      </c>
    </row>
    <row r="2109" spans="1:5">
      <c r="A2109" s="1">
        <v>406</v>
      </c>
      <c r="B2109" s="1" t="s">
        <v>16028</v>
      </c>
      <c r="C2109" s="1" t="s">
        <v>160</v>
      </c>
      <c r="D2109" s="1" t="s">
        <v>155</v>
      </c>
      <c r="E2109" s="162" t="s">
        <v>36279</v>
      </c>
    </row>
    <row r="2110" spans="1:5">
      <c r="A2110" s="1">
        <v>42529</v>
      </c>
      <c r="B2110" s="1" t="s">
        <v>16030</v>
      </c>
      <c r="C2110" s="1" t="s">
        <v>187</v>
      </c>
      <c r="D2110" s="1" t="s">
        <v>155</v>
      </c>
      <c r="E2110" s="162" t="s">
        <v>16629</v>
      </c>
    </row>
    <row r="2111" spans="1:5">
      <c r="A2111" s="1">
        <v>39634</v>
      </c>
      <c r="B2111" s="1" t="s">
        <v>16032</v>
      </c>
      <c r="C2111" s="1" t="s">
        <v>187</v>
      </c>
      <c r="D2111" s="1" t="s">
        <v>155</v>
      </c>
      <c r="E2111" s="162" t="s">
        <v>16033</v>
      </c>
    </row>
    <row r="2112" spans="1:5">
      <c r="A2112" s="1">
        <v>39701</v>
      </c>
      <c r="B2112" s="1" t="s">
        <v>16034</v>
      </c>
      <c r="C2112" s="1" t="s">
        <v>160</v>
      </c>
      <c r="D2112" s="1" t="s">
        <v>155</v>
      </c>
      <c r="E2112" s="162" t="s">
        <v>16810</v>
      </c>
    </row>
    <row r="2113" spans="1:5">
      <c r="A2113" s="1">
        <v>12815</v>
      </c>
      <c r="B2113" s="1" t="s">
        <v>16035</v>
      </c>
      <c r="C2113" s="1" t="s">
        <v>160</v>
      </c>
      <c r="D2113" s="1" t="s">
        <v>155</v>
      </c>
      <c r="E2113" s="162" t="s">
        <v>20467</v>
      </c>
    </row>
    <row r="2114" spans="1:5">
      <c r="A2114" s="1">
        <v>407</v>
      </c>
      <c r="B2114" s="1" t="s">
        <v>16036</v>
      </c>
      <c r="C2114" s="1" t="s">
        <v>238</v>
      </c>
      <c r="D2114" s="1" t="s">
        <v>167</v>
      </c>
      <c r="E2114" s="162" t="s">
        <v>15112</v>
      </c>
    </row>
    <row r="2115" spans="1:5">
      <c r="A2115" s="1">
        <v>39431</v>
      </c>
      <c r="B2115" s="1" t="s">
        <v>16038</v>
      </c>
      <c r="C2115" s="1" t="s">
        <v>187</v>
      </c>
      <c r="D2115" s="1" t="s">
        <v>155</v>
      </c>
      <c r="E2115" s="162" t="s">
        <v>17715</v>
      </c>
    </row>
    <row r="2116" spans="1:5">
      <c r="A2116" s="1">
        <v>39432</v>
      </c>
      <c r="B2116" s="1" t="s">
        <v>16040</v>
      </c>
      <c r="C2116" s="1" t="s">
        <v>187</v>
      </c>
      <c r="D2116" s="1" t="s">
        <v>155</v>
      </c>
      <c r="E2116" s="162" t="s">
        <v>31034</v>
      </c>
    </row>
    <row r="2117" spans="1:5">
      <c r="A2117" s="1">
        <v>20111</v>
      </c>
      <c r="B2117" s="1" t="s">
        <v>16042</v>
      </c>
      <c r="C2117" s="1" t="s">
        <v>160</v>
      </c>
      <c r="D2117" s="1" t="s">
        <v>158</v>
      </c>
      <c r="E2117" s="162" t="s">
        <v>12749</v>
      </c>
    </row>
    <row r="2118" spans="1:5">
      <c r="A2118" s="1">
        <v>21127</v>
      </c>
      <c r="B2118" s="1" t="s">
        <v>16043</v>
      </c>
      <c r="C2118" s="1" t="s">
        <v>160</v>
      </c>
      <c r="D2118" s="1" t="s">
        <v>155</v>
      </c>
      <c r="E2118" s="162" t="s">
        <v>17098</v>
      </c>
    </row>
    <row r="2119" spans="1:5">
      <c r="A2119" s="1">
        <v>404</v>
      </c>
      <c r="B2119" s="1" t="s">
        <v>16044</v>
      </c>
      <c r="C2119" s="1" t="s">
        <v>187</v>
      </c>
      <c r="D2119" s="1" t="s">
        <v>155</v>
      </c>
      <c r="E2119" s="162" t="s">
        <v>15830</v>
      </c>
    </row>
    <row r="2120" spans="1:5">
      <c r="A2120" s="1">
        <v>14151</v>
      </c>
      <c r="B2120" s="1" t="s">
        <v>16046</v>
      </c>
      <c r="C2120" s="1" t="s">
        <v>160</v>
      </c>
      <c r="D2120" s="1" t="s">
        <v>167</v>
      </c>
      <c r="E2120" s="162" t="s">
        <v>16047</v>
      </c>
    </row>
    <row r="2121" spans="1:5">
      <c r="A2121" s="1">
        <v>14153</v>
      </c>
      <c r="B2121" s="1" t="s">
        <v>16048</v>
      </c>
      <c r="C2121" s="1" t="s">
        <v>160</v>
      </c>
      <c r="D2121" s="1" t="s">
        <v>167</v>
      </c>
      <c r="E2121" s="162" t="s">
        <v>16049</v>
      </c>
    </row>
    <row r="2122" spans="1:5">
      <c r="A2122" s="1">
        <v>14152</v>
      </c>
      <c r="B2122" s="1" t="s">
        <v>16050</v>
      </c>
      <c r="C2122" s="1" t="s">
        <v>160</v>
      </c>
      <c r="D2122" s="1" t="s">
        <v>167</v>
      </c>
      <c r="E2122" s="162" t="s">
        <v>16051</v>
      </c>
    </row>
    <row r="2123" spans="1:5">
      <c r="A2123" s="1">
        <v>14154</v>
      </c>
      <c r="B2123" s="1" t="s">
        <v>16052</v>
      </c>
      <c r="C2123" s="1" t="s">
        <v>160</v>
      </c>
      <c r="D2123" s="1" t="s">
        <v>167</v>
      </c>
      <c r="E2123" s="162" t="s">
        <v>16053</v>
      </c>
    </row>
    <row r="2124" spans="1:5">
      <c r="A2124" s="1">
        <v>3146</v>
      </c>
      <c r="B2124" s="1" t="s">
        <v>16054</v>
      </c>
      <c r="C2124" s="1" t="s">
        <v>160</v>
      </c>
      <c r="D2124" s="1" t="s">
        <v>158</v>
      </c>
      <c r="E2124" s="162" t="s">
        <v>15381</v>
      </c>
    </row>
    <row r="2125" spans="1:5">
      <c r="A2125" s="1">
        <v>3143</v>
      </c>
      <c r="B2125" s="1" t="s">
        <v>16055</v>
      </c>
      <c r="C2125" s="1" t="s">
        <v>160</v>
      </c>
      <c r="D2125" s="1" t="s">
        <v>155</v>
      </c>
      <c r="E2125" s="162" t="s">
        <v>12871</v>
      </c>
    </row>
    <row r="2126" spans="1:5">
      <c r="A2126" s="1">
        <v>3148</v>
      </c>
      <c r="B2126" s="1" t="s">
        <v>16056</v>
      </c>
      <c r="C2126" s="1" t="s">
        <v>160</v>
      </c>
      <c r="D2126" s="1" t="s">
        <v>155</v>
      </c>
      <c r="E2126" s="162" t="s">
        <v>16057</v>
      </c>
    </row>
    <row r="2127" spans="1:5">
      <c r="A2127" s="1">
        <v>4310</v>
      </c>
      <c r="B2127" s="1" t="s">
        <v>16058</v>
      </c>
      <c r="C2127" s="1" t="s">
        <v>160</v>
      </c>
      <c r="D2127" s="1" t="s">
        <v>155</v>
      </c>
      <c r="E2127" s="162" t="s">
        <v>13860</v>
      </c>
    </row>
    <row r="2128" spans="1:5">
      <c r="A2128" s="1">
        <v>4311</v>
      </c>
      <c r="B2128" s="1" t="s">
        <v>16059</v>
      </c>
      <c r="C2128" s="1" t="s">
        <v>160</v>
      </c>
      <c r="D2128" s="1" t="s">
        <v>155</v>
      </c>
      <c r="E2128" s="162" t="s">
        <v>16060</v>
      </c>
    </row>
    <row r="2129" spans="1:5">
      <c r="A2129" s="1">
        <v>4312</v>
      </c>
      <c r="B2129" s="1" t="s">
        <v>16061</v>
      </c>
      <c r="C2129" s="1" t="s">
        <v>160</v>
      </c>
      <c r="D2129" s="1" t="s">
        <v>155</v>
      </c>
      <c r="E2129" s="162" t="s">
        <v>16062</v>
      </c>
    </row>
    <row r="2130" spans="1:5">
      <c r="A2130" s="1">
        <v>13261</v>
      </c>
      <c r="B2130" s="1" t="s">
        <v>16063</v>
      </c>
      <c r="C2130" s="1" t="s">
        <v>160</v>
      </c>
      <c r="D2130" s="1" t="s">
        <v>155</v>
      </c>
      <c r="E2130" s="162" t="s">
        <v>13855</v>
      </c>
    </row>
    <row r="2131" spans="1:5">
      <c r="A2131" s="1">
        <v>3272</v>
      </c>
      <c r="B2131" s="1" t="s">
        <v>16064</v>
      </c>
      <c r="C2131" s="1" t="s">
        <v>160</v>
      </c>
      <c r="D2131" s="1" t="s">
        <v>167</v>
      </c>
      <c r="E2131" s="162" t="s">
        <v>16065</v>
      </c>
    </row>
    <row r="2132" spans="1:5">
      <c r="A2132" s="1">
        <v>3265</v>
      </c>
      <c r="B2132" s="1" t="s">
        <v>16066</v>
      </c>
      <c r="C2132" s="1" t="s">
        <v>160</v>
      </c>
      <c r="D2132" s="1" t="s">
        <v>167</v>
      </c>
      <c r="E2132" s="162" t="s">
        <v>16067</v>
      </c>
    </row>
    <row r="2133" spans="1:5">
      <c r="A2133" s="1">
        <v>3262</v>
      </c>
      <c r="B2133" s="1" t="s">
        <v>16068</v>
      </c>
      <c r="C2133" s="1" t="s">
        <v>160</v>
      </c>
      <c r="D2133" s="1" t="s">
        <v>167</v>
      </c>
      <c r="E2133" s="162" t="s">
        <v>16069</v>
      </c>
    </row>
    <row r="2134" spans="1:5">
      <c r="A2134" s="1">
        <v>3264</v>
      </c>
      <c r="B2134" s="1" t="s">
        <v>16070</v>
      </c>
      <c r="C2134" s="1" t="s">
        <v>160</v>
      </c>
      <c r="D2134" s="1" t="s">
        <v>167</v>
      </c>
      <c r="E2134" s="162" t="s">
        <v>16071</v>
      </c>
    </row>
    <row r="2135" spans="1:5">
      <c r="A2135" s="1">
        <v>3267</v>
      </c>
      <c r="B2135" s="1" t="s">
        <v>16072</v>
      </c>
      <c r="C2135" s="1" t="s">
        <v>160</v>
      </c>
      <c r="D2135" s="1" t="s">
        <v>167</v>
      </c>
      <c r="E2135" s="162" t="s">
        <v>16073</v>
      </c>
    </row>
    <row r="2136" spans="1:5">
      <c r="A2136" s="1">
        <v>3266</v>
      </c>
      <c r="B2136" s="1" t="s">
        <v>16074</v>
      </c>
      <c r="C2136" s="1" t="s">
        <v>160</v>
      </c>
      <c r="D2136" s="1" t="s">
        <v>167</v>
      </c>
      <c r="E2136" s="162" t="s">
        <v>16075</v>
      </c>
    </row>
    <row r="2137" spans="1:5">
      <c r="A2137" s="1">
        <v>3263</v>
      </c>
      <c r="B2137" s="1" t="s">
        <v>16076</v>
      </c>
      <c r="C2137" s="1" t="s">
        <v>160</v>
      </c>
      <c r="D2137" s="1" t="s">
        <v>167</v>
      </c>
      <c r="E2137" s="162" t="s">
        <v>16077</v>
      </c>
    </row>
    <row r="2138" spans="1:5">
      <c r="A2138" s="1">
        <v>3268</v>
      </c>
      <c r="B2138" s="1" t="s">
        <v>16078</v>
      </c>
      <c r="C2138" s="1" t="s">
        <v>160</v>
      </c>
      <c r="D2138" s="1" t="s">
        <v>167</v>
      </c>
      <c r="E2138" s="162" t="s">
        <v>16079</v>
      </c>
    </row>
    <row r="2139" spans="1:5">
      <c r="A2139" s="1">
        <v>3271</v>
      </c>
      <c r="B2139" s="1" t="s">
        <v>16080</v>
      </c>
      <c r="C2139" s="1" t="s">
        <v>160</v>
      </c>
      <c r="D2139" s="1" t="s">
        <v>167</v>
      </c>
      <c r="E2139" s="162" t="s">
        <v>16081</v>
      </c>
    </row>
    <row r="2140" spans="1:5">
      <c r="A2140" s="1">
        <v>3270</v>
      </c>
      <c r="B2140" s="1" t="s">
        <v>16082</v>
      </c>
      <c r="C2140" s="1" t="s">
        <v>160</v>
      </c>
      <c r="D2140" s="1" t="s">
        <v>167</v>
      </c>
      <c r="E2140" s="162" t="s">
        <v>16083</v>
      </c>
    </row>
    <row r="2141" spans="1:5">
      <c r="A2141" s="1">
        <v>3275</v>
      </c>
      <c r="B2141" s="1" t="s">
        <v>16084</v>
      </c>
      <c r="C2141" s="1" t="s">
        <v>157</v>
      </c>
      <c r="D2141" s="1" t="s">
        <v>155</v>
      </c>
      <c r="E2141" s="162" t="s">
        <v>16085</v>
      </c>
    </row>
    <row r="2142" spans="1:5">
      <c r="A2142" s="1">
        <v>39512</v>
      </c>
      <c r="B2142" s="1" t="s">
        <v>16086</v>
      </c>
      <c r="C2142" s="1" t="s">
        <v>157</v>
      </c>
      <c r="D2142" s="1" t="s">
        <v>167</v>
      </c>
      <c r="E2142" s="162" t="s">
        <v>19329</v>
      </c>
    </row>
    <row r="2143" spans="1:5">
      <c r="A2143" s="1">
        <v>39511</v>
      </c>
      <c r="B2143" s="1" t="s">
        <v>16087</v>
      </c>
      <c r="C2143" s="1" t="s">
        <v>157</v>
      </c>
      <c r="D2143" s="1" t="s">
        <v>167</v>
      </c>
      <c r="E2143" s="162" t="s">
        <v>36280</v>
      </c>
    </row>
    <row r="2144" spans="1:5">
      <c r="A2144" s="1">
        <v>39513</v>
      </c>
      <c r="B2144" s="1" t="s">
        <v>16088</v>
      </c>
      <c r="C2144" s="1" t="s">
        <v>157</v>
      </c>
      <c r="D2144" s="1" t="s">
        <v>167</v>
      </c>
      <c r="E2144" s="162" t="s">
        <v>36281</v>
      </c>
    </row>
    <row r="2145" spans="1:5">
      <c r="A2145" s="1">
        <v>3286</v>
      </c>
      <c r="B2145" s="1" t="s">
        <v>16090</v>
      </c>
      <c r="C2145" s="1" t="s">
        <v>157</v>
      </c>
      <c r="D2145" s="1" t="s">
        <v>155</v>
      </c>
      <c r="E2145" s="162" t="s">
        <v>16091</v>
      </c>
    </row>
    <row r="2146" spans="1:5">
      <c r="A2146" s="1">
        <v>3287</v>
      </c>
      <c r="B2146" s="1" t="s">
        <v>16092</v>
      </c>
      <c r="C2146" s="1" t="s">
        <v>157</v>
      </c>
      <c r="D2146" s="1" t="s">
        <v>155</v>
      </c>
      <c r="E2146" s="162" t="s">
        <v>16093</v>
      </c>
    </row>
    <row r="2147" spans="1:5">
      <c r="A2147" s="1">
        <v>3283</v>
      </c>
      <c r="B2147" s="1" t="s">
        <v>16094</v>
      </c>
      <c r="C2147" s="1" t="s">
        <v>157</v>
      </c>
      <c r="D2147" s="1" t="s">
        <v>155</v>
      </c>
      <c r="E2147" s="162" t="s">
        <v>16095</v>
      </c>
    </row>
    <row r="2148" spans="1:5">
      <c r="A2148" s="1">
        <v>11587</v>
      </c>
      <c r="B2148" s="1" t="s">
        <v>16096</v>
      </c>
      <c r="C2148" s="1" t="s">
        <v>157</v>
      </c>
      <c r="D2148" s="1" t="s">
        <v>155</v>
      </c>
      <c r="E2148" s="162" t="s">
        <v>16097</v>
      </c>
    </row>
    <row r="2149" spans="1:5">
      <c r="A2149" s="1">
        <v>36225</v>
      </c>
      <c r="B2149" s="1" t="s">
        <v>16098</v>
      </c>
      <c r="C2149" s="1" t="s">
        <v>157</v>
      </c>
      <c r="D2149" s="1" t="s">
        <v>155</v>
      </c>
      <c r="E2149" s="162" t="s">
        <v>16099</v>
      </c>
    </row>
    <row r="2150" spans="1:5">
      <c r="A2150" s="1">
        <v>36230</v>
      </c>
      <c r="B2150" s="1" t="s">
        <v>16100</v>
      </c>
      <c r="C2150" s="1" t="s">
        <v>157</v>
      </c>
      <c r="D2150" s="1" t="s">
        <v>158</v>
      </c>
      <c r="E2150" s="162" t="s">
        <v>16101</v>
      </c>
    </row>
    <row r="2151" spans="1:5">
      <c r="A2151" s="1">
        <v>36238</v>
      </c>
      <c r="B2151" s="1" t="s">
        <v>16102</v>
      </c>
      <c r="C2151" s="1" t="s">
        <v>157</v>
      </c>
      <c r="D2151" s="1" t="s">
        <v>155</v>
      </c>
      <c r="E2151" s="162" t="s">
        <v>16103</v>
      </c>
    </row>
    <row r="2152" spans="1:5">
      <c r="A2152" s="1">
        <v>39363</v>
      </c>
      <c r="B2152" s="1" t="s">
        <v>16104</v>
      </c>
      <c r="C2152" s="1" t="s">
        <v>160</v>
      </c>
      <c r="D2152" s="1" t="s">
        <v>155</v>
      </c>
      <c r="E2152" s="162" t="s">
        <v>36282</v>
      </c>
    </row>
    <row r="2153" spans="1:5">
      <c r="A2153" s="1">
        <v>39361</v>
      </c>
      <c r="B2153" s="1" t="s">
        <v>16105</v>
      </c>
      <c r="C2153" s="1" t="s">
        <v>160</v>
      </c>
      <c r="D2153" s="1" t="s">
        <v>155</v>
      </c>
      <c r="E2153" s="162" t="s">
        <v>36283</v>
      </c>
    </row>
    <row r="2154" spans="1:5">
      <c r="A2154" s="1">
        <v>39362</v>
      </c>
      <c r="B2154" s="1" t="s">
        <v>16106</v>
      </c>
      <c r="C2154" s="1" t="s">
        <v>160</v>
      </c>
      <c r="D2154" s="1" t="s">
        <v>155</v>
      </c>
      <c r="E2154" s="162" t="s">
        <v>36284</v>
      </c>
    </row>
    <row r="2155" spans="1:5">
      <c r="A2155" s="1">
        <v>39364</v>
      </c>
      <c r="B2155" s="1" t="s">
        <v>16107</v>
      </c>
      <c r="C2155" s="1" t="s">
        <v>160</v>
      </c>
      <c r="D2155" s="1" t="s">
        <v>155</v>
      </c>
      <c r="E2155" s="162" t="s">
        <v>36285</v>
      </c>
    </row>
    <row r="2156" spans="1:5">
      <c r="A2156" s="1">
        <v>14576</v>
      </c>
      <c r="B2156" s="1" t="s">
        <v>16108</v>
      </c>
      <c r="C2156" s="1" t="s">
        <v>160</v>
      </c>
      <c r="D2156" s="1" t="s">
        <v>167</v>
      </c>
      <c r="E2156" s="162" t="s">
        <v>36286</v>
      </c>
    </row>
    <row r="2157" spans="1:5">
      <c r="A2157" s="1">
        <v>13877</v>
      </c>
      <c r="B2157" s="1" t="s">
        <v>16109</v>
      </c>
      <c r="C2157" s="1" t="s">
        <v>160</v>
      </c>
      <c r="D2157" s="1" t="s">
        <v>167</v>
      </c>
      <c r="E2157" s="162" t="s">
        <v>36287</v>
      </c>
    </row>
    <row r="2158" spans="1:5">
      <c r="A2158" s="1">
        <v>7307</v>
      </c>
      <c r="B2158" s="1" t="s">
        <v>16110</v>
      </c>
      <c r="C2158" s="1" t="s">
        <v>182</v>
      </c>
      <c r="D2158" s="1" t="s">
        <v>155</v>
      </c>
      <c r="E2158" s="162" t="s">
        <v>16111</v>
      </c>
    </row>
    <row r="2159" spans="1:5">
      <c r="A2159" s="1">
        <v>38122</v>
      </c>
      <c r="B2159" s="1" t="s">
        <v>16112</v>
      </c>
      <c r="C2159" s="1" t="s">
        <v>182</v>
      </c>
      <c r="D2159" s="1" t="s">
        <v>155</v>
      </c>
      <c r="E2159" s="162" t="s">
        <v>24400</v>
      </c>
    </row>
    <row r="2160" spans="1:5">
      <c r="A2160" s="1">
        <v>43653</v>
      </c>
      <c r="B2160" s="1" t="s">
        <v>16113</v>
      </c>
      <c r="C2160" s="1" t="s">
        <v>182</v>
      </c>
      <c r="D2160" s="1" t="s">
        <v>155</v>
      </c>
      <c r="E2160" s="162" t="s">
        <v>36288</v>
      </c>
    </row>
    <row r="2161" spans="1:5">
      <c r="A2161" s="1">
        <v>38633</v>
      </c>
      <c r="B2161" s="1" t="s">
        <v>16115</v>
      </c>
      <c r="C2161" s="1" t="s">
        <v>160</v>
      </c>
      <c r="D2161" s="1" t="s">
        <v>155</v>
      </c>
      <c r="E2161" s="162" t="s">
        <v>16906</v>
      </c>
    </row>
    <row r="2162" spans="1:5">
      <c r="A2162" s="1">
        <v>12344</v>
      </c>
      <c r="B2162" s="1" t="s">
        <v>16117</v>
      </c>
      <c r="C2162" s="1" t="s">
        <v>160</v>
      </c>
      <c r="D2162" s="1" t="s">
        <v>155</v>
      </c>
      <c r="E2162" s="162" t="s">
        <v>36289</v>
      </c>
    </row>
    <row r="2163" spans="1:5">
      <c r="A2163" s="1">
        <v>12343</v>
      </c>
      <c r="B2163" s="1" t="s">
        <v>16118</v>
      </c>
      <c r="C2163" s="1" t="s">
        <v>160</v>
      </c>
      <c r="D2163" s="1" t="s">
        <v>155</v>
      </c>
      <c r="E2163" s="162" t="s">
        <v>13970</v>
      </c>
    </row>
    <row r="2164" spans="1:5">
      <c r="A2164" s="1">
        <v>3295</v>
      </c>
      <c r="B2164" s="1" t="s">
        <v>16119</v>
      </c>
      <c r="C2164" s="1" t="s">
        <v>160</v>
      </c>
      <c r="D2164" s="1" t="s">
        <v>155</v>
      </c>
      <c r="E2164" s="162" t="s">
        <v>36290</v>
      </c>
    </row>
    <row r="2165" spans="1:5">
      <c r="A2165" s="1">
        <v>3302</v>
      </c>
      <c r="B2165" s="1" t="s">
        <v>16120</v>
      </c>
      <c r="C2165" s="1" t="s">
        <v>160</v>
      </c>
      <c r="D2165" s="1" t="s">
        <v>155</v>
      </c>
      <c r="E2165" s="162" t="s">
        <v>17272</v>
      </c>
    </row>
    <row r="2166" spans="1:5">
      <c r="A2166" s="1">
        <v>3297</v>
      </c>
      <c r="B2166" s="1" t="s">
        <v>16122</v>
      </c>
      <c r="C2166" s="1" t="s">
        <v>160</v>
      </c>
      <c r="D2166" s="1" t="s">
        <v>155</v>
      </c>
      <c r="E2166" s="162" t="s">
        <v>36291</v>
      </c>
    </row>
    <row r="2167" spans="1:5">
      <c r="A2167" s="1">
        <v>3294</v>
      </c>
      <c r="B2167" s="1" t="s">
        <v>16124</v>
      </c>
      <c r="C2167" s="1" t="s">
        <v>160</v>
      </c>
      <c r="D2167" s="1" t="s">
        <v>155</v>
      </c>
      <c r="E2167" s="162" t="s">
        <v>29996</v>
      </c>
    </row>
    <row r="2168" spans="1:5">
      <c r="A2168" s="1">
        <v>3292</v>
      </c>
      <c r="B2168" s="1" t="s">
        <v>16126</v>
      </c>
      <c r="C2168" s="1" t="s">
        <v>160</v>
      </c>
      <c r="D2168" s="1" t="s">
        <v>158</v>
      </c>
      <c r="E2168" s="162" t="s">
        <v>35136</v>
      </c>
    </row>
    <row r="2169" spans="1:5">
      <c r="A2169" s="1">
        <v>3298</v>
      </c>
      <c r="B2169" s="1" t="s">
        <v>16128</v>
      </c>
      <c r="C2169" s="1" t="s">
        <v>160</v>
      </c>
      <c r="D2169" s="1" t="s">
        <v>155</v>
      </c>
      <c r="E2169" s="162" t="s">
        <v>33845</v>
      </c>
    </row>
    <row r="2170" spans="1:5">
      <c r="A2170" s="1">
        <v>11596</v>
      </c>
      <c r="B2170" s="1" t="s">
        <v>16130</v>
      </c>
      <c r="C2170" s="1" t="s">
        <v>160</v>
      </c>
      <c r="D2170" s="1" t="s">
        <v>155</v>
      </c>
      <c r="E2170" s="162" t="s">
        <v>16131</v>
      </c>
    </row>
    <row r="2171" spans="1:5">
      <c r="A2171" s="1">
        <v>34802</v>
      </c>
      <c r="B2171" s="1" t="s">
        <v>16132</v>
      </c>
      <c r="C2171" s="1" t="s">
        <v>160</v>
      </c>
      <c r="D2171" s="1" t="s">
        <v>155</v>
      </c>
      <c r="E2171" s="162" t="s">
        <v>16133</v>
      </c>
    </row>
    <row r="2172" spans="1:5">
      <c r="A2172" s="1">
        <v>11588</v>
      </c>
      <c r="B2172" s="1" t="s">
        <v>16134</v>
      </c>
      <c r="C2172" s="1" t="s">
        <v>160</v>
      </c>
      <c r="D2172" s="1" t="s">
        <v>155</v>
      </c>
      <c r="E2172" s="162" t="s">
        <v>16135</v>
      </c>
    </row>
    <row r="2173" spans="1:5">
      <c r="A2173" s="1">
        <v>34383</v>
      </c>
      <c r="B2173" s="1" t="s">
        <v>16136</v>
      </c>
      <c r="C2173" s="1" t="s">
        <v>160</v>
      </c>
      <c r="D2173" s="1" t="s">
        <v>155</v>
      </c>
      <c r="E2173" s="162" t="s">
        <v>16137</v>
      </c>
    </row>
    <row r="2174" spans="1:5">
      <c r="A2174" s="1">
        <v>40451</v>
      </c>
      <c r="B2174" s="1" t="s">
        <v>16138</v>
      </c>
      <c r="C2174" s="1" t="s">
        <v>157</v>
      </c>
      <c r="D2174" s="1" t="s">
        <v>155</v>
      </c>
      <c r="E2174" s="162" t="s">
        <v>16139</v>
      </c>
    </row>
    <row r="2175" spans="1:5">
      <c r="A2175" s="1">
        <v>40453</v>
      </c>
      <c r="B2175" s="1" t="s">
        <v>16140</v>
      </c>
      <c r="C2175" s="1" t="s">
        <v>157</v>
      </c>
      <c r="D2175" s="1" t="s">
        <v>155</v>
      </c>
      <c r="E2175" s="162" t="s">
        <v>16141</v>
      </c>
    </row>
    <row r="2176" spans="1:5">
      <c r="A2176" s="1">
        <v>40452</v>
      </c>
      <c r="B2176" s="1" t="s">
        <v>16142</v>
      </c>
      <c r="C2176" s="1" t="s">
        <v>157</v>
      </c>
      <c r="D2176" s="1" t="s">
        <v>155</v>
      </c>
      <c r="E2176" s="162" t="s">
        <v>16143</v>
      </c>
    </row>
    <row r="2177" spans="1:5">
      <c r="A2177" s="1">
        <v>11594</v>
      </c>
      <c r="B2177" s="1" t="s">
        <v>16144</v>
      </c>
      <c r="C2177" s="1" t="s">
        <v>160</v>
      </c>
      <c r="D2177" s="1" t="s">
        <v>155</v>
      </c>
      <c r="E2177" s="162" t="s">
        <v>16145</v>
      </c>
    </row>
    <row r="2178" spans="1:5">
      <c r="A2178" s="1">
        <v>3311</v>
      </c>
      <c r="B2178" s="1" t="s">
        <v>16146</v>
      </c>
      <c r="C2178" s="1" t="s">
        <v>353</v>
      </c>
      <c r="D2178" s="1" t="s">
        <v>155</v>
      </c>
      <c r="E2178" s="162" t="s">
        <v>16145</v>
      </c>
    </row>
    <row r="2179" spans="1:5">
      <c r="A2179" s="1">
        <v>11599</v>
      </c>
      <c r="B2179" s="1" t="s">
        <v>16147</v>
      </c>
      <c r="C2179" s="1" t="s">
        <v>160</v>
      </c>
      <c r="D2179" s="1" t="s">
        <v>155</v>
      </c>
      <c r="E2179" s="162" t="s">
        <v>16148</v>
      </c>
    </row>
    <row r="2180" spans="1:5">
      <c r="A2180" s="1">
        <v>11593</v>
      </c>
      <c r="B2180" s="1" t="s">
        <v>16149</v>
      </c>
      <c r="C2180" s="1" t="s">
        <v>160</v>
      </c>
      <c r="D2180" s="1" t="s">
        <v>155</v>
      </c>
      <c r="E2180" s="162" t="s">
        <v>16150</v>
      </c>
    </row>
    <row r="2181" spans="1:5">
      <c r="A2181" s="1">
        <v>3314</v>
      </c>
      <c r="B2181" s="1" t="s">
        <v>16151</v>
      </c>
      <c r="C2181" s="1" t="s">
        <v>353</v>
      </c>
      <c r="D2181" s="1" t="s">
        <v>155</v>
      </c>
      <c r="E2181" s="162" t="s">
        <v>16152</v>
      </c>
    </row>
    <row r="2182" spans="1:5">
      <c r="A2182" s="1">
        <v>11597</v>
      </c>
      <c r="B2182" s="1" t="s">
        <v>16153</v>
      </c>
      <c r="C2182" s="1" t="s">
        <v>160</v>
      </c>
      <c r="D2182" s="1" t="s">
        <v>155</v>
      </c>
      <c r="E2182" s="162" t="s">
        <v>16154</v>
      </c>
    </row>
    <row r="2183" spans="1:5">
      <c r="A2183" s="1">
        <v>3309</v>
      </c>
      <c r="B2183" s="1" t="s">
        <v>16155</v>
      </c>
      <c r="C2183" s="1" t="s">
        <v>353</v>
      </c>
      <c r="D2183" s="1" t="s">
        <v>155</v>
      </c>
      <c r="E2183" s="162" t="s">
        <v>16131</v>
      </c>
    </row>
    <row r="2184" spans="1:5">
      <c r="A2184" s="1">
        <v>34612</v>
      </c>
      <c r="B2184" s="1" t="s">
        <v>16156</v>
      </c>
      <c r="C2184" s="1" t="s">
        <v>160</v>
      </c>
      <c r="D2184" s="1" t="s">
        <v>155</v>
      </c>
      <c r="E2184" s="162" t="s">
        <v>16157</v>
      </c>
    </row>
    <row r="2185" spans="1:5">
      <c r="A2185" s="1">
        <v>34635</v>
      </c>
      <c r="B2185" s="1" t="s">
        <v>16158</v>
      </c>
      <c r="C2185" s="1" t="s">
        <v>160</v>
      </c>
      <c r="D2185" s="1" t="s">
        <v>155</v>
      </c>
      <c r="E2185" s="162" t="s">
        <v>16159</v>
      </c>
    </row>
    <row r="2186" spans="1:5">
      <c r="A2186" s="1">
        <v>34633</v>
      </c>
      <c r="B2186" s="1" t="s">
        <v>16160</v>
      </c>
      <c r="C2186" s="1" t="s">
        <v>160</v>
      </c>
      <c r="D2186" s="1" t="s">
        <v>155</v>
      </c>
      <c r="E2186" s="162" t="s">
        <v>16161</v>
      </c>
    </row>
    <row r="2187" spans="1:5">
      <c r="A2187" s="1">
        <v>40440</v>
      </c>
      <c r="B2187" s="1" t="s">
        <v>16162</v>
      </c>
      <c r="C2187" s="1" t="s">
        <v>353</v>
      </c>
      <c r="D2187" s="1" t="s">
        <v>155</v>
      </c>
      <c r="E2187" s="162" t="s">
        <v>16163</v>
      </c>
    </row>
    <row r="2188" spans="1:5">
      <c r="A2188" s="1">
        <v>40441</v>
      </c>
      <c r="B2188" s="1" t="s">
        <v>16164</v>
      </c>
      <c r="C2188" s="1" t="s">
        <v>353</v>
      </c>
      <c r="D2188" s="1" t="s">
        <v>155</v>
      </c>
      <c r="E2188" s="162" t="s">
        <v>16165</v>
      </c>
    </row>
    <row r="2189" spans="1:5">
      <c r="A2189" s="1">
        <v>40449</v>
      </c>
      <c r="B2189" s="1" t="s">
        <v>16166</v>
      </c>
      <c r="C2189" s="1" t="s">
        <v>353</v>
      </c>
      <c r="D2189" s="1" t="s">
        <v>155</v>
      </c>
      <c r="E2189" s="162" t="s">
        <v>16167</v>
      </c>
    </row>
    <row r="2190" spans="1:5">
      <c r="A2190" s="1">
        <v>34800</v>
      </c>
      <c r="B2190" s="1" t="s">
        <v>16168</v>
      </c>
      <c r="C2190" s="1" t="s">
        <v>353</v>
      </c>
      <c r="D2190" s="1" t="s">
        <v>155</v>
      </c>
      <c r="E2190" s="162" t="s">
        <v>16169</v>
      </c>
    </row>
    <row r="2191" spans="1:5">
      <c r="A2191" s="1">
        <v>11592</v>
      </c>
      <c r="B2191" s="1" t="s">
        <v>16170</v>
      </c>
      <c r="C2191" s="1" t="s">
        <v>160</v>
      </c>
      <c r="D2191" s="1" t="s">
        <v>155</v>
      </c>
      <c r="E2191" s="162" t="s">
        <v>16152</v>
      </c>
    </row>
    <row r="2192" spans="1:5">
      <c r="A2192" s="1">
        <v>40438</v>
      </c>
      <c r="B2192" s="1" t="s">
        <v>16171</v>
      </c>
      <c r="C2192" s="1" t="s">
        <v>353</v>
      </c>
      <c r="D2192" s="1" t="s">
        <v>155</v>
      </c>
      <c r="E2192" s="162" t="s">
        <v>16172</v>
      </c>
    </row>
    <row r="2193" spans="1:5">
      <c r="A2193" s="1">
        <v>40436</v>
      </c>
      <c r="B2193" s="1" t="s">
        <v>16173</v>
      </c>
      <c r="C2193" s="1" t="s">
        <v>353</v>
      </c>
      <c r="D2193" s="1" t="s">
        <v>155</v>
      </c>
      <c r="E2193" s="162" t="s">
        <v>16174</v>
      </c>
    </row>
    <row r="2194" spans="1:5">
      <c r="A2194" s="1">
        <v>4315</v>
      </c>
      <c r="B2194" s="1" t="s">
        <v>16175</v>
      </c>
      <c r="C2194" s="1" t="s">
        <v>160</v>
      </c>
      <c r="D2194" s="1" t="s">
        <v>155</v>
      </c>
      <c r="E2194" s="162" t="s">
        <v>13717</v>
      </c>
    </row>
    <row r="2195" spans="1:5">
      <c r="A2195" s="1">
        <v>402</v>
      </c>
      <c r="B2195" s="1" t="s">
        <v>16176</v>
      </c>
      <c r="C2195" s="1" t="s">
        <v>160</v>
      </c>
      <c r="D2195" s="1" t="s">
        <v>155</v>
      </c>
      <c r="E2195" s="162" t="s">
        <v>16177</v>
      </c>
    </row>
    <row r="2196" spans="1:5">
      <c r="A2196" s="1">
        <v>4226</v>
      </c>
      <c r="B2196" s="1" t="s">
        <v>16178</v>
      </c>
      <c r="C2196" s="1" t="s">
        <v>238</v>
      </c>
      <c r="D2196" s="1" t="s">
        <v>158</v>
      </c>
      <c r="E2196" s="162" t="s">
        <v>36253</v>
      </c>
    </row>
    <row r="2197" spans="1:5">
      <c r="A2197" s="1">
        <v>4222</v>
      </c>
      <c r="B2197" s="1" t="s">
        <v>16179</v>
      </c>
      <c r="C2197" s="1" t="s">
        <v>182</v>
      </c>
      <c r="D2197" s="1" t="s">
        <v>158</v>
      </c>
      <c r="E2197" s="162" t="s">
        <v>32155</v>
      </c>
    </row>
    <row r="2198" spans="1:5">
      <c r="A2198" s="1">
        <v>34804</v>
      </c>
      <c r="B2198" s="1" t="s">
        <v>16180</v>
      </c>
      <c r="C2198" s="1" t="s">
        <v>157</v>
      </c>
      <c r="D2198" s="1" t="s">
        <v>155</v>
      </c>
      <c r="E2198" s="162" t="s">
        <v>16181</v>
      </c>
    </row>
    <row r="2199" spans="1:5">
      <c r="A2199" s="1">
        <v>4013</v>
      </c>
      <c r="B2199" s="1" t="s">
        <v>16182</v>
      </c>
      <c r="C2199" s="1" t="s">
        <v>157</v>
      </c>
      <c r="D2199" s="1" t="s">
        <v>155</v>
      </c>
      <c r="E2199" s="162" t="s">
        <v>22000</v>
      </c>
    </row>
    <row r="2200" spans="1:5">
      <c r="A2200" s="1">
        <v>4011</v>
      </c>
      <c r="B2200" s="1" t="s">
        <v>16184</v>
      </c>
      <c r="C2200" s="1" t="s">
        <v>157</v>
      </c>
      <c r="D2200" s="1" t="s">
        <v>155</v>
      </c>
      <c r="E2200" s="162" t="s">
        <v>19373</v>
      </c>
    </row>
    <row r="2201" spans="1:5">
      <c r="A2201" s="1">
        <v>4021</v>
      </c>
      <c r="B2201" s="1" t="s">
        <v>16186</v>
      </c>
      <c r="C2201" s="1" t="s">
        <v>157</v>
      </c>
      <c r="D2201" s="1" t="s">
        <v>155</v>
      </c>
      <c r="E2201" s="162" t="s">
        <v>15237</v>
      </c>
    </row>
    <row r="2202" spans="1:5">
      <c r="A2202" s="1">
        <v>4019</v>
      </c>
      <c r="B2202" s="1" t="s">
        <v>16187</v>
      </c>
      <c r="C2202" s="1" t="s">
        <v>157</v>
      </c>
      <c r="D2202" s="1" t="s">
        <v>155</v>
      </c>
      <c r="E2202" s="162" t="s">
        <v>27098</v>
      </c>
    </row>
    <row r="2203" spans="1:5">
      <c r="A2203" s="1">
        <v>4012</v>
      </c>
      <c r="B2203" s="1" t="s">
        <v>16189</v>
      </c>
      <c r="C2203" s="1" t="s">
        <v>157</v>
      </c>
      <c r="D2203" s="1" t="s">
        <v>155</v>
      </c>
      <c r="E2203" s="162" t="s">
        <v>27151</v>
      </c>
    </row>
    <row r="2204" spans="1:5">
      <c r="A2204" s="1">
        <v>4020</v>
      </c>
      <c r="B2204" s="1" t="s">
        <v>16190</v>
      </c>
      <c r="C2204" s="1" t="s">
        <v>157</v>
      </c>
      <c r="D2204" s="1" t="s">
        <v>155</v>
      </c>
      <c r="E2204" s="162" t="s">
        <v>15303</v>
      </c>
    </row>
    <row r="2205" spans="1:5">
      <c r="A2205" s="1">
        <v>4018</v>
      </c>
      <c r="B2205" s="1" t="s">
        <v>16192</v>
      </c>
      <c r="C2205" s="1" t="s">
        <v>157</v>
      </c>
      <c r="D2205" s="1" t="s">
        <v>155</v>
      </c>
      <c r="E2205" s="162" t="s">
        <v>12868</v>
      </c>
    </row>
    <row r="2206" spans="1:5">
      <c r="A2206" s="1">
        <v>36498</v>
      </c>
      <c r="B2206" s="1" t="s">
        <v>16194</v>
      </c>
      <c r="C2206" s="1" t="s">
        <v>160</v>
      </c>
      <c r="D2206" s="1" t="s">
        <v>167</v>
      </c>
      <c r="E2206" s="162" t="s">
        <v>36292</v>
      </c>
    </row>
    <row r="2207" spans="1:5">
      <c r="A2207" s="1">
        <v>12872</v>
      </c>
      <c r="B2207" s="1" t="s">
        <v>16195</v>
      </c>
      <c r="C2207" s="1" t="s">
        <v>355</v>
      </c>
      <c r="D2207" s="1" t="s">
        <v>155</v>
      </c>
      <c r="E2207" s="162" t="s">
        <v>16390</v>
      </c>
    </row>
    <row r="2208" spans="1:5">
      <c r="A2208" s="1">
        <v>41075</v>
      </c>
      <c r="B2208" s="1" t="s">
        <v>16196</v>
      </c>
      <c r="C2208" s="1" t="s">
        <v>357</v>
      </c>
      <c r="D2208" s="1" t="s">
        <v>155</v>
      </c>
      <c r="E2208" s="162" t="s">
        <v>35881</v>
      </c>
    </row>
    <row r="2209" spans="1:5">
      <c r="A2209" s="1">
        <v>44324</v>
      </c>
      <c r="B2209" s="1" t="s">
        <v>16197</v>
      </c>
      <c r="C2209" s="1" t="s">
        <v>238</v>
      </c>
      <c r="D2209" s="1" t="s">
        <v>155</v>
      </c>
      <c r="E2209" s="162" t="s">
        <v>16320</v>
      </c>
    </row>
    <row r="2210" spans="1:5">
      <c r="A2210" s="1">
        <v>3315</v>
      </c>
      <c r="B2210" s="1" t="s">
        <v>16198</v>
      </c>
      <c r="C2210" s="1" t="s">
        <v>238</v>
      </c>
      <c r="D2210" s="1" t="s">
        <v>155</v>
      </c>
      <c r="E2210" s="162" t="s">
        <v>14511</v>
      </c>
    </row>
    <row r="2211" spans="1:5">
      <c r="A2211" s="1">
        <v>36870</v>
      </c>
      <c r="B2211" s="1" t="s">
        <v>16200</v>
      </c>
      <c r="C2211" s="1" t="s">
        <v>238</v>
      </c>
      <c r="D2211" s="1" t="s">
        <v>155</v>
      </c>
      <c r="E2211" s="162" t="s">
        <v>17782</v>
      </c>
    </row>
    <row r="2212" spans="1:5">
      <c r="A2212" s="1">
        <v>5092</v>
      </c>
      <c r="B2212" s="1" t="s">
        <v>16202</v>
      </c>
      <c r="C2212" s="1" t="s">
        <v>638</v>
      </c>
      <c r="D2212" s="1" t="s">
        <v>155</v>
      </c>
      <c r="E2212" s="162" t="s">
        <v>27102</v>
      </c>
    </row>
    <row r="2213" spans="1:5">
      <c r="A2213" s="1">
        <v>11462</v>
      </c>
      <c r="B2213" s="1" t="s">
        <v>16204</v>
      </c>
      <c r="C2213" s="1" t="s">
        <v>638</v>
      </c>
      <c r="D2213" s="1" t="s">
        <v>155</v>
      </c>
      <c r="E2213" s="162" t="s">
        <v>28948</v>
      </c>
    </row>
    <row r="2214" spans="1:5">
      <c r="A2214" s="1">
        <v>36529</v>
      </c>
      <c r="B2214" s="1" t="s">
        <v>16206</v>
      </c>
      <c r="C2214" s="1" t="s">
        <v>160</v>
      </c>
      <c r="D2214" s="1" t="s">
        <v>167</v>
      </c>
      <c r="E2214" s="162" t="s">
        <v>36293</v>
      </c>
    </row>
    <row r="2215" spans="1:5">
      <c r="A2215" s="1">
        <v>3318</v>
      </c>
      <c r="B2215" s="1" t="s">
        <v>16207</v>
      </c>
      <c r="C2215" s="1" t="s">
        <v>160</v>
      </c>
      <c r="D2215" s="1" t="s">
        <v>167</v>
      </c>
      <c r="E2215" s="162" t="s">
        <v>36294</v>
      </c>
    </row>
    <row r="2216" spans="1:5">
      <c r="A2216" s="1">
        <v>3324</v>
      </c>
      <c r="B2216" s="1" t="s">
        <v>16208</v>
      </c>
      <c r="C2216" s="1" t="s">
        <v>157</v>
      </c>
      <c r="D2216" s="1" t="s">
        <v>167</v>
      </c>
      <c r="E2216" s="162" t="s">
        <v>14533</v>
      </c>
    </row>
    <row r="2217" spans="1:5">
      <c r="A2217" s="1">
        <v>3322</v>
      </c>
      <c r="B2217" s="1" t="s">
        <v>16209</v>
      </c>
      <c r="C2217" s="1" t="s">
        <v>157</v>
      </c>
      <c r="D2217" s="1" t="s">
        <v>167</v>
      </c>
      <c r="E2217" s="162" t="s">
        <v>16210</v>
      </c>
    </row>
    <row r="2218" spans="1:5">
      <c r="A2218" s="1">
        <v>5076</v>
      </c>
      <c r="B2218" s="1" t="s">
        <v>16211</v>
      </c>
      <c r="C2218" s="1" t="s">
        <v>238</v>
      </c>
      <c r="D2218" s="1" t="s">
        <v>155</v>
      </c>
      <c r="E2218" s="162" t="s">
        <v>18374</v>
      </c>
    </row>
    <row r="2219" spans="1:5">
      <c r="A2219" s="1">
        <v>5077</v>
      </c>
      <c r="B2219" s="1" t="s">
        <v>16212</v>
      </c>
      <c r="C2219" s="1" t="s">
        <v>238</v>
      </c>
      <c r="D2219" s="1" t="s">
        <v>155</v>
      </c>
      <c r="E2219" s="162" t="s">
        <v>27682</v>
      </c>
    </row>
    <row r="2220" spans="1:5">
      <c r="A2220" s="1">
        <v>11837</v>
      </c>
      <c r="B2220" s="1" t="s">
        <v>16213</v>
      </c>
      <c r="C2220" s="1" t="s">
        <v>160</v>
      </c>
      <c r="D2220" s="1" t="s">
        <v>155</v>
      </c>
      <c r="E2220" s="162" t="s">
        <v>16214</v>
      </c>
    </row>
    <row r="2221" spans="1:5">
      <c r="A2221" s="1">
        <v>38055</v>
      </c>
      <c r="B2221" s="1" t="s">
        <v>16215</v>
      </c>
      <c r="C2221" s="1" t="s">
        <v>160</v>
      </c>
      <c r="D2221" s="1" t="s">
        <v>155</v>
      </c>
      <c r="E2221" s="162" t="s">
        <v>16216</v>
      </c>
    </row>
    <row r="2222" spans="1:5">
      <c r="A2222" s="1">
        <v>415</v>
      </c>
      <c r="B2222" s="1" t="s">
        <v>16217</v>
      </c>
      <c r="C2222" s="1" t="s">
        <v>160</v>
      </c>
      <c r="D2222" s="1" t="s">
        <v>155</v>
      </c>
      <c r="E2222" s="162" t="s">
        <v>13252</v>
      </c>
    </row>
    <row r="2223" spans="1:5">
      <c r="A2223" s="1">
        <v>416</v>
      </c>
      <c r="B2223" s="1" t="s">
        <v>16218</v>
      </c>
      <c r="C2223" s="1" t="s">
        <v>160</v>
      </c>
      <c r="D2223" s="1" t="s">
        <v>155</v>
      </c>
      <c r="E2223" s="162" t="s">
        <v>16219</v>
      </c>
    </row>
    <row r="2224" spans="1:5">
      <c r="A2224" s="1">
        <v>425</v>
      </c>
      <c r="B2224" s="1" t="s">
        <v>16220</v>
      </c>
      <c r="C2224" s="1" t="s">
        <v>160</v>
      </c>
      <c r="D2224" s="1" t="s">
        <v>155</v>
      </c>
      <c r="E2224" s="162" t="s">
        <v>13806</v>
      </c>
    </row>
    <row r="2225" spans="1:5">
      <c r="A2225" s="1">
        <v>426</v>
      </c>
      <c r="B2225" s="1" t="s">
        <v>16221</v>
      </c>
      <c r="C2225" s="1" t="s">
        <v>160</v>
      </c>
      <c r="D2225" s="1" t="s">
        <v>155</v>
      </c>
      <c r="E2225" s="162" t="s">
        <v>16222</v>
      </c>
    </row>
    <row r="2226" spans="1:5">
      <c r="A2226" s="1">
        <v>38056</v>
      </c>
      <c r="B2226" s="1" t="s">
        <v>16223</v>
      </c>
      <c r="C2226" s="1" t="s">
        <v>160</v>
      </c>
      <c r="D2226" s="1" t="s">
        <v>155</v>
      </c>
      <c r="E2226" s="162" t="s">
        <v>16224</v>
      </c>
    </row>
    <row r="2227" spans="1:5">
      <c r="A2227" s="1">
        <v>1564</v>
      </c>
      <c r="B2227" s="1" t="s">
        <v>16225</v>
      </c>
      <c r="C2227" s="1" t="s">
        <v>160</v>
      </c>
      <c r="D2227" s="1" t="s">
        <v>155</v>
      </c>
      <c r="E2227" s="162" t="s">
        <v>14392</v>
      </c>
    </row>
    <row r="2228" spans="1:5">
      <c r="A2228" s="1">
        <v>11032</v>
      </c>
      <c r="B2228" s="1" t="s">
        <v>16226</v>
      </c>
      <c r="C2228" s="1" t="s">
        <v>160</v>
      </c>
      <c r="D2228" s="1" t="s">
        <v>155</v>
      </c>
      <c r="E2228" s="162" t="s">
        <v>14642</v>
      </c>
    </row>
    <row r="2229" spans="1:5">
      <c r="A2229" s="1">
        <v>36786</v>
      </c>
      <c r="B2229" s="1" t="s">
        <v>16227</v>
      </c>
      <c r="C2229" s="1" t="s">
        <v>2550</v>
      </c>
      <c r="D2229" s="1" t="s">
        <v>167</v>
      </c>
      <c r="E2229" s="162" t="s">
        <v>16228</v>
      </c>
    </row>
    <row r="2230" spans="1:5">
      <c r="A2230" s="1">
        <v>36785</v>
      </c>
      <c r="B2230" s="1" t="s">
        <v>16229</v>
      </c>
      <c r="C2230" s="1" t="s">
        <v>2550</v>
      </c>
      <c r="D2230" s="1" t="s">
        <v>167</v>
      </c>
      <c r="E2230" s="162" t="s">
        <v>16230</v>
      </c>
    </row>
    <row r="2231" spans="1:5">
      <c r="A2231" s="1">
        <v>36782</v>
      </c>
      <c r="B2231" s="1" t="s">
        <v>16231</v>
      </c>
      <c r="C2231" s="1" t="s">
        <v>2550</v>
      </c>
      <c r="D2231" s="1" t="s">
        <v>167</v>
      </c>
      <c r="E2231" s="162" t="s">
        <v>16232</v>
      </c>
    </row>
    <row r="2232" spans="1:5">
      <c r="A2232" s="1">
        <v>44481</v>
      </c>
      <c r="B2232" s="1" t="s">
        <v>16233</v>
      </c>
      <c r="C2232" s="1" t="s">
        <v>2550</v>
      </c>
      <c r="D2232" s="1" t="s">
        <v>167</v>
      </c>
      <c r="E2232" s="162" t="s">
        <v>16234</v>
      </c>
    </row>
    <row r="2233" spans="1:5">
      <c r="A2233" s="1">
        <v>4824</v>
      </c>
      <c r="B2233" s="1" t="s">
        <v>16235</v>
      </c>
      <c r="C2233" s="1" t="s">
        <v>238</v>
      </c>
      <c r="D2233" s="1" t="s">
        <v>155</v>
      </c>
      <c r="E2233" s="162" t="s">
        <v>16236</v>
      </c>
    </row>
    <row r="2234" spans="1:5">
      <c r="A2234" s="1">
        <v>11795</v>
      </c>
      <c r="B2234" s="1" t="s">
        <v>16237</v>
      </c>
      <c r="C2234" s="1" t="s">
        <v>157</v>
      </c>
      <c r="D2234" s="1" t="s">
        <v>155</v>
      </c>
      <c r="E2234" s="162" t="s">
        <v>36295</v>
      </c>
    </row>
    <row r="2235" spans="1:5">
      <c r="A2235" s="1">
        <v>134</v>
      </c>
      <c r="B2235" s="1" t="s">
        <v>16238</v>
      </c>
      <c r="C2235" s="1" t="s">
        <v>238</v>
      </c>
      <c r="D2235" s="1" t="s">
        <v>155</v>
      </c>
      <c r="E2235" s="162" t="s">
        <v>13393</v>
      </c>
    </row>
    <row r="2236" spans="1:5">
      <c r="A2236" s="1">
        <v>4229</v>
      </c>
      <c r="B2236" s="1" t="s">
        <v>16239</v>
      </c>
      <c r="C2236" s="1" t="s">
        <v>238</v>
      </c>
      <c r="D2236" s="1" t="s">
        <v>155</v>
      </c>
      <c r="E2236" s="162" t="s">
        <v>16240</v>
      </c>
    </row>
    <row r="2237" spans="1:5">
      <c r="A2237" s="1">
        <v>11731</v>
      </c>
      <c r="B2237" s="1" t="s">
        <v>16241</v>
      </c>
      <c r="C2237" s="1" t="s">
        <v>160</v>
      </c>
      <c r="D2237" s="1" t="s">
        <v>155</v>
      </c>
      <c r="E2237" s="162" t="s">
        <v>16242</v>
      </c>
    </row>
    <row r="2238" spans="1:5">
      <c r="A2238" s="1">
        <v>11732</v>
      </c>
      <c r="B2238" s="1" t="s">
        <v>16243</v>
      </c>
      <c r="C2238" s="1" t="s">
        <v>160</v>
      </c>
      <c r="D2238" s="1" t="s">
        <v>155</v>
      </c>
      <c r="E2238" s="162" t="s">
        <v>16244</v>
      </c>
    </row>
    <row r="2239" spans="1:5">
      <c r="A2239" s="1">
        <v>11244</v>
      </c>
      <c r="B2239" s="1" t="s">
        <v>16245</v>
      </c>
      <c r="C2239" s="1" t="s">
        <v>160</v>
      </c>
      <c r="D2239" s="1" t="s">
        <v>167</v>
      </c>
      <c r="E2239" s="162" t="s">
        <v>36296</v>
      </c>
    </row>
    <row r="2240" spans="1:5">
      <c r="A2240" s="1">
        <v>11245</v>
      </c>
      <c r="B2240" s="1" t="s">
        <v>16246</v>
      </c>
      <c r="C2240" s="1" t="s">
        <v>160</v>
      </c>
      <c r="D2240" s="1" t="s">
        <v>167</v>
      </c>
      <c r="E2240" s="162" t="s">
        <v>36297</v>
      </c>
    </row>
    <row r="2241" spans="1:5">
      <c r="A2241" s="1">
        <v>11235</v>
      </c>
      <c r="B2241" s="1" t="s">
        <v>16247</v>
      </c>
      <c r="C2241" s="1" t="s">
        <v>160</v>
      </c>
      <c r="D2241" s="1" t="s">
        <v>167</v>
      </c>
      <c r="E2241" s="162" t="s">
        <v>36298</v>
      </c>
    </row>
    <row r="2242" spans="1:5">
      <c r="A2242" s="1">
        <v>11236</v>
      </c>
      <c r="B2242" s="1" t="s">
        <v>16248</v>
      </c>
      <c r="C2242" s="1" t="s">
        <v>160</v>
      </c>
      <c r="D2242" s="1" t="s">
        <v>167</v>
      </c>
      <c r="E2242" s="162" t="s">
        <v>36299</v>
      </c>
    </row>
    <row r="2243" spans="1:5">
      <c r="A2243" s="1">
        <v>36494</v>
      </c>
      <c r="B2243" s="1" t="s">
        <v>16249</v>
      </c>
      <c r="C2243" s="1" t="s">
        <v>160</v>
      </c>
      <c r="D2243" s="1" t="s">
        <v>167</v>
      </c>
      <c r="E2243" s="162" t="s">
        <v>16250</v>
      </c>
    </row>
    <row r="2244" spans="1:5">
      <c r="A2244" s="1">
        <v>36493</v>
      </c>
      <c r="B2244" s="1" t="s">
        <v>16251</v>
      </c>
      <c r="C2244" s="1" t="s">
        <v>160</v>
      </c>
      <c r="D2244" s="1" t="s">
        <v>167</v>
      </c>
      <c r="E2244" s="162" t="s">
        <v>16252</v>
      </c>
    </row>
    <row r="2245" spans="1:5">
      <c r="A2245" s="1">
        <v>36492</v>
      </c>
      <c r="B2245" s="1" t="s">
        <v>16253</v>
      </c>
      <c r="C2245" s="1" t="s">
        <v>160</v>
      </c>
      <c r="D2245" s="1" t="s">
        <v>167</v>
      </c>
      <c r="E2245" s="162" t="s">
        <v>16254</v>
      </c>
    </row>
    <row r="2246" spans="1:5">
      <c r="A2246" s="1">
        <v>36499</v>
      </c>
      <c r="B2246" s="1" t="s">
        <v>16255</v>
      </c>
      <c r="C2246" s="1" t="s">
        <v>160</v>
      </c>
      <c r="D2246" s="1" t="s">
        <v>167</v>
      </c>
      <c r="E2246" s="162" t="s">
        <v>36300</v>
      </c>
    </row>
    <row r="2247" spans="1:5">
      <c r="A2247" s="1">
        <v>13533</v>
      </c>
      <c r="B2247" s="1" t="s">
        <v>16256</v>
      </c>
      <c r="C2247" s="1" t="s">
        <v>160</v>
      </c>
      <c r="D2247" s="1" t="s">
        <v>167</v>
      </c>
      <c r="E2247" s="162" t="s">
        <v>36301</v>
      </c>
    </row>
    <row r="2248" spans="1:5">
      <c r="A2248" s="1">
        <v>13333</v>
      </c>
      <c r="B2248" s="1" t="s">
        <v>16257</v>
      </c>
      <c r="C2248" s="1" t="s">
        <v>160</v>
      </c>
      <c r="D2248" s="1" t="s">
        <v>167</v>
      </c>
      <c r="E2248" s="162" t="s">
        <v>36302</v>
      </c>
    </row>
    <row r="2249" spans="1:5">
      <c r="A2249" s="1">
        <v>39585</v>
      </c>
      <c r="B2249" s="1" t="s">
        <v>16258</v>
      </c>
      <c r="C2249" s="1" t="s">
        <v>160</v>
      </c>
      <c r="D2249" s="1" t="s">
        <v>167</v>
      </c>
      <c r="E2249" s="162" t="s">
        <v>36303</v>
      </c>
    </row>
    <row r="2250" spans="1:5">
      <c r="A2250" s="1">
        <v>39586</v>
      </c>
      <c r="B2250" s="1" t="s">
        <v>16259</v>
      </c>
      <c r="C2250" s="1" t="s">
        <v>160</v>
      </c>
      <c r="D2250" s="1" t="s">
        <v>167</v>
      </c>
      <c r="E2250" s="162" t="s">
        <v>36304</v>
      </c>
    </row>
    <row r="2251" spans="1:5">
      <c r="A2251" s="1">
        <v>39587</v>
      </c>
      <c r="B2251" s="1" t="s">
        <v>16260</v>
      </c>
      <c r="C2251" s="1" t="s">
        <v>160</v>
      </c>
      <c r="D2251" s="1" t="s">
        <v>167</v>
      </c>
      <c r="E2251" s="162" t="s">
        <v>36305</v>
      </c>
    </row>
    <row r="2252" spans="1:5">
      <c r="A2252" s="1">
        <v>39588</v>
      </c>
      <c r="B2252" s="1" t="s">
        <v>16261</v>
      </c>
      <c r="C2252" s="1" t="s">
        <v>160</v>
      </c>
      <c r="D2252" s="1" t="s">
        <v>167</v>
      </c>
      <c r="E2252" s="162" t="s">
        <v>36306</v>
      </c>
    </row>
    <row r="2253" spans="1:5">
      <c r="A2253" s="1">
        <v>39584</v>
      </c>
      <c r="B2253" s="1" t="s">
        <v>16262</v>
      </c>
      <c r="C2253" s="1" t="s">
        <v>160</v>
      </c>
      <c r="D2253" s="1" t="s">
        <v>167</v>
      </c>
      <c r="E2253" s="162" t="s">
        <v>36307</v>
      </c>
    </row>
    <row r="2254" spans="1:5">
      <c r="A2254" s="1">
        <v>39590</v>
      </c>
      <c r="B2254" s="1" t="s">
        <v>16263</v>
      </c>
      <c r="C2254" s="1" t="s">
        <v>160</v>
      </c>
      <c r="D2254" s="1" t="s">
        <v>167</v>
      </c>
      <c r="E2254" s="162" t="s">
        <v>36308</v>
      </c>
    </row>
    <row r="2255" spans="1:5">
      <c r="A2255" s="1">
        <v>39592</v>
      </c>
      <c r="B2255" s="1" t="s">
        <v>16264</v>
      </c>
      <c r="C2255" s="1" t="s">
        <v>160</v>
      </c>
      <c r="D2255" s="1" t="s">
        <v>167</v>
      </c>
      <c r="E2255" s="162" t="s">
        <v>36309</v>
      </c>
    </row>
    <row r="2256" spans="1:5">
      <c r="A2256" s="1">
        <v>39593</v>
      </c>
      <c r="B2256" s="1" t="s">
        <v>16265</v>
      </c>
      <c r="C2256" s="1" t="s">
        <v>160</v>
      </c>
      <c r="D2256" s="1" t="s">
        <v>167</v>
      </c>
      <c r="E2256" s="162" t="s">
        <v>36305</v>
      </c>
    </row>
    <row r="2257" spans="1:5">
      <c r="A2257" s="1">
        <v>14254</v>
      </c>
      <c r="B2257" s="1" t="s">
        <v>16266</v>
      </c>
      <c r="C2257" s="1" t="s">
        <v>160</v>
      </c>
      <c r="D2257" s="1" t="s">
        <v>167</v>
      </c>
      <c r="E2257" s="162" t="s">
        <v>36310</v>
      </c>
    </row>
    <row r="2258" spans="1:5">
      <c r="A2258" s="1">
        <v>44494</v>
      </c>
      <c r="B2258" s="1" t="s">
        <v>16267</v>
      </c>
      <c r="C2258" s="1" t="s">
        <v>160</v>
      </c>
      <c r="D2258" s="1" t="s">
        <v>167</v>
      </c>
      <c r="E2258" s="162" t="s">
        <v>36311</v>
      </c>
    </row>
    <row r="2259" spans="1:5">
      <c r="A2259" s="1">
        <v>25019</v>
      </c>
      <c r="B2259" s="1" t="s">
        <v>16268</v>
      </c>
      <c r="C2259" s="1" t="s">
        <v>160</v>
      </c>
      <c r="D2259" s="1" t="s">
        <v>167</v>
      </c>
      <c r="E2259" s="162" t="s">
        <v>36312</v>
      </c>
    </row>
    <row r="2260" spans="1:5">
      <c r="A2260" s="1">
        <v>36501</v>
      </c>
      <c r="B2260" s="1" t="s">
        <v>16269</v>
      </c>
      <c r="C2260" s="1" t="s">
        <v>160</v>
      </c>
      <c r="D2260" s="1" t="s">
        <v>167</v>
      </c>
      <c r="E2260" s="162" t="s">
        <v>36313</v>
      </c>
    </row>
    <row r="2261" spans="1:5">
      <c r="A2261" s="1">
        <v>44493</v>
      </c>
      <c r="B2261" s="1" t="s">
        <v>16270</v>
      </c>
      <c r="C2261" s="1" t="s">
        <v>160</v>
      </c>
      <c r="D2261" s="1" t="s">
        <v>167</v>
      </c>
      <c r="E2261" s="162" t="s">
        <v>36314</v>
      </c>
    </row>
    <row r="2262" spans="1:5">
      <c r="A2262" s="1">
        <v>36500</v>
      </c>
      <c r="B2262" s="1" t="s">
        <v>16271</v>
      </c>
      <c r="C2262" s="1" t="s">
        <v>160</v>
      </c>
      <c r="D2262" s="1" t="s">
        <v>167</v>
      </c>
      <c r="E2262" s="162" t="s">
        <v>36315</v>
      </c>
    </row>
    <row r="2263" spans="1:5">
      <c r="A2263" s="1">
        <v>20017</v>
      </c>
      <c r="B2263" s="1" t="s">
        <v>16272</v>
      </c>
      <c r="C2263" s="1" t="s">
        <v>187</v>
      </c>
      <c r="D2263" s="1" t="s">
        <v>155</v>
      </c>
      <c r="E2263" s="162" t="s">
        <v>21177</v>
      </c>
    </row>
    <row r="2264" spans="1:5">
      <c r="A2264" s="1">
        <v>20007</v>
      </c>
      <c r="B2264" s="1" t="s">
        <v>16274</v>
      </c>
      <c r="C2264" s="1" t="s">
        <v>187</v>
      </c>
      <c r="D2264" s="1" t="s">
        <v>155</v>
      </c>
      <c r="E2264" s="162" t="s">
        <v>17921</v>
      </c>
    </row>
    <row r="2265" spans="1:5">
      <c r="A2265" s="1">
        <v>39831</v>
      </c>
      <c r="B2265" s="1" t="s">
        <v>16276</v>
      </c>
      <c r="C2265" s="1" t="s">
        <v>154</v>
      </c>
      <c r="D2265" s="1" t="s">
        <v>167</v>
      </c>
      <c r="E2265" s="162" t="s">
        <v>36316</v>
      </c>
    </row>
    <row r="2266" spans="1:5">
      <c r="A2266" s="1">
        <v>36888</v>
      </c>
      <c r="B2266" s="1" t="s">
        <v>16277</v>
      </c>
      <c r="C2266" s="1" t="s">
        <v>187</v>
      </c>
      <c r="D2266" s="1" t="s">
        <v>155</v>
      </c>
      <c r="E2266" s="162" t="s">
        <v>16278</v>
      </c>
    </row>
    <row r="2267" spans="1:5">
      <c r="A2267" s="1">
        <v>39836</v>
      </c>
      <c r="B2267" s="1" t="s">
        <v>16279</v>
      </c>
      <c r="C2267" s="1" t="s">
        <v>154</v>
      </c>
      <c r="D2267" s="1" t="s">
        <v>167</v>
      </c>
      <c r="E2267" s="162" t="s">
        <v>36317</v>
      </c>
    </row>
    <row r="2268" spans="1:5">
      <c r="A2268" s="1">
        <v>39830</v>
      </c>
      <c r="B2268" s="1" t="s">
        <v>16281</v>
      </c>
      <c r="C2268" s="1" t="s">
        <v>154</v>
      </c>
      <c r="D2268" s="1" t="s">
        <v>167</v>
      </c>
      <c r="E2268" s="162" t="s">
        <v>36318</v>
      </c>
    </row>
    <row r="2269" spans="1:5">
      <c r="A2269" s="1">
        <v>40527</v>
      </c>
      <c r="B2269" s="1" t="s">
        <v>16282</v>
      </c>
      <c r="C2269" s="1" t="s">
        <v>160</v>
      </c>
      <c r="D2269" s="1" t="s">
        <v>167</v>
      </c>
      <c r="E2269" s="162" t="s">
        <v>16283</v>
      </c>
    </row>
    <row r="2270" spans="1:5">
      <c r="A2270" s="1">
        <v>36497</v>
      </c>
      <c r="B2270" s="1" t="s">
        <v>16284</v>
      </c>
      <c r="C2270" s="1" t="s">
        <v>160</v>
      </c>
      <c r="D2270" s="1" t="s">
        <v>167</v>
      </c>
      <c r="E2270" s="162" t="s">
        <v>16285</v>
      </c>
    </row>
    <row r="2271" spans="1:5">
      <c r="A2271" s="1">
        <v>36487</v>
      </c>
      <c r="B2271" s="1" t="s">
        <v>16286</v>
      </c>
      <c r="C2271" s="1" t="s">
        <v>160</v>
      </c>
      <c r="D2271" s="1" t="s">
        <v>167</v>
      </c>
      <c r="E2271" s="162" t="s">
        <v>16287</v>
      </c>
    </row>
    <row r="2272" spans="1:5">
      <c r="A2272" s="1">
        <v>44475</v>
      </c>
      <c r="B2272" s="1" t="s">
        <v>16288</v>
      </c>
      <c r="C2272" s="1" t="s">
        <v>160</v>
      </c>
      <c r="D2272" s="1" t="s">
        <v>167</v>
      </c>
      <c r="E2272" s="162" t="s">
        <v>16289</v>
      </c>
    </row>
    <row r="2273" spans="1:5">
      <c r="A2273" s="1">
        <v>44474</v>
      </c>
      <c r="B2273" s="1" t="s">
        <v>16290</v>
      </c>
      <c r="C2273" s="1" t="s">
        <v>160</v>
      </c>
      <c r="D2273" s="1" t="s">
        <v>167</v>
      </c>
      <c r="E2273" s="162" t="s">
        <v>16291</v>
      </c>
    </row>
    <row r="2274" spans="1:5">
      <c r="A2274" s="1">
        <v>44490</v>
      </c>
      <c r="B2274" s="1" t="s">
        <v>16292</v>
      </c>
      <c r="C2274" s="1" t="s">
        <v>160</v>
      </c>
      <c r="D2274" s="1" t="s">
        <v>167</v>
      </c>
      <c r="E2274" s="162" t="s">
        <v>16293</v>
      </c>
    </row>
    <row r="2275" spans="1:5">
      <c r="A2275" s="1">
        <v>37776</v>
      </c>
      <c r="B2275" s="1" t="s">
        <v>16294</v>
      </c>
      <c r="C2275" s="1" t="s">
        <v>160</v>
      </c>
      <c r="D2275" s="1" t="s">
        <v>167</v>
      </c>
      <c r="E2275" s="162" t="s">
        <v>16295</v>
      </c>
    </row>
    <row r="2276" spans="1:5">
      <c r="A2276" s="1">
        <v>37775</v>
      </c>
      <c r="B2276" s="1" t="s">
        <v>16296</v>
      </c>
      <c r="C2276" s="1" t="s">
        <v>160</v>
      </c>
      <c r="D2276" s="1" t="s">
        <v>167</v>
      </c>
      <c r="E2276" s="162" t="s">
        <v>16297</v>
      </c>
    </row>
    <row r="2277" spans="1:5">
      <c r="A2277" s="1">
        <v>36491</v>
      </c>
      <c r="B2277" s="1" t="s">
        <v>16298</v>
      </c>
      <c r="C2277" s="1" t="s">
        <v>160</v>
      </c>
      <c r="D2277" s="1" t="s">
        <v>167</v>
      </c>
      <c r="E2277" s="162" t="s">
        <v>16299</v>
      </c>
    </row>
    <row r="2278" spans="1:5">
      <c r="A2278" s="1">
        <v>10712</v>
      </c>
      <c r="B2278" s="1" t="s">
        <v>16300</v>
      </c>
      <c r="C2278" s="1" t="s">
        <v>160</v>
      </c>
      <c r="D2278" s="1" t="s">
        <v>167</v>
      </c>
      <c r="E2278" s="162" t="s">
        <v>16301</v>
      </c>
    </row>
    <row r="2279" spans="1:5">
      <c r="A2279" s="1">
        <v>3363</v>
      </c>
      <c r="B2279" s="1" t="s">
        <v>16302</v>
      </c>
      <c r="C2279" s="1" t="s">
        <v>160</v>
      </c>
      <c r="D2279" s="1" t="s">
        <v>167</v>
      </c>
      <c r="E2279" s="162" t="s">
        <v>16303</v>
      </c>
    </row>
    <row r="2280" spans="1:5">
      <c r="A2280" s="1">
        <v>3365</v>
      </c>
      <c r="B2280" s="1" t="s">
        <v>16304</v>
      </c>
      <c r="C2280" s="1" t="s">
        <v>160</v>
      </c>
      <c r="D2280" s="1" t="s">
        <v>167</v>
      </c>
      <c r="E2280" s="162" t="s">
        <v>16305</v>
      </c>
    </row>
    <row r="2281" spans="1:5">
      <c r="A2281" s="1">
        <v>7569</v>
      </c>
      <c r="B2281" s="1" t="s">
        <v>16306</v>
      </c>
      <c r="C2281" s="1" t="s">
        <v>160</v>
      </c>
      <c r="D2281" s="1" t="s">
        <v>155</v>
      </c>
      <c r="E2281" s="162" t="s">
        <v>16307</v>
      </c>
    </row>
    <row r="2282" spans="1:5">
      <c r="A2282" s="1">
        <v>34349</v>
      </c>
      <c r="B2282" s="1" t="s">
        <v>16308</v>
      </c>
      <c r="C2282" s="1" t="s">
        <v>160</v>
      </c>
      <c r="D2282" s="1" t="s">
        <v>155</v>
      </c>
      <c r="E2282" s="162" t="s">
        <v>16309</v>
      </c>
    </row>
    <row r="2283" spans="1:5">
      <c r="A2283" s="1">
        <v>3378</v>
      </c>
      <c r="B2283" s="1" t="s">
        <v>16310</v>
      </c>
      <c r="C2283" s="1" t="s">
        <v>160</v>
      </c>
      <c r="D2283" s="1" t="s">
        <v>155</v>
      </c>
      <c r="E2283" s="162" t="s">
        <v>16311</v>
      </c>
    </row>
    <row r="2284" spans="1:5">
      <c r="A2284" s="1">
        <v>3380</v>
      </c>
      <c r="B2284" s="1" t="s">
        <v>16312</v>
      </c>
      <c r="C2284" s="1" t="s">
        <v>160</v>
      </c>
      <c r="D2284" s="1" t="s">
        <v>158</v>
      </c>
      <c r="E2284" s="162" t="s">
        <v>16313</v>
      </c>
    </row>
    <row r="2285" spans="1:5">
      <c r="A2285" s="1">
        <v>3379</v>
      </c>
      <c r="B2285" s="1" t="s">
        <v>16314</v>
      </c>
      <c r="C2285" s="1" t="s">
        <v>160</v>
      </c>
      <c r="D2285" s="1" t="s">
        <v>155</v>
      </c>
      <c r="E2285" s="162" t="s">
        <v>16315</v>
      </c>
    </row>
    <row r="2286" spans="1:5">
      <c r="A2286" s="1">
        <v>11991</v>
      </c>
      <c r="B2286" s="1" t="s">
        <v>16316</v>
      </c>
      <c r="C2286" s="1" t="s">
        <v>160</v>
      </c>
      <c r="D2286" s="1" t="s">
        <v>155</v>
      </c>
      <c r="E2286" s="162" t="s">
        <v>16317</v>
      </c>
    </row>
    <row r="2287" spans="1:5">
      <c r="A2287" s="1">
        <v>11029</v>
      </c>
      <c r="B2287" s="1" t="s">
        <v>16318</v>
      </c>
      <c r="C2287" s="1" t="s">
        <v>1653</v>
      </c>
      <c r="D2287" s="1" t="s">
        <v>155</v>
      </c>
      <c r="E2287" s="162" t="s">
        <v>15970</v>
      </c>
    </row>
    <row r="2288" spans="1:5">
      <c r="A2288" s="1">
        <v>4316</v>
      </c>
      <c r="B2288" s="1" t="s">
        <v>16319</v>
      </c>
      <c r="C2288" s="1" t="s">
        <v>160</v>
      </c>
      <c r="D2288" s="1" t="s">
        <v>155</v>
      </c>
      <c r="E2288" s="162" t="s">
        <v>16320</v>
      </c>
    </row>
    <row r="2289" spans="1:5">
      <c r="A2289" s="1">
        <v>4313</v>
      </c>
      <c r="B2289" s="1" t="s">
        <v>16321</v>
      </c>
      <c r="C2289" s="1" t="s">
        <v>1653</v>
      </c>
      <c r="D2289" s="1" t="s">
        <v>155</v>
      </c>
      <c r="E2289" s="162" t="s">
        <v>16322</v>
      </c>
    </row>
    <row r="2290" spans="1:5">
      <c r="A2290" s="1">
        <v>4317</v>
      </c>
      <c r="B2290" s="1" t="s">
        <v>16323</v>
      </c>
      <c r="C2290" s="1" t="s">
        <v>160</v>
      </c>
      <c r="D2290" s="1" t="s">
        <v>155</v>
      </c>
      <c r="E2290" s="162" t="s">
        <v>16324</v>
      </c>
    </row>
    <row r="2291" spans="1:5">
      <c r="A2291" s="1">
        <v>4314</v>
      </c>
      <c r="B2291" s="1" t="s">
        <v>16325</v>
      </c>
      <c r="C2291" s="1" t="s">
        <v>1653</v>
      </c>
      <c r="D2291" s="1" t="s">
        <v>155</v>
      </c>
      <c r="E2291" s="162" t="s">
        <v>16326</v>
      </c>
    </row>
    <row r="2292" spans="1:5">
      <c r="A2292" s="1">
        <v>10921</v>
      </c>
      <c r="B2292" s="1" t="s">
        <v>16327</v>
      </c>
      <c r="C2292" s="1" t="s">
        <v>160</v>
      </c>
      <c r="D2292" s="1" t="s">
        <v>167</v>
      </c>
      <c r="E2292" s="162" t="s">
        <v>16328</v>
      </c>
    </row>
    <row r="2293" spans="1:5">
      <c r="A2293" s="1">
        <v>10922</v>
      </c>
      <c r="B2293" s="1" t="s">
        <v>16329</v>
      </c>
      <c r="C2293" s="1" t="s">
        <v>160</v>
      </c>
      <c r="D2293" s="1" t="s">
        <v>167</v>
      </c>
      <c r="E2293" s="162" t="s">
        <v>16330</v>
      </c>
    </row>
    <row r="2294" spans="1:5">
      <c r="A2294" s="1">
        <v>10923</v>
      </c>
      <c r="B2294" s="1" t="s">
        <v>16331</v>
      </c>
      <c r="C2294" s="1" t="s">
        <v>160</v>
      </c>
      <c r="D2294" s="1" t="s">
        <v>167</v>
      </c>
      <c r="E2294" s="162" t="s">
        <v>16332</v>
      </c>
    </row>
    <row r="2295" spans="1:5">
      <c r="A2295" s="1">
        <v>10924</v>
      </c>
      <c r="B2295" s="1" t="s">
        <v>16333</v>
      </c>
      <c r="C2295" s="1" t="s">
        <v>160</v>
      </c>
      <c r="D2295" s="1" t="s">
        <v>167</v>
      </c>
      <c r="E2295" s="162" t="s">
        <v>16334</v>
      </c>
    </row>
    <row r="2296" spans="1:5">
      <c r="A2296" s="1">
        <v>37772</v>
      </c>
      <c r="B2296" s="1" t="s">
        <v>16335</v>
      </c>
      <c r="C2296" s="1" t="s">
        <v>160</v>
      </c>
      <c r="D2296" s="1" t="s">
        <v>167</v>
      </c>
      <c r="E2296" s="162" t="s">
        <v>16336</v>
      </c>
    </row>
    <row r="2297" spans="1:5">
      <c r="A2297" s="1">
        <v>37771</v>
      </c>
      <c r="B2297" s="1" t="s">
        <v>16337</v>
      </c>
      <c r="C2297" s="1" t="s">
        <v>160</v>
      </c>
      <c r="D2297" s="1" t="s">
        <v>167</v>
      </c>
      <c r="E2297" s="162" t="s">
        <v>16338</v>
      </c>
    </row>
    <row r="2298" spans="1:5">
      <c r="A2298" s="1">
        <v>12772</v>
      </c>
      <c r="B2298" s="1" t="s">
        <v>16339</v>
      </c>
      <c r="C2298" s="1" t="s">
        <v>160</v>
      </c>
      <c r="D2298" s="1" t="s">
        <v>167</v>
      </c>
      <c r="E2298" s="162" t="s">
        <v>36319</v>
      </c>
    </row>
    <row r="2299" spans="1:5">
      <c r="A2299" s="1">
        <v>12770</v>
      </c>
      <c r="B2299" s="1" t="s">
        <v>16340</v>
      </c>
      <c r="C2299" s="1" t="s">
        <v>160</v>
      </c>
      <c r="D2299" s="1" t="s">
        <v>167</v>
      </c>
      <c r="E2299" s="162" t="s">
        <v>36320</v>
      </c>
    </row>
    <row r="2300" spans="1:5">
      <c r="A2300" s="1">
        <v>12775</v>
      </c>
      <c r="B2300" s="1" t="s">
        <v>16341</v>
      </c>
      <c r="C2300" s="1" t="s">
        <v>160</v>
      </c>
      <c r="D2300" s="1" t="s">
        <v>167</v>
      </c>
      <c r="E2300" s="162" t="s">
        <v>36321</v>
      </c>
    </row>
    <row r="2301" spans="1:5">
      <c r="A2301" s="1">
        <v>12768</v>
      </c>
      <c r="B2301" s="1" t="s">
        <v>16342</v>
      </c>
      <c r="C2301" s="1" t="s">
        <v>160</v>
      </c>
      <c r="D2301" s="1" t="s">
        <v>167</v>
      </c>
      <c r="E2301" s="162" t="s">
        <v>36322</v>
      </c>
    </row>
    <row r="2302" spans="1:5">
      <c r="A2302" s="1">
        <v>12769</v>
      </c>
      <c r="B2302" s="1" t="s">
        <v>16343</v>
      </c>
      <c r="C2302" s="1" t="s">
        <v>160</v>
      </c>
      <c r="D2302" s="1" t="s">
        <v>167</v>
      </c>
      <c r="E2302" s="162" t="s">
        <v>36323</v>
      </c>
    </row>
    <row r="2303" spans="1:5">
      <c r="A2303" s="1">
        <v>12773</v>
      </c>
      <c r="B2303" s="1" t="s">
        <v>16344</v>
      </c>
      <c r="C2303" s="1" t="s">
        <v>160</v>
      </c>
      <c r="D2303" s="1" t="s">
        <v>167</v>
      </c>
      <c r="E2303" s="162" t="s">
        <v>36324</v>
      </c>
    </row>
    <row r="2304" spans="1:5">
      <c r="A2304" s="1">
        <v>12774</v>
      </c>
      <c r="B2304" s="1" t="s">
        <v>16345</v>
      </c>
      <c r="C2304" s="1" t="s">
        <v>160</v>
      </c>
      <c r="D2304" s="1" t="s">
        <v>167</v>
      </c>
      <c r="E2304" s="162" t="s">
        <v>36325</v>
      </c>
    </row>
    <row r="2305" spans="1:5">
      <c r="A2305" s="1">
        <v>12776</v>
      </c>
      <c r="B2305" s="1" t="s">
        <v>16346</v>
      </c>
      <c r="C2305" s="1" t="s">
        <v>160</v>
      </c>
      <c r="D2305" s="1" t="s">
        <v>167</v>
      </c>
      <c r="E2305" s="162" t="s">
        <v>36326</v>
      </c>
    </row>
    <row r="2306" spans="1:5">
      <c r="A2306" s="1">
        <v>12777</v>
      </c>
      <c r="B2306" s="1" t="s">
        <v>16347</v>
      </c>
      <c r="C2306" s="1" t="s">
        <v>160</v>
      </c>
      <c r="D2306" s="1" t="s">
        <v>167</v>
      </c>
      <c r="E2306" s="162" t="s">
        <v>36327</v>
      </c>
    </row>
    <row r="2307" spans="1:5">
      <c r="A2307" s="1">
        <v>3391</v>
      </c>
      <c r="B2307" s="1" t="s">
        <v>16348</v>
      </c>
      <c r="C2307" s="1" t="s">
        <v>160</v>
      </c>
      <c r="D2307" s="1" t="s">
        <v>167</v>
      </c>
      <c r="E2307" s="162" t="s">
        <v>36165</v>
      </c>
    </row>
    <row r="2308" spans="1:5">
      <c r="A2308" s="1">
        <v>3389</v>
      </c>
      <c r="B2308" s="1" t="s">
        <v>16349</v>
      </c>
      <c r="C2308" s="1" t="s">
        <v>160</v>
      </c>
      <c r="D2308" s="1" t="s">
        <v>167</v>
      </c>
      <c r="E2308" s="162" t="s">
        <v>26408</v>
      </c>
    </row>
    <row r="2309" spans="1:5">
      <c r="A2309" s="1">
        <v>3390</v>
      </c>
      <c r="B2309" s="1" t="s">
        <v>16351</v>
      </c>
      <c r="C2309" s="1" t="s">
        <v>160</v>
      </c>
      <c r="D2309" s="1" t="s">
        <v>167</v>
      </c>
      <c r="E2309" s="162" t="s">
        <v>36328</v>
      </c>
    </row>
    <row r="2310" spans="1:5">
      <c r="A2310" s="1">
        <v>12873</v>
      </c>
      <c r="B2310" s="1" t="s">
        <v>16352</v>
      </c>
      <c r="C2310" s="1" t="s">
        <v>355</v>
      </c>
      <c r="D2310" s="1" t="s">
        <v>155</v>
      </c>
      <c r="E2310" s="162" t="s">
        <v>16390</v>
      </c>
    </row>
    <row r="2311" spans="1:5">
      <c r="A2311" s="1">
        <v>41076</v>
      </c>
      <c r="B2311" s="1" t="s">
        <v>16353</v>
      </c>
      <c r="C2311" s="1" t="s">
        <v>357</v>
      </c>
      <c r="D2311" s="1" t="s">
        <v>155</v>
      </c>
      <c r="E2311" s="162" t="s">
        <v>35881</v>
      </c>
    </row>
    <row r="2312" spans="1:5">
      <c r="A2312" s="1">
        <v>140</v>
      </c>
      <c r="B2312" s="1" t="s">
        <v>16354</v>
      </c>
      <c r="C2312" s="1" t="s">
        <v>238</v>
      </c>
      <c r="D2312" s="1" t="s">
        <v>155</v>
      </c>
      <c r="E2312" s="162" t="s">
        <v>13720</v>
      </c>
    </row>
    <row r="2313" spans="1:5">
      <c r="A2313" s="1">
        <v>151</v>
      </c>
      <c r="B2313" s="1" t="s">
        <v>16356</v>
      </c>
      <c r="C2313" s="1" t="s">
        <v>182</v>
      </c>
      <c r="D2313" s="1" t="s">
        <v>155</v>
      </c>
      <c r="E2313" s="162" t="s">
        <v>32472</v>
      </c>
    </row>
    <row r="2314" spans="1:5">
      <c r="A2314" s="1">
        <v>7340</v>
      </c>
      <c r="B2314" s="1" t="s">
        <v>16358</v>
      </c>
      <c r="C2314" s="1" t="s">
        <v>182</v>
      </c>
      <c r="D2314" s="1" t="s">
        <v>155</v>
      </c>
      <c r="E2314" s="162" t="s">
        <v>34537</v>
      </c>
    </row>
    <row r="2315" spans="1:5">
      <c r="A2315" s="1">
        <v>2701</v>
      </c>
      <c r="B2315" s="1" t="s">
        <v>16359</v>
      </c>
      <c r="C2315" s="1" t="s">
        <v>355</v>
      </c>
      <c r="D2315" s="1" t="s">
        <v>155</v>
      </c>
      <c r="E2315" s="162" t="s">
        <v>14760</v>
      </c>
    </row>
    <row r="2316" spans="1:5">
      <c r="A2316" s="1">
        <v>40929</v>
      </c>
      <c r="B2316" s="1" t="s">
        <v>16360</v>
      </c>
      <c r="C2316" s="1" t="s">
        <v>357</v>
      </c>
      <c r="D2316" s="1" t="s">
        <v>155</v>
      </c>
      <c r="E2316" s="162" t="s">
        <v>36329</v>
      </c>
    </row>
    <row r="2317" spans="1:5">
      <c r="A2317" s="1">
        <v>38114</v>
      </c>
      <c r="B2317" s="1" t="s">
        <v>16361</v>
      </c>
      <c r="C2317" s="1" t="s">
        <v>160</v>
      </c>
      <c r="D2317" s="1" t="s">
        <v>155</v>
      </c>
      <c r="E2317" s="162" t="s">
        <v>35134</v>
      </c>
    </row>
    <row r="2318" spans="1:5">
      <c r="A2318" s="1">
        <v>38064</v>
      </c>
      <c r="B2318" s="1" t="s">
        <v>16362</v>
      </c>
      <c r="C2318" s="1" t="s">
        <v>160</v>
      </c>
      <c r="D2318" s="1" t="s">
        <v>155</v>
      </c>
      <c r="E2318" s="162" t="s">
        <v>18783</v>
      </c>
    </row>
    <row r="2319" spans="1:5">
      <c r="A2319" s="1">
        <v>38115</v>
      </c>
      <c r="B2319" s="1" t="s">
        <v>16363</v>
      </c>
      <c r="C2319" s="1" t="s">
        <v>160</v>
      </c>
      <c r="D2319" s="1" t="s">
        <v>155</v>
      </c>
      <c r="E2319" s="162" t="s">
        <v>14285</v>
      </c>
    </row>
    <row r="2320" spans="1:5">
      <c r="A2320" s="1">
        <v>38065</v>
      </c>
      <c r="B2320" s="1" t="s">
        <v>16364</v>
      </c>
      <c r="C2320" s="1" t="s">
        <v>160</v>
      </c>
      <c r="D2320" s="1" t="s">
        <v>155</v>
      </c>
      <c r="E2320" s="162" t="s">
        <v>20814</v>
      </c>
    </row>
    <row r="2321" spans="1:5">
      <c r="A2321" s="1">
        <v>38078</v>
      </c>
      <c r="B2321" s="1" t="s">
        <v>16366</v>
      </c>
      <c r="C2321" s="1" t="s">
        <v>160</v>
      </c>
      <c r="D2321" s="1" t="s">
        <v>155</v>
      </c>
      <c r="E2321" s="162" t="s">
        <v>33963</v>
      </c>
    </row>
    <row r="2322" spans="1:5">
      <c r="A2322" s="1">
        <v>38113</v>
      </c>
      <c r="B2322" s="1" t="s">
        <v>16367</v>
      </c>
      <c r="C2322" s="1" t="s">
        <v>160</v>
      </c>
      <c r="D2322" s="1" t="s">
        <v>155</v>
      </c>
      <c r="E2322" s="162" t="s">
        <v>13821</v>
      </c>
    </row>
    <row r="2323" spans="1:5">
      <c r="A2323" s="1">
        <v>38063</v>
      </c>
      <c r="B2323" s="1" t="s">
        <v>16368</v>
      </c>
      <c r="C2323" s="1" t="s">
        <v>160</v>
      </c>
      <c r="D2323" s="1" t="s">
        <v>155</v>
      </c>
      <c r="E2323" s="162" t="s">
        <v>24443</v>
      </c>
    </row>
    <row r="2324" spans="1:5">
      <c r="A2324" s="1">
        <v>38080</v>
      </c>
      <c r="B2324" s="1" t="s">
        <v>16370</v>
      </c>
      <c r="C2324" s="1" t="s">
        <v>160</v>
      </c>
      <c r="D2324" s="1" t="s">
        <v>155</v>
      </c>
      <c r="E2324" s="162" t="s">
        <v>15385</v>
      </c>
    </row>
    <row r="2325" spans="1:5">
      <c r="A2325" s="1">
        <v>38069</v>
      </c>
      <c r="B2325" s="1" t="s">
        <v>16371</v>
      </c>
      <c r="C2325" s="1" t="s">
        <v>160</v>
      </c>
      <c r="D2325" s="1" t="s">
        <v>155</v>
      </c>
      <c r="E2325" s="162" t="s">
        <v>25605</v>
      </c>
    </row>
    <row r="2326" spans="1:5">
      <c r="A2326" s="1">
        <v>38077</v>
      </c>
      <c r="B2326" s="1" t="s">
        <v>16373</v>
      </c>
      <c r="C2326" s="1" t="s">
        <v>160</v>
      </c>
      <c r="D2326" s="1" t="s">
        <v>155</v>
      </c>
      <c r="E2326" s="162" t="s">
        <v>14691</v>
      </c>
    </row>
    <row r="2327" spans="1:5">
      <c r="A2327" s="1">
        <v>38073</v>
      </c>
      <c r="B2327" s="1" t="s">
        <v>16375</v>
      </c>
      <c r="C2327" s="1" t="s">
        <v>160</v>
      </c>
      <c r="D2327" s="1" t="s">
        <v>155</v>
      </c>
      <c r="E2327" s="162" t="s">
        <v>25392</v>
      </c>
    </row>
    <row r="2328" spans="1:5">
      <c r="A2328" s="1">
        <v>38112</v>
      </c>
      <c r="B2328" s="1" t="s">
        <v>16376</v>
      </c>
      <c r="C2328" s="1" t="s">
        <v>160</v>
      </c>
      <c r="D2328" s="1" t="s">
        <v>155</v>
      </c>
      <c r="E2328" s="162" t="s">
        <v>32508</v>
      </c>
    </row>
    <row r="2329" spans="1:5">
      <c r="A2329" s="1">
        <v>38062</v>
      </c>
      <c r="B2329" s="1" t="s">
        <v>16377</v>
      </c>
      <c r="C2329" s="1" t="s">
        <v>160</v>
      </c>
      <c r="D2329" s="1" t="s">
        <v>155</v>
      </c>
      <c r="E2329" s="162" t="s">
        <v>31118</v>
      </c>
    </row>
    <row r="2330" spans="1:5">
      <c r="A2330" s="1">
        <v>12128</v>
      </c>
      <c r="B2330" s="1" t="s">
        <v>16378</v>
      </c>
      <c r="C2330" s="1" t="s">
        <v>160</v>
      </c>
      <c r="D2330" s="1" t="s">
        <v>155</v>
      </c>
      <c r="E2330" s="162" t="s">
        <v>16369</v>
      </c>
    </row>
    <row r="2331" spans="1:5">
      <c r="A2331" s="1">
        <v>12129</v>
      </c>
      <c r="B2331" s="1" t="s">
        <v>16380</v>
      </c>
      <c r="C2331" s="1" t="s">
        <v>160</v>
      </c>
      <c r="D2331" s="1" t="s">
        <v>155</v>
      </c>
      <c r="E2331" s="162" t="s">
        <v>17513</v>
      </c>
    </row>
    <row r="2332" spans="1:5">
      <c r="A2332" s="1">
        <v>38081</v>
      </c>
      <c r="B2332" s="1" t="s">
        <v>16381</v>
      </c>
      <c r="C2332" s="1" t="s">
        <v>160</v>
      </c>
      <c r="D2332" s="1" t="s">
        <v>155</v>
      </c>
      <c r="E2332" s="162" t="s">
        <v>25389</v>
      </c>
    </row>
    <row r="2333" spans="1:5">
      <c r="A2333" s="1">
        <v>38070</v>
      </c>
      <c r="B2333" s="1" t="s">
        <v>16382</v>
      </c>
      <c r="C2333" s="1" t="s">
        <v>160</v>
      </c>
      <c r="D2333" s="1" t="s">
        <v>155</v>
      </c>
      <c r="E2333" s="162" t="s">
        <v>25936</v>
      </c>
    </row>
    <row r="2334" spans="1:5">
      <c r="A2334" s="1">
        <v>38074</v>
      </c>
      <c r="B2334" s="1" t="s">
        <v>16384</v>
      </c>
      <c r="C2334" s="1" t="s">
        <v>160</v>
      </c>
      <c r="D2334" s="1" t="s">
        <v>155</v>
      </c>
      <c r="E2334" s="162" t="s">
        <v>34446</v>
      </c>
    </row>
    <row r="2335" spans="1:5">
      <c r="A2335" s="1">
        <v>38079</v>
      </c>
      <c r="B2335" s="1" t="s">
        <v>16385</v>
      </c>
      <c r="C2335" s="1" t="s">
        <v>160</v>
      </c>
      <c r="D2335" s="1" t="s">
        <v>155</v>
      </c>
      <c r="E2335" s="162" t="s">
        <v>34382</v>
      </c>
    </row>
    <row r="2336" spans="1:5">
      <c r="A2336" s="1">
        <v>38072</v>
      </c>
      <c r="B2336" s="1" t="s">
        <v>16386</v>
      </c>
      <c r="C2336" s="1" t="s">
        <v>160</v>
      </c>
      <c r="D2336" s="1" t="s">
        <v>155</v>
      </c>
      <c r="E2336" s="162" t="s">
        <v>15208</v>
      </c>
    </row>
    <row r="2337" spans="1:5">
      <c r="A2337" s="1">
        <v>38068</v>
      </c>
      <c r="B2337" s="1" t="s">
        <v>16388</v>
      </c>
      <c r="C2337" s="1" t="s">
        <v>160</v>
      </c>
      <c r="D2337" s="1" t="s">
        <v>155</v>
      </c>
      <c r="E2337" s="162" t="s">
        <v>29795</v>
      </c>
    </row>
    <row r="2338" spans="1:5">
      <c r="A2338" s="1">
        <v>38071</v>
      </c>
      <c r="B2338" s="1" t="s">
        <v>16389</v>
      </c>
      <c r="C2338" s="1" t="s">
        <v>160</v>
      </c>
      <c r="D2338" s="1" t="s">
        <v>155</v>
      </c>
      <c r="E2338" s="162" t="s">
        <v>17041</v>
      </c>
    </row>
    <row r="2339" spans="1:5">
      <c r="A2339" s="1">
        <v>38412</v>
      </c>
      <c r="B2339" s="1" t="s">
        <v>16391</v>
      </c>
      <c r="C2339" s="1" t="s">
        <v>160</v>
      </c>
      <c r="D2339" s="1" t="s">
        <v>158</v>
      </c>
      <c r="E2339" s="162" t="s">
        <v>36330</v>
      </c>
    </row>
    <row r="2340" spans="1:5">
      <c r="A2340" s="1">
        <v>3405</v>
      </c>
      <c r="B2340" s="1" t="s">
        <v>16392</v>
      </c>
      <c r="C2340" s="1" t="s">
        <v>160</v>
      </c>
      <c r="D2340" s="1" t="s">
        <v>155</v>
      </c>
      <c r="E2340" s="162" t="s">
        <v>36331</v>
      </c>
    </row>
    <row r="2341" spans="1:5">
      <c r="A2341" s="1">
        <v>3394</v>
      </c>
      <c r="B2341" s="1" t="s">
        <v>16393</v>
      </c>
      <c r="C2341" s="1" t="s">
        <v>160</v>
      </c>
      <c r="D2341" s="1" t="s">
        <v>155</v>
      </c>
      <c r="E2341" s="162" t="s">
        <v>36332</v>
      </c>
    </row>
    <row r="2342" spans="1:5">
      <c r="A2342" s="1">
        <v>3393</v>
      </c>
      <c r="B2342" s="1" t="s">
        <v>16394</v>
      </c>
      <c r="C2342" s="1" t="s">
        <v>160</v>
      </c>
      <c r="D2342" s="1" t="s">
        <v>155</v>
      </c>
      <c r="E2342" s="162" t="s">
        <v>36333</v>
      </c>
    </row>
    <row r="2343" spans="1:5">
      <c r="A2343" s="1">
        <v>3406</v>
      </c>
      <c r="B2343" s="1" t="s">
        <v>16395</v>
      </c>
      <c r="C2343" s="1" t="s">
        <v>160</v>
      </c>
      <c r="D2343" s="1" t="s">
        <v>158</v>
      </c>
      <c r="E2343" s="162" t="s">
        <v>26202</v>
      </c>
    </row>
    <row r="2344" spans="1:5">
      <c r="A2344" s="1">
        <v>3395</v>
      </c>
      <c r="B2344" s="1" t="s">
        <v>16397</v>
      </c>
      <c r="C2344" s="1" t="s">
        <v>160</v>
      </c>
      <c r="D2344" s="1" t="s">
        <v>155</v>
      </c>
      <c r="E2344" s="162" t="s">
        <v>36334</v>
      </c>
    </row>
    <row r="2345" spans="1:5">
      <c r="A2345" s="1">
        <v>3398</v>
      </c>
      <c r="B2345" s="1" t="s">
        <v>16398</v>
      </c>
      <c r="C2345" s="1" t="s">
        <v>160</v>
      </c>
      <c r="D2345" s="1" t="s">
        <v>155</v>
      </c>
      <c r="E2345" s="162" t="s">
        <v>15665</v>
      </c>
    </row>
    <row r="2346" spans="1:5">
      <c r="A2346" s="1">
        <v>40662</v>
      </c>
      <c r="B2346" s="1" t="s">
        <v>16399</v>
      </c>
      <c r="C2346" s="1" t="s">
        <v>160</v>
      </c>
      <c r="D2346" s="1" t="s">
        <v>167</v>
      </c>
      <c r="E2346" s="162" t="s">
        <v>16400</v>
      </c>
    </row>
    <row r="2347" spans="1:5">
      <c r="A2347" s="1">
        <v>3437</v>
      </c>
      <c r="B2347" s="1" t="s">
        <v>16401</v>
      </c>
      <c r="C2347" s="1" t="s">
        <v>157</v>
      </c>
      <c r="D2347" s="1" t="s">
        <v>167</v>
      </c>
      <c r="E2347" s="162" t="s">
        <v>16402</v>
      </c>
    </row>
    <row r="2348" spans="1:5">
      <c r="A2348" s="1">
        <v>11190</v>
      </c>
      <c r="B2348" s="1" t="s">
        <v>16403</v>
      </c>
      <c r="C2348" s="1" t="s">
        <v>160</v>
      </c>
      <c r="D2348" s="1" t="s">
        <v>167</v>
      </c>
      <c r="E2348" s="162" t="s">
        <v>16404</v>
      </c>
    </row>
    <row r="2349" spans="1:5">
      <c r="A2349" s="1">
        <v>34377</v>
      </c>
      <c r="B2349" s="1" t="s">
        <v>16405</v>
      </c>
      <c r="C2349" s="1" t="s">
        <v>160</v>
      </c>
      <c r="D2349" s="1" t="s">
        <v>155</v>
      </c>
      <c r="E2349" s="162" t="s">
        <v>16406</v>
      </c>
    </row>
    <row r="2350" spans="1:5">
      <c r="A2350" s="1">
        <v>3428</v>
      </c>
      <c r="B2350" s="1" t="s">
        <v>16407</v>
      </c>
      <c r="C2350" s="1" t="s">
        <v>157</v>
      </c>
      <c r="D2350" s="1" t="s">
        <v>167</v>
      </c>
      <c r="E2350" s="162" t="s">
        <v>16408</v>
      </c>
    </row>
    <row r="2351" spans="1:5">
      <c r="A2351" s="1">
        <v>3429</v>
      </c>
      <c r="B2351" s="1" t="s">
        <v>16409</v>
      </c>
      <c r="C2351" s="1" t="s">
        <v>157</v>
      </c>
      <c r="D2351" s="1" t="s">
        <v>167</v>
      </c>
      <c r="E2351" s="162" t="s">
        <v>16410</v>
      </c>
    </row>
    <row r="2352" spans="1:5">
      <c r="A2352" s="1">
        <v>34364</v>
      </c>
      <c r="B2352" s="1" t="s">
        <v>16411</v>
      </c>
      <c r="C2352" s="1" t="s">
        <v>160</v>
      </c>
      <c r="D2352" s="1" t="s">
        <v>155</v>
      </c>
      <c r="E2352" s="162" t="s">
        <v>16412</v>
      </c>
    </row>
    <row r="2353" spans="1:5">
      <c r="A2353" s="1">
        <v>11199</v>
      </c>
      <c r="B2353" s="1" t="s">
        <v>16413</v>
      </c>
      <c r="C2353" s="1" t="s">
        <v>160</v>
      </c>
      <c r="D2353" s="1" t="s">
        <v>167</v>
      </c>
      <c r="E2353" s="162" t="s">
        <v>16414</v>
      </c>
    </row>
    <row r="2354" spans="1:5">
      <c r="A2354" s="1">
        <v>34369</v>
      </c>
      <c r="B2354" s="1" t="s">
        <v>16415</v>
      </c>
      <c r="C2354" s="1" t="s">
        <v>160</v>
      </c>
      <c r="D2354" s="1" t="s">
        <v>155</v>
      </c>
      <c r="E2354" s="162" t="s">
        <v>16416</v>
      </c>
    </row>
    <row r="2355" spans="1:5">
      <c r="A2355" s="1">
        <v>36896</v>
      </c>
      <c r="B2355" s="1" t="s">
        <v>16417</v>
      </c>
      <c r="C2355" s="1" t="s">
        <v>160</v>
      </c>
      <c r="D2355" s="1" t="s">
        <v>158</v>
      </c>
      <c r="E2355" s="162" t="s">
        <v>16418</v>
      </c>
    </row>
    <row r="2356" spans="1:5">
      <c r="A2356" s="1">
        <v>34367</v>
      </c>
      <c r="B2356" s="1" t="s">
        <v>16419</v>
      </c>
      <c r="C2356" s="1" t="s">
        <v>160</v>
      </c>
      <c r="D2356" s="1" t="s">
        <v>155</v>
      </c>
      <c r="E2356" s="162" t="s">
        <v>16420</v>
      </c>
    </row>
    <row r="2357" spans="1:5">
      <c r="A2357" s="1">
        <v>36897</v>
      </c>
      <c r="B2357" s="1" t="s">
        <v>16421</v>
      </c>
      <c r="C2357" s="1" t="s">
        <v>160</v>
      </c>
      <c r="D2357" s="1" t="s">
        <v>155</v>
      </c>
      <c r="E2357" s="162" t="s">
        <v>16422</v>
      </c>
    </row>
    <row r="2358" spans="1:5">
      <c r="A2358" s="1">
        <v>40659</v>
      </c>
      <c r="B2358" s="1" t="s">
        <v>16423</v>
      </c>
      <c r="C2358" s="1" t="s">
        <v>157</v>
      </c>
      <c r="D2358" s="1" t="s">
        <v>167</v>
      </c>
      <c r="E2358" s="162" t="s">
        <v>16424</v>
      </c>
    </row>
    <row r="2359" spans="1:5">
      <c r="A2359" s="1">
        <v>40660</v>
      </c>
      <c r="B2359" s="1" t="s">
        <v>16425</v>
      </c>
      <c r="C2359" s="1" t="s">
        <v>157</v>
      </c>
      <c r="D2359" s="1" t="s">
        <v>167</v>
      </c>
      <c r="E2359" s="162" t="s">
        <v>16426</v>
      </c>
    </row>
    <row r="2360" spans="1:5">
      <c r="A2360" s="1">
        <v>40661</v>
      </c>
      <c r="B2360" s="1" t="s">
        <v>16427</v>
      </c>
      <c r="C2360" s="1" t="s">
        <v>157</v>
      </c>
      <c r="D2360" s="1" t="s">
        <v>167</v>
      </c>
      <c r="E2360" s="162" t="s">
        <v>16428</v>
      </c>
    </row>
    <row r="2361" spans="1:5">
      <c r="A2361" s="1">
        <v>3421</v>
      </c>
      <c r="B2361" s="1" t="s">
        <v>16429</v>
      </c>
      <c r="C2361" s="1" t="s">
        <v>157</v>
      </c>
      <c r="D2361" s="1" t="s">
        <v>167</v>
      </c>
      <c r="E2361" s="162" t="s">
        <v>16430</v>
      </c>
    </row>
    <row r="2362" spans="1:5">
      <c r="A2362" s="1">
        <v>599</v>
      </c>
      <c r="B2362" s="1" t="s">
        <v>16431</v>
      </c>
      <c r="C2362" s="1" t="s">
        <v>157</v>
      </c>
      <c r="D2362" s="1" t="s">
        <v>155</v>
      </c>
      <c r="E2362" s="162" t="s">
        <v>16432</v>
      </c>
    </row>
    <row r="2363" spans="1:5">
      <c r="A2363" s="1">
        <v>44053</v>
      </c>
      <c r="B2363" s="1" t="s">
        <v>16433</v>
      </c>
      <c r="C2363" s="1" t="s">
        <v>160</v>
      </c>
      <c r="D2363" s="1" t="s">
        <v>155</v>
      </c>
      <c r="E2363" s="162" t="s">
        <v>16434</v>
      </c>
    </row>
    <row r="2364" spans="1:5">
      <c r="A2364" s="1">
        <v>3423</v>
      </c>
      <c r="B2364" s="1" t="s">
        <v>16435</v>
      </c>
      <c r="C2364" s="1" t="s">
        <v>157</v>
      </c>
      <c r="D2364" s="1" t="s">
        <v>167</v>
      </c>
      <c r="E2364" s="162" t="s">
        <v>16436</v>
      </c>
    </row>
    <row r="2365" spans="1:5">
      <c r="A2365" s="1">
        <v>34381</v>
      </c>
      <c r="B2365" s="1" t="s">
        <v>16437</v>
      </c>
      <c r="C2365" s="1" t="s">
        <v>160</v>
      </c>
      <c r="D2365" s="1" t="s">
        <v>155</v>
      </c>
      <c r="E2365" s="162" t="s">
        <v>16438</v>
      </c>
    </row>
    <row r="2366" spans="1:5">
      <c r="A2366" s="1">
        <v>34797</v>
      </c>
      <c r="B2366" s="1" t="s">
        <v>16439</v>
      </c>
      <c r="C2366" s="1" t="s">
        <v>160</v>
      </c>
      <c r="D2366" s="1" t="s">
        <v>167</v>
      </c>
      <c r="E2366" s="162" t="s">
        <v>16440</v>
      </c>
    </row>
    <row r="2367" spans="1:5">
      <c r="A2367" s="1">
        <v>44054</v>
      </c>
      <c r="B2367" s="1" t="s">
        <v>16441</v>
      </c>
      <c r="C2367" s="1" t="s">
        <v>160</v>
      </c>
      <c r="D2367" s="1" t="s">
        <v>155</v>
      </c>
      <c r="E2367" s="162" t="s">
        <v>16442</v>
      </c>
    </row>
    <row r="2368" spans="1:5">
      <c r="A2368" s="1">
        <v>44399</v>
      </c>
      <c r="B2368" s="1" t="s">
        <v>16443</v>
      </c>
      <c r="C2368" s="1" t="s">
        <v>160</v>
      </c>
      <c r="D2368" s="1" t="s">
        <v>155</v>
      </c>
      <c r="E2368" s="162" t="s">
        <v>16444</v>
      </c>
    </row>
    <row r="2369" spans="1:5">
      <c r="A2369" s="1">
        <v>44503</v>
      </c>
      <c r="B2369" s="1" t="s">
        <v>16445</v>
      </c>
      <c r="C2369" s="1" t="s">
        <v>355</v>
      </c>
      <c r="D2369" s="1" t="s">
        <v>155</v>
      </c>
      <c r="E2369" s="162" t="s">
        <v>24387</v>
      </c>
    </row>
    <row r="2370" spans="1:5">
      <c r="A2370" s="1">
        <v>41077</v>
      </c>
      <c r="B2370" s="1" t="s">
        <v>16446</v>
      </c>
      <c r="C2370" s="1" t="s">
        <v>357</v>
      </c>
      <c r="D2370" s="1" t="s">
        <v>155</v>
      </c>
      <c r="E2370" s="162" t="s">
        <v>35815</v>
      </c>
    </row>
    <row r="2371" spans="1:5">
      <c r="A2371" s="1">
        <v>37963</v>
      </c>
      <c r="B2371" s="1" t="s">
        <v>16447</v>
      </c>
      <c r="C2371" s="1" t="s">
        <v>160</v>
      </c>
      <c r="D2371" s="1" t="s">
        <v>155</v>
      </c>
      <c r="E2371" s="162" t="s">
        <v>13454</v>
      </c>
    </row>
    <row r="2372" spans="1:5">
      <c r="A2372" s="1">
        <v>37964</v>
      </c>
      <c r="B2372" s="1" t="s">
        <v>16449</v>
      </c>
      <c r="C2372" s="1" t="s">
        <v>160</v>
      </c>
      <c r="D2372" s="1" t="s">
        <v>155</v>
      </c>
      <c r="E2372" s="162" t="s">
        <v>36335</v>
      </c>
    </row>
    <row r="2373" spans="1:5">
      <c r="A2373" s="1">
        <v>37965</v>
      </c>
      <c r="B2373" s="1" t="s">
        <v>16451</v>
      </c>
      <c r="C2373" s="1" t="s">
        <v>160</v>
      </c>
      <c r="D2373" s="1" t="s">
        <v>155</v>
      </c>
      <c r="E2373" s="162" t="s">
        <v>12689</v>
      </c>
    </row>
    <row r="2374" spans="1:5">
      <c r="A2374" s="1">
        <v>37966</v>
      </c>
      <c r="B2374" s="1" t="s">
        <v>16452</v>
      </c>
      <c r="C2374" s="1" t="s">
        <v>160</v>
      </c>
      <c r="D2374" s="1" t="s">
        <v>155</v>
      </c>
      <c r="E2374" s="162" t="s">
        <v>24443</v>
      </c>
    </row>
    <row r="2375" spans="1:5">
      <c r="A2375" s="1">
        <v>37967</v>
      </c>
      <c r="B2375" s="1" t="s">
        <v>16453</v>
      </c>
      <c r="C2375" s="1" t="s">
        <v>160</v>
      </c>
      <c r="D2375" s="1" t="s">
        <v>155</v>
      </c>
      <c r="E2375" s="162" t="s">
        <v>26636</v>
      </c>
    </row>
    <row r="2376" spans="1:5">
      <c r="A2376" s="1">
        <v>37968</v>
      </c>
      <c r="B2376" s="1" t="s">
        <v>16455</v>
      </c>
      <c r="C2376" s="1" t="s">
        <v>160</v>
      </c>
      <c r="D2376" s="1" t="s">
        <v>155</v>
      </c>
      <c r="E2376" s="162" t="s">
        <v>30271</v>
      </c>
    </row>
    <row r="2377" spans="1:5">
      <c r="A2377" s="1">
        <v>37969</v>
      </c>
      <c r="B2377" s="1" t="s">
        <v>16456</v>
      </c>
      <c r="C2377" s="1" t="s">
        <v>160</v>
      </c>
      <c r="D2377" s="1" t="s">
        <v>155</v>
      </c>
      <c r="E2377" s="162" t="s">
        <v>36336</v>
      </c>
    </row>
    <row r="2378" spans="1:5">
      <c r="A2378" s="1">
        <v>37970</v>
      </c>
      <c r="B2378" s="1" t="s">
        <v>16457</v>
      </c>
      <c r="C2378" s="1" t="s">
        <v>160</v>
      </c>
      <c r="D2378" s="1" t="s">
        <v>155</v>
      </c>
      <c r="E2378" s="162" t="s">
        <v>36337</v>
      </c>
    </row>
    <row r="2379" spans="1:5">
      <c r="A2379" s="1">
        <v>44251</v>
      </c>
      <c r="B2379" s="1" t="s">
        <v>16459</v>
      </c>
      <c r="C2379" s="1" t="s">
        <v>160</v>
      </c>
      <c r="D2379" s="1" t="s">
        <v>155</v>
      </c>
      <c r="E2379" s="162" t="s">
        <v>36338</v>
      </c>
    </row>
    <row r="2380" spans="1:5">
      <c r="A2380" s="1">
        <v>21118</v>
      </c>
      <c r="B2380" s="1" t="s">
        <v>16460</v>
      </c>
      <c r="C2380" s="1" t="s">
        <v>160</v>
      </c>
      <c r="D2380" s="1" t="s">
        <v>155</v>
      </c>
      <c r="E2380" s="162" t="s">
        <v>12974</v>
      </c>
    </row>
    <row r="2381" spans="1:5">
      <c r="A2381" s="1">
        <v>37956</v>
      </c>
      <c r="B2381" s="1" t="s">
        <v>16461</v>
      </c>
      <c r="C2381" s="1" t="s">
        <v>160</v>
      </c>
      <c r="D2381" s="1" t="s">
        <v>155</v>
      </c>
      <c r="E2381" s="162" t="s">
        <v>19367</v>
      </c>
    </row>
    <row r="2382" spans="1:5">
      <c r="A2382" s="1">
        <v>37957</v>
      </c>
      <c r="B2382" s="1" t="s">
        <v>16463</v>
      </c>
      <c r="C2382" s="1" t="s">
        <v>160</v>
      </c>
      <c r="D2382" s="1" t="s">
        <v>155</v>
      </c>
      <c r="E2382" s="162" t="s">
        <v>14529</v>
      </c>
    </row>
    <row r="2383" spans="1:5">
      <c r="A2383" s="1">
        <v>37958</v>
      </c>
      <c r="B2383" s="1" t="s">
        <v>16464</v>
      </c>
      <c r="C2383" s="1" t="s">
        <v>160</v>
      </c>
      <c r="D2383" s="1" t="s">
        <v>155</v>
      </c>
      <c r="E2383" s="162" t="s">
        <v>22947</v>
      </c>
    </row>
    <row r="2384" spans="1:5">
      <c r="A2384" s="1">
        <v>37959</v>
      </c>
      <c r="B2384" s="1" t="s">
        <v>16466</v>
      </c>
      <c r="C2384" s="1" t="s">
        <v>160</v>
      </c>
      <c r="D2384" s="1" t="s">
        <v>155</v>
      </c>
      <c r="E2384" s="162" t="s">
        <v>36339</v>
      </c>
    </row>
    <row r="2385" spans="1:5">
      <c r="A2385" s="1">
        <v>37960</v>
      </c>
      <c r="B2385" s="1" t="s">
        <v>16468</v>
      </c>
      <c r="C2385" s="1" t="s">
        <v>160</v>
      </c>
      <c r="D2385" s="1" t="s">
        <v>155</v>
      </c>
      <c r="E2385" s="162" t="s">
        <v>36340</v>
      </c>
    </row>
    <row r="2386" spans="1:5">
      <c r="A2386" s="1">
        <v>37961</v>
      </c>
      <c r="B2386" s="1" t="s">
        <v>16469</v>
      </c>
      <c r="C2386" s="1" t="s">
        <v>160</v>
      </c>
      <c r="D2386" s="1" t="s">
        <v>155</v>
      </c>
      <c r="E2386" s="162" t="s">
        <v>18355</v>
      </c>
    </row>
    <row r="2387" spans="1:5">
      <c r="A2387" s="1">
        <v>37962</v>
      </c>
      <c r="B2387" s="1" t="s">
        <v>16470</v>
      </c>
      <c r="C2387" s="1" t="s">
        <v>160</v>
      </c>
      <c r="D2387" s="1" t="s">
        <v>155</v>
      </c>
      <c r="E2387" s="162" t="s">
        <v>36341</v>
      </c>
    </row>
    <row r="2388" spans="1:5">
      <c r="A2388" s="1">
        <v>3533</v>
      </c>
      <c r="B2388" s="1" t="s">
        <v>16471</v>
      </c>
      <c r="C2388" s="1" t="s">
        <v>160</v>
      </c>
      <c r="D2388" s="1" t="s">
        <v>155</v>
      </c>
      <c r="E2388" s="162" t="s">
        <v>16462</v>
      </c>
    </row>
    <row r="2389" spans="1:5">
      <c r="A2389" s="1">
        <v>3538</v>
      </c>
      <c r="B2389" s="1" t="s">
        <v>16472</v>
      </c>
      <c r="C2389" s="1" t="s">
        <v>160</v>
      </c>
      <c r="D2389" s="1" t="s">
        <v>155</v>
      </c>
      <c r="E2389" s="162" t="s">
        <v>21423</v>
      </c>
    </row>
    <row r="2390" spans="1:5">
      <c r="A2390" s="1">
        <v>3498</v>
      </c>
      <c r="B2390" s="1" t="s">
        <v>16474</v>
      </c>
      <c r="C2390" s="1" t="s">
        <v>160</v>
      </c>
      <c r="D2390" s="1" t="s">
        <v>155</v>
      </c>
      <c r="E2390" s="162" t="s">
        <v>14217</v>
      </c>
    </row>
    <row r="2391" spans="1:5">
      <c r="A2391" s="1">
        <v>3496</v>
      </c>
      <c r="B2391" s="1" t="s">
        <v>16475</v>
      </c>
      <c r="C2391" s="1" t="s">
        <v>160</v>
      </c>
      <c r="D2391" s="1" t="s">
        <v>155</v>
      </c>
      <c r="E2391" s="162" t="s">
        <v>36342</v>
      </c>
    </row>
    <row r="2392" spans="1:5">
      <c r="A2392" s="1">
        <v>38429</v>
      </c>
      <c r="B2392" s="1" t="s">
        <v>16477</v>
      </c>
      <c r="C2392" s="1" t="s">
        <v>160</v>
      </c>
      <c r="D2392" s="1" t="s">
        <v>155</v>
      </c>
      <c r="E2392" s="162" t="s">
        <v>12795</v>
      </c>
    </row>
    <row r="2393" spans="1:5">
      <c r="A2393" s="1">
        <v>38431</v>
      </c>
      <c r="B2393" s="1" t="s">
        <v>16479</v>
      </c>
      <c r="C2393" s="1" t="s">
        <v>160</v>
      </c>
      <c r="D2393" s="1" t="s">
        <v>155</v>
      </c>
      <c r="E2393" s="162" t="s">
        <v>27900</v>
      </c>
    </row>
    <row r="2394" spans="1:5">
      <c r="A2394" s="1">
        <v>38430</v>
      </c>
      <c r="B2394" s="1" t="s">
        <v>16481</v>
      </c>
      <c r="C2394" s="1" t="s">
        <v>160</v>
      </c>
      <c r="D2394" s="1" t="s">
        <v>155</v>
      </c>
      <c r="E2394" s="162" t="s">
        <v>27876</v>
      </c>
    </row>
    <row r="2395" spans="1:5">
      <c r="A2395" s="1">
        <v>36348</v>
      </c>
      <c r="B2395" s="1" t="s">
        <v>16483</v>
      </c>
      <c r="C2395" s="1" t="s">
        <v>160</v>
      </c>
      <c r="D2395" s="1" t="s">
        <v>155</v>
      </c>
      <c r="E2395" s="162" t="s">
        <v>16484</v>
      </c>
    </row>
    <row r="2396" spans="1:5">
      <c r="A2396" s="1">
        <v>36349</v>
      </c>
      <c r="B2396" s="1" t="s">
        <v>16485</v>
      </c>
      <c r="C2396" s="1" t="s">
        <v>160</v>
      </c>
      <c r="D2396" s="1" t="s">
        <v>155</v>
      </c>
      <c r="E2396" s="162" t="s">
        <v>15563</v>
      </c>
    </row>
    <row r="2397" spans="1:5">
      <c r="A2397" s="1">
        <v>38987</v>
      </c>
      <c r="B2397" s="1" t="s">
        <v>16486</v>
      </c>
      <c r="C2397" s="1" t="s">
        <v>160</v>
      </c>
      <c r="D2397" s="1" t="s">
        <v>155</v>
      </c>
      <c r="E2397" s="162" t="s">
        <v>14701</v>
      </c>
    </row>
    <row r="2398" spans="1:5">
      <c r="A2398" s="1">
        <v>38988</v>
      </c>
      <c r="B2398" s="1" t="s">
        <v>16487</v>
      </c>
      <c r="C2398" s="1" t="s">
        <v>160</v>
      </c>
      <c r="D2398" s="1" t="s">
        <v>155</v>
      </c>
      <c r="E2398" s="162" t="s">
        <v>16488</v>
      </c>
    </row>
    <row r="2399" spans="1:5">
      <c r="A2399" s="1">
        <v>38989</v>
      </c>
      <c r="B2399" s="1" t="s">
        <v>16489</v>
      </c>
      <c r="C2399" s="1" t="s">
        <v>160</v>
      </c>
      <c r="D2399" s="1" t="s">
        <v>155</v>
      </c>
      <c r="E2399" s="162" t="s">
        <v>16490</v>
      </c>
    </row>
    <row r="2400" spans="1:5">
      <c r="A2400" s="1">
        <v>38990</v>
      </c>
      <c r="B2400" s="1" t="s">
        <v>16491</v>
      </c>
      <c r="C2400" s="1" t="s">
        <v>160</v>
      </c>
      <c r="D2400" s="1" t="s">
        <v>155</v>
      </c>
      <c r="E2400" s="162" t="s">
        <v>16492</v>
      </c>
    </row>
    <row r="2401" spans="1:5">
      <c r="A2401" s="1">
        <v>38991</v>
      </c>
      <c r="B2401" s="1" t="s">
        <v>16493</v>
      </c>
      <c r="C2401" s="1" t="s">
        <v>160</v>
      </c>
      <c r="D2401" s="1" t="s">
        <v>155</v>
      </c>
      <c r="E2401" s="162" t="s">
        <v>16494</v>
      </c>
    </row>
    <row r="2402" spans="1:5">
      <c r="A2402" s="1">
        <v>38433</v>
      </c>
      <c r="B2402" s="1" t="s">
        <v>16495</v>
      </c>
      <c r="C2402" s="1" t="s">
        <v>160</v>
      </c>
      <c r="D2402" s="1" t="s">
        <v>155</v>
      </c>
      <c r="E2402" s="162" t="s">
        <v>16496</v>
      </c>
    </row>
    <row r="2403" spans="1:5">
      <c r="A2403" s="1">
        <v>38440</v>
      </c>
      <c r="B2403" s="1" t="s">
        <v>16497</v>
      </c>
      <c r="C2403" s="1" t="s">
        <v>160</v>
      </c>
      <c r="D2403" s="1" t="s">
        <v>155</v>
      </c>
      <c r="E2403" s="162" t="s">
        <v>16498</v>
      </c>
    </row>
    <row r="2404" spans="1:5">
      <c r="A2404" s="1">
        <v>36359</v>
      </c>
      <c r="B2404" s="1" t="s">
        <v>16499</v>
      </c>
      <c r="C2404" s="1" t="s">
        <v>160</v>
      </c>
      <c r="D2404" s="1" t="s">
        <v>155</v>
      </c>
      <c r="E2404" s="162" t="s">
        <v>16500</v>
      </c>
    </row>
    <row r="2405" spans="1:5">
      <c r="A2405" s="1">
        <v>36360</v>
      </c>
      <c r="B2405" s="1" t="s">
        <v>16501</v>
      </c>
      <c r="C2405" s="1" t="s">
        <v>160</v>
      </c>
      <c r="D2405" s="1" t="s">
        <v>155</v>
      </c>
      <c r="E2405" s="162" t="s">
        <v>16502</v>
      </c>
    </row>
    <row r="2406" spans="1:5">
      <c r="A2406" s="1">
        <v>38434</v>
      </c>
      <c r="B2406" s="1" t="s">
        <v>16503</v>
      </c>
      <c r="C2406" s="1" t="s">
        <v>160</v>
      </c>
      <c r="D2406" s="1" t="s">
        <v>155</v>
      </c>
      <c r="E2406" s="162" t="s">
        <v>13649</v>
      </c>
    </row>
    <row r="2407" spans="1:5">
      <c r="A2407" s="1">
        <v>38435</v>
      </c>
      <c r="B2407" s="1" t="s">
        <v>16504</v>
      </c>
      <c r="C2407" s="1" t="s">
        <v>160</v>
      </c>
      <c r="D2407" s="1" t="s">
        <v>155</v>
      </c>
      <c r="E2407" s="162" t="s">
        <v>16505</v>
      </c>
    </row>
    <row r="2408" spans="1:5">
      <c r="A2408" s="1">
        <v>38436</v>
      </c>
      <c r="B2408" s="1" t="s">
        <v>16506</v>
      </c>
      <c r="C2408" s="1" t="s">
        <v>160</v>
      </c>
      <c r="D2408" s="1" t="s">
        <v>155</v>
      </c>
      <c r="E2408" s="162" t="s">
        <v>15423</v>
      </c>
    </row>
    <row r="2409" spans="1:5">
      <c r="A2409" s="1">
        <v>38437</v>
      </c>
      <c r="B2409" s="1" t="s">
        <v>16507</v>
      </c>
      <c r="C2409" s="1" t="s">
        <v>160</v>
      </c>
      <c r="D2409" s="1" t="s">
        <v>155</v>
      </c>
      <c r="E2409" s="162" t="s">
        <v>16508</v>
      </c>
    </row>
    <row r="2410" spans="1:5">
      <c r="A2410" s="1">
        <v>38438</v>
      </c>
      <c r="B2410" s="1" t="s">
        <v>16509</v>
      </c>
      <c r="C2410" s="1" t="s">
        <v>160</v>
      </c>
      <c r="D2410" s="1" t="s">
        <v>155</v>
      </c>
      <c r="E2410" s="162" t="s">
        <v>13621</v>
      </c>
    </row>
    <row r="2411" spans="1:5">
      <c r="A2411" s="1">
        <v>38439</v>
      </c>
      <c r="B2411" s="1" t="s">
        <v>16510</v>
      </c>
      <c r="C2411" s="1" t="s">
        <v>160</v>
      </c>
      <c r="D2411" s="1" t="s">
        <v>155</v>
      </c>
      <c r="E2411" s="162" t="s">
        <v>16511</v>
      </c>
    </row>
    <row r="2412" spans="1:5">
      <c r="A2412" s="1">
        <v>10836</v>
      </c>
      <c r="B2412" s="1" t="s">
        <v>16512</v>
      </c>
      <c r="C2412" s="1" t="s">
        <v>160</v>
      </c>
      <c r="D2412" s="1" t="s">
        <v>155</v>
      </c>
      <c r="E2412" s="162" t="s">
        <v>31314</v>
      </c>
    </row>
    <row r="2413" spans="1:5">
      <c r="A2413" s="1">
        <v>10835</v>
      </c>
      <c r="B2413" s="1" t="s">
        <v>16514</v>
      </c>
      <c r="C2413" s="1" t="s">
        <v>160</v>
      </c>
      <c r="D2413" s="1" t="s">
        <v>155</v>
      </c>
      <c r="E2413" s="162" t="s">
        <v>16521</v>
      </c>
    </row>
    <row r="2414" spans="1:5">
      <c r="A2414" s="1">
        <v>3475</v>
      </c>
      <c r="B2414" s="1" t="s">
        <v>16515</v>
      </c>
      <c r="C2414" s="1" t="s">
        <v>160</v>
      </c>
      <c r="D2414" s="1" t="s">
        <v>155</v>
      </c>
      <c r="E2414" s="162" t="s">
        <v>19929</v>
      </c>
    </row>
    <row r="2415" spans="1:5">
      <c r="A2415" s="1">
        <v>3485</v>
      </c>
      <c r="B2415" s="1" t="s">
        <v>16516</v>
      </c>
      <c r="C2415" s="1" t="s">
        <v>160</v>
      </c>
      <c r="D2415" s="1" t="s">
        <v>155</v>
      </c>
      <c r="E2415" s="162" t="s">
        <v>26303</v>
      </c>
    </row>
    <row r="2416" spans="1:5">
      <c r="A2416" s="1">
        <v>3534</v>
      </c>
      <c r="B2416" s="1" t="s">
        <v>16518</v>
      </c>
      <c r="C2416" s="1" t="s">
        <v>160</v>
      </c>
      <c r="D2416" s="1" t="s">
        <v>155</v>
      </c>
      <c r="E2416" s="162" t="s">
        <v>14629</v>
      </c>
    </row>
    <row r="2417" spans="1:5">
      <c r="A2417" s="1">
        <v>3543</v>
      </c>
      <c r="B2417" s="1" t="s">
        <v>16519</v>
      </c>
      <c r="C2417" s="1" t="s">
        <v>160</v>
      </c>
      <c r="D2417" s="1" t="s">
        <v>155</v>
      </c>
      <c r="E2417" s="162" t="s">
        <v>14948</v>
      </c>
    </row>
    <row r="2418" spans="1:5">
      <c r="A2418" s="1">
        <v>3482</v>
      </c>
      <c r="B2418" s="1" t="s">
        <v>16520</v>
      </c>
      <c r="C2418" s="1" t="s">
        <v>160</v>
      </c>
      <c r="D2418" s="1" t="s">
        <v>155</v>
      </c>
      <c r="E2418" s="162" t="s">
        <v>13931</v>
      </c>
    </row>
    <row r="2419" spans="1:5">
      <c r="A2419" s="1">
        <v>3505</v>
      </c>
      <c r="B2419" s="1" t="s">
        <v>16522</v>
      </c>
      <c r="C2419" s="1" t="s">
        <v>160</v>
      </c>
      <c r="D2419" s="1" t="s">
        <v>155</v>
      </c>
      <c r="E2419" s="162" t="s">
        <v>22264</v>
      </c>
    </row>
    <row r="2420" spans="1:5">
      <c r="A2420" s="1">
        <v>3521</v>
      </c>
      <c r="B2420" s="1" t="s">
        <v>16523</v>
      </c>
      <c r="C2420" s="1" t="s">
        <v>160</v>
      </c>
      <c r="D2420" s="1" t="s">
        <v>155</v>
      </c>
      <c r="E2420" s="162" t="s">
        <v>16870</v>
      </c>
    </row>
    <row r="2421" spans="1:5">
      <c r="A2421" s="1">
        <v>3531</v>
      </c>
      <c r="B2421" s="1" t="s">
        <v>16524</v>
      </c>
      <c r="C2421" s="1" t="s">
        <v>160</v>
      </c>
      <c r="D2421" s="1" t="s">
        <v>155</v>
      </c>
      <c r="E2421" s="162" t="s">
        <v>13762</v>
      </c>
    </row>
    <row r="2422" spans="1:5">
      <c r="A2422" s="1">
        <v>3522</v>
      </c>
      <c r="B2422" s="1" t="s">
        <v>16525</v>
      </c>
      <c r="C2422" s="1" t="s">
        <v>160</v>
      </c>
      <c r="D2422" s="1" t="s">
        <v>155</v>
      </c>
      <c r="E2422" s="162" t="s">
        <v>15846</v>
      </c>
    </row>
    <row r="2423" spans="1:5">
      <c r="A2423" s="1">
        <v>3527</v>
      </c>
      <c r="B2423" s="1" t="s">
        <v>16526</v>
      </c>
      <c r="C2423" s="1" t="s">
        <v>160</v>
      </c>
      <c r="D2423" s="1" t="s">
        <v>155</v>
      </c>
      <c r="E2423" s="162" t="s">
        <v>19159</v>
      </c>
    </row>
    <row r="2424" spans="1:5">
      <c r="A2424" s="1">
        <v>3516</v>
      </c>
      <c r="B2424" s="1" t="s">
        <v>16527</v>
      </c>
      <c r="C2424" s="1" t="s">
        <v>160</v>
      </c>
      <c r="D2424" s="1" t="s">
        <v>155</v>
      </c>
      <c r="E2424" s="162" t="s">
        <v>17196</v>
      </c>
    </row>
    <row r="2425" spans="1:5">
      <c r="A2425" s="1">
        <v>3517</v>
      </c>
      <c r="B2425" s="1" t="s">
        <v>16528</v>
      </c>
      <c r="C2425" s="1" t="s">
        <v>160</v>
      </c>
      <c r="D2425" s="1" t="s">
        <v>155</v>
      </c>
      <c r="E2425" s="162" t="s">
        <v>13926</v>
      </c>
    </row>
    <row r="2426" spans="1:5">
      <c r="A2426" s="1">
        <v>3515</v>
      </c>
      <c r="B2426" s="1" t="s">
        <v>16529</v>
      </c>
      <c r="C2426" s="1" t="s">
        <v>160</v>
      </c>
      <c r="D2426" s="1" t="s">
        <v>155</v>
      </c>
      <c r="E2426" s="162" t="s">
        <v>26144</v>
      </c>
    </row>
    <row r="2427" spans="1:5">
      <c r="A2427" s="1">
        <v>20147</v>
      </c>
      <c r="B2427" s="1" t="s">
        <v>16530</v>
      </c>
      <c r="C2427" s="1" t="s">
        <v>160</v>
      </c>
      <c r="D2427" s="1" t="s">
        <v>155</v>
      </c>
      <c r="E2427" s="162" t="s">
        <v>14101</v>
      </c>
    </row>
    <row r="2428" spans="1:5">
      <c r="A2428" s="1">
        <v>3524</v>
      </c>
      <c r="B2428" s="1" t="s">
        <v>16531</v>
      </c>
      <c r="C2428" s="1" t="s">
        <v>160</v>
      </c>
      <c r="D2428" s="1" t="s">
        <v>155</v>
      </c>
      <c r="E2428" s="162" t="s">
        <v>21177</v>
      </c>
    </row>
    <row r="2429" spans="1:5">
      <c r="A2429" s="1">
        <v>3532</v>
      </c>
      <c r="B2429" s="1" t="s">
        <v>16533</v>
      </c>
      <c r="C2429" s="1" t="s">
        <v>160</v>
      </c>
      <c r="D2429" s="1" t="s">
        <v>155</v>
      </c>
      <c r="E2429" s="162" t="s">
        <v>36290</v>
      </c>
    </row>
    <row r="2430" spans="1:5">
      <c r="A2430" s="1">
        <v>3528</v>
      </c>
      <c r="B2430" s="1" t="s">
        <v>16534</v>
      </c>
      <c r="C2430" s="1" t="s">
        <v>160</v>
      </c>
      <c r="D2430" s="1" t="s">
        <v>155</v>
      </c>
      <c r="E2430" s="162" t="s">
        <v>16001</v>
      </c>
    </row>
    <row r="2431" spans="1:5">
      <c r="A2431" s="1">
        <v>37952</v>
      </c>
      <c r="B2431" s="1" t="s">
        <v>16536</v>
      </c>
      <c r="C2431" s="1" t="s">
        <v>160</v>
      </c>
      <c r="D2431" s="1" t="s">
        <v>155</v>
      </c>
      <c r="E2431" s="162" t="s">
        <v>33058</v>
      </c>
    </row>
    <row r="2432" spans="1:5">
      <c r="A2432" s="1">
        <v>37951</v>
      </c>
      <c r="B2432" s="1" t="s">
        <v>16537</v>
      </c>
      <c r="C2432" s="1" t="s">
        <v>160</v>
      </c>
      <c r="D2432" s="1" t="s">
        <v>155</v>
      </c>
      <c r="E2432" s="162" t="s">
        <v>16041</v>
      </c>
    </row>
    <row r="2433" spans="1:5">
      <c r="A2433" s="1">
        <v>3518</v>
      </c>
      <c r="B2433" s="1" t="s">
        <v>16539</v>
      </c>
      <c r="C2433" s="1" t="s">
        <v>160</v>
      </c>
      <c r="D2433" s="1" t="s">
        <v>155</v>
      </c>
      <c r="E2433" s="162" t="s">
        <v>36289</v>
      </c>
    </row>
    <row r="2434" spans="1:5">
      <c r="A2434" s="1">
        <v>3519</v>
      </c>
      <c r="B2434" s="1" t="s">
        <v>16540</v>
      </c>
      <c r="C2434" s="1" t="s">
        <v>160</v>
      </c>
      <c r="D2434" s="1" t="s">
        <v>155</v>
      </c>
      <c r="E2434" s="162" t="s">
        <v>13899</v>
      </c>
    </row>
    <row r="2435" spans="1:5">
      <c r="A2435" s="1">
        <v>3520</v>
      </c>
      <c r="B2435" s="1" t="s">
        <v>16541</v>
      </c>
      <c r="C2435" s="1" t="s">
        <v>160</v>
      </c>
      <c r="D2435" s="1" t="s">
        <v>155</v>
      </c>
      <c r="E2435" s="162" t="s">
        <v>12745</v>
      </c>
    </row>
    <row r="2436" spans="1:5">
      <c r="A2436" s="1">
        <v>37950</v>
      </c>
      <c r="B2436" s="1" t="s">
        <v>16543</v>
      </c>
      <c r="C2436" s="1" t="s">
        <v>160</v>
      </c>
      <c r="D2436" s="1" t="s">
        <v>155</v>
      </c>
      <c r="E2436" s="162" t="s">
        <v>36343</v>
      </c>
    </row>
    <row r="2437" spans="1:5">
      <c r="A2437" s="1">
        <v>37949</v>
      </c>
      <c r="B2437" s="1" t="s">
        <v>16544</v>
      </c>
      <c r="C2437" s="1" t="s">
        <v>160</v>
      </c>
      <c r="D2437" s="1" t="s">
        <v>155</v>
      </c>
      <c r="E2437" s="162" t="s">
        <v>17269</v>
      </c>
    </row>
    <row r="2438" spans="1:5">
      <c r="A2438" s="1">
        <v>3526</v>
      </c>
      <c r="B2438" s="1" t="s">
        <v>16546</v>
      </c>
      <c r="C2438" s="1" t="s">
        <v>160</v>
      </c>
      <c r="D2438" s="1" t="s">
        <v>155</v>
      </c>
      <c r="E2438" s="162" t="s">
        <v>17423</v>
      </c>
    </row>
    <row r="2439" spans="1:5">
      <c r="A2439" s="1">
        <v>3509</v>
      </c>
      <c r="B2439" s="1" t="s">
        <v>16548</v>
      </c>
      <c r="C2439" s="1" t="s">
        <v>160</v>
      </c>
      <c r="D2439" s="1" t="s">
        <v>155</v>
      </c>
      <c r="E2439" s="162" t="s">
        <v>15617</v>
      </c>
    </row>
    <row r="2440" spans="1:5">
      <c r="A2440" s="1">
        <v>3530</v>
      </c>
      <c r="B2440" s="1" t="s">
        <v>16549</v>
      </c>
      <c r="C2440" s="1" t="s">
        <v>160</v>
      </c>
      <c r="D2440" s="1" t="s">
        <v>155</v>
      </c>
      <c r="E2440" s="162" t="s">
        <v>36344</v>
      </c>
    </row>
    <row r="2441" spans="1:5">
      <c r="A2441" s="1">
        <v>3542</v>
      </c>
      <c r="B2441" s="1" t="s">
        <v>16550</v>
      </c>
      <c r="C2441" s="1" t="s">
        <v>160</v>
      </c>
      <c r="D2441" s="1" t="s">
        <v>155</v>
      </c>
      <c r="E2441" s="162" t="s">
        <v>15706</v>
      </c>
    </row>
    <row r="2442" spans="1:5">
      <c r="A2442" s="1">
        <v>3529</v>
      </c>
      <c r="B2442" s="1" t="s">
        <v>16551</v>
      </c>
      <c r="C2442" s="1" t="s">
        <v>160</v>
      </c>
      <c r="D2442" s="1" t="s">
        <v>155</v>
      </c>
      <c r="E2442" s="162" t="s">
        <v>17176</v>
      </c>
    </row>
    <row r="2443" spans="1:5">
      <c r="A2443" s="1">
        <v>3536</v>
      </c>
      <c r="B2443" s="1" t="s">
        <v>16553</v>
      </c>
      <c r="C2443" s="1" t="s">
        <v>160</v>
      </c>
      <c r="D2443" s="1" t="s">
        <v>155</v>
      </c>
      <c r="E2443" s="162" t="s">
        <v>15846</v>
      </c>
    </row>
    <row r="2444" spans="1:5">
      <c r="A2444" s="1">
        <v>3535</v>
      </c>
      <c r="B2444" s="1" t="s">
        <v>16555</v>
      </c>
      <c r="C2444" s="1" t="s">
        <v>160</v>
      </c>
      <c r="D2444" s="1" t="s">
        <v>155</v>
      </c>
      <c r="E2444" s="162" t="s">
        <v>16617</v>
      </c>
    </row>
    <row r="2445" spans="1:5">
      <c r="A2445" s="1">
        <v>3540</v>
      </c>
      <c r="B2445" s="1" t="s">
        <v>16557</v>
      </c>
      <c r="C2445" s="1" t="s">
        <v>160</v>
      </c>
      <c r="D2445" s="1" t="s">
        <v>155</v>
      </c>
      <c r="E2445" s="162" t="s">
        <v>22100</v>
      </c>
    </row>
    <row r="2446" spans="1:5">
      <c r="A2446" s="1">
        <v>3539</v>
      </c>
      <c r="B2446" s="1" t="s">
        <v>16559</v>
      </c>
      <c r="C2446" s="1" t="s">
        <v>160</v>
      </c>
      <c r="D2446" s="1" t="s">
        <v>155</v>
      </c>
      <c r="E2446" s="162" t="s">
        <v>17347</v>
      </c>
    </row>
    <row r="2447" spans="1:5">
      <c r="A2447" s="1">
        <v>3513</v>
      </c>
      <c r="B2447" s="1" t="s">
        <v>16561</v>
      </c>
      <c r="C2447" s="1" t="s">
        <v>160</v>
      </c>
      <c r="D2447" s="1" t="s">
        <v>155</v>
      </c>
      <c r="E2447" s="162" t="s">
        <v>36345</v>
      </c>
    </row>
    <row r="2448" spans="1:5">
      <c r="A2448" s="1">
        <v>3510</v>
      </c>
      <c r="B2448" s="1" t="s">
        <v>16562</v>
      </c>
      <c r="C2448" s="1" t="s">
        <v>160</v>
      </c>
      <c r="D2448" s="1" t="s">
        <v>155</v>
      </c>
      <c r="E2448" s="162" t="s">
        <v>27414</v>
      </c>
    </row>
    <row r="2449" spans="1:5">
      <c r="A2449" s="1">
        <v>38939</v>
      </c>
      <c r="B2449" s="1" t="s">
        <v>16564</v>
      </c>
      <c r="C2449" s="1" t="s">
        <v>160</v>
      </c>
      <c r="D2449" s="1" t="s">
        <v>167</v>
      </c>
      <c r="E2449" s="162" t="s">
        <v>19146</v>
      </c>
    </row>
    <row r="2450" spans="1:5">
      <c r="A2450" s="1">
        <v>38940</v>
      </c>
      <c r="B2450" s="1" t="s">
        <v>16565</v>
      </c>
      <c r="C2450" s="1" t="s">
        <v>160</v>
      </c>
      <c r="D2450" s="1" t="s">
        <v>167</v>
      </c>
      <c r="E2450" s="162" t="s">
        <v>35134</v>
      </c>
    </row>
    <row r="2451" spans="1:5">
      <c r="A2451" s="1">
        <v>38941</v>
      </c>
      <c r="B2451" s="1" t="s">
        <v>16566</v>
      </c>
      <c r="C2451" s="1" t="s">
        <v>160</v>
      </c>
      <c r="D2451" s="1" t="s">
        <v>167</v>
      </c>
      <c r="E2451" s="162" t="s">
        <v>18045</v>
      </c>
    </row>
    <row r="2452" spans="1:5">
      <c r="A2452" s="1">
        <v>38942</v>
      </c>
      <c r="B2452" s="1" t="s">
        <v>16568</v>
      </c>
      <c r="C2452" s="1" t="s">
        <v>160</v>
      </c>
      <c r="D2452" s="1" t="s">
        <v>167</v>
      </c>
      <c r="E2452" s="162" t="s">
        <v>20178</v>
      </c>
    </row>
    <row r="2453" spans="1:5">
      <c r="A2453" s="1">
        <v>38913</v>
      </c>
      <c r="B2453" s="1" t="s">
        <v>16569</v>
      </c>
      <c r="C2453" s="1" t="s">
        <v>160</v>
      </c>
      <c r="D2453" s="1" t="s">
        <v>167</v>
      </c>
      <c r="E2453" s="162" t="s">
        <v>18496</v>
      </c>
    </row>
    <row r="2454" spans="1:5">
      <c r="A2454" s="1">
        <v>38914</v>
      </c>
      <c r="B2454" s="1" t="s">
        <v>16570</v>
      </c>
      <c r="C2454" s="1" t="s">
        <v>160</v>
      </c>
      <c r="D2454" s="1" t="s">
        <v>167</v>
      </c>
      <c r="E2454" s="162" t="s">
        <v>34092</v>
      </c>
    </row>
    <row r="2455" spans="1:5">
      <c r="A2455" s="1">
        <v>38915</v>
      </c>
      <c r="B2455" s="1" t="s">
        <v>16571</v>
      </c>
      <c r="C2455" s="1" t="s">
        <v>160</v>
      </c>
      <c r="D2455" s="1" t="s">
        <v>167</v>
      </c>
      <c r="E2455" s="162" t="s">
        <v>15413</v>
      </c>
    </row>
    <row r="2456" spans="1:5">
      <c r="A2456" s="1">
        <v>38916</v>
      </c>
      <c r="B2456" s="1" t="s">
        <v>16573</v>
      </c>
      <c r="C2456" s="1" t="s">
        <v>160</v>
      </c>
      <c r="D2456" s="1" t="s">
        <v>167</v>
      </c>
      <c r="E2456" s="162" t="s">
        <v>24546</v>
      </c>
    </row>
    <row r="2457" spans="1:5">
      <c r="A2457" s="1">
        <v>39300</v>
      </c>
      <c r="B2457" s="1" t="s">
        <v>16574</v>
      </c>
      <c r="C2457" s="1" t="s">
        <v>160</v>
      </c>
      <c r="D2457" s="1" t="s">
        <v>167</v>
      </c>
      <c r="E2457" s="162" t="s">
        <v>27854</v>
      </c>
    </row>
    <row r="2458" spans="1:5">
      <c r="A2458" s="1">
        <v>39301</v>
      </c>
      <c r="B2458" s="1" t="s">
        <v>16576</v>
      </c>
      <c r="C2458" s="1" t="s">
        <v>160</v>
      </c>
      <c r="D2458" s="1" t="s">
        <v>167</v>
      </c>
      <c r="E2458" s="162" t="s">
        <v>13892</v>
      </c>
    </row>
    <row r="2459" spans="1:5">
      <c r="A2459" s="1">
        <v>39302</v>
      </c>
      <c r="B2459" s="1" t="s">
        <v>16578</v>
      </c>
      <c r="C2459" s="1" t="s">
        <v>160</v>
      </c>
      <c r="D2459" s="1" t="s">
        <v>167</v>
      </c>
      <c r="E2459" s="162" t="s">
        <v>24371</v>
      </c>
    </row>
    <row r="2460" spans="1:5">
      <c r="A2460" s="1">
        <v>39303</v>
      </c>
      <c r="B2460" s="1" t="s">
        <v>16579</v>
      </c>
      <c r="C2460" s="1" t="s">
        <v>160</v>
      </c>
      <c r="D2460" s="1" t="s">
        <v>167</v>
      </c>
      <c r="E2460" s="162" t="s">
        <v>36346</v>
      </c>
    </row>
    <row r="2461" spans="1:5">
      <c r="A2461" s="1">
        <v>38923</v>
      </c>
      <c r="B2461" s="1" t="s">
        <v>16581</v>
      </c>
      <c r="C2461" s="1" t="s">
        <v>160</v>
      </c>
      <c r="D2461" s="1" t="s">
        <v>167</v>
      </c>
      <c r="E2461" s="162" t="s">
        <v>22466</v>
      </c>
    </row>
    <row r="2462" spans="1:5">
      <c r="A2462" s="1">
        <v>38925</v>
      </c>
      <c r="B2462" s="1" t="s">
        <v>16583</v>
      </c>
      <c r="C2462" s="1" t="s">
        <v>160</v>
      </c>
      <c r="D2462" s="1" t="s">
        <v>167</v>
      </c>
      <c r="E2462" s="162" t="s">
        <v>15042</v>
      </c>
    </row>
    <row r="2463" spans="1:5">
      <c r="A2463" s="1">
        <v>38926</v>
      </c>
      <c r="B2463" s="1" t="s">
        <v>16585</v>
      </c>
      <c r="C2463" s="1" t="s">
        <v>160</v>
      </c>
      <c r="D2463" s="1" t="s">
        <v>167</v>
      </c>
      <c r="E2463" s="162" t="s">
        <v>36347</v>
      </c>
    </row>
    <row r="2464" spans="1:5">
      <c r="A2464" s="1">
        <v>38927</v>
      </c>
      <c r="B2464" s="1" t="s">
        <v>16586</v>
      </c>
      <c r="C2464" s="1" t="s">
        <v>160</v>
      </c>
      <c r="D2464" s="1" t="s">
        <v>167</v>
      </c>
      <c r="E2464" s="162" t="s">
        <v>20518</v>
      </c>
    </row>
    <row r="2465" spans="1:5">
      <c r="A2465" s="1">
        <v>39304</v>
      </c>
      <c r="B2465" s="1" t="s">
        <v>16588</v>
      </c>
      <c r="C2465" s="1" t="s">
        <v>160</v>
      </c>
      <c r="D2465" s="1" t="s">
        <v>167</v>
      </c>
      <c r="E2465" s="162" t="s">
        <v>16517</v>
      </c>
    </row>
    <row r="2466" spans="1:5">
      <c r="A2466" s="1">
        <v>38924</v>
      </c>
      <c r="B2466" s="1" t="s">
        <v>16589</v>
      </c>
      <c r="C2466" s="1" t="s">
        <v>160</v>
      </c>
      <c r="D2466" s="1" t="s">
        <v>167</v>
      </c>
      <c r="E2466" s="162" t="s">
        <v>20170</v>
      </c>
    </row>
    <row r="2467" spans="1:5">
      <c r="A2467" s="1">
        <v>39305</v>
      </c>
      <c r="B2467" s="1" t="s">
        <v>16591</v>
      </c>
      <c r="C2467" s="1" t="s">
        <v>160</v>
      </c>
      <c r="D2467" s="1" t="s">
        <v>167</v>
      </c>
      <c r="E2467" s="162" t="s">
        <v>16659</v>
      </c>
    </row>
    <row r="2468" spans="1:5">
      <c r="A2468" s="1">
        <v>39306</v>
      </c>
      <c r="B2468" s="1" t="s">
        <v>16593</v>
      </c>
      <c r="C2468" s="1" t="s">
        <v>160</v>
      </c>
      <c r="D2468" s="1" t="s">
        <v>167</v>
      </c>
      <c r="E2468" s="162" t="s">
        <v>18513</v>
      </c>
    </row>
    <row r="2469" spans="1:5">
      <c r="A2469" s="1">
        <v>38928</v>
      </c>
      <c r="B2469" s="1" t="s">
        <v>16594</v>
      </c>
      <c r="C2469" s="1" t="s">
        <v>160</v>
      </c>
      <c r="D2469" s="1" t="s">
        <v>167</v>
      </c>
      <c r="E2469" s="162" t="s">
        <v>36348</v>
      </c>
    </row>
    <row r="2470" spans="1:5">
      <c r="A2470" s="1">
        <v>38929</v>
      </c>
      <c r="B2470" s="1" t="s">
        <v>16596</v>
      </c>
      <c r="C2470" s="1" t="s">
        <v>160</v>
      </c>
      <c r="D2470" s="1" t="s">
        <v>167</v>
      </c>
      <c r="E2470" s="162" t="s">
        <v>36349</v>
      </c>
    </row>
    <row r="2471" spans="1:5">
      <c r="A2471" s="1">
        <v>39307</v>
      </c>
      <c r="B2471" s="1" t="s">
        <v>16598</v>
      </c>
      <c r="C2471" s="1" t="s">
        <v>160</v>
      </c>
      <c r="D2471" s="1" t="s">
        <v>167</v>
      </c>
      <c r="E2471" s="162" t="s">
        <v>26385</v>
      </c>
    </row>
    <row r="2472" spans="1:5">
      <c r="A2472" s="1">
        <v>38930</v>
      </c>
      <c r="B2472" s="1" t="s">
        <v>16599</v>
      </c>
      <c r="C2472" s="1" t="s">
        <v>160</v>
      </c>
      <c r="D2472" s="1" t="s">
        <v>167</v>
      </c>
      <c r="E2472" s="162" t="s">
        <v>33074</v>
      </c>
    </row>
    <row r="2473" spans="1:5">
      <c r="A2473" s="1">
        <v>38931</v>
      </c>
      <c r="B2473" s="1" t="s">
        <v>16600</v>
      </c>
      <c r="C2473" s="1" t="s">
        <v>160</v>
      </c>
      <c r="D2473" s="1" t="s">
        <v>167</v>
      </c>
      <c r="E2473" s="162" t="s">
        <v>34290</v>
      </c>
    </row>
    <row r="2474" spans="1:5">
      <c r="A2474" s="1">
        <v>38932</v>
      </c>
      <c r="B2474" s="1" t="s">
        <v>16602</v>
      </c>
      <c r="C2474" s="1" t="s">
        <v>160</v>
      </c>
      <c r="D2474" s="1" t="s">
        <v>167</v>
      </c>
      <c r="E2474" s="162" t="s">
        <v>24359</v>
      </c>
    </row>
    <row r="2475" spans="1:5">
      <c r="A2475" s="1">
        <v>38934</v>
      </c>
      <c r="B2475" s="1" t="s">
        <v>16603</v>
      </c>
      <c r="C2475" s="1" t="s">
        <v>160</v>
      </c>
      <c r="D2475" s="1" t="s">
        <v>167</v>
      </c>
      <c r="E2475" s="162" t="s">
        <v>35686</v>
      </c>
    </row>
    <row r="2476" spans="1:5">
      <c r="A2476" s="1">
        <v>38935</v>
      </c>
      <c r="B2476" s="1" t="s">
        <v>16604</v>
      </c>
      <c r="C2476" s="1" t="s">
        <v>160</v>
      </c>
      <c r="D2476" s="1" t="s">
        <v>167</v>
      </c>
      <c r="E2476" s="162" t="s">
        <v>19259</v>
      </c>
    </row>
    <row r="2477" spans="1:5">
      <c r="A2477" s="1">
        <v>38936</v>
      </c>
      <c r="B2477" s="1" t="s">
        <v>16605</v>
      </c>
      <c r="C2477" s="1" t="s">
        <v>160</v>
      </c>
      <c r="D2477" s="1" t="s">
        <v>167</v>
      </c>
      <c r="E2477" s="162" t="s">
        <v>29791</v>
      </c>
    </row>
    <row r="2478" spans="1:5">
      <c r="A2478" s="1">
        <v>38937</v>
      </c>
      <c r="B2478" s="1" t="s">
        <v>16607</v>
      </c>
      <c r="C2478" s="1" t="s">
        <v>160</v>
      </c>
      <c r="D2478" s="1" t="s">
        <v>167</v>
      </c>
      <c r="E2478" s="162" t="s">
        <v>27104</v>
      </c>
    </row>
    <row r="2479" spans="1:5">
      <c r="A2479" s="1">
        <v>38938</v>
      </c>
      <c r="B2479" s="1" t="s">
        <v>16609</v>
      </c>
      <c r="C2479" s="1" t="s">
        <v>160</v>
      </c>
      <c r="D2479" s="1" t="s">
        <v>167</v>
      </c>
      <c r="E2479" s="162" t="s">
        <v>36350</v>
      </c>
    </row>
    <row r="2480" spans="1:5">
      <c r="A2480" s="1">
        <v>20151</v>
      </c>
      <c r="B2480" s="1" t="s">
        <v>16611</v>
      </c>
      <c r="C2480" s="1" t="s">
        <v>160</v>
      </c>
      <c r="D2480" s="1" t="s">
        <v>155</v>
      </c>
      <c r="E2480" s="162" t="s">
        <v>19224</v>
      </c>
    </row>
    <row r="2481" spans="1:5">
      <c r="A2481" s="1">
        <v>20152</v>
      </c>
      <c r="B2481" s="1" t="s">
        <v>16613</v>
      </c>
      <c r="C2481" s="1" t="s">
        <v>160</v>
      </c>
      <c r="D2481" s="1" t="s">
        <v>155</v>
      </c>
      <c r="E2481" s="162" t="s">
        <v>23564</v>
      </c>
    </row>
    <row r="2482" spans="1:5">
      <c r="A2482" s="1">
        <v>20148</v>
      </c>
      <c r="B2482" s="1" t="s">
        <v>16614</v>
      </c>
      <c r="C2482" s="1" t="s">
        <v>160</v>
      </c>
      <c r="D2482" s="1" t="s">
        <v>155</v>
      </c>
      <c r="E2482" s="162" t="s">
        <v>21907</v>
      </c>
    </row>
    <row r="2483" spans="1:5">
      <c r="A2483" s="1">
        <v>20149</v>
      </c>
      <c r="B2483" s="1" t="s">
        <v>16616</v>
      </c>
      <c r="C2483" s="1" t="s">
        <v>160</v>
      </c>
      <c r="D2483" s="1" t="s">
        <v>155</v>
      </c>
      <c r="E2483" s="162" t="s">
        <v>21259</v>
      </c>
    </row>
    <row r="2484" spans="1:5">
      <c r="A2484" s="1">
        <v>20150</v>
      </c>
      <c r="B2484" s="1" t="s">
        <v>16618</v>
      </c>
      <c r="C2484" s="1" t="s">
        <v>160</v>
      </c>
      <c r="D2484" s="1" t="s">
        <v>155</v>
      </c>
      <c r="E2484" s="162" t="s">
        <v>23623</v>
      </c>
    </row>
    <row r="2485" spans="1:5">
      <c r="A2485" s="1">
        <v>20157</v>
      </c>
      <c r="B2485" s="1" t="s">
        <v>16619</v>
      </c>
      <c r="C2485" s="1" t="s">
        <v>160</v>
      </c>
      <c r="D2485" s="1" t="s">
        <v>155</v>
      </c>
      <c r="E2485" s="162" t="s">
        <v>13200</v>
      </c>
    </row>
    <row r="2486" spans="1:5">
      <c r="A2486" s="1">
        <v>20158</v>
      </c>
      <c r="B2486" s="1" t="s">
        <v>16620</v>
      </c>
      <c r="C2486" s="1" t="s">
        <v>160</v>
      </c>
      <c r="D2486" s="1" t="s">
        <v>155</v>
      </c>
      <c r="E2486" s="162" t="s">
        <v>36351</v>
      </c>
    </row>
    <row r="2487" spans="1:5">
      <c r="A2487" s="1">
        <v>20154</v>
      </c>
      <c r="B2487" s="1" t="s">
        <v>16621</v>
      </c>
      <c r="C2487" s="1" t="s">
        <v>160</v>
      </c>
      <c r="D2487" s="1" t="s">
        <v>155</v>
      </c>
      <c r="E2487" s="162" t="s">
        <v>19189</v>
      </c>
    </row>
    <row r="2488" spans="1:5">
      <c r="A2488" s="1">
        <v>20155</v>
      </c>
      <c r="B2488" s="1" t="s">
        <v>16622</v>
      </c>
      <c r="C2488" s="1" t="s">
        <v>160</v>
      </c>
      <c r="D2488" s="1" t="s">
        <v>155</v>
      </c>
      <c r="E2488" s="162" t="s">
        <v>21807</v>
      </c>
    </row>
    <row r="2489" spans="1:5">
      <c r="A2489" s="1">
        <v>20156</v>
      </c>
      <c r="B2489" s="1" t="s">
        <v>16624</v>
      </c>
      <c r="C2489" s="1" t="s">
        <v>160</v>
      </c>
      <c r="D2489" s="1" t="s">
        <v>155</v>
      </c>
      <c r="E2489" s="162" t="s">
        <v>14730</v>
      </c>
    </row>
    <row r="2490" spans="1:5">
      <c r="A2490" s="1">
        <v>3499</v>
      </c>
      <c r="B2490" s="1" t="s">
        <v>16626</v>
      </c>
      <c r="C2490" s="1" t="s">
        <v>160</v>
      </c>
      <c r="D2490" s="1" t="s">
        <v>155</v>
      </c>
      <c r="E2490" s="162" t="s">
        <v>13135</v>
      </c>
    </row>
    <row r="2491" spans="1:5">
      <c r="A2491" s="1">
        <v>3500</v>
      </c>
      <c r="B2491" s="1" t="s">
        <v>16628</v>
      </c>
      <c r="C2491" s="1" t="s">
        <v>160</v>
      </c>
      <c r="D2491" s="1" t="s">
        <v>155</v>
      </c>
      <c r="E2491" s="162" t="s">
        <v>17106</v>
      </c>
    </row>
    <row r="2492" spans="1:5">
      <c r="A2492" s="1">
        <v>3501</v>
      </c>
      <c r="B2492" s="1" t="s">
        <v>16630</v>
      </c>
      <c r="C2492" s="1" t="s">
        <v>160</v>
      </c>
      <c r="D2492" s="1" t="s">
        <v>155</v>
      </c>
      <c r="E2492" s="162" t="s">
        <v>36352</v>
      </c>
    </row>
    <row r="2493" spans="1:5">
      <c r="A2493" s="1">
        <v>3502</v>
      </c>
      <c r="B2493" s="1" t="s">
        <v>16631</v>
      </c>
      <c r="C2493" s="1" t="s">
        <v>160</v>
      </c>
      <c r="D2493" s="1" t="s">
        <v>155</v>
      </c>
      <c r="E2493" s="162" t="s">
        <v>34929</v>
      </c>
    </row>
    <row r="2494" spans="1:5">
      <c r="A2494" s="1">
        <v>3503</v>
      </c>
      <c r="B2494" s="1" t="s">
        <v>16633</v>
      </c>
      <c r="C2494" s="1" t="s">
        <v>160</v>
      </c>
      <c r="D2494" s="1" t="s">
        <v>155</v>
      </c>
      <c r="E2494" s="162" t="s">
        <v>17974</v>
      </c>
    </row>
    <row r="2495" spans="1:5">
      <c r="A2495" s="1">
        <v>3477</v>
      </c>
      <c r="B2495" s="1" t="s">
        <v>16634</v>
      </c>
      <c r="C2495" s="1" t="s">
        <v>160</v>
      </c>
      <c r="D2495" s="1" t="s">
        <v>155</v>
      </c>
      <c r="E2495" s="162" t="s">
        <v>36353</v>
      </c>
    </row>
    <row r="2496" spans="1:5">
      <c r="A2496" s="1">
        <v>3478</v>
      </c>
      <c r="B2496" s="1" t="s">
        <v>16636</v>
      </c>
      <c r="C2496" s="1" t="s">
        <v>160</v>
      </c>
      <c r="D2496" s="1" t="s">
        <v>155</v>
      </c>
      <c r="E2496" s="162" t="s">
        <v>36354</v>
      </c>
    </row>
    <row r="2497" spans="1:5">
      <c r="A2497" s="1">
        <v>3525</v>
      </c>
      <c r="B2497" s="1" t="s">
        <v>16637</v>
      </c>
      <c r="C2497" s="1" t="s">
        <v>160</v>
      </c>
      <c r="D2497" s="1" t="s">
        <v>155</v>
      </c>
      <c r="E2497" s="162" t="s">
        <v>36355</v>
      </c>
    </row>
    <row r="2498" spans="1:5">
      <c r="A2498" s="1">
        <v>3511</v>
      </c>
      <c r="B2498" s="1" t="s">
        <v>16638</v>
      </c>
      <c r="C2498" s="1" t="s">
        <v>160</v>
      </c>
      <c r="D2498" s="1" t="s">
        <v>155</v>
      </c>
      <c r="E2498" s="162" t="s">
        <v>19715</v>
      </c>
    </row>
    <row r="2499" spans="1:5">
      <c r="A2499" s="1">
        <v>38917</v>
      </c>
      <c r="B2499" s="1" t="s">
        <v>16639</v>
      </c>
      <c r="C2499" s="1" t="s">
        <v>160</v>
      </c>
      <c r="D2499" s="1" t="s">
        <v>167</v>
      </c>
      <c r="E2499" s="162" t="s">
        <v>12948</v>
      </c>
    </row>
    <row r="2500" spans="1:5">
      <c r="A2500" s="1">
        <v>38919</v>
      </c>
      <c r="B2500" s="1" t="s">
        <v>16640</v>
      </c>
      <c r="C2500" s="1" t="s">
        <v>160</v>
      </c>
      <c r="D2500" s="1" t="s">
        <v>167</v>
      </c>
      <c r="E2500" s="162" t="s">
        <v>17129</v>
      </c>
    </row>
    <row r="2501" spans="1:5">
      <c r="A2501" s="1">
        <v>38922</v>
      </c>
      <c r="B2501" s="1" t="s">
        <v>16641</v>
      </c>
      <c r="C2501" s="1" t="s">
        <v>160</v>
      </c>
      <c r="D2501" s="1" t="s">
        <v>167</v>
      </c>
      <c r="E2501" s="162" t="s">
        <v>17294</v>
      </c>
    </row>
    <row r="2502" spans="1:5">
      <c r="A2502" s="1">
        <v>38921</v>
      </c>
      <c r="B2502" s="1" t="s">
        <v>16643</v>
      </c>
      <c r="C2502" s="1" t="s">
        <v>160</v>
      </c>
      <c r="D2502" s="1" t="s">
        <v>167</v>
      </c>
      <c r="E2502" s="162" t="s">
        <v>14735</v>
      </c>
    </row>
    <row r="2503" spans="1:5">
      <c r="A2503" s="1">
        <v>38918</v>
      </c>
      <c r="B2503" s="1" t="s">
        <v>16645</v>
      </c>
      <c r="C2503" s="1" t="s">
        <v>160</v>
      </c>
      <c r="D2503" s="1" t="s">
        <v>167</v>
      </c>
      <c r="E2503" s="162" t="s">
        <v>19043</v>
      </c>
    </row>
    <row r="2504" spans="1:5">
      <c r="A2504" s="1">
        <v>38920</v>
      </c>
      <c r="B2504" s="1" t="s">
        <v>16647</v>
      </c>
      <c r="C2504" s="1" t="s">
        <v>160</v>
      </c>
      <c r="D2504" s="1" t="s">
        <v>167</v>
      </c>
      <c r="E2504" s="162" t="s">
        <v>25497</v>
      </c>
    </row>
    <row r="2505" spans="1:5">
      <c r="A2505" s="1">
        <v>12032</v>
      </c>
      <c r="B2505" s="1" t="s">
        <v>16648</v>
      </c>
      <c r="C2505" s="1" t="s">
        <v>154</v>
      </c>
      <c r="D2505" s="1" t="s">
        <v>155</v>
      </c>
      <c r="E2505" s="162" t="s">
        <v>32217</v>
      </c>
    </row>
    <row r="2506" spans="1:5">
      <c r="A2506" s="1">
        <v>12030</v>
      </c>
      <c r="B2506" s="1" t="s">
        <v>16649</v>
      </c>
      <c r="C2506" s="1" t="s">
        <v>154</v>
      </c>
      <c r="D2506" s="1" t="s">
        <v>155</v>
      </c>
      <c r="E2506" s="162" t="s">
        <v>36356</v>
      </c>
    </row>
    <row r="2507" spans="1:5">
      <c r="A2507" s="1">
        <v>10908</v>
      </c>
      <c r="B2507" s="1" t="s">
        <v>16651</v>
      </c>
      <c r="C2507" s="1" t="s">
        <v>160</v>
      </c>
      <c r="D2507" s="1" t="s">
        <v>155</v>
      </c>
      <c r="E2507" s="162" t="s">
        <v>29791</v>
      </c>
    </row>
    <row r="2508" spans="1:5">
      <c r="A2508" s="1">
        <v>10909</v>
      </c>
      <c r="B2508" s="1" t="s">
        <v>16652</v>
      </c>
      <c r="C2508" s="1" t="s">
        <v>160</v>
      </c>
      <c r="D2508" s="1" t="s">
        <v>155</v>
      </c>
      <c r="E2508" s="162" t="s">
        <v>28213</v>
      </c>
    </row>
    <row r="2509" spans="1:5">
      <c r="A2509" s="1">
        <v>3669</v>
      </c>
      <c r="B2509" s="1" t="s">
        <v>16653</v>
      </c>
      <c r="C2509" s="1" t="s">
        <v>160</v>
      </c>
      <c r="D2509" s="1" t="s">
        <v>155</v>
      </c>
      <c r="E2509" s="162" t="s">
        <v>25873</v>
      </c>
    </row>
    <row r="2510" spans="1:5">
      <c r="A2510" s="1">
        <v>20139</v>
      </c>
      <c r="B2510" s="1" t="s">
        <v>16655</v>
      </c>
      <c r="C2510" s="1" t="s">
        <v>160</v>
      </c>
      <c r="D2510" s="1" t="s">
        <v>155</v>
      </c>
      <c r="E2510" s="162" t="s">
        <v>36357</v>
      </c>
    </row>
    <row r="2511" spans="1:5">
      <c r="A2511" s="1">
        <v>3668</v>
      </c>
      <c r="B2511" s="1" t="s">
        <v>16656</v>
      </c>
      <c r="C2511" s="1" t="s">
        <v>160</v>
      </c>
      <c r="D2511" s="1" t="s">
        <v>155</v>
      </c>
      <c r="E2511" s="162" t="s">
        <v>21346</v>
      </c>
    </row>
    <row r="2512" spans="1:5">
      <c r="A2512" s="1">
        <v>10911</v>
      </c>
      <c r="B2512" s="1" t="s">
        <v>16657</v>
      </c>
      <c r="C2512" s="1" t="s">
        <v>160</v>
      </c>
      <c r="D2512" s="1" t="s">
        <v>155</v>
      </c>
      <c r="E2512" s="162" t="s">
        <v>36358</v>
      </c>
    </row>
    <row r="2513" spans="1:5">
      <c r="A2513" s="1">
        <v>3659</v>
      </c>
      <c r="B2513" s="1" t="s">
        <v>16658</v>
      </c>
      <c r="C2513" s="1" t="s">
        <v>160</v>
      </c>
      <c r="D2513" s="1" t="s">
        <v>155</v>
      </c>
      <c r="E2513" s="162" t="s">
        <v>31181</v>
      </c>
    </row>
    <row r="2514" spans="1:5">
      <c r="A2514" s="1">
        <v>3660</v>
      </c>
      <c r="B2514" s="1" t="s">
        <v>16660</v>
      </c>
      <c r="C2514" s="1" t="s">
        <v>160</v>
      </c>
      <c r="D2514" s="1" t="s">
        <v>155</v>
      </c>
      <c r="E2514" s="162" t="s">
        <v>36359</v>
      </c>
    </row>
    <row r="2515" spans="1:5">
      <c r="A2515" s="1">
        <v>20144</v>
      </c>
      <c r="B2515" s="1" t="s">
        <v>16662</v>
      </c>
      <c r="C2515" s="1" t="s">
        <v>160</v>
      </c>
      <c r="D2515" s="1" t="s">
        <v>155</v>
      </c>
      <c r="E2515" s="162" t="s">
        <v>32761</v>
      </c>
    </row>
    <row r="2516" spans="1:5">
      <c r="A2516" s="1">
        <v>20143</v>
      </c>
      <c r="B2516" s="1" t="s">
        <v>16664</v>
      </c>
      <c r="C2516" s="1" t="s">
        <v>160</v>
      </c>
      <c r="D2516" s="1" t="s">
        <v>155</v>
      </c>
      <c r="E2516" s="162" t="s">
        <v>36360</v>
      </c>
    </row>
    <row r="2517" spans="1:5">
      <c r="A2517" s="1">
        <v>20145</v>
      </c>
      <c r="B2517" s="1" t="s">
        <v>16666</v>
      </c>
      <c r="C2517" s="1" t="s">
        <v>160</v>
      </c>
      <c r="D2517" s="1" t="s">
        <v>155</v>
      </c>
      <c r="E2517" s="162" t="s">
        <v>36361</v>
      </c>
    </row>
    <row r="2518" spans="1:5">
      <c r="A2518" s="1">
        <v>20146</v>
      </c>
      <c r="B2518" s="1" t="s">
        <v>16667</v>
      </c>
      <c r="C2518" s="1" t="s">
        <v>160</v>
      </c>
      <c r="D2518" s="1" t="s">
        <v>155</v>
      </c>
      <c r="E2518" s="162" t="s">
        <v>36362</v>
      </c>
    </row>
    <row r="2519" spans="1:5">
      <c r="A2519" s="1">
        <v>20140</v>
      </c>
      <c r="B2519" s="1" t="s">
        <v>16669</v>
      </c>
      <c r="C2519" s="1" t="s">
        <v>160</v>
      </c>
      <c r="D2519" s="1" t="s">
        <v>155</v>
      </c>
      <c r="E2519" s="162" t="s">
        <v>12871</v>
      </c>
    </row>
    <row r="2520" spans="1:5">
      <c r="A2520" s="1">
        <v>20141</v>
      </c>
      <c r="B2520" s="1" t="s">
        <v>16671</v>
      </c>
      <c r="C2520" s="1" t="s">
        <v>160</v>
      </c>
      <c r="D2520" s="1" t="s">
        <v>155</v>
      </c>
      <c r="E2520" s="162" t="s">
        <v>31351</v>
      </c>
    </row>
    <row r="2521" spans="1:5">
      <c r="A2521" s="1">
        <v>20142</v>
      </c>
      <c r="B2521" s="1" t="s">
        <v>16672</v>
      </c>
      <c r="C2521" s="1" t="s">
        <v>160</v>
      </c>
      <c r="D2521" s="1" t="s">
        <v>155</v>
      </c>
      <c r="E2521" s="162" t="s">
        <v>29539</v>
      </c>
    </row>
    <row r="2522" spans="1:5">
      <c r="A2522" s="1">
        <v>3670</v>
      </c>
      <c r="B2522" s="1" t="s">
        <v>16673</v>
      </c>
      <c r="C2522" s="1" t="s">
        <v>160</v>
      </c>
      <c r="D2522" s="1" t="s">
        <v>155</v>
      </c>
      <c r="E2522" s="162" t="s">
        <v>27226</v>
      </c>
    </row>
    <row r="2523" spans="1:5">
      <c r="A2523" s="1">
        <v>3666</v>
      </c>
      <c r="B2523" s="1" t="s">
        <v>16674</v>
      </c>
      <c r="C2523" s="1" t="s">
        <v>160</v>
      </c>
      <c r="D2523" s="1" t="s">
        <v>155</v>
      </c>
      <c r="E2523" s="162" t="s">
        <v>32331</v>
      </c>
    </row>
    <row r="2524" spans="1:5">
      <c r="A2524" s="1">
        <v>3662</v>
      </c>
      <c r="B2524" s="1" t="s">
        <v>16676</v>
      </c>
      <c r="C2524" s="1" t="s">
        <v>160</v>
      </c>
      <c r="D2524" s="1" t="s">
        <v>155</v>
      </c>
      <c r="E2524" s="162" t="s">
        <v>28695</v>
      </c>
    </row>
    <row r="2525" spans="1:5">
      <c r="A2525" s="1">
        <v>3658</v>
      </c>
      <c r="B2525" s="1" t="s">
        <v>16677</v>
      </c>
      <c r="C2525" s="1" t="s">
        <v>160</v>
      </c>
      <c r="D2525" s="1" t="s">
        <v>155</v>
      </c>
      <c r="E2525" s="162" t="s">
        <v>35572</v>
      </c>
    </row>
    <row r="2526" spans="1:5">
      <c r="A2526" s="1">
        <v>14157</v>
      </c>
      <c r="B2526" s="1" t="s">
        <v>16678</v>
      </c>
      <c r="C2526" s="1" t="s">
        <v>160</v>
      </c>
      <c r="D2526" s="1" t="s">
        <v>167</v>
      </c>
      <c r="E2526" s="162" t="s">
        <v>13707</v>
      </c>
    </row>
    <row r="2527" spans="1:5">
      <c r="A2527" s="1">
        <v>42696</v>
      </c>
      <c r="B2527" s="1" t="s">
        <v>16679</v>
      </c>
      <c r="C2527" s="1" t="s">
        <v>160</v>
      </c>
      <c r="D2527" s="1" t="s">
        <v>155</v>
      </c>
      <c r="E2527" s="162" t="s">
        <v>36363</v>
      </c>
    </row>
    <row r="2528" spans="1:5">
      <c r="A2528" s="1">
        <v>39875</v>
      </c>
      <c r="B2528" s="1" t="s">
        <v>16680</v>
      </c>
      <c r="C2528" s="1" t="s">
        <v>160</v>
      </c>
      <c r="D2528" s="1" t="s">
        <v>155</v>
      </c>
      <c r="E2528" s="162" t="s">
        <v>16681</v>
      </c>
    </row>
    <row r="2529" spans="1:5">
      <c r="A2529" s="1">
        <v>39876</v>
      </c>
      <c r="B2529" s="1" t="s">
        <v>16682</v>
      </c>
      <c r="C2529" s="1" t="s">
        <v>160</v>
      </c>
      <c r="D2529" s="1" t="s">
        <v>155</v>
      </c>
      <c r="E2529" s="162" t="s">
        <v>16683</v>
      </c>
    </row>
    <row r="2530" spans="1:5">
      <c r="A2530" s="1">
        <v>39877</v>
      </c>
      <c r="B2530" s="1" t="s">
        <v>16684</v>
      </c>
      <c r="C2530" s="1" t="s">
        <v>160</v>
      </c>
      <c r="D2530" s="1" t="s">
        <v>155</v>
      </c>
      <c r="E2530" s="162" t="s">
        <v>16685</v>
      </c>
    </row>
    <row r="2531" spans="1:5">
      <c r="A2531" s="1">
        <v>39878</v>
      </c>
      <c r="B2531" s="1" t="s">
        <v>16686</v>
      </c>
      <c r="C2531" s="1" t="s">
        <v>160</v>
      </c>
      <c r="D2531" s="1" t="s">
        <v>155</v>
      </c>
      <c r="E2531" s="162" t="s">
        <v>16687</v>
      </c>
    </row>
    <row r="2532" spans="1:5">
      <c r="A2532" s="1">
        <v>39872</v>
      </c>
      <c r="B2532" s="1" t="s">
        <v>16688</v>
      </c>
      <c r="C2532" s="1" t="s">
        <v>160</v>
      </c>
      <c r="D2532" s="1" t="s">
        <v>155</v>
      </c>
      <c r="E2532" s="162" t="s">
        <v>16689</v>
      </c>
    </row>
    <row r="2533" spans="1:5">
      <c r="A2533" s="1">
        <v>39873</v>
      </c>
      <c r="B2533" s="1" t="s">
        <v>16690</v>
      </c>
      <c r="C2533" s="1" t="s">
        <v>160</v>
      </c>
      <c r="D2533" s="1" t="s">
        <v>155</v>
      </c>
      <c r="E2533" s="162" t="s">
        <v>16691</v>
      </c>
    </row>
    <row r="2534" spans="1:5">
      <c r="A2534" s="1">
        <v>39874</v>
      </c>
      <c r="B2534" s="1" t="s">
        <v>16692</v>
      </c>
      <c r="C2534" s="1" t="s">
        <v>160</v>
      </c>
      <c r="D2534" s="1" t="s">
        <v>155</v>
      </c>
      <c r="E2534" s="162" t="s">
        <v>16693</v>
      </c>
    </row>
    <row r="2535" spans="1:5">
      <c r="A2535" s="1">
        <v>3674</v>
      </c>
      <c r="B2535" s="1" t="s">
        <v>16694</v>
      </c>
      <c r="C2535" s="1" t="s">
        <v>187</v>
      </c>
      <c r="D2535" s="1" t="s">
        <v>155</v>
      </c>
      <c r="E2535" s="162" t="s">
        <v>26754</v>
      </c>
    </row>
    <row r="2536" spans="1:5">
      <c r="A2536" s="1">
        <v>3681</v>
      </c>
      <c r="B2536" s="1" t="s">
        <v>16696</v>
      </c>
      <c r="C2536" s="1" t="s">
        <v>187</v>
      </c>
      <c r="D2536" s="1" t="s">
        <v>155</v>
      </c>
      <c r="E2536" s="162" t="s">
        <v>36364</v>
      </c>
    </row>
    <row r="2537" spans="1:5">
      <c r="A2537" s="1">
        <v>3676</v>
      </c>
      <c r="B2537" s="1" t="s">
        <v>16698</v>
      </c>
      <c r="C2537" s="1" t="s">
        <v>187</v>
      </c>
      <c r="D2537" s="1" t="s">
        <v>155</v>
      </c>
      <c r="E2537" s="162" t="s">
        <v>36365</v>
      </c>
    </row>
    <row r="2538" spans="1:5">
      <c r="A2538" s="1">
        <v>3679</v>
      </c>
      <c r="B2538" s="1" t="s">
        <v>16699</v>
      </c>
      <c r="C2538" s="1" t="s">
        <v>187</v>
      </c>
      <c r="D2538" s="1" t="s">
        <v>155</v>
      </c>
      <c r="E2538" s="162" t="s">
        <v>36366</v>
      </c>
    </row>
    <row r="2539" spans="1:5">
      <c r="A2539" s="1">
        <v>3672</v>
      </c>
      <c r="B2539" s="1" t="s">
        <v>16700</v>
      </c>
      <c r="C2539" s="1" t="s">
        <v>187</v>
      </c>
      <c r="D2539" s="1" t="s">
        <v>155</v>
      </c>
      <c r="E2539" s="162" t="s">
        <v>12681</v>
      </c>
    </row>
    <row r="2540" spans="1:5">
      <c r="A2540" s="1">
        <v>3671</v>
      </c>
      <c r="B2540" s="1" t="s">
        <v>16701</v>
      </c>
      <c r="C2540" s="1" t="s">
        <v>187</v>
      </c>
      <c r="D2540" s="1" t="s">
        <v>158</v>
      </c>
      <c r="E2540" s="162" t="s">
        <v>19558</v>
      </c>
    </row>
    <row r="2541" spans="1:5">
      <c r="A2541" s="1">
        <v>3673</v>
      </c>
      <c r="B2541" s="1" t="s">
        <v>16702</v>
      </c>
      <c r="C2541" s="1" t="s">
        <v>187</v>
      </c>
      <c r="D2541" s="1" t="s">
        <v>155</v>
      </c>
      <c r="E2541" s="162" t="s">
        <v>13016</v>
      </c>
    </row>
    <row r="2542" spans="1:5">
      <c r="A2542" s="1">
        <v>38394</v>
      </c>
      <c r="B2542" s="1" t="s">
        <v>16703</v>
      </c>
      <c r="C2542" s="1" t="s">
        <v>160</v>
      </c>
      <c r="D2542" s="1" t="s">
        <v>155</v>
      </c>
      <c r="E2542" s="162" t="s">
        <v>36367</v>
      </c>
    </row>
    <row r="2543" spans="1:5">
      <c r="A2543" s="1">
        <v>3729</v>
      </c>
      <c r="B2543" s="1" t="s">
        <v>16704</v>
      </c>
      <c r="C2543" s="1" t="s">
        <v>160</v>
      </c>
      <c r="D2543" s="1" t="s">
        <v>155</v>
      </c>
      <c r="E2543" s="162" t="s">
        <v>18959</v>
      </c>
    </row>
    <row r="2544" spans="1:5">
      <c r="A2544" s="1">
        <v>39357</v>
      </c>
      <c r="B2544" s="1" t="s">
        <v>16705</v>
      </c>
      <c r="C2544" s="1" t="s">
        <v>160</v>
      </c>
      <c r="D2544" s="1" t="s">
        <v>167</v>
      </c>
      <c r="E2544" s="162" t="s">
        <v>36368</v>
      </c>
    </row>
    <row r="2545" spans="1:5">
      <c r="A2545" s="1">
        <v>39358</v>
      </c>
      <c r="B2545" s="1" t="s">
        <v>16707</v>
      </c>
      <c r="C2545" s="1" t="s">
        <v>160</v>
      </c>
      <c r="D2545" s="1" t="s">
        <v>167</v>
      </c>
      <c r="E2545" s="162" t="s">
        <v>14648</v>
      </c>
    </row>
    <row r="2546" spans="1:5">
      <c r="A2546" s="1">
        <v>39356</v>
      </c>
      <c r="B2546" s="1" t="s">
        <v>16709</v>
      </c>
      <c r="C2546" s="1" t="s">
        <v>160</v>
      </c>
      <c r="D2546" s="1" t="s">
        <v>167</v>
      </c>
      <c r="E2546" s="162" t="s">
        <v>36369</v>
      </c>
    </row>
    <row r="2547" spans="1:5">
      <c r="A2547" s="1">
        <v>39355</v>
      </c>
      <c r="B2547" s="1" t="s">
        <v>16710</v>
      </c>
      <c r="C2547" s="1" t="s">
        <v>160</v>
      </c>
      <c r="D2547" s="1" t="s">
        <v>167</v>
      </c>
      <c r="E2547" s="162" t="s">
        <v>36370</v>
      </c>
    </row>
    <row r="2548" spans="1:5">
      <c r="A2548" s="1">
        <v>39353</v>
      </c>
      <c r="B2548" s="1" t="s">
        <v>16711</v>
      </c>
      <c r="C2548" s="1" t="s">
        <v>160</v>
      </c>
      <c r="D2548" s="1" t="s">
        <v>167</v>
      </c>
      <c r="E2548" s="162" t="s">
        <v>36371</v>
      </c>
    </row>
    <row r="2549" spans="1:5">
      <c r="A2549" s="1">
        <v>39354</v>
      </c>
      <c r="B2549" s="1" t="s">
        <v>16712</v>
      </c>
      <c r="C2549" s="1" t="s">
        <v>160</v>
      </c>
      <c r="D2549" s="1" t="s">
        <v>167</v>
      </c>
      <c r="E2549" s="162" t="s">
        <v>36372</v>
      </c>
    </row>
    <row r="2550" spans="1:5">
      <c r="A2550" s="1">
        <v>39398</v>
      </c>
      <c r="B2550" s="1" t="s">
        <v>16713</v>
      </c>
      <c r="C2550" s="1" t="s">
        <v>160</v>
      </c>
      <c r="D2550" s="1" t="s">
        <v>155</v>
      </c>
      <c r="E2550" s="162" t="s">
        <v>16714</v>
      </c>
    </row>
    <row r="2551" spans="1:5">
      <c r="A2551" s="1">
        <v>13343</v>
      </c>
      <c r="B2551" s="1" t="s">
        <v>16715</v>
      </c>
      <c r="C2551" s="1" t="s">
        <v>160</v>
      </c>
      <c r="D2551" s="1" t="s">
        <v>167</v>
      </c>
      <c r="E2551" s="162" t="s">
        <v>16716</v>
      </c>
    </row>
    <row r="2552" spans="1:5">
      <c r="A2552" s="1">
        <v>12118</v>
      </c>
      <c r="B2552" s="1" t="s">
        <v>16717</v>
      </c>
      <c r="C2552" s="1" t="s">
        <v>160</v>
      </c>
      <c r="D2552" s="1" t="s">
        <v>155</v>
      </c>
      <c r="E2552" s="162" t="s">
        <v>24503</v>
      </c>
    </row>
    <row r="2553" spans="1:5">
      <c r="A2553" s="1">
        <v>39482</v>
      </c>
      <c r="B2553" s="1" t="s">
        <v>16719</v>
      </c>
      <c r="C2553" s="1" t="s">
        <v>160</v>
      </c>
      <c r="D2553" s="1" t="s">
        <v>155</v>
      </c>
      <c r="E2553" s="162" t="s">
        <v>36373</v>
      </c>
    </row>
    <row r="2554" spans="1:5">
      <c r="A2554" s="1">
        <v>39486</v>
      </c>
      <c r="B2554" s="1" t="s">
        <v>16720</v>
      </c>
      <c r="C2554" s="1" t="s">
        <v>160</v>
      </c>
      <c r="D2554" s="1" t="s">
        <v>155</v>
      </c>
      <c r="E2554" s="162" t="s">
        <v>30690</v>
      </c>
    </row>
    <row r="2555" spans="1:5">
      <c r="A2555" s="1">
        <v>39484</v>
      </c>
      <c r="B2555" s="1" t="s">
        <v>16721</v>
      </c>
      <c r="C2555" s="1" t="s">
        <v>160</v>
      </c>
      <c r="D2555" s="1" t="s">
        <v>155</v>
      </c>
      <c r="E2555" s="162" t="s">
        <v>36373</v>
      </c>
    </row>
    <row r="2556" spans="1:5">
      <c r="A2556" s="1">
        <v>39488</v>
      </c>
      <c r="B2556" s="1" t="s">
        <v>16722</v>
      </c>
      <c r="C2556" s="1" t="s">
        <v>160</v>
      </c>
      <c r="D2556" s="1" t="s">
        <v>155</v>
      </c>
      <c r="E2556" s="162" t="s">
        <v>36374</v>
      </c>
    </row>
    <row r="2557" spans="1:5">
      <c r="A2557" s="1">
        <v>39485</v>
      </c>
      <c r="B2557" s="1" t="s">
        <v>16723</v>
      </c>
      <c r="C2557" s="1" t="s">
        <v>160</v>
      </c>
      <c r="D2557" s="1" t="s">
        <v>155</v>
      </c>
      <c r="E2557" s="162" t="s">
        <v>36373</v>
      </c>
    </row>
    <row r="2558" spans="1:5">
      <c r="A2558" s="1">
        <v>39489</v>
      </c>
      <c r="B2558" s="1" t="s">
        <v>16724</v>
      </c>
      <c r="C2558" s="1" t="s">
        <v>160</v>
      </c>
      <c r="D2558" s="1" t="s">
        <v>155</v>
      </c>
      <c r="E2558" s="162" t="s">
        <v>36375</v>
      </c>
    </row>
    <row r="2559" spans="1:5">
      <c r="A2559" s="1">
        <v>39490</v>
      </c>
      <c r="B2559" s="1" t="s">
        <v>16725</v>
      </c>
      <c r="C2559" s="1" t="s">
        <v>160</v>
      </c>
      <c r="D2559" s="1" t="s">
        <v>155</v>
      </c>
      <c r="E2559" s="162" t="s">
        <v>36376</v>
      </c>
    </row>
    <row r="2560" spans="1:5">
      <c r="A2560" s="1">
        <v>39494</v>
      </c>
      <c r="B2560" s="1" t="s">
        <v>16726</v>
      </c>
      <c r="C2560" s="1" t="s">
        <v>160</v>
      </c>
      <c r="D2560" s="1" t="s">
        <v>155</v>
      </c>
      <c r="E2560" s="162" t="s">
        <v>36377</v>
      </c>
    </row>
    <row r="2561" spans="1:5">
      <c r="A2561" s="1">
        <v>39495</v>
      </c>
      <c r="B2561" s="1" t="s">
        <v>16727</v>
      </c>
      <c r="C2561" s="1" t="s">
        <v>160</v>
      </c>
      <c r="D2561" s="1" t="s">
        <v>155</v>
      </c>
      <c r="E2561" s="162" t="s">
        <v>36378</v>
      </c>
    </row>
    <row r="2562" spans="1:5">
      <c r="A2562" s="1">
        <v>39496</v>
      </c>
      <c r="B2562" s="1" t="s">
        <v>16728</v>
      </c>
      <c r="C2562" s="1" t="s">
        <v>160</v>
      </c>
      <c r="D2562" s="1" t="s">
        <v>155</v>
      </c>
      <c r="E2562" s="162" t="s">
        <v>36379</v>
      </c>
    </row>
    <row r="2563" spans="1:5">
      <c r="A2563" s="1">
        <v>39492</v>
      </c>
      <c r="B2563" s="1" t="s">
        <v>16729</v>
      </c>
      <c r="C2563" s="1" t="s">
        <v>160</v>
      </c>
      <c r="D2563" s="1" t="s">
        <v>155</v>
      </c>
      <c r="E2563" s="162" t="s">
        <v>36380</v>
      </c>
    </row>
    <row r="2564" spans="1:5">
      <c r="A2564" s="1">
        <v>39497</v>
      </c>
      <c r="B2564" s="1" t="s">
        <v>16730</v>
      </c>
      <c r="C2564" s="1" t="s">
        <v>160</v>
      </c>
      <c r="D2564" s="1" t="s">
        <v>155</v>
      </c>
      <c r="E2564" s="162" t="s">
        <v>36381</v>
      </c>
    </row>
    <row r="2565" spans="1:5">
      <c r="A2565" s="1">
        <v>39493</v>
      </c>
      <c r="B2565" s="1" t="s">
        <v>16731</v>
      </c>
      <c r="C2565" s="1" t="s">
        <v>160</v>
      </c>
      <c r="D2565" s="1" t="s">
        <v>155</v>
      </c>
      <c r="E2565" s="162" t="s">
        <v>36382</v>
      </c>
    </row>
    <row r="2566" spans="1:5">
      <c r="A2566" s="1">
        <v>39500</v>
      </c>
      <c r="B2566" s="1" t="s">
        <v>16732</v>
      </c>
      <c r="C2566" s="1" t="s">
        <v>160</v>
      </c>
      <c r="D2566" s="1" t="s">
        <v>155</v>
      </c>
      <c r="E2566" s="162" t="s">
        <v>36383</v>
      </c>
    </row>
    <row r="2567" spans="1:5">
      <c r="A2567" s="1">
        <v>39498</v>
      </c>
      <c r="B2567" s="1" t="s">
        <v>16733</v>
      </c>
      <c r="C2567" s="1" t="s">
        <v>160</v>
      </c>
      <c r="D2567" s="1" t="s">
        <v>155</v>
      </c>
      <c r="E2567" s="162" t="s">
        <v>36384</v>
      </c>
    </row>
    <row r="2568" spans="1:5">
      <c r="A2568" s="1">
        <v>43628</v>
      </c>
      <c r="B2568" s="1" t="s">
        <v>16734</v>
      </c>
      <c r="C2568" s="1" t="s">
        <v>160</v>
      </c>
      <c r="D2568" s="1" t="s">
        <v>155</v>
      </c>
      <c r="E2568" s="162" t="s">
        <v>36385</v>
      </c>
    </row>
    <row r="2569" spans="1:5">
      <c r="A2569" s="1">
        <v>39501</v>
      </c>
      <c r="B2569" s="1" t="s">
        <v>16735</v>
      </c>
      <c r="C2569" s="1" t="s">
        <v>160</v>
      </c>
      <c r="D2569" s="1" t="s">
        <v>155</v>
      </c>
      <c r="E2569" s="162" t="s">
        <v>36386</v>
      </c>
    </row>
    <row r="2570" spans="1:5">
      <c r="A2570" s="1">
        <v>39499</v>
      </c>
      <c r="B2570" s="1" t="s">
        <v>16737</v>
      </c>
      <c r="C2570" s="1" t="s">
        <v>160</v>
      </c>
      <c r="D2570" s="1" t="s">
        <v>155</v>
      </c>
      <c r="E2570" s="162" t="s">
        <v>36387</v>
      </c>
    </row>
    <row r="2571" spans="1:5">
      <c r="A2571" s="1">
        <v>43621</v>
      </c>
      <c r="B2571" s="1" t="s">
        <v>16738</v>
      </c>
      <c r="C2571" s="1" t="s">
        <v>160</v>
      </c>
      <c r="D2571" s="1" t="s">
        <v>155</v>
      </c>
      <c r="E2571" s="162" t="s">
        <v>36388</v>
      </c>
    </row>
    <row r="2572" spans="1:5">
      <c r="A2572" s="1">
        <v>3733</v>
      </c>
      <c r="B2572" s="1" t="s">
        <v>16739</v>
      </c>
      <c r="C2572" s="1" t="s">
        <v>157</v>
      </c>
      <c r="D2572" s="1" t="s">
        <v>167</v>
      </c>
      <c r="E2572" s="162" t="s">
        <v>17332</v>
      </c>
    </row>
    <row r="2573" spans="1:5">
      <c r="A2573" s="1">
        <v>3731</v>
      </c>
      <c r="B2573" s="1" t="s">
        <v>16740</v>
      </c>
      <c r="C2573" s="1" t="s">
        <v>157</v>
      </c>
      <c r="D2573" s="1" t="s">
        <v>167</v>
      </c>
      <c r="E2573" s="162" t="s">
        <v>13462</v>
      </c>
    </row>
    <row r="2574" spans="1:5">
      <c r="A2574" s="1">
        <v>38137</v>
      </c>
      <c r="B2574" s="1" t="s">
        <v>16741</v>
      </c>
      <c r="C2574" s="1" t="s">
        <v>157</v>
      </c>
      <c r="D2574" s="1" t="s">
        <v>167</v>
      </c>
      <c r="E2574" s="162" t="s">
        <v>36389</v>
      </c>
    </row>
    <row r="2575" spans="1:5">
      <c r="A2575" s="1">
        <v>38135</v>
      </c>
      <c r="B2575" s="1" t="s">
        <v>16742</v>
      </c>
      <c r="C2575" s="1" t="s">
        <v>157</v>
      </c>
      <c r="D2575" s="1" t="s">
        <v>167</v>
      </c>
      <c r="E2575" s="162" t="s">
        <v>36390</v>
      </c>
    </row>
    <row r="2576" spans="1:5">
      <c r="A2576" s="1">
        <v>38138</v>
      </c>
      <c r="B2576" s="1" t="s">
        <v>16743</v>
      </c>
      <c r="C2576" s="1" t="s">
        <v>157</v>
      </c>
      <c r="D2576" s="1" t="s">
        <v>167</v>
      </c>
      <c r="E2576" s="162" t="s">
        <v>36391</v>
      </c>
    </row>
    <row r="2577" spans="1:5">
      <c r="A2577" s="1">
        <v>3736</v>
      </c>
      <c r="B2577" s="1" t="s">
        <v>16744</v>
      </c>
      <c r="C2577" s="1" t="s">
        <v>157</v>
      </c>
      <c r="D2577" s="1" t="s">
        <v>158</v>
      </c>
      <c r="E2577" s="162" t="s">
        <v>26746</v>
      </c>
    </row>
    <row r="2578" spans="1:5">
      <c r="A2578" s="1">
        <v>3741</v>
      </c>
      <c r="B2578" s="1" t="s">
        <v>16745</v>
      </c>
      <c r="C2578" s="1" t="s">
        <v>157</v>
      </c>
      <c r="D2578" s="1" t="s">
        <v>155</v>
      </c>
      <c r="E2578" s="162" t="s">
        <v>36392</v>
      </c>
    </row>
    <row r="2579" spans="1:5">
      <c r="A2579" s="1">
        <v>3745</v>
      </c>
      <c r="B2579" s="1" t="s">
        <v>16746</v>
      </c>
      <c r="C2579" s="1" t="s">
        <v>157</v>
      </c>
      <c r="D2579" s="1" t="s">
        <v>155</v>
      </c>
      <c r="E2579" s="162" t="s">
        <v>34962</v>
      </c>
    </row>
    <row r="2580" spans="1:5">
      <c r="A2580" s="1">
        <v>3743</v>
      </c>
      <c r="B2580" s="1" t="s">
        <v>16748</v>
      </c>
      <c r="C2580" s="1" t="s">
        <v>157</v>
      </c>
      <c r="D2580" s="1" t="s">
        <v>155</v>
      </c>
      <c r="E2580" s="162" t="s">
        <v>36393</v>
      </c>
    </row>
    <row r="2581" spans="1:5">
      <c r="A2581" s="1">
        <v>3744</v>
      </c>
      <c r="B2581" s="1" t="s">
        <v>16749</v>
      </c>
      <c r="C2581" s="1" t="s">
        <v>157</v>
      </c>
      <c r="D2581" s="1" t="s">
        <v>155</v>
      </c>
      <c r="E2581" s="162" t="s">
        <v>36394</v>
      </c>
    </row>
    <row r="2582" spans="1:5">
      <c r="A2582" s="1">
        <v>3739</v>
      </c>
      <c r="B2582" s="1" t="s">
        <v>16750</v>
      </c>
      <c r="C2582" s="1" t="s">
        <v>157</v>
      </c>
      <c r="D2582" s="1" t="s">
        <v>155</v>
      </c>
      <c r="E2582" s="162" t="s">
        <v>36395</v>
      </c>
    </row>
    <row r="2583" spans="1:5">
      <c r="A2583" s="1">
        <v>3737</v>
      </c>
      <c r="B2583" s="1" t="s">
        <v>16751</v>
      </c>
      <c r="C2583" s="1" t="s">
        <v>157</v>
      </c>
      <c r="D2583" s="1" t="s">
        <v>155</v>
      </c>
      <c r="E2583" s="162" t="s">
        <v>36396</v>
      </c>
    </row>
    <row r="2584" spans="1:5">
      <c r="A2584" s="1">
        <v>3738</v>
      </c>
      <c r="B2584" s="1" t="s">
        <v>16752</v>
      </c>
      <c r="C2584" s="1" t="s">
        <v>157</v>
      </c>
      <c r="D2584" s="1" t="s">
        <v>155</v>
      </c>
      <c r="E2584" s="162" t="s">
        <v>36397</v>
      </c>
    </row>
    <row r="2585" spans="1:5">
      <c r="A2585" s="1">
        <v>3747</v>
      </c>
      <c r="B2585" s="1" t="s">
        <v>16753</v>
      </c>
      <c r="C2585" s="1" t="s">
        <v>157</v>
      </c>
      <c r="D2585" s="1" t="s">
        <v>155</v>
      </c>
      <c r="E2585" s="162" t="s">
        <v>36394</v>
      </c>
    </row>
    <row r="2586" spans="1:5">
      <c r="A2586" s="1">
        <v>11649</v>
      </c>
      <c r="B2586" s="1" t="s">
        <v>16754</v>
      </c>
      <c r="C2586" s="1" t="s">
        <v>160</v>
      </c>
      <c r="D2586" s="1" t="s">
        <v>155</v>
      </c>
      <c r="E2586" s="162" t="s">
        <v>36398</v>
      </c>
    </row>
    <row r="2587" spans="1:5">
      <c r="A2587" s="1">
        <v>11650</v>
      </c>
      <c r="B2587" s="1" t="s">
        <v>16755</v>
      </c>
      <c r="C2587" s="1" t="s">
        <v>160</v>
      </c>
      <c r="D2587" s="1" t="s">
        <v>155</v>
      </c>
      <c r="E2587" s="162" t="s">
        <v>36399</v>
      </c>
    </row>
    <row r="2588" spans="1:5">
      <c r="A2588" s="1">
        <v>3742</v>
      </c>
      <c r="B2588" s="1" t="s">
        <v>16756</v>
      </c>
      <c r="C2588" s="1" t="s">
        <v>157</v>
      </c>
      <c r="D2588" s="1" t="s">
        <v>155</v>
      </c>
      <c r="E2588" s="162" t="s">
        <v>36400</v>
      </c>
    </row>
    <row r="2589" spans="1:5">
      <c r="A2589" s="1">
        <v>3746</v>
      </c>
      <c r="B2589" s="1" t="s">
        <v>16757</v>
      </c>
      <c r="C2589" s="1" t="s">
        <v>157</v>
      </c>
      <c r="D2589" s="1" t="s">
        <v>155</v>
      </c>
      <c r="E2589" s="162" t="s">
        <v>27537</v>
      </c>
    </row>
    <row r="2590" spans="1:5">
      <c r="A2590" s="1">
        <v>21106</v>
      </c>
      <c r="B2590" s="1" t="s">
        <v>16758</v>
      </c>
      <c r="C2590" s="1" t="s">
        <v>238</v>
      </c>
      <c r="D2590" s="1" t="s">
        <v>155</v>
      </c>
      <c r="E2590" s="162" t="s">
        <v>36401</v>
      </c>
    </row>
    <row r="2591" spans="1:5">
      <c r="A2591" s="1">
        <v>3755</v>
      </c>
      <c r="B2591" s="1" t="s">
        <v>16759</v>
      </c>
      <c r="C2591" s="1" t="s">
        <v>160</v>
      </c>
      <c r="D2591" s="1" t="s">
        <v>155</v>
      </c>
      <c r="E2591" s="162" t="s">
        <v>16760</v>
      </c>
    </row>
    <row r="2592" spans="1:5">
      <c r="A2592" s="1">
        <v>3750</v>
      </c>
      <c r="B2592" s="1" t="s">
        <v>16761</v>
      </c>
      <c r="C2592" s="1" t="s">
        <v>160</v>
      </c>
      <c r="D2592" s="1" t="s">
        <v>155</v>
      </c>
      <c r="E2592" s="162" t="s">
        <v>16762</v>
      </c>
    </row>
    <row r="2593" spans="1:5">
      <c r="A2593" s="1">
        <v>3756</v>
      </c>
      <c r="B2593" s="1" t="s">
        <v>16763</v>
      </c>
      <c r="C2593" s="1" t="s">
        <v>160</v>
      </c>
      <c r="D2593" s="1" t="s">
        <v>155</v>
      </c>
      <c r="E2593" s="162" t="s">
        <v>16764</v>
      </c>
    </row>
    <row r="2594" spans="1:5">
      <c r="A2594" s="1">
        <v>39377</v>
      </c>
      <c r="B2594" s="1" t="s">
        <v>16765</v>
      </c>
      <c r="C2594" s="1" t="s">
        <v>160</v>
      </c>
      <c r="D2594" s="1" t="s">
        <v>155</v>
      </c>
      <c r="E2594" s="162" t="s">
        <v>15098</v>
      </c>
    </row>
    <row r="2595" spans="1:5">
      <c r="A2595" s="1">
        <v>38191</v>
      </c>
      <c r="B2595" s="1" t="s">
        <v>16766</v>
      </c>
      <c r="C2595" s="1" t="s">
        <v>160</v>
      </c>
      <c r="D2595" s="1" t="s">
        <v>155</v>
      </c>
      <c r="E2595" s="162" t="s">
        <v>15232</v>
      </c>
    </row>
    <row r="2596" spans="1:5">
      <c r="A2596" s="1">
        <v>39381</v>
      </c>
      <c r="B2596" s="1" t="s">
        <v>16767</v>
      </c>
      <c r="C2596" s="1" t="s">
        <v>160</v>
      </c>
      <c r="D2596" s="1" t="s">
        <v>155</v>
      </c>
      <c r="E2596" s="162" t="s">
        <v>13766</v>
      </c>
    </row>
    <row r="2597" spans="1:5">
      <c r="A2597" s="1">
        <v>38780</v>
      </c>
      <c r="B2597" s="1" t="s">
        <v>16768</v>
      </c>
      <c r="C2597" s="1" t="s">
        <v>160</v>
      </c>
      <c r="D2597" s="1" t="s">
        <v>155</v>
      </c>
      <c r="E2597" s="162" t="s">
        <v>16769</v>
      </c>
    </row>
    <row r="2598" spans="1:5">
      <c r="A2598" s="1">
        <v>38781</v>
      </c>
      <c r="B2598" s="1" t="s">
        <v>16770</v>
      </c>
      <c r="C2598" s="1" t="s">
        <v>160</v>
      </c>
      <c r="D2598" s="1" t="s">
        <v>155</v>
      </c>
      <c r="E2598" s="162" t="s">
        <v>16771</v>
      </c>
    </row>
    <row r="2599" spans="1:5">
      <c r="A2599" s="1">
        <v>38192</v>
      </c>
      <c r="B2599" s="1" t="s">
        <v>16772</v>
      </c>
      <c r="C2599" s="1" t="s">
        <v>160</v>
      </c>
      <c r="D2599" s="1" t="s">
        <v>155</v>
      </c>
      <c r="E2599" s="162" t="s">
        <v>16773</v>
      </c>
    </row>
    <row r="2600" spans="1:5">
      <c r="A2600" s="1">
        <v>3753</v>
      </c>
      <c r="B2600" s="1" t="s">
        <v>16774</v>
      </c>
      <c r="C2600" s="1" t="s">
        <v>160</v>
      </c>
      <c r="D2600" s="1" t="s">
        <v>155</v>
      </c>
      <c r="E2600" s="162" t="s">
        <v>14958</v>
      </c>
    </row>
    <row r="2601" spans="1:5">
      <c r="A2601" s="1">
        <v>38782</v>
      </c>
      <c r="B2601" s="1" t="s">
        <v>16775</v>
      </c>
      <c r="C2601" s="1" t="s">
        <v>160</v>
      </c>
      <c r="D2601" s="1" t="s">
        <v>155</v>
      </c>
      <c r="E2601" s="162" t="s">
        <v>16776</v>
      </c>
    </row>
    <row r="2602" spans="1:5">
      <c r="A2602" s="1">
        <v>38778</v>
      </c>
      <c r="B2602" s="1" t="s">
        <v>16777</v>
      </c>
      <c r="C2602" s="1" t="s">
        <v>160</v>
      </c>
      <c r="D2602" s="1" t="s">
        <v>155</v>
      </c>
      <c r="E2602" s="162" t="s">
        <v>16778</v>
      </c>
    </row>
    <row r="2603" spans="1:5">
      <c r="A2603" s="1">
        <v>38779</v>
      </c>
      <c r="B2603" s="1" t="s">
        <v>16779</v>
      </c>
      <c r="C2603" s="1" t="s">
        <v>160</v>
      </c>
      <c r="D2603" s="1" t="s">
        <v>155</v>
      </c>
      <c r="E2603" s="162" t="s">
        <v>16780</v>
      </c>
    </row>
    <row r="2604" spans="1:5">
      <c r="A2604" s="1">
        <v>39388</v>
      </c>
      <c r="B2604" s="1" t="s">
        <v>16781</v>
      </c>
      <c r="C2604" s="1" t="s">
        <v>160</v>
      </c>
      <c r="D2604" s="1" t="s">
        <v>155</v>
      </c>
      <c r="E2604" s="162" t="s">
        <v>28028</v>
      </c>
    </row>
    <row r="2605" spans="1:5">
      <c r="A2605" s="1">
        <v>39387</v>
      </c>
      <c r="B2605" s="1" t="s">
        <v>16782</v>
      </c>
      <c r="C2605" s="1" t="s">
        <v>160</v>
      </c>
      <c r="D2605" s="1" t="s">
        <v>155</v>
      </c>
      <c r="E2605" s="162" t="s">
        <v>13731</v>
      </c>
    </row>
    <row r="2606" spans="1:5">
      <c r="A2606" s="1">
        <v>39386</v>
      </c>
      <c r="B2606" s="1" t="s">
        <v>16783</v>
      </c>
      <c r="C2606" s="1" t="s">
        <v>160</v>
      </c>
      <c r="D2606" s="1" t="s">
        <v>155</v>
      </c>
      <c r="E2606" s="162" t="s">
        <v>36143</v>
      </c>
    </row>
    <row r="2607" spans="1:5">
      <c r="A2607" s="1">
        <v>38194</v>
      </c>
      <c r="B2607" s="1" t="s">
        <v>16784</v>
      </c>
      <c r="C2607" s="1" t="s">
        <v>160</v>
      </c>
      <c r="D2607" s="1" t="s">
        <v>158</v>
      </c>
      <c r="E2607" s="162" t="s">
        <v>35554</v>
      </c>
    </row>
    <row r="2608" spans="1:5">
      <c r="A2608" s="1">
        <v>38193</v>
      </c>
      <c r="B2608" s="1" t="s">
        <v>16785</v>
      </c>
      <c r="C2608" s="1" t="s">
        <v>160</v>
      </c>
      <c r="D2608" s="1" t="s">
        <v>155</v>
      </c>
      <c r="E2608" s="162" t="s">
        <v>17478</v>
      </c>
    </row>
    <row r="2609" spans="1:5">
      <c r="A2609" s="1">
        <v>12216</v>
      </c>
      <c r="B2609" s="1" t="s">
        <v>16786</v>
      </c>
      <c r="C2609" s="1" t="s">
        <v>160</v>
      </c>
      <c r="D2609" s="1" t="s">
        <v>155</v>
      </c>
      <c r="E2609" s="162" t="s">
        <v>16787</v>
      </c>
    </row>
    <row r="2610" spans="1:5">
      <c r="A2610" s="1">
        <v>3757</v>
      </c>
      <c r="B2610" s="1" t="s">
        <v>16788</v>
      </c>
      <c r="C2610" s="1" t="s">
        <v>160</v>
      </c>
      <c r="D2610" s="1" t="s">
        <v>155</v>
      </c>
      <c r="E2610" s="162" t="s">
        <v>16789</v>
      </c>
    </row>
    <row r="2611" spans="1:5">
      <c r="A2611" s="1">
        <v>3758</v>
      </c>
      <c r="B2611" s="1" t="s">
        <v>16790</v>
      </c>
      <c r="C2611" s="1" t="s">
        <v>160</v>
      </c>
      <c r="D2611" s="1" t="s">
        <v>155</v>
      </c>
      <c r="E2611" s="162" t="s">
        <v>16791</v>
      </c>
    </row>
    <row r="2612" spans="1:5">
      <c r="A2612" s="1">
        <v>12214</v>
      </c>
      <c r="B2612" s="1" t="s">
        <v>16792</v>
      </c>
      <c r="C2612" s="1" t="s">
        <v>160</v>
      </c>
      <c r="D2612" s="1" t="s">
        <v>155</v>
      </c>
      <c r="E2612" s="162" t="s">
        <v>16793</v>
      </c>
    </row>
    <row r="2613" spans="1:5">
      <c r="A2613" s="1">
        <v>3749</v>
      </c>
      <c r="B2613" s="1" t="s">
        <v>16794</v>
      </c>
      <c r="C2613" s="1" t="s">
        <v>160</v>
      </c>
      <c r="D2613" s="1" t="s">
        <v>158</v>
      </c>
      <c r="E2613" s="162" t="s">
        <v>16795</v>
      </c>
    </row>
    <row r="2614" spans="1:5">
      <c r="A2614" s="1">
        <v>3751</v>
      </c>
      <c r="B2614" s="1" t="s">
        <v>16796</v>
      </c>
      <c r="C2614" s="1" t="s">
        <v>160</v>
      </c>
      <c r="D2614" s="1" t="s">
        <v>155</v>
      </c>
      <c r="E2614" s="162" t="s">
        <v>15170</v>
      </c>
    </row>
    <row r="2615" spans="1:5">
      <c r="A2615" s="1">
        <v>39376</v>
      </c>
      <c r="B2615" s="1" t="s">
        <v>16797</v>
      </c>
      <c r="C2615" s="1" t="s">
        <v>160</v>
      </c>
      <c r="D2615" s="1" t="s">
        <v>155</v>
      </c>
      <c r="E2615" s="162" t="s">
        <v>14444</v>
      </c>
    </row>
    <row r="2616" spans="1:5">
      <c r="A2616" s="1">
        <v>3752</v>
      </c>
      <c r="B2616" s="1" t="s">
        <v>16798</v>
      </c>
      <c r="C2616" s="1" t="s">
        <v>160</v>
      </c>
      <c r="D2616" s="1" t="s">
        <v>155</v>
      </c>
      <c r="E2616" s="162" t="s">
        <v>16799</v>
      </c>
    </row>
    <row r="2617" spans="1:5">
      <c r="A2617" s="1">
        <v>746</v>
      </c>
      <c r="B2617" s="1" t="s">
        <v>16800</v>
      </c>
      <c r="C2617" s="1" t="s">
        <v>160</v>
      </c>
      <c r="D2617" s="1" t="s">
        <v>167</v>
      </c>
      <c r="E2617" s="162" t="s">
        <v>36402</v>
      </c>
    </row>
    <row r="2618" spans="1:5">
      <c r="A2618" s="1">
        <v>20269</v>
      </c>
      <c r="B2618" s="1" t="s">
        <v>16801</v>
      </c>
      <c r="C2618" s="1" t="s">
        <v>160</v>
      </c>
      <c r="D2618" s="1" t="s">
        <v>155</v>
      </c>
      <c r="E2618" s="162" t="s">
        <v>26715</v>
      </c>
    </row>
    <row r="2619" spans="1:5">
      <c r="A2619" s="1">
        <v>20270</v>
      </c>
      <c r="B2619" s="1" t="s">
        <v>16802</v>
      </c>
      <c r="C2619" s="1" t="s">
        <v>160</v>
      </c>
      <c r="D2619" s="1" t="s">
        <v>155</v>
      </c>
      <c r="E2619" s="162" t="s">
        <v>26602</v>
      </c>
    </row>
    <row r="2620" spans="1:5">
      <c r="A2620" s="1">
        <v>11696</v>
      </c>
      <c r="B2620" s="1" t="s">
        <v>16803</v>
      </c>
      <c r="C2620" s="1" t="s">
        <v>160</v>
      </c>
      <c r="D2620" s="1" t="s">
        <v>155</v>
      </c>
      <c r="E2620" s="162" t="s">
        <v>36403</v>
      </c>
    </row>
    <row r="2621" spans="1:5">
      <c r="A2621" s="1">
        <v>10427</v>
      </c>
      <c r="B2621" s="1" t="s">
        <v>16804</v>
      </c>
      <c r="C2621" s="1" t="s">
        <v>160</v>
      </c>
      <c r="D2621" s="1" t="s">
        <v>155</v>
      </c>
      <c r="E2621" s="162" t="s">
        <v>36404</v>
      </c>
    </row>
    <row r="2622" spans="1:5">
      <c r="A2622" s="1">
        <v>10428</v>
      </c>
      <c r="B2622" s="1" t="s">
        <v>16805</v>
      </c>
      <c r="C2622" s="1" t="s">
        <v>160</v>
      </c>
      <c r="D2622" s="1" t="s">
        <v>155</v>
      </c>
      <c r="E2622" s="162" t="s">
        <v>36405</v>
      </c>
    </row>
    <row r="2623" spans="1:5">
      <c r="A2623" s="1">
        <v>36521</v>
      </c>
      <c r="B2623" s="1" t="s">
        <v>16806</v>
      </c>
      <c r="C2623" s="1" t="s">
        <v>160</v>
      </c>
      <c r="D2623" s="1" t="s">
        <v>155</v>
      </c>
      <c r="E2623" s="162" t="s">
        <v>36406</v>
      </c>
    </row>
    <row r="2624" spans="1:5">
      <c r="A2624" s="1">
        <v>36794</v>
      </c>
      <c r="B2624" s="1" t="s">
        <v>16807</v>
      </c>
      <c r="C2624" s="1" t="s">
        <v>160</v>
      </c>
      <c r="D2624" s="1" t="s">
        <v>155</v>
      </c>
      <c r="E2624" s="162" t="s">
        <v>35165</v>
      </c>
    </row>
    <row r="2625" spans="1:5">
      <c r="A2625" s="1">
        <v>10426</v>
      </c>
      <c r="B2625" s="1" t="s">
        <v>16808</v>
      </c>
      <c r="C2625" s="1" t="s">
        <v>160</v>
      </c>
      <c r="D2625" s="1" t="s">
        <v>155</v>
      </c>
      <c r="E2625" s="162" t="s">
        <v>36407</v>
      </c>
    </row>
    <row r="2626" spans="1:5">
      <c r="A2626" s="1">
        <v>10425</v>
      </c>
      <c r="B2626" s="1" t="s">
        <v>16809</v>
      </c>
      <c r="C2626" s="1" t="s">
        <v>160</v>
      </c>
      <c r="D2626" s="1" t="s">
        <v>155</v>
      </c>
      <c r="E2626" s="162" t="s">
        <v>36408</v>
      </c>
    </row>
    <row r="2627" spans="1:5">
      <c r="A2627" s="1">
        <v>10431</v>
      </c>
      <c r="B2627" s="1" t="s">
        <v>16811</v>
      </c>
      <c r="C2627" s="1" t="s">
        <v>160</v>
      </c>
      <c r="D2627" s="1" t="s">
        <v>155</v>
      </c>
      <c r="E2627" s="162" t="s">
        <v>36409</v>
      </c>
    </row>
    <row r="2628" spans="1:5">
      <c r="A2628" s="1">
        <v>10429</v>
      </c>
      <c r="B2628" s="1" t="s">
        <v>16812</v>
      </c>
      <c r="C2628" s="1" t="s">
        <v>160</v>
      </c>
      <c r="D2628" s="1" t="s">
        <v>155</v>
      </c>
      <c r="E2628" s="162" t="s">
        <v>36410</v>
      </c>
    </row>
    <row r="2629" spans="1:5">
      <c r="A2629" s="1">
        <v>2354</v>
      </c>
      <c r="B2629" s="1" t="s">
        <v>16813</v>
      </c>
      <c r="C2629" s="1" t="s">
        <v>355</v>
      </c>
      <c r="D2629" s="1" t="s">
        <v>155</v>
      </c>
      <c r="E2629" s="162" t="s">
        <v>21766</v>
      </c>
    </row>
    <row r="2630" spans="1:5">
      <c r="A2630" s="1">
        <v>40932</v>
      </c>
      <c r="B2630" s="1" t="s">
        <v>16815</v>
      </c>
      <c r="C2630" s="1" t="s">
        <v>357</v>
      </c>
      <c r="D2630" s="1" t="s">
        <v>155</v>
      </c>
      <c r="E2630" s="162" t="s">
        <v>36411</v>
      </c>
    </row>
    <row r="2631" spans="1:5">
      <c r="A2631" s="1">
        <v>10853</v>
      </c>
      <c r="B2631" s="1" t="s">
        <v>16816</v>
      </c>
      <c r="C2631" s="1" t="s">
        <v>160</v>
      </c>
      <c r="D2631" s="1" t="s">
        <v>155</v>
      </c>
      <c r="E2631" s="162" t="s">
        <v>36412</v>
      </c>
    </row>
    <row r="2632" spans="1:5">
      <c r="A2632" s="1">
        <v>5093</v>
      </c>
      <c r="B2632" s="1" t="s">
        <v>16817</v>
      </c>
      <c r="C2632" s="1" t="s">
        <v>638</v>
      </c>
      <c r="D2632" s="1" t="s">
        <v>155</v>
      </c>
      <c r="E2632" s="162" t="s">
        <v>18506</v>
      </c>
    </row>
    <row r="2633" spans="1:5">
      <c r="A2633" s="1">
        <v>44331</v>
      </c>
      <c r="B2633" s="1" t="s">
        <v>16818</v>
      </c>
      <c r="C2633" s="1" t="s">
        <v>182</v>
      </c>
      <c r="D2633" s="1" t="s">
        <v>155</v>
      </c>
      <c r="E2633" s="162" t="s">
        <v>13332</v>
      </c>
    </row>
    <row r="2634" spans="1:5">
      <c r="A2634" s="1">
        <v>37768</v>
      </c>
      <c r="B2634" s="1" t="s">
        <v>16819</v>
      </c>
      <c r="C2634" s="1" t="s">
        <v>160</v>
      </c>
      <c r="D2634" s="1" t="s">
        <v>167</v>
      </c>
      <c r="E2634" s="162" t="s">
        <v>16820</v>
      </c>
    </row>
    <row r="2635" spans="1:5">
      <c r="A2635" s="1">
        <v>37773</v>
      </c>
      <c r="B2635" s="1" t="s">
        <v>16821</v>
      </c>
      <c r="C2635" s="1" t="s">
        <v>160</v>
      </c>
      <c r="D2635" s="1" t="s">
        <v>167</v>
      </c>
      <c r="E2635" s="162" t="s">
        <v>16822</v>
      </c>
    </row>
    <row r="2636" spans="1:5">
      <c r="A2636" s="1">
        <v>37769</v>
      </c>
      <c r="B2636" s="1" t="s">
        <v>16823</v>
      </c>
      <c r="C2636" s="1" t="s">
        <v>160</v>
      </c>
      <c r="D2636" s="1" t="s">
        <v>167</v>
      </c>
      <c r="E2636" s="162" t="s">
        <v>16824</v>
      </c>
    </row>
    <row r="2637" spans="1:5">
      <c r="A2637" s="1">
        <v>37770</v>
      </c>
      <c r="B2637" s="1" t="s">
        <v>16825</v>
      </c>
      <c r="C2637" s="1" t="s">
        <v>160</v>
      </c>
      <c r="D2637" s="1" t="s">
        <v>167</v>
      </c>
      <c r="E2637" s="162" t="s">
        <v>16826</v>
      </c>
    </row>
    <row r="2638" spans="1:5">
      <c r="A2638" s="1">
        <v>38382</v>
      </c>
      <c r="B2638" s="1" t="s">
        <v>16827</v>
      </c>
      <c r="C2638" s="1" t="s">
        <v>160</v>
      </c>
      <c r="D2638" s="1" t="s">
        <v>155</v>
      </c>
      <c r="E2638" s="162" t="s">
        <v>14671</v>
      </c>
    </row>
    <row r="2639" spans="1:5">
      <c r="A2639" s="1">
        <v>38383</v>
      </c>
      <c r="B2639" s="1" t="s">
        <v>16828</v>
      </c>
      <c r="C2639" s="1" t="s">
        <v>160</v>
      </c>
      <c r="D2639" s="1" t="s">
        <v>155</v>
      </c>
      <c r="E2639" s="162" t="s">
        <v>17963</v>
      </c>
    </row>
    <row r="2640" spans="1:5">
      <c r="A2640" s="1">
        <v>3768</v>
      </c>
      <c r="B2640" s="1" t="s">
        <v>16829</v>
      </c>
      <c r="C2640" s="1" t="s">
        <v>160</v>
      </c>
      <c r="D2640" s="1" t="s">
        <v>155</v>
      </c>
      <c r="E2640" s="162" t="s">
        <v>16615</v>
      </c>
    </row>
    <row r="2641" spans="1:5">
      <c r="A2641" s="1">
        <v>3767</v>
      </c>
      <c r="B2641" s="1" t="s">
        <v>16830</v>
      </c>
      <c r="C2641" s="1" t="s">
        <v>160</v>
      </c>
      <c r="D2641" s="1" t="s">
        <v>155</v>
      </c>
      <c r="E2641" s="162" t="s">
        <v>14497</v>
      </c>
    </row>
    <row r="2642" spans="1:5">
      <c r="A2642" s="1">
        <v>13192</v>
      </c>
      <c r="B2642" s="1" t="s">
        <v>16832</v>
      </c>
      <c r="C2642" s="1" t="s">
        <v>160</v>
      </c>
      <c r="D2642" s="1" t="s">
        <v>155</v>
      </c>
      <c r="E2642" s="162" t="s">
        <v>16833</v>
      </c>
    </row>
    <row r="2643" spans="1:5">
      <c r="A2643" s="1">
        <v>38413</v>
      </c>
      <c r="B2643" s="1" t="s">
        <v>16834</v>
      </c>
      <c r="C2643" s="1" t="s">
        <v>160</v>
      </c>
      <c r="D2643" s="1" t="s">
        <v>155</v>
      </c>
      <c r="E2643" s="162" t="s">
        <v>16835</v>
      </c>
    </row>
    <row r="2644" spans="1:5">
      <c r="A2644" s="1">
        <v>42440</v>
      </c>
      <c r="B2644" s="1" t="s">
        <v>16836</v>
      </c>
      <c r="C2644" s="1" t="s">
        <v>160</v>
      </c>
      <c r="D2644" s="1" t="s">
        <v>167</v>
      </c>
      <c r="E2644" s="162" t="s">
        <v>16837</v>
      </c>
    </row>
    <row r="2645" spans="1:5">
      <c r="A2645" s="1">
        <v>20193</v>
      </c>
      <c r="B2645" s="1" t="s">
        <v>16838</v>
      </c>
      <c r="C2645" s="1" t="s">
        <v>2989</v>
      </c>
      <c r="D2645" s="1" t="s">
        <v>155</v>
      </c>
      <c r="E2645" s="162" t="s">
        <v>16839</v>
      </c>
    </row>
    <row r="2646" spans="1:5">
      <c r="A2646" s="1">
        <v>10527</v>
      </c>
      <c r="B2646" s="1" t="s">
        <v>16840</v>
      </c>
      <c r="C2646" s="1" t="s">
        <v>2991</v>
      </c>
      <c r="D2646" s="1" t="s">
        <v>158</v>
      </c>
      <c r="E2646" s="162" t="s">
        <v>16841</v>
      </c>
    </row>
    <row r="2647" spans="1:5">
      <c r="A2647" s="1">
        <v>41805</v>
      </c>
      <c r="B2647" s="1" t="s">
        <v>16842</v>
      </c>
      <c r="C2647" s="1" t="s">
        <v>357</v>
      </c>
      <c r="D2647" s="1" t="s">
        <v>158</v>
      </c>
      <c r="E2647" s="162" t="s">
        <v>16843</v>
      </c>
    </row>
    <row r="2648" spans="1:5">
      <c r="A2648" s="1">
        <v>40271</v>
      </c>
      <c r="B2648" s="1" t="s">
        <v>16844</v>
      </c>
      <c r="C2648" s="1" t="s">
        <v>357</v>
      </c>
      <c r="D2648" s="1" t="s">
        <v>155</v>
      </c>
      <c r="E2648" s="162" t="s">
        <v>12735</v>
      </c>
    </row>
    <row r="2649" spans="1:5">
      <c r="A2649" s="1">
        <v>40287</v>
      </c>
      <c r="B2649" s="1" t="s">
        <v>16845</v>
      </c>
      <c r="C2649" s="1" t="s">
        <v>357</v>
      </c>
      <c r="D2649" s="1" t="s">
        <v>155</v>
      </c>
      <c r="E2649" s="162" t="s">
        <v>12709</v>
      </c>
    </row>
    <row r="2650" spans="1:5">
      <c r="A2650" s="1">
        <v>4084</v>
      </c>
      <c r="B2650" s="1" t="s">
        <v>16846</v>
      </c>
      <c r="C2650" s="1" t="s">
        <v>355</v>
      </c>
      <c r="D2650" s="1" t="s">
        <v>155</v>
      </c>
      <c r="E2650" s="162" t="s">
        <v>16847</v>
      </c>
    </row>
    <row r="2651" spans="1:5">
      <c r="A2651" s="1">
        <v>743</v>
      </c>
      <c r="B2651" s="1" t="s">
        <v>16848</v>
      </c>
      <c r="C2651" s="1" t="s">
        <v>355</v>
      </c>
      <c r="D2651" s="1" t="s">
        <v>158</v>
      </c>
      <c r="E2651" s="162" t="s">
        <v>16847</v>
      </c>
    </row>
    <row r="2652" spans="1:5">
      <c r="A2652" s="1">
        <v>40293</v>
      </c>
      <c r="B2652" s="1" t="s">
        <v>16849</v>
      </c>
      <c r="C2652" s="1" t="s">
        <v>355</v>
      </c>
      <c r="D2652" s="1" t="s">
        <v>155</v>
      </c>
      <c r="E2652" s="162" t="s">
        <v>16850</v>
      </c>
    </row>
    <row r="2653" spans="1:5">
      <c r="A2653" s="1">
        <v>40294</v>
      </c>
      <c r="B2653" s="1" t="s">
        <v>16851</v>
      </c>
      <c r="C2653" s="1" t="s">
        <v>355</v>
      </c>
      <c r="D2653" s="1" t="s">
        <v>155</v>
      </c>
      <c r="E2653" s="162" t="s">
        <v>16847</v>
      </c>
    </row>
    <row r="2654" spans="1:5">
      <c r="A2654" s="1">
        <v>4085</v>
      </c>
      <c r="B2654" s="1" t="s">
        <v>16852</v>
      </c>
      <c r="C2654" s="1" t="s">
        <v>355</v>
      </c>
      <c r="D2654" s="1" t="s">
        <v>155</v>
      </c>
      <c r="E2654" s="162" t="s">
        <v>16853</v>
      </c>
    </row>
    <row r="2655" spans="1:5">
      <c r="A2655" s="1">
        <v>10779</v>
      </c>
      <c r="B2655" s="1" t="s">
        <v>16854</v>
      </c>
      <c r="C2655" s="1" t="s">
        <v>357</v>
      </c>
      <c r="D2655" s="1" t="s">
        <v>155</v>
      </c>
      <c r="E2655" s="162" t="s">
        <v>36413</v>
      </c>
    </row>
    <row r="2656" spans="1:5">
      <c r="A2656" s="1">
        <v>10777</v>
      </c>
      <c r="B2656" s="1" t="s">
        <v>16855</v>
      </c>
      <c r="C2656" s="1" t="s">
        <v>357</v>
      </c>
      <c r="D2656" s="1" t="s">
        <v>155</v>
      </c>
      <c r="E2656" s="162" t="s">
        <v>36414</v>
      </c>
    </row>
    <row r="2657" spans="1:5">
      <c r="A2657" s="1">
        <v>10775</v>
      </c>
      <c r="B2657" s="1" t="s">
        <v>16856</v>
      </c>
      <c r="C2657" s="1" t="s">
        <v>357</v>
      </c>
      <c r="D2657" s="1" t="s">
        <v>158</v>
      </c>
      <c r="E2657" s="162" t="s">
        <v>36415</v>
      </c>
    </row>
    <row r="2658" spans="1:5">
      <c r="A2658" s="1">
        <v>10776</v>
      </c>
      <c r="B2658" s="1" t="s">
        <v>16857</v>
      </c>
      <c r="C2658" s="1" t="s">
        <v>357</v>
      </c>
      <c r="D2658" s="1" t="s">
        <v>155</v>
      </c>
      <c r="E2658" s="162" t="s">
        <v>36416</v>
      </c>
    </row>
    <row r="2659" spans="1:5">
      <c r="A2659" s="1">
        <v>10778</v>
      </c>
      <c r="B2659" s="1" t="s">
        <v>16858</v>
      </c>
      <c r="C2659" s="1" t="s">
        <v>357</v>
      </c>
      <c r="D2659" s="1" t="s">
        <v>155</v>
      </c>
      <c r="E2659" s="162" t="s">
        <v>36413</v>
      </c>
    </row>
    <row r="2660" spans="1:5">
      <c r="A2660" s="1">
        <v>40339</v>
      </c>
      <c r="B2660" s="1" t="s">
        <v>16859</v>
      </c>
      <c r="C2660" s="1" t="s">
        <v>357</v>
      </c>
      <c r="D2660" s="1" t="s">
        <v>155</v>
      </c>
      <c r="E2660" s="162" t="s">
        <v>12709</v>
      </c>
    </row>
    <row r="2661" spans="1:5">
      <c r="A2661" s="1">
        <v>10749</v>
      </c>
      <c r="B2661" s="1" t="s">
        <v>16860</v>
      </c>
      <c r="C2661" s="1" t="s">
        <v>357</v>
      </c>
      <c r="D2661" s="1" t="s">
        <v>155</v>
      </c>
      <c r="E2661" s="162" t="s">
        <v>16861</v>
      </c>
    </row>
    <row r="2662" spans="1:5">
      <c r="A2662" s="1">
        <v>40290</v>
      </c>
      <c r="B2662" s="1" t="s">
        <v>16862</v>
      </c>
      <c r="C2662" s="1" t="s">
        <v>16863</v>
      </c>
      <c r="D2662" s="1" t="s">
        <v>155</v>
      </c>
      <c r="E2662" s="162" t="s">
        <v>16864</v>
      </c>
    </row>
    <row r="2663" spans="1:5">
      <c r="A2663" s="1">
        <v>3346</v>
      </c>
      <c r="B2663" s="1" t="s">
        <v>16865</v>
      </c>
      <c r="C2663" s="1" t="s">
        <v>355</v>
      </c>
      <c r="D2663" s="1" t="s">
        <v>167</v>
      </c>
      <c r="E2663" s="162" t="s">
        <v>15303</v>
      </c>
    </row>
    <row r="2664" spans="1:5">
      <c r="A2664" s="1">
        <v>3348</v>
      </c>
      <c r="B2664" s="1" t="s">
        <v>16867</v>
      </c>
      <c r="C2664" s="1" t="s">
        <v>355</v>
      </c>
      <c r="D2664" s="1" t="s">
        <v>167</v>
      </c>
      <c r="E2664" s="162" t="s">
        <v>18607</v>
      </c>
    </row>
    <row r="2665" spans="1:5">
      <c r="A2665" s="1">
        <v>39833</v>
      </c>
      <c r="B2665" s="1" t="s">
        <v>16868</v>
      </c>
      <c r="C2665" s="1" t="s">
        <v>355</v>
      </c>
      <c r="D2665" s="1" t="s">
        <v>167</v>
      </c>
      <c r="E2665" s="162" t="s">
        <v>22229</v>
      </c>
    </row>
    <row r="2666" spans="1:5">
      <c r="A2666" s="1">
        <v>7252</v>
      </c>
      <c r="B2666" s="1" t="s">
        <v>16869</v>
      </c>
      <c r="C2666" s="1" t="s">
        <v>355</v>
      </c>
      <c r="D2666" s="1" t="s">
        <v>167</v>
      </c>
      <c r="E2666" s="162" t="s">
        <v>16870</v>
      </c>
    </row>
    <row r="2667" spans="1:5">
      <c r="A2667" s="1">
        <v>7247</v>
      </c>
      <c r="B2667" s="1" t="s">
        <v>16871</v>
      </c>
      <c r="C2667" s="1" t="s">
        <v>355</v>
      </c>
      <c r="D2667" s="1" t="s">
        <v>167</v>
      </c>
      <c r="E2667" s="162" t="s">
        <v>16870</v>
      </c>
    </row>
    <row r="2668" spans="1:5">
      <c r="A2668" s="1">
        <v>40291</v>
      </c>
      <c r="B2668" s="1" t="s">
        <v>16872</v>
      </c>
      <c r="C2668" s="1" t="s">
        <v>357</v>
      </c>
      <c r="D2668" s="1" t="s">
        <v>155</v>
      </c>
      <c r="E2668" s="162" t="s">
        <v>16873</v>
      </c>
    </row>
    <row r="2669" spans="1:5">
      <c r="A2669" s="1">
        <v>40275</v>
      </c>
      <c r="B2669" s="1" t="s">
        <v>16874</v>
      </c>
      <c r="C2669" s="1" t="s">
        <v>357</v>
      </c>
      <c r="D2669" s="1" t="s">
        <v>155</v>
      </c>
      <c r="E2669" s="162" t="s">
        <v>16841</v>
      </c>
    </row>
    <row r="2670" spans="1:5">
      <c r="A2670" s="1">
        <v>42408</v>
      </c>
      <c r="B2670" s="1" t="s">
        <v>16875</v>
      </c>
      <c r="C2670" s="1" t="s">
        <v>157</v>
      </c>
      <c r="D2670" s="1" t="s">
        <v>155</v>
      </c>
      <c r="E2670" s="162" t="s">
        <v>16500</v>
      </c>
    </row>
    <row r="2671" spans="1:5">
      <c r="A2671" s="1">
        <v>3777</v>
      </c>
      <c r="B2671" s="1" t="s">
        <v>16876</v>
      </c>
      <c r="C2671" s="1" t="s">
        <v>157</v>
      </c>
      <c r="D2671" s="1" t="s">
        <v>158</v>
      </c>
      <c r="E2671" s="162" t="s">
        <v>21817</v>
      </c>
    </row>
    <row r="2672" spans="1:5">
      <c r="A2672" s="1">
        <v>3798</v>
      </c>
      <c r="B2672" s="1" t="s">
        <v>16878</v>
      </c>
      <c r="C2672" s="1" t="s">
        <v>160</v>
      </c>
      <c r="D2672" s="1" t="s">
        <v>155</v>
      </c>
      <c r="E2672" s="162" t="s">
        <v>16879</v>
      </c>
    </row>
    <row r="2673" spans="1:5">
      <c r="A2673" s="1">
        <v>38769</v>
      </c>
      <c r="B2673" s="1" t="s">
        <v>16880</v>
      </c>
      <c r="C2673" s="1" t="s">
        <v>160</v>
      </c>
      <c r="D2673" s="1" t="s">
        <v>155</v>
      </c>
      <c r="E2673" s="162" t="s">
        <v>16881</v>
      </c>
    </row>
    <row r="2674" spans="1:5">
      <c r="A2674" s="1">
        <v>39510</v>
      </c>
      <c r="B2674" s="1" t="s">
        <v>16882</v>
      </c>
      <c r="C2674" s="1" t="s">
        <v>160</v>
      </c>
      <c r="D2674" s="1" t="s">
        <v>155</v>
      </c>
      <c r="E2674" s="162" t="s">
        <v>16883</v>
      </c>
    </row>
    <row r="2675" spans="1:5">
      <c r="A2675" s="1">
        <v>38776</v>
      </c>
      <c r="B2675" s="1" t="s">
        <v>16884</v>
      </c>
      <c r="C2675" s="1" t="s">
        <v>160</v>
      </c>
      <c r="D2675" s="1" t="s">
        <v>155</v>
      </c>
      <c r="E2675" s="162" t="s">
        <v>16885</v>
      </c>
    </row>
    <row r="2676" spans="1:5">
      <c r="A2676" s="1">
        <v>38774</v>
      </c>
      <c r="B2676" s="1" t="s">
        <v>16886</v>
      </c>
      <c r="C2676" s="1" t="s">
        <v>160</v>
      </c>
      <c r="D2676" s="1" t="s">
        <v>155</v>
      </c>
      <c r="E2676" s="162" t="s">
        <v>14978</v>
      </c>
    </row>
    <row r="2677" spans="1:5">
      <c r="A2677" s="1">
        <v>42247</v>
      </c>
      <c r="B2677" s="1" t="s">
        <v>16887</v>
      </c>
      <c r="C2677" s="1" t="s">
        <v>160</v>
      </c>
      <c r="D2677" s="1" t="s">
        <v>155</v>
      </c>
      <c r="E2677" s="162" t="s">
        <v>36417</v>
      </c>
    </row>
    <row r="2678" spans="1:5">
      <c r="A2678" s="1">
        <v>42248</v>
      </c>
      <c r="B2678" s="1" t="s">
        <v>16888</v>
      </c>
      <c r="C2678" s="1" t="s">
        <v>160</v>
      </c>
      <c r="D2678" s="1" t="s">
        <v>155</v>
      </c>
      <c r="E2678" s="162" t="s">
        <v>36418</v>
      </c>
    </row>
    <row r="2679" spans="1:5">
      <c r="A2679" s="1">
        <v>42249</v>
      </c>
      <c r="B2679" s="1" t="s">
        <v>16889</v>
      </c>
      <c r="C2679" s="1" t="s">
        <v>160</v>
      </c>
      <c r="D2679" s="1" t="s">
        <v>155</v>
      </c>
      <c r="E2679" s="162" t="s">
        <v>36419</v>
      </c>
    </row>
    <row r="2680" spans="1:5">
      <c r="A2680" s="1">
        <v>42244</v>
      </c>
      <c r="B2680" s="1" t="s">
        <v>16890</v>
      </c>
      <c r="C2680" s="1" t="s">
        <v>160</v>
      </c>
      <c r="D2680" s="1" t="s">
        <v>155</v>
      </c>
      <c r="E2680" s="162" t="s">
        <v>36420</v>
      </c>
    </row>
    <row r="2681" spans="1:5">
      <c r="A2681" s="1">
        <v>42245</v>
      </c>
      <c r="B2681" s="1" t="s">
        <v>16892</v>
      </c>
      <c r="C2681" s="1" t="s">
        <v>160</v>
      </c>
      <c r="D2681" s="1" t="s">
        <v>155</v>
      </c>
      <c r="E2681" s="162" t="s">
        <v>14082</v>
      </c>
    </row>
    <row r="2682" spans="1:5">
      <c r="A2682" s="1">
        <v>42246</v>
      </c>
      <c r="B2682" s="1" t="s">
        <v>16893</v>
      </c>
      <c r="C2682" s="1" t="s">
        <v>160</v>
      </c>
      <c r="D2682" s="1" t="s">
        <v>155</v>
      </c>
      <c r="E2682" s="162" t="s">
        <v>36421</v>
      </c>
    </row>
    <row r="2683" spans="1:5">
      <c r="A2683" s="1">
        <v>42243</v>
      </c>
      <c r="B2683" s="1" t="s">
        <v>16894</v>
      </c>
      <c r="C2683" s="1" t="s">
        <v>160</v>
      </c>
      <c r="D2683" s="1" t="s">
        <v>155</v>
      </c>
      <c r="E2683" s="162" t="s">
        <v>36422</v>
      </c>
    </row>
    <row r="2684" spans="1:5">
      <c r="A2684" s="1">
        <v>38889</v>
      </c>
      <c r="B2684" s="1" t="s">
        <v>16895</v>
      </c>
      <c r="C2684" s="1" t="s">
        <v>160</v>
      </c>
      <c r="D2684" s="1" t="s">
        <v>155</v>
      </c>
      <c r="E2684" s="162" t="s">
        <v>16896</v>
      </c>
    </row>
    <row r="2685" spans="1:5">
      <c r="A2685" s="1">
        <v>38784</v>
      </c>
      <c r="B2685" s="1" t="s">
        <v>16897</v>
      </c>
      <c r="C2685" s="1" t="s">
        <v>160</v>
      </c>
      <c r="D2685" s="1" t="s">
        <v>155</v>
      </c>
      <c r="E2685" s="162" t="s">
        <v>16898</v>
      </c>
    </row>
    <row r="2686" spans="1:5">
      <c r="A2686" s="1">
        <v>3788</v>
      </c>
      <c r="B2686" s="1" t="s">
        <v>16899</v>
      </c>
      <c r="C2686" s="1" t="s">
        <v>160</v>
      </c>
      <c r="D2686" s="1" t="s">
        <v>155</v>
      </c>
      <c r="E2686" s="162" t="s">
        <v>16900</v>
      </c>
    </row>
    <row r="2687" spans="1:5">
      <c r="A2687" s="1">
        <v>12230</v>
      </c>
      <c r="B2687" s="1" t="s">
        <v>16901</v>
      </c>
      <c r="C2687" s="1" t="s">
        <v>160</v>
      </c>
      <c r="D2687" s="1" t="s">
        <v>155</v>
      </c>
      <c r="E2687" s="162" t="s">
        <v>16902</v>
      </c>
    </row>
    <row r="2688" spans="1:5">
      <c r="A2688" s="1">
        <v>3780</v>
      </c>
      <c r="B2688" s="1" t="s">
        <v>16903</v>
      </c>
      <c r="C2688" s="1" t="s">
        <v>160</v>
      </c>
      <c r="D2688" s="1" t="s">
        <v>158</v>
      </c>
      <c r="E2688" s="162" t="s">
        <v>16904</v>
      </c>
    </row>
    <row r="2689" spans="1:5">
      <c r="A2689" s="1">
        <v>12231</v>
      </c>
      <c r="B2689" s="1" t="s">
        <v>16905</v>
      </c>
      <c r="C2689" s="1" t="s">
        <v>160</v>
      </c>
      <c r="D2689" s="1" t="s">
        <v>155</v>
      </c>
      <c r="E2689" s="162" t="s">
        <v>16906</v>
      </c>
    </row>
    <row r="2690" spans="1:5">
      <c r="A2690" s="1">
        <v>3811</v>
      </c>
      <c r="B2690" s="1" t="s">
        <v>16907</v>
      </c>
      <c r="C2690" s="1" t="s">
        <v>160</v>
      </c>
      <c r="D2690" s="1" t="s">
        <v>155</v>
      </c>
      <c r="E2690" s="162" t="s">
        <v>16908</v>
      </c>
    </row>
    <row r="2691" spans="1:5">
      <c r="A2691" s="1">
        <v>12232</v>
      </c>
      <c r="B2691" s="1" t="s">
        <v>16909</v>
      </c>
      <c r="C2691" s="1" t="s">
        <v>160</v>
      </c>
      <c r="D2691" s="1" t="s">
        <v>155</v>
      </c>
      <c r="E2691" s="162" t="s">
        <v>16910</v>
      </c>
    </row>
    <row r="2692" spans="1:5">
      <c r="A2692" s="1">
        <v>3799</v>
      </c>
      <c r="B2692" s="1" t="s">
        <v>16911</v>
      </c>
      <c r="C2692" s="1" t="s">
        <v>160</v>
      </c>
      <c r="D2692" s="1" t="s">
        <v>155</v>
      </c>
      <c r="E2692" s="162" t="s">
        <v>16912</v>
      </c>
    </row>
    <row r="2693" spans="1:5">
      <c r="A2693" s="1">
        <v>12239</v>
      </c>
      <c r="B2693" s="1" t="s">
        <v>16913</v>
      </c>
      <c r="C2693" s="1" t="s">
        <v>160</v>
      </c>
      <c r="D2693" s="1" t="s">
        <v>155</v>
      </c>
      <c r="E2693" s="162" t="s">
        <v>16914</v>
      </c>
    </row>
    <row r="2694" spans="1:5">
      <c r="A2694" s="1">
        <v>38773</v>
      </c>
      <c r="B2694" s="1" t="s">
        <v>16915</v>
      </c>
      <c r="C2694" s="1" t="s">
        <v>160</v>
      </c>
      <c r="D2694" s="1" t="s">
        <v>155</v>
      </c>
      <c r="E2694" s="162" t="s">
        <v>15388</v>
      </c>
    </row>
    <row r="2695" spans="1:5">
      <c r="A2695" s="1">
        <v>12271</v>
      </c>
      <c r="B2695" s="1" t="s">
        <v>16916</v>
      </c>
      <c r="C2695" s="1" t="s">
        <v>160</v>
      </c>
      <c r="D2695" s="1" t="s">
        <v>155</v>
      </c>
      <c r="E2695" s="162" t="s">
        <v>16917</v>
      </c>
    </row>
    <row r="2696" spans="1:5">
      <c r="A2696" s="1">
        <v>13382</v>
      </c>
      <c r="B2696" s="1" t="s">
        <v>16918</v>
      </c>
      <c r="C2696" s="1" t="s">
        <v>160</v>
      </c>
      <c r="D2696" s="1" t="s">
        <v>155</v>
      </c>
      <c r="E2696" s="162" t="s">
        <v>16919</v>
      </c>
    </row>
    <row r="2697" spans="1:5">
      <c r="A2697" s="1">
        <v>38785</v>
      </c>
      <c r="B2697" s="1" t="s">
        <v>16920</v>
      </c>
      <c r="C2697" s="1" t="s">
        <v>160</v>
      </c>
      <c r="D2697" s="1" t="s">
        <v>155</v>
      </c>
      <c r="E2697" s="162" t="s">
        <v>16921</v>
      </c>
    </row>
    <row r="2698" spans="1:5">
      <c r="A2698" s="1">
        <v>38786</v>
      </c>
      <c r="B2698" s="1" t="s">
        <v>16922</v>
      </c>
      <c r="C2698" s="1" t="s">
        <v>160</v>
      </c>
      <c r="D2698" s="1" t="s">
        <v>155</v>
      </c>
      <c r="E2698" s="162" t="s">
        <v>16923</v>
      </c>
    </row>
    <row r="2699" spans="1:5">
      <c r="A2699" s="1">
        <v>39385</v>
      </c>
      <c r="B2699" s="1" t="s">
        <v>16924</v>
      </c>
      <c r="C2699" s="1" t="s">
        <v>160</v>
      </c>
      <c r="D2699" s="1" t="s">
        <v>155</v>
      </c>
      <c r="E2699" s="162" t="s">
        <v>16612</v>
      </c>
    </row>
    <row r="2700" spans="1:5">
      <c r="A2700" s="1">
        <v>39389</v>
      </c>
      <c r="B2700" s="1" t="s">
        <v>16926</v>
      </c>
      <c r="C2700" s="1" t="s">
        <v>160</v>
      </c>
      <c r="D2700" s="1" t="s">
        <v>155</v>
      </c>
      <c r="E2700" s="162" t="s">
        <v>31348</v>
      </c>
    </row>
    <row r="2701" spans="1:5">
      <c r="A2701" s="1">
        <v>39390</v>
      </c>
      <c r="B2701" s="1" t="s">
        <v>16928</v>
      </c>
      <c r="C2701" s="1" t="s">
        <v>160</v>
      </c>
      <c r="D2701" s="1" t="s">
        <v>155</v>
      </c>
      <c r="E2701" s="162" t="s">
        <v>36423</v>
      </c>
    </row>
    <row r="2702" spans="1:5">
      <c r="A2702" s="1">
        <v>39391</v>
      </c>
      <c r="B2702" s="1" t="s">
        <v>16930</v>
      </c>
      <c r="C2702" s="1" t="s">
        <v>160</v>
      </c>
      <c r="D2702" s="1" t="s">
        <v>155</v>
      </c>
      <c r="E2702" s="162" t="s">
        <v>36424</v>
      </c>
    </row>
    <row r="2703" spans="1:5">
      <c r="A2703" s="1">
        <v>3803</v>
      </c>
      <c r="B2703" s="1" t="s">
        <v>16931</v>
      </c>
      <c r="C2703" s="1" t="s">
        <v>160</v>
      </c>
      <c r="D2703" s="1" t="s">
        <v>155</v>
      </c>
      <c r="E2703" s="162" t="s">
        <v>16932</v>
      </c>
    </row>
    <row r="2704" spans="1:5">
      <c r="A2704" s="1">
        <v>38770</v>
      </c>
      <c r="B2704" s="1" t="s">
        <v>16933</v>
      </c>
      <c r="C2704" s="1" t="s">
        <v>160</v>
      </c>
      <c r="D2704" s="1" t="s">
        <v>155</v>
      </c>
      <c r="E2704" s="162" t="s">
        <v>16934</v>
      </c>
    </row>
    <row r="2705" spans="1:5">
      <c r="A2705" s="1">
        <v>12267</v>
      </c>
      <c r="B2705" s="1" t="s">
        <v>16935</v>
      </c>
      <c r="C2705" s="1" t="s">
        <v>160</v>
      </c>
      <c r="D2705" s="1" t="s">
        <v>155</v>
      </c>
      <c r="E2705" s="162" t="s">
        <v>16936</v>
      </c>
    </row>
    <row r="2706" spans="1:5">
      <c r="A2706" s="1">
        <v>43265</v>
      </c>
      <c r="B2706" s="1" t="s">
        <v>16937</v>
      </c>
      <c r="C2706" s="1" t="s">
        <v>160</v>
      </c>
      <c r="D2706" s="1" t="s">
        <v>155</v>
      </c>
      <c r="E2706" s="162" t="s">
        <v>36425</v>
      </c>
    </row>
    <row r="2707" spans="1:5">
      <c r="A2707" s="1">
        <v>12266</v>
      </c>
      <c r="B2707" s="1" t="s">
        <v>16938</v>
      </c>
      <c r="C2707" s="1" t="s">
        <v>160</v>
      </c>
      <c r="D2707" s="1" t="s">
        <v>155</v>
      </c>
      <c r="E2707" s="162" t="s">
        <v>16939</v>
      </c>
    </row>
    <row r="2708" spans="1:5">
      <c r="A2708" s="1">
        <v>39378</v>
      </c>
      <c r="B2708" s="1" t="s">
        <v>16940</v>
      </c>
      <c r="C2708" s="1" t="s">
        <v>160</v>
      </c>
      <c r="D2708" s="1" t="s">
        <v>155</v>
      </c>
      <c r="E2708" s="162" t="s">
        <v>16941</v>
      </c>
    </row>
    <row r="2709" spans="1:5">
      <c r="A2709" s="1">
        <v>43543</v>
      </c>
      <c r="B2709" s="1" t="s">
        <v>16942</v>
      </c>
      <c r="C2709" s="1" t="s">
        <v>160</v>
      </c>
      <c r="D2709" s="1" t="s">
        <v>155</v>
      </c>
      <c r="E2709" s="162" t="s">
        <v>16943</v>
      </c>
    </row>
    <row r="2710" spans="1:5">
      <c r="A2710" s="1">
        <v>38775</v>
      </c>
      <c r="B2710" s="1" t="s">
        <v>16944</v>
      </c>
      <c r="C2710" s="1" t="s">
        <v>160</v>
      </c>
      <c r="D2710" s="1" t="s">
        <v>155</v>
      </c>
      <c r="E2710" s="162" t="s">
        <v>16945</v>
      </c>
    </row>
    <row r="2711" spans="1:5">
      <c r="A2711" s="1">
        <v>44252</v>
      </c>
      <c r="B2711" s="1" t="s">
        <v>16946</v>
      </c>
      <c r="C2711" s="1" t="s">
        <v>160</v>
      </c>
      <c r="D2711" s="1" t="s">
        <v>155</v>
      </c>
      <c r="E2711" s="162" t="s">
        <v>36426</v>
      </c>
    </row>
    <row r="2712" spans="1:5">
      <c r="A2712" s="1">
        <v>21119</v>
      </c>
      <c r="B2712" s="1" t="s">
        <v>16947</v>
      </c>
      <c r="C2712" s="1" t="s">
        <v>160</v>
      </c>
      <c r="D2712" s="1" t="s">
        <v>155</v>
      </c>
      <c r="E2712" s="162" t="s">
        <v>36427</v>
      </c>
    </row>
    <row r="2713" spans="1:5">
      <c r="A2713" s="1">
        <v>37974</v>
      </c>
      <c r="B2713" s="1" t="s">
        <v>16948</v>
      </c>
      <c r="C2713" s="1" t="s">
        <v>160</v>
      </c>
      <c r="D2713" s="1" t="s">
        <v>155</v>
      </c>
      <c r="E2713" s="162" t="s">
        <v>31059</v>
      </c>
    </row>
    <row r="2714" spans="1:5">
      <c r="A2714" s="1">
        <v>37975</v>
      </c>
      <c r="B2714" s="1" t="s">
        <v>16949</v>
      </c>
      <c r="C2714" s="1" t="s">
        <v>160</v>
      </c>
      <c r="D2714" s="1" t="s">
        <v>155</v>
      </c>
      <c r="E2714" s="162" t="s">
        <v>13860</v>
      </c>
    </row>
    <row r="2715" spans="1:5">
      <c r="A2715" s="1">
        <v>37976</v>
      </c>
      <c r="B2715" s="1" t="s">
        <v>16951</v>
      </c>
      <c r="C2715" s="1" t="s">
        <v>160</v>
      </c>
      <c r="D2715" s="1" t="s">
        <v>155</v>
      </c>
      <c r="E2715" s="162" t="s">
        <v>24307</v>
      </c>
    </row>
    <row r="2716" spans="1:5">
      <c r="A2716" s="1">
        <v>37977</v>
      </c>
      <c r="B2716" s="1" t="s">
        <v>16952</v>
      </c>
      <c r="C2716" s="1" t="s">
        <v>160</v>
      </c>
      <c r="D2716" s="1" t="s">
        <v>155</v>
      </c>
      <c r="E2716" s="162" t="s">
        <v>36428</v>
      </c>
    </row>
    <row r="2717" spans="1:5">
      <c r="A2717" s="1">
        <v>37978</v>
      </c>
      <c r="B2717" s="1" t="s">
        <v>16953</v>
      </c>
      <c r="C2717" s="1" t="s">
        <v>160</v>
      </c>
      <c r="D2717" s="1" t="s">
        <v>155</v>
      </c>
      <c r="E2717" s="162" t="s">
        <v>36429</v>
      </c>
    </row>
    <row r="2718" spans="1:5">
      <c r="A2718" s="1">
        <v>37979</v>
      </c>
      <c r="B2718" s="1" t="s">
        <v>16955</v>
      </c>
      <c r="C2718" s="1" t="s">
        <v>160</v>
      </c>
      <c r="D2718" s="1" t="s">
        <v>155</v>
      </c>
      <c r="E2718" s="162" t="s">
        <v>36153</v>
      </c>
    </row>
    <row r="2719" spans="1:5">
      <c r="A2719" s="1">
        <v>37980</v>
      </c>
      <c r="B2719" s="1" t="s">
        <v>16956</v>
      </c>
      <c r="C2719" s="1" t="s">
        <v>160</v>
      </c>
      <c r="D2719" s="1" t="s">
        <v>155</v>
      </c>
      <c r="E2719" s="162" t="s">
        <v>36430</v>
      </c>
    </row>
    <row r="2720" spans="1:5">
      <c r="A2720" s="1">
        <v>36147</v>
      </c>
      <c r="B2720" s="1" t="s">
        <v>16958</v>
      </c>
      <c r="C2720" s="1" t="s">
        <v>638</v>
      </c>
      <c r="D2720" s="1" t="s">
        <v>155</v>
      </c>
      <c r="E2720" s="162" t="s">
        <v>27519</v>
      </c>
    </row>
    <row r="2721" spans="1:5">
      <c r="A2721" s="1">
        <v>12731</v>
      </c>
      <c r="B2721" s="1" t="s">
        <v>16959</v>
      </c>
      <c r="C2721" s="1" t="s">
        <v>160</v>
      </c>
      <c r="D2721" s="1" t="s">
        <v>155</v>
      </c>
      <c r="E2721" s="162" t="s">
        <v>16960</v>
      </c>
    </row>
    <row r="2722" spans="1:5">
      <c r="A2722" s="1">
        <v>12723</v>
      </c>
      <c r="B2722" s="1" t="s">
        <v>16961</v>
      </c>
      <c r="C2722" s="1" t="s">
        <v>160</v>
      </c>
      <c r="D2722" s="1" t="s">
        <v>155</v>
      </c>
      <c r="E2722" s="162" t="s">
        <v>16448</v>
      </c>
    </row>
    <row r="2723" spans="1:5">
      <c r="A2723" s="1">
        <v>12724</v>
      </c>
      <c r="B2723" s="1" t="s">
        <v>16962</v>
      </c>
      <c r="C2723" s="1" t="s">
        <v>160</v>
      </c>
      <c r="D2723" s="1" t="s">
        <v>155</v>
      </c>
      <c r="E2723" s="162" t="s">
        <v>13652</v>
      </c>
    </row>
    <row r="2724" spans="1:5">
      <c r="A2724" s="1">
        <v>12725</v>
      </c>
      <c r="B2724" s="1" t="s">
        <v>16963</v>
      </c>
      <c r="C2724" s="1" t="s">
        <v>160</v>
      </c>
      <c r="D2724" s="1" t="s">
        <v>155</v>
      </c>
      <c r="E2724" s="162" t="s">
        <v>16964</v>
      </c>
    </row>
    <row r="2725" spans="1:5">
      <c r="A2725" s="1">
        <v>12726</v>
      </c>
      <c r="B2725" s="1" t="s">
        <v>16965</v>
      </c>
      <c r="C2725" s="1" t="s">
        <v>160</v>
      </c>
      <c r="D2725" s="1" t="s">
        <v>155</v>
      </c>
      <c r="E2725" s="162" t="s">
        <v>13143</v>
      </c>
    </row>
    <row r="2726" spans="1:5">
      <c r="A2726" s="1">
        <v>12727</v>
      </c>
      <c r="B2726" s="1" t="s">
        <v>16966</v>
      </c>
      <c r="C2726" s="1" t="s">
        <v>160</v>
      </c>
      <c r="D2726" s="1" t="s">
        <v>155</v>
      </c>
      <c r="E2726" s="162" t="s">
        <v>16967</v>
      </c>
    </row>
    <row r="2727" spans="1:5">
      <c r="A2727" s="1">
        <v>12728</v>
      </c>
      <c r="B2727" s="1" t="s">
        <v>16968</v>
      </c>
      <c r="C2727" s="1" t="s">
        <v>160</v>
      </c>
      <c r="D2727" s="1" t="s">
        <v>155</v>
      </c>
      <c r="E2727" s="162" t="s">
        <v>16969</v>
      </c>
    </row>
    <row r="2728" spans="1:5">
      <c r="A2728" s="1">
        <v>12729</v>
      </c>
      <c r="B2728" s="1" t="s">
        <v>16970</v>
      </c>
      <c r="C2728" s="1" t="s">
        <v>160</v>
      </c>
      <c r="D2728" s="1" t="s">
        <v>155</v>
      </c>
      <c r="E2728" s="162" t="s">
        <v>16971</v>
      </c>
    </row>
    <row r="2729" spans="1:5">
      <c r="A2729" s="1">
        <v>12730</v>
      </c>
      <c r="B2729" s="1" t="s">
        <v>16972</v>
      </c>
      <c r="C2729" s="1" t="s">
        <v>160</v>
      </c>
      <c r="D2729" s="1" t="s">
        <v>155</v>
      </c>
      <c r="E2729" s="162" t="s">
        <v>16973</v>
      </c>
    </row>
    <row r="2730" spans="1:5">
      <c r="A2730" s="1">
        <v>3840</v>
      </c>
      <c r="B2730" s="1" t="s">
        <v>16974</v>
      </c>
      <c r="C2730" s="1" t="s">
        <v>160</v>
      </c>
      <c r="D2730" s="1" t="s">
        <v>167</v>
      </c>
      <c r="E2730" s="162" t="s">
        <v>36431</v>
      </c>
    </row>
    <row r="2731" spans="1:5">
      <c r="A2731" s="1">
        <v>3838</v>
      </c>
      <c r="B2731" s="1" t="s">
        <v>16975</v>
      </c>
      <c r="C2731" s="1" t="s">
        <v>160</v>
      </c>
      <c r="D2731" s="1" t="s">
        <v>167</v>
      </c>
      <c r="E2731" s="162" t="s">
        <v>36432</v>
      </c>
    </row>
    <row r="2732" spans="1:5">
      <c r="A2732" s="1">
        <v>3844</v>
      </c>
      <c r="B2732" s="1" t="s">
        <v>16976</v>
      </c>
      <c r="C2732" s="1" t="s">
        <v>160</v>
      </c>
      <c r="D2732" s="1" t="s">
        <v>167</v>
      </c>
      <c r="E2732" s="162" t="s">
        <v>36433</v>
      </c>
    </row>
    <row r="2733" spans="1:5">
      <c r="A2733" s="1">
        <v>3839</v>
      </c>
      <c r="B2733" s="1" t="s">
        <v>16977</v>
      </c>
      <c r="C2733" s="1" t="s">
        <v>160</v>
      </c>
      <c r="D2733" s="1" t="s">
        <v>167</v>
      </c>
      <c r="E2733" s="162" t="s">
        <v>36434</v>
      </c>
    </row>
    <row r="2734" spans="1:5">
      <c r="A2734" s="1">
        <v>3843</v>
      </c>
      <c r="B2734" s="1" t="s">
        <v>16978</v>
      </c>
      <c r="C2734" s="1" t="s">
        <v>160</v>
      </c>
      <c r="D2734" s="1" t="s">
        <v>167</v>
      </c>
      <c r="E2734" s="162" t="s">
        <v>36435</v>
      </c>
    </row>
    <row r="2735" spans="1:5">
      <c r="A2735" s="1">
        <v>3900</v>
      </c>
      <c r="B2735" s="1" t="s">
        <v>16979</v>
      </c>
      <c r="C2735" s="1" t="s">
        <v>160</v>
      </c>
      <c r="D2735" s="1" t="s">
        <v>155</v>
      </c>
      <c r="E2735" s="162" t="s">
        <v>36436</v>
      </c>
    </row>
    <row r="2736" spans="1:5">
      <c r="A2736" s="1">
        <v>3846</v>
      </c>
      <c r="B2736" s="1" t="s">
        <v>16980</v>
      </c>
      <c r="C2736" s="1" t="s">
        <v>160</v>
      </c>
      <c r="D2736" s="1" t="s">
        <v>155</v>
      </c>
      <c r="E2736" s="162" t="s">
        <v>26214</v>
      </c>
    </row>
    <row r="2737" spans="1:5">
      <c r="A2737" s="1">
        <v>3886</v>
      </c>
      <c r="B2737" s="1" t="s">
        <v>16982</v>
      </c>
      <c r="C2737" s="1" t="s">
        <v>160</v>
      </c>
      <c r="D2737" s="1" t="s">
        <v>155</v>
      </c>
      <c r="E2737" s="162" t="s">
        <v>24065</v>
      </c>
    </row>
    <row r="2738" spans="1:5">
      <c r="A2738" s="1">
        <v>3854</v>
      </c>
      <c r="B2738" s="1" t="s">
        <v>16983</v>
      </c>
      <c r="C2738" s="1" t="s">
        <v>160</v>
      </c>
      <c r="D2738" s="1" t="s">
        <v>155</v>
      </c>
      <c r="E2738" s="162" t="s">
        <v>28712</v>
      </c>
    </row>
    <row r="2739" spans="1:5">
      <c r="A2739" s="1">
        <v>3873</v>
      </c>
      <c r="B2739" s="1" t="s">
        <v>16985</v>
      </c>
      <c r="C2739" s="1" t="s">
        <v>160</v>
      </c>
      <c r="D2739" s="1" t="s">
        <v>155</v>
      </c>
      <c r="E2739" s="162" t="s">
        <v>23904</v>
      </c>
    </row>
    <row r="2740" spans="1:5">
      <c r="A2740" s="1">
        <v>38021</v>
      </c>
      <c r="B2740" s="1" t="s">
        <v>16986</v>
      </c>
      <c r="C2740" s="1" t="s">
        <v>160</v>
      </c>
      <c r="D2740" s="1" t="s">
        <v>155</v>
      </c>
      <c r="E2740" s="162" t="s">
        <v>29803</v>
      </c>
    </row>
    <row r="2741" spans="1:5">
      <c r="A2741" s="1">
        <v>43838</v>
      </c>
      <c r="B2741" s="1" t="s">
        <v>16987</v>
      </c>
      <c r="C2741" s="1" t="s">
        <v>160</v>
      </c>
      <c r="D2741" s="1" t="s">
        <v>155</v>
      </c>
      <c r="E2741" s="162" t="s">
        <v>27440</v>
      </c>
    </row>
    <row r="2742" spans="1:5">
      <c r="A2742" s="1">
        <v>3847</v>
      </c>
      <c r="B2742" s="1" t="s">
        <v>16989</v>
      </c>
      <c r="C2742" s="1" t="s">
        <v>160</v>
      </c>
      <c r="D2742" s="1" t="s">
        <v>155</v>
      </c>
      <c r="E2742" s="162" t="s">
        <v>31160</v>
      </c>
    </row>
    <row r="2743" spans="1:5">
      <c r="A2743" s="1">
        <v>38022</v>
      </c>
      <c r="B2743" s="1" t="s">
        <v>16990</v>
      </c>
      <c r="C2743" s="1" t="s">
        <v>160</v>
      </c>
      <c r="D2743" s="1" t="s">
        <v>155</v>
      </c>
      <c r="E2743" s="162" t="s">
        <v>36437</v>
      </c>
    </row>
    <row r="2744" spans="1:5">
      <c r="A2744" s="1">
        <v>3830</v>
      </c>
      <c r="B2744" s="1" t="s">
        <v>16992</v>
      </c>
      <c r="C2744" s="1" t="s">
        <v>160</v>
      </c>
      <c r="D2744" s="1" t="s">
        <v>155</v>
      </c>
      <c r="E2744" s="162" t="s">
        <v>34861</v>
      </c>
    </row>
    <row r="2745" spans="1:5">
      <c r="A2745" s="1">
        <v>37981</v>
      </c>
      <c r="B2745" s="1" t="s">
        <v>16993</v>
      </c>
      <c r="C2745" s="1" t="s">
        <v>160</v>
      </c>
      <c r="D2745" s="1" t="s">
        <v>155</v>
      </c>
      <c r="E2745" s="162" t="s">
        <v>21915</v>
      </c>
    </row>
    <row r="2746" spans="1:5">
      <c r="A2746" s="1">
        <v>37982</v>
      </c>
      <c r="B2746" s="1" t="s">
        <v>16994</v>
      </c>
      <c r="C2746" s="1" t="s">
        <v>160</v>
      </c>
      <c r="D2746" s="1" t="s">
        <v>155</v>
      </c>
      <c r="E2746" s="162" t="s">
        <v>21491</v>
      </c>
    </row>
    <row r="2747" spans="1:5">
      <c r="A2747" s="1">
        <v>37983</v>
      </c>
      <c r="B2747" s="1" t="s">
        <v>16996</v>
      </c>
      <c r="C2747" s="1" t="s">
        <v>160</v>
      </c>
      <c r="D2747" s="1" t="s">
        <v>155</v>
      </c>
      <c r="E2747" s="162" t="s">
        <v>17202</v>
      </c>
    </row>
    <row r="2748" spans="1:5">
      <c r="A2748" s="1">
        <v>37984</v>
      </c>
      <c r="B2748" s="1" t="s">
        <v>16998</v>
      </c>
      <c r="C2748" s="1" t="s">
        <v>160</v>
      </c>
      <c r="D2748" s="1" t="s">
        <v>155</v>
      </c>
      <c r="E2748" s="162" t="s">
        <v>32836</v>
      </c>
    </row>
    <row r="2749" spans="1:5">
      <c r="A2749" s="1">
        <v>37985</v>
      </c>
      <c r="B2749" s="1" t="s">
        <v>16999</v>
      </c>
      <c r="C2749" s="1" t="s">
        <v>160</v>
      </c>
      <c r="D2749" s="1" t="s">
        <v>155</v>
      </c>
      <c r="E2749" s="162" t="s">
        <v>23933</v>
      </c>
    </row>
    <row r="2750" spans="1:5">
      <c r="A2750" s="1">
        <v>3826</v>
      </c>
      <c r="B2750" s="1" t="s">
        <v>17000</v>
      </c>
      <c r="C2750" s="1" t="s">
        <v>160</v>
      </c>
      <c r="D2750" s="1" t="s">
        <v>167</v>
      </c>
      <c r="E2750" s="162" t="s">
        <v>33433</v>
      </c>
    </row>
    <row r="2751" spans="1:5">
      <c r="A2751" s="1">
        <v>3825</v>
      </c>
      <c r="B2751" s="1" t="s">
        <v>17002</v>
      </c>
      <c r="C2751" s="1" t="s">
        <v>160</v>
      </c>
      <c r="D2751" s="1" t="s">
        <v>167</v>
      </c>
      <c r="E2751" s="162" t="s">
        <v>21827</v>
      </c>
    </row>
    <row r="2752" spans="1:5">
      <c r="A2752" s="1">
        <v>3827</v>
      </c>
      <c r="B2752" s="1" t="s">
        <v>17004</v>
      </c>
      <c r="C2752" s="1" t="s">
        <v>160</v>
      </c>
      <c r="D2752" s="1" t="s">
        <v>167</v>
      </c>
      <c r="E2752" s="162" t="s">
        <v>28450</v>
      </c>
    </row>
    <row r="2753" spans="1:5">
      <c r="A2753" s="1">
        <v>20165</v>
      </c>
      <c r="B2753" s="1" t="s">
        <v>17005</v>
      </c>
      <c r="C2753" s="1" t="s">
        <v>160</v>
      </c>
      <c r="D2753" s="1" t="s">
        <v>155</v>
      </c>
      <c r="E2753" s="162" t="s">
        <v>24424</v>
      </c>
    </row>
    <row r="2754" spans="1:5">
      <c r="A2754" s="1">
        <v>20166</v>
      </c>
      <c r="B2754" s="1" t="s">
        <v>17006</v>
      </c>
      <c r="C2754" s="1" t="s">
        <v>160</v>
      </c>
      <c r="D2754" s="1" t="s">
        <v>155</v>
      </c>
      <c r="E2754" s="162" t="s">
        <v>36438</v>
      </c>
    </row>
    <row r="2755" spans="1:5">
      <c r="A2755" s="1">
        <v>20164</v>
      </c>
      <c r="B2755" s="1" t="s">
        <v>17008</v>
      </c>
      <c r="C2755" s="1" t="s">
        <v>160</v>
      </c>
      <c r="D2755" s="1" t="s">
        <v>155</v>
      </c>
      <c r="E2755" s="162" t="s">
        <v>14632</v>
      </c>
    </row>
    <row r="2756" spans="1:5">
      <c r="A2756" s="1">
        <v>3893</v>
      </c>
      <c r="B2756" s="1" t="s">
        <v>17009</v>
      </c>
      <c r="C2756" s="1" t="s">
        <v>160</v>
      </c>
      <c r="D2756" s="1" t="s">
        <v>155</v>
      </c>
      <c r="E2756" s="162" t="s">
        <v>30822</v>
      </c>
    </row>
    <row r="2757" spans="1:5">
      <c r="A2757" s="1">
        <v>3848</v>
      </c>
      <c r="B2757" s="1" t="s">
        <v>17010</v>
      </c>
      <c r="C2757" s="1" t="s">
        <v>160</v>
      </c>
      <c r="D2757" s="1" t="s">
        <v>155</v>
      </c>
      <c r="E2757" s="162" t="s">
        <v>19489</v>
      </c>
    </row>
    <row r="2758" spans="1:5">
      <c r="A2758" s="1">
        <v>3895</v>
      </c>
      <c r="B2758" s="1" t="s">
        <v>17012</v>
      </c>
      <c r="C2758" s="1" t="s">
        <v>160</v>
      </c>
      <c r="D2758" s="1" t="s">
        <v>155</v>
      </c>
      <c r="E2758" s="162" t="s">
        <v>26349</v>
      </c>
    </row>
    <row r="2759" spans="1:5">
      <c r="A2759" s="1">
        <v>12404</v>
      </c>
      <c r="B2759" s="1" t="s">
        <v>17014</v>
      </c>
      <c r="C2759" s="1" t="s">
        <v>160</v>
      </c>
      <c r="D2759" s="1" t="s">
        <v>167</v>
      </c>
      <c r="E2759" s="162" t="s">
        <v>17015</v>
      </c>
    </row>
    <row r="2760" spans="1:5">
      <c r="A2760" s="1">
        <v>3939</v>
      </c>
      <c r="B2760" s="1" t="s">
        <v>17016</v>
      </c>
      <c r="C2760" s="1" t="s">
        <v>160</v>
      </c>
      <c r="D2760" s="1" t="s">
        <v>167</v>
      </c>
      <c r="E2760" s="162" t="s">
        <v>13475</v>
      </c>
    </row>
    <row r="2761" spans="1:5">
      <c r="A2761" s="1">
        <v>3911</v>
      </c>
      <c r="B2761" s="1" t="s">
        <v>17017</v>
      </c>
      <c r="C2761" s="1" t="s">
        <v>160</v>
      </c>
      <c r="D2761" s="1" t="s">
        <v>167</v>
      </c>
      <c r="E2761" s="162" t="s">
        <v>17018</v>
      </c>
    </row>
    <row r="2762" spans="1:5">
      <c r="A2762" s="1">
        <v>3908</v>
      </c>
      <c r="B2762" s="1" t="s">
        <v>17019</v>
      </c>
      <c r="C2762" s="1" t="s">
        <v>160</v>
      </c>
      <c r="D2762" s="1" t="s">
        <v>167</v>
      </c>
      <c r="E2762" s="162" t="s">
        <v>14198</v>
      </c>
    </row>
    <row r="2763" spans="1:5">
      <c r="A2763" s="1">
        <v>3910</v>
      </c>
      <c r="B2763" s="1" t="s">
        <v>17020</v>
      </c>
      <c r="C2763" s="1" t="s">
        <v>160</v>
      </c>
      <c r="D2763" s="1" t="s">
        <v>167</v>
      </c>
      <c r="E2763" s="162" t="s">
        <v>17021</v>
      </c>
    </row>
    <row r="2764" spans="1:5">
      <c r="A2764" s="1">
        <v>3913</v>
      </c>
      <c r="B2764" s="1" t="s">
        <v>17022</v>
      </c>
      <c r="C2764" s="1" t="s">
        <v>160</v>
      </c>
      <c r="D2764" s="1" t="s">
        <v>167</v>
      </c>
      <c r="E2764" s="162" t="s">
        <v>17023</v>
      </c>
    </row>
    <row r="2765" spans="1:5">
      <c r="A2765" s="1">
        <v>3912</v>
      </c>
      <c r="B2765" s="1" t="s">
        <v>17024</v>
      </c>
      <c r="C2765" s="1" t="s">
        <v>160</v>
      </c>
      <c r="D2765" s="1" t="s">
        <v>167</v>
      </c>
      <c r="E2765" s="162" t="s">
        <v>17025</v>
      </c>
    </row>
    <row r="2766" spans="1:5">
      <c r="A2766" s="1">
        <v>3909</v>
      </c>
      <c r="B2766" s="1" t="s">
        <v>17026</v>
      </c>
      <c r="C2766" s="1" t="s">
        <v>160</v>
      </c>
      <c r="D2766" s="1" t="s">
        <v>167</v>
      </c>
      <c r="E2766" s="162" t="s">
        <v>16478</v>
      </c>
    </row>
    <row r="2767" spans="1:5">
      <c r="A2767" s="1">
        <v>3914</v>
      </c>
      <c r="B2767" s="1" t="s">
        <v>17027</v>
      </c>
      <c r="C2767" s="1" t="s">
        <v>160</v>
      </c>
      <c r="D2767" s="1" t="s">
        <v>167</v>
      </c>
      <c r="E2767" s="162" t="s">
        <v>17028</v>
      </c>
    </row>
    <row r="2768" spans="1:5">
      <c r="A2768" s="1">
        <v>3915</v>
      </c>
      <c r="B2768" s="1" t="s">
        <v>17029</v>
      </c>
      <c r="C2768" s="1" t="s">
        <v>160</v>
      </c>
      <c r="D2768" s="1" t="s">
        <v>167</v>
      </c>
      <c r="E2768" s="162" t="s">
        <v>17030</v>
      </c>
    </row>
    <row r="2769" spans="1:5">
      <c r="A2769" s="1">
        <v>3916</v>
      </c>
      <c r="B2769" s="1" t="s">
        <v>17031</v>
      </c>
      <c r="C2769" s="1" t="s">
        <v>160</v>
      </c>
      <c r="D2769" s="1" t="s">
        <v>167</v>
      </c>
      <c r="E2769" s="162" t="s">
        <v>17032</v>
      </c>
    </row>
    <row r="2770" spans="1:5">
      <c r="A2770" s="1">
        <v>3917</v>
      </c>
      <c r="B2770" s="1" t="s">
        <v>17033</v>
      </c>
      <c r="C2770" s="1" t="s">
        <v>160</v>
      </c>
      <c r="D2770" s="1" t="s">
        <v>167</v>
      </c>
      <c r="E2770" s="162" t="s">
        <v>17034</v>
      </c>
    </row>
    <row r="2771" spans="1:5">
      <c r="A2771" s="1">
        <v>1904</v>
      </c>
      <c r="B2771" s="1" t="s">
        <v>17035</v>
      </c>
      <c r="C2771" s="1" t="s">
        <v>160</v>
      </c>
      <c r="D2771" s="1" t="s">
        <v>155</v>
      </c>
      <c r="E2771" s="162" t="s">
        <v>13923</v>
      </c>
    </row>
    <row r="2772" spans="1:5">
      <c r="A2772" s="1">
        <v>1899</v>
      </c>
      <c r="B2772" s="1" t="s">
        <v>17036</v>
      </c>
      <c r="C2772" s="1" t="s">
        <v>160</v>
      </c>
      <c r="D2772" s="1" t="s">
        <v>155</v>
      </c>
      <c r="E2772" s="162" t="s">
        <v>12664</v>
      </c>
    </row>
    <row r="2773" spans="1:5">
      <c r="A2773" s="1">
        <v>1900</v>
      </c>
      <c r="B2773" s="1" t="s">
        <v>17037</v>
      </c>
      <c r="C2773" s="1" t="s">
        <v>160</v>
      </c>
      <c r="D2773" s="1" t="s">
        <v>155</v>
      </c>
      <c r="E2773" s="162" t="s">
        <v>14265</v>
      </c>
    </row>
    <row r="2774" spans="1:5">
      <c r="A2774" s="1">
        <v>12407</v>
      </c>
      <c r="B2774" s="1" t="s">
        <v>17038</v>
      </c>
      <c r="C2774" s="1" t="s">
        <v>160</v>
      </c>
      <c r="D2774" s="1" t="s">
        <v>167</v>
      </c>
      <c r="E2774" s="162" t="s">
        <v>17039</v>
      </c>
    </row>
    <row r="2775" spans="1:5">
      <c r="A2775" s="1">
        <v>12408</v>
      </c>
      <c r="B2775" s="1" t="s">
        <v>17040</v>
      </c>
      <c r="C2775" s="1" t="s">
        <v>160</v>
      </c>
      <c r="D2775" s="1" t="s">
        <v>167</v>
      </c>
      <c r="E2775" s="162" t="s">
        <v>17041</v>
      </c>
    </row>
    <row r="2776" spans="1:5">
      <c r="A2776" s="1">
        <v>12409</v>
      </c>
      <c r="B2776" s="1" t="s">
        <v>17042</v>
      </c>
      <c r="C2776" s="1" t="s">
        <v>160</v>
      </c>
      <c r="D2776" s="1" t="s">
        <v>167</v>
      </c>
      <c r="E2776" s="162" t="s">
        <v>17041</v>
      </c>
    </row>
    <row r="2777" spans="1:5">
      <c r="A2777" s="1">
        <v>12410</v>
      </c>
      <c r="B2777" s="1" t="s">
        <v>17043</v>
      </c>
      <c r="C2777" s="1" t="s">
        <v>160</v>
      </c>
      <c r="D2777" s="1" t="s">
        <v>167</v>
      </c>
      <c r="E2777" s="162" t="s">
        <v>17044</v>
      </c>
    </row>
    <row r="2778" spans="1:5">
      <c r="A2778" s="1">
        <v>3936</v>
      </c>
      <c r="B2778" s="1" t="s">
        <v>17045</v>
      </c>
      <c r="C2778" s="1" t="s">
        <v>160</v>
      </c>
      <c r="D2778" s="1" t="s">
        <v>167</v>
      </c>
      <c r="E2778" s="162" t="s">
        <v>17046</v>
      </c>
    </row>
    <row r="2779" spans="1:5">
      <c r="A2779" s="1">
        <v>3922</v>
      </c>
      <c r="B2779" s="1" t="s">
        <v>17047</v>
      </c>
      <c r="C2779" s="1" t="s">
        <v>160</v>
      </c>
      <c r="D2779" s="1" t="s">
        <v>167</v>
      </c>
      <c r="E2779" s="162" t="s">
        <v>17048</v>
      </c>
    </row>
    <row r="2780" spans="1:5">
      <c r="A2780" s="1">
        <v>3924</v>
      </c>
      <c r="B2780" s="1" t="s">
        <v>17049</v>
      </c>
      <c r="C2780" s="1" t="s">
        <v>160</v>
      </c>
      <c r="D2780" s="1" t="s">
        <v>167</v>
      </c>
      <c r="E2780" s="162" t="s">
        <v>17046</v>
      </c>
    </row>
    <row r="2781" spans="1:5">
      <c r="A2781" s="1">
        <v>3923</v>
      </c>
      <c r="B2781" s="1" t="s">
        <v>17050</v>
      </c>
      <c r="C2781" s="1" t="s">
        <v>160</v>
      </c>
      <c r="D2781" s="1" t="s">
        <v>167</v>
      </c>
      <c r="E2781" s="162" t="s">
        <v>17046</v>
      </c>
    </row>
    <row r="2782" spans="1:5">
      <c r="A2782" s="1">
        <v>3937</v>
      </c>
      <c r="B2782" s="1" t="s">
        <v>17051</v>
      </c>
      <c r="C2782" s="1" t="s">
        <v>160</v>
      </c>
      <c r="D2782" s="1" t="s">
        <v>167</v>
      </c>
      <c r="E2782" s="162" t="s">
        <v>17052</v>
      </c>
    </row>
    <row r="2783" spans="1:5">
      <c r="A2783" s="1">
        <v>3921</v>
      </c>
      <c r="B2783" s="1" t="s">
        <v>17053</v>
      </c>
      <c r="C2783" s="1" t="s">
        <v>160</v>
      </c>
      <c r="D2783" s="1" t="s">
        <v>167</v>
      </c>
      <c r="E2783" s="162" t="s">
        <v>14504</v>
      </c>
    </row>
    <row r="2784" spans="1:5">
      <c r="A2784" s="1">
        <v>3920</v>
      </c>
      <c r="B2784" s="1" t="s">
        <v>17054</v>
      </c>
      <c r="C2784" s="1" t="s">
        <v>160</v>
      </c>
      <c r="D2784" s="1" t="s">
        <v>167</v>
      </c>
      <c r="E2784" s="162" t="s">
        <v>17052</v>
      </c>
    </row>
    <row r="2785" spans="1:5">
      <c r="A2785" s="1">
        <v>3938</v>
      </c>
      <c r="B2785" s="1" t="s">
        <v>17055</v>
      </c>
      <c r="C2785" s="1" t="s">
        <v>160</v>
      </c>
      <c r="D2785" s="1" t="s">
        <v>167</v>
      </c>
      <c r="E2785" s="162" t="s">
        <v>17056</v>
      </c>
    </row>
    <row r="2786" spans="1:5">
      <c r="A2786" s="1">
        <v>3919</v>
      </c>
      <c r="B2786" s="1" t="s">
        <v>17057</v>
      </c>
      <c r="C2786" s="1" t="s">
        <v>160</v>
      </c>
      <c r="D2786" s="1" t="s">
        <v>167</v>
      </c>
      <c r="E2786" s="162" t="s">
        <v>14689</v>
      </c>
    </row>
    <row r="2787" spans="1:5">
      <c r="A2787" s="1">
        <v>3927</v>
      </c>
      <c r="B2787" s="1" t="s">
        <v>17058</v>
      </c>
      <c r="C2787" s="1" t="s">
        <v>160</v>
      </c>
      <c r="D2787" s="1" t="s">
        <v>167</v>
      </c>
      <c r="E2787" s="162" t="s">
        <v>17059</v>
      </c>
    </row>
    <row r="2788" spans="1:5">
      <c r="A2788" s="1">
        <v>3928</v>
      </c>
      <c r="B2788" s="1" t="s">
        <v>17060</v>
      </c>
      <c r="C2788" s="1" t="s">
        <v>160</v>
      </c>
      <c r="D2788" s="1" t="s">
        <v>167</v>
      </c>
      <c r="E2788" s="162" t="s">
        <v>17059</v>
      </c>
    </row>
    <row r="2789" spans="1:5">
      <c r="A2789" s="1">
        <v>3926</v>
      </c>
      <c r="B2789" s="1" t="s">
        <v>17061</v>
      </c>
      <c r="C2789" s="1" t="s">
        <v>160</v>
      </c>
      <c r="D2789" s="1" t="s">
        <v>167</v>
      </c>
      <c r="E2789" s="162" t="s">
        <v>17062</v>
      </c>
    </row>
    <row r="2790" spans="1:5">
      <c r="A2790" s="1">
        <v>3935</v>
      </c>
      <c r="B2790" s="1" t="s">
        <v>17063</v>
      </c>
      <c r="C2790" s="1" t="s">
        <v>160</v>
      </c>
      <c r="D2790" s="1" t="s">
        <v>167</v>
      </c>
      <c r="E2790" s="162" t="s">
        <v>17062</v>
      </c>
    </row>
    <row r="2791" spans="1:5">
      <c r="A2791" s="1">
        <v>3925</v>
      </c>
      <c r="B2791" s="1" t="s">
        <v>17064</v>
      </c>
      <c r="C2791" s="1" t="s">
        <v>160</v>
      </c>
      <c r="D2791" s="1" t="s">
        <v>167</v>
      </c>
      <c r="E2791" s="162" t="s">
        <v>17062</v>
      </c>
    </row>
    <row r="2792" spans="1:5">
      <c r="A2792" s="1">
        <v>12406</v>
      </c>
      <c r="B2792" s="1" t="s">
        <v>17065</v>
      </c>
      <c r="C2792" s="1" t="s">
        <v>160</v>
      </c>
      <c r="D2792" s="1" t="s">
        <v>167</v>
      </c>
      <c r="E2792" s="162" t="s">
        <v>17066</v>
      </c>
    </row>
    <row r="2793" spans="1:5">
      <c r="A2793" s="1">
        <v>3929</v>
      </c>
      <c r="B2793" s="1" t="s">
        <v>17067</v>
      </c>
      <c r="C2793" s="1" t="s">
        <v>160</v>
      </c>
      <c r="D2793" s="1" t="s">
        <v>167</v>
      </c>
      <c r="E2793" s="162" t="s">
        <v>17068</v>
      </c>
    </row>
    <row r="2794" spans="1:5">
      <c r="A2794" s="1">
        <v>3931</v>
      </c>
      <c r="B2794" s="1" t="s">
        <v>17069</v>
      </c>
      <c r="C2794" s="1" t="s">
        <v>160</v>
      </c>
      <c r="D2794" s="1" t="s">
        <v>167</v>
      </c>
      <c r="E2794" s="162" t="s">
        <v>17068</v>
      </c>
    </row>
    <row r="2795" spans="1:5">
      <c r="A2795" s="1">
        <v>3930</v>
      </c>
      <c r="B2795" s="1" t="s">
        <v>17070</v>
      </c>
      <c r="C2795" s="1" t="s">
        <v>160</v>
      </c>
      <c r="D2795" s="1" t="s">
        <v>167</v>
      </c>
      <c r="E2795" s="162" t="s">
        <v>17068</v>
      </c>
    </row>
    <row r="2796" spans="1:5">
      <c r="A2796" s="1">
        <v>3932</v>
      </c>
      <c r="B2796" s="1" t="s">
        <v>17071</v>
      </c>
      <c r="C2796" s="1" t="s">
        <v>160</v>
      </c>
      <c r="D2796" s="1" t="s">
        <v>167</v>
      </c>
      <c r="E2796" s="162" t="s">
        <v>17072</v>
      </c>
    </row>
    <row r="2797" spans="1:5">
      <c r="A2797" s="1">
        <v>3933</v>
      </c>
      <c r="B2797" s="1" t="s">
        <v>17073</v>
      </c>
      <c r="C2797" s="1" t="s">
        <v>160</v>
      </c>
      <c r="D2797" s="1" t="s">
        <v>167</v>
      </c>
      <c r="E2797" s="162" t="s">
        <v>17072</v>
      </c>
    </row>
    <row r="2798" spans="1:5">
      <c r="A2798" s="1">
        <v>3934</v>
      </c>
      <c r="B2798" s="1" t="s">
        <v>17074</v>
      </c>
      <c r="C2798" s="1" t="s">
        <v>160</v>
      </c>
      <c r="D2798" s="1" t="s">
        <v>167</v>
      </c>
      <c r="E2798" s="162" t="s">
        <v>17072</v>
      </c>
    </row>
    <row r="2799" spans="1:5">
      <c r="A2799" s="1">
        <v>40355</v>
      </c>
      <c r="B2799" s="1" t="s">
        <v>17075</v>
      </c>
      <c r="C2799" s="1" t="s">
        <v>160</v>
      </c>
      <c r="D2799" s="1" t="s">
        <v>167</v>
      </c>
      <c r="E2799" s="162" t="s">
        <v>33274</v>
      </c>
    </row>
    <row r="2800" spans="1:5">
      <c r="A2800" s="1">
        <v>40364</v>
      </c>
      <c r="B2800" s="1" t="s">
        <v>17076</v>
      </c>
      <c r="C2800" s="1" t="s">
        <v>160</v>
      </c>
      <c r="D2800" s="1" t="s">
        <v>167</v>
      </c>
      <c r="E2800" s="162" t="s">
        <v>30495</v>
      </c>
    </row>
    <row r="2801" spans="1:5">
      <c r="A2801" s="1">
        <v>40361</v>
      </c>
      <c r="B2801" s="1" t="s">
        <v>17077</v>
      </c>
      <c r="C2801" s="1" t="s">
        <v>160</v>
      </c>
      <c r="D2801" s="1" t="s">
        <v>167</v>
      </c>
      <c r="E2801" s="162" t="s">
        <v>36439</v>
      </c>
    </row>
    <row r="2802" spans="1:5">
      <c r="A2802" s="1">
        <v>40358</v>
      </c>
      <c r="B2802" s="1" t="s">
        <v>17078</v>
      </c>
      <c r="C2802" s="1" t="s">
        <v>160</v>
      </c>
      <c r="D2802" s="1" t="s">
        <v>167</v>
      </c>
      <c r="E2802" s="162" t="s">
        <v>14899</v>
      </c>
    </row>
    <row r="2803" spans="1:5">
      <c r="A2803" s="1">
        <v>40370</v>
      </c>
      <c r="B2803" s="1" t="s">
        <v>17080</v>
      </c>
      <c r="C2803" s="1" t="s">
        <v>160</v>
      </c>
      <c r="D2803" s="1" t="s">
        <v>167</v>
      </c>
      <c r="E2803" s="162" t="s">
        <v>36440</v>
      </c>
    </row>
    <row r="2804" spans="1:5">
      <c r="A2804" s="1">
        <v>40367</v>
      </c>
      <c r="B2804" s="1" t="s">
        <v>17081</v>
      </c>
      <c r="C2804" s="1" t="s">
        <v>160</v>
      </c>
      <c r="D2804" s="1" t="s">
        <v>167</v>
      </c>
      <c r="E2804" s="162" t="s">
        <v>36441</v>
      </c>
    </row>
    <row r="2805" spans="1:5">
      <c r="A2805" s="1">
        <v>40373</v>
      </c>
      <c r="B2805" s="1" t="s">
        <v>17082</v>
      </c>
      <c r="C2805" s="1" t="s">
        <v>160</v>
      </c>
      <c r="D2805" s="1" t="s">
        <v>167</v>
      </c>
      <c r="E2805" s="162" t="s">
        <v>36442</v>
      </c>
    </row>
    <row r="2806" spans="1:5">
      <c r="A2806" s="1">
        <v>38947</v>
      </c>
      <c r="B2806" s="1" t="s">
        <v>17083</v>
      </c>
      <c r="C2806" s="1" t="s">
        <v>160</v>
      </c>
      <c r="D2806" s="1" t="s">
        <v>167</v>
      </c>
      <c r="E2806" s="162" t="s">
        <v>14893</v>
      </c>
    </row>
    <row r="2807" spans="1:5">
      <c r="A2807" s="1">
        <v>38948</v>
      </c>
      <c r="B2807" s="1" t="s">
        <v>17084</v>
      </c>
      <c r="C2807" s="1" t="s">
        <v>160</v>
      </c>
      <c r="D2807" s="1" t="s">
        <v>167</v>
      </c>
      <c r="E2807" s="162" t="s">
        <v>25774</v>
      </c>
    </row>
    <row r="2808" spans="1:5">
      <c r="A2808" s="1">
        <v>38949</v>
      </c>
      <c r="B2808" s="1" t="s">
        <v>17085</v>
      </c>
      <c r="C2808" s="1" t="s">
        <v>160</v>
      </c>
      <c r="D2808" s="1" t="s">
        <v>167</v>
      </c>
      <c r="E2808" s="162" t="s">
        <v>15994</v>
      </c>
    </row>
    <row r="2809" spans="1:5">
      <c r="A2809" s="1">
        <v>38951</v>
      </c>
      <c r="B2809" s="1" t="s">
        <v>17086</v>
      </c>
      <c r="C2809" s="1" t="s">
        <v>160</v>
      </c>
      <c r="D2809" s="1" t="s">
        <v>167</v>
      </c>
      <c r="E2809" s="162" t="s">
        <v>27689</v>
      </c>
    </row>
    <row r="2810" spans="1:5">
      <c r="A2810" s="1">
        <v>39312</v>
      </c>
      <c r="B2810" s="1" t="s">
        <v>17088</v>
      </c>
      <c r="C2810" s="1" t="s">
        <v>160</v>
      </c>
      <c r="D2810" s="1" t="s">
        <v>167</v>
      </c>
      <c r="E2810" s="162" t="s">
        <v>25873</v>
      </c>
    </row>
    <row r="2811" spans="1:5">
      <c r="A2811" s="1">
        <v>39313</v>
      </c>
      <c r="B2811" s="1" t="s">
        <v>17090</v>
      </c>
      <c r="C2811" s="1" t="s">
        <v>160</v>
      </c>
      <c r="D2811" s="1" t="s">
        <v>167</v>
      </c>
      <c r="E2811" s="162" t="s">
        <v>23888</v>
      </c>
    </row>
    <row r="2812" spans="1:5">
      <c r="A2812" s="1">
        <v>38950</v>
      </c>
      <c r="B2812" s="1" t="s">
        <v>17092</v>
      </c>
      <c r="C2812" s="1" t="s">
        <v>160</v>
      </c>
      <c r="D2812" s="1" t="s">
        <v>167</v>
      </c>
      <c r="E2812" s="162" t="s">
        <v>36443</v>
      </c>
    </row>
    <row r="2813" spans="1:5">
      <c r="A2813" s="1">
        <v>39314</v>
      </c>
      <c r="B2813" s="1" t="s">
        <v>17094</v>
      </c>
      <c r="C2813" s="1" t="s">
        <v>160</v>
      </c>
      <c r="D2813" s="1" t="s">
        <v>167</v>
      </c>
      <c r="E2813" s="162" t="s">
        <v>26768</v>
      </c>
    </row>
    <row r="2814" spans="1:5">
      <c r="A2814" s="1">
        <v>3907</v>
      </c>
      <c r="B2814" s="1" t="s">
        <v>17095</v>
      </c>
      <c r="C2814" s="1" t="s">
        <v>160</v>
      </c>
      <c r="D2814" s="1" t="s">
        <v>155</v>
      </c>
      <c r="E2814" s="162" t="s">
        <v>36444</v>
      </c>
    </row>
    <row r="2815" spans="1:5">
      <c r="A2815" s="1">
        <v>3889</v>
      </c>
      <c r="B2815" s="1" t="s">
        <v>17097</v>
      </c>
      <c r="C2815" s="1" t="s">
        <v>160</v>
      </c>
      <c r="D2815" s="1" t="s">
        <v>155</v>
      </c>
      <c r="E2815" s="162" t="s">
        <v>21848</v>
      </c>
    </row>
    <row r="2816" spans="1:5">
      <c r="A2816" s="1">
        <v>3868</v>
      </c>
      <c r="B2816" s="1" t="s">
        <v>17099</v>
      </c>
      <c r="C2816" s="1" t="s">
        <v>160</v>
      </c>
      <c r="D2816" s="1" t="s">
        <v>155</v>
      </c>
      <c r="E2816" s="162" t="s">
        <v>16045</v>
      </c>
    </row>
    <row r="2817" spans="1:5">
      <c r="A2817" s="1">
        <v>3869</v>
      </c>
      <c r="B2817" s="1" t="s">
        <v>17100</v>
      </c>
      <c r="C2817" s="1" t="s">
        <v>160</v>
      </c>
      <c r="D2817" s="1" t="s">
        <v>155</v>
      </c>
      <c r="E2817" s="162" t="s">
        <v>17428</v>
      </c>
    </row>
    <row r="2818" spans="1:5">
      <c r="A2818" s="1">
        <v>3872</v>
      </c>
      <c r="B2818" s="1" t="s">
        <v>17101</v>
      </c>
      <c r="C2818" s="1" t="s">
        <v>160</v>
      </c>
      <c r="D2818" s="1" t="s">
        <v>155</v>
      </c>
      <c r="E2818" s="162" t="s">
        <v>12971</v>
      </c>
    </row>
    <row r="2819" spans="1:5">
      <c r="A2819" s="1">
        <v>3850</v>
      </c>
      <c r="B2819" s="1" t="s">
        <v>17102</v>
      </c>
      <c r="C2819" s="1" t="s">
        <v>160</v>
      </c>
      <c r="D2819" s="1" t="s">
        <v>155</v>
      </c>
      <c r="E2819" s="162" t="s">
        <v>28681</v>
      </c>
    </row>
    <row r="2820" spans="1:5">
      <c r="A2820" s="1">
        <v>38023</v>
      </c>
      <c r="B2820" s="1" t="s">
        <v>17104</v>
      </c>
      <c r="C2820" s="1" t="s">
        <v>160</v>
      </c>
      <c r="D2820" s="1" t="s">
        <v>155</v>
      </c>
      <c r="E2820" s="162" t="s">
        <v>14880</v>
      </c>
    </row>
    <row r="2821" spans="1:5">
      <c r="A2821" s="1">
        <v>37986</v>
      </c>
      <c r="B2821" s="1" t="s">
        <v>17105</v>
      </c>
      <c r="C2821" s="1" t="s">
        <v>160</v>
      </c>
      <c r="D2821" s="1" t="s">
        <v>155</v>
      </c>
      <c r="E2821" s="162" t="s">
        <v>20481</v>
      </c>
    </row>
    <row r="2822" spans="1:5">
      <c r="A2822" s="1">
        <v>37987</v>
      </c>
      <c r="B2822" s="1" t="s">
        <v>17107</v>
      </c>
      <c r="C2822" s="1" t="s">
        <v>160</v>
      </c>
      <c r="D2822" s="1" t="s">
        <v>155</v>
      </c>
      <c r="E2822" s="162" t="s">
        <v>32270</v>
      </c>
    </row>
    <row r="2823" spans="1:5">
      <c r="A2823" s="1">
        <v>37988</v>
      </c>
      <c r="B2823" s="1" t="s">
        <v>17108</v>
      </c>
      <c r="C2823" s="1" t="s">
        <v>160</v>
      </c>
      <c r="D2823" s="1" t="s">
        <v>155</v>
      </c>
      <c r="E2823" s="162" t="s">
        <v>19383</v>
      </c>
    </row>
    <row r="2824" spans="1:5">
      <c r="A2824" s="1">
        <v>21120</v>
      </c>
      <c r="B2824" s="1" t="s">
        <v>17109</v>
      </c>
      <c r="C2824" s="1" t="s">
        <v>160</v>
      </c>
      <c r="D2824" s="1" t="s">
        <v>155</v>
      </c>
      <c r="E2824" s="162" t="s">
        <v>16535</v>
      </c>
    </row>
    <row r="2825" spans="1:5">
      <c r="A2825" s="1">
        <v>39318</v>
      </c>
      <c r="B2825" s="1" t="s">
        <v>17111</v>
      </c>
      <c r="C2825" s="1" t="s">
        <v>160</v>
      </c>
      <c r="D2825" s="1" t="s">
        <v>155</v>
      </c>
      <c r="E2825" s="162" t="s">
        <v>14867</v>
      </c>
    </row>
    <row r="2826" spans="1:5">
      <c r="A2826" s="1">
        <v>40366</v>
      </c>
      <c r="B2826" s="1" t="s">
        <v>17112</v>
      </c>
      <c r="C2826" s="1" t="s">
        <v>160</v>
      </c>
      <c r="D2826" s="1" t="s">
        <v>167</v>
      </c>
      <c r="E2826" s="162" t="s">
        <v>21953</v>
      </c>
    </row>
    <row r="2827" spans="1:5">
      <c r="A2827" s="1">
        <v>40363</v>
      </c>
      <c r="B2827" s="1" t="s">
        <v>17113</v>
      </c>
      <c r="C2827" s="1" t="s">
        <v>160</v>
      </c>
      <c r="D2827" s="1" t="s">
        <v>167</v>
      </c>
      <c r="E2827" s="162" t="s">
        <v>23504</v>
      </c>
    </row>
    <row r="2828" spans="1:5">
      <c r="A2828" s="1">
        <v>40354</v>
      </c>
      <c r="B2828" s="1" t="s">
        <v>17115</v>
      </c>
      <c r="C2828" s="1" t="s">
        <v>160</v>
      </c>
      <c r="D2828" s="1" t="s">
        <v>167</v>
      </c>
      <c r="E2828" s="162" t="s">
        <v>29253</v>
      </c>
    </row>
    <row r="2829" spans="1:5">
      <c r="A2829" s="1">
        <v>40360</v>
      </c>
      <c r="B2829" s="1" t="s">
        <v>17116</v>
      </c>
      <c r="C2829" s="1" t="s">
        <v>160</v>
      </c>
      <c r="D2829" s="1" t="s">
        <v>167</v>
      </c>
      <c r="E2829" s="162" t="s">
        <v>13143</v>
      </c>
    </row>
    <row r="2830" spans="1:5">
      <c r="A2830" s="1">
        <v>40372</v>
      </c>
      <c r="B2830" s="1" t="s">
        <v>17117</v>
      </c>
      <c r="C2830" s="1" t="s">
        <v>160</v>
      </c>
      <c r="D2830" s="1" t="s">
        <v>167</v>
      </c>
      <c r="E2830" s="162" t="s">
        <v>36445</v>
      </c>
    </row>
    <row r="2831" spans="1:5">
      <c r="A2831" s="1">
        <v>40369</v>
      </c>
      <c r="B2831" s="1" t="s">
        <v>17118</v>
      </c>
      <c r="C2831" s="1" t="s">
        <v>160</v>
      </c>
      <c r="D2831" s="1" t="s">
        <v>167</v>
      </c>
      <c r="E2831" s="162" t="s">
        <v>36446</v>
      </c>
    </row>
    <row r="2832" spans="1:5">
      <c r="A2832" s="1">
        <v>40357</v>
      </c>
      <c r="B2832" s="1" t="s">
        <v>17119</v>
      </c>
      <c r="C2832" s="1" t="s">
        <v>160</v>
      </c>
      <c r="D2832" s="1" t="s">
        <v>167</v>
      </c>
      <c r="E2832" s="162" t="s">
        <v>14899</v>
      </c>
    </row>
    <row r="2833" spans="1:5">
      <c r="A2833" s="1">
        <v>40375</v>
      </c>
      <c r="B2833" s="1" t="s">
        <v>17120</v>
      </c>
      <c r="C2833" s="1" t="s">
        <v>160</v>
      </c>
      <c r="D2833" s="1" t="s">
        <v>167</v>
      </c>
      <c r="E2833" s="162" t="s">
        <v>36447</v>
      </c>
    </row>
    <row r="2834" spans="1:5">
      <c r="A2834" s="1">
        <v>1893</v>
      </c>
      <c r="B2834" s="1" t="s">
        <v>17122</v>
      </c>
      <c r="C2834" s="1" t="s">
        <v>160</v>
      </c>
      <c r="D2834" s="1" t="s">
        <v>155</v>
      </c>
      <c r="E2834" s="162" t="s">
        <v>13170</v>
      </c>
    </row>
    <row r="2835" spans="1:5">
      <c r="A2835" s="1">
        <v>1902</v>
      </c>
      <c r="B2835" s="1" t="s">
        <v>17123</v>
      </c>
      <c r="C2835" s="1" t="s">
        <v>160</v>
      </c>
      <c r="D2835" s="1" t="s">
        <v>155</v>
      </c>
      <c r="E2835" s="162" t="s">
        <v>17124</v>
      </c>
    </row>
    <row r="2836" spans="1:5">
      <c r="A2836" s="1">
        <v>1901</v>
      </c>
      <c r="B2836" s="1" t="s">
        <v>17125</v>
      </c>
      <c r="C2836" s="1" t="s">
        <v>160</v>
      </c>
      <c r="D2836" s="1" t="s">
        <v>155</v>
      </c>
      <c r="E2836" s="162" t="s">
        <v>13231</v>
      </c>
    </row>
    <row r="2837" spans="1:5">
      <c r="A2837" s="1">
        <v>1892</v>
      </c>
      <c r="B2837" s="1" t="s">
        <v>17126</v>
      </c>
      <c r="C2837" s="1" t="s">
        <v>160</v>
      </c>
      <c r="D2837" s="1" t="s">
        <v>155</v>
      </c>
      <c r="E2837" s="162" t="s">
        <v>17127</v>
      </c>
    </row>
    <row r="2838" spans="1:5">
      <c r="A2838" s="1">
        <v>1907</v>
      </c>
      <c r="B2838" s="1" t="s">
        <v>17128</v>
      </c>
      <c r="C2838" s="1" t="s">
        <v>160</v>
      </c>
      <c r="D2838" s="1" t="s">
        <v>155</v>
      </c>
      <c r="E2838" s="162" t="s">
        <v>17129</v>
      </c>
    </row>
    <row r="2839" spans="1:5">
      <c r="A2839" s="1">
        <v>1894</v>
      </c>
      <c r="B2839" s="1" t="s">
        <v>17130</v>
      </c>
      <c r="C2839" s="1" t="s">
        <v>160</v>
      </c>
      <c r="D2839" s="1" t="s">
        <v>155</v>
      </c>
      <c r="E2839" s="162" t="s">
        <v>17131</v>
      </c>
    </row>
    <row r="2840" spans="1:5">
      <c r="A2840" s="1">
        <v>1891</v>
      </c>
      <c r="B2840" s="1" t="s">
        <v>17132</v>
      </c>
      <c r="C2840" s="1" t="s">
        <v>160</v>
      </c>
      <c r="D2840" s="1" t="s">
        <v>155</v>
      </c>
      <c r="E2840" s="162" t="s">
        <v>17106</v>
      </c>
    </row>
    <row r="2841" spans="1:5">
      <c r="A2841" s="1">
        <v>1896</v>
      </c>
      <c r="B2841" s="1" t="s">
        <v>17133</v>
      </c>
      <c r="C2841" s="1" t="s">
        <v>160</v>
      </c>
      <c r="D2841" s="1" t="s">
        <v>155</v>
      </c>
      <c r="E2841" s="162" t="s">
        <v>17134</v>
      </c>
    </row>
    <row r="2842" spans="1:5">
      <c r="A2842" s="1">
        <v>1895</v>
      </c>
      <c r="B2842" s="1" t="s">
        <v>17135</v>
      </c>
      <c r="C2842" s="1" t="s">
        <v>160</v>
      </c>
      <c r="D2842" s="1" t="s">
        <v>155</v>
      </c>
      <c r="E2842" s="162" t="s">
        <v>17136</v>
      </c>
    </row>
    <row r="2843" spans="1:5">
      <c r="A2843" s="1">
        <v>2641</v>
      </c>
      <c r="B2843" s="1" t="s">
        <v>17137</v>
      </c>
      <c r="C2843" s="1" t="s">
        <v>160</v>
      </c>
      <c r="D2843" s="1" t="s">
        <v>155</v>
      </c>
      <c r="E2843" s="162" t="s">
        <v>17138</v>
      </c>
    </row>
    <row r="2844" spans="1:5">
      <c r="A2844" s="1">
        <v>2636</v>
      </c>
      <c r="B2844" s="1" t="s">
        <v>17139</v>
      </c>
      <c r="C2844" s="1" t="s">
        <v>160</v>
      </c>
      <c r="D2844" s="1" t="s">
        <v>155</v>
      </c>
      <c r="E2844" s="162" t="s">
        <v>13736</v>
      </c>
    </row>
    <row r="2845" spans="1:5">
      <c r="A2845" s="1">
        <v>2637</v>
      </c>
      <c r="B2845" s="1" t="s">
        <v>17140</v>
      </c>
      <c r="C2845" s="1" t="s">
        <v>160</v>
      </c>
      <c r="D2845" s="1" t="s">
        <v>155</v>
      </c>
      <c r="E2845" s="162" t="s">
        <v>17141</v>
      </c>
    </row>
    <row r="2846" spans="1:5">
      <c r="A2846" s="1">
        <v>2638</v>
      </c>
      <c r="B2846" s="1" t="s">
        <v>17142</v>
      </c>
      <c r="C2846" s="1" t="s">
        <v>160</v>
      </c>
      <c r="D2846" s="1" t="s">
        <v>155</v>
      </c>
      <c r="E2846" s="162" t="s">
        <v>14502</v>
      </c>
    </row>
    <row r="2847" spans="1:5">
      <c r="A2847" s="1">
        <v>2639</v>
      </c>
      <c r="B2847" s="1" t="s">
        <v>17143</v>
      </c>
      <c r="C2847" s="1" t="s">
        <v>160</v>
      </c>
      <c r="D2847" s="1" t="s">
        <v>155</v>
      </c>
      <c r="E2847" s="162" t="s">
        <v>17144</v>
      </c>
    </row>
    <row r="2848" spans="1:5">
      <c r="A2848" s="1">
        <v>2644</v>
      </c>
      <c r="B2848" s="1" t="s">
        <v>17145</v>
      </c>
      <c r="C2848" s="1" t="s">
        <v>160</v>
      </c>
      <c r="D2848" s="1" t="s">
        <v>155</v>
      </c>
      <c r="E2848" s="162" t="s">
        <v>14245</v>
      </c>
    </row>
    <row r="2849" spans="1:5">
      <c r="A2849" s="1">
        <v>2643</v>
      </c>
      <c r="B2849" s="1" t="s">
        <v>17146</v>
      </c>
      <c r="C2849" s="1" t="s">
        <v>160</v>
      </c>
      <c r="D2849" s="1" t="s">
        <v>155</v>
      </c>
      <c r="E2849" s="162" t="s">
        <v>17147</v>
      </c>
    </row>
    <row r="2850" spans="1:5">
      <c r="A2850" s="1">
        <v>2640</v>
      </c>
      <c r="B2850" s="1" t="s">
        <v>17148</v>
      </c>
      <c r="C2850" s="1" t="s">
        <v>160</v>
      </c>
      <c r="D2850" s="1" t="s">
        <v>155</v>
      </c>
      <c r="E2850" s="162" t="s">
        <v>17149</v>
      </c>
    </row>
    <row r="2851" spans="1:5">
      <c r="A2851" s="1">
        <v>2642</v>
      </c>
      <c r="B2851" s="1" t="s">
        <v>17150</v>
      </c>
      <c r="C2851" s="1" t="s">
        <v>160</v>
      </c>
      <c r="D2851" s="1" t="s">
        <v>155</v>
      </c>
      <c r="E2851" s="162" t="s">
        <v>17151</v>
      </c>
    </row>
    <row r="2852" spans="1:5">
      <c r="A2852" s="1">
        <v>38943</v>
      </c>
      <c r="B2852" s="1" t="s">
        <v>17152</v>
      </c>
      <c r="C2852" s="1" t="s">
        <v>160</v>
      </c>
      <c r="D2852" s="1" t="s">
        <v>167</v>
      </c>
      <c r="E2852" s="162" t="s">
        <v>32155</v>
      </c>
    </row>
    <row r="2853" spans="1:5">
      <c r="A2853" s="1">
        <v>38944</v>
      </c>
      <c r="B2853" s="1" t="s">
        <v>17153</v>
      </c>
      <c r="C2853" s="1" t="s">
        <v>160</v>
      </c>
      <c r="D2853" s="1" t="s">
        <v>167</v>
      </c>
      <c r="E2853" s="162" t="s">
        <v>24282</v>
      </c>
    </row>
    <row r="2854" spans="1:5">
      <c r="A2854" s="1">
        <v>38945</v>
      </c>
      <c r="B2854" s="1" t="s">
        <v>17154</v>
      </c>
      <c r="C2854" s="1" t="s">
        <v>160</v>
      </c>
      <c r="D2854" s="1" t="s">
        <v>167</v>
      </c>
      <c r="E2854" s="162" t="s">
        <v>26438</v>
      </c>
    </row>
    <row r="2855" spans="1:5">
      <c r="A2855" s="1">
        <v>38946</v>
      </c>
      <c r="B2855" s="1" t="s">
        <v>17155</v>
      </c>
      <c r="C2855" s="1" t="s">
        <v>160</v>
      </c>
      <c r="D2855" s="1" t="s">
        <v>167</v>
      </c>
      <c r="E2855" s="162" t="s">
        <v>29774</v>
      </c>
    </row>
    <row r="2856" spans="1:5">
      <c r="A2856" s="1">
        <v>39308</v>
      </c>
      <c r="B2856" s="1" t="s">
        <v>17157</v>
      </c>
      <c r="C2856" s="1" t="s">
        <v>160</v>
      </c>
      <c r="D2856" s="1" t="s">
        <v>167</v>
      </c>
      <c r="E2856" s="162" t="s">
        <v>26492</v>
      </c>
    </row>
    <row r="2857" spans="1:5">
      <c r="A2857" s="1">
        <v>39309</v>
      </c>
      <c r="B2857" s="1" t="s">
        <v>17158</v>
      </c>
      <c r="C2857" s="1" t="s">
        <v>160</v>
      </c>
      <c r="D2857" s="1" t="s">
        <v>167</v>
      </c>
      <c r="E2857" s="162" t="s">
        <v>34910</v>
      </c>
    </row>
    <row r="2858" spans="1:5">
      <c r="A2858" s="1">
        <v>39310</v>
      </c>
      <c r="B2858" s="1" t="s">
        <v>17159</v>
      </c>
      <c r="C2858" s="1" t="s">
        <v>160</v>
      </c>
      <c r="D2858" s="1" t="s">
        <v>167</v>
      </c>
      <c r="E2858" s="162" t="s">
        <v>14194</v>
      </c>
    </row>
    <row r="2859" spans="1:5">
      <c r="A2859" s="1">
        <v>39311</v>
      </c>
      <c r="B2859" s="1" t="s">
        <v>17160</v>
      </c>
      <c r="C2859" s="1" t="s">
        <v>160</v>
      </c>
      <c r="D2859" s="1" t="s">
        <v>167</v>
      </c>
      <c r="E2859" s="162" t="s">
        <v>26088</v>
      </c>
    </row>
    <row r="2860" spans="1:5">
      <c r="A2860" s="1">
        <v>39855</v>
      </c>
      <c r="B2860" s="1" t="s">
        <v>17162</v>
      </c>
      <c r="C2860" s="1" t="s">
        <v>160</v>
      </c>
      <c r="D2860" s="1" t="s">
        <v>155</v>
      </c>
      <c r="E2860" s="162" t="s">
        <v>17163</v>
      </c>
    </row>
    <row r="2861" spans="1:5">
      <c r="A2861" s="1">
        <v>39856</v>
      </c>
      <c r="B2861" s="1" t="s">
        <v>17164</v>
      </c>
      <c r="C2861" s="1" t="s">
        <v>160</v>
      </c>
      <c r="D2861" s="1" t="s">
        <v>155</v>
      </c>
      <c r="E2861" s="162" t="s">
        <v>17165</v>
      </c>
    </row>
    <row r="2862" spans="1:5">
      <c r="A2862" s="1">
        <v>39857</v>
      </c>
      <c r="B2862" s="1" t="s">
        <v>17166</v>
      </c>
      <c r="C2862" s="1" t="s">
        <v>160</v>
      </c>
      <c r="D2862" s="1" t="s">
        <v>155</v>
      </c>
      <c r="E2862" s="162" t="s">
        <v>16964</v>
      </c>
    </row>
    <row r="2863" spans="1:5">
      <c r="A2863" s="1">
        <v>39858</v>
      </c>
      <c r="B2863" s="1" t="s">
        <v>17167</v>
      </c>
      <c r="C2863" s="1" t="s">
        <v>160</v>
      </c>
      <c r="D2863" s="1" t="s">
        <v>155</v>
      </c>
      <c r="E2863" s="162" t="s">
        <v>17168</v>
      </c>
    </row>
    <row r="2864" spans="1:5">
      <c r="A2864" s="1">
        <v>39859</v>
      </c>
      <c r="B2864" s="1" t="s">
        <v>17169</v>
      </c>
      <c r="C2864" s="1" t="s">
        <v>160</v>
      </c>
      <c r="D2864" s="1" t="s">
        <v>155</v>
      </c>
      <c r="E2864" s="162" t="s">
        <v>17170</v>
      </c>
    </row>
    <row r="2865" spans="1:5">
      <c r="A2865" s="1">
        <v>39860</v>
      </c>
      <c r="B2865" s="1" t="s">
        <v>17171</v>
      </c>
      <c r="C2865" s="1" t="s">
        <v>160</v>
      </c>
      <c r="D2865" s="1" t="s">
        <v>155</v>
      </c>
      <c r="E2865" s="162" t="s">
        <v>17172</v>
      </c>
    </row>
    <row r="2866" spans="1:5">
      <c r="A2866" s="1">
        <v>39861</v>
      </c>
      <c r="B2866" s="1" t="s">
        <v>17173</v>
      </c>
      <c r="C2866" s="1" t="s">
        <v>160</v>
      </c>
      <c r="D2866" s="1" t="s">
        <v>155</v>
      </c>
      <c r="E2866" s="162" t="s">
        <v>16971</v>
      </c>
    </row>
    <row r="2867" spans="1:5">
      <c r="A2867" s="1">
        <v>3867</v>
      </c>
      <c r="B2867" s="1" t="s">
        <v>17174</v>
      </c>
      <c r="C2867" s="1" t="s">
        <v>160</v>
      </c>
      <c r="D2867" s="1" t="s">
        <v>155</v>
      </c>
      <c r="E2867" s="162" t="s">
        <v>36448</v>
      </c>
    </row>
    <row r="2868" spans="1:5">
      <c r="A2868" s="1">
        <v>3861</v>
      </c>
      <c r="B2868" s="1" t="s">
        <v>17175</v>
      </c>
      <c r="C2868" s="1" t="s">
        <v>160</v>
      </c>
      <c r="D2868" s="1" t="s">
        <v>155</v>
      </c>
      <c r="E2868" s="162" t="s">
        <v>12785</v>
      </c>
    </row>
    <row r="2869" spans="1:5">
      <c r="A2869" s="1">
        <v>3904</v>
      </c>
      <c r="B2869" s="1" t="s">
        <v>17177</v>
      </c>
      <c r="C2869" s="1" t="s">
        <v>160</v>
      </c>
      <c r="D2869" s="1" t="s">
        <v>155</v>
      </c>
      <c r="E2869" s="162" t="s">
        <v>36449</v>
      </c>
    </row>
    <row r="2870" spans="1:5">
      <c r="A2870" s="1">
        <v>3903</v>
      </c>
      <c r="B2870" s="1" t="s">
        <v>17178</v>
      </c>
      <c r="C2870" s="1" t="s">
        <v>160</v>
      </c>
      <c r="D2870" s="1" t="s">
        <v>155</v>
      </c>
      <c r="E2870" s="162" t="s">
        <v>15140</v>
      </c>
    </row>
    <row r="2871" spans="1:5">
      <c r="A2871" s="1">
        <v>3862</v>
      </c>
      <c r="B2871" s="1" t="s">
        <v>17179</v>
      </c>
      <c r="C2871" s="1" t="s">
        <v>160</v>
      </c>
      <c r="D2871" s="1" t="s">
        <v>155</v>
      </c>
      <c r="E2871" s="162" t="s">
        <v>36450</v>
      </c>
    </row>
    <row r="2872" spans="1:5">
      <c r="A2872" s="1">
        <v>3863</v>
      </c>
      <c r="B2872" s="1" t="s">
        <v>17180</v>
      </c>
      <c r="C2872" s="1" t="s">
        <v>160</v>
      </c>
      <c r="D2872" s="1" t="s">
        <v>155</v>
      </c>
      <c r="E2872" s="162" t="s">
        <v>21809</v>
      </c>
    </row>
    <row r="2873" spans="1:5">
      <c r="A2873" s="1">
        <v>3864</v>
      </c>
      <c r="B2873" s="1" t="s">
        <v>17182</v>
      </c>
      <c r="C2873" s="1" t="s">
        <v>160</v>
      </c>
      <c r="D2873" s="1" t="s">
        <v>155</v>
      </c>
      <c r="E2873" s="162" t="s">
        <v>33996</v>
      </c>
    </row>
    <row r="2874" spans="1:5">
      <c r="A2874" s="1">
        <v>3865</v>
      </c>
      <c r="B2874" s="1" t="s">
        <v>17184</v>
      </c>
      <c r="C2874" s="1" t="s">
        <v>160</v>
      </c>
      <c r="D2874" s="1" t="s">
        <v>155</v>
      </c>
      <c r="E2874" s="162" t="s">
        <v>26521</v>
      </c>
    </row>
    <row r="2875" spans="1:5">
      <c r="A2875" s="1">
        <v>3866</v>
      </c>
      <c r="B2875" s="1" t="s">
        <v>17185</v>
      </c>
      <c r="C2875" s="1" t="s">
        <v>160</v>
      </c>
      <c r="D2875" s="1" t="s">
        <v>155</v>
      </c>
      <c r="E2875" s="162" t="s">
        <v>26891</v>
      </c>
    </row>
    <row r="2876" spans="1:5">
      <c r="A2876" s="1">
        <v>3878</v>
      </c>
      <c r="B2876" s="1" t="s">
        <v>17187</v>
      </c>
      <c r="C2876" s="1" t="s">
        <v>160</v>
      </c>
      <c r="D2876" s="1" t="s">
        <v>155</v>
      </c>
      <c r="E2876" s="162" t="s">
        <v>26185</v>
      </c>
    </row>
    <row r="2877" spans="1:5">
      <c r="A2877" s="1">
        <v>3883</v>
      </c>
      <c r="B2877" s="1" t="s">
        <v>17188</v>
      </c>
      <c r="C2877" s="1" t="s">
        <v>160</v>
      </c>
      <c r="D2877" s="1" t="s">
        <v>155</v>
      </c>
      <c r="E2877" s="162" t="s">
        <v>15828</v>
      </c>
    </row>
    <row r="2878" spans="1:5">
      <c r="A2878" s="1">
        <v>3876</v>
      </c>
      <c r="B2878" s="1" t="s">
        <v>17190</v>
      </c>
      <c r="C2878" s="1" t="s">
        <v>160</v>
      </c>
      <c r="D2878" s="1" t="s">
        <v>155</v>
      </c>
      <c r="E2878" s="162" t="s">
        <v>16275</v>
      </c>
    </row>
    <row r="2879" spans="1:5">
      <c r="A2879" s="1">
        <v>3884</v>
      </c>
      <c r="B2879" s="1" t="s">
        <v>17191</v>
      </c>
      <c r="C2879" s="1" t="s">
        <v>160</v>
      </c>
      <c r="D2879" s="1" t="s">
        <v>155</v>
      </c>
      <c r="E2879" s="162" t="s">
        <v>15846</v>
      </c>
    </row>
    <row r="2880" spans="1:5">
      <c r="A2880" s="1">
        <v>12892</v>
      </c>
      <c r="B2880" s="1" t="s">
        <v>17192</v>
      </c>
      <c r="C2880" s="1" t="s">
        <v>638</v>
      </c>
      <c r="D2880" s="1" t="s">
        <v>155</v>
      </c>
      <c r="E2880" s="162" t="s">
        <v>33268</v>
      </c>
    </row>
    <row r="2881" spans="1:5">
      <c r="A2881" s="1">
        <v>38447</v>
      </c>
      <c r="B2881" s="1" t="s">
        <v>17193</v>
      </c>
      <c r="C2881" s="1" t="s">
        <v>160</v>
      </c>
      <c r="D2881" s="1" t="s">
        <v>155</v>
      </c>
      <c r="E2881" s="162" t="s">
        <v>17194</v>
      </c>
    </row>
    <row r="2882" spans="1:5">
      <c r="A2882" s="1">
        <v>36320</v>
      </c>
      <c r="B2882" s="1" t="s">
        <v>17195</v>
      </c>
      <c r="C2882" s="1" t="s">
        <v>160</v>
      </c>
      <c r="D2882" s="1" t="s">
        <v>155</v>
      </c>
      <c r="E2882" s="162" t="s">
        <v>17196</v>
      </c>
    </row>
    <row r="2883" spans="1:5">
      <c r="A2883" s="1">
        <v>36324</v>
      </c>
      <c r="B2883" s="1" t="s">
        <v>17197</v>
      </c>
      <c r="C2883" s="1" t="s">
        <v>160</v>
      </c>
      <c r="D2883" s="1" t="s">
        <v>155</v>
      </c>
      <c r="E2883" s="162" t="s">
        <v>17198</v>
      </c>
    </row>
    <row r="2884" spans="1:5">
      <c r="A2884" s="1">
        <v>38441</v>
      </c>
      <c r="B2884" s="1" t="s">
        <v>17199</v>
      </c>
      <c r="C2884" s="1" t="s">
        <v>160</v>
      </c>
      <c r="D2884" s="1" t="s">
        <v>155</v>
      </c>
      <c r="E2884" s="162" t="s">
        <v>17200</v>
      </c>
    </row>
    <row r="2885" spans="1:5">
      <c r="A2885" s="1">
        <v>38442</v>
      </c>
      <c r="B2885" s="1" t="s">
        <v>17201</v>
      </c>
      <c r="C2885" s="1" t="s">
        <v>160</v>
      </c>
      <c r="D2885" s="1" t="s">
        <v>155</v>
      </c>
      <c r="E2885" s="162" t="s">
        <v>17202</v>
      </c>
    </row>
    <row r="2886" spans="1:5">
      <c r="A2886" s="1">
        <v>38443</v>
      </c>
      <c r="B2886" s="1" t="s">
        <v>17203</v>
      </c>
      <c r="C2886" s="1" t="s">
        <v>160</v>
      </c>
      <c r="D2886" s="1" t="s">
        <v>155</v>
      </c>
      <c r="E2886" s="162" t="s">
        <v>17204</v>
      </c>
    </row>
    <row r="2887" spans="1:5">
      <c r="A2887" s="1">
        <v>38444</v>
      </c>
      <c r="B2887" s="1" t="s">
        <v>17205</v>
      </c>
      <c r="C2887" s="1" t="s">
        <v>160</v>
      </c>
      <c r="D2887" s="1" t="s">
        <v>155</v>
      </c>
      <c r="E2887" s="162" t="s">
        <v>17206</v>
      </c>
    </row>
    <row r="2888" spans="1:5">
      <c r="A2888" s="1">
        <v>38445</v>
      </c>
      <c r="B2888" s="1" t="s">
        <v>17207</v>
      </c>
      <c r="C2888" s="1" t="s">
        <v>160</v>
      </c>
      <c r="D2888" s="1" t="s">
        <v>155</v>
      </c>
      <c r="E2888" s="162" t="s">
        <v>17208</v>
      </c>
    </row>
    <row r="2889" spans="1:5">
      <c r="A2889" s="1">
        <v>38446</v>
      </c>
      <c r="B2889" s="1" t="s">
        <v>17209</v>
      </c>
      <c r="C2889" s="1" t="s">
        <v>160</v>
      </c>
      <c r="D2889" s="1" t="s">
        <v>155</v>
      </c>
      <c r="E2889" s="162" t="s">
        <v>17210</v>
      </c>
    </row>
    <row r="2890" spans="1:5">
      <c r="A2890" s="1">
        <v>3837</v>
      </c>
      <c r="B2890" s="1" t="s">
        <v>17211</v>
      </c>
      <c r="C2890" s="1" t="s">
        <v>160</v>
      </c>
      <c r="D2890" s="1" t="s">
        <v>167</v>
      </c>
      <c r="E2890" s="162" t="s">
        <v>24741</v>
      </c>
    </row>
    <row r="2891" spans="1:5">
      <c r="A2891" s="1">
        <v>3845</v>
      </c>
      <c r="B2891" s="1" t="s">
        <v>17212</v>
      </c>
      <c r="C2891" s="1" t="s">
        <v>160</v>
      </c>
      <c r="D2891" s="1" t="s">
        <v>167</v>
      </c>
      <c r="E2891" s="162" t="s">
        <v>16203</v>
      </c>
    </row>
    <row r="2892" spans="1:5">
      <c r="A2892" s="1">
        <v>11045</v>
      </c>
      <c r="B2892" s="1" t="s">
        <v>17213</v>
      </c>
      <c r="C2892" s="1" t="s">
        <v>160</v>
      </c>
      <c r="D2892" s="1" t="s">
        <v>167</v>
      </c>
      <c r="E2892" s="162" t="s">
        <v>26975</v>
      </c>
    </row>
    <row r="2893" spans="1:5">
      <c r="A2893" s="1">
        <v>20170</v>
      </c>
      <c r="B2893" s="1" t="s">
        <v>17214</v>
      </c>
      <c r="C2893" s="1" t="s">
        <v>160</v>
      </c>
      <c r="D2893" s="1" t="s">
        <v>155</v>
      </c>
      <c r="E2893" s="162" t="s">
        <v>34831</v>
      </c>
    </row>
    <row r="2894" spans="1:5">
      <c r="A2894" s="1">
        <v>20171</v>
      </c>
      <c r="B2894" s="1" t="s">
        <v>17216</v>
      </c>
      <c r="C2894" s="1" t="s">
        <v>160</v>
      </c>
      <c r="D2894" s="1" t="s">
        <v>155</v>
      </c>
      <c r="E2894" s="162" t="s">
        <v>36451</v>
      </c>
    </row>
    <row r="2895" spans="1:5">
      <c r="A2895" s="1">
        <v>20167</v>
      </c>
      <c r="B2895" s="1" t="s">
        <v>17217</v>
      </c>
      <c r="C2895" s="1" t="s">
        <v>160</v>
      </c>
      <c r="D2895" s="1" t="s">
        <v>155</v>
      </c>
      <c r="E2895" s="162" t="s">
        <v>36134</v>
      </c>
    </row>
    <row r="2896" spans="1:5">
      <c r="A2896" s="1">
        <v>20168</v>
      </c>
      <c r="B2896" s="1" t="s">
        <v>17219</v>
      </c>
      <c r="C2896" s="1" t="s">
        <v>160</v>
      </c>
      <c r="D2896" s="1" t="s">
        <v>155</v>
      </c>
      <c r="E2896" s="162" t="s">
        <v>25583</v>
      </c>
    </row>
    <row r="2897" spans="1:5">
      <c r="A2897" s="1">
        <v>20169</v>
      </c>
      <c r="B2897" s="1" t="s">
        <v>17220</v>
      </c>
      <c r="C2897" s="1" t="s">
        <v>160</v>
      </c>
      <c r="D2897" s="1" t="s">
        <v>155</v>
      </c>
      <c r="E2897" s="162" t="s">
        <v>36452</v>
      </c>
    </row>
    <row r="2898" spans="1:5">
      <c r="A2898" s="1">
        <v>3899</v>
      </c>
      <c r="B2898" s="1" t="s">
        <v>17221</v>
      </c>
      <c r="C2898" s="1" t="s">
        <v>160</v>
      </c>
      <c r="D2898" s="1" t="s">
        <v>155</v>
      </c>
      <c r="E2898" s="162" t="s">
        <v>14090</v>
      </c>
    </row>
    <row r="2899" spans="1:5">
      <c r="A2899" s="1">
        <v>38676</v>
      </c>
      <c r="B2899" s="1" t="s">
        <v>17223</v>
      </c>
      <c r="C2899" s="1" t="s">
        <v>160</v>
      </c>
      <c r="D2899" s="1" t="s">
        <v>155</v>
      </c>
      <c r="E2899" s="162" t="s">
        <v>35191</v>
      </c>
    </row>
    <row r="2900" spans="1:5">
      <c r="A2900" s="1">
        <v>3897</v>
      </c>
      <c r="B2900" s="1" t="s">
        <v>17225</v>
      </c>
      <c r="C2900" s="1" t="s">
        <v>160</v>
      </c>
      <c r="D2900" s="1" t="s">
        <v>155</v>
      </c>
      <c r="E2900" s="162" t="s">
        <v>17189</v>
      </c>
    </row>
    <row r="2901" spans="1:5">
      <c r="A2901" s="1">
        <v>3875</v>
      </c>
      <c r="B2901" s="1" t="s">
        <v>17226</v>
      </c>
      <c r="C2901" s="1" t="s">
        <v>160</v>
      </c>
      <c r="D2901" s="1" t="s">
        <v>155</v>
      </c>
      <c r="E2901" s="162" t="s">
        <v>19302</v>
      </c>
    </row>
    <row r="2902" spans="1:5">
      <c r="A2902" s="1">
        <v>3898</v>
      </c>
      <c r="B2902" s="1" t="s">
        <v>17228</v>
      </c>
      <c r="C2902" s="1" t="s">
        <v>160</v>
      </c>
      <c r="D2902" s="1" t="s">
        <v>155</v>
      </c>
      <c r="E2902" s="162" t="s">
        <v>21259</v>
      </c>
    </row>
    <row r="2903" spans="1:5">
      <c r="A2903" s="1">
        <v>3855</v>
      </c>
      <c r="B2903" s="1" t="s">
        <v>17229</v>
      </c>
      <c r="C2903" s="1" t="s">
        <v>160</v>
      </c>
      <c r="D2903" s="1" t="s">
        <v>155</v>
      </c>
      <c r="E2903" s="162" t="s">
        <v>21912</v>
      </c>
    </row>
    <row r="2904" spans="1:5">
      <c r="A2904" s="1">
        <v>3874</v>
      </c>
      <c r="B2904" s="1" t="s">
        <v>17231</v>
      </c>
      <c r="C2904" s="1" t="s">
        <v>160</v>
      </c>
      <c r="D2904" s="1" t="s">
        <v>155</v>
      </c>
      <c r="E2904" s="162" t="s">
        <v>36453</v>
      </c>
    </row>
    <row r="2905" spans="1:5">
      <c r="A2905" s="1">
        <v>3870</v>
      </c>
      <c r="B2905" s="1" t="s">
        <v>17232</v>
      </c>
      <c r="C2905" s="1" t="s">
        <v>160</v>
      </c>
      <c r="D2905" s="1" t="s">
        <v>155</v>
      </c>
      <c r="E2905" s="162" t="s">
        <v>21732</v>
      </c>
    </row>
    <row r="2906" spans="1:5">
      <c r="A2906" s="1">
        <v>38678</v>
      </c>
      <c r="B2906" s="1" t="s">
        <v>17234</v>
      </c>
      <c r="C2906" s="1" t="s">
        <v>160</v>
      </c>
      <c r="D2906" s="1" t="s">
        <v>155</v>
      </c>
      <c r="E2906" s="162" t="s">
        <v>28688</v>
      </c>
    </row>
    <row r="2907" spans="1:5">
      <c r="A2907" s="1">
        <v>3859</v>
      </c>
      <c r="B2907" s="1" t="s">
        <v>17235</v>
      </c>
      <c r="C2907" s="1" t="s">
        <v>160</v>
      </c>
      <c r="D2907" s="1" t="s">
        <v>155</v>
      </c>
      <c r="E2907" s="162" t="s">
        <v>13213</v>
      </c>
    </row>
    <row r="2908" spans="1:5">
      <c r="A2908" s="1">
        <v>3856</v>
      </c>
      <c r="B2908" s="1" t="s">
        <v>17236</v>
      </c>
      <c r="C2908" s="1" t="s">
        <v>160</v>
      </c>
      <c r="D2908" s="1" t="s">
        <v>155</v>
      </c>
      <c r="E2908" s="162" t="s">
        <v>14130</v>
      </c>
    </row>
    <row r="2909" spans="1:5">
      <c r="A2909" s="1">
        <v>3906</v>
      </c>
      <c r="B2909" s="1" t="s">
        <v>17237</v>
      </c>
      <c r="C2909" s="1" t="s">
        <v>160</v>
      </c>
      <c r="D2909" s="1" t="s">
        <v>155</v>
      </c>
      <c r="E2909" s="162" t="s">
        <v>13736</v>
      </c>
    </row>
    <row r="2910" spans="1:5">
      <c r="A2910" s="1">
        <v>3860</v>
      </c>
      <c r="B2910" s="1" t="s">
        <v>17238</v>
      </c>
      <c r="C2910" s="1" t="s">
        <v>160</v>
      </c>
      <c r="D2910" s="1" t="s">
        <v>155</v>
      </c>
      <c r="E2910" s="162" t="s">
        <v>15218</v>
      </c>
    </row>
    <row r="2911" spans="1:5">
      <c r="A2911" s="1">
        <v>3905</v>
      </c>
      <c r="B2911" s="1" t="s">
        <v>17239</v>
      </c>
      <c r="C2911" s="1" t="s">
        <v>160</v>
      </c>
      <c r="D2911" s="1" t="s">
        <v>155</v>
      </c>
      <c r="E2911" s="162" t="s">
        <v>14677</v>
      </c>
    </row>
    <row r="2912" spans="1:5">
      <c r="A2912" s="1">
        <v>3871</v>
      </c>
      <c r="B2912" s="1" t="s">
        <v>17240</v>
      </c>
      <c r="C2912" s="1" t="s">
        <v>160</v>
      </c>
      <c r="D2912" s="1" t="s">
        <v>155</v>
      </c>
      <c r="E2912" s="162" t="s">
        <v>23119</v>
      </c>
    </row>
    <row r="2913" spans="1:5">
      <c r="A2913" s="1">
        <v>37429</v>
      </c>
      <c r="B2913" s="1" t="s">
        <v>17241</v>
      </c>
      <c r="C2913" s="1" t="s">
        <v>160</v>
      </c>
      <c r="D2913" s="1" t="s">
        <v>167</v>
      </c>
      <c r="E2913" s="162" t="s">
        <v>17242</v>
      </c>
    </row>
    <row r="2914" spans="1:5">
      <c r="A2914" s="1">
        <v>37426</v>
      </c>
      <c r="B2914" s="1" t="s">
        <v>17243</v>
      </c>
      <c r="C2914" s="1" t="s">
        <v>160</v>
      </c>
      <c r="D2914" s="1" t="s">
        <v>167</v>
      </c>
      <c r="E2914" s="162" t="s">
        <v>17244</v>
      </c>
    </row>
    <row r="2915" spans="1:5">
      <c r="A2915" s="1">
        <v>37427</v>
      </c>
      <c r="B2915" s="1" t="s">
        <v>17245</v>
      </c>
      <c r="C2915" s="1" t="s">
        <v>160</v>
      </c>
      <c r="D2915" s="1" t="s">
        <v>167</v>
      </c>
      <c r="E2915" s="162" t="s">
        <v>17246</v>
      </c>
    </row>
    <row r="2916" spans="1:5">
      <c r="A2916" s="1">
        <v>37424</v>
      </c>
      <c r="B2916" s="1" t="s">
        <v>17247</v>
      </c>
      <c r="C2916" s="1" t="s">
        <v>160</v>
      </c>
      <c r="D2916" s="1" t="s">
        <v>167</v>
      </c>
      <c r="E2916" s="162" t="s">
        <v>16964</v>
      </c>
    </row>
    <row r="2917" spans="1:5">
      <c r="A2917" s="1">
        <v>37428</v>
      </c>
      <c r="B2917" s="1" t="s">
        <v>17248</v>
      </c>
      <c r="C2917" s="1" t="s">
        <v>160</v>
      </c>
      <c r="D2917" s="1" t="s">
        <v>167</v>
      </c>
      <c r="E2917" s="162" t="s">
        <v>17249</v>
      </c>
    </row>
    <row r="2918" spans="1:5">
      <c r="A2918" s="1">
        <v>37425</v>
      </c>
      <c r="B2918" s="1" t="s">
        <v>17250</v>
      </c>
      <c r="C2918" s="1" t="s">
        <v>160</v>
      </c>
      <c r="D2918" s="1" t="s">
        <v>167</v>
      </c>
      <c r="E2918" s="162" t="s">
        <v>14425</v>
      </c>
    </row>
    <row r="2919" spans="1:5">
      <c r="A2919" s="1">
        <v>11519</v>
      </c>
      <c r="B2919" s="1" t="s">
        <v>17251</v>
      </c>
      <c r="C2919" s="1" t="s">
        <v>638</v>
      </c>
      <c r="D2919" s="1" t="s">
        <v>155</v>
      </c>
      <c r="E2919" s="162" t="s">
        <v>17252</v>
      </c>
    </row>
    <row r="2920" spans="1:5">
      <c r="A2920" s="1">
        <v>11520</v>
      </c>
      <c r="B2920" s="1" t="s">
        <v>17253</v>
      </c>
      <c r="C2920" s="1" t="s">
        <v>638</v>
      </c>
      <c r="D2920" s="1" t="s">
        <v>155</v>
      </c>
      <c r="E2920" s="162" t="s">
        <v>17254</v>
      </c>
    </row>
    <row r="2921" spans="1:5">
      <c r="A2921" s="1">
        <v>11518</v>
      </c>
      <c r="B2921" s="1" t="s">
        <v>17255</v>
      </c>
      <c r="C2921" s="1" t="s">
        <v>638</v>
      </c>
      <c r="D2921" s="1" t="s">
        <v>155</v>
      </c>
      <c r="E2921" s="162" t="s">
        <v>17256</v>
      </c>
    </row>
    <row r="2922" spans="1:5">
      <c r="A2922" s="1">
        <v>38473</v>
      </c>
      <c r="B2922" s="1" t="s">
        <v>17257</v>
      </c>
      <c r="C2922" s="1" t="s">
        <v>160</v>
      </c>
      <c r="D2922" s="1" t="s">
        <v>155</v>
      </c>
      <c r="E2922" s="162" t="s">
        <v>36454</v>
      </c>
    </row>
    <row r="2923" spans="1:5">
      <c r="A2923" s="1">
        <v>4244</v>
      </c>
      <c r="B2923" s="1" t="s">
        <v>17258</v>
      </c>
      <c r="C2923" s="1" t="s">
        <v>355</v>
      </c>
      <c r="D2923" s="1" t="s">
        <v>155</v>
      </c>
      <c r="E2923" s="162" t="s">
        <v>12860</v>
      </c>
    </row>
    <row r="2924" spans="1:5">
      <c r="A2924" s="1">
        <v>40977</v>
      </c>
      <c r="B2924" s="1" t="s">
        <v>17259</v>
      </c>
      <c r="C2924" s="1" t="s">
        <v>357</v>
      </c>
      <c r="D2924" s="1" t="s">
        <v>155</v>
      </c>
      <c r="E2924" s="162" t="s">
        <v>36455</v>
      </c>
    </row>
    <row r="2925" spans="1:5">
      <c r="A2925" s="1">
        <v>4115</v>
      </c>
      <c r="B2925" s="1" t="s">
        <v>17260</v>
      </c>
      <c r="C2925" s="1" t="s">
        <v>187</v>
      </c>
      <c r="D2925" s="1" t="s">
        <v>155</v>
      </c>
      <c r="E2925" s="162" t="s">
        <v>27136</v>
      </c>
    </row>
    <row r="2926" spans="1:5">
      <c r="A2926" s="1">
        <v>4119</v>
      </c>
      <c r="B2926" s="1" t="s">
        <v>17261</v>
      </c>
      <c r="C2926" s="1" t="s">
        <v>187</v>
      </c>
      <c r="D2926" s="1" t="s">
        <v>155</v>
      </c>
      <c r="E2926" s="162" t="s">
        <v>32759</v>
      </c>
    </row>
    <row r="2927" spans="1:5">
      <c r="A2927" s="1">
        <v>2794</v>
      </c>
      <c r="B2927" s="1" t="s">
        <v>17262</v>
      </c>
      <c r="C2927" s="1" t="s">
        <v>187</v>
      </c>
      <c r="D2927" s="1" t="s">
        <v>155</v>
      </c>
      <c r="E2927" s="162" t="s">
        <v>36456</v>
      </c>
    </row>
    <row r="2928" spans="1:5">
      <c r="A2928" s="1">
        <v>2788</v>
      </c>
      <c r="B2928" s="1" t="s">
        <v>17263</v>
      </c>
      <c r="C2928" s="1" t="s">
        <v>187</v>
      </c>
      <c r="D2928" s="1" t="s">
        <v>155</v>
      </c>
      <c r="E2928" s="162" t="s">
        <v>36457</v>
      </c>
    </row>
    <row r="2929" spans="1:5">
      <c r="A2929" s="1">
        <v>4006</v>
      </c>
      <c r="B2929" s="1" t="s">
        <v>17264</v>
      </c>
      <c r="C2929" s="1" t="s">
        <v>353</v>
      </c>
      <c r="D2929" s="1" t="s">
        <v>155</v>
      </c>
      <c r="E2929" s="162" t="s">
        <v>36458</v>
      </c>
    </row>
    <row r="2930" spans="1:5">
      <c r="A2930" s="1">
        <v>36151</v>
      </c>
      <c r="B2930" s="1" t="s">
        <v>17265</v>
      </c>
      <c r="C2930" s="1" t="s">
        <v>160</v>
      </c>
      <c r="D2930" s="1" t="s">
        <v>155</v>
      </c>
      <c r="E2930" s="162" t="s">
        <v>18766</v>
      </c>
    </row>
    <row r="2931" spans="1:5">
      <c r="A2931" s="1">
        <v>37457</v>
      </c>
      <c r="B2931" s="1" t="s">
        <v>17266</v>
      </c>
      <c r="C2931" s="1" t="s">
        <v>187</v>
      </c>
      <c r="D2931" s="1" t="s">
        <v>155</v>
      </c>
      <c r="E2931" s="162" t="s">
        <v>20994</v>
      </c>
    </row>
    <row r="2932" spans="1:5">
      <c r="A2932" s="1">
        <v>37456</v>
      </c>
      <c r="B2932" s="1" t="s">
        <v>17268</v>
      </c>
      <c r="C2932" s="1" t="s">
        <v>187</v>
      </c>
      <c r="D2932" s="1" t="s">
        <v>155</v>
      </c>
      <c r="E2932" s="162" t="s">
        <v>13642</v>
      </c>
    </row>
    <row r="2933" spans="1:5">
      <c r="A2933" s="1">
        <v>37461</v>
      </c>
      <c r="B2933" s="1" t="s">
        <v>17270</v>
      </c>
      <c r="C2933" s="1" t="s">
        <v>187</v>
      </c>
      <c r="D2933" s="1" t="s">
        <v>155</v>
      </c>
      <c r="E2933" s="162" t="s">
        <v>26954</v>
      </c>
    </row>
    <row r="2934" spans="1:5">
      <c r="A2934" s="1">
        <v>37460</v>
      </c>
      <c r="B2934" s="1" t="s">
        <v>17271</v>
      </c>
      <c r="C2934" s="1" t="s">
        <v>187</v>
      </c>
      <c r="D2934" s="1" t="s">
        <v>155</v>
      </c>
      <c r="E2934" s="162" t="s">
        <v>19433</v>
      </c>
    </row>
    <row r="2935" spans="1:5">
      <c r="A2935" s="1">
        <v>37458</v>
      </c>
      <c r="B2935" s="1" t="s">
        <v>17273</v>
      </c>
      <c r="C2935" s="1" t="s">
        <v>187</v>
      </c>
      <c r="D2935" s="1" t="s">
        <v>158</v>
      </c>
      <c r="E2935" s="162" t="s">
        <v>27847</v>
      </c>
    </row>
    <row r="2936" spans="1:5">
      <c r="A2936" s="1">
        <v>37454</v>
      </c>
      <c r="B2936" s="1" t="s">
        <v>17274</v>
      </c>
      <c r="C2936" s="1" t="s">
        <v>187</v>
      </c>
      <c r="D2936" s="1" t="s">
        <v>155</v>
      </c>
      <c r="E2936" s="162" t="s">
        <v>13215</v>
      </c>
    </row>
    <row r="2937" spans="1:5">
      <c r="A2937" s="1">
        <v>37455</v>
      </c>
      <c r="B2937" s="1" t="s">
        <v>17276</v>
      </c>
      <c r="C2937" s="1" t="s">
        <v>187</v>
      </c>
      <c r="D2937" s="1" t="s">
        <v>155</v>
      </c>
      <c r="E2937" s="162" t="s">
        <v>15841</v>
      </c>
    </row>
    <row r="2938" spans="1:5">
      <c r="A2938" s="1">
        <v>37459</v>
      </c>
      <c r="B2938" s="1" t="s">
        <v>17278</v>
      </c>
      <c r="C2938" s="1" t="s">
        <v>187</v>
      </c>
      <c r="D2938" s="1" t="s">
        <v>155</v>
      </c>
      <c r="E2938" s="162" t="s">
        <v>14531</v>
      </c>
    </row>
    <row r="2939" spans="1:5">
      <c r="A2939" s="1">
        <v>21029</v>
      </c>
      <c r="B2939" s="1" t="s">
        <v>17280</v>
      </c>
      <c r="C2939" s="1" t="s">
        <v>160</v>
      </c>
      <c r="D2939" s="1" t="s">
        <v>158</v>
      </c>
      <c r="E2939" s="162" t="s">
        <v>36459</v>
      </c>
    </row>
    <row r="2940" spans="1:5">
      <c r="A2940" s="1">
        <v>21030</v>
      </c>
      <c r="B2940" s="1" t="s">
        <v>17281</v>
      </c>
      <c r="C2940" s="1" t="s">
        <v>160</v>
      </c>
      <c r="D2940" s="1" t="s">
        <v>155</v>
      </c>
      <c r="E2940" s="162" t="s">
        <v>36460</v>
      </c>
    </row>
    <row r="2941" spans="1:5">
      <c r="A2941" s="1">
        <v>21031</v>
      </c>
      <c r="B2941" s="1" t="s">
        <v>17282</v>
      </c>
      <c r="C2941" s="1" t="s">
        <v>160</v>
      </c>
      <c r="D2941" s="1" t="s">
        <v>155</v>
      </c>
      <c r="E2941" s="162" t="s">
        <v>36461</v>
      </c>
    </row>
    <row r="2942" spans="1:5">
      <c r="A2942" s="1">
        <v>21032</v>
      </c>
      <c r="B2942" s="1" t="s">
        <v>17283</v>
      </c>
      <c r="C2942" s="1" t="s">
        <v>160</v>
      </c>
      <c r="D2942" s="1" t="s">
        <v>155</v>
      </c>
      <c r="E2942" s="162" t="s">
        <v>14614</v>
      </c>
    </row>
    <row r="2943" spans="1:5">
      <c r="A2943" s="1">
        <v>37527</v>
      </c>
      <c r="B2943" s="1" t="s">
        <v>17284</v>
      </c>
      <c r="C2943" s="1" t="s">
        <v>160</v>
      </c>
      <c r="D2943" s="1" t="s">
        <v>155</v>
      </c>
      <c r="E2943" s="162" t="s">
        <v>36462</v>
      </c>
    </row>
    <row r="2944" spans="1:5">
      <c r="A2944" s="1">
        <v>37528</v>
      </c>
      <c r="B2944" s="1" t="s">
        <v>17285</v>
      </c>
      <c r="C2944" s="1" t="s">
        <v>160</v>
      </c>
      <c r="D2944" s="1" t="s">
        <v>155</v>
      </c>
      <c r="E2944" s="162" t="s">
        <v>30659</v>
      </c>
    </row>
    <row r="2945" spans="1:5">
      <c r="A2945" s="1">
        <v>37529</v>
      </c>
      <c r="B2945" s="1" t="s">
        <v>17286</v>
      </c>
      <c r="C2945" s="1" t="s">
        <v>160</v>
      </c>
      <c r="D2945" s="1" t="s">
        <v>155</v>
      </c>
      <c r="E2945" s="162" t="s">
        <v>36463</v>
      </c>
    </row>
    <row r="2946" spans="1:5">
      <c r="A2946" s="1">
        <v>37530</v>
      </c>
      <c r="B2946" s="1" t="s">
        <v>17287</v>
      </c>
      <c r="C2946" s="1" t="s">
        <v>160</v>
      </c>
      <c r="D2946" s="1" t="s">
        <v>155</v>
      </c>
      <c r="E2946" s="162" t="s">
        <v>36464</v>
      </c>
    </row>
    <row r="2947" spans="1:5">
      <c r="A2947" s="1">
        <v>21034</v>
      </c>
      <c r="B2947" s="1" t="s">
        <v>17288</v>
      </c>
      <c r="C2947" s="1" t="s">
        <v>160</v>
      </c>
      <c r="D2947" s="1" t="s">
        <v>155</v>
      </c>
      <c r="E2947" s="162" t="s">
        <v>22196</v>
      </c>
    </row>
    <row r="2948" spans="1:5">
      <c r="A2948" s="1">
        <v>37531</v>
      </c>
      <c r="B2948" s="1" t="s">
        <v>17289</v>
      </c>
      <c r="C2948" s="1" t="s">
        <v>160</v>
      </c>
      <c r="D2948" s="1" t="s">
        <v>155</v>
      </c>
      <c r="E2948" s="162" t="s">
        <v>36465</v>
      </c>
    </row>
    <row r="2949" spans="1:5">
      <c r="A2949" s="1">
        <v>21036</v>
      </c>
      <c r="B2949" s="1" t="s">
        <v>17290</v>
      </c>
      <c r="C2949" s="1" t="s">
        <v>160</v>
      </c>
      <c r="D2949" s="1" t="s">
        <v>155</v>
      </c>
      <c r="E2949" s="162" t="s">
        <v>36466</v>
      </c>
    </row>
    <row r="2950" spans="1:5">
      <c r="A2950" s="1">
        <v>21037</v>
      </c>
      <c r="B2950" s="1" t="s">
        <v>17291</v>
      </c>
      <c r="C2950" s="1" t="s">
        <v>160</v>
      </c>
      <c r="D2950" s="1" t="s">
        <v>155</v>
      </c>
      <c r="E2950" s="162" t="s">
        <v>36467</v>
      </c>
    </row>
    <row r="2951" spans="1:5">
      <c r="A2951" s="1">
        <v>20185</v>
      </c>
      <c r="B2951" s="1" t="s">
        <v>17292</v>
      </c>
      <c r="C2951" s="1" t="s">
        <v>187</v>
      </c>
      <c r="D2951" s="1" t="s">
        <v>155</v>
      </c>
      <c r="E2951" s="162" t="s">
        <v>17768</v>
      </c>
    </row>
    <row r="2952" spans="1:5">
      <c r="A2952" s="1">
        <v>20260</v>
      </c>
      <c r="B2952" s="1" t="s">
        <v>17293</v>
      </c>
      <c r="C2952" s="1" t="s">
        <v>160</v>
      </c>
      <c r="D2952" s="1" t="s">
        <v>155</v>
      </c>
      <c r="E2952" s="162" t="s">
        <v>36468</v>
      </c>
    </row>
    <row r="2953" spans="1:5">
      <c r="A2953" s="1">
        <v>37523</v>
      </c>
      <c r="B2953" s="1" t="s">
        <v>17295</v>
      </c>
      <c r="C2953" s="1" t="s">
        <v>160</v>
      </c>
      <c r="D2953" s="1" t="s">
        <v>167</v>
      </c>
      <c r="E2953" s="162" t="s">
        <v>17296</v>
      </c>
    </row>
    <row r="2954" spans="1:5">
      <c r="A2954" s="1">
        <v>37515</v>
      </c>
      <c r="B2954" s="1" t="s">
        <v>17297</v>
      </c>
      <c r="C2954" s="1" t="s">
        <v>160</v>
      </c>
      <c r="D2954" s="1" t="s">
        <v>167</v>
      </c>
      <c r="E2954" s="162" t="s">
        <v>17298</v>
      </c>
    </row>
    <row r="2955" spans="1:5">
      <c r="A2955" s="1">
        <v>12899</v>
      </c>
      <c r="B2955" s="1" t="s">
        <v>17299</v>
      </c>
      <c r="C2955" s="1" t="s">
        <v>160</v>
      </c>
      <c r="D2955" s="1" t="s">
        <v>167</v>
      </c>
      <c r="E2955" s="162" t="s">
        <v>20427</v>
      </c>
    </row>
    <row r="2956" spans="1:5">
      <c r="A2956" s="1">
        <v>12898</v>
      </c>
      <c r="B2956" s="1" t="s">
        <v>17300</v>
      </c>
      <c r="C2956" s="1" t="s">
        <v>160</v>
      </c>
      <c r="D2956" s="1" t="s">
        <v>167</v>
      </c>
      <c r="E2956" s="162" t="s">
        <v>15497</v>
      </c>
    </row>
    <row r="2957" spans="1:5">
      <c r="A2957" s="1">
        <v>42528</v>
      </c>
      <c r="B2957" s="1" t="s">
        <v>17301</v>
      </c>
      <c r="C2957" s="1" t="s">
        <v>157</v>
      </c>
      <c r="D2957" s="1" t="s">
        <v>155</v>
      </c>
      <c r="E2957" s="162" t="s">
        <v>13654</v>
      </c>
    </row>
    <row r="2958" spans="1:5">
      <c r="A2958" s="1">
        <v>39696</v>
      </c>
      <c r="B2958" s="1" t="s">
        <v>17302</v>
      </c>
      <c r="C2958" s="1" t="s">
        <v>157</v>
      </c>
      <c r="D2958" s="1" t="s">
        <v>158</v>
      </c>
      <c r="E2958" s="162" t="s">
        <v>36469</v>
      </c>
    </row>
    <row r="2959" spans="1:5">
      <c r="A2959" s="1">
        <v>39700</v>
      </c>
      <c r="B2959" s="1" t="s">
        <v>17304</v>
      </c>
      <c r="C2959" s="1" t="s">
        <v>157</v>
      </c>
      <c r="D2959" s="1" t="s">
        <v>155</v>
      </c>
      <c r="E2959" s="162" t="s">
        <v>36470</v>
      </c>
    </row>
    <row r="2960" spans="1:5">
      <c r="A2960" s="1">
        <v>11621</v>
      </c>
      <c r="B2960" s="1" t="s">
        <v>17306</v>
      </c>
      <c r="C2960" s="1" t="s">
        <v>157</v>
      </c>
      <c r="D2960" s="1" t="s">
        <v>155</v>
      </c>
      <c r="E2960" s="162" t="s">
        <v>36471</v>
      </c>
    </row>
    <row r="2961" spans="1:5">
      <c r="A2961" s="1">
        <v>4014</v>
      </c>
      <c r="B2961" s="1" t="s">
        <v>17307</v>
      </c>
      <c r="C2961" s="1" t="s">
        <v>157</v>
      </c>
      <c r="D2961" s="1" t="s">
        <v>155</v>
      </c>
      <c r="E2961" s="162" t="s">
        <v>35586</v>
      </c>
    </row>
    <row r="2962" spans="1:5">
      <c r="A2962" s="1">
        <v>4015</v>
      </c>
      <c r="B2962" s="1" t="s">
        <v>17308</v>
      </c>
      <c r="C2962" s="1" t="s">
        <v>157</v>
      </c>
      <c r="D2962" s="1" t="s">
        <v>155</v>
      </c>
      <c r="E2962" s="162" t="s">
        <v>36472</v>
      </c>
    </row>
    <row r="2963" spans="1:5">
      <c r="A2963" s="1">
        <v>4017</v>
      </c>
      <c r="B2963" s="1" t="s">
        <v>17309</v>
      </c>
      <c r="C2963" s="1" t="s">
        <v>157</v>
      </c>
      <c r="D2963" s="1" t="s">
        <v>155</v>
      </c>
      <c r="E2963" s="162" t="s">
        <v>36473</v>
      </c>
    </row>
    <row r="2964" spans="1:5">
      <c r="A2964" s="1">
        <v>4016</v>
      </c>
      <c r="B2964" s="1" t="s">
        <v>17310</v>
      </c>
      <c r="C2964" s="1" t="s">
        <v>157</v>
      </c>
      <c r="D2964" s="1" t="s">
        <v>158</v>
      </c>
      <c r="E2964" s="162" t="s">
        <v>36474</v>
      </c>
    </row>
    <row r="2965" spans="1:5">
      <c r="A2965" s="1">
        <v>39699</v>
      </c>
      <c r="B2965" s="1" t="s">
        <v>17311</v>
      </c>
      <c r="C2965" s="1" t="s">
        <v>157</v>
      </c>
      <c r="D2965" s="1" t="s">
        <v>155</v>
      </c>
      <c r="E2965" s="162" t="s">
        <v>17312</v>
      </c>
    </row>
    <row r="2966" spans="1:5">
      <c r="A2966" s="1">
        <v>38544</v>
      </c>
      <c r="B2966" s="1" t="s">
        <v>17313</v>
      </c>
      <c r="C2966" s="1" t="s">
        <v>157</v>
      </c>
      <c r="D2966" s="1" t="s">
        <v>155</v>
      </c>
      <c r="E2966" s="162" t="s">
        <v>12954</v>
      </c>
    </row>
    <row r="2967" spans="1:5">
      <c r="A2967" s="1">
        <v>38545</v>
      </c>
      <c r="B2967" s="1" t="s">
        <v>17314</v>
      </c>
      <c r="C2967" s="1" t="s">
        <v>157</v>
      </c>
      <c r="D2967" s="1" t="s">
        <v>155</v>
      </c>
      <c r="E2967" s="162" t="s">
        <v>15130</v>
      </c>
    </row>
    <row r="2968" spans="1:5">
      <c r="A2968" s="1">
        <v>42527</v>
      </c>
      <c r="B2968" s="1" t="s">
        <v>17316</v>
      </c>
      <c r="C2968" s="1" t="s">
        <v>157</v>
      </c>
      <c r="D2968" s="1" t="s">
        <v>155</v>
      </c>
      <c r="E2968" s="162" t="s">
        <v>36004</v>
      </c>
    </row>
    <row r="2969" spans="1:5">
      <c r="A2969" s="1">
        <v>39323</v>
      </c>
      <c r="B2969" s="1" t="s">
        <v>17318</v>
      </c>
      <c r="C2969" s="1" t="s">
        <v>157</v>
      </c>
      <c r="D2969" s="1" t="s">
        <v>155</v>
      </c>
      <c r="E2969" s="162" t="s">
        <v>21495</v>
      </c>
    </row>
    <row r="2970" spans="1:5">
      <c r="A2970" s="1">
        <v>626</v>
      </c>
      <c r="B2970" s="1" t="s">
        <v>17320</v>
      </c>
      <c r="C2970" s="1" t="s">
        <v>238</v>
      </c>
      <c r="D2970" s="1" t="s">
        <v>158</v>
      </c>
      <c r="E2970" s="162" t="s">
        <v>29835</v>
      </c>
    </row>
    <row r="2971" spans="1:5">
      <c r="A2971" s="1">
        <v>44504</v>
      </c>
      <c r="B2971" s="1" t="s">
        <v>17322</v>
      </c>
      <c r="C2971" s="1" t="s">
        <v>157</v>
      </c>
      <c r="D2971" s="1" t="s">
        <v>167</v>
      </c>
      <c r="E2971" s="162" t="s">
        <v>17044</v>
      </c>
    </row>
    <row r="2972" spans="1:5">
      <c r="A2972" s="1">
        <v>44505</v>
      </c>
      <c r="B2972" s="1" t="s">
        <v>17323</v>
      </c>
      <c r="C2972" s="1" t="s">
        <v>157</v>
      </c>
      <c r="D2972" s="1" t="s">
        <v>167</v>
      </c>
      <c r="E2972" s="162" t="s">
        <v>15431</v>
      </c>
    </row>
    <row r="2973" spans="1:5">
      <c r="A2973" s="1">
        <v>44506</v>
      </c>
      <c r="B2973" s="1" t="s">
        <v>17324</v>
      </c>
      <c r="C2973" s="1" t="s">
        <v>157</v>
      </c>
      <c r="D2973" s="1" t="s">
        <v>167</v>
      </c>
      <c r="E2973" s="162" t="s">
        <v>17325</v>
      </c>
    </row>
    <row r="2974" spans="1:5">
      <c r="A2974" s="1">
        <v>44507</v>
      </c>
      <c r="B2974" s="1" t="s">
        <v>17326</v>
      </c>
      <c r="C2974" s="1" t="s">
        <v>157</v>
      </c>
      <c r="D2974" s="1" t="s">
        <v>167</v>
      </c>
      <c r="E2974" s="162" t="s">
        <v>14837</v>
      </c>
    </row>
    <row r="2975" spans="1:5">
      <c r="A2975" s="1">
        <v>44508</v>
      </c>
      <c r="B2975" s="1" t="s">
        <v>17327</v>
      </c>
      <c r="C2975" s="1" t="s">
        <v>157</v>
      </c>
      <c r="D2975" s="1" t="s">
        <v>167</v>
      </c>
      <c r="E2975" s="162" t="s">
        <v>17328</v>
      </c>
    </row>
    <row r="2976" spans="1:5">
      <c r="A2976" s="1">
        <v>44509</v>
      </c>
      <c r="B2976" s="1" t="s">
        <v>17329</v>
      </c>
      <c r="C2976" s="1" t="s">
        <v>157</v>
      </c>
      <c r="D2976" s="1" t="s">
        <v>167</v>
      </c>
      <c r="E2976" s="162" t="s">
        <v>17330</v>
      </c>
    </row>
    <row r="2977" spans="1:5">
      <c r="A2977" s="1">
        <v>44510</v>
      </c>
      <c r="B2977" s="1" t="s">
        <v>17331</v>
      </c>
      <c r="C2977" s="1" t="s">
        <v>157</v>
      </c>
      <c r="D2977" s="1" t="s">
        <v>167</v>
      </c>
      <c r="E2977" s="162" t="s">
        <v>17332</v>
      </c>
    </row>
    <row r="2978" spans="1:5">
      <c r="A2978" s="1">
        <v>44512</v>
      </c>
      <c r="B2978" s="1" t="s">
        <v>17333</v>
      </c>
      <c r="C2978" s="1" t="s">
        <v>157</v>
      </c>
      <c r="D2978" s="1" t="s">
        <v>167</v>
      </c>
      <c r="E2978" s="162" t="s">
        <v>17334</v>
      </c>
    </row>
    <row r="2979" spans="1:5">
      <c r="A2979" s="1">
        <v>44513</v>
      </c>
      <c r="B2979" s="1" t="s">
        <v>17335</v>
      </c>
      <c r="C2979" s="1" t="s">
        <v>157</v>
      </c>
      <c r="D2979" s="1" t="s">
        <v>167</v>
      </c>
      <c r="E2979" s="162" t="s">
        <v>17336</v>
      </c>
    </row>
    <row r="2980" spans="1:5">
      <c r="A2980" s="1">
        <v>44514</v>
      </c>
      <c r="B2980" s="1" t="s">
        <v>17337</v>
      </c>
      <c r="C2980" s="1" t="s">
        <v>157</v>
      </c>
      <c r="D2980" s="1" t="s">
        <v>167</v>
      </c>
      <c r="E2980" s="162" t="s">
        <v>17338</v>
      </c>
    </row>
    <row r="2981" spans="1:5">
      <c r="A2981" s="1">
        <v>44515</v>
      </c>
      <c r="B2981" s="1" t="s">
        <v>17339</v>
      </c>
      <c r="C2981" s="1" t="s">
        <v>157</v>
      </c>
      <c r="D2981" s="1" t="s">
        <v>167</v>
      </c>
      <c r="E2981" s="162" t="s">
        <v>15438</v>
      </c>
    </row>
    <row r="2982" spans="1:5">
      <c r="A2982" s="1">
        <v>44511</v>
      </c>
      <c r="B2982" s="1" t="s">
        <v>17340</v>
      </c>
      <c r="C2982" s="1" t="s">
        <v>157</v>
      </c>
      <c r="D2982" s="1" t="s">
        <v>167</v>
      </c>
      <c r="E2982" s="162" t="s">
        <v>17341</v>
      </c>
    </row>
    <row r="2983" spans="1:5">
      <c r="A2983" s="1">
        <v>44516</v>
      </c>
      <c r="B2983" s="1" t="s">
        <v>17342</v>
      </c>
      <c r="C2983" s="1" t="s">
        <v>157</v>
      </c>
      <c r="D2983" s="1" t="s">
        <v>167</v>
      </c>
      <c r="E2983" s="162" t="s">
        <v>17343</v>
      </c>
    </row>
    <row r="2984" spans="1:5">
      <c r="A2984" s="1">
        <v>44517</v>
      </c>
      <c r="B2984" s="1" t="s">
        <v>17344</v>
      </c>
      <c r="C2984" s="1" t="s">
        <v>157</v>
      </c>
      <c r="D2984" s="1" t="s">
        <v>167</v>
      </c>
      <c r="E2984" s="162" t="s">
        <v>17345</v>
      </c>
    </row>
    <row r="2985" spans="1:5">
      <c r="A2985" s="1">
        <v>11479</v>
      </c>
      <c r="B2985" s="1" t="s">
        <v>17346</v>
      </c>
      <c r="C2985" s="1" t="s">
        <v>160</v>
      </c>
      <c r="D2985" s="1" t="s">
        <v>155</v>
      </c>
      <c r="E2985" s="162" t="s">
        <v>17347</v>
      </c>
    </row>
    <row r="2986" spans="1:5">
      <c r="A2986" s="1">
        <v>11481</v>
      </c>
      <c r="B2986" s="1" t="s">
        <v>17348</v>
      </c>
      <c r="C2986" s="1" t="s">
        <v>160</v>
      </c>
      <c r="D2986" s="1" t="s">
        <v>155</v>
      </c>
      <c r="E2986" s="162" t="s">
        <v>17349</v>
      </c>
    </row>
    <row r="2987" spans="1:5">
      <c r="A2987" s="1">
        <v>43609</v>
      </c>
      <c r="B2987" s="1" t="s">
        <v>17350</v>
      </c>
      <c r="C2987" s="1" t="s">
        <v>160</v>
      </c>
      <c r="D2987" s="1" t="s">
        <v>155</v>
      </c>
      <c r="E2987" s="162" t="s">
        <v>17349</v>
      </c>
    </row>
    <row r="2988" spans="1:5">
      <c r="A2988" s="1">
        <v>11478</v>
      </c>
      <c r="B2988" s="1" t="s">
        <v>17351</v>
      </c>
      <c r="C2988" s="1" t="s">
        <v>160</v>
      </c>
      <c r="D2988" s="1" t="s">
        <v>155</v>
      </c>
      <c r="E2988" s="162" t="s">
        <v>17352</v>
      </c>
    </row>
    <row r="2989" spans="1:5">
      <c r="A2989" s="1">
        <v>43608</v>
      </c>
      <c r="B2989" s="1" t="s">
        <v>17353</v>
      </c>
      <c r="C2989" s="1" t="s">
        <v>160</v>
      </c>
      <c r="D2989" s="1" t="s">
        <v>155</v>
      </c>
      <c r="E2989" s="162" t="s">
        <v>17354</v>
      </c>
    </row>
    <row r="2990" spans="1:5">
      <c r="A2990" s="1">
        <v>11476</v>
      </c>
      <c r="B2990" s="1" t="s">
        <v>17355</v>
      </c>
      <c r="C2990" s="1" t="s">
        <v>160</v>
      </c>
      <c r="D2990" s="1" t="s">
        <v>155</v>
      </c>
      <c r="E2990" s="162" t="s">
        <v>17354</v>
      </c>
    </row>
    <row r="2991" spans="1:5">
      <c r="A2991" s="1">
        <v>40637</v>
      </c>
      <c r="B2991" s="1" t="s">
        <v>17356</v>
      </c>
      <c r="C2991" s="1" t="s">
        <v>160</v>
      </c>
      <c r="D2991" s="1" t="s">
        <v>167</v>
      </c>
      <c r="E2991" s="162" t="s">
        <v>36475</v>
      </c>
    </row>
    <row r="2992" spans="1:5">
      <c r="A2992" s="1">
        <v>13836</v>
      </c>
      <c r="B2992" s="1" t="s">
        <v>17357</v>
      </c>
      <c r="C2992" s="1" t="s">
        <v>160</v>
      </c>
      <c r="D2992" s="1" t="s">
        <v>167</v>
      </c>
      <c r="E2992" s="162" t="s">
        <v>17358</v>
      </c>
    </row>
    <row r="2993" spans="1:5">
      <c r="A2993" s="1">
        <v>14534</v>
      </c>
      <c r="B2993" s="1" t="s">
        <v>17359</v>
      </c>
      <c r="C2993" s="1" t="s">
        <v>160</v>
      </c>
      <c r="D2993" s="1" t="s">
        <v>167</v>
      </c>
      <c r="E2993" s="162" t="s">
        <v>17360</v>
      </c>
    </row>
    <row r="2994" spans="1:5">
      <c r="A2994" s="1">
        <v>14619</v>
      </c>
      <c r="B2994" s="1" t="s">
        <v>17361</v>
      </c>
      <c r="C2994" s="1" t="s">
        <v>160</v>
      </c>
      <c r="D2994" s="1" t="s">
        <v>155</v>
      </c>
      <c r="E2994" s="162" t="s">
        <v>17362</v>
      </c>
    </row>
    <row r="2995" spans="1:5">
      <c r="A2995" s="1">
        <v>14535</v>
      </c>
      <c r="B2995" s="1" t="s">
        <v>17363</v>
      </c>
      <c r="C2995" s="1" t="s">
        <v>160</v>
      </c>
      <c r="D2995" s="1" t="s">
        <v>167</v>
      </c>
      <c r="E2995" s="162" t="s">
        <v>17364</v>
      </c>
    </row>
    <row r="2996" spans="1:5">
      <c r="A2996" s="1">
        <v>39813</v>
      </c>
      <c r="B2996" s="1" t="s">
        <v>17365</v>
      </c>
      <c r="C2996" s="1" t="s">
        <v>160</v>
      </c>
      <c r="D2996" s="1" t="s">
        <v>167</v>
      </c>
      <c r="E2996" s="162" t="s">
        <v>17366</v>
      </c>
    </row>
    <row r="2997" spans="1:5">
      <c r="A2997" s="1">
        <v>40403</v>
      </c>
      <c r="B2997" s="1" t="s">
        <v>17367</v>
      </c>
      <c r="C2997" s="1" t="s">
        <v>160</v>
      </c>
      <c r="D2997" s="1" t="s">
        <v>155</v>
      </c>
      <c r="E2997" s="162" t="s">
        <v>36476</v>
      </c>
    </row>
    <row r="2998" spans="1:5">
      <c r="A2998" s="1">
        <v>12868</v>
      </c>
      <c r="B2998" s="1" t="s">
        <v>17368</v>
      </c>
      <c r="C2998" s="1" t="s">
        <v>355</v>
      </c>
      <c r="D2998" s="1" t="s">
        <v>155</v>
      </c>
      <c r="E2998" s="162" t="s">
        <v>36477</v>
      </c>
    </row>
    <row r="2999" spans="1:5">
      <c r="A2999" s="1">
        <v>40916</v>
      </c>
      <c r="B2999" s="1" t="s">
        <v>17369</v>
      </c>
      <c r="C2999" s="1" t="s">
        <v>357</v>
      </c>
      <c r="D2999" s="1" t="s">
        <v>155</v>
      </c>
      <c r="E2999" s="162" t="s">
        <v>36478</v>
      </c>
    </row>
    <row r="3000" spans="1:5">
      <c r="A3000" s="1">
        <v>4755</v>
      </c>
      <c r="B3000" s="1" t="s">
        <v>17370</v>
      </c>
      <c r="C3000" s="1" t="s">
        <v>355</v>
      </c>
      <c r="D3000" s="1" t="s">
        <v>155</v>
      </c>
      <c r="E3000" s="162" t="s">
        <v>16390</v>
      </c>
    </row>
    <row r="3001" spans="1:5">
      <c r="A3001" s="1">
        <v>41067</v>
      </c>
      <c r="B3001" s="1" t="s">
        <v>17371</v>
      </c>
      <c r="C3001" s="1" t="s">
        <v>357</v>
      </c>
      <c r="D3001" s="1" t="s">
        <v>155</v>
      </c>
      <c r="E3001" s="162" t="s">
        <v>35881</v>
      </c>
    </row>
    <row r="3002" spans="1:5">
      <c r="A3002" s="1">
        <v>38463</v>
      </c>
      <c r="B3002" s="1" t="s">
        <v>17372</v>
      </c>
      <c r="C3002" s="1" t="s">
        <v>160</v>
      </c>
      <c r="D3002" s="1" t="s">
        <v>155</v>
      </c>
      <c r="E3002" s="162" t="s">
        <v>34337</v>
      </c>
    </row>
    <row r="3003" spans="1:5">
      <c r="A3003" s="1">
        <v>40703</v>
      </c>
      <c r="B3003" s="1" t="s">
        <v>17374</v>
      </c>
      <c r="C3003" s="1" t="s">
        <v>160</v>
      </c>
      <c r="D3003" s="1" t="s">
        <v>158</v>
      </c>
      <c r="E3003" s="162" t="s">
        <v>36479</v>
      </c>
    </row>
    <row r="3004" spans="1:5">
      <c r="A3004" s="1">
        <v>14531</v>
      </c>
      <c r="B3004" s="1" t="s">
        <v>17375</v>
      </c>
      <c r="C3004" s="1" t="s">
        <v>160</v>
      </c>
      <c r="D3004" s="1" t="s">
        <v>155</v>
      </c>
      <c r="E3004" s="162" t="s">
        <v>36480</v>
      </c>
    </row>
    <row r="3005" spans="1:5">
      <c r="A3005" s="1">
        <v>36533</v>
      </c>
      <c r="B3005" s="1" t="s">
        <v>17376</v>
      </c>
      <c r="C3005" s="1" t="s">
        <v>160</v>
      </c>
      <c r="D3005" s="1" t="s">
        <v>155</v>
      </c>
      <c r="E3005" s="162" t="s">
        <v>36481</v>
      </c>
    </row>
    <row r="3006" spans="1:5">
      <c r="A3006" s="1">
        <v>11616</v>
      </c>
      <c r="B3006" s="1" t="s">
        <v>17377</v>
      </c>
      <c r="C3006" s="1" t="s">
        <v>160</v>
      </c>
      <c r="D3006" s="1" t="s">
        <v>155</v>
      </c>
      <c r="E3006" s="162" t="s">
        <v>36482</v>
      </c>
    </row>
    <row r="3007" spans="1:5">
      <c r="A3007" s="1">
        <v>41898</v>
      </c>
      <c r="B3007" s="1" t="s">
        <v>17378</v>
      </c>
      <c r="C3007" s="1" t="s">
        <v>160</v>
      </c>
      <c r="D3007" s="1" t="s">
        <v>155</v>
      </c>
      <c r="E3007" s="162" t="s">
        <v>36483</v>
      </c>
    </row>
    <row r="3008" spans="1:5">
      <c r="A3008" s="1">
        <v>13447</v>
      </c>
      <c r="B3008" s="1" t="s">
        <v>17379</v>
      </c>
      <c r="C3008" s="1" t="s">
        <v>160</v>
      </c>
      <c r="D3008" s="1" t="s">
        <v>155</v>
      </c>
      <c r="E3008" s="162" t="s">
        <v>36484</v>
      </c>
    </row>
    <row r="3009" spans="1:5">
      <c r="A3009" s="1">
        <v>14529</v>
      </c>
      <c r="B3009" s="1" t="s">
        <v>17380</v>
      </c>
      <c r="C3009" s="1" t="s">
        <v>160</v>
      </c>
      <c r="D3009" s="1" t="s">
        <v>155</v>
      </c>
      <c r="E3009" s="162" t="s">
        <v>36485</v>
      </c>
    </row>
    <row r="3010" spans="1:5">
      <c r="A3010" s="1">
        <v>10747</v>
      </c>
      <c r="B3010" s="1" t="s">
        <v>17381</v>
      </c>
      <c r="C3010" s="1" t="s">
        <v>160</v>
      </c>
      <c r="D3010" s="1" t="s">
        <v>155</v>
      </c>
      <c r="E3010" s="162" t="s">
        <v>36486</v>
      </c>
    </row>
    <row r="3011" spans="1:5">
      <c r="A3011" s="1">
        <v>36141</v>
      </c>
      <c r="B3011" s="1" t="s">
        <v>17382</v>
      </c>
      <c r="C3011" s="1" t="s">
        <v>160</v>
      </c>
      <c r="D3011" s="1" t="s">
        <v>155</v>
      </c>
      <c r="E3011" s="162" t="s">
        <v>20281</v>
      </c>
    </row>
    <row r="3012" spans="1:5">
      <c r="A3012" s="1">
        <v>43651</v>
      </c>
      <c r="B3012" s="1" t="s">
        <v>17383</v>
      </c>
      <c r="C3012" s="1" t="s">
        <v>238</v>
      </c>
      <c r="D3012" s="1" t="s">
        <v>155</v>
      </c>
      <c r="E3012" s="162" t="s">
        <v>24348</v>
      </c>
    </row>
    <row r="3013" spans="1:5">
      <c r="A3013" s="1">
        <v>43626</v>
      </c>
      <c r="B3013" s="1" t="s">
        <v>17384</v>
      </c>
      <c r="C3013" s="1" t="s">
        <v>238</v>
      </c>
      <c r="D3013" s="1" t="s">
        <v>158</v>
      </c>
      <c r="E3013" s="162" t="s">
        <v>18898</v>
      </c>
    </row>
    <row r="3014" spans="1:5">
      <c r="A3014" s="1">
        <v>39434</v>
      </c>
      <c r="B3014" s="1" t="s">
        <v>17385</v>
      </c>
      <c r="C3014" s="1" t="s">
        <v>238</v>
      </c>
      <c r="D3014" s="1" t="s">
        <v>155</v>
      </c>
      <c r="E3014" s="162" t="s">
        <v>20459</v>
      </c>
    </row>
    <row r="3015" spans="1:5">
      <c r="A3015" s="1">
        <v>39433</v>
      </c>
      <c r="B3015" s="1" t="s">
        <v>17386</v>
      </c>
      <c r="C3015" s="1" t="s">
        <v>238</v>
      </c>
      <c r="D3015" s="1" t="s">
        <v>155</v>
      </c>
      <c r="E3015" s="162" t="s">
        <v>16502</v>
      </c>
    </row>
    <row r="3016" spans="1:5">
      <c r="A3016" s="1">
        <v>4049</v>
      </c>
      <c r="B3016" s="1" t="s">
        <v>17387</v>
      </c>
      <c r="C3016" s="1" t="s">
        <v>182</v>
      </c>
      <c r="D3016" s="1" t="s">
        <v>155</v>
      </c>
      <c r="E3016" s="162" t="s">
        <v>36487</v>
      </c>
    </row>
    <row r="3017" spans="1:5">
      <c r="A3017" s="1">
        <v>38120</v>
      </c>
      <c r="B3017" s="1" t="s">
        <v>17388</v>
      </c>
      <c r="C3017" s="1" t="s">
        <v>238</v>
      </c>
      <c r="D3017" s="1" t="s">
        <v>155</v>
      </c>
      <c r="E3017" s="162" t="s">
        <v>36488</v>
      </c>
    </row>
    <row r="3018" spans="1:5">
      <c r="A3018" s="1">
        <v>43652</v>
      </c>
      <c r="B3018" s="1" t="s">
        <v>17389</v>
      </c>
      <c r="C3018" s="1" t="s">
        <v>238</v>
      </c>
      <c r="D3018" s="1" t="s">
        <v>155</v>
      </c>
      <c r="E3018" s="162" t="s">
        <v>14846</v>
      </c>
    </row>
    <row r="3019" spans="1:5">
      <c r="A3019" s="1">
        <v>10498</v>
      </c>
      <c r="B3019" s="1" t="s">
        <v>17391</v>
      </c>
      <c r="C3019" s="1" t="s">
        <v>238</v>
      </c>
      <c r="D3019" s="1" t="s">
        <v>155</v>
      </c>
      <c r="E3019" s="162" t="s">
        <v>21768</v>
      </c>
    </row>
    <row r="3020" spans="1:5">
      <c r="A3020" s="1">
        <v>4823</v>
      </c>
      <c r="B3020" s="1" t="s">
        <v>17392</v>
      </c>
      <c r="C3020" s="1" t="s">
        <v>238</v>
      </c>
      <c r="D3020" s="1" t="s">
        <v>155</v>
      </c>
      <c r="E3020" s="162" t="s">
        <v>36489</v>
      </c>
    </row>
    <row r="3021" spans="1:5">
      <c r="A3021" s="1">
        <v>38877</v>
      </c>
      <c r="B3021" s="1" t="s">
        <v>17393</v>
      </c>
      <c r="C3021" s="1" t="s">
        <v>238</v>
      </c>
      <c r="D3021" s="1" t="s">
        <v>155</v>
      </c>
      <c r="E3021" s="162" t="s">
        <v>17394</v>
      </c>
    </row>
    <row r="3022" spans="1:5">
      <c r="A3022" s="1">
        <v>34546</v>
      </c>
      <c r="B3022" s="1" t="s">
        <v>17395</v>
      </c>
      <c r="C3022" s="1" t="s">
        <v>238</v>
      </c>
      <c r="D3022" s="1" t="s">
        <v>155</v>
      </c>
      <c r="E3022" s="162" t="s">
        <v>13020</v>
      </c>
    </row>
    <row r="3023" spans="1:5">
      <c r="A3023" s="1">
        <v>41387</v>
      </c>
      <c r="B3023" s="1" t="s">
        <v>17396</v>
      </c>
      <c r="C3023" s="1" t="s">
        <v>187</v>
      </c>
      <c r="D3023" s="1" t="s">
        <v>155</v>
      </c>
      <c r="E3023" s="162" t="s">
        <v>17397</v>
      </c>
    </row>
    <row r="3024" spans="1:5">
      <c r="A3024" s="1">
        <v>41388</v>
      </c>
      <c r="B3024" s="1" t="s">
        <v>17398</v>
      </c>
      <c r="C3024" s="1" t="s">
        <v>187</v>
      </c>
      <c r="D3024" s="1" t="s">
        <v>155</v>
      </c>
      <c r="E3024" s="162" t="s">
        <v>17399</v>
      </c>
    </row>
    <row r="3025" spans="1:5">
      <c r="A3025" s="1">
        <v>41380</v>
      </c>
      <c r="B3025" s="1" t="s">
        <v>17400</v>
      </c>
      <c r="C3025" s="1" t="s">
        <v>160</v>
      </c>
      <c r="D3025" s="1" t="s">
        <v>155</v>
      </c>
      <c r="E3025" s="162" t="s">
        <v>17401</v>
      </c>
    </row>
    <row r="3026" spans="1:5">
      <c r="A3026" s="1">
        <v>41381</v>
      </c>
      <c r="B3026" s="1" t="s">
        <v>17402</v>
      </c>
      <c r="C3026" s="1" t="s">
        <v>160</v>
      </c>
      <c r="D3026" s="1" t="s">
        <v>155</v>
      </c>
      <c r="E3026" s="162" t="s">
        <v>17403</v>
      </c>
    </row>
    <row r="3027" spans="1:5">
      <c r="A3027" s="1">
        <v>41382</v>
      </c>
      <c r="B3027" s="1" t="s">
        <v>17404</v>
      </c>
      <c r="C3027" s="1" t="s">
        <v>160</v>
      </c>
      <c r="D3027" s="1" t="s">
        <v>155</v>
      </c>
      <c r="E3027" s="162" t="s">
        <v>17405</v>
      </c>
    </row>
    <row r="3028" spans="1:5">
      <c r="A3028" s="1">
        <v>41383</v>
      </c>
      <c r="B3028" s="1" t="s">
        <v>17406</v>
      </c>
      <c r="C3028" s="1" t="s">
        <v>160</v>
      </c>
      <c r="D3028" s="1" t="s">
        <v>155</v>
      </c>
      <c r="E3028" s="162" t="s">
        <v>17407</v>
      </c>
    </row>
    <row r="3029" spans="1:5">
      <c r="A3029" s="1">
        <v>41385</v>
      </c>
      <c r="B3029" s="1" t="s">
        <v>17408</v>
      </c>
      <c r="C3029" s="1" t="s">
        <v>160</v>
      </c>
      <c r="D3029" s="1" t="s">
        <v>155</v>
      </c>
      <c r="E3029" s="162" t="s">
        <v>17409</v>
      </c>
    </row>
    <row r="3030" spans="1:5">
      <c r="A3030" s="1">
        <v>11079</v>
      </c>
      <c r="B3030" s="1" t="s">
        <v>17410</v>
      </c>
      <c r="C3030" s="1" t="s">
        <v>353</v>
      </c>
      <c r="D3030" s="1" t="s">
        <v>155</v>
      </c>
      <c r="E3030" s="162" t="s">
        <v>17411</v>
      </c>
    </row>
    <row r="3031" spans="1:5">
      <c r="A3031" s="1">
        <v>11082</v>
      </c>
      <c r="B3031" s="1" t="s">
        <v>17412</v>
      </c>
      <c r="C3031" s="1" t="s">
        <v>353</v>
      </c>
      <c r="D3031" s="1" t="s">
        <v>155</v>
      </c>
      <c r="E3031" s="162" t="s">
        <v>17411</v>
      </c>
    </row>
    <row r="3032" spans="1:5">
      <c r="A3032" s="1">
        <v>4058</v>
      </c>
      <c r="B3032" s="1" t="s">
        <v>17413</v>
      </c>
      <c r="C3032" s="1" t="s">
        <v>355</v>
      </c>
      <c r="D3032" s="1" t="s">
        <v>155</v>
      </c>
      <c r="E3032" s="162" t="s">
        <v>34081</v>
      </c>
    </row>
    <row r="3033" spans="1:5">
      <c r="A3033" s="1">
        <v>40974</v>
      </c>
      <c r="B3033" s="1" t="s">
        <v>17414</v>
      </c>
      <c r="C3033" s="1" t="s">
        <v>357</v>
      </c>
      <c r="D3033" s="1" t="s">
        <v>155</v>
      </c>
      <c r="E3033" s="162" t="s">
        <v>36490</v>
      </c>
    </row>
    <row r="3034" spans="1:5">
      <c r="A3034" s="1">
        <v>34794</v>
      </c>
      <c r="B3034" s="1" t="s">
        <v>17415</v>
      </c>
      <c r="C3034" s="1" t="s">
        <v>355</v>
      </c>
      <c r="D3034" s="1" t="s">
        <v>155</v>
      </c>
      <c r="E3034" s="162" t="s">
        <v>36491</v>
      </c>
    </row>
    <row r="3035" spans="1:5">
      <c r="A3035" s="1">
        <v>40925</v>
      </c>
      <c r="B3035" s="1" t="s">
        <v>17416</v>
      </c>
      <c r="C3035" s="1" t="s">
        <v>357</v>
      </c>
      <c r="D3035" s="1" t="s">
        <v>155</v>
      </c>
      <c r="E3035" s="162" t="s">
        <v>36492</v>
      </c>
    </row>
    <row r="3036" spans="1:5">
      <c r="A3036" s="1">
        <v>13741</v>
      </c>
      <c r="B3036" s="1" t="s">
        <v>17417</v>
      </c>
      <c r="C3036" s="1" t="s">
        <v>160</v>
      </c>
      <c r="D3036" s="1" t="s">
        <v>155</v>
      </c>
      <c r="E3036" s="162" t="s">
        <v>36493</v>
      </c>
    </row>
    <row r="3037" spans="1:5">
      <c r="A3037" s="1">
        <v>3288</v>
      </c>
      <c r="B3037" s="1" t="s">
        <v>17418</v>
      </c>
      <c r="C3037" s="1" t="s">
        <v>187</v>
      </c>
      <c r="D3037" s="1" t="s">
        <v>158</v>
      </c>
      <c r="E3037" s="162" t="s">
        <v>12709</v>
      </c>
    </row>
    <row r="3038" spans="1:5">
      <c r="A3038" s="1">
        <v>13587</v>
      </c>
      <c r="B3038" s="1" t="s">
        <v>17419</v>
      </c>
      <c r="C3038" s="1" t="s">
        <v>187</v>
      </c>
      <c r="D3038" s="1" t="s">
        <v>155</v>
      </c>
      <c r="E3038" s="162" t="s">
        <v>17420</v>
      </c>
    </row>
    <row r="3039" spans="1:5">
      <c r="A3039" s="1">
        <v>38598</v>
      </c>
      <c r="B3039" s="1" t="s">
        <v>17421</v>
      </c>
      <c r="C3039" s="1" t="s">
        <v>160</v>
      </c>
      <c r="D3039" s="1" t="s">
        <v>155</v>
      </c>
      <c r="E3039" s="162" t="s">
        <v>13456</v>
      </c>
    </row>
    <row r="3040" spans="1:5">
      <c r="A3040" s="1">
        <v>38595</v>
      </c>
      <c r="B3040" s="1" t="s">
        <v>17422</v>
      </c>
      <c r="C3040" s="1" t="s">
        <v>160</v>
      </c>
      <c r="D3040" s="1" t="s">
        <v>155</v>
      </c>
      <c r="E3040" s="162" t="s">
        <v>17423</v>
      </c>
    </row>
    <row r="3041" spans="1:5">
      <c r="A3041" s="1">
        <v>38592</v>
      </c>
      <c r="B3041" s="1" t="s">
        <v>17424</v>
      </c>
      <c r="C3041" s="1" t="s">
        <v>160</v>
      </c>
      <c r="D3041" s="1" t="s">
        <v>155</v>
      </c>
      <c r="E3041" s="162" t="s">
        <v>17425</v>
      </c>
    </row>
    <row r="3042" spans="1:5">
      <c r="A3042" s="1">
        <v>38588</v>
      </c>
      <c r="B3042" s="1" t="s">
        <v>17426</v>
      </c>
      <c r="C3042" s="1" t="s">
        <v>160</v>
      </c>
      <c r="D3042" s="1" t="s">
        <v>155</v>
      </c>
      <c r="E3042" s="162" t="s">
        <v>16320</v>
      </c>
    </row>
    <row r="3043" spans="1:5">
      <c r="A3043" s="1">
        <v>38593</v>
      </c>
      <c r="B3043" s="1" t="s">
        <v>17427</v>
      </c>
      <c r="C3043" s="1" t="s">
        <v>160</v>
      </c>
      <c r="D3043" s="1" t="s">
        <v>155</v>
      </c>
      <c r="E3043" s="162" t="s">
        <v>17428</v>
      </c>
    </row>
    <row r="3044" spans="1:5">
      <c r="A3044" s="1">
        <v>38589</v>
      </c>
      <c r="B3044" s="1" t="s">
        <v>17429</v>
      </c>
      <c r="C3044" s="1" t="s">
        <v>160</v>
      </c>
      <c r="D3044" s="1" t="s">
        <v>155</v>
      </c>
      <c r="E3044" s="162" t="s">
        <v>17430</v>
      </c>
    </row>
    <row r="3045" spans="1:5">
      <c r="A3045" s="1">
        <v>38594</v>
      </c>
      <c r="B3045" s="1" t="s">
        <v>17431</v>
      </c>
      <c r="C3045" s="1" t="s">
        <v>160</v>
      </c>
      <c r="D3045" s="1" t="s">
        <v>155</v>
      </c>
      <c r="E3045" s="162" t="s">
        <v>17432</v>
      </c>
    </row>
    <row r="3046" spans="1:5">
      <c r="A3046" s="1">
        <v>34773</v>
      </c>
      <c r="B3046" s="1" t="s">
        <v>17433</v>
      </c>
      <c r="C3046" s="1" t="s">
        <v>160</v>
      </c>
      <c r="D3046" s="1" t="s">
        <v>155</v>
      </c>
      <c r="E3046" s="162" t="s">
        <v>14214</v>
      </c>
    </row>
    <row r="3047" spans="1:5">
      <c r="A3047" s="1">
        <v>34769</v>
      </c>
      <c r="B3047" s="1" t="s">
        <v>17434</v>
      </c>
      <c r="C3047" s="1" t="s">
        <v>160</v>
      </c>
      <c r="D3047" s="1" t="s">
        <v>155</v>
      </c>
      <c r="E3047" s="162" t="s">
        <v>12674</v>
      </c>
    </row>
    <row r="3048" spans="1:5">
      <c r="A3048" s="1">
        <v>34763</v>
      </c>
      <c r="B3048" s="1" t="s">
        <v>17435</v>
      </c>
      <c r="C3048" s="1" t="s">
        <v>160</v>
      </c>
      <c r="D3048" s="1" t="s">
        <v>155</v>
      </c>
      <c r="E3048" s="162" t="s">
        <v>12950</v>
      </c>
    </row>
    <row r="3049" spans="1:5">
      <c r="A3049" s="1">
        <v>34774</v>
      </c>
      <c r="B3049" s="1" t="s">
        <v>17436</v>
      </c>
      <c r="C3049" s="1" t="s">
        <v>160</v>
      </c>
      <c r="D3049" s="1" t="s">
        <v>155</v>
      </c>
      <c r="E3049" s="162" t="s">
        <v>17437</v>
      </c>
    </row>
    <row r="3050" spans="1:5">
      <c r="A3050" s="1">
        <v>34771</v>
      </c>
      <c r="B3050" s="1" t="s">
        <v>17438</v>
      </c>
      <c r="C3050" s="1" t="s">
        <v>160</v>
      </c>
      <c r="D3050" s="1" t="s">
        <v>155</v>
      </c>
      <c r="E3050" s="162" t="s">
        <v>12660</v>
      </c>
    </row>
    <row r="3051" spans="1:5">
      <c r="A3051" s="1">
        <v>34764</v>
      </c>
      <c r="B3051" s="1" t="s">
        <v>17439</v>
      </c>
      <c r="C3051" s="1" t="s">
        <v>160</v>
      </c>
      <c r="D3051" s="1" t="s">
        <v>155</v>
      </c>
      <c r="E3051" s="162" t="s">
        <v>14835</v>
      </c>
    </row>
    <row r="3052" spans="1:5">
      <c r="A3052" s="1">
        <v>34788</v>
      </c>
      <c r="B3052" s="1" t="s">
        <v>17440</v>
      </c>
      <c r="C3052" s="1" t="s">
        <v>160</v>
      </c>
      <c r="D3052" s="1" t="s">
        <v>155</v>
      </c>
      <c r="E3052" s="162" t="s">
        <v>14946</v>
      </c>
    </row>
    <row r="3053" spans="1:5">
      <c r="A3053" s="1">
        <v>34781</v>
      </c>
      <c r="B3053" s="1" t="s">
        <v>17441</v>
      </c>
      <c r="C3053" s="1" t="s">
        <v>160</v>
      </c>
      <c r="D3053" s="1" t="s">
        <v>155</v>
      </c>
      <c r="E3053" s="162" t="s">
        <v>17189</v>
      </c>
    </row>
    <row r="3054" spans="1:5">
      <c r="A3054" s="1">
        <v>41682</v>
      </c>
      <c r="B3054" s="1" t="s">
        <v>17442</v>
      </c>
      <c r="C3054" s="1" t="s">
        <v>160</v>
      </c>
      <c r="D3054" s="1" t="s">
        <v>155</v>
      </c>
      <c r="E3054" s="162" t="s">
        <v>17443</v>
      </c>
    </row>
    <row r="3055" spans="1:5">
      <c r="A3055" s="1">
        <v>41683</v>
      </c>
      <c r="B3055" s="1" t="s">
        <v>17444</v>
      </c>
      <c r="C3055" s="1" t="s">
        <v>160</v>
      </c>
      <c r="D3055" s="1" t="s">
        <v>155</v>
      </c>
      <c r="E3055" s="162" t="s">
        <v>17445</v>
      </c>
    </row>
    <row r="3056" spans="1:5">
      <c r="A3056" s="1">
        <v>41680</v>
      </c>
      <c r="B3056" s="1" t="s">
        <v>17446</v>
      </c>
      <c r="C3056" s="1" t="s">
        <v>160</v>
      </c>
      <c r="D3056" s="1" t="s">
        <v>155</v>
      </c>
      <c r="E3056" s="162" t="s">
        <v>15186</v>
      </c>
    </row>
    <row r="3057" spans="1:5">
      <c r="A3057" s="1">
        <v>41679</v>
      </c>
      <c r="B3057" s="1" t="s">
        <v>17447</v>
      </c>
      <c r="C3057" s="1" t="s">
        <v>160</v>
      </c>
      <c r="D3057" s="1" t="s">
        <v>155</v>
      </c>
      <c r="E3057" s="162" t="s">
        <v>16099</v>
      </c>
    </row>
    <row r="3058" spans="1:5">
      <c r="A3058" s="1">
        <v>41681</v>
      </c>
      <c r="B3058" s="1" t="s">
        <v>17448</v>
      </c>
      <c r="C3058" s="1" t="s">
        <v>160</v>
      </c>
      <c r="D3058" s="1" t="s">
        <v>155</v>
      </c>
      <c r="E3058" s="162" t="s">
        <v>14194</v>
      </c>
    </row>
    <row r="3059" spans="1:5">
      <c r="A3059" s="1">
        <v>43386</v>
      </c>
      <c r="B3059" s="1" t="s">
        <v>17449</v>
      </c>
      <c r="C3059" s="1" t="s">
        <v>160</v>
      </c>
      <c r="D3059" s="1" t="s">
        <v>155</v>
      </c>
      <c r="E3059" s="162" t="s">
        <v>15028</v>
      </c>
    </row>
    <row r="3060" spans="1:5">
      <c r="A3060" s="1">
        <v>4059</v>
      </c>
      <c r="B3060" s="1" t="s">
        <v>17450</v>
      </c>
      <c r="C3060" s="1" t="s">
        <v>187</v>
      </c>
      <c r="D3060" s="1" t="s">
        <v>155</v>
      </c>
      <c r="E3060" s="162" t="s">
        <v>17443</v>
      </c>
    </row>
    <row r="3061" spans="1:5">
      <c r="A3061" s="1">
        <v>4062</v>
      </c>
      <c r="B3061" s="1" t="s">
        <v>17451</v>
      </c>
      <c r="C3061" s="1" t="s">
        <v>160</v>
      </c>
      <c r="D3061" s="1" t="s">
        <v>155</v>
      </c>
      <c r="E3061" s="162" t="s">
        <v>17443</v>
      </c>
    </row>
    <row r="3062" spans="1:5">
      <c r="A3062" s="1">
        <v>4061</v>
      </c>
      <c r="B3062" s="1" t="s">
        <v>17452</v>
      </c>
      <c r="C3062" s="1" t="s">
        <v>160</v>
      </c>
      <c r="D3062" s="1" t="s">
        <v>155</v>
      </c>
      <c r="E3062" s="162" t="s">
        <v>17453</v>
      </c>
    </row>
    <row r="3063" spans="1:5">
      <c r="A3063" s="1">
        <v>41315</v>
      </c>
      <c r="B3063" s="1" t="s">
        <v>17454</v>
      </c>
      <c r="C3063" s="1" t="s">
        <v>238</v>
      </c>
      <c r="D3063" s="1" t="s">
        <v>155</v>
      </c>
      <c r="E3063" s="162" t="s">
        <v>15108</v>
      </c>
    </row>
    <row r="3064" spans="1:5">
      <c r="A3064" s="1">
        <v>43148</v>
      </c>
      <c r="B3064" s="1" t="s">
        <v>17455</v>
      </c>
      <c r="C3064" s="1" t="s">
        <v>238</v>
      </c>
      <c r="D3064" s="1" t="s">
        <v>155</v>
      </c>
      <c r="E3064" s="162" t="s">
        <v>36494</v>
      </c>
    </row>
    <row r="3065" spans="1:5">
      <c r="A3065" s="1">
        <v>43147</v>
      </c>
      <c r="B3065" s="1" t="s">
        <v>17456</v>
      </c>
      <c r="C3065" s="1" t="s">
        <v>238</v>
      </c>
      <c r="D3065" s="1" t="s">
        <v>155</v>
      </c>
      <c r="E3065" s="162" t="s">
        <v>28583</v>
      </c>
    </row>
    <row r="3066" spans="1:5">
      <c r="A3066" s="1">
        <v>10608</v>
      </c>
      <c r="B3066" s="1" t="s">
        <v>17457</v>
      </c>
      <c r="C3066" s="1" t="s">
        <v>160</v>
      </c>
      <c r="D3066" s="1" t="s">
        <v>167</v>
      </c>
      <c r="E3066" s="162" t="s">
        <v>17458</v>
      </c>
    </row>
    <row r="3067" spans="1:5">
      <c r="A3067" s="1">
        <v>4069</v>
      </c>
      <c r="B3067" s="1" t="s">
        <v>17459</v>
      </c>
      <c r="C3067" s="1" t="s">
        <v>355</v>
      </c>
      <c r="D3067" s="1" t="s">
        <v>155</v>
      </c>
      <c r="E3067" s="162" t="s">
        <v>36495</v>
      </c>
    </row>
    <row r="3068" spans="1:5">
      <c r="A3068" s="1">
        <v>40819</v>
      </c>
      <c r="B3068" s="1" t="s">
        <v>17461</v>
      </c>
      <c r="C3068" s="1" t="s">
        <v>357</v>
      </c>
      <c r="D3068" s="1" t="s">
        <v>155</v>
      </c>
      <c r="E3068" s="162" t="s">
        <v>36496</v>
      </c>
    </row>
    <row r="3069" spans="1:5">
      <c r="A3069" s="1">
        <v>34361</v>
      </c>
      <c r="B3069" s="1" t="s">
        <v>17462</v>
      </c>
      <c r="C3069" s="1" t="s">
        <v>238</v>
      </c>
      <c r="D3069" s="1" t="s">
        <v>155</v>
      </c>
      <c r="E3069" s="162" t="s">
        <v>34918</v>
      </c>
    </row>
    <row r="3070" spans="1:5">
      <c r="A3070" s="1">
        <v>36512</v>
      </c>
      <c r="B3070" s="1" t="s">
        <v>17464</v>
      </c>
      <c r="C3070" s="1" t="s">
        <v>160</v>
      </c>
      <c r="D3070" s="1" t="s">
        <v>167</v>
      </c>
      <c r="E3070" s="162" t="s">
        <v>36497</v>
      </c>
    </row>
    <row r="3071" spans="1:5">
      <c r="A3071" s="1">
        <v>44478</v>
      </c>
      <c r="B3071" s="1" t="s">
        <v>17465</v>
      </c>
      <c r="C3071" s="1" t="s">
        <v>238</v>
      </c>
      <c r="D3071" s="1" t="s">
        <v>155</v>
      </c>
      <c r="E3071" s="162" t="s">
        <v>14876</v>
      </c>
    </row>
    <row r="3072" spans="1:5">
      <c r="A3072" s="1">
        <v>44477</v>
      </c>
      <c r="B3072" s="1" t="s">
        <v>17466</v>
      </c>
      <c r="C3072" s="1" t="s">
        <v>238</v>
      </c>
      <c r="D3072" s="1" t="s">
        <v>155</v>
      </c>
      <c r="E3072" s="162" t="s">
        <v>14876</v>
      </c>
    </row>
    <row r="3073" spans="1:5">
      <c r="A3073" s="1">
        <v>11697</v>
      </c>
      <c r="B3073" s="1" t="s">
        <v>17467</v>
      </c>
      <c r="C3073" s="1" t="s">
        <v>160</v>
      </c>
      <c r="D3073" s="1" t="s">
        <v>155</v>
      </c>
      <c r="E3073" s="162" t="s">
        <v>36498</v>
      </c>
    </row>
    <row r="3074" spans="1:5">
      <c r="A3074" s="1">
        <v>11698</v>
      </c>
      <c r="B3074" s="1" t="s">
        <v>17468</v>
      </c>
      <c r="C3074" s="1" t="s">
        <v>160</v>
      </c>
      <c r="D3074" s="1" t="s">
        <v>155</v>
      </c>
      <c r="E3074" s="162" t="s">
        <v>36499</v>
      </c>
    </row>
    <row r="3075" spans="1:5">
      <c r="A3075" s="1">
        <v>10432</v>
      </c>
      <c r="B3075" s="1" t="s">
        <v>17469</v>
      </c>
      <c r="C3075" s="1" t="s">
        <v>160</v>
      </c>
      <c r="D3075" s="1" t="s">
        <v>155</v>
      </c>
      <c r="E3075" s="162" t="s">
        <v>36500</v>
      </c>
    </row>
    <row r="3076" spans="1:5">
      <c r="A3076" s="1">
        <v>11699</v>
      </c>
      <c r="B3076" s="1" t="s">
        <v>17470</v>
      </c>
      <c r="C3076" s="1" t="s">
        <v>160</v>
      </c>
      <c r="D3076" s="1" t="s">
        <v>155</v>
      </c>
      <c r="E3076" s="162" t="s">
        <v>36501</v>
      </c>
    </row>
    <row r="3077" spans="1:5">
      <c r="A3077" s="1">
        <v>44020</v>
      </c>
      <c r="B3077" s="1" t="s">
        <v>17471</v>
      </c>
      <c r="C3077" s="1" t="s">
        <v>160</v>
      </c>
      <c r="D3077" s="1" t="s">
        <v>155</v>
      </c>
      <c r="E3077" s="162" t="s">
        <v>36502</v>
      </c>
    </row>
    <row r="3078" spans="1:5">
      <c r="A3078" s="1">
        <v>41420</v>
      </c>
      <c r="B3078" s="1" t="s">
        <v>17472</v>
      </c>
      <c r="C3078" s="1" t="s">
        <v>160</v>
      </c>
      <c r="D3078" s="1" t="s">
        <v>155</v>
      </c>
      <c r="E3078" s="162" t="s">
        <v>13277</v>
      </c>
    </row>
    <row r="3079" spans="1:5">
      <c r="A3079" s="1">
        <v>41422</v>
      </c>
      <c r="B3079" s="1" t="s">
        <v>17473</v>
      </c>
      <c r="C3079" s="1" t="s">
        <v>160</v>
      </c>
      <c r="D3079" s="1" t="s">
        <v>155</v>
      </c>
      <c r="E3079" s="162" t="s">
        <v>12902</v>
      </c>
    </row>
    <row r="3080" spans="1:5">
      <c r="A3080" s="1">
        <v>41425</v>
      </c>
      <c r="B3080" s="1" t="s">
        <v>17474</v>
      </c>
      <c r="C3080" s="1" t="s">
        <v>160</v>
      </c>
      <c r="D3080" s="1" t="s">
        <v>155</v>
      </c>
      <c r="E3080" s="162" t="s">
        <v>12687</v>
      </c>
    </row>
    <row r="3081" spans="1:5">
      <c r="A3081" s="1">
        <v>41426</v>
      </c>
      <c r="B3081" s="1" t="s">
        <v>17475</v>
      </c>
      <c r="C3081" s="1" t="s">
        <v>160</v>
      </c>
      <c r="D3081" s="1" t="s">
        <v>155</v>
      </c>
      <c r="E3081" s="162" t="s">
        <v>17476</v>
      </c>
    </row>
    <row r="3082" spans="1:5">
      <c r="A3082" s="1">
        <v>41419</v>
      </c>
      <c r="B3082" s="1" t="s">
        <v>17477</v>
      </c>
      <c r="C3082" s="1" t="s">
        <v>160</v>
      </c>
      <c r="D3082" s="1" t="s">
        <v>155</v>
      </c>
      <c r="E3082" s="162" t="s">
        <v>17478</v>
      </c>
    </row>
    <row r="3083" spans="1:5">
      <c r="A3083" s="1">
        <v>41421</v>
      </c>
      <c r="B3083" s="1" t="s">
        <v>17479</v>
      </c>
      <c r="C3083" s="1" t="s">
        <v>160</v>
      </c>
      <c r="D3083" s="1" t="s">
        <v>155</v>
      </c>
      <c r="E3083" s="162" t="s">
        <v>12910</v>
      </c>
    </row>
    <row r="3084" spans="1:5">
      <c r="A3084" s="1">
        <v>41414</v>
      </c>
      <c r="B3084" s="1" t="s">
        <v>17480</v>
      </c>
      <c r="C3084" s="1" t="s">
        <v>160</v>
      </c>
      <c r="D3084" s="1" t="s">
        <v>155</v>
      </c>
      <c r="E3084" s="162" t="s">
        <v>17481</v>
      </c>
    </row>
    <row r="3085" spans="1:5">
      <c r="A3085" s="1">
        <v>41415</v>
      </c>
      <c r="B3085" s="1" t="s">
        <v>17482</v>
      </c>
      <c r="C3085" s="1" t="s">
        <v>160</v>
      </c>
      <c r="D3085" s="1" t="s">
        <v>155</v>
      </c>
      <c r="E3085" s="162" t="s">
        <v>13386</v>
      </c>
    </row>
    <row r="3086" spans="1:5">
      <c r="A3086" s="1">
        <v>37514</v>
      </c>
      <c r="B3086" s="1" t="s">
        <v>17483</v>
      </c>
      <c r="C3086" s="1" t="s">
        <v>160</v>
      </c>
      <c r="D3086" s="1" t="s">
        <v>167</v>
      </c>
      <c r="E3086" s="162" t="s">
        <v>36503</v>
      </c>
    </row>
    <row r="3087" spans="1:5">
      <c r="A3087" s="1">
        <v>37519</v>
      </c>
      <c r="B3087" s="1" t="s">
        <v>17484</v>
      </c>
      <c r="C3087" s="1" t="s">
        <v>160</v>
      </c>
      <c r="D3087" s="1" t="s">
        <v>167</v>
      </c>
      <c r="E3087" s="162" t="s">
        <v>36504</v>
      </c>
    </row>
    <row r="3088" spans="1:5">
      <c r="A3088" s="1">
        <v>37520</v>
      </c>
      <c r="B3088" s="1" t="s">
        <v>17485</v>
      </c>
      <c r="C3088" s="1" t="s">
        <v>160</v>
      </c>
      <c r="D3088" s="1" t="s">
        <v>167</v>
      </c>
      <c r="E3088" s="162" t="s">
        <v>36505</v>
      </c>
    </row>
    <row r="3089" spans="1:5">
      <c r="A3089" s="1">
        <v>37521</v>
      </c>
      <c r="B3089" s="1" t="s">
        <v>17486</v>
      </c>
      <c r="C3089" s="1" t="s">
        <v>160</v>
      </c>
      <c r="D3089" s="1" t="s">
        <v>167</v>
      </c>
      <c r="E3089" s="162" t="s">
        <v>36506</v>
      </c>
    </row>
    <row r="3090" spans="1:5">
      <c r="A3090" s="1">
        <v>37522</v>
      </c>
      <c r="B3090" s="1" t="s">
        <v>17487</v>
      </c>
      <c r="C3090" s="1" t="s">
        <v>160</v>
      </c>
      <c r="D3090" s="1" t="s">
        <v>167</v>
      </c>
      <c r="E3090" s="162" t="s">
        <v>36507</v>
      </c>
    </row>
    <row r="3091" spans="1:5">
      <c r="A3091" s="1">
        <v>21109</v>
      </c>
      <c r="B3091" s="1" t="s">
        <v>17488</v>
      </c>
      <c r="C3091" s="1" t="s">
        <v>160</v>
      </c>
      <c r="D3091" s="1" t="s">
        <v>167</v>
      </c>
      <c r="E3091" s="162" t="s">
        <v>20581</v>
      </c>
    </row>
    <row r="3092" spans="1:5">
      <c r="A3092" s="1">
        <v>37546</v>
      </c>
      <c r="B3092" s="1" t="s">
        <v>17489</v>
      </c>
      <c r="C3092" s="1" t="s">
        <v>160</v>
      </c>
      <c r="D3092" s="1" t="s">
        <v>155</v>
      </c>
      <c r="E3092" s="162" t="s">
        <v>17490</v>
      </c>
    </row>
    <row r="3093" spans="1:5">
      <c r="A3093" s="1">
        <v>37544</v>
      </c>
      <c r="B3093" s="1" t="s">
        <v>17491</v>
      </c>
      <c r="C3093" s="1" t="s">
        <v>160</v>
      </c>
      <c r="D3093" s="1" t="s">
        <v>155</v>
      </c>
      <c r="E3093" s="162" t="s">
        <v>17492</v>
      </c>
    </row>
    <row r="3094" spans="1:5">
      <c r="A3094" s="1">
        <v>37545</v>
      </c>
      <c r="B3094" s="1" t="s">
        <v>17493</v>
      </c>
      <c r="C3094" s="1" t="s">
        <v>160</v>
      </c>
      <c r="D3094" s="1" t="s">
        <v>155</v>
      </c>
      <c r="E3094" s="162" t="s">
        <v>17494</v>
      </c>
    </row>
    <row r="3095" spans="1:5">
      <c r="A3095" s="1">
        <v>36793</v>
      </c>
      <c r="B3095" s="1" t="s">
        <v>17495</v>
      </c>
      <c r="C3095" s="1" t="s">
        <v>160</v>
      </c>
      <c r="D3095" s="1" t="s">
        <v>155</v>
      </c>
      <c r="E3095" s="162" t="s">
        <v>36508</v>
      </c>
    </row>
    <row r="3096" spans="1:5">
      <c r="A3096" s="1">
        <v>11769</v>
      </c>
      <c r="B3096" s="1" t="s">
        <v>17496</v>
      </c>
      <c r="C3096" s="1" t="s">
        <v>160</v>
      </c>
      <c r="D3096" s="1" t="s">
        <v>155</v>
      </c>
      <c r="E3096" s="162" t="s">
        <v>36509</v>
      </c>
    </row>
    <row r="3097" spans="1:5">
      <c r="A3097" s="1">
        <v>11771</v>
      </c>
      <c r="B3097" s="1" t="s">
        <v>17497</v>
      </c>
      <c r="C3097" s="1" t="s">
        <v>160</v>
      </c>
      <c r="D3097" s="1" t="s">
        <v>155</v>
      </c>
      <c r="E3097" s="162" t="s">
        <v>36510</v>
      </c>
    </row>
    <row r="3098" spans="1:5">
      <c r="A3098" s="1">
        <v>39919</v>
      </c>
      <c r="B3098" s="1" t="s">
        <v>17498</v>
      </c>
      <c r="C3098" s="1" t="s">
        <v>160</v>
      </c>
      <c r="D3098" s="1" t="s">
        <v>155</v>
      </c>
      <c r="E3098" s="162" t="s">
        <v>17499</v>
      </c>
    </row>
    <row r="3099" spans="1:5">
      <c r="A3099" s="1">
        <v>38385</v>
      </c>
      <c r="B3099" s="1" t="s">
        <v>17500</v>
      </c>
      <c r="C3099" s="1" t="s">
        <v>160</v>
      </c>
      <c r="D3099" s="1" t="s">
        <v>155</v>
      </c>
      <c r="E3099" s="162" t="s">
        <v>36511</v>
      </c>
    </row>
    <row r="3100" spans="1:5">
      <c r="A3100" s="1">
        <v>36800</v>
      </c>
      <c r="B3100" s="1" t="s">
        <v>17501</v>
      </c>
      <c r="C3100" s="1" t="s">
        <v>160</v>
      </c>
      <c r="D3100" s="1" t="s">
        <v>155</v>
      </c>
      <c r="E3100" s="162" t="s">
        <v>36512</v>
      </c>
    </row>
    <row r="3101" spans="1:5">
      <c r="A3101" s="1">
        <v>37587</v>
      </c>
      <c r="B3101" s="1" t="s">
        <v>17502</v>
      </c>
      <c r="C3101" s="1" t="s">
        <v>160</v>
      </c>
      <c r="D3101" s="1" t="s">
        <v>155</v>
      </c>
      <c r="E3101" s="162" t="s">
        <v>36513</v>
      </c>
    </row>
    <row r="3102" spans="1:5">
      <c r="A3102" s="1">
        <v>11561</v>
      </c>
      <c r="B3102" s="1" t="s">
        <v>17503</v>
      </c>
      <c r="C3102" s="1" t="s">
        <v>160</v>
      </c>
      <c r="D3102" s="1" t="s">
        <v>155</v>
      </c>
      <c r="E3102" s="162" t="s">
        <v>36514</v>
      </c>
    </row>
    <row r="3103" spans="1:5">
      <c r="A3103" s="1">
        <v>43604</v>
      </c>
      <c r="B3103" s="1" t="s">
        <v>17504</v>
      </c>
      <c r="C3103" s="1" t="s">
        <v>160</v>
      </c>
      <c r="D3103" s="1" t="s">
        <v>155</v>
      </c>
      <c r="E3103" s="162" t="s">
        <v>33789</v>
      </c>
    </row>
    <row r="3104" spans="1:5">
      <c r="A3104" s="1">
        <v>11560</v>
      </c>
      <c r="B3104" s="1" t="s">
        <v>17505</v>
      </c>
      <c r="C3104" s="1" t="s">
        <v>160</v>
      </c>
      <c r="D3104" s="1" t="s">
        <v>155</v>
      </c>
      <c r="E3104" s="162" t="s">
        <v>29681</v>
      </c>
    </row>
    <row r="3105" spans="1:5">
      <c r="A3105" s="1">
        <v>11499</v>
      </c>
      <c r="B3105" s="1" t="s">
        <v>17506</v>
      </c>
      <c r="C3105" s="1" t="s">
        <v>160</v>
      </c>
      <c r="D3105" s="1" t="s">
        <v>155</v>
      </c>
      <c r="E3105" s="162" t="s">
        <v>17507</v>
      </c>
    </row>
    <row r="3106" spans="1:5">
      <c r="A3106" s="1">
        <v>34761</v>
      </c>
      <c r="B3106" s="1" t="s">
        <v>17508</v>
      </c>
      <c r="C3106" s="1" t="s">
        <v>355</v>
      </c>
      <c r="D3106" s="1" t="s">
        <v>155</v>
      </c>
      <c r="E3106" s="162" t="s">
        <v>13599</v>
      </c>
    </row>
    <row r="3107" spans="1:5">
      <c r="A3107" s="1">
        <v>40924</v>
      </c>
      <c r="B3107" s="1" t="s">
        <v>17510</v>
      </c>
      <c r="C3107" s="1" t="s">
        <v>357</v>
      </c>
      <c r="D3107" s="1" t="s">
        <v>155</v>
      </c>
      <c r="E3107" s="162" t="s">
        <v>36515</v>
      </c>
    </row>
    <row r="3108" spans="1:5">
      <c r="A3108" s="1">
        <v>40983</v>
      </c>
      <c r="B3108" s="1" t="s">
        <v>17511</v>
      </c>
      <c r="C3108" s="1" t="s">
        <v>357</v>
      </c>
      <c r="D3108" s="1" t="s">
        <v>155</v>
      </c>
      <c r="E3108" s="162" t="s">
        <v>36516</v>
      </c>
    </row>
    <row r="3109" spans="1:5">
      <c r="A3109" s="1">
        <v>44497</v>
      </c>
      <c r="B3109" s="1" t="s">
        <v>17512</v>
      </c>
      <c r="C3109" s="1" t="s">
        <v>355</v>
      </c>
      <c r="D3109" s="1" t="s">
        <v>155</v>
      </c>
      <c r="E3109" s="162" t="s">
        <v>17681</v>
      </c>
    </row>
    <row r="3110" spans="1:5">
      <c r="A3110" s="1">
        <v>2437</v>
      </c>
      <c r="B3110" s="1" t="s">
        <v>17514</v>
      </c>
      <c r="C3110" s="1" t="s">
        <v>355</v>
      </c>
      <c r="D3110" s="1" t="s">
        <v>155</v>
      </c>
      <c r="E3110" s="162" t="s">
        <v>16127</v>
      </c>
    </row>
    <row r="3111" spans="1:5">
      <c r="A3111" s="1">
        <v>40921</v>
      </c>
      <c r="B3111" s="1" t="s">
        <v>17516</v>
      </c>
      <c r="C3111" s="1" t="s">
        <v>357</v>
      </c>
      <c r="D3111" s="1" t="s">
        <v>155</v>
      </c>
      <c r="E3111" s="162" t="s">
        <v>36517</v>
      </c>
    </row>
    <row r="3112" spans="1:5">
      <c r="A3112" s="1">
        <v>14252</v>
      </c>
      <c r="B3112" s="1" t="s">
        <v>17517</v>
      </c>
      <c r="C3112" s="1" t="s">
        <v>160</v>
      </c>
      <c r="D3112" s="1" t="s">
        <v>155</v>
      </c>
      <c r="E3112" s="162" t="s">
        <v>36518</v>
      </c>
    </row>
    <row r="3113" spans="1:5">
      <c r="A3113" s="1">
        <v>730</v>
      </c>
      <c r="B3113" s="1" t="s">
        <v>17518</v>
      </c>
      <c r="C3113" s="1" t="s">
        <v>160</v>
      </c>
      <c r="D3113" s="1" t="s">
        <v>155</v>
      </c>
      <c r="E3113" s="162" t="s">
        <v>36519</v>
      </c>
    </row>
    <row r="3114" spans="1:5">
      <c r="A3114" s="1">
        <v>723</v>
      </c>
      <c r="B3114" s="1" t="s">
        <v>17519</v>
      </c>
      <c r="C3114" s="1" t="s">
        <v>160</v>
      </c>
      <c r="D3114" s="1" t="s">
        <v>155</v>
      </c>
      <c r="E3114" s="162" t="s">
        <v>36520</v>
      </c>
    </row>
    <row r="3115" spans="1:5">
      <c r="A3115" s="1">
        <v>36502</v>
      </c>
      <c r="B3115" s="1" t="s">
        <v>17520</v>
      </c>
      <c r="C3115" s="1" t="s">
        <v>160</v>
      </c>
      <c r="D3115" s="1" t="s">
        <v>155</v>
      </c>
      <c r="E3115" s="162" t="s">
        <v>36521</v>
      </c>
    </row>
    <row r="3116" spans="1:5">
      <c r="A3116" s="1">
        <v>36503</v>
      </c>
      <c r="B3116" s="1" t="s">
        <v>17521</v>
      </c>
      <c r="C3116" s="1" t="s">
        <v>160</v>
      </c>
      <c r="D3116" s="1" t="s">
        <v>155</v>
      </c>
      <c r="E3116" s="162" t="s">
        <v>36522</v>
      </c>
    </row>
    <row r="3117" spans="1:5">
      <c r="A3117" s="1">
        <v>4090</v>
      </c>
      <c r="B3117" s="1" t="s">
        <v>17522</v>
      </c>
      <c r="C3117" s="1" t="s">
        <v>160</v>
      </c>
      <c r="D3117" s="1" t="s">
        <v>167</v>
      </c>
      <c r="E3117" s="162" t="s">
        <v>36523</v>
      </c>
    </row>
    <row r="3118" spans="1:5">
      <c r="A3118" s="1">
        <v>13227</v>
      </c>
      <c r="B3118" s="1" t="s">
        <v>17523</v>
      </c>
      <c r="C3118" s="1" t="s">
        <v>160</v>
      </c>
      <c r="D3118" s="1" t="s">
        <v>167</v>
      </c>
      <c r="E3118" s="162" t="s">
        <v>36524</v>
      </c>
    </row>
    <row r="3119" spans="1:5">
      <c r="A3119" s="1">
        <v>10597</v>
      </c>
      <c r="B3119" s="1" t="s">
        <v>17524</v>
      </c>
      <c r="C3119" s="1" t="s">
        <v>160</v>
      </c>
      <c r="D3119" s="1" t="s">
        <v>167</v>
      </c>
      <c r="E3119" s="162" t="s">
        <v>36525</v>
      </c>
    </row>
    <row r="3120" spans="1:5">
      <c r="A3120" s="1">
        <v>39628</v>
      </c>
      <c r="B3120" s="1" t="s">
        <v>17525</v>
      </c>
      <c r="C3120" s="1" t="s">
        <v>160</v>
      </c>
      <c r="D3120" s="1" t="s">
        <v>167</v>
      </c>
      <c r="E3120" s="162" t="s">
        <v>17526</v>
      </c>
    </row>
    <row r="3121" spans="1:5">
      <c r="A3121" s="1">
        <v>39404</v>
      </c>
      <c r="B3121" s="1" t="s">
        <v>17527</v>
      </c>
      <c r="C3121" s="1" t="s">
        <v>160</v>
      </c>
      <c r="D3121" s="1" t="s">
        <v>167</v>
      </c>
      <c r="E3121" s="162" t="s">
        <v>17528</v>
      </c>
    </row>
    <row r="3122" spans="1:5">
      <c r="A3122" s="1">
        <v>39402</v>
      </c>
      <c r="B3122" s="1" t="s">
        <v>17529</v>
      </c>
      <c r="C3122" s="1" t="s">
        <v>160</v>
      </c>
      <c r="D3122" s="1" t="s">
        <v>167</v>
      </c>
      <c r="E3122" s="162" t="s">
        <v>17530</v>
      </c>
    </row>
    <row r="3123" spans="1:5">
      <c r="A3123" s="1">
        <v>39403</v>
      </c>
      <c r="B3123" s="1" t="s">
        <v>17531</v>
      </c>
      <c r="C3123" s="1" t="s">
        <v>160</v>
      </c>
      <c r="D3123" s="1" t="s">
        <v>167</v>
      </c>
      <c r="E3123" s="162" t="s">
        <v>17532</v>
      </c>
    </row>
    <row r="3124" spans="1:5">
      <c r="A3124" s="1">
        <v>4093</v>
      </c>
      <c r="B3124" s="1" t="s">
        <v>17533</v>
      </c>
      <c r="C3124" s="1" t="s">
        <v>355</v>
      </c>
      <c r="D3124" s="1" t="s">
        <v>155</v>
      </c>
      <c r="E3124" s="162" t="s">
        <v>15310</v>
      </c>
    </row>
    <row r="3125" spans="1:5">
      <c r="A3125" s="1">
        <v>10512</v>
      </c>
      <c r="B3125" s="1" t="s">
        <v>17535</v>
      </c>
      <c r="C3125" s="1" t="s">
        <v>357</v>
      </c>
      <c r="D3125" s="1" t="s">
        <v>155</v>
      </c>
      <c r="E3125" s="162" t="s">
        <v>36526</v>
      </c>
    </row>
    <row r="3126" spans="1:5">
      <c r="A3126" s="1">
        <v>20020</v>
      </c>
      <c r="B3126" s="1" t="s">
        <v>17536</v>
      </c>
      <c r="C3126" s="1" t="s">
        <v>355</v>
      </c>
      <c r="D3126" s="1" t="s">
        <v>155</v>
      </c>
      <c r="E3126" s="162" t="s">
        <v>36527</v>
      </c>
    </row>
    <row r="3127" spans="1:5">
      <c r="A3127" s="1">
        <v>41038</v>
      </c>
      <c r="B3127" s="1" t="s">
        <v>17537</v>
      </c>
      <c r="C3127" s="1" t="s">
        <v>357</v>
      </c>
      <c r="D3127" s="1" t="s">
        <v>155</v>
      </c>
      <c r="E3127" s="162" t="s">
        <v>36528</v>
      </c>
    </row>
    <row r="3128" spans="1:5">
      <c r="A3128" s="1">
        <v>4094</v>
      </c>
      <c r="B3128" s="1" t="s">
        <v>17538</v>
      </c>
      <c r="C3128" s="1" t="s">
        <v>355</v>
      </c>
      <c r="D3128" s="1" t="s">
        <v>155</v>
      </c>
      <c r="E3128" s="162" t="s">
        <v>14874</v>
      </c>
    </row>
    <row r="3129" spans="1:5">
      <c r="A3129" s="1">
        <v>40988</v>
      </c>
      <c r="B3129" s="1" t="s">
        <v>17539</v>
      </c>
      <c r="C3129" s="1" t="s">
        <v>357</v>
      </c>
      <c r="D3129" s="1" t="s">
        <v>155</v>
      </c>
      <c r="E3129" s="162" t="s">
        <v>36529</v>
      </c>
    </row>
    <row r="3130" spans="1:5">
      <c r="A3130" s="1">
        <v>4095</v>
      </c>
      <c r="B3130" s="1" t="s">
        <v>17540</v>
      </c>
      <c r="C3130" s="1" t="s">
        <v>355</v>
      </c>
      <c r="D3130" s="1" t="s">
        <v>155</v>
      </c>
      <c r="E3130" s="162" t="s">
        <v>17647</v>
      </c>
    </row>
    <row r="3131" spans="1:5">
      <c r="A3131" s="1">
        <v>40990</v>
      </c>
      <c r="B3131" s="1" t="s">
        <v>17541</v>
      </c>
      <c r="C3131" s="1" t="s">
        <v>357</v>
      </c>
      <c r="D3131" s="1" t="s">
        <v>155</v>
      </c>
      <c r="E3131" s="162" t="s">
        <v>35890</v>
      </c>
    </row>
    <row r="3132" spans="1:5">
      <c r="A3132" s="1">
        <v>4097</v>
      </c>
      <c r="B3132" s="1" t="s">
        <v>17542</v>
      </c>
      <c r="C3132" s="1" t="s">
        <v>355</v>
      </c>
      <c r="D3132" s="1" t="s">
        <v>155</v>
      </c>
      <c r="E3132" s="162" t="s">
        <v>34907</v>
      </c>
    </row>
    <row r="3133" spans="1:5">
      <c r="A3133" s="1">
        <v>40994</v>
      </c>
      <c r="B3133" s="1" t="s">
        <v>17543</v>
      </c>
      <c r="C3133" s="1" t="s">
        <v>357</v>
      </c>
      <c r="D3133" s="1" t="s">
        <v>155</v>
      </c>
      <c r="E3133" s="162" t="s">
        <v>36530</v>
      </c>
    </row>
    <row r="3134" spans="1:5">
      <c r="A3134" s="1">
        <v>4096</v>
      </c>
      <c r="B3134" s="1" t="s">
        <v>17544</v>
      </c>
      <c r="C3134" s="1" t="s">
        <v>355</v>
      </c>
      <c r="D3134" s="1" t="s">
        <v>155</v>
      </c>
      <c r="E3134" s="162" t="s">
        <v>17647</v>
      </c>
    </row>
    <row r="3135" spans="1:5">
      <c r="A3135" s="1">
        <v>40992</v>
      </c>
      <c r="B3135" s="1" t="s">
        <v>17545</v>
      </c>
      <c r="C3135" s="1" t="s">
        <v>357</v>
      </c>
      <c r="D3135" s="1" t="s">
        <v>155</v>
      </c>
      <c r="E3135" s="162" t="s">
        <v>35890</v>
      </c>
    </row>
    <row r="3136" spans="1:5">
      <c r="A3136" s="1">
        <v>4114</v>
      </c>
      <c r="B3136" s="1" t="s">
        <v>17546</v>
      </c>
      <c r="C3136" s="1" t="s">
        <v>160</v>
      </c>
      <c r="D3136" s="1" t="s">
        <v>155</v>
      </c>
      <c r="E3136" s="162" t="s">
        <v>17547</v>
      </c>
    </row>
    <row r="3137" spans="1:5">
      <c r="A3137" s="1">
        <v>36797</v>
      </c>
      <c r="B3137" s="1" t="s">
        <v>17548</v>
      </c>
      <c r="C3137" s="1" t="s">
        <v>160</v>
      </c>
      <c r="D3137" s="1" t="s">
        <v>155</v>
      </c>
      <c r="E3137" s="162" t="s">
        <v>17332</v>
      </c>
    </row>
    <row r="3138" spans="1:5">
      <c r="A3138" s="1">
        <v>4107</v>
      </c>
      <c r="B3138" s="1" t="s">
        <v>17549</v>
      </c>
      <c r="C3138" s="1" t="s">
        <v>160</v>
      </c>
      <c r="D3138" s="1" t="s">
        <v>155</v>
      </c>
      <c r="E3138" s="162" t="s">
        <v>15274</v>
      </c>
    </row>
    <row r="3139" spans="1:5">
      <c r="A3139" s="1">
        <v>4102</v>
      </c>
      <c r="B3139" s="1" t="s">
        <v>17550</v>
      </c>
      <c r="C3139" s="1" t="s">
        <v>160</v>
      </c>
      <c r="D3139" s="1" t="s">
        <v>158</v>
      </c>
      <c r="E3139" s="162" t="s">
        <v>17551</v>
      </c>
    </row>
    <row r="3140" spans="1:5">
      <c r="A3140" s="1">
        <v>36799</v>
      </c>
      <c r="B3140" s="1" t="s">
        <v>17552</v>
      </c>
      <c r="C3140" s="1" t="s">
        <v>160</v>
      </c>
      <c r="D3140" s="1" t="s">
        <v>155</v>
      </c>
      <c r="E3140" s="162" t="s">
        <v>17553</v>
      </c>
    </row>
    <row r="3141" spans="1:5">
      <c r="A3141" s="1">
        <v>2747</v>
      </c>
      <c r="B3141" s="1" t="s">
        <v>17554</v>
      </c>
      <c r="C3141" s="1" t="s">
        <v>187</v>
      </c>
      <c r="D3141" s="1" t="s">
        <v>155</v>
      </c>
      <c r="E3141" s="162" t="s">
        <v>26941</v>
      </c>
    </row>
    <row r="3142" spans="1:5">
      <c r="A3142" s="1">
        <v>21138</v>
      </c>
      <c r="B3142" s="1" t="s">
        <v>17555</v>
      </c>
      <c r="C3142" s="1" t="s">
        <v>187</v>
      </c>
      <c r="D3142" s="1" t="s">
        <v>158</v>
      </c>
      <c r="E3142" s="162" t="s">
        <v>28695</v>
      </c>
    </row>
    <row r="3143" spans="1:5">
      <c r="A3143" s="1">
        <v>10826</v>
      </c>
      <c r="B3143" s="1" t="s">
        <v>17557</v>
      </c>
      <c r="C3143" s="1" t="s">
        <v>160</v>
      </c>
      <c r="D3143" s="1" t="s">
        <v>155</v>
      </c>
      <c r="E3143" s="162" t="s">
        <v>36531</v>
      </c>
    </row>
    <row r="3144" spans="1:5">
      <c r="A3144" s="1">
        <v>365</v>
      </c>
      <c r="B3144" s="1" t="s">
        <v>17558</v>
      </c>
      <c r="C3144" s="1" t="s">
        <v>160</v>
      </c>
      <c r="D3144" s="1" t="s">
        <v>155</v>
      </c>
      <c r="E3144" s="162" t="s">
        <v>36532</v>
      </c>
    </row>
    <row r="3145" spans="1:5">
      <c r="A3145" s="1">
        <v>38639</v>
      </c>
      <c r="B3145" s="1" t="s">
        <v>17559</v>
      </c>
      <c r="C3145" s="1" t="s">
        <v>160</v>
      </c>
      <c r="D3145" s="1" t="s">
        <v>155</v>
      </c>
      <c r="E3145" s="162" t="s">
        <v>36533</v>
      </c>
    </row>
    <row r="3146" spans="1:5">
      <c r="A3146" s="1">
        <v>38640</v>
      </c>
      <c r="B3146" s="1" t="s">
        <v>17560</v>
      </c>
      <c r="C3146" s="1" t="s">
        <v>160</v>
      </c>
      <c r="D3146" s="1" t="s">
        <v>155</v>
      </c>
      <c r="E3146" s="162" t="s">
        <v>15846</v>
      </c>
    </row>
    <row r="3147" spans="1:5">
      <c r="A3147" s="1">
        <v>358</v>
      </c>
      <c r="B3147" s="1" t="s">
        <v>17562</v>
      </c>
      <c r="C3147" s="1" t="s">
        <v>160</v>
      </c>
      <c r="D3147" s="1" t="s">
        <v>155</v>
      </c>
      <c r="E3147" s="162" t="s">
        <v>21486</v>
      </c>
    </row>
    <row r="3148" spans="1:5">
      <c r="A3148" s="1">
        <v>359</v>
      </c>
      <c r="B3148" s="1" t="s">
        <v>17563</v>
      </c>
      <c r="C3148" s="1" t="s">
        <v>160</v>
      </c>
      <c r="D3148" s="1" t="s">
        <v>155</v>
      </c>
      <c r="E3148" s="162" t="s">
        <v>36534</v>
      </c>
    </row>
    <row r="3149" spans="1:5">
      <c r="A3149" s="1">
        <v>38641</v>
      </c>
      <c r="B3149" s="1" t="s">
        <v>17564</v>
      </c>
      <c r="C3149" s="1" t="s">
        <v>160</v>
      </c>
      <c r="D3149" s="1" t="s">
        <v>155</v>
      </c>
      <c r="E3149" s="162" t="s">
        <v>19324</v>
      </c>
    </row>
    <row r="3150" spans="1:5">
      <c r="A3150" s="1">
        <v>360</v>
      </c>
      <c r="B3150" s="1" t="s">
        <v>17565</v>
      </c>
      <c r="C3150" s="1" t="s">
        <v>160</v>
      </c>
      <c r="D3150" s="1" t="s">
        <v>158</v>
      </c>
      <c r="E3150" s="162" t="s">
        <v>12974</v>
      </c>
    </row>
    <row r="3151" spans="1:5">
      <c r="A3151" s="1">
        <v>42430</v>
      </c>
      <c r="B3151" s="1" t="s">
        <v>17566</v>
      </c>
      <c r="C3151" s="1" t="s">
        <v>160</v>
      </c>
      <c r="D3151" s="1" t="s">
        <v>167</v>
      </c>
      <c r="E3151" s="162" t="s">
        <v>17567</v>
      </c>
    </row>
    <row r="3152" spans="1:5">
      <c r="A3152" s="1">
        <v>4209</v>
      </c>
      <c r="B3152" s="1" t="s">
        <v>17568</v>
      </c>
      <c r="C3152" s="1" t="s">
        <v>160</v>
      </c>
      <c r="D3152" s="1" t="s">
        <v>167</v>
      </c>
      <c r="E3152" s="162" t="s">
        <v>15644</v>
      </c>
    </row>
    <row r="3153" spans="1:5">
      <c r="A3153" s="1">
        <v>4180</v>
      </c>
      <c r="B3153" s="1" t="s">
        <v>17569</v>
      </c>
      <c r="C3153" s="1" t="s">
        <v>160</v>
      </c>
      <c r="D3153" s="1" t="s">
        <v>167</v>
      </c>
      <c r="E3153" s="162" t="s">
        <v>15303</v>
      </c>
    </row>
    <row r="3154" spans="1:5">
      <c r="A3154" s="1">
        <v>4177</v>
      </c>
      <c r="B3154" s="1" t="s">
        <v>17570</v>
      </c>
      <c r="C3154" s="1" t="s">
        <v>160</v>
      </c>
      <c r="D3154" s="1" t="s">
        <v>167</v>
      </c>
      <c r="E3154" s="162" t="s">
        <v>16853</v>
      </c>
    </row>
    <row r="3155" spans="1:5">
      <c r="A3155" s="1">
        <v>4179</v>
      </c>
      <c r="B3155" s="1" t="s">
        <v>17571</v>
      </c>
      <c r="C3155" s="1" t="s">
        <v>160</v>
      </c>
      <c r="D3155" s="1" t="s">
        <v>167</v>
      </c>
      <c r="E3155" s="162" t="s">
        <v>17572</v>
      </c>
    </row>
    <row r="3156" spans="1:5">
      <c r="A3156" s="1">
        <v>4208</v>
      </c>
      <c r="B3156" s="1" t="s">
        <v>17573</v>
      </c>
      <c r="C3156" s="1" t="s">
        <v>160</v>
      </c>
      <c r="D3156" s="1" t="s">
        <v>167</v>
      </c>
      <c r="E3156" s="162" t="s">
        <v>17574</v>
      </c>
    </row>
    <row r="3157" spans="1:5">
      <c r="A3157" s="1">
        <v>4181</v>
      </c>
      <c r="B3157" s="1" t="s">
        <v>17575</v>
      </c>
      <c r="C3157" s="1" t="s">
        <v>160</v>
      </c>
      <c r="D3157" s="1" t="s">
        <v>167</v>
      </c>
      <c r="E3157" s="162" t="s">
        <v>17576</v>
      </c>
    </row>
    <row r="3158" spans="1:5">
      <c r="A3158" s="1">
        <v>4178</v>
      </c>
      <c r="B3158" s="1" t="s">
        <v>17577</v>
      </c>
      <c r="C3158" s="1" t="s">
        <v>160</v>
      </c>
      <c r="D3158" s="1" t="s">
        <v>167</v>
      </c>
      <c r="E3158" s="162" t="s">
        <v>17578</v>
      </c>
    </row>
    <row r="3159" spans="1:5">
      <c r="A3159" s="1">
        <v>4182</v>
      </c>
      <c r="B3159" s="1" t="s">
        <v>17579</v>
      </c>
      <c r="C3159" s="1" t="s">
        <v>160</v>
      </c>
      <c r="D3159" s="1" t="s">
        <v>167</v>
      </c>
      <c r="E3159" s="162" t="s">
        <v>17580</v>
      </c>
    </row>
    <row r="3160" spans="1:5">
      <c r="A3160" s="1">
        <v>4183</v>
      </c>
      <c r="B3160" s="1" t="s">
        <v>17581</v>
      </c>
      <c r="C3160" s="1" t="s">
        <v>160</v>
      </c>
      <c r="D3160" s="1" t="s">
        <v>167</v>
      </c>
      <c r="E3160" s="162" t="s">
        <v>17582</v>
      </c>
    </row>
    <row r="3161" spans="1:5">
      <c r="A3161" s="1">
        <v>4184</v>
      </c>
      <c r="B3161" s="1" t="s">
        <v>17583</v>
      </c>
      <c r="C3161" s="1" t="s">
        <v>160</v>
      </c>
      <c r="D3161" s="1" t="s">
        <v>167</v>
      </c>
      <c r="E3161" s="162" t="s">
        <v>17584</v>
      </c>
    </row>
    <row r="3162" spans="1:5">
      <c r="A3162" s="1">
        <v>4185</v>
      </c>
      <c r="B3162" s="1" t="s">
        <v>17585</v>
      </c>
      <c r="C3162" s="1" t="s">
        <v>160</v>
      </c>
      <c r="D3162" s="1" t="s">
        <v>167</v>
      </c>
      <c r="E3162" s="162" t="s">
        <v>17586</v>
      </c>
    </row>
    <row r="3163" spans="1:5">
      <c r="A3163" s="1">
        <v>4205</v>
      </c>
      <c r="B3163" s="1" t="s">
        <v>17587</v>
      </c>
      <c r="C3163" s="1" t="s">
        <v>160</v>
      </c>
      <c r="D3163" s="1" t="s">
        <v>167</v>
      </c>
      <c r="E3163" s="162" t="s">
        <v>17588</v>
      </c>
    </row>
    <row r="3164" spans="1:5">
      <c r="A3164" s="1">
        <v>4192</v>
      </c>
      <c r="B3164" s="1" t="s">
        <v>17589</v>
      </c>
      <c r="C3164" s="1" t="s">
        <v>160</v>
      </c>
      <c r="D3164" s="1" t="s">
        <v>167</v>
      </c>
      <c r="E3164" s="162" t="s">
        <v>17588</v>
      </c>
    </row>
    <row r="3165" spans="1:5">
      <c r="A3165" s="1">
        <v>4191</v>
      </c>
      <c r="B3165" s="1" t="s">
        <v>17590</v>
      </c>
      <c r="C3165" s="1" t="s">
        <v>160</v>
      </c>
      <c r="D3165" s="1" t="s">
        <v>167</v>
      </c>
      <c r="E3165" s="162" t="s">
        <v>17588</v>
      </c>
    </row>
    <row r="3166" spans="1:5">
      <c r="A3166" s="1">
        <v>4207</v>
      </c>
      <c r="B3166" s="1" t="s">
        <v>17591</v>
      </c>
      <c r="C3166" s="1" t="s">
        <v>160</v>
      </c>
      <c r="D3166" s="1" t="s">
        <v>167</v>
      </c>
      <c r="E3166" s="162" t="s">
        <v>17592</v>
      </c>
    </row>
    <row r="3167" spans="1:5">
      <c r="A3167" s="1">
        <v>4206</v>
      </c>
      <c r="B3167" s="1" t="s">
        <v>17593</v>
      </c>
      <c r="C3167" s="1" t="s">
        <v>160</v>
      </c>
      <c r="D3167" s="1" t="s">
        <v>167</v>
      </c>
      <c r="E3167" s="162" t="s">
        <v>15673</v>
      </c>
    </row>
    <row r="3168" spans="1:5">
      <c r="A3168" s="1">
        <v>4190</v>
      </c>
      <c r="B3168" s="1" t="s">
        <v>17594</v>
      </c>
      <c r="C3168" s="1" t="s">
        <v>160</v>
      </c>
      <c r="D3168" s="1" t="s">
        <v>167</v>
      </c>
      <c r="E3168" s="162" t="s">
        <v>15673</v>
      </c>
    </row>
    <row r="3169" spans="1:5">
      <c r="A3169" s="1">
        <v>4186</v>
      </c>
      <c r="B3169" s="1" t="s">
        <v>17595</v>
      </c>
      <c r="C3169" s="1" t="s">
        <v>160</v>
      </c>
      <c r="D3169" s="1" t="s">
        <v>167</v>
      </c>
      <c r="E3169" s="162" t="s">
        <v>17596</v>
      </c>
    </row>
    <row r="3170" spans="1:5">
      <c r="A3170" s="1">
        <v>4188</v>
      </c>
      <c r="B3170" s="1" t="s">
        <v>17597</v>
      </c>
      <c r="C3170" s="1" t="s">
        <v>160</v>
      </c>
      <c r="D3170" s="1" t="s">
        <v>167</v>
      </c>
      <c r="E3170" s="162" t="s">
        <v>17598</v>
      </c>
    </row>
    <row r="3171" spans="1:5">
      <c r="A3171" s="1">
        <v>4189</v>
      </c>
      <c r="B3171" s="1" t="s">
        <v>17599</v>
      </c>
      <c r="C3171" s="1" t="s">
        <v>160</v>
      </c>
      <c r="D3171" s="1" t="s">
        <v>167</v>
      </c>
      <c r="E3171" s="162" t="s">
        <v>17598</v>
      </c>
    </row>
    <row r="3172" spans="1:5">
      <c r="A3172" s="1">
        <v>4197</v>
      </c>
      <c r="B3172" s="1" t="s">
        <v>17600</v>
      </c>
      <c r="C3172" s="1" t="s">
        <v>160</v>
      </c>
      <c r="D3172" s="1" t="s">
        <v>167</v>
      </c>
      <c r="E3172" s="162" t="s">
        <v>17601</v>
      </c>
    </row>
    <row r="3173" spans="1:5">
      <c r="A3173" s="1">
        <v>4194</v>
      </c>
      <c r="B3173" s="1" t="s">
        <v>17602</v>
      </c>
      <c r="C3173" s="1" t="s">
        <v>160</v>
      </c>
      <c r="D3173" s="1" t="s">
        <v>167</v>
      </c>
      <c r="E3173" s="162" t="s">
        <v>17603</v>
      </c>
    </row>
    <row r="3174" spans="1:5">
      <c r="A3174" s="1">
        <v>4193</v>
      </c>
      <c r="B3174" s="1" t="s">
        <v>17604</v>
      </c>
      <c r="C3174" s="1" t="s">
        <v>160</v>
      </c>
      <c r="D3174" s="1" t="s">
        <v>167</v>
      </c>
      <c r="E3174" s="162" t="s">
        <v>17603</v>
      </c>
    </row>
    <row r="3175" spans="1:5">
      <c r="A3175" s="1">
        <v>4204</v>
      </c>
      <c r="B3175" s="1" t="s">
        <v>17605</v>
      </c>
      <c r="C3175" s="1" t="s">
        <v>160</v>
      </c>
      <c r="D3175" s="1" t="s">
        <v>167</v>
      </c>
      <c r="E3175" s="162" t="s">
        <v>17603</v>
      </c>
    </row>
    <row r="3176" spans="1:5">
      <c r="A3176" s="1">
        <v>4187</v>
      </c>
      <c r="B3176" s="1" t="s">
        <v>17606</v>
      </c>
      <c r="C3176" s="1" t="s">
        <v>160</v>
      </c>
      <c r="D3176" s="1" t="s">
        <v>167</v>
      </c>
      <c r="E3176" s="162" t="s">
        <v>17607</v>
      </c>
    </row>
    <row r="3177" spans="1:5">
      <c r="A3177" s="1">
        <v>4202</v>
      </c>
      <c r="B3177" s="1" t="s">
        <v>17608</v>
      </c>
      <c r="C3177" s="1" t="s">
        <v>160</v>
      </c>
      <c r="D3177" s="1" t="s">
        <v>167</v>
      </c>
      <c r="E3177" s="162" t="s">
        <v>17609</v>
      </c>
    </row>
    <row r="3178" spans="1:5">
      <c r="A3178" s="1">
        <v>4203</v>
      </c>
      <c r="B3178" s="1" t="s">
        <v>17610</v>
      </c>
      <c r="C3178" s="1" t="s">
        <v>160</v>
      </c>
      <c r="D3178" s="1" t="s">
        <v>167</v>
      </c>
      <c r="E3178" s="162" t="s">
        <v>17611</v>
      </c>
    </row>
    <row r="3179" spans="1:5">
      <c r="A3179" s="1">
        <v>40368</v>
      </c>
      <c r="B3179" s="1" t="s">
        <v>17612</v>
      </c>
      <c r="C3179" s="1" t="s">
        <v>160</v>
      </c>
      <c r="D3179" s="1" t="s">
        <v>167</v>
      </c>
      <c r="E3179" s="162" t="s">
        <v>36535</v>
      </c>
    </row>
    <row r="3180" spans="1:5">
      <c r="A3180" s="1">
        <v>40365</v>
      </c>
      <c r="B3180" s="1" t="s">
        <v>17614</v>
      </c>
      <c r="C3180" s="1" t="s">
        <v>160</v>
      </c>
      <c r="D3180" s="1" t="s">
        <v>167</v>
      </c>
      <c r="E3180" s="162" t="s">
        <v>34036</v>
      </c>
    </row>
    <row r="3181" spans="1:5">
      <c r="A3181" s="1">
        <v>40356</v>
      </c>
      <c r="B3181" s="1" t="s">
        <v>17616</v>
      </c>
      <c r="C3181" s="1" t="s">
        <v>160</v>
      </c>
      <c r="D3181" s="1" t="s">
        <v>167</v>
      </c>
      <c r="E3181" s="162" t="s">
        <v>26438</v>
      </c>
    </row>
    <row r="3182" spans="1:5">
      <c r="A3182" s="1">
        <v>40362</v>
      </c>
      <c r="B3182" s="1" t="s">
        <v>17618</v>
      </c>
      <c r="C3182" s="1" t="s">
        <v>160</v>
      </c>
      <c r="D3182" s="1" t="s">
        <v>167</v>
      </c>
      <c r="E3182" s="162" t="s">
        <v>13968</v>
      </c>
    </row>
    <row r="3183" spans="1:5">
      <c r="A3183" s="1">
        <v>40374</v>
      </c>
      <c r="B3183" s="1" t="s">
        <v>17619</v>
      </c>
      <c r="C3183" s="1" t="s">
        <v>160</v>
      </c>
      <c r="D3183" s="1" t="s">
        <v>167</v>
      </c>
      <c r="E3183" s="162" t="s">
        <v>36536</v>
      </c>
    </row>
    <row r="3184" spans="1:5">
      <c r="A3184" s="1">
        <v>40371</v>
      </c>
      <c r="B3184" s="1" t="s">
        <v>17620</v>
      </c>
      <c r="C3184" s="1" t="s">
        <v>160</v>
      </c>
      <c r="D3184" s="1" t="s">
        <v>167</v>
      </c>
      <c r="E3184" s="162" t="s">
        <v>36537</v>
      </c>
    </row>
    <row r="3185" spans="1:5">
      <c r="A3185" s="1">
        <v>40359</v>
      </c>
      <c r="B3185" s="1" t="s">
        <v>17621</v>
      </c>
      <c r="C3185" s="1" t="s">
        <v>160</v>
      </c>
      <c r="D3185" s="1" t="s">
        <v>167</v>
      </c>
      <c r="E3185" s="162" t="s">
        <v>36339</v>
      </c>
    </row>
    <row r="3186" spans="1:5">
      <c r="A3186" s="1">
        <v>7595</v>
      </c>
      <c r="B3186" s="1" t="s">
        <v>17623</v>
      </c>
      <c r="C3186" s="1" t="s">
        <v>355</v>
      </c>
      <c r="D3186" s="1" t="s">
        <v>155</v>
      </c>
      <c r="E3186" s="162" t="s">
        <v>34290</v>
      </c>
    </row>
    <row r="3187" spans="1:5">
      <c r="A3187" s="1">
        <v>41094</v>
      </c>
      <c r="B3187" s="1" t="s">
        <v>17624</v>
      </c>
      <c r="C3187" s="1" t="s">
        <v>357</v>
      </c>
      <c r="D3187" s="1" t="s">
        <v>155</v>
      </c>
      <c r="E3187" s="162" t="s">
        <v>36538</v>
      </c>
    </row>
    <row r="3188" spans="1:5">
      <c r="A3188" s="1">
        <v>39609</v>
      </c>
      <c r="B3188" s="1" t="s">
        <v>17625</v>
      </c>
      <c r="C3188" s="1" t="s">
        <v>160</v>
      </c>
      <c r="D3188" s="1" t="s">
        <v>155</v>
      </c>
      <c r="E3188" s="162" t="s">
        <v>36539</v>
      </c>
    </row>
    <row r="3189" spans="1:5">
      <c r="A3189" s="1">
        <v>39610</v>
      </c>
      <c r="B3189" s="1" t="s">
        <v>17626</v>
      </c>
      <c r="C3189" s="1" t="s">
        <v>160</v>
      </c>
      <c r="D3189" s="1" t="s">
        <v>155</v>
      </c>
      <c r="E3189" s="162" t="s">
        <v>36540</v>
      </c>
    </row>
    <row r="3190" spans="1:5">
      <c r="A3190" s="1">
        <v>39611</v>
      </c>
      <c r="B3190" s="1" t="s">
        <v>17627</v>
      </c>
      <c r="C3190" s="1" t="s">
        <v>160</v>
      </c>
      <c r="D3190" s="1" t="s">
        <v>155</v>
      </c>
      <c r="E3190" s="162" t="s">
        <v>36541</v>
      </c>
    </row>
    <row r="3191" spans="1:5">
      <c r="A3191" s="1">
        <v>39612</v>
      </c>
      <c r="B3191" s="1" t="s">
        <v>17628</v>
      </c>
      <c r="C3191" s="1" t="s">
        <v>160</v>
      </c>
      <c r="D3191" s="1" t="s">
        <v>155</v>
      </c>
      <c r="E3191" s="162" t="s">
        <v>36542</v>
      </c>
    </row>
    <row r="3192" spans="1:5">
      <c r="A3192" s="1">
        <v>39608</v>
      </c>
      <c r="B3192" s="1" t="s">
        <v>17629</v>
      </c>
      <c r="C3192" s="1" t="s">
        <v>160</v>
      </c>
      <c r="D3192" s="1" t="s">
        <v>155</v>
      </c>
      <c r="E3192" s="162" t="s">
        <v>36543</v>
      </c>
    </row>
    <row r="3193" spans="1:5">
      <c r="A3193" s="1">
        <v>38175</v>
      </c>
      <c r="B3193" s="1" t="s">
        <v>17630</v>
      </c>
      <c r="C3193" s="1" t="s">
        <v>160</v>
      </c>
      <c r="D3193" s="1" t="s">
        <v>155</v>
      </c>
      <c r="E3193" s="162" t="s">
        <v>21520</v>
      </c>
    </row>
    <row r="3194" spans="1:5">
      <c r="A3194" s="1">
        <v>38176</v>
      </c>
      <c r="B3194" s="1" t="s">
        <v>17631</v>
      </c>
      <c r="C3194" s="1" t="s">
        <v>160</v>
      </c>
      <c r="D3194" s="1" t="s">
        <v>155</v>
      </c>
      <c r="E3194" s="162" t="s">
        <v>17215</v>
      </c>
    </row>
    <row r="3195" spans="1:5">
      <c r="A3195" s="1">
        <v>36152</v>
      </c>
      <c r="B3195" s="1" t="s">
        <v>17632</v>
      </c>
      <c r="C3195" s="1" t="s">
        <v>160</v>
      </c>
      <c r="D3195" s="1" t="s">
        <v>155</v>
      </c>
      <c r="E3195" s="162" t="s">
        <v>31887</v>
      </c>
    </row>
    <row r="3196" spans="1:5">
      <c r="A3196" s="1">
        <v>11138</v>
      </c>
      <c r="B3196" s="1" t="s">
        <v>17634</v>
      </c>
      <c r="C3196" s="1" t="s">
        <v>182</v>
      </c>
      <c r="D3196" s="1" t="s">
        <v>155</v>
      </c>
      <c r="E3196" s="162" t="s">
        <v>16847</v>
      </c>
    </row>
    <row r="3197" spans="1:5">
      <c r="A3197" s="1">
        <v>4221</v>
      </c>
      <c r="B3197" s="1" t="s">
        <v>17635</v>
      </c>
      <c r="C3197" s="1" t="s">
        <v>182</v>
      </c>
      <c r="D3197" s="1" t="s">
        <v>158</v>
      </c>
      <c r="E3197" s="162" t="s">
        <v>13442</v>
      </c>
    </row>
    <row r="3198" spans="1:5">
      <c r="A3198" s="1">
        <v>4227</v>
      </c>
      <c r="B3198" s="1" t="s">
        <v>17636</v>
      </c>
      <c r="C3198" s="1" t="s">
        <v>182</v>
      </c>
      <c r="D3198" s="1" t="s">
        <v>158</v>
      </c>
      <c r="E3198" s="162" t="s">
        <v>17637</v>
      </c>
    </row>
    <row r="3199" spans="1:5">
      <c r="A3199" s="1">
        <v>38170</v>
      </c>
      <c r="B3199" s="1" t="s">
        <v>17638</v>
      </c>
      <c r="C3199" s="1" t="s">
        <v>160</v>
      </c>
      <c r="D3199" s="1" t="s">
        <v>155</v>
      </c>
      <c r="E3199" s="162" t="s">
        <v>24371</v>
      </c>
    </row>
    <row r="3200" spans="1:5">
      <c r="A3200" s="1">
        <v>4252</v>
      </c>
      <c r="B3200" s="1" t="s">
        <v>17640</v>
      </c>
      <c r="C3200" s="1" t="s">
        <v>355</v>
      </c>
      <c r="D3200" s="1" t="s">
        <v>155</v>
      </c>
      <c r="E3200" s="162" t="s">
        <v>24437</v>
      </c>
    </row>
    <row r="3201" spans="1:5">
      <c r="A3201" s="1">
        <v>40980</v>
      </c>
      <c r="B3201" s="1" t="s">
        <v>17641</v>
      </c>
      <c r="C3201" s="1" t="s">
        <v>357</v>
      </c>
      <c r="D3201" s="1" t="s">
        <v>155</v>
      </c>
      <c r="E3201" s="162" t="s">
        <v>36544</v>
      </c>
    </row>
    <row r="3202" spans="1:5">
      <c r="A3202" s="1">
        <v>4243</v>
      </c>
      <c r="B3202" s="1" t="s">
        <v>17642</v>
      </c>
      <c r="C3202" s="1" t="s">
        <v>355</v>
      </c>
      <c r="D3202" s="1" t="s">
        <v>155</v>
      </c>
      <c r="E3202" s="162" t="s">
        <v>24366</v>
      </c>
    </row>
    <row r="3203" spans="1:5">
      <c r="A3203" s="1">
        <v>41031</v>
      </c>
      <c r="B3203" s="1" t="s">
        <v>17643</v>
      </c>
      <c r="C3203" s="1" t="s">
        <v>357</v>
      </c>
      <c r="D3203" s="1" t="s">
        <v>155</v>
      </c>
      <c r="E3203" s="162" t="s">
        <v>36545</v>
      </c>
    </row>
    <row r="3204" spans="1:5">
      <c r="A3204" s="1">
        <v>37666</v>
      </c>
      <c r="B3204" s="1" t="s">
        <v>17644</v>
      </c>
      <c r="C3204" s="1" t="s">
        <v>355</v>
      </c>
      <c r="D3204" s="1" t="s">
        <v>155</v>
      </c>
      <c r="E3204" s="162" t="s">
        <v>17183</v>
      </c>
    </row>
    <row r="3205" spans="1:5">
      <c r="A3205" s="1">
        <v>40986</v>
      </c>
      <c r="B3205" s="1" t="s">
        <v>17645</v>
      </c>
      <c r="C3205" s="1" t="s">
        <v>357</v>
      </c>
      <c r="D3205" s="1" t="s">
        <v>155</v>
      </c>
      <c r="E3205" s="162" t="s">
        <v>36546</v>
      </c>
    </row>
    <row r="3206" spans="1:5">
      <c r="A3206" s="1">
        <v>4250</v>
      </c>
      <c r="B3206" s="1" t="s">
        <v>17646</v>
      </c>
      <c r="C3206" s="1" t="s">
        <v>355</v>
      </c>
      <c r="D3206" s="1" t="s">
        <v>155</v>
      </c>
      <c r="E3206" s="162" t="s">
        <v>34216</v>
      </c>
    </row>
    <row r="3207" spans="1:5">
      <c r="A3207" s="1">
        <v>40978</v>
      </c>
      <c r="B3207" s="1" t="s">
        <v>17648</v>
      </c>
      <c r="C3207" s="1" t="s">
        <v>357</v>
      </c>
      <c r="D3207" s="1" t="s">
        <v>155</v>
      </c>
      <c r="E3207" s="162" t="s">
        <v>36547</v>
      </c>
    </row>
    <row r="3208" spans="1:5">
      <c r="A3208" s="1">
        <v>41043</v>
      </c>
      <c r="B3208" s="1" t="s">
        <v>17649</v>
      </c>
      <c r="C3208" s="1" t="s">
        <v>357</v>
      </c>
      <c r="D3208" s="1" t="s">
        <v>155</v>
      </c>
      <c r="E3208" s="162" t="s">
        <v>36548</v>
      </c>
    </row>
    <row r="3209" spans="1:5">
      <c r="A3209" s="1">
        <v>44501</v>
      </c>
      <c r="B3209" s="1" t="s">
        <v>17650</v>
      </c>
      <c r="C3209" s="1" t="s">
        <v>355</v>
      </c>
      <c r="D3209" s="1" t="s">
        <v>155</v>
      </c>
      <c r="E3209" s="162" t="s">
        <v>27444</v>
      </c>
    </row>
    <row r="3210" spans="1:5">
      <c r="A3210" s="1">
        <v>4234</v>
      </c>
      <c r="B3210" s="1" t="s">
        <v>17652</v>
      </c>
      <c r="C3210" s="1" t="s">
        <v>355</v>
      </c>
      <c r="D3210" s="1" t="s">
        <v>158</v>
      </c>
      <c r="E3210" s="162" t="s">
        <v>16390</v>
      </c>
    </row>
    <row r="3211" spans="1:5">
      <c r="A3211" s="1">
        <v>40987</v>
      </c>
      <c r="B3211" s="1" t="s">
        <v>17653</v>
      </c>
      <c r="C3211" s="1" t="s">
        <v>357</v>
      </c>
      <c r="D3211" s="1" t="s">
        <v>155</v>
      </c>
      <c r="E3211" s="162" t="s">
        <v>35881</v>
      </c>
    </row>
    <row r="3212" spans="1:5">
      <c r="A3212" s="1">
        <v>4253</v>
      </c>
      <c r="B3212" s="1" t="s">
        <v>17654</v>
      </c>
      <c r="C3212" s="1" t="s">
        <v>355</v>
      </c>
      <c r="D3212" s="1" t="s">
        <v>155</v>
      </c>
      <c r="E3212" s="162" t="s">
        <v>17647</v>
      </c>
    </row>
    <row r="3213" spans="1:5">
      <c r="A3213" s="1">
        <v>40981</v>
      </c>
      <c r="B3213" s="1" t="s">
        <v>17655</v>
      </c>
      <c r="C3213" s="1" t="s">
        <v>357</v>
      </c>
      <c r="D3213" s="1" t="s">
        <v>155</v>
      </c>
      <c r="E3213" s="162" t="s">
        <v>35890</v>
      </c>
    </row>
    <row r="3214" spans="1:5">
      <c r="A3214" s="1">
        <v>4254</v>
      </c>
      <c r="B3214" s="1" t="s">
        <v>17656</v>
      </c>
      <c r="C3214" s="1" t="s">
        <v>355</v>
      </c>
      <c r="D3214" s="1" t="s">
        <v>155</v>
      </c>
      <c r="E3214" s="162" t="s">
        <v>17647</v>
      </c>
    </row>
    <row r="3215" spans="1:5">
      <c r="A3215" s="1">
        <v>41036</v>
      </c>
      <c r="B3215" s="1" t="s">
        <v>17657</v>
      </c>
      <c r="C3215" s="1" t="s">
        <v>357</v>
      </c>
      <c r="D3215" s="1" t="s">
        <v>155</v>
      </c>
      <c r="E3215" s="162" t="s">
        <v>35890</v>
      </c>
    </row>
    <row r="3216" spans="1:5">
      <c r="A3216" s="1">
        <v>4251</v>
      </c>
      <c r="B3216" s="1" t="s">
        <v>17658</v>
      </c>
      <c r="C3216" s="1" t="s">
        <v>355</v>
      </c>
      <c r="D3216" s="1" t="s">
        <v>155</v>
      </c>
      <c r="E3216" s="162" t="s">
        <v>36549</v>
      </c>
    </row>
    <row r="3217" spans="1:5">
      <c r="A3217" s="1">
        <v>40979</v>
      </c>
      <c r="B3217" s="1" t="s">
        <v>17660</v>
      </c>
      <c r="C3217" s="1" t="s">
        <v>357</v>
      </c>
      <c r="D3217" s="1" t="s">
        <v>155</v>
      </c>
      <c r="E3217" s="162" t="s">
        <v>36550</v>
      </c>
    </row>
    <row r="3218" spans="1:5">
      <c r="A3218" s="1">
        <v>4230</v>
      </c>
      <c r="B3218" s="1" t="s">
        <v>17661</v>
      </c>
      <c r="C3218" s="1" t="s">
        <v>355</v>
      </c>
      <c r="D3218" s="1" t="s">
        <v>155</v>
      </c>
      <c r="E3218" s="162" t="s">
        <v>34216</v>
      </c>
    </row>
    <row r="3219" spans="1:5">
      <c r="A3219" s="1">
        <v>40998</v>
      </c>
      <c r="B3219" s="1" t="s">
        <v>17662</v>
      </c>
      <c r="C3219" s="1" t="s">
        <v>357</v>
      </c>
      <c r="D3219" s="1" t="s">
        <v>155</v>
      </c>
      <c r="E3219" s="162" t="s">
        <v>36551</v>
      </c>
    </row>
    <row r="3220" spans="1:5">
      <c r="A3220" s="1">
        <v>4257</v>
      </c>
      <c r="B3220" s="1" t="s">
        <v>17663</v>
      </c>
      <c r="C3220" s="1" t="s">
        <v>355</v>
      </c>
      <c r="D3220" s="1" t="s">
        <v>155</v>
      </c>
      <c r="E3220" s="162" t="s">
        <v>15585</v>
      </c>
    </row>
    <row r="3221" spans="1:5">
      <c r="A3221" s="1">
        <v>40982</v>
      </c>
      <c r="B3221" s="1" t="s">
        <v>17664</v>
      </c>
      <c r="C3221" s="1" t="s">
        <v>357</v>
      </c>
      <c r="D3221" s="1" t="s">
        <v>155</v>
      </c>
      <c r="E3221" s="162" t="s">
        <v>36552</v>
      </c>
    </row>
    <row r="3222" spans="1:5">
      <c r="A3222" s="1">
        <v>4240</v>
      </c>
      <c r="B3222" s="1" t="s">
        <v>17665</v>
      </c>
      <c r="C3222" s="1" t="s">
        <v>355</v>
      </c>
      <c r="D3222" s="1" t="s">
        <v>155</v>
      </c>
      <c r="E3222" s="162" t="s">
        <v>13000</v>
      </c>
    </row>
    <row r="3223" spans="1:5">
      <c r="A3223" s="1">
        <v>41026</v>
      </c>
      <c r="B3223" s="1" t="s">
        <v>17667</v>
      </c>
      <c r="C3223" s="1" t="s">
        <v>357</v>
      </c>
      <c r="D3223" s="1" t="s">
        <v>155</v>
      </c>
      <c r="E3223" s="162" t="s">
        <v>36553</v>
      </c>
    </row>
    <row r="3224" spans="1:5">
      <c r="A3224" s="1">
        <v>4239</v>
      </c>
      <c r="B3224" s="1" t="s">
        <v>17668</v>
      </c>
      <c r="C3224" s="1" t="s">
        <v>355</v>
      </c>
      <c r="D3224" s="1" t="s">
        <v>155</v>
      </c>
      <c r="E3224" s="162" t="s">
        <v>33018</v>
      </c>
    </row>
    <row r="3225" spans="1:5">
      <c r="A3225" s="1">
        <v>41024</v>
      </c>
      <c r="B3225" s="1" t="s">
        <v>17669</v>
      </c>
      <c r="C3225" s="1" t="s">
        <v>357</v>
      </c>
      <c r="D3225" s="1" t="s">
        <v>155</v>
      </c>
      <c r="E3225" s="162" t="s">
        <v>36554</v>
      </c>
    </row>
    <row r="3226" spans="1:5">
      <c r="A3226" s="1">
        <v>4248</v>
      </c>
      <c r="B3226" s="1" t="s">
        <v>17670</v>
      </c>
      <c r="C3226" s="1" t="s">
        <v>355</v>
      </c>
      <c r="D3226" s="1" t="s">
        <v>155</v>
      </c>
      <c r="E3226" s="162" t="s">
        <v>34009</v>
      </c>
    </row>
    <row r="3227" spans="1:5">
      <c r="A3227" s="1">
        <v>41033</v>
      </c>
      <c r="B3227" s="1" t="s">
        <v>17671</v>
      </c>
      <c r="C3227" s="1" t="s">
        <v>357</v>
      </c>
      <c r="D3227" s="1" t="s">
        <v>155</v>
      </c>
      <c r="E3227" s="162" t="s">
        <v>36555</v>
      </c>
    </row>
    <row r="3228" spans="1:5">
      <c r="A3228" s="1">
        <v>41040</v>
      </c>
      <c r="B3228" s="1" t="s">
        <v>17672</v>
      </c>
      <c r="C3228" s="1" t="s">
        <v>357</v>
      </c>
      <c r="D3228" s="1" t="s">
        <v>155</v>
      </c>
      <c r="E3228" s="162" t="s">
        <v>36556</v>
      </c>
    </row>
    <row r="3229" spans="1:5">
      <c r="A3229" s="1">
        <v>44500</v>
      </c>
      <c r="B3229" s="1" t="s">
        <v>17673</v>
      </c>
      <c r="C3229" s="1" t="s">
        <v>355</v>
      </c>
      <c r="D3229" s="1" t="s">
        <v>155</v>
      </c>
      <c r="E3229" s="162" t="s">
        <v>22054</v>
      </c>
    </row>
    <row r="3230" spans="1:5">
      <c r="A3230" s="1">
        <v>4238</v>
      </c>
      <c r="B3230" s="1" t="s">
        <v>17674</v>
      </c>
      <c r="C3230" s="1" t="s">
        <v>355</v>
      </c>
      <c r="D3230" s="1" t="s">
        <v>155</v>
      </c>
      <c r="E3230" s="162" t="s">
        <v>15476</v>
      </c>
    </row>
    <row r="3231" spans="1:5">
      <c r="A3231" s="1">
        <v>41012</v>
      </c>
      <c r="B3231" s="1" t="s">
        <v>17675</v>
      </c>
      <c r="C3231" s="1" t="s">
        <v>357</v>
      </c>
      <c r="D3231" s="1" t="s">
        <v>155</v>
      </c>
      <c r="E3231" s="162" t="s">
        <v>36557</v>
      </c>
    </row>
    <row r="3232" spans="1:5">
      <c r="A3232" s="1">
        <v>4237</v>
      </c>
      <c r="B3232" s="1" t="s">
        <v>17676</v>
      </c>
      <c r="C3232" s="1" t="s">
        <v>355</v>
      </c>
      <c r="D3232" s="1" t="s">
        <v>155</v>
      </c>
      <c r="E3232" s="162" t="s">
        <v>17647</v>
      </c>
    </row>
    <row r="3233" spans="1:5">
      <c r="A3233" s="1">
        <v>41002</v>
      </c>
      <c r="B3233" s="1" t="s">
        <v>17677</v>
      </c>
      <c r="C3233" s="1" t="s">
        <v>357</v>
      </c>
      <c r="D3233" s="1" t="s">
        <v>155</v>
      </c>
      <c r="E3233" s="162" t="s">
        <v>35890</v>
      </c>
    </row>
    <row r="3234" spans="1:5">
      <c r="A3234" s="1">
        <v>4233</v>
      </c>
      <c r="B3234" s="1" t="s">
        <v>17678</v>
      </c>
      <c r="C3234" s="1" t="s">
        <v>355</v>
      </c>
      <c r="D3234" s="1" t="s">
        <v>155</v>
      </c>
      <c r="E3234" s="162" t="s">
        <v>15310</v>
      </c>
    </row>
    <row r="3235" spans="1:5">
      <c r="A3235" s="1">
        <v>41001</v>
      </c>
      <c r="B3235" s="1" t="s">
        <v>17679</v>
      </c>
      <c r="C3235" s="1" t="s">
        <v>357</v>
      </c>
      <c r="D3235" s="1" t="s">
        <v>155</v>
      </c>
      <c r="E3235" s="162" t="s">
        <v>36558</v>
      </c>
    </row>
    <row r="3236" spans="1:5">
      <c r="A3236" s="1">
        <v>2</v>
      </c>
      <c r="B3236" s="1" t="s">
        <v>17680</v>
      </c>
      <c r="C3236" s="1" t="s">
        <v>353</v>
      </c>
      <c r="D3236" s="1" t="s">
        <v>167</v>
      </c>
      <c r="E3236" s="162" t="s">
        <v>17681</v>
      </c>
    </row>
    <row r="3237" spans="1:5">
      <c r="A3237" s="1">
        <v>36517</v>
      </c>
      <c r="B3237" s="1" t="s">
        <v>17682</v>
      </c>
      <c r="C3237" s="1" t="s">
        <v>160</v>
      </c>
      <c r="D3237" s="1" t="s">
        <v>167</v>
      </c>
      <c r="E3237" s="162" t="s">
        <v>36559</v>
      </c>
    </row>
    <row r="3238" spans="1:5">
      <c r="A3238" s="1">
        <v>4262</v>
      </c>
      <c r="B3238" s="1" t="s">
        <v>17683</v>
      </c>
      <c r="C3238" s="1" t="s">
        <v>160</v>
      </c>
      <c r="D3238" s="1" t="s">
        <v>167</v>
      </c>
      <c r="E3238" s="162" t="s">
        <v>36560</v>
      </c>
    </row>
    <row r="3239" spans="1:5">
      <c r="A3239" s="1">
        <v>4263</v>
      </c>
      <c r="B3239" s="1" t="s">
        <v>17685</v>
      </c>
      <c r="C3239" s="1" t="s">
        <v>160</v>
      </c>
      <c r="D3239" s="1" t="s">
        <v>167</v>
      </c>
      <c r="E3239" s="162" t="s">
        <v>36561</v>
      </c>
    </row>
    <row r="3240" spans="1:5">
      <c r="A3240" s="1">
        <v>36518</v>
      </c>
      <c r="B3240" s="1" t="s">
        <v>17686</v>
      </c>
      <c r="C3240" s="1" t="s">
        <v>160</v>
      </c>
      <c r="D3240" s="1" t="s">
        <v>167</v>
      </c>
      <c r="E3240" s="162" t="s">
        <v>36562</v>
      </c>
    </row>
    <row r="3241" spans="1:5">
      <c r="A3241" s="1">
        <v>14221</v>
      </c>
      <c r="B3241" s="1" t="s">
        <v>17687</v>
      </c>
      <c r="C3241" s="1" t="s">
        <v>160</v>
      </c>
      <c r="D3241" s="1" t="s">
        <v>167</v>
      </c>
      <c r="E3241" s="162" t="s">
        <v>36563</v>
      </c>
    </row>
    <row r="3242" spans="1:5">
      <c r="A3242" s="1">
        <v>38402</v>
      </c>
      <c r="B3242" s="1" t="s">
        <v>17688</v>
      </c>
      <c r="C3242" s="1" t="s">
        <v>160</v>
      </c>
      <c r="D3242" s="1" t="s">
        <v>155</v>
      </c>
      <c r="E3242" s="162" t="s">
        <v>17689</v>
      </c>
    </row>
    <row r="3243" spans="1:5">
      <c r="A3243" s="1">
        <v>3412</v>
      </c>
      <c r="B3243" s="1" t="s">
        <v>17690</v>
      </c>
      <c r="C3243" s="1" t="s">
        <v>157</v>
      </c>
      <c r="D3243" s="1" t="s">
        <v>167</v>
      </c>
      <c r="E3243" s="162" t="s">
        <v>17691</v>
      </c>
    </row>
    <row r="3244" spans="1:5">
      <c r="A3244" s="1">
        <v>3413</v>
      </c>
      <c r="B3244" s="1" t="s">
        <v>17692</v>
      </c>
      <c r="C3244" s="1" t="s">
        <v>157</v>
      </c>
      <c r="D3244" s="1" t="s">
        <v>167</v>
      </c>
      <c r="E3244" s="162" t="s">
        <v>17693</v>
      </c>
    </row>
    <row r="3245" spans="1:5">
      <c r="A3245" s="1">
        <v>39744</v>
      </c>
      <c r="B3245" s="1" t="s">
        <v>17694</v>
      </c>
      <c r="C3245" s="1" t="s">
        <v>157</v>
      </c>
      <c r="D3245" s="1" t="s">
        <v>167</v>
      </c>
      <c r="E3245" s="162" t="s">
        <v>15199</v>
      </c>
    </row>
    <row r="3246" spans="1:5">
      <c r="A3246" s="1">
        <v>39745</v>
      </c>
      <c r="B3246" s="1" t="s">
        <v>17695</v>
      </c>
      <c r="C3246" s="1" t="s">
        <v>157</v>
      </c>
      <c r="D3246" s="1" t="s">
        <v>167</v>
      </c>
      <c r="E3246" s="162" t="s">
        <v>17696</v>
      </c>
    </row>
    <row r="3247" spans="1:5">
      <c r="A3247" s="1">
        <v>39637</v>
      </c>
      <c r="B3247" s="1" t="s">
        <v>17697</v>
      </c>
      <c r="C3247" s="1" t="s">
        <v>157</v>
      </c>
      <c r="D3247" s="1" t="s">
        <v>155</v>
      </c>
      <c r="E3247" s="162" t="s">
        <v>36564</v>
      </c>
    </row>
    <row r="3248" spans="1:5">
      <c r="A3248" s="1">
        <v>39638</v>
      </c>
      <c r="B3248" s="1" t="s">
        <v>17698</v>
      </c>
      <c r="C3248" s="1" t="s">
        <v>157</v>
      </c>
      <c r="D3248" s="1" t="s">
        <v>155</v>
      </c>
      <c r="E3248" s="162" t="s">
        <v>36565</v>
      </c>
    </row>
    <row r="3249" spans="1:5">
      <c r="A3249" s="1">
        <v>39639</v>
      </c>
      <c r="B3249" s="1" t="s">
        <v>17699</v>
      </c>
      <c r="C3249" s="1" t="s">
        <v>157</v>
      </c>
      <c r="D3249" s="1" t="s">
        <v>155</v>
      </c>
      <c r="E3249" s="162" t="s">
        <v>36566</v>
      </c>
    </row>
    <row r="3250" spans="1:5">
      <c r="A3250" s="1">
        <v>39517</v>
      </c>
      <c r="B3250" s="1" t="s">
        <v>17700</v>
      </c>
      <c r="C3250" s="1" t="s">
        <v>157</v>
      </c>
      <c r="D3250" s="1" t="s">
        <v>155</v>
      </c>
      <c r="E3250" s="162" t="s">
        <v>36567</v>
      </c>
    </row>
    <row r="3251" spans="1:5">
      <c r="A3251" s="1">
        <v>39518</v>
      </c>
      <c r="B3251" s="1" t="s">
        <v>17701</v>
      </c>
      <c r="C3251" s="1" t="s">
        <v>157</v>
      </c>
      <c r="D3251" s="1" t="s">
        <v>155</v>
      </c>
      <c r="E3251" s="162" t="s">
        <v>36568</v>
      </c>
    </row>
    <row r="3252" spans="1:5">
      <c r="A3252" s="1">
        <v>38366</v>
      </c>
      <c r="B3252" s="1" t="s">
        <v>17702</v>
      </c>
      <c r="C3252" s="1" t="s">
        <v>157</v>
      </c>
      <c r="D3252" s="1" t="s">
        <v>155</v>
      </c>
      <c r="E3252" s="162" t="s">
        <v>15615</v>
      </c>
    </row>
    <row r="3253" spans="1:5">
      <c r="A3253" s="1">
        <v>11703</v>
      </c>
      <c r="B3253" s="1" t="s">
        <v>17704</v>
      </c>
      <c r="C3253" s="1" t="s">
        <v>160</v>
      </c>
      <c r="D3253" s="1" t="s">
        <v>155</v>
      </c>
      <c r="E3253" s="162" t="s">
        <v>17705</v>
      </c>
    </row>
    <row r="3254" spans="1:5">
      <c r="A3254" s="1">
        <v>37400</v>
      </c>
      <c r="B3254" s="1" t="s">
        <v>17706</v>
      </c>
      <c r="C3254" s="1" t="s">
        <v>160</v>
      </c>
      <c r="D3254" s="1" t="s">
        <v>155</v>
      </c>
      <c r="E3254" s="162" t="s">
        <v>27497</v>
      </c>
    </row>
    <row r="3255" spans="1:5">
      <c r="A3255" s="1">
        <v>25400</v>
      </c>
      <c r="B3255" s="1" t="s">
        <v>17707</v>
      </c>
      <c r="C3255" s="1" t="s">
        <v>160</v>
      </c>
      <c r="D3255" s="1" t="s">
        <v>155</v>
      </c>
      <c r="E3255" s="162" t="s">
        <v>17708</v>
      </c>
    </row>
    <row r="3256" spans="1:5">
      <c r="A3256" s="1">
        <v>4276</v>
      </c>
      <c r="B3256" s="1" t="s">
        <v>17709</v>
      </c>
      <c r="C3256" s="1" t="s">
        <v>160</v>
      </c>
      <c r="D3256" s="1" t="s">
        <v>155</v>
      </c>
      <c r="E3256" s="162" t="s">
        <v>17710</v>
      </c>
    </row>
    <row r="3257" spans="1:5">
      <c r="A3257" s="1">
        <v>4273</v>
      </c>
      <c r="B3257" s="1" t="s">
        <v>17711</v>
      </c>
      <c r="C3257" s="1" t="s">
        <v>160</v>
      </c>
      <c r="D3257" s="1" t="s">
        <v>155</v>
      </c>
      <c r="E3257" s="162" t="s">
        <v>17712</v>
      </c>
    </row>
    <row r="3258" spans="1:5">
      <c r="A3258" s="1">
        <v>4274</v>
      </c>
      <c r="B3258" s="1" t="s">
        <v>17713</v>
      </c>
      <c r="C3258" s="1" t="s">
        <v>160</v>
      </c>
      <c r="D3258" s="1" t="s">
        <v>158</v>
      </c>
      <c r="E3258" s="162" t="s">
        <v>14307</v>
      </c>
    </row>
    <row r="3259" spans="1:5">
      <c r="A3259" s="1">
        <v>39438</v>
      </c>
      <c r="B3259" s="1" t="s">
        <v>17714</v>
      </c>
      <c r="C3259" s="1" t="s">
        <v>160</v>
      </c>
      <c r="D3259" s="1" t="s">
        <v>167</v>
      </c>
      <c r="E3259" s="162" t="s">
        <v>17715</v>
      </c>
    </row>
    <row r="3260" spans="1:5">
      <c r="A3260" s="1">
        <v>11963</v>
      </c>
      <c r="B3260" s="1" t="s">
        <v>17716</v>
      </c>
      <c r="C3260" s="1" t="s">
        <v>160</v>
      </c>
      <c r="D3260" s="1" t="s">
        <v>167</v>
      </c>
      <c r="E3260" s="162" t="s">
        <v>17717</v>
      </c>
    </row>
    <row r="3261" spans="1:5">
      <c r="A3261" s="1">
        <v>11964</v>
      </c>
      <c r="B3261" s="1" t="s">
        <v>17718</v>
      </c>
      <c r="C3261" s="1" t="s">
        <v>160</v>
      </c>
      <c r="D3261" s="1" t="s">
        <v>167</v>
      </c>
      <c r="E3261" s="162" t="s">
        <v>17719</v>
      </c>
    </row>
    <row r="3262" spans="1:5">
      <c r="A3262" s="1">
        <v>4379</v>
      </c>
      <c r="B3262" s="1" t="s">
        <v>17720</v>
      </c>
      <c r="C3262" s="1" t="s">
        <v>160</v>
      </c>
      <c r="D3262" s="1" t="s">
        <v>167</v>
      </c>
      <c r="E3262" s="162" t="s">
        <v>17721</v>
      </c>
    </row>
    <row r="3263" spans="1:5">
      <c r="A3263" s="1">
        <v>4377</v>
      </c>
      <c r="B3263" s="1" t="s">
        <v>17722</v>
      </c>
      <c r="C3263" s="1" t="s">
        <v>160</v>
      </c>
      <c r="D3263" s="1" t="s">
        <v>167</v>
      </c>
      <c r="E3263" s="162" t="s">
        <v>17723</v>
      </c>
    </row>
    <row r="3264" spans="1:5">
      <c r="A3264" s="1">
        <v>4356</v>
      </c>
      <c r="B3264" s="1" t="s">
        <v>17724</v>
      </c>
      <c r="C3264" s="1" t="s">
        <v>160</v>
      </c>
      <c r="D3264" s="1" t="s">
        <v>167</v>
      </c>
      <c r="E3264" s="162" t="s">
        <v>17715</v>
      </c>
    </row>
    <row r="3265" spans="1:5">
      <c r="A3265" s="1">
        <v>13246</v>
      </c>
      <c r="B3265" s="1" t="s">
        <v>17725</v>
      </c>
      <c r="C3265" s="1" t="s">
        <v>160</v>
      </c>
      <c r="D3265" s="1" t="s">
        <v>167</v>
      </c>
      <c r="E3265" s="162" t="s">
        <v>17726</v>
      </c>
    </row>
    <row r="3266" spans="1:5">
      <c r="A3266" s="1">
        <v>4346</v>
      </c>
      <c r="B3266" s="1" t="s">
        <v>17727</v>
      </c>
      <c r="C3266" s="1" t="s">
        <v>160</v>
      </c>
      <c r="D3266" s="1" t="s">
        <v>167</v>
      </c>
      <c r="E3266" s="162" t="s">
        <v>14226</v>
      </c>
    </row>
    <row r="3267" spans="1:5">
      <c r="A3267" s="1">
        <v>11955</v>
      </c>
      <c r="B3267" s="1" t="s">
        <v>17728</v>
      </c>
      <c r="C3267" s="1" t="s">
        <v>160</v>
      </c>
      <c r="D3267" s="1" t="s">
        <v>167</v>
      </c>
      <c r="E3267" s="162" t="s">
        <v>17729</v>
      </c>
    </row>
    <row r="3268" spans="1:5">
      <c r="A3268" s="1">
        <v>11960</v>
      </c>
      <c r="B3268" s="1" t="s">
        <v>17730</v>
      </c>
      <c r="C3268" s="1" t="s">
        <v>160</v>
      </c>
      <c r="D3268" s="1" t="s">
        <v>167</v>
      </c>
      <c r="E3268" s="162" t="s">
        <v>17731</v>
      </c>
    </row>
    <row r="3269" spans="1:5">
      <c r="A3269" s="1">
        <v>4333</v>
      </c>
      <c r="B3269" s="1" t="s">
        <v>17732</v>
      </c>
      <c r="C3269" s="1" t="s">
        <v>160</v>
      </c>
      <c r="D3269" s="1" t="s">
        <v>167</v>
      </c>
      <c r="E3269" s="162" t="s">
        <v>17715</v>
      </c>
    </row>
    <row r="3270" spans="1:5">
      <c r="A3270" s="1">
        <v>4358</v>
      </c>
      <c r="B3270" s="1" t="s">
        <v>17733</v>
      </c>
      <c r="C3270" s="1" t="s">
        <v>160</v>
      </c>
      <c r="D3270" s="1" t="s">
        <v>167</v>
      </c>
      <c r="E3270" s="162" t="s">
        <v>12944</v>
      </c>
    </row>
    <row r="3271" spans="1:5">
      <c r="A3271" s="1">
        <v>39435</v>
      </c>
      <c r="B3271" s="1" t="s">
        <v>17734</v>
      </c>
      <c r="C3271" s="1" t="s">
        <v>160</v>
      </c>
      <c r="D3271" s="1" t="s">
        <v>167</v>
      </c>
      <c r="E3271" s="162" t="s">
        <v>13567</v>
      </c>
    </row>
    <row r="3272" spans="1:5">
      <c r="A3272" s="1">
        <v>39436</v>
      </c>
      <c r="B3272" s="1" t="s">
        <v>17735</v>
      </c>
      <c r="C3272" s="1" t="s">
        <v>160</v>
      </c>
      <c r="D3272" s="1" t="s">
        <v>167</v>
      </c>
      <c r="E3272" s="162" t="s">
        <v>12650</v>
      </c>
    </row>
    <row r="3273" spans="1:5">
      <c r="A3273" s="1">
        <v>39437</v>
      </c>
      <c r="B3273" s="1" t="s">
        <v>17736</v>
      </c>
      <c r="C3273" s="1" t="s">
        <v>160</v>
      </c>
      <c r="D3273" s="1" t="s">
        <v>167</v>
      </c>
      <c r="E3273" s="162" t="s">
        <v>17737</v>
      </c>
    </row>
    <row r="3274" spans="1:5">
      <c r="A3274" s="1">
        <v>39439</v>
      </c>
      <c r="B3274" s="1" t="s">
        <v>17738</v>
      </c>
      <c r="C3274" s="1" t="s">
        <v>160</v>
      </c>
      <c r="D3274" s="1" t="s">
        <v>167</v>
      </c>
      <c r="E3274" s="162" t="s">
        <v>17739</v>
      </c>
    </row>
    <row r="3275" spans="1:5">
      <c r="A3275" s="1">
        <v>39440</v>
      </c>
      <c r="B3275" s="1" t="s">
        <v>17740</v>
      </c>
      <c r="C3275" s="1" t="s">
        <v>160</v>
      </c>
      <c r="D3275" s="1" t="s">
        <v>167</v>
      </c>
      <c r="E3275" s="162" t="s">
        <v>15823</v>
      </c>
    </row>
    <row r="3276" spans="1:5">
      <c r="A3276" s="1">
        <v>39441</v>
      </c>
      <c r="B3276" s="1" t="s">
        <v>17741</v>
      </c>
      <c r="C3276" s="1" t="s">
        <v>160</v>
      </c>
      <c r="D3276" s="1" t="s">
        <v>167</v>
      </c>
      <c r="E3276" s="162" t="s">
        <v>16039</v>
      </c>
    </row>
    <row r="3277" spans="1:5">
      <c r="A3277" s="1">
        <v>39442</v>
      </c>
      <c r="B3277" s="1" t="s">
        <v>17742</v>
      </c>
      <c r="C3277" s="1" t="s">
        <v>160</v>
      </c>
      <c r="D3277" s="1" t="s">
        <v>167</v>
      </c>
      <c r="E3277" s="162" t="s">
        <v>17723</v>
      </c>
    </row>
    <row r="3278" spans="1:5">
      <c r="A3278" s="1">
        <v>39443</v>
      </c>
      <c r="B3278" s="1" t="s">
        <v>17743</v>
      </c>
      <c r="C3278" s="1" t="s">
        <v>160</v>
      </c>
      <c r="D3278" s="1" t="s">
        <v>167</v>
      </c>
      <c r="E3278" s="162" t="s">
        <v>17744</v>
      </c>
    </row>
    <row r="3279" spans="1:5">
      <c r="A3279" s="1">
        <v>4329</v>
      </c>
      <c r="B3279" s="1" t="s">
        <v>17745</v>
      </c>
      <c r="C3279" s="1" t="s">
        <v>160</v>
      </c>
      <c r="D3279" s="1" t="s">
        <v>167</v>
      </c>
      <c r="E3279" s="162" t="s">
        <v>17561</v>
      </c>
    </row>
    <row r="3280" spans="1:5">
      <c r="A3280" s="1">
        <v>4383</v>
      </c>
      <c r="B3280" s="1" t="s">
        <v>17746</v>
      </c>
      <c r="C3280" s="1" t="s">
        <v>160</v>
      </c>
      <c r="D3280" s="1" t="s">
        <v>167</v>
      </c>
      <c r="E3280" s="162" t="s">
        <v>17747</v>
      </c>
    </row>
    <row r="3281" spans="1:5">
      <c r="A3281" s="1">
        <v>4344</v>
      </c>
      <c r="B3281" s="1" t="s">
        <v>17748</v>
      </c>
      <c r="C3281" s="1" t="s">
        <v>160</v>
      </c>
      <c r="D3281" s="1" t="s">
        <v>167</v>
      </c>
      <c r="E3281" s="162" t="s">
        <v>17749</v>
      </c>
    </row>
    <row r="3282" spans="1:5">
      <c r="A3282" s="1">
        <v>436</v>
      </c>
      <c r="B3282" s="1" t="s">
        <v>17750</v>
      </c>
      <c r="C3282" s="1" t="s">
        <v>160</v>
      </c>
      <c r="D3282" s="1" t="s">
        <v>167</v>
      </c>
      <c r="E3282" s="162" t="s">
        <v>18761</v>
      </c>
    </row>
    <row r="3283" spans="1:5">
      <c r="A3283" s="1">
        <v>442</v>
      </c>
      <c r="B3283" s="1" t="s">
        <v>17751</v>
      </c>
      <c r="C3283" s="1" t="s">
        <v>160</v>
      </c>
      <c r="D3283" s="1" t="s">
        <v>167</v>
      </c>
      <c r="E3283" s="162" t="s">
        <v>21732</v>
      </c>
    </row>
    <row r="3284" spans="1:5">
      <c r="A3284" s="1">
        <v>11953</v>
      </c>
      <c r="B3284" s="1" t="s">
        <v>17752</v>
      </c>
      <c r="C3284" s="1" t="s">
        <v>160</v>
      </c>
      <c r="D3284" s="1" t="s">
        <v>167</v>
      </c>
      <c r="E3284" s="162" t="s">
        <v>16476</v>
      </c>
    </row>
    <row r="3285" spans="1:5">
      <c r="A3285" s="1">
        <v>4335</v>
      </c>
      <c r="B3285" s="1" t="s">
        <v>17753</v>
      </c>
      <c r="C3285" s="1" t="s">
        <v>160</v>
      </c>
      <c r="D3285" s="1" t="s">
        <v>167</v>
      </c>
      <c r="E3285" s="162" t="s">
        <v>17754</v>
      </c>
    </row>
    <row r="3286" spans="1:5">
      <c r="A3286" s="1">
        <v>4334</v>
      </c>
      <c r="B3286" s="1" t="s">
        <v>17755</v>
      </c>
      <c r="C3286" s="1" t="s">
        <v>160</v>
      </c>
      <c r="D3286" s="1" t="s">
        <v>167</v>
      </c>
      <c r="E3286" s="162" t="s">
        <v>15874</v>
      </c>
    </row>
    <row r="3287" spans="1:5">
      <c r="A3287" s="1">
        <v>4343</v>
      </c>
      <c r="B3287" s="1" t="s">
        <v>17756</v>
      </c>
      <c r="C3287" s="1" t="s">
        <v>160</v>
      </c>
      <c r="D3287" s="1" t="s">
        <v>167</v>
      </c>
      <c r="E3287" s="162" t="s">
        <v>13673</v>
      </c>
    </row>
    <row r="3288" spans="1:5">
      <c r="A3288" s="1">
        <v>430</v>
      </c>
      <c r="B3288" s="1" t="s">
        <v>17757</v>
      </c>
      <c r="C3288" s="1" t="s">
        <v>160</v>
      </c>
      <c r="D3288" s="1" t="s">
        <v>167</v>
      </c>
      <c r="E3288" s="162" t="s">
        <v>22466</v>
      </c>
    </row>
    <row r="3289" spans="1:5">
      <c r="A3289" s="1">
        <v>441</v>
      </c>
      <c r="B3289" s="1" t="s">
        <v>17758</v>
      </c>
      <c r="C3289" s="1" t="s">
        <v>160</v>
      </c>
      <c r="D3289" s="1" t="s">
        <v>167</v>
      </c>
      <c r="E3289" s="162" t="s">
        <v>29099</v>
      </c>
    </row>
    <row r="3290" spans="1:5">
      <c r="A3290" s="1">
        <v>431</v>
      </c>
      <c r="B3290" s="1" t="s">
        <v>17760</v>
      </c>
      <c r="C3290" s="1" t="s">
        <v>160</v>
      </c>
      <c r="D3290" s="1" t="s">
        <v>167</v>
      </c>
      <c r="E3290" s="162" t="s">
        <v>26438</v>
      </c>
    </row>
    <row r="3291" spans="1:5">
      <c r="A3291" s="1">
        <v>432</v>
      </c>
      <c r="B3291" s="1" t="s">
        <v>17761</v>
      </c>
      <c r="C3291" s="1" t="s">
        <v>160</v>
      </c>
      <c r="D3291" s="1" t="s">
        <v>167</v>
      </c>
      <c r="E3291" s="162" t="s">
        <v>34060</v>
      </c>
    </row>
    <row r="3292" spans="1:5">
      <c r="A3292" s="1">
        <v>429</v>
      </c>
      <c r="B3292" s="1" t="s">
        <v>17762</v>
      </c>
      <c r="C3292" s="1" t="s">
        <v>160</v>
      </c>
      <c r="D3292" s="1" t="s">
        <v>167</v>
      </c>
      <c r="E3292" s="162" t="s">
        <v>14978</v>
      </c>
    </row>
    <row r="3293" spans="1:5">
      <c r="A3293" s="1">
        <v>439</v>
      </c>
      <c r="B3293" s="1" t="s">
        <v>17764</v>
      </c>
      <c r="C3293" s="1" t="s">
        <v>160</v>
      </c>
      <c r="D3293" s="1" t="s">
        <v>167</v>
      </c>
      <c r="E3293" s="162" t="s">
        <v>21380</v>
      </c>
    </row>
    <row r="3294" spans="1:5">
      <c r="A3294" s="1">
        <v>433</v>
      </c>
      <c r="B3294" s="1" t="s">
        <v>17765</v>
      </c>
      <c r="C3294" s="1" t="s">
        <v>160</v>
      </c>
      <c r="D3294" s="1" t="s">
        <v>167</v>
      </c>
      <c r="E3294" s="162" t="s">
        <v>26521</v>
      </c>
    </row>
    <row r="3295" spans="1:5">
      <c r="A3295" s="1">
        <v>437</v>
      </c>
      <c r="B3295" s="1" t="s">
        <v>17766</v>
      </c>
      <c r="C3295" s="1" t="s">
        <v>160</v>
      </c>
      <c r="D3295" s="1" t="s">
        <v>167</v>
      </c>
      <c r="E3295" s="162" t="s">
        <v>34477</v>
      </c>
    </row>
    <row r="3296" spans="1:5">
      <c r="A3296" s="1">
        <v>11790</v>
      </c>
      <c r="B3296" s="1" t="s">
        <v>17767</v>
      </c>
      <c r="C3296" s="1" t="s">
        <v>160</v>
      </c>
      <c r="D3296" s="1" t="s">
        <v>167</v>
      </c>
      <c r="E3296" s="162" t="s">
        <v>36569</v>
      </c>
    </row>
    <row r="3297" spans="1:5">
      <c r="A3297" s="1">
        <v>428</v>
      </c>
      <c r="B3297" s="1" t="s">
        <v>17769</v>
      </c>
      <c r="C3297" s="1" t="s">
        <v>160</v>
      </c>
      <c r="D3297" s="1" t="s">
        <v>167</v>
      </c>
      <c r="E3297" s="162" t="s">
        <v>35690</v>
      </c>
    </row>
    <row r="3298" spans="1:5">
      <c r="A3298" s="1">
        <v>4384</v>
      </c>
      <c r="B3298" s="1" t="s">
        <v>17770</v>
      </c>
      <c r="C3298" s="1" t="s">
        <v>160</v>
      </c>
      <c r="D3298" s="1" t="s">
        <v>167</v>
      </c>
      <c r="E3298" s="162" t="s">
        <v>17771</v>
      </c>
    </row>
    <row r="3299" spans="1:5">
      <c r="A3299" s="1">
        <v>4351</v>
      </c>
      <c r="B3299" s="1" t="s">
        <v>17772</v>
      </c>
      <c r="C3299" s="1" t="s">
        <v>160</v>
      </c>
      <c r="D3299" s="1" t="s">
        <v>167</v>
      </c>
      <c r="E3299" s="162" t="s">
        <v>17773</v>
      </c>
    </row>
    <row r="3300" spans="1:5">
      <c r="A3300" s="1">
        <v>11054</v>
      </c>
      <c r="B3300" s="1" t="s">
        <v>17774</v>
      </c>
      <c r="C3300" s="1" t="s">
        <v>160</v>
      </c>
      <c r="D3300" s="1" t="s">
        <v>155</v>
      </c>
      <c r="E3300" s="162" t="s">
        <v>12646</v>
      </c>
    </row>
    <row r="3301" spans="1:5">
      <c r="A3301" s="1">
        <v>11055</v>
      </c>
      <c r="B3301" s="1" t="s">
        <v>17775</v>
      </c>
      <c r="C3301" s="1" t="s">
        <v>160</v>
      </c>
      <c r="D3301" s="1" t="s">
        <v>155</v>
      </c>
      <c r="E3301" s="162" t="s">
        <v>17776</v>
      </c>
    </row>
    <row r="3302" spans="1:5">
      <c r="A3302" s="1">
        <v>11056</v>
      </c>
      <c r="B3302" s="1" t="s">
        <v>17777</v>
      </c>
      <c r="C3302" s="1" t="s">
        <v>160</v>
      </c>
      <c r="D3302" s="1" t="s">
        <v>155</v>
      </c>
      <c r="E3302" s="162" t="s">
        <v>13567</v>
      </c>
    </row>
    <row r="3303" spans="1:5">
      <c r="A3303" s="1">
        <v>11057</v>
      </c>
      <c r="B3303" s="1" t="s">
        <v>17778</v>
      </c>
      <c r="C3303" s="1" t="s">
        <v>160</v>
      </c>
      <c r="D3303" s="1" t="s">
        <v>155</v>
      </c>
      <c r="E3303" s="162" t="s">
        <v>15823</v>
      </c>
    </row>
    <row r="3304" spans="1:5">
      <c r="A3304" s="1">
        <v>11059</v>
      </c>
      <c r="B3304" s="1" t="s">
        <v>17779</v>
      </c>
      <c r="C3304" s="1" t="s">
        <v>160</v>
      </c>
      <c r="D3304" s="1" t="s">
        <v>155</v>
      </c>
      <c r="E3304" s="162" t="s">
        <v>17780</v>
      </c>
    </row>
    <row r="3305" spans="1:5">
      <c r="A3305" s="1">
        <v>11058</v>
      </c>
      <c r="B3305" s="1" t="s">
        <v>17781</v>
      </c>
      <c r="C3305" s="1" t="s">
        <v>160</v>
      </c>
      <c r="D3305" s="1" t="s">
        <v>155</v>
      </c>
      <c r="E3305" s="162" t="s">
        <v>17782</v>
      </c>
    </row>
    <row r="3306" spans="1:5">
      <c r="A3306" s="1">
        <v>4380</v>
      </c>
      <c r="B3306" s="1" t="s">
        <v>17783</v>
      </c>
      <c r="C3306" s="1" t="s">
        <v>160</v>
      </c>
      <c r="D3306" s="1" t="s">
        <v>155</v>
      </c>
      <c r="E3306" s="162" t="s">
        <v>13734</v>
      </c>
    </row>
    <row r="3307" spans="1:5">
      <c r="A3307" s="1">
        <v>4299</v>
      </c>
      <c r="B3307" s="1" t="s">
        <v>17784</v>
      </c>
      <c r="C3307" s="1" t="s">
        <v>160</v>
      </c>
      <c r="D3307" s="1" t="s">
        <v>158</v>
      </c>
      <c r="E3307" s="162" t="s">
        <v>17785</v>
      </c>
    </row>
    <row r="3308" spans="1:5">
      <c r="A3308" s="1">
        <v>4304</v>
      </c>
      <c r="B3308" s="1" t="s">
        <v>17786</v>
      </c>
      <c r="C3308" s="1" t="s">
        <v>160</v>
      </c>
      <c r="D3308" s="1" t="s">
        <v>155</v>
      </c>
      <c r="E3308" s="162" t="s">
        <v>12952</v>
      </c>
    </row>
    <row r="3309" spans="1:5">
      <c r="A3309" s="1">
        <v>4305</v>
      </c>
      <c r="B3309" s="1" t="s">
        <v>17787</v>
      </c>
      <c r="C3309" s="1" t="s">
        <v>160</v>
      </c>
      <c r="D3309" s="1" t="s">
        <v>155</v>
      </c>
      <c r="E3309" s="162" t="s">
        <v>16060</v>
      </c>
    </row>
    <row r="3310" spans="1:5">
      <c r="A3310" s="1">
        <v>4306</v>
      </c>
      <c r="B3310" s="1" t="s">
        <v>17788</v>
      </c>
      <c r="C3310" s="1" t="s">
        <v>160</v>
      </c>
      <c r="D3310" s="1" t="s">
        <v>155</v>
      </c>
      <c r="E3310" s="162" t="s">
        <v>17227</v>
      </c>
    </row>
    <row r="3311" spans="1:5">
      <c r="A3311" s="1">
        <v>4308</v>
      </c>
      <c r="B3311" s="1" t="s">
        <v>17789</v>
      </c>
      <c r="C3311" s="1" t="s">
        <v>160</v>
      </c>
      <c r="D3311" s="1" t="s">
        <v>155</v>
      </c>
      <c r="E3311" s="162" t="s">
        <v>17790</v>
      </c>
    </row>
    <row r="3312" spans="1:5">
      <c r="A3312" s="1">
        <v>4302</v>
      </c>
      <c r="B3312" s="1" t="s">
        <v>17791</v>
      </c>
      <c r="C3312" s="1" t="s">
        <v>160</v>
      </c>
      <c r="D3312" s="1" t="s">
        <v>155</v>
      </c>
      <c r="E3312" s="162" t="s">
        <v>17792</v>
      </c>
    </row>
    <row r="3313" spans="1:5">
      <c r="A3313" s="1">
        <v>4300</v>
      </c>
      <c r="B3313" s="1" t="s">
        <v>17793</v>
      </c>
      <c r="C3313" s="1" t="s">
        <v>160</v>
      </c>
      <c r="D3313" s="1" t="s">
        <v>155</v>
      </c>
      <c r="E3313" s="162" t="s">
        <v>16627</v>
      </c>
    </row>
    <row r="3314" spans="1:5">
      <c r="A3314" s="1">
        <v>4301</v>
      </c>
      <c r="B3314" s="1" t="s">
        <v>17794</v>
      </c>
      <c r="C3314" s="1" t="s">
        <v>160</v>
      </c>
      <c r="D3314" s="1" t="s">
        <v>155</v>
      </c>
      <c r="E3314" s="162" t="s">
        <v>12662</v>
      </c>
    </row>
    <row r="3315" spans="1:5">
      <c r="A3315" s="1">
        <v>4320</v>
      </c>
      <c r="B3315" s="1" t="s">
        <v>17795</v>
      </c>
      <c r="C3315" s="1" t="s">
        <v>160</v>
      </c>
      <c r="D3315" s="1" t="s">
        <v>155</v>
      </c>
      <c r="E3315" s="162" t="s">
        <v>17796</v>
      </c>
    </row>
    <row r="3316" spans="1:5">
      <c r="A3316" s="1">
        <v>4318</v>
      </c>
      <c r="B3316" s="1" t="s">
        <v>17797</v>
      </c>
      <c r="C3316" s="1" t="s">
        <v>160</v>
      </c>
      <c r="D3316" s="1" t="s">
        <v>155</v>
      </c>
      <c r="E3316" s="162" t="s">
        <v>17198</v>
      </c>
    </row>
    <row r="3317" spans="1:5">
      <c r="A3317" s="1">
        <v>40547</v>
      </c>
      <c r="B3317" s="1" t="s">
        <v>17798</v>
      </c>
      <c r="C3317" s="1" t="s">
        <v>2409</v>
      </c>
      <c r="D3317" s="1" t="s">
        <v>167</v>
      </c>
      <c r="E3317" s="162" t="s">
        <v>17799</v>
      </c>
    </row>
    <row r="3318" spans="1:5">
      <c r="A3318" s="1">
        <v>11962</v>
      </c>
      <c r="B3318" s="1" t="s">
        <v>17800</v>
      </c>
      <c r="C3318" s="1" t="s">
        <v>160</v>
      </c>
      <c r="D3318" s="1" t="s">
        <v>167</v>
      </c>
      <c r="E3318" s="162" t="s">
        <v>17737</v>
      </c>
    </row>
    <row r="3319" spans="1:5">
      <c r="A3319" s="1">
        <v>4332</v>
      </c>
      <c r="B3319" s="1" t="s">
        <v>17801</v>
      </c>
      <c r="C3319" s="1" t="s">
        <v>160</v>
      </c>
      <c r="D3319" s="1" t="s">
        <v>167</v>
      </c>
      <c r="E3319" s="162" t="s">
        <v>17802</v>
      </c>
    </row>
    <row r="3320" spans="1:5">
      <c r="A3320" s="1">
        <v>4331</v>
      </c>
      <c r="B3320" s="1" t="s">
        <v>17803</v>
      </c>
      <c r="C3320" s="1" t="s">
        <v>160</v>
      </c>
      <c r="D3320" s="1" t="s">
        <v>167</v>
      </c>
      <c r="E3320" s="162" t="s">
        <v>17804</v>
      </c>
    </row>
    <row r="3321" spans="1:5">
      <c r="A3321" s="1">
        <v>4336</v>
      </c>
      <c r="B3321" s="1" t="s">
        <v>17805</v>
      </c>
      <c r="C3321" s="1" t="s">
        <v>160</v>
      </c>
      <c r="D3321" s="1" t="s">
        <v>167</v>
      </c>
      <c r="E3321" s="162" t="s">
        <v>17806</v>
      </c>
    </row>
    <row r="3322" spans="1:5">
      <c r="A3322" s="1">
        <v>13294</v>
      </c>
      <c r="B3322" s="1" t="s">
        <v>17807</v>
      </c>
      <c r="C3322" s="1" t="s">
        <v>160</v>
      </c>
      <c r="D3322" s="1" t="s">
        <v>167</v>
      </c>
      <c r="E3322" s="162" t="s">
        <v>17808</v>
      </c>
    </row>
    <row r="3323" spans="1:5">
      <c r="A3323" s="1">
        <v>11948</v>
      </c>
      <c r="B3323" s="1" t="s">
        <v>17809</v>
      </c>
      <c r="C3323" s="1" t="s">
        <v>160</v>
      </c>
      <c r="D3323" s="1" t="s">
        <v>167</v>
      </c>
      <c r="E3323" s="162" t="s">
        <v>13577</v>
      </c>
    </row>
    <row r="3324" spans="1:5">
      <c r="A3324" s="1">
        <v>4382</v>
      </c>
      <c r="B3324" s="1" t="s">
        <v>17810</v>
      </c>
      <c r="C3324" s="1" t="s">
        <v>160</v>
      </c>
      <c r="D3324" s="1" t="s">
        <v>167</v>
      </c>
      <c r="E3324" s="162" t="s">
        <v>14128</v>
      </c>
    </row>
    <row r="3325" spans="1:5">
      <c r="A3325" s="1">
        <v>4354</v>
      </c>
      <c r="B3325" s="1" t="s">
        <v>17811</v>
      </c>
      <c r="C3325" s="1" t="s">
        <v>160</v>
      </c>
      <c r="D3325" s="1" t="s">
        <v>167</v>
      </c>
      <c r="E3325" s="162" t="s">
        <v>17812</v>
      </c>
    </row>
    <row r="3326" spans="1:5">
      <c r="A3326" s="1">
        <v>40839</v>
      </c>
      <c r="B3326" s="1" t="s">
        <v>17813</v>
      </c>
      <c r="C3326" s="1" t="s">
        <v>2409</v>
      </c>
      <c r="D3326" s="1" t="s">
        <v>167</v>
      </c>
      <c r="E3326" s="162" t="s">
        <v>17814</v>
      </c>
    </row>
    <row r="3327" spans="1:5">
      <c r="A3327" s="1">
        <v>40552</v>
      </c>
      <c r="B3327" s="1" t="s">
        <v>17815</v>
      </c>
      <c r="C3327" s="1" t="s">
        <v>2409</v>
      </c>
      <c r="D3327" s="1" t="s">
        <v>167</v>
      </c>
      <c r="E3327" s="162" t="s">
        <v>17816</v>
      </c>
    </row>
    <row r="3328" spans="1:5">
      <c r="A3328" s="1">
        <v>40549</v>
      </c>
      <c r="B3328" s="1" t="s">
        <v>17817</v>
      </c>
      <c r="C3328" s="1" t="s">
        <v>2409</v>
      </c>
      <c r="D3328" s="1" t="s">
        <v>167</v>
      </c>
      <c r="E3328" s="162" t="s">
        <v>17818</v>
      </c>
    </row>
    <row r="3329" spans="1:5">
      <c r="A3329" s="1">
        <v>4385</v>
      </c>
      <c r="B3329" s="1" t="s">
        <v>17819</v>
      </c>
      <c r="C3329" s="1" t="s">
        <v>693</v>
      </c>
      <c r="D3329" s="1" t="s">
        <v>155</v>
      </c>
      <c r="E3329" s="162" t="s">
        <v>17820</v>
      </c>
    </row>
    <row r="3330" spans="1:5">
      <c r="A3330" s="1">
        <v>20078</v>
      </c>
      <c r="B3330" s="1" t="s">
        <v>17821</v>
      </c>
      <c r="C3330" s="1" t="s">
        <v>160</v>
      </c>
      <c r="D3330" s="1" t="s">
        <v>155</v>
      </c>
      <c r="E3330" s="162" t="s">
        <v>17093</v>
      </c>
    </row>
    <row r="3331" spans="1:5">
      <c r="A3331" s="1">
        <v>39897</v>
      </c>
      <c r="B3331" s="1" t="s">
        <v>17823</v>
      </c>
      <c r="C3331" s="1" t="s">
        <v>160</v>
      </c>
      <c r="D3331" s="1" t="s">
        <v>155</v>
      </c>
      <c r="E3331" s="162" t="s">
        <v>17824</v>
      </c>
    </row>
    <row r="3332" spans="1:5">
      <c r="A3332" s="1">
        <v>118</v>
      </c>
      <c r="B3332" s="1" t="s">
        <v>17825</v>
      </c>
      <c r="C3332" s="1" t="s">
        <v>160</v>
      </c>
      <c r="D3332" s="1" t="s">
        <v>155</v>
      </c>
      <c r="E3332" s="162" t="s">
        <v>34249</v>
      </c>
    </row>
    <row r="3333" spans="1:5">
      <c r="A3333" s="1">
        <v>4396</v>
      </c>
      <c r="B3333" s="1" t="s">
        <v>17826</v>
      </c>
      <c r="C3333" s="1" t="s">
        <v>157</v>
      </c>
      <c r="D3333" s="1" t="s">
        <v>155</v>
      </c>
      <c r="E3333" s="162" t="s">
        <v>36570</v>
      </c>
    </row>
    <row r="3334" spans="1:5">
      <c r="A3334" s="1">
        <v>36881</v>
      </c>
      <c r="B3334" s="1" t="s">
        <v>17827</v>
      </c>
      <c r="C3334" s="1" t="s">
        <v>157</v>
      </c>
      <c r="D3334" s="1" t="s">
        <v>155</v>
      </c>
      <c r="E3334" s="162" t="s">
        <v>36571</v>
      </c>
    </row>
    <row r="3335" spans="1:5">
      <c r="A3335" s="1">
        <v>4397</v>
      </c>
      <c r="B3335" s="1" t="s">
        <v>17829</v>
      </c>
      <c r="C3335" s="1" t="s">
        <v>157</v>
      </c>
      <c r="D3335" s="1" t="s">
        <v>155</v>
      </c>
      <c r="E3335" s="162" t="s">
        <v>36572</v>
      </c>
    </row>
    <row r="3336" spans="1:5">
      <c r="A3336" s="1">
        <v>36882</v>
      </c>
      <c r="B3336" s="1" t="s">
        <v>17830</v>
      </c>
      <c r="C3336" s="1" t="s">
        <v>157</v>
      </c>
      <c r="D3336" s="1" t="s">
        <v>155</v>
      </c>
      <c r="E3336" s="162" t="s">
        <v>36573</v>
      </c>
    </row>
    <row r="3337" spans="1:5">
      <c r="A3337" s="1">
        <v>4751</v>
      </c>
      <c r="B3337" s="1" t="s">
        <v>17831</v>
      </c>
      <c r="C3337" s="1" t="s">
        <v>355</v>
      </c>
      <c r="D3337" s="1" t="s">
        <v>155</v>
      </c>
      <c r="E3337" s="162" t="s">
        <v>16390</v>
      </c>
    </row>
    <row r="3338" spans="1:5">
      <c r="A3338" s="1">
        <v>41066</v>
      </c>
      <c r="B3338" s="1" t="s">
        <v>17832</v>
      </c>
      <c r="C3338" s="1" t="s">
        <v>357</v>
      </c>
      <c r="D3338" s="1" t="s">
        <v>155</v>
      </c>
      <c r="E3338" s="162" t="s">
        <v>35881</v>
      </c>
    </row>
    <row r="3339" spans="1:5">
      <c r="A3339" s="1">
        <v>39604</v>
      </c>
      <c r="B3339" s="1" t="s">
        <v>17833</v>
      </c>
      <c r="C3339" s="1" t="s">
        <v>160</v>
      </c>
      <c r="D3339" s="1" t="s">
        <v>155</v>
      </c>
      <c r="E3339" s="162" t="s">
        <v>25970</v>
      </c>
    </row>
    <row r="3340" spans="1:5">
      <c r="A3340" s="1">
        <v>39605</v>
      </c>
      <c r="B3340" s="1" t="s">
        <v>17835</v>
      </c>
      <c r="C3340" s="1" t="s">
        <v>160</v>
      </c>
      <c r="D3340" s="1" t="s">
        <v>155</v>
      </c>
      <c r="E3340" s="162" t="s">
        <v>14760</v>
      </c>
    </row>
    <row r="3341" spans="1:5">
      <c r="A3341" s="1">
        <v>39606</v>
      </c>
      <c r="B3341" s="1" t="s">
        <v>17836</v>
      </c>
      <c r="C3341" s="1" t="s">
        <v>160</v>
      </c>
      <c r="D3341" s="1" t="s">
        <v>155</v>
      </c>
      <c r="E3341" s="162" t="s">
        <v>33476</v>
      </c>
    </row>
    <row r="3342" spans="1:5">
      <c r="A3342" s="1">
        <v>39607</v>
      </c>
      <c r="B3342" s="1" t="s">
        <v>17838</v>
      </c>
      <c r="C3342" s="1" t="s">
        <v>160</v>
      </c>
      <c r="D3342" s="1" t="s">
        <v>155</v>
      </c>
      <c r="E3342" s="162" t="s">
        <v>23391</v>
      </c>
    </row>
    <row r="3343" spans="1:5">
      <c r="A3343" s="1">
        <v>39594</v>
      </c>
      <c r="B3343" s="1" t="s">
        <v>17839</v>
      </c>
      <c r="C3343" s="1" t="s">
        <v>160</v>
      </c>
      <c r="D3343" s="1" t="s">
        <v>167</v>
      </c>
      <c r="E3343" s="162" t="s">
        <v>17840</v>
      </c>
    </row>
    <row r="3344" spans="1:5">
      <c r="A3344" s="1">
        <v>39596</v>
      </c>
      <c r="B3344" s="1" t="s">
        <v>17841</v>
      </c>
      <c r="C3344" s="1" t="s">
        <v>160</v>
      </c>
      <c r="D3344" s="1" t="s">
        <v>167</v>
      </c>
      <c r="E3344" s="162" t="s">
        <v>17842</v>
      </c>
    </row>
    <row r="3345" spans="1:5">
      <c r="A3345" s="1">
        <v>39595</v>
      </c>
      <c r="B3345" s="1" t="s">
        <v>17843</v>
      </c>
      <c r="C3345" s="1" t="s">
        <v>160</v>
      </c>
      <c r="D3345" s="1" t="s">
        <v>167</v>
      </c>
      <c r="E3345" s="162" t="s">
        <v>17844</v>
      </c>
    </row>
    <row r="3346" spans="1:5">
      <c r="A3346" s="1">
        <v>39597</v>
      </c>
      <c r="B3346" s="1" t="s">
        <v>17845</v>
      </c>
      <c r="C3346" s="1" t="s">
        <v>160</v>
      </c>
      <c r="D3346" s="1" t="s">
        <v>167</v>
      </c>
      <c r="E3346" s="162" t="s">
        <v>17846</v>
      </c>
    </row>
    <row r="3347" spans="1:5">
      <c r="A3347" s="1">
        <v>10731</v>
      </c>
      <c r="B3347" s="1" t="s">
        <v>17847</v>
      </c>
      <c r="C3347" s="1" t="s">
        <v>157</v>
      </c>
      <c r="D3347" s="1" t="s">
        <v>158</v>
      </c>
      <c r="E3347" s="162" t="s">
        <v>36574</v>
      </c>
    </row>
    <row r="3348" spans="1:5">
      <c r="A3348" s="1">
        <v>4704</v>
      </c>
      <c r="B3348" s="1" t="s">
        <v>17848</v>
      </c>
      <c r="C3348" s="1" t="s">
        <v>157</v>
      </c>
      <c r="D3348" s="1" t="s">
        <v>155</v>
      </c>
      <c r="E3348" s="162" t="s">
        <v>36575</v>
      </c>
    </row>
    <row r="3349" spans="1:5">
      <c r="A3349" s="1">
        <v>10730</v>
      </c>
      <c r="B3349" s="1" t="s">
        <v>17849</v>
      </c>
      <c r="C3349" s="1" t="s">
        <v>157</v>
      </c>
      <c r="D3349" s="1" t="s">
        <v>155</v>
      </c>
      <c r="E3349" s="162" t="s">
        <v>18828</v>
      </c>
    </row>
    <row r="3350" spans="1:5">
      <c r="A3350" s="1">
        <v>4729</v>
      </c>
      <c r="B3350" s="1" t="s">
        <v>17850</v>
      </c>
      <c r="C3350" s="1" t="s">
        <v>353</v>
      </c>
      <c r="D3350" s="1" t="s">
        <v>155</v>
      </c>
      <c r="E3350" s="162" t="s">
        <v>17851</v>
      </c>
    </row>
    <row r="3351" spans="1:5">
      <c r="A3351" s="1">
        <v>4720</v>
      </c>
      <c r="B3351" s="1" t="s">
        <v>17852</v>
      </c>
      <c r="C3351" s="1" t="s">
        <v>353</v>
      </c>
      <c r="D3351" s="1" t="s">
        <v>155</v>
      </c>
      <c r="E3351" s="162" t="s">
        <v>17853</v>
      </c>
    </row>
    <row r="3352" spans="1:5">
      <c r="A3352" s="1">
        <v>4721</v>
      </c>
      <c r="B3352" s="1" t="s">
        <v>17854</v>
      </c>
      <c r="C3352" s="1" t="s">
        <v>353</v>
      </c>
      <c r="D3352" s="1" t="s">
        <v>155</v>
      </c>
      <c r="E3352" s="162" t="s">
        <v>17855</v>
      </c>
    </row>
    <row r="3353" spans="1:5">
      <c r="A3353" s="1">
        <v>4718</v>
      </c>
      <c r="B3353" s="1" t="s">
        <v>17856</v>
      </c>
      <c r="C3353" s="1" t="s">
        <v>353</v>
      </c>
      <c r="D3353" s="1" t="s">
        <v>158</v>
      </c>
      <c r="E3353" s="162" t="s">
        <v>17857</v>
      </c>
    </row>
    <row r="3354" spans="1:5">
      <c r="A3354" s="1">
        <v>4722</v>
      </c>
      <c r="B3354" s="1" t="s">
        <v>17858</v>
      </c>
      <c r="C3354" s="1" t="s">
        <v>353</v>
      </c>
      <c r="D3354" s="1" t="s">
        <v>155</v>
      </c>
      <c r="E3354" s="162" t="s">
        <v>17859</v>
      </c>
    </row>
    <row r="3355" spans="1:5">
      <c r="A3355" s="1">
        <v>4723</v>
      </c>
      <c r="B3355" s="1" t="s">
        <v>17860</v>
      </c>
      <c r="C3355" s="1" t="s">
        <v>353</v>
      </c>
      <c r="D3355" s="1" t="s">
        <v>155</v>
      </c>
      <c r="E3355" s="162" t="s">
        <v>17861</v>
      </c>
    </row>
    <row r="3356" spans="1:5">
      <c r="A3356" s="1">
        <v>4727</v>
      </c>
      <c r="B3356" s="1" t="s">
        <v>17862</v>
      </c>
      <c r="C3356" s="1" t="s">
        <v>353</v>
      </c>
      <c r="D3356" s="1" t="s">
        <v>155</v>
      </c>
      <c r="E3356" s="162" t="s">
        <v>17863</v>
      </c>
    </row>
    <row r="3357" spans="1:5">
      <c r="A3357" s="1">
        <v>4748</v>
      </c>
      <c r="B3357" s="1" t="s">
        <v>17864</v>
      </c>
      <c r="C3357" s="1" t="s">
        <v>353</v>
      </c>
      <c r="D3357" s="1" t="s">
        <v>155</v>
      </c>
      <c r="E3357" s="162" t="s">
        <v>17865</v>
      </c>
    </row>
    <row r="3358" spans="1:5">
      <c r="A3358" s="1">
        <v>4730</v>
      </c>
      <c r="B3358" s="1" t="s">
        <v>17866</v>
      </c>
      <c r="C3358" s="1" t="s">
        <v>353</v>
      </c>
      <c r="D3358" s="1" t="s">
        <v>155</v>
      </c>
      <c r="E3358" s="162" t="s">
        <v>17867</v>
      </c>
    </row>
    <row r="3359" spans="1:5">
      <c r="A3359" s="1">
        <v>13186</v>
      </c>
      <c r="B3359" s="1" t="s">
        <v>17868</v>
      </c>
      <c r="C3359" s="1" t="s">
        <v>353</v>
      </c>
      <c r="D3359" s="1" t="s">
        <v>155</v>
      </c>
      <c r="E3359" s="162" t="s">
        <v>17869</v>
      </c>
    </row>
    <row r="3360" spans="1:5">
      <c r="A3360" s="1">
        <v>10737</v>
      </c>
      <c r="B3360" s="1" t="s">
        <v>17870</v>
      </c>
      <c r="C3360" s="1" t="s">
        <v>157</v>
      </c>
      <c r="D3360" s="1" t="s">
        <v>155</v>
      </c>
      <c r="E3360" s="162" t="s">
        <v>36576</v>
      </c>
    </row>
    <row r="3361" spans="1:5">
      <c r="A3361" s="1">
        <v>10734</v>
      </c>
      <c r="B3361" s="1" t="s">
        <v>17871</v>
      </c>
      <c r="C3361" s="1" t="s">
        <v>157</v>
      </c>
      <c r="D3361" s="1" t="s">
        <v>155</v>
      </c>
      <c r="E3361" s="162" t="s">
        <v>36577</v>
      </c>
    </row>
    <row r="3362" spans="1:5">
      <c r="A3362" s="1">
        <v>4708</v>
      </c>
      <c r="B3362" s="1" t="s">
        <v>17872</v>
      </c>
      <c r="C3362" s="1" t="s">
        <v>157</v>
      </c>
      <c r="D3362" s="1" t="s">
        <v>155</v>
      </c>
      <c r="E3362" s="162" t="s">
        <v>36578</v>
      </c>
    </row>
    <row r="3363" spans="1:5">
      <c r="A3363" s="1">
        <v>4712</v>
      </c>
      <c r="B3363" s="1" t="s">
        <v>17873</v>
      </c>
      <c r="C3363" s="1" t="s">
        <v>157</v>
      </c>
      <c r="D3363" s="1" t="s">
        <v>155</v>
      </c>
      <c r="E3363" s="162" t="s">
        <v>19752</v>
      </c>
    </row>
    <row r="3364" spans="1:5">
      <c r="A3364" s="1">
        <v>4710</v>
      </c>
      <c r="B3364" s="1" t="s">
        <v>17874</v>
      </c>
      <c r="C3364" s="1" t="s">
        <v>157</v>
      </c>
      <c r="D3364" s="1" t="s">
        <v>155</v>
      </c>
      <c r="E3364" s="162" t="s">
        <v>36579</v>
      </c>
    </row>
    <row r="3365" spans="1:5">
      <c r="A3365" s="1">
        <v>4746</v>
      </c>
      <c r="B3365" s="1" t="s">
        <v>17875</v>
      </c>
      <c r="C3365" s="1" t="s">
        <v>353</v>
      </c>
      <c r="D3365" s="1" t="s">
        <v>155</v>
      </c>
      <c r="E3365" s="162" t="s">
        <v>17876</v>
      </c>
    </row>
    <row r="3366" spans="1:5">
      <c r="A3366" s="1">
        <v>4750</v>
      </c>
      <c r="B3366" s="1" t="s">
        <v>17877</v>
      </c>
      <c r="C3366" s="1" t="s">
        <v>355</v>
      </c>
      <c r="D3366" s="1" t="s">
        <v>158</v>
      </c>
      <c r="E3366" s="162" t="s">
        <v>16390</v>
      </c>
    </row>
    <row r="3367" spans="1:5">
      <c r="A3367" s="1">
        <v>41065</v>
      </c>
      <c r="B3367" s="1" t="s">
        <v>17878</v>
      </c>
      <c r="C3367" s="1" t="s">
        <v>357</v>
      </c>
      <c r="D3367" s="1" t="s">
        <v>155</v>
      </c>
      <c r="E3367" s="162" t="s">
        <v>35881</v>
      </c>
    </row>
    <row r="3368" spans="1:5">
      <c r="A3368" s="1">
        <v>34747</v>
      </c>
      <c r="B3368" s="1" t="s">
        <v>17879</v>
      </c>
      <c r="C3368" s="1" t="s">
        <v>187</v>
      </c>
      <c r="D3368" s="1" t="s">
        <v>155</v>
      </c>
      <c r="E3368" s="162" t="s">
        <v>36580</v>
      </c>
    </row>
    <row r="3369" spans="1:5">
      <c r="A3369" s="1">
        <v>4826</v>
      </c>
      <c r="B3369" s="1" t="s">
        <v>17880</v>
      </c>
      <c r="C3369" s="1" t="s">
        <v>187</v>
      </c>
      <c r="D3369" s="1" t="s">
        <v>155</v>
      </c>
      <c r="E3369" s="162" t="s">
        <v>36581</v>
      </c>
    </row>
    <row r="3370" spans="1:5">
      <c r="A3370" s="1">
        <v>41975</v>
      </c>
      <c r="B3370" s="1" t="s">
        <v>17881</v>
      </c>
      <c r="C3370" s="1" t="s">
        <v>157</v>
      </c>
      <c r="D3370" s="1" t="s">
        <v>167</v>
      </c>
      <c r="E3370" s="162" t="s">
        <v>17882</v>
      </c>
    </row>
    <row r="3371" spans="1:5">
      <c r="A3371" s="1">
        <v>4825</v>
      </c>
      <c r="B3371" s="1" t="s">
        <v>17883</v>
      </c>
      <c r="C3371" s="1" t="s">
        <v>187</v>
      </c>
      <c r="D3371" s="1" t="s">
        <v>155</v>
      </c>
      <c r="E3371" s="162" t="s">
        <v>36582</v>
      </c>
    </row>
    <row r="3372" spans="1:5">
      <c r="A3372" s="1">
        <v>34744</v>
      </c>
      <c r="B3372" s="1" t="s">
        <v>17884</v>
      </c>
      <c r="C3372" s="1" t="s">
        <v>157</v>
      </c>
      <c r="D3372" s="1" t="s">
        <v>167</v>
      </c>
      <c r="E3372" s="162" t="s">
        <v>36583</v>
      </c>
    </row>
    <row r="3373" spans="1:5">
      <c r="A3373" s="1">
        <v>39430</v>
      </c>
      <c r="B3373" s="1" t="s">
        <v>17886</v>
      </c>
      <c r="C3373" s="1" t="s">
        <v>160</v>
      </c>
      <c r="D3373" s="1" t="s">
        <v>155</v>
      </c>
      <c r="E3373" s="162" t="s">
        <v>15660</v>
      </c>
    </row>
    <row r="3374" spans="1:5">
      <c r="A3374" s="1">
        <v>39573</v>
      </c>
      <c r="B3374" s="1" t="s">
        <v>17887</v>
      </c>
      <c r="C3374" s="1" t="s">
        <v>160</v>
      </c>
      <c r="D3374" s="1" t="s">
        <v>155</v>
      </c>
      <c r="E3374" s="162" t="s">
        <v>31078</v>
      </c>
    </row>
    <row r="3375" spans="1:5">
      <c r="A3375" s="1">
        <v>38410</v>
      </c>
      <c r="B3375" s="1" t="s">
        <v>17888</v>
      </c>
      <c r="C3375" s="1" t="s">
        <v>160</v>
      </c>
      <c r="D3375" s="1" t="s">
        <v>155</v>
      </c>
      <c r="E3375" s="162" t="s">
        <v>17889</v>
      </c>
    </row>
    <row r="3376" spans="1:5">
      <c r="A3376" s="1">
        <v>41596</v>
      </c>
      <c r="B3376" s="1" t="s">
        <v>17890</v>
      </c>
      <c r="C3376" s="1" t="s">
        <v>238</v>
      </c>
      <c r="D3376" s="1" t="s">
        <v>155</v>
      </c>
      <c r="E3376" s="162" t="s">
        <v>33448</v>
      </c>
    </row>
    <row r="3377" spans="1:5">
      <c r="A3377" s="1">
        <v>41598</v>
      </c>
      <c r="B3377" s="1" t="s">
        <v>17891</v>
      </c>
      <c r="C3377" s="1" t="s">
        <v>238</v>
      </c>
      <c r="D3377" s="1" t="s">
        <v>155</v>
      </c>
      <c r="E3377" s="162" t="s">
        <v>33448</v>
      </c>
    </row>
    <row r="3378" spans="1:5">
      <c r="A3378" s="1">
        <v>41594</v>
      </c>
      <c r="B3378" s="1" t="s">
        <v>17892</v>
      </c>
      <c r="C3378" s="1" t="s">
        <v>238</v>
      </c>
      <c r="D3378" s="1" t="s">
        <v>155</v>
      </c>
      <c r="E3378" s="162" t="s">
        <v>36584</v>
      </c>
    </row>
    <row r="3379" spans="1:5">
      <c r="A3379" s="1">
        <v>43663</v>
      </c>
      <c r="B3379" s="1" t="s">
        <v>17894</v>
      </c>
      <c r="C3379" s="1" t="s">
        <v>238</v>
      </c>
      <c r="D3379" s="1" t="s">
        <v>155</v>
      </c>
      <c r="E3379" s="162" t="s">
        <v>36585</v>
      </c>
    </row>
    <row r="3380" spans="1:5">
      <c r="A3380" s="1">
        <v>4766</v>
      </c>
      <c r="B3380" s="1" t="s">
        <v>17896</v>
      </c>
      <c r="C3380" s="1" t="s">
        <v>238</v>
      </c>
      <c r="D3380" s="1" t="s">
        <v>155</v>
      </c>
      <c r="E3380" s="162" t="s">
        <v>16465</v>
      </c>
    </row>
    <row r="3381" spans="1:5">
      <c r="A3381" s="1">
        <v>43664</v>
      </c>
      <c r="B3381" s="1" t="s">
        <v>17898</v>
      </c>
      <c r="C3381" s="1" t="s">
        <v>238</v>
      </c>
      <c r="D3381" s="1" t="s">
        <v>155</v>
      </c>
      <c r="E3381" s="162" t="s">
        <v>18496</v>
      </c>
    </row>
    <row r="3382" spans="1:5">
      <c r="A3382" s="1">
        <v>43082</v>
      </c>
      <c r="B3382" s="1" t="s">
        <v>17899</v>
      </c>
      <c r="C3382" s="1" t="s">
        <v>238</v>
      </c>
      <c r="D3382" s="1" t="s">
        <v>158</v>
      </c>
      <c r="E3382" s="162" t="s">
        <v>14770</v>
      </c>
    </row>
    <row r="3383" spans="1:5">
      <c r="A3383" s="1">
        <v>43665</v>
      </c>
      <c r="B3383" s="1" t="s">
        <v>17900</v>
      </c>
      <c r="C3383" s="1" t="s">
        <v>238</v>
      </c>
      <c r="D3383" s="1" t="s">
        <v>155</v>
      </c>
      <c r="E3383" s="162" t="s">
        <v>16465</v>
      </c>
    </row>
    <row r="3384" spans="1:5">
      <c r="A3384" s="1">
        <v>10966</v>
      </c>
      <c r="B3384" s="1" t="s">
        <v>17901</v>
      </c>
      <c r="C3384" s="1" t="s">
        <v>238</v>
      </c>
      <c r="D3384" s="1" t="s">
        <v>155</v>
      </c>
      <c r="E3384" s="162" t="s">
        <v>36585</v>
      </c>
    </row>
    <row r="3385" spans="1:5">
      <c r="A3385" s="1">
        <v>43692</v>
      </c>
      <c r="B3385" s="1" t="s">
        <v>17902</v>
      </c>
      <c r="C3385" s="1" t="s">
        <v>238</v>
      </c>
      <c r="D3385" s="1" t="s">
        <v>155</v>
      </c>
      <c r="E3385" s="162" t="s">
        <v>36585</v>
      </c>
    </row>
    <row r="3386" spans="1:5">
      <c r="A3386" s="1">
        <v>43083</v>
      </c>
      <c r="B3386" s="1" t="s">
        <v>17903</v>
      </c>
      <c r="C3386" s="1" t="s">
        <v>238</v>
      </c>
      <c r="D3386" s="1" t="s">
        <v>155</v>
      </c>
      <c r="E3386" s="162" t="s">
        <v>24364</v>
      </c>
    </row>
    <row r="3387" spans="1:5">
      <c r="A3387" s="1">
        <v>40535</v>
      </c>
      <c r="B3387" s="1" t="s">
        <v>17904</v>
      </c>
      <c r="C3387" s="1" t="s">
        <v>238</v>
      </c>
      <c r="D3387" s="1" t="s">
        <v>155</v>
      </c>
      <c r="E3387" s="162" t="s">
        <v>24364</v>
      </c>
    </row>
    <row r="3388" spans="1:5">
      <c r="A3388" s="1">
        <v>39427</v>
      </c>
      <c r="B3388" s="1" t="s">
        <v>17905</v>
      </c>
      <c r="C3388" s="1" t="s">
        <v>187</v>
      </c>
      <c r="D3388" s="1" t="s">
        <v>155</v>
      </c>
      <c r="E3388" s="162" t="s">
        <v>15447</v>
      </c>
    </row>
    <row r="3389" spans="1:5">
      <c r="A3389" s="1">
        <v>39424</v>
      </c>
      <c r="B3389" s="1" t="s">
        <v>17906</v>
      </c>
      <c r="C3389" s="1" t="s">
        <v>187</v>
      </c>
      <c r="D3389" s="1" t="s">
        <v>155</v>
      </c>
      <c r="E3389" s="162" t="s">
        <v>13714</v>
      </c>
    </row>
    <row r="3390" spans="1:5">
      <c r="A3390" s="1">
        <v>39425</v>
      </c>
      <c r="B3390" s="1" t="s">
        <v>17907</v>
      </c>
      <c r="C3390" s="1" t="s">
        <v>187</v>
      </c>
      <c r="D3390" s="1" t="s">
        <v>155</v>
      </c>
      <c r="E3390" s="162" t="s">
        <v>13483</v>
      </c>
    </row>
    <row r="3391" spans="1:5">
      <c r="A3391" s="1">
        <v>40664</v>
      </c>
      <c r="B3391" s="1" t="s">
        <v>17908</v>
      </c>
      <c r="C3391" s="1" t="s">
        <v>238</v>
      </c>
      <c r="D3391" s="1" t="s">
        <v>155</v>
      </c>
      <c r="E3391" s="162" t="s">
        <v>35147</v>
      </c>
    </row>
    <row r="3392" spans="1:5">
      <c r="A3392" s="1">
        <v>34360</v>
      </c>
      <c r="B3392" s="1" t="s">
        <v>17910</v>
      </c>
      <c r="C3392" s="1" t="s">
        <v>238</v>
      </c>
      <c r="D3392" s="1" t="s">
        <v>167</v>
      </c>
      <c r="E3392" s="162" t="s">
        <v>36586</v>
      </c>
    </row>
    <row r="3393" spans="1:5">
      <c r="A3393" s="1">
        <v>20259</v>
      </c>
      <c r="B3393" s="1" t="s">
        <v>17912</v>
      </c>
      <c r="C3393" s="1" t="s">
        <v>187</v>
      </c>
      <c r="D3393" s="1" t="s">
        <v>155</v>
      </c>
      <c r="E3393" s="162" t="s">
        <v>19039</v>
      </c>
    </row>
    <row r="3394" spans="1:5">
      <c r="A3394" s="1">
        <v>14077</v>
      </c>
      <c r="B3394" s="1" t="s">
        <v>17913</v>
      </c>
      <c r="C3394" s="1" t="s">
        <v>187</v>
      </c>
      <c r="D3394" s="1" t="s">
        <v>155</v>
      </c>
      <c r="E3394" s="162" t="s">
        <v>36587</v>
      </c>
    </row>
    <row r="3395" spans="1:5">
      <c r="A3395" s="1">
        <v>3678</v>
      </c>
      <c r="B3395" s="1" t="s">
        <v>17914</v>
      </c>
      <c r="C3395" s="1" t="s">
        <v>187</v>
      </c>
      <c r="D3395" s="1" t="s">
        <v>155</v>
      </c>
      <c r="E3395" s="162" t="s">
        <v>36588</v>
      </c>
    </row>
    <row r="3396" spans="1:5">
      <c r="A3396" s="1">
        <v>39418</v>
      </c>
      <c r="B3396" s="1" t="s">
        <v>17915</v>
      </c>
      <c r="C3396" s="1" t="s">
        <v>187</v>
      </c>
      <c r="D3396" s="1" t="s">
        <v>155</v>
      </c>
      <c r="E3396" s="162" t="s">
        <v>15203</v>
      </c>
    </row>
    <row r="3397" spans="1:5">
      <c r="A3397" s="1">
        <v>39419</v>
      </c>
      <c r="B3397" s="1" t="s">
        <v>17917</v>
      </c>
      <c r="C3397" s="1" t="s">
        <v>187</v>
      </c>
      <c r="D3397" s="1" t="s">
        <v>155</v>
      </c>
      <c r="E3397" s="162" t="s">
        <v>22017</v>
      </c>
    </row>
    <row r="3398" spans="1:5">
      <c r="A3398" s="1">
        <v>39420</v>
      </c>
      <c r="B3398" s="1" t="s">
        <v>17918</v>
      </c>
      <c r="C3398" s="1" t="s">
        <v>187</v>
      </c>
      <c r="D3398" s="1" t="s">
        <v>155</v>
      </c>
      <c r="E3398" s="162" t="s">
        <v>12916</v>
      </c>
    </row>
    <row r="3399" spans="1:5">
      <c r="A3399" s="1">
        <v>39571</v>
      </c>
      <c r="B3399" s="1" t="s">
        <v>17920</v>
      </c>
      <c r="C3399" s="1" t="s">
        <v>187</v>
      </c>
      <c r="D3399" s="1" t="s">
        <v>155</v>
      </c>
      <c r="E3399" s="162" t="s">
        <v>36589</v>
      </c>
    </row>
    <row r="3400" spans="1:5">
      <c r="A3400" s="1">
        <v>39421</v>
      </c>
      <c r="B3400" s="1" t="s">
        <v>17922</v>
      </c>
      <c r="C3400" s="1" t="s">
        <v>187</v>
      </c>
      <c r="D3400" s="1" t="s">
        <v>155</v>
      </c>
      <c r="E3400" s="162" t="s">
        <v>34013</v>
      </c>
    </row>
    <row r="3401" spans="1:5">
      <c r="A3401" s="1">
        <v>39422</v>
      </c>
      <c r="B3401" s="1" t="s">
        <v>17924</v>
      </c>
      <c r="C3401" s="1" t="s">
        <v>187</v>
      </c>
      <c r="D3401" s="1" t="s">
        <v>158</v>
      </c>
      <c r="E3401" s="162" t="s">
        <v>12740</v>
      </c>
    </row>
    <row r="3402" spans="1:5">
      <c r="A3402" s="1">
        <v>39423</v>
      </c>
      <c r="B3402" s="1" t="s">
        <v>17925</v>
      </c>
      <c r="C3402" s="1" t="s">
        <v>187</v>
      </c>
      <c r="D3402" s="1" t="s">
        <v>155</v>
      </c>
      <c r="E3402" s="162" t="s">
        <v>14884</v>
      </c>
    </row>
    <row r="3403" spans="1:5">
      <c r="A3403" s="1">
        <v>39426</v>
      </c>
      <c r="B3403" s="1" t="s">
        <v>17927</v>
      </c>
      <c r="C3403" s="1" t="s">
        <v>187</v>
      </c>
      <c r="D3403" s="1" t="s">
        <v>155</v>
      </c>
      <c r="E3403" s="162" t="s">
        <v>17837</v>
      </c>
    </row>
    <row r="3404" spans="1:5">
      <c r="A3404" s="1">
        <v>39429</v>
      </c>
      <c r="B3404" s="1" t="s">
        <v>17928</v>
      </c>
      <c r="C3404" s="1" t="s">
        <v>187</v>
      </c>
      <c r="D3404" s="1" t="s">
        <v>155</v>
      </c>
      <c r="E3404" s="162" t="s">
        <v>18963</v>
      </c>
    </row>
    <row r="3405" spans="1:5">
      <c r="A3405" s="1">
        <v>39428</v>
      </c>
      <c r="B3405" s="1" t="s">
        <v>17929</v>
      </c>
      <c r="C3405" s="1" t="s">
        <v>187</v>
      </c>
      <c r="D3405" s="1" t="s">
        <v>155</v>
      </c>
      <c r="E3405" s="162" t="s">
        <v>15383</v>
      </c>
    </row>
    <row r="3406" spans="1:5">
      <c r="A3406" s="1">
        <v>39572</v>
      </c>
      <c r="B3406" s="1" t="s">
        <v>17930</v>
      </c>
      <c r="C3406" s="1" t="s">
        <v>187</v>
      </c>
      <c r="D3406" s="1" t="s">
        <v>155</v>
      </c>
      <c r="E3406" s="162" t="s">
        <v>13742</v>
      </c>
    </row>
    <row r="3407" spans="1:5">
      <c r="A3407" s="1">
        <v>39570</v>
      </c>
      <c r="B3407" s="1" t="s">
        <v>17931</v>
      </c>
      <c r="C3407" s="1" t="s">
        <v>187</v>
      </c>
      <c r="D3407" s="1" t="s">
        <v>155</v>
      </c>
      <c r="E3407" s="162" t="s">
        <v>14245</v>
      </c>
    </row>
    <row r="3408" spans="1:5">
      <c r="A3408" s="1">
        <v>39569</v>
      </c>
      <c r="B3408" s="1" t="s">
        <v>17933</v>
      </c>
      <c r="C3408" s="1" t="s">
        <v>187</v>
      </c>
      <c r="D3408" s="1" t="s">
        <v>155</v>
      </c>
      <c r="E3408" s="162" t="s">
        <v>13460</v>
      </c>
    </row>
    <row r="3409" spans="1:5">
      <c r="A3409" s="1">
        <v>11552</v>
      </c>
      <c r="B3409" s="1" t="s">
        <v>17935</v>
      </c>
      <c r="C3409" s="1" t="s">
        <v>187</v>
      </c>
      <c r="D3409" s="1" t="s">
        <v>155</v>
      </c>
      <c r="E3409" s="162" t="s">
        <v>35826</v>
      </c>
    </row>
    <row r="3410" spans="1:5">
      <c r="A3410" s="1">
        <v>40598</v>
      </c>
      <c r="B3410" s="1" t="s">
        <v>17937</v>
      </c>
      <c r="C3410" s="1" t="s">
        <v>238</v>
      </c>
      <c r="D3410" s="1" t="s">
        <v>155</v>
      </c>
      <c r="E3410" s="162" t="s">
        <v>14429</v>
      </c>
    </row>
    <row r="3411" spans="1:5">
      <c r="A3411" s="1">
        <v>39029</v>
      </c>
      <c r="B3411" s="1" t="s">
        <v>17938</v>
      </c>
      <c r="C3411" s="1" t="s">
        <v>187</v>
      </c>
      <c r="D3411" s="1" t="s">
        <v>155</v>
      </c>
      <c r="E3411" s="162" t="s">
        <v>19380</v>
      </c>
    </row>
    <row r="3412" spans="1:5">
      <c r="A3412" s="1">
        <v>39028</v>
      </c>
      <c r="B3412" s="1" t="s">
        <v>17939</v>
      </c>
      <c r="C3412" s="1" t="s">
        <v>187</v>
      </c>
      <c r="D3412" s="1" t="s">
        <v>155</v>
      </c>
      <c r="E3412" s="162" t="s">
        <v>18067</v>
      </c>
    </row>
    <row r="3413" spans="1:5">
      <c r="A3413" s="1">
        <v>39328</v>
      </c>
      <c r="B3413" s="1" t="s">
        <v>17940</v>
      </c>
      <c r="C3413" s="1" t="s">
        <v>187</v>
      </c>
      <c r="D3413" s="1" t="s">
        <v>155</v>
      </c>
      <c r="E3413" s="162" t="s">
        <v>19421</v>
      </c>
    </row>
    <row r="3414" spans="1:5">
      <c r="A3414" s="1">
        <v>38541</v>
      </c>
      <c r="B3414" s="1" t="s">
        <v>17941</v>
      </c>
      <c r="C3414" s="1" t="s">
        <v>160</v>
      </c>
      <c r="D3414" s="1" t="s">
        <v>167</v>
      </c>
      <c r="E3414" s="162" t="s">
        <v>17942</v>
      </c>
    </row>
    <row r="3415" spans="1:5">
      <c r="A3415" s="1">
        <v>38542</v>
      </c>
      <c r="B3415" s="1" t="s">
        <v>17943</v>
      </c>
      <c r="C3415" s="1" t="s">
        <v>160</v>
      </c>
      <c r="D3415" s="1" t="s">
        <v>167</v>
      </c>
      <c r="E3415" s="162" t="s">
        <v>17944</v>
      </c>
    </row>
    <row r="3416" spans="1:5">
      <c r="A3416" s="1">
        <v>38543</v>
      </c>
      <c r="B3416" s="1" t="s">
        <v>17945</v>
      </c>
      <c r="C3416" s="1" t="s">
        <v>160</v>
      </c>
      <c r="D3416" s="1" t="s">
        <v>167</v>
      </c>
      <c r="E3416" s="162" t="s">
        <v>17946</v>
      </c>
    </row>
    <row r="3417" spans="1:5">
      <c r="A3417" s="1">
        <v>40406</v>
      </c>
      <c r="B3417" s="1" t="s">
        <v>17947</v>
      </c>
      <c r="C3417" s="1" t="s">
        <v>160</v>
      </c>
      <c r="D3417" s="1" t="s">
        <v>155</v>
      </c>
      <c r="E3417" s="162" t="s">
        <v>36590</v>
      </c>
    </row>
    <row r="3418" spans="1:5">
      <c r="A3418" s="1">
        <v>40789</v>
      </c>
      <c r="B3418" s="1" t="s">
        <v>17948</v>
      </c>
      <c r="C3418" s="1" t="s">
        <v>160</v>
      </c>
      <c r="D3418" s="1" t="s">
        <v>155</v>
      </c>
      <c r="E3418" s="162" t="s">
        <v>36591</v>
      </c>
    </row>
    <row r="3419" spans="1:5">
      <c r="A3419" s="1">
        <v>40791</v>
      </c>
      <c r="B3419" s="1" t="s">
        <v>17949</v>
      </c>
      <c r="C3419" s="1" t="s">
        <v>160</v>
      </c>
      <c r="D3419" s="1" t="s">
        <v>155</v>
      </c>
      <c r="E3419" s="162" t="s">
        <v>36592</v>
      </c>
    </row>
    <row r="3420" spans="1:5">
      <c r="A3420" s="1">
        <v>11651</v>
      </c>
      <c r="B3420" s="1" t="s">
        <v>17950</v>
      </c>
      <c r="C3420" s="1" t="s">
        <v>160</v>
      </c>
      <c r="D3420" s="1" t="s">
        <v>155</v>
      </c>
      <c r="E3420" s="162" t="s">
        <v>36593</v>
      </c>
    </row>
    <row r="3421" spans="1:5">
      <c r="A3421" s="1">
        <v>40435</v>
      </c>
      <c r="B3421" s="1" t="s">
        <v>17951</v>
      </c>
      <c r="C3421" s="1" t="s">
        <v>160</v>
      </c>
      <c r="D3421" s="1" t="s">
        <v>167</v>
      </c>
      <c r="E3421" s="162" t="s">
        <v>17952</v>
      </c>
    </row>
    <row r="3422" spans="1:5">
      <c r="A3422" s="1">
        <v>39012</v>
      </c>
      <c r="B3422" s="1" t="s">
        <v>17953</v>
      </c>
      <c r="C3422" s="1" t="s">
        <v>160</v>
      </c>
      <c r="D3422" s="1" t="s">
        <v>167</v>
      </c>
      <c r="E3422" s="162" t="s">
        <v>17954</v>
      </c>
    </row>
    <row r="3423" spans="1:5">
      <c r="A3423" s="1">
        <v>13617</v>
      </c>
      <c r="B3423" s="1" t="s">
        <v>17955</v>
      </c>
      <c r="C3423" s="1" t="s">
        <v>160</v>
      </c>
      <c r="D3423" s="1" t="s">
        <v>155</v>
      </c>
      <c r="E3423" s="162" t="s">
        <v>17956</v>
      </c>
    </row>
    <row r="3424" spans="1:5">
      <c r="A3424" s="1">
        <v>35274</v>
      </c>
      <c r="B3424" s="1" t="s">
        <v>17957</v>
      </c>
      <c r="C3424" s="1" t="s">
        <v>187</v>
      </c>
      <c r="D3424" s="1" t="s">
        <v>155</v>
      </c>
      <c r="E3424" s="162" t="s">
        <v>36594</v>
      </c>
    </row>
    <row r="3425" spans="1:5">
      <c r="A3425" s="1">
        <v>35275</v>
      </c>
      <c r="B3425" s="1" t="s">
        <v>17959</v>
      </c>
      <c r="C3425" s="1" t="s">
        <v>187</v>
      </c>
      <c r="D3425" s="1" t="s">
        <v>155</v>
      </c>
      <c r="E3425" s="162" t="s">
        <v>36595</v>
      </c>
    </row>
    <row r="3426" spans="1:5">
      <c r="A3426" s="1">
        <v>35276</v>
      </c>
      <c r="B3426" s="1" t="s">
        <v>17960</v>
      </c>
      <c r="C3426" s="1" t="s">
        <v>187</v>
      </c>
      <c r="D3426" s="1" t="s">
        <v>155</v>
      </c>
      <c r="E3426" s="162" t="s">
        <v>36596</v>
      </c>
    </row>
    <row r="3427" spans="1:5">
      <c r="A3427" s="1">
        <v>38386</v>
      </c>
      <c r="B3427" s="1" t="s">
        <v>17961</v>
      </c>
      <c r="C3427" s="1" t="s">
        <v>160</v>
      </c>
      <c r="D3427" s="1" t="s">
        <v>155</v>
      </c>
      <c r="E3427" s="162" t="s">
        <v>17792</v>
      </c>
    </row>
    <row r="3428" spans="1:5">
      <c r="A3428" s="1">
        <v>11091</v>
      </c>
      <c r="B3428" s="1" t="s">
        <v>17962</v>
      </c>
      <c r="C3428" s="1" t="s">
        <v>160</v>
      </c>
      <c r="D3428" s="1" t="s">
        <v>155</v>
      </c>
      <c r="E3428" s="162" t="s">
        <v>17963</v>
      </c>
    </row>
    <row r="3429" spans="1:5">
      <c r="A3429" s="1">
        <v>37586</v>
      </c>
      <c r="B3429" s="1" t="s">
        <v>17964</v>
      </c>
      <c r="C3429" s="1" t="s">
        <v>2409</v>
      </c>
      <c r="D3429" s="1" t="s">
        <v>167</v>
      </c>
      <c r="E3429" s="162" t="s">
        <v>17965</v>
      </c>
    </row>
    <row r="3430" spans="1:5">
      <c r="A3430" s="1">
        <v>37395</v>
      </c>
      <c r="B3430" s="1" t="s">
        <v>17966</v>
      </c>
      <c r="C3430" s="1" t="s">
        <v>2409</v>
      </c>
      <c r="D3430" s="1" t="s">
        <v>167</v>
      </c>
      <c r="E3430" s="162" t="s">
        <v>17967</v>
      </c>
    </row>
    <row r="3431" spans="1:5">
      <c r="A3431" s="1">
        <v>14147</v>
      </c>
      <c r="B3431" s="1" t="s">
        <v>17968</v>
      </c>
      <c r="C3431" s="1" t="s">
        <v>2409</v>
      </c>
      <c r="D3431" s="1" t="s">
        <v>167</v>
      </c>
      <c r="E3431" s="162" t="s">
        <v>17969</v>
      </c>
    </row>
    <row r="3432" spans="1:5">
      <c r="A3432" s="1">
        <v>37396</v>
      </c>
      <c r="B3432" s="1" t="s">
        <v>17970</v>
      </c>
      <c r="C3432" s="1" t="s">
        <v>2409</v>
      </c>
      <c r="D3432" s="1" t="s">
        <v>167</v>
      </c>
      <c r="E3432" s="162" t="s">
        <v>17971</v>
      </c>
    </row>
    <row r="3433" spans="1:5">
      <c r="A3433" s="1">
        <v>37397</v>
      </c>
      <c r="B3433" s="1" t="s">
        <v>17972</v>
      </c>
      <c r="C3433" s="1" t="s">
        <v>2409</v>
      </c>
      <c r="D3433" s="1" t="s">
        <v>167</v>
      </c>
      <c r="E3433" s="162" t="s">
        <v>17443</v>
      </c>
    </row>
    <row r="3434" spans="1:5">
      <c r="A3434" s="1">
        <v>43606</v>
      </c>
      <c r="B3434" s="1" t="s">
        <v>17973</v>
      </c>
      <c r="C3434" s="1" t="s">
        <v>160</v>
      </c>
      <c r="D3434" s="1" t="s">
        <v>155</v>
      </c>
      <c r="E3434" s="162" t="s">
        <v>19708</v>
      </c>
    </row>
    <row r="3435" spans="1:5">
      <c r="A3435" s="1">
        <v>444</v>
      </c>
      <c r="B3435" s="1" t="s">
        <v>17975</v>
      </c>
      <c r="C3435" s="1" t="s">
        <v>160</v>
      </c>
      <c r="D3435" s="1" t="s">
        <v>155</v>
      </c>
      <c r="E3435" s="162" t="s">
        <v>17976</v>
      </c>
    </row>
    <row r="3436" spans="1:5">
      <c r="A3436" s="1">
        <v>445</v>
      </c>
      <c r="B3436" s="1" t="s">
        <v>17977</v>
      </c>
      <c r="C3436" s="1" t="s">
        <v>160</v>
      </c>
      <c r="D3436" s="1" t="s">
        <v>155</v>
      </c>
      <c r="E3436" s="162" t="s">
        <v>17978</v>
      </c>
    </row>
    <row r="3437" spans="1:5">
      <c r="A3437" s="1">
        <v>4783</v>
      </c>
      <c r="B3437" s="1" t="s">
        <v>17979</v>
      </c>
      <c r="C3437" s="1" t="s">
        <v>355</v>
      </c>
      <c r="D3437" s="1" t="s">
        <v>158</v>
      </c>
      <c r="E3437" s="162" t="s">
        <v>16390</v>
      </c>
    </row>
    <row r="3438" spans="1:5">
      <c r="A3438" s="1">
        <v>41079</v>
      </c>
      <c r="B3438" s="1" t="s">
        <v>17980</v>
      </c>
      <c r="C3438" s="1" t="s">
        <v>357</v>
      </c>
      <c r="D3438" s="1" t="s">
        <v>155</v>
      </c>
      <c r="E3438" s="162" t="s">
        <v>35881</v>
      </c>
    </row>
    <row r="3439" spans="1:5">
      <c r="A3439" s="1">
        <v>12874</v>
      </c>
      <c r="B3439" s="1" t="s">
        <v>17981</v>
      </c>
      <c r="C3439" s="1" t="s">
        <v>355</v>
      </c>
      <c r="D3439" s="1" t="s">
        <v>155</v>
      </c>
      <c r="E3439" s="162" t="s">
        <v>19176</v>
      </c>
    </row>
    <row r="3440" spans="1:5">
      <c r="A3440" s="1">
        <v>41082</v>
      </c>
      <c r="B3440" s="1" t="s">
        <v>17983</v>
      </c>
      <c r="C3440" s="1" t="s">
        <v>357</v>
      </c>
      <c r="D3440" s="1" t="s">
        <v>155</v>
      </c>
      <c r="E3440" s="162" t="s">
        <v>36597</v>
      </c>
    </row>
    <row r="3441" spans="1:5">
      <c r="A3441" s="1">
        <v>4785</v>
      </c>
      <c r="B3441" s="1" t="s">
        <v>17984</v>
      </c>
      <c r="C3441" s="1" t="s">
        <v>355</v>
      </c>
      <c r="D3441" s="1" t="s">
        <v>155</v>
      </c>
      <c r="E3441" s="162" t="s">
        <v>16390</v>
      </c>
    </row>
    <row r="3442" spans="1:5">
      <c r="A3442" s="1">
        <v>41081</v>
      </c>
      <c r="B3442" s="1" t="s">
        <v>17985</v>
      </c>
      <c r="C3442" s="1" t="s">
        <v>357</v>
      </c>
      <c r="D3442" s="1" t="s">
        <v>155</v>
      </c>
      <c r="E3442" s="162" t="s">
        <v>35881</v>
      </c>
    </row>
    <row r="3443" spans="1:5">
      <c r="A3443" s="1">
        <v>4801</v>
      </c>
      <c r="B3443" s="1" t="s">
        <v>17986</v>
      </c>
      <c r="C3443" s="1" t="s">
        <v>157</v>
      </c>
      <c r="D3443" s="1" t="s">
        <v>155</v>
      </c>
      <c r="E3443" s="162" t="s">
        <v>17987</v>
      </c>
    </row>
    <row r="3444" spans="1:5">
      <c r="A3444" s="1">
        <v>4794</v>
      </c>
      <c r="B3444" s="1" t="s">
        <v>17988</v>
      </c>
      <c r="C3444" s="1" t="s">
        <v>157</v>
      </c>
      <c r="D3444" s="1" t="s">
        <v>155</v>
      </c>
      <c r="E3444" s="162" t="s">
        <v>17989</v>
      </c>
    </row>
    <row r="3445" spans="1:5">
      <c r="A3445" s="1">
        <v>4796</v>
      </c>
      <c r="B3445" s="1" t="s">
        <v>17990</v>
      </c>
      <c r="C3445" s="1" t="s">
        <v>157</v>
      </c>
      <c r="D3445" s="1" t="s">
        <v>155</v>
      </c>
      <c r="E3445" s="162" t="s">
        <v>17991</v>
      </c>
    </row>
    <row r="3446" spans="1:5">
      <c r="A3446" s="1">
        <v>4800</v>
      </c>
      <c r="B3446" s="1" t="s">
        <v>17992</v>
      </c>
      <c r="C3446" s="1" t="s">
        <v>157</v>
      </c>
      <c r="D3446" s="1" t="s">
        <v>155</v>
      </c>
      <c r="E3446" s="162" t="s">
        <v>17993</v>
      </c>
    </row>
    <row r="3447" spans="1:5">
      <c r="A3447" s="1">
        <v>4795</v>
      </c>
      <c r="B3447" s="1" t="s">
        <v>17994</v>
      </c>
      <c r="C3447" s="1" t="s">
        <v>157</v>
      </c>
      <c r="D3447" s="1" t="s">
        <v>155</v>
      </c>
      <c r="E3447" s="162" t="s">
        <v>17995</v>
      </c>
    </row>
    <row r="3448" spans="1:5">
      <c r="A3448" s="1">
        <v>39694</v>
      </c>
      <c r="B3448" s="1" t="s">
        <v>17996</v>
      </c>
      <c r="C3448" s="1" t="s">
        <v>157</v>
      </c>
      <c r="D3448" s="1" t="s">
        <v>155</v>
      </c>
      <c r="E3448" s="162" t="s">
        <v>17997</v>
      </c>
    </row>
    <row r="3449" spans="1:5">
      <c r="A3449" s="1">
        <v>1292</v>
      </c>
      <c r="B3449" s="1" t="s">
        <v>17998</v>
      </c>
      <c r="C3449" s="1" t="s">
        <v>157</v>
      </c>
      <c r="D3449" s="1" t="s">
        <v>155</v>
      </c>
      <c r="E3449" s="162" t="s">
        <v>13496</v>
      </c>
    </row>
    <row r="3450" spans="1:5">
      <c r="A3450" s="1">
        <v>1287</v>
      </c>
      <c r="B3450" s="1" t="s">
        <v>17999</v>
      </c>
      <c r="C3450" s="1" t="s">
        <v>157</v>
      </c>
      <c r="D3450" s="1" t="s">
        <v>158</v>
      </c>
      <c r="E3450" s="162" t="s">
        <v>18000</v>
      </c>
    </row>
    <row r="3451" spans="1:5">
      <c r="A3451" s="1">
        <v>1297</v>
      </c>
      <c r="B3451" s="1" t="s">
        <v>18001</v>
      </c>
      <c r="C3451" s="1" t="s">
        <v>157</v>
      </c>
      <c r="D3451" s="1" t="s">
        <v>155</v>
      </c>
      <c r="E3451" s="162" t="s">
        <v>16954</v>
      </c>
    </row>
    <row r="3452" spans="1:5">
      <c r="A3452" s="1">
        <v>4786</v>
      </c>
      <c r="B3452" s="1" t="s">
        <v>18002</v>
      </c>
      <c r="C3452" s="1" t="s">
        <v>157</v>
      </c>
      <c r="D3452" s="1" t="s">
        <v>167</v>
      </c>
      <c r="E3452" s="162" t="s">
        <v>18003</v>
      </c>
    </row>
    <row r="3453" spans="1:5">
      <c r="A3453" s="1">
        <v>10840</v>
      </c>
      <c r="B3453" s="1" t="s">
        <v>18004</v>
      </c>
      <c r="C3453" s="1" t="s">
        <v>157</v>
      </c>
      <c r="D3453" s="1" t="s">
        <v>158</v>
      </c>
      <c r="E3453" s="162" t="s">
        <v>36598</v>
      </c>
    </row>
    <row r="3454" spans="1:5">
      <c r="A3454" s="1">
        <v>10841</v>
      </c>
      <c r="B3454" s="1" t="s">
        <v>18005</v>
      </c>
      <c r="C3454" s="1" t="s">
        <v>157</v>
      </c>
      <c r="D3454" s="1" t="s">
        <v>155</v>
      </c>
      <c r="E3454" s="162" t="s">
        <v>36599</v>
      </c>
    </row>
    <row r="3455" spans="1:5">
      <c r="A3455" s="1">
        <v>44540</v>
      </c>
      <c r="B3455" s="1" t="s">
        <v>18006</v>
      </c>
      <c r="C3455" s="1" t="s">
        <v>157</v>
      </c>
      <c r="D3455" s="1" t="s">
        <v>155</v>
      </c>
      <c r="E3455" s="162" t="s">
        <v>36600</v>
      </c>
    </row>
    <row r="3456" spans="1:5">
      <c r="A3456" s="1">
        <v>10842</v>
      </c>
      <c r="B3456" s="1" t="s">
        <v>18007</v>
      </c>
      <c r="C3456" s="1" t="s">
        <v>157</v>
      </c>
      <c r="D3456" s="1" t="s">
        <v>155</v>
      </c>
      <c r="E3456" s="162" t="s">
        <v>36601</v>
      </c>
    </row>
    <row r="3457" spans="1:5">
      <c r="A3457" s="1">
        <v>21108</v>
      </c>
      <c r="B3457" s="1" t="s">
        <v>18008</v>
      </c>
      <c r="C3457" s="1" t="s">
        <v>157</v>
      </c>
      <c r="D3457" s="1" t="s">
        <v>155</v>
      </c>
      <c r="E3457" s="162" t="s">
        <v>15191</v>
      </c>
    </row>
    <row r="3458" spans="1:5">
      <c r="A3458" s="1">
        <v>38180</v>
      </c>
      <c r="B3458" s="1" t="s">
        <v>18009</v>
      </c>
      <c r="C3458" s="1" t="s">
        <v>157</v>
      </c>
      <c r="D3458" s="1" t="s">
        <v>155</v>
      </c>
      <c r="E3458" s="162" t="s">
        <v>18010</v>
      </c>
    </row>
    <row r="3459" spans="1:5">
      <c r="A3459" s="1">
        <v>40648</v>
      </c>
      <c r="B3459" s="1" t="s">
        <v>18011</v>
      </c>
      <c r="C3459" s="1" t="s">
        <v>157</v>
      </c>
      <c r="D3459" s="1" t="s">
        <v>167</v>
      </c>
      <c r="E3459" s="162" t="s">
        <v>18012</v>
      </c>
    </row>
    <row r="3460" spans="1:5">
      <c r="A3460" s="1">
        <v>40649</v>
      </c>
      <c r="B3460" s="1" t="s">
        <v>18013</v>
      </c>
      <c r="C3460" s="1" t="s">
        <v>157</v>
      </c>
      <c r="D3460" s="1" t="s">
        <v>167</v>
      </c>
      <c r="E3460" s="162" t="s">
        <v>18014</v>
      </c>
    </row>
    <row r="3461" spans="1:5">
      <c r="A3461" s="1">
        <v>40650</v>
      </c>
      <c r="B3461" s="1" t="s">
        <v>18015</v>
      </c>
      <c r="C3461" s="1" t="s">
        <v>157</v>
      </c>
      <c r="D3461" s="1" t="s">
        <v>167</v>
      </c>
      <c r="E3461" s="162" t="s">
        <v>18016</v>
      </c>
    </row>
    <row r="3462" spans="1:5">
      <c r="A3462" s="1">
        <v>40651</v>
      </c>
      <c r="B3462" s="1" t="s">
        <v>18017</v>
      </c>
      <c r="C3462" s="1" t="s">
        <v>157</v>
      </c>
      <c r="D3462" s="1" t="s">
        <v>167</v>
      </c>
      <c r="E3462" s="162" t="s">
        <v>18018</v>
      </c>
    </row>
    <row r="3463" spans="1:5">
      <c r="A3463" s="1">
        <v>40652</v>
      </c>
      <c r="B3463" s="1" t="s">
        <v>18019</v>
      </c>
      <c r="C3463" s="1" t="s">
        <v>157</v>
      </c>
      <c r="D3463" s="1" t="s">
        <v>167</v>
      </c>
      <c r="E3463" s="162" t="s">
        <v>18020</v>
      </c>
    </row>
    <row r="3464" spans="1:5">
      <c r="A3464" s="1">
        <v>40647</v>
      </c>
      <c r="B3464" s="1" t="s">
        <v>18021</v>
      </c>
      <c r="C3464" s="1" t="s">
        <v>157</v>
      </c>
      <c r="D3464" s="1" t="s">
        <v>167</v>
      </c>
      <c r="E3464" s="162" t="s">
        <v>18022</v>
      </c>
    </row>
    <row r="3465" spans="1:5">
      <c r="A3465" s="1">
        <v>40653</v>
      </c>
      <c r="B3465" s="1" t="s">
        <v>18023</v>
      </c>
      <c r="C3465" s="1" t="s">
        <v>157</v>
      </c>
      <c r="D3465" s="1" t="s">
        <v>167</v>
      </c>
      <c r="E3465" s="162" t="s">
        <v>18024</v>
      </c>
    </row>
    <row r="3466" spans="1:5">
      <c r="A3466" s="1">
        <v>36178</v>
      </c>
      <c r="B3466" s="1" t="s">
        <v>18025</v>
      </c>
      <c r="C3466" s="1" t="s">
        <v>160</v>
      </c>
      <c r="D3466" s="1" t="s">
        <v>155</v>
      </c>
      <c r="E3466" s="162" t="s">
        <v>23747</v>
      </c>
    </row>
    <row r="3467" spans="1:5">
      <c r="A3467" s="1">
        <v>38195</v>
      </c>
      <c r="B3467" s="1" t="s">
        <v>18027</v>
      </c>
      <c r="C3467" s="1" t="s">
        <v>157</v>
      </c>
      <c r="D3467" s="1" t="s">
        <v>155</v>
      </c>
      <c r="E3467" s="162" t="s">
        <v>18028</v>
      </c>
    </row>
    <row r="3468" spans="1:5">
      <c r="A3468" s="1">
        <v>38181</v>
      </c>
      <c r="B3468" s="1" t="s">
        <v>18029</v>
      </c>
      <c r="C3468" s="1" t="s">
        <v>157</v>
      </c>
      <c r="D3468" s="1" t="s">
        <v>155</v>
      </c>
      <c r="E3468" s="162" t="s">
        <v>18030</v>
      </c>
    </row>
    <row r="3469" spans="1:5">
      <c r="A3469" s="1">
        <v>38182</v>
      </c>
      <c r="B3469" s="1" t="s">
        <v>18031</v>
      </c>
      <c r="C3469" s="1" t="s">
        <v>157</v>
      </c>
      <c r="D3469" s="1" t="s">
        <v>155</v>
      </c>
      <c r="E3469" s="162" t="s">
        <v>18032</v>
      </c>
    </row>
    <row r="3470" spans="1:5">
      <c r="A3470" s="1">
        <v>38186</v>
      </c>
      <c r="B3470" s="1" t="s">
        <v>18033</v>
      </c>
      <c r="C3470" s="1" t="s">
        <v>157</v>
      </c>
      <c r="D3470" s="1" t="s">
        <v>155</v>
      </c>
      <c r="E3470" s="162" t="s">
        <v>18034</v>
      </c>
    </row>
    <row r="3471" spans="1:5">
      <c r="A3471" s="1">
        <v>38185</v>
      </c>
      <c r="B3471" s="1" t="s">
        <v>18035</v>
      </c>
      <c r="C3471" s="1" t="s">
        <v>157</v>
      </c>
      <c r="D3471" s="1" t="s">
        <v>155</v>
      </c>
      <c r="E3471" s="162" t="s">
        <v>18036</v>
      </c>
    </row>
    <row r="3472" spans="1:5">
      <c r="A3472" s="1">
        <v>40654</v>
      </c>
      <c r="B3472" s="1" t="s">
        <v>18037</v>
      </c>
      <c r="C3472" s="1" t="s">
        <v>157</v>
      </c>
      <c r="D3472" s="1" t="s">
        <v>167</v>
      </c>
      <c r="E3472" s="162" t="s">
        <v>18038</v>
      </c>
    </row>
    <row r="3473" spans="1:5">
      <c r="A3473" s="1">
        <v>44541</v>
      </c>
      <c r="B3473" s="1" t="s">
        <v>18039</v>
      </c>
      <c r="C3473" s="1" t="s">
        <v>157</v>
      </c>
      <c r="D3473" s="1" t="s">
        <v>155</v>
      </c>
      <c r="E3473" s="162" t="s">
        <v>33210</v>
      </c>
    </row>
    <row r="3474" spans="1:5">
      <c r="A3474" s="1">
        <v>4822</v>
      </c>
      <c r="B3474" s="1" t="s">
        <v>18040</v>
      </c>
      <c r="C3474" s="1" t="s">
        <v>157</v>
      </c>
      <c r="D3474" s="1" t="s">
        <v>155</v>
      </c>
      <c r="E3474" s="162" t="s">
        <v>36602</v>
      </c>
    </row>
    <row r="3475" spans="1:5">
      <c r="A3475" s="1">
        <v>4818</v>
      </c>
      <c r="B3475" s="1" t="s">
        <v>18041</v>
      </c>
      <c r="C3475" s="1" t="s">
        <v>157</v>
      </c>
      <c r="D3475" s="1" t="s">
        <v>158</v>
      </c>
      <c r="E3475" s="162" t="s">
        <v>36603</v>
      </c>
    </row>
    <row r="3476" spans="1:5">
      <c r="A3476" s="1">
        <v>39567</v>
      </c>
      <c r="B3476" s="1" t="s">
        <v>18042</v>
      </c>
      <c r="C3476" s="1" t="s">
        <v>157</v>
      </c>
      <c r="D3476" s="1" t="s">
        <v>155</v>
      </c>
      <c r="E3476" s="162" t="s">
        <v>13689</v>
      </c>
    </row>
    <row r="3477" spans="1:5">
      <c r="A3477" s="1">
        <v>39566</v>
      </c>
      <c r="B3477" s="1" t="s">
        <v>18043</v>
      </c>
      <c r="C3477" s="1" t="s">
        <v>157</v>
      </c>
      <c r="D3477" s="1" t="s">
        <v>155</v>
      </c>
      <c r="E3477" s="162" t="s">
        <v>13553</v>
      </c>
    </row>
    <row r="3478" spans="1:5">
      <c r="A3478" s="1">
        <v>39416</v>
      </c>
      <c r="B3478" s="1" t="s">
        <v>18044</v>
      </c>
      <c r="C3478" s="1" t="s">
        <v>157</v>
      </c>
      <c r="D3478" s="1" t="s">
        <v>155</v>
      </c>
      <c r="E3478" s="162" t="s">
        <v>36604</v>
      </c>
    </row>
    <row r="3479" spans="1:5">
      <c r="A3479" s="1">
        <v>39417</v>
      </c>
      <c r="B3479" s="1" t="s">
        <v>18046</v>
      </c>
      <c r="C3479" s="1" t="s">
        <v>157</v>
      </c>
      <c r="D3479" s="1" t="s">
        <v>155</v>
      </c>
      <c r="E3479" s="162" t="s">
        <v>36429</v>
      </c>
    </row>
    <row r="3480" spans="1:5">
      <c r="A3480" s="1">
        <v>43742</v>
      </c>
      <c r="B3480" s="1" t="s">
        <v>18047</v>
      </c>
      <c r="C3480" s="1" t="s">
        <v>157</v>
      </c>
      <c r="D3480" s="1" t="s">
        <v>155</v>
      </c>
      <c r="E3480" s="162" t="s">
        <v>35700</v>
      </c>
    </row>
    <row r="3481" spans="1:5">
      <c r="A3481" s="1">
        <v>39414</v>
      </c>
      <c r="B3481" s="1" t="s">
        <v>18049</v>
      </c>
      <c r="C3481" s="1" t="s">
        <v>157</v>
      </c>
      <c r="D3481" s="1" t="s">
        <v>155</v>
      </c>
      <c r="E3481" s="162" t="s">
        <v>15181</v>
      </c>
    </row>
    <row r="3482" spans="1:5">
      <c r="A3482" s="1">
        <v>39415</v>
      </c>
      <c r="B3482" s="1" t="s">
        <v>18050</v>
      </c>
      <c r="C3482" s="1" t="s">
        <v>157</v>
      </c>
      <c r="D3482" s="1" t="s">
        <v>155</v>
      </c>
      <c r="E3482" s="162" t="s">
        <v>29004</v>
      </c>
    </row>
    <row r="3483" spans="1:5">
      <c r="A3483" s="1">
        <v>43740</v>
      </c>
      <c r="B3483" s="1" t="s">
        <v>18051</v>
      </c>
      <c r="C3483" s="1" t="s">
        <v>157</v>
      </c>
      <c r="D3483" s="1" t="s">
        <v>155</v>
      </c>
      <c r="E3483" s="162" t="s">
        <v>36605</v>
      </c>
    </row>
    <row r="3484" spans="1:5">
      <c r="A3484" s="1">
        <v>39412</v>
      </c>
      <c r="B3484" s="1" t="s">
        <v>18053</v>
      </c>
      <c r="C3484" s="1" t="s">
        <v>157</v>
      </c>
      <c r="D3484" s="1" t="s">
        <v>158</v>
      </c>
      <c r="E3484" s="162" t="s">
        <v>36606</v>
      </c>
    </row>
    <row r="3485" spans="1:5">
      <c r="A3485" s="1">
        <v>39413</v>
      </c>
      <c r="B3485" s="1" t="s">
        <v>18054</v>
      </c>
      <c r="C3485" s="1" t="s">
        <v>157</v>
      </c>
      <c r="D3485" s="1" t="s">
        <v>155</v>
      </c>
      <c r="E3485" s="162" t="s">
        <v>14737</v>
      </c>
    </row>
    <row r="3486" spans="1:5">
      <c r="A3486" s="1">
        <v>43741</v>
      </c>
      <c r="B3486" s="1" t="s">
        <v>18055</v>
      </c>
      <c r="C3486" s="1" t="s">
        <v>157</v>
      </c>
      <c r="D3486" s="1" t="s">
        <v>155</v>
      </c>
      <c r="E3486" s="162" t="s">
        <v>12808</v>
      </c>
    </row>
    <row r="3487" spans="1:5">
      <c r="A3487" s="1">
        <v>11062</v>
      </c>
      <c r="B3487" s="1" t="s">
        <v>18056</v>
      </c>
      <c r="C3487" s="1" t="s">
        <v>157</v>
      </c>
      <c r="D3487" s="1" t="s">
        <v>155</v>
      </c>
      <c r="E3487" s="162" t="s">
        <v>30140</v>
      </c>
    </row>
    <row r="3488" spans="1:5">
      <c r="A3488" s="1">
        <v>11063</v>
      </c>
      <c r="B3488" s="1" t="s">
        <v>18057</v>
      </c>
      <c r="C3488" s="1" t="s">
        <v>157</v>
      </c>
      <c r="D3488" s="1" t="s">
        <v>155</v>
      </c>
      <c r="E3488" s="162" t="s">
        <v>27471</v>
      </c>
    </row>
    <row r="3489" spans="1:5">
      <c r="A3489" s="1">
        <v>13521</v>
      </c>
      <c r="B3489" s="1" t="s">
        <v>18058</v>
      </c>
      <c r="C3489" s="1" t="s">
        <v>160</v>
      </c>
      <c r="D3489" s="1" t="s">
        <v>167</v>
      </c>
      <c r="E3489" s="162" t="s">
        <v>36607</v>
      </c>
    </row>
    <row r="3490" spans="1:5">
      <c r="A3490" s="1">
        <v>10851</v>
      </c>
      <c r="B3490" s="1" t="s">
        <v>18059</v>
      </c>
      <c r="C3490" s="1" t="s">
        <v>160</v>
      </c>
      <c r="D3490" s="1" t="s">
        <v>167</v>
      </c>
      <c r="E3490" s="162" t="s">
        <v>18060</v>
      </c>
    </row>
    <row r="3491" spans="1:5">
      <c r="A3491" s="1">
        <v>39515</v>
      </c>
      <c r="B3491" s="1" t="s">
        <v>18061</v>
      </c>
      <c r="C3491" s="1" t="s">
        <v>160</v>
      </c>
      <c r="D3491" s="1" t="s">
        <v>167</v>
      </c>
      <c r="E3491" s="162" t="s">
        <v>36608</v>
      </c>
    </row>
    <row r="3492" spans="1:5">
      <c r="A3492" s="1">
        <v>39516</v>
      </c>
      <c r="B3492" s="1" t="s">
        <v>18062</v>
      </c>
      <c r="C3492" s="1" t="s">
        <v>160</v>
      </c>
      <c r="D3492" s="1" t="s">
        <v>167</v>
      </c>
      <c r="E3492" s="162" t="s">
        <v>15137</v>
      </c>
    </row>
    <row r="3493" spans="1:5">
      <c r="A3493" s="1">
        <v>39514</v>
      </c>
      <c r="B3493" s="1" t="s">
        <v>18064</v>
      </c>
      <c r="C3493" s="1" t="s">
        <v>160</v>
      </c>
      <c r="D3493" s="1" t="s">
        <v>167</v>
      </c>
      <c r="E3493" s="162" t="s">
        <v>36604</v>
      </c>
    </row>
    <row r="3494" spans="1:5">
      <c r="A3494" s="1">
        <v>4812</v>
      </c>
      <c r="B3494" s="1" t="s">
        <v>18066</v>
      </c>
      <c r="C3494" s="1" t="s">
        <v>157</v>
      </c>
      <c r="D3494" s="1" t="s">
        <v>155</v>
      </c>
      <c r="E3494" s="162" t="s">
        <v>19195</v>
      </c>
    </row>
    <row r="3495" spans="1:5">
      <c r="A3495" s="1">
        <v>10849</v>
      </c>
      <c r="B3495" s="1" t="s">
        <v>18068</v>
      </c>
      <c r="C3495" s="1" t="s">
        <v>160</v>
      </c>
      <c r="D3495" s="1" t="s">
        <v>167</v>
      </c>
      <c r="E3495" s="162" t="s">
        <v>36609</v>
      </c>
    </row>
    <row r="3496" spans="1:5">
      <c r="A3496" s="1">
        <v>10848</v>
      </c>
      <c r="B3496" s="1" t="s">
        <v>18069</v>
      </c>
      <c r="C3496" s="1" t="s">
        <v>160</v>
      </c>
      <c r="D3496" s="1" t="s">
        <v>167</v>
      </c>
      <c r="E3496" s="162" t="s">
        <v>36610</v>
      </c>
    </row>
    <row r="3497" spans="1:5">
      <c r="A3497" s="1">
        <v>4813</v>
      </c>
      <c r="B3497" s="1" t="s">
        <v>18070</v>
      </c>
      <c r="C3497" s="1" t="s">
        <v>157</v>
      </c>
      <c r="D3497" s="1" t="s">
        <v>167</v>
      </c>
      <c r="E3497" s="162" t="s">
        <v>36611</v>
      </c>
    </row>
    <row r="3498" spans="1:5">
      <c r="A3498" s="1">
        <v>37560</v>
      </c>
      <c r="B3498" s="1" t="s">
        <v>18071</v>
      </c>
      <c r="C3498" s="1" t="s">
        <v>160</v>
      </c>
      <c r="D3498" s="1" t="s">
        <v>155</v>
      </c>
      <c r="E3498" s="162" t="s">
        <v>18072</v>
      </c>
    </row>
    <row r="3499" spans="1:5">
      <c r="A3499" s="1">
        <v>37557</v>
      </c>
      <c r="B3499" s="1" t="s">
        <v>18073</v>
      </c>
      <c r="C3499" s="1" t="s">
        <v>160</v>
      </c>
      <c r="D3499" s="1" t="s">
        <v>155</v>
      </c>
      <c r="E3499" s="162" t="s">
        <v>18074</v>
      </c>
    </row>
    <row r="3500" spans="1:5">
      <c r="A3500" s="1">
        <v>37556</v>
      </c>
      <c r="B3500" s="1" t="s">
        <v>18075</v>
      </c>
      <c r="C3500" s="1" t="s">
        <v>160</v>
      </c>
      <c r="D3500" s="1" t="s">
        <v>155</v>
      </c>
      <c r="E3500" s="162" t="s">
        <v>18076</v>
      </c>
    </row>
    <row r="3501" spans="1:5">
      <c r="A3501" s="1">
        <v>37559</v>
      </c>
      <c r="B3501" s="1" t="s">
        <v>18077</v>
      </c>
      <c r="C3501" s="1" t="s">
        <v>160</v>
      </c>
      <c r="D3501" s="1" t="s">
        <v>155</v>
      </c>
      <c r="E3501" s="162" t="s">
        <v>14068</v>
      </c>
    </row>
    <row r="3502" spans="1:5">
      <c r="A3502" s="1">
        <v>37539</v>
      </c>
      <c r="B3502" s="1" t="s">
        <v>18078</v>
      </c>
      <c r="C3502" s="1" t="s">
        <v>160</v>
      </c>
      <c r="D3502" s="1" t="s">
        <v>158</v>
      </c>
      <c r="E3502" s="162" t="s">
        <v>16841</v>
      </c>
    </row>
    <row r="3503" spans="1:5">
      <c r="A3503" s="1">
        <v>37558</v>
      </c>
      <c r="B3503" s="1" t="s">
        <v>18079</v>
      </c>
      <c r="C3503" s="1" t="s">
        <v>160</v>
      </c>
      <c r="D3503" s="1" t="s">
        <v>155</v>
      </c>
      <c r="E3503" s="162" t="s">
        <v>18080</v>
      </c>
    </row>
    <row r="3504" spans="1:5">
      <c r="A3504" s="1">
        <v>34723</v>
      </c>
      <c r="B3504" s="1" t="s">
        <v>18081</v>
      </c>
      <c r="C3504" s="1" t="s">
        <v>157</v>
      </c>
      <c r="D3504" s="1" t="s">
        <v>167</v>
      </c>
      <c r="E3504" s="162" t="s">
        <v>36612</v>
      </c>
    </row>
    <row r="3505" spans="1:5">
      <c r="A3505" s="1">
        <v>34721</v>
      </c>
      <c r="B3505" s="1" t="s">
        <v>18082</v>
      </c>
      <c r="C3505" s="1" t="s">
        <v>157</v>
      </c>
      <c r="D3505" s="1" t="s">
        <v>167</v>
      </c>
      <c r="E3505" s="162" t="s">
        <v>36613</v>
      </c>
    </row>
    <row r="3506" spans="1:5">
      <c r="A3506" s="1">
        <v>4309</v>
      </c>
      <c r="B3506" s="1" t="s">
        <v>18083</v>
      </c>
      <c r="C3506" s="1" t="s">
        <v>160</v>
      </c>
      <c r="D3506" s="1" t="s">
        <v>155</v>
      </c>
      <c r="E3506" s="162" t="s">
        <v>14640</v>
      </c>
    </row>
    <row r="3507" spans="1:5">
      <c r="A3507" s="1">
        <v>4307</v>
      </c>
      <c r="B3507" s="1" t="s">
        <v>18084</v>
      </c>
      <c r="C3507" s="1" t="s">
        <v>160</v>
      </c>
      <c r="D3507" s="1" t="s">
        <v>155</v>
      </c>
      <c r="E3507" s="162" t="s">
        <v>16625</v>
      </c>
    </row>
    <row r="3508" spans="1:5">
      <c r="A3508" s="1">
        <v>10850</v>
      </c>
      <c r="B3508" s="1" t="s">
        <v>18085</v>
      </c>
      <c r="C3508" s="1" t="s">
        <v>160</v>
      </c>
      <c r="D3508" s="1" t="s">
        <v>167</v>
      </c>
      <c r="E3508" s="162" t="s">
        <v>36614</v>
      </c>
    </row>
    <row r="3509" spans="1:5">
      <c r="A3509" s="1">
        <v>42438</v>
      </c>
      <c r="B3509" s="1" t="s">
        <v>18086</v>
      </c>
      <c r="C3509" s="1" t="s">
        <v>160</v>
      </c>
      <c r="D3509" s="1" t="s">
        <v>167</v>
      </c>
      <c r="E3509" s="162" t="s">
        <v>18087</v>
      </c>
    </row>
    <row r="3510" spans="1:5">
      <c r="A3510" s="1">
        <v>4792</v>
      </c>
      <c r="B3510" s="1" t="s">
        <v>18088</v>
      </c>
      <c r="C3510" s="1" t="s">
        <v>157</v>
      </c>
      <c r="D3510" s="1" t="s">
        <v>155</v>
      </c>
      <c r="E3510" s="162" t="s">
        <v>16494</v>
      </c>
    </row>
    <row r="3511" spans="1:5">
      <c r="A3511" s="1">
        <v>4790</v>
      </c>
      <c r="B3511" s="1" t="s">
        <v>18089</v>
      </c>
      <c r="C3511" s="1" t="s">
        <v>157</v>
      </c>
      <c r="D3511" s="1" t="s">
        <v>158</v>
      </c>
      <c r="E3511" s="162" t="s">
        <v>18090</v>
      </c>
    </row>
    <row r="3512" spans="1:5">
      <c r="A3512" s="1">
        <v>40671</v>
      </c>
      <c r="B3512" s="1" t="s">
        <v>18091</v>
      </c>
      <c r="C3512" s="1" t="s">
        <v>157</v>
      </c>
      <c r="D3512" s="1" t="s">
        <v>155</v>
      </c>
      <c r="E3512" s="162" t="s">
        <v>16708</v>
      </c>
    </row>
    <row r="3513" spans="1:5">
      <c r="A3513" s="1">
        <v>7552</v>
      </c>
      <c r="B3513" s="1" t="s">
        <v>18092</v>
      </c>
      <c r="C3513" s="1" t="s">
        <v>160</v>
      </c>
      <c r="D3513" s="1" t="s">
        <v>155</v>
      </c>
      <c r="E3513" s="162" t="s">
        <v>18093</v>
      </c>
    </row>
    <row r="3514" spans="1:5">
      <c r="A3514" s="1">
        <v>4893</v>
      </c>
      <c r="B3514" s="1" t="s">
        <v>18094</v>
      </c>
      <c r="C3514" s="1" t="s">
        <v>160</v>
      </c>
      <c r="D3514" s="1" t="s">
        <v>167</v>
      </c>
      <c r="E3514" s="162" t="s">
        <v>18095</v>
      </c>
    </row>
    <row r="3515" spans="1:5">
      <c r="A3515" s="1">
        <v>4894</v>
      </c>
      <c r="B3515" s="1" t="s">
        <v>18096</v>
      </c>
      <c r="C3515" s="1" t="s">
        <v>160</v>
      </c>
      <c r="D3515" s="1" t="s">
        <v>167</v>
      </c>
      <c r="E3515" s="162" t="s">
        <v>15620</v>
      </c>
    </row>
    <row r="3516" spans="1:5">
      <c r="A3516" s="1">
        <v>4888</v>
      </c>
      <c r="B3516" s="1" t="s">
        <v>18097</v>
      </c>
      <c r="C3516" s="1" t="s">
        <v>160</v>
      </c>
      <c r="D3516" s="1" t="s">
        <v>167</v>
      </c>
      <c r="E3516" s="162" t="s">
        <v>15396</v>
      </c>
    </row>
    <row r="3517" spans="1:5">
      <c r="A3517" s="1">
        <v>4890</v>
      </c>
      <c r="B3517" s="1" t="s">
        <v>18098</v>
      </c>
      <c r="C3517" s="1" t="s">
        <v>160</v>
      </c>
      <c r="D3517" s="1" t="s">
        <v>167</v>
      </c>
      <c r="E3517" s="162" t="s">
        <v>18099</v>
      </c>
    </row>
    <row r="3518" spans="1:5">
      <c r="A3518" s="1">
        <v>12411</v>
      </c>
      <c r="B3518" s="1" t="s">
        <v>18100</v>
      </c>
      <c r="C3518" s="1" t="s">
        <v>160</v>
      </c>
      <c r="D3518" s="1" t="s">
        <v>167</v>
      </c>
      <c r="E3518" s="162" t="s">
        <v>14044</v>
      </c>
    </row>
    <row r="3519" spans="1:5">
      <c r="A3519" s="1">
        <v>4891</v>
      </c>
      <c r="B3519" s="1" t="s">
        <v>18101</v>
      </c>
      <c r="C3519" s="1" t="s">
        <v>160</v>
      </c>
      <c r="D3519" s="1" t="s">
        <v>167</v>
      </c>
      <c r="E3519" s="162" t="s">
        <v>12842</v>
      </c>
    </row>
    <row r="3520" spans="1:5">
      <c r="A3520" s="1">
        <v>4889</v>
      </c>
      <c r="B3520" s="1" t="s">
        <v>18102</v>
      </c>
      <c r="C3520" s="1" t="s">
        <v>160</v>
      </c>
      <c r="D3520" s="1" t="s">
        <v>167</v>
      </c>
      <c r="E3520" s="162" t="s">
        <v>17806</v>
      </c>
    </row>
    <row r="3521" spans="1:5">
      <c r="A3521" s="1">
        <v>4892</v>
      </c>
      <c r="B3521" s="1" t="s">
        <v>18103</v>
      </c>
      <c r="C3521" s="1" t="s">
        <v>160</v>
      </c>
      <c r="D3521" s="1" t="s">
        <v>167</v>
      </c>
      <c r="E3521" s="162" t="s">
        <v>18104</v>
      </c>
    </row>
    <row r="3522" spans="1:5">
      <c r="A3522" s="1">
        <v>12412</v>
      </c>
      <c r="B3522" s="1" t="s">
        <v>18105</v>
      </c>
      <c r="C3522" s="1" t="s">
        <v>160</v>
      </c>
      <c r="D3522" s="1" t="s">
        <v>167</v>
      </c>
      <c r="E3522" s="162" t="s">
        <v>18106</v>
      </c>
    </row>
    <row r="3523" spans="1:5">
      <c r="A3523" s="1">
        <v>4907</v>
      </c>
      <c r="B3523" s="1" t="s">
        <v>18107</v>
      </c>
      <c r="C3523" s="1" t="s">
        <v>160</v>
      </c>
      <c r="D3523" s="1" t="s">
        <v>155</v>
      </c>
      <c r="E3523" s="162" t="s">
        <v>24156</v>
      </c>
    </row>
    <row r="3524" spans="1:5">
      <c r="A3524" s="1">
        <v>4902</v>
      </c>
      <c r="B3524" s="1" t="s">
        <v>18109</v>
      </c>
      <c r="C3524" s="1" t="s">
        <v>160</v>
      </c>
      <c r="D3524" s="1" t="s">
        <v>155</v>
      </c>
      <c r="E3524" s="162" t="s">
        <v>33960</v>
      </c>
    </row>
    <row r="3525" spans="1:5">
      <c r="A3525" s="1">
        <v>11096</v>
      </c>
      <c r="B3525" s="1" t="s">
        <v>18110</v>
      </c>
      <c r="C3525" s="1" t="s">
        <v>238</v>
      </c>
      <c r="D3525" s="1" t="s">
        <v>155</v>
      </c>
      <c r="E3525" s="162" t="s">
        <v>18111</v>
      </c>
    </row>
    <row r="3526" spans="1:5">
      <c r="A3526" s="1">
        <v>4741</v>
      </c>
      <c r="B3526" s="1" t="s">
        <v>18112</v>
      </c>
      <c r="C3526" s="1" t="s">
        <v>353</v>
      </c>
      <c r="D3526" s="1" t="s">
        <v>155</v>
      </c>
      <c r="E3526" s="162" t="s">
        <v>17859</v>
      </c>
    </row>
    <row r="3527" spans="1:5">
      <c r="A3527" s="1">
        <v>4752</v>
      </c>
      <c r="B3527" s="1" t="s">
        <v>18113</v>
      </c>
      <c r="C3527" s="1" t="s">
        <v>355</v>
      </c>
      <c r="D3527" s="1" t="s">
        <v>155</v>
      </c>
      <c r="E3527" s="162" t="s">
        <v>25383</v>
      </c>
    </row>
    <row r="3528" spans="1:5">
      <c r="A3528" s="1">
        <v>41091</v>
      </c>
      <c r="B3528" s="1" t="s">
        <v>18115</v>
      </c>
      <c r="C3528" s="1" t="s">
        <v>357</v>
      </c>
      <c r="D3528" s="1" t="s">
        <v>155</v>
      </c>
      <c r="E3528" s="162" t="s">
        <v>36615</v>
      </c>
    </row>
    <row r="3529" spans="1:5">
      <c r="A3529" s="1">
        <v>13954</v>
      </c>
      <c r="B3529" s="1" t="s">
        <v>18116</v>
      </c>
      <c r="C3529" s="1" t="s">
        <v>160</v>
      </c>
      <c r="D3529" s="1" t="s">
        <v>167</v>
      </c>
      <c r="E3529" s="162" t="s">
        <v>18117</v>
      </c>
    </row>
    <row r="3530" spans="1:5">
      <c r="A3530" s="1">
        <v>3411</v>
      </c>
      <c r="B3530" s="1" t="s">
        <v>18118</v>
      </c>
      <c r="C3530" s="1" t="s">
        <v>238</v>
      </c>
      <c r="D3530" s="1" t="s">
        <v>167</v>
      </c>
      <c r="E3530" s="162" t="s">
        <v>18119</v>
      </c>
    </row>
    <row r="3531" spans="1:5">
      <c r="A3531" s="1">
        <v>39995</v>
      </c>
      <c r="B3531" s="1" t="s">
        <v>18120</v>
      </c>
      <c r="C3531" s="1" t="s">
        <v>353</v>
      </c>
      <c r="D3531" s="1" t="s">
        <v>167</v>
      </c>
      <c r="E3531" s="162" t="s">
        <v>18121</v>
      </c>
    </row>
    <row r="3532" spans="1:5">
      <c r="A3532" s="1">
        <v>11615</v>
      </c>
      <c r="B3532" s="1" t="s">
        <v>18122</v>
      </c>
      <c r="C3532" s="1" t="s">
        <v>157</v>
      </c>
      <c r="D3532" s="1" t="s">
        <v>167</v>
      </c>
      <c r="E3532" s="162" t="s">
        <v>18123</v>
      </c>
    </row>
    <row r="3533" spans="1:5">
      <c r="A3533" s="1">
        <v>3408</v>
      </c>
      <c r="B3533" s="1" t="s">
        <v>18124</v>
      </c>
      <c r="C3533" s="1" t="s">
        <v>157</v>
      </c>
      <c r="D3533" s="1" t="s">
        <v>167</v>
      </c>
      <c r="E3533" s="162" t="s">
        <v>15132</v>
      </c>
    </row>
    <row r="3534" spans="1:5">
      <c r="A3534" s="1">
        <v>3409</v>
      </c>
      <c r="B3534" s="1" t="s">
        <v>18125</v>
      </c>
      <c r="C3534" s="1" t="s">
        <v>157</v>
      </c>
      <c r="D3534" s="1" t="s">
        <v>167</v>
      </c>
      <c r="E3534" s="162" t="s">
        <v>18093</v>
      </c>
    </row>
    <row r="3535" spans="1:5">
      <c r="A3535" s="1">
        <v>11427</v>
      </c>
      <c r="B3535" s="1" t="s">
        <v>18126</v>
      </c>
      <c r="C3535" s="1" t="s">
        <v>238</v>
      </c>
      <c r="D3535" s="1" t="s">
        <v>167</v>
      </c>
      <c r="E3535" s="162" t="s">
        <v>18127</v>
      </c>
    </row>
    <row r="3536" spans="1:5">
      <c r="A3536" s="1">
        <v>4491</v>
      </c>
      <c r="B3536" s="1" t="s">
        <v>18128</v>
      </c>
      <c r="C3536" s="1" t="s">
        <v>187</v>
      </c>
      <c r="D3536" s="1" t="s">
        <v>155</v>
      </c>
      <c r="E3536" s="162" t="s">
        <v>24241</v>
      </c>
    </row>
    <row r="3537" spans="1:5">
      <c r="A3537" s="1">
        <v>2745</v>
      </c>
      <c r="B3537" s="1" t="s">
        <v>18129</v>
      </c>
      <c r="C3537" s="1" t="s">
        <v>187</v>
      </c>
      <c r="D3537" s="1" t="s">
        <v>155</v>
      </c>
      <c r="E3537" s="162" t="s">
        <v>16009</v>
      </c>
    </row>
    <row r="3538" spans="1:5">
      <c r="A3538" s="1">
        <v>14439</v>
      </c>
      <c r="B3538" s="1" t="s">
        <v>18130</v>
      </c>
      <c r="C3538" s="1" t="s">
        <v>187</v>
      </c>
      <c r="D3538" s="1" t="s">
        <v>155</v>
      </c>
      <c r="E3538" s="162" t="s">
        <v>36616</v>
      </c>
    </row>
    <row r="3539" spans="1:5">
      <c r="A3539" s="1">
        <v>44496</v>
      </c>
      <c r="B3539" s="1" t="s">
        <v>18132</v>
      </c>
      <c r="C3539" s="1" t="s">
        <v>160</v>
      </c>
      <c r="D3539" s="1" t="s">
        <v>155</v>
      </c>
      <c r="E3539" s="162" t="s">
        <v>36617</v>
      </c>
    </row>
    <row r="3540" spans="1:5">
      <c r="A3540" s="1">
        <v>12362</v>
      </c>
      <c r="B3540" s="1" t="s">
        <v>18133</v>
      </c>
      <c r="C3540" s="1" t="s">
        <v>160</v>
      </c>
      <c r="D3540" s="1" t="s">
        <v>155</v>
      </c>
      <c r="E3540" s="162" t="s">
        <v>17156</v>
      </c>
    </row>
    <row r="3541" spans="1:5">
      <c r="A3541" s="1">
        <v>421</v>
      </c>
      <c r="B3541" s="1" t="s">
        <v>18134</v>
      </c>
      <c r="C3541" s="1" t="s">
        <v>160</v>
      </c>
      <c r="D3541" s="1" t="s">
        <v>167</v>
      </c>
      <c r="E3541" s="162" t="s">
        <v>34352</v>
      </c>
    </row>
    <row r="3542" spans="1:5">
      <c r="A3542" s="1">
        <v>14148</v>
      </c>
      <c r="B3542" s="1" t="s">
        <v>18135</v>
      </c>
      <c r="C3542" s="1" t="s">
        <v>160</v>
      </c>
      <c r="D3542" s="1" t="s">
        <v>167</v>
      </c>
      <c r="E3542" s="162" t="s">
        <v>18136</v>
      </c>
    </row>
    <row r="3543" spans="1:5">
      <c r="A3543" s="1">
        <v>4341</v>
      </c>
      <c r="B3543" s="1" t="s">
        <v>18137</v>
      </c>
      <c r="C3543" s="1" t="s">
        <v>160</v>
      </c>
      <c r="D3543" s="1" t="s">
        <v>167</v>
      </c>
      <c r="E3543" s="162" t="s">
        <v>13740</v>
      </c>
    </row>
    <row r="3544" spans="1:5">
      <c r="A3544" s="1">
        <v>4337</v>
      </c>
      <c r="B3544" s="1" t="s">
        <v>18138</v>
      </c>
      <c r="C3544" s="1" t="s">
        <v>160</v>
      </c>
      <c r="D3544" s="1" t="s">
        <v>167</v>
      </c>
      <c r="E3544" s="162" t="s">
        <v>16060</v>
      </c>
    </row>
    <row r="3545" spans="1:5">
      <c r="A3545" s="1">
        <v>4339</v>
      </c>
      <c r="B3545" s="1" t="s">
        <v>18139</v>
      </c>
      <c r="C3545" s="1" t="s">
        <v>160</v>
      </c>
      <c r="D3545" s="1" t="s">
        <v>167</v>
      </c>
      <c r="E3545" s="162" t="s">
        <v>13174</v>
      </c>
    </row>
    <row r="3546" spans="1:5">
      <c r="A3546" s="1">
        <v>39997</v>
      </c>
      <c r="B3546" s="1" t="s">
        <v>18140</v>
      </c>
      <c r="C3546" s="1" t="s">
        <v>160</v>
      </c>
      <c r="D3546" s="1" t="s">
        <v>167</v>
      </c>
      <c r="E3546" s="162" t="s">
        <v>14903</v>
      </c>
    </row>
    <row r="3547" spans="1:5">
      <c r="A3547" s="1">
        <v>11971</v>
      </c>
      <c r="B3547" s="1" t="s">
        <v>18141</v>
      </c>
      <c r="C3547" s="1" t="s">
        <v>160</v>
      </c>
      <c r="D3547" s="1" t="s">
        <v>167</v>
      </c>
      <c r="E3547" s="162" t="s">
        <v>13425</v>
      </c>
    </row>
    <row r="3548" spans="1:5">
      <c r="A3548" s="1">
        <v>4342</v>
      </c>
      <c r="B3548" s="1" t="s">
        <v>18142</v>
      </c>
      <c r="C3548" s="1" t="s">
        <v>160</v>
      </c>
      <c r="D3548" s="1" t="s">
        <v>167</v>
      </c>
      <c r="E3548" s="162" t="s">
        <v>17737</v>
      </c>
    </row>
    <row r="3549" spans="1:5">
      <c r="A3549" s="1">
        <v>4330</v>
      </c>
      <c r="B3549" s="1" t="s">
        <v>18143</v>
      </c>
      <c r="C3549" s="1" t="s">
        <v>160</v>
      </c>
      <c r="D3549" s="1" t="s">
        <v>167</v>
      </c>
      <c r="E3549" s="162" t="s">
        <v>17731</v>
      </c>
    </row>
    <row r="3550" spans="1:5">
      <c r="A3550" s="1">
        <v>4340</v>
      </c>
      <c r="B3550" s="1" t="s">
        <v>18144</v>
      </c>
      <c r="C3550" s="1" t="s">
        <v>160</v>
      </c>
      <c r="D3550" s="1" t="s">
        <v>167</v>
      </c>
      <c r="E3550" s="162" t="s">
        <v>13211</v>
      </c>
    </row>
    <row r="3551" spans="1:5">
      <c r="A3551" s="1">
        <v>5088</v>
      </c>
      <c r="B3551" s="1" t="s">
        <v>18145</v>
      </c>
      <c r="C3551" s="1" t="s">
        <v>160</v>
      </c>
      <c r="D3551" s="1" t="s">
        <v>155</v>
      </c>
      <c r="E3551" s="162" t="s">
        <v>16839</v>
      </c>
    </row>
    <row r="3552" spans="1:5">
      <c r="A3552" s="1">
        <v>11154</v>
      </c>
      <c r="B3552" s="1" t="s">
        <v>18146</v>
      </c>
      <c r="C3552" s="1" t="s">
        <v>160</v>
      </c>
      <c r="D3552" s="1" t="s">
        <v>155</v>
      </c>
      <c r="E3552" s="162" t="s">
        <v>18147</v>
      </c>
    </row>
    <row r="3553" spans="1:5">
      <c r="A3553" s="1">
        <v>4989</v>
      </c>
      <c r="B3553" s="1" t="s">
        <v>18148</v>
      </c>
      <c r="C3553" s="1" t="s">
        <v>160</v>
      </c>
      <c r="D3553" s="1" t="s">
        <v>155</v>
      </c>
      <c r="E3553" s="162" t="s">
        <v>36618</v>
      </c>
    </row>
    <row r="3554" spans="1:5">
      <c r="A3554" s="1">
        <v>4982</v>
      </c>
      <c r="B3554" s="1" t="s">
        <v>18149</v>
      </c>
      <c r="C3554" s="1" t="s">
        <v>160</v>
      </c>
      <c r="D3554" s="1" t="s">
        <v>155</v>
      </c>
      <c r="E3554" s="162" t="s">
        <v>36619</v>
      </c>
    </row>
    <row r="3555" spans="1:5">
      <c r="A3555" s="1">
        <v>4962</v>
      </c>
      <c r="B3555" s="1" t="s">
        <v>18151</v>
      </c>
      <c r="C3555" s="1" t="s">
        <v>160</v>
      </c>
      <c r="D3555" s="1" t="s">
        <v>155</v>
      </c>
      <c r="E3555" s="162" t="s">
        <v>36620</v>
      </c>
    </row>
    <row r="3556" spans="1:5">
      <c r="A3556" s="1">
        <v>4981</v>
      </c>
      <c r="B3556" s="1" t="s">
        <v>18152</v>
      </c>
      <c r="C3556" s="1" t="s">
        <v>160</v>
      </c>
      <c r="D3556" s="1" t="s">
        <v>158</v>
      </c>
      <c r="E3556" s="162" t="s">
        <v>36621</v>
      </c>
    </row>
    <row r="3557" spans="1:5">
      <c r="A3557" s="1">
        <v>4964</v>
      </c>
      <c r="B3557" s="1" t="s">
        <v>18153</v>
      </c>
      <c r="C3557" s="1" t="s">
        <v>160</v>
      </c>
      <c r="D3557" s="1" t="s">
        <v>155</v>
      </c>
      <c r="E3557" s="162" t="s">
        <v>15556</v>
      </c>
    </row>
    <row r="3558" spans="1:5">
      <c r="A3558" s="1">
        <v>4992</v>
      </c>
      <c r="B3558" s="1" t="s">
        <v>18154</v>
      </c>
      <c r="C3558" s="1" t="s">
        <v>160</v>
      </c>
      <c r="D3558" s="1" t="s">
        <v>155</v>
      </c>
      <c r="E3558" s="162" t="s">
        <v>36622</v>
      </c>
    </row>
    <row r="3559" spans="1:5">
      <c r="A3559" s="1">
        <v>4987</v>
      </c>
      <c r="B3559" s="1" t="s">
        <v>18155</v>
      </c>
      <c r="C3559" s="1" t="s">
        <v>160</v>
      </c>
      <c r="D3559" s="1" t="s">
        <v>155</v>
      </c>
      <c r="E3559" s="162" t="s">
        <v>36500</v>
      </c>
    </row>
    <row r="3560" spans="1:5">
      <c r="A3560" s="1">
        <v>4930</v>
      </c>
      <c r="B3560" s="1" t="s">
        <v>18156</v>
      </c>
      <c r="C3560" s="1" t="s">
        <v>157</v>
      </c>
      <c r="D3560" s="1" t="s">
        <v>155</v>
      </c>
      <c r="E3560" s="162" t="s">
        <v>18157</v>
      </c>
    </row>
    <row r="3561" spans="1:5">
      <c r="A3561" s="1">
        <v>39021</v>
      </c>
      <c r="B3561" s="1" t="s">
        <v>18158</v>
      </c>
      <c r="C3561" s="1" t="s">
        <v>160</v>
      </c>
      <c r="D3561" s="1" t="s">
        <v>155</v>
      </c>
      <c r="E3561" s="162" t="s">
        <v>18159</v>
      </c>
    </row>
    <row r="3562" spans="1:5">
      <c r="A3562" s="1">
        <v>39022</v>
      </c>
      <c r="B3562" s="1" t="s">
        <v>18160</v>
      </c>
      <c r="C3562" s="1" t="s">
        <v>160</v>
      </c>
      <c r="D3562" s="1" t="s">
        <v>158</v>
      </c>
      <c r="E3562" s="162" t="s">
        <v>18161</v>
      </c>
    </row>
    <row r="3563" spans="1:5">
      <c r="A3563" s="1">
        <v>39024</v>
      </c>
      <c r="B3563" s="1" t="s">
        <v>18162</v>
      </c>
      <c r="C3563" s="1" t="s">
        <v>160</v>
      </c>
      <c r="D3563" s="1" t="s">
        <v>155</v>
      </c>
      <c r="E3563" s="162" t="s">
        <v>18163</v>
      </c>
    </row>
    <row r="3564" spans="1:5">
      <c r="A3564" s="1">
        <v>4914</v>
      </c>
      <c r="B3564" s="1" t="s">
        <v>18164</v>
      </c>
      <c r="C3564" s="1" t="s">
        <v>157</v>
      </c>
      <c r="D3564" s="1" t="s">
        <v>155</v>
      </c>
      <c r="E3564" s="162" t="s">
        <v>18165</v>
      </c>
    </row>
    <row r="3565" spans="1:5">
      <c r="A3565" s="1">
        <v>4917</v>
      </c>
      <c r="B3565" s="1" t="s">
        <v>18166</v>
      </c>
      <c r="C3565" s="1" t="s">
        <v>157</v>
      </c>
      <c r="D3565" s="1" t="s">
        <v>158</v>
      </c>
      <c r="E3565" s="162" t="s">
        <v>18167</v>
      </c>
    </row>
    <row r="3566" spans="1:5">
      <c r="A3566" s="1">
        <v>39025</v>
      </c>
      <c r="B3566" s="1" t="s">
        <v>18168</v>
      </c>
      <c r="C3566" s="1" t="s">
        <v>160</v>
      </c>
      <c r="D3566" s="1" t="s">
        <v>155</v>
      </c>
      <c r="E3566" s="162" t="s">
        <v>18169</v>
      </c>
    </row>
    <row r="3567" spans="1:5">
      <c r="A3567" s="1">
        <v>4922</v>
      </c>
      <c r="B3567" s="1" t="s">
        <v>18170</v>
      </c>
      <c r="C3567" s="1" t="s">
        <v>157</v>
      </c>
      <c r="D3567" s="1" t="s">
        <v>155</v>
      </c>
      <c r="E3567" s="162" t="s">
        <v>18171</v>
      </c>
    </row>
    <row r="3568" spans="1:5">
      <c r="A3568" s="1">
        <v>4911</v>
      </c>
      <c r="B3568" s="1" t="s">
        <v>18172</v>
      </c>
      <c r="C3568" s="1" t="s">
        <v>157</v>
      </c>
      <c r="D3568" s="1" t="s">
        <v>155</v>
      </c>
      <c r="E3568" s="162" t="s">
        <v>18173</v>
      </c>
    </row>
    <row r="3569" spans="1:5">
      <c r="A3569" s="1">
        <v>37518</v>
      </c>
      <c r="B3569" s="1" t="s">
        <v>18174</v>
      </c>
      <c r="C3569" s="1" t="s">
        <v>157</v>
      </c>
      <c r="D3569" s="1" t="s">
        <v>155</v>
      </c>
      <c r="E3569" s="162" t="s">
        <v>18175</v>
      </c>
    </row>
    <row r="3570" spans="1:5">
      <c r="A3570" s="1">
        <v>4910</v>
      </c>
      <c r="B3570" s="1" t="s">
        <v>18176</v>
      </c>
      <c r="C3570" s="1" t="s">
        <v>157</v>
      </c>
      <c r="D3570" s="1" t="s">
        <v>155</v>
      </c>
      <c r="E3570" s="162" t="s">
        <v>18177</v>
      </c>
    </row>
    <row r="3571" spans="1:5">
      <c r="A3571" s="1">
        <v>4943</v>
      </c>
      <c r="B3571" s="1" t="s">
        <v>18178</v>
      </c>
      <c r="C3571" s="1" t="s">
        <v>157</v>
      </c>
      <c r="D3571" s="1" t="s">
        <v>155</v>
      </c>
      <c r="E3571" s="162" t="s">
        <v>18179</v>
      </c>
    </row>
    <row r="3572" spans="1:5">
      <c r="A3572" s="1">
        <v>5002</v>
      </c>
      <c r="B3572" s="1" t="s">
        <v>18180</v>
      </c>
      <c r="C3572" s="1" t="s">
        <v>157</v>
      </c>
      <c r="D3572" s="1" t="s">
        <v>167</v>
      </c>
      <c r="E3572" s="162" t="s">
        <v>18181</v>
      </c>
    </row>
    <row r="3573" spans="1:5">
      <c r="A3573" s="1">
        <v>4977</v>
      </c>
      <c r="B3573" s="1" t="s">
        <v>18182</v>
      </c>
      <c r="C3573" s="1" t="s">
        <v>157</v>
      </c>
      <c r="D3573" s="1" t="s">
        <v>167</v>
      </c>
      <c r="E3573" s="162" t="s">
        <v>18183</v>
      </c>
    </row>
    <row r="3574" spans="1:5">
      <c r="A3574" s="1">
        <v>5028</v>
      </c>
      <c r="B3574" s="1" t="s">
        <v>18184</v>
      </c>
      <c r="C3574" s="1" t="s">
        <v>157</v>
      </c>
      <c r="D3574" s="1" t="s">
        <v>167</v>
      </c>
      <c r="E3574" s="162" t="s">
        <v>18185</v>
      </c>
    </row>
    <row r="3575" spans="1:5">
      <c r="A3575" s="1">
        <v>4998</v>
      </c>
      <c r="B3575" s="1" t="s">
        <v>18186</v>
      </c>
      <c r="C3575" s="1" t="s">
        <v>157</v>
      </c>
      <c r="D3575" s="1" t="s">
        <v>167</v>
      </c>
      <c r="E3575" s="162" t="s">
        <v>18187</v>
      </c>
    </row>
    <row r="3576" spans="1:5">
      <c r="A3576" s="1">
        <v>4969</v>
      </c>
      <c r="B3576" s="1" t="s">
        <v>18188</v>
      </c>
      <c r="C3576" s="1" t="s">
        <v>157</v>
      </c>
      <c r="D3576" s="1" t="s">
        <v>167</v>
      </c>
      <c r="E3576" s="162" t="s">
        <v>18189</v>
      </c>
    </row>
    <row r="3577" spans="1:5">
      <c r="A3577" s="1">
        <v>11364</v>
      </c>
      <c r="B3577" s="1" t="s">
        <v>18190</v>
      </c>
      <c r="C3577" s="1" t="s">
        <v>160</v>
      </c>
      <c r="D3577" s="1" t="s">
        <v>155</v>
      </c>
      <c r="E3577" s="162" t="s">
        <v>36623</v>
      </c>
    </row>
    <row r="3578" spans="1:5">
      <c r="A3578" s="1">
        <v>11365</v>
      </c>
      <c r="B3578" s="1" t="s">
        <v>18191</v>
      </c>
      <c r="C3578" s="1" t="s">
        <v>160</v>
      </c>
      <c r="D3578" s="1" t="s">
        <v>155</v>
      </c>
      <c r="E3578" s="162" t="s">
        <v>36624</v>
      </c>
    </row>
    <row r="3579" spans="1:5">
      <c r="A3579" s="1">
        <v>11366</v>
      </c>
      <c r="B3579" s="1" t="s">
        <v>18192</v>
      </c>
      <c r="C3579" s="1" t="s">
        <v>160</v>
      </c>
      <c r="D3579" s="1" t="s">
        <v>155</v>
      </c>
      <c r="E3579" s="162" t="s">
        <v>36625</v>
      </c>
    </row>
    <row r="3580" spans="1:5">
      <c r="A3580" s="1">
        <v>43777</v>
      </c>
      <c r="B3580" s="1" t="s">
        <v>18193</v>
      </c>
      <c r="C3580" s="1" t="s">
        <v>160</v>
      </c>
      <c r="D3580" s="1" t="s">
        <v>155</v>
      </c>
      <c r="E3580" s="162" t="s">
        <v>36626</v>
      </c>
    </row>
    <row r="3581" spans="1:5">
      <c r="A3581" s="1">
        <v>20322</v>
      </c>
      <c r="B3581" s="1" t="s">
        <v>18194</v>
      </c>
      <c r="C3581" s="1" t="s">
        <v>160</v>
      </c>
      <c r="D3581" s="1" t="s">
        <v>155</v>
      </c>
      <c r="E3581" s="162" t="s">
        <v>36627</v>
      </c>
    </row>
    <row r="3582" spans="1:5">
      <c r="A3582" s="1">
        <v>10553</v>
      </c>
      <c r="B3582" s="1" t="s">
        <v>18196</v>
      </c>
      <c r="C3582" s="1" t="s">
        <v>160</v>
      </c>
      <c r="D3582" s="1" t="s">
        <v>155</v>
      </c>
      <c r="E3582" s="162" t="s">
        <v>36628</v>
      </c>
    </row>
    <row r="3583" spans="1:5">
      <c r="A3583" s="1">
        <v>5020</v>
      </c>
      <c r="B3583" s="1" t="s">
        <v>18197</v>
      </c>
      <c r="C3583" s="1" t="s">
        <v>160</v>
      </c>
      <c r="D3583" s="1" t="s">
        <v>155</v>
      </c>
      <c r="E3583" s="162" t="s">
        <v>36629</v>
      </c>
    </row>
    <row r="3584" spans="1:5">
      <c r="A3584" s="1">
        <v>10554</v>
      </c>
      <c r="B3584" s="1" t="s">
        <v>18198</v>
      </c>
      <c r="C3584" s="1" t="s">
        <v>160</v>
      </c>
      <c r="D3584" s="1" t="s">
        <v>155</v>
      </c>
      <c r="E3584" s="162" t="s">
        <v>36630</v>
      </c>
    </row>
    <row r="3585" spans="1:5">
      <c r="A3585" s="1">
        <v>10555</v>
      </c>
      <c r="B3585" s="1" t="s">
        <v>18199</v>
      </c>
      <c r="C3585" s="1" t="s">
        <v>160</v>
      </c>
      <c r="D3585" s="1" t="s">
        <v>155</v>
      </c>
      <c r="E3585" s="162" t="s">
        <v>36631</v>
      </c>
    </row>
    <row r="3586" spans="1:5">
      <c r="A3586" s="1">
        <v>10556</v>
      </c>
      <c r="B3586" s="1" t="s">
        <v>18200</v>
      </c>
      <c r="C3586" s="1" t="s">
        <v>160</v>
      </c>
      <c r="D3586" s="1" t="s">
        <v>155</v>
      </c>
      <c r="E3586" s="162" t="s">
        <v>36632</v>
      </c>
    </row>
    <row r="3587" spans="1:5">
      <c r="A3587" s="1">
        <v>39502</v>
      </c>
      <c r="B3587" s="1" t="s">
        <v>18201</v>
      </c>
      <c r="C3587" s="1" t="s">
        <v>160</v>
      </c>
      <c r="D3587" s="1" t="s">
        <v>155</v>
      </c>
      <c r="E3587" s="162" t="s">
        <v>36633</v>
      </c>
    </row>
    <row r="3588" spans="1:5">
      <c r="A3588" s="1">
        <v>39504</v>
      </c>
      <c r="B3588" s="1" t="s">
        <v>18202</v>
      </c>
      <c r="C3588" s="1" t="s">
        <v>160</v>
      </c>
      <c r="D3588" s="1" t="s">
        <v>155</v>
      </c>
      <c r="E3588" s="162" t="s">
        <v>36634</v>
      </c>
    </row>
    <row r="3589" spans="1:5">
      <c r="A3589" s="1">
        <v>39503</v>
      </c>
      <c r="B3589" s="1" t="s">
        <v>18203</v>
      </c>
      <c r="C3589" s="1" t="s">
        <v>160</v>
      </c>
      <c r="D3589" s="1" t="s">
        <v>155</v>
      </c>
      <c r="E3589" s="162" t="s">
        <v>36635</v>
      </c>
    </row>
    <row r="3590" spans="1:5">
      <c r="A3590" s="1">
        <v>39505</v>
      </c>
      <c r="B3590" s="1" t="s">
        <v>18204</v>
      </c>
      <c r="C3590" s="1" t="s">
        <v>160</v>
      </c>
      <c r="D3590" s="1" t="s">
        <v>155</v>
      </c>
      <c r="E3590" s="162" t="s">
        <v>36636</v>
      </c>
    </row>
    <row r="3591" spans="1:5">
      <c r="A3591" s="1">
        <v>44471</v>
      </c>
      <c r="B3591" s="1" t="s">
        <v>18205</v>
      </c>
      <c r="C3591" s="1" t="s">
        <v>160</v>
      </c>
      <c r="D3591" s="1" t="s">
        <v>167</v>
      </c>
      <c r="E3591" s="162" t="s">
        <v>36637</v>
      </c>
    </row>
    <row r="3592" spans="1:5">
      <c r="A3592" s="1">
        <v>4944</v>
      </c>
      <c r="B3592" s="1" t="s">
        <v>18206</v>
      </c>
      <c r="C3592" s="1" t="s">
        <v>157</v>
      </c>
      <c r="D3592" s="1" t="s">
        <v>155</v>
      </c>
      <c r="E3592" s="162" t="s">
        <v>18207</v>
      </c>
    </row>
    <row r="3593" spans="1:5">
      <c r="A3593" s="1">
        <v>21102</v>
      </c>
      <c r="B3593" s="1" t="s">
        <v>18208</v>
      </c>
      <c r="C3593" s="1" t="s">
        <v>160</v>
      </c>
      <c r="D3593" s="1" t="s">
        <v>155</v>
      </c>
      <c r="E3593" s="162" t="s">
        <v>17574</v>
      </c>
    </row>
    <row r="3594" spans="1:5">
      <c r="A3594" s="1">
        <v>21101</v>
      </c>
      <c r="B3594" s="1" t="s">
        <v>18209</v>
      </c>
      <c r="C3594" s="1" t="s">
        <v>160</v>
      </c>
      <c r="D3594" s="1" t="s">
        <v>155</v>
      </c>
      <c r="E3594" s="162" t="s">
        <v>18210</v>
      </c>
    </row>
    <row r="3595" spans="1:5">
      <c r="A3595" s="1">
        <v>34713</v>
      </c>
      <c r="B3595" s="1" t="s">
        <v>18211</v>
      </c>
      <c r="C3595" s="1" t="s">
        <v>157</v>
      </c>
      <c r="D3595" s="1" t="s">
        <v>155</v>
      </c>
      <c r="E3595" s="162" t="s">
        <v>22421</v>
      </c>
    </row>
    <row r="3596" spans="1:5">
      <c r="A3596" s="1">
        <v>37563</v>
      </c>
      <c r="B3596" s="1" t="s">
        <v>18212</v>
      </c>
      <c r="C3596" s="1" t="s">
        <v>157</v>
      </c>
      <c r="D3596" s="1" t="s">
        <v>155</v>
      </c>
      <c r="E3596" s="162" t="s">
        <v>18213</v>
      </c>
    </row>
    <row r="3597" spans="1:5">
      <c r="A3597" s="1">
        <v>4948</v>
      </c>
      <c r="B3597" s="1" t="s">
        <v>18214</v>
      </c>
      <c r="C3597" s="1" t="s">
        <v>157</v>
      </c>
      <c r="D3597" s="1" t="s">
        <v>155</v>
      </c>
      <c r="E3597" s="162" t="s">
        <v>18215</v>
      </c>
    </row>
    <row r="3598" spans="1:5">
      <c r="A3598" s="1">
        <v>37561</v>
      </c>
      <c r="B3598" s="1" t="s">
        <v>18216</v>
      </c>
      <c r="C3598" s="1" t="s">
        <v>157</v>
      </c>
      <c r="D3598" s="1" t="s">
        <v>155</v>
      </c>
      <c r="E3598" s="162" t="s">
        <v>18217</v>
      </c>
    </row>
    <row r="3599" spans="1:5">
      <c r="A3599" s="1">
        <v>37562</v>
      </c>
      <c r="B3599" s="1" t="s">
        <v>18218</v>
      </c>
      <c r="C3599" s="1" t="s">
        <v>157</v>
      </c>
      <c r="D3599" s="1" t="s">
        <v>155</v>
      </c>
      <c r="E3599" s="162" t="s">
        <v>18219</v>
      </c>
    </row>
    <row r="3600" spans="1:5">
      <c r="A3600" s="1">
        <v>14164</v>
      </c>
      <c r="B3600" s="1" t="s">
        <v>18220</v>
      </c>
      <c r="C3600" s="1" t="s">
        <v>160</v>
      </c>
      <c r="D3600" s="1" t="s">
        <v>167</v>
      </c>
      <c r="E3600" s="162" t="s">
        <v>18221</v>
      </c>
    </row>
    <row r="3601" spans="1:5">
      <c r="A3601" s="1">
        <v>14163</v>
      </c>
      <c r="B3601" s="1" t="s">
        <v>18222</v>
      </c>
      <c r="C3601" s="1" t="s">
        <v>160</v>
      </c>
      <c r="D3601" s="1" t="s">
        <v>167</v>
      </c>
      <c r="E3601" s="162" t="s">
        <v>18223</v>
      </c>
    </row>
    <row r="3602" spans="1:5">
      <c r="A3602" s="1">
        <v>5051</v>
      </c>
      <c r="B3602" s="1" t="s">
        <v>18224</v>
      </c>
      <c r="C3602" s="1" t="s">
        <v>160</v>
      </c>
      <c r="D3602" s="1" t="s">
        <v>167</v>
      </c>
      <c r="E3602" s="162" t="s">
        <v>18225</v>
      </c>
    </row>
    <row r="3603" spans="1:5">
      <c r="A3603" s="1">
        <v>14162</v>
      </c>
      <c r="B3603" s="1" t="s">
        <v>18226</v>
      </c>
      <c r="C3603" s="1" t="s">
        <v>160</v>
      </c>
      <c r="D3603" s="1" t="s">
        <v>167</v>
      </c>
      <c r="E3603" s="162" t="s">
        <v>18227</v>
      </c>
    </row>
    <row r="3604" spans="1:5">
      <c r="A3604" s="1">
        <v>5052</v>
      </c>
      <c r="B3604" s="1" t="s">
        <v>18228</v>
      </c>
      <c r="C3604" s="1" t="s">
        <v>160</v>
      </c>
      <c r="D3604" s="1" t="s">
        <v>167</v>
      </c>
      <c r="E3604" s="162" t="s">
        <v>18229</v>
      </c>
    </row>
    <row r="3605" spans="1:5">
      <c r="A3605" s="1">
        <v>14166</v>
      </c>
      <c r="B3605" s="1" t="s">
        <v>18230</v>
      </c>
      <c r="C3605" s="1" t="s">
        <v>160</v>
      </c>
      <c r="D3605" s="1" t="s">
        <v>167</v>
      </c>
      <c r="E3605" s="162" t="s">
        <v>18231</v>
      </c>
    </row>
    <row r="3606" spans="1:5">
      <c r="A3606" s="1">
        <v>14165</v>
      </c>
      <c r="B3606" s="1" t="s">
        <v>18232</v>
      </c>
      <c r="C3606" s="1" t="s">
        <v>160</v>
      </c>
      <c r="D3606" s="1" t="s">
        <v>167</v>
      </c>
      <c r="E3606" s="162" t="s">
        <v>18233</v>
      </c>
    </row>
    <row r="3607" spans="1:5">
      <c r="A3607" s="1">
        <v>5050</v>
      </c>
      <c r="B3607" s="1" t="s">
        <v>18234</v>
      </c>
      <c r="C3607" s="1" t="s">
        <v>160</v>
      </c>
      <c r="D3607" s="1" t="s">
        <v>167</v>
      </c>
      <c r="E3607" s="162" t="s">
        <v>18235</v>
      </c>
    </row>
    <row r="3608" spans="1:5">
      <c r="A3608" s="1">
        <v>12366</v>
      </c>
      <c r="B3608" s="1" t="s">
        <v>18236</v>
      </c>
      <c r="C3608" s="1" t="s">
        <v>160</v>
      </c>
      <c r="D3608" s="1" t="s">
        <v>167</v>
      </c>
      <c r="E3608" s="162" t="s">
        <v>18237</v>
      </c>
    </row>
    <row r="3609" spans="1:5">
      <c r="A3609" s="1">
        <v>5045</v>
      </c>
      <c r="B3609" s="1" t="s">
        <v>18238</v>
      </c>
      <c r="C3609" s="1" t="s">
        <v>160</v>
      </c>
      <c r="D3609" s="1" t="s">
        <v>167</v>
      </c>
      <c r="E3609" s="162" t="s">
        <v>18239</v>
      </c>
    </row>
    <row r="3610" spans="1:5">
      <c r="A3610" s="1">
        <v>5035</v>
      </c>
      <c r="B3610" s="1" t="s">
        <v>18240</v>
      </c>
      <c r="C3610" s="1" t="s">
        <v>160</v>
      </c>
      <c r="D3610" s="1" t="s">
        <v>167</v>
      </c>
      <c r="E3610" s="162" t="s">
        <v>18241</v>
      </c>
    </row>
    <row r="3611" spans="1:5">
      <c r="A3611" s="1">
        <v>41180</v>
      </c>
      <c r="B3611" s="1" t="s">
        <v>18242</v>
      </c>
      <c r="C3611" s="1" t="s">
        <v>160</v>
      </c>
      <c r="D3611" s="1" t="s">
        <v>167</v>
      </c>
      <c r="E3611" s="162" t="s">
        <v>18243</v>
      </c>
    </row>
    <row r="3612" spans="1:5">
      <c r="A3612" s="1">
        <v>41181</v>
      </c>
      <c r="B3612" s="1" t="s">
        <v>18244</v>
      </c>
      <c r="C3612" s="1" t="s">
        <v>160</v>
      </c>
      <c r="D3612" s="1" t="s">
        <v>167</v>
      </c>
      <c r="E3612" s="162" t="s">
        <v>18245</v>
      </c>
    </row>
    <row r="3613" spans="1:5">
      <c r="A3613" s="1">
        <v>41182</v>
      </c>
      <c r="B3613" s="1" t="s">
        <v>18246</v>
      </c>
      <c r="C3613" s="1" t="s">
        <v>160</v>
      </c>
      <c r="D3613" s="1" t="s">
        <v>167</v>
      </c>
      <c r="E3613" s="162" t="s">
        <v>18247</v>
      </c>
    </row>
    <row r="3614" spans="1:5">
      <c r="A3614" s="1">
        <v>41183</v>
      </c>
      <c r="B3614" s="1" t="s">
        <v>18248</v>
      </c>
      <c r="C3614" s="1" t="s">
        <v>160</v>
      </c>
      <c r="D3614" s="1" t="s">
        <v>167</v>
      </c>
      <c r="E3614" s="162" t="s">
        <v>18249</v>
      </c>
    </row>
    <row r="3615" spans="1:5">
      <c r="A3615" s="1">
        <v>41184</v>
      </c>
      <c r="B3615" s="1" t="s">
        <v>18250</v>
      </c>
      <c r="C3615" s="1" t="s">
        <v>160</v>
      </c>
      <c r="D3615" s="1" t="s">
        <v>167</v>
      </c>
      <c r="E3615" s="162" t="s">
        <v>18251</v>
      </c>
    </row>
    <row r="3616" spans="1:5">
      <c r="A3616" s="1">
        <v>41185</v>
      </c>
      <c r="B3616" s="1" t="s">
        <v>18252</v>
      </c>
      <c r="C3616" s="1" t="s">
        <v>160</v>
      </c>
      <c r="D3616" s="1" t="s">
        <v>167</v>
      </c>
      <c r="E3616" s="162" t="s">
        <v>18253</v>
      </c>
    </row>
    <row r="3617" spans="1:5">
      <c r="A3617" s="1">
        <v>41186</v>
      </c>
      <c r="B3617" s="1" t="s">
        <v>18254</v>
      </c>
      <c r="C3617" s="1" t="s">
        <v>160</v>
      </c>
      <c r="D3617" s="1" t="s">
        <v>167</v>
      </c>
      <c r="E3617" s="162" t="s">
        <v>18255</v>
      </c>
    </row>
    <row r="3618" spans="1:5">
      <c r="A3618" s="1">
        <v>41187</v>
      </c>
      <c r="B3618" s="1" t="s">
        <v>18256</v>
      </c>
      <c r="C3618" s="1" t="s">
        <v>160</v>
      </c>
      <c r="D3618" s="1" t="s">
        <v>167</v>
      </c>
      <c r="E3618" s="162" t="s">
        <v>18257</v>
      </c>
    </row>
    <row r="3619" spans="1:5">
      <c r="A3619" s="1">
        <v>41188</v>
      </c>
      <c r="B3619" s="1" t="s">
        <v>18258</v>
      </c>
      <c r="C3619" s="1" t="s">
        <v>160</v>
      </c>
      <c r="D3619" s="1" t="s">
        <v>167</v>
      </c>
      <c r="E3619" s="162" t="s">
        <v>18259</v>
      </c>
    </row>
    <row r="3620" spans="1:5">
      <c r="A3620" s="1">
        <v>5036</v>
      </c>
      <c r="B3620" s="1" t="s">
        <v>18260</v>
      </c>
      <c r="C3620" s="1" t="s">
        <v>160</v>
      </c>
      <c r="D3620" s="1" t="s">
        <v>167</v>
      </c>
      <c r="E3620" s="162" t="s">
        <v>18261</v>
      </c>
    </row>
    <row r="3621" spans="1:5">
      <c r="A3621" s="1">
        <v>41189</v>
      </c>
      <c r="B3621" s="1" t="s">
        <v>18262</v>
      </c>
      <c r="C3621" s="1" t="s">
        <v>160</v>
      </c>
      <c r="D3621" s="1" t="s">
        <v>167</v>
      </c>
      <c r="E3621" s="162" t="s">
        <v>18263</v>
      </c>
    </row>
    <row r="3622" spans="1:5">
      <c r="A3622" s="1">
        <v>41190</v>
      </c>
      <c r="B3622" s="1" t="s">
        <v>18264</v>
      </c>
      <c r="C3622" s="1" t="s">
        <v>160</v>
      </c>
      <c r="D3622" s="1" t="s">
        <v>167</v>
      </c>
      <c r="E3622" s="162" t="s">
        <v>18265</v>
      </c>
    </row>
    <row r="3623" spans="1:5">
      <c r="A3623" s="1">
        <v>41191</v>
      </c>
      <c r="B3623" s="1" t="s">
        <v>18266</v>
      </c>
      <c r="C3623" s="1" t="s">
        <v>160</v>
      </c>
      <c r="D3623" s="1" t="s">
        <v>167</v>
      </c>
      <c r="E3623" s="162" t="s">
        <v>18267</v>
      </c>
    </row>
    <row r="3624" spans="1:5">
      <c r="A3624" s="1">
        <v>41192</v>
      </c>
      <c r="B3624" s="1" t="s">
        <v>18268</v>
      </c>
      <c r="C3624" s="1" t="s">
        <v>160</v>
      </c>
      <c r="D3624" s="1" t="s">
        <v>167</v>
      </c>
      <c r="E3624" s="162" t="s">
        <v>18269</v>
      </c>
    </row>
    <row r="3625" spans="1:5">
      <c r="A3625" s="1">
        <v>41193</v>
      </c>
      <c r="B3625" s="1" t="s">
        <v>18270</v>
      </c>
      <c r="C3625" s="1" t="s">
        <v>160</v>
      </c>
      <c r="D3625" s="1" t="s">
        <v>167</v>
      </c>
      <c r="E3625" s="162" t="s">
        <v>18271</v>
      </c>
    </row>
    <row r="3626" spans="1:5">
      <c r="A3626" s="1">
        <v>41194</v>
      </c>
      <c r="B3626" s="1" t="s">
        <v>18272</v>
      </c>
      <c r="C3626" s="1" t="s">
        <v>160</v>
      </c>
      <c r="D3626" s="1" t="s">
        <v>167</v>
      </c>
      <c r="E3626" s="162" t="s">
        <v>18273</v>
      </c>
    </row>
    <row r="3627" spans="1:5">
      <c r="A3627" s="1">
        <v>5044</v>
      </c>
      <c r="B3627" s="1" t="s">
        <v>18274</v>
      </c>
      <c r="C3627" s="1" t="s">
        <v>160</v>
      </c>
      <c r="D3627" s="1" t="s">
        <v>167</v>
      </c>
      <c r="E3627" s="162" t="s">
        <v>18275</v>
      </c>
    </row>
    <row r="3628" spans="1:5">
      <c r="A3628" s="1">
        <v>5059</v>
      </c>
      <c r="B3628" s="1" t="s">
        <v>18276</v>
      </c>
      <c r="C3628" s="1" t="s">
        <v>160</v>
      </c>
      <c r="D3628" s="1" t="s">
        <v>167</v>
      </c>
      <c r="E3628" s="162" t="s">
        <v>18277</v>
      </c>
    </row>
    <row r="3629" spans="1:5">
      <c r="A3629" s="1">
        <v>41201</v>
      </c>
      <c r="B3629" s="1" t="s">
        <v>18278</v>
      </c>
      <c r="C3629" s="1" t="s">
        <v>160</v>
      </c>
      <c r="D3629" s="1" t="s">
        <v>167</v>
      </c>
      <c r="E3629" s="162" t="s">
        <v>18279</v>
      </c>
    </row>
    <row r="3630" spans="1:5">
      <c r="A3630" s="1">
        <v>41199</v>
      </c>
      <c r="B3630" s="1" t="s">
        <v>18280</v>
      </c>
      <c r="C3630" s="1" t="s">
        <v>160</v>
      </c>
      <c r="D3630" s="1" t="s">
        <v>167</v>
      </c>
      <c r="E3630" s="162" t="s">
        <v>18281</v>
      </c>
    </row>
    <row r="3631" spans="1:5">
      <c r="A3631" s="1">
        <v>5057</v>
      </c>
      <c r="B3631" s="1" t="s">
        <v>18282</v>
      </c>
      <c r="C3631" s="1" t="s">
        <v>160</v>
      </c>
      <c r="D3631" s="1" t="s">
        <v>167</v>
      </c>
      <c r="E3631" s="162" t="s">
        <v>18283</v>
      </c>
    </row>
    <row r="3632" spans="1:5">
      <c r="A3632" s="1">
        <v>41200</v>
      </c>
      <c r="B3632" s="1" t="s">
        <v>18284</v>
      </c>
      <c r="C3632" s="1" t="s">
        <v>160</v>
      </c>
      <c r="D3632" s="1" t="s">
        <v>167</v>
      </c>
      <c r="E3632" s="162" t="s">
        <v>18285</v>
      </c>
    </row>
    <row r="3633" spans="1:5">
      <c r="A3633" s="1">
        <v>41205</v>
      </c>
      <c r="B3633" s="1" t="s">
        <v>18286</v>
      </c>
      <c r="C3633" s="1" t="s">
        <v>160</v>
      </c>
      <c r="D3633" s="1" t="s">
        <v>167</v>
      </c>
      <c r="E3633" s="162" t="s">
        <v>18287</v>
      </c>
    </row>
    <row r="3634" spans="1:5">
      <c r="A3634" s="1">
        <v>41202</v>
      </c>
      <c r="B3634" s="1" t="s">
        <v>18288</v>
      </c>
      <c r="C3634" s="1" t="s">
        <v>160</v>
      </c>
      <c r="D3634" s="1" t="s">
        <v>167</v>
      </c>
      <c r="E3634" s="162" t="s">
        <v>18289</v>
      </c>
    </row>
    <row r="3635" spans="1:5">
      <c r="A3635" s="1">
        <v>41206</v>
      </c>
      <c r="B3635" s="1" t="s">
        <v>18290</v>
      </c>
      <c r="C3635" s="1" t="s">
        <v>160</v>
      </c>
      <c r="D3635" s="1" t="s">
        <v>167</v>
      </c>
      <c r="E3635" s="162" t="s">
        <v>18291</v>
      </c>
    </row>
    <row r="3636" spans="1:5">
      <c r="A3636" s="1">
        <v>12372</v>
      </c>
      <c r="B3636" s="1" t="s">
        <v>18292</v>
      </c>
      <c r="C3636" s="1" t="s">
        <v>160</v>
      </c>
      <c r="D3636" s="1" t="s">
        <v>167</v>
      </c>
      <c r="E3636" s="162" t="s">
        <v>18293</v>
      </c>
    </row>
    <row r="3637" spans="1:5">
      <c r="A3637" s="1">
        <v>41207</v>
      </c>
      <c r="B3637" s="1" t="s">
        <v>18294</v>
      </c>
      <c r="C3637" s="1" t="s">
        <v>160</v>
      </c>
      <c r="D3637" s="1" t="s">
        <v>167</v>
      </c>
      <c r="E3637" s="162" t="s">
        <v>18295</v>
      </c>
    </row>
    <row r="3638" spans="1:5">
      <c r="A3638" s="1">
        <v>41203</v>
      </c>
      <c r="B3638" s="1" t="s">
        <v>18296</v>
      </c>
      <c r="C3638" s="1" t="s">
        <v>160</v>
      </c>
      <c r="D3638" s="1" t="s">
        <v>167</v>
      </c>
      <c r="E3638" s="162" t="s">
        <v>18297</v>
      </c>
    </row>
    <row r="3639" spans="1:5">
      <c r="A3639" s="1">
        <v>41204</v>
      </c>
      <c r="B3639" s="1" t="s">
        <v>18298</v>
      </c>
      <c r="C3639" s="1" t="s">
        <v>160</v>
      </c>
      <c r="D3639" s="1" t="s">
        <v>167</v>
      </c>
      <c r="E3639" s="162" t="s">
        <v>18299</v>
      </c>
    </row>
    <row r="3640" spans="1:5">
      <c r="A3640" s="1">
        <v>41210</v>
      </c>
      <c r="B3640" s="1" t="s">
        <v>18300</v>
      </c>
      <c r="C3640" s="1" t="s">
        <v>160</v>
      </c>
      <c r="D3640" s="1" t="s">
        <v>167</v>
      </c>
      <c r="E3640" s="162" t="s">
        <v>18301</v>
      </c>
    </row>
    <row r="3641" spans="1:5">
      <c r="A3641" s="1">
        <v>41208</v>
      </c>
      <c r="B3641" s="1" t="s">
        <v>18302</v>
      </c>
      <c r="C3641" s="1" t="s">
        <v>160</v>
      </c>
      <c r="D3641" s="1" t="s">
        <v>167</v>
      </c>
      <c r="E3641" s="162" t="s">
        <v>18303</v>
      </c>
    </row>
    <row r="3642" spans="1:5">
      <c r="A3642" s="1">
        <v>41211</v>
      </c>
      <c r="B3642" s="1" t="s">
        <v>18304</v>
      </c>
      <c r="C3642" s="1" t="s">
        <v>160</v>
      </c>
      <c r="D3642" s="1" t="s">
        <v>167</v>
      </c>
      <c r="E3642" s="162" t="s">
        <v>18305</v>
      </c>
    </row>
    <row r="3643" spans="1:5">
      <c r="A3643" s="1">
        <v>13339</v>
      </c>
      <c r="B3643" s="1" t="s">
        <v>18306</v>
      </c>
      <c r="C3643" s="1" t="s">
        <v>160</v>
      </c>
      <c r="D3643" s="1" t="s">
        <v>167</v>
      </c>
      <c r="E3643" s="162" t="s">
        <v>18307</v>
      </c>
    </row>
    <row r="3644" spans="1:5">
      <c r="A3644" s="1">
        <v>41213</v>
      </c>
      <c r="B3644" s="1" t="s">
        <v>18308</v>
      </c>
      <c r="C3644" s="1" t="s">
        <v>160</v>
      </c>
      <c r="D3644" s="1" t="s">
        <v>167</v>
      </c>
      <c r="E3644" s="162" t="s">
        <v>18309</v>
      </c>
    </row>
    <row r="3645" spans="1:5">
      <c r="A3645" s="1">
        <v>41209</v>
      </c>
      <c r="B3645" s="1" t="s">
        <v>18310</v>
      </c>
      <c r="C3645" s="1" t="s">
        <v>160</v>
      </c>
      <c r="D3645" s="1" t="s">
        <v>167</v>
      </c>
      <c r="E3645" s="162" t="s">
        <v>18311</v>
      </c>
    </row>
    <row r="3646" spans="1:5">
      <c r="A3646" s="1">
        <v>41216</v>
      </c>
      <c r="B3646" s="1" t="s">
        <v>18312</v>
      </c>
      <c r="C3646" s="1" t="s">
        <v>160</v>
      </c>
      <c r="D3646" s="1" t="s">
        <v>167</v>
      </c>
      <c r="E3646" s="162" t="s">
        <v>18313</v>
      </c>
    </row>
    <row r="3647" spans="1:5">
      <c r="A3647" s="1">
        <v>41217</v>
      </c>
      <c r="B3647" s="1" t="s">
        <v>18314</v>
      </c>
      <c r="C3647" s="1" t="s">
        <v>160</v>
      </c>
      <c r="D3647" s="1" t="s">
        <v>167</v>
      </c>
      <c r="E3647" s="162" t="s">
        <v>18315</v>
      </c>
    </row>
    <row r="3648" spans="1:5">
      <c r="A3648" s="1">
        <v>41218</v>
      </c>
      <c r="B3648" s="1" t="s">
        <v>18316</v>
      </c>
      <c r="C3648" s="1" t="s">
        <v>160</v>
      </c>
      <c r="D3648" s="1" t="s">
        <v>167</v>
      </c>
      <c r="E3648" s="162" t="s">
        <v>18317</v>
      </c>
    </row>
    <row r="3649" spans="1:5">
      <c r="A3649" s="1">
        <v>41214</v>
      </c>
      <c r="B3649" s="1" t="s">
        <v>18318</v>
      </c>
      <c r="C3649" s="1" t="s">
        <v>160</v>
      </c>
      <c r="D3649" s="1" t="s">
        <v>167</v>
      </c>
      <c r="E3649" s="162" t="s">
        <v>18319</v>
      </c>
    </row>
    <row r="3650" spans="1:5">
      <c r="A3650" s="1">
        <v>41215</v>
      </c>
      <c r="B3650" s="1" t="s">
        <v>18320</v>
      </c>
      <c r="C3650" s="1" t="s">
        <v>160</v>
      </c>
      <c r="D3650" s="1" t="s">
        <v>167</v>
      </c>
      <c r="E3650" s="162" t="s">
        <v>18321</v>
      </c>
    </row>
    <row r="3651" spans="1:5">
      <c r="A3651" s="1">
        <v>41221</v>
      </c>
      <c r="B3651" s="1" t="s">
        <v>18322</v>
      </c>
      <c r="C3651" s="1" t="s">
        <v>160</v>
      </c>
      <c r="D3651" s="1" t="s">
        <v>167</v>
      </c>
      <c r="E3651" s="162" t="s">
        <v>18323</v>
      </c>
    </row>
    <row r="3652" spans="1:5">
      <c r="A3652" s="1">
        <v>41222</v>
      </c>
      <c r="B3652" s="1" t="s">
        <v>18324</v>
      </c>
      <c r="C3652" s="1" t="s">
        <v>160</v>
      </c>
      <c r="D3652" s="1" t="s">
        <v>167</v>
      </c>
      <c r="E3652" s="162" t="s">
        <v>18325</v>
      </c>
    </row>
    <row r="3653" spans="1:5">
      <c r="A3653" s="1">
        <v>41195</v>
      </c>
      <c r="B3653" s="1" t="s">
        <v>18326</v>
      </c>
      <c r="C3653" s="1" t="s">
        <v>160</v>
      </c>
      <c r="D3653" s="1" t="s">
        <v>167</v>
      </c>
      <c r="E3653" s="162" t="s">
        <v>18327</v>
      </c>
    </row>
    <row r="3654" spans="1:5">
      <c r="A3654" s="1">
        <v>41198</v>
      </c>
      <c r="B3654" s="1" t="s">
        <v>18328</v>
      </c>
      <c r="C3654" s="1" t="s">
        <v>160</v>
      </c>
      <c r="D3654" s="1" t="s">
        <v>167</v>
      </c>
      <c r="E3654" s="162" t="s">
        <v>18329</v>
      </c>
    </row>
    <row r="3655" spans="1:5">
      <c r="A3655" s="1">
        <v>41196</v>
      </c>
      <c r="B3655" s="1" t="s">
        <v>18330</v>
      </c>
      <c r="C3655" s="1" t="s">
        <v>160</v>
      </c>
      <c r="D3655" s="1" t="s">
        <v>167</v>
      </c>
      <c r="E3655" s="162" t="s">
        <v>18331</v>
      </c>
    </row>
    <row r="3656" spans="1:5">
      <c r="A3656" s="1">
        <v>5033</v>
      </c>
      <c r="B3656" s="1" t="s">
        <v>18332</v>
      </c>
      <c r="C3656" s="1" t="s">
        <v>160</v>
      </c>
      <c r="D3656" s="1" t="s">
        <v>167</v>
      </c>
      <c r="E3656" s="162" t="s">
        <v>18333</v>
      </c>
    </row>
    <row r="3657" spans="1:5">
      <c r="A3657" s="1">
        <v>41197</v>
      </c>
      <c r="B3657" s="1" t="s">
        <v>18334</v>
      </c>
      <c r="C3657" s="1" t="s">
        <v>160</v>
      </c>
      <c r="D3657" s="1" t="s">
        <v>167</v>
      </c>
      <c r="E3657" s="162" t="s">
        <v>18335</v>
      </c>
    </row>
    <row r="3658" spans="1:5">
      <c r="A3658" s="1">
        <v>12388</v>
      </c>
      <c r="B3658" s="1" t="s">
        <v>18336</v>
      </c>
      <c r="C3658" s="1" t="s">
        <v>160</v>
      </c>
      <c r="D3658" s="1" t="s">
        <v>167</v>
      </c>
      <c r="E3658" s="162" t="s">
        <v>18337</v>
      </c>
    </row>
    <row r="3659" spans="1:5">
      <c r="A3659" s="1">
        <v>2731</v>
      </c>
      <c r="B3659" s="1" t="s">
        <v>18338</v>
      </c>
      <c r="C3659" s="1" t="s">
        <v>187</v>
      </c>
      <c r="D3659" s="1" t="s">
        <v>155</v>
      </c>
      <c r="E3659" s="162" t="s">
        <v>36638</v>
      </c>
    </row>
    <row r="3660" spans="1:5">
      <c r="A3660" s="1">
        <v>41457</v>
      </c>
      <c r="B3660" s="1" t="s">
        <v>18339</v>
      </c>
      <c r="C3660" s="1" t="s">
        <v>160</v>
      </c>
      <c r="D3660" s="1" t="s">
        <v>155</v>
      </c>
      <c r="E3660" s="162" t="s">
        <v>18340</v>
      </c>
    </row>
    <row r="3661" spans="1:5">
      <c r="A3661" s="1">
        <v>41458</v>
      </c>
      <c r="B3661" s="1" t="s">
        <v>18341</v>
      </c>
      <c r="C3661" s="1" t="s">
        <v>160</v>
      </c>
      <c r="D3661" s="1" t="s">
        <v>155</v>
      </c>
      <c r="E3661" s="162" t="s">
        <v>18342</v>
      </c>
    </row>
    <row r="3662" spans="1:5">
      <c r="A3662" s="1">
        <v>41459</v>
      </c>
      <c r="B3662" s="1" t="s">
        <v>18343</v>
      </c>
      <c r="C3662" s="1" t="s">
        <v>160</v>
      </c>
      <c r="D3662" s="1" t="s">
        <v>155</v>
      </c>
      <c r="E3662" s="162" t="s">
        <v>18344</v>
      </c>
    </row>
    <row r="3663" spans="1:5">
      <c r="A3663" s="1">
        <v>41461</v>
      </c>
      <c r="B3663" s="1" t="s">
        <v>18345</v>
      </c>
      <c r="C3663" s="1" t="s">
        <v>160</v>
      </c>
      <c r="D3663" s="1" t="s">
        <v>155</v>
      </c>
      <c r="E3663" s="162" t="s">
        <v>18346</v>
      </c>
    </row>
    <row r="3664" spans="1:5">
      <c r="A3664" s="1">
        <v>44537</v>
      </c>
      <c r="B3664" s="1" t="s">
        <v>18347</v>
      </c>
      <c r="C3664" s="1" t="s">
        <v>1320</v>
      </c>
      <c r="D3664" s="1" t="s">
        <v>155</v>
      </c>
      <c r="E3664" s="162" t="s">
        <v>36639</v>
      </c>
    </row>
    <row r="3665" spans="1:5">
      <c r="A3665" s="1">
        <v>11844</v>
      </c>
      <c r="B3665" s="1" t="s">
        <v>18348</v>
      </c>
      <c r="C3665" s="1" t="s">
        <v>187</v>
      </c>
      <c r="D3665" s="1" t="s">
        <v>155</v>
      </c>
      <c r="E3665" s="162" t="s">
        <v>23525</v>
      </c>
    </row>
    <row r="3666" spans="1:5">
      <c r="A3666" s="1">
        <v>4465</v>
      </c>
      <c r="B3666" s="1" t="s">
        <v>18350</v>
      </c>
      <c r="C3666" s="1" t="s">
        <v>187</v>
      </c>
      <c r="D3666" s="1" t="s">
        <v>155</v>
      </c>
      <c r="E3666" s="162" t="s">
        <v>36640</v>
      </c>
    </row>
    <row r="3667" spans="1:5">
      <c r="A3667" s="1">
        <v>35273</v>
      </c>
      <c r="B3667" s="1" t="s">
        <v>18351</v>
      </c>
      <c r="C3667" s="1" t="s">
        <v>187</v>
      </c>
      <c r="D3667" s="1" t="s">
        <v>155</v>
      </c>
      <c r="E3667" s="162" t="s">
        <v>36641</v>
      </c>
    </row>
    <row r="3668" spans="1:5">
      <c r="A3668" s="1">
        <v>4470</v>
      </c>
      <c r="B3668" s="1" t="s">
        <v>18352</v>
      </c>
      <c r="C3668" s="1" t="s">
        <v>187</v>
      </c>
      <c r="D3668" s="1" t="s">
        <v>155</v>
      </c>
      <c r="E3668" s="162" t="s">
        <v>36642</v>
      </c>
    </row>
    <row r="3669" spans="1:5">
      <c r="A3669" s="1">
        <v>20208</v>
      </c>
      <c r="B3669" s="1" t="s">
        <v>18353</v>
      </c>
      <c r="C3669" s="1" t="s">
        <v>187</v>
      </c>
      <c r="D3669" s="1" t="s">
        <v>155</v>
      </c>
      <c r="E3669" s="162" t="s">
        <v>36643</v>
      </c>
    </row>
    <row r="3670" spans="1:5">
      <c r="A3670" s="1">
        <v>20204</v>
      </c>
      <c r="B3670" s="1" t="s">
        <v>18354</v>
      </c>
      <c r="C3670" s="1" t="s">
        <v>187</v>
      </c>
      <c r="D3670" s="1" t="s">
        <v>155</v>
      </c>
      <c r="E3670" s="162" t="s">
        <v>36644</v>
      </c>
    </row>
    <row r="3671" spans="1:5">
      <c r="A3671" s="1">
        <v>4437</v>
      </c>
      <c r="B3671" s="1" t="s">
        <v>18356</v>
      </c>
      <c r="C3671" s="1" t="s">
        <v>187</v>
      </c>
      <c r="D3671" s="1" t="s">
        <v>155</v>
      </c>
      <c r="E3671" s="162" t="s">
        <v>31962</v>
      </c>
    </row>
    <row r="3672" spans="1:5">
      <c r="A3672" s="1">
        <v>14580</v>
      </c>
      <c r="B3672" s="1" t="s">
        <v>18357</v>
      </c>
      <c r="C3672" s="1" t="s">
        <v>187</v>
      </c>
      <c r="D3672" s="1" t="s">
        <v>155</v>
      </c>
      <c r="E3672" s="162" t="s">
        <v>31962</v>
      </c>
    </row>
    <row r="3673" spans="1:5">
      <c r="A3673" s="1">
        <v>40304</v>
      </c>
      <c r="B3673" s="1" t="s">
        <v>18358</v>
      </c>
      <c r="C3673" s="1" t="s">
        <v>238</v>
      </c>
      <c r="D3673" s="1" t="s">
        <v>155</v>
      </c>
      <c r="E3673" s="162" t="s">
        <v>28998</v>
      </c>
    </row>
    <row r="3674" spans="1:5">
      <c r="A3674" s="1">
        <v>5065</v>
      </c>
      <c r="B3674" s="1" t="s">
        <v>18360</v>
      </c>
      <c r="C3674" s="1" t="s">
        <v>238</v>
      </c>
      <c r="D3674" s="1" t="s">
        <v>155</v>
      </c>
      <c r="E3674" s="162" t="s">
        <v>36645</v>
      </c>
    </row>
    <row r="3675" spans="1:5">
      <c r="A3675" s="1">
        <v>5072</v>
      </c>
      <c r="B3675" s="1" t="s">
        <v>18362</v>
      </c>
      <c r="C3675" s="1" t="s">
        <v>238</v>
      </c>
      <c r="D3675" s="1" t="s">
        <v>155</v>
      </c>
      <c r="E3675" s="162" t="s">
        <v>28604</v>
      </c>
    </row>
    <row r="3676" spans="1:5">
      <c r="A3676" s="1">
        <v>5066</v>
      </c>
      <c r="B3676" s="1" t="s">
        <v>18364</v>
      </c>
      <c r="C3676" s="1" t="s">
        <v>238</v>
      </c>
      <c r="D3676" s="1" t="s">
        <v>155</v>
      </c>
      <c r="E3676" s="162" t="s">
        <v>34921</v>
      </c>
    </row>
    <row r="3677" spans="1:5">
      <c r="A3677" s="1">
        <v>5063</v>
      </c>
      <c r="B3677" s="1" t="s">
        <v>18366</v>
      </c>
      <c r="C3677" s="1" t="s">
        <v>238</v>
      </c>
      <c r="D3677" s="1" t="s">
        <v>155</v>
      </c>
      <c r="E3677" s="162" t="s">
        <v>27463</v>
      </c>
    </row>
    <row r="3678" spans="1:5">
      <c r="A3678" s="1">
        <v>20247</v>
      </c>
      <c r="B3678" s="1" t="s">
        <v>18367</v>
      </c>
      <c r="C3678" s="1" t="s">
        <v>238</v>
      </c>
      <c r="D3678" s="1" t="s">
        <v>155</v>
      </c>
      <c r="E3678" s="162" t="s">
        <v>33966</v>
      </c>
    </row>
    <row r="3679" spans="1:5">
      <c r="A3679" s="1">
        <v>5074</v>
      </c>
      <c r="B3679" s="1" t="s">
        <v>18368</v>
      </c>
      <c r="C3679" s="1" t="s">
        <v>238</v>
      </c>
      <c r="D3679" s="1" t="s">
        <v>155</v>
      </c>
      <c r="E3679" s="162" t="s">
        <v>18594</v>
      </c>
    </row>
    <row r="3680" spans="1:5">
      <c r="A3680" s="1">
        <v>5067</v>
      </c>
      <c r="B3680" s="1" t="s">
        <v>18369</v>
      </c>
      <c r="C3680" s="1" t="s">
        <v>238</v>
      </c>
      <c r="D3680" s="1" t="s">
        <v>155</v>
      </c>
      <c r="E3680" s="162" t="s">
        <v>25175</v>
      </c>
    </row>
    <row r="3681" spans="1:5">
      <c r="A3681" s="1">
        <v>5078</v>
      </c>
      <c r="B3681" s="1" t="s">
        <v>18370</v>
      </c>
      <c r="C3681" s="1" t="s">
        <v>238</v>
      </c>
      <c r="D3681" s="1" t="s">
        <v>155</v>
      </c>
      <c r="E3681" s="162" t="s">
        <v>36646</v>
      </c>
    </row>
    <row r="3682" spans="1:5">
      <c r="A3682" s="1">
        <v>5068</v>
      </c>
      <c r="B3682" s="1" t="s">
        <v>18371</v>
      </c>
      <c r="C3682" s="1" t="s">
        <v>238</v>
      </c>
      <c r="D3682" s="1" t="s">
        <v>155</v>
      </c>
      <c r="E3682" s="162" t="s">
        <v>29025</v>
      </c>
    </row>
    <row r="3683" spans="1:5">
      <c r="A3683" s="1">
        <v>5073</v>
      </c>
      <c r="B3683" s="1" t="s">
        <v>18373</v>
      </c>
      <c r="C3683" s="1" t="s">
        <v>238</v>
      </c>
      <c r="D3683" s="1" t="s">
        <v>155</v>
      </c>
      <c r="E3683" s="162" t="s">
        <v>27746</v>
      </c>
    </row>
    <row r="3684" spans="1:5">
      <c r="A3684" s="1">
        <v>5069</v>
      </c>
      <c r="B3684" s="1" t="s">
        <v>18375</v>
      </c>
      <c r="C3684" s="1" t="s">
        <v>238</v>
      </c>
      <c r="D3684" s="1" t="s">
        <v>155</v>
      </c>
      <c r="E3684" s="162" t="s">
        <v>27746</v>
      </c>
    </row>
    <row r="3685" spans="1:5">
      <c r="A3685" s="1">
        <v>5070</v>
      </c>
      <c r="B3685" s="1" t="s">
        <v>18376</v>
      </c>
      <c r="C3685" s="1" t="s">
        <v>238</v>
      </c>
      <c r="D3685" s="1" t="s">
        <v>155</v>
      </c>
      <c r="E3685" s="162" t="s">
        <v>31968</v>
      </c>
    </row>
    <row r="3686" spans="1:5">
      <c r="A3686" s="1">
        <v>5071</v>
      </c>
      <c r="B3686" s="1" t="s">
        <v>18377</v>
      </c>
      <c r="C3686" s="1" t="s">
        <v>238</v>
      </c>
      <c r="D3686" s="1" t="s">
        <v>155</v>
      </c>
      <c r="E3686" s="162" t="s">
        <v>29025</v>
      </c>
    </row>
    <row r="3687" spans="1:5">
      <c r="A3687" s="1">
        <v>5061</v>
      </c>
      <c r="B3687" s="1" t="s">
        <v>18378</v>
      </c>
      <c r="C3687" s="1" t="s">
        <v>238</v>
      </c>
      <c r="D3687" s="1" t="s">
        <v>158</v>
      </c>
      <c r="E3687" s="162" t="s">
        <v>20155</v>
      </c>
    </row>
    <row r="3688" spans="1:5">
      <c r="A3688" s="1">
        <v>5075</v>
      </c>
      <c r="B3688" s="1" t="s">
        <v>18379</v>
      </c>
      <c r="C3688" s="1" t="s">
        <v>238</v>
      </c>
      <c r="D3688" s="1" t="s">
        <v>155</v>
      </c>
      <c r="E3688" s="162" t="s">
        <v>29025</v>
      </c>
    </row>
    <row r="3689" spans="1:5">
      <c r="A3689" s="1">
        <v>39027</v>
      </c>
      <c r="B3689" s="1" t="s">
        <v>18380</v>
      </c>
      <c r="C3689" s="1" t="s">
        <v>238</v>
      </c>
      <c r="D3689" s="1" t="s">
        <v>155</v>
      </c>
      <c r="E3689" s="162" t="s">
        <v>12768</v>
      </c>
    </row>
    <row r="3690" spans="1:5">
      <c r="A3690" s="1">
        <v>5062</v>
      </c>
      <c r="B3690" s="1" t="s">
        <v>18382</v>
      </c>
      <c r="C3690" s="1" t="s">
        <v>238</v>
      </c>
      <c r="D3690" s="1" t="s">
        <v>155</v>
      </c>
      <c r="E3690" s="162" t="s">
        <v>21299</v>
      </c>
    </row>
    <row r="3691" spans="1:5">
      <c r="A3691" s="1">
        <v>40568</v>
      </c>
      <c r="B3691" s="1" t="s">
        <v>18384</v>
      </c>
      <c r="C3691" s="1" t="s">
        <v>238</v>
      </c>
      <c r="D3691" s="1" t="s">
        <v>155</v>
      </c>
      <c r="E3691" s="162" t="s">
        <v>26459</v>
      </c>
    </row>
    <row r="3692" spans="1:5">
      <c r="A3692" s="1">
        <v>39026</v>
      </c>
      <c r="B3692" s="1" t="s">
        <v>18385</v>
      </c>
      <c r="C3692" s="1" t="s">
        <v>238</v>
      </c>
      <c r="D3692" s="1" t="s">
        <v>155</v>
      </c>
      <c r="E3692" s="162" t="s">
        <v>34844</v>
      </c>
    </row>
    <row r="3693" spans="1:5">
      <c r="A3693" s="1">
        <v>42431</v>
      </c>
      <c r="B3693" s="1" t="s">
        <v>18387</v>
      </c>
      <c r="C3693" s="1" t="s">
        <v>160</v>
      </c>
      <c r="D3693" s="1" t="s">
        <v>167</v>
      </c>
      <c r="E3693" s="162" t="s">
        <v>18388</v>
      </c>
    </row>
    <row r="3694" spans="1:5">
      <c r="A3694" s="1">
        <v>44074</v>
      </c>
      <c r="B3694" s="1" t="s">
        <v>18389</v>
      </c>
      <c r="C3694" s="1" t="s">
        <v>182</v>
      </c>
      <c r="D3694" s="1" t="s">
        <v>155</v>
      </c>
      <c r="E3694" s="162" t="s">
        <v>36647</v>
      </c>
    </row>
    <row r="3695" spans="1:5">
      <c r="A3695" s="1">
        <v>44072</v>
      </c>
      <c r="B3695" s="1" t="s">
        <v>18390</v>
      </c>
      <c r="C3695" s="1" t="s">
        <v>182</v>
      </c>
      <c r="D3695" s="1" t="s">
        <v>155</v>
      </c>
      <c r="E3695" s="162" t="s">
        <v>18391</v>
      </c>
    </row>
    <row r="3696" spans="1:5">
      <c r="A3696" s="1">
        <v>511</v>
      </c>
      <c r="B3696" s="1" t="s">
        <v>18392</v>
      </c>
      <c r="C3696" s="1" t="s">
        <v>182</v>
      </c>
      <c r="D3696" s="1" t="s">
        <v>158</v>
      </c>
      <c r="E3696" s="162" t="s">
        <v>20989</v>
      </c>
    </row>
    <row r="3697" spans="1:5">
      <c r="A3697" s="1">
        <v>37540</v>
      </c>
      <c r="B3697" s="1" t="s">
        <v>18394</v>
      </c>
      <c r="C3697" s="1" t="s">
        <v>160</v>
      </c>
      <c r="D3697" s="1" t="s">
        <v>155</v>
      </c>
      <c r="E3697" s="162" t="s">
        <v>18395</v>
      </c>
    </row>
    <row r="3698" spans="1:5">
      <c r="A3698" s="1">
        <v>37548</v>
      </c>
      <c r="B3698" s="1" t="s">
        <v>18396</v>
      </c>
      <c r="C3698" s="1" t="s">
        <v>160</v>
      </c>
      <c r="D3698" s="1" t="s">
        <v>155</v>
      </c>
      <c r="E3698" s="162" t="s">
        <v>18397</v>
      </c>
    </row>
    <row r="3699" spans="1:5">
      <c r="A3699" s="1">
        <v>39828</v>
      </c>
      <c r="B3699" s="1" t="s">
        <v>18398</v>
      </c>
      <c r="C3699" s="1" t="s">
        <v>160</v>
      </c>
      <c r="D3699" s="1" t="s">
        <v>155</v>
      </c>
      <c r="E3699" s="162" t="s">
        <v>18399</v>
      </c>
    </row>
    <row r="3700" spans="1:5">
      <c r="A3700" s="1">
        <v>12273</v>
      </c>
      <c r="B3700" s="1" t="s">
        <v>18400</v>
      </c>
      <c r="C3700" s="1" t="s">
        <v>160</v>
      </c>
      <c r="D3700" s="1" t="s">
        <v>155</v>
      </c>
      <c r="E3700" s="162" t="s">
        <v>18401</v>
      </c>
    </row>
    <row r="3701" spans="1:5">
      <c r="A3701" s="1">
        <v>38392</v>
      </c>
      <c r="B3701" s="1" t="s">
        <v>18402</v>
      </c>
      <c r="C3701" s="1" t="s">
        <v>160</v>
      </c>
      <c r="D3701" s="1" t="s">
        <v>155</v>
      </c>
      <c r="E3701" s="162" t="s">
        <v>36648</v>
      </c>
    </row>
    <row r="3702" spans="1:5">
      <c r="A3702" s="1">
        <v>11735</v>
      </c>
      <c r="B3702" s="1" t="s">
        <v>18403</v>
      </c>
      <c r="C3702" s="1" t="s">
        <v>160</v>
      </c>
      <c r="D3702" s="1" t="s">
        <v>155</v>
      </c>
      <c r="E3702" s="162" t="s">
        <v>18404</v>
      </c>
    </row>
    <row r="3703" spans="1:5">
      <c r="A3703" s="1">
        <v>11737</v>
      </c>
      <c r="B3703" s="1" t="s">
        <v>18405</v>
      </c>
      <c r="C3703" s="1" t="s">
        <v>160</v>
      </c>
      <c r="D3703" s="1" t="s">
        <v>155</v>
      </c>
      <c r="E3703" s="162" t="s">
        <v>18406</v>
      </c>
    </row>
    <row r="3704" spans="1:5">
      <c r="A3704" s="1">
        <v>11738</v>
      </c>
      <c r="B3704" s="1" t="s">
        <v>18407</v>
      </c>
      <c r="C3704" s="1" t="s">
        <v>160</v>
      </c>
      <c r="D3704" s="1" t="s">
        <v>155</v>
      </c>
      <c r="E3704" s="162" t="s">
        <v>18408</v>
      </c>
    </row>
    <row r="3705" spans="1:5">
      <c r="A3705" s="1">
        <v>36143</v>
      </c>
      <c r="B3705" s="1" t="s">
        <v>18409</v>
      </c>
      <c r="C3705" s="1" t="s">
        <v>160</v>
      </c>
      <c r="D3705" s="1" t="s">
        <v>155</v>
      </c>
      <c r="E3705" s="162" t="s">
        <v>22204</v>
      </c>
    </row>
    <row r="3706" spans="1:5">
      <c r="A3706" s="1">
        <v>36142</v>
      </c>
      <c r="B3706" s="1" t="s">
        <v>18411</v>
      </c>
      <c r="C3706" s="1" t="s">
        <v>160</v>
      </c>
      <c r="D3706" s="1" t="s">
        <v>155</v>
      </c>
      <c r="E3706" s="162" t="s">
        <v>12968</v>
      </c>
    </row>
    <row r="3707" spans="1:5">
      <c r="A3707" s="1">
        <v>36146</v>
      </c>
      <c r="B3707" s="1" t="s">
        <v>18412</v>
      </c>
      <c r="C3707" s="1" t="s">
        <v>160</v>
      </c>
      <c r="D3707" s="1" t="s">
        <v>155</v>
      </c>
      <c r="E3707" s="162" t="s">
        <v>36649</v>
      </c>
    </row>
    <row r="3708" spans="1:5">
      <c r="A3708" s="1">
        <v>39015</v>
      </c>
      <c r="B3708" s="1" t="s">
        <v>18413</v>
      </c>
      <c r="C3708" s="1" t="s">
        <v>160</v>
      </c>
      <c r="D3708" s="1" t="s">
        <v>167</v>
      </c>
      <c r="E3708" s="162" t="s">
        <v>12644</v>
      </c>
    </row>
    <row r="3709" spans="1:5">
      <c r="A3709" s="1">
        <v>38377</v>
      </c>
      <c r="B3709" s="1" t="s">
        <v>18414</v>
      </c>
      <c r="C3709" s="1" t="s">
        <v>160</v>
      </c>
      <c r="D3709" s="1" t="s">
        <v>155</v>
      </c>
      <c r="E3709" s="162" t="s">
        <v>18415</v>
      </c>
    </row>
    <row r="3710" spans="1:5">
      <c r="A3710" s="1">
        <v>38376</v>
      </c>
      <c r="B3710" s="1" t="s">
        <v>18416</v>
      </c>
      <c r="C3710" s="1" t="s">
        <v>160</v>
      </c>
      <c r="D3710" s="1" t="s">
        <v>155</v>
      </c>
      <c r="E3710" s="162" t="s">
        <v>18417</v>
      </c>
    </row>
    <row r="3711" spans="1:5">
      <c r="A3711" s="1">
        <v>38116</v>
      </c>
      <c r="B3711" s="1" t="s">
        <v>18418</v>
      </c>
      <c r="C3711" s="1" t="s">
        <v>160</v>
      </c>
      <c r="D3711" s="1" t="s">
        <v>155</v>
      </c>
      <c r="E3711" s="162" t="s">
        <v>36453</v>
      </c>
    </row>
    <row r="3712" spans="1:5">
      <c r="A3712" s="1">
        <v>38066</v>
      </c>
      <c r="B3712" s="1" t="s">
        <v>18420</v>
      </c>
      <c r="C3712" s="1" t="s">
        <v>160</v>
      </c>
      <c r="D3712" s="1" t="s">
        <v>155</v>
      </c>
      <c r="E3712" s="162" t="s">
        <v>17011</v>
      </c>
    </row>
    <row r="3713" spans="1:5">
      <c r="A3713" s="1">
        <v>38117</v>
      </c>
      <c r="B3713" s="1" t="s">
        <v>18422</v>
      </c>
      <c r="C3713" s="1" t="s">
        <v>160</v>
      </c>
      <c r="D3713" s="1" t="s">
        <v>155</v>
      </c>
      <c r="E3713" s="162" t="s">
        <v>28037</v>
      </c>
    </row>
    <row r="3714" spans="1:5">
      <c r="A3714" s="1">
        <v>38067</v>
      </c>
      <c r="B3714" s="1" t="s">
        <v>18424</v>
      </c>
      <c r="C3714" s="1" t="s">
        <v>160</v>
      </c>
      <c r="D3714" s="1" t="s">
        <v>155</v>
      </c>
      <c r="E3714" s="162" t="s">
        <v>15876</v>
      </c>
    </row>
    <row r="3715" spans="1:5">
      <c r="A3715" s="1">
        <v>11522</v>
      </c>
      <c r="B3715" s="1" t="s">
        <v>18425</v>
      </c>
      <c r="C3715" s="1" t="s">
        <v>160</v>
      </c>
      <c r="D3715" s="1" t="s">
        <v>155</v>
      </c>
      <c r="E3715" s="162" t="s">
        <v>14795</v>
      </c>
    </row>
    <row r="3716" spans="1:5">
      <c r="A3716" s="1">
        <v>43600</v>
      </c>
      <c r="B3716" s="1" t="s">
        <v>18426</v>
      </c>
      <c r="C3716" s="1" t="s">
        <v>160</v>
      </c>
      <c r="D3716" s="1" t="s">
        <v>155</v>
      </c>
      <c r="E3716" s="162" t="s">
        <v>28206</v>
      </c>
    </row>
    <row r="3717" spans="1:5">
      <c r="A3717" s="1">
        <v>5080</v>
      </c>
      <c r="B3717" s="1" t="s">
        <v>18427</v>
      </c>
      <c r="C3717" s="1" t="s">
        <v>160</v>
      </c>
      <c r="D3717" s="1" t="s">
        <v>155</v>
      </c>
      <c r="E3717" s="162" t="s">
        <v>14527</v>
      </c>
    </row>
    <row r="3718" spans="1:5">
      <c r="A3718" s="1">
        <v>38168</v>
      </c>
      <c r="B3718" s="1" t="s">
        <v>18429</v>
      </c>
      <c r="C3718" s="1" t="s">
        <v>160</v>
      </c>
      <c r="D3718" s="1" t="s">
        <v>155</v>
      </c>
      <c r="E3718" s="162" t="s">
        <v>36650</v>
      </c>
    </row>
    <row r="3719" spans="1:5">
      <c r="A3719" s="1">
        <v>43601</v>
      </c>
      <c r="B3719" s="1" t="s">
        <v>18430</v>
      </c>
      <c r="C3719" s="1" t="s">
        <v>160</v>
      </c>
      <c r="D3719" s="1" t="s">
        <v>155</v>
      </c>
      <c r="E3719" s="162" t="s">
        <v>32764</v>
      </c>
    </row>
    <row r="3720" spans="1:5">
      <c r="A3720" s="1">
        <v>13393</v>
      </c>
      <c r="B3720" s="1" t="s">
        <v>18431</v>
      </c>
      <c r="C3720" s="1" t="s">
        <v>160</v>
      </c>
      <c r="D3720" s="1" t="s">
        <v>155</v>
      </c>
      <c r="E3720" s="162" t="s">
        <v>18432</v>
      </c>
    </row>
    <row r="3721" spans="1:5">
      <c r="A3721" s="1">
        <v>13395</v>
      </c>
      <c r="B3721" s="1" t="s">
        <v>18433</v>
      </c>
      <c r="C3721" s="1" t="s">
        <v>160</v>
      </c>
      <c r="D3721" s="1" t="s">
        <v>155</v>
      </c>
      <c r="E3721" s="162" t="s">
        <v>18434</v>
      </c>
    </row>
    <row r="3722" spans="1:5">
      <c r="A3722" s="1">
        <v>12039</v>
      </c>
      <c r="B3722" s="1" t="s">
        <v>18435</v>
      </c>
      <c r="C3722" s="1" t="s">
        <v>160</v>
      </c>
      <c r="D3722" s="1" t="s">
        <v>155</v>
      </c>
      <c r="E3722" s="162" t="s">
        <v>18436</v>
      </c>
    </row>
    <row r="3723" spans="1:5">
      <c r="A3723" s="1">
        <v>13396</v>
      </c>
      <c r="B3723" s="1" t="s">
        <v>18437</v>
      </c>
      <c r="C3723" s="1" t="s">
        <v>160</v>
      </c>
      <c r="D3723" s="1" t="s">
        <v>155</v>
      </c>
      <c r="E3723" s="162" t="s">
        <v>18438</v>
      </c>
    </row>
    <row r="3724" spans="1:5">
      <c r="A3724" s="1">
        <v>12041</v>
      </c>
      <c r="B3724" s="1" t="s">
        <v>18439</v>
      </c>
      <c r="C3724" s="1" t="s">
        <v>160</v>
      </c>
      <c r="D3724" s="1" t="s">
        <v>155</v>
      </c>
      <c r="E3724" s="162" t="s">
        <v>18440</v>
      </c>
    </row>
    <row r="3725" spans="1:5">
      <c r="A3725" s="1">
        <v>12043</v>
      </c>
      <c r="B3725" s="1" t="s">
        <v>18441</v>
      </c>
      <c r="C3725" s="1" t="s">
        <v>160</v>
      </c>
      <c r="D3725" s="1" t="s">
        <v>155</v>
      </c>
      <c r="E3725" s="162" t="s">
        <v>18442</v>
      </c>
    </row>
    <row r="3726" spans="1:5">
      <c r="A3726" s="1">
        <v>39762</v>
      </c>
      <c r="B3726" s="1" t="s">
        <v>18443</v>
      </c>
      <c r="C3726" s="1" t="s">
        <v>160</v>
      </c>
      <c r="D3726" s="1" t="s">
        <v>155</v>
      </c>
      <c r="E3726" s="162" t="s">
        <v>18444</v>
      </c>
    </row>
    <row r="3727" spans="1:5">
      <c r="A3727" s="1">
        <v>12042</v>
      </c>
      <c r="B3727" s="1" t="s">
        <v>18445</v>
      </c>
      <c r="C3727" s="1" t="s">
        <v>160</v>
      </c>
      <c r="D3727" s="1" t="s">
        <v>155</v>
      </c>
      <c r="E3727" s="162" t="s">
        <v>18446</v>
      </c>
    </row>
    <row r="3728" spans="1:5">
      <c r="A3728" s="1">
        <v>39763</v>
      </c>
      <c r="B3728" s="1" t="s">
        <v>18447</v>
      </c>
      <c r="C3728" s="1" t="s">
        <v>160</v>
      </c>
      <c r="D3728" s="1" t="s">
        <v>155</v>
      </c>
      <c r="E3728" s="162" t="s">
        <v>18448</v>
      </c>
    </row>
    <row r="3729" spans="1:5">
      <c r="A3729" s="1">
        <v>39760</v>
      </c>
      <c r="B3729" s="1" t="s">
        <v>18449</v>
      </c>
      <c r="C3729" s="1" t="s">
        <v>160</v>
      </c>
      <c r="D3729" s="1" t="s">
        <v>155</v>
      </c>
      <c r="E3729" s="162" t="s">
        <v>18450</v>
      </c>
    </row>
    <row r="3730" spans="1:5">
      <c r="A3730" s="1">
        <v>39756</v>
      </c>
      <c r="B3730" s="1" t="s">
        <v>18451</v>
      </c>
      <c r="C3730" s="1" t="s">
        <v>160</v>
      </c>
      <c r="D3730" s="1" t="s">
        <v>155</v>
      </c>
      <c r="E3730" s="162" t="s">
        <v>18452</v>
      </c>
    </row>
    <row r="3731" spans="1:5">
      <c r="A3731" s="1">
        <v>12038</v>
      </c>
      <c r="B3731" s="1" t="s">
        <v>18453</v>
      </c>
      <c r="C3731" s="1" t="s">
        <v>160</v>
      </c>
      <c r="D3731" s="1" t="s">
        <v>155</v>
      </c>
      <c r="E3731" s="162" t="s">
        <v>18454</v>
      </c>
    </row>
    <row r="3732" spans="1:5">
      <c r="A3732" s="1">
        <v>39757</v>
      </c>
      <c r="B3732" s="1" t="s">
        <v>18455</v>
      </c>
      <c r="C3732" s="1" t="s">
        <v>160</v>
      </c>
      <c r="D3732" s="1" t="s">
        <v>155</v>
      </c>
      <c r="E3732" s="162" t="s">
        <v>18456</v>
      </c>
    </row>
    <row r="3733" spans="1:5">
      <c r="A3733" s="1">
        <v>39758</v>
      </c>
      <c r="B3733" s="1" t="s">
        <v>18457</v>
      </c>
      <c r="C3733" s="1" t="s">
        <v>160</v>
      </c>
      <c r="D3733" s="1" t="s">
        <v>155</v>
      </c>
      <c r="E3733" s="162" t="s">
        <v>18458</v>
      </c>
    </row>
    <row r="3734" spans="1:5">
      <c r="A3734" s="1">
        <v>39759</v>
      </c>
      <c r="B3734" s="1" t="s">
        <v>18459</v>
      </c>
      <c r="C3734" s="1" t="s">
        <v>160</v>
      </c>
      <c r="D3734" s="1" t="s">
        <v>155</v>
      </c>
      <c r="E3734" s="162" t="s">
        <v>18460</v>
      </c>
    </row>
    <row r="3735" spans="1:5">
      <c r="A3735" s="1">
        <v>39761</v>
      </c>
      <c r="B3735" s="1" t="s">
        <v>18461</v>
      </c>
      <c r="C3735" s="1" t="s">
        <v>160</v>
      </c>
      <c r="D3735" s="1" t="s">
        <v>155</v>
      </c>
      <c r="E3735" s="162" t="s">
        <v>18462</v>
      </c>
    </row>
    <row r="3736" spans="1:5">
      <c r="A3736" s="1">
        <v>39805</v>
      </c>
      <c r="B3736" s="1" t="s">
        <v>18463</v>
      </c>
      <c r="C3736" s="1" t="s">
        <v>160</v>
      </c>
      <c r="D3736" s="1" t="s">
        <v>155</v>
      </c>
      <c r="E3736" s="162" t="s">
        <v>36651</v>
      </c>
    </row>
    <row r="3737" spans="1:5">
      <c r="A3737" s="1">
        <v>39806</v>
      </c>
      <c r="B3737" s="1" t="s">
        <v>18464</v>
      </c>
      <c r="C3737" s="1" t="s">
        <v>160</v>
      </c>
      <c r="D3737" s="1" t="s">
        <v>155</v>
      </c>
      <c r="E3737" s="162" t="s">
        <v>36652</v>
      </c>
    </row>
    <row r="3738" spans="1:5">
      <c r="A3738" s="1">
        <v>39807</v>
      </c>
      <c r="B3738" s="1" t="s">
        <v>18465</v>
      </c>
      <c r="C3738" s="1" t="s">
        <v>160</v>
      </c>
      <c r="D3738" s="1" t="s">
        <v>155</v>
      </c>
      <c r="E3738" s="162" t="s">
        <v>36653</v>
      </c>
    </row>
    <row r="3739" spans="1:5">
      <c r="A3739" s="1">
        <v>43100</v>
      </c>
      <c r="B3739" s="1" t="s">
        <v>18466</v>
      </c>
      <c r="C3739" s="1" t="s">
        <v>160</v>
      </c>
      <c r="D3739" s="1" t="s">
        <v>155</v>
      </c>
      <c r="E3739" s="162" t="s">
        <v>36654</v>
      </c>
    </row>
    <row r="3740" spans="1:5">
      <c r="A3740" s="1">
        <v>39804</v>
      </c>
      <c r="B3740" s="1" t="s">
        <v>18467</v>
      </c>
      <c r="C3740" s="1" t="s">
        <v>160</v>
      </c>
      <c r="D3740" s="1" t="s">
        <v>155</v>
      </c>
      <c r="E3740" s="162" t="s">
        <v>36655</v>
      </c>
    </row>
    <row r="3741" spans="1:5">
      <c r="A3741" s="1">
        <v>39796</v>
      </c>
      <c r="B3741" s="1" t="s">
        <v>18469</v>
      </c>
      <c r="C3741" s="1" t="s">
        <v>160</v>
      </c>
      <c r="D3741" s="1" t="s">
        <v>155</v>
      </c>
      <c r="E3741" s="162" t="s">
        <v>36656</v>
      </c>
    </row>
    <row r="3742" spans="1:5">
      <c r="A3742" s="1">
        <v>39797</v>
      </c>
      <c r="B3742" s="1" t="s">
        <v>18470</v>
      </c>
      <c r="C3742" s="1" t="s">
        <v>160</v>
      </c>
      <c r="D3742" s="1" t="s">
        <v>158</v>
      </c>
      <c r="E3742" s="162" t="s">
        <v>13281</v>
      </c>
    </row>
    <row r="3743" spans="1:5">
      <c r="A3743" s="1">
        <v>39798</v>
      </c>
      <c r="B3743" s="1" t="s">
        <v>18472</v>
      </c>
      <c r="C3743" s="1" t="s">
        <v>160</v>
      </c>
      <c r="D3743" s="1" t="s">
        <v>155</v>
      </c>
      <c r="E3743" s="162" t="s">
        <v>36657</v>
      </c>
    </row>
    <row r="3744" spans="1:5">
      <c r="A3744" s="1">
        <v>39794</v>
      </c>
      <c r="B3744" s="1" t="s">
        <v>18473</v>
      </c>
      <c r="C3744" s="1" t="s">
        <v>160</v>
      </c>
      <c r="D3744" s="1" t="s">
        <v>155</v>
      </c>
      <c r="E3744" s="162" t="s">
        <v>32396</v>
      </c>
    </row>
    <row r="3745" spans="1:5">
      <c r="A3745" s="1">
        <v>39795</v>
      </c>
      <c r="B3745" s="1" t="s">
        <v>18474</v>
      </c>
      <c r="C3745" s="1" t="s">
        <v>160</v>
      </c>
      <c r="D3745" s="1" t="s">
        <v>155</v>
      </c>
      <c r="E3745" s="162" t="s">
        <v>36658</v>
      </c>
    </row>
    <row r="3746" spans="1:5">
      <c r="A3746" s="1">
        <v>39799</v>
      </c>
      <c r="B3746" s="1" t="s">
        <v>18475</v>
      </c>
      <c r="C3746" s="1" t="s">
        <v>160</v>
      </c>
      <c r="D3746" s="1" t="s">
        <v>155</v>
      </c>
      <c r="E3746" s="162" t="s">
        <v>34504</v>
      </c>
    </row>
    <row r="3747" spans="1:5">
      <c r="A3747" s="1">
        <v>39801</v>
      </c>
      <c r="B3747" s="1" t="s">
        <v>18476</v>
      </c>
      <c r="C3747" s="1" t="s">
        <v>160</v>
      </c>
      <c r="D3747" s="1" t="s">
        <v>155</v>
      </c>
      <c r="E3747" s="162" t="s">
        <v>36659</v>
      </c>
    </row>
    <row r="3748" spans="1:5">
      <c r="A3748" s="1">
        <v>39802</v>
      </c>
      <c r="B3748" s="1" t="s">
        <v>18477</v>
      </c>
      <c r="C3748" s="1" t="s">
        <v>160</v>
      </c>
      <c r="D3748" s="1" t="s">
        <v>155</v>
      </c>
      <c r="E3748" s="162" t="s">
        <v>36660</v>
      </c>
    </row>
    <row r="3749" spans="1:5">
      <c r="A3749" s="1">
        <v>39803</v>
      </c>
      <c r="B3749" s="1" t="s">
        <v>18478</v>
      </c>
      <c r="C3749" s="1" t="s">
        <v>160</v>
      </c>
      <c r="D3749" s="1" t="s">
        <v>155</v>
      </c>
      <c r="E3749" s="162" t="s">
        <v>34421</v>
      </c>
    </row>
    <row r="3750" spans="1:5">
      <c r="A3750" s="1">
        <v>39800</v>
      </c>
      <c r="B3750" s="1" t="s">
        <v>18479</v>
      </c>
      <c r="C3750" s="1" t="s">
        <v>160</v>
      </c>
      <c r="D3750" s="1" t="s">
        <v>155</v>
      </c>
      <c r="E3750" s="162" t="s">
        <v>36661</v>
      </c>
    </row>
    <row r="3751" spans="1:5">
      <c r="A3751" s="1">
        <v>43837</v>
      </c>
      <c r="B3751" s="1" t="s">
        <v>18480</v>
      </c>
      <c r="C3751" s="1" t="s">
        <v>160</v>
      </c>
      <c r="D3751" s="1" t="s">
        <v>167</v>
      </c>
      <c r="E3751" s="162" t="s">
        <v>18481</v>
      </c>
    </row>
    <row r="3752" spans="1:5">
      <c r="A3752" s="1">
        <v>43836</v>
      </c>
      <c r="B3752" s="1" t="s">
        <v>18482</v>
      </c>
      <c r="C3752" s="1" t="s">
        <v>160</v>
      </c>
      <c r="D3752" s="1" t="s">
        <v>167</v>
      </c>
      <c r="E3752" s="162" t="s">
        <v>18483</v>
      </c>
    </row>
    <row r="3753" spans="1:5">
      <c r="A3753" s="1">
        <v>21059</v>
      </c>
      <c r="B3753" s="1" t="s">
        <v>18484</v>
      </c>
      <c r="C3753" s="1" t="s">
        <v>160</v>
      </c>
      <c r="D3753" s="1" t="s">
        <v>167</v>
      </c>
      <c r="E3753" s="162" t="s">
        <v>36662</v>
      </c>
    </row>
    <row r="3754" spans="1:5">
      <c r="A3754" s="1">
        <v>11234</v>
      </c>
      <c r="B3754" s="1" t="s">
        <v>18485</v>
      </c>
      <c r="C3754" s="1" t="s">
        <v>160</v>
      </c>
      <c r="D3754" s="1" t="s">
        <v>167</v>
      </c>
      <c r="E3754" s="162" t="s">
        <v>26877</v>
      </c>
    </row>
    <row r="3755" spans="1:5">
      <c r="A3755" s="1">
        <v>21060</v>
      </c>
      <c r="B3755" s="1" t="s">
        <v>18486</v>
      </c>
      <c r="C3755" s="1" t="s">
        <v>160</v>
      </c>
      <c r="D3755" s="1" t="s">
        <v>167</v>
      </c>
      <c r="E3755" s="162" t="s">
        <v>32397</v>
      </c>
    </row>
    <row r="3756" spans="1:5">
      <c r="A3756" s="1">
        <v>21061</v>
      </c>
      <c r="B3756" s="1" t="s">
        <v>18487</v>
      </c>
      <c r="C3756" s="1" t="s">
        <v>160</v>
      </c>
      <c r="D3756" s="1" t="s">
        <v>167</v>
      </c>
      <c r="E3756" s="162" t="s">
        <v>36663</v>
      </c>
    </row>
    <row r="3757" spans="1:5">
      <c r="A3757" s="1">
        <v>21062</v>
      </c>
      <c r="B3757" s="1" t="s">
        <v>18488</v>
      </c>
      <c r="C3757" s="1" t="s">
        <v>160</v>
      </c>
      <c r="D3757" s="1" t="s">
        <v>167</v>
      </c>
      <c r="E3757" s="162" t="s">
        <v>13042</v>
      </c>
    </row>
    <row r="3758" spans="1:5">
      <c r="A3758" s="1">
        <v>11708</v>
      </c>
      <c r="B3758" s="1" t="s">
        <v>18489</v>
      </c>
      <c r="C3758" s="1" t="s">
        <v>160</v>
      </c>
      <c r="D3758" s="1" t="s">
        <v>167</v>
      </c>
      <c r="E3758" s="162" t="s">
        <v>20195</v>
      </c>
    </row>
    <row r="3759" spans="1:5">
      <c r="A3759" s="1">
        <v>11709</v>
      </c>
      <c r="B3759" s="1" t="s">
        <v>18490</v>
      </c>
      <c r="C3759" s="1" t="s">
        <v>160</v>
      </c>
      <c r="D3759" s="1" t="s">
        <v>167</v>
      </c>
      <c r="E3759" s="162" t="s">
        <v>36664</v>
      </c>
    </row>
    <row r="3760" spans="1:5">
      <c r="A3760" s="1">
        <v>11710</v>
      </c>
      <c r="B3760" s="1" t="s">
        <v>18491</v>
      </c>
      <c r="C3760" s="1" t="s">
        <v>160</v>
      </c>
      <c r="D3760" s="1" t="s">
        <v>167</v>
      </c>
      <c r="E3760" s="162" t="s">
        <v>36665</v>
      </c>
    </row>
    <row r="3761" spans="1:5">
      <c r="A3761" s="1">
        <v>11707</v>
      </c>
      <c r="B3761" s="1" t="s">
        <v>18492</v>
      </c>
      <c r="C3761" s="1" t="s">
        <v>160</v>
      </c>
      <c r="D3761" s="1" t="s">
        <v>167</v>
      </c>
      <c r="E3761" s="162" t="s">
        <v>22041</v>
      </c>
    </row>
    <row r="3762" spans="1:5">
      <c r="A3762" s="1">
        <v>5102</v>
      </c>
      <c r="B3762" s="1" t="s">
        <v>18493</v>
      </c>
      <c r="C3762" s="1" t="s">
        <v>160</v>
      </c>
      <c r="D3762" s="1" t="s">
        <v>155</v>
      </c>
      <c r="E3762" s="162" t="s">
        <v>18494</v>
      </c>
    </row>
    <row r="3763" spans="1:5">
      <c r="A3763" s="1">
        <v>11739</v>
      </c>
      <c r="B3763" s="1" t="s">
        <v>18495</v>
      </c>
      <c r="C3763" s="1" t="s">
        <v>160</v>
      </c>
      <c r="D3763" s="1" t="s">
        <v>155</v>
      </c>
      <c r="E3763" s="162" t="s">
        <v>18496</v>
      </c>
    </row>
    <row r="3764" spans="1:5">
      <c r="A3764" s="1">
        <v>11711</v>
      </c>
      <c r="B3764" s="1" t="s">
        <v>18497</v>
      </c>
      <c r="C3764" s="1" t="s">
        <v>160</v>
      </c>
      <c r="D3764" s="1" t="s">
        <v>155</v>
      </c>
      <c r="E3764" s="162" t="s">
        <v>16577</v>
      </c>
    </row>
    <row r="3765" spans="1:5">
      <c r="A3765" s="1">
        <v>11741</v>
      </c>
      <c r="B3765" s="1" t="s">
        <v>18498</v>
      </c>
      <c r="C3765" s="1" t="s">
        <v>160</v>
      </c>
      <c r="D3765" s="1" t="s">
        <v>155</v>
      </c>
      <c r="E3765" s="162" t="s">
        <v>15052</v>
      </c>
    </row>
    <row r="3766" spans="1:5">
      <c r="A3766" s="1">
        <v>11745</v>
      </c>
      <c r="B3766" s="1" t="s">
        <v>18499</v>
      </c>
      <c r="C3766" s="1" t="s">
        <v>160</v>
      </c>
      <c r="D3766" s="1" t="s">
        <v>155</v>
      </c>
      <c r="E3766" s="162" t="s">
        <v>18500</v>
      </c>
    </row>
    <row r="3767" spans="1:5">
      <c r="A3767" s="1">
        <v>11743</v>
      </c>
      <c r="B3767" s="1" t="s">
        <v>18501</v>
      </c>
      <c r="C3767" s="1" t="s">
        <v>160</v>
      </c>
      <c r="D3767" s="1" t="s">
        <v>155</v>
      </c>
      <c r="E3767" s="162" t="s">
        <v>18502</v>
      </c>
    </row>
    <row r="3768" spans="1:5">
      <c r="A3768" s="1">
        <v>40985</v>
      </c>
      <c r="B3768" s="1" t="s">
        <v>18503</v>
      </c>
      <c r="C3768" s="1" t="s">
        <v>357</v>
      </c>
      <c r="D3768" s="1" t="s">
        <v>155</v>
      </c>
      <c r="E3768" s="162" t="s">
        <v>35898</v>
      </c>
    </row>
    <row r="3769" spans="1:5">
      <c r="A3769" s="1">
        <v>44502</v>
      </c>
      <c r="B3769" s="1" t="s">
        <v>18504</v>
      </c>
      <c r="C3769" s="1" t="s">
        <v>355</v>
      </c>
      <c r="D3769" s="1" t="s">
        <v>155</v>
      </c>
      <c r="E3769" s="162" t="s">
        <v>27938</v>
      </c>
    </row>
    <row r="3770" spans="1:5">
      <c r="A3770" s="1">
        <v>1088</v>
      </c>
      <c r="B3770" s="1" t="s">
        <v>18505</v>
      </c>
      <c r="C3770" s="1" t="s">
        <v>160</v>
      </c>
      <c r="D3770" s="1" t="s">
        <v>155</v>
      </c>
      <c r="E3770" s="162" t="s">
        <v>18506</v>
      </c>
    </row>
    <row r="3771" spans="1:5">
      <c r="A3771" s="1">
        <v>1087</v>
      </c>
      <c r="B3771" s="1" t="s">
        <v>18507</v>
      </c>
      <c r="C3771" s="1" t="s">
        <v>160</v>
      </c>
      <c r="D3771" s="1" t="s">
        <v>155</v>
      </c>
      <c r="E3771" s="162" t="s">
        <v>17515</v>
      </c>
    </row>
    <row r="3772" spans="1:5">
      <c r="A3772" s="1">
        <v>38777</v>
      </c>
      <c r="B3772" s="1" t="s">
        <v>18508</v>
      </c>
      <c r="C3772" s="1" t="s">
        <v>160</v>
      </c>
      <c r="D3772" s="1" t="s">
        <v>155</v>
      </c>
      <c r="E3772" s="162" t="s">
        <v>18509</v>
      </c>
    </row>
    <row r="3773" spans="1:5">
      <c r="A3773" s="1">
        <v>1086</v>
      </c>
      <c r="B3773" s="1" t="s">
        <v>18510</v>
      </c>
      <c r="C3773" s="1" t="s">
        <v>160</v>
      </c>
      <c r="D3773" s="1" t="s">
        <v>155</v>
      </c>
      <c r="E3773" s="162" t="s">
        <v>18511</v>
      </c>
    </row>
    <row r="3774" spans="1:5">
      <c r="A3774" s="1">
        <v>1079</v>
      </c>
      <c r="B3774" s="1" t="s">
        <v>18512</v>
      </c>
      <c r="C3774" s="1" t="s">
        <v>160</v>
      </c>
      <c r="D3774" s="1" t="s">
        <v>155</v>
      </c>
      <c r="E3774" s="162" t="s">
        <v>18513</v>
      </c>
    </row>
    <row r="3775" spans="1:5">
      <c r="A3775" s="1">
        <v>39374</v>
      </c>
      <c r="B3775" s="1" t="s">
        <v>18514</v>
      </c>
      <c r="C3775" s="1" t="s">
        <v>160</v>
      </c>
      <c r="D3775" s="1" t="s">
        <v>158</v>
      </c>
      <c r="E3775" s="162" t="s">
        <v>36666</v>
      </c>
    </row>
    <row r="3776" spans="1:5">
      <c r="A3776" s="1">
        <v>1082</v>
      </c>
      <c r="B3776" s="1" t="s">
        <v>18515</v>
      </c>
      <c r="C3776" s="1" t="s">
        <v>160</v>
      </c>
      <c r="D3776" s="1" t="s">
        <v>155</v>
      </c>
      <c r="E3776" s="162" t="s">
        <v>18516</v>
      </c>
    </row>
    <row r="3777" spans="1:5">
      <c r="A3777" s="1">
        <v>12316</v>
      </c>
      <c r="B3777" s="1" t="s">
        <v>18517</v>
      </c>
      <c r="C3777" s="1" t="s">
        <v>160</v>
      </c>
      <c r="D3777" s="1" t="s">
        <v>155</v>
      </c>
      <c r="E3777" s="162" t="s">
        <v>18518</v>
      </c>
    </row>
    <row r="3778" spans="1:5">
      <c r="A3778" s="1">
        <v>12317</v>
      </c>
      <c r="B3778" s="1" t="s">
        <v>18519</v>
      </c>
      <c r="C3778" s="1" t="s">
        <v>160</v>
      </c>
      <c r="D3778" s="1" t="s">
        <v>155</v>
      </c>
      <c r="E3778" s="162" t="s">
        <v>18520</v>
      </c>
    </row>
    <row r="3779" spans="1:5">
      <c r="A3779" s="1">
        <v>12318</v>
      </c>
      <c r="B3779" s="1" t="s">
        <v>18521</v>
      </c>
      <c r="C3779" s="1" t="s">
        <v>160</v>
      </c>
      <c r="D3779" s="1" t="s">
        <v>155</v>
      </c>
      <c r="E3779" s="162" t="s">
        <v>18522</v>
      </c>
    </row>
    <row r="3780" spans="1:5">
      <c r="A3780" s="1">
        <v>5104</v>
      </c>
      <c r="B3780" s="1" t="s">
        <v>18523</v>
      </c>
      <c r="C3780" s="1" t="s">
        <v>238</v>
      </c>
      <c r="D3780" s="1" t="s">
        <v>167</v>
      </c>
      <c r="E3780" s="162" t="s">
        <v>18518</v>
      </c>
    </row>
    <row r="3781" spans="1:5">
      <c r="A3781" s="1">
        <v>44530</v>
      </c>
      <c r="B3781" s="1" t="s">
        <v>18524</v>
      </c>
      <c r="C3781" s="1" t="s">
        <v>160</v>
      </c>
      <c r="D3781" s="1" t="s">
        <v>155</v>
      </c>
      <c r="E3781" s="162" t="s">
        <v>30406</v>
      </c>
    </row>
    <row r="3782" spans="1:5">
      <c r="A3782" s="1">
        <v>2710</v>
      </c>
      <c r="B3782" s="1" t="s">
        <v>18525</v>
      </c>
      <c r="C3782" s="1" t="s">
        <v>160</v>
      </c>
      <c r="D3782" s="1" t="s">
        <v>155</v>
      </c>
      <c r="E3782" s="162" t="s">
        <v>35792</v>
      </c>
    </row>
    <row r="3783" spans="1:5">
      <c r="A3783" s="1">
        <v>14575</v>
      </c>
      <c r="B3783" s="1" t="s">
        <v>18527</v>
      </c>
      <c r="C3783" s="1" t="s">
        <v>160</v>
      </c>
      <c r="D3783" s="1" t="s">
        <v>167</v>
      </c>
      <c r="E3783" s="162" t="s">
        <v>36667</v>
      </c>
    </row>
    <row r="3784" spans="1:5">
      <c r="A3784" s="1">
        <v>20043</v>
      </c>
      <c r="B3784" s="1" t="s">
        <v>18528</v>
      </c>
      <c r="C3784" s="1" t="s">
        <v>160</v>
      </c>
      <c r="D3784" s="1" t="s">
        <v>155</v>
      </c>
      <c r="E3784" s="162" t="s">
        <v>21609</v>
      </c>
    </row>
    <row r="3785" spans="1:5">
      <c r="A3785" s="1">
        <v>20044</v>
      </c>
      <c r="B3785" s="1" t="s">
        <v>18529</v>
      </c>
      <c r="C3785" s="1" t="s">
        <v>160</v>
      </c>
      <c r="D3785" s="1" t="s">
        <v>155</v>
      </c>
      <c r="E3785" s="162" t="s">
        <v>14814</v>
      </c>
    </row>
    <row r="3786" spans="1:5">
      <c r="A3786" s="1">
        <v>20042</v>
      </c>
      <c r="B3786" s="1" t="s">
        <v>18530</v>
      </c>
      <c r="C3786" s="1" t="s">
        <v>160</v>
      </c>
      <c r="D3786" s="1" t="s">
        <v>155</v>
      </c>
      <c r="E3786" s="162" t="s">
        <v>14275</v>
      </c>
    </row>
    <row r="3787" spans="1:5">
      <c r="A3787" s="1">
        <v>20046</v>
      </c>
      <c r="B3787" s="1" t="s">
        <v>18531</v>
      </c>
      <c r="C3787" s="1" t="s">
        <v>160</v>
      </c>
      <c r="D3787" s="1" t="s">
        <v>155</v>
      </c>
      <c r="E3787" s="162" t="s">
        <v>21380</v>
      </c>
    </row>
    <row r="3788" spans="1:5">
      <c r="A3788" s="1">
        <v>20047</v>
      </c>
      <c r="B3788" s="1" t="s">
        <v>18532</v>
      </c>
      <c r="C3788" s="1" t="s">
        <v>160</v>
      </c>
      <c r="D3788" s="1" t="s">
        <v>155</v>
      </c>
      <c r="E3788" s="162" t="s">
        <v>22481</v>
      </c>
    </row>
    <row r="3789" spans="1:5">
      <c r="A3789" s="1">
        <v>20045</v>
      </c>
      <c r="B3789" s="1" t="s">
        <v>18534</v>
      </c>
      <c r="C3789" s="1" t="s">
        <v>160</v>
      </c>
      <c r="D3789" s="1" t="s">
        <v>155</v>
      </c>
      <c r="E3789" s="162" t="s">
        <v>36668</v>
      </c>
    </row>
    <row r="3790" spans="1:5">
      <c r="A3790" s="1">
        <v>20972</v>
      </c>
      <c r="B3790" s="1" t="s">
        <v>18536</v>
      </c>
      <c r="C3790" s="1" t="s">
        <v>160</v>
      </c>
      <c r="D3790" s="1" t="s">
        <v>155</v>
      </c>
      <c r="E3790" s="162" t="s">
        <v>18537</v>
      </c>
    </row>
    <row r="3791" spans="1:5">
      <c r="A3791" s="1">
        <v>11321</v>
      </c>
      <c r="B3791" s="1" t="s">
        <v>18538</v>
      </c>
      <c r="C3791" s="1" t="s">
        <v>160</v>
      </c>
      <c r="D3791" s="1" t="s">
        <v>167</v>
      </c>
      <c r="E3791" s="162" t="s">
        <v>36669</v>
      </c>
    </row>
    <row r="3792" spans="1:5">
      <c r="A3792" s="1">
        <v>11323</v>
      </c>
      <c r="B3792" s="1" t="s">
        <v>18539</v>
      </c>
      <c r="C3792" s="1" t="s">
        <v>160</v>
      </c>
      <c r="D3792" s="1" t="s">
        <v>167</v>
      </c>
      <c r="E3792" s="162" t="s">
        <v>30221</v>
      </c>
    </row>
    <row r="3793" spans="1:5">
      <c r="A3793" s="1">
        <v>20327</v>
      </c>
      <c r="B3793" s="1" t="s">
        <v>18541</v>
      </c>
      <c r="C3793" s="1" t="s">
        <v>160</v>
      </c>
      <c r="D3793" s="1" t="s">
        <v>167</v>
      </c>
      <c r="E3793" s="162" t="s">
        <v>24936</v>
      </c>
    </row>
    <row r="3794" spans="1:5">
      <c r="A3794" s="1">
        <v>13390</v>
      </c>
      <c r="B3794" s="1" t="s">
        <v>18542</v>
      </c>
      <c r="C3794" s="1" t="s">
        <v>160</v>
      </c>
      <c r="D3794" s="1" t="s">
        <v>155</v>
      </c>
      <c r="E3794" s="162" t="s">
        <v>18543</v>
      </c>
    </row>
    <row r="3795" spans="1:5">
      <c r="A3795" s="1">
        <v>6034</v>
      </c>
      <c r="B3795" s="1" t="s">
        <v>18544</v>
      </c>
      <c r="C3795" s="1" t="s">
        <v>160</v>
      </c>
      <c r="D3795" s="1" t="s">
        <v>155</v>
      </c>
      <c r="E3795" s="162" t="s">
        <v>33264</v>
      </c>
    </row>
    <row r="3796" spans="1:5">
      <c r="A3796" s="1">
        <v>6036</v>
      </c>
      <c r="B3796" s="1" t="s">
        <v>18545</v>
      </c>
      <c r="C3796" s="1" t="s">
        <v>160</v>
      </c>
      <c r="D3796" s="1" t="s">
        <v>155</v>
      </c>
      <c r="E3796" s="162" t="s">
        <v>36670</v>
      </c>
    </row>
    <row r="3797" spans="1:5">
      <c r="A3797" s="1">
        <v>6031</v>
      </c>
      <c r="B3797" s="1" t="s">
        <v>18547</v>
      </c>
      <c r="C3797" s="1" t="s">
        <v>160</v>
      </c>
      <c r="D3797" s="1" t="s">
        <v>158</v>
      </c>
      <c r="E3797" s="162" t="s">
        <v>27650</v>
      </c>
    </row>
    <row r="3798" spans="1:5">
      <c r="A3798" s="1">
        <v>6029</v>
      </c>
      <c r="B3798" s="1" t="s">
        <v>18548</v>
      </c>
      <c r="C3798" s="1" t="s">
        <v>160</v>
      </c>
      <c r="D3798" s="1" t="s">
        <v>155</v>
      </c>
      <c r="E3798" s="162" t="s">
        <v>19644</v>
      </c>
    </row>
    <row r="3799" spans="1:5">
      <c r="A3799" s="1">
        <v>6033</v>
      </c>
      <c r="B3799" s="1" t="s">
        <v>18549</v>
      </c>
      <c r="C3799" s="1" t="s">
        <v>160</v>
      </c>
      <c r="D3799" s="1" t="s">
        <v>155</v>
      </c>
      <c r="E3799" s="162" t="s">
        <v>29772</v>
      </c>
    </row>
    <row r="3800" spans="1:5">
      <c r="A3800" s="1">
        <v>11672</v>
      </c>
      <c r="B3800" s="1" t="s">
        <v>18551</v>
      </c>
      <c r="C3800" s="1" t="s">
        <v>160</v>
      </c>
      <c r="D3800" s="1" t="s">
        <v>155</v>
      </c>
      <c r="E3800" s="162" t="s">
        <v>29488</v>
      </c>
    </row>
    <row r="3801" spans="1:5">
      <c r="A3801" s="1">
        <v>11669</v>
      </c>
      <c r="B3801" s="1" t="s">
        <v>18552</v>
      </c>
      <c r="C3801" s="1" t="s">
        <v>160</v>
      </c>
      <c r="D3801" s="1" t="s">
        <v>155</v>
      </c>
      <c r="E3801" s="162" t="s">
        <v>36671</v>
      </c>
    </row>
    <row r="3802" spans="1:5">
      <c r="A3802" s="1">
        <v>11670</v>
      </c>
      <c r="B3802" s="1" t="s">
        <v>18553</v>
      </c>
      <c r="C3802" s="1" t="s">
        <v>160</v>
      </c>
      <c r="D3802" s="1" t="s">
        <v>155</v>
      </c>
      <c r="E3802" s="162" t="s">
        <v>29655</v>
      </c>
    </row>
    <row r="3803" spans="1:5">
      <c r="A3803" s="1">
        <v>20055</v>
      </c>
      <c r="B3803" s="1" t="s">
        <v>18554</v>
      </c>
      <c r="C3803" s="1" t="s">
        <v>160</v>
      </c>
      <c r="D3803" s="1" t="s">
        <v>155</v>
      </c>
      <c r="E3803" s="162" t="s">
        <v>33866</v>
      </c>
    </row>
    <row r="3804" spans="1:5">
      <c r="A3804" s="1">
        <v>11671</v>
      </c>
      <c r="B3804" s="1" t="s">
        <v>18555</v>
      </c>
      <c r="C3804" s="1" t="s">
        <v>160</v>
      </c>
      <c r="D3804" s="1" t="s">
        <v>155</v>
      </c>
      <c r="E3804" s="162" t="s">
        <v>36672</v>
      </c>
    </row>
    <row r="3805" spans="1:5">
      <c r="A3805" s="1">
        <v>6032</v>
      </c>
      <c r="B3805" s="1" t="s">
        <v>18556</v>
      </c>
      <c r="C3805" s="1" t="s">
        <v>160</v>
      </c>
      <c r="D3805" s="1" t="s">
        <v>155</v>
      </c>
      <c r="E3805" s="162" t="s">
        <v>36003</v>
      </c>
    </row>
    <row r="3806" spans="1:5">
      <c r="A3806" s="1">
        <v>11673</v>
      </c>
      <c r="B3806" s="1" t="s">
        <v>18557</v>
      </c>
      <c r="C3806" s="1" t="s">
        <v>160</v>
      </c>
      <c r="D3806" s="1" t="s">
        <v>155</v>
      </c>
      <c r="E3806" s="162" t="s">
        <v>19433</v>
      </c>
    </row>
    <row r="3807" spans="1:5">
      <c r="A3807" s="1">
        <v>11674</v>
      </c>
      <c r="B3807" s="1" t="s">
        <v>18558</v>
      </c>
      <c r="C3807" s="1" t="s">
        <v>160</v>
      </c>
      <c r="D3807" s="1" t="s">
        <v>155</v>
      </c>
      <c r="E3807" s="162" t="s">
        <v>14669</v>
      </c>
    </row>
    <row r="3808" spans="1:5">
      <c r="A3808" s="1">
        <v>11675</v>
      </c>
      <c r="B3808" s="1" t="s">
        <v>18560</v>
      </c>
      <c r="C3808" s="1" t="s">
        <v>160</v>
      </c>
      <c r="D3808" s="1" t="s">
        <v>155</v>
      </c>
      <c r="E3808" s="162" t="s">
        <v>36059</v>
      </c>
    </row>
    <row r="3809" spans="1:5">
      <c r="A3809" s="1">
        <v>11676</v>
      </c>
      <c r="B3809" s="1" t="s">
        <v>18562</v>
      </c>
      <c r="C3809" s="1" t="s">
        <v>160</v>
      </c>
      <c r="D3809" s="1" t="s">
        <v>155</v>
      </c>
      <c r="E3809" s="162" t="s">
        <v>22431</v>
      </c>
    </row>
    <row r="3810" spans="1:5">
      <c r="A3810" s="1">
        <v>11677</v>
      </c>
      <c r="B3810" s="1" t="s">
        <v>18563</v>
      </c>
      <c r="C3810" s="1" t="s">
        <v>160</v>
      </c>
      <c r="D3810" s="1" t="s">
        <v>155</v>
      </c>
      <c r="E3810" s="162" t="s">
        <v>30889</v>
      </c>
    </row>
    <row r="3811" spans="1:5">
      <c r="A3811" s="1">
        <v>11678</v>
      </c>
      <c r="B3811" s="1" t="s">
        <v>18564</v>
      </c>
      <c r="C3811" s="1" t="s">
        <v>160</v>
      </c>
      <c r="D3811" s="1" t="s">
        <v>155</v>
      </c>
      <c r="E3811" s="162" t="s">
        <v>29930</v>
      </c>
    </row>
    <row r="3812" spans="1:5">
      <c r="A3812" s="1">
        <v>6038</v>
      </c>
      <c r="B3812" s="1" t="s">
        <v>18566</v>
      </c>
      <c r="C3812" s="1" t="s">
        <v>160</v>
      </c>
      <c r="D3812" s="1" t="s">
        <v>155</v>
      </c>
      <c r="E3812" s="162" t="s">
        <v>24348</v>
      </c>
    </row>
    <row r="3813" spans="1:5">
      <c r="A3813" s="1">
        <v>11718</v>
      </c>
      <c r="B3813" s="1" t="s">
        <v>18567</v>
      </c>
      <c r="C3813" s="1" t="s">
        <v>160</v>
      </c>
      <c r="D3813" s="1" t="s">
        <v>155</v>
      </c>
      <c r="E3813" s="162" t="s">
        <v>34235</v>
      </c>
    </row>
    <row r="3814" spans="1:5">
      <c r="A3814" s="1">
        <v>6037</v>
      </c>
      <c r="B3814" s="1" t="s">
        <v>18569</v>
      </c>
      <c r="C3814" s="1" t="s">
        <v>160</v>
      </c>
      <c r="D3814" s="1" t="s">
        <v>155</v>
      </c>
      <c r="E3814" s="162" t="s">
        <v>13944</v>
      </c>
    </row>
    <row r="3815" spans="1:5">
      <c r="A3815" s="1">
        <v>11719</v>
      </c>
      <c r="B3815" s="1" t="s">
        <v>18570</v>
      </c>
      <c r="C3815" s="1" t="s">
        <v>160</v>
      </c>
      <c r="D3815" s="1" t="s">
        <v>155</v>
      </c>
      <c r="E3815" s="162" t="s">
        <v>25748</v>
      </c>
    </row>
    <row r="3816" spans="1:5">
      <c r="A3816" s="1">
        <v>6019</v>
      </c>
      <c r="B3816" s="1" t="s">
        <v>18571</v>
      </c>
      <c r="C3816" s="1" t="s">
        <v>160</v>
      </c>
      <c r="D3816" s="1" t="s">
        <v>155</v>
      </c>
      <c r="E3816" s="162" t="s">
        <v>36673</v>
      </c>
    </row>
    <row r="3817" spans="1:5">
      <c r="A3817" s="1">
        <v>6010</v>
      </c>
      <c r="B3817" s="1" t="s">
        <v>18573</v>
      </c>
      <c r="C3817" s="1" t="s">
        <v>160</v>
      </c>
      <c r="D3817" s="1" t="s">
        <v>155</v>
      </c>
      <c r="E3817" s="162" t="s">
        <v>25612</v>
      </c>
    </row>
    <row r="3818" spans="1:5">
      <c r="A3818" s="1">
        <v>6017</v>
      </c>
      <c r="B3818" s="1" t="s">
        <v>18574</v>
      </c>
      <c r="C3818" s="1" t="s">
        <v>160</v>
      </c>
      <c r="D3818" s="1" t="s">
        <v>155</v>
      </c>
      <c r="E3818" s="162" t="s">
        <v>32764</v>
      </c>
    </row>
    <row r="3819" spans="1:5">
      <c r="A3819" s="1">
        <v>6020</v>
      </c>
      <c r="B3819" s="1" t="s">
        <v>18576</v>
      </c>
      <c r="C3819" s="1" t="s">
        <v>160</v>
      </c>
      <c r="D3819" s="1" t="s">
        <v>155</v>
      </c>
      <c r="E3819" s="162" t="s">
        <v>36674</v>
      </c>
    </row>
    <row r="3820" spans="1:5">
      <c r="A3820" s="1">
        <v>6028</v>
      </c>
      <c r="B3820" s="1" t="s">
        <v>18577</v>
      </c>
      <c r="C3820" s="1" t="s">
        <v>160</v>
      </c>
      <c r="D3820" s="1" t="s">
        <v>155</v>
      </c>
      <c r="E3820" s="162" t="s">
        <v>36675</v>
      </c>
    </row>
    <row r="3821" spans="1:5">
      <c r="A3821" s="1">
        <v>6011</v>
      </c>
      <c r="B3821" s="1" t="s">
        <v>18578</v>
      </c>
      <c r="C3821" s="1" t="s">
        <v>160</v>
      </c>
      <c r="D3821" s="1" t="s">
        <v>155</v>
      </c>
      <c r="E3821" s="162" t="s">
        <v>36676</v>
      </c>
    </row>
    <row r="3822" spans="1:5">
      <c r="A3822" s="1">
        <v>6012</v>
      </c>
      <c r="B3822" s="1" t="s">
        <v>18579</v>
      </c>
      <c r="C3822" s="1" t="s">
        <v>160</v>
      </c>
      <c r="D3822" s="1" t="s">
        <v>155</v>
      </c>
      <c r="E3822" s="162" t="s">
        <v>36677</v>
      </c>
    </row>
    <row r="3823" spans="1:5">
      <c r="A3823" s="1">
        <v>6016</v>
      </c>
      <c r="B3823" s="1" t="s">
        <v>18580</v>
      </c>
      <c r="C3823" s="1" t="s">
        <v>160</v>
      </c>
      <c r="D3823" s="1" t="s">
        <v>155</v>
      </c>
      <c r="E3823" s="162" t="s">
        <v>36678</v>
      </c>
    </row>
    <row r="3824" spans="1:5">
      <c r="A3824" s="1">
        <v>6027</v>
      </c>
      <c r="B3824" s="1" t="s">
        <v>18581</v>
      </c>
      <c r="C3824" s="1" t="s">
        <v>160</v>
      </c>
      <c r="D3824" s="1" t="s">
        <v>155</v>
      </c>
      <c r="E3824" s="162" t="s">
        <v>36679</v>
      </c>
    </row>
    <row r="3825" spans="1:5">
      <c r="A3825" s="1">
        <v>6013</v>
      </c>
      <c r="B3825" s="1" t="s">
        <v>18582</v>
      </c>
      <c r="C3825" s="1" t="s">
        <v>160</v>
      </c>
      <c r="D3825" s="1" t="s">
        <v>155</v>
      </c>
      <c r="E3825" s="162" t="s">
        <v>26295</v>
      </c>
    </row>
    <row r="3826" spans="1:5">
      <c r="A3826" s="1">
        <v>6015</v>
      </c>
      <c r="B3826" s="1" t="s">
        <v>18583</v>
      </c>
      <c r="C3826" s="1" t="s">
        <v>160</v>
      </c>
      <c r="D3826" s="1" t="s">
        <v>155</v>
      </c>
      <c r="E3826" s="162" t="s">
        <v>36680</v>
      </c>
    </row>
    <row r="3827" spans="1:5">
      <c r="A3827" s="1">
        <v>6014</v>
      </c>
      <c r="B3827" s="1" t="s">
        <v>18584</v>
      </c>
      <c r="C3827" s="1" t="s">
        <v>160</v>
      </c>
      <c r="D3827" s="1" t="s">
        <v>155</v>
      </c>
      <c r="E3827" s="162" t="s">
        <v>36681</v>
      </c>
    </row>
    <row r="3828" spans="1:5">
      <c r="A3828" s="1">
        <v>6006</v>
      </c>
      <c r="B3828" s="1" t="s">
        <v>18585</v>
      </c>
      <c r="C3828" s="1" t="s">
        <v>160</v>
      </c>
      <c r="D3828" s="1" t="s">
        <v>155</v>
      </c>
      <c r="E3828" s="162" t="s">
        <v>36682</v>
      </c>
    </row>
    <row r="3829" spans="1:5">
      <c r="A3829" s="1">
        <v>6005</v>
      </c>
      <c r="B3829" s="1" t="s">
        <v>18586</v>
      </c>
      <c r="C3829" s="1" t="s">
        <v>160</v>
      </c>
      <c r="D3829" s="1" t="s">
        <v>158</v>
      </c>
      <c r="E3829" s="162" t="s">
        <v>13492</v>
      </c>
    </row>
    <row r="3830" spans="1:5">
      <c r="A3830" s="1">
        <v>11756</v>
      </c>
      <c r="B3830" s="1" t="s">
        <v>18587</v>
      </c>
      <c r="C3830" s="1" t="s">
        <v>160</v>
      </c>
      <c r="D3830" s="1" t="s">
        <v>155</v>
      </c>
      <c r="E3830" s="162" t="s">
        <v>19508</v>
      </c>
    </row>
    <row r="3831" spans="1:5">
      <c r="A3831" s="1">
        <v>10904</v>
      </c>
      <c r="B3831" s="1" t="s">
        <v>18589</v>
      </c>
      <c r="C3831" s="1" t="s">
        <v>160</v>
      </c>
      <c r="D3831" s="1" t="s">
        <v>158</v>
      </c>
      <c r="E3831" s="162" t="s">
        <v>18590</v>
      </c>
    </row>
    <row r="3832" spans="1:5">
      <c r="A3832" s="1">
        <v>11752</v>
      </c>
      <c r="B3832" s="1" t="s">
        <v>18591</v>
      </c>
      <c r="C3832" s="1" t="s">
        <v>160</v>
      </c>
      <c r="D3832" s="1" t="s">
        <v>155</v>
      </c>
      <c r="E3832" s="162" t="s">
        <v>19256</v>
      </c>
    </row>
    <row r="3833" spans="1:5">
      <c r="A3833" s="1">
        <v>11753</v>
      </c>
      <c r="B3833" s="1" t="s">
        <v>18593</v>
      </c>
      <c r="C3833" s="1" t="s">
        <v>160</v>
      </c>
      <c r="D3833" s="1" t="s">
        <v>155</v>
      </c>
      <c r="E3833" s="162" t="s">
        <v>22252</v>
      </c>
    </row>
    <row r="3834" spans="1:5">
      <c r="A3834" s="1">
        <v>6021</v>
      </c>
      <c r="B3834" s="1" t="s">
        <v>18595</v>
      </c>
      <c r="C3834" s="1" t="s">
        <v>160</v>
      </c>
      <c r="D3834" s="1" t="s">
        <v>155</v>
      </c>
      <c r="E3834" s="162" t="s">
        <v>36683</v>
      </c>
    </row>
    <row r="3835" spans="1:5">
      <c r="A3835" s="1">
        <v>6024</v>
      </c>
      <c r="B3835" s="1" t="s">
        <v>18596</v>
      </c>
      <c r="C3835" s="1" t="s">
        <v>160</v>
      </c>
      <c r="D3835" s="1" t="s">
        <v>155</v>
      </c>
      <c r="E3835" s="162" t="s">
        <v>36684</v>
      </c>
    </row>
    <row r="3836" spans="1:5">
      <c r="A3836" s="1">
        <v>38379</v>
      </c>
      <c r="B3836" s="1" t="s">
        <v>18598</v>
      </c>
      <c r="C3836" s="1" t="s">
        <v>187</v>
      </c>
      <c r="D3836" s="1" t="s">
        <v>155</v>
      </c>
      <c r="E3836" s="162" t="s">
        <v>16665</v>
      </c>
    </row>
    <row r="3837" spans="1:5">
      <c r="A3837" s="1">
        <v>13897</v>
      </c>
      <c r="B3837" s="1" t="s">
        <v>18599</v>
      </c>
      <c r="C3837" s="1" t="s">
        <v>160</v>
      </c>
      <c r="D3837" s="1" t="s">
        <v>167</v>
      </c>
      <c r="E3837" s="162" t="s">
        <v>18600</v>
      </c>
    </row>
    <row r="3838" spans="1:5">
      <c r="A3838" s="1">
        <v>10640</v>
      </c>
      <c r="B3838" s="1" t="s">
        <v>18601</v>
      </c>
      <c r="C3838" s="1" t="s">
        <v>160</v>
      </c>
      <c r="D3838" s="1" t="s">
        <v>167</v>
      </c>
      <c r="E3838" s="162" t="s">
        <v>18602</v>
      </c>
    </row>
    <row r="3839" spans="1:5">
      <c r="A3839" s="1">
        <v>34357</v>
      </c>
      <c r="B3839" s="1" t="s">
        <v>18603</v>
      </c>
      <c r="C3839" s="1" t="s">
        <v>238</v>
      </c>
      <c r="D3839" s="1" t="s">
        <v>155</v>
      </c>
      <c r="E3839" s="162" t="s">
        <v>13770</v>
      </c>
    </row>
    <row r="3840" spans="1:5">
      <c r="A3840" s="1">
        <v>37329</v>
      </c>
      <c r="B3840" s="1" t="s">
        <v>18605</v>
      </c>
      <c r="C3840" s="1" t="s">
        <v>238</v>
      </c>
      <c r="D3840" s="1" t="s">
        <v>155</v>
      </c>
      <c r="E3840" s="162" t="s">
        <v>36685</v>
      </c>
    </row>
    <row r="3841" spans="1:5">
      <c r="A3841" s="1">
        <v>2510</v>
      </c>
      <c r="B3841" s="1" t="s">
        <v>18606</v>
      </c>
      <c r="C3841" s="1" t="s">
        <v>160</v>
      </c>
      <c r="D3841" s="1" t="s">
        <v>155</v>
      </c>
      <c r="E3841" s="162" t="s">
        <v>18607</v>
      </c>
    </row>
    <row r="3842" spans="1:5">
      <c r="A3842" s="1">
        <v>12359</v>
      </c>
      <c r="B3842" s="1" t="s">
        <v>18608</v>
      </c>
      <c r="C3842" s="1" t="s">
        <v>160</v>
      </c>
      <c r="D3842" s="1" t="s">
        <v>155</v>
      </c>
      <c r="E3842" s="162" t="s">
        <v>36686</v>
      </c>
    </row>
    <row r="3843" spans="1:5">
      <c r="A3843" s="1">
        <v>7353</v>
      </c>
      <c r="B3843" s="1" t="s">
        <v>18609</v>
      </c>
      <c r="C3843" s="1" t="s">
        <v>182</v>
      </c>
      <c r="D3843" s="1" t="s">
        <v>155</v>
      </c>
      <c r="E3843" s="162" t="s">
        <v>18610</v>
      </c>
    </row>
    <row r="3844" spans="1:5">
      <c r="A3844" s="1">
        <v>36144</v>
      </c>
      <c r="B3844" s="1" t="s">
        <v>18611</v>
      </c>
      <c r="C3844" s="1" t="s">
        <v>160</v>
      </c>
      <c r="D3844" s="1" t="s">
        <v>155</v>
      </c>
      <c r="E3844" s="162" t="s">
        <v>21436</v>
      </c>
    </row>
    <row r="3845" spans="1:5">
      <c r="A3845" s="1">
        <v>10518</v>
      </c>
      <c r="B3845" s="1" t="s">
        <v>18613</v>
      </c>
      <c r="C3845" s="1" t="s">
        <v>160</v>
      </c>
      <c r="D3845" s="1" t="s">
        <v>167</v>
      </c>
      <c r="E3845" s="162" t="s">
        <v>18614</v>
      </c>
    </row>
    <row r="3846" spans="1:5">
      <c r="A3846" s="1">
        <v>36530</v>
      </c>
      <c r="B3846" s="1" t="s">
        <v>18615</v>
      </c>
      <c r="C3846" s="1" t="s">
        <v>160</v>
      </c>
      <c r="D3846" s="1" t="s">
        <v>167</v>
      </c>
      <c r="E3846" s="162" t="s">
        <v>18616</v>
      </c>
    </row>
    <row r="3847" spans="1:5">
      <c r="A3847" s="1">
        <v>6046</v>
      </c>
      <c r="B3847" s="1" t="s">
        <v>18617</v>
      </c>
      <c r="C3847" s="1" t="s">
        <v>160</v>
      </c>
      <c r="D3847" s="1" t="s">
        <v>167</v>
      </c>
      <c r="E3847" s="162" t="s">
        <v>18618</v>
      </c>
    </row>
    <row r="3848" spans="1:5">
      <c r="A3848" s="1">
        <v>36531</v>
      </c>
      <c r="B3848" s="1" t="s">
        <v>18619</v>
      </c>
      <c r="C3848" s="1" t="s">
        <v>160</v>
      </c>
      <c r="D3848" s="1" t="s">
        <v>167</v>
      </c>
      <c r="E3848" s="162" t="s">
        <v>18620</v>
      </c>
    </row>
    <row r="3849" spans="1:5">
      <c r="A3849" s="1">
        <v>34684</v>
      </c>
      <c r="B3849" s="1" t="s">
        <v>18621</v>
      </c>
      <c r="C3849" s="1" t="s">
        <v>157</v>
      </c>
      <c r="D3849" s="1" t="s">
        <v>167</v>
      </c>
      <c r="E3849" s="162" t="s">
        <v>18622</v>
      </c>
    </row>
    <row r="3850" spans="1:5">
      <c r="A3850" s="1">
        <v>34683</v>
      </c>
      <c r="B3850" s="1" t="s">
        <v>18623</v>
      </c>
      <c r="C3850" s="1" t="s">
        <v>157</v>
      </c>
      <c r="D3850" s="1" t="s">
        <v>167</v>
      </c>
      <c r="E3850" s="162" t="s">
        <v>18624</v>
      </c>
    </row>
    <row r="3851" spans="1:5">
      <c r="A3851" s="1">
        <v>533</v>
      </c>
      <c r="B3851" s="1" t="s">
        <v>18625</v>
      </c>
      <c r="C3851" s="1" t="s">
        <v>157</v>
      </c>
      <c r="D3851" s="1" t="s">
        <v>155</v>
      </c>
      <c r="E3851" s="162" t="s">
        <v>31592</v>
      </c>
    </row>
    <row r="3852" spans="1:5">
      <c r="A3852" s="1">
        <v>10515</v>
      </c>
      <c r="B3852" s="1" t="s">
        <v>18626</v>
      </c>
      <c r="C3852" s="1" t="s">
        <v>157</v>
      </c>
      <c r="D3852" s="1" t="s">
        <v>155</v>
      </c>
      <c r="E3852" s="162" t="s">
        <v>26551</v>
      </c>
    </row>
    <row r="3853" spans="1:5">
      <c r="A3853" s="1">
        <v>536</v>
      </c>
      <c r="B3853" s="1" t="s">
        <v>18627</v>
      </c>
      <c r="C3853" s="1" t="s">
        <v>157</v>
      </c>
      <c r="D3853" s="1" t="s">
        <v>158</v>
      </c>
      <c r="E3853" s="162" t="s">
        <v>35636</v>
      </c>
    </row>
    <row r="3854" spans="1:5">
      <c r="A3854" s="1">
        <v>153</v>
      </c>
      <c r="B3854" s="1" t="s">
        <v>18629</v>
      </c>
      <c r="C3854" s="1" t="s">
        <v>182</v>
      </c>
      <c r="D3854" s="1" t="s">
        <v>155</v>
      </c>
      <c r="E3854" s="162" t="s">
        <v>36687</v>
      </c>
    </row>
    <row r="3855" spans="1:5">
      <c r="A3855" s="1">
        <v>34682</v>
      </c>
      <c r="B3855" s="1" t="s">
        <v>18631</v>
      </c>
      <c r="C3855" s="1" t="s">
        <v>157</v>
      </c>
      <c r="D3855" s="1" t="s">
        <v>167</v>
      </c>
      <c r="E3855" s="162" t="s">
        <v>18632</v>
      </c>
    </row>
    <row r="3856" spans="1:5">
      <c r="A3856" s="1">
        <v>20205</v>
      </c>
      <c r="B3856" s="1" t="s">
        <v>18633</v>
      </c>
      <c r="C3856" s="1" t="s">
        <v>187</v>
      </c>
      <c r="D3856" s="1" t="s">
        <v>155</v>
      </c>
      <c r="E3856" s="162" t="s">
        <v>18634</v>
      </c>
    </row>
    <row r="3857" spans="1:5">
      <c r="A3857" s="1">
        <v>4412</v>
      </c>
      <c r="B3857" s="1" t="s">
        <v>18635</v>
      </c>
      <c r="C3857" s="1" t="s">
        <v>187</v>
      </c>
      <c r="D3857" s="1" t="s">
        <v>155</v>
      </c>
      <c r="E3857" s="162" t="s">
        <v>17719</v>
      </c>
    </row>
    <row r="3858" spans="1:5">
      <c r="A3858" s="1">
        <v>4408</v>
      </c>
      <c r="B3858" s="1" t="s">
        <v>18636</v>
      </c>
      <c r="C3858" s="1" t="s">
        <v>187</v>
      </c>
      <c r="D3858" s="1" t="s">
        <v>155</v>
      </c>
      <c r="E3858" s="162" t="s">
        <v>18637</v>
      </c>
    </row>
    <row r="3859" spans="1:5">
      <c r="A3859" s="1">
        <v>36250</v>
      </c>
      <c r="B3859" s="1" t="s">
        <v>18638</v>
      </c>
      <c r="C3859" s="1" t="s">
        <v>187</v>
      </c>
      <c r="D3859" s="1" t="s">
        <v>155</v>
      </c>
      <c r="E3859" s="162" t="s">
        <v>16450</v>
      </c>
    </row>
    <row r="3860" spans="1:5">
      <c r="A3860" s="1">
        <v>10857</v>
      </c>
      <c r="B3860" s="1" t="s">
        <v>18639</v>
      </c>
      <c r="C3860" s="1" t="s">
        <v>187</v>
      </c>
      <c r="D3860" s="1" t="s">
        <v>155</v>
      </c>
      <c r="E3860" s="162" t="s">
        <v>32251</v>
      </c>
    </row>
    <row r="3861" spans="1:5">
      <c r="A3861" s="1">
        <v>4803</v>
      </c>
      <c r="B3861" s="1" t="s">
        <v>18641</v>
      </c>
      <c r="C3861" s="1" t="s">
        <v>187</v>
      </c>
      <c r="D3861" s="1" t="s">
        <v>155</v>
      </c>
      <c r="E3861" s="162" t="s">
        <v>17138</v>
      </c>
    </row>
    <row r="3862" spans="1:5">
      <c r="A3862" s="1">
        <v>6186</v>
      </c>
      <c r="B3862" s="1" t="s">
        <v>18642</v>
      </c>
      <c r="C3862" s="1" t="s">
        <v>187</v>
      </c>
      <c r="D3862" s="1" t="s">
        <v>155</v>
      </c>
      <c r="E3862" s="162" t="s">
        <v>18643</v>
      </c>
    </row>
    <row r="3863" spans="1:5">
      <c r="A3863" s="1">
        <v>4829</v>
      </c>
      <c r="B3863" s="1" t="s">
        <v>18644</v>
      </c>
      <c r="C3863" s="1" t="s">
        <v>187</v>
      </c>
      <c r="D3863" s="1" t="s">
        <v>155</v>
      </c>
      <c r="E3863" s="162" t="s">
        <v>36688</v>
      </c>
    </row>
    <row r="3864" spans="1:5">
      <c r="A3864" s="1">
        <v>39829</v>
      </c>
      <c r="B3864" s="1" t="s">
        <v>18645</v>
      </c>
      <c r="C3864" s="1" t="s">
        <v>187</v>
      </c>
      <c r="D3864" s="1" t="s">
        <v>167</v>
      </c>
      <c r="E3864" s="162" t="s">
        <v>36689</v>
      </c>
    </row>
    <row r="3865" spans="1:5">
      <c r="A3865" s="1">
        <v>20231</v>
      </c>
      <c r="B3865" s="1" t="s">
        <v>18646</v>
      </c>
      <c r="C3865" s="1" t="s">
        <v>187</v>
      </c>
      <c r="D3865" s="1" t="s">
        <v>155</v>
      </c>
      <c r="E3865" s="162" t="s">
        <v>21858</v>
      </c>
    </row>
    <row r="3866" spans="1:5">
      <c r="A3866" s="1">
        <v>4804</v>
      </c>
      <c r="B3866" s="1" t="s">
        <v>18647</v>
      </c>
      <c r="C3866" s="1" t="s">
        <v>187</v>
      </c>
      <c r="D3866" s="1" t="s">
        <v>155</v>
      </c>
      <c r="E3866" s="162" t="s">
        <v>18648</v>
      </c>
    </row>
    <row r="3867" spans="1:5">
      <c r="A3867" s="1">
        <v>34680</v>
      </c>
      <c r="B3867" s="1" t="s">
        <v>18649</v>
      </c>
      <c r="C3867" s="1" t="s">
        <v>187</v>
      </c>
      <c r="D3867" s="1" t="s">
        <v>167</v>
      </c>
      <c r="E3867" s="162" t="s">
        <v>18650</v>
      </c>
    </row>
    <row r="3868" spans="1:5">
      <c r="A3868" s="1">
        <v>11573</v>
      </c>
      <c r="B3868" s="1" t="s">
        <v>18651</v>
      </c>
      <c r="C3868" s="1" t="s">
        <v>160</v>
      </c>
      <c r="D3868" s="1" t="s">
        <v>155</v>
      </c>
      <c r="E3868" s="162" t="s">
        <v>15567</v>
      </c>
    </row>
    <row r="3869" spans="1:5">
      <c r="A3869" s="1">
        <v>38401</v>
      </c>
      <c r="B3869" s="1" t="s">
        <v>18652</v>
      </c>
      <c r="C3869" s="1" t="s">
        <v>160</v>
      </c>
      <c r="D3869" s="1" t="s">
        <v>155</v>
      </c>
      <c r="E3869" s="162" t="s">
        <v>18653</v>
      </c>
    </row>
    <row r="3870" spans="1:5">
      <c r="A3870" s="1">
        <v>11575</v>
      </c>
      <c r="B3870" s="1" t="s">
        <v>18654</v>
      </c>
      <c r="C3870" s="1" t="s">
        <v>160</v>
      </c>
      <c r="D3870" s="1" t="s">
        <v>155</v>
      </c>
      <c r="E3870" s="162" t="s">
        <v>30072</v>
      </c>
    </row>
    <row r="3871" spans="1:5">
      <c r="A3871" s="1">
        <v>38179</v>
      </c>
      <c r="B3871" s="1" t="s">
        <v>18655</v>
      </c>
      <c r="C3871" s="1" t="s">
        <v>160</v>
      </c>
      <c r="D3871" s="1" t="s">
        <v>155</v>
      </c>
      <c r="E3871" s="162" t="s">
        <v>21216</v>
      </c>
    </row>
    <row r="3872" spans="1:5">
      <c r="A3872" s="1">
        <v>20256</v>
      </c>
      <c r="B3872" s="1" t="s">
        <v>18656</v>
      </c>
      <c r="C3872" s="1" t="s">
        <v>160</v>
      </c>
      <c r="D3872" s="1" t="s">
        <v>155</v>
      </c>
      <c r="E3872" s="162" t="s">
        <v>13575</v>
      </c>
    </row>
    <row r="3873" spans="1:5">
      <c r="A3873" s="1">
        <v>14511</v>
      </c>
      <c r="B3873" s="1" t="s">
        <v>18658</v>
      </c>
      <c r="C3873" s="1" t="s">
        <v>160</v>
      </c>
      <c r="D3873" s="1" t="s">
        <v>167</v>
      </c>
      <c r="E3873" s="162" t="s">
        <v>36690</v>
      </c>
    </row>
    <row r="3874" spans="1:5">
      <c r="A3874" s="1">
        <v>10642</v>
      </c>
      <c r="B3874" s="1" t="s">
        <v>18659</v>
      </c>
      <c r="C3874" s="1" t="s">
        <v>160</v>
      </c>
      <c r="D3874" s="1" t="s">
        <v>167</v>
      </c>
      <c r="E3874" s="162" t="s">
        <v>36691</v>
      </c>
    </row>
    <row r="3875" spans="1:5">
      <c r="A3875" s="1">
        <v>14489</v>
      </c>
      <c r="B3875" s="1" t="s">
        <v>18660</v>
      </c>
      <c r="C3875" s="1" t="s">
        <v>160</v>
      </c>
      <c r="D3875" s="1" t="s">
        <v>167</v>
      </c>
      <c r="E3875" s="162" t="s">
        <v>36692</v>
      </c>
    </row>
    <row r="3876" spans="1:5">
      <c r="A3876" s="1">
        <v>14513</v>
      </c>
      <c r="B3876" s="1" t="s">
        <v>18661</v>
      </c>
      <c r="C3876" s="1" t="s">
        <v>160</v>
      </c>
      <c r="D3876" s="1" t="s">
        <v>167</v>
      </c>
      <c r="E3876" s="162" t="s">
        <v>36693</v>
      </c>
    </row>
    <row r="3877" spans="1:5">
      <c r="A3877" s="1">
        <v>13600</v>
      </c>
      <c r="B3877" s="1" t="s">
        <v>18662</v>
      </c>
      <c r="C3877" s="1" t="s">
        <v>160</v>
      </c>
      <c r="D3877" s="1" t="s">
        <v>167</v>
      </c>
      <c r="E3877" s="162" t="s">
        <v>36694</v>
      </c>
    </row>
    <row r="3878" spans="1:5">
      <c r="A3878" s="1">
        <v>10646</v>
      </c>
      <c r="B3878" s="1" t="s">
        <v>18663</v>
      </c>
      <c r="C3878" s="1" t="s">
        <v>160</v>
      </c>
      <c r="D3878" s="1" t="s">
        <v>167</v>
      </c>
      <c r="E3878" s="162" t="s">
        <v>36695</v>
      </c>
    </row>
    <row r="3879" spans="1:5">
      <c r="A3879" s="1">
        <v>6070</v>
      </c>
      <c r="B3879" s="1" t="s">
        <v>18664</v>
      </c>
      <c r="C3879" s="1" t="s">
        <v>160</v>
      </c>
      <c r="D3879" s="1" t="s">
        <v>167</v>
      </c>
      <c r="E3879" s="162" t="s">
        <v>36696</v>
      </c>
    </row>
    <row r="3880" spans="1:5">
      <c r="A3880" s="1">
        <v>6069</v>
      </c>
      <c r="B3880" s="1" t="s">
        <v>18665</v>
      </c>
      <c r="C3880" s="1" t="s">
        <v>160</v>
      </c>
      <c r="D3880" s="1" t="s">
        <v>167</v>
      </c>
      <c r="E3880" s="162" t="s">
        <v>36697</v>
      </c>
    </row>
    <row r="3881" spans="1:5">
      <c r="A3881" s="1">
        <v>14626</v>
      </c>
      <c r="B3881" s="1" t="s">
        <v>18666</v>
      </c>
      <c r="C3881" s="1" t="s">
        <v>160</v>
      </c>
      <c r="D3881" s="1" t="s">
        <v>167</v>
      </c>
      <c r="E3881" s="162" t="s">
        <v>36698</v>
      </c>
    </row>
    <row r="3882" spans="1:5">
      <c r="A3882" s="1">
        <v>6067</v>
      </c>
      <c r="B3882" s="1" t="s">
        <v>18667</v>
      </c>
      <c r="C3882" s="1" t="s">
        <v>160</v>
      </c>
      <c r="D3882" s="1" t="s">
        <v>167</v>
      </c>
      <c r="E3882" s="162" t="s">
        <v>36699</v>
      </c>
    </row>
    <row r="3883" spans="1:5">
      <c r="A3883" s="1">
        <v>38393</v>
      </c>
      <c r="B3883" s="1" t="s">
        <v>18668</v>
      </c>
      <c r="C3883" s="1" t="s">
        <v>160</v>
      </c>
      <c r="D3883" s="1" t="s">
        <v>158</v>
      </c>
      <c r="E3883" s="162" t="s">
        <v>21762</v>
      </c>
    </row>
    <row r="3884" spans="1:5">
      <c r="A3884" s="1">
        <v>38390</v>
      </c>
      <c r="B3884" s="1" t="s">
        <v>18670</v>
      </c>
      <c r="C3884" s="1" t="s">
        <v>160</v>
      </c>
      <c r="D3884" s="1" t="s">
        <v>155</v>
      </c>
      <c r="E3884" s="162" t="s">
        <v>13906</v>
      </c>
    </row>
    <row r="3885" spans="1:5">
      <c r="A3885" s="1">
        <v>36532</v>
      </c>
      <c r="B3885" s="1" t="s">
        <v>18672</v>
      </c>
      <c r="C3885" s="1" t="s">
        <v>160</v>
      </c>
      <c r="D3885" s="1" t="s">
        <v>155</v>
      </c>
      <c r="E3885" s="162" t="s">
        <v>36700</v>
      </c>
    </row>
    <row r="3886" spans="1:5">
      <c r="A3886" s="1">
        <v>11578</v>
      </c>
      <c r="B3886" s="1" t="s">
        <v>18673</v>
      </c>
      <c r="C3886" s="1" t="s">
        <v>160</v>
      </c>
      <c r="D3886" s="1" t="s">
        <v>155</v>
      </c>
      <c r="E3886" s="162" t="s">
        <v>14423</v>
      </c>
    </row>
    <row r="3887" spans="1:5">
      <c r="A3887" s="1">
        <v>11577</v>
      </c>
      <c r="B3887" s="1" t="s">
        <v>18674</v>
      </c>
      <c r="C3887" s="1" t="s">
        <v>160</v>
      </c>
      <c r="D3887" s="1" t="s">
        <v>155</v>
      </c>
      <c r="E3887" s="162" t="s">
        <v>29859</v>
      </c>
    </row>
    <row r="3888" spans="1:5">
      <c r="A3888" s="1">
        <v>42432</v>
      </c>
      <c r="B3888" s="1" t="s">
        <v>18676</v>
      </c>
      <c r="C3888" s="1" t="s">
        <v>160</v>
      </c>
      <c r="D3888" s="1" t="s">
        <v>167</v>
      </c>
      <c r="E3888" s="162" t="s">
        <v>18677</v>
      </c>
    </row>
    <row r="3889" spans="1:5">
      <c r="A3889" s="1">
        <v>42437</v>
      </c>
      <c r="B3889" s="1" t="s">
        <v>18678</v>
      </c>
      <c r="C3889" s="1" t="s">
        <v>160</v>
      </c>
      <c r="D3889" s="1" t="s">
        <v>167</v>
      </c>
      <c r="E3889" s="162" t="s">
        <v>18679</v>
      </c>
    </row>
    <row r="3890" spans="1:5">
      <c r="A3890" s="1">
        <v>1116</v>
      </c>
      <c r="B3890" s="1" t="s">
        <v>18680</v>
      </c>
      <c r="C3890" s="1" t="s">
        <v>187</v>
      </c>
      <c r="D3890" s="1" t="s">
        <v>155</v>
      </c>
      <c r="E3890" s="162" t="s">
        <v>18681</v>
      </c>
    </row>
    <row r="3891" spans="1:5">
      <c r="A3891" s="1">
        <v>1115</v>
      </c>
      <c r="B3891" s="1" t="s">
        <v>18682</v>
      </c>
      <c r="C3891" s="1" t="s">
        <v>187</v>
      </c>
      <c r="D3891" s="1" t="s">
        <v>155</v>
      </c>
      <c r="E3891" s="162" t="s">
        <v>18683</v>
      </c>
    </row>
    <row r="3892" spans="1:5">
      <c r="A3892" s="1">
        <v>1113</v>
      </c>
      <c r="B3892" s="1" t="s">
        <v>18684</v>
      </c>
      <c r="C3892" s="1" t="s">
        <v>187</v>
      </c>
      <c r="D3892" s="1" t="s">
        <v>155</v>
      </c>
      <c r="E3892" s="162" t="s">
        <v>14139</v>
      </c>
    </row>
    <row r="3893" spans="1:5">
      <c r="A3893" s="1">
        <v>1114</v>
      </c>
      <c r="B3893" s="1" t="s">
        <v>18685</v>
      </c>
      <c r="C3893" s="1" t="s">
        <v>187</v>
      </c>
      <c r="D3893" s="1" t="s">
        <v>155</v>
      </c>
      <c r="E3893" s="162" t="s">
        <v>14143</v>
      </c>
    </row>
    <row r="3894" spans="1:5">
      <c r="A3894" s="1">
        <v>40873</v>
      </c>
      <c r="B3894" s="1" t="s">
        <v>18686</v>
      </c>
      <c r="C3894" s="1" t="s">
        <v>187</v>
      </c>
      <c r="D3894" s="1" t="s">
        <v>155</v>
      </c>
      <c r="E3894" s="162" t="s">
        <v>18687</v>
      </c>
    </row>
    <row r="3895" spans="1:5">
      <c r="A3895" s="1">
        <v>20214</v>
      </c>
      <c r="B3895" s="1" t="s">
        <v>18688</v>
      </c>
      <c r="C3895" s="1" t="s">
        <v>160</v>
      </c>
      <c r="D3895" s="1" t="s">
        <v>155</v>
      </c>
      <c r="E3895" s="162" t="s">
        <v>36701</v>
      </c>
    </row>
    <row r="3896" spans="1:5">
      <c r="A3896" s="1">
        <v>7237</v>
      </c>
      <c r="B3896" s="1" t="s">
        <v>18689</v>
      </c>
      <c r="C3896" s="1" t="s">
        <v>160</v>
      </c>
      <c r="D3896" s="1" t="s">
        <v>155</v>
      </c>
      <c r="E3896" s="162" t="s">
        <v>33580</v>
      </c>
    </row>
    <row r="3897" spans="1:5">
      <c r="A3897" s="1">
        <v>11757</v>
      </c>
      <c r="B3897" s="1" t="s">
        <v>18690</v>
      </c>
      <c r="C3897" s="1" t="s">
        <v>160</v>
      </c>
      <c r="D3897" s="1" t="s">
        <v>158</v>
      </c>
      <c r="E3897" s="162" t="s">
        <v>18691</v>
      </c>
    </row>
    <row r="3898" spans="1:5">
      <c r="A3898" s="1">
        <v>11758</v>
      </c>
      <c r="B3898" s="1" t="s">
        <v>18692</v>
      </c>
      <c r="C3898" s="1" t="s">
        <v>160</v>
      </c>
      <c r="D3898" s="1" t="s">
        <v>158</v>
      </c>
      <c r="E3898" s="162" t="s">
        <v>29544</v>
      </c>
    </row>
    <row r="3899" spans="1:5">
      <c r="A3899" s="1">
        <v>37526</v>
      </c>
      <c r="B3899" s="1" t="s">
        <v>18693</v>
      </c>
      <c r="C3899" s="1" t="s">
        <v>160</v>
      </c>
      <c r="D3899" s="1" t="s">
        <v>155</v>
      </c>
      <c r="E3899" s="162" t="s">
        <v>18634</v>
      </c>
    </row>
    <row r="3900" spans="1:5">
      <c r="A3900" s="1">
        <v>6076</v>
      </c>
      <c r="B3900" s="1" t="s">
        <v>18694</v>
      </c>
      <c r="C3900" s="1" t="s">
        <v>353</v>
      </c>
      <c r="D3900" s="1" t="s">
        <v>158</v>
      </c>
      <c r="E3900" s="162" t="s">
        <v>18695</v>
      </c>
    </row>
    <row r="3901" spans="1:5">
      <c r="A3901" s="1">
        <v>13109</v>
      </c>
      <c r="B3901" s="1" t="s">
        <v>18696</v>
      </c>
      <c r="C3901" s="1" t="s">
        <v>160</v>
      </c>
      <c r="D3901" s="1" t="s">
        <v>167</v>
      </c>
      <c r="E3901" s="162" t="s">
        <v>18697</v>
      </c>
    </row>
    <row r="3902" spans="1:5">
      <c r="A3902" s="1">
        <v>13110</v>
      </c>
      <c r="B3902" s="1" t="s">
        <v>18698</v>
      </c>
      <c r="C3902" s="1" t="s">
        <v>160</v>
      </c>
      <c r="D3902" s="1" t="s">
        <v>167</v>
      </c>
      <c r="E3902" s="162" t="s">
        <v>18699</v>
      </c>
    </row>
    <row r="3903" spans="1:5">
      <c r="A3903" s="1">
        <v>7581</v>
      </c>
      <c r="B3903" s="1" t="s">
        <v>18700</v>
      </c>
      <c r="C3903" s="1" t="s">
        <v>160</v>
      </c>
      <c r="D3903" s="1" t="s">
        <v>155</v>
      </c>
      <c r="E3903" s="162" t="s">
        <v>18701</v>
      </c>
    </row>
    <row r="3904" spans="1:5">
      <c r="A3904" s="1">
        <v>4509</v>
      </c>
      <c r="B3904" s="1" t="s">
        <v>18702</v>
      </c>
      <c r="C3904" s="1" t="s">
        <v>187</v>
      </c>
      <c r="D3904" s="1" t="s">
        <v>155</v>
      </c>
      <c r="E3904" s="162" t="s">
        <v>13458</v>
      </c>
    </row>
    <row r="3905" spans="1:5">
      <c r="A3905" s="1">
        <v>4512</v>
      </c>
      <c r="B3905" s="1" t="s">
        <v>18703</v>
      </c>
      <c r="C3905" s="1" t="s">
        <v>187</v>
      </c>
      <c r="D3905" s="1" t="s">
        <v>155</v>
      </c>
      <c r="E3905" s="162" t="s">
        <v>13160</v>
      </c>
    </row>
    <row r="3906" spans="1:5">
      <c r="A3906" s="1">
        <v>4517</v>
      </c>
      <c r="B3906" s="1" t="s">
        <v>18704</v>
      </c>
      <c r="C3906" s="1" t="s">
        <v>187</v>
      </c>
      <c r="D3906" s="1" t="s">
        <v>155</v>
      </c>
      <c r="E3906" s="162" t="s">
        <v>13882</v>
      </c>
    </row>
    <row r="3907" spans="1:5">
      <c r="A3907" s="1">
        <v>20206</v>
      </c>
      <c r="B3907" s="1" t="s">
        <v>18705</v>
      </c>
      <c r="C3907" s="1" t="s">
        <v>187</v>
      </c>
      <c r="D3907" s="1" t="s">
        <v>155</v>
      </c>
      <c r="E3907" s="162" t="s">
        <v>21340</v>
      </c>
    </row>
    <row r="3908" spans="1:5">
      <c r="A3908" s="1">
        <v>4460</v>
      </c>
      <c r="B3908" s="1" t="s">
        <v>18707</v>
      </c>
      <c r="C3908" s="1" t="s">
        <v>187</v>
      </c>
      <c r="D3908" s="1" t="s">
        <v>155</v>
      </c>
      <c r="E3908" s="162" t="s">
        <v>12833</v>
      </c>
    </row>
    <row r="3909" spans="1:5">
      <c r="A3909" s="1">
        <v>4417</v>
      </c>
      <c r="B3909" s="1" t="s">
        <v>18709</v>
      </c>
      <c r="C3909" s="1" t="s">
        <v>187</v>
      </c>
      <c r="D3909" s="1" t="s">
        <v>155</v>
      </c>
      <c r="E3909" s="162" t="s">
        <v>12961</v>
      </c>
    </row>
    <row r="3910" spans="1:5">
      <c r="A3910" s="1">
        <v>4415</v>
      </c>
      <c r="B3910" s="1" t="s">
        <v>18711</v>
      </c>
      <c r="C3910" s="1" t="s">
        <v>187</v>
      </c>
      <c r="D3910" s="1" t="s">
        <v>155</v>
      </c>
      <c r="E3910" s="162" t="s">
        <v>18712</v>
      </c>
    </row>
    <row r="3911" spans="1:5">
      <c r="A3911" s="1">
        <v>37373</v>
      </c>
      <c r="B3911" s="1" t="s">
        <v>18713</v>
      </c>
      <c r="C3911" s="1" t="s">
        <v>355</v>
      </c>
      <c r="D3911" s="1" t="s">
        <v>158</v>
      </c>
      <c r="E3911" s="162" t="s">
        <v>12646</v>
      </c>
    </row>
    <row r="3912" spans="1:5">
      <c r="A3912" s="1">
        <v>40864</v>
      </c>
      <c r="B3912" s="1" t="s">
        <v>18714</v>
      </c>
      <c r="C3912" s="1" t="s">
        <v>357</v>
      </c>
      <c r="D3912" s="1" t="s">
        <v>158</v>
      </c>
      <c r="E3912" s="162" t="s">
        <v>14429</v>
      </c>
    </row>
    <row r="3913" spans="1:5">
      <c r="A3913" s="1">
        <v>4734</v>
      </c>
      <c r="B3913" s="1" t="s">
        <v>18715</v>
      </c>
      <c r="C3913" s="1" t="s">
        <v>353</v>
      </c>
      <c r="D3913" s="1" t="s">
        <v>155</v>
      </c>
      <c r="E3913" s="162" t="s">
        <v>18716</v>
      </c>
    </row>
    <row r="3914" spans="1:5">
      <c r="A3914" s="1">
        <v>6085</v>
      </c>
      <c r="B3914" s="1" t="s">
        <v>18717</v>
      </c>
      <c r="C3914" s="1" t="s">
        <v>182</v>
      </c>
      <c r="D3914" s="1" t="s">
        <v>158</v>
      </c>
      <c r="E3914" s="162" t="s">
        <v>18675</v>
      </c>
    </row>
    <row r="3915" spans="1:5">
      <c r="A3915" s="1">
        <v>38396</v>
      </c>
      <c r="B3915" s="1" t="s">
        <v>18718</v>
      </c>
      <c r="C3915" s="1" t="s">
        <v>160</v>
      </c>
      <c r="D3915" s="1" t="s">
        <v>155</v>
      </c>
      <c r="E3915" s="162" t="s">
        <v>36702</v>
      </c>
    </row>
    <row r="3916" spans="1:5">
      <c r="A3916" s="1">
        <v>11622</v>
      </c>
      <c r="B3916" s="1" t="s">
        <v>18719</v>
      </c>
      <c r="C3916" s="1" t="s">
        <v>238</v>
      </c>
      <c r="D3916" s="1" t="s">
        <v>155</v>
      </c>
      <c r="E3916" s="162" t="s">
        <v>36703</v>
      </c>
    </row>
    <row r="3917" spans="1:5">
      <c r="A3917" s="1">
        <v>43143</v>
      </c>
      <c r="B3917" s="1" t="s">
        <v>18720</v>
      </c>
      <c r="C3917" s="1" t="s">
        <v>182</v>
      </c>
      <c r="D3917" s="1" t="s">
        <v>155</v>
      </c>
      <c r="E3917" s="162" t="s">
        <v>21315</v>
      </c>
    </row>
    <row r="3918" spans="1:5">
      <c r="A3918" s="1">
        <v>7317</v>
      </c>
      <c r="B3918" s="1" t="s">
        <v>18722</v>
      </c>
      <c r="C3918" s="1" t="s">
        <v>238</v>
      </c>
      <c r="D3918" s="1" t="s">
        <v>155</v>
      </c>
      <c r="E3918" s="162" t="s">
        <v>36704</v>
      </c>
    </row>
    <row r="3919" spans="1:5">
      <c r="A3919" s="1">
        <v>142</v>
      </c>
      <c r="B3919" s="1" t="s">
        <v>18723</v>
      </c>
      <c r="C3919" s="1" t="s">
        <v>4257</v>
      </c>
      <c r="D3919" s="1" t="s">
        <v>155</v>
      </c>
      <c r="E3919" s="162" t="s">
        <v>29950</v>
      </c>
    </row>
    <row r="3920" spans="1:5">
      <c r="A3920" s="1">
        <v>43142</v>
      </c>
      <c r="B3920" s="1" t="s">
        <v>18725</v>
      </c>
      <c r="C3920" s="1" t="s">
        <v>182</v>
      </c>
      <c r="D3920" s="1" t="s">
        <v>155</v>
      </c>
      <c r="E3920" s="162" t="s">
        <v>36705</v>
      </c>
    </row>
    <row r="3921" spans="1:5">
      <c r="A3921" s="1">
        <v>38123</v>
      </c>
      <c r="B3921" s="1" t="s">
        <v>18726</v>
      </c>
      <c r="C3921" s="1" t="s">
        <v>238</v>
      </c>
      <c r="D3921" s="1" t="s">
        <v>155</v>
      </c>
      <c r="E3921" s="162" t="s">
        <v>36706</v>
      </c>
    </row>
    <row r="3922" spans="1:5">
      <c r="A3922" s="1">
        <v>42699</v>
      </c>
      <c r="B3922" s="1" t="s">
        <v>18727</v>
      </c>
      <c r="C3922" s="1" t="s">
        <v>160</v>
      </c>
      <c r="D3922" s="1" t="s">
        <v>155</v>
      </c>
      <c r="E3922" s="162" t="s">
        <v>35829</v>
      </c>
    </row>
    <row r="3923" spans="1:5">
      <c r="A3923" s="1">
        <v>37743</v>
      </c>
      <c r="B3923" s="1" t="s">
        <v>18728</v>
      </c>
      <c r="C3923" s="1" t="s">
        <v>160</v>
      </c>
      <c r="D3923" s="1" t="s">
        <v>167</v>
      </c>
      <c r="E3923" s="162" t="s">
        <v>18729</v>
      </c>
    </row>
    <row r="3924" spans="1:5">
      <c r="A3924" s="1">
        <v>37744</v>
      </c>
      <c r="B3924" s="1" t="s">
        <v>18730</v>
      </c>
      <c r="C3924" s="1" t="s">
        <v>160</v>
      </c>
      <c r="D3924" s="1" t="s">
        <v>167</v>
      </c>
      <c r="E3924" s="162" t="s">
        <v>18731</v>
      </c>
    </row>
    <row r="3925" spans="1:5">
      <c r="A3925" s="1">
        <v>37741</v>
      </c>
      <c r="B3925" s="1" t="s">
        <v>18732</v>
      </c>
      <c r="C3925" s="1" t="s">
        <v>160</v>
      </c>
      <c r="D3925" s="1" t="s">
        <v>167</v>
      </c>
      <c r="E3925" s="162" t="s">
        <v>18733</v>
      </c>
    </row>
    <row r="3926" spans="1:5">
      <c r="A3926" s="1">
        <v>39396</v>
      </c>
      <c r="B3926" s="1" t="s">
        <v>18734</v>
      </c>
      <c r="C3926" s="1" t="s">
        <v>160</v>
      </c>
      <c r="D3926" s="1" t="s">
        <v>155</v>
      </c>
      <c r="E3926" s="162" t="s">
        <v>18735</v>
      </c>
    </row>
    <row r="3927" spans="1:5">
      <c r="A3927" s="1">
        <v>39392</v>
      </c>
      <c r="B3927" s="1" t="s">
        <v>18736</v>
      </c>
      <c r="C3927" s="1" t="s">
        <v>160</v>
      </c>
      <c r="D3927" s="1" t="s">
        <v>155</v>
      </c>
      <c r="E3927" s="162" t="s">
        <v>18737</v>
      </c>
    </row>
    <row r="3928" spans="1:5">
      <c r="A3928" s="1">
        <v>39393</v>
      </c>
      <c r="B3928" s="1" t="s">
        <v>18738</v>
      </c>
      <c r="C3928" s="1" t="s">
        <v>160</v>
      </c>
      <c r="D3928" s="1" t="s">
        <v>155</v>
      </c>
      <c r="E3928" s="162" t="s">
        <v>13968</v>
      </c>
    </row>
    <row r="3929" spans="1:5">
      <c r="A3929" s="1">
        <v>39394</v>
      </c>
      <c r="B3929" s="1" t="s">
        <v>18739</v>
      </c>
      <c r="C3929" s="1" t="s">
        <v>160</v>
      </c>
      <c r="D3929" s="1" t="s">
        <v>155</v>
      </c>
      <c r="E3929" s="162" t="s">
        <v>14758</v>
      </c>
    </row>
    <row r="3930" spans="1:5">
      <c r="A3930" s="1">
        <v>39395</v>
      </c>
      <c r="B3930" s="1" t="s">
        <v>18740</v>
      </c>
      <c r="C3930" s="1" t="s">
        <v>160</v>
      </c>
      <c r="D3930" s="1" t="s">
        <v>155</v>
      </c>
      <c r="E3930" s="162" t="s">
        <v>18741</v>
      </c>
    </row>
    <row r="3931" spans="1:5">
      <c r="A3931" s="1">
        <v>14618</v>
      </c>
      <c r="B3931" s="1" t="s">
        <v>18742</v>
      </c>
      <c r="C3931" s="1" t="s">
        <v>160</v>
      </c>
      <c r="D3931" s="1" t="s">
        <v>155</v>
      </c>
      <c r="E3931" s="162" t="s">
        <v>18743</v>
      </c>
    </row>
    <row r="3932" spans="1:5">
      <c r="A3932" s="1">
        <v>40269</v>
      </c>
      <c r="B3932" s="1" t="s">
        <v>18744</v>
      </c>
      <c r="C3932" s="1" t="s">
        <v>160</v>
      </c>
      <c r="D3932" s="1" t="s">
        <v>155</v>
      </c>
      <c r="E3932" s="162" t="s">
        <v>18745</v>
      </c>
    </row>
    <row r="3933" spans="1:5">
      <c r="A3933" s="1">
        <v>6110</v>
      </c>
      <c r="B3933" s="1" t="s">
        <v>18746</v>
      </c>
      <c r="C3933" s="1" t="s">
        <v>355</v>
      </c>
      <c r="D3933" s="1" t="s">
        <v>155</v>
      </c>
      <c r="E3933" s="162" t="s">
        <v>16390</v>
      </c>
    </row>
    <row r="3934" spans="1:5">
      <c r="A3934" s="1">
        <v>40910</v>
      </c>
      <c r="B3934" s="1" t="s">
        <v>18747</v>
      </c>
      <c r="C3934" s="1" t="s">
        <v>357</v>
      </c>
      <c r="D3934" s="1" t="s">
        <v>155</v>
      </c>
      <c r="E3934" s="162" t="s">
        <v>35881</v>
      </c>
    </row>
    <row r="3935" spans="1:5">
      <c r="A3935" s="1">
        <v>6111</v>
      </c>
      <c r="B3935" s="1" t="s">
        <v>18748</v>
      </c>
      <c r="C3935" s="1" t="s">
        <v>355</v>
      </c>
      <c r="D3935" s="1" t="s">
        <v>158</v>
      </c>
      <c r="E3935" s="162" t="s">
        <v>17089</v>
      </c>
    </row>
    <row r="3936" spans="1:5">
      <c r="A3936" s="1">
        <v>41084</v>
      </c>
      <c r="B3936" s="1" t="s">
        <v>18749</v>
      </c>
      <c r="C3936" s="1" t="s">
        <v>357</v>
      </c>
      <c r="D3936" s="1" t="s">
        <v>155</v>
      </c>
      <c r="E3936" s="162" t="s">
        <v>35899</v>
      </c>
    </row>
    <row r="3937" spans="1:5">
      <c r="A3937" s="1">
        <v>44535</v>
      </c>
      <c r="B3937" s="1" t="s">
        <v>18750</v>
      </c>
      <c r="C3937" s="1" t="s">
        <v>353</v>
      </c>
      <c r="D3937" s="1" t="s">
        <v>155</v>
      </c>
      <c r="E3937" s="162" t="s">
        <v>36707</v>
      </c>
    </row>
    <row r="3938" spans="1:5">
      <c r="A3938" s="1">
        <v>44945</v>
      </c>
      <c r="B3938" s="1" t="s">
        <v>18751</v>
      </c>
      <c r="C3938" s="1" t="s">
        <v>160</v>
      </c>
      <c r="D3938" s="1" t="s">
        <v>158</v>
      </c>
      <c r="E3938" s="162" t="s">
        <v>12866</v>
      </c>
    </row>
    <row r="3939" spans="1:5">
      <c r="A3939" s="1">
        <v>38637</v>
      </c>
      <c r="B3939" s="1" t="s">
        <v>18752</v>
      </c>
      <c r="C3939" s="1" t="s">
        <v>160</v>
      </c>
      <c r="D3939" s="1" t="s">
        <v>155</v>
      </c>
      <c r="E3939" s="162" t="s">
        <v>36708</v>
      </c>
    </row>
    <row r="3940" spans="1:5">
      <c r="A3940" s="1">
        <v>6150</v>
      </c>
      <c r="B3940" s="1" t="s">
        <v>18754</v>
      </c>
      <c r="C3940" s="1" t="s">
        <v>160</v>
      </c>
      <c r="D3940" s="1" t="s">
        <v>155</v>
      </c>
      <c r="E3940" s="162" t="s">
        <v>28907</v>
      </c>
    </row>
    <row r="3941" spans="1:5">
      <c r="A3941" s="1">
        <v>6136</v>
      </c>
      <c r="B3941" s="1" t="s">
        <v>18755</v>
      </c>
      <c r="C3941" s="1" t="s">
        <v>160</v>
      </c>
      <c r="D3941" s="1" t="s">
        <v>158</v>
      </c>
      <c r="E3941" s="162" t="s">
        <v>36709</v>
      </c>
    </row>
    <row r="3942" spans="1:5">
      <c r="A3942" s="1">
        <v>38638</v>
      </c>
      <c r="B3942" s="1" t="s">
        <v>18757</v>
      </c>
      <c r="C3942" s="1" t="s">
        <v>160</v>
      </c>
      <c r="D3942" s="1" t="s">
        <v>155</v>
      </c>
      <c r="E3942" s="162" t="s">
        <v>36710</v>
      </c>
    </row>
    <row r="3943" spans="1:5">
      <c r="A3943" s="1">
        <v>20262</v>
      </c>
      <c r="B3943" s="1" t="s">
        <v>18758</v>
      </c>
      <c r="C3943" s="1" t="s">
        <v>160</v>
      </c>
      <c r="D3943" s="1" t="s">
        <v>155</v>
      </c>
      <c r="E3943" s="162" t="s">
        <v>23383</v>
      </c>
    </row>
    <row r="3944" spans="1:5">
      <c r="A3944" s="1">
        <v>6145</v>
      </c>
      <c r="B3944" s="1" t="s">
        <v>18759</v>
      </c>
      <c r="C3944" s="1" t="s">
        <v>160</v>
      </c>
      <c r="D3944" s="1" t="s">
        <v>155</v>
      </c>
      <c r="E3944" s="162" t="s">
        <v>24175</v>
      </c>
    </row>
    <row r="3945" spans="1:5">
      <c r="A3945" s="1">
        <v>6149</v>
      </c>
      <c r="B3945" s="1" t="s">
        <v>18760</v>
      </c>
      <c r="C3945" s="1" t="s">
        <v>160</v>
      </c>
      <c r="D3945" s="1" t="s">
        <v>155</v>
      </c>
      <c r="E3945" s="162" t="s">
        <v>33454</v>
      </c>
    </row>
    <row r="3946" spans="1:5">
      <c r="A3946" s="1">
        <v>6146</v>
      </c>
      <c r="B3946" s="1" t="s">
        <v>18762</v>
      </c>
      <c r="C3946" s="1" t="s">
        <v>160</v>
      </c>
      <c r="D3946" s="1" t="s">
        <v>155</v>
      </c>
      <c r="E3946" s="162" t="s">
        <v>13936</v>
      </c>
    </row>
    <row r="3947" spans="1:5">
      <c r="A3947" s="1">
        <v>44536</v>
      </c>
      <c r="B3947" s="1" t="s">
        <v>18763</v>
      </c>
      <c r="C3947" s="1" t="s">
        <v>238</v>
      </c>
      <c r="D3947" s="1" t="s">
        <v>155</v>
      </c>
      <c r="E3947" s="162" t="s">
        <v>17428</v>
      </c>
    </row>
    <row r="3948" spans="1:5">
      <c r="A3948" s="1">
        <v>39961</v>
      </c>
      <c r="B3948" s="1" t="s">
        <v>18765</v>
      </c>
      <c r="C3948" s="1" t="s">
        <v>160</v>
      </c>
      <c r="D3948" s="1" t="s">
        <v>155</v>
      </c>
      <c r="E3948" s="162" t="s">
        <v>27473</v>
      </c>
    </row>
    <row r="3949" spans="1:5">
      <c r="A3949" s="1">
        <v>42433</v>
      </c>
      <c r="B3949" s="1" t="s">
        <v>18767</v>
      </c>
      <c r="C3949" s="1" t="s">
        <v>160</v>
      </c>
      <c r="D3949" s="1" t="s">
        <v>167</v>
      </c>
      <c r="E3949" s="162" t="s">
        <v>18768</v>
      </c>
    </row>
    <row r="3950" spans="1:5">
      <c r="A3950" s="1">
        <v>42434</v>
      </c>
      <c r="B3950" s="1" t="s">
        <v>18769</v>
      </c>
      <c r="C3950" s="1" t="s">
        <v>160</v>
      </c>
      <c r="D3950" s="1" t="s">
        <v>167</v>
      </c>
      <c r="E3950" s="162" t="s">
        <v>18770</v>
      </c>
    </row>
    <row r="3951" spans="1:5">
      <c r="A3951" s="1">
        <v>42435</v>
      </c>
      <c r="B3951" s="1" t="s">
        <v>18771</v>
      </c>
      <c r="C3951" s="1" t="s">
        <v>160</v>
      </c>
      <c r="D3951" s="1" t="s">
        <v>167</v>
      </c>
      <c r="E3951" s="162" t="s">
        <v>18772</v>
      </c>
    </row>
    <row r="3952" spans="1:5">
      <c r="A3952" s="1">
        <v>38061</v>
      </c>
      <c r="B3952" s="1" t="s">
        <v>18773</v>
      </c>
      <c r="C3952" s="1" t="s">
        <v>160</v>
      </c>
      <c r="D3952" s="1" t="s">
        <v>155</v>
      </c>
      <c r="E3952" s="162" t="s">
        <v>18774</v>
      </c>
    </row>
    <row r="3953" spans="1:5">
      <c r="A3953" s="1">
        <v>20250</v>
      </c>
      <c r="B3953" s="1" t="s">
        <v>18775</v>
      </c>
      <c r="C3953" s="1" t="s">
        <v>238</v>
      </c>
      <c r="D3953" s="1" t="s">
        <v>158</v>
      </c>
      <c r="E3953" s="162" t="s">
        <v>16841</v>
      </c>
    </row>
    <row r="3954" spans="1:5">
      <c r="A3954" s="1">
        <v>13388</v>
      </c>
      <c r="B3954" s="1" t="s">
        <v>18776</v>
      </c>
      <c r="C3954" s="1" t="s">
        <v>238</v>
      </c>
      <c r="D3954" s="1" t="s">
        <v>155</v>
      </c>
      <c r="E3954" s="162" t="s">
        <v>36711</v>
      </c>
    </row>
    <row r="3955" spans="1:5">
      <c r="A3955" s="1">
        <v>39914</v>
      </c>
      <c r="B3955" s="1" t="s">
        <v>18777</v>
      </c>
      <c r="C3955" s="1" t="s">
        <v>238</v>
      </c>
      <c r="D3955" s="1" t="s">
        <v>155</v>
      </c>
      <c r="E3955" s="162" t="s">
        <v>18778</v>
      </c>
    </row>
    <row r="3956" spans="1:5">
      <c r="A3956" s="1">
        <v>12732</v>
      </c>
      <c r="B3956" s="1" t="s">
        <v>18779</v>
      </c>
      <c r="C3956" s="1" t="s">
        <v>160</v>
      </c>
      <c r="D3956" s="1" t="s">
        <v>155</v>
      </c>
      <c r="E3956" s="162" t="s">
        <v>15320</v>
      </c>
    </row>
    <row r="3957" spans="1:5">
      <c r="A3957" s="1">
        <v>6160</v>
      </c>
      <c r="B3957" s="1" t="s">
        <v>18780</v>
      </c>
      <c r="C3957" s="1" t="s">
        <v>355</v>
      </c>
      <c r="D3957" s="1" t="s">
        <v>158</v>
      </c>
      <c r="E3957" s="162" t="s">
        <v>16390</v>
      </c>
    </row>
    <row r="3958" spans="1:5">
      <c r="A3958" s="1">
        <v>41087</v>
      </c>
      <c r="B3958" s="1" t="s">
        <v>18781</v>
      </c>
      <c r="C3958" s="1" t="s">
        <v>357</v>
      </c>
      <c r="D3958" s="1" t="s">
        <v>155</v>
      </c>
      <c r="E3958" s="162" t="s">
        <v>35881</v>
      </c>
    </row>
    <row r="3959" spans="1:5">
      <c r="A3959" s="1">
        <v>6166</v>
      </c>
      <c r="B3959" s="1" t="s">
        <v>18782</v>
      </c>
      <c r="C3959" s="1" t="s">
        <v>355</v>
      </c>
      <c r="D3959" s="1" t="s">
        <v>155</v>
      </c>
      <c r="E3959" s="162" t="s">
        <v>19261</v>
      </c>
    </row>
    <row r="3960" spans="1:5">
      <c r="A3960" s="1">
        <v>41088</v>
      </c>
      <c r="B3960" s="1" t="s">
        <v>18784</v>
      </c>
      <c r="C3960" s="1" t="s">
        <v>357</v>
      </c>
      <c r="D3960" s="1" t="s">
        <v>155</v>
      </c>
      <c r="E3960" s="162" t="s">
        <v>36712</v>
      </c>
    </row>
    <row r="3961" spans="1:5">
      <c r="A3961" s="1">
        <v>20232</v>
      </c>
      <c r="B3961" s="1" t="s">
        <v>18785</v>
      </c>
      <c r="C3961" s="1" t="s">
        <v>187</v>
      </c>
      <c r="D3961" s="1" t="s">
        <v>155</v>
      </c>
      <c r="E3961" s="162" t="s">
        <v>21414</v>
      </c>
    </row>
    <row r="3962" spans="1:5">
      <c r="A3962" s="1">
        <v>10856</v>
      </c>
      <c r="B3962" s="1" t="s">
        <v>18786</v>
      </c>
      <c r="C3962" s="1" t="s">
        <v>187</v>
      </c>
      <c r="D3962" s="1" t="s">
        <v>167</v>
      </c>
      <c r="E3962" s="162" t="s">
        <v>18787</v>
      </c>
    </row>
    <row r="3963" spans="1:5">
      <c r="A3963" s="1">
        <v>4828</v>
      </c>
      <c r="B3963" s="1" t="s">
        <v>18788</v>
      </c>
      <c r="C3963" s="1" t="s">
        <v>187</v>
      </c>
      <c r="D3963" s="1" t="s">
        <v>155</v>
      </c>
      <c r="E3963" s="162" t="s">
        <v>36713</v>
      </c>
    </row>
    <row r="3964" spans="1:5">
      <c r="A3964" s="1">
        <v>20249</v>
      </c>
      <c r="B3964" s="1" t="s">
        <v>18789</v>
      </c>
      <c r="C3964" s="1" t="s">
        <v>187</v>
      </c>
      <c r="D3964" s="1" t="s">
        <v>155</v>
      </c>
      <c r="E3964" s="162" t="s">
        <v>14234</v>
      </c>
    </row>
    <row r="3965" spans="1:5">
      <c r="A3965" s="1">
        <v>11609</v>
      </c>
      <c r="B3965" s="1" t="s">
        <v>18791</v>
      </c>
      <c r="C3965" s="1" t="s">
        <v>182</v>
      </c>
      <c r="D3965" s="1" t="s">
        <v>155</v>
      </c>
      <c r="E3965" s="162" t="s">
        <v>15901</v>
      </c>
    </row>
    <row r="3966" spans="1:5">
      <c r="A3966" s="1">
        <v>20083</v>
      </c>
      <c r="B3966" s="1" t="s">
        <v>18792</v>
      </c>
      <c r="C3966" s="1" t="s">
        <v>160</v>
      </c>
      <c r="D3966" s="1" t="s">
        <v>155</v>
      </c>
      <c r="E3966" s="162" t="s">
        <v>36714</v>
      </c>
    </row>
    <row r="3967" spans="1:5">
      <c r="A3967" s="1">
        <v>10691</v>
      </c>
      <c r="B3967" s="1" t="s">
        <v>18794</v>
      </c>
      <c r="C3967" s="1" t="s">
        <v>182</v>
      </c>
      <c r="D3967" s="1" t="s">
        <v>155</v>
      </c>
      <c r="E3967" s="162" t="s">
        <v>23564</v>
      </c>
    </row>
    <row r="3968" spans="1:5">
      <c r="A3968" s="1">
        <v>12295</v>
      </c>
      <c r="B3968" s="1" t="s">
        <v>18796</v>
      </c>
      <c r="C3968" s="1" t="s">
        <v>160</v>
      </c>
      <c r="D3968" s="1" t="s">
        <v>155</v>
      </c>
      <c r="E3968" s="162" t="s">
        <v>13717</v>
      </c>
    </row>
    <row r="3969" spans="1:5">
      <c r="A3969" s="1">
        <v>12296</v>
      </c>
      <c r="B3969" s="1" t="s">
        <v>18798</v>
      </c>
      <c r="C3969" s="1" t="s">
        <v>160</v>
      </c>
      <c r="D3969" s="1" t="s">
        <v>155</v>
      </c>
      <c r="E3969" s="162" t="s">
        <v>17144</v>
      </c>
    </row>
    <row r="3970" spans="1:5">
      <c r="A3970" s="1">
        <v>12294</v>
      </c>
      <c r="B3970" s="1" t="s">
        <v>18799</v>
      </c>
      <c r="C3970" s="1" t="s">
        <v>160</v>
      </c>
      <c r="D3970" s="1" t="s">
        <v>155</v>
      </c>
      <c r="E3970" s="162" t="s">
        <v>19378</v>
      </c>
    </row>
    <row r="3971" spans="1:5">
      <c r="A3971" s="1">
        <v>14543</v>
      </c>
      <c r="B3971" s="1" t="s">
        <v>18800</v>
      </c>
      <c r="C3971" s="1" t="s">
        <v>160</v>
      </c>
      <c r="D3971" s="1" t="s">
        <v>155</v>
      </c>
      <c r="E3971" s="162" t="s">
        <v>20026</v>
      </c>
    </row>
    <row r="3972" spans="1:5">
      <c r="A3972" s="1">
        <v>13329</v>
      </c>
      <c r="B3972" s="1" t="s">
        <v>18801</v>
      </c>
      <c r="C3972" s="1" t="s">
        <v>160</v>
      </c>
      <c r="D3972" s="1" t="s">
        <v>158</v>
      </c>
      <c r="E3972" s="162" t="s">
        <v>36342</v>
      </c>
    </row>
    <row r="3973" spans="1:5">
      <c r="A3973" s="1">
        <v>21047</v>
      </c>
      <c r="B3973" s="1" t="s">
        <v>18802</v>
      </c>
      <c r="C3973" s="1" t="s">
        <v>160</v>
      </c>
      <c r="D3973" s="1" t="s">
        <v>155</v>
      </c>
      <c r="E3973" s="162" t="s">
        <v>18803</v>
      </c>
    </row>
    <row r="3974" spans="1:5">
      <c r="A3974" s="1">
        <v>21042</v>
      </c>
      <c r="B3974" s="1" t="s">
        <v>18804</v>
      </c>
      <c r="C3974" s="1" t="s">
        <v>160</v>
      </c>
      <c r="D3974" s="1" t="s">
        <v>155</v>
      </c>
      <c r="E3974" s="162" t="s">
        <v>18805</v>
      </c>
    </row>
    <row r="3975" spans="1:5">
      <c r="A3975" s="1">
        <v>21043</v>
      </c>
      <c r="B3975" s="1" t="s">
        <v>18806</v>
      </c>
      <c r="C3975" s="1" t="s">
        <v>160</v>
      </c>
      <c r="D3975" s="1" t="s">
        <v>155</v>
      </c>
      <c r="E3975" s="162" t="s">
        <v>18807</v>
      </c>
    </row>
    <row r="3976" spans="1:5">
      <c r="A3976" s="1">
        <v>21044</v>
      </c>
      <c r="B3976" s="1" t="s">
        <v>18808</v>
      </c>
      <c r="C3976" s="1" t="s">
        <v>160</v>
      </c>
      <c r="D3976" s="1" t="s">
        <v>155</v>
      </c>
      <c r="E3976" s="162" t="s">
        <v>18809</v>
      </c>
    </row>
    <row r="3977" spans="1:5">
      <c r="A3977" s="1">
        <v>21045</v>
      </c>
      <c r="B3977" s="1" t="s">
        <v>18810</v>
      </c>
      <c r="C3977" s="1" t="s">
        <v>160</v>
      </c>
      <c r="D3977" s="1" t="s">
        <v>155</v>
      </c>
      <c r="E3977" s="162" t="s">
        <v>18811</v>
      </c>
    </row>
    <row r="3978" spans="1:5">
      <c r="A3978" s="1">
        <v>21041</v>
      </c>
      <c r="B3978" s="1" t="s">
        <v>18812</v>
      </c>
      <c r="C3978" s="1" t="s">
        <v>160</v>
      </c>
      <c r="D3978" s="1" t="s">
        <v>155</v>
      </c>
      <c r="E3978" s="162" t="s">
        <v>18813</v>
      </c>
    </row>
    <row r="3979" spans="1:5">
      <c r="A3979" s="1">
        <v>21040</v>
      </c>
      <c r="B3979" s="1" t="s">
        <v>18814</v>
      </c>
      <c r="C3979" s="1" t="s">
        <v>160</v>
      </c>
      <c r="D3979" s="1" t="s">
        <v>158</v>
      </c>
      <c r="E3979" s="162" t="s">
        <v>14237</v>
      </c>
    </row>
    <row r="3980" spans="1:5">
      <c r="A3980" s="1">
        <v>14149</v>
      </c>
      <c r="B3980" s="1" t="s">
        <v>18815</v>
      </c>
      <c r="C3980" s="1" t="s">
        <v>2409</v>
      </c>
      <c r="D3980" s="1" t="s">
        <v>167</v>
      </c>
      <c r="E3980" s="162" t="s">
        <v>18816</v>
      </c>
    </row>
    <row r="3981" spans="1:5">
      <c r="A3981" s="1">
        <v>38099</v>
      </c>
      <c r="B3981" s="1" t="s">
        <v>18817</v>
      </c>
      <c r="C3981" s="1" t="s">
        <v>160</v>
      </c>
      <c r="D3981" s="1" t="s">
        <v>155</v>
      </c>
      <c r="E3981" s="162" t="s">
        <v>20481</v>
      </c>
    </row>
    <row r="3982" spans="1:5">
      <c r="A3982" s="1">
        <v>38100</v>
      </c>
      <c r="B3982" s="1" t="s">
        <v>18818</v>
      </c>
      <c r="C3982" s="1" t="s">
        <v>160</v>
      </c>
      <c r="D3982" s="1" t="s">
        <v>155</v>
      </c>
      <c r="E3982" s="162" t="s">
        <v>13479</v>
      </c>
    </row>
    <row r="3983" spans="1:5">
      <c r="A3983" s="1">
        <v>7576</v>
      </c>
      <c r="B3983" s="1" t="s">
        <v>18819</v>
      </c>
      <c r="C3983" s="1" t="s">
        <v>160</v>
      </c>
      <c r="D3983" s="1" t="s">
        <v>155</v>
      </c>
      <c r="E3983" s="162" t="s">
        <v>13291</v>
      </c>
    </row>
    <row r="3984" spans="1:5">
      <c r="A3984" s="1">
        <v>3384</v>
      </c>
      <c r="B3984" s="1" t="s">
        <v>18820</v>
      </c>
      <c r="C3984" s="1" t="s">
        <v>160</v>
      </c>
      <c r="D3984" s="1" t="s">
        <v>155</v>
      </c>
      <c r="E3984" s="162" t="s">
        <v>18821</v>
      </c>
    </row>
    <row r="3985" spans="1:5">
      <c r="A3985" s="1">
        <v>7572</v>
      </c>
      <c r="B3985" s="1" t="s">
        <v>18822</v>
      </c>
      <c r="C3985" s="1" t="s">
        <v>160</v>
      </c>
      <c r="D3985" s="1" t="s">
        <v>155</v>
      </c>
      <c r="E3985" s="162" t="s">
        <v>18823</v>
      </c>
    </row>
    <row r="3986" spans="1:5">
      <c r="A3986" s="1">
        <v>3396</v>
      </c>
      <c r="B3986" s="1" t="s">
        <v>18824</v>
      </c>
      <c r="C3986" s="1" t="s">
        <v>160</v>
      </c>
      <c r="D3986" s="1" t="s">
        <v>155</v>
      </c>
      <c r="E3986" s="162" t="s">
        <v>15218</v>
      </c>
    </row>
    <row r="3987" spans="1:5">
      <c r="A3987" s="1">
        <v>37590</v>
      </c>
      <c r="B3987" s="1" t="s">
        <v>18825</v>
      </c>
      <c r="C3987" s="1" t="s">
        <v>160</v>
      </c>
      <c r="D3987" s="1" t="s">
        <v>155</v>
      </c>
      <c r="E3987" s="162" t="s">
        <v>16954</v>
      </c>
    </row>
    <row r="3988" spans="1:5">
      <c r="A3988" s="1">
        <v>37591</v>
      </c>
      <c r="B3988" s="1" t="s">
        <v>18826</v>
      </c>
      <c r="C3988" s="1" t="s">
        <v>160</v>
      </c>
      <c r="D3988" s="1" t="s">
        <v>155</v>
      </c>
      <c r="E3988" s="162" t="s">
        <v>24093</v>
      </c>
    </row>
    <row r="3989" spans="1:5">
      <c r="A3989" s="1">
        <v>12626</v>
      </c>
      <c r="B3989" s="1" t="s">
        <v>18827</v>
      </c>
      <c r="C3989" s="1" t="s">
        <v>160</v>
      </c>
      <c r="D3989" s="1" t="s">
        <v>155</v>
      </c>
      <c r="E3989" s="162" t="s">
        <v>18813</v>
      </c>
    </row>
    <row r="3990" spans="1:5">
      <c r="A3990" s="1">
        <v>11033</v>
      </c>
      <c r="B3990" s="1" t="s">
        <v>18829</v>
      </c>
      <c r="C3990" s="1" t="s">
        <v>160</v>
      </c>
      <c r="D3990" s="1" t="s">
        <v>155</v>
      </c>
      <c r="E3990" s="162" t="s">
        <v>18830</v>
      </c>
    </row>
    <row r="3991" spans="1:5">
      <c r="A3991" s="1">
        <v>390</v>
      </c>
      <c r="B3991" s="1" t="s">
        <v>18831</v>
      </c>
      <c r="C3991" s="1" t="s">
        <v>160</v>
      </c>
      <c r="D3991" s="1" t="s">
        <v>155</v>
      </c>
      <c r="E3991" s="162" t="s">
        <v>12916</v>
      </c>
    </row>
    <row r="3992" spans="1:5">
      <c r="A3992" s="1">
        <v>42436</v>
      </c>
      <c r="B3992" s="1" t="s">
        <v>18832</v>
      </c>
      <c r="C3992" s="1" t="s">
        <v>160</v>
      </c>
      <c r="D3992" s="1" t="s">
        <v>167</v>
      </c>
      <c r="E3992" s="162" t="s">
        <v>18833</v>
      </c>
    </row>
    <row r="3993" spans="1:5">
      <c r="A3993" s="1">
        <v>6193</v>
      </c>
      <c r="B3993" s="1" t="s">
        <v>18834</v>
      </c>
      <c r="C3993" s="1" t="s">
        <v>187</v>
      </c>
      <c r="D3993" s="1" t="s">
        <v>155</v>
      </c>
      <c r="E3993" s="162" t="s">
        <v>25907</v>
      </c>
    </row>
    <row r="3994" spans="1:5">
      <c r="A3994" s="1">
        <v>6194</v>
      </c>
      <c r="B3994" s="1" t="s">
        <v>18835</v>
      </c>
      <c r="C3994" s="1" t="s">
        <v>187</v>
      </c>
      <c r="D3994" s="1" t="s">
        <v>155</v>
      </c>
      <c r="E3994" s="162" t="s">
        <v>35785</v>
      </c>
    </row>
    <row r="3995" spans="1:5">
      <c r="A3995" s="1">
        <v>10567</v>
      </c>
      <c r="B3995" s="1" t="s">
        <v>18836</v>
      </c>
      <c r="C3995" s="1" t="s">
        <v>187</v>
      </c>
      <c r="D3995" s="1" t="s">
        <v>155</v>
      </c>
      <c r="E3995" s="162" t="s">
        <v>30824</v>
      </c>
    </row>
    <row r="3996" spans="1:5">
      <c r="A3996" s="1">
        <v>6212</v>
      </c>
      <c r="B3996" s="1" t="s">
        <v>18838</v>
      </c>
      <c r="C3996" s="1" t="s">
        <v>187</v>
      </c>
      <c r="D3996" s="1" t="s">
        <v>158</v>
      </c>
      <c r="E3996" s="162" t="s">
        <v>27409</v>
      </c>
    </row>
    <row r="3997" spans="1:5">
      <c r="A3997" s="1">
        <v>3993</v>
      </c>
      <c r="B3997" s="1" t="s">
        <v>18839</v>
      </c>
      <c r="C3997" s="1" t="s">
        <v>157</v>
      </c>
      <c r="D3997" s="1" t="s">
        <v>155</v>
      </c>
      <c r="E3997" s="162" t="s">
        <v>36715</v>
      </c>
    </row>
    <row r="3998" spans="1:5">
      <c r="A3998" s="1">
        <v>3990</v>
      </c>
      <c r="B3998" s="1" t="s">
        <v>18840</v>
      </c>
      <c r="C3998" s="1" t="s">
        <v>187</v>
      </c>
      <c r="D3998" s="1" t="s">
        <v>155</v>
      </c>
      <c r="E3998" s="162" t="s">
        <v>29033</v>
      </c>
    </row>
    <row r="3999" spans="1:5">
      <c r="A3999" s="1">
        <v>3992</v>
      </c>
      <c r="B3999" s="1" t="s">
        <v>18842</v>
      </c>
      <c r="C3999" s="1" t="s">
        <v>187</v>
      </c>
      <c r="D3999" s="1" t="s">
        <v>155</v>
      </c>
      <c r="E3999" s="162" t="s">
        <v>27633</v>
      </c>
    </row>
    <row r="4000" spans="1:5">
      <c r="A4000" s="1">
        <v>6178</v>
      </c>
      <c r="B4000" s="1" t="s">
        <v>18843</v>
      </c>
      <c r="C4000" s="1" t="s">
        <v>157</v>
      </c>
      <c r="D4000" s="1" t="s">
        <v>155</v>
      </c>
      <c r="E4000" s="162" t="s">
        <v>18844</v>
      </c>
    </row>
    <row r="4001" spans="1:5">
      <c r="A4001" s="1">
        <v>6180</v>
      </c>
      <c r="B4001" s="1" t="s">
        <v>18845</v>
      </c>
      <c r="C4001" s="1" t="s">
        <v>157</v>
      </c>
      <c r="D4001" s="1" t="s">
        <v>158</v>
      </c>
      <c r="E4001" s="162" t="s">
        <v>18846</v>
      </c>
    </row>
    <row r="4002" spans="1:5">
      <c r="A4002" s="1">
        <v>6182</v>
      </c>
      <c r="B4002" s="1" t="s">
        <v>18847</v>
      </c>
      <c r="C4002" s="1" t="s">
        <v>157</v>
      </c>
      <c r="D4002" s="1" t="s">
        <v>155</v>
      </c>
      <c r="E4002" s="162" t="s">
        <v>18848</v>
      </c>
    </row>
    <row r="4003" spans="1:5">
      <c r="A4003" s="1">
        <v>43614</v>
      </c>
      <c r="B4003" s="1" t="s">
        <v>18849</v>
      </c>
      <c r="C4003" s="1" t="s">
        <v>187</v>
      </c>
      <c r="D4003" s="1" t="s">
        <v>155</v>
      </c>
      <c r="E4003" s="162" t="s">
        <v>13778</v>
      </c>
    </row>
    <row r="4004" spans="1:5">
      <c r="A4004" s="1">
        <v>6189</v>
      </c>
      <c r="B4004" s="1" t="s">
        <v>18850</v>
      </c>
      <c r="C4004" s="1" t="s">
        <v>187</v>
      </c>
      <c r="D4004" s="1" t="s">
        <v>155</v>
      </c>
      <c r="E4004" s="162" t="s">
        <v>30274</v>
      </c>
    </row>
    <row r="4005" spans="1:5">
      <c r="A4005" s="1">
        <v>6214</v>
      </c>
      <c r="B4005" s="1" t="s">
        <v>18851</v>
      </c>
      <c r="C4005" s="1" t="s">
        <v>157</v>
      </c>
      <c r="D4005" s="1" t="s">
        <v>155</v>
      </c>
      <c r="E4005" s="162" t="s">
        <v>18852</v>
      </c>
    </row>
    <row r="4006" spans="1:5">
      <c r="A4006" s="1">
        <v>36153</v>
      </c>
      <c r="B4006" s="1" t="s">
        <v>18853</v>
      </c>
      <c r="C4006" s="1" t="s">
        <v>160</v>
      </c>
      <c r="D4006" s="1" t="s">
        <v>155</v>
      </c>
      <c r="E4006" s="162" t="s">
        <v>36716</v>
      </c>
    </row>
    <row r="4007" spans="1:5">
      <c r="A4007" s="1">
        <v>10740</v>
      </c>
      <c r="B4007" s="1" t="s">
        <v>18854</v>
      </c>
      <c r="C4007" s="1" t="s">
        <v>160</v>
      </c>
      <c r="D4007" s="1" t="s">
        <v>167</v>
      </c>
      <c r="E4007" s="162" t="s">
        <v>18855</v>
      </c>
    </row>
    <row r="4008" spans="1:5">
      <c r="A4008" s="1">
        <v>13914</v>
      </c>
      <c r="B4008" s="1" t="s">
        <v>18856</v>
      </c>
      <c r="C4008" s="1" t="s">
        <v>160</v>
      </c>
      <c r="D4008" s="1" t="s">
        <v>167</v>
      </c>
      <c r="E4008" s="162" t="s">
        <v>18857</v>
      </c>
    </row>
    <row r="4009" spans="1:5">
      <c r="A4009" s="1">
        <v>10742</v>
      </c>
      <c r="B4009" s="1" t="s">
        <v>18858</v>
      </c>
      <c r="C4009" s="1" t="s">
        <v>160</v>
      </c>
      <c r="D4009" s="1" t="s">
        <v>167</v>
      </c>
      <c r="E4009" s="162" t="s">
        <v>18859</v>
      </c>
    </row>
    <row r="4010" spans="1:5">
      <c r="A4010" s="1">
        <v>38465</v>
      </c>
      <c r="B4010" s="1" t="s">
        <v>18860</v>
      </c>
      <c r="C4010" s="1" t="s">
        <v>160</v>
      </c>
      <c r="D4010" s="1" t="s">
        <v>155</v>
      </c>
      <c r="E4010" s="162" t="s">
        <v>36717</v>
      </c>
    </row>
    <row r="4011" spans="1:5">
      <c r="A4011" s="1">
        <v>7543</v>
      </c>
      <c r="B4011" s="1" t="s">
        <v>18861</v>
      </c>
      <c r="C4011" s="1" t="s">
        <v>160</v>
      </c>
      <c r="D4011" s="1" t="s">
        <v>155</v>
      </c>
      <c r="E4011" s="162" t="s">
        <v>18862</v>
      </c>
    </row>
    <row r="4012" spans="1:5">
      <c r="A4012" s="1">
        <v>43427</v>
      </c>
      <c r="B4012" s="1" t="s">
        <v>18863</v>
      </c>
      <c r="C4012" s="1" t="s">
        <v>160</v>
      </c>
      <c r="D4012" s="1" t="s">
        <v>155</v>
      </c>
      <c r="E4012" s="162" t="s">
        <v>18864</v>
      </c>
    </row>
    <row r="4013" spans="1:5">
      <c r="A4013" s="1">
        <v>41613</v>
      </c>
      <c r="B4013" s="1" t="s">
        <v>18865</v>
      </c>
      <c r="C4013" s="1" t="s">
        <v>160</v>
      </c>
      <c r="D4013" s="1" t="s">
        <v>155</v>
      </c>
      <c r="E4013" s="162" t="s">
        <v>18866</v>
      </c>
    </row>
    <row r="4014" spans="1:5">
      <c r="A4014" s="1">
        <v>41614</v>
      </c>
      <c r="B4014" s="1" t="s">
        <v>18867</v>
      </c>
      <c r="C4014" s="1" t="s">
        <v>160</v>
      </c>
      <c r="D4014" s="1" t="s">
        <v>155</v>
      </c>
      <c r="E4014" s="162" t="s">
        <v>18868</v>
      </c>
    </row>
    <row r="4015" spans="1:5">
      <c r="A4015" s="1">
        <v>41615</v>
      </c>
      <c r="B4015" s="1" t="s">
        <v>18869</v>
      </c>
      <c r="C4015" s="1" t="s">
        <v>160</v>
      </c>
      <c r="D4015" s="1" t="s">
        <v>155</v>
      </c>
      <c r="E4015" s="162" t="s">
        <v>18870</v>
      </c>
    </row>
    <row r="4016" spans="1:5">
      <c r="A4016" s="1">
        <v>41616</v>
      </c>
      <c r="B4016" s="1" t="s">
        <v>18871</v>
      </c>
      <c r="C4016" s="1" t="s">
        <v>160</v>
      </c>
      <c r="D4016" s="1" t="s">
        <v>155</v>
      </c>
      <c r="E4016" s="162" t="s">
        <v>18872</v>
      </c>
    </row>
    <row r="4017" spans="1:5">
      <c r="A4017" s="1">
        <v>41617</v>
      </c>
      <c r="B4017" s="1" t="s">
        <v>18873</v>
      </c>
      <c r="C4017" s="1" t="s">
        <v>160</v>
      </c>
      <c r="D4017" s="1" t="s">
        <v>155</v>
      </c>
      <c r="E4017" s="162" t="s">
        <v>18874</v>
      </c>
    </row>
    <row r="4018" spans="1:5">
      <c r="A4018" s="1">
        <v>41618</v>
      </c>
      <c r="B4018" s="1" t="s">
        <v>18875</v>
      </c>
      <c r="C4018" s="1" t="s">
        <v>160</v>
      </c>
      <c r="D4018" s="1" t="s">
        <v>155</v>
      </c>
      <c r="E4018" s="162" t="s">
        <v>18876</v>
      </c>
    </row>
    <row r="4019" spans="1:5">
      <c r="A4019" s="1">
        <v>43428</v>
      </c>
      <c r="B4019" s="1" t="s">
        <v>18877</v>
      </c>
      <c r="C4019" s="1" t="s">
        <v>160</v>
      </c>
      <c r="D4019" s="1" t="s">
        <v>155</v>
      </c>
      <c r="E4019" s="162" t="s">
        <v>18878</v>
      </c>
    </row>
    <row r="4020" spans="1:5">
      <c r="A4020" s="1">
        <v>41619</v>
      </c>
      <c r="B4020" s="1" t="s">
        <v>18879</v>
      </c>
      <c r="C4020" s="1" t="s">
        <v>160</v>
      </c>
      <c r="D4020" s="1" t="s">
        <v>155</v>
      </c>
      <c r="E4020" s="162" t="s">
        <v>12990</v>
      </c>
    </row>
    <row r="4021" spans="1:5">
      <c r="A4021" s="1">
        <v>41620</v>
      </c>
      <c r="B4021" s="1" t="s">
        <v>18880</v>
      </c>
      <c r="C4021" s="1" t="s">
        <v>160</v>
      </c>
      <c r="D4021" s="1" t="s">
        <v>155</v>
      </c>
      <c r="E4021" s="162" t="s">
        <v>18881</v>
      </c>
    </row>
    <row r="4022" spans="1:5">
      <c r="A4022" s="1">
        <v>41622</v>
      </c>
      <c r="B4022" s="1" t="s">
        <v>18882</v>
      </c>
      <c r="C4022" s="1" t="s">
        <v>160</v>
      </c>
      <c r="D4022" s="1" t="s">
        <v>155</v>
      </c>
      <c r="E4022" s="162" t="s">
        <v>18883</v>
      </c>
    </row>
    <row r="4023" spans="1:5">
      <c r="A4023" s="1">
        <v>41623</v>
      </c>
      <c r="B4023" s="1" t="s">
        <v>18884</v>
      </c>
      <c r="C4023" s="1" t="s">
        <v>160</v>
      </c>
      <c r="D4023" s="1" t="s">
        <v>155</v>
      </c>
      <c r="E4023" s="162" t="s">
        <v>18885</v>
      </c>
    </row>
    <row r="4024" spans="1:5">
      <c r="A4024" s="1">
        <v>41624</v>
      </c>
      <c r="B4024" s="1" t="s">
        <v>18886</v>
      </c>
      <c r="C4024" s="1" t="s">
        <v>160</v>
      </c>
      <c r="D4024" s="1" t="s">
        <v>155</v>
      </c>
      <c r="E4024" s="162" t="s">
        <v>18887</v>
      </c>
    </row>
    <row r="4025" spans="1:5">
      <c r="A4025" s="1">
        <v>41625</v>
      </c>
      <c r="B4025" s="1" t="s">
        <v>18888</v>
      </c>
      <c r="C4025" s="1" t="s">
        <v>160</v>
      </c>
      <c r="D4025" s="1" t="s">
        <v>155</v>
      </c>
      <c r="E4025" s="162" t="s">
        <v>18889</v>
      </c>
    </row>
    <row r="4026" spans="1:5">
      <c r="A4026" s="1">
        <v>39352</v>
      </c>
      <c r="B4026" s="1" t="s">
        <v>18890</v>
      </c>
      <c r="C4026" s="1" t="s">
        <v>160</v>
      </c>
      <c r="D4026" s="1" t="s">
        <v>155</v>
      </c>
      <c r="E4026" s="162" t="s">
        <v>13416</v>
      </c>
    </row>
    <row r="4027" spans="1:5">
      <c r="A4027" s="1">
        <v>39346</v>
      </c>
      <c r="B4027" s="1" t="s">
        <v>18891</v>
      </c>
      <c r="C4027" s="1" t="s">
        <v>160</v>
      </c>
      <c r="D4027" s="1" t="s">
        <v>155</v>
      </c>
      <c r="E4027" s="162" t="s">
        <v>13416</v>
      </c>
    </row>
    <row r="4028" spans="1:5">
      <c r="A4028" s="1">
        <v>39350</v>
      </c>
      <c r="B4028" s="1" t="s">
        <v>18892</v>
      </c>
      <c r="C4028" s="1" t="s">
        <v>160</v>
      </c>
      <c r="D4028" s="1" t="s">
        <v>155</v>
      </c>
      <c r="E4028" s="162" t="s">
        <v>13170</v>
      </c>
    </row>
    <row r="4029" spans="1:5">
      <c r="A4029" s="1">
        <v>39351</v>
      </c>
      <c r="B4029" s="1" t="s">
        <v>18893</v>
      </c>
      <c r="C4029" s="1" t="s">
        <v>160</v>
      </c>
      <c r="D4029" s="1" t="s">
        <v>155</v>
      </c>
      <c r="E4029" s="162" t="s">
        <v>18894</v>
      </c>
    </row>
    <row r="4030" spans="1:5">
      <c r="A4030" s="1">
        <v>38952</v>
      </c>
      <c r="B4030" s="1" t="s">
        <v>18895</v>
      </c>
      <c r="C4030" s="1" t="s">
        <v>160</v>
      </c>
      <c r="D4030" s="1" t="s">
        <v>167</v>
      </c>
      <c r="E4030" s="162" t="s">
        <v>17420</v>
      </c>
    </row>
    <row r="4031" spans="1:5">
      <c r="A4031" s="1">
        <v>38953</v>
      </c>
      <c r="B4031" s="1" t="s">
        <v>18896</v>
      </c>
      <c r="C4031" s="1" t="s">
        <v>160</v>
      </c>
      <c r="D4031" s="1" t="s">
        <v>167</v>
      </c>
      <c r="E4031" s="162" t="s">
        <v>13691</v>
      </c>
    </row>
    <row r="4032" spans="1:5">
      <c r="A4032" s="1">
        <v>38835</v>
      </c>
      <c r="B4032" s="1" t="s">
        <v>18897</v>
      </c>
      <c r="C4032" s="1" t="s">
        <v>160</v>
      </c>
      <c r="D4032" s="1" t="s">
        <v>167</v>
      </c>
      <c r="E4032" s="162" t="s">
        <v>16450</v>
      </c>
    </row>
    <row r="4033" spans="1:5">
      <c r="A4033" s="1">
        <v>38837</v>
      </c>
      <c r="B4033" s="1" t="s">
        <v>18899</v>
      </c>
      <c r="C4033" s="1" t="s">
        <v>160</v>
      </c>
      <c r="D4033" s="1" t="s">
        <v>167</v>
      </c>
      <c r="E4033" s="162" t="s">
        <v>32022</v>
      </c>
    </row>
    <row r="4034" spans="1:5">
      <c r="A4034" s="1">
        <v>38836</v>
      </c>
      <c r="B4034" s="1" t="s">
        <v>18901</v>
      </c>
      <c r="C4034" s="1" t="s">
        <v>160</v>
      </c>
      <c r="D4034" s="1" t="s">
        <v>167</v>
      </c>
      <c r="E4034" s="162" t="s">
        <v>13904</v>
      </c>
    </row>
    <row r="4035" spans="1:5">
      <c r="A4035" s="1">
        <v>2666</v>
      </c>
      <c r="B4035" s="1" t="s">
        <v>18903</v>
      </c>
      <c r="C4035" s="1" t="s">
        <v>160</v>
      </c>
      <c r="D4035" s="1" t="s">
        <v>155</v>
      </c>
      <c r="E4035" s="162" t="s">
        <v>12677</v>
      </c>
    </row>
    <row r="4036" spans="1:5">
      <c r="A4036" s="1">
        <v>2668</v>
      </c>
      <c r="B4036" s="1" t="s">
        <v>18904</v>
      </c>
      <c r="C4036" s="1" t="s">
        <v>160</v>
      </c>
      <c r="D4036" s="1" t="s">
        <v>155</v>
      </c>
      <c r="E4036" s="162" t="s">
        <v>18905</v>
      </c>
    </row>
    <row r="4037" spans="1:5">
      <c r="A4037" s="1">
        <v>2664</v>
      </c>
      <c r="B4037" s="1" t="s">
        <v>18906</v>
      </c>
      <c r="C4037" s="1" t="s">
        <v>160</v>
      </c>
      <c r="D4037" s="1" t="s">
        <v>155</v>
      </c>
      <c r="E4037" s="162" t="s">
        <v>14745</v>
      </c>
    </row>
    <row r="4038" spans="1:5">
      <c r="A4038" s="1">
        <v>2662</v>
      </c>
      <c r="B4038" s="1" t="s">
        <v>18907</v>
      </c>
      <c r="C4038" s="1" t="s">
        <v>160</v>
      </c>
      <c r="D4038" s="1" t="s">
        <v>155</v>
      </c>
      <c r="E4038" s="162" t="s">
        <v>18908</v>
      </c>
    </row>
    <row r="4039" spans="1:5">
      <c r="A4039" s="1">
        <v>20964</v>
      </c>
      <c r="B4039" s="1" t="s">
        <v>18909</v>
      </c>
      <c r="C4039" s="1" t="s">
        <v>160</v>
      </c>
      <c r="D4039" s="1" t="s">
        <v>155</v>
      </c>
      <c r="E4039" s="162" t="s">
        <v>18910</v>
      </c>
    </row>
    <row r="4040" spans="1:5">
      <c r="A4040" s="1">
        <v>10905</v>
      </c>
      <c r="B4040" s="1" t="s">
        <v>18911</v>
      </c>
      <c r="C4040" s="1" t="s">
        <v>160</v>
      </c>
      <c r="D4040" s="1" t="s">
        <v>155</v>
      </c>
      <c r="E4040" s="162" t="s">
        <v>18912</v>
      </c>
    </row>
    <row r="4041" spans="1:5">
      <c r="A4041" s="1">
        <v>11289</v>
      </c>
      <c r="B4041" s="1" t="s">
        <v>18913</v>
      </c>
      <c r="C4041" s="1" t="s">
        <v>160</v>
      </c>
      <c r="D4041" s="1" t="s">
        <v>167</v>
      </c>
      <c r="E4041" s="162" t="s">
        <v>29961</v>
      </c>
    </row>
    <row r="4042" spans="1:5">
      <c r="A4042" s="1">
        <v>11241</v>
      </c>
      <c r="B4042" s="1" t="s">
        <v>18914</v>
      </c>
      <c r="C4042" s="1" t="s">
        <v>160</v>
      </c>
      <c r="D4042" s="1" t="s">
        <v>167</v>
      </c>
      <c r="E4042" s="162" t="s">
        <v>36718</v>
      </c>
    </row>
    <row r="4043" spans="1:5">
      <c r="A4043" s="1">
        <v>11301</v>
      </c>
      <c r="B4043" s="1" t="s">
        <v>18915</v>
      </c>
      <c r="C4043" s="1" t="s">
        <v>160</v>
      </c>
      <c r="D4043" s="1" t="s">
        <v>167</v>
      </c>
      <c r="E4043" s="162" t="s">
        <v>36719</v>
      </c>
    </row>
    <row r="4044" spans="1:5">
      <c r="A4044" s="1">
        <v>21090</v>
      </c>
      <c r="B4044" s="1" t="s">
        <v>18916</v>
      </c>
      <c r="C4044" s="1" t="s">
        <v>160</v>
      </c>
      <c r="D4044" s="1" t="s">
        <v>167</v>
      </c>
      <c r="E4044" s="162" t="s">
        <v>31297</v>
      </c>
    </row>
    <row r="4045" spans="1:5">
      <c r="A4045" s="1">
        <v>11315</v>
      </c>
      <c r="B4045" s="1" t="s">
        <v>18917</v>
      </c>
      <c r="C4045" s="1" t="s">
        <v>160</v>
      </c>
      <c r="D4045" s="1" t="s">
        <v>167</v>
      </c>
      <c r="E4045" s="162" t="s">
        <v>36720</v>
      </c>
    </row>
    <row r="4046" spans="1:5">
      <c r="A4046" s="1">
        <v>21071</v>
      </c>
      <c r="B4046" s="1" t="s">
        <v>18918</v>
      </c>
      <c r="C4046" s="1" t="s">
        <v>160</v>
      </c>
      <c r="D4046" s="1" t="s">
        <v>167</v>
      </c>
      <c r="E4046" s="162" t="s">
        <v>12816</v>
      </c>
    </row>
    <row r="4047" spans="1:5">
      <c r="A4047" s="1">
        <v>14112</v>
      </c>
      <c r="B4047" s="1" t="s">
        <v>18919</v>
      </c>
      <c r="C4047" s="1" t="s">
        <v>160</v>
      </c>
      <c r="D4047" s="1" t="s">
        <v>167</v>
      </c>
      <c r="E4047" s="162" t="s">
        <v>36721</v>
      </c>
    </row>
    <row r="4048" spans="1:5">
      <c r="A4048" s="1">
        <v>11316</v>
      </c>
      <c r="B4048" s="1" t="s">
        <v>18920</v>
      </c>
      <c r="C4048" s="1" t="s">
        <v>160</v>
      </c>
      <c r="D4048" s="1" t="s">
        <v>167</v>
      </c>
      <c r="E4048" s="162" t="s">
        <v>36722</v>
      </c>
    </row>
    <row r="4049" spans="1:5">
      <c r="A4049" s="1">
        <v>6243</v>
      </c>
      <c r="B4049" s="1" t="s">
        <v>18921</v>
      </c>
      <c r="C4049" s="1" t="s">
        <v>160</v>
      </c>
      <c r="D4049" s="1" t="s">
        <v>167</v>
      </c>
      <c r="E4049" s="162" t="s">
        <v>36723</v>
      </c>
    </row>
    <row r="4050" spans="1:5">
      <c r="A4050" s="1">
        <v>6240</v>
      </c>
      <c r="B4050" s="1" t="s">
        <v>18922</v>
      </c>
      <c r="C4050" s="1" t="s">
        <v>160</v>
      </c>
      <c r="D4050" s="1" t="s">
        <v>167</v>
      </c>
      <c r="E4050" s="162" t="s">
        <v>36724</v>
      </c>
    </row>
    <row r="4051" spans="1:5">
      <c r="A4051" s="1">
        <v>11296</v>
      </c>
      <c r="B4051" s="1" t="s">
        <v>18923</v>
      </c>
      <c r="C4051" s="1" t="s">
        <v>160</v>
      </c>
      <c r="D4051" s="1" t="s">
        <v>167</v>
      </c>
      <c r="E4051" s="162" t="s">
        <v>36725</v>
      </c>
    </row>
    <row r="4052" spans="1:5">
      <c r="A4052" s="1">
        <v>11299</v>
      </c>
      <c r="B4052" s="1" t="s">
        <v>18924</v>
      </c>
      <c r="C4052" s="1" t="s">
        <v>160</v>
      </c>
      <c r="D4052" s="1" t="s">
        <v>167</v>
      </c>
      <c r="E4052" s="162" t="s">
        <v>36726</v>
      </c>
    </row>
    <row r="4053" spans="1:5">
      <c r="A4053" s="1">
        <v>11688</v>
      </c>
      <c r="B4053" s="1" t="s">
        <v>18926</v>
      </c>
      <c r="C4053" s="1" t="s">
        <v>160</v>
      </c>
      <c r="D4053" s="1" t="s">
        <v>155</v>
      </c>
      <c r="E4053" s="162" t="s">
        <v>36727</v>
      </c>
    </row>
    <row r="4054" spans="1:5">
      <c r="A4054" s="1">
        <v>37736</v>
      </c>
      <c r="B4054" s="1" t="s">
        <v>18927</v>
      </c>
      <c r="C4054" s="1" t="s">
        <v>160</v>
      </c>
      <c r="D4054" s="1" t="s">
        <v>167</v>
      </c>
      <c r="E4054" s="162" t="s">
        <v>36728</v>
      </c>
    </row>
    <row r="4055" spans="1:5">
      <c r="A4055" s="1">
        <v>37739</v>
      </c>
      <c r="B4055" s="1" t="s">
        <v>18928</v>
      </c>
      <c r="C4055" s="1" t="s">
        <v>160</v>
      </c>
      <c r="D4055" s="1" t="s">
        <v>167</v>
      </c>
      <c r="E4055" s="162" t="s">
        <v>36729</v>
      </c>
    </row>
    <row r="4056" spans="1:5">
      <c r="A4056" s="1">
        <v>37740</v>
      </c>
      <c r="B4056" s="1" t="s">
        <v>18929</v>
      </c>
      <c r="C4056" s="1" t="s">
        <v>160</v>
      </c>
      <c r="D4056" s="1" t="s">
        <v>167</v>
      </c>
      <c r="E4056" s="162" t="s">
        <v>36730</v>
      </c>
    </row>
    <row r="4057" spans="1:5">
      <c r="A4057" s="1">
        <v>37738</v>
      </c>
      <c r="B4057" s="1" t="s">
        <v>18930</v>
      </c>
      <c r="C4057" s="1" t="s">
        <v>160</v>
      </c>
      <c r="D4057" s="1" t="s">
        <v>167</v>
      </c>
      <c r="E4057" s="162" t="s">
        <v>36731</v>
      </c>
    </row>
    <row r="4058" spans="1:5">
      <c r="A4058" s="1">
        <v>37737</v>
      </c>
      <c r="B4058" s="1" t="s">
        <v>18931</v>
      </c>
      <c r="C4058" s="1" t="s">
        <v>160</v>
      </c>
      <c r="D4058" s="1" t="s">
        <v>167</v>
      </c>
      <c r="E4058" s="162" t="s">
        <v>36732</v>
      </c>
    </row>
    <row r="4059" spans="1:5">
      <c r="A4059" s="1">
        <v>25014</v>
      </c>
      <c r="B4059" s="1" t="s">
        <v>18932</v>
      </c>
      <c r="C4059" s="1" t="s">
        <v>160</v>
      </c>
      <c r="D4059" s="1" t="s">
        <v>167</v>
      </c>
      <c r="E4059" s="162" t="s">
        <v>36733</v>
      </c>
    </row>
    <row r="4060" spans="1:5">
      <c r="A4060" s="1">
        <v>25013</v>
      </c>
      <c r="B4060" s="1" t="s">
        <v>18933</v>
      </c>
      <c r="C4060" s="1" t="s">
        <v>160</v>
      </c>
      <c r="D4060" s="1" t="s">
        <v>167</v>
      </c>
      <c r="E4060" s="162" t="s">
        <v>36734</v>
      </c>
    </row>
    <row r="4061" spans="1:5">
      <c r="A4061" s="1">
        <v>14405</v>
      </c>
      <c r="B4061" s="1" t="s">
        <v>18934</v>
      </c>
      <c r="C4061" s="1" t="s">
        <v>160</v>
      </c>
      <c r="D4061" s="1" t="s">
        <v>167</v>
      </c>
      <c r="E4061" s="162" t="s">
        <v>36735</v>
      </c>
    </row>
    <row r="4062" spans="1:5">
      <c r="A4062" s="1">
        <v>20271</v>
      </c>
      <c r="B4062" s="1" t="s">
        <v>18935</v>
      </c>
      <c r="C4062" s="1" t="s">
        <v>160</v>
      </c>
      <c r="D4062" s="1" t="s">
        <v>155</v>
      </c>
      <c r="E4062" s="162" t="s">
        <v>36736</v>
      </c>
    </row>
    <row r="4063" spans="1:5">
      <c r="A4063" s="1">
        <v>10423</v>
      </c>
      <c r="B4063" s="1" t="s">
        <v>18936</v>
      </c>
      <c r="C4063" s="1" t="s">
        <v>160</v>
      </c>
      <c r="D4063" s="1" t="s">
        <v>155</v>
      </c>
      <c r="E4063" s="162" t="s">
        <v>36737</v>
      </c>
    </row>
    <row r="4064" spans="1:5">
      <c r="A4064" s="1">
        <v>36790</v>
      </c>
      <c r="B4064" s="1" t="s">
        <v>18937</v>
      </c>
      <c r="C4064" s="1" t="s">
        <v>160</v>
      </c>
      <c r="D4064" s="1" t="s">
        <v>155</v>
      </c>
      <c r="E4064" s="162" t="s">
        <v>36738</v>
      </c>
    </row>
    <row r="4065" spans="1:5">
      <c r="A4065" s="1">
        <v>37589</v>
      </c>
      <c r="B4065" s="1" t="s">
        <v>18938</v>
      </c>
      <c r="C4065" s="1" t="s">
        <v>160</v>
      </c>
      <c r="D4065" s="1" t="s">
        <v>155</v>
      </c>
      <c r="E4065" s="162" t="s">
        <v>36739</v>
      </c>
    </row>
    <row r="4066" spans="1:5">
      <c r="A4066" s="1">
        <v>11690</v>
      </c>
      <c r="B4066" s="1" t="s">
        <v>18939</v>
      </c>
      <c r="C4066" s="1" t="s">
        <v>160</v>
      </c>
      <c r="D4066" s="1" t="s">
        <v>155</v>
      </c>
      <c r="E4066" s="162" t="s">
        <v>36740</v>
      </c>
    </row>
    <row r="4067" spans="1:5">
      <c r="A4067" s="1">
        <v>20234</v>
      </c>
      <c r="B4067" s="1" t="s">
        <v>18941</v>
      </c>
      <c r="C4067" s="1" t="s">
        <v>160</v>
      </c>
      <c r="D4067" s="1" t="s">
        <v>155</v>
      </c>
      <c r="E4067" s="162" t="s">
        <v>19333</v>
      </c>
    </row>
    <row r="4068" spans="1:5">
      <c r="A4068" s="1">
        <v>4763</v>
      </c>
      <c r="B4068" s="1" t="s">
        <v>18942</v>
      </c>
      <c r="C4068" s="1" t="s">
        <v>355</v>
      </c>
      <c r="D4068" s="1" t="s">
        <v>155</v>
      </c>
      <c r="E4068" s="162" t="s">
        <v>16390</v>
      </c>
    </row>
    <row r="4069" spans="1:5">
      <c r="A4069" s="1">
        <v>41070</v>
      </c>
      <c r="B4069" s="1" t="s">
        <v>18943</v>
      </c>
      <c r="C4069" s="1" t="s">
        <v>357</v>
      </c>
      <c r="D4069" s="1" t="s">
        <v>155</v>
      </c>
      <c r="E4069" s="162" t="s">
        <v>35881</v>
      </c>
    </row>
    <row r="4070" spans="1:5">
      <c r="A4070" s="1">
        <v>44480</v>
      </c>
      <c r="B4070" s="1" t="s">
        <v>18944</v>
      </c>
      <c r="C4070" s="1" t="s">
        <v>353</v>
      </c>
      <c r="D4070" s="1" t="s">
        <v>155</v>
      </c>
      <c r="E4070" s="162" t="s">
        <v>18945</v>
      </c>
    </row>
    <row r="4071" spans="1:5">
      <c r="A4071" s="1">
        <v>11457</v>
      </c>
      <c r="B4071" s="1" t="s">
        <v>18946</v>
      </c>
      <c r="C4071" s="1" t="s">
        <v>160</v>
      </c>
      <c r="D4071" s="1" t="s">
        <v>155</v>
      </c>
      <c r="E4071" s="162" t="s">
        <v>28282</v>
      </c>
    </row>
    <row r="4072" spans="1:5">
      <c r="A4072" s="1">
        <v>44073</v>
      </c>
      <c r="B4072" s="1" t="s">
        <v>18947</v>
      </c>
      <c r="C4072" s="1" t="s">
        <v>187</v>
      </c>
      <c r="D4072" s="1" t="s">
        <v>155</v>
      </c>
      <c r="E4072" s="162" t="s">
        <v>13162</v>
      </c>
    </row>
    <row r="4073" spans="1:5">
      <c r="A4073" s="1">
        <v>44253</v>
      </c>
      <c r="B4073" s="1" t="s">
        <v>18948</v>
      </c>
      <c r="C4073" s="1" t="s">
        <v>160</v>
      </c>
      <c r="D4073" s="1" t="s">
        <v>155</v>
      </c>
      <c r="E4073" s="162" t="s">
        <v>36741</v>
      </c>
    </row>
    <row r="4074" spans="1:5">
      <c r="A4074" s="1">
        <v>21121</v>
      </c>
      <c r="B4074" s="1" t="s">
        <v>18949</v>
      </c>
      <c r="C4074" s="1" t="s">
        <v>160</v>
      </c>
      <c r="D4074" s="1" t="s">
        <v>155</v>
      </c>
      <c r="E4074" s="162" t="s">
        <v>36742</v>
      </c>
    </row>
    <row r="4075" spans="1:5">
      <c r="A4075" s="1">
        <v>38010</v>
      </c>
      <c r="B4075" s="1" t="s">
        <v>18950</v>
      </c>
      <c r="C4075" s="1" t="s">
        <v>160</v>
      </c>
      <c r="D4075" s="1" t="s">
        <v>155</v>
      </c>
      <c r="E4075" s="162" t="s">
        <v>15376</v>
      </c>
    </row>
    <row r="4076" spans="1:5">
      <c r="A4076" s="1">
        <v>38011</v>
      </c>
      <c r="B4076" s="1" t="s">
        <v>18951</v>
      </c>
      <c r="C4076" s="1" t="s">
        <v>160</v>
      </c>
      <c r="D4076" s="1" t="s">
        <v>155</v>
      </c>
      <c r="E4076" s="162" t="s">
        <v>26144</v>
      </c>
    </row>
    <row r="4077" spans="1:5">
      <c r="A4077" s="1">
        <v>38012</v>
      </c>
      <c r="B4077" s="1" t="s">
        <v>18952</v>
      </c>
      <c r="C4077" s="1" t="s">
        <v>160</v>
      </c>
      <c r="D4077" s="1" t="s">
        <v>155</v>
      </c>
      <c r="E4077" s="162" t="s">
        <v>14837</v>
      </c>
    </row>
    <row r="4078" spans="1:5">
      <c r="A4078" s="1">
        <v>38013</v>
      </c>
      <c r="B4078" s="1" t="s">
        <v>18953</v>
      </c>
      <c r="C4078" s="1" t="s">
        <v>160</v>
      </c>
      <c r="D4078" s="1" t="s">
        <v>155</v>
      </c>
      <c r="E4078" s="162" t="s">
        <v>36743</v>
      </c>
    </row>
    <row r="4079" spans="1:5">
      <c r="A4079" s="1">
        <v>38014</v>
      </c>
      <c r="B4079" s="1" t="s">
        <v>18955</v>
      </c>
      <c r="C4079" s="1" t="s">
        <v>160</v>
      </c>
      <c r="D4079" s="1" t="s">
        <v>155</v>
      </c>
      <c r="E4079" s="162" t="s">
        <v>34760</v>
      </c>
    </row>
    <row r="4080" spans="1:5">
      <c r="A4080" s="1">
        <v>38015</v>
      </c>
      <c r="B4080" s="1" t="s">
        <v>18956</v>
      </c>
      <c r="C4080" s="1" t="s">
        <v>160</v>
      </c>
      <c r="D4080" s="1" t="s">
        <v>155</v>
      </c>
      <c r="E4080" s="162" t="s">
        <v>36744</v>
      </c>
    </row>
    <row r="4081" spans="1:5">
      <c r="A4081" s="1">
        <v>38016</v>
      </c>
      <c r="B4081" s="1" t="s">
        <v>18958</v>
      </c>
      <c r="C4081" s="1" t="s">
        <v>160</v>
      </c>
      <c r="D4081" s="1" t="s">
        <v>155</v>
      </c>
      <c r="E4081" s="162" t="s">
        <v>35087</v>
      </c>
    </row>
    <row r="4082" spans="1:5">
      <c r="A4082" s="1">
        <v>12741</v>
      </c>
      <c r="B4082" s="1" t="s">
        <v>18960</v>
      </c>
      <c r="C4082" s="1" t="s">
        <v>160</v>
      </c>
      <c r="D4082" s="1" t="s">
        <v>155</v>
      </c>
      <c r="E4082" s="162" t="s">
        <v>18961</v>
      </c>
    </row>
    <row r="4083" spans="1:5">
      <c r="A4083" s="1">
        <v>12733</v>
      </c>
      <c r="B4083" s="1" t="s">
        <v>18962</v>
      </c>
      <c r="C4083" s="1" t="s">
        <v>160</v>
      </c>
      <c r="D4083" s="1" t="s">
        <v>155</v>
      </c>
      <c r="E4083" s="162" t="s">
        <v>18963</v>
      </c>
    </row>
    <row r="4084" spans="1:5">
      <c r="A4084" s="1">
        <v>12734</v>
      </c>
      <c r="B4084" s="1" t="s">
        <v>18964</v>
      </c>
      <c r="C4084" s="1" t="s">
        <v>160</v>
      </c>
      <c r="D4084" s="1" t="s">
        <v>155</v>
      </c>
      <c r="E4084" s="162" t="s">
        <v>18965</v>
      </c>
    </row>
    <row r="4085" spans="1:5">
      <c r="A4085" s="1">
        <v>12735</v>
      </c>
      <c r="B4085" s="1" t="s">
        <v>18966</v>
      </c>
      <c r="C4085" s="1" t="s">
        <v>160</v>
      </c>
      <c r="D4085" s="1" t="s">
        <v>155</v>
      </c>
      <c r="E4085" s="162" t="s">
        <v>14766</v>
      </c>
    </row>
    <row r="4086" spans="1:5">
      <c r="A4086" s="1">
        <v>12736</v>
      </c>
      <c r="B4086" s="1" t="s">
        <v>18967</v>
      </c>
      <c r="C4086" s="1" t="s">
        <v>160</v>
      </c>
      <c r="D4086" s="1" t="s">
        <v>155</v>
      </c>
      <c r="E4086" s="162" t="s">
        <v>18968</v>
      </c>
    </row>
    <row r="4087" spans="1:5">
      <c r="A4087" s="1">
        <v>12737</v>
      </c>
      <c r="B4087" s="1" t="s">
        <v>18969</v>
      </c>
      <c r="C4087" s="1" t="s">
        <v>160</v>
      </c>
      <c r="D4087" s="1" t="s">
        <v>155</v>
      </c>
      <c r="E4087" s="162" t="s">
        <v>18970</v>
      </c>
    </row>
    <row r="4088" spans="1:5">
      <c r="A4088" s="1">
        <v>12738</v>
      </c>
      <c r="B4088" s="1" t="s">
        <v>18971</v>
      </c>
      <c r="C4088" s="1" t="s">
        <v>160</v>
      </c>
      <c r="D4088" s="1" t="s">
        <v>155</v>
      </c>
      <c r="E4088" s="162" t="s">
        <v>18972</v>
      </c>
    </row>
    <row r="4089" spans="1:5">
      <c r="A4089" s="1">
        <v>12739</v>
      </c>
      <c r="B4089" s="1" t="s">
        <v>18973</v>
      </c>
      <c r="C4089" s="1" t="s">
        <v>160</v>
      </c>
      <c r="D4089" s="1" t="s">
        <v>155</v>
      </c>
      <c r="E4089" s="162" t="s">
        <v>18974</v>
      </c>
    </row>
    <row r="4090" spans="1:5">
      <c r="A4090" s="1">
        <v>12740</v>
      </c>
      <c r="B4090" s="1" t="s">
        <v>18975</v>
      </c>
      <c r="C4090" s="1" t="s">
        <v>160</v>
      </c>
      <c r="D4090" s="1" t="s">
        <v>155</v>
      </c>
      <c r="E4090" s="162" t="s">
        <v>18976</v>
      </c>
    </row>
    <row r="4091" spans="1:5">
      <c r="A4091" s="1">
        <v>6297</v>
      </c>
      <c r="B4091" s="1" t="s">
        <v>18977</v>
      </c>
      <c r="C4091" s="1" t="s">
        <v>160</v>
      </c>
      <c r="D4091" s="1" t="s">
        <v>167</v>
      </c>
      <c r="E4091" s="162" t="s">
        <v>18978</v>
      </c>
    </row>
    <row r="4092" spans="1:5">
      <c r="A4092" s="1">
        <v>6296</v>
      </c>
      <c r="B4092" s="1" t="s">
        <v>18979</v>
      </c>
      <c r="C4092" s="1" t="s">
        <v>160</v>
      </c>
      <c r="D4092" s="1" t="s">
        <v>167</v>
      </c>
      <c r="E4092" s="162" t="s">
        <v>18980</v>
      </c>
    </row>
    <row r="4093" spans="1:5">
      <c r="A4093" s="1">
        <v>6294</v>
      </c>
      <c r="B4093" s="1" t="s">
        <v>18981</v>
      </c>
      <c r="C4093" s="1" t="s">
        <v>160</v>
      </c>
      <c r="D4093" s="1" t="s">
        <v>167</v>
      </c>
      <c r="E4093" s="162" t="s">
        <v>12742</v>
      </c>
    </row>
    <row r="4094" spans="1:5">
      <c r="A4094" s="1">
        <v>6323</v>
      </c>
      <c r="B4094" s="1" t="s">
        <v>18982</v>
      </c>
      <c r="C4094" s="1" t="s">
        <v>160</v>
      </c>
      <c r="D4094" s="1" t="s">
        <v>167</v>
      </c>
      <c r="E4094" s="162" t="s">
        <v>17319</v>
      </c>
    </row>
    <row r="4095" spans="1:5">
      <c r="A4095" s="1">
        <v>6299</v>
      </c>
      <c r="B4095" s="1" t="s">
        <v>18983</v>
      </c>
      <c r="C4095" s="1" t="s">
        <v>160</v>
      </c>
      <c r="D4095" s="1" t="s">
        <v>167</v>
      </c>
      <c r="E4095" s="162" t="s">
        <v>18984</v>
      </c>
    </row>
    <row r="4096" spans="1:5">
      <c r="A4096" s="1">
        <v>6298</v>
      </c>
      <c r="B4096" s="1" t="s">
        <v>18985</v>
      </c>
      <c r="C4096" s="1" t="s">
        <v>160</v>
      </c>
      <c r="D4096" s="1" t="s">
        <v>167</v>
      </c>
      <c r="E4096" s="162" t="s">
        <v>18349</v>
      </c>
    </row>
    <row r="4097" spans="1:5">
      <c r="A4097" s="1">
        <v>6295</v>
      </c>
      <c r="B4097" s="1" t="s">
        <v>18986</v>
      </c>
      <c r="C4097" s="1" t="s">
        <v>160</v>
      </c>
      <c r="D4097" s="1" t="s">
        <v>167</v>
      </c>
      <c r="E4097" s="162" t="s">
        <v>15147</v>
      </c>
    </row>
    <row r="4098" spans="1:5">
      <c r="A4098" s="1">
        <v>6322</v>
      </c>
      <c r="B4098" s="1" t="s">
        <v>18987</v>
      </c>
      <c r="C4098" s="1" t="s">
        <v>160</v>
      </c>
      <c r="D4098" s="1" t="s">
        <v>167</v>
      </c>
      <c r="E4098" s="162" t="s">
        <v>18988</v>
      </c>
    </row>
    <row r="4099" spans="1:5">
      <c r="A4099" s="1">
        <v>6300</v>
      </c>
      <c r="B4099" s="1" t="s">
        <v>18989</v>
      </c>
      <c r="C4099" s="1" t="s">
        <v>160</v>
      </c>
      <c r="D4099" s="1" t="s">
        <v>167</v>
      </c>
      <c r="E4099" s="162" t="s">
        <v>18990</v>
      </c>
    </row>
    <row r="4100" spans="1:5">
      <c r="A4100" s="1">
        <v>6321</v>
      </c>
      <c r="B4100" s="1" t="s">
        <v>18991</v>
      </c>
      <c r="C4100" s="1" t="s">
        <v>160</v>
      </c>
      <c r="D4100" s="1" t="s">
        <v>167</v>
      </c>
      <c r="E4100" s="162" t="s">
        <v>18992</v>
      </c>
    </row>
    <row r="4101" spans="1:5">
      <c r="A4101" s="1">
        <v>6301</v>
      </c>
      <c r="B4101" s="1" t="s">
        <v>18993</v>
      </c>
      <c r="C4101" s="1" t="s">
        <v>160</v>
      </c>
      <c r="D4101" s="1" t="s">
        <v>167</v>
      </c>
      <c r="E4101" s="162" t="s">
        <v>18994</v>
      </c>
    </row>
    <row r="4102" spans="1:5">
      <c r="A4102" s="1">
        <v>7105</v>
      </c>
      <c r="B4102" s="1" t="s">
        <v>18995</v>
      </c>
      <c r="C4102" s="1" t="s">
        <v>160</v>
      </c>
      <c r="D4102" s="1" t="s">
        <v>155</v>
      </c>
      <c r="E4102" s="162" t="s">
        <v>36745</v>
      </c>
    </row>
    <row r="4103" spans="1:5">
      <c r="A4103" s="1">
        <v>20183</v>
      </c>
      <c r="B4103" s="1" t="s">
        <v>18996</v>
      </c>
      <c r="C4103" s="1" t="s">
        <v>160</v>
      </c>
      <c r="D4103" s="1" t="s">
        <v>155</v>
      </c>
      <c r="E4103" s="162" t="s">
        <v>15056</v>
      </c>
    </row>
    <row r="4104" spans="1:5">
      <c r="A4104" s="1">
        <v>38448</v>
      </c>
      <c r="B4104" s="1" t="s">
        <v>18997</v>
      </c>
      <c r="C4104" s="1" t="s">
        <v>160</v>
      </c>
      <c r="D4104" s="1" t="s">
        <v>155</v>
      </c>
      <c r="E4104" s="162" t="s">
        <v>36746</v>
      </c>
    </row>
    <row r="4105" spans="1:5">
      <c r="A4105" s="1">
        <v>20182</v>
      </c>
      <c r="B4105" s="1" t="s">
        <v>18998</v>
      </c>
      <c r="C4105" s="1" t="s">
        <v>160</v>
      </c>
      <c r="D4105" s="1" t="s">
        <v>155</v>
      </c>
      <c r="E4105" s="162" t="s">
        <v>36747</v>
      </c>
    </row>
    <row r="4106" spans="1:5">
      <c r="A4106" s="1">
        <v>7119</v>
      </c>
      <c r="B4106" s="1" t="s">
        <v>18999</v>
      </c>
      <c r="C4106" s="1" t="s">
        <v>160</v>
      </c>
      <c r="D4106" s="1" t="s">
        <v>155</v>
      </c>
      <c r="E4106" s="162" t="s">
        <v>17895</v>
      </c>
    </row>
    <row r="4107" spans="1:5">
      <c r="A4107" s="1">
        <v>7126</v>
      </c>
      <c r="B4107" s="1" t="s">
        <v>19001</v>
      </c>
      <c r="C4107" s="1" t="s">
        <v>160</v>
      </c>
      <c r="D4107" s="1" t="s">
        <v>155</v>
      </c>
      <c r="E4107" s="162" t="s">
        <v>35143</v>
      </c>
    </row>
    <row r="4108" spans="1:5">
      <c r="A4108" s="1">
        <v>7120</v>
      </c>
      <c r="B4108" s="1" t="s">
        <v>19003</v>
      </c>
      <c r="C4108" s="1" t="s">
        <v>160</v>
      </c>
      <c r="D4108" s="1" t="s">
        <v>155</v>
      </c>
      <c r="E4108" s="162" t="s">
        <v>14640</v>
      </c>
    </row>
    <row r="4109" spans="1:5">
      <c r="A4109" s="1">
        <v>6319</v>
      </c>
      <c r="B4109" s="1" t="s">
        <v>19004</v>
      </c>
      <c r="C4109" s="1" t="s">
        <v>160</v>
      </c>
      <c r="D4109" s="1" t="s">
        <v>167</v>
      </c>
      <c r="E4109" s="162" t="s">
        <v>19005</v>
      </c>
    </row>
    <row r="4110" spans="1:5">
      <c r="A4110" s="1">
        <v>6304</v>
      </c>
      <c r="B4110" s="1" t="s">
        <v>19006</v>
      </c>
      <c r="C4110" s="1" t="s">
        <v>160</v>
      </c>
      <c r="D4110" s="1" t="s">
        <v>167</v>
      </c>
      <c r="E4110" s="162" t="s">
        <v>19005</v>
      </c>
    </row>
    <row r="4111" spans="1:5">
      <c r="A4111" s="1">
        <v>21116</v>
      </c>
      <c r="B4111" s="1" t="s">
        <v>19007</v>
      </c>
      <c r="C4111" s="1" t="s">
        <v>160</v>
      </c>
      <c r="D4111" s="1" t="s">
        <v>167</v>
      </c>
      <c r="E4111" s="162" t="s">
        <v>19008</v>
      </c>
    </row>
    <row r="4112" spans="1:5">
      <c r="A4112" s="1">
        <v>6320</v>
      </c>
      <c r="B4112" s="1" t="s">
        <v>19009</v>
      </c>
      <c r="C4112" s="1" t="s">
        <v>160</v>
      </c>
      <c r="D4112" s="1" t="s">
        <v>167</v>
      </c>
      <c r="E4112" s="162" t="s">
        <v>19010</v>
      </c>
    </row>
    <row r="4113" spans="1:5">
      <c r="A4113" s="1">
        <v>6303</v>
      </c>
      <c r="B4113" s="1" t="s">
        <v>19011</v>
      </c>
      <c r="C4113" s="1" t="s">
        <v>160</v>
      </c>
      <c r="D4113" s="1" t="s">
        <v>167</v>
      </c>
      <c r="E4113" s="162" t="s">
        <v>19010</v>
      </c>
    </row>
    <row r="4114" spans="1:5">
      <c r="A4114" s="1">
        <v>6308</v>
      </c>
      <c r="B4114" s="1" t="s">
        <v>19012</v>
      </c>
      <c r="C4114" s="1" t="s">
        <v>160</v>
      </c>
      <c r="D4114" s="1" t="s">
        <v>167</v>
      </c>
      <c r="E4114" s="162" t="s">
        <v>19013</v>
      </c>
    </row>
    <row r="4115" spans="1:5">
      <c r="A4115" s="1">
        <v>6317</v>
      </c>
      <c r="B4115" s="1" t="s">
        <v>19014</v>
      </c>
      <c r="C4115" s="1" t="s">
        <v>160</v>
      </c>
      <c r="D4115" s="1" t="s">
        <v>167</v>
      </c>
      <c r="E4115" s="162" t="s">
        <v>19013</v>
      </c>
    </row>
    <row r="4116" spans="1:5">
      <c r="A4116" s="1">
        <v>6307</v>
      </c>
      <c r="B4116" s="1" t="s">
        <v>19015</v>
      </c>
      <c r="C4116" s="1" t="s">
        <v>160</v>
      </c>
      <c r="D4116" s="1" t="s">
        <v>167</v>
      </c>
      <c r="E4116" s="162" t="s">
        <v>19013</v>
      </c>
    </row>
    <row r="4117" spans="1:5">
      <c r="A4117" s="1">
        <v>6309</v>
      </c>
      <c r="B4117" s="1" t="s">
        <v>19016</v>
      </c>
      <c r="C4117" s="1" t="s">
        <v>160</v>
      </c>
      <c r="D4117" s="1" t="s">
        <v>167</v>
      </c>
      <c r="E4117" s="162" t="s">
        <v>19017</v>
      </c>
    </row>
    <row r="4118" spans="1:5">
      <c r="A4118" s="1">
        <v>6318</v>
      </c>
      <c r="B4118" s="1" t="s">
        <v>19018</v>
      </c>
      <c r="C4118" s="1" t="s">
        <v>160</v>
      </c>
      <c r="D4118" s="1" t="s">
        <v>167</v>
      </c>
      <c r="E4118" s="162" t="s">
        <v>19019</v>
      </c>
    </row>
    <row r="4119" spans="1:5">
      <c r="A4119" s="1">
        <v>6306</v>
      </c>
      <c r="B4119" s="1" t="s">
        <v>19020</v>
      </c>
      <c r="C4119" s="1" t="s">
        <v>160</v>
      </c>
      <c r="D4119" s="1" t="s">
        <v>167</v>
      </c>
      <c r="E4119" s="162" t="s">
        <v>19019</v>
      </c>
    </row>
    <row r="4120" spans="1:5">
      <c r="A4120" s="1">
        <v>6305</v>
      </c>
      <c r="B4120" s="1" t="s">
        <v>19021</v>
      </c>
      <c r="C4120" s="1" t="s">
        <v>160</v>
      </c>
      <c r="D4120" s="1" t="s">
        <v>167</v>
      </c>
      <c r="E4120" s="162" t="s">
        <v>19019</v>
      </c>
    </row>
    <row r="4121" spans="1:5">
      <c r="A4121" s="1">
        <v>6302</v>
      </c>
      <c r="B4121" s="1" t="s">
        <v>19022</v>
      </c>
      <c r="C4121" s="1" t="s">
        <v>160</v>
      </c>
      <c r="D4121" s="1" t="s">
        <v>167</v>
      </c>
      <c r="E4121" s="162" t="s">
        <v>15052</v>
      </c>
    </row>
    <row r="4122" spans="1:5">
      <c r="A4122" s="1">
        <v>6312</v>
      </c>
      <c r="B4122" s="1" t="s">
        <v>19023</v>
      </c>
      <c r="C4122" s="1" t="s">
        <v>160</v>
      </c>
      <c r="D4122" s="1" t="s">
        <v>167</v>
      </c>
      <c r="E4122" s="162" t="s">
        <v>19024</v>
      </c>
    </row>
    <row r="4123" spans="1:5">
      <c r="A4123" s="1">
        <v>6311</v>
      </c>
      <c r="B4123" s="1" t="s">
        <v>19025</v>
      </c>
      <c r="C4123" s="1" t="s">
        <v>160</v>
      </c>
      <c r="D4123" s="1" t="s">
        <v>167</v>
      </c>
      <c r="E4123" s="162" t="s">
        <v>19024</v>
      </c>
    </row>
    <row r="4124" spans="1:5">
      <c r="A4124" s="1">
        <v>6310</v>
      </c>
      <c r="B4124" s="1" t="s">
        <v>19026</v>
      </c>
      <c r="C4124" s="1" t="s">
        <v>160</v>
      </c>
      <c r="D4124" s="1" t="s">
        <v>167</v>
      </c>
      <c r="E4124" s="162" t="s">
        <v>19024</v>
      </c>
    </row>
    <row r="4125" spans="1:5">
      <c r="A4125" s="1">
        <v>6314</v>
      </c>
      <c r="B4125" s="1" t="s">
        <v>19027</v>
      </c>
      <c r="C4125" s="1" t="s">
        <v>160</v>
      </c>
      <c r="D4125" s="1" t="s">
        <v>167</v>
      </c>
      <c r="E4125" s="162" t="s">
        <v>19024</v>
      </c>
    </row>
    <row r="4126" spans="1:5">
      <c r="A4126" s="1">
        <v>6313</v>
      </c>
      <c r="B4126" s="1" t="s">
        <v>19028</v>
      </c>
      <c r="C4126" s="1" t="s">
        <v>160</v>
      </c>
      <c r="D4126" s="1" t="s">
        <v>167</v>
      </c>
      <c r="E4126" s="162" t="s">
        <v>19024</v>
      </c>
    </row>
    <row r="4127" spans="1:5">
      <c r="A4127" s="1">
        <v>6315</v>
      </c>
      <c r="B4127" s="1" t="s">
        <v>19029</v>
      </c>
      <c r="C4127" s="1" t="s">
        <v>160</v>
      </c>
      <c r="D4127" s="1" t="s">
        <v>167</v>
      </c>
      <c r="E4127" s="162" t="s">
        <v>19030</v>
      </c>
    </row>
    <row r="4128" spans="1:5">
      <c r="A4128" s="1">
        <v>6316</v>
      </c>
      <c r="B4128" s="1" t="s">
        <v>19031</v>
      </c>
      <c r="C4128" s="1" t="s">
        <v>160</v>
      </c>
      <c r="D4128" s="1" t="s">
        <v>167</v>
      </c>
      <c r="E4128" s="162" t="s">
        <v>19030</v>
      </c>
    </row>
    <row r="4129" spans="1:5">
      <c r="A4129" s="1">
        <v>38878</v>
      </c>
      <c r="B4129" s="1" t="s">
        <v>19032</v>
      </c>
      <c r="C4129" s="1" t="s">
        <v>160</v>
      </c>
      <c r="D4129" s="1" t="s">
        <v>167</v>
      </c>
      <c r="E4129" s="162" t="s">
        <v>23506</v>
      </c>
    </row>
    <row r="4130" spans="1:5">
      <c r="A4130" s="1">
        <v>38879</v>
      </c>
      <c r="B4130" s="1" t="s">
        <v>19034</v>
      </c>
      <c r="C4130" s="1" t="s">
        <v>160</v>
      </c>
      <c r="D4130" s="1" t="s">
        <v>167</v>
      </c>
      <c r="E4130" s="162" t="s">
        <v>33468</v>
      </c>
    </row>
    <row r="4131" spans="1:5">
      <c r="A4131" s="1">
        <v>38881</v>
      </c>
      <c r="B4131" s="1" t="s">
        <v>19036</v>
      </c>
      <c r="C4131" s="1" t="s">
        <v>160</v>
      </c>
      <c r="D4131" s="1" t="s">
        <v>167</v>
      </c>
      <c r="E4131" s="162" t="s">
        <v>17754</v>
      </c>
    </row>
    <row r="4132" spans="1:5">
      <c r="A4132" s="1">
        <v>38880</v>
      </c>
      <c r="B4132" s="1" t="s">
        <v>19038</v>
      </c>
      <c r="C4132" s="1" t="s">
        <v>160</v>
      </c>
      <c r="D4132" s="1" t="s">
        <v>167</v>
      </c>
      <c r="E4132" s="162" t="s">
        <v>20864</v>
      </c>
    </row>
    <row r="4133" spans="1:5">
      <c r="A4133" s="1">
        <v>38882</v>
      </c>
      <c r="B4133" s="1" t="s">
        <v>19040</v>
      </c>
      <c r="C4133" s="1" t="s">
        <v>160</v>
      </c>
      <c r="D4133" s="1" t="s">
        <v>167</v>
      </c>
      <c r="E4133" s="162" t="s">
        <v>20085</v>
      </c>
    </row>
    <row r="4134" spans="1:5">
      <c r="A4134" s="1">
        <v>38883</v>
      </c>
      <c r="B4134" s="1" t="s">
        <v>19041</v>
      </c>
      <c r="C4134" s="1" t="s">
        <v>160</v>
      </c>
      <c r="D4134" s="1" t="s">
        <v>167</v>
      </c>
      <c r="E4134" s="162" t="s">
        <v>25907</v>
      </c>
    </row>
    <row r="4135" spans="1:5">
      <c r="A4135" s="1">
        <v>38884</v>
      </c>
      <c r="B4135" s="1" t="s">
        <v>19042</v>
      </c>
      <c r="C4135" s="1" t="s">
        <v>160</v>
      </c>
      <c r="D4135" s="1" t="s">
        <v>167</v>
      </c>
      <c r="E4135" s="162" t="s">
        <v>21278</v>
      </c>
    </row>
    <row r="4136" spans="1:5">
      <c r="A4136" s="1">
        <v>38885</v>
      </c>
      <c r="B4136" s="1" t="s">
        <v>19044</v>
      </c>
      <c r="C4136" s="1" t="s">
        <v>160</v>
      </c>
      <c r="D4136" s="1" t="s">
        <v>167</v>
      </c>
      <c r="E4136" s="162" t="s">
        <v>34382</v>
      </c>
    </row>
    <row r="4137" spans="1:5">
      <c r="A4137" s="1">
        <v>38886</v>
      </c>
      <c r="B4137" s="1" t="s">
        <v>19046</v>
      </c>
      <c r="C4137" s="1" t="s">
        <v>160</v>
      </c>
      <c r="D4137" s="1" t="s">
        <v>167</v>
      </c>
      <c r="E4137" s="162" t="s">
        <v>20178</v>
      </c>
    </row>
    <row r="4138" spans="1:5">
      <c r="A4138" s="1">
        <v>38887</v>
      </c>
      <c r="B4138" s="1" t="s">
        <v>19047</v>
      </c>
      <c r="C4138" s="1" t="s">
        <v>160</v>
      </c>
      <c r="D4138" s="1" t="s">
        <v>167</v>
      </c>
      <c r="E4138" s="162" t="s">
        <v>34360</v>
      </c>
    </row>
    <row r="4139" spans="1:5">
      <c r="A4139" s="1">
        <v>38888</v>
      </c>
      <c r="B4139" s="1" t="s">
        <v>19048</v>
      </c>
      <c r="C4139" s="1" t="s">
        <v>160</v>
      </c>
      <c r="D4139" s="1" t="s">
        <v>167</v>
      </c>
      <c r="E4139" s="162" t="s">
        <v>20180</v>
      </c>
    </row>
    <row r="4140" spans="1:5">
      <c r="A4140" s="1">
        <v>38890</v>
      </c>
      <c r="B4140" s="1" t="s">
        <v>19049</v>
      </c>
      <c r="C4140" s="1" t="s">
        <v>160</v>
      </c>
      <c r="D4140" s="1" t="s">
        <v>167</v>
      </c>
      <c r="E4140" s="162" t="s">
        <v>36748</v>
      </c>
    </row>
    <row r="4141" spans="1:5">
      <c r="A4141" s="1">
        <v>38893</v>
      </c>
      <c r="B4141" s="1" t="s">
        <v>19050</v>
      </c>
      <c r="C4141" s="1" t="s">
        <v>160</v>
      </c>
      <c r="D4141" s="1" t="s">
        <v>167</v>
      </c>
      <c r="E4141" s="162" t="s">
        <v>36749</v>
      </c>
    </row>
    <row r="4142" spans="1:5">
      <c r="A4142" s="1">
        <v>38894</v>
      </c>
      <c r="B4142" s="1" t="s">
        <v>19051</v>
      </c>
      <c r="C4142" s="1" t="s">
        <v>160</v>
      </c>
      <c r="D4142" s="1" t="s">
        <v>167</v>
      </c>
      <c r="E4142" s="162" t="s">
        <v>36750</v>
      </c>
    </row>
    <row r="4143" spans="1:5">
      <c r="A4143" s="1">
        <v>38896</v>
      </c>
      <c r="B4143" s="1" t="s">
        <v>19052</v>
      </c>
      <c r="C4143" s="1" t="s">
        <v>160</v>
      </c>
      <c r="D4143" s="1" t="s">
        <v>167</v>
      </c>
      <c r="E4143" s="162" t="s">
        <v>36751</v>
      </c>
    </row>
    <row r="4144" spans="1:5">
      <c r="A4144" s="1">
        <v>39324</v>
      </c>
      <c r="B4144" s="1" t="s">
        <v>19053</v>
      </c>
      <c r="C4144" s="1" t="s">
        <v>160</v>
      </c>
      <c r="D4144" s="1" t="s">
        <v>155</v>
      </c>
      <c r="E4144" s="162" t="s">
        <v>34563</v>
      </c>
    </row>
    <row r="4145" spans="1:5">
      <c r="A4145" s="1">
        <v>39325</v>
      </c>
      <c r="B4145" s="1" t="s">
        <v>19054</v>
      </c>
      <c r="C4145" s="1" t="s">
        <v>160</v>
      </c>
      <c r="D4145" s="1" t="s">
        <v>155</v>
      </c>
      <c r="E4145" s="162" t="s">
        <v>30921</v>
      </c>
    </row>
    <row r="4146" spans="1:5">
      <c r="A4146" s="1">
        <v>39326</v>
      </c>
      <c r="B4146" s="1" t="s">
        <v>19056</v>
      </c>
      <c r="C4146" s="1" t="s">
        <v>160</v>
      </c>
      <c r="D4146" s="1" t="s">
        <v>155</v>
      </c>
      <c r="E4146" s="162" t="s">
        <v>17156</v>
      </c>
    </row>
    <row r="4147" spans="1:5">
      <c r="A4147" s="1">
        <v>39327</v>
      </c>
      <c r="B4147" s="1" t="s">
        <v>19057</v>
      </c>
      <c r="C4147" s="1" t="s">
        <v>160</v>
      </c>
      <c r="D4147" s="1" t="s">
        <v>155</v>
      </c>
      <c r="E4147" s="162" t="s">
        <v>24717</v>
      </c>
    </row>
    <row r="4148" spans="1:5">
      <c r="A4148" s="1">
        <v>11378</v>
      </c>
      <c r="B4148" s="1" t="s">
        <v>19058</v>
      </c>
      <c r="C4148" s="1" t="s">
        <v>160</v>
      </c>
      <c r="D4148" s="1" t="s">
        <v>167</v>
      </c>
      <c r="E4148" s="162" t="s">
        <v>36752</v>
      </c>
    </row>
    <row r="4149" spans="1:5">
      <c r="A4149" s="1">
        <v>11379</v>
      </c>
      <c r="B4149" s="1" t="s">
        <v>19059</v>
      </c>
      <c r="C4149" s="1" t="s">
        <v>160</v>
      </c>
      <c r="D4149" s="1" t="s">
        <v>167</v>
      </c>
      <c r="E4149" s="162" t="s">
        <v>36753</v>
      </c>
    </row>
    <row r="4150" spans="1:5">
      <c r="A4150" s="1">
        <v>11493</v>
      </c>
      <c r="B4150" s="1" t="s">
        <v>19060</v>
      </c>
      <c r="C4150" s="1" t="s">
        <v>160</v>
      </c>
      <c r="D4150" s="1" t="s">
        <v>167</v>
      </c>
      <c r="E4150" s="162" t="s">
        <v>35206</v>
      </c>
    </row>
    <row r="4151" spans="1:5">
      <c r="A4151" s="1">
        <v>7106</v>
      </c>
      <c r="B4151" s="1" t="s">
        <v>19061</v>
      </c>
      <c r="C4151" s="1" t="s">
        <v>160</v>
      </c>
      <c r="D4151" s="1" t="s">
        <v>155</v>
      </c>
      <c r="E4151" s="162" t="s">
        <v>36754</v>
      </c>
    </row>
    <row r="4152" spans="1:5">
      <c r="A4152" s="1">
        <v>7104</v>
      </c>
      <c r="B4152" s="1" t="s">
        <v>19062</v>
      </c>
      <c r="C4152" s="1" t="s">
        <v>160</v>
      </c>
      <c r="D4152" s="1" t="s">
        <v>155</v>
      </c>
      <c r="E4152" s="162" t="s">
        <v>17267</v>
      </c>
    </row>
    <row r="4153" spans="1:5">
      <c r="A4153" s="1">
        <v>7136</v>
      </c>
      <c r="B4153" s="1" t="s">
        <v>19063</v>
      </c>
      <c r="C4153" s="1" t="s">
        <v>160</v>
      </c>
      <c r="D4153" s="1" t="s">
        <v>155</v>
      </c>
      <c r="E4153" s="162" t="s">
        <v>13434</v>
      </c>
    </row>
    <row r="4154" spans="1:5">
      <c r="A4154" s="1">
        <v>7128</v>
      </c>
      <c r="B4154" s="1" t="s">
        <v>19064</v>
      </c>
      <c r="C4154" s="1" t="s">
        <v>160</v>
      </c>
      <c r="D4154" s="1" t="s">
        <v>155</v>
      </c>
      <c r="E4154" s="162" t="s">
        <v>12742</v>
      </c>
    </row>
    <row r="4155" spans="1:5">
      <c r="A4155" s="1">
        <v>7108</v>
      </c>
      <c r="B4155" s="1" t="s">
        <v>19066</v>
      </c>
      <c r="C4155" s="1" t="s">
        <v>160</v>
      </c>
      <c r="D4155" s="1" t="s">
        <v>155</v>
      </c>
      <c r="E4155" s="162" t="s">
        <v>14640</v>
      </c>
    </row>
    <row r="4156" spans="1:5">
      <c r="A4156" s="1">
        <v>7129</v>
      </c>
      <c r="B4156" s="1" t="s">
        <v>19067</v>
      </c>
      <c r="C4156" s="1" t="s">
        <v>160</v>
      </c>
      <c r="D4156" s="1" t="s">
        <v>155</v>
      </c>
      <c r="E4156" s="162" t="s">
        <v>27854</v>
      </c>
    </row>
    <row r="4157" spans="1:5">
      <c r="A4157" s="1">
        <v>7130</v>
      </c>
      <c r="B4157" s="1" t="s">
        <v>19068</v>
      </c>
      <c r="C4157" s="1" t="s">
        <v>160</v>
      </c>
      <c r="D4157" s="1" t="s">
        <v>155</v>
      </c>
      <c r="E4157" s="162" t="s">
        <v>16625</v>
      </c>
    </row>
    <row r="4158" spans="1:5">
      <c r="A4158" s="1">
        <v>7131</v>
      </c>
      <c r="B4158" s="1" t="s">
        <v>19069</v>
      </c>
      <c r="C4158" s="1" t="s">
        <v>160</v>
      </c>
      <c r="D4158" s="1" t="s">
        <v>155</v>
      </c>
      <c r="E4158" s="162" t="s">
        <v>21561</v>
      </c>
    </row>
    <row r="4159" spans="1:5">
      <c r="A4159" s="1">
        <v>7132</v>
      </c>
      <c r="B4159" s="1" t="s">
        <v>19070</v>
      </c>
      <c r="C4159" s="1" t="s">
        <v>160</v>
      </c>
      <c r="D4159" s="1" t="s">
        <v>155</v>
      </c>
      <c r="E4159" s="162" t="s">
        <v>36755</v>
      </c>
    </row>
    <row r="4160" spans="1:5">
      <c r="A4160" s="1">
        <v>7133</v>
      </c>
      <c r="B4160" s="1" t="s">
        <v>19071</v>
      </c>
      <c r="C4160" s="1" t="s">
        <v>160</v>
      </c>
      <c r="D4160" s="1" t="s">
        <v>155</v>
      </c>
      <c r="E4160" s="162" t="s">
        <v>36756</v>
      </c>
    </row>
    <row r="4161" spans="1:5">
      <c r="A4161" s="1">
        <v>37420</v>
      </c>
      <c r="B4161" s="1" t="s">
        <v>19073</v>
      </c>
      <c r="C4161" s="1" t="s">
        <v>160</v>
      </c>
      <c r="D4161" s="1" t="s">
        <v>167</v>
      </c>
      <c r="E4161" s="162" t="s">
        <v>15195</v>
      </c>
    </row>
    <row r="4162" spans="1:5">
      <c r="A4162" s="1">
        <v>37421</v>
      </c>
      <c r="B4162" s="1" t="s">
        <v>19074</v>
      </c>
      <c r="C4162" s="1" t="s">
        <v>160</v>
      </c>
      <c r="D4162" s="1" t="s">
        <v>167</v>
      </c>
      <c r="E4162" s="162" t="s">
        <v>19075</v>
      </c>
    </row>
    <row r="4163" spans="1:5">
      <c r="A4163" s="1">
        <v>37422</v>
      </c>
      <c r="B4163" s="1" t="s">
        <v>19076</v>
      </c>
      <c r="C4163" s="1" t="s">
        <v>160</v>
      </c>
      <c r="D4163" s="1" t="s">
        <v>167</v>
      </c>
      <c r="E4163" s="162" t="s">
        <v>19077</v>
      </c>
    </row>
    <row r="4164" spans="1:5">
      <c r="A4164" s="1">
        <v>37443</v>
      </c>
      <c r="B4164" s="1" t="s">
        <v>19078</v>
      </c>
      <c r="C4164" s="1" t="s">
        <v>160</v>
      </c>
      <c r="D4164" s="1" t="s">
        <v>167</v>
      </c>
      <c r="E4164" s="162" t="s">
        <v>19079</v>
      </c>
    </row>
    <row r="4165" spans="1:5">
      <c r="A4165" s="1">
        <v>37444</v>
      </c>
      <c r="B4165" s="1" t="s">
        <v>19080</v>
      </c>
      <c r="C4165" s="1" t="s">
        <v>160</v>
      </c>
      <c r="D4165" s="1" t="s">
        <v>167</v>
      </c>
      <c r="E4165" s="162" t="s">
        <v>19081</v>
      </c>
    </row>
    <row r="4166" spans="1:5">
      <c r="A4166" s="1">
        <v>37445</v>
      </c>
      <c r="B4166" s="1" t="s">
        <v>19082</v>
      </c>
      <c r="C4166" s="1" t="s">
        <v>160</v>
      </c>
      <c r="D4166" s="1" t="s">
        <v>167</v>
      </c>
      <c r="E4166" s="162" t="s">
        <v>19083</v>
      </c>
    </row>
    <row r="4167" spans="1:5">
      <c r="A4167" s="1">
        <v>37446</v>
      </c>
      <c r="B4167" s="1" t="s">
        <v>19084</v>
      </c>
      <c r="C4167" s="1" t="s">
        <v>160</v>
      </c>
      <c r="D4167" s="1" t="s">
        <v>167</v>
      </c>
      <c r="E4167" s="162" t="s">
        <v>19085</v>
      </c>
    </row>
    <row r="4168" spans="1:5">
      <c r="A4168" s="1">
        <v>37447</v>
      </c>
      <c r="B4168" s="1" t="s">
        <v>19086</v>
      </c>
      <c r="C4168" s="1" t="s">
        <v>160</v>
      </c>
      <c r="D4168" s="1" t="s">
        <v>167</v>
      </c>
      <c r="E4168" s="162" t="s">
        <v>19087</v>
      </c>
    </row>
    <row r="4169" spans="1:5">
      <c r="A4169" s="1">
        <v>37448</v>
      </c>
      <c r="B4169" s="1" t="s">
        <v>19088</v>
      </c>
      <c r="C4169" s="1" t="s">
        <v>160</v>
      </c>
      <c r="D4169" s="1" t="s">
        <v>167</v>
      </c>
      <c r="E4169" s="162" t="s">
        <v>19089</v>
      </c>
    </row>
    <row r="4170" spans="1:5">
      <c r="A4170" s="1">
        <v>37440</v>
      </c>
      <c r="B4170" s="1" t="s">
        <v>19090</v>
      </c>
      <c r="C4170" s="1" t="s">
        <v>160</v>
      </c>
      <c r="D4170" s="1" t="s">
        <v>167</v>
      </c>
      <c r="E4170" s="162" t="s">
        <v>19091</v>
      </c>
    </row>
    <row r="4171" spans="1:5">
      <c r="A4171" s="1">
        <v>37441</v>
      </c>
      <c r="B4171" s="1" t="s">
        <v>19092</v>
      </c>
      <c r="C4171" s="1" t="s">
        <v>160</v>
      </c>
      <c r="D4171" s="1" t="s">
        <v>167</v>
      </c>
      <c r="E4171" s="162" t="s">
        <v>19091</v>
      </c>
    </row>
    <row r="4172" spans="1:5">
      <c r="A4172" s="1">
        <v>37442</v>
      </c>
      <c r="B4172" s="1" t="s">
        <v>19093</v>
      </c>
      <c r="C4172" s="1" t="s">
        <v>160</v>
      </c>
      <c r="D4172" s="1" t="s">
        <v>167</v>
      </c>
      <c r="E4172" s="162" t="s">
        <v>19094</v>
      </c>
    </row>
    <row r="4173" spans="1:5">
      <c r="A4173" s="1">
        <v>38017</v>
      </c>
      <c r="B4173" s="1" t="s">
        <v>19095</v>
      </c>
      <c r="C4173" s="1" t="s">
        <v>160</v>
      </c>
      <c r="D4173" s="1" t="s">
        <v>155</v>
      </c>
      <c r="E4173" s="162" t="s">
        <v>13228</v>
      </c>
    </row>
    <row r="4174" spans="1:5">
      <c r="A4174" s="1">
        <v>38018</v>
      </c>
      <c r="B4174" s="1" t="s">
        <v>19097</v>
      </c>
      <c r="C4174" s="1" t="s">
        <v>160</v>
      </c>
      <c r="D4174" s="1" t="s">
        <v>155</v>
      </c>
      <c r="E4174" s="162" t="s">
        <v>36757</v>
      </c>
    </row>
    <row r="4175" spans="1:5">
      <c r="A4175" s="1">
        <v>39895</v>
      </c>
      <c r="B4175" s="1" t="s">
        <v>19098</v>
      </c>
      <c r="C4175" s="1" t="s">
        <v>160</v>
      </c>
      <c r="D4175" s="1" t="s">
        <v>155</v>
      </c>
      <c r="E4175" s="162" t="s">
        <v>19099</v>
      </c>
    </row>
    <row r="4176" spans="1:5">
      <c r="A4176" s="1">
        <v>39896</v>
      </c>
      <c r="B4176" s="1" t="s">
        <v>19100</v>
      </c>
      <c r="C4176" s="1" t="s">
        <v>160</v>
      </c>
      <c r="D4176" s="1" t="s">
        <v>155</v>
      </c>
      <c r="E4176" s="162" t="s">
        <v>19101</v>
      </c>
    </row>
    <row r="4177" spans="1:5">
      <c r="A4177" s="1">
        <v>38873</v>
      </c>
      <c r="B4177" s="1" t="s">
        <v>19102</v>
      </c>
      <c r="C4177" s="1" t="s">
        <v>160</v>
      </c>
      <c r="D4177" s="1" t="s">
        <v>167</v>
      </c>
      <c r="E4177" s="162" t="s">
        <v>12893</v>
      </c>
    </row>
    <row r="4178" spans="1:5">
      <c r="A4178" s="1">
        <v>38874</v>
      </c>
      <c r="B4178" s="1" t="s">
        <v>19104</v>
      </c>
      <c r="C4178" s="1" t="s">
        <v>160</v>
      </c>
      <c r="D4178" s="1" t="s">
        <v>167</v>
      </c>
      <c r="E4178" s="162" t="s">
        <v>22093</v>
      </c>
    </row>
    <row r="4179" spans="1:5">
      <c r="A4179" s="1">
        <v>38875</v>
      </c>
      <c r="B4179" s="1" t="s">
        <v>19105</v>
      </c>
      <c r="C4179" s="1" t="s">
        <v>160</v>
      </c>
      <c r="D4179" s="1" t="s">
        <v>167</v>
      </c>
      <c r="E4179" s="162" t="s">
        <v>13962</v>
      </c>
    </row>
    <row r="4180" spans="1:5">
      <c r="A4180" s="1">
        <v>38876</v>
      </c>
      <c r="B4180" s="1" t="s">
        <v>19106</v>
      </c>
      <c r="C4180" s="1" t="s">
        <v>160</v>
      </c>
      <c r="D4180" s="1" t="s">
        <v>167</v>
      </c>
      <c r="E4180" s="162" t="s">
        <v>26529</v>
      </c>
    </row>
    <row r="4181" spans="1:5">
      <c r="A4181" s="1">
        <v>39000</v>
      </c>
      <c r="B4181" s="1" t="s">
        <v>19108</v>
      </c>
      <c r="C4181" s="1" t="s">
        <v>160</v>
      </c>
      <c r="D4181" s="1" t="s">
        <v>155</v>
      </c>
      <c r="E4181" s="162" t="s">
        <v>14224</v>
      </c>
    </row>
    <row r="4182" spans="1:5">
      <c r="A4182" s="1">
        <v>38674</v>
      </c>
      <c r="B4182" s="1" t="s">
        <v>19109</v>
      </c>
      <c r="C4182" s="1" t="s">
        <v>160</v>
      </c>
      <c r="D4182" s="1" t="s">
        <v>155</v>
      </c>
      <c r="E4182" s="162" t="s">
        <v>16396</v>
      </c>
    </row>
    <row r="4183" spans="1:5">
      <c r="A4183" s="1">
        <v>38911</v>
      </c>
      <c r="B4183" s="1" t="s">
        <v>19111</v>
      </c>
      <c r="C4183" s="1" t="s">
        <v>160</v>
      </c>
      <c r="D4183" s="1" t="s">
        <v>167</v>
      </c>
      <c r="E4183" s="162" t="s">
        <v>35986</v>
      </c>
    </row>
    <row r="4184" spans="1:5">
      <c r="A4184" s="1">
        <v>38912</v>
      </c>
      <c r="B4184" s="1" t="s">
        <v>19112</v>
      </c>
      <c r="C4184" s="1" t="s">
        <v>160</v>
      </c>
      <c r="D4184" s="1" t="s">
        <v>167</v>
      </c>
      <c r="E4184" s="162" t="s">
        <v>36758</v>
      </c>
    </row>
    <row r="4185" spans="1:5">
      <c r="A4185" s="1">
        <v>38019</v>
      </c>
      <c r="B4185" s="1" t="s">
        <v>19114</v>
      </c>
      <c r="C4185" s="1" t="s">
        <v>160</v>
      </c>
      <c r="D4185" s="1" t="s">
        <v>155</v>
      </c>
      <c r="E4185" s="162" t="s">
        <v>17633</v>
      </c>
    </row>
    <row r="4186" spans="1:5">
      <c r="A4186" s="1">
        <v>38020</v>
      </c>
      <c r="B4186" s="1" t="s">
        <v>19115</v>
      </c>
      <c r="C4186" s="1" t="s">
        <v>160</v>
      </c>
      <c r="D4186" s="1" t="s">
        <v>155</v>
      </c>
      <c r="E4186" s="162" t="s">
        <v>15184</v>
      </c>
    </row>
    <row r="4187" spans="1:5">
      <c r="A4187" s="1">
        <v>38454</v>
      </c>
      <c r="B4187" s="1" t="s">
        <v>19117</v>
      </c>
      <c r="C4187" s="1" t="s">
        <v>160</v>
      </c>
      <c r="D4187" s="1" t="s">
        <v>155</v>
      </c>
      <c r="E4187" s="162" t="s">
        <v>19118</v>
      </c>
    </row>
    <row r="4188" spans="1:5">
      <c r="A4188" s="1">
        <v>38455</v>
      </c>
      <c r="B4188" s="1" t="s">
        <v>19119</v>
      </c>
      <c r="C4188" s="1" t="s">
        <v>160</v>
      </c>
      <c r="D4188" s="1" t="s">
        <v>155</v>
      </c>
      <c r="E4188" s="162" t="s">
        <v>17534</v>
      </c>
    </row>
    <row r="4189" spans="1:5">
      <c r="A4189" s="1">
        <v>38462</v>
      </c>
      <c r="B4189" s="1" t="s">
        <v>19120</v>
      </c>
      <c r="C4189" s="1" t="s">
        <v>160</v>
      </c>
      <c r="D4189" s="1" t="s">
        <v>155</v>
      </c>
      <c r="E4189" s="162" t="s">
        <v>19121</v>
      </c>
    </row>
    <row r="4190" spans="1:5">
      <c r="A4190" s="1">
        <v>36362</v>
      </c>
      <c r="B4190" s="1" t="s">
        <v>19122</v>
      </c>
      <c r="C4190" s="1" t="s">
        <v>160</v>
      </c>
      <c r="D4190" s="1" t="s">
        <v>155</v>
      </c>
      <c r="E4190" s="162" t="s">
        <v>13714</v>
      </c>
    </row>
    <row r="4191" spans="1:5">
      <c r="A4191" s="1">
        <v>36298</v>
      </c>
      <c r="B4191" s="1" t="s">
        <v>19123</v>
      </c>
      <c r="C4191" s="1" t="s">
        <v>160</v>
      </c>
      <c r="D4191" s="1" t="s">
        <v>155</v>
      </c>
      <c r="E4191" s="162" t="s">
        <v>19124</v>
      </c>
    </row>
    <row r="4192" spans="1:5">
      <c r="A4192" s="1">
        <v>38456</v>
      </c>
      <c r="B4192" s="1" t="s">
        <v>19125</v>
      </c>
      <c r="C4192" s="1" t="s">
        <v>160</v>
      </c>
      <c r="D4192" s="1" t="s">
        <v>155</v>
      </c>
      <c r="E4192" s="162" t="s">
        <v>13886</v>
      </c>
    </row>
    <row r="4193" spans="1:5">
      <c r="A4193" s="1">
        <v>38457</v>
      </c>
      <c r="B4193" s="1" t="s">
        <v>19126</v>
      </c>
      <c r="C4193" s="1" t="s">
        <v>160</v>
      </c>
      <c r="D4193" s="1" t="s">
        <v>155</v>
      </c>
      <c r="E4193" s="162" t="s">
        <v>14405</v>
      </c>
    </row>
    <row r="4194" spans="1:5">
      <c r="A4194" s="1">
        <v>38458</v>
      </c>
      <c r="B4194" s="1" t="s">
        <v>19127</v>
      </c>
      <c r="C4194" s="1" t="s">
        <v>160</v>
      </c>
      <c r="D4194" s="1" t="s">
        <v>155</v>
      </c>
      <c r="E4194" s="162" t="s">
        <v>19128</v>
      </c>
    </row>
    <row r="4195" spans="1:5">
      <c r="A4195" s="1">
        <v>38459</v>
      </c>
      <c r="B4195" s="1" t="s">
        <v>19129</v>
      </c>
      <c r="C4195" s="1" t="s">
        <v>160</v>
      </c>
      <c r="D4195" s="1" t="s">
        <v>155</v>
      </c>
      <c r="E4195" s="162" t="s">
        <v>19130</v>
      </c>
    </row>
    <row r="4196" spans="1:5">
      <c r="A4196" s="1">
        <v>38460</v>
      </c>
      <c r="B4196" s="1" t="s">
        <v>19131</v>
      </c>
      <c r="C4196" s="1" t="s">
        <v>160</v>
      </c>
      <c r="D4196" s="1" t="s">
        <v>155</v>
      </c>
      <c r="E4196" s="162" t="s">
        <v>19132</v>
      </c>
    </row>
    <row r="4197" spans="1:5">
      <c r="A4197" s="1">
        <v>38461</v>
      </c>
      <c r="B4197" s="1" t="s">
        <v>19133</v>
      </c>
      <c r="C4197" s="1" t="s">
        <v>160</v>
      </c>
      <c r="D4197" s="1" t="s">
        <v>155</v>
      </c>
      <c r="E4197" s="162" t="s">
        <v>19134</v>
      </c>
    </row>
    <row r="4198" spans="1:5">
      <c r="A4198" s="1">
        <v>7094</v>
      </c>
      <c r="B4198" s="1" t="s">
        <v>19135</v>
      </c>
      <c r="C4198" s="1" t="s">
        <v>160</v>
      </c>
      <c r="D4198" s="1" t="s">
        <v>155</v>
      </c>
      <c r="E4198" s="162" t="s">
        <v>25970</v>
      </c>
    </row>
    <row r="4199" spans="1:5">
      <c r="A4199" s="1">
        <v>7116</v>
      </c>
      <c r="B4199" s="1" t="s">
        <v>19137</v>
      </c>
      <c r="C4199" s="1" t="s">
        <v>160</v>
      </c>
      <c r="D4199" s="1" t="s">
        <v>155</v>
      </c>
      <c r="E4199" s="162" t="s">
        <v>34836</v>
      </c>
    </row>
    <row r="4200" spans="1:5">
      <c r="A4200" s="1">
        <v>7118</v>
      </c>
      <c r="B4200" s="1" t="s">
        <v>19138</v>
      </c>
      <c r="C4200" s="1" t="s">
        <v>160</v>
      </c>
      <c r="D4200" s="1" t="s">
        <v>155</v>
      </c>
      <c r="E4200" s="162" t="s">
        <v>26866</v>
      </c>
    </row>
    <row r="4201" spans="1:5">
      <c r="A4201" s="1">
        <v>7098</v>
      </c>
      <c r="B4201" s="1" t="s">
        <v>19139</v>
      </c>
      <c r="C4201" s="1" t="s">
        <v>160</v>
      </c>
      <c r="D4201" s="1" t="s">
        <v>155</v>
      </c>
      <c r="E4201" s="162" t="s">
        <v>21585</v>
      </c>
    </row>
    <row r="4202" spans="1:5">
      <c r="A4202" s="1">
        <v>7110</v>
      </c>
      <c r="B4202" s="1" t="s">
        <v>19140</v>
      </c>
      <c r="C4202" s="1" t="s">
        <v>160</v>
      </c>
      <c r="D4202" s="1" t="s">
        <v>155</v>
      </c>
      <c r="E4202" s="162" t="s">
        <v>27092</v>
      </c>
    </row>
    <row r="4203" spans="1:5">
      <c r="A4203" s="1">
        <v>7123</v>
      </c>
      <c r="B4203" s="1" t="s">
        <v>19141</v>
      </c>
      <c r="C4203" s="1" t="s">
        <v>160</v>
      </c>
      <c r="D4203" s="1" t="s">
        <v>155</v>
      </c>
      <c r="E4203" s="162" t="s">
        <v>14200</v>
      </c>
    </row>
    <row r="4204" spans="1:5">
      <c r="A4204" s="1">
        <v>7121</v>
      </c>
      <c r="B4204" s="1" t="s">
        <v>19142</v>
      </c>
      <c r="C4204" s="1" t="s">
        <v>160</v>
      </c>
      <c r="D4204" s="1" t="s">
        <v>155</v>
      </c>
      <c r="E4204" s="162" t="s">
        <v>15858</v>
      </c>
    </row>
    <row r="4205" spans="1:5">
      <c r="A4205" s="1">
        <v>7137</v>
      </c>
      <c r="B4205" s="1" t="s">
        <v>19143</v>
      </c>
      <c r="C4205" s="1" t="s">
        <v>160</v>
      </c>
      <c r="D4205" s="1" t="s">
        <v>155</v>
      </c>
      <c r="E4205" s="162" t="s">
        <v>18423</v>
      </c>
    </row>
    <row r="4206" spans="1:5">
      <c r="A4206" s="1">
        <v>7122</v>
      </c>
      <c r="B4206" s="1" t="s">
        <v>19144</v>
      </c>
      <c r="C4206" s="1" t="s">
        <v>160</v>
      </c>
      <c r="D4206" s="1" t="s">
        <v>155</v>
      </c>
      <c r="E4206" s="162" t="s">
        <v>33270</v>
      </c>
    </row>
    <row r="4207" spans="1:5">
      <c r="A4207" s="1">
        <v>7114</v>
      </c>
      <c r="B4207" s="1" t="s">
        <v>19145</v>
      </c>
      <c r="C4207" s="1" t="s">
        <v>160</v>
      </c>
      <c r="D4207" s="1" t="s">
        <v>155</v>
      </c>
      <c r="E4207" s="162" t="s">
        <v>19033</v>
      </c>
    </row>
    <row r="4208" spans="1:5">
      <c r="A4208" s="1">
        <v>7109</v>
      </c>
      <c r="B4208" s="1" t="s">
        <v>19147</v>
      </c>
      <c r="C4208" s="1" t="s">
        <v>160</v>
      </c>
      <c r="D4208" s="1" t="s">
        <v>155</v>
      </c>
      <c r="E4208" s="162" t="s">
        <v>12642</v>
      </c>
    </row>
    <row r="4209" spans="1:5">
      <c r="A4209" s="1">
        <v>7135</v>
      </c>
      <c r="B4209" s="1" t="s">
        <v>19149</v>
      </c>
      <c r="C4209" s="1" t="s">
        <v>160</v>
      </c>
      <c r="D4209" s="1" t="s">
        <v>155</v>
      </c>
      <c r="E4209" s="162" t="s">
        <v>16853</v>
      </c>
    </row>
    <row r="4210" spans="1:5">
      <c r="A4210" s="1">
        <v>37947</v>
      </c>
      <c r="B4210" s="1" t="s">
        <v>19150</v>
      </c>
      <c r="C4210" s="1" t="s">
        <v>160</v>
      </c>
      <c r="D4210" s="1" t="s">
        <v>155</v>
      </c>
      <c r="E4210" s="162" t="s">
        <v>12797</v>
      </c>
    </row>
    <row r="4211" spans="1:5">
      <c r="A4211" s="1">
        <v>7103</v>
      </c>
      <c r="B4211" s="1" t="s">
        <v>19151</v>
      </c>
      <c r="C4211" s="1" t="s">
        <v>160</v>
      </c>
      <c r="D4211" s="1" t="s">
        <v>155</v>
      </c>
      <c r="E4211" s="162" t="s">
        <v>36061</v>
      </c>
    </row>
    <row r="4212" spans="1:5">
      <c r="A4212" s="1">
        <v>40419</v>
      </c>
      <c r="B4212" s="1" t="s">
        <v>19153</v>
      </c>
      <c r="C4212" s="1" t="s">
        <v>160</v>
      </c>
      <c r="D4212" s="1" t="s">
        <v>167</v>
      </c>
      <c r="E4212" s="162" t="s">
        <v>27909</v>
      </c>
    </row>
    <row r="4213" spans="1:5">
      <c r="A4213" s="1">
        <v>40420</v>
      </c>
      <c r="B4213" s="1" t="s">
        <v>19154</v>
      </c>
      <c r="C4213" s="1" t="s">
        <v>160</v>
      </c>
      <c r="D4213" s="1" t="s">
        <v>167</v>
      </c>
      <c r="E4213" s="162" t="s">
        <v>29304</v>
      </c>
    </row>
    <row r="4214" spans="1:5">
      <c r="A4214" s="1">
        <v>40421</v>
      </c>
      <c r="B4214" s="1" t="s">
        <v>19156</v>
      </c>
      <c r="C4214" s="1" t="s">
        <v>160</v>
      </c>
      <c r="D4214" s="1" t="s">
        <v>167</v>
      </c>
      <c r="E4214" s="162" t="s">
        <v>21181</v>
      </c>
    </row>
    <row r="4215" spans="1:5">
      <c r="A4215" s="1">
        <v>38905</v>
      </c>
      <c r="B4215" s="1" t="s">
        <v>19158</v>
      </c>
      <c r="C4215" s="1" t="s">
        <v>160</v>
      </c>
      <c r="D4215" s="1" t="s">
        <v>167</v>
      </c>
      <c r="E4215" s="162" t="s">
        <v>17893</v>
      </c>
    </row>
    <row r="4216" spans="1:5">
      <c r="A4216" s="1">
        <v>38907</v>
      </c>
      <c r="B4216" s="1" t="s">
        <v>19160</v>
      </c>
      <c r="C4216" s="1" t="s">
        <v>160</v>
      </c>
      <c r="D4216" s="1" t="s">
        <v>167</v>
      </c>
      <c r="E4216" s="162" t="s">
        <v>34060</v>
      </c>
    </row>
    <row r="4217" spans="1:5">
      <c r="A4217" s="1">
        <v>38908</v>
      </c>
      <c r="B4217" s="1" t="s">
        <v>19161</v>
      </c>
      <c r="C4217" s="1" t="s">
        <v>160</v>
      </c>
      <c r="D4217" s="1" t="s">
        <v>167</v>
      </c>
      <c r="E4217" s="162" t="s">
        <v>29022</v>
      </c>
    </row>
    <row r="4218" spans="1:5">
      <c r="A4218" s="1">
        <v>38909</v>
      </c>
      <c r="B4218" s="1" t="s">
        <v>19162</v>
      </c>
      <c r="C4218" s="1" t="s">
        <v>160</v>
      </c>
      <c r="D4218" s="1" t="s">
        <v>167</v>
      </c>
      <c r="E4218" s="162" t="s">
        <v>35991</v>
      </c>
    </row>
    <row r="4219" spans="1:5">
      <c r="A4219" s="1">
        <v>38910</v>
      </c>
      <c r="B4219" s="1" t="s">
        <v>19163</v>
      </c>
      <c r="C4219" s="1" t="s">
        <v>160</v>
      </c>
      <c r="D4219" s="1" t="s">
        <v>167</v>
      </c>
      <c r="E4219" s="162" t="s">
        <v>34534</v>
      </c>
    </row>
    <row r="4220" spans="1:5">
      <c r="A4220" s="1">
        <v>38897</v>
      </c>
      <c r="B4220" s="1" t="s">
        <v>19164</v>
      </c>
      <c r="C4220" s="1" t="s">
        <v>160</v>
      </c>
      <c r="D4220" s="1" t="s">
        <v>167</v>
      </c>
      <c r="E4220" s="162" t="s">
        <v>26702</v>
      </c>
    </row>
    <row r="4221" spans="1:5">
      <c r="A4221" s="1">
        <v>38899</v>
      </c>
      <c r="B4221" s="1" t="s">
        <v>19166</v>
      </c>
      <c r="C4221" s="1" t="s">
        <v>160</v>
      </c>
      <c r="D4221" s="1" t="s">
        <v>167</v>
      </c>
      <c r="E4221" s="162" t="s">
        <v>33924</v>
      </c>
    </row>
    <row r="4222" spans="1:5">
      <c r="A4222" s="1">
        <v>38900</v>
      </c>
      <c r="B4222" s="1" t="s">
        <v>19167</v>
      </c>
      <c r="C4222" s="1" t="s">
        <v>160</v>
      </c>
      <c r="D4222" s="1" t="s">
        <v>167</v>
      </c>
      <c r="E4222" s="162" t="s">
        <v>34103</v>
      </c>
    </row>
    <row r="4223" spans="1:5">
      <c r="A4223" s="1">
        <v>38901</v>
      </c>
      <c r="B4223" s="1" t="s">
        <v>19169</v>
      </c>
      <c r="C4223" s="1" t="s">
        <v>160</v>
      </c>
      <c r="D4223" s="1" t="s">
        <v>167</v>
      </c>
      <c r="E4223" s="162" t="s">
        <v>17161</v>
      </c>
    </row>
    <row r="4224" spans="1:5">
      <c r="A4224" s="1">
        <v>38904</v>
      </c>
      <c r="B4224" s="1" t="s">
        <v>19171</v>
      </c>
      <c r="C4224" s="1" t="s">
        <v>160</v>
      </c>
      <c r="D4224" s="1" t="s">
        <v>167</v>
      </c>
      <c r="E4224" s="162" t="s">
        <v>35080</v>
      </c>
    </row>
    <row r="4225" spans="1:5">
      <c r="A4225" s="1">
        <v>38903</v>
      </c>
      <c r="B4225" s="1" t="s">
        <v>19172</v>
      </c>
      <c r="C4225" s="1" t="s">
        <v>160</v>
      </c>
      <c r="D4225" s="1" t="s">
        <v>167</v>
      </c>
      <c r="E4225" s="162" t="s">
        <v>31894</v>
      </c>
    </row>
    <row r="4226" spans="1:5">
      <c r="A4226" s="1">
        <v>11655</v>
      </c>
      <c r="B4226" s="1" t="s">
        <v>19174</v>
      </c>
      <c r="C4226" s="1" t="s">
        <v>160</v>
      </c>
      <c r="D4226" s="1" t="s">
        <v>155</v>
      </c>
      <c r="E4226" s="162" t="s">
        <v>14589</v>
      </c>
    </row>
    <row r="4227" spans="1:5">
      <c r="A4227" s="1">
        <v>11656</v>
      </c>
      <c r="B4227" s="1" t="s">
        <v>19175</v>
      </c>
      <c r="C4227" s="1" t="s">
        <v>160</v>
      </c>
      <c r="D4227" s="1" t="s">
        <v>155</v>
      </c>
      <c r="E4227" s="162" t="s">
        <v>29777</v>
      </c>
    </row>
    <row r="4228" spans="1:5">
      <c r="A4228" s="1">
        <v>7091</v>
      </c>
      <c r="B4228" s="1" t="s">
        <v>19177</v>
      </c>
      <c r="C4228" s="1" t="s">
        <v>160</v>
      </c>
      <c r="D4228" s="1" t="s">
        <v>155</v>
      </c>
      <c r="E4228" s="162" t="s">
        <v>27286</v>
      </c>
    </row>
    <row r="4229" spans="1:5">
      <c r="A4229" s="1">
        <v>37948</v>
      </c>
      <c r="B4229" s="1" t="s">
        <v>19179</v>
      </c>
      <c r="C4229" s="1" t="s">
        <v>160</v>
      </c>
      <c r="D4229" s="1" t="s">
        <v>155</v>
      </c>
      <c r="E4229" s="162" t="s">
        <v>36342</v>
      </c>
    </row>
    <row r="4230" spans="1:5">
      <c r="A4230" s="1">
        <v>7097</v>
      </c>
      <c r="B4230" s="1" t="s">
        <v>19180</v>
      </c>
      <c r="C4230" s="1" t="s">
        <v>160</v>
      </c>
      <c r="D4230" s="1" t="s">
        <v>155</v>
      </c>
      <c r="E4230" s="162" t="s">
        <v>24284</v>
      </c>
    </row>
    <row r="4231" spans="1:5">
      <c r="A4231" s="1">
        <v>11658</v>
      </c>
      <c r="B4231" s="1" t="s">
        <v>19182</v>
      </c>
      <c r="C4231" s="1" t="s">
        <v>160</v>
      </c>
      <c r="D4231" s="1" t="s">
        <v>155</v>
      </c>
      <c r="E4231" s="162" t="s">
        <v>17091</v>
      </c>
    </row>
    <row r="4232" spans="1:5">
      <c r="A4232" s="1">
        <v>7146</v>
      </c>
      <c r="B4232" s="1" t="s">
        <v>19184</v>
      </c>
      <c r="C4232" s="1" t="s">
        <v>160</v>
      </c>
      <c r="D4232" s="1" t="s">
        <v>155</v>
      </c>
      <c r="E4232" s="162" t="s">
        <v>22530</v>
      </c>
    </row>
    <row r="4233" spans="1:5">
      <c r="A4233" s="1">
        <v>7138</v>
      </c>
      <c r="B4233" s="1" t="s">
        <v>19185</v>
      </c>
      <c r="C4233" s="1" t="s">
        <v>160</v>
      </c>
      <c r="D4233" s="1" t="s">
        <v>155</v>
      </c>
      <c r="E4233" s="162" t="s">
        <v>17802</v>
      </c>
    </row>
    <row r="4234" spans="1:5">
      <c r="A4234" s="1">
        <v>7139</v>
      </c>
      <c r="B4234" s="1" t="s">
        <v>19186</v>
      </c>
      <c r="C4234" s="1" t="s">
        <v>160</v>
      </c>
      <c r="D4234" s="1" t="s">
        <v>155</v>
      </c>
      <c r="E4234" s="162" t="s">
        <v>16831</v>
      </c>
    </row>
    <row r="4235" spans="1:5">
      <c r="A4235" s="1">
        <v>7140</v>
      </c>
      <c r="B4235" s="1" t="s">
        <v>19188</v>
      </c>
      <c r="C4235" s="1" t="s">
        <v>160</v>
      </c>
      <c r="D4235" s="1" t="s">
        <v>155</v>
      </c>
      <c r="E4235" s="162" t="s">
        <v>20994</v>
      </c>
    </row>
    <row r="4236" spans="1:5">
      <c r="A4236" s="1">
        <v>7141</v>
      </c>
      <c r="B4236" s="1" t="s">
        <v>19190</v>
      </c>
      <c r="C4236" s="1" t="s">
        <v>160</v>
      </c>
      <c r="D4236" s="1" t="s">
        <v>155</v>
      </c>
      <c r="E4236" s="162" t="s">
        <v>26008</v>
      </c>
    </row>
    <row r="4237" spans="1:5">
      <c r="A4237" s="1">
        <v>7143</v>
      </c>
      <c r="B4237" s="1" t="s">
        <v>19191</v>
      </c>
      <c r="C4237" s="1" t="s">
        <v>160</v>
      </c>
      <c r="D4237" s="1" t="s">
        <v>155</v>
      </c>
      <c r="E4237" s="162" t="s">
        <v>33790</v>
      </c>
    </row>
    <row r="4238" spans="1:5">
      <c r="A4238" s="1">
        <v>7144</v>
      </c>
      <c r="B4238" s="1" t="s">
        <v>19192</v>
      </c>
      <c r="C4238" s="1" t="s">
        <v>160</v>
      </c>
      <c r="D4238" s="1" t="s">
        <v>155</v>
      </c>
      <c r="E4238" s="162" t="s">
        <v>20100</v>
      </c>
    </row>
    <row r="4239" spans="1:5">
      <c r="A4239" s="1">
        <v>7145</v>
      </c>
      <c r="B4239" s="1" t="s">
        <v>19193</v>
      </c>
      <c r="C4239" s="1" t="s">
        <v>160</v>
      </c>
      <c r="D4239" s="1" t="s">
        <v>155</v>
      </c>
      <c r="E4239" s="162" t="s">
        <v>36759</v>
      </c>
    </row>
    <row r="4240" spans="1:5">
      <c r="A4240" s="1">
        <v>7142</v>
      </c>
      <c r="B4240" s="1" t="s">
        <v>19194</v>
      </c>
      <c r="C4240" s="1" t="s">
        <v>160</v>
      </c>
      <c r="D4240" s="1" t="s">
        <v>155</v>
      </c>
      <c r="E4240" s="162" t="s">
        <v>13654</v>
      </c>
    </row>
    <row r="4241" spans="1:5">
      <c r="A4241" s="1">
        <v>3593</v>
      </c>
      <c r="B4241" s="1" t="s">
        <v>19196</v>
      </c>
      <c r="C4241" s="1" t="s">
        <v>160</v>
      </c>
      <c r="D4241" s="1" t="s">
        <v>167</v>
      </c>
      <c r="E4241" s="162" t="s">
        <v>19197</v>
      </c>
    </row>
    <row r="4242" spans="1:5">
      <c r="A4242" s="1">
        <v>3588</v>
      </c>
      <c r="B4242" s="1" t="s">
        <v>19198</v>
      </c>
      <c r="C4242" s="1" t="s">
        <v>160</v>
      </c>
      <c r="D4242" s="1" t="s">
        <v>167</v>
      </c>
      <c r="E4242" s="162" t="s">
        <v>19199</v>
      </c>
    </row>
    <row r="4243" spans="1:5">
      <c r="A4243" s="1">
        <v>3585</v>
      </c>
      <c r="B4243" s="1" t="s">
        <v>19200</v>
      </c>
      <c r="C4243" s="1" t="s">
        <v>160</v>
      </c>
      <c r="D4243" s="1" t="s">
        <v>167</v>
      </c>
      <c r="E4243" s="162" t="s">
        <v>18372</v>
      </c>
    </row>
    <row r="4244" spans="1:5">
      <c r="A4244" s="1">
        <v>3587</v>
      </c>
      <c r="B4244" s="1" t="s">
        <v>19201</v>
      </c>
      <c r="C4244" s="1" t="s">
        <v>160</v>
      </c>
      <c r="D4244" s="1" t="s">
        <v>167</v>
      </c>
      <c r="E4244" s="162" t="s">
        <v>19202</v>
      </c>
    </row>
    <row r="4245" spans="1:5">
      <c r="A4245" s="1">
        <v>3590</v>
      </c>
      <c r="B4245" s="1" t="s">
        <v>19203</v>
      </c>
      <c r="C4245" s="1" t="s">
        <v>160</v>
      </c>
      <c r="D4245" s="1" t="s">
        <v>167</v>
      </c>
      <c r="E4245" s="162" t="s">
        <v>19204</v>
      </c>
    </row>
    <row r="4246" spans="1:5">
      <c r="A4246" s="1">
        <v>3589</v>
      </c>
      <c r="B4246" s="1" t="s">
        <v>19205</v>
      </c>
      <c r="C4246" s="1" t="s">
        <v>160</v>
      </c>
      <c r="D4246" s="1" t="s">
        <v>167</v>
      </c>
      <c r="E4246" s="162" t="s">
        <v>19206</v>
      </c>
    </row>
    <row r="4247" spans="1:5">
      <c r="A4247" s="1">
        <v>3586</v>
      </c>
      <c r="B4247" s="1" t="s">
        <v>19207</v>
      </c>
      <c r="C4247" s="1" t="s">
        <v>160</v>
      </c>
      <c r="D4247" s="1" t="s">
        <v>167</v>
      </c>
      <c r="E4247" s="162" t="s">
        <v>19208</v>
      </c>
    </row>
    <row r="4248" spans="1:5">
      <c r="A4248" s="1">
        <v>3592</v>
      </c>
      <c r="B4248" s="1" t="s">
        <v>19209</v>
      </c>
      <c r="C4248" s="1" t="s">
        <v>160</v>
      </c>
      <c r="D4248" s="1" t="s">
        <v>167</v>
      </c>
      <c r="E4248" s="162" t="s">
        <v>19210</v>
      </c>
    </row>
    <row r="4249" spans="1:5">
      <c r="A4249" s="1">
        <v>3591</v>
      </c>
      <c r="B4249" s="1" t="s">
        <v>19211</v>
      </c>
      <c r="C4249" s="1" t="s">
        <v>160</v>
      </c>
      <c r="D4249" s="1" t="s">
        <v>167</v>
      </c>
      <c r="E4249" s="162" t="s">
        <v>19212</v>
      </c>
    </row>
    <row r="4250" spans="1:5">
      <c r="A4250" s="1">
        <v>40396</v>
      </c>
      <c r="B4250" s="1" t="s">
        <v>19213</v>
      </c>
      <c r="C4250" s="1" t="s">
        <v>160</v>
      </c>
      <c r="D4250" s="1" t="s">
        <v>167</v>
      </c>
      <c r="E4250" s="162" t="s">
        <v>36760</v>
      </c>
    </row>
    <row r="4251" spans="1:5">
      <c r="A4251" s="1">
        <v>40395</v>
      </c>
      <c r="B4251" s="1" t="s">
        <v>19214</v>
      </c>
      <c r="C4251" s="1" t="s">
        <v>160</v>
      </c>
      <c r="D4251" s="1" t="s">
        <v>167</v>
      </c>
      <c r="E4251" s="162" t="s">
        <v>24114</v>
      </c>
    </row>
    <row r="4252" spans="1:5">
      <c r="A4252" s="1">
        <v>40392</v>
      </c>
      <c r="B4252" s="1" t="s">
        <v>19215</v>
      </c>
      <c r="C4252" s="1" t="s">
        <v>160</v>
      </c>
      <c r="D4252" s="1" t="s">
        <v>167</v>
      </c>
      <c r="E4252" s="162" t="s">
        <v>36761</v>
      </c>
    </row>
    <row r="4253" spans="1:5">
      <c r="A4253" s="1">
        <v>40394</v>
      </c>
      <c r="B4253" s="1" t="s">
        <v>19216</v>
      </c>
      <c r="C4253" s="1" t="s">
        <v>160</v>
      </c>
      <c r="D4253" s="1" t="s">
        <v>167</v>
      </c>
      <c r="E4253" s="162" t="s">
        <v>36762</v>
      </c>
    </row>
    <row r="4254" spans="1:5">
      <c r="A4254" s="1">
        <v>40398</v>
      </c>
      <c r="B4254" s="1" t="s">
        <v>19217</v>
      </c>
      <c r="C4254" s="1" t="s">
        <v>160</v>
      </c>
      <c r="D4254" s="1" t="s">
        <v>167</v>
      </c>
      <c r="E4254" s="162" t="s">
        <v>36763</v>
      </c>
    </row>
    <row r="4255" spans="1:5">
      <c r="A4255" s="1">
        <v>40397</v>
      </c>
      <c r="B4255" s="1" t="s">
        <v>19218</v>
      </c>
      <c r="C4255" s="1" t="s">
        <v>160</v>
      </c>
      <c r="D4255" s="1" t="s">
        <v>167</v>
      </c>
      <c r="E4255" s="162" t="s">
        <v>36764</v>
      </c>
    </row>
    <row r="4256" spans="1:5">
      <c r="A4256" s="1">
        <v>40393</v>
      </c>
      <c r="B4256" s="1" t="s">
        <v>19219</v>
      </c>
      <c r="C4256" s="1" t="s">
        <v>160</v>
      </c>
      <c r="D4256" s="1" t="s">
        <v>167</v>
      </c>
      <c r="E4256" s="162" t="s">
        <v>36765</v>
      </c>
    </row>
    <row r="4257" spans="1:5">
      <c r="A4257" s="1">
        <v>40399</v>
      </c>
      <c r="B4257" s="1" t="s">
        <v>19220</v>
      </c>
      <c r="C4257" s="1" t="s">
        <v>160</v>
      </c>
      <c r="D4257" s="1" t="s">
        <v>167</v>
      </c>
      <c r="E4257" s="162" t="s">
        <v>36766</v>
      </c>
    </row>
    <row r="4258" spans="1:5">
      <c r="A4258" s="1">
        <v>39322</v>
      </c>
      <c r="B4258" s="1" t="s">
        <v>19221</v>
      </c>
      <c r="C4258" s="1" t="s">
        <v>160</v>
      </c>
      <c r="D4258" s="1" t="s">
        <v>167</v>
      </c>
      <c r="E4258" s="162" t="s">
        <v>27758</v>
      </c>
    </row>
    <row r="4259" spans="1:5">
      <c r="A4259" s="1">
        <v>39289</v>
      </c>
      <c r="B4259" s="1" t="s">
        <v>19223</v>
      </c>
      <c r="C4259" s="1" t="s">
        <v>160</v>
      </c>
      <c r="D4259" s="1" t="s">
        <v>167</v>
      </c>
      <c r="E4259" s="162" t="s">
        <v>18381</v>
      </c>
    </row>
    <row r="4260" spans="1:5">
      <c r="A4260" s="1">
        <v>39290</v>
      </c>
      <c r="B4260" s="1" t="s">
        <v>19225</v>
      </c>
      <c r="C4260" s="1" t="s">
        <v>160</v>
      </c>
      <c r="D4260" s="1" t="s">
        <v>167</v>
      </c>
      <c r="E4260" s="162" t="s">
        <v>36767</v>
      </c>
    </row>
    <row r="4261" spans="1:5">
      <c r="A4261" s="1">
        <v>39291</v>
      </c>
      <c r="B4261" s="1" t="s">
        <v>19227</v>
      </c>
      <c r="C4261" s="1" t="s">
        <v>160</v>
      </c>
      <c r="D4261" s="1" t="s">
        <v>167</v>
      </c>
      <c r="E4261" s="162" t="s">
        <v>13352</v>
      </c>
    </row>
    <row r="4262" spans="1:5">
      <c r="A4262" s="1">
        <v>41892</v>
      </c>
      <c r="B4262" s="1" t="s">
        <v>19229</v>
      </c>
      <c r="C4262" s="1" t="s">
        <v>160</v>
      </c>
      <c r="D4262" s="1" t="s">
        <v>167</v>
      </c>
      <c r="E4262" s="162" t="s">
        <v>36768</v>
      </c>
    </row>
    <row r="4263" spans="1:5">
      <c r="A4263" s="1">
        <v>7048</v>
      </c>
      <c r="B4263" s="1" t="s">
        <v>19230</v>
      </c>
      <c r="C4263" s="1" t="s">
        <v>160</v>
      </c>
      <c r="D4263" s="1" t="s">
        <v>167</v>
      </c>
      <c r="E4263" s="162" t="s">
        <v>26962</v>
      </c>
    </row>
    <row r="4264" spans="1:5">
      <c r="A4264" s="1">
        <v>7088</v>
      </c>
      <c r="B4264" s="1" t="s">
        <v>19231</v>
      </c>
      <c r="C4264" s="1" t="s">
        <v>160</v>
      </c>
      <c r="D4264" s="1" t="s">
        <v>167</v>
      </c>
      <c r="E4264" s="162" t="s">
        <v>36769</v>
      </c>
    </row>
    <row r="4265" spans="1:5">
      <c r="A4265" s="1">
        <v>20179</v>
      </c>
      <c r="B4265" s="1" t="s">
        <v>19232</v>
      </c>
      <c r="C4265" s="1" t="s">
        <v>160</v>
      </c>
      <c r="D4265" s="1" t="s">
        <v>155</v>
      </c>
      <c r="E4265" s="162" t="s">
        <v>36770</v>
      </c>
    </row>
    <row r="4266" spans="1:5">
      <c r="A4266" s="1">
        <v>20178</v>
      </c>
      <c r="B4266" s="1" t="s">
        <v>19233</v>
      </c>
      <c r="C4266" s="1" t="s">
        <v>160</v>
      </c>
      <c r="D4266" s="1" t="s">
        <v>155</v>
      </c>
      <c r="E4266" s="162" t="s">
        <v>21121</v>
      </c>
    </row>
    <row r="4267" spans="1:5">
      <c r="A4267" s="1">
        <v>20180</v>
      </c>
      <c r="B4267" s="1" t="s">
        <v>19234</v>
      </c>
      <c r="C4267" s="1" t="s">
        <v>160</v>
      </c>
      <c r="D4267" s="1" t="s">
        <v>155</v>
      </c>
      <c r="E4267" s="162" t="s">
        <v>33407</v>
      </c>
    </row>
    <row r="4268" spans="1:5">
      <c r="A4268" s="1">
        <v>20181</v>
      </c>
      <c r="B4268" s="1" t="s">
        <v>19235</v>
      </c>
      <c r="C4268" s="1" t="s">
        <v>160</v>
      </c>
      <c r="D4268" s="1" t="s">
        <v>155</v>
      </c>
      <c r="E4268" s="162" t="s">
        <v>35289</v>
      </c>
    </row>
    <row r="4269" spans="1:5">
      <c r="A4269" s="1">
        <v>20177</v>
      </c>
      <c r="B4269" s="1" t="s">
        <v>19236</v>
      </c>
      <c r="C4269" s="1" t="s">
        <v>160</v>
      </c>
      <c r="D4269" s="1" t="s">
        <v>155</v>
      </c>
      <c r="E4269" s="162" t="s">
        <v>26907</v>
      </c>
    </row>
    <row r="4270" spans="1:5">
      <c r="A4270" s="1">
        <v>7070</v>
      </c>
      <c r="B4270" s="1" t="s">
        <v>19237</v>
      </c>
      <c r="C4270" s="1" t="s">
        <v>160</v>
      </c>
      <c r="D4270" s="1" t="s">
        <v>155</v>
      </c>
      <c r="E4270" s="162" t="s">
        <v>36771</v>
      </c>
    </row>
    <row r="4271" spans="1:5">
      <c r="A4271" s="1">
        <v>40945</v>
      </c>
      <c r="B4271" s="1" t="s">
        <v>19238</v>
      </c>
      <c r="C4271" s="1" t="s">
        <v>355</v>
      </c>
      <c r="D4271" s="1" t="s">
        <v>155</v>
      </c>
      <c r="E4271" s="162" t="s">
        <v>13852</v>
      </c>
    </row>
    <row r="4272" spans="1:5">
      <c r="A4272" s="1">
        <v>40946</v>
      </c>
      <c r="B4272" s="1" t="s">
        <v>19239</v>
      </c>
      <c r="C4272" s="1" t="s">
        <v>357</v>
      </c>
      <c r="D4272" s="1" t="s">
        <v>155</v>
      </c>
      <c r="E4272" s="162" t="s">
        <v>36772</v>
      </c>
    </row>
    <row r="4273" spans="1:5">
      <c r="A4273" s="1">
        <v>7153</v>
      </c>
      <c r="B4273" s="1" t="s">
        <v>19240</v>
      </c>
      <c r="C4273" s="1" t="s">
        <v>355</v>
      </c>
      <c r="D4273" s="1" t="s">
        <v>155</v>
      </c>
      <c r="E4273" s="162" t="s">
        <v>36773</v>
      </c>
    </row>
    <row r="4274" spans="1:5">
      <c r="A4274" s="1">
        <v>41089</v>
      </c>
      <c r="B4274" s="1" t="s">
        <v>19241</v>
      </c>
      <c r="C4274" s="1" t="s">
        <v>357</v>
      </c>
      <c r="D4274" s="1" t="s">
        <v>155</v>
      </c>
      <c r="E4274" s="162" t="s">
        <v>36774</v>
      </c>
    </row>
    <row r="4275" spans="1:5">
      <c r="A4275" s="1">
        <v>40943</v>
      </c>
      <c r="B4275" s="1" t="s">
        <v>19242</v>
      </c>
      <c r="C4275" s="1" t="s">
        <v>355</v>
      </c>
      <c r="D4275" s="1" t="s">
        <v>155</v>
      </c>
      <c r="E4275" s="162" t="s">
        <v>15885</v>
      </c>
    </row>
    <row r="4276" spans="1:5">
      <c r="A4276" s="1">
        <v>40944</v>
      </c>
      <c r="B4276" s="1" t="s">
        <v>19243</v>
      </c>
      <c r="C4276" s="1" t="s">
        <v>357</v>
      </c>
      <c r="D4276" s="1" t="s">
        <v>155</v>
      </c>
      <c r="E4276" s="162" t="s">
        <v>36775</v>
      </c>
    </row>
    <row r="4277" spans="1:5">
      <c r="A4277" s="1">
        <v>6175</v>
      </c>
      <c r="B4277" s="1" t="s">
        <v>19244</v>
      </c>
      <c r="C4277" s="1" t="s">
        <v>355</v>
      </c>
      <c r="D4277" s="1" t="s">
        <v>155</v>
      </c>
      <c r="E4277" s="162" t="s">
        <v>36776</v>
      </c>
    </row>
    <row r="4278" spans="1:5">
      <c r="A4278" s="1">
        <v>41092</v>
      </c>
      <c r="B4278" s="1" t="s">
        <v>19246</v>
      </c>
      <c r="C4278" s="1" t="s">
        <v>357</v>
      </c>
      <c r="D4278" s="1" t="s">
        <v>155</v>
      </c>
      <c r="E4278" s="162" t="s">
        <v>36777</v>
      </c>
    </row>
    <row r="4279" spans="1:5">
      <c r="A4279" s="1">
        <v>37712</v>
      </c>
      <c r="B4279" s="1" t="s">
        <v>19247</v>
      </c>
      <c r="C4279" s="1" t="s">
        <v>157</v>
      </c>
      <c r="D4279" s="1" t="s">
        <v>155</v>
      </c>
      <c r="E4279" s="162" t="s">
        <v>19248</v>
      </c>
    </row>
    <row r="4280" spans="1:5">
      <c r="A4280" s="1">
        <v>34547</v>
      </c>
      <c r="B4280" s="1" t="s">
        <v>19249</v>
      </c>
      <c r="C4280" s="1" t="s">
        <v>187</v>
      </c>
      <c r="D4280" s="1" t="s">
        <v>155</v>
      </c>
      <c r="E4280" s="162" t="s">
        <v>24431</v>
      </c>
    </row>
    <row r="4281" spans="1:5">
      <c r="A4281" s="1">
        <v>34548</v>
      </c>
      <c r="B4281" s="1" t="s">
        <v>19250</v>
      </c>
      <c r="C4281" s="1" t="s">
        <v>187</v>
      </c>
      <c r="D4281" s="1" t="s">
        <v>155</v>
      </c>
      <c r="E4281" s="162" t="s">
        <v>34121</v>
      </c>
    </row>
    <row r="4282" spans="1:5">
      <c r="A4282" s="1">
        <v>34558</v>
      </c>
      <c r="B4282" s="1" t="s">
        <v>19251</v>
      </c>
      <c r="C4282" s="1" t="s">
        <v>187</v>
      </c>
      <c r="D4282" s="1" t="s">
        <v>155</v>
      </c>
      <c r="E4282" s="162" t="s">
        <v>19189</v>
      </c>
    </row>
    <row r="4283" spans="1:5">
      <c r="A4283" s="1">
        <v>34550</v>
      </c>
      <c r="B4283" s="1" t="s">
        <v>19252</v>
      </c>
      <c r="C4283" s="1" t="s">
        <v>187</v>
      </c>
      <c r="D4283" s="1" t="s">
        <v>155</v>
      </c>
      <c r="E4283" s="162" t="s">
        <v>31522</v>
      </c>
    </row>
    <row r="4284" spans="1:5">
      <c r="A4284" s="1">
        <v>34557</v>
      </c>
      <c r="B4284" s="1" t="s">
        <v>19254</v>
      </c>
      <c r="C4284" s="1" t="s">
        <v>187</v>
      </c>
      <c r="D4284" s="1" t="s">
        <v>155</v>
      </c>
      <c r="E4284" s="162" t="s">
        <v>17423</v>
      </c>
    </row>
    <row r="4285" spans="1:5">
      <c r="A4285" s="1">
        <v>37411</v>
      </c>
      <c r="B4285" s="1" t="s">
        <v>19255</v>
      </c>
      <c r="C4285" s="1" t="s">
        <v>157</v>
      </c>
      <c r="D4285" s="1" t="s">
        <v>155</v>
      </c>
      <c r="E4285" s="162" t="s">
        <v>21048</v>
      </c>
    </row>
    <row r="4286" spans="1:5">
      <c r="A4286" s="1">
        <v>39508</v>
      </c>
      <c r="B4286" s="1" t="s">
        <v>19257</v>
      </c>
      <c r="C4286" s="1" t="s">
        <v>157</v>
      </c>
      <c r="D4286" s="1" t="s">
        <v>155</v>
      </c>
      <c r="E4286" s="162" t="s">
        <v>27938</v>
      </c>
    </row>
    <row r="4287" spans="1:5">
      <c r="A4287" s="1">
        <v>39507</v>
      </c>
      <c r="B4287" s="1" t="s">
        <v>19258</v>
      </c>
      <c r="C4287" s="1" t="s">
        <v>157</v>
      </c>
      <c r="D4287" s="1" t="s">
        <v>155</v>
      </c>
      <c r="E4287" s="162" t="s">
        <v>24673</v>
      </c>
    </row>
    <row r="4288" spans="1:5">
      <c r="A4288" s="1">
        <v>7155</v>
      </c>
      <c r="B4288" s="1" t="s">
        <v>19260</v>
      </c>
      <c r="C4288" s="1" t="s">
        <v>157</v>
      </c>
      <c r="D4288" s="1" t="s">
        <v>155</v>
      </c>
      <c r="E4288" s="162" t="s">
        <v>36778</v>
      </c>
    </row>
    <row r="4289" spans="1:5">
      <c r="A4289" s="1">
        <v>42406</v>
      </c>
      <c r="B4289" s="1" t="s">
        <v>19262</v>
      </c>
      <c r="C4289" s="1" t="s">
        <v>157</v>
      </c>
      <c r="D4289" s="1" t="s">
        <v>155</v>
      </c>
      <c r="E4289" s="162" t="s">
        <v>36779</v>
      </c>
    </row>
    <row r="4290" spans="1:5">
      <c r="A4290" s="1">
        <v>7156</v>
      </c>
      <c r="B4290" s="1" t="s">
        <v>19263</v>
      </c>
      <c r="C4290" s="1" t="s">
        <v>157</v>
      </c>
      <c r="D4290" s="1" t="s">
        <v>158</v>
      </c>
      <c r="E4290" s="162" t="s">
        <v>24515</v>
      </c>
    </row>
    <row r="4291" spans="1:5">
      <c r="A4291" s="1">
        <v>43127</v>
      </c>
      <c r="B4291" s="1" t="s">
        <v>19264</v>
      </c>
      <c r="C4291" s="1" t="s">
        <v>157</v>
      </c>
      <c r="D4291" s="1" t="s">
        <v>155</v>
      </c>
      <c r="E4291" s="162" t="s">
        <v>36780</v>
      </c>
    </row>
    <row r="4292" spans="1:5">
      <c r="A4292" s="1">
        <v>10917</v>
      </c>
      <c r="B4292" s="1" t="s">
        <v>19265</v>
      </c>
      <c r="C4292" s="1" t="s">
        <v>157</v>
      </c>
      <c r="D4292" s="1" t="s">
        <v>155</v>
      </c>
      <c r="E4292" s="162" t="s">
        <v>17926</v>
      </c>
    </row>
    <row r="4293" spans="1:5">
      <c r="A4293" s="1">
        <v>21141</v>
      </c>
      <c r="B4293" s="1" t="s">
        <v>19266</v>
      </c>
      <c r="C4293" s="1" t="s">
        <v>157</v>
      </c>
      <c r="D4293" s="1" t="s">
        <v>155</v>
      </c>
      <c r="E4293" s="162" t="s">
        <v>33478</v>
      </c>
    </row>
    <row r="4294" spans="1:5">
      <c r="A4294" s="1">
        <v>39509</v>
      </c>
      <c r="B4294" s="1" t="s">
        <v>19268</v>
      </c>
      <c r="C4294" s="1" t="s">
        <v>157</v>
      </c>
      <c r="D4294" s="1" t="s">
        <v>155</v>
      </c>
      <c r="E4294" s="162" t="s">
        <v>36781</v>
      </c>
    </row>
    <row r="4295" spans="1:5">
      <c r="A4295" s="1">
        <v>44529</v>
      </c>
      <c r="B4295" s="1" t="s">
        <v>19269</v>
      </c>
      <c r="C4295" s="1" t="s">
        <v>157</v>
      </c>
      <c r="D4295" s="1" t="s">
        <v>155</v>
      </c>
      <c r="E4295" s="162" t="s">
        <v>17659</v>
      </c>
    </row>
    <row r="4296" spans="1:5">
      <c r="A4296" s="1">
        <v>7167</v>
      </c>
      <c r="B4296" s="1" t="s">
        <v>19270</v>
      </c>
      <c r="C4296" s="1" t="s">
        <v>157</v>
      </c>
      <c r="D4296" s="1" t="s">
        <v>155</v>
      </c>
      <c r="E4296" s="162" t="s">
        <v>16896</v>
      </c>
    </row>
    <row r="4297" spans="1:5">
      <c r="A4297" s="1">
        <v>10928</v>
      </c>
      <c r="B4297" s="1" t="s">
        <v>19271</v>
      </c>
      <c r="C4297" s="1" t="s">
        <v>157</v>
      </c>
      <c r="D4297" s="1" t="s">
        <v>155</v>
      </c>
      <c r="E4297" s="162" t="s">
        <v>15345</v>
      </c>
    </row>
    <row r="4298" spans="1:5">
      <c r="A4298" s="1">
        <v>10933</v>
      </c>
      <c r="B4298" s="1" t="s">
        <v>19272</v>
      </c>
      <c r="C4298" s="1" t="s">
        <v>157</v>
      </c>
      <c r="D4298" s="1" t="s">
        <v>155</v>
      </c>
      <c r="E4298" s="162" t="s">
        <v>16278</v>
      </c>
    </row>
    <row r="4299" spans="1:5">
      <c r="A4299" s="1">
        <v>7158</v>
      </c>
      <c r="B4299" s="1" t="s">
        <v>19273</v>
      </c>
      <c r="C4299" s="1" t="s">
        <v>157</v>
      </c>
      <c r="D4299" s="1" t="s">
        <v>158</v>
      </c>
      <c r="E4299" s="162" t="s">
        <v>19274</v>
      </c>
    </row>
    <row r="4300" spans="1:5">
      <c r="A4300" s="1">
        <v>10927</v>
      </c>
      <c r="B4300" s="1" t="s">
        <v>19275</v>
      </c>
      <c r="C4300" s="1" t="s">
        <v>157</v>
      </c>
      <c r="D4300" s="1" t="s">
        <v>155</v>
      </c>
      <c r="E4300" s="162" t="s">
        <v>19276</v>
      </c>
    </row>
    <row r="4301" spans="1:5">
      <c r="A4301" s="1">
        <v>7162</v>
      </c>
      <c r="B4301" s="1" t="s">
        <v>19277</v>
      </c>
      <c r="C4301" s="1" t="s">
        <v>157</v>
      </c>
      <c r="D4301" s="1" t="s">
        <v>155</v>
      </c>
      <c r="E4301" s="162" t="s">
        <v>19278</v>
      </c>
    </row>
    <row r="4302" spans="1:5">
      <c r="A4302" s="1">
        <v>10932</v>
      </c>
      <c r="B4302" s="1" t="s">
        <v>19279</v>
      </c>
      <c r="C4302" s="1" t="s">
        <v>157</v>
      </c>
      <c r="D4302" s="1" t="s">
        <v>155</v>
      </c>
      <c r="E4302" s="162" t="s">
        <v>19280</v>
      </c>
    </row>
    <row r="4303" spans="1:5">
      <c r="A4303" s="1">
        <v>10937</v>
      </c>
      <c r="B4303" s="1" t="s">
        <v>19281</v>
      </c>
      <c r="C4303" s="1" t="s">
        <v>157</v>
      </c>
      <c r="D4303" s="1" t="s">
        <v>155</v>
      </c>
      <c r="E4303" s="162" t="s">
        <v>19282</v>
      </c>
    </row>
    <row r="4304" spans="1:5">
      <c r="A4304" s="1">
        <v>10935</v>
      </c>
      <c r="B4304" s="1" t="s">
        <v>19283</v>
      </c>
      <c r="C4304" s="1" t="s">
        <v>157</v>
      </c>
      <c r="D4304" s="1" t="s">
        <v>155</v>
      </c>
      <c r="E4304" s="162" t="s">
        <v>19284</v>
      </c>
    </row>
    <row r="4305" spans="1:5">
      <c r="A4305" s="1">
        <v>10931</v>
      </c>
      <c r="B4305" s="1" t="s">
        <v>19285</v>
      </c>
      <c r="C4305" s="1" t="s">
        <v>157</v>
      </c>
      <c r="D4305" s="1" t="s">
        <v>155</v>
      </c>
      <c r="E4305" s="162" t="s">
        <v>14816</v>
      </c>
    </row>
    <row r="4306" spans="1:5">
      <c r="A4306" s="1">
        <v>7164</v>
      </c>
      <c r="B4306" s="1" t="s">
        <v>19286</v>
      </c>
      <c r="C4306" s="1" t="s">
        <v>157</v>
      </c>
      <c r="D4306" s="1" t="s">
        <v>155</v>
      </c>
      <c r="E4306" s="162" t="s">
        <v>19287</v>
      </c>
    </row>
    <row r="4307" spans="1:5">
      <c r="A4307" s="1">
        <v>36887</v>
      </c>
      <c r="B4307" s="1" t="s">
        <v>19288</v>
      </c>
      <c r="C4307" s="1" t="s">
        <v>157</v>
      </c>
      <c r="D4307" s="1" t="s">
        <v>155</v>
      </c>
      <c r="E4307" s="162" t="s">
        <v>19289</v>
      </c>
    </row>
    <row r="4308" spans="1:5">
      <c r="A4308" s="1">
        <v>34630</v>
      </c>
      <c r="B4308" s="1" t="s">
        <v>19290</v>
      </c>
      <c r="C4308" s="1" t="s">
        <v>160</v>
      </c>
      <c r="D4308" s="1" t="s">
        <v>155</v>
      </c>
      <c r="E4308" s="162" t="s">
        <v>19291</v>
      </c>
    </row>
    <row r="4309" spans="1:5">
      <c r="A4309" s="1">
        <v>7161</v>
      </c>
      <c r="B4309" s="1" t="s">
        <v>19292</v>
      </c>
      <c r="C4309" s="1" t="s">
        <v>157</v>
      </c>
      <c r="D4309" s="1" t="s">
        <v>155</v>
      </c>
      <c r="E4309" s="162" t="s">
        <v>16026</v>
      </c>
    </row>
    <row r="4310" spans="1:5">
      <c r="A4310" s="1">
        <v>7170</v>
      </c>
      <c r="B4310" s="1" t="s">
        <v>19293</v>
      </c>
      <c r="C4310" s="1" t="s">
        <v>157</v>
      </c>
      <c r="D4310" s="1" t="s">
        <v>155</v>
      </c>
      <c r="E4310" s="162" t="s">
        <v>15832</v>
      </c>
    </row>
    <row r="4311" spans="1:5">
      <c r="A4311" s="1">
        <v>37524</v>
      </c>
      <c r="B4311" s="1" t="s">
        <v>19294</v>
      </c>
      <c r="C4311" s="1" t="s">
        <v>187</v>
      </c>
      <c r="D4311" s="1" t="s">
        <v>158</v>
      </c>
      <c r="E4311" s="162" t="s">
        <v>13760</v>
      </c>
    </row>
    <row r="4312" spans="1:5">
      <c r="A4312" s="1">
        <v>37525</v>
      </c>
      <c r="B4312" s="1" t="s">
        <v>19295</v>
      </c>
      <c r="C4312" s="1" t="s">
        <v>187</v>
      </c>
      <c r="D4312" s="1" t="s">
        <v>155</v>
      </c>
      <c r="E4312" s="162" t="s">
        <v>19296</v>
      </c>
    </row>
    <row r="4313" spans="1:5">
      <c r="A4313" s="1">
        <v>36789</v>
      </c>
      <c r="B4313" s="1" t="s">
        <v>19297</v>
      </c>
      <c r="C4313" s="1" t="s">
        <v>160</v>
      </c>
      <c r="D4313" s="1" t="s">
        <v>155</v>
      </c>
      <c r="E4313" s="162" t="s">
        <v>31522</v>
      </c>
    </row>
    <row r="4314" spans="1:5">
      <c r="A4314" s="1">
        <v>7173</v>
      </c>
      <c r="B4314" s="1" t="s">
        <v>19298</v>
      </c>
      <c r="C4314" s="1" t="s">
        <v>693</v>
      </c>
      <c r="D4314" s="1" t="s">
        <v>158</v>
      </c>
      <c r="E4314" s="162" t="s">
        <v>36782</v>
      </c>
    </row>
    <row r="4315" spans="1:5">
      <c r="A4315" s="1">
        <v>7175</v>
      </c>
      <c r="B4315" s="1" t="s">
        <v>19299</v>
      </c>
      <c r="C4315" s="1" t="s">
        <v>160</v>
      </c>
      <c r="D4315" s="1" t="s">
        <v>155</v>
      </c>
      <c r="E4315" s="162" t="s">
        <v>12681</v>
      </c>
    </row>
    <row r="4316" spans="1:5">
      <c r="A4316" s="1">
        <v>40741</v>
      </c>
      <c r="B4316" s="1" t="s">
        <v>19301</v>
      </c>
      <c r="C4316" s="1" t="s">
        <v>160</v>
      </c>
      <c r="D4316" s="1" t="s">
        <v>155</v>
      </c>
      <c r="E4316" s="162" t="s">
        <v>19302</v>
      </c>
    </row>
    <row r="4317" spans="1:5">
      <c r="A4317" s="1">
        <v>7184</v>
      </c>
      <c r="B4317" s="1" t="s">
        <v>19303</v>
      </c>
      <c r="C4317" s="1" t="s">
        <v>157</v>
      </c>
      <c r="D4317" s="1" t="s">
        <v>167</v>
      </c>
      <c r="E4317" s="162" t="s">
        <v>19304</v>
      </c>
    </row>
    <row r="4318" spans="1:5">
      <c r="A4318" s="1">
        <v>34458</v>
      </c>
      <c r="B4318" s="1" t="s">
        <v>19305</v>
      </c>
      <c r="C4318" s="1" t="s">
        <v>160</v>
      </c>
      <c r="D4318" s="1" t="s">
        <v>155</v>
      </c>
      <c r="E4318" s="162" t="s">
        <v>36783</v>
      </c>
    </row>
    <row r="4319" spans="1:5">
      <c r="A4319" s="1">
        <v>34464</v>
      </c>
      <c r="B4319" s="1" t="s">
        <v>19306</v>
      </c>
      <c r="C4319" s="1" t="s">
        <v>160</v>
      </c>
      <c r="D4319" s="1" t="s">
        <v>155</v>
      </c>
      <c r="E4319" s="162" t="s">
        <v>36784</v>
      </c>
    </row>
    <row r="4320" spans="1:5">
      <c r="A4320" s="1">
        <v>34468</v>
      </c>
      <c r="B4320" s="1" t="s">
        <v>19307</v>
      </c>
      <c r="C4320" s="1" t="s">
        <v>160</v>
      </c>
      <c r="D4320" s="1" t="s">
        <v>155</v>
      </c>
      <c r="E4320" s="162" t="s">
        <v>36785</v>
      </c>
    </row>
    <row r="4321" spans="1:5">
      <c r="A4321" s="1">
        <v>34473</v>
      </c>
      <c r="B4321" s="1" t="s">
        <v>19308</v>
      </c>
      <c r="C4321" s="1" t="s">
        <v>160</v>
      </c>
      <c r="D4321" s="1" t="s">
        <v>155</v>
      </c>
      <c r="E4321" s="162" t="s">
        <v>36786</v>
      </c>
    </row>
    <row r="4322" spans="1:5">
      <c r="A4322" s="1">
        <v>34480</v>
      </c>
      <c r="B4322" s="1" t="s">
        <v>19309</v>
      </c>
      <c r="C4322" s="1" t="s">
        <v>160</v>
      </c>
      <c r="D4322" s="1" t="s">
        <v>155</v>
      </c>
      <c r="E4322" s="162" t="s">
        <v>36787</v>
      </c>
    </row>
    <row r="4323" spans="1:5">
      <c r="A4323" s="1">
        <v>34486</v>
      </c>
      <c r="B4323" s="1" t="s">
        <v>19310</v>
      </c>
      <c r="C4323" s="1" t="s">
        <v>160</v>
      </c>
      <c r="D4323" s="1" t="s">
        <v>155</v>
      </c>
      <c r="E4323" s="162" t="s">
        <v>36788</v>
      </c>
    </row>
    <row r="4324" spans="1:5">
      <c r="A4324" s="1">
        <v>7190</v>
      </c>
      <c r="B4324" s="1" t="s">
        <v>19311</v>
      </c>
      <c r="C4324" s="1" t="s">
        <v>160</v>
      </c>
      <c r="D4324" s="1" t="s">
        <v>155</v>
      </c>
      <c r="E4324" s="162" t="s">
        <v>12820</v>
      </c>
    </row>
    <row r="4325" spans="1:5">
      <c r="A4325" s="1">
        <v>34417</v>
      </c>
      <c r="B4325" s="1" t="s">
        <v>19313</v>
      </c>
      <c r="C4325" s="1" t="s">
        <v>160</v>
      </c>
      <c r="D4325" s="1" t="s">
        <v>155</v>
      </c>
      <c r="E4325" s="162" t="s">
        <v>16659</v>
      </c>
    </row>
    <row r="4326" spans="1:5">
      <c r="A4326" s="1">
        <v>7213</v>
      </c>
      <c r="B4326" s="1" t="s">
        <v>19314</v>
      </c>
      <c r="C4326" s="1" t="s">
        <v>157</v>
      </c>
      <c r="D4326" s="1" t="s">
        <v>155</v>
      </c>
      <c r="E4326" s="162" t="s">
        <v>17091</v>
      </c>
    </row>
    <row r="4327" spans="1:5">
      <c r="A4327" s="1">
        <v>7195</v>
      </c>
      <c r="B4327" s="1" t="s">
        <v>19315</v>
      </c>
      <c r="C4327" s="1" t="s">
        <v>160</v>
      </c>
      <c r="D4327" s="1" t="s">
        <v>155</v>
      </c>
      <c r="E4327" s="162" t="s">
        <v>36789</v>
      </c>
    </row>
    <row r="4328" spans="1:5">
      <c r="A4328" s="1">
        <v>7186</v>
      </c>
      <c r="B4328" s="1" t="s">
        <v>19317</v>
      </c>
      <c r="C4328" s="1" t="s">
        <v>160</v>
      </c>
      <c r="D4328" s="1" t="s">
        <v>158</v>
      </c>
      <c r="E4328" s="162" t="s">
        <v>17001</v>
      </c>
    </row>
    <row r="4329" spans="1:5">
      <c r="A4329" s="1">
        <v>7194</v>
      </c>
      <c r="B4329" s="1" t="s">
        <v>19318</v>
      </c>
      <c r="C4329" s="1" t="s">
        <v>157</v>
      </c>
      <c r="D4329" s="1" t="s">
        <v>155</v>
      </c>
      <c r="E4329" s="162" t="s">
        <v>19110</v>
      </c>
    </row>
    <row r="4330" spans="1:5">
      <c r="A4330" s="1">
        <v>7197</v>
      </c>
      <c r="B4330" s="1" t="s">
        <v>19319</v>
      </c>
      <c r="C4330" s="1" t="s">
        <v>160</v>
      </c>
      <c r="D4330" s="1" t="s">
        <v>155</v>
      </c>
      <c r="E4330" s="162" t="s">
        <v>36790</v>
      </c>
    </row>
    <row r="4331" spans="1:5">
      <c r="A4331" s="1">
        <v>7192</v>
      </c>
      <c r="B4331" s="1" t="s">
        <v>19320</v>
      </c>
      <c r="C4331" s="1" t="s">
        <v>160</v>
      </c>
      <c r="D4331" s="1" t="s">
        <v>155</v>
      </c>
      <c r="E4331" s="162" t="s">
        <v>36791</v>
      </c>
    </row>
    <row r="4332" spans="1:5">
      <c r="A4332" s="1">
        <v>7193</v>
      </c>
      <c r="B4332" s="1" t="s">
        <v>19322</v>
      </c>
      <c r="C4332" s="1" t="s">
        <v>160</v>
      </c>
      <c r="D4332" s="1" t="s">
        <v>155</v>
      </c>
      <c r="E4332" s="162" t="s">
        <v>36792</v>
      </c>
    </row>
    <row r="4333" spans="1:5">
      <c r="A4333" s="1">
        <v>7189</v>
      </c>
      <c r="B4333" s="1" t="s">
        <v>19323</v>
      </c>
      <c r="C4333" s="1" t="s">
        <v>160</v>
      </c>
      <c r="D4333" s="1" t="s">
        <v>155</v>
      </c>
      <c r="E4333" s="162" t="s">
        <v>36793</v>
      </c>
    </row>
    <row r="4334" spans="1:5">
      <c r="A4334" s="1">
        <v>34402</v>
      </c>
      <c r="B4334" s="1" t="s">
        <v>19325</v>
      </c>
      <c r="C4334" s="1" t="s">
        <v>160</v>
      </c>
      <c r="D4334" s="1" t="s">
        <v>155</v>
      </c>
      <c r="E4334" s="162" t="s">
        <v>36794</v>
      </c>
    </row>
    <row r="4335" spans="1:5">
      <c r="A4335" s="1">
        <v>7245</v>
      </c>
      <c r="B4335" s="1" t="s">
        <v>19326</v>
      </c>
      <c r="C4335" s="1" t="s">
        <v>160</v>
      </c>
      <c r="D4335" s="1" t="s">
        <v>155</v>
      </c>
      <c r="E4335" s="162" t="s">
        <v>19327</v>
      </c>
    </row>
    <row r="4336" spans="1:5">
      <c r="A4336" s="1">
        <v>34425</v>
      </c>
      <c r="B4336" s="1" t="s">
        <v>19328</v>
      </c>
      <c r="C4336" s="1" t="s">
        <v>160</v>
      </c>
      <c r="D4336" s="1" t="s">
        <v>155</v>
      </c>
      <c r="E4336" s="162" t="s">
        <v>36795</v>
      </c>
    </row>
    <row r="4337" spans="1:5">
      <c r="A4337" s="1">
        <v>7223</v>
      </c>
      <c r="B4337" s="1" t="s">
        <v>19330</v>
      </c>
      <c r="C4337" s="1" t="s">
        <v>160</v>
      </c>
      <c r="D4337" s="1" t="s">
        <v>155</v>
      </c>
      <c r="E4337" s="162" t="s">
        <v>36796</v>
      </c>
    </row>
    <row r="4338" spans="1:5">
      <c r="A4338" s="1">
        <v>7234</v>
      </c>
      <c r="B4338" s="1" t="s">
        <v>19331</v>
      </c>
      <c r="C4338" s="1" t="s">
        <v>160</v>
      </c>
      <c r="D4338" s="1" t="s">
        <v>155</v>
      </c>
      <c r="E4338" s="162" t="s">
        <v>36797</v>
      </c>
    </row>
    <row r="4339" spans="1:5">
      <c r="A4339" s="1">
        <v>7224</v>
      </c>
      <c r="B4339" s="1" t="s">
        <v>19332</v>
      </c>
      <c r="C4339" s="1" t="s">
        <v>160</v>
      </c>
      <c r="D4339" s="1" t="s">
        <v>155</v>
      </c>
      <c r="E4339" s="162" t="s">
        <v>36798</v>
      </c>
    </row>
    <row r="4340" spans="1:5">
      <c r="A4340" s="1">
        <v>7225</v>
      </c>
      <c r="B4340" s="1" t="s">
        <v>19334</v>
      </c>
      <c r="C4340" s="1" t="s">
        <v>160</v>
      </c>
      <c r="D4340" s="1" t="s">
        <v>155</v>
      </c>
      <c r="E4340" s="162" t="s">
        <v>36799</v>
      </c>
    </row>
    <row r="4341" spans="1:5">
      <c r="A4341" s="1">
        <v>7226</v>
      </c>
      <c r="B4341" s="1" t="s">
        <v>19335</v>
      </c>
      <c r="C4341" s="1" t="s">
        <v>160</v>
      </c>
      <c r="D4341" s="1" t="s">
        <v>155</v>
      </c>
      <c r="E4341" s="162" t="s">
        <v>36800</v>
      </c>
    </row>
    <row r="4342" spans="1:5">
      <c r="A4342" s="1">
        <v>7227</v>
      </c>
      <c r="B4342" s="1" t="s">
        <v>19336</v>
      </c>
      <c r="C4342" s="1" t="s">
        <v>160</v>
      </c>
      <c r="D4342" s="1" t="s">
        <v>155</v>
      </c>
      <c r="E4342" s="162" t="s">
        <v>36801</v>
      </c>
    </row>
    <row r="4343" spans="1:5">
      <c r="A4343" s="1">
        <v>7212</v>
      </c>
      <c r="B4343" s="1" t="s">
        <v>19337</v>
      </c>
      <c r="C4343" s="1" t="s">
        <v>160</v>
      </c>
      <c r="D4343" s="1" t="s">
        <v>155</v>
      </c>
      <c r="E4343" s="162" t="s">
        <v>36802</v>
      </c>
    </row>
    <row r="4344" spans="1:5">
      <c r="A4344" s="1">
        <v>7229</v>
      </c>
      <c r="B4344" s="1" t="s">
        <v>19338</v>
      </c>
      <c r="C4344" s="1" t="s">
        <v>160</v>
      </c>
      <c r="D4344" s="1" t="s">
        <v>155</v>
      </c>
      <c r="E4344" s="162" t="s">
        <v>23309</v>
      </c>
    </row>
    <row r="4345" spans="1:5">
      <c r="A4345" s="1">
        <v>7230</v>
      </c>
      <c r="B4345" s="1" t="s">
        <v>19339</v>
      </c>
      <c r="C4345" s="1" t="s">
        <v>160</v>
      </c>
      <c r="D4345" s="1" t="s">
        <v>155</v>
      </c>
      <c r="E4345" s="162" t="s">
        <v>36803</v>
      </c>
    </row>
    <row r="4346" spans="1:5">
      <c r="A4346" s="1">
        <v>7231</v>
      </c>
      <c r="B4346" s="1" t="s">
        <v>19340</v>
      </c>
      <c r="C4346" s="1" t="s">
        <v>160</v>
      </c>
      <c r="D4346" s="1" t="s">
        <v>155</v>
      </c>
      <c r="E4346" s="162" t="s">
        <v>36804</v>
      </c>
    </row>
    <row r="4347" spans="1:5">
      <c r="A4347" s="1">
        <v>7220</v>
      </c>
      <c r="B4347" s="1" t="s">
        <v>19341</v>
      </c>
      <c r="C4347" s="1" t="s">
        <v>160</v>
      </c>
      <c r="D4347" s="1" t="s">
        <v>155</v>
      </c>
      <c r="E4347" s="162" t="s">
        <v>36805</v>
      </c>
    </row>
    <row r="4348" spans="1:5">
      <c r="A4348" s="1">
        <v>34447</v>
      </c>
      <c r="B4348" s="1" t="s">
        <v>19342</v>
      </c>
      <c r="C4348" s="1" t="s">
        <v>160</v>
      </c>
      <c r="D4348" s="1" t="s">
        <v>155</v>
      </c>
      <c r="E4348" s="162" t="s">
        <v>36806</v>
      </c>
    </row>
    <row r="4349" spans="1:5">
      <c r="A4349" s="1">
        <v>7233</v>
      </c>
      <c r="B4349" s="1" t="s">
        <v>19343</v>
      </c>
      <c r="C4349" s="1" t="s">
        <v>160</v>
      </c>
      <c r="D4349" s="1" t="s">
        <v>155</v>
      </c>
      <c r="E4349" s="162" t="s">
        <v>36807</v>
      </c>
    </row>
    <row r="4350" spans="1:5">
      <c r="A4350" s="1">
        <v>40740</v>
      </c>
      <c r="B4350" s="1" t="s">
        <v>19344</v>
      </c>
      <c r="C4350" s="1" t="s">
        <v>157</v>
      </c>
      <c r="D4350" s="1" t="s">
        <v>155</v>
      </c>
      <c r="E4350" s="162" t="s">
        <v>14928</v>
      </c>
    </row>
    <row r="4351" spans="1:5">
      <c r="A4351" s="1">
        <v>25007</v>
      </c>
      <c r="B4351" s="1" t="s">
        <v>19345</v>
      </c>
      <c r="C4351" s="1" t="s">
        <v>157</v>
      </c>
      <c r="D4351" s="1" t="s">
        <v>158</v>
      </c>
      <c r="E4351" s="162" t="s">
        <v>36129</v>
      </c>
    </row>
    <row r="4352" spans="1:5">
      <c r="A4352" s="1">
        <v>43071</v>
      </c>
      <c r="B4352" s="1" t="s">
        <v>19347</v>
      </c>
      <c r="C4352" s="1" t="s">
        <v>157</v>
      </c>
      <c r="D4352" s="1" t="s">
        <v>155</v>
      </c>
      <c r="E4352" s="162" t="s">
        <v>36808</v>
      </c>
    </row>
    <row r="4353" spans="1:5">
      <c r="A4353" s="1">
        <v>39520</v>
      </c>
      <c r="B4353" s="1" t="s">
        <v>19348</v>
      </c>
      <c r="C4353" s="1" t="s">
        <v>157</v>
      </c>
      <c r="D4353" s="1" t="s">
        <v>155</v>
      </c>
      <c r="E4353" s="162" t="s">
        <v>36809</v>
      </c>
    </row>
    <row r="4354" spans="1:5">
      <c r="A4354" s="1">
        <v>39521</v>
      </c>
      <c r="B4354" s="1" t="s">
        <v>19349</v>
      </c>
      <c r="C4354" s="1" t="s">
        <v>157</v>
      </c>
      <c r="D4354" s="1" t="s">
        <v>155</v>
      </c>
      <c r="E4354" s="162" t="s">
        <v>36810</v>
      </c>
    </row>
    <row r="4355" spans="1:5">
      <c r="A4355" s="1">
        <v>39522</v>
      </c>
      <c r="B4355" s="1" t="s">
        <v>19350</v>
      </c>
      <c r="C4355" s="1" t="s">
        <v>157</v>
      </c>
      <c r="D4355" s="1" t="s">
        <v>155</v>
      </c>
      <c r="E4355" s="162" t="s">
        <v>36811</v>
      </c>
    </row>
    <row r="4356" spans="1:5">
      <c r="A4356" s="1">
        <v>7243</v>
      </c>
      <c r="B4356" s="1" t="s">
        <v>19351</v>
      </c>
      <c r="C4356" s="1" t="s">
        <v>157</v>
      </c>
      <c r="D4356" s="1" t="s">
        <v>155</v>
      </c>
      <c r="E4356" s="162" t="s">
        <v>19157</v>
      </c>
    </row>
    <row r="4357" spans="1:5">
      <c r="A4357" s="1">
        <v>11067</v>
      </c>
      <c r="B4357" s="1" t="s">
        <v>19352</v>
      </c>
      <c r="C4357" s="1" t="s">
        <v>160</v>
      </c>
      <c r="D4357" s="1" t="s">
        <v>155</v>
      </c>
      <c r="E4357" s="162" t="s">
        <v>36812</v>
      </c>
    </row>
    <row r="4358" spans="1:5">
      <c r="A4358" s="1">
        <v>11068</v>
      </c>
      <c r="B4358" s="1" t="s">
        <v>19353</v>
      </c>
      <c r="C4358" s="1" t="s">
        <v>160</v>
      </c>
      <c r="D4358" s="1" t="s">
        <v>155</v>
      </c>
      <c r="E4358" s="162" t="s">
        <v>36813</v>
      </c>
    </row>
    <row r="4359" spans="1:5">
      <c r="A4359" s="1">
        <v>7246</v>
      </c>
      <c r="B4359" s="1" t="s">
        <v>19354</v>
      </c>
      <c r="C4359" s="1" t="s">
        <v>160</v>
      </c>
      <c r="D4359" s="1" t="s">
        <v>155</v>
      </c>
      <c r="E4359" s="162" t="s">
        <v>16129</v>
      </c>
    </row>
    <row r="4360" spans="1:5">
      <c r="A4360" s="1">
        <v>41097</v>
      </c>
      <c r="B4360" s="1" t="s">
        <v>19355</v>
      </c>
      <c r="C4360" s="1" t="s">
        <v>357</v>
      </c>
      <c r="D4360" s="1" t="s">
        <v>155</v>
      </c>
      <c r="E4360" s="162" t="s">
        <v>36814</v>
      </c>
    </row>
    <row r="4361" spans="1:5">
      <c r="A4361" s="1">
        <v>12869</v>
      </c>
      <c r="B4361" s="1" t="s">
        <v>19356</v>
      </c>
      <c r="C4361" s="1" t="s">
        <v>355</v>
      </c>
      <c r="D4361" s="1" t="s">
        <v>155</v>
      </c>
      <c r="E4361" s="162" t="s">
        <v>27949</v>
      </c>
    </row>
    <row r="4362" spans="1:5">
      <c r="A4362" s="1">
        <v>1574</v>
      </c>
      <c r="B4362" s="1" t="s">
        <v>19358</v>
      </c>
      <c r="C4362" s="1" t="s">
        <v>160</v>
      </c>
      <c r="D4362" s="1" t="s">
        <v>155</v>
      </c>
      <c r="E4362" s="162" t="s">
        <v>21602</v>
      </c>
    </row>
    <row r="4363" spans="1:5">
      <c r="A4363" s="1">
        <v>1581</v>
      </c>
      <c r="B4363" s="1" t="s">
        <v>19360</v>
      </c>
      <c r="C4363" s="1" t="s">
        <v>160</v>
      </c>
      <c r="D4363" s="1" t="s">
        <v>155</v>
      </c>
      <c r="E4363" s="162" t="s">
        <v>15014</v>
      </c>
    </row>
    <row r="4364" spans="1:5">
      <c r="A4364" s="1">
        <v>1575</v>
      </c>
      <c r="B4364" s="1" t="s">
        <v>19361</v>
      </c>
      <c r="C4364" s="1" t="s">
        <v>160</v>
      </c>
      <c r="D4364" s="1" t="s">
        <v>155</v>
      </c>
      <c r="E4364" s="162" t="s">
        <v>16545</v>
      </c>
    </row>
    <row r="4365" spans="1:5">
      <c r="A4365" s="1">
        <v>1570</v>
      </c>
      <c r="B4365" s="1" t="s">
        <v>19363</v>
      </c>
      <c r="C4365" s="1" t="s">
        <v>160</v>
      </c>
      <c r="D4365" s="1" t="s">
        <v>155</v>
      </c>
      <c r="E4365" s="162" t="s">
        <v>13399</v>
      </c>
    </row>
    <row r="4366" spans="1:5">
      <c r="A4366" s="1">
        <v>1576</v>
      </c>
      <c r="B4366" s="1" t="s">
        <v>19364</v>
      </c>
      <c r="C4366" s="1" t="s">
        <v>160</v>
      </c>
      <c r="D4366" s="1" t="s">
        <v>155</v>
      </c>
      <c r="E4366" s="162" t="s">
        <v>22065</v>
      </c>
    </row>
    <row r="4367" spans="1:5">
      <c r="A4367" s="1">
        <v>1577</v>
      </c>
      <c r="B4367" s="1" t="s">
        <v>19366</v>
      </c>
      <c r="C4367" s="1" t="s">
        <v>160</v>
      </c>
      <c r="D4367" s="1" t="s">
        <v>155</v>
      </c>
      <c r="E4367" s="162" t="s">
        <v>19296</v>
      </c>
    </row>
    <row r="4368" spans="1:5">
      <c r="A4368" s="1">
        <v>1571</v>
      </c>
      <c r="B4368" s="1" t="s">
        <v>19368</v>
      </c>
      <c r="C4368" s="1" t="s">
        <v>160</v>
      </c>
      <c r="D4368" s="1" t="s">
        <v>155</v>
      </c>
      <c r="E4368" s="162" t="s">
        <v>34835</v>
      </c>
    </row>
    <row r="4369" spans="1:5">
      <c r="A4369" s="1">
        <v>1578</v>
      </c>
      <c r="B4369" s="1" t="s">
        <v>19369</v>
      </c>
      <c r="C4369" s="1" t="s">
        <v>160</v>
      </c>
      <c r="D4369" s="1" t="s">
        <v>155</v>
      </c>
      <c r="E4369" s="162" t="s">
        <v>16623</v>
      </c>
    </row>
    <row r="4370" spans="1:5">
      <c r="A4370" s="1">
        <v>1573</v>
      </c>
      <c r="B4370" s="1" t="s">
        <v>19371</v>
      </c>
      <c r="C4370" s="1" t="s">
        <v>160</v>
      </c>
      <c r="D4370" s="1" t="s">
        <v>155</v>
      </c>
      <c r="E4370" s="162" t="s">
        <v>13736</v>
      </c>
    </row>
    <row r="4371" spans="1:5">
      <c r="A4371" s="1">
        <v>1579</v>
      </c>
      <c r="B4371" s="1" t="s">
        <v>19372</v>
      </c>
      <c r="C4371" s="1" t="s">
        <v>160</v>
      </c>
      <c r="D4371" s="1" t="s">
        <v>155</v>
      </c>
      <c r="E4371" s="162" t="s">
        <v>21732</v>
      </c>
    </row>
    <row r="4372" spans="1:5">
      <c r="A4372" s="1">
        <v>1580</v>
      </c>
      <c r="B4372" s="1" t="s">
        <v>19374</v>
      </c>
      <c r="C4372" s="1" t="s">
        <v>160</v>
      </c>
      <c r="D4372" s="1" t="s">
        <v>155</v>
      </c>
      <c r="E4372" s="162" t="s">
        <v>24490</v>
      </c>
    </row>
    <row r="4373" spans="1:5">
      <c r="A4373" s="1">
        <v>39321</v>
      </c>
      <c r="B4373" s="1" t="s">
        <v>19376</v>
      </c>
      <c r="C4373" s="1" t="s">
        <v>160</v>
      </c>
      <c r="D4373" s="1" t="s">
        <v>155</v>
      </c>
      <c r="E4373" s="162" t="s">
        <v>18372</v>
      </c>
    </row>
    <row r="4374" spans="1:5">
      <c r="A4374" s="1">
        <v>39319</v>
      </c>
      <c r="B4374" s="1" t="s">
        <v>19377</v>
      </c>
      <c r="C4374" s="1" t="s">
        <v>160</v>
      </c>
      <c r="D4374" s="1" t="s">
        <v>155</v>
      </c>
      <c r="E4374" s="162" t="s">
        <v>14956</v>
      </c>
    </row>
    <row r="4375" spans="1:5">
      <c r="A4375" s="1">
        <v>39320</v>
      </c>
      <c r="B4375" s="1" t="s">
        <v>19379</v>
      </c>
      <c r="C4375" s="1" t="s">
        <v>160</v>
      </c>
      <c r="D4375" s="1" t="s">
        <v>155</v>
      </c>
      <c r="E4375" s="162" t="s">
        <v>27692</v>
      </c>
    </row>
    <row r="4376" spans="1:5">
      <c r="A4376" s="1">
        <v>1591</v>
      </c>
      <c r="B4376" s="1" t="s">
        <v>19381</v>
      </c>
      <c r="C4376" s="1" t="s">
        <v>160</v>
      </c>
      <c r="D4376" s="1" t="s">
        <v>155</v>
      </c>
      <c r="E4376" s="162" t="s">
        <v>30266</v>
      </c>
    </row>
    <row r="4377" spans="1:5">
      <c r="A4377" s="1">
        <v>1547</v>
      </c>
      <c r="B4377" s="1" t="s">
        <v>19382</v>
      </c>
      <c r="C4377" s="1" t="s">
        <v>160</v>
      </c>
      <c r="D4377" s="1" t="s">
        <v>155</v>
      </c>
      <c r="E4377" s="162" t="s">
        <v>36364</v>
      </c>
    </row>
    <row r="4378" spans="1:5">
      <c r="A4378" s="1">
        <v>38196</v>
      </c>
      <c r="B4378" s="1" t="s">
        <v>19384</v>
      </c>
      <c r="C4378" s="1" t="s">
        <v>160</v>
      </c>
      <c r="D4378" s="1" t="s">
        <v>155</v>
      </c>
      <c r="E4378" s="162" t="s">
        <v>36815</v>
      </c>
    </row>
    <row r="4379" spans="1:5">
      <c r="A4379" s="1">
        <v>1543</v>
      </c>
      <c r="B4379" s="1" t="s">
        <v>19385</v>
      </c>
      <c r="C4379" s="1" t="s">
        <v>160</v>
      </c>
      <c r="D4379" s="1" t="s">
        <v>155</v>
      </c>
      <c r="E4379" s="162" t="s">
        <v>36816</v>
      </c>
    </row>
    <row r="4380" spans="1:5">
      <c r="A4380" s="1">
        <v>1585</v>
      </c>
      <c r="B4380" s="1" t="s">
        <v>19386</v>
      </c>
      <c r="C4380" s="1" t="s">
        <v>160</v>
      </c>
      <c r="D4380" s="1" t="s">
        <v>155</v>
      </c>
      <c r="E4380" s="162" t="s">
        <v>16623</v>
      </c>
    </row>
    <row r="4381" spans="1:5">
      <c r="A4381" s="1">
        <v>1593</v>
      </c>
      <c r="B4381" s="1" t="s">
        <v>19387</v>
      </c>
      <c r="C4381" s="1" t="s">
        <v>160</v>
      </c>
      <c r="D4381" s="1" t="s">
        <v>155</v>
      </c>
      <c r="E4381" s="162" t="s">
        <v>36817</v>
      </c>
    </row>
    <row r="4382" spans="1:5">
      <c r="A4382" s="1">
        <v>11838</v>
      </c>
      <c r="B4382" s="1" t="s">
        <v>19389</v>
      </c>
      <c r="C4382" s="1" t="s">
        <v>160</v>
      </c>
      <c r="D4382" s="1" t="s">
        <v>155</v>
      </c>
      <c r="E4382" s="162" t="s">
        <v>33896</v>
      </c>
    </row>
    <row r="4383" spans="1:5">
      <c r="A4383" s="1">
        <v>1594</v>
      </c>
      <c r="B4383" s="1" t="s">
        <v>19390</v>
      </c>
      <c r="C4383" s="1" t="s">
        <v>160</v>
      </c>
      <c r="D4383" s="1" t="s">
        <v>155</v>
      </c>
      <c r="E4383" s="162" t="s">
        <v>36099</v>
      </c>
    </row>
    <row r="4384" spans="1:5">
      <c r="A4384" s="1">
        <v>1586</v>
      </c>
      <c r="B4384" s="1" t="s">
        <v>19392</v>
      </c>
      <c r="C4384" s="1" t="s">
        <v>160</v>
      </c>
      <c r="D4384" s="1" t="s">
        <v>155</v>
      </c>
      <c r="E4384" s="162" t="s">
        <v>34053</v>
      </c>
    </row>
    <row r="4385" spans="1:5">
      <c r="A4385" s="1">
        <v>11839</v>
      </c>
      <c r="B4385" s="1" t="s">
        <v>19393</v>
      </c>
      <c r="C4385" s="1" t="s">
        <v>160</v>
      </c>
      <c r="D4385" s="1" t="s">
        <v>155</v>
      </c>
      <c r="E4385" s="162" t="s">
        <v>18104</v>
      </c>
    </row>
    <row r="4386" spans="1:5">
      <c r="A4386" s="1">
        <v>1587</v>
      </c>
      <c r="B4386" s="1" t="s">
        <v>19394</v>
      </c>
      <c r="C4386" s="1" t="s">
        <v>160</v>
      </c>
      <c r="D4386" s="1" t="s">
        <v>155</v>
      </c>
      <c r="E4386" s="162" t="s">
        <v>17478</v>
      </c>
    </row>
    <row r="4387" spans="1:5">
      <c r="A4387" s="1">
        <v>1545</v>
      </c>
      <c r="B4387" s="1" t="s">
        <v>19396</v>
      </c>
      <c r="C4387" s="1" t="s">
        <v>160</v>
      </c>
      <c r="D4387" s="1" t="s">
        <v>155</v>
      </c>
      <c r="E4387" s="162" t="s">
        <v>25618</v>
      </c>
    </row>
    <row r="4388" spans="1:5">
      <c r="A4388" s="1">
        <v>1588</v>
      </c>
      <c r="B4388" s="1" t="s">
        <v>19397</v>
      </c>
      <c r="C4388" s="1" t="s">
        <v>160</v>
      </c>
      <c r="D4388" s="1" t="s">
        <v>155</v>
      </c>
      <c r="E4388" s="162" t="s">
        <v>13821</v>
      </c>
    </row>
    <row r="4389" spans="1:5">
      <c r="A4389" s="1">
        <v>1535</v>
      </c>
      <c r="B4389" s="1" t="s">
        <v>19398</v>
      </c>
      <c r="C4389" s="1" t="s">
        <v>160</v>
      </c>
      <c r="D4389" s="1" t="s">
        <v>155</v>
      </c>
      <c r="E4389" s="162" t="s">
        <v>34004</v>
      </c>
    </row>
    <row r="4390" spans="1:5">
      <c r="A4390" s="1">
        <v>1589</v>
      </c>
      <c r="B4390" s="1" t="s">
        <v>19400</v>
      </c>
      <c r="C4390" s="1" t="s">
        <v>160</v>
      </c>
      <c r="D4390" s="1" t="s">
        <v>155</v>
      </c>
      <c r="E4390" s="162" t="s">
        <v>16013</v>
      </c>
    </row>
    <row r="4391" spans="1:5">
      <c r="A4391" s="1">
        <v>1546</v>
      </c>
      <c r="B4391" s="1" t="s">
        <v>19402</v>
      </c>
      <c r="C4391" s="1" t="s">
        <v>160</v>
      </c>
      <c r="D4391" s="1" t="s">
        <v>155</v>
      </c>
      <c r="E4391" s="162" t="s">
        <v>36818</v>
      </c>
    </row>
    <row r="4392" spans="1:5">
      <c r="A4392" s="1">
        <v>1590</v>
      </c>
      <c r="B4392" s="1" t="s">
        <v>19403</v>
      </c>
      <c r="C4392" s="1" t="s">
        <v>160</v>
      </c>
      <c r="D4392" s="1" t="s">
        <v>155</v>
      </c>
      <c r="E4392" s="162" t="s">
        <v>36819</v>
      </c>
    </row>
    <row r="4393" spans="1:5">
      <c r="A4393" s="1">
        <v>1542</v>
      </c>
      <c r="B4393" s="1" t="s">
        <v>19405</v>
      </c>
      <c r="C4393" s="1" t="s">
        <v>160</v>
      </c>
      <c r="D4393" s="1" t="s">
        <v>155</v>
      </c>
      <c r="E4393" s="162" t="s">
        <v>35146</v>
      </c>
    </row>
    <row r="4394" spans="1:5">
      <c r="A4394" s="1">
        <v>38415</v>
      </c>
      <c r="B4394" s="1" t="s">
        <v>19406</v>
      </c>
      <c r="C4394" s="1" t="s">
        <v>160</v>
      </c>
      <c r="D4394" s="1" t="s">
        <v>155</v>
      </c>
      <c r="E4394" s="162" t="s">
        <v>19407</v>
      </c>
    </row>
    <row r="4395" spans="1:5">
      <c r="A4395" s="1">
        <v>38414</v>
      </c>
      <c r="B4395" s="1" t="s">
        <v>19408</v>
      </c>
      <c r="C4395" s="1" t="s">
        <v>160</v>
      </c>
      <c r="D4395" s="1" t="s">
        <v>155</v>
      </c>
      <c r="E4395" s="162" t="s">
        <v>19409</v>
      </c>
    </row>
    <row r="4396" spans="1:5">
      <c r="A4396" s="1">
        <v>38128</v>
      </c>
      <c r="B4396" s="1" t="s">
        <v>19410</v>
      </c>
      <c r="C4396" s="1" t="s">
        <v>238</v>
      </c>
      <c r="D4396" s="1" t="s">
        <v>158</v>
      </c>
      <c r="E4396" s="162" t="s">
        <v>13577</v>
      </c>
    </row>
    <row r="4397" spans="1:5">
      <c r="A4397" s="1">
        <v>7253</v>
      </c>
      <c r="B4397" s="1" t="s">
        <v>19411</v>
      </c>
      <c r="C4397" s="1" t="s">
        <v>353</v>
      </c>
      <c r="D4397" s="1" t="s">
        <v>155</v>
      </c>
      <c r="E4397" s="162" t="s">
        <v>19412</v>
      </c>
    </row>
    <row r="4398" spans="1:5">
      <c r="A4398" s="1">
        <v>4806</v>
      </c>
      <c r="B4398" s="1" t="s">
        <v>19413</v>
      </c>
      <c r="C4398" s="1" t="s">
        <v>187</v>
      </c>
      <c r="D4398" s="1" t="s">
        <v>155</v>
      </c>
      <c r="E4398" s="162" t="s">
        <v>19414</v>
      </c>
    </row>
    <row r="4399" spans="1:5">
      <c r="A4399" s="1">
        <v>34401</v>
      </c>
      <c r="B4399" s="1" t="s">
        <v>19415</v>
      </c>
      <c r="C4399" s="1" t="s">
        <v>160</v>
      </c>
      <c r="D4399" s="1" t="s">
        <v>155</v>
      </c>
      <c r="E4399" s="162" t="s">
        <v>13782</v>
      </c>
    </row>
    <row r="4400" spans="1:5">
      <c r="A4400" s="1">
        <v>7260</v>
      </c>
      <c r="B4400" s="1" t="s">
        <v>19416</v>
      </c>
      <c r="C4400" s="1" t="s">
        <v>160</v>
      </c>
      <c r="D4400" s="1" t="s">
        <v>155</v>
      </c>
      <c r="E4400" s="162" t="s">
        <v>17808</v>
      </c>
    </row>
    <row r="4401" spans="1:5">
      <c r="A4401" s="1">
        <v>7256</v>
      </c>
      <c r="B4401" s="1" t="s">
        <v>19417</v>
      </c>
      <c r="C4401" s="1" t="s">
        <v>160</v>
      </c>
      <c r="D4401" s="1" t="s">
        <v>155</v>
      </c>
      <c r="E4401" s="162" t="s">
        <v>17189</v>
      </c>
    </row>
    <row r="4402" spans="1:5">
      <c r="A4402" s="1">
        <v>7258</v>
      </c>
      <c r="B4402" s="1" t="s">
        <v>19418</v>
      </c>
      <c r="C4402" s="1" t="s">
        <v>160</v>
      </c>
      <c r="D4402" s="1" t="s">
        <v>155</v>
      </c>
      <c r="E4402" s="162" t="s">
        <v>15706</v>
      </c>
    </row>
    <row r="4403" spans="1:5">
      <c r="A4403" s="1">
        <v>34400</v>
      </c>
      <c r="B4403" s="1" t="s">
        <v>19419</v>
      </c>
      <c r="C4403" s="1" t="s">
        <v>160</v>
      </c>
      <c r="D4403" s="1" t="s">
        <v>155</v>
      </c>
      <c r="E4403" s="162" t="s">
        <v>13827</v>
      </c>
    </row>
    <row r="4404" spans="1:5">
      <c r="A4404" s="1">
        <v>10617</v>
      </c>
      <c r="B4404" s="1" t="s">
        <v>19420</v>
      </c>
      <c r="C4404" s="1" t="s">
        <v>160</v>
      </c>
      <c r="D4404" s="1" t="s">
        <v>155</v>
      </c>
      <c r="E4404" s="162" t="s">
        <v>19055</v>
      </c>
    </row>
    <row r="4405" spans="1:5">
      <c r="A4405" s="1">
        <v>44261</v>
      </c>
      <c r="B4405" s="1" t="s">
        <v>19422</v>
      </c>
      <c r="C4405" s="1" t="s">
        <v>160</v>
      </c>
      <c r="D4405" s="1" t="s">
        <v>155</v>
      </c>
      <c r="E4405" s="162" t="s">
        <v>36820</v>
      </c>
    </row>
    <row r="4406" spans="1:5">
      <c r="A4406" s="1">
        <v>7274</v>
      </c>
      <c r="B4406" s="1" t="s">
        <v>19423</v>
      </c>
      <c r="C4406" s="1" t="s">
        <v>160</v>
      </c>
      <c r="D4406" s="1" t="s">
        <v>155</v>
      </c>
      <c r="E4406" s="162" t="s">
        <v>36821</v>
      </c>
    </row>
    <row r="4407" spans="1:5">
      <c r="A4407" s="1">
        <v>44326</v>
      </c>
      <c r="B4407" s="1" t="s">
        <v>19424</v>
      </c>
      <c r="C4407" s="1" t="s">
        <v>160</v>
      </c>
      <c r="D4407" s="1" t="s">
        <v>155</v>
      </c>
      <c r="E4407" s="162" t="s">
        <v>36822</v>
      </c>
    </row>
    <row r="4408" spans="1:5">
      <c r="A4408" s="1">
        <v>154</v>
      </c>
      <c r="B4408" s="1" t="s">
        <v>19425</v>
      </c>
      <c r="C4408" s="1" t="s">
        <v>182</v>
      </c>
      <c r="D4408" s="1" t="s">
        <v>155</v>
      </c>
      <c r="E4408" s="162" t="s">
        <v>25093</v>
      </c>
    </row>
    <row r="4409" spans="1:5">
      <c r="A4409" s="1">
        <v>38121</v>
      </c>
      <c r="B4409" s="1" t="s">
        <v>19426</v>
      </c>
      <c r="C4409" s="1" t="s">
        <v>182</v>
      </c>
      <c r="D4409" s="1" t="s">
        <v>155</v>
      </c>
      <c r="E4409" s="162" t="s">
        <v>24065</v>
      </c>
    </row>
    <row r="4410" spans="1:5">
      <c r="A4410" s="1">
        <v>43776</v>
      </c>
      <c r="B4410" s="1" t="s">
        <v>19427</v>
      </c>
      <c r="C4410" s="1" t="s">
        <v>182</v>
      </c>
      <c r="D4410" s="1" t="s">
        <v>155</v>
      </c>
      <c r="E4410" s="162" t="s">
        <v>19428</v>
      </c>
    </row>
    <row r="4411" spans="1:5">
      <c r="A4411" s="1">
        <v>7343</v>
      </c>
      <c r="B4411" s="1" t="s">
        <v>19429</v>
      </c>
      <c r="C4411" s="1" t="s">
        <v>182</v>
      </c>
      <c r="D4411" s="1" t="s">
        <v>155</v>
      </c>
      <c r="E4411" s="162" t="s">
        <v>16659</v>
      </c>
    </row>
    <row r="4412" spans="1:5">
      <c r="A4412" s="1">
        <v>7348</v>
      </c>
      <c r="B4412" s="1" t="s">
        <v>19430</v>
      </c>
      <c r="C4412" s="1" t="s">
        <v>182</v>
      </c>
      <c r="D4412" s="1" t="s">
        <v>155</v>
      </c>
      <c r="E4412" s="162" t="s">
        <v>19431</v>
      </c>
    </row>
    <row r="4413" spans="1:5">
      <c r="A4413" s="1">
        <v>7313</v>
      </c>
      <c r="B4413" s="1" t="s">
        <v>19432</v>
      </c>
      <c r="C4413" s="1" t="s">
        <v>182</v>
      </c>
      <c r="D4413" s="1" t="s">
        <v>155</v>
      </c>
      <c r="E4413" s="162" t="s">
        <v>35544</v>
      </c>
    </row>
    <row r="4414" spans="1:5">
      <c r="A4414" s="1">
        <v>7319</v>
      </c>
      <c r="B4414" s="1" t="s">
        <v>19434</v>
      </c>
      <c r="C4414" s="1" t="s">
        <v>182</v>
      </c>
      <c r="D4414" s="1" t="s">
        <v>155</v>
      </c>
      <c r="E4414" s="162" t="s">
        <v>15622</v>
      </c>
    </row>
    <row r="4415" spans="1:5">
      <c r="A4415" s="1">
        <v>7314</v>
      </c>
      <c r="B4415" s="1" t="s">
        <v>19435</v>
      </c>
      <c r="C4415" s="1" t="s">
        <v>182</v>
      </c>
      <c r="D4415" s="1" t="s">
        <v>155</v>
      </c>
      <c r="E4415" s="162" t="s">
        <v>36823</v>
      </c>
    </row>
    <row r="4416" spans="1:5">
      <c r="A4416" s="1">
        <v>7304</v>
      </c>
      <c r="B4416" s="1" t="s">
        <v>19437</v>
      </c>
      <c r="C4416" s="1" t="s">
        <v>182</v>
      </c>
      <c r="D4416" s="1" t="s">
        <v>155</v>
      </c>
      <c r="E4416" s="162" t="s">
        <v>19438</v>
      </c>
    </row>
    <row r="4417" spans="1:5">
      <c r="A4417" s="1">
        <v>43649</v>
      </c>
      <c r="B4417" s="1" t="s">
        <v>19439</v>
      </c>
      <c r="C4417" s="1" t="s">
        <v>182</v>
      </c>
      <c r="D4417" s="1" t="s">
        <v>155</v>
      </c>
      <c r="E4417" s="162" t="s">
        <v>19440</v>
      </c>
    </row>
    <row r="4418" spans="1:5">
      <c r="A4418" s="1">
        <v>43650</v>
      </c>
      <c r="B4418" s="1" t="s">
        <v>19441</v>
      </c>
      <c r="C4418" s="1" t="s">
        <v>182</v>
      </c>
      <c r="D4418" s="1" t="s">
        <v>155</v>
      </c>
      <c r="E4418" s="162" t="s">
        <v>15195</v>
      </c>
    </row>
    <row r="4419" spans="1:5">
      <c r="A4419" s="1">
        <v>7311</v>
      </c>
      <c r="B4419" s="1" t="s">
        <v>19442</v>
      </c>
      <c r="C4419" s="1" t="s">
        <v>182</v>
      </c>
      <c r="D4419" s="1" t="s">
        <v>155</v>
      </c>
      <c r="E4419" s="162" t="s">
        <v>19443</v>
      </c>
    </row>
    <row r="4420" spans="1:5">
      <c r="A4420" s="1">
        <v>7292</v>
      </c>
      <c r="B4420" s="1" t="s">
        <v>19444</v>
      </c>
      <c r="C4420" s="1" t="s">
        <v>182</v>
      </c>
      <c r="D4420" s="1" t="s">
        <v>158</v>
      </c>
      <c r="E4420" s="162" t="s">
        <v>19445</v>
      </c>
    </row>
    <row r="4421" spans="1:5">
      <c r="A4421" s="1">
        <v>7293</v>
      </c>
      <c r="B4421" s="1" t="s">
        <v>19446</v>
      </c>
      <c r="C4421" s="1" t="s">
        <v>182</v>
      </c>
      <c r="D4421" s="1" t="s">
        <v>155</v>
      </c>
      <c r="E4421" s="162" t="s">
        <v>19447</v>
      </c>
    </row>
    <row r="4422" spans="1:5">
      <c r="A4422" s="1">
        <v>7306</v>
      </c>
      <c r="B4422" s="1" t="s">
        <v>19448</v>
      </c>
      <c r="C4422" s="1" t="s">
        <v>182</v>
      </c>
      <c r="D4422" s="1" t="s">
        <v>155</v>
      </c>
      <c r="E4422" s="162" t="s">
        <v>19449</v>
      </c>
    </row>
    <row r="4423" spans="1:5">
      <c r="A4423" s="1">
        <v>7288</v>
      </c>
      <c r="B4423" s="1" t="s">
        <v>19450</v>
      </c>
      <c r="C4423" s="1" t="s">
        <v>182</v>
      </c>
      <c r="D4423" s="1" t="s">
        <v>155</v>
      </c>
      <c r="E4423" s="162" t="s">
        <v>19451</v>
      </c>
    </row>
    <row r="4424" spans="1:5">
      <c r="A4424" s="1">
        <v>43625</v>
      </c>
      <c r="B4424" s="1" t="s">
        <v>19452</v>
      </c>
      <c r="C4424" s="1" t="s">
        <v>182</v>
      </c>
      <c r="D4424" s="1" t="s">
        <v>155</v>
      </c>
      <c r="E4424" s="162" t="s">
        <v>19453</v>
      </c>
    </row>
    <row r="4425" spans="1:5">
      <c r="A4425" s="1">
        <v>43647</v>
      </c>
      <c r="B4425" s="1" t="s">
        <v>19454</v>
      </c>
      <c r="C4425" s="1" t="s">
        <v>182</v>
      </c>
      <c r="D4425" s="1" t="s">
        <v>155</v>
      </c>
      <c r="E4425" s="162" t="s">
        <v>19455</v>
      </c>
    </row>
    <row r="4426" spans="1:5">
      <c r="A4426" s="1">
        <v>43648</v>
      </c>
      <c r="B4426" s="1" t="s">
        <v>19456</v>
      </c>
      <c r="C4426" s="1" t="s">
        <v>182</v>
      </c>
      <c r="D4426" s="1" t="s">
        <v>155</v>
      </c>
      <c r="E4426" s="162" t="s">
        <v>19457</v>
      </c>
    </row>
    <row r="4427" spans="1:5">
      <c r="A4427" s="1">
        <v>35693</v>
      </c>
      <c r="B4427" s="1" t="s">
        <v>19458</v>
      </c>
      <c r="C4427" s="1" t="s">
        <v>182</v>
      </c>
      <c r="D4427" s="1" t="s">
        <v>155</v>
      </c>
      <c r="E4427" s="162" t="s">
        <v>19459</v>
      </c>
    </row>
    <row r="4428" spans="1:5">
      <c r="A4428" s="1">
        <v>7356</v>
      </c>
      <c r="B4428" s="1" t="s">
        <v>19460</v>
      </c>
      <c r="C4428" s="1" t="s">
        <v>182</v>
      </c>
      <c r="D4428" s="1" t="s">
        <v>158</v>
      </c>
      <c r="E4428" s="162" t="s">
        <v>19461</v>
      </c>
    </row>
    <row r="4429" spans="1:5">
      <c r="A4429" s="1">
        <v>35692</v>
      </c>
      <c r="B4429" s="1" t="s">
        <v>19462</v>
      </c>
      <c r="C4429" s="1" t="s">
        <v>182</v>
      </c>
      <c r="D4429" s="1" t="s">
        <v>155</v>
      </c>
      <c r="E4429" s="162" t="s">
        <v>19463</v>
      </c>
    </row>
    <row r="4430" spans="1:5">
      <c r="A4430" s="1">
        <v>43624</v>
      </c>
      <c r="B4430" s="1" t="s">
        <v>19464</v>
      </c>
      <c r="C4430" s="1" t="s">
        <v>182</v>
      </c>
      <c r="D4430" s="1" t="s">
        <v>155</v>
      </c>
      <c r="E4430" s="162" t="s">
        <v>19465</v>
      </c>
    </row>
    <row r="4431" spans="1:5">
      <c r="A4431" s="1">
        <v>7342</v>
      </c>
      <c r="B4431" s="1" t="s">
        <v>19466</v>
      </c>
      <c r="C4431" s="1" t="s">
        <v>238</v>
      </c>
      <c r="D4431" s="1" t="s">
        <v>155</v>
      </c>
      <c r="E4431" s="162" t="s">
        <v>16538</v>
      </c>
    </row>
    <row r="4432" spans="1:5">
      <c r="A4432" s="1">
        <v>7350</v>
      </c>
      <c r="B4432" s="1" t="s">
        <v>19467</v>
      </c>
      <c r="C4432" s="1" t="s">
        <v>182</v>
      </c>
      <c r="D4432" s="1" t="s">
        <v>155</v>
      </c>
      <c r="E4432" s="162" t="s">
        <v>19468</v>
      </c>
    </row>
    <row r="4433" spans="1:5">
      <c r="A4433" s="1">
        <v>39574</v>
      </c>
      <c r="B4433" s="1" t="s">
        <v>19469</v>
      </c>
      <c r="C4433" s="1" t="s">
        <v>160</v>
      </c>
      <c r="D4433" s="1" t="s">
        <v>155</v>
      </c>
      <c r="E4433" s="162" t="s">
        <v>17703</v>
      </c>
    </row>
    <row r="4434" spans="1:5">
      <c r="A4434" s="1">
        <v>11060</v>
      </c>
      <c r="B4434" s="1" t="s">
        <v>19470</v>
      </c>
      <c r="C4434" s="1" t="s">
        <v>160</v>
      </c>
      <c r="D4434" s="1" t="s">
        <v>155</v>
      </c>
      <c r="E4434" s="162" t="s">
        <v>19471</v>
      </c>
    </row>
    <row r="4435" spans="1:5">
      <c r="A4435" s="1">
        <v>37401</v>
      </c>
      <c r="B4435" s="1" t="s">
        <v>19472</v>
      </c>
      <c r="C4435" s="1" t="s">
        <v>160</v>
      </c>
      <c r="D4435" s="1" t="s">
        <v>155</v>
      </c>
      <c r="E4435" s="162" t="s">
        <v>27497</v>
      </c>
    </row>
    <row r="4436" spans="1:5">
      <c r="A4436" s="1">
        <v>7525</v>
      </c>
      <c r="B4436" s="1" t="s">
        <v>19473</v>
      </c>
      <c r="C4436" s="1" t="s">
        <v>160</v>
      </c>
      <c r="D4436" s="1" t="s">
        <v>155</v>
      </c>
      <c r="E4436" s="162" t="s">
        <v>33438</v>
      </c>
    </row>
    <row r="4437" spans="1:5">
      <c r="A4437" s="1">
        <v>7524</v>
      </c>
      <c r="B4437" s="1" t="s">
        <v>19474</v>
      </c>
      <c r="C4437" s="1" t="s">
        <v>160</v>
      </c>
      <c r="D4437" s="1" t="s">
        <v>155</v>
      </c>
      <c r="E4437" s="162" t="s">
        <v>29878</v>
      </c>
    </row>
    <row r="4438" spans="1:5">
      <c r="A4438" s="1">
        <v>38105</v>
      </c>
      <c r="B4438" s="1" t="s">
        <v>19475</v>
      </c>
      <c r="C4438" s="1" t="s">
        <v>160</v>
      </c>
      <c r="D4438" s="1" t="s">
        <v>155</v>
      </c>
      <c r="E4438" s="162" t="s">
        <v>33278</v>
      </c>
    </row>
    <row r="4439" spans="1:5">
      <c r="A4439" s="1">
        <v>38084</v>
      </c>
      <c r="B4439" s="1" t="s">
        <v>19477</v>
      </c>
      <c r="C4439" s="1" t="s">
        <v>160</v>
      </c>
      <c r="D4439" s="1" t="s">
        <v>155</v>
      </c>
      <c r="E4439" s="162" t="s">
        <v>19259</v>
      </c>
    </row>
    <row r="4440" spans="1:5">
      <c r="A4440" s="1">
        <v>38103</v>
      </c>
      <c r="B4440" s="1" t="s">
        <v>19478</v>
      </c>
      <c r="C4440" s="1" t="s">
        <v>160</v>
      </c>
      <c r="D4440" s="1" t="s">
        <v>155</v>
      </c>
      <c r="E4440" s="162" t="s">
        <v>17982</v>
      </c>
    </row>
    <row r="4441" spans="1:5">
      <c r="A4441" s="1">
        <v>38082</v>
      </c>
      <c r="B4441" s="1" t="s">
        <v>19479</v>
      </c>
      <c r="C4441" s="1" t="s">
        <v>160</v>
      </c>
      <c r="D4441" s="1" t="s">
        <v>155</v>
      </c>
      <c r="E4441" s="162" t="s">
        <v>21504</v>
      </c>
    </row>
    <row r="4442" spans="1:5">
      <c r="A4442" s="1">
        <v>38104</v>
      </c>
      <c r="B4442" s="1" t="s">
        <v>19480</v>
      </c>
      <c r="C4442" s="1" t="s">
        <v>160</v>
      </c>
      <c r="D4442" s="1" t="s">
        <v>155</v>
      </c>
      <c r="E4442" s="162" t="s">
        <v>36575</v>
      </c>
    </row>
    <row r="4443" spans="1:5">
      <c r="A4443" s="1">
        <v>38083</v>
      </c>
      <c r="B4443" s="1" t="s">
        <v>19482</v>
      </c>
      <c r="C4443" s="1" t="s">
        <v>160</v>
      </c>
      <c r="D4443" s="1" t="s">
        <v>155</v>
      </c>
      <c r="E4443" s="162" t="s">
        <v>24565</v>
      </c>
    </row>
    <row r="4444" spans="1:5">
      <c r="A4444" s="1">
        <v>38101</v>
      </c>
      <c r="B4444" s="1" t="s">
        <v>19484</v>
      </c>
      <c r="C4444" s="1" t="s">
        <v>160</v>
      </c>
      <c r="D4444" s="1" t="s">
        <v>155</v>
      </c>
      <c r="E4444" s="162" t="s">
        <v>12916</v>
      </c>
    </row>
    <row r="4445" spans="1:5">
      <c r="A4445" s="1">
        <v>7528</v>
      </c>
      <c r="B4445" s="1" t="s">
        <v>19485</v>
      </c>
      <c r="C4445" s="1" t="s">
        <v>160</v>
      </c>
      <c r="D4445" s="1" t="s">
        <v>158</v>
      </c>
      <c r="E4445" s="162" t="s">
        <v>21137</v>
      </c>
    </row>
    <row r="4446" spans="1:5">
      <c r="A4446" s="1">
        <v>12147</v>
      </c>
      <c r="B4446" s="1" t="s">
        <v>19486</v>
      </c>
      <c r="C4446" s="1" t="s">
        <v>160</v>
      </c>
      <c r="D4446" s="1" t="s">
        <v>155</v>
      </c>
      <c r="E4446" s="162" t="s">
        <v>12844</v>
      </c>
    </row>
    <row r="4447" spans="1:5">
      <c r="A4447" s="1">
        <v>38075</v>
      </c>
      <c r="B4447" s="1" t="s">
        <v>19487</v>
      </c>
      <c r="C4447" s="1" t="s">
        <v>160</v>
      </c>
      <c r="D4447" s="1" t="s">
        <v>155</v>
      </c>
      <c r="E4447" s="162" t="s">
        <v>15260</v>
      </c>
    </row>
    <row r="4448" spans="1:5">
      <c r="A4448" s="1">
        <v>38102</v>
      </c>
      <c r="B4448" s="1" t="s">
        <v>19488</v>
      </c>
      <c r="C4448" s="1" t="s">
        <v>160</v>
      </c>
      <c r="D4448" s="1" t="s">
        <v>155</v>
      </c>
      <c r="E4448" s="162" t="s">
        <v>29087</v>
      </c>
    </row>
    <row r="4449" spans="1:5">
      <c r="A4449" s="1">
        <v>38076</v>
      </c>
      <c r="B4449" s="1" t="s">
        <v>19490</v>
      </c>
      <c r="C4449" s="1" t="s">
        <v>160</v>
      </c>
      <c r="D4449" s="1" t="s">
        <v>155</v>
      </c>
      <c r="E4449" s="162" t="s">
        <v>19727</v>
      </c>
    </row>
    <row r="4450" spans="1:5">
      <c r="A4450" s="1">
        <v>7592</v>
      </c>
      <c r="B4450" s="1" t="s">
        <v>19491</v>
      </c>
      <c r="C4450" s="1" t="s">
        <v>355</v>
      </c>
      <c r="D4450" s="1" t="s">
        <v>158</v>
      </c>
      <c r="E4450" s="162" t="s">
        <v>16390</v>
      </c>
    </row>
    <row r="4451" spans="1:5">
      <c r="A4451" s="1">
        <v>40820</v>
      </c>
      <c r="B4451" s="1" t="s">
        <v>19492</v>
      </c>
      <c r="C4451" s="1" t="s">
        <v>357</v>
      </c>
      <c r="D4451" s="1" t="s">
        <v>155</v>
      </c>
      <c r="E4451" s="162" t="s">
        <v>35881</v>
      </c>
    </row>
    <row r="4452" spans="1:5">
      <c r="A4452" s="1">
        <v>11826</v>
      </c>
      <c r="B4452" s="1" t="s">
        <v>19493</v>
      </c>
      <c r="C4452" s="1" t="s">
        <v>160</v>
      </c>
      <c r="D4452" s="1" t="s">
        <v>155</v>
      </c>
      <c r="E4452" s="162" t="s">
        <v>36824</v>
      </c>
    </row>
    <row r="4453" spans="1:5">
      <c r="A4453" s="1">
        <v>7606</v>
      </c>
      <c r="B4453" s="1" t="s">
        <v>19494</v>
      </c>
      <c r="C4453" s="1" t="s">
        <v>160</v>
      </c>
      <c r="D4453" s="1" t="s">
        <v>155</v>
      </c>
      <c r="E4453" s="162" t="s">
        <v>36825</v>
      </c>
    </row>
    <row r="4454" spans="1:5">
      <c r="A4454" s="1">
        <v>11763</v>
      </c>
      <c r="B4454" s="1" t="s">
        <v>19495</v>
      </c>
      <c r="C4454" s="1" t="s">
        <v>160</v>
      </c>
      <c r="D4454" s="1" t="s">
        <v>155</v>
      </c>
      <c r="E4454" s="162" t="s">
        <v>36826</v>
      </c>
    </row>
    <row r="4455" spans="1:5">
      <c r="A4455" s="1">
        <v>11764</v>
      </c>
      <c r="B4455" s="1" t="s">
        <v>19496</v>
      </c>
      <c r="C4455" s="1" t="s">
        <v>160</v>
      </c>
      <c r="D4455" s="1" t="s">
        <v>155</v>
      </c>
      <c r="E4455" s="162" t="s">
        <v>36827</v>
      </c>
    </row>
    <row r="4456" spans="1:5">
      <c r="A4456" s="1">
        <v>11829</v>
      </c>
      <c r="B4456" s="1" t="s">
        <v>19497</v>
      </c>
      <c r="C4456" s="1" t="s">
        <v>160</v>
      </c>
      <c r="D4456" s="1" t="s">
        <v>155</v>
      </c>
      <c r="E4456" s="162" t="s">
        <v>29443</v>
      </c>
    </row>
    <row r="4457" spans="1:5">
      <c r="A4457" s="1">
        <v>11830</v>
      </c>
      <c r="B4457" s="1" t="s">
        <v>19498</v>
      </c>
      <c r="C4457" s="1" t="s">
        <v>160</v>
      </c>
      <c r="D4457" s="1" t="s">
        <v>155</v>
      </c>
      <c r="E4457" s="162" t="s">
        <v>36828</v>
      </c>
    </row>
    <row r="4458" spans="1:5">
      <c r="A4458" s="1">
        <v>11825</v>
      </c>
      <c r="B4458" s="1" t="s">
        <v>19499</v>
      </c>
      <c r="C4458" s="1" t="s">
        <v>160</v>
      </c>
      <c r="D4458" s="1" t="s">
        <v>155</v>
      </c>
      <c r="E4458" s="162" t="s">
        <v>36829</v>
      </c>
    </row>
    <row r="4459" spans="1:5">
      <c r="A4459" s="1">
        <v>11767</v>
      </c>
      <c r="B4459" s="1" t="s">
        <v>19500</v>
      </c>
      <c r="C4459" s="1" t="s">
        <v>160</v>
      </c>
      <c r="D4459" s="1" t="s">
        <v>155</v>
      </c>
      <c r="E4459" s="162" t="s">
        <v>36830</v>
      </c>
    </row>
    <row r="4460" spans="1:5">
      <c r="A4460" s="1">
        <v>11766</v>
      </c>
      <c r="B4460" s="1" t="s">
        <v>19501</v>
      </c>
      <c r="C4460" s="1" t="s">
        <v>160</v>
      </c>
      <c r="D4460" s="1" t="s">
        <v>155</v>
      </c>
      <c r="E4460" s="162" t="s">
        <v>23287</v>
      </c>
    </row>
    <row r="4461" spans="1:5">
      <c r="A4461" s="1">
        <v>11765</v>
      </c>
      <c r="B4461" s="1" t="s">
        <v>19502</v>
      </c>
      <c r="C4461" s="1" t="s">
        <v>160</v>
      </c>
      <c r="D4461" s="1" t="s">
        <v>155</v>
      </c>
      <c r="E4461" s="162" t="s">
        <v>36831</v>
      </c>
    </row>
    <row r="4462" spans="1:5">
      <c r="A4462" s="1">
        <v>11824</v>
      </c>
      <c r="B4462" s="1" t="s">
        <v>19503</v>
      </c>
      <c r="C4462" s="1" t="s">
        <v>160</v>
      </c>
      <c r="D4462" s="1" t="s">
        <v>155</v>
      </c>
      <c r="E4462" s="162" t="s">
        <v>36832</v>
      </c>
    </row>
    <row r="4463" spans="1:5">
      <c r="A4463" s="1">
        <v>44045</v>
      </c>
      <c r="B4463" s="1" t="s">
        <v>19504</v>
      </c>
      <c r="C4463" s="1" t="s">
        <v>160</v>
      </c>
      <c r="D4463" s="1" t="s">
        <v>155</v>
      </c>
      <c r="E4463" s="162" t="s">
        <v>36833</v>
      </c>
    </row>
    <row r="4464" spans="1:5">
      <c r="A4464" s="1">
        <v>39702</v>
      </c>
      <c r="B4464" s="1" t="s">
        <v>19505</v>
      </c>
      <c r="C4464" s="1" t="s">
        <v>160</v>
      </c>
      <c r="D4464" s="1" t="s">
        <v>155</v>
      </c>
      <c r="E4464" s="162" t="s">
        <v>36834</v>
      </c>
    </row>
    <row r="4465" spans="1:5">
      <c r="A4465" s="1">
        <v>13415</v>
      </c>
      <c r="B4465" s="1" t="s">
        <v>19506</v>
      </c>
      <c r="C4465" s="1" t="s">
        <v>160</v>
      </c>
      <c r="D4465" s="1" t="s">
        <v>158</v>
      </c>
      <c r="E4465" s="162" t="s">
        <v>36835</v>
      </c>
    </row>
    <row r="4466" spans="1:5">
      <c r="A4466" s="1">
        <v>7602</v>
      </c>
      <c r="B4466" s="1" t="s">
        <v>19507</v>
      </c>
      <c r="C4466" s="1" t="s">
        <v>160</v>
      </c>
      <c r="D4466" s="1" t="s">
        <v>155</v>
      </c>
      <c r="E4466" s="162" t="s">
        <v>29539</v>
      </c>
    </row>
    <row r="4467" spans="1:5">
      <c r="A4467" s="1">
        <v>7603</v>
      </c>
      <c r="B4467" s="1" t="s">
        <v>19509</v>
      </c>
      <c r="C4467" s="1" t="s">
        <v>160</v>
      </c>
      <c r="D4467" s="1" t="s">
        <v>155</v>
      </c>
      <c r="E4467" s="162" t="s">
        <v>18790</v>
      </c>
    </row>
    <row r="4468" spans="1:5">
      <c r="A4468" s="1">
        <v>11777</v>
      </c>
      <c r="B4468" s="1" t="s">
        <v>19511</v>
      </c>
      <c r="C4468" s="1" t="s">
        <v>160</v>
      </c>
      <c r="D4468" s="1" t="s">
        <v>155</v>
      </c>
      <c r="E4468" s="162" t="s">
        <v>19512</v>
      </c>
    </row>
    <row r="4469" spans="1:5">
      <c r="A4469" s="1">
        <v>13417</v>
      </c>
      <c r="B4469" s="1" t="s">
        <v>19513</v>
      </c>
      <c r="C4469" s="1" t="s">
        <v>160</v>
      </c>
      <c r="D4469" s="1" t="s">
        <v>155</v>
      </c>
      <c r="E4469" s="162" t="s">
        <v>26798</v>
      </c>
    </row>
    <row r="4470" spans="1:5">
      <c r="A4470" s="1">
        <v>36791</v>
      </c>
      <c r="B4470" s="1" t="s">
        <v>19515</v>
      </c>
      <c r="C4470" s="1" t="s">
        <v>160</v>
      </c>
      <c r="D4470" s="1" t="s">
        <v>155</v>
      </c>
      <c r="E4470" s="162" t="s">
        <v>36836</v>
      </c>
    </row>
    <row r="4471" spans="1:5">
      <c r="A4471" s="1">
        <v>36795</v>
      </c>
      <c r="B4471" s="1" t="s">
        <v>19516</v>
      </c>
      <c r="C4471" s="1" t="s">
        <v>160</v>
      </c>
      <c r="D4471" s="1" t="s">
        <v>155</v>
      </c>
      <c r="E4471" s="162" t="s">
        <v>36837</v>
      </c>
    </row>
    <row r="4472" spans="1:5">
      <c r="A4472" s="1">
        <v>36796</v>
      </c>
      <c r="B4472" s="1" t="s">
        <v>19517</v>
      </c>
      <c r="C4472" s="1" t="s">
        <v>160</v>
      </c>
      <c r="D4472" s="1" t="s">
        <v>155</v>
      </c>
      <c r="E4472" s="162" t="s">
        <v>36838</v>
      </c>
    </row>
    <row r="4473" spans="1:5">
      <c r="A4473" s="1">
        <v>36792</v>
      </c>
      <c r="B4473" s="1" t="s">
        <v>19518</v>
      </c>
      <c r="C4473" s="1" t="s">
        <v>160</v>
      </c>
      <c r="D4473" s="1" t="s">
        <v>155</v>
      </c>
      <c r="E4473" s="162" t="s">
        <v>36839</v>
      </c>
    </row>
    <row r="4474" spans="1:5">
      <c r="A4474" s="1">
        <v>11773</v>
      </c>
      <c r="B4474" s="1" t="s">
        <v>19519</v>
      </c>
      <c r="C4474" s="1" t="s">
        <v>160</v>
      </c>
      <c r="D4474" s="1" t="s">
        <v>155</v>
      </c>
      <c r="E4474" s="162" t="s">
        <v>36840</v>
      </c>
    </row>
    <row r="4475" spans="1:5">
      <c r="A4475" s="1">
        <v>11762</v>
      </c>
      <c r="B4475" s="1" t="s">
        <v>19520</v>
      </c>
      <c r="C4475" s="1" t="s">
        <v>160</v>
      </c>
      <c r="D4475" s="1" t="s">
        <v>155</v>
      </c>
      <c r="E4475" s="162" t="s">
        <v>15120</v>
      </c>
    </row>
    <row r="4476" spans="1:5">
      <c r="A4476" s="1">
        <v>7604</v>
      </c>
      <c r="B4476" s="1" t="s">
        <v>19521</v>
      </c>
      <c r="C4476" s="1" t="s">
        <v>160</v>
      </c>
      <c r="D4476" s="1" t="s">
        <v>155</v>
      </c>
      <c r="E4476" s="162" t="s">
        <v>20289</v>
      </c>
    </row>
    <row r="4477" spans="1:5">
      <c r="A4477" s="1">
        <v>13984</v>
      </c>
      <c r="B4477" s="1" t="s">
        <v>19522</v>
      </c>
      <c r="C4477" s="1" t="s">
        <v>160</v>
      </c>
      <c r="D4477" s="1" t="s">
        <v>155</v>
      </c>
      <c r="E4477" s="162" t="s">
        <v>36841</v>
      </c>
    </row>
    <row r="4478" spans="1:5">
      <c r="A4478" s="1">
        <v>11772</v>
      </c>
      <c r="B4478" s="1" t="s">
        <v>19523</v>
      </c>
      <c r="C4478" s="1" t="s">
        <v>160</v>
      </c>
      <c r="D4478" s="1" t="s">
        <v>155</v>
      </c>
      <c r="E4478" s="162" t="s">
        <v>25480</v>
      </c>
    </row>
    <row r="4479" spans="1:5">
      <c r="A4479" s="1">
        <v>13983</v>
      </c>
      <c r="B4479" s="1" t="s">
        <v>19524</v>
      </c>
      <c r="C4479" s="1" t="s">
        <v>160</v>
      </c>
      <c r="D4479" s="1" t="s">
        <v>155</v>
      </c>
      <c r="E4479" s="162" t="s">
        <v>19688</v>
      </c>
    </row>
    <row r="4480" spans="1:5">
      <c r="A4480" s="1">
        <v>13416</v>
      </c>
      <c r="B4480" s="1" t="s">
        <v>19525</v>
      </c>
      <c r="C4480" s="1" t="s">
        <v>160</v>
      </c>
      <c r="D4480" s="1" t="s">
        <v>155</v>
      </c>
      <c r="E4480" s="162" t="s">
        <v>21411</v>
      </c>
    </row>
    <row r="4481" spans="1:5">
      <c r="A4481" s="1">
        <v>40329</v>
      </c>
      <c r="B4481" s="1" t="s">
        <v>19527</v>
      </c>
      <c r="C4481" s="1" t="s">
        <v>160</v>
      </c>
      <c r="D4481" s="1" t="s">
        <v>158</v>
      </c>
      <c r="E4481" s="162" t="s">
        <v>14432</v>
      </c>
    </row>
    <row r="4482" spans="1:5">
      <c r="A4482" s="1">
        <v>11823</v>
      </c>
      <c r="B4482" s="1" t="s">
        <v>19528</v>
      </c>
      <c r="C4482" s="1" t="s">
        <v>160</v>
      </c>
      <c r="D4482" s="1" t="s">
        <v>155</v>
      </c>
      <c r="E4482" s="162" t="s">
        <v>33854</v>
      </c>
    </row>
    <row r="4483" spans="1:5">
      <c r="A4483" s="1">
        <v>11822</v>
      </c>
      <c r="B4483" s="1" t="s">
        <v>19530</v>
      </c>
      <c r="C4483" s="1" t="s">
        <v>160</v>
      </c>
      <c r="D4483" s="1" t="s">
        <v>155</v>
      </c>
      <c r="E4483" s="162" t="s">
        <v>35622</v>
      </c>
    </row>
    <row r="4484" spans="1:5">
      <c r="A4484" s="1">
        <v>11831</v>
      </c>
      <c r="B4484" s="1" t="s">
        <v>19531</v>
      </c>
      <c r="C4484" s="1" t="s">
        <v>160</v>
      </c>
      <c r="D4484" s="1" t="s">
        <v>155</v>
      </c>
      <c r="E4484" s="162" t="s">
        <v>36842</v>
      </c>
    </row>
    <row r="4485" spans="1:5">
      <c r="A4485" s="1">
        <v>7613</v>
      </c>
      <c r="B4485" s="1" t="s">
        <v>19533</v>
      </c>
      <c r="C4485" s="1" t="s">
        <v>160</v>
      </c>
      <c r="D4485" s="1" t="s">
        <v>167</v>
      </c>
      <c r="E4485" s="162" t="s">
        <v>19534</v>
      </c>
    </row>
    <row r="4486" spans="1:5">
      <c r="A4486" s="1">
        <v>7619</v>
      </c>
      <c r="B4486" s="1" t="s">
        <v>19535</v>
      </c>
      <c r="C4486" s="1" t="s">
        <v>160</v>
      </c>
      <c r="D4486" s="1" t="s">
        <v>167</v>
      </c>
      <c r="E4486" s="162" t="s">
        <v>19536</v>
      </c>
    </row>
    <row r="4487" spans="1:5">
      <c r="A4487" s="1">
        <v>12076</v>
      </c>
      <c r="B4487" s="1" t="s">
        <v>19537</v>
      </c>
      <c r="C4487" s="1" t="s">
        <v>160</v>
      </c>
      <c r="D4487" s="1" t="s">
        <v>167</v>
      </c>
      <c r="E4487" s="162" t="s">
        <v>19538</v>
      </c>
    </row>
    <row r="4488" spans="1:5">
      <c r="A4488" s="1">
        <v>7614</v>
      </c>
      <c r="B4488" s="1" t="s">
        <v>19539</v>
      </c>
      <c r="C4488" s="1" t="s">
        <v>160</v>
      </c>
      <c r="D4488" s="1" t="s">
        <v>167</v>
      </c>
      <c r="E4488" s="162" t="s">
        <v>19540</v>
      </c>
    </row>
    <row r="4489" spans="1:5">
      <c r="A4489" s="1">
        <v>7618</v>
      </c>
      <c r="B4489" s="1" t="s">
        <v>19541</v>
      </c>
      <c r="C4489" s="1" t="s">
        <v>160</v>
      </c>
      <c r="D4489" s="1" t="s">
        <v>167</v>
      </c>
      <c r="E4489" s="162" t="s">
        <v>19542</v>
      </c>
    </row>
    <row r="4490" spans="1:5">
      <c r="A4490" s="1">
        <v>7620</v>
      </c>
      <c r="B4490" s="1" t="s">
        <v>19543</v>
      </c>
      <c r="C4490" s="1" t="s">
        <v>160</v>
      </c>
      <c r="D4490" s="1" t="s">
        <v>167</v>
      </c>
      <c r="E4490" s="162" t="s">
        <v>19544</v>
      </c>
    </row>
    <row r="4491" spans="1:5">
      <c r="A4491" s="1">
        <v>7610</v>
      </c>
      <c r="B4491" s="1" t="s">
        <v>19545</v>
      </c>
      <c r="C4491" s="1" t="s">
        <v>160</v>
      </c>
      <c r="D4491" s="1" t="s">
        <v>167</v>
      </c>
      <c r="E4491" s="162" t="s">
        <v>19546</v>
      </c>
    </row>
    <row r="4492" spans="1:5">
      <c r="A4492" s="1">
        <v>7615</v>
      </c>
      <c r="B4492" s="1" t="s">
        <v>19547</v>
      </c>
      <c r="C4492" s="1" t="s">
        <v>160</v>
      </c>
      <c r="D4492" s="1" t="s">
        <v>167</v>
      </c>
      <c r="E4492" s="162" t="s">
        <v>19548</v>
      </c>
    </row>
    <row r="4493" spans="1:5">
      <c r="A4493" s="1">
        <v>7617</v>
      </c>
      <c r="B4493" s="1" t="s">
        <v>19549</v>
      </c>
      <c r="C4493" s="1" t="s">
        <v>160</v>
      </c>
      <c r="D4493" s="1" t="s">
        <v>167</v>
      </c>
      <c r="E4493" s="162" t="s">
        <v>19550</v>
      </c>
    </row>
    <row r="4494" spans="1:5">
      <c r="A4494" s="1">
        <v>7616</v>
      </c>
      <c r="B4494" s="1" t="s">
        <v>19551</v>
      </c>
      <c r="C4494" s="1" t="s">
        <v>160</v>
      </c>
      <c r="D4494" s="1" t="s">
        <v>167</v>
      </c>
      <c r="E4494" s="162" t="s">
        <v>19552</v>
      </c>
    </row>
    <row r="4495" spans="1:5">
      <c r="A4495" s="1">
        <v>7611</v>
      </c>
      <c r="B4495" s="1" t="s">
        <v>19553</v>
      </c>
      <c r="C4495" s="1" t="s">
        <v>160</v>
      </c>
      <c r="D4495" s="1" t="s">
        <v>167</v>
      </c>
      <c r="E4495" s="162" t="s">
        <v>19554</v>
      </c>
    </row>
    <row r="4496" spans="1:5">
      <c r="A4496" s="1">
        <v>7612</v>
      </c>
      <c r="B4496" s="1" t="s">
        <v>19555</v>
      </c>
      <c r="C4496" s="1" t="s">
        <v>160</v>
      </c>
      <c r="D4496" s="1" t="s">
        <v>167</v>
      </c>
      <c r="E4496" s="162" t="s">
        <v>19556</v>
      </c>
    </row>
    <row r="4497" spans="1:5">
      <c r="A4497" s="1">
        <v>37371</v>
      </c>
      <c r="B4497" s="1" t="s">
        <v>19557</v>
      </c>
      <c r="C4497" s="1" t="s">
        <v>355</v>
      </c>
      <c r="D4497" s="1" t="s">
        <v>158</v>
      </c>
      <c r="E4497" s="162" t="s">
        <v>19558</v>
      </c>
    </row>
    <row r="4498" spans="1:5">
      <c r="A4498" s="1">
        <v>40862</v>
      </c>
      <c r="B4498" s="1" t="s">
        <v>19559</v>
      </c>
      <c r="C4498" s="1" t="s">
        <v>357</v>
      </c>
      <c r="D4498" s="1" t="s">
        <v>158</v>
      </c>
      <c r="E4498" s="162" t="s">
        <v>19560</v>
      </c>
    </row>
    <row r="4499" spans="1:5">
      <c r="A4499" s="1">
        <v>36510</v>
      </c>
      <c r="B4499" s="1" t="s">
        <v>19561</v>
      </c>
      <c r="C4499" s="1" t="s">
        <v>160</v>
      </c>
      <c r="D4499" s="1" t="s">
        <v>167</v>
      </c>
      <c r="E4499" s="162" t="s">
        <v>36843</v>
      </c>
    </row>
    <row r="4500" spans="1:5">
      <c r="A4500" s="1">
        <v>25020</v>
      </c>
      <c r="B4500" s="1" t="s">
        <v>19562</v>
      </c>
      <c r="C4500" s="1" t="s">
        <v>160</v>
      </c>
      <c r="D4500" s="1" t="s">
        <v>167</v>
      </c>
      <c r="E4500" s="162" t="s">
        <v>36844</v>
      </c>
    </row>
    <row r="4501" spans="1:5">
      <c r="A4501" s="1">
        <v>7622</v>
      </c>
      <c r="B4501" s="1" t="s">
        <v>19563</v>
      </c>
      <c r="C4501" s="1" t="s">
        <v>160</v>
      </c>
      <c r="D4501" s="1" t="s">
        <v>167</v>
      </c>
      <c r="E4501" s="162" t="s">
        <v>36845</v>
      </c>
    </row>
    <row r="4502" spans="1:5">
      <c r="A4502" s="1">
        <v>7624</v>
      </c>
      <c r="B4502" s="1" t="s">
        <v>19564</v>
      </c>
      <c r="C4502" s="1" t="s">
        <v>160</v>
      </c>
      <c r="D4502" s="1" t="s">
        <v>167</v>
      </c>
      <c r="E4502" s="162" t="s">
        <v>36846</v>
      </c>
    </row>
    <row r="4503" spans="1:5">
      <c r="A4503" s="1">
        <v>7625</v>
      </c>
      <c r="B4503" s="1" t="s">
        <v>19565</v>
      </c>
      <c r="C4503" s="1" t="s">
        <v>160</v>
      </c>
      <c r="D4503" s="1" t="s">
        <v>167</v>
      </c>
      <c r="E4503" s="162" t="s">
        <v>36847</v>
      </c>
    </row>
    <row r="4504" spans="1:5">
      <c r="A4504" s="1">
        <v>7623</v>
      </c>
      <c r="B4504" s="1" t="s">
        <v>19566</v>
      </c>
      <c r="C4504" s="1" t="s">
        <v>160</v>
      </c>
      <c r="D4504" s="1" t="s">
        <v>167</v>
      </c>
      <c r="E4504" s="162" t="s">
        <v>36844</v>
      </c>
    </row>
    <row r="4505" spans="1:5">
      <c r="A4505" s="1">
        <v>36508</v>
      </c>
      <c r="B4505" s="1" t="s">
        <v>19567</v>
      </c>
      <c r="C4505" s="1" t="s">
        <v>160</v>
      </c>
      <c r="D4505" s="1" t="s">
        <v>167</v>
      </c>
      <c r="E4505" s="162" t="s">
        <v>36848</v>
      </c>
    </row>
    <row r="4506" spans="1:5">
      <c r="A4506" s="1">
        <v>36509</v>
      </c>
      <c r="B4506" s="1" t="s">
        <v>19568</v>
      </c>
      <c r="C4506" s="1" t="s">
        <v>160</v>
      </c>
      <c r="D4506" s="1" t="s">
        <v>167</v>
      </c>
      <c r="E4506" s="162" t="s">
        <v>36849</v>
      </c>
    </row>
    <row r="4507" spans="1:5">
      <c r="A4507" s="1">
        <v>13238</v>
      </c>
      <c r="B4507" s="1" t="s">
        <v>19569</v>
      </c>
      <c r="C4507" s="1" t="s">
        <v>160</v>
      </c>
      <c r="D4507" s="1" t="s">
        <v>167</v>
      </c>
      <c r="E4507" s="162" t="s">
        <v>36850</v>
      </c>
    </row>
    <row r="4508" spans="1:5">
      <c r="A4508" s="1">
        <v>36511</v>
      </c>
      <c r="B4508" s="1" t="s">
        <v>19570</v>
      </c>
      <c r="C4508" s="1" t="s">
        <v>160</v>
      </c>
      <c r="D4508" s="1" t="s">
        <v>167</v>
      </c>
      <c r="E4508" s="162" t="s">
        <v>36851</v>
      </c>
    </row>
    <row r="4509" spans="1:5">
      <c r="A4509" s="1">
        <v>36515</v>
      </c>
      <c r="B4509" s="1" t="s">
        <v>19571</v>
      </c>
      <c r="C4509" s="1" t="s">
        <v>160</v>
      </c>
      <c r="D4509" s="1" t="s">
        <v>167</v>
      </c>
      <c r="E4509" s="162" t="s">
        <v>36852</v>
      </c>
    </row>
    <row r="4510" spans="1:5">
      <c r="A4510" s="1">
        <v>10598</v>
      </c>
      <c r="B4510" s="1" t="s">
        <v>19572</v>
      </c>
      <c r="C4510" s="1" t="s">
        <v>160</v>
      </c>
      <c r="D4510" s="1" t="s">
        <v>167</v>
      </c>
      <c r="E4510" s="162" t="s">
        <v>36853</v>
      </c>
    </row>
    <row r="4511" spans="1:5">
      <c r="A4511" s="1">
        <v>7640</v>
      </c>
      <c r="B4511" s="1" t="s">
        <v>19573</v>
      </c>
      <c r="C4511" s="1" t="s">
        <v>160</v>
      </c>
      <c r="D4511" s="1" t="s">
        <v>167</v>
      </c>
      <c r="E4511" s="162" t="s">
        <v>36854</v>
      </c>
    </row>
    <row r="4512" spans="1:5">
      <c r="A4512" s="1">
        <v>36513</v>
      </c>
      <c r="B4512" s="1" t="s">
        <v>19574</v>
      </c>
      <c r="C4512" s="1" t="s">
        <v>160</v>
      </c>
      <c r="D4512" s="1" t="s">
        <v>167</v>
      </c>
      <c r="E4512" s="162" t="s">
        <v>36855</v>
      </c>
    </row>
    <row r="4513" spans="1:5">
      <c r="A4513" s="1">
        <v>36514</v>
      </c>
      <c r="B4513" s="1" t="s">
        <v>19575</v>
      </c>
      <c r="C4513" s="1" t="s">
        <v>160</v>
      </c>
      <c r="D4513" s="1" t="s">
        <v>167</v>
      </c>
      <c r="E4513" s="162" t="s">
        <v>36856</v>
      </c>
    </row>
    <row r="4514" spans="1:5">
      <c r="A4514" s="1">
        <v>11572</v>
      </c>
      <c r="B4514" s="1" t="s">
        <v>19576</v>
      </c>
      <c r="C4514" s="1" t="s">
        <v>160</v>
      </c>
      <c r="D4514" s="1" t="s">
        <v>155</v>
      </c>
      <c r="E4514" s="162" t="s">
        <v>36857</v>
      </c>
    </row>
    <row r="4515" spans="1:5">
      <c r="A4515" s="1">
        <v>36149</v>
      </c>
      <c r="B4515" s="1" t="s">
        <v>19577</v>
      </c>
      <c r="C4515" s="1" t="s">
        <v>160</v>
      </c>
      <c r="D4515" s="1" t="s">
        <v>155</v>
      </c>
      <c r="E4515" s="162" t="s">
        <v>36858</v>
      </c>
    </row>
    <row r="4516" spans="1:5">
      <c r="A4516" s="1">
        <v>42407</v>
      </c>
      <c r="B4516" s="1" t="s">
        <v>19579</v>
      </c>
      <c r="C4516" s="1" t="s">
        <v>187</v>
      </c>
      <c r="D4516" s="1" t="s">
        <v>155</v>
      </c>
      <c r="E4516" s="162" t="s">
        <v>14809</v>
      </c>
    </row>
    <row r="4517" spans="1:5">
      <c r="A4517" s="1">
        <v>11581</v>
      </c>
      <c r="B4517" s="1" t="s">
        <v>19581</v>
      </c>
      <c r="C4517" s="1" t="s">
        <v>187</v>
      </c>
      <c r="D4517" s="1" t="s">
        <v>155</v>
      </c>
      <c r="E4517" s="162" t="s">
        <v>35703</v>
      </c>
    </row>
    <row r="4518" spans="1:5">
      <c r="A4518" s="1">
        <v>43605</v>
      </c>
      <c r="B4518" s="1" t="s">
        <v>19583</v>
      </c>
      <c r="C4518" s="1" t="s">
        <v>187</v>
      </c>
      <c r="D4518" s="1" t="s">
        <v>155</v>
      </c>
      <c r="E4518" s="162" t="s">
        <v>13184</v>
      </c>
    </row>
    <row r="4519" spans="1:5">
      <c r="A4519" s="1">
        <v>11580</v>
      </c>
      <c r="B4519" s="1" t="s">
        <v>19584</v>
      </c>
      <c r="C4519" s="1" t="s">
        <v>187</v>
      </c>
      <c r="D4519" s="1" t="s">
        <v>155</v>
      </c>
      <c r="E4519" s="162" t="s">
        <v>13899</v>
      </c>
    </row>
    <row r="4520" spans="1:5">
      <c r="A4520" s="1">
        <v>10743</v>
      </c>
      <c r="B4520" s="1" t="s">
        <v>19585</v>
      </c>
      <c r="C4520" s="1" t="s">
        <v>160</v>
      </c>
      <c r="D4520" s="1" t="s">
        <v>167</v>
      </c>
      <c r="E4520" s="162" t="s">
        <v>19586</v>
      </c>
    </row>
    <row r="4521" spans="1:5">
      <c r="A4521" s="1">
        <v>39848</v>
      </c>
      <c r="B4521" s="1" t="s">
        <v>19587</v>
      </c>
      <c r="C4521" s="1" t="s">
        <v>187</v>
      </c>
      <c r="D4521" s="1" t="s">
        <v>167</v>
      </c>
      <c r="E4521" s="162" t="s">
        <v>13734</v>
      </c>
    </row>
    <row r="4522" spans="1:5">
      <c r="A4522" s="1">
        <v>20999</v>
      </c>
      <c r="B4522" s="1" t="s">
        <v>19588</v>
      </c>
      <c r="C4522" s="1" t="s">
        <v>187</v>
      </c>
      <c r="D4522" s="1" t="s">
        <v>155</v>
      </c>
      <c r="E4522" s="162" t="s">
        <v>21558</v>
      </c>
    </row>
    <row r="4523" spans="1:5">
      <c r="A4523" s="1">
        <v>21001</v>
      </c>
      <c r="B4523" s="1" t="s">
        <v>19589</v>
      </c>
      <c r="C4523" s="1" t="s">
        <v>187</v>
      </c>
      <c r="D4523" s="1" t="s">
        <v>158</v>
      </c>
      <c r="E4523" s="162" t="s">
        <v>26214</v>
      </c>
    </row>
    <row r="4524" spans="1:5">
      <c r="A4524" s="1">
        <v>21003</v>
      </c>
      <c r="B4524" s="1" t="s">
        <v>19590</v>
      </c>
      <c r="C4524" s="1" t="s">
        <v>187</v>
      </c>
      <c r="D4524" s="1" t="s">
        <v>155</v>
      </c>
      <c r="E4524" s="162" t="s">
        <v>18048</v>
      </c>
    </row>
    <row r="4525" spans="1:5">
      <c r="A4525" s="1">
        <v>21006</v>
      </c>
      <c r="B4525" s="1" t="s">
        <v>19591</v>
      </c>
      <c r="C4525" s="1" t="s">
        <v>187</v>
      </c>
      <c r="D4525" s="1" t="s">
        <v>155</v>
      </c>
      <c r="E4525" s="162" t="s">
        <v>28208</v>
      </c>
    </row>
    <row r="4526" spans="1:5">
      <c r="A4526" s="1">
        <v>21019</v>
      </c>
      <c r="B4526" s="1" t="s">
        <v>19593</v>
      </c>
      <c r="C4526" s="1" t="s">
        <v>187</v>
      </c>
      <c r="D4526" s="1" t="s">
        <v>155</v>
      </c>
      <c r="E4526" s="162" t="s">
        <v>18546</v>
      </c>
    </row>
    <row r="4527" spans="1:5">
      <c r="A4527" s="1">
        <v>21021</v>
      </c>
      <c r="B4527" s="1" t="s">
        <v>19595</v>
      </c>
      <c r="C4527" s="1" t="s">
        <v>187</v>
      </c>
      <c r="D4527" s="1" t="s">
        <v>155</v>
      </c>
      <c r="E4527" s="162" t="s">
        <v>36859</v>
      </c>
    </row>
    <row r="4528" spans="1:5">
      <c r="A4528" s="1">
        <v>21024</v>
      </c>
      <c r="B4528" s="1" t="s">
        <v>19596</v>
      </c>
      <c r="C4528" s="1" t="s">
        <v>187</v>
      </c>
      <c r="D4528" s="1" t="s">
        <v>155</v>
      </c>
      <c r="E4528" s="162" t="s">
        <v>26749</v>
      </c>
    </row>
    <row r="4529" spans="1:5">
      <c r="A4529" s="1">
        <v>40624</v>
      </c>
      <c r="B4529" s="1" t="s">
        <v>19597</v>
      </c>
      <c r="C4529" s="1" t="s">
        <v>187</v>
      </c>
      <c r="D4529" s="1" t="s">
        <v>155</v>
      </c>
      <c r="E4529" s="162" t="s">
        <v>19598</v>
      </c>
    </row>
    <row r="4530" spans="1:5">
      <c r="A4530" s="1">
        <v>42575</v>
      </c>
      <c r="B4530" s="1" t="s">
        <v>19599</v>
      </c>
      <c r="C4530" s="1" t="s">
        <v>187</v>
      </c>
      <c r="D4530" s="1" t="s">
        <v>155</v>
      </c>
      <c r="E4530" s="162" t="s">
        <v>19600</v>
      </c>
    </row>
    <row r="4531" spans="1:5">
      <c r="A4531" s="1">
        <v>13127</v>
      </c>
      <c r="B4531" s="1" t="s">
        <v>19601</v>
      </c>
      <c r="C4531" s="1" t="s">
        <v>187</v>
      </c>
      <c r="D4531" s="1" t="s">
        <v>155</v>
      </c>
      <c r="E4531" s="162" t="s">
        <v>19602</v>
      </c>
    </row>
    <row r="4532" spans="1:5">
      <c r="A4532" s="1">
        <v>13137</v>
      </c>
      <c r="B4532" s="1" t="s">
        <v>19603</v>
      </c>
      <c r="C4532" s="1" t="s">
        <v>187</v>
      </c>
      <c r="D4532" s="1" t="s">
        <v>155</v>
      </c>
      <c r="E4532" s="162" t="s">
        <v>19604</v>
      </c>
    </row>
    <row r="4533" spans="1:5">
      <c r="A4533" s="1">
        <v>42574</v>
      </c>
      <c r="B4533" s="1" t="s">
        <v>19605</v>
      </c>
      <c r="C4533" s="1" t="s">
        <v>187</v>
      </c>
      <c r="D4533" s="1" t="s">
        <v>155</v>
      </c>
      <c r="E4533" s="162" t="s">
        <v>19606</v>
      </c>
    </row>
    <row r="4534" spans="1:5">
      <c r="A4534" s="1">
        <v>20989</v>
      </c>
      <c r="B4534" s="1" t="s">
        <v>19607</v>
      </c>
      <c r="C4534" s="1" t="s">
        <v>187</v>
      </c>
      <c r="D4534" s="1" t="s">
        <v>155</v>
      </c>
      <c r="E4534" s="162" t="s">
        <v>19608</v>
      </c>
    </row>
    <row r="4535" spans="1:5">
      <c r="A4535" s="1">
        <v>21147</v>
      </c>
      <c r="B4535" s="1" t="s">
        <v>19609</v>
      </c>
      <c r="C4535" s="1" t="s">
        <v>187</v>
      </c>
      <c r="D4535" s="1" t="s">
        <v>155</v>
      </c>
      <c r="E4535" s="162" t="s">
        <v>19610</v>
      </c>
    </row>
    <row r="4536" spans="1:5">
      <c r="A4536" s="1">
        <v>21148</v>
      </c>
      <c r="B4536" s="1" t="s">
        <v>19611</v>
      </c>
      <c r="C4536" s="1" t="s">
        <v>187</v>
      </c>
      <c r="D4536" s="1" t="s">
        <v>158</v>
      </c>
      <c r="E4536" s="162" t="s">
        <v>19612</v>
      </c>
    </row>
    <row r="4537" spans="1:5">
      <c r="A4537" s="1">
        <v>20984</v>
      </c>
      <c r="B4537" s="1" t="s">
        <v>19613</v>
      </c>
      <c r="C4537" s="1" t="s">
        <v>187</v>
      </c>
      <c r="D4537" s="1" t="s">
        <v>155</v>
      </c>
      <c r="E4537" s="162" t="s">
        <v>19614</v>
      </c>
    </row>
    <row r="4538" spans="1:5">
      <c r="A4538" s="1">
        <v>13042</v>
      </c>
      <c r="B4538" s="1" t="s">
        <v>19615</v>
      </c>
      <c r="C4538" s="1" t="s">
        <v>187</v>
      </c>
      <c r="D4538" s="1" t="s">
        <v>155</v>
      </c>
      <c r="E4538" s="162" t="s">
        <v>19616</v>
      </c>
    </row>
    <row r="4539" spans="1:5">
      <c r="A4539" s="1">
        <v>21150</v>
      </c>
      <c r="B4539" s="1" t="s">
        <v>19617</v>
      </c>
      <c r="C4539" s="1" t="s">
        <v>187</v>
      </c>
      <c r="D4539" s="1" t="s">
        <v>155</v>
      </c>
      <c r="E4539" s="162" t="s">
        <v>19618</v>
      </c>
    </row>
    <row r="4540" spans="1:5">
      <c r="A4540" s="1">
        <v>13141</v>
      </c>
      <c r="B4540" s="1" t="s">
        <v>19619</v>
      </c>
      <c r="C4540" s="1" t="s">
        <v>187</v>
      </c>
      <c r="D4540" s="1" t="s">
        <v>155</v>
      </c>
      <c r="E4540" s="162" t="s">
        <v>19620</v>
      </c>
    </row>
    <row r="4541" spans="1:5">
      <c r="A4541" s="1">
        <v>42576</v>
      </c>
      <c r="B4541" s="1" t="s">
        <v>19621</v>
      </c>
      <c r="C4541" s="1" t="s">
        <v>187</v>
      </c>
      <c r="D4541" s="1" t="s">
        <v>155</v>
      </c>
      <c r="E4541" s="162" t="s">
        <v>19622</v>
      </c>
    </row>
    <row r="4542" spans="1:5">
      <c r="A4542" s="1">
        <v>21151</v>
      </c>
      <c r="B4542" s="1" t="s">
        <v>19623</v>
      </c>
      <c r="C4542" s="1" t="s">
        <v>187</v>
      </c>
      <c r="D4542" s="1" t="s">
        <v>155</v>
      </c>
      <c r="E4542" s="162" t="s">
        <v>19624</v>
      </c>
    </row>
    <row r="4543" spans="1:5">
      <c r="A4543" s="1">
        <v>13142</v>
      </c>
      <c r="B4543" s="1" t="s">
        <v>19625</v>
      </c>
      <c r="C4543" s="1" t="s">
        <v>187</v>
      </c>
      <c r="D4543" s="1" t="s">
        <v>155</v>
      </c>
      <c r="E4543" s="162" t="s">
        <v>19626</v>
      </c>
    </row>
    <row r="4544" spans="1:5">
      <c r="A4544" s="1">
        <v>42577</v>
      </c>
      <c r="B4544" s="1" t="s">
        <v>19627</v>
      </c>
      <c r="C4544" s="1" t="s">
        <v>187</v>
      </c>
      <c r="D4544" s="1" t="s">
        <v>155</v>
      </c>
      <c r="E4544" s="162" t="s">
        <v>19628</v>
      </c>
    </row>
    <row r="4545" spans="1:5">
      <c r="A4545" s="1">
        <v>20994</v>
      </c>
      <c r="B4545" s="1" t="s">
        <v>19629</v>
      </c>
      <c r="C4545" s="1" t="s">
        <v>187</v>
      </c>
      <c r="D4545" s="1" t="s">
        <v>155</v>
      </c>
      <c r="E4545" s="162" t="s">
        <v>19630</v>
      </c>
    </row>
    <row r="4546" spans="1:5">
      <c r="A4546" s="1">
        <v>7672</v>
      </c>
      <c r="B4546" s="1" t="s">
        <v>19631</v>
      </c>
      <c r="C4546" s="1" t="s">
        <v>187</v>
      </c>
      <c r="D4546" s="1" t="s">
        <v>155</v>
      </c>
      <c r="E4546" s="162" t="s">
        <v>19632</v>
      </c>
    </row>
    <row r="4547" spans="1:5">
      <c r="A4547" s="1">
        <v>20995</v>
      </c>
      <c r="B4547" s="1" t="s">
        <v>19633</v>
      </c>
      <c r="C4547" s="1" t="s">
        <v>187</v>
      </c>
      <c r="D4547" s="1" t="s">
        <v>155</v>
      </c>
      <c r="E4547" s="162" t="s">
        <v>19634</v>
      </c>
    </row>
    <row r="4548" spans="1:5">
      <c r="A4548" s="1">
        <v>7690</v>
      </c>
      <c r="B4548" s="1" t="s">
        <v>19635</v>
      </c>
      <c r="C4548" s="1" t="s">
        <v>187</v>
      </c>
      <c r="D4548" s="1" t="s">
        <v>155</v>
      </c>
      <c r="E4548" s="162" t="s">
        <v>19636</v>
      </c>
    </row>
    <row r="4549" spans="1:5">
      <c r="A4549" s="1">
        <v>20980</v>
      </c>
      <c r="B4549" s="1" t="s">
        <v>19637</v>
      </c>
      <c r="C4549" s="1" t="s">
        <v>187</v>
      </c>
      <c r="D4549" s="1" t="s">
        <v>155</v>
      </c>
      <c r="E4549" s="162" t="s">
        <v>19638</v>
      </c>
    </row>
    <row r="4550" spans="1:5">
      <c r="A4550" s="1">
        <v>7661</v>
      </c>
      <c r="B4550" s="1" t="s">
        <v>19639</v>
      </c>
      <c r="C4550" s="1" t="s">
        <v>187</v>
      </c>
      <c r="D4550" s="1" t="s">
        <v>155</v>
      </c>
      <c r="E4550" s="162" t="s">
        <v>19640</v>
      </c>
    </row>
    <row r="4551" spans="1:5">
      <c r="A4551" s="1">
        <v>21016</v>
      </c>
      <c r="B4551" s="1" t="s">
        <v>19641</v>
      </c>
      <c r="C4551" s="1" t="s">
        <v>187</v>
      </c>
      <c r="D4551" s="1" t="s">
        <v>155</v>
      </c>
      <c r="E4551" s="162" t="s">
        <v>19642</v>
      </c>
    </row>
    <row r="4552" spans="1:5">
      <c r="A4552" s="1">
        <v>21008</v>
      </c>
      <c r="B4552" s="1" t="s">
        <v>19643</v>
      </c>
      <c r="C4552" s="1" t="s">
        <v>187</v>
      </c>
      <c r="D4552" s="1" t="s">
        <v>155</v>
      </c>
      <c r="E4552" s="162" t="s">
        <v>19644</v>
      </c>
    </row>
    <row r="4553" spans="1:5">
      <c r="A4553" s="1">
        <v>21009</v>
      </c>
      <c r="B4553" s="1" t="s">
        <v>19645</v>
      </c>
      <c r="C4553" s="1" t="s">
        <v>187</v>
      </c>
      <c r="D4553" s="1" t="s">
        <v>155</v>
      </c>
      <c r="E4553" s="162" t="s">
        <v>19646</v>
      </c>
    </row>
    <row r="4554" spans="1:5">
      <c r="A4554" s="1">
        <v>21010</v>
      </c>
      <c r="B4554" s="1" t="s">
        <v>19647</v>
      </c>
      <c r="C4554" s="1" t="s">
        <v>187</v>
      </c>
      <c r="D4554" s="1" t="s">
        <v>158</v>
      </c>
      <c r="E4554" s="162" t="s">
        <v>19648</v>
      </c>
    </row>
    <row r="4555" spans="1:5">
      <c r="A4555" s="1">
        <v>21011</v>
      </c>
      <c r="B4555" s="1" t="s">
        <v>19649</v>
      </c>
      <c r="C4555" s="1" t="s">
        <v>187</v>
      </c>
      <c r="D4555" s="1" t="s">
        <v>155</v>
      </c>
      <c r="E4555" s="162" t="s">
        <v>16037</v>
      </c>
    </row>
    <row r="4556" spans="1:5">
      <c r="A4556" s="1">
        <v>21012</v>
      </c>
      <c r="B4556" s="1" t="s">
        <v>19650</v>
      </c>
      <c r="C4556" s="1" t="s">
        <v>187</v>
      </c>
      <c r="D4556" s="1" t="s">
        <v>155</v>
      </c>
      <c r="E4556" s="162" t="s">
        <v>19651</v>
      </c>
    </row>
    <row r="4557" spans="1:5">
      <c r="A4557" s="1">
        <v>21013</v>
      </c>
      <c r="B4557" s="1" t="s">
        <v>19652</v>
      </c>
      <c r="C4557" s="1" t="s">
        <v>187</v>
      </c>
      <c r="D4557" s="1" t="s">
        <v>155</v>
      </c>
      <c r="E4557" s="162" t="s">
        <v>19653</v>
      </c>
    </row>
    <row r="4558" spans="1:5">
      <c r="A4558" s="1">
        <v>21014</v>
      </c>
      <c r="B4558" s="1" t="s">
        <v>19654</v>
      </c>
      <c r="C4558" s="1" t="s">
        <v>187</v>
      </c>
      <c r="D4558" s="1" t="s">
        <v>155</v>
      </c>
      <c r="E4558" s="162" t="s">
        <v>19655</v>
      </c>
    </row>
    <row r="4559" spans="1:5">
      <c r="A4559" s="1">
        <v>21015</v>
      </c>
      <c r="B4559" s="1" t="s">
        <v>19656</v>
      </c>
      <c r="C4559" s="1" t="s">
        <v>187</v>
      </c>
      <c r="D4559" s="1" t="s">
        <v>155</v>
      </c>
      <c r="E4559" s="162" t="s">
        <v>19657</v>
      </c>
    </row>
    <row r="4560" spans="1:5">
      <c r="A4560" s="1">
        <v>7697</v>
      </c>
      <c r="B4560" s="1" t="s">
        <v>19658</v>
      </c>
      <c r="C4560" s="1" t="s">
        <v>187</v>
      </c>
      <c r="D4560" s="1" t="s">
        <v>155</v>
      </c>
      <c r="E4560" s="162" t="s">
        <v>19659</v>
      </c>
    </row>
    <row r="4561" spans="1:5">
      <c r="A4561" s="1">
        <v>7698</v>
      </c>
      <c r="B4561" s="1" t="s">
        <v>19660</v>
      </c>
      <c r="C4561" s="1" t="s">
        <v>187</v>
      </c>
      <c r="D4561" s="1" t="s">
        <v>155</v>
      </c>
      <c r="E4561" s="162" t="s">
        <v>19661</v>
      </c>
    </row>
    <row r="4562" spans="1:5">
      <c r="A4562" s="1">
        <v>7691</v>
      </c>
      <c r="B4562" s="1" t="s">
        <v>19662</v>
      </c>
      <c r="C4562" s="1" t="s">
        <v>187</v>
      </c>
      <c r="D4562" s="1" t="s">
        <v>155</v>
      </c>
      <c r="E4562" s="162" t="s">
        <v>16123</v>
      </c>
    </row>
    <row r="4563" spans="1:5">
      <c r="A4563" s="1">
        <v>40626</v>
      </c>
      <c r="B4563" s="1" t="s">
        <v>19663</v>
      </c>
      <c r="C4563" s="1" t="s">
        <v>187</v>
      </c>
      <c r="D4563" s="1" t="s">
        <v>155</v>
      </c>
      <c r="E4563" s="162" t="s">
        <v>19664</v>
      </c>
    </row>
    <row r="4564" spans="1:5">
      <c r="A4564" s="1">
        <v>7701</v>
      </c>
      <c r="B4564" s="1" t="s">
        <v>19665</v>
      </c>
      <c r="C4564" s="1" t="s">
        <v>187</v>
      </c>
      <c r="D4564" s="1" t="s">
        <v>155</v>
      </c>
      <c r="E4564" s="162" t="s">
        <v>19666</v>
      </c>
    </row>
    <row r="4565" spans="1:5">
      <c r="A4565" s="1">
        <v>7696</v>
      </c>
      <c r="B4565" s="1" t="s">
        <v>19667</v>
      </c>
      <c r="C4565" s="1" t="s">
        <v>187</v>
      </c>
      <c r="D4565" s="1" t="s">
        <v>155</v>
      </c>
      <c r="E4565" s="162" t="s">
        <v>19668</v>
      </c>
    </row>
    <row r="4566" spans="1:5">
      <c r="A4566" s="1">
        <v>7700</v>
      </c>
      <c r="B4566" s="1" t="s">
        <v>19669</v>
      </c>
      <c r="C4566" s="1" t="s">
        <v>187</v>
      </c>
      <c r="D4566" s="1" t="s">
        <v>155</v>
      </c>
      <c r="E4566" s="162" t="s">
        <v>19670</v>
      </c>
    </row>
    <row r="4567" spans="1:5">
      <c r="A4567" s="1">
        <v>7694</v>
      </c>
      <c r="B4567" s="1" t="s">
        <v>19671</v>
      </c>
      <c r="C4567" s="1" t="s">
        <v>187</v>
      </c>
      <c r="D4567" s="1" t="s">
        <v>155</v>
      </c>
      <c r="E4567" s="162" t="s">
        <v>19672</v>
      </c>
    </row>
    <row r="4568" spans="1:5">
      <c r="A4568" s="1">
        <v>7693</v>
      </c>
      <c r="B4568" s="1" t="s">
        <v>19673</v>
      </c>
      <c r="C4568" s="1" t="s">
        <v>187</v>
      </c>
      <c r="D4568" s="1" t="s">
        <v>155</v>
      </c>
      <c r="E4568" s="162" t="s">
        <v>19674</v>
      </c>
    </row>
    <row r="4569" spans="1:5">
      <c r="A4569" s="1">
        <v>7692</v>
      </c>
      <c r="B4569" s="1" t="s">
        <v>19675</v>
      </c>
      <c r="C4569" s="1" t="s">
        <v>187</v>
      </c>
      <c r="D4569" s="1" t="s">
        <v>155</v>
      </c>
      <c r="E4569" s="162" t="s">
        <v>19676</v>
      </c>
    </row>
    <row r="4570" spans="1:5">
      <c r="A4570" s="1">
        <v>7695</v>
      </c>
      <c r="B4570" s="1" t="s">
        <v>19677</v>
      </c>
      <c r="C4570" s="1" t="s">
        <v>187</v>
      </c>
      <c r="D4570" s="1" t="s">
        <v>155</v>
      </c>
      <c r="E4570" s="162" t="s">
        <v>19678</v>
      </c>
    </row>
    <row r="4571" spans="1:5">
      <c r="A4571" s="1">
        <v>13356</v>
      </c>
      <c r="B4571" s="1" t="s">
        <v>19679</v>
      </c>
      <c r="C4571" s="1" t="s">
        <v>187</v>
      </c>
      <c r="D4571" s="1" t="s">
        <v>155</v>
      </c>
      <c r="E4571" s="162" t="s">
        <v>19680</v>
      </c>
    </row>
    <row r="4572" spans="1:5">
      <c r="A4572" s="1">
        <v>36365</v>
      </c>
      <c r="B4572" s="1" t="s">
        <v>19681</v>
      </c>
      <c r="C4572" s="1" t="s">
        <v>187</v>
      </c>
      <c r="D4572" s="1" t="s">
        <v>155</v>
      </c>
      <c r="E4572" s="162" t="s">
        <v>36860</v>
      </c>
    </row>
    <row r="4573" spans="1:5">
      <c r="A4573" s="1">
        <v>41930</v>
      </c>
      <c r="B4573" s="1" t="s">
        <v>19682</v>
      </c>
      <c r="C4573" s="1" t="s">
        <v>187</v>
      </c>
      <c r="D4573" s="1" t="s">
        <v>155</v>
      </c>
      <c r="E4573" s="162" t="s">
        <v>36861</v>
      </c>
    </row>
    <row r="4574" spans="1:5">
      <c r="A4574" s="1">
        <v>41931</v>
      </c>
      <c r="B4574" s="1" t="s">
        <v>19683</v>
      </c>
      <c r="C4574" s="1" t="s">
        <v>187</v>
      </c>
      <c r="D4574" s="1" t="s">
        <v>155</v>
      </c>
      <c r="E4574" s="162" t="s">
        <v>36862</v>
      </c>
    </row>
    <row r="4575" spans="1:5">
      <c r="A4575" s="1">
        <v>41932</v>
      </c>
      <c r="B4575" s="1" t="s">
        <v>19684</v>
      </c>
      <c r="C4575" s="1" t="s">
        <v>187</v>
      </c>
      <c r="D4575" s="1" t="s">
        <v>155</v>
      </c>
      <c r="E4575" s="162" t="s">
        <v>36863</v>
      </c>
    </row>
    <row r="4576" spans="1:5">
      <c r="A4576" s="1">
        <v>41933</v>
      </c>
      <c r="B4576" s="1" t="s">
        <v>19685</v>
      </c>
      <c r="C4576" s="1" t="s">
        <v>187</v>
      </c>
      <c r="D4576" s="1" t="s">
        <v>155</v>
      </c>
      <c r="E4576" s="162" t="s">
        <v>36864</v>
      </c>
    </row>
    <row r="4577" spans="1:5">
      <c r="A4577" s="1">
        <v>41934</v>
      </c>
      <c r="B4577" s="1" t="s">
        <v>19686</v>
      </c>
      <c r="C4577" s="1" t="s">
        <v>187</v>
      </c>
      <c r="D4577" s="1" t="s">
        <v>155</v>
      </c>
      <c r="E4577" s="162" t="s">
        <v>36865</v>
      </c>
    </row>
    <row r="4578" spans="1:5">
      <c r="A4578" s="1">
        <v>41936</v>
      </c>
      <c r="B4578" s="1" t="s">
        <v>19687</v>
      </c>
      <c r="C4578" s="1" t="s">
        <v>187</v>
      </c>
      <c r="D4578" s="1" t="s">
        <v>155</v>
      </c>
      <c r="E4578" s="162" t="s">
        <v>36866</v>
      </c>
    </row>
    <row r="4579" spans="1:5">
      <c r="A4579" s="1">
        <v>44812</v>
      </c>
      <c r="B4579" s="1" t="s">
        <v>19689</v>
      </c>
      <c r="C4579" s="1" t="s">
        <v>187</v>
      </c>
      <c r="D4579" s="1" t="s">
        <v>155</v>
      </c>
      <c r="E4579" s="162" t="s">
        <v>19690</v>
      </c>
    </row>
    <row r="4580" spans="1:5">
      <c r="A4580" s="1">
        <v>41785</v>
      </c>
      <c r="B4580" s="1" t="s">
        <v>19691</v>
      </c>
      <c r="C4580" s="1" t="s">
        <v>187</v>
      </c>
      <c r="D4580" s="1" t="s">
        <v>155</v>
      </c>
      <c r="E4580" s="162" t="s">
        <v>19692</v>
      </c>
    </row>
    <row r="4581" spans="1:5">
      <c r="A4581" s="1">
        <v>41781</v>
      </c>
      <c r="B4581" s="1" t="s">
        <v>19693</v>
      </c>
      <c r="C4581" s="1" t="s">
        <v>187</v>
      </c>
      <c r="D4581" s="1" t="s">
        <v>155</v>
      </c>
      <c r="E4581" s="162" t="s">
        <v>19694</v>
      </c>
    </row>
    <row r="4582" spans="1:5">
      <c r="A4582" s="1">
        <v>41783</v>
      </c>
      <c r="B4582" s="1" t="s">
        <v>19695</v>
      </c>
      <c r="C4582" s="1" t="s">
        <v>187</v>
      </c>
      <c r="D4582" s="1" t="s">
        <v>155</v>
      </c>
      <c r="E4582" s="162" t="s">
        <v>19696</v>
      </c>
    </row>
    <row r="4583" spans="1:5">
      <c r="A4583" s="1">
        <v>41786</v>
      </c>
      <c r="B4583" s="1" t="s">
        <v>19697</v>
      </c>
      <c r="C4583" s="1" t="s">
        <v>187</v>
      </c>
      <c r="D4583" s="1" t="s">
        <v>155</v>
      </c>
      <c r="E4583" s="162" t="s">
        <v>19698</v>
      </c>
    </row>
    <row r="4584" spans="1:5">
      <c r="A4584" s="1">
        <v>41779</v>
      </c>
      <c r="B4584" s="1" t="s">
        <v>19699</v>
      </c>
      <c r="C4584" s="1" t="s">
        <v>187</v>
      </c>
      <c r="D4584" s="1" t="s">
        <v>155</v>
      </c>
      <c r="E4584" s="162" t="s">
        <v>19700</v>
      </c>
    </row>
    <row r="4585" spans="1:5">
      <c r="A4585" s="1">
        <v>41780</v>
      </c>
      <c r="B4585" s="1" t="s">
        <v>19701</v>
      </c>
      <c r="C4585" s="1" t="s">
        <v>187</v>
      </c>
      <c r="D4585" s="1" t="s">
        <v>155</v>
      </c>
      <c r="E4585" s="162" t="s">
        <v>19702</v>
      </c>
    </row>
    <row r="4586" spans="1:5">
      <c r="A4586" s="1">
        <v>41782</v>
      </c>
      <c r="B4586" s="1" t="s">
        <v>19703</v>
      </c>
      <c r="C4586" s="1" t="s">
        <v>187</v>
      </c>
      <c r="D4586" s="1" t="s">
        <v>155</v>
      </c>
      <c r="E4586" s="162" t="s">
        <v>19704</v>
      </c>
    </row>
    <row r="4587" spans="1:5">
      <c r="A4587" s="1">
        <v>38130</v>
      </c>
      <c r="B4587" s="1" t="s">
        <v>19705</v>
      </c>
      <c r="C4587" s="1" t="s">
        <v>187</v>
      </c>
      <c r="D4587" s="1" t="s">
        <v>155</v>
      </c>
      <c r="E4587" s="162" t="s">
        <v>34225</v>
      </c>
    </row>
    <row r="4588" spans="1:5">
      <c r="A4588" s="1">
        <v>44260</v>
      </c>
      <c r="B4588" s="1" t="s">
        <v>19706</v>
      </c>
      <c r="C4588" s="1" t="s">
        <v>187</v>
      </c>
      <c r="D4588" s="1" t="s">
        <v>155</v>
      </c>
      <c r="E4588" s="162" t="s">
        <v>36867</v>
      </c>
    </row>
    <row r="4589" spans="1:5">
      <c r="A4589" s="1">
        <v>21123</v>
      </c>
      <c r="B4589" s="1" t="s">
        <v>19707</v>
      </c>
      <c r="C4589" s="1" t="s">
        <v>187</v>
      </c>
      <c r="D4589" s="1" t="s">
        <v>158</v>
      </c>
      <c r="E4589" s="162" t="s">
        <v>26229</v>
      </c>
    </row>
    <row r="4590" spans="1:5">
      <c r="A4590" s="1">
        <v>21124</v>
      </c>
      <c r="B4590" s="1" t="s">
        <v>19709</v>
      </c>
      <c r="C4590" s="1" t="s">
        <v>187</v>
      </c>
      <c r="D4590" s="1" t="s">
        <v>155</v>
      </c>
      <c r="E4590" s="162" t="s">
        <v>14701</v>
      </c>
    </row>
    <row r="4591" spans="1:5">
      <c r="A4591" s="1">
        <v>21125</v>
      </c>
      <c r="B4591" s="1" t="s">
        <v>19711</v>
      </c>
      <c r="C4591" s="1" t="s">
        <v>187</v>
      </c>
      <c r="D4591" s="1" t="s">
        <v>155</v>
      </c>
      <c r="E4591" s="162" t="s">
        <v>26352</v>
      </c>
    </row>
    <row r="4592" spans="1:5">
      <c r="A4592" s="1">
        <v>38028</v>
      </c>
      <c r="B4592" s="1" t="s">
        <v>19712</v>
      </c>
      <c r="C4592" s="1" t="s">
        <v>187</v>
      </c>
      <c r="D4592" s="1" t="s">
        <v>155</v>
      </c>
      <c r="E4592" s="162" t="s">
        <v>18361</v>
      </c>
    </row>
    <row r="4593" spans="1:5">
      <c r="A4593" s="1">
        <v>38029</v>
      </c>
      <c r="B4593" s="1" t="s">
        <v>19713</v>
      </c>
      <c r="C4593" s="1" t="s">
        <v>187</v>
      </c>
      <c r="D4593" s="1" t="s">
        <v>155</v>
      </c>
      <c r="E4593" s="162" t="s">
        <v>20090</v>
      </c>
    </row>
    <row r="4594" spans="1:5">
      <c r="A4594" s="1">
        <v>38030</v>
      </c>
      <c r="B4594" s="1" t="s">
        <v>19714</v>
      </c>
      <c r="C4594" s="1" t="s">
        <v>187</v>
      </c>
      <c r="D4594" s="1" t="s">
        <v>155</v>
      </c>
      <c r="E4594" s="162" t="s">
        <v>36868</v>
      </c>
    </row>
    <row r="4595" spans="1:5">
      <c r="A4595" s="1">
        <v>38031</v>
      </c>
      <c r="B4595" s="1" t="s">
        <v>19716</v>
      </c>
      <c r="C4595" s="1" t="s">
        <v>187</v>
      </c>
      <c r="D4595" s="1" t="s">
        <v>155</v>
      </c>
      <c r="E4595" s="162" t="s">
        <v>36869</v>
      </c>
    </row>
    <row r="4596" spans="1:5">
      <c r="A4596" s="1">
        <v>39735</v>
      </c>
      <c r="B4596" s="1" t="s">
        <v>19717</v>
      </c>
      <c r="C4596" s="1" t="s">
        <v>187</v>
      </c>
      <c r="D4596" s="1" t="s">
        <v>155</v>
      </c>
      <c r="E4596" s="162" t="s">
        <v>36870</v>
      </c>
    </row>
    <row r="4597" spans="1:5">
      <c r="A4597" s="1">
        <v>39734</v>
      </c>
      <c r="B4597" s="1" t="s">
        <v>19718</v>
      </c>
      <c r="C4597" s="1" t="s">
        <v>187</v>
      </c>
      <c r="D4597" s="1" t="s">
        <v>155</v>
      </c>
      <c r="E4597" s="162" t="s">
        <v>36871</v>
      </c>
    </row>
    <row r="4598" spans="1:5">
      <c r="A4598" s="1">
        <v>39736</v>
      </c>
      <c r="B4598" s="1" t="s">
        <v>19719</v>
      </c>
      <c r="C4598" s="1" t="s">
        <v>187</v>
      </c>
      <c r="D4598" s="1" t="s">
        <v>155</v>
      </c>
      <c r="E4598" s="162" t="s">
        <v>36872</v>
      </c>
    </row>
    <row r="4599" spans="1:5">
      <c r="A4599" s="1">
        <v>39737</v>
      </c>
      <c r="B4599" s="1" t="s">
        <v>19720</v>
      </c>
      <c r="C4599" s="1" t="s">
        <v>187</v>
      </c>
      <c r="D4599" s="1" t="s">
        <v>155</v>
      </c>
      <c r="E4599" s="162" t="s">
        <v>34062</v>
      </c>
    </row>
    <row r="4600" spans="1:5">
      <c r="A4600" s="1">
        <v>39738</v>
      </c>
      <c r="B4600" s="1" t="s">
        <v>19721</v>
      </c>
      <c r="C4600" s="1" t="s">
        <v>187</v>
      </c>
      <c r="D4600" s="1" t="s">
        <v>155</v>
      </c>
      <c r="E4600" s="162" t="s">
        <v>17919</v>
      </c>
    </row>
    <row r="4601" spans="1:5">
      <c r="A4601" s="1">
        <v>39739</v>
      </c>
      <c r="B4601" s="1" t="s">
        <v>19722</v>
      </c>
      <c r="C4601" s="1" t="s">
        <v>187</v>
      </c>
      <c r="D4601" s="1" t="s">
        <v>155</v>
      </c>
      <c r="E4601" s="162" t="s">
        <v>36873</v>
      </c>
    </row>
    <row r="4602" spans="1:5">
      <c r="A4602" s="1">
        <v>39733</v>
      </c>
      <c r="B4602" s="1" t="s">
        <v>19723</v>
      </c>
      <c r="C4602" s="1" t="s">
        <v>187</v>
      </c>
      <c r="D4602" s="1" t="s">
        <v>155</v>
      </c>
      <c r="E4602" s="162" t="s">
        <v>36874</v>
      </c>
    </row>
    <row r="4603" spans="1:5">
      <c r="A4603" s="1">
        <v>39854</v>
      </c>
      <c r="B4603" s="1" t="s">
        <v>19724</v>
      </c>
      <c r="C4603" s="1" t="s">
        <v>187</v>
      </c>
      <c r="D4603" s="1" t="s">
        <v>155</v>
      </c>
      <c r="E4603" s="162" t="s">
        <v>36875</v>
      </c>
    </row>
    <row r="4604" spans="1:5">
      <c r="A4604" s="1">
        <v>39740</v>
      </c>
      <c r="B4604" s="1" t="s">
        <v>19725</v>
      </c>
      <c r="C4604" s="1" t="s">
        <v>187</v>
      </c>
      <c r="D4604" s="1" t="s">
        <v>155</v>
      </c>
      <c r="E4604" s="162" t="s">
        <v>34165</v>
      </c>
    </row>
    <row r="4605" spans="1:5">
      <c r="A4605" s="1">
        <v>39741</v>
      </c>
      <c r="B4605" s="1" t="s">
        <v>19726</v>
      </c>
      <c r="C4605" s="1" t="s">
        <v>187</v>
      </c>
      <c r="D4605" s="1" t="s">
        <v>155</v>
      </c>
      <c r="E4605" s="162" t="s">
        <v>22262</v>
      </c>
    </row>
    <row r="4606" spans="1:5">
      <c r="A4606" s="1">
        <v>39853</v>
      </c>
      <c r="B4606" s="1" t="s">
        <v>19728</v>
      </c>
      <c r="C4606" s="1" t="s">
        <v>187</v>
      </c>
      <c r="D4606" s="1" t="s">
        <v>155</v>
      </c>
      <c r="E4606" s="162" t="s">
        <v>36876</v>
      </c>
    </row>
    <row r="4607" spans="1:5">
      <c r="A4607" s="1">
        <v>39742</v>
      </c>
      <c r="B4607" s="1" t="s">
        <v>19729</v>
      </c>
      <c r="C4607" s="1" t="s">
        <v>187</v>
      </c>
      <c r="D4607" s="1" t="s">
        <v>155</v>
      </c>
      <c r="E4607" s="162" t="s">
        <v>36877</v>
      </c>
    </row>
    <row r="4608" spans="1:5">
      <c r="A4608" s="1">
        <v>39749</v>
      </c>
      <c r="B4608" s="1" t="s">
        <v>19730</v>
      </c>
      <c r="C4608" s="1" t="s">
        <v>187</v>
      </c>
      <c r="D4608" s="1" t="s">
        <v>155</v>
      </c>
      <c r="E4608" s="162" t="s">
        <v>19731</v>
      </c>
    </row>
    <row r="4609" spans="1:5">
      <c r="A4609" s="1">
        <v>39751</v>
      </c>
      <c r="B4609" s="1" t="s">
        <v>19732</v>
      </c>
      <c r="C4609" s="1" t="s">
        <v>187</v>
      </c>
      <c r="D4609" s="1" t="s">
        <v>155</v>
      </c>
      <c r="E4609" s="162" t="s">
        <v>19733</v>
      </c>
    </row>
    <row r="4610" spans="1:5">
      <c r="A4610" s="1">
        <v>39750</v>
      </c>
      <c r="B4610" s="1" t="s">
        <v>19734</v>
      </c>
      <c r="C4610" s="1" t="s">
        <v>187</v>
      </c>
      <c r="D4610" s="1" t="s">
        <v>155</v>
      </c>
      <c r="E4610" s="162" t="s">
        <v>19735</v>
      </c>
    </row>
    <row r="4611" spans="1:5">
      <c r="A4611" s="1">
        <v>39747</v>
      </c>
      <c r="B4611" s="1" t="s">
        <v>19736</v>
      </c>
      <c r="C4611" s="1" t="s">
        <v>187</v>
      </c>
      <c r="D4611" s="1" t="s">
        <v>155</v>
      </c>
      <c r="E4611" s="162" t="s">
        <v>19737</v>
      </c>
    </row>
    <row r="4612" spans="1:5">
      <c r="A4612" s="1">
        <v>39753</v>
      </c>
      <c r="B4612" s="1" t="s">
        <v>19738</v>
      </c>
      <c r="C4612" s="1" t="s">
        <v>187</v>
      </c>
      <c r="D4612" s="1" t="s">
        <v>155</v>
      </c>
      <c r="E4612" s="162" t="s">
        <v>19739</v>
      </c>
    </row>
    <row r="4613" spans="1:5">
      <c r="A4613" s="1">
        <v>39754</v>
      </c>
      <c r="B4613" s="1" t="s">
        <v>19740</v>
      </c>
      <c r="C4613" s="1" t="s">
        <v>187</v>
      </c>
      <c r="D4613" s="1" t="s">
        <v>155</v>
      </c>
      <c r="E4613" s="162" t="s">
        <v>19741</v>
      </c>
    </row>
    <row r="4614" spans="1:5">
      <c r="A4614" s="1">
        <v>39748</v>
      </c>
      <c r="B4614" s="1" t="s">
        <v>19742</v>
      </c>
      <c r="C4614" s="1" t="s">
        <v>187</v>
      </c>
      <c r="D4614" s="1" t="s">
        <v>155</v>
      </c>
      <c r="E4614" s="162" t="s">
        <v>19743</v>
      </c>
    </row>
    <row r="4615" spans="1:5">
      <c r="A4615" s="1">
        <v>39755</v>
      </c>
      <c r="B4615" s="1" t="s">
        <v>19744</v>
      </c>
      <c r="C4615" s="1" t="s">
        <v>187</v>
      </c>
      <c r="D4615" s="1" t="s">
        <v>155</v>
      </c>
      <c r="E4615" s="162" t="s">
        <v>18925</v>
      </c>
    </row>
    <row r="4616" spans="1:5">
      <c r="A4616" s="1">
        <v>12742</v>
      </c>
      <c r="B4616" s="1" t="s">
        <v>19745</v>
      </c>
      <c r="C4616" s="1" t="s">
        <v>187</v>
      </c>
      <c r="D4616" s="1" t="s">
        <v>155</v>
      </c>
      <c r="E4616" s="162" t="s">
        <v>19746</v>
      </c>
    </row>
    <row r="4617" spans="1:5">
      <c r="A4617" s="1">
        <v>12713</v>
      </c>
      <c r="B4617" s="1" t="s">
        <v>19747</v>
      </c>
      <c r="C4617" s="1" t="s">
        <v>187</v>
      </c>
      <c r="D4617" s="1" t="s">
        <v>158</v>
      </c>
      <c r="E4617" s="162" t="s">
        <v>19748</v>
      </c>
    </row>
    <row r="4618" spans="1:5">
      <c r="A4618" s="1">
        <v>12743</v>
      </c>
      <c r="B4618" s="1" t="s">
        <v>19749</v>
      </c>
      <c r="C4618" s="1" t="s">
        <v>187</v>
      </c>
      <c r="D4618" s="1" t="s">
        <v>155</v>
      </c>
      <c r="E4618" s="162" t="s">
        <v>19750</v>
      </c>
    </row>
    <row r="4619" spans="1:5">
      <c r="A4619" s="1">
        <v>12744</v>
      </c>
      <c r="B4619" s="1" t="s">
        <v>19751</v>
      </c>
      <c r="C4619" s="1" t="s">
        <v>187</v>
      </c>
      <c r="D4619" s="1" t="s">
        <v>155</v>
      </c>
      <c r="E4619" s="162" t="s">
        <v>19752</v>
      </c>
    </row>
    <row r="4620" spans="1:5">
      <c r="A4620" s="1">
        <v>12745</v>
      </c>
      <c r="B4620" s="1" t="s">
        <v>19753</v>
      </c>
      <c r="C4620" s="1" t="s">
        <v>187</v>
      </c>
      <c r="D4620" s="1" t="s">
        <v>155</v>
      </c>
      <c r="E4620" s="162" t="s">
        <v>19754</v>
      </c>
    </row>
    <row r="4621" spans="1:5">
      <c r="A4621" s="1">
        <v>12746</v>
      </c>
      <c r="B4621" s="1" t="s">
        <v>19755</v>
      </c>
      <c r="C4621" s="1" t="s">
        <v>187</v>
      </c>
      <c r="D4621" s="1" t="s">
        <v>155</v>
      </c>
      <c r="E4621" s="162" t="s">
        <v>19756</v>
      </c>
    </row>
    <row r="4622" spans="1:5">
      <c r="A4622" s="1">
        <v>12747</v>
      </c>
      <c r="B4622" s="1" t="s">
        <v>19757</v>
      </c>
      <c r="C4622" s="1" t="s">
        <v>187</v>
      </c>
      <c r="D4622" s="1" t="s">
        <v>155</v>
      </c>
      <c r="E4622" s="162" t="s">
        <v>19758</v>
      </c>
    </row>
    <row r="4623" spans="1:5">
      <c r="A4623" s="1">
        <v>12748</v>
      </c>
      <c r="B4623" s="1" t="s">
        <v>19759</v>
      </c>
      <c r="C4623" s="1" t="s">
        <v>187</v>
      </c>
      <c r="D4623" s="1" t="s">
        <v>155</v>
      </c>
      <c r="E4623" s="162" t="s">
        <v>19760</v>
      </c>
    </row>
    <row r="4624" spans="1:5">
      <c r="A4624" s="1">
        <v>12749</v>
      </c>
      <c r="B4624" s="1" t="s">
        <v>19761</v>
      </c>
      <c r="C4624" s="1" t="s">
        <v>187</v>
      </c>
      <c r="D4624" s="1" t="s">
        <v>155</v>
      </c>
      <c r="E4624" s="162" t="s">
        <v>19762</v>
      </c>
    </row>
    <row r="4625" spans="1:5">
      <c r="A4625" s="1">
        <v>39726</v>
      </c>
      <c r="B4625" s="1" t="s">
        <v>19763</v>
      </c>
      <c r="C4625" s="1" t="s">
        <v>187</v>
      </c>
      <c r="D4625" s="1" t="s">
        <v>155</v>
      </c>
      <c r="E4625" s="162" t="s">
        <v>19764</v>
      </c>
    </row>
    <row r="4626" spans="1:5">
      <c r="A4626" s="1">
        <v>39728</v>
      </c>
      <c r="B4626" s="1" t="s">
        <v>19765</v>
      </c>
      <c r="C4626" s="1" t="s">
        <v>187</v>
      </c>
      <c r="D4626" s="1" t="s">
        <v>155</v>
      </c>
      <c r="E4626" s="162" t="s">
        <v>19766</v>
      </c>
    </row>
    <row r="4627" spans="1:5">
      <c r="A4627" s="1">
        <v>39727</v>
      </c>
      <c r="B4627" s="1" t="s">
        <v>19767</v>
      </c>
      <c r="C4627" s="1" t="s">
        <v>187</v>
      </c>
      <c r="D4627" s="1" t="s">
        <v>155</v>
      </c>
      <c r="E4627" s="162" t="s">
        <v>19768</v>
      </c>
    </row>
    <row r="4628" spans="1:5">
      <c r="A4628" s="1">
        <v>39724</v>
      </c>
      <c r="B4628" s="1" t="s">
        <v>19769</v>
      </c>
      <c r="C4628" s="1" t="s">
        <v>187</v>
      </c>
      <c r="D4628" s="1" t="s">
        <v>155</v>
      </c>
      <c r="E4628" s="162" t="s">
        <v>19770</v>
      </c>
    </row>
    <row r="4629" spans="1:5">
      <c r="A4629" s="1">
        <v>39729</v>
      </c>
      <c r="B4629" s="1" t="s">
        <v>19771</v>
      </c>
      <c r="C4629" s="1" t="s">
        <v>187</v>
      </c>
      <c r="D4629" s="1" t="s">
        <v>155</v>
      </c>
      <c r="E4629" s="162" t="s">
        <v>19772</v>
      </c>
    </row>
    <row r="4630" spans="1:5">
      <c r="A4630" s="1">
        <v>39730</v>
      </c>
      <c r="B4630" s="1" t="s">
        <v>19773</v>
      </c>
      <c r="C4630" s="1" t="s">
        <v>187</v>
      </c>
      <c r="D4630" s="1" t="s">
        <v>155</v>
      </c>
      <c r="E4630" s="162" t="s">
        <v>19774</v>
      </c>
    </row>
    <row r="4631" spans="1:5">
      <c r="A4631" s="1">
        <v>39731</v>
      </c>
      <c r="B4631" s="1" t="s">
        <v>19775</v>
      </c>
      <c r="C4631" s="1" t="s">
        <v>187</v>
      </c>
      <c r="D4631" s="1" t="s">
        <v>155</v>
      </c>
      <c r="E4631" s="162" t="s">
        <v>19776</v>
      </c>
    </row>
    <row r="4632" spans="1:5">
      <c r="A4632" s="1">
        <v>39725</v>
      </c>
      <c r="B4632" s="1" t="s">
        <v>19777</v>
      </c>
      <c r="C4632" s="1" t="s">
        <v>187</v>
      </c>
      <c r="D4632" s="1" t="s">
        <v>155</v>
      </c>
      <c r="E4632" s="162" t="s">
        <v>19778</v>
      </c>
    </row>
    <row r="4633" spans="1:5">
      <c r="A4633" s="1">
        <v>39732</v>
      </c>
      <c r="B4633" s="1" t="s">
        <v>19779</v>
      </c>
      <c r="C4633" s="1" t="s">
        <v>187</v>
      </c>
      <c r="D4633" s="1" t="s">
        <v>155</v>
      </c>
      <c r="E4633" s="162" t="s">
        <v>19780</v>
      </c>
    </row>
    <row r="4634" spans="1:5">
      <c r="A4634" s="1">
        <v>39660</v>
      </c>
      <c r="B4634" s="1" t="s">
        <v>19781</v>
      </c>
      <c r="C4634" s="1" t="s">
        <v>187</v>
      </c>
      <c r="D4634" s="1" t="s">
        <v>155</v>
      </c>
      <c r="E4634" s="162" t="s">
        <v>19782</v>
      </c>
    </row>
    <row r="4635" spans="1:5">
      <c r="A4635" s="1">
        <v>39662</v>
      </c>
      <c r="B4635" s="1" t="s">
        <v>19783</v>
      </c>
      <c r="C4635" s="1" t="s">
        <v>187</v>
      </c>
      <c r="D4635" s="1" t="s">
        <v>155</v>
      </c>
      <c r="E4635" s="162" t="s">
        <v>19784</v>
      </c>
    </row>
    <row r="4636" spans="1:5">
      <c r="A4636" s="1">
        <v>39661</v>
      </c>
      <c r="B4636" s="1" t="s">
        <v>19785</v>
      </c>
      <c r="C4636" s="1" t="s">
        <v>187</v>
      </c>
      <c r="D4636" s="1" t="s">
        <v>155</v>
      </c>
      <c r="E4636" s="162" t="s">
        <v>18095</v>
      </c>
    </row>
    <row r="4637" spans="1:5">
      <c r="A4637" s="1">
        <v>39666</v>
      </c>
      <c r="B4637" s="1" t="s">
        <v>19786</v>
      </c>
      <c r="C4637" s="1" t="s">
        <v>187</v>
      </c>
      <c r="D4637" s="1" t="s">
        <v>155</v>
      </c>
      <c r="E4637" s="162" t="s">
        <v>19787</v>
      </c>
    </row>
    <row r="4638" spans="1:5">
      <c r="A4638" s="1">
        <v>39664</v>
      </c>
      <c r="B4638" s="1" t="s">
        <v>19788</v>
      </c>
      <c r="C4638" s="1" t="s">
        <v>187</v>
      </c>
      <c r="D4638" s="1" t="s">
        <v>155</v>
      </c>
      <c r="E4638" s="162" t="s">
        <v>19789</v>
      </c>
    </row>
    <row r="4639" spans="1:5">
      <c r="A4639" s="1">
        <v>39663</v>
      </c>
      <c r="B4639" s="1" t="s">
        <v>19790</v>
      </c>
      <c r="C4639" s="1" t="s">
        <v>187</v>
      </c>
      <c r="D4639" s="1" t="s">
        <v>155</v>
      </c>
      <c r="E4639" s="162" t="s">
        <v>19791</v>
      </c>
    </row>
    <row r="4640" spans="1:5">
      <c r="A4640" s="1">
        <v>39665</v>
      </c>
      <c r="B4640" s="1" t="s">
        <v>19792</v>
      </c>
      <c r="C4640" s="1" t="s">
        <v>187</v>
      </c>
      <c r="D4640" s="1" t="s">
        <v>155</v>
      </c>
      <c r="E4640" s="162" t="s">
        <v>19793</v>
      </c>
    </row>
    <row r="4641" spans="1:5">
      <c r="A4641" s="1">
        <v>39752</v>
      </c>
      <c r="B4641" s="1" t="s">
        <v>19794</v>
      </c>
      <c r="C4641" s="1" t="s">
        <v>187</v>
      </c>
      <c r="D4641" s="1" t="s">
        <v>155</v>
      </c>
      <c r="E4641" s="162" t="s">
        <v>19795</v>
      </c>
    </row>
    <row r="4642" spans="1:5">
      <c r="A4642" s="1">
        <v>7725</v>
      </c>
      <c r="B4642" s="1" t="s">
        <v>19796</v>
      </c>
      <c r="C4642" s="1" t="s">
        <v>187</v>
      </c>
      <c r="D4642" s="1" t="s">
        <v>158</v>
      </c>
      <c r="E4642" s="162" t="s">
        <v>19797</v>
      </c>
    </row>
    <row r="4643" spans="1:5">
      <c r="A4643" s="1">
        <v>7753</v>
      </c>
      <c r="B4643" s="1" t="s">
        <v>19798</v>
      </c>
      <c r="C4643" s="1" t="s">
        <v>187</v>
      </c>
      <c r="D4643" s="1" t="s">
        <v>155</v>
      </c>
      <c r="E4643" s="162" t="s">
        <v>19799</v>
      </c>
    </row>
    <row r="4644" spans="1:5">
      <c r="A4644" s="1">
        <v>13256</v>
      </c>
      <c r="B4644" s="1" t="s">
        <v>19800</v>
      </c>
      <c r="C4644" s="1" t="s">
        <v>187</v>
      </c>
      <c r="D4644" s="1" t="s">
        <v>155</v>
      </c>
      <c r="E4644" s="162" t="s">
        <v>19801</v>
      </c>
    </row>
    <row r="4645" spans="1:5">
      <c r="A4645" s="1">
        <v>7757</v>
      </c>
      <c r="B4645" s="1" t="s">
        <v>19802</v>
      </c>
      <c r="C4645" s="1" t="s">
        <v>187</v>
      </c>
      <c r="D4645" s="1" t="s">
        <v>155</v>
      </c>
      <c r="E4645" s="162" t="s">
        <v>19803</v>
      </c>
    </row>
    <row r="4646" spans="1:5">
      <c r="A4646" s="1">
        <v>7758</v>
      </c>
      <c r="B4646" s="1" t="s">
        <v>19804</v>
      </c>
      <c r="C4646" s="1" t="s">
        <v>187</v>
      </c>
      <c r="D4646" s="1" t="s">
        <v>155</v>
      </c>
      <c r="E4646" s="162" t="s">
        <v>19805</v>
      </c>
    </row>
    <row r="4647" spans="1:5">
      <c r="A4647" s="1">
        <v>7759</v>
      </c>
      <c r="B4647" s="1" t="s">
        <v>19806</v>
      </c>
      <c r="C4647" s="1" t="s">
        <v>187</v>
      </c>
      <c r="D4647" s="1" t="s">
        <v>155</v>
      </c>
      <c r="E4647" s="162" t="s">
        <v>19807</v>
      </c>
    </row>
    <row r="4648" spans="1:5">
      <c r="A4648" s="1">
        <v>40334</v>
      </c>
      <c r="B4648" s="1" t="s">
        <v>19808</v>
      </c>
      <c r="C4648" s="1" t="s">
        <v>187</v>
      </c>
      <c r="D4648" s="1" t="s">
        <v>155</v>
      </c>
      <c r="E4648" s="162" t="s">
        <v>19809</v>
      </c>
    </row>
    <row r="4649" spans="1:5">
      <c r="A4649" s="1">
        <v>7745</v>
      </c>
      <c r="B4649" s="1" t="s">
        <v>19810</v>
      </c>
      <c r="C4649" s="1" t="s">
        <v>187</v>
      </c>
      <c r="D4649" s="1" t="s">
        <v>155</v>
      </c>
      <c r="E4649" s="162" t="s">
        <v>19811</v>
      </c>
    </row>
    <row r="4650" spans="1:5">
      <c r="A4650" s="1">
        <v>7714</v>
      </c>
      <c r="B4650" s="1" t="s">
        <v>19812</v>
      </c>
      <c r="C4650" s="1" t="s">
        <v>187</v>
      </c>
      <c r="D4650" s="1" t="s">
        <v>155</v>
      </c>
      <c r="E4650" s="162" t="s">
        <v>19813</v>
      </c>
    </row>
    <row r="4651" spans="1:5">
      <c r="A4651" s="1">
        <v>7742</v>
      </c>
      <c r="B4651" s="1" t="s">
        <v>19814</v>
      </c>
      <c r="C4651" s="1" t="s">
        <v>187</v>
      </c>
      <c r="D4651" s="1" t="s">
        <v>155</v>
      </c>
      <c r="E4651" s="162" t="s">
        <v>19815</v>
      </c>
    </row>
    <row r="4652" spans="1:5">
      <c r="A4652" s="1">
        <v>7750</v>
      </c>
      <c r="B4652" s="1" t="s">
        <v>19816</v>
      </c>
      <c r="C4652" s="1" t="s">
        <v>187</v>
      </c>
      <c r="D4652" s="1" t="s">
        <v>155</v>
      </c>
      <c r="E4652" s="162" t="s">
        <v>19817</v>
      </c>
    </row>
    <row r="4653" spans="1:5">
      <c r="A4653" s="1">
        <v>7756</v>
      </c>
      <c r="B4653" s="1" t="s">
        <v>19818</v>
      </c>
      <c r="C4653" s="1" t="s">
        <v>187</v>
      </c>
      <c r="D4653" s="1" t="s">
        <v>155</v>
      </c>
      <c r="E4653" s="162" t="s">
        <v>19819</v>
      </c>
    </row>
    <row r="4654" spans="1:5">
      <c r="A4654" s="1">
        <v>7765</v>
      </c>
      <c r="B4654" s="1" t="s">
        <v>19820</v>
      </c>
      <c r="C4654" s="1" t="s">
        <v>187</v>
      </c>
      <c r="D4654" s="1" t="s">
        <v>155</v>
      </c>
      <c r="E4654" s="162" t="s">
        <v>19821</v>
      </c>
    </row>
    <row r="4655" spans="1:5">
      <c r="A4655" s="1">
        <v>12569</v>
      </c>
      <c r="B4655" s="1" t="s">
        <v>19822</v>
      </c>
      <c r="C4655" s="1" t="s">
        <v>187</v>
      </c>
      <c r="D4655" s="1" t="s">
        <v>155</v>
      </c>
      <c r="E4655" s="162" t="s">
        <v>19823</v>
      </c>
    </row>
    <row r="4656" spans="1:5">
      <c r="A4656" s="1">
        <v>7766</v>
      </c>
      <c r="B4656" s="1" t="s">
        <v>19824</v>
      </c>
      <c r="C4656" s="1" t="s">
        <v>187</v>
      </c>
      <c r="D4656" s="1" t="s">
        <v>155</v>
      </c>
      <c r="E4656" s="162" t="s">
        <v>19825</v>
      </c>
    </row>
    <row r="4657" spans="1:5">
      <c r="A4657" s="1">
        <v>7767</v>
      </c>
      <c r="B4657" s="1" t="s">
        <v>19826</v>
      </c>
      <c r="C4657" s="1" t="s">
        <v>187</v>
      </c>
      <c r="D4657" s="1" t="s">
        <v>155</v>
      </c>
      <c r="E4657" s="162" t="s">
        <v>19827</v>
      </c>
    </row>
    <row r="4658" spans="1:5">
      <c r="A4658" s="1">
        <v>7727</v>
      </c>
      <c r="B4658" s="1" t="s">
        <v>19828</v>
      </c>
      <c r="C4658" s="1" t="s">
        <v>187</v>
      </c>
      <c r="D4658" s="1" t="s">
        <v>155</v>
      </c>
      <c r="E4658" s="162" t="s">
        <v>19829</v>
      </c>
    </row>
    <row r="4659" spans="1:5">
      <c r="A4659" s="1">
        <v>7760</v>
      </c>
      <c r="B4659" s="1" t="s">
        <v>19830</v>
      </c>
      <c r="C4659" s="1" t="s">
        <v>187</v>
      </c>
      <c r="D4659" s="1" t="s">
        <v>155</v>
      </c>
      <c r="E4659" s="162" t="s">
        <v>18866</v>
      </c>
    </row>
    <row r="4660" spans="1:5">
      <c r="A4660" s="1">
        <v>7761</v>
      </c>
      <c r="B4660" s="1" t="s">
        <v>19831</v>
      </c>
      <c r="C4660" s="1" t="s">
        <v>187</v>
      </c>
      <c r="D4660" s="1" t="s">
        <v>155</v>
      </c>
      <c r="E4660" s="162" t="s">
        <v>19832</v>
      </c>
    </row>
    <row r="4661" spans="1:5">
      <c r="A4661" s="1">
        <v>7752</v>
      </c>
      <c r="B4661" s="1" t="s">
        <v>19833</v>
      </c>
      <c r="C4661" s="1" t="s">
        <v>187</v>
      </c>
      <c r="D4661" s="1" t="s">
        <v>155</v>
      </c>
      <c r="E4661" s="162" t="s">
        <v>18868</v>
      </c>
    </row>
    <row r="4662" spans="1:5">
      <c r="A4662" s="1">
        <v>7762</v>
      </c>
      <c r="B4662" s="1" t="s">
        <v>19834</v>
      </c>
      <c r="C4662" s="1" t="s">
        <v>187</v>
      </c>
      <c r="D4662" s="1" t="s">
        <v>155</v>
      </c>
      <c r="E4662" s="162" t="s">
        <v>19835</v>
      </c>
    </row>
    <row r="4663" spans="1:5">
      <c r="A4663" s="1">
        <v>7722</v>
      </c>
      <c r="B4663" s="1" t="s">
        <v>19836</v>
      </c>
      <c r="C4663" s="1" t="s">
        <v>187</v>
      </c>
      <c r="D4663" s="1" t="s">
        <v>155</v>
      </c>
      <c r="E4663" s="162" t="s">
        <v>19837</v>
      </c>
    </row>
    <row r="4664" spans="1:5">
      <c r="A4664" s="1">
        <v>7763</v>
      </c>
      <c r="B4664" s="1" t="s">
        <v>19838</v>
      </c>
      <c r="C4664" s="1" t="s">
        <v>187</v>
      </c>
      <c r="D4664" s="1" t="s">
        <v>155</v>
      </c>
      <c r="E4664" s="162" t="s">
        <v>13989</v>
      </c>
    </row>
    <row r="4665" spans="1:5">
      <c r="A4665" s="1">
        <v>7764</v>
      </c>
      <c r="B4665" s="1" t="s">
        <v>19839</v>
      </c>
      <c r="C4665" s="1" t="s">
        <v>187</v>
      </c>
      <c r="D4665" s="1" t="s">
        <v>155</v>
      </c>
      <c r="E4665" s="162" t="s">
        <v>19840</v>
      </c>
    </row>
    <row r="4666" spans="1:5">
      <c r="A4666" s="1">
        <v>12572</v>
      </c>
      <c r="B4666" s="1" t="s">
        <v>19841</v>
      </c>
      <c r="C4666" s="1" t="s">
        <v>187</v>
      </c>
      <c r="D4666" s="1" t="s">
        <v>155</v>
      </c>
      <c r="E4666" s="162" t="s">
        <v>19801</v>
      </c>
    </row>
    <row r="4667" spans="1:5">
      <c r="A4667" s="1">
        <v>12573</v>
      </c>
      <c r="B4667" s="1" t="s">
        <v>19842</v>
      </c>
      <c r="C4667" s="1" t="s">
        <v>187</v>
      </c>
      <c r="D4667" s="1" t="s">
        <v>155</v>
      </c>
      <c r="E4667" s="162" t="s">
        <v>19843</v>
      </c>
    </row>
    <row r="4668" spans="1:5">
      <c r="A4668" s="1">
        <v>12574</v>
      </c>
      <c r="B4668" s="1" t="s">
        <v>19844</v>
      </c>
      <c r="C4668" s="1" t="s">
        <v>187</v>
      </c>
      <c r="D4668" s="1" t="s">
        <v>155</v>
      </c>
      <c r="E4668" s="162" t="s">
        <v>19845</v>
      </c>
    </row>
    <row r="4669" spans="1:5">
      <c r="A4669" s="1">
        <v>12575</v>
      </c>
      <c r="B4669" s="1" t="s">
        <v>19846</v>
      </c>
      <c r="C4669" s="1" t="s">
        <v>187</v>
      </c>
      <c r="D4669" s="1" t="s">
        <v>155</v>
      </c>
      <c r="E4669" s="162" t="s">
        <v>19847</v>
      </c>
    </row>
    <row r="4670" spans="1:5">
      <c r="A4670" s="1">
        <v>12576</v>
      </c>
      <c r="B4670" s="1" t="s">
        <v>19848</v>
      </c>
      <c r="C4670" s="1" t="s">
        <v>187</v>
      </c>
      <c r="D4670" s="1" t="s">
        <v>155</v>
      </c>
      <c r="E4670" s="162" t="s">
        <v>19849</v>
      </c>
    </row>
    <row r="4671" spans="1:5">
      <c r="A4671" s="1">
        <v>12577</v>
      </c>
      <c r="B4671" s="1" t="s">
        <v>19850</v>
      </c>
      <c r="C4671" s="1" t="s">
        <v>187</v>
      </c>
      <c r="D4671" s="1" t="s">
        <v>155</v>
      </c>
      <c r="E4671" s="162" t="s">
        <v>19851</v>
      </c>
    </row>
    <row r="4672" spans="1:5">
      <c r="A4672" s="1">
        <v>12578</v>
      </c>
      <c r="B4672" s="1" t="s">
        <v>19852</v>
      </c>
      <c r="C4672" s="1" t="s">
        <v>187</v>
      </c>
      <c r="D4672" s="1" t="s">
        <v>155</v>
      </c>
      <c r="E4672" s="162" t="s">
        <v>19853</v>
      </c>
    </row>
    <row r="4673" spans="1:5">
      <c r="A4673" s="1">
        <v>12579</v>
      </c>
      <c r="B4673" s="1" t="s">
        <v>19854</v>
      </c>
      <c r="C4673" s="1" t="s">
        <v>187</v>
      </c>
      <c r="D4673" s="1" t="s">
        <v>155</v>
      </c>
      <c r="E4673" s="162" t="s">
        <v>19855</v>
      </c>
    </row>
    <row r="4674" spans="1:5">
      <c r="A4674" s="1">
        <v>12580</v>
      </c>
      <c r="B4674" s="1" t="s">
        <v>19856</v>
      </c>
      <c r="C4674" s="1" t="s">
        <v>187</v>
      </c>
      <c r="D4674" s="1" t="s">
        <v>155</v>
      </c>
      <c r="E4674" s="162" t="s">
        <v>19857</v>
      </c>
    </row>
    <row r="4675" spans="1:5">
      <c r="A4675" s="1">
        <v>12581</v>
      </c>
      <c r="B4675" s="1" t="s">
        <v>19858</v>
      </c>
      <c r="C4675" s="1" t="s">
        <v>187</v>
      </c>
      <c r="D4675" s="1" t="s">
        <v>155</v>
      </c>
      <c r="E4675" s="162" t="s">
        <v>19859</v>
      </c>
    </row>
    <row r="4676" spans="1:5">
      <c r="A4676" s="1">
        <v>7720</v>
      </c>
      <c r="B4676" s="1" t="s">
        <v>19860</v>
      </c>
      <c r="C4676" s="1" t="s">
        <v>187</v>
      </c>
      <c r="D4676" s="1" t="s">
        <v>155</v>
      </c>
      <c r="E4676" s="162" t="s">
        <v>19861</v>
      </c>
    </row>
    <row r="4677" spans="1:5">
      <c r="A4677" s="1">
        <v>40335</v>
      </c>
      <c r="B4677" s="1" t="s">
        <v>19862</v>
      </c>
      <c r="C4677" s="1" t="s">
        <v>187</v>
      </c>
      <c r="D4677" s="1" t="s">
        <v>155</v>
      </c>
      <c r="E4677" s="162" t="s">
        <v>19863</v>
      </c>
    </row>
    <row r="4678" spans="1:5">
      <c r="A4678" s="1">
        <v>7740</v>
      </c>
      <c r="B4678" s="1" t="s">
        <v>19864</v>
      </c>
      <c r="C4678" s="1" t="s">
        <v>187</v>
      </c>
      <c r="D4678" s="1" t="s">
        <v>155</v>
      </c>
      <c r="E4678" s="162" t="s">
        <v>19865</v>
      </c>
    </row>
    <row r="4679" spans="1:5">
      <c r="A4679" s="1">
        <v>7741</v>
      </c>
      <c r="B4679" s="1" t="s">
        <v>19866</v>
      </c>
      <c r="C4679" s="1" t="s">
        <v>187</v>
      </c>
      <c r="D4679" s="1" t="s">
        <v>155</v>
      </c>
      <c r="E4679" s="162" t="s">
        <v>19867</v>
      </c>
    </row>
    <row r="4680" spans="1:5">
      <c r="A4680" s="1">
        <v>7774</v>
      </c>
      <c r="B4680" s="1" t="s">
        <v>19868</v>
      </c>
      <c r="C4680" s="1" t="s">
        <v>187</v>
      </c>
      <c r="D4680" s="1" t="s">
        <v>155</v>
      </c>
      <c r="E4680" s="162" t="s">
        <v>19869</v>
      </c>
    </row>
    <row r="4681" spans="1:5">
      <c r="A4681" s="1">
        <v>7744</v>
      </c>
      <c r="B4681" s="1" t="s">
        <v>19870</v>
      </c>
      <c r="C4681" s="1" t="s">
        <v>187</v>
      </c>
      <c r="D4681" s="1" t="s">
        <v>155</v>
      </c>
      <c r="E4681" s="162" t="s">
        <v>19871</v>
      </c>
    </row>
    <row r="4682" spans="1:5">
      <c r="A4682" s="1">
        <v>7773</v>
      </c>
      <c r="B4682" s="1" t="s">
        <v>19872</v>
      </c>
      <c r="C4682" s="1" t="s">
        <v>187</v>
      </c>
      <c r="D4682" s="1" t="s">
        <v>155</v>
      </c>
      <c r="E4682" s="162" t="s">
        <v>19873</v>
      </c>
    </row>
    <row r="4683" spans="1:5">
      <c r="A4683" s="1">
        <v>7754</v>
      </c>
      <c r="B4683" s="1" t="s">
        <v>19874</v>
      </c>
      <c r="C4683" s="1" t="s">
        <v>187</v>
      </c>
      <c r="D4683" s="1" t="s">
        <v>155</v>
      </c>
      <c r="E4683" s="162" t="s">
        <v>19875</v>
      </c>
    </row>
    <row r="4684" spans="1:5">
      <c r="A4684" s="1">
        <v>7735</v>
      </c>
      <c r="B4684" s="1" t="s">
        <v>19876</v>
      </c>
      <c r="C4684" s="1" t="s">
        <v>187</v>
      </c>
      <c r="D4684" s="1" t="s">
        <v>155</v>
      </c>
      <c r="E4684" s="162" t="s">
        <v>19877</v>
      </c>
    </row>
    <row r="4685" spans="1:5">
      <c r="A4685" s="1">
        <v>7755</v>
      </c>
      <c r="B4685" s="1" t="s">
        <v>19878</v>
      </c>
      <c r="C4685" s="1" t="s">
        <v>187</v>
      </c>
      <c r="D4685" s="1" t="s">
        <v>155</v>
      </c>
      <c r="E4685" s="162" t="s">
        <v>19879</v>
      </c>
    </row>
    <row r="4686" spans="1:5">
      <c r="A4686" s="1">
        <v>7776</v>
      </c>
      <c r="B4686" s="1" t="s">
        <v>19880</v>
      </c>
      <c r="C4686" s="1" t="s">
        <v>187</v>
      </c>
      <c r="D4686" s="1" t="s">
        <v>155</v>
      </c>
      <c r="E4686" s="162" t="s">
        <v>19881</v>
      </c>
    </row>
    <row r="4687" spans="1:5">
      <c r="A4687" s="1">
        <v>7743</v>
      </c>
      <c r="B4687" s="1" t="s">
        <v>19882</v>
      </c>
      <c r="C4687" s="1" t="s">
        <v>187</v>
      </c>
      <c r="D4687" s="1" t="s">
        <v>155</v>
      </c>
      <c r="E4687" s="162" t="s">
        <v>19883</v>
      </c>
    </row>
    <row r="4688" spans="1:5">
      <c r="A4688" s="1">
        <v>7733</v>
      </c>
      <c r="B4688" s="1" t="s">
        <v>19884</v>
      </c>
      <c r="C4688" s="1" t="s">
        <v>187</v>
      </c>
      <c r="D4688" s="1" t="s">
        <v>155</v>
      </c>
      <c r="E4688" s="162" t="s">
        <v>19885</v>
      </c>
    </row>
    <row r="4689" spans="1:5">
      <c r="A4689" s="1">
        <v>7775</v>
      </c>
      <c r="B4689" s="1" t="s">
        <v>19886</v>
      </c>
      <c r="C4689" s="1" t="s">
        <v>187</v>
      </c>
      <c r="D4689" s="1" t="s">
        <v>155</v>
      </c>
      <c r="E4689" s="162" t="s">
        <v>19887</v>
      </c>
    </row>
    <row r="4690" spans="1:5">
      <c r="A4690" s="1">
        <v>7734</v>
      </c>
      <c r="B4690" s="1" t="s">
        <v>19888</v>
      </c>
      <c r="C4690" s="1" t="s">
        <v>187</v>
      </c>
      <c r="D4690" s="1" t="s">
        <v>155</v>
      </c>
      <c r="E4690" s="162" t="s">
        <v>19889</v>
      </c>
    </row>
    <row r="4691" spans="1:5">
      <c r="A4691" s="1">
        <v>37449</v>
      </c>
      <c r="B4691" s="1" t="s">
        <v>19890</v>
      </c>
      <c r="C4691" s="1" t="s">
        <v>187</v>
      </c>
      <c r="D4691" s="1" t="s">
        <v>155</v>
      </c>
      <c r="E4691" s="162" t="s">
        <v>22490</v>
      </c>
    </row>
    <row r="4692" spans="1:5">
      <c r="A4692" s="1">
        <v>37450</v>
      </c>
      <c r="B4692" s="1" t="s">
        <v>19891</v>
      </c>
      <c r="C4692" s="1" t="s">
        <v>187</v>
      </c>
      <c r="D4692" s="1" t="s">
        <v>155</v>
      </c>
      <c r="E4692" s="162" t="s">
        <v>21587</v>
      </c>
    </row>
    <row r="4693" spans="1:5">
      <c r="A4693" s="1">
        <v>37451</v>
      </c>
      <c r="B4693" s="1" t="s">
        <v>19892</v>
      </c>
      <c r="C4693" s="1" t="s">
        <v>187</v>
      </c>
      <c r="D4693" s="1" t="s">
        <v>155</v>
      </c>
      <c r="E4693" s="162" t="s">
        <v>36878</v>
      </c>
    </row>
    <row r="4694" spans="1:5">
      <c r="A4694" s="1">
        <v>37452</v>
      </c>
      <c r="B4694" s="1" t="s">
        <v>19893</v>
      </c>
      <c r="C4694" s="1" t="s">
        <v>187</v>
      </c>
      <c r="D4694" s="1" t="s">
        <v>155</v>
      </c>
      <c r="E4694" s="162" t="s">
        <v>36879</v>
      </c>
    </row>
    <row r="4695" spans="1:5">
      <c r="A4695" s="1">
        <v>37453</v>
      </c>
      <c r="B4695" s="1" t="s">
        <v>19894</v>
      </c>
      <c r="C4695" s="1" t="s">
        <v>187</v>
      </c>
      <c r="D4695" s="1" t="s">
        <v>155</v>
      </c>
      <c r="E4695" s="162" t="s">
        <v>30450</v>
      </c>
    </row>
    <row r="4696" spans="1:5">
      <c r="A4696" s="1">
        <v>7778</v>
      </c>
      <c r="B4696" s="1" t="s">
        <v>19895</v>
      </c>
      <c r="C4696" s="1" t="s">
        <v>187</v>
      </c>
      <c r="D4696" s="1" t="s">
        <v>155</v>
      </c>
      <c r="E4696" s="162" t="s">
        <v>18954</v>
      </c>
    </row>
    <row r="4697" spans="1:5">
      <c r="A4697" s="1">
        <v>7796</v>
      </c>
      <c r="B4697" s="1" t="s">
        <v>19897</v>
      </c>
      <c r="C4697" s="1" t="s">
        <v>187</v>
      </c>
      <c r="D4697" s="1" t="s">
        <v>158</v>
      </c>
      <c r="E4697" s="162" t="s">
        <v>17705</v>
      </c>
    </row>
    <row r="4698" spans="1:5">
      <c r="A4698" s="1">
        <v>7781</v>
      </c>
      <c r="B4698" s="1" t="s">
        <v>19898</v>
      </c>
      <c r="C4698" s="1" t="s">
        <v>187</v>
      </c>
      <c r="D4698" s="1" t="s">
        <v>155</v>
      </c>
      <c r="E4698" s="162" t="s">
        <v>36880</v>
      </c>
    </row>
    <row r="4699" spans="1:5">
      <c r="A4699" s="1">
        <v>7795</v>
      </c>
      <c r="B4699" s="1" t="s">
        <v>19899</v>
      </c>
      <c r="C4699" s="1" t="s">
        <v>187</v>
      </c>
      <c r="D4699" s="1" t="s">
        <v>155</v>
      </c>
      <c r="E4699" s="162" t="s">
        <v>36881</v>
      </c>
    </row>
    <row r="4700" spans="1:5">
      <c r="A4700" s="1">
        <v>7791</v>
      </c>
      <c r="B4700" s="1" t="s">
        <v>19900</v>
      </c>
      <c r="C4700" s="1" t="s">
        <v>187</v>
      </c>
      <c r="D4700" s="1" t="s">
        <v>155</v>
      </c>
      <c r="E4700" s="162" t="s">
        <v>36882</v>
      </c>
    </row>
    <row r="4701" spans="1:5">
      <c r="A4701" s="1">
        <v>7783</v>
      </c>
      <c r="B4701" s="1" t="s">
        <v>19901</v>
      </c>
      <c r="C4701" s="1" t="s">
        <v>187</v>
      </c>
      <c r="D4701" s="1" t="s">
        <v>155</v>
      </c>
      <c r="E4701" s="162" t="s">
        <v>36883</v>
      </c>
    </row>
    <row r="4702" spans="1:5">
      <c r="A4702" s="1">
        <v>7790</v>
      </c>
      <c r="B4702" s="1" t="s">
        <v>19902</v>
      </c>
      <c r="C4702" s="1" t="s">
        <v>187</v>
      </c>
      <c r="D4702" s="1" t="s">
        <v>155</v>
      </c>
      <c r="E4702" s="162" t="s">
        <v>36884</v>
      </c>
    </row>
    <row r="4703" spans="1:5">
      <c r="A4703" s="1">
        <v>7785</v>
      </c>
      <c r="B4703" s="1" t="s">
        <v>19903</v>
      </c>
      <c r="C4703" s="1" t="s">
        <v>187</v>
      </c>
      <c r="D4703" s="1" t="s">
        <v>155</v>
      </c>
      <c r="E4703" s="162" t="s">
        <v>36885</v>
      </c>
    </row>
    <row r="4704" spans="1:5">
      <c r="A4704" s="1">
        <v>7792</v>
      </c>
      <c r="B4704" s="1" t="s">
        <v>19904</v>
      </c>
      <c r="C4704" s="1" t="s">
        <v>187</v>
      </c>
      <c r="D4704" s="1" t="s">
        <v>155</v>
      </c>
      <c r="E4704" s="162" t="s">
        <v>36886</v>
      </c>
    </row>
    <row r="4705" spans="1:5">
      <c r="A4705" s="1">
        <v>7793</v>
      </c>
      <c r="B4705" s="1" t="s">
        <v>19905</v>
      </c>
      <c r="C4705" s="1" t="s">
        <v>187</v>
      </c>
      <c r="D4705" s="1" t="s">
        <v>155</v>
      </c>
      <c r="E4705" s="162" t="s">
        <v>36887</v>
      </c>
    </row>
    <row r="4706" spans="1:5">
      <c r="A4706" s="1">
        <v>13159</v>
      </c>
      <c r="B4706" s="1" t="s">
        <v>19906</v>
      </c>
      <c r="C4706" s="1" t="s">
        <v>187</v>
      </c>
      <c r="D4706" s="1" t="s">
        <v>155</v>
      </c>
      <c r="E4706" s="162" t="s">
        <v>36888</v>
      </c>
    </row>
    <row r="4707" spans="1:5">
      <c r="A4707" s="1">
        <v>13168</v>
      </c>
      <c r="B4707" s="1" t="s">
        <v>19908</v>
      </c>
      <c r="C4707" s="1" t="s">
        <v>187</v>
      </c>
      <c r="D4707" s="1" t="s">
        <v>155</v>
      </c>
      <c r="E4707" s="162" t="s">
        <v>25491</v>
      </c>
    </row>
    <row r="4708" spans="1:5">
      <c r="A4708" s="1">
        <v>13173</v>
      </c>
      <c r="B4708" s="1" t="s">
        <v>19909</v>
      </c>
      <c r="C4708" s="1" t="s">
        <v>187</v>
      </c>
      <c r="D4708" s="1" t="s">
        <v>155</v>
      </c>
      <c r="E4708" s="162" t="s">
        <v>36889</v>
      </c>
    </row>
    <row r="4709" spans="1:5">
      <c r="A4709" s="1">
        <v>12583</v>
      </c>
      <c r="B4709" s="1" t="s">
        <v>19910</v>
      </c>
      <c r="C4709" s="1" t="s">
        <v>187</v>
      </c>
      <c r="D4709" s="1" t="s">
        <v>155</v>
      </c>
      <c r="E4709" s="162" t="s">
        <v>28970</v>
      </c>
    </row>
    <row r="4710" spans="1:5">
      <c r="A4710" s="1">
        <v>12584</v>
      </c>
      <c r="B4710" s="1" t="s">
        <v>19912</v>
      </c>
      <c r="C4710" s="1" t="s">
        <v>187</v>
      </c>
      <c r="D4710" s="1" t="s">
        <v>155</v>
      </c>
      <c r="E4710" s="162" t="s">
        <v>36890</v>
      </c>
    </row>
    <row r="4711" spans="1:5">
      <c r="A4711" s="1">
        <v>12613</v>
      </c>
      <c r="B4711" s="1" t="s">
        <v>19913</v>
      </c>
      <c r="C4711" s="1" t="s">
        <v>160</v>
      </c>
      <c r="D4711" s="1" t="s">
        <v>155</v>
      </c>
      <c r="E4711" s="162" t="s">
        <v>19914</v>
      </c>
    </row>
    <row r="4712" spans="1:5">
      <c r="A4712" s="1">
        <v>1031</v>
      </c>
      <c r="B4712" s="1" t="s">
        <v>19915</v>
      </c>
      <c r="C4712" s="1" t="s">
        <v>160</v>
      </c>
      <c r="D4712" s="1" t="s">
        <v>155</v>
      </c>
      <c r="E4712" s="162" t="s">
        <v>17087</v>
      </c>
    </row>
    <row r="4713" spans="1:5">
      <c r="A4713" s="1">
        <v>39707</v>
      </c>
      <c r="B4713" s="1" t="s">
        <v>19916</v>
      </c>
      <c r="C4713" s="1" t="s">
        <v>187</v>
      </c>
      <c r="D4713" s="1" t="s">
        <v>155</v>
      </c>
      <c r="E4713" s="162" t="s">
        <v>14245</v>
      </c>
    </row>
    <row r="4714" spans="1:5">
      <c r="A4714" s="1">
        <v>39708</v>
      </c>
      <c r="B4714" s="1" t="s">
        <v>19917</v>
      </c>
      <c r="C4714" s="1" t="s">
        <v>187</v>
      </c>
      <c r="D4714" s="1" t="s">
        <v>155</v>
      </c>
      <c r="E4714" s="162" t="s">
        <v>12982</v>
      </c>
    </row>
    <row r="4715" spans="1:5">
      <c r="A4715" s="1">
        <v>39710</v>
      </c>
      <c r="B4715" s="1" t="s">
        <v>19918</v>
      </c>
      <c r="C4715" s="1" t="s">
        <v>187</v>
      </c>
      <c r="D4715" s="1" t="s">
        <v>155</v>
      </c>
      <c r="E4715" s="162" t="s">
        <v>16009</v>
      </c>
    </row>
    <row r="4716" spans="1:5">
      <c r="A4716" s="1">
        <v>39709</v>
      </c>
      <c r="B4716" s="1" t="s">
        <v>19919</v>
      </c>
      <c r="C4716" s="1" t="s">
        <v>187</v>
      </c>
      <c r="D4716" s="1" t="s">
        <v>155</v>
      </c>
      <c r="E4716" s="162" t="s">
        <v>21646</v>
      </c>
    </row>
    <row r="4717" spans="1:5">
      <c r="A4717" s="1">
        <v>39711</v>
      </c>
      <c r="B4717" s="1" t="s">
        <v>19920</v>
      </c>
      <c r="C4717" s="1" t="s">
        <v>187</v>
      </c>
      <c r="D4717" s="1" t="s">
        <v>155</v>
      </c>
      <c r="E4717" s="162" t="s">
        <v>15130</v>
      </c>
    </row>
    <row r="4718" spans="1:5">
      <c r="A4718" s="1">
        <v>39712</v>
      </c>
      <c r="B4718" s="1" t="s">
        <v>19921</v>
      </c>
      <c r="C4718" s="1" t="s">
        <v>187</v>
      </c>
      <c r="D4718" s="1" t="s">
        <v>158</v>
      </c>
      <c r="E4718" s="162" t="s">
        <v>19253</v>
      </c>
    </row>
    <row r="4719" spans="1:5">
      <c r="A4719" s="1">
        <v>39713</v>
      </c>
      <c r="B4719" s="1" t="s">
        <v>19922</v>
      </c>
      <c r="C4719" s="1" t="s">
        <v>187</v>
      </c>
      <c r="D4719" s="1" t="s">
        <v>155</v>
      </c>
      <c r="E4719" s="162" t="s">
        <v>16629</v>
      </c>
    </row>
    <row r="4720" spans="1:5">
      <c r="A4720" s="1">
        <v>39714</v>
      </c>
      <c r="B4720" s="1" t="s">
        <v>19923</v>
      </c>
      <c r="C4720" s="1" t="s">
        <v>187</v>
      </c>
      <c r="D4720" s="1" t="s">
        <v>155</v>
      </c>
      <c r="E4720" s="162" t="s">
        <v>17124</v>
      </c>
    </row>
    <row r="4721" spans="1:5">
      <c r="A4721" s="1">
        <v>39715</v>
      </c>
      <c r="B4721" s="1" t="s">
        <v>19925</v>
      </c>
      <c r="C4721" s="1" t="s">
        <v>187</v>
      </c>
      <c r="D4721" s="1" t="s">
        <v>155</v>
      </c>
      <c r="E4721" s="162" t="s">
        <v>14214</v>
      </c>
    </row>
    <row r="4722" spans="1:5">
      <c r="A4722" s="1">
        <v>39716</v>
      </c>
      <c r="B4722" s="1" t="s">
        <v>19926</v>
      </c>
      <c r="C4722" s="1" t="s">
        <v>187</v>
      </c>
      <c r="D4722" s="1" t="s">
        <v>155</v>
      </c>
      <c r="E4722" s="162" t="s">
        <v>21694</v>
      </c>
    </row>
    <row r="4723" spans="1:5">
      <c r="A4723" s="1">
        <v>39718</v>
      </c>
      <c r="B4723" s="1" t="s">
        <v>19927</v>
      </c>
      <c r="C4723" s="1" t="s">
        <v>187</v>
      </c>
      <c r="D4723" s="1" t="s">
        <v>155</v>
      </c>
      <c r="E4723" s="162" t="s">
        <v>14088</v>
      </c>
    </row>
    <row r="4724" spans="1:5">
      <c r="A4724" s="1">
        <v>9813</v>
      </c>
      <c r="B4724" s="1" t="s">
        <v>19928</v>
      </c>
      <c r="C4724" s="1" t="s">
        <v>187</v>
      </c>
      <c r="D4724" s="1" t="s">
        <v>167</v>
      </c>
      <c r="E4724" s="162" t="s">
        <v>19929</v>
      </c>
    </row>
    <row r="4725" spans="1:5">
      <c r="A4725" s="1">
        <v>9815</v>
      </c>
      <c r="B4725" s="1" t="s">
        <v>19930</v>
      </c>
      <c r="C4725" s="1" t="s">
        <v>187</v>
      </c>
      <c r="D4725" s="1" t="s">
        <v>167</v>
      </c>
      <c r="E4725" s="162" t="s">
        <v>16188</v>
      </c>
    </row>
    <row r="4726" spans="1:5">
      <c r="A4726" s="1">
        <v>44543</v>
      </c>
      <c r="B4726" s="1" t="s">
        <v>19931</v>
      </c>
      <c r="C4726" s="1" t="s">
        <v>187</v>
      </c>
      <c r="D4726" s="1" t="s">
        <v>167</v>
      </c>
      <c r="E4726" s="162" t="s">
        <v>19932</v>
      </c>
    </row>
    <row r="4727" spans="1:5">
      <c r="A4727" s="1">
        <v>44526</v>
      </c>
      <c r="B4727" s="1" t="s">
        <v>19933</v>
      </c>
      <c r="C4727" s="1" t="s">
        <v>187</v>
      </c>
      <c r="D4727" s="1" t="s">
        <v>167</v>
      </c>
      <c r="E4727" s="162" t="s">
        <v>19934</v>
      </c>
    </row>
    <row r="4728" spans="1:5">
      <c r="A4728" s="1">
        <v>44518</v>
      </c>
      <c r="B4728" s="1" t="s">
        <v>19935</v>
      </c>
      <c r="C4728" s="1" t="s">
        <v>187</v>
      </c>
      <c r="D4728" s="1" t="s">
        <v>167</v>
      </c>
      <c r="E4728" s="162" t="s">
        <v>19936</v>
      </c>
    </row>
    <row r="4729" spans="1:5">
      <c r="A4729" s="1">
        <v>44544</v>
      </c>
      <c r="B4729" s="1" t="s">
        <v>19937</v>
      </c>
      <c r="C4729" s="1" t="s">
        <v>187</v>
      </c>
      <c r="D4729" s="1" t="s">
        <v>167</v>
      </c>
      <c r="E4729" s="162" t="s">
        <v>19938</v>
      </c>
    </row>
    <row r="4730" spans="1:5">
      <c r="A4730" s="1">
        <v>44545</v>
      </c>
      <c r="B4730" s="1" t="s">
        <v>19939</v>
      </c>
      <c r="C4730" s="1" t="s">
        <v>187</v>
      </c>
      <c r="D4730" s="1" t="s">
        <v>167</v>
      </c>
      <c r="E4730" s="162" t="s">
        <v>19940</v>
      </c>
    </row>
    <row r="4731" spans="1:5">
      <c r="A4731" s="1">
        <v>44546</v>
      </c>
      <c r="B4731" s="1" t="s">
        <v>19941</v>
      </c>
      <c r="C4731" s="1" t="s">
        <v>187</v>
      </c>
      <c r="D4731" s="1" t="s">
        <v>167</v>
      </c>
      <c r="E4731" s="162" t="s">
        <v>19942</v>
      </c>
    </row>
    <row r="4732" spans="1:5">
      <c r="A4732" s="1">
        <v>44525</v>
      </c>
      <c r="B4732" s="1" t="s">
        <v>19943</v>
      </c>
      <c r="C4732" s="1" t="s">
        <v>187</v>
      </c>
      <c r="D4732" s="1" t="s">
        <v>167</v>
      </c>
      <c r="E4732" s="162" t="s">
        <v>19944</v>
      </c>
    </row>
    <row r="4733" spans="1:5">
      <c r="A4733" s="1">
        <v>44547</v>
      </c>
      <c r="B4733" s="1" t="s">
        <v>19945</v>
      </c>
      <c r="C4733" s="1" t="s">
        <v>187</v>
      </c>
      <c r="D4733" s="1" t="s">
        <v>167</v>
      </c>
      <c r="E4733" s="162" t="s">
        <v>19946</v>
      </c>
    </row>
    <row r="4734" spans="1:5">
      <c r="A4734" s="1">
        <v>44519</v>
      </c>
      <c r="B4734" s="1" t="s">
        <v>19947</v>
      </c>
      <c r="C4734" s="1" t="s">
        <v>187</v>
      </c>
      <c r="D4734" s="1" t="s">
        <v>167</v>
      </c>
      <c r="E4734" s="162" t="s">
        <v>19948</v>
      </c>
    </row>
    <row r="4735" spans="1:5">
      <c r="A4735" s="1">
        <v>44520</v>
      </c>
      <c r="B4735" s="1" t="s">
        <v>19949</v>
      </c>
      <c r="C4735" s="1" t="s">
        <v>187</v>
      </c>
      <c r="D4735" s="1" t="s">
        <v>167</v>
      </c>
      <c r="E4735" s="162" t="s">
        <v>19950</v>
      </c>
    </row>
    <row r="4736" spans="1:5">
      <c r="A4736" s="1">
        <v>44521</v>
      </c>
      <c r="B4736" s="1" t="s">
        <v>19951</v>
      </c>
      <c r="C4736" s="1" t="s">
        <v>187</v>
      </c>
      <c r="D4736" s="1" t="s">
        <v>167</v>
      </c>
      <c r="E4736" s="162" t="s">
        <v>19952</v>
      </c>
    </row>
    <row r="4737" spans="1:5">
      <c r="A4737" s="1">
        <v>44522</v>
      </c>
      <c r="B4737" s="1" t="s">
        <v>19953</v>
      </c>
      <c r="C4737" s="1" t="s">
        <v>187</v>
      </c>
      <c r="D4737" s="1" t="s">
        <v>167</v>
      </c>
      <c r="E4737" s="162" t="s">
        <v>19954</v>
      </c>
    </row>
    <row r="4738" spans="1:5">
      <c r="A4738" s="1">
        <v>44523</v>
      </c>
      <c r="B4738" s="1" t="s">
        <v>19955</v>
      </c>
      <c r="C4738" s="1" t="s">
        <v>187</v>
      </c>
      <c r="D4738" s="1" t="s">
        <v>167</v>
      </c>
      <c r="E4738" s="162" t="s">
        <v>19956</v>
      </c>
    </row>
    <row r="4739" spans="1:5">
      <c r="A4739" s="1">
        <v>44527</v>
      </c>
      <c r="B4739" s="1" t="s">
        <v>19957</v>
      </c>
      <c r="C4739" s="1" t="s">
        <v>187</v>
      </c>
      <c r="D4739" s="1" t="s">
        <v>167</v>
      </c>
      <c r="E4739" s="162" t="s">
        <v>19958</v>
      </c>
    </row>
    <row r="4740" spans="1:5">
      <c r="A4740" s="1">
        <v>44524</v>
      </c>
      <c r="B4740" s="1" t="s">
        <v>19959</v>
      </c>
      <c r="C4740" s="1" t="s">
        <v>187</v>
      </c>
      <c r="D4740" s="1" t="s">
        <v>167</v>
      </c>
      <c r="E4740" s="162" t="s">
        <v>19960</v>
      </c>
    </row>
    <row r="4741" spans="1:5">
      <c r="A4741" s="1">
        <v>44542</v>
      </c>
      <c r="B4741" s="1" t="s">
        <v>19961</v>
      </c>
      <c r="C4741" s="1" t="s">
        <v>187</v>
      </c>
      <c r="D4741" s="1" t="s">
        <v>167</v>
      </c>
      <c r="E4741" s="162" t="s">
        <v>19962</v>
      </c>
    </row>
    <row r="4742" spans="1:5">
      <c r="A4742" s="1">
        <v>9877</v>
      </c>
      <c r="B4742" s="1" t="s">
        <v>19963</v>
      </c>
      <c r="C4742" s="1" t="s">
        <v>187</v>
      </c>
      <c r="D4742" s="1" t="s">
        <v>155</v>
      </c>
      <c r="E4742" s="162" t="s">
        <v>36891</v>
      </c>
    </row>
    <row r="4743" spans="1:5">
      <c r="A4743" s="1">
        <v>9878</v>
      </c>
      <c r="B4743" s="1" t="s">
        <v>19964</v>
      </c>
      <c r="C4743" s="1" t="s">
        <v>187</v>
      </c>
      <c r="D4743" s="1" t="s">
        <v>155</v>
      </c>
      <c r="E4743" s="162" t="s">
        <v>36892</v>
      </c>
    </row>
    <row r="4744" spans="1:5">
      <c r="A4744" s="1">
        <v>41986</v>
      </c>
      <c r="B4744" s="1" t="s">
        <v>19965</v>
      </c>
      <c r="C4744" s="1" t="s">
        <v>187</v>
      </c>
      <c r="D4744" s="1" t="s">
        <v>155</v>
      </c>
      <c r="E4744" s="162" t="s">
        <v>19966</v>
      </c>
    </row>
    <row r="4745" spans="1:5">
      <c r="A4745" s="1">
        <v>43422</v>
      </c>
      <c r="B4745" s="1" t="s">
        <v>19967</v>
      </c>
      <c r="C4745" s="1" t="s">
        <v>187</v>
      </c>
      <c r="D4745" s="1" t="s">
        <v>155</v>
      </c>
      <c r="E4745" s="162" t="s">
        <v>19968</v>
      </c>
    </row>
    <row r="4746" spans="1:5">
      <c r="A4746" s="1">
        <v>41987</v>
      </c>
      <c r="B4746" s="1" t="s">
        <v>19969</v>
      </c>
      <c r="C4746" s="1" t="s">
        <v>187</v>
      </c>
      <c r="D4746" s="1" t="s">
        <v>155</v>
      </c>
      <c r="E4746" s="162" t="s">
        <v>19970</v>
      </c>
    </row>
    <row r="4747" spans="1:5">
      <c r="A4747" s="1">
        <v>41988</v>
      </c>
      <c r="B4747" s="1" t="s">
        <v>19971</v>
      </c>
      <c r="C4747" s="1" t="s">
        <v>187</v>
      </c>
      <c r="D4747" s="1" t="s">
        <v>155</v>
      </c>
      <c r="E4747" s="162" t="s">
        <v>19972</v>
      </c>
    </row>
    <row r="4748" spans="1:5">
      <c r="A4748" s="1">
        <v>41697</v>
      </c>
      <c r="B4748" s="1" t="s">
        <v>19973</v>
      </c>
      <c r="C4748" s="1" t="s">
        <v>187</v>
      </c>
      <c r="D4748" s="1" t="s">
        <v>155</v>
      </c>
      <c r="E4748" s="162" t="s">
        <v>19974</v>
      </c>
    </row>
    <row r="4749" spans="1:5">
      <c r="A4749" s="1">
        <v>41985</v>
      </c>
      <c r="B4749" s="1" t="s">
        <v>19975</v>
      </c>
      <c r="C4749" s="1" t="s">
        <v>187</v>
      </c>
      <c r="D4749" s="1" t="s">
        <v>155</v>
      </c>
      <c r="E4749" s="162" t="s">
        <v>19976</v>
      </c>
    </row>
    <row r="4750" spans="1:5">
      <c r="A4750" s="1">
        <v>41699</v>
      </c>
      <c r="B4750" s="1" t="s">
        <v>19977</v>
      </c>
      <c r="C4750" s="1" t="s">
        <v>187</v>
      </c>
      <c r="D4750" s="1" t="s">
        <v>155</v>
      </c>
      <c r="E4750" s="162" t="s">
        <v>19978</v>
      </c>
    </row>
    <row r="4751" spans="1:5">
      <c r="A4751" s="1">
        <v>38053</v>
      </c>
      <c r="B4751" s="1" t="s">
        <v>19979</v>
      </c>
      <c r="C4751" s="1" t="s">
        <v>187</v>
      </c>
      <c r="D4751" s="1" t="s">
        <v>167</v>
      </c>
      <c r="E4751" s="162" t="s">
        <v>19529</v>
      </c>
    </row>
    <row r="4752" spans="1:5">
      <c r="A4752" s="1">
        <v>38054</v>
      </c>
      <c r="B4752" s="1" t="s">
        <v>19980</v>
      </c>
      <c r="C4752" s="1" t="s">
        <v>187</v>
      </c>
      <c r="D4752" s="1" t="s">
        <v>167</v>
      </c>
      <c r="E4752" s="162" t="s">
        <v>19981</v>
      </c>
    </row>
    <row r="4753" spans="1:5">
      <c r="A4753" s="1">
        <v>38052</v>
      </c>
      <c r="B4753" s="1" t="s">
        <v>19982</v>
      </c>
      <c r="C4753" s="1" t="s">
        <v>187</v>
      </c>
      <c r="D4753" s="1" t="s">
        <v>167</v>
      </c>
      <c r="E4753" s="162" t="s">
        <v>14623</v>
      </c>
    </row>
    <row r="4754" spans="1:5">
      <c r="A4754" s="1">
        <v>38051</v>
      </c>
      <c r="B4754" s="1" t="s">
        <v>19983</v>
      </c>
      <c r="C4754" s="1" t="s">
        <v>187</v>
      </c>
      <c r="D4754" s="1" t="s">
        <v>167</v>
      </c>
      <c r="E4754" s="162" t="s">
        <v>15648</v>
      </c>
    </row>
    <row r="4755" spans="1:5">
      <c r="A4755" s="1">
        <v>38787</v>
      </c>
      <c r="B4755" s="1" t="s">
        <v>36893</v>
      </c>
      <c r="C4755" s="1" t="s">
        <v>187</v>
      </c>
      <c r="D4755" s="1" t="s">
        <v>167</v>
      </c>
      <c r="E4755" s="162" t="s">
        <v>22100</v>
      </c>
    </row>
    <row r="4756" spans="1:5">
      <c r="A4756" s="1">
        <v>38825</v>
      </c>
      <c r="B4756" s="1" t="s">
        <v>36894</v>
      </c>
      <c r="C4756" s="1" t="s">
        <v>187</v>
      </c>
      <c r="D4756" s="1" t="s">
        <v>167</v>
      </c>
      <c r="E4756" s="162" t="s">
        <v>12687</v>
      </c>
    </row>
    <row r="4757" spans="1:5">
      <c r="A4757" s="1">
        <v>38826</v>
      </c>
      <c r="B4757" s="1" t="s">
        <v>36895</v>
      </c>
      <c r="C4757" s="1" t="s">
        <v>187</v>
      </c>
      <c r="D4757" s="1" t="s">
        <v>167</v>
      </c>
      <c r="E4757" s="162" t="s">
        <v>36896</v>
      </c>
    </row>
    <row r="4758" spans="1:5">
      <c r="A4758" s="1">
        <v>38827</v>
      </c>
      <c r="B4758" s="1" t="s">
        <v>36897</v>
      </c>
      <c r="C4758" s="1" t="s">
        <v>187</v>
      </c>
      <c r="D4758" s="1" t="s">
        <v>167</v>
      </c>
      <c r="E4758" s="162" t="s">
        <v>26445</v>
      </c>
    </row>
    <row r="4759" spans="1:5">
      <c r="A4759" s="1">
        <v>38830</v>
      </c>
      <c r="B4759" s="1" t="s">
        <v>19986</v>
      </c>
      <c r="C4759" s="1" t="s">
        <v>187</v>
      </c>
      <c r="D4759" s="1" t="s">
        <v>167</v>
      </c>
      <c r="E4759" s="162" t="s">
        <v>27226</v>
      </c>
    </row>
    <row r="4760" spans="1:5">
      <c r="A4760" s="1">
        <v>38828</v>
      </c>
      <c r="B4760" s="1" t="s">
        <v>19988</v>
      </c>
      <c r="C4760" s="1" t="s">
        <v>187</v>
      </c>
      <c r="D4760" s="1" t="s">
        <v>167</v>
      </c>
      <c r="E4760" s="162" t="s">
        <v>31316</v>
      </c>
    </row>
    <row r="4761" spans="1:5">
      <c r="A4761" s="1">
        <v>38829</v>
      </c>
      <c r="B4761" s="1" t="s">
        <v>19989</v>
      </c>
      <c r="C4761" s="1" t="s">
        <v>187</v>
      </c>
      <c r="D4761" s="1" t="s">
        <v>167</v>
      </c>
      <c r="E4761" s="162" t="s">
        <v>16906</v>
      </c>
    </row>
    <row r="4762" spans="1:5">
      <c r="A4762" s="1">
        <v>38831</v>
      </c>
      <c r="B4762" s="1" t="s">
        <v>19990</v>
      </c>
      <c r="C4762" s="1" t="s">
        <v>187</v>
      </c>
      <c r="D4762" s="1" t="s">
        <v>167</v>
      </c>
      <c r="E4762" s="162" t="s">
        <v>18980</v>
      </c>
    </row>
    <row r="4763" spans="1:5">
      <c r="A4763" s="1">
        <v>36274</v>
      </c>
      <c r="B4763" s="1" t="s">
        <v>19992</v>
      </c>
      <c r="C4763" s="1" t="s">
        <v>187</v>
      </c>
      <c r="D4763" s="1" t="s">
        <v>158</v>
      </c>
      <c r="E4763" s="162" t="s">
        <v>14646</v>
      </c>
    </row>
    <row r="4764" spans="1:5">
      <c r="A4764" s="1">
        <v>36278</v>
      </c>
      <c r="B4764" s="1" t="s">
        <v>19993</v>
      </c>
      <c r="C4764" s="1" t="s">
        <v>187</v>
      </c>
      <c r="D4764" s="1" t="s">
        <v>155</v>
      </c>
      <c r="E4764" s="162" t="s">
        <v>19994</v>
      </c>
    </row>
    <row r="4765" spans="1:5">
      <c r="A4765" s="1">
        <v>38977</v>
      </c>
      <c r="B4765" s="1" t="s">
        <v>19995</v>
      </c>
      <c r="C4765" s="1" t="s">
        <v>187</v>
      </c>
      <c r="D4765" s="1" t="s">
        <v>155</v>
      </c>
      <c r="E4765" s="162" t="s">
        <v>19996</v>
      </c>
    </row>
    <row r="4766" spans="1:5">
      <c r="A4766" s="1">
        <v>38971</v>
      </c>
      <c r="B4766" s="1" t="s">
        <v>19997</v>
      </c>
      <c r="C4766" s="1" t="s">
        <v>187</v>
      </c>
      <c r="D4766" s="1" t="s">
        <v>155</v>
      </c>
      <c r="E4766" s="162" t="s">
        <v>19998</v>
      </c>
    </row>
    <row r="4767" spans="1:5">
      <c r="A4767" s="1">
        <v>38972</v>
      </c>
      <c r="B4767" s="1" t="s">
        <v>19999</v>
      </c>
      <c r="C4767" s="1" t="s">
        <v>187</v>
      </c>
      <c r="D4767" s="1" t="s">
        <v>155</v>
      </c>
      <c r="E4767" s="162" t="s">
        <v>17681</v>
      </c>
    </row>
    <row r="4768" spans="1:5">
      <c r="A4768" s="1">
        <v>38973</v>
      </c>
      <c r="B4768" s="1" t="s">
        <v>20000</v>
      </c>
      <c r="C4768" s="1" t="s">
        <v>187</v>
      </c>
      <c r="D4768" s="1" t="s">
        <v>155</v>
      </c>
      <c r="E4768" s="162" t="s">
        <v>16644</v>
      </c>
    </row>
    <row r="4769" spans="1:5">
      <c r="A4769" s="1">
        <v>38974</v>
      </c>
      <c r="B4769" s="1" t="s">
        <v>20001</v>
      </c>
      <c r="C4769" s="1" t="s">
        <v>187</v>
      </c>
      <c r="D4769" s="1" t="s">
        <v>155</v>
      </c>
      <c r="E4769" s="162" t="s">
        <v>20002</v>
      </c>
    </row>
    <row r="4770" spans="1:5">
      <c r="A4770" s="1">
        <v>38975</v>
      </c>
      <c r="B4770" s="1" t="s">
        <v>20003</v>
      </c>
      <c r="C4770" s="1" t="s">
        <v>187</v>
      </c>
      <c r="D4770" s="1" t="s">
        <v>155</v>
      </c>
      <c r="E4770" s="162" t="s">
        <v>16650</v>
      </c>
    </row>
    <row r="4771" spans="1:5">
      <c r="A4771" s="1">
        <v>38976</v>
      </c>
      <c r="B4771" s="1" t="s">
        <v>20004</v>
      </c>
      <c r="C4771" s="1" t="s">
        <v>187</v>
      </c>
      <c r="D4771" s="1" t="s">
        <v>155</v>
      </c>
      <c r="E4771" s="162" t="s">
        <v>20005</v>
      </c>
    </row>
    <row r="4772" spans="1:5">
      <c r="A4772" s="1">
        <v>44176</v>
      </c>
      <c r="B4772" s="1" t="s">
        <v>20006</v>
      </c>
      <c r="C4772" s="1" t="s">
        <v>187</v>
      </c>
      <c r="D4772" s="1" t="s">
        <v>155</v>
      </c>
      <c r="E4772" s="162" t="s">
        <v>16390</v>
      </c>
    </row>
    <row r="4773" spans="1:5">
      <c r="A4773" s="1">
        <v>38986</v>
      </c>
      <c r="B4773" s="1" t="s">
        <v>20007</v>
      </c>
      <c r="C4773" s="1" t="s">
        <v>187</v>
      </c>
      <c r="D4773" s="1" t="s">
        <v>155</v>
      </c>
      <c r="E4773" s="162" t="s">
        <v>20008</v>
      </c>
    </row>
    <row r="4774" spans="1:5">
      <c r="A4774" s="1">
        <v>38978</v>
      </c>
      <c r="B4774" s="1" t="s">
        <v>20009</v>
      </c>
      <c r="C4774" s="1" t="s">
        <v>187</v>
      </c>
      <c r="D4774" s="1" t="s">
        <v>155</v>
      </c>
      <c r="E4774" s="162" t="s">
        <v>14533</v>
      </c>
    </row>
    <row r="4775" spans="1:5">
      <c r="A4775" s="1">
        <v>38979</v>
      </c>
      <c r="B4775" s="1" t="s">
        <v>20010</v>
      </c>
      <c r="C4775" s="1" t="s">
        <v>187</v>
      </c>
      <c r="D4775" s="1" t="s">
        <v>155</v>
      </c>
      <c r="E4775" s="162" t="s">
        <v>19039</v>
      </c>
    </row>
    <row r="4776" spans="1:5">
      <c r="A4776" s="1">
        <v>38980</v>
      </c>
      <c r="B4776" s="1" t="s">
        <v>20011</v>
      </c>
      <c r="C4776" s="1" t="s">
        <v>187</v>
      </c>
      <c r="D4776" s="1" t="s">
        <v>155</v>
      </c>
      <c r="E4776" s="162" t="s">
        <v>13200</v>
      </c>
    </row>
    <row r="4777" spans="1:5">
      <c r="A4777" s="1">
        <v>38981</v>
      </c>
      <c r="B4777" s="1" t="s">
        <v>20012</v>
      </c>
      <c r="C4777" s="1" t="s">
        <v>187</v>
      </c>
      <c r="D4777" s="1" t="s">
        <v>155</v>
      </c>
      <c r="E4777" s="162" t="s">
        <v>20013</v>
      </c>
    </row>
    <row r="4778" spans="1:5">
      <c r="A4778" s="1">
        <v>38982</v>
      </c>
      <c r="B4778" s="1" t="s">
        <v>20014</v>
      </c>
      <c r="C4778" s="1" t="s">
        <v>187</v>
      </c>
      <c r="D4778" s="1" t="s">
        <v>155</v>
      </c>
      <c r="E4778" s="162" t="s">
        <v>20015</v>
      </c>
    </row>
    <row r="4779" spans="1:5">
      <c r="A4779" s="1">
        <v>38983</v>
      </c>
      <c r="B4779" s="1" t="s">
        <v>20016</v>
      </c>
      <c r="C4779" s="1" t="s">
        <v>187</v>
      </c>
      <c r="D4779" s="1" t="s">
        <v>155</v>
      </c>
      <c r="E4779" s="162" t="s">
        <v>20017</v>
      </c>
    </row>
    <row r="4780" spans="1:5">
      <c r="A4780" s="1">
        <v>38984</v>
      </c>
      <c r="B4780" s="1" t="s">
        <v>20018</v>
      </c>
      <c r="C4780" s="1" t="s">
        <v>187</v>
      </c>
      <c r="D4780" s="1" t="s">
        <v>155</v>
      </c>
      <c r="E4780" s="162" t="s">
        <v>20019</v>
      </c>
    </row>
    <row r="4781" spans="1:5">
      <c r="A4781" s="1">
        <v>38985</v>
      </c>
      <c r="B4781" s="1" t="s">
        <v>20020</v>
      </c>
      <c r="C4781" s="1" t="s">
        <v>187</v>
      </c>
      <c r="D4781" s="1" t="s">
        <v>155</v>
      </c>
      <c r="E4781" s="162" t="s">
        <v>20021</v>
      </c>
    </row>
    <row r="4782" spans="1:5">
      <c r="A4782" s="1">
        <v>9836</v>
      </c>
      <c r="B4782" s="1" t="s">
        <v>20022</v>
      </c>
      <c r="C4782" s="1" t="s">
        <v>187</v>
      </c>
      <c r="D4782" s="1" t="s">
        <v>158</v>
      </c>
      <c r="E4782" s="162" t="s">
        <v>26427</v>
      </c>
    </row>
    <row r="4783" spans="1:5">
      <c r="A4783" s="1">
        <v>20065</v>
      </c>
      <c r="B4783" s="1" t="s">
        <v>20023</v>
      </c>
      <c r="C4783" s="1" t="s">
        <v>187</v>
      </c>
      <c r="D4783" s="1" t="s">
        <v>155</v>
      </c>
      <c r="E4783" s="162" t="s">
        <v>13772</v>
      </c>
    </row>
    <row r="4784" spans="1:5">
      <c r="A4784" s="1">
        <v>9835</v>
      </c>
      <c r="B4784" s="1" t="s">
        <v>20025</v>
      </c>
      <c r="C4784" s="1" t="s">
        <v>187</v>
      </c>
      <c r="D4784" s="1" t="s">
        <v>155</v>
      </c>
      <c r="E4784" s="162" t="s">
        <v>17916</v>
      </c>
    </row>
    <row r="4785" spans="1:5">
      <c r="A4785" s="1">
        <v>38032</v>
      </c>
      <c r="B4785" s="1" t="s">
        <v>20027</v>
      </c>
      <c r="C4785" s="1" t="s">
        <v>187</v>
      </c>
      <c r="D4785" s="1" t="s">
        <v>155</v>
      </c>
      <c r="E4785" s="162" t="s">
        <v>36898</v>
      </c>
    </row>
    <row r="4786" spans="1:5">
      <c r="A4786" s="1">
        <v>38033</v>
      </c>
      <c r="B4786" s="1" t="s">
        <v>20028</v>
      </c>
      <c r="C4786" s="1" t="s">
        <v>187</v>
      </c>
      <c r="D4786" s="1" t="s">
        <v>155</v>
      </c>
      <c r="E4786" s="162" t="s">
        <v>32122</v>
      </c>
    </row>
    <row r="4787" spans="1:5">
      <c r="A4787" s="1">
        <v>38034</v>
      </c>
      <c r="B4787" s="1" t="s">
        <v>20029</v>
      </c>
      <c r="C4787" s="1" t="s">
        <v>187</v>
      </c>
      <c r="D4787" s="1" t="s">
        <v>155</v>
      </c>
      <c r="E4787" s="162" t="s">
        <v>36899</v>
      </c>
    </row>
    <row r="4788" spans="1:5">
      <c r="A4788" s="1">
        <v>38035</v>
      </c>
      <c r="B4788" s="1" t="s">
        <v>20030</v>
      </c>
      <c r="C4788" s="1" t="s">
        <v>187</v>
      </c>
      <c r="D4788" s="1" t="s">
        <v>155</v>
      </c>
      <c r="E4788" s="162" t="s">
        <v>36900</v>
      </c>
    </row>
    <row r="4789" spans="1:5">
      <c r="A4789" s="1">
        <v>38036</v>
      </c>
      <c r="B4789" s="1" t="s">
        <v>20031</v>
      </c>
      <c r="C4789" s="1" t="s">
        <v>187</v>
      </c>
      <c r="D4789" s="1" t="s">
        <v>155</v>
      </c>
      <c r="E4789" s="162" t="s">
        <v>36901</v>
      </c>
    </row>
    <row r="4790" spans="1:5">
      <c r="A4790" s="1">
        <v>38037</v>
      </c>
      <c r="B4790" s="1" t="s">
        <v>20032</v>
      </c>
      <c r="C4790" s="1" t="s">
        <v>187</v>
      </c>
      <c r="D4790" s="1" t="s">
        <v>155</v>
      </c>
      <c r="E4790" s="162" t="s">
        <v>36902</v>
      </c>
    </row>
    <row r="4791" spans="1:5">
      <c r="A4791" s="1">
        <v>9850</v>
      </c>
      <c r="B4791" s="1" t="s">
        <v>20033</v>
      </c>
      <c r="C4791" s="1" t="s">
        <v>187</v>
      </c>
      <c r="D4791" s="1" t="s">
        <v>167</v>
      </c>
      <c r="E4791" s="162" t="s">
        <v>20034</v>
      </c>
    </row>
    <row r="4792" spans="1:5">
      <c r="A4792" s="1">
        <v>9853</v>
      </c>
      <c r="B4792" s="1" t="s">
        <v>20035</v>
      </c>
      <c r="C4792" s="1" t="s">
        <v>187</v>
      </c>
      <c r="D4792" s="1" t="s">
        <v>167</v>
      </c>
      <c r="E4792" s="162" t="s">
        <v>20036</v>
      </c>
    </row>
    <row r="4793" spans="1:5">
      <c r="A4793" s="1">
        <v>9854</v>
      </c>
      <c r="B4793" s="1" t="s">
        <v>20037</v>
      </c>
      <c r="C4793" s="1" t="s">
        <v>187</v>
      </c>
      <c r="D4793" s="1" t="s">
        <v>167</v>
      </c>
      <c r="E4793" s="162" t="s">
        <v>20038</v>
      </c>
    </row>
    <row r="4794" spans="1:5">
      <c r="A4794" s="1">
        <v>9851</v>
      </c>
      <c r="B4794" s="1" t="s">
        <v>20039</v>
      </c>
      <c r="C4794" s="1" t="s">
        <v>187</v>
      </c>
      <c r="D4794" s="1" t="s">
        <v>167</v>
      </c>
      <c r="E4794" s="162" t="s">
        <v>20040</v>
      </c>
    </row>
    <row r="4795" spans="1:5">
      <c r="A4795" s="1">
        <v>9855</v>
      </c>
      <c r="B4795" s="1" t="s">
        <v>20041</v>
      </c>
      <c r="C4795" s="1" t="s">
        <v>187</v>
      </c>
      <c r="D4795" s="1" t="s">
        <v>167</v>
      </c>
      <c r="E4795" s="162" t="s">
        <v>20042</v>
      </c>
    </row>
    <row r="4796" spans="1:5">
      <c r="A4796" s="1">
        <v>9825</v>
      </c>
      <c r="B4796" s="1" t="s">
        <v>20043</v>
      </c>
      <c r="C4796" s="1" t="s">
        <v>187</v>
      </c>
      <c r="D4796" s="1" t="s">
        <v>167</v>
      </c>
      <c r="E4796" s="162" t="s">
        <v>36903</v>
      </c>
    </row>
    <row r="4797" spans="1:5">
      <c r="A4797" s="1">
        <v>9828</v>
      </c>
      <c r="B4797" s="1" t="s">
        <v>20044</v>
      </c>
      <c r="C4797" s="1" t="s">
        <v>187</v>
      </c>
      <c r="D4797" s="1" t="s">
        <v>167</v>
      </c>
      <c r="E4797" s="162" t="s">
        <v>36904</v>
      </c>
    </row>
    <row r="4798" spans="1:5">
      <c r="A4798" s="1">
        <v>9829</v>
      </c>
      <c r="B4798" s="1" t="s">
        <v>20045</v>
      </c>
      <c r="C4798" s="1" t="s">
        <v>187</v>
      </c>
      <c r="D4798" s="1" t="s">
        <v>167</v>
      </c>
      <c r="E4798" s="162" t="s">
        <v>36905</v>
      </c>
    </row>
    <row r="4799" spans="1:5">
      <c r="A4799" s="1">
        <v>9826</v>
      </c>
      <c r="B4799" s="1" t="s">
        <v>20046</v>
      </c>
      <c r="C4799" s="1" t="s">
        <v>187</v>
      </c>
      <c r="D4799" s="1" t="s">
        <v>167</v>
      </c>
      <c r="E4799" s="162" t="s">
        <v>36906</v>
      </c>
    </row>
    <row r="4800" spans="1:5">
      <c r="A4800" s="1">
        <v>9827</v>
      </c>
      <c r="B4800" s="1" t="s">
        <v>20047</v>
      </c>
      <c r="C4800" s="1" t="s">
        <v>187</v>
      </c>
      <c r="D4800" s="1" t="s">
        <v>167</v>
      </c>
      <c r="E4800" s="162" t="s">
        <v>36907</v>
      </c>
    </row>
    <row r="4801" spans="1:5">
      <c r="A4801" s="1">
        <v>36374</v>
      </c>
      <c r="B4801" s="1" t="s">
        <v>20048</v>
      </c>
      <c r="C4801" s="1" t="s">
        <v>187</v>
      </c>
      <c r="D4801" s="1" t="s">
        <v>167</v>
      </c>
      <c r="E4801" s="162" t="s">
        <v>24528</v>
      </c>
    </row>
    <row r="4802" spans="1:5">
      <c r="A4802" s="1">
        <v>36084</v>
      </c>
      <c r="B4802" s="1" t="s">
        <v>20049</v>
      </c>
      <c r="C4802" s="1" t="s">
        <v>187</v>
      </c>
      <c r="D4802" s="1" t="s">
        <v>167</v>
      </c>
      <c r="E4802" s="162" t="s">
        <v>25551</v>
      </c>
    </row>
    <row r="4803" spans="1:5">
      <c r="A4803" s="1">
        <v>36373</v>
      </c>
      <c r="B4803" s="1" t="s">
        <v>20050</v>
      </c>
      <c r="C4803" s="1" t="s">
        <v>187</v>
      </c>
      <c r="D4803" s="1" t="s">
        <v>167</v>
      </c>
      <c r="E4803" s="162" t="s">
        <v>36349</v>
      </c>
    </row>
    <row r="4804" spans="1:5">
      <c r="A4804" s="1">
        <v>36377</v>
      </c>
      <c r="B4804" s="1" t="s">
        <v>20052</v>
      </c>
      <c r="C4804" s="1" t="s">
        <v>187</v>
      </c>
      <c r="D4804" s="1" t="s">
        <v>167</v>
      </c>
      <c r="E4804" s="162" t="s">
        <v>33867</v>
      </c>
    </row>
    <row r="4805" spans="1:5">
      <c r="A4805" s="1">
        <v>36375</v>
      </c>
      <c r="B4805" s="1" t="s">
        <v>20053</v>
      </c>
      <c r="C4805" s="1" t="s">
        <v>187</v>
      </c>
      <c r="D4805" s="1" t="s">
        <v>167</v>
      </c>
      <c r="E4805" s="162" t="s">
        <v>19784</v>
      </c>
    </row>
    <row r="4806" spans="1:5">
      <c r="A4806" s="1">
        <v>36376</v>
      </c>
      <c r="B4806" s="1" t="s">
        <v>20054</v>
      </c>
      <c r="C4806" s="1" t="s">
        <v>187</v>
      </c>
      <c r="D4806" s="1" t="s">
        <v>167</v>
      </c>
      <c r="E4806" s="162" t="s">
        <v>24927</v>
      </c>
    </row>
    <row r="4807" spans="1:5">
      <c r="A4807" s="1">
        <v>36380</v>
      </c>
      <c r="B4807" s="1" t="s">
        <v>20055</v>
      </c>
      <c r="C4807" s="1" t="s">
        <v>187</v>
      </c>
      <c r="D4807" s="1" t="s">
        <v>167</v>
      </c>
      <c r="E4807" s="162" t="s">
        <v>25612</v>
      </c>
    </row>
    <row r="4808" spans="1:5">
      <c r="A4808" s="1">
        <v>36378</v>
      </c>
      <c r="B4808" s="1" t="s">
        <v>20056</v>
      </c>
      <c r="C4808" s="1" t="s">
        <v>187</v>
      </c>
      <c r="D4808" s="1" t="s">
        <v>167</v>
      </c>
      <c r="E4808" s="162" t="s">
        <v>36776</v>
      </c>
    </row>
    <row r="4809" spans="1:5">
      <c r="A4809" s="1">
        <v>36379</v>
      </c>
      <c r="B4809" s="1" t="s">
        <v>20058</v>
      </c>
      <c r="C4809" s="1" t="s">
        <v>187</v>
      </c>
      <c r="D4809" s="1" t="s">
        <v>167</v>
      </c>
      <c r="E4809" s="162" t="s">
        <v>33364</v>
      </c>
    </row>
    <row r="4810" spans="1:5">
      <c r="A4810" s="1">
        <v>9859</v>
      </c>
      <c r="B4810" s="1" t="s">
        <v>20059</v>
      </c>
      <c r="C4810" s="1" t="s">
        <v>187</v>
      </c>
      <c r="D4810" s="1" t="s">
        <v>155</v>
      </c>
      <c r="E4810" s="162" t="s">
        <v>15434</v>
      </c>
    </row>
    <row r="4811" spans="1:5">
      <c r="A4811" s="1">
        <v>9838</v>
      </c>
      <c r="B4811" s="1" t="s">
        <v>20060</v>
      </c>
      <c r="C4811" s="1" t="s">
        <v>187</v>
      </c>
      <c r="D4811" s="1" t="s">
        <v>155</v>
      </c>
      <c r="E4811" s="162" t="s">
        <v>32022</v>
      </c>
    </row>
    <row r="4812" spans="1:5">
      <c r="A4812" s="1">
        <v>9837</v>
      </c>
      <c r="B4812" s="1" t="s">
        <v>20061</v>
      </c>
      <c r="C4812" s="1" t="s">
        <v>187</v>
      </c>
      <c r="D4812" s="1" t="s">
        <v>155</v>
      </c>
      <c r="E4812" s="162" t="s">
        <v>27925</v>
      </c>
    </row>
    <row r="4813" spans="1:5">
      <c r="A4813" s="1">
        <v>44315</v>
      </c>
      <c r="B4813" s="1" t="s">
        <v>20062</v>
      </c>
      <c r="C4813" s="1" t="s">
        <v>187</v>
      </c>
      <c r="D4813" s="1" t="s">
        <v>155</v>
      </c>
      <c r="E4813" s="162" t="s">
        <v>26136</v>
      </c>
    </row>
    <row r="4814" spans="1:5">
      <c r="A4814" s="1">
        <v>9863</v>
      </c>
      <c r="B4814" s="1" t="s">
        <v>20063</v>
      </c>
      <c r="C4814" s="1" t="s">
        <v>187</v>
      </c>
      <c r="D4814" s="1" t="s">
        <v>155</v>
      </c>
      <c r="E4814" s="162" t="s">
        <v>30546</v>
      </c>
    </row>
    <row r="4815" spans="1:5">
      <c r="A4815" s="1">
        <v>9860</v>
      </c>
      <c r="B4815" s="1" t="s">
        <v>20064</v>
      </c>
      <c r="C4815" s="1" t="s">
        <v>187</v>
      </c>
      <c r="D4815" s="1" t="s">
        <v>155</v>
      </c>
      <c r="E4815" s="162" t="s">
        <v>36908</v>
      </c>
    </row>
    <row r="4816" spans="1:5">
      <c r="A4816" s="1">
        <v>9862</v>
      </c>
      <c r="B4816" s="1" t="s">
        <v>20066</v>
      </c>
      <c r="C4816" s="1" t="s">
        <v>187</v>
      </c>
      <c r="D4816" s="1" t="s">
        <v>155</v>
      </c>
      <c r="E4816" s="162" t="s">
        <v>36909</v>
      </c>
    </row>
    <row r="4817" spans="1:5">
      <c r="A4817" s="1">
        <v>9861</v>
      </c>
      <c r="B4817" s="1" t="s">
        <v>20067</v>
      </c>
      <c r="C4817" s="1" t="s">
        <v>187</v>
      </c>
      <c r="D4817" s="1" t="s">
        <v>155</v>
      </c>
      <c r="E4817" s="162" t="s">
        <v>29828</v>
      </c>
    </row>
    <row r="4818" spans="1:5">
      <c r="A4818" s="1">
        <v>9856</v>
      </c>
      <c r="B4818" s="1" t="s">
        <v>20068</v>
      </c>
      <c r="C4818" s="1" t="s">
        <v>187</v>
      </c>
      <c r="D4818" s="1" t="s">
        <v>155</v>
      </c>
      <c r="E4818" s="162" t="s">
        <v>26489</v>
      </c>
    </row>
    <row r="4819" spans="1:5">
      <c r="A4819" s="1">
        <v>9866</v>
      </c>
      <c r="B4819" s="1" t="s">
        <v>20070</v>
      </c>
      <c r="C4819" s="1" t="s">
        <v>187</v>
      </c>
      <c r="D4819" s="1" t="s">
        <v>155</v>
      </c>
      <c r="E4819" s="162" t="s">
        <v>34914</v>
      </c>
    </row>
    <row r="4820" spans="1:5">
      <c r="A4820" s="1">
        <v>9841</v>
      </c>
      <c r="B4820" s="1" t="s">
        <v>20071</v>
      </c>
      <c r="C4820" s="1" t="s">
        <v>187</v>
      </c>
      <c r="D4820" s="1" t="s">
        <v>155</v>
      </c>
      <c r="E4820" s="162" t="s">
        <v>36910</v>
      </c>
    </row>
    <row r="4821" spans="1:5">
      <c r="A4821" s="1">
        <v>9840</v>
      </c>
      <c r="B4821" s="1" t="s">
        <v>20073</v>
      </c>
      <c r="C4821" s="1" t="s">
        <v>187</v>
      </c>
      <c r="D4821" s="1" t="s">
        <v>155</v>
      </c>
      <c r="E4821" s="162" t="s">
        <v>36911</v>
      </c>
    </row>
    <row r="4822" spans="1:5">
      <c r="A4822" s="1">
        <v>20067</v>
      </c>
      <c r="B4822" s="1" t="s">
        <v>20075</v>
      </c>
      <c r="C4822" s="1" t="s">
        <v>187</v>
      </c>
      <c r="D4822" s="1" t="s">
        <v>155</v>
      </c>
      <c r="E4822" s="162" t="s">
        <v>18830</v>
      </c>
    </row>
    <row r="4823" spans="1:5">
      <c r="A4823" s="1">
        <v>20068</v>
      </c>
      <c r="B4823" s="1" t="s">
        <v>20076</v>
      </c>
      <c r="C4823" s="1" t="s">
        <v>187</v>
      </c>
      <c r="D4823" s="1" t="s">
        <v>155</v>
      </c>
      <c r="E4823" s="162" t="s">
        <v>17476</v>
      </c>
    </row>
    <row r="4824" spans="1:5">
      <c r="A4824" s="1">
        <v>9839</v>
      </c>
      <c r="B4824" s="1" t="s">
        <v>20078</v>
      </c>
      <c r="C4824" s="1" t="s">
        <v>187</v>
      </c>
      <c r="D4824" s="1" t="s">
        <v>155</v>
      </c>
      <c r="E4824" s="162" t="s">
        <v>13475</v>
      </c>
    </row>
    <row r="4825" spans="1:5">
      <c r="A4825" s="1">
        <v>9870</v>
      </c>
      <c r="B4825" s="1" t="s">
        <v>20079</v>
      </c>
      <c r="C4825" s="1" t="s">
        <v>187</v>
      </c>
      <c r="D4825" s="1" t="s">
        <v>155</v>
      </c>
      <c r="E4825" s="162" t="s">
        <v>30985</v>
      </c>
    </row>
    <row r="4826" spans="1:5">
      <c r="A4826" s="1">
        <v>9867</v>
      </c>
      <c r="B4826" s="1" t="s">
        <v>20080</v>
      </c>
      <c r="C4826" s="1" t="s">
        <v>187</v>
      </c>
      <c r="D4826" s="1" t="s">
        <v>155</v>
      </c>
      <c r="E4826" s="162" t="s">
        <v>16324</v>
      </c>
    </row>
    <row r="4827" spans="1:5">
      <c r="A4827" s="1">
        <v>9868</v>
      </c>
      <c r="B4827" s="1" t="s">
        <v>20081</v>
      </c>
      <c r="C4827" s="1" t="s">
        <v>187</v>
      </c>
      <c r="D4827" s="1" t="s">
        <v>158</v>
      </c>
      <c r="E4827" s="162" t="s">
        <v>34833</v>
      </c>
    </row>
    <row r="4828" spans="1:5">
      <c r="A4828" s="1">
        <v>9869</v>
      </c>
      <c r="B4828" s="1" t="s">
        <v>20082</v>
      </c>
      <c r="C4828" s="1" t="s">
        <v>187</v>
      </c>
      <c r="D4828" s="1" t="s">
        <v>155</v>
      </c>
      <c r="E4828" s="162" t="s">
        <v>36912</v>
      </c>
    </row>
    <row r="4829" spans="1:5">
      <c r="A4829" s="1">
        <v>9874</v>
      </c>
      <c r="B4829" s="1" t="s">
        <v>20083</v>
      </c>
      <c r="C4829" s="1" t="s">
        <v>187</v>
      </c>
      <c r="D4829" s="1" t="s">
        <v>155</v>
      </c>
      <c r="E4829" s="162" t="s">
        <v>14539</v>
      </c>
    </row>
    <row r="4830" spans="1:5">
      <c r="A4830" s="1">
        <v>9875</v>
      </c>
      <c r="B4830" s="1" t="s">
        <v>20084</v>
      </c>
      <c r="C4830" s="1" t="s">
        <v>187</v>
      </c>
      <c r="D4830" s="1" t="s">
        <v>155</v>
      </c>
      <c r="E4830" s="162" t="s">
        <v>26197</v>
      </c>
    </row>
    <row r="4831" spans="1:5">
      <c r="A4831" s="1">
        <v>9873</v>
      </c>
      <c r="B4831" s="1" t="s">
        <v>20086</v>
      </c>
      <c r="C4831" s="1" t="s">
        <v>187</v>
      </c>
      <c r="D4831" s="1" t="s">
        <v>155</v>
      </c>
      <c r="E4831" s="162" t="s">
        <v>36913</v>
      </c>
    </row>
    <row r="4832" spans="1:5">
      <c r="A4832" s="1">
        <v>9871</v>
      </c>
      <c r="B4832" s="1" t="s">
        <v>20088</v>
      </c>
      <c r="C4832" s="1" t="s">
        <v>187</v>
      </c>
      <c r="D4832" s="1" t="s">
        <v>155</v>
      </c>
      <c r="E4832" s="162" t="s">
        <v>36914</v>
      </c>
    </row>
    <row r="4833" spans="1:5">
      <c r="A4833" s="1">
        <v>9872</v>
      </c>
      <c r="B4833" s="1" t="s">
        <v>20089</v>
      </c>
      <c r="C4833" s="1" t="s">
        <v>187</v>
      </c>
      <c r="D4833" s="1" t="s">
        <v>155</v>
      </c>
      <c r="E4833" s="162" t="s">
        <v>36915</v>
      </c>
    </row>
    <row r="4834" spans="1:5">
      <c r="A4834" s="1">
        <v>7667</v>
      </c>
      <c r="B4834" s="1" t="s">
        <v>20091</v>
      </c>
      <c r="C4834" s="1" t="s">
        <v>187</v>
      </c>
      <c r="D4834" s="1" t="s">
        <v>155</v>
      </c>
      <c r="E4834" s="162" t="s">
        <v>20092</v>
      </c>
    </row>
    <row r="4835" spans="1:5">
      <c r="A4835" s="1">
        <v>7660</v>
      </c>
      <c r="B4835" s="1" t="s">
        <v>20093</v>
      </c>
      <c r="C4835" s="1" t="s">
        <v>187</v>
      </c>
      <c r="D4835" s="1" t="s">
        <v>155</v>
      </c>
      <c r="E4835" s="162" t="s">
        <v>20094</v>
      </c>
    </row>
    <row r="4836" spans="1:5">
      <c r="A4836" s="1">
        <v>7676</v>
      </c>
      <c r="B4836" s="1" t="s">
        <v>20095</v>
      </c>
      <c r="C4836" s="1" t="s">
        <v>187</v>
      </c>
      <c r="D4836" s="1" t="s">
        <v>155</v>
      </c>
      <c r="E4836" s="162" t="s">
        <v>20096</v>
      </c>
    </row>
    <row r="4837" spans="1:5">
      <c r="A4837" s="1">
        <v>12426</v>
      </c>
      <c r="B4837" s="1" t="s">
        <v>20097</v>
      </c>
      <c r="C4837" s="1" t="s">
        <v>160</v>
      </c>
      <c r="D4837" s="1" t="s">
        <v>167</v>
      </c>
      <c r="E4837" s="162" t="s">
        <v>20098</v>
      </c>
    </row>
    <row r="4838" spans="1:5">
      <c r="A4838" s="1">
        <v>12425</v>
      </c>
      <c r="B4838" s="1" t="s">
        <v>20099</v>
      </c>
      <c r="C4838" s="1" t="s">
        <v>160</v>
      </c>
      <c r="D4838" s="1" t="s">
        <v>167</v>
      </c>
      <c r="E4838" s="162" t="s">
        <v>20100</v>
      </c>
    </row>
    <row r="4839" spans="1:5">
      <c r="A4839" s="1">
        <v>12427</v>
      </c>
      <c r="B4839" s="1" t="s">
        <v>20101</v>
      </c>
      <c r="C4839" s="1" t="s">
        <v>160</v>
      </c>
      <c r="D4839" s="1" t="s">
        <v>167</v>
      </c>
      <c r="E4839" s="162" t="s">
        <v>20102</v>
      </c>
    </row>
    <row r="4840" spans="1:5">
      <c r="A4840" s="1">
        <v>12428</v>
      </c>
      <c r="B4840" s="1" t="s">
        <v>20103</v>
      </c>
      <c r="C4840" s="1" t="s">
        <v>160</v>
      </c>
      <c r="D4840" s="1" t="s">
        <v>167</v>
      </c>
      <c r="E4840" s="162" t="s">
        <v>20104</v>
      </c>
    </row>
    <row r="4841" spans="1:5">
      <c r="A4841" s="1">
        <v>12430</v>
      </c>
      <c r="B4841" s="1" t="s">
        <v>20105</v>
      </c>
      <c r="C4841" s="1" t="s">
        <v>160</v>
      </c>
      <c r="D4841" s="1" t="s">
        <v>167</v>
      </c>
      <c r="E4841" s="162" t="s">
        <v>20106</v>
      </c>
    </row>
    <row r="4842" spans="1:5">
      <c r="A4842" s="1">
        <v>12429</v>
      </c>
      <c r="B4842" s="1" t="s">
        <v>20107</v>
      </c>
      <c r="C4842" s="1" t="s">
        <v>160</v>
      </c>
      <c r="D4842" s="1" t="s">
        <v>167</v>
      </c>
      <c r="E4842" s="162" t="s">
        <v>20108</v>
      </c>
    </row>
    <row r="4843" spans="1:5">
      <c r="A4843" s="1">
        <v>12431</v>
      </c>
      <c r="B4843" s="1" t="s">
        <v>20109</v>
      </c>
      <c r="C4843" s="1" t="s">
        <v>160</v>
      </c>
      <c r="D4843" s="1" t="s">
        <v>167</v>
      </c>
      <c r="E4843" s="162" t="s">
        <v>20110</v>
      </c>
    </row>
    <row r="4844" spans="1:5">
      <c r="A4844" s="1">
        <v>12432</v>
      </c>
      <c r="B4844" s="1" t="s">
        <v>20111</v>
      </c>
      <c r="C4844" s="1" t="s">
        <v>160</v>
      </c>
      <c r="D4844" s="1" t="s">
        <v>167</v>
      </c>
      <c r="E4844" s="162" t="s">
        <v>20112</v>
      </c>
    </row>
    <row r="4845" spans="1:5">
      <c r="A4845" s="1">
        <v>12434</v>
      </c>
      <c r="B4845" s="1" t="s">
        <v>20113</v>
      </c>
      <c r="C4845" s="1" t="s">
        <v>160</v>
      </c>
      <c r="D4845" s="1" t="s">
        <v>167</v>
      </c>
      <c r="E4845" s="162" t="s">
        <v>20114</v>
      </c>
    </row>
    <row r="4846" spans="1:5">
      <c r="A4846" s="1">
        <v>12433</v>
      </c>
      <c r="B4846" s="1" t="s">
        <v>20115</v>
      </c>
      <c r="C4846" s="1" t="s">
        <v>160</v>
      </c>
      <c r="D4846" s="1" t="s">
        <v>167</v>
      </c>
      <c r="E4846" s="162" t="s">
        <v>20116</v>
      </c>
    </row>
    <row r="4847" spans="1:5">
      <c r="A4847" s="1">
        <v>12435</v>
      </c>
      <c r="B4847" s="1" t="s">
        <v>20117</v>
      </c>
      <c r="C4847" s="1" t="s">
        <v>160</v>
      </c>
      <c r="D4847" s="1" t="s">
        <v>167</v>
      </c>
      <c r="E4847" s="162" t="s">
        <v>20118</v>
      </c>
    </row>
    <row r="4848" spans="1:5">
      <c r="A4848" s="1">
        <v>12437</v>
      </c>
      <c r="B4848" s="1" t="s">
        <v>20119</v>
      </c>
      <c r="C4848" s="1" t="s">
        <v>160</v>
      </c>
      <c r="D4848" s="1" t="s">
        <v>167</v>
      </c>
      <c r="E4848" s="162" t="s">
        <v>20120</v>
      </c>
    </row>
    <row r="4849" spans="1:5">
      <c r="A4849" s="1">
        <v>12439</v>
      </c>
      <c r="B4849" s="1" t="s">
        <v>20121</v>
      </c>
      <c r="C4849" s="1" t="s">
        <v>160</v>
      </c>
      <c r="D4849" s="1" t="s">
        <v>167</v>
      </c>
      <c r="E4849" s="162" t="s">
        <v>20122</v>
      </c>
    </row>
    <row r="4850" spans="1:5">
      <c r="A4850" s="1">
        <v>12438</v>
      </c>
      <c r="B4850" s="1" t="s">
        <v>20123</v>
      </c>
      <c r="C4850" s="1" t="s">
        <v>160</v>
      </c>
      <c r="D4850" s="1" t="s">
        <v>167</v>
      </c>
      <c r="E4850" s="162" t="s">
        <v>20124</v>
      </c>
    </row>
    <row r="4851" spans="1:5">
      <c r="A4851" s="1">
        <v>12436</v>
      </c>
      <c r="B4851" s="1" t="s">
        <v>20125</v>
      </c>
      <c r="C4851" s="1" t="s">
        <v>160</v>
      </c>
      <c r="D4851" s="1" t="s">
        <v>167</v>
      </c>
      <c r="E4851" s="162" t="s">
        <v>20126</v>
      </c>
    </row>
    <row r="4852" spans="1:5">
      <c r="A4852" s="1">
        <v>36357</v>
      </c>
      <c r="B4852" s="1" t="s">
        <v>20127</v>
      </c>
      <c r="C4852" s="1" t="s">
        <v>160</v>
      </c>
      <c r="D4852" s="1" t="s">
        <v>155</v>
      </c>
      <c r="E4852" s="162" t="s">
        <v>20128</v>
      </c>
    </row>
    <row r="4853" spans="1:5">
      <c r="A4853" s="1">
        <v>12424</v>
      </c>
      <c r="B4853" s="1" t="s">
        <v>20129</v>
      </c>
      <c r="C4853" s="1" t="s">
        <v>160</v>
      </c>
      <c r="D4853" s="1" t="s">
        <v>167</v>
      </c>
      <c r="E4853" s="162" t="s">
        <v>20130</v>
      </c>
    </row>
    <row r="4854" spans="1:5">
      <c r="A4854" s="1">
        <v>12440</v>
      </c>
      <c r="B4854" s="1" t="s">
        <v>20131</v>
      </c>
      <c r="C4854" s="1" t="s">
        <v>160</v>
      </c>
      <c r="D4854" s="1" t="s">
        <v>167</v>
      </c>
      <c r="E4854" s="162" t="s">
        <v>20132</v>
      </c>
    </row>
    <row r="4855" spans="1:5">
      <c r="A4855" s="1">
        <v>9884</v>
      </c>
      <c r="B4855" s="1" t="s">
        <v>20133</v>
      </c>
      <c r="C4855" s="1" t="s">
        <v>160</v>
      </c>
      <c r="D4855" s="1" t="s">
        <v>167</v>
      </c>
      <c r="E4855" s="162" t="s">
        <v>20134</v>
      </c>
    </row>
    <row r="4856" spans="1:5">
      <c r="A4856" s="1">
        <v>9888</v>
      </c>
      <c r="B4856" s="1" t="s">
        <v>20135</v>
      </c>
      <c r="C4856" s="1" t="s">
        <v>160</v>
      </c>
      <c r="D4856" s="1" t="s">
        <v>167</v>
      </c>
      <c r="E4856" s="162" t="s">
        <v>20136</v>
      </c>
    </row>
    <row r="4857" spans="1:5">
      <c r="A4857" s="1">
        <v>9883</v>
      </c>
      <c r="B4857" s="1" t="s">
        <v>20137</v>
      </c>
      <c r="C4857" s="1" t="s">
        <v>160</v>
      </c>
      <c r="D4857" s="1" t="s">
        <v>167</v>
      </c>
      <c r="E4857" s="162" t="s">
        <v>20138</v>
      </c>
    </row>
    <row r="4858" spans="1:5">
      <c r="A4858" s="1">
        <v>9886</v>
      </c>
      <c r="B4858" s="1" t="s">
        <v>20139</v>
      </c>
      <c r="C4858" s="1" t="s">
        <v>160</v>
      </c>
      <c r="D4858" s="1" t="s">
        <v>167</v>
      </c>
      <c r="E4858" s="162" t="s">
        <v>20140</v>
      </c>
    </row>
    <row r="4859" spans="1:5">
      <c r="A4859" s="1">
        <v>9889</v>
      </c>
      <c r="B4859" s="1" t="s">
        <v>20141</v>
      </c>
      <c r="C4859" s="1" t="s">
        <v>160</v>
      </c>
      <c r="D4859" s="1" t="s">
        <v>167</v>
      </c>
      <c r="E4859" s="162" t="s">
        <v>20142</v>
      </c>
    </row>
    <row r="4860" spans="1:5">
      <c r="A4860" s="1">
        <v>9887</v>
      </c>
      <c r="B4860" s="1" t="s">
        <v>20143</v>
      </c>
      <c r="C4860" s="1" t="s">
        <v>160</v>
      </c>
      <c r="D4860" s="1" t="s">
        <v>167</v>
      </c>
      <c r="E4860" s="162" t="s">
        <v>20144</v>
      </c>
    </row>
    <row r="4861" spans="1:5">
      <c r="A4861" s="1">
        <v>9885</v>
      </c>
      <c r="B4861" s="1" t="s">
        <v>20145</v>
      </c>
      <c r="C4861" s="1" t="s">
        <v>160</v>
      </c>
      <c r="D4861" s="1" t="s">
        <v>167</v>
      </c>
      <c r="E4861" s="162" t="s">
        <v>20146</v>
      </c>
    </row>
    <row r="4862" spans="1:5">
      <c r="A4862" s="1">
        <v>9890</v>
      </c>
      <c r="B4862" s="1" t="s">
        <v>20147</v>
      </c>
      <c r="C4862" s="1" t="s">
        <v>160</v>
      </c>
      <c r="D4862" s="1" t="s">
        <v>167</v>
      </c>
      <c r="E4862" s="162" t="s">
        <v>20148</v>
      </c>
    </row>
    <row r="4863" spans="1:5">
      <c r="A4863" s="1">
        <v>9891</v>
      </c>
      <c r="B4863" s="1" t="s">
        <v>20149</v>
      </c>
      <c r="C4863" s="1" t="s">
        <v>160</v>
      </c>
      <c r="D4863" s="1" t="s">
        <v>167</v>
      </c>
      <c r="E4863" s="162" t="s">
        <v>20150</v>
      </c>
    </row>
    <row r="4864" spans="1:5">
      <c r="A4864" s="1">
        <v>39292</v>
      </c>
      <c r="B4864" s="1" t="s">
        <v>20151</v>
      </c>
      <c r="C4864" s="1" t="s">
        <v>160</v>
      </c>
      <c r="D4864" s="1" t="s">
        <v>167</v>
      </c>
      <c r="E4864" s="162" t="s">
        <v>31126</v>
      </c>
    </row>
    <row r="4865" spans="1:5">
      <c r="A4865" s="1">
        <v>39293</v>
      </c>
      <c r="B4865" s="1" t="s">
        <v>20152</v>
      </c>
      <c r="C4865" s="1" t="s">
        <v>160</v>
      </c>
      <c r="D4865" s="1" t="s">
        <v>167</v>
      </c>
      <c r="E4865" s="162" t="s">
        <v>34910</v>
      </c>
    </row>
    <row r="4866" spans="1:5">
      <c r="A4866" s="1">
        <v>39294</v>
      </c>
      <c r="B4866" s="1" t="s">
        <v>20153</v>
      </c>
      <c r="C4866" s="1" t="s">
        <v>160</v>
      </c>
      <c r="D4866" s="1" t="s">
        <v>167</v>
      </c>
      <c r="E4866" s="162" t="s">
        <v>34910</v>
      </c>
    </row>
    <row r="4867" spans="1:5">
      <c r="A4867" s="1">
        <v>39295</v>
      </c>
      <c r="B4867" s="1" t="s">
        <v>20154</v>
      </c>
      <c r="C4867" s="1" t="s">
        <v>160</v>
      </c>
      <c r="D4867" s="1" t="s">
        <v>167</v>
      </c>
      <c r="E4867" s="162" t="s">
        <v>36646</v>
      </c>
    </row>
    <row r="4868" spans="1:5">
      <c r="A4868" s="1">
        <v>36313</v>
      </c>
      <c r="B4868" s="1" t="s">
        <v>20156</v>
      </c>
      <c r="C4868" s="1" t="s">
        <v>160</v>
      </c>
      <c r="D4868" s="1" t="s">
        <v>155</v>
      </c>
      <c r="E4868" s="162" t="s">
        <v>12716</v>
      </c>
    </row>
    <row r="4869" spans="1:5">
      <c r="A4869" s="1">
        <v>36316</v>
      </c>
      <c r="B4869" s="1" t="s">
        <v>20157</v>
      </c>
      <c r="C4869" s="1" t="s">
        <v>160</v>
      </c>
      <c r="D4869" s="1" t="s">
        <v>155</v>
      </c>
      <c r="E4869" s="162" t="s">
        <v>16508</v>
      </c>
    </row>
    <row r="4870" spans="1:5">
      <c r="A4870" s="1">
        <v>64</v>
      </c>
      <c r="B4870" s="1" t="s">
        <v>20158</v>
      </c>
      <c r="C4870" s="1" t="s">
        <v>160</v>
      </c>
      <c r="D4870" s="1" t="s">
        <v>167</v>
      </c>
      <c r="E4870" s="162" t="s">
        <v>20159</v>
      </c>
    </row>
    <row r="4871" spans="1:5">
      <c r="A4871" s="1">
        <v>37423</v>
      </c>
      <c r="B4871" s="1" t="s">
        <v>20160</v>
      </c>
      <c r="C4871" s="1" t="s">
        <v>160</v>
      </c>
      <c r="D4871" s="1" t="s">
        <v>167</v>
      </c>
      <c r="E4871" s="162" t="s">
        <v>13808</v>
      </c>
    </row>
    <row r="4872" spans="1:5">
      <c r="A4872" s="1">
        <v>39296</v>
      </c>
      <c r="B4872" s="1" t="s">
        <v>20161</v>
      </c>
      <c r="C4872" s="1" t="s">
        <v>160</v>
      </c>
      <c r="D4872" s="1" t="s">
        <v>167</v>
      </c>
      <c r="E4872" s="162" t="s">
        <v>33447</v>
      </c>
    </row>
    <row r="4873" spans="1:5">
      <c r="A4873" s="1">
        <v>39297</v>
      </c>
      <c r="B4873" s="1" t="s">
        <v>20163</v>
      </c>
      <c r="C4873" s="1" t="s">
        <v>160</v>
      </c>
      <c r="D4873" s="1" t="s">
        <v>167</v>
      </c>
      <c r="E4873" s="162" t="s">
        <v>23806</v>
      </c>
    </row>
    <row r="4874" spans="1:5">
      <c r="A4874" s="1">
        <v>39298</v>
      </c>
      <c r="B4874" s="1" t="s">
        <v>20164</v>
      </c>
      <c r="C4874" s="1" t="s">
        <v>160</v>
      </c>
      <c r="D4874" s="1" t="s">
        <v>167</v>
      </c>
      <c r="E4874" s="162" t="s">
        <v>34490</v>
      </c>
    </row>
    <row r="4875" spans="1:5">
      <c r="A4875" s="1">
        <v>39299</v>
      </c>
      <c r="B4875" s="1" t="s">
        <v>20166</v>
      </c>
      <c r="C4875" s="1" t="s">
        <v>160</v>
      </c>
      <c r="D4875" s="1" t="s">
        <v>167</v>
      </c>
      <c r="E4875" s="162" t="s">
        <v>31373</v>
      </c>
    </row>
    <row r="4876" spans="1:5">
      <c r="A4876" s="1">
        <v>9892</v>
      </c>
      <c r="B4876" s="1" t="s">
        <v>20167</v>
      </c>
      <c r="C4876" s="1" t="s">
        <v>160</v>
      </c>
      <c r="D4876" s="1" t="s">
        <v>155</v>
      </c>
      <c r="E4876" s="162" t="s">
        <v>18862</v>
      </c>
    </row>
    <row r="4877" spans="1:5">
      <c r="A4877" s="1">
        <v>9901</v>
      </c>
      <c r="B4877" s="1" t="s">
        <v>20168</v>
      </c>
      <c r="C4877" s="1" t="s">
        <v>160</v>
      </c>
      <c r="D4877" s="1" t="s">
        <v>155</v>
      </c>
      <c r="E4877" s="162" t="s">
        <v>25987</v>
      </c>
    </row>
    <row r="4878" spans="1:5">
      <c r="A4878" s="1">
        <v>9900</v>
      </c>
      <c r="B4878" s="1" t="s">
        <v>20169</v>
      </c>
      <c r="C4878" s="1" t="s">
        <v>160</v>
      </c>
      <c r="D4878" s="1" t="s">
        <v>155</v>
      </c>
      <c r="E4878" s="162" t="s">
        <v>36916</v>
      </c>
    </row>
    <row r="4879" spans="1:5">
      <c r="A4879" s="1">
        <v>9899</v>
      </c>
      <c r="B4879" s="1" t="s">
        <v>20171</v>
      </c>
      <c r="C4879" s="1" t="s">
        <v>160</v>
      </c>
      <c r="D4879" s="1" t="s">
        <v>155</v>
      </c>
      <c r="E4879" s="162" t="s">
        <v>17759</v>
      </c>
    </row>
    <row r="4880" spans="1:5">
      <c r="A4880" s="1">
        <v>9908</v>
      </c>
      <c r="B4880" s="1" t="s">
        <v>20172</v>
      </c>
      <c r="C4880" s="1" t="s">
        <v>160</v>
      </c>
      <c r="D4880" s="1" t="s">
        <v>155</v>
      </c>
      <c r="E4880" s="162" t="s">
        <v>36917</v>
      </c>
    </row>
    <row r="4881" spans="1:5">
      <c r="A4881" s="1">
        <v>9905</v>
      </c>
      <c r="B4881" s="1" t="s">
        <v>20173</v>
      </c>
      <c r="C4881" s="1" t="s">
        <v>160</v>
      </c>
      <c r="D4881" s="1" t="s">
        <v>155</v>
      </c>
      <c r="E4881" s="162" t="s">
        <v>34087</v>
      </c>
    </row>
    <row r="4882" spans="1:5">
      <c r="A4882" s="1">
        <v>9906</v>
      </c>
      <c r="B4882" s="1" t="s">
        <v>20174</v>
      </c>
      <c r="C4882" s="1" t="s">
        <v>160</v>
      </c>
      <c r="D4882" s="1" t="s">
        <v>155</v>
      </c>
      <c r="E4882" s="162" t="s">
        <v>12954</v>
      </c>
    </row>
    <row r="4883" spans="1:5">
      <c r="A4883" s="1">
        <v>9895</v>
      </c>
      <c r="B4883" s="1" t="s">
        <v>20175</v>
      </c>
      <c r="C4883" s="1" t="s">
        <v>160</v>
      </c>
      <c r="D4883" s="1" t="s">
        <v>155</v>
      </c>
      <c r="E4883" s="162" t="s">
        <v>28674</v>
      </c>
    </row>
    <row r="4884" spans="1:5">
      <c r="A4884" s="1">
        <v>9894</v>
      </c>
      <c r="B4884" s="1" t="s">
        <v>20177</v>
      </c>
      <c r="C4884" s="1" t="s">
        <v>160</v>
      </c>
      <c r="D4884" s="1" t="s">
        <v>155</v>
      </c>
      <c r="E4884" s="162" t="s">
        <v>28970</v>
      </c>
    </row>
    <row r="4885" spans="1:5">
      <c r="A4885" s="1">
        <v>9897</v>
      </c>
      <c r="B4885" s="1" t="s">
        <v>20179</v>
      </c>
      <c r="C4885" s="1" t="s">
        <v>160</v>
      </c>
      <c r="D4885" s="1" t="s">
        <v>155</v>
      </c>
      <c r="E4885" s="162" t="s">
        <v>32388</v>
      </c>
    </row>
    <row r="4886" spans="1:5">
      <c r="A4886" s="1">
        <v>9910</v>
      </c>
      <c r="B4886" s="1" t="s">
        <v>20181</v>
      </c>
      <c r="C4886" s="1" t="s">
        <v>160</v>
      </c>
      <c r="D4886" s="1" t="s">
        <v>155</v>
      </c>
      <c r="E4886" s="162" t="s">
        <v>36918</v>
      </c>
    </row>
    <row r="4887" spans="1:5">
      <c r="A4887" s="1">
        <v>9909</v>
      </c>
      <c r="B4887" s="1" t="s">
        <v>20182</v>
      </c>
      <c r="C4887" s="1" t="s">
        <v>160</v>
      </c>
      <c r="D4887" s="1" t="s">
        <v>155</v>
      </c>
      <c r="E4887" s="162" t="s">
        <v>36919</v>
      </c>
    </row>
    <row r="4888" spans="1:5">
      <c r="A4888" s="1">
        <v>9907</v>
      </c>
      <c r="B4888" s="1" t="s">
        <v>20184</v>
      </c>
      <c r="C4888" s="1" t="s">
        <v>160</v>
      </c>
      <c r="D4888" s="1" t="s">
        <v>155</v>
      </c>
      <c r="E4888" s="162" t="s">
        <v>36920</v>
      </c>
    </row>
    <row r="4889" spans="1:5">
      <c r="A4889" s="1">
        <v>20973</v>
      </c>
      <c r="B4889" s="1" t="s">
        <v>20185</v>
      </c>
      <c r="C4889" s="1" t="s">
        <v>160</v>
      </c>
      <c r="D4889" s="1" t="s">
        <v>155</v>
      </c>
      <c r="E4889" s="162" t="s">
        <v>20186</v>
      </c>
    </row>
    <row r="4890" spans="1:5">
      <c r="A4890" s="1">
        <v>20974</v>
      </c>
      <c r="B4890" s="1" t="s">
        <v>20187</v>
      </c>
      <c r="C4890" s="1" t="s">
        <v>160</v>
      </c>
      <c r="D4890" s="1" t="s">
        <v>155</v>
      </c>
      <c r="E4890" s="162" t="s">
        <v>20188</v>
      </c>
    </row>
    <row r="4891" spans="1:5">
      <c r="A4891" s="1">
        <v>37989</v>
      </c>
      <c r="B4891" s="1" t="s">
        <v>20189</v>
      </c>
      <c r="C4891" s="1" t="s">
        <v>160</v>
      </c>
      <c r="D4891" s="1" t="s">
        <v>155</v>
      </c>
      <c r="E4891" s="162" t="s">
        <v>33467</v>
      </c>
    </row>
    <row r="4892" spans="1:5">
      <c r="A4892" s="1">
        <v>37990</v>
      </c>
      <c r="B4892" s="1" t="s">
        <v>20190</v>
      </c>
      <c r="C4892" s="1" t="s">
        <v>160</v>
      </c>
      <c r="D4892" s="1" t="s">
        <v>155</v>
      </c>
      <c r="E4892" s="162" t="s">
        <v>15909</v>
      </c>
    </row>
    <row r="4893" spans="1:5">
      <c r="A4893" s="1">
        <v>37991</v>
      </c>
      <c r="B4893" s="1" t="s">
        <v>20192</v>
      </c>
      <c r="C4893" s="1" t="s">
        <v>160</v>
      </c>
      <c r="D4893" s="1" t="s">
        <v>155</v>
      </c>
      <c r="E4893" s="162" t="s">
        <v>25762</v>
      </c>
    </row>
    <row r="4894" spans="1:5">
      <c r="A4894" s="1">
        <v>37992</v>
      </c>
      <c r="B4894" s="1" t="s">
        <v>20194</v>
      </c>
      <c r="C4894" s="1" t="s">
        <v>160</v>
      </c>
      <c r="D4894" s="1" t="s">
        <v>155</v>
      </c>
      <c r="E4894" s="162" t="s">
        <v>15048</v>
      </c>
    </row>
    <row r="4895" spans="1:5">
      <c r="A4895" s="1">
        <v>37993</v>
      </c>
      <c r="B4895" s="1" t="s">
        <v>20196</v>
      </c>
      <c r="C4895" s="1" t="s">
        <v>160</v>
      </c>
      <c r="D4895" s="1" t="s">
        <v>155</v>
      </c>
      <c r="E4895" s="162" t="s">
        <v>36136</v>
      </c>
    </row>
    <row r="4896" spans="1:5">
      <c r="A4896" s="1">
        <v>37994</v>
      </c>
      <c r="B4896" s="1" t="s">
        <v>20197</v>
      </c>
      <c r="C4896" s="1" t="s">
        <v>160</v>
      </c>
      <c r="D4896" s="1" t="s">
        <v>155</v>
      </c>
      <c r="E4896" s="162" t="s">
        <v>36921</v>
      </c>
    </row>
    <row r="4897" spans="1:5">
      <c r="A4897" s="1">
        <v>37995</v>
      </c>
      <c r="B4897" s="1" t="s">
        <v>20198</v>
      </c>
      <c r="C4897" s="1" t="s">
        <v>160</v>
      </c>
      <c r="D4897" s="1" t="s">
        <v>155</v>
      </c>
      <c r="E4897" s="162" t="s">
        <v>36922</v>
      </c>
    </row>
    <row r="4898" spans="1:5">
      <c r="A4898" s="1">
        <v>37996</v>
      </c>
      <c r="B4898" s="1" t="s">
        <v>20199</v>
      </c>
      <c r="C4898" s="1" t="s">
        <v>160</v>
      </c>
      <c r="D4898" s="1" t="s">
        <v>155</v>
      </c>
      <c r="E4898" s="162" t="s">
        <v>32302</v>
      </c>
    </row>
    <row r="4899" spans="1:5">
      <c r="A4899" s="1">
        <v>13883</v>
      </c>
      <c r="B4899" s="1" t="s">
        <v>20200</v>
      </c>
      <c r="C4899" s="1" t="s">
        <v>160</v>
      </c>
      <c r="D4899" s="1" t="s">
        <v>167</v>
      </c>
      <c r="E4899" s="162" t="s">
        <v>20201</v>
      </c>
    </row>
    <row r="4900" spans="1:5">
      <c r="A4900" s="1">
        <v>38604</v>
      </c>
      <c r="B4900" s="1" t="s">
        <v>20202</v>
      </c>
      <c r="C4900" s="1" t="s">
        <v>160</v>
      </c>
      <c r="D4900" s="1" t="s">
        <v>167</v>
      </c>
      <c r="E4900" s="162" t="s">
        <v>20203</v>
      </c>
    </row>
    <row r="4901" spans="1:5">
      <c r="A4901" s="1">
        <v>10601</v>
      </c>
      <c r="B4901" s="1" t="s">
        <v>20204</v>
      </c>
      <c r="C4901" s="1" t="s">
        <v>160</v>
      </c>
      <c r="D4901" s="1" t="s">
        <v>167</v>
      </c>
      <c r="E4901" s="162" t="s">
        <v>20205</v>
      </c>
    </row>
    <row r="4902" spans="1:5">
      <c r="A4902" s="1">
        <v>44469</v>
      </c>
      <c r="B4902" s="1" t="s">
        <v>20206</v>
      </c>
      <c r="C4902" s="1" t="s">
        <v>160</v>
      </c>
      <c r="D4902" s="1" t="s">
        <v>167</v>
      </c>
      <c r="E4902" s="162" t="s">
        <v>20207</v>
      </c>
    </row>
    <row r="4903" spans="1:5">
      <c r="A4903" s="1">
        <v>13894</v>
      </c>
      <c r="B4903" s="1" t="s">
        <v>20208</v>
      </c>
      <c r="C4903" s="1" t="s">
        <v>160</v>
      </c>
      <c r="D4903" s="1" t="s">
        <v>167</v>
      </c>
      <c r="E4903" s="162" t="s">
        <v>20209</v>
      </c>
    </row>
    <row r="4904" spans="1:5">
      <c r="A4904" s="1">
        <v>13895</v>
      </c>
      <c r="B4904" s="1" t="s">
        <v>20210</v>
      </c>
      <c r="C4904" s="1" t="s">
        <v>160</v>
      </c>
      <c r="D4904" s="1" t="s">
        <v>167</v>
      </c>
      <c r="E4904" s="162" t="s">
        <v>20211</v>
      </c>
    </row>
    <row r="4905" spans="1:5">
      <c r="A4905" s="1">
        <v>13892</v>
      </c>
      <c r="B4905" s="1" t="s">
        <v>20212</v>
      </c>
      <c r="C4905" s="1" t="s">
        <v>160</v>
      </c>
      <c r="D4905" s="1" t="s">
        <v>167</v>
      </c>
      <c r="E4905" s="162" t="s">
        <v>20213</v>
      </c>
    </row>
    <row r="4906" spans="1:5">
      <c r="A4906" s="1">
        <v>9914</v>
      </c>
      <c r="B4906" s="1" t="s">
        <v>20214</v>
      </c>
      <c r="C4906" s="1" t="s">
        <v>160</v>
      </c>
      <c r="D4906" s="1" t="s">
        <v>167</v>
      </c>
      <c r="E4906" s="162" t="s">
        <v>17684</v>
      </c>
    </row>
    <row r="4907" spans="1:5">
      <c r="A4907" s="1">
        <v>36485</v>
      </c>
      <c r="B4907" s="1" t="s">
        <v>20215</v>
      </c>
      <c r="C4907" s="1" t="s">
        <v>160</v>
      </c>
      <c r="D4907" s="1" t="s">
        <v>167</v>
      </c>
      <c r="E4907" s="162" t="s">
        <v>36923</v>
      </c>
    </row>
    <row r="4908" spans="1:5">
      <c r="A4908" s="1">
        <v>9912</v>
      </c>
      <c r="B4908" s="1" t="s">
        <v>20216</v>
      </c>
      <c r="C4908" s="1" t="s">
        <v>160</v>
      </c>
      <c r="D4908" s="1" t="s">
        <v>167</v>
      </c>
      <c r="E4908" s="162" t="s">
        <v>20217</v>
      </c>
    </row>
    <row r="4909" spans="1:5">
      <c r="A4909" s="1">
        <v>9921</v>
      </c>
      <c r="B4909" s="1" t="s">
        <v>20218</v>
      </c>
      <c r="C4909" s="1" t="s">
        <v>160</v>
      </c>
      <c r="D4909" s="1" t="s">
        <v>167</v>
      </c>
      <c r="E4909" s="162" t="s">
        <v>20219</v>
      </c>
    </row>
    <row r="4910" spans="1:5">
      <c r="A4910" s="1">
        <v>21112</v>
      </c>
      <c r="B4910" s="1" t="s">
        <v>20220</v>
      </c>
      <c r="C4910" s="1" t="s">
        <v>160</v>
      </c>
      <c r="D4910" s="1" t="s">
        <v>155</v>
      </c>
      <c r="E4910" s="162" t="s">
        <v>20221</v>
      </c>
    </row>
    <row r="4911" spans="1:5">
      <c r="A4911" s="1">
        <v>10228</v>
      </c>
      <c r="B4911" s="1" t="s">
        <v>20222</v>
      </c>
      <c r="C4911" s="1" t="s">
        <v>160</v>
      </c>
      <c r="D4911" s="1" t="s">
        <v>158</v>
      </c>
      <c r="E4911" s="162" t="s">
        <v>20223</v>
      </c>
    </row>
    <row r="4912" spans="1:5">
      <c r="A4912" s="1">
        <v>11781</v>
      </c>
      <c r="B4912" s="1" t="s">
        <v>20224</v>
      </c>
      <c r="C4912" s="1" t="s">
        <v>160</v>
      </c>
      <c r="D4912" s="1" t="s">
        <v>155</v>
      </c>
      <c r="E4912" s="162" t="s">
        <v>20225</v>
      </c>
    </row>
    <row r="4913" spans="1:5">
      <c r="A4913" s="1">
        <v>37588</v>
      </c>
      <c r="B4913" s="1" t="s">
        <v>20226</v>
      </c>
      <c r="C4913" s="1" t="s">
        <v>160</v>
      </c>
      <c r="D4913" s="1" t="s">
        <v>155</v>
      </c>
      <c r="E4913" s="162" t="s">
        <v>36924</v>
      </c>
    </row>
    <row r="4914" spans="1:5">
      <c r="A4914" s="1">
        <v>11746</v>
      </c>
      <c r="B4914" s="1" t="s">
        <v>20227</v>
      </c>
      <c r="C4914" s="1" t="s">
        <v>160</v>
      </c>
      <c r="D4914" s="1" t="s">
        <v>155</v>
      </c>
      <c r="E4914" s="162" t="s">
        <v>36925</v>
      </c>
    </row>
    <row r="4915" spans="1:5">
      <c r="A4915" s="1">
        <v>11751</v>
      </c>
      <c r="B4915" s="1" t="s">
        <v>20228</v>
      </c>
      <c r="C4915" s="1" t="s">
        <v>160</v>
      </c>
      <c r="D4915" s="1" t="s">
        <v>155</v>
      </c>
      <c r="E4915" s="162" t="s">
        <v>36926</v>
      </c>
    </row>
    <row r="4916" spans="1:5">
      <c r="A4916" s="1">
        <v>11750</v>
      </c>
      <c r="B4916" s="1" t="s">
        <v>20229</v>
      </c>
      <c r="C4916" s="1" t="s">
        <v>160</v>
      </c>
      <c r="D4916" s="1" t="s">
        <v>155</v>
      </c>
      <c r="E4916" s="162" t="s">
        <v>25562</v>
      </c>
    </row>
    <row r="4917" spans="1:5">
      <c r="A4917" s="1">
        <v>11748</v>
      </c>
      <c r="B4917" s="1" t="s">
        <v>20230</v>
      </c>
      <c r="C4917" s="1" t="s">
        <v>160</v>
      </c>
      <c r="D4917" s="1" t="s">
        <v>155</v>
      </c>
      <c r="E4917" s="162" t="s">
        <v>32193</v>
      </c>
    </row>
    <row r="4918" spans="1:5">
      <c r="A4918" s="1">
        <v>11747</v>
      </c>
      <c r="B4918" s="1" t="s">
        <v>20231</v>
      </c>
      <c r="C4918" s="1" t="s">
        <v>160</v>
      </c>
      <c r="D4918" s="1" t="s">
        <v>155</v>
      </c>
      <c r="E4918" s="162" t="s">
        <v>36927</v>
      </c>
    </row>
    <row r="4919" spans="1:5">
      <c r="A4919" s="1">
        <v>11749</v>
      </c>
      <c r="B4919" s="1" t="s">
        <v>20232</v>
      </c>
      <c r="C4919" s="1" t="s">
        <v>160</v>
      </c>
      <c r="D4919" s="1" t="s">
        <v>155</v>
      </c>
      <c r="E4919" s="162" t="s">
        <v>19228</v>
      </c>
    </row>
    <row r="4920" spans="1:5">
      <c r="A4920" s="1">
        <v>10236</v>
      </c>
      <c r="B4920" s="1" t="s">
        <v>20233</v>
      </c>
      <c r="C4920" s="1" t="s">
        <v>160</v>
      </c>
      <c r="D4920" s="1" t="s">
        <v>167</v>
      </c>
      <c r="E4920" s="162" t="s">
        <v>36928</v>
      </c>
    </row>
    <row r="4921" spans="1:5">
      <c r="A4921" s="1">
        <v>10233</v>
      </c>
      <c r="B4921" s="1" t="s">
        <v>20234</v>
      </c>
      <c r="C4921" s="1" t="s">
        <v>160</v>
      </c>
      <c r="D4921" s="1" t="s">
        <v>167</v>
      </c>
      <c r="E4921" s="162" t="s">
        <v>33059</v>
      </c>
    </row>
    <row r="4922" spans="1:5">
      <c r="A4922" s="1">
        <v>10234</v>
      </c>
      <c r="B4922" s="1" t="s">
        <v>20235</v>
      </c>
      <c r="C4922" s="1" t="s">
        <v>160</v>
      </c>
      <c r="D4922" s="1" t="s">
        <v>167</v>
      </c>
      <c r="E4922" s="162" t="s">
        <v>15411</v>
      </c>
    </row>
    <row r="4923" spans="1:5">
      <c r="A4923" s="1">
        <v>10231</v>
      </c>
      <c r="B4923" s="1" t="s">
        <v>20236</v>
      </c>
      <c r="C4923" s="1" t="s">
        <v>160</v>
      </c>
      <c r="D4923" s="1" t="s">
        <v>167</v>
      </c>
      <c r="E4923" s="162" t="s">
        <v>36929</v>
      </c>
    </row>
    <row r="4924" spans="1:5">
      <c r="A4924" s="1">
        <v>10232</v>
      </c>
      <c r="B4924" s="1" t="s">
        <v>20237</v>
      </c>
      <c r="C4924" s="1" t="s">
        <v>160</v>
      </c>
      <c r="D4924" s="1" t="s">
        <v>167</v>
      </c>
      <c r="E4924" s="162" t="s">
        <v>36930</v>
      </c>
    </row>
    <row r="4925" spans="1:5">
      <c r="A4925" s="1">
        <v>10229</v>
      </c>
      <c r="B4925" s="1" t="s">
        <v>20238</v>
      </c>
      <c r="C4925" s="1" t="s">
        <v>160</v>
      </c>
      <c r="D4925" s="1" t="s">
        <v>167</v>
      </c>
      <c r="E4925" s="162" t="s">
        <v>33364</v>
      </c>
    </row>
    <row r="4926" spans="1:5">
      <c r="A4926" s="1">
        <v>10235</v>
      </c>
      <c r="B4926" s="1" t="s">
        <v>20239</v>
      </c>
      <c r="C4926" s="1" t="s">
        <v>160</v>
      </c>
      <c r="D4926" s="1" t="s">
        <v>167</v>
      </c>
      <c r="E4926" s="162" t="s">
        <v>36931</v>
      </c>
    </row>
    <row r="4927" spans="1:5">
      <c r="A4927" s="1">
        <v>10230</v>
      </c>
      <c r="B4927" s="1" t="s">
        <v>20241</v>
      </c>
      <c r="C4927" s="1" t="s">
        <v>160</v>
      </c>
      <c r="D4927" s="1" t="s">
        <v>167</v>
      </c>
      <c r="E4927" s="162" t="s">
        <v>36932</v>
      </c>
    </row>
    <row r="4928" spans="1:5">
      <c r="A4928" s="1">
        <v>10409</v>
      </c>
      <c r="B4928" s="1" t="s">
        <v>20242</v>
      </c>
      <c r="C4928" s="1" t="s">
        <v>160</v>
      </c>
      <c r="D4928" s="1" t="s">
        <v>167</v>
      </c>
      <c r="E4928" s="162" t="s">
        <v>36933</v>
      </c>
    </row>
    <row r="4929" spans="1:5">
      <c r="A4929" s="1">
        <v>10411</v>
      </c>
      <c r="B4929" s="1" t="s">
        <v>20244</v>
      </c>
      <c r="C4929" s="1" t="s">
        <v>160</v>
      </c>
      <c r="D4929" s="1" t="s">
        <v>167</v>
      </c>
      <c r="E4929" s="162" t="s">
        <v>21263</v>
      </c>
    </row>
    <row r="4930" spans="1:5">
      <c r="A4930" s="1">
        <v>10404</v>
      </c>
      <c r="B4930" s="1" t="s">
        <v>20245</v>
      </c>
      <c r="C4930" s="1" t="s">
        <v>160</v>
      </c>
      <c r="D4930" s="1" t="s">
        <v>167</v>
      </c>
      <c r="E4930" s="162" t="s">
        <v>36934</v>
      </c>
    </row>
    <row r="4931" spans="1:5">
      <c r="A4931" s="1">
        <v>10410</v>
      </c>
      <c r="B4931" s="1" t="s">
        <v>20246</v>
      </c>
      <c r="C4931" s="1" t="s">
        <v>160</v>
      </c>
      <c r="D4931" s="1" t="s">
        <v>167</v>
      </c>
      <c r="E4931" s="162" t="s">
        <v>36935</v>
      </c>
    </row>
    <row r="4932" spans="1:5">
      <c r="A4932" s="1">
        <v>10405</v>
      </c>
      <c r="B4932" s="1" t="s">
        <v>20247</v>
      </c>
      <c r="C4932" s="1" t="s">
        <v>160</v>
      </c>
      <c r="D4932" s="1" t="s">
        <v>167</v>
      </c>
      <c r="E4932" s="162" t="s">
        <v>36936</v>
      </c>
    </row>
    <row r="4933" spans="1:5">
      <c r="A4933" s="1">
        <v>10408</v>
      </c>
      <c r="B4933" s="1" t="s">
        <v>20248</v>
      </c>
      <c r="C4933" s="1" t="s">
        <v>160</v>
      </c>
      <c r="D4933" s="1" t="s">
        <v>167</v>
      </c>
      <c r="E4933" s="162" t="s">
        <v>36937</v>
      </c>
    </row>
    <row r="4934" spans="1:5">
      <c r="A4934" s="1">
        <v>10412</v>
      </c>
      <c r="B4934" s="1" t="s">
        <v>20249</v>
      </c>
      <c r="C4934" s="1" t="s">
        <v>160</v>
      </c>
      <c r="D4934" s="1" t="s">
        <v>167</v>
      </c>
      <c r="E4934" s="162" t="s">
        <v>36938</v>
      </c>
    </row>
    <row r="4935" spans="1:5">
      <c r="A4935" s="1">
        <v>10406</v>
      </c>
      <c r="B4935" s="1" t="s">
        <v>20250</v>
      </c>
      <c r="C4935" s="1" t="s">
        <v>160</v>
      </c>
      <c r="D4935" s="1" t="s">
        <v>167</v>
      </c>
      <c r="E4935" s="162" t="s">
        <v>36939</v>
      </c>
    </row>
    <row r="4936" spans="1:5">
      <c r="A4936" s="1">
        <v>10407</v>
      </c>
      <c r="B4936" s="1" t="s">
        <v>20251</v>
      </c>
      <c r="C4936" s="1" t="s">
        <v>160</v>
      </c>
      <c r="D4936" s="1" t="s">
        <v>167</v>
      </c>
      <c r="E4936" s="162" t="s">
        <v>36940</v>
      </c>
    </row>
    <row r="4937" spans="1:5">
      <c r="A4937" s="1">
        <v>10416</v>
      </c>
      <c r="B4937" s="1" t="s">
        <v>20252</v>
      </c>
      <c r="C4937" s="1" t="s">
        <v>160</v>
      </c>
      <c r="D4937" s="1" t="s">
        <v>167</v>
      </c>
      <c r="E4937" s="162" t="s">
        <v>13151</v>
      </c>
    </row>
    <row r="4938" spans="1:5">
      <c r="A4938" s="1">
        <v>10419</v>
      </c>
      <c r="B4938" s="1" t="s">
        <v>20254</v>
      </c>
      <c r="C4938" s="1" t="s">
        <v>160</v>
      </c>
      <c r="D4938" s="1" t="s">
        <v>167</v>
      </c>
      <c r="E4938" s="162" t="s">
        <v>36941</v>
      </c>
    </row>
    <row r="4939" spans="1:5">
      <c r="A4939" s="1">
        <v>21092</v>
      </c>
      <c r="B4939" s="1" t="s">
        <v>20255</v>
      </c>
      <c r="C4939" s="1" t="s">
        <v>160</v>
      </c>
      <c r="D4939" s="1" t="s">
        <v>167</v>
      </c>
      <c r="E4939" s="162" t="s">
        <v>32338</v>
      </c>
    </row>
    <row r="4940" spans="1:5">
      <c r="A4940" s="1">
        <v>10418</v>
      </c>
      <c r="B4940" s="1" t="s">
        <v>20256</v>
      </c>
      <c r="C4940" s="1" t="s">
        <v>160</v>
      </c>
      <c r="D4940" s="1" t="s">
        <v>167</v>
      </c>
      <c r="E4940" s="162" t="s">
        <v>26468</v>
      </c>
    </row>
    <row r="4941" spans="1:5">
      <c r="A4941" s="1">
        <v>12657</v>
      </c>
      <c r="B4941" s="1" t="s">
        <v>20257</v>
      </c>
      <c r="C4941" s="1" t="s">
        <v>160</v>
      </c>
      <c r="D4941" s="1" t="s">
        <v>167</v>
      </c>
      <c r="E4941" s="162" t="s">
        <v>36942</v>
      </c>
    </row>
    <row r="4942" spans="1:5">
      <c r="A4942" s="1">
        <v>10417</v>
      </c>
      <c r="B4942" s="1" t="s">
        <v>20258</v>
      </c>
      <c r="C4942" s="1" t="s">
        <v>160</v>
      </c>
      <c r="D4942" s="1" t="s">
        <v>167</v>
      </c>
      <c r="E4942" s="162" t="s">
        <v>36943</v>
      </c>
    </row>
    <row r="4943" spans="1:5">
      <c r="A4943" s="1">
        <v>10413</v>
      </c>
      <c r="B4943" s="1" t="s">
        <v>20259</v>
      </c>
      <c r="C4943" s="1" t="s">
        <v>160</v>
      </c>
      <c r="D4943" s="1" t="s">
        <v>167</v>
      </c>
      <c r="E4943" s="162" t="s">
        <v>36393</v>
      </c>
    </row>
    <row r="4944" spans="1:5">
      <c r="A4944" s="1">
        <v>10414</v>
      </c>
      <c r="B4944" s="1" t="s">
        <v>20260</v>
      </c>
      <c r="C4944" s="1" t="s">
        <v>160</v>
      </c>
      <c r="D4944" s="1" t="s">
        <v>167</v>
      </c>
      <c r="E4944" s="162" t="s">
        <v>36944</v>
      </c>
    </row>
    <row r="4945" spans="1:5">
      <c r="A4945" s="1">
        <v>10415</v>
      </c>
      <c r="B4945" s="1" t="s">
        <v>20261</v>
      </c>
      <c r="C4945" s="1" t="s">
        <v>160</v>
      </c>
      <c r="D4945" s="1" t="s">
        <v>167</v>
      </c>
      <c r="E4945" s="162" t="s">
        <v>36945</v>
      </c>
    </row>
    <row r="4946" spans="1:5">
      <c r="A4946" s="1">
        <v>38643</v>
      </c>
      <c r="B4946" s="1" t="s">
        <v>20262</v>
      </c>
      <c r="C4946" s="1" t="s">
        <v>160</v>
      </c>
      <c r="D4946" s="1" t="s">
        <v>155</v>
      </c>
      <c r="E4946" s="162" t="s">
        <v>36139</v>
      </c>
    </row>
    <row r="4947" spans="1:5">
      <c r="A4947" s="1">
        <v>6157</v>
      </c>
      <c r="B4947" s="1" t="s">
        <v>20264</v>
      </c>
      <c r="C4947" s="1" t="s">
        <v>160</v>
      </c>
      <c r="D4947" s="1" t="s">
        <v>155</v>
      </c>
      <c r="E4947" s="162" t="s">
        <v>19077</v>
      </c>
    </row>
    <row r="4948" spans="1:5">
      <c r="A4948" s="1">
        <v>6158</v>
      </c>
      <c r="B4948" s="1" t="s">
        <v>20265</v>
      </c>
      <c r="C4948" s="1" t="s">
        <v>160</v>
      </c>
      <c r="D4948" s="1" t="s">
        <v>155</v>
      </c>
      <c r="E4948" s="162" t="s">
        <v>17165</v>
      </c>
    </row>
    <row r="4949" spans="1:5">
      <c r="A4949" s="1">
        <v>6153</v>
      </c>
      <c r="B4949" s="1" t="s">
        <v>20266</v>
      </c>
      <c r="C4949" s="1" t="s">
        <v>160</v>
      </c>
      <c r="D4949" s="1" t="s">
        <v>155</v>
      </c>
      <c r="E4949" s="162" t="s">
        <v>36946</v>
      </c>
    </row>
    <row r="4950" spans="1:5">
      <c r="A4950" s="1">
        <v>6156</v>
      </c>
      <c r="B4950" s="1" t="s">
        <v>20268</v>
      </c>
      <c r="C4950" s="1" t="s">
        <v>160</v>
      </c>
      <c r="D4950" s="1" t="s">
        <v>155</v>
      </c>
      <c r="E4950" s="162" t="s">
        <v>17222</v>
      </c>
    </row>
    <row r="4951" spans="1:5">
      <c r="A4951" s="1">
        <v>6154</v>
      </c>
      <c r="B4951" s="1" t="s">
        <v>20270</v>
      </c>
      <c r="C4951" s="1" t="s">
        <v>160</v>
      </c>
      <c r="D4951" s="1" t="s">
        <v>155</v>
      </c>
      <c r="E4951" s="162" t="s">
        <v>19065</v>
      </c>
    </row>
    <row r="4952" spans="1:5">
      <c r="A4952" s="1">
        <v>6155</v>
      </c>
      <c r="B4952" s="1" t="s">
        <v>20271</v>
      </c>
      <c r="C4952" s="1" t="s">
        <v>160</v>
      </c>
      <c r="D4952" s="1" t="s">
        <v>155</v>
      </c>
      <c r="E4952" s="162" t="s">
        <v>36491</v>
      </c>
    </row>
    <row r="4953" spans="1:5">
      <c r="A4953" s="1">
        <v>43595</v>
      </c>
      <c r="B4953" s="1" t="s">
        <v>20272</v>
      </c>
      <c r="C4953" s="1" t="s">
        <v>160</v>
      </c>
      <c r="D4953" s="1" t="s">
        <v>155</v>
      </c>
      <c r="E4953" s="162" t="s">
        <v>14996</v>
      </c>
    </row>
    <row r="4954" spans="1:5">
      <c r="A4954" s="1">
        <v>43596</v>
      </c>
      <c r="B4954" s="1" t="s">
        <v>20273</v>
      </c>
      <c r="C4954" s="1" t="s">
        <v>160</v>
      </c>
      <c r="D4954" s="1" t="s">
        <v>155</v>
      </c>
      <c r="E4954" s="162" t="s">
        <v>19602</v>
      </c>
    </row>
    <row r="4955" spans="1:5">
      <c r="A4955" s="1">
        <v>38108</v>
      </c>
      <c r="B4955" s="1" t="s">
        <v>20274</v>
      </c>
      <c r="C4955" s="1" t="s">
        <v>160</v>
      </c>
      <c r="D4955" s="1" t="s">
        <v>155</v>
      </c>
      <c r="E4955" s="162" t="s">
        <v>36947</v>
      </c>
    </row>
    <row r="4956" spans="1:5">
      <c r="A4956" s="1">
        <v>38087</v>
      </c>
      <c r="B4956" s="1" t="s">
        <v>20275</v>
      </c>
      <c r="C4956" s="1" t="s">
        <v>160</v>
      </c>
      <c r="D4956" s="1" t="s">
        <v>155</v>
      </c>
      <c r="E4956" s="162" t="s">
        <v>28574</v>
      </c>
    </row>
    <row r="4957" spans="1:5">
      <c r="A4957" s="1">
        <v>38109</v>
      </c>
      <c r="B4957" s="1" t="s">
        <v>20276</v>
      </c>
      <c r="C4957" s="1" t="s">
        <v>160</v>
      </c>
      <c r="D4957" s="1" t="s">
        <v>155</v>
      </c>
      <c r="E4957" s="162" t="s">
        <v>36948</v>
      </c>
    </row>
    <row r="4958" spans="1:5">
      <c r="A4958" s="1">
        <v>38088</v>
      </c>
      <c r="B4958" s="1" t="s">
        <v>20277</v>
      </c>
      <c r="C4958" s="1" t="s">
        <v>160</v>
      </c>
      <c r="D4958" s="1" t="s">
        <v>155</v>
      </c>
      <c r="E4958" s="162" t="s">
        <v>36949</v>
      </c>
    </row>
    <row r="4959" spans="1:5">
      <c r="A4959" s="1">
        <v>38110</v>
      </c>
      <c r="B4959" s="1" t="s">
        <v>20278</v>
      </c>
      <c r="C4959" s="1" t="s">
        <v>160</v>
      </c>
      <c r="D4959" s="1" t="s">
        <v>155</v>
      </c>
      <c r="E4959" s="162" t="s">
        <v>20140</v>
      </c>
    </row>
    <row r="4960" spans="1:5">
      <c r="A4960" s="1">
        <v>38089</v>
      </c>
      <c r="B4960" s="1" t="s">
        <v>20279</v>
      </c>
      <c r="C4960" s="1" t="s">
        <v>160</v>
      </c>
      <c r="D4960" s="1" t="s">
        <v>155</v>
      </c>
      <c r="E4960" s="162" t="s">
        <v>15963</v>
      </c>
    </row>
    <row r="4961" spans="1:5">
      <c r="A4961" s="1">
        <v>38111</v>
      </c>
      <c r="B4961" s="1" t="s">
        <v>20280</v>
      </c>
      <c r="C4961" s="1" t="s">
        <v>160</v>
      </c>
      <c r="D4961" s="1" t="s">
        <v>155</v>
      </c>
      <c r="E4961" s="162" t="s">
        <v>34588</v>
      </c>
    </row>
    <row r="4962" spans="1:5">
      <c r="A4962" s="1">
        <v>38090</v>
      </c>
      <c r="B4962" s="1" t="s">
        <v>20282</v>
      </c>
      <c r="C4962" s="1" t="s">
        <v>160</v>
      </c>
      <c r="D4962" s="1" t="s">
        <v>155</v>
      </c>
      <c r="E4962" s="162" t="s">
        <v>22320</v>
      </c>
    </row>
    <row r="4963" spans="1:5">
      <c r="A4963" s="1">
        <v>13726</v>
      </c>
      <c r="B4963" s="1" t="s">
        <v>20283</v>
      </c>
      <c r="C4963" s="1" t="s">
        <v>160</v>
      </c>
      <c r="D4963" s="1" t="s">
        <v>167</v>
      </c>
      <c r="E4963" s="162" t="s">
        <v>36950</v>
      </c>
    </row>
    <row r="4964" spans="1:5">
      <c r="A4964" s="1">
        <v>38400</v>
      </c>
      <c r="B4964" s="1" t="s">
        <v>20284</v>
      </c>
      <c r="C4964" s="1" t="s">
        <v>160</v>
      </c>
      <c r="D4964" s="1" t="s">
        <v>155</v>
      </c>
      <c r="E4964" s="162" t="s">
        <v>12844</v>
      </c>
    </row>
    <row r="4965" spans="1:5">
      <c r="A4965" s="1">
        <v>12627</v>
      </c>
      <c r="B4965" s="1" t="s">
        <v>20285</v>
      </c>
      <c r="C4965" s="1" t="s">
        <v>160</v>
      </c>
      <c r="D4965" s="1" t="s">
        <v>155</v>
      </c>
      <c r="E4965" s="162" t="s">
        <v>21173</v>
      </c>
    </row>
    <row r="4966" spans="1:5">
      <c r="A4966" s="1">
        <v>39996</v>
      </c>
      <c r="B4966" s="1" t="s">
        <v>20286</v>
      </c>
      <c r="C4966" s="1" t="s">
        <v>187</v>
      </c>
      <c r="D4966" s="1" t="s">
        <v>155</v>
      </c>
      <c r="E4966" s="162" t="s">
        <v>13649</v>
      </c>
    </row>
    <row r="4967" spans="1:5">
      <c r="A4967" s="1">
        <v>10478</v>
      </c>
      <c r="B4967" s="1" t="s">
        <v>20288</v>
      </c>
      <c r="C4967" s="1" t="s">
        <v>182</v>
      </c>
      <c r="D4967" s="1" t="s">
        <v>158</v>
      </c>
      <c r="E4967" s="162" t="s">
        <v>17208</v>
      </c>
    </row>
    <row r="4968" spans="1:5">
      <c r="A4968" s="1">
        <v>10481</v>
      </c>
      <c r="B4968" s="1" t="s">
        <v>20290</v>
      </c>
      <c r="C4968" s="1" t="s">
        <v>182</v>
      </c>
      <c r="D4968" s="1" t="s">
        <v>155</v>
      </c>
      <c r="E4968" s="162" t="s">
        <v>15596</v>
      </c>
    </row>
    <row r="4969" spans="1:5">
      <c r="A4969" s="1">
        <v>10475</v>
      </c>
      <c r="B4969" s="1" t="s">
        <v>20291</v>
      </c>
      <c r="C4969" s="1" t="s">
        <v>182</v>
      </c>
      <c r="D4969" s="1" t="s">
        <v>155</v>
      </c>
      <c r="E4969" s="162" t="s">
        <v>26503</v>
      </c>
    </row>
    <row r="4970" spans="1:5">
      <c r="A4970" s="1">
        <v>4031</v>
      </c>
      <c r="B4970" s="1" t="s">
        <v>20292</v>
      </c>
      <c r="C4970" s="1" t="s">
        <v>157</v>
      </c>
      <c r="D4970" s="1" t="s">
        <v>155</v>
      </c>
      <c r="E4970" s="162" t="s">
        <v>36353</v>
      </c>
    </row>
    <row r="4971" spans="1:5">
      <c r="A4971" s="1">
        <v>4030</v>
      </c>
      <c r="B4971" s="1" t="s">
        <v>20293</v>
      </c>
      <c r="C4971" s="1" t="s">
        <v>157</v>
      </c>
      <c r="D4971" s="1" t="s">
        <v>155</v>
      </c>
      <c r="E4971" s="162" t="s">
        <v>18712</v>
      </c>
    </row>
    <row r="4972" spans="1:5">
      <c r="A4972" s="1">
        <v>39399</v>
      </c>
      <c r="B4972" s="1" t="s">
        <v>20294</v>
      </c>
      <c r="C4972" s="1" t="s">
        <v>160</v>
      </c>
      <c r="D4972" s="1" t="s">
        <v>167</v>
      </c>
      <c r="E4972" s="162" t="s">
        <v>20295</v>
      </c>
    </row>
    <row r="4973" spans="1:5">
      <c r="A4973" s="1">
        <v>39400</v>
      </c>
      <c r="B4973" s="1" t="s">
        <v>20296</v>
      </c>
      <c r="C4973" s="1" t="s">
        <v>160</v>
      </c>
      <c r="D4973" s="1" t="s">
        <v>167</v>
      </c>
      <c r="E4973" s="162" t="s">
        <v>20297</v>
      </c>
    </row>
    <row r="4974" spans="1:5">
      <c r="A4974" s="1">
        <v>39401</v>
      </c>
      <c r="B4974" s="1" t="s">
        <v>20298</v>
      </c>
      <c r="C4974" s="1" t="s">
        <v>160</v>
      </c>
      <c r="D4974" s="1" t="s">
        <v>167</v>
      </c>
      <c r="E4974" s="162" t="s">
        <v>20299</v>
      </c>
    </row>
    <row r="4975" spans="1:5">
      <c r="A4975" s="1">
        <v>11652</v>
      </c>
      <c r="B4975" s="1" t="s">
        <v>20300</v>
      </c>
      <c r="C4975" s="1" t="s">
        <v>160</v>
      </c>
      <c r="D4975" s="1" t="s">
        <v>167</v>
      </c>
      <c r="E4975" s="162" t="s">
        <v>20301</v>
      </c>
    </row>
    <row r="4976" spans="1:5">
      <c r="A4976" s="1">
        <v>13896</v>
      </c>
      <c r="B4976" s="1" t="s">
        <v>20302</v>
      </c>
      <c r="C4976" s="1" t="s">
        <v>160</v>
      </c>
      <c r="D4976" s="1" t="s">
        <v>167</v>
      </c>
      <c r="E4976" s="162" t="s">
        <v>20303</v>
      </c>
    </row>
    <row r="4977" spans="1:5">
      <c r="A4977" s="1">
        <v>13475</v>
      </c>
      <c r="B4977" s="1" t="s">
        <v>20304</v>
      </c>
      <c r="C4977" s="1" t="s">
        <v>160</v>
      </c>
      <c r="D4977" s="1" t="s">
        <v>167</v>
      </c>
      <c r="E4977" s="162" t="s">
        <v>20305</v>
      </c>
    </row>
    <row r="4978" spans="1:5">
      <c r="A4978" s="1">
        <v>44491</v>
      </c>
      <c r="B4978" s="1" t="s">
        <v>20306</v>
      </c>
      <c r="C4978" s="1" t="s">
        <v>160</v>
      </c>
      <c r="D4978" s="1" t="s">
        <v>167</v>
      </c>
      <c r="E4978" s="162" t="s">
        <v>36951</v>
      </c>
    </row>
    <row r="4979" spans="1:5">
      <c r="A4979" s="1">
        <v>44470</v>
      </c>
      <c r="B4979" s="1" t="s">
        <v>20307</v>
      </c>
      <c r="C4979" s="1" t="s">
        <v>160</v>
      </c>
      <c r="D4979" s="1" t="s">
        <v>167</v>
      </c>
      <c r="E4979" s="162" t="s">
        <v>36952</v>
      </c>
    </row>
    <row r="4980" spans="1:5">
      <c r="A4980" s="1">
        <v>13476</v>
      </c>
      <c r="B4980" s="1" t="s">
        <v>20308</v>
      </c>
      <c r="C4980" s="1" t="s">
        <v>160</v>
      </c>
      <c r="D4980" s="1" t="s">
        <v>167</v>
      </c>
      <c r="E4980" s="162" t="s">
        <v>36953</v>
      </c>
    </row>
    <row r="4981" spans="1:5">
      <c r="A4981" s="1">
        <v>10488</v>
      </c>
      <c r="B4981" s="1" t="s">
        <v>20309</v>
      </c>
      <c r="C4981" s="1" t="s">
        <v>160</v>
      </c>
      <c r="D4981" s="1" t="s">
        <v>167</v>
      </c>
      <c r="E4981" s="162" t="s">
        <v>36954</v>
      </c>
    </row>
    <row r="4982" spans="1:5">
      <c r="A4982" s="1">
        <v>13606</v>
      </c>
      <c r="B4982" s="1" t="s">
        <v>20310</v>
      </c>
      <c r="C4982" s="1" t="s">
        <v>160</v>
      </c>
      <c r="D4982" s="1" t="s">
        <v>167</v>
      </c>
      <c r="E4982" s="162" t="s">
        <v>36955</v>
      </c>
    </row>
    <row r="4983" spans="1:5">
      <c r="A4983" s="1">
        <v>10489</v>
      </c>
      <c r="B4983" s="1" t="s">
        <v>20311</v>
      </c>
      <c r="C4983" s="1" t="s">
        <v>355</v>
      </c>
      <c r="D4983" s="1" t="s">
        <v>155</v>
      </c>
      <c r="E4983" s="162" t="s">
        <v>16191</v>
      </c>
    </row>
    <row r="4984" spans="1:5">
      <c r="A4984" s="1">
        <v>41073</v>
      </c>
      <c r="B4984" s="1" t="s">
        <v>20312</v>
      </c>
      <c r="C4984" s="1" t="s">
        <v>357</v>
      </c>
      <c r="D4984" s="1" t="s">
        <v>155</v>
      </c>
      <c r="E4984" s="162" t="s">
        <v>36956</v>
      </c>
    </row>
    <row r="4985" spans="1:5">
      <c r="A4985" s="1">
        <v>34391</v>
      </c>
      <c r="B4985" s="1" t="s">
        <v>20313</v>
      </c>
      <c r="C4985" s="1" t="s">
        <v>157</v>
      </c>
      <c r="D4985" s="1" t="s">
        <v>155</v>
      </c>
      <c r="E4985" s="162" t="s">
        <v>36957</v>
      </c>
    </row>
    <row r="4986" spans="1:5">
      <c r="A4986" s="1">
        <v>10496</v>
      </c>
      <c r="B4986" s="1" t="s">
        <v>20314</v>
      </c>
      <c r="C4986" s="1" t="s">
        <v>157</v>
      </c>
      <c r="D4986" s="1" t="s">
        <v>155</v>
      </c>
      <c r="E4986" s="162" t="s">
        <v>36958</v>
      </c>
    </row>
    <row r="4987" spans="1:5">
      <c r="A4987" s="1">
        <v>10497</v>
      </c>
      <c r="B4987" s="1" t="s">
        <v>20315</v>
      </c>
      <c r="C4987" s="1" t="s">
        <v>157</v>
      </c>
      <c r="D4987" s="1" t="s">
        <v>155</v>
      </c>
      <c r="E4987" s="162" t="s">
        <v>36959</v>
      </c>
    </row>
    <row r="4988" spans="1:5">
      <c r="A4988" s="1">
        <v>10504</v>
      </c>
      <c r="B4988" s="1" t="s">
        <v>20316</v>
      </c>
      <c r="C4988" s="1" t="s">
        <v>157</v>
      </c>
      <c r="D4988" s="1" t="s">
        <v>155</v>
      </c>
      <c r="E4988" s="162" t="s">
        <v>36960</v>
      </c>
    </row>
    <row r="4989" spans="1:5">
      <c r="A4989" s="1">
        <v>34390</v>
      </c>
      <c r="B4989" s="1" t="s">
        <v>20317</v>
      </c>
      <c r="C4989" s="1" t="s">
        <v>157</v>
      </c>
      <c r="D4989" s="1" t="s">
        <v>155</v>
      </c>
      <c r="E4989" s="162" t="s">
        <v>36961</v>
      </c>
    </row>
    <row r="4990" spans="1:5">
      <c r="A4990" s="1">
        <v>34389</v>
      </c>
      <c r="B4990" s="1" t="s">
        <v>20318</v>
      </c>
      <c r="C4990" s="1" t="s">
        <v>157</v>
      </c>
      <c r="D4990" s="1" t="s">
        <v>155</v>
      </c>
      <c r="E4990" s="162" t="s">
        <v>36962</v>
      </c>
    </row>
    <row r="4991" spans="1:5">
      <c r="A4991" s="1">
        <v>34388</v>
      </c>
      <c r="B4991" s="1" t="s">
        <v>20320</v>
      </c>
      <c r="C4991" s="1" t="s">
        <v>157</v>
      </c>
      <c r="D4991" s="1" t="s">
        <v>155</v>
      </c>
      <c r="E4991" s="162" t="s">
        <v>36963</v>
      </c>
    </row>
    <row r="4992" spans="1:5">
      <c r="A4992" s="1">
        <v>34387</v>
      </c>
      <c r="B4992" s="1" t="s">
        <v>20321</v>
      </c>
      <c r="C4992" s="1" t="s">
        <v>157</v>
      </c>
      <c r="D4992" s="1" t="s">
        <v>155</v>
      </c>
      <c r="E4992" s="162" t="s">
        <v>36964</v>
      </c>
    </row>
    <row r="4993" spans="1:5">
      <c r="A4993" s="1">
        <v>11188</v>
      </c>
      <c r="B4993" s="1" t="s">
        <v>20322</v>
      </c>
      <c r="C4993" s="1" t="s">
        <v>157</v>
      </c>
      <c r="D4993" s="1" t="s">
        <v>155</v>
      </c>
      <c r="E4993" s="162" t="s">
        <v>36965</v>
      </c>
    </row>
    <row r="4994" spans="1:5">
      <c r="A4994" s="1">
        <v>11189</v>
      </c>
      <c r="B4994" s="1" t="s">
        <v>20323</v>
      </c>
      <c r="C4994" s="1" t="s">
        <v>157</v>
      </c>
      <c r="D4994" s="1" t="s">
        <v>155</v>
      </c>
      <c r="E4994" s="162" t="s">
        <v>36125</v>
      </c>
    </row>
    <row r="4995" spans="1:5">
      <c r="A4995" s="1">
        <v>21107</v>
      </c>
      <c r="B4995" s="1" t="s">
        <v>20324</v>
      </c>
      <c r="C4995" s="1" t="s">
        <v>157</v>
      </c>
      <c r="D4995" s="1" t="s">
        <v>155</v>
      </c>
      <c r="E4995" s="162" t="s">
        <v>25562</v>
      </c>
    </row>
    <row r="4996" spans="1:5">
      <c r="A4996" s="1">
        <v>34386</v>
      </c>
      <c r="B4996" s="1" t="s">
        <v>20326</v>
      </c>
      <c r="C4996" s="1" t="s">
        <v>157</v>
      </c>
      <c r="D4996" s="1" t="s">
        <v>155</v>
      </c>
      <c r="E4996" s="162" t="s">
        <v>32486</v>
      </c>
    </row>
    <row r="4997" spans="1:5">
      <c r="A4997" s="1">
        <v>10490</v>
      </c>
      <c r="B4997" s="1" t="s">
        <v>20327</v>
      </c>
      <c r="C4997" s="1" t="s">
        <v>157</v>
      </c>
      <c r="D4997" s="1" t="s">
        <v>155</v>
      </c>
      <c r="E4997" s="162" t="s">
        <v>36966</v>
      </c>
    </row>
    <row r="4998" spans="1:5">
      <c r="A4998" s="1">
        <v>10492</v>
      </c>
      <c r="B4998" s="1" t="s">
        <v>20328</v>
      </c>
      <c r="C4998" s="1" t="s">
        <v>157</v>
      </c>
      <c r="D4998" s="1" t="s">
        <v>158</v>
      </c>
      <c r="E4998" s="162" t="s">
        <v>36967</v>
      </c>
    </row>
    <row r="4999" spans="1:5">
      <c r="A4999" s="1">
        <v>10493</v>
      </c>
      <c r="B4999" s="1" t="s">
        <v>20330</v>
      </c>
      <c r="C4999" s="1" t="s">
        <v>157</v>
      </c>
      <c r="D4999" s="1" t="s">
        <v>155</v>
      </c>
      <c r="E4999" s="162" t="s">
        <v>36962</v>
      </c>
    </row>
    <row r="5000" spans="1:5">
      <c r="A5000" s="1">
        <v>10491</v>
      </c>
      <c r="B5000" s="1" t="s">
        <v>20331</v>
      </c>
      <c r="C5000" s="1" t="s">
        <v>157</v>
      </c>
      <c r="D5000" s="1" t="s">
        <v>155</v>
      </c>
      <c r="E5000" s="162" t="s">
        <v>36968</v>
      </c>
    </row>
    <row r="5001" spans="1:5">
      <c r="A5001" s="1">
        <v>34385</v>
      </c>
      <c r="B5001" s="1" t="s">
        <v>20333</v>
      </c>
      <c r="C5001" s="1" t="s">
        <v>157</v>
      </c>
      <c r="D5001" s="1" t="s">
        <v>155</v>
      </c>
      <c r="E5001" s="162" t="s">
        <v>29678</v>
      </c>
    </row>
    <row r="5002" spans="1:5">
      <c r="A5002" s="1">
        <v>10499</v>
      </c>
      <c r="B5002" s="1" t="s">
        <v>20334</v>
      </c>
      <c r="C5002" s="1" t="s">
        <v>157</v>
      </c>
      <c r="D5002" s="1" t="s">
        <v>155</v>
      </c>
      <c r="E5002" s="162" t="s">
        <v>23519</v>
      </c>
    </row>
    <row r="5003" spans="1:5">
      <c r="A5003" s="1">
        <v>34384</v>
      </c>
      <c r="B5003" s="1" t="s">
        <v>20335</v>
      </c>
      <c r="C5003" s="1" t="s">
        <v>157</v>
      </c>
      <c r="D5003" s="1" t="s">
        <v>155</v>
      </c>
      <c r="E5003" s="162" t="s">
        <v>32486</v>
      </c>
    </row>
    <row r="5004" spans="1:5">
      <c r="A5004" s="1">
        <v>11185</v>
      </c>
      <c r="B5004" s="1" t="s">
        <v>20336</v>
      </c>
      <c r="C5004" s="1" t="s">
        <v>157</v>
      </c>
      <c r="D5004" s="1" t="s">
        <v>155</v>
      </c>
      <c r="E5004" s="162" t="s">
        <v>36969</v>
      </c>
    </row>
    <row r="5005" spans="1:5">
      <c r="A5005" s="1">
        <v>10507</v>
      </c>
      <c r="B5005" s="1" t="s">
        <v>20338</v>
      </c>
      <c r="C5005" s="1" t="s">
        <v>157</v>
      </c>
      <c r="D5005" s="1" t="s">
        <v>155</v>
      </c>
      <c r="E5005" s="162" t="s">
        <v>36970</v>
      </c>
    </row>
    <row r="5006" spans="1:5">
      <c r="A5006" s="1">
        <v>10505</v>
      </c>
      <c r="B5006" s="1" t="s">
        <v>20339</v>
      </c>
      <c r="C5006" s="1" t="s">
        <v>157</v>
      </c>
      <c r="D5006" s="1" t="s">
        <v>155</v>
      </c>
      <c r="E5006" s="162" t="s">
        <v>34730</v>
      </c>
    </row>
    <row r="5007" spans="1:5">
      <c r="A5007" s="1">
        <v>10506</v>
      </c>
      <c r="B5007" s="1" t="s">
        <v>20340</v>
      </c>
      <c r="C5007" s="1" t="s">
        <v>157</v>
      </c>
      <c r="D5007" s="1" t="s">
        <v>155</v>
      </c>
      <c r="E5007" s="162" t="s">
        <v>36971</v>
      </c>
    </row>
    <row r="5008" spans="1:5">
      <c r="A5008" s="1">
        <v>5031</v>
      </c>
      <c r="B5008" s="1" t="s">
        <v>20341</v>
      </c>
      <c r="C5008" s="1" t="s">
        <v>157</v>
      </c>
      <c r="D5008" s="1" t="s">
        <v>158</v>
      </c>
      <c r="E5008" s="162" t="s">
        <v>36972</v>
      </c>
    </row>
    <row r="5009" spans="1:5">
      <c r="A5009" s="1">
        <v>10502</v>
      </c>
      <c r="B5009" s="1" t="s">
        <v>20342</v>
      </c>
      <c r="C5009" s="1" t="s">
        <v>157</v>
      </c>
      <c r="D5009" s="1" t="s">
        <v>155</v>
      </c>
      <c r="E5009" s="162" t="s">
        <v>36973</v>
      </c>
    </row>
    <row r="5010" spans="1:5">
      <c r="A5010" s="1">
        <v>10501</v>
      </c>
      <c r="B5010" s="1" t="s">
        <v>20343</v>
      </c>
      <c r="C5010" s="1" t="s">
        <v>157</v>
      </c>
      <c r="D5010" s="1" t="s">
        <v>155</v>
      </c>
      <c r="E5010" s="162" t="s">
        <v>36974</v>
      </c>
    </row>
    <row r="5011" spans="1:5">
      <c r="A5011" s="1">
        <v>10503</v>
      </c>
      <c r="B5011" s="1" t="s">
        <v>20344</v>
      </c>
      <c r="C5011" s="1" t="s">
        <v>157</v>
      </c>
      <c r="D5011" s="1" t="s">
        <v>155</v>
      </c>
      <c r="E5011" s="162" t="s">
        <v>36975</v>
      </c>
    </row>
    <row r="5012" spans="1:5">
      <c r="A5012" s="1">
        <v>4500</v>
      </c>
      <c r="B5012" s="1" t="s">
        <v>20345</v>
      </c>
      <c r="C5012" s="1" t="s">
        <v>187</v>
      </c>
      <c r="D5012" s="1" t="s">
        <v>155</v>
      </c>
      <c r="E5012" s="162" t="s">
        <v>20515</v>
      </c>
    </row>
    <row r="5013" spans="1:5">
      <c r="A5013" s="1">
        <v>4448</v>
      </c>
      <c r="B5013" s="1" t="s">
        <v>20346</v>
      </c>
      <c r="C5013" s="1" t="s">
        <v>187</v>
      </c>
      <c r="D5013" s="1" t="s">
        <v>155</v>
      </c>
      <c r="E5013" s="162" t="s">
        <v>14978</v>
      </c>
    </row>
    <row r="5014" spans="1:5">
      <c r="A5014" s="1">
        <v>20213</v>
      </c>
      <c r="B5014" s="1" t="s">
        <v>20347</v>
      </c>
      <c r="C5014" s="1" t="s">
        <v>187</v>
      </c>
      <c r="D5014" s="1" t="s">
        <v>155</v>
      </c>
      <c r="E5014" s="162" t="s">
        <v>35368</v>
      </c>
    </row>
    <row r="5015" spans="1:5">
      <c r="A5015" s="1">
        <v>20211</v>
      </c>
      <c r="B5015" s="1" t="s">
        <v>20349</v>
      </c>
      <c r="C5015" s="1" t="s">
        <v>187</v>
      </c>
      <c r="D5015" s="1" t="s">
        <v>155</v>
      </c>
      <c r="E5015" s="162" t="s">
        <v>36976</v>
      </c>
    </row>
    <row r="5016" spans="1:5">
      <c r="A5016" s="1">
        <v>40270</v>
      </c>
      <c r="B5016" s="1" t="s">
        <v>20350</v>
      </c>
      <c r="C5016" s="1" t="s">
        <v>187</v>
      </c>
      <c r="D5016" s="1" t="s">
        <v>167</v>
      </c>
      <c r="E5016" s="162" t="s">
        <v>20351</v>
      </c>
    </row>
    <row r="5017" spans="1:5">
      <c r="A5017" s="1">
        <v>4425</v>
      </c>
      <c r="B5017" s="1" t="s">
        <v>20352</v>
      </c>
      <c r="C5017" s="1" t="s">
        <v>187</v>
      </c>
      <c r="D5017" s="1" t="s">
        <v>155</v>
      </c>
      <c r="E5017" s="162" t="s">
        <v>36977</v>
      </c>
    </row>
    <row r="5018" spans="1:5">
      <c r="A5018" s="1">
        <v>4472</v>
      </c>
      <c r="B5018" s="1" t="s">
        <v>20353</v>
      </c>
      <c r="C5018" s="1" t="s">
        <v>187</v>
      </c>
      <c r="D5018" s="1" t="s">
        <v>155</v>
      </c>
      <c r="E5018" s="162" t="s">
        <v>13008</v>
      </c>
    </row>
    <row r="5019" spans="1:5">
      <c r="A5019" s="1">
        <v>35272</v>
      </c>
      <c r="B5019" s="1" t="s">
        <v>20354</v>
      </c>
      <c r="C5019" s="1" t="s">
        <v>187</v>
      </c>
      <c r="D5019" s="1" t="s">
        <v>155</v>
      </c>
      <c r="E5019" s="162" t="s">
        <v>36978</v>
      </c>
    </row>
    <row r="5020" spans="1:5">
      <c r="A5020" s="1">
        <v>4481</v>
      </c>
      <c r="B5020" s="1" t="s">
        <v>20355</v>
      </c>
      <c r="C5020" s="1" t="s">
        <v>187</v>
      </c>
      <c r="D5020" s="1" t="s">
        <v>155</v>
      </c>
      <c r="E5020" s="162" t="s">
        <v>36979</v>
      </c>
    </row>
    <row r="5021" spans="1:5">
      <c r="A5021" s="1">
        <v>34345</v>
      </c>
      <c r="B5021" s="1" t="s">
        <v>20356</v>
      </c>
      <c r="C5021" s="1" t="s">
        <v>355</v>
      </c>
      <c r="D5021" s="1" t="s">
        <v>155</v>
      </c>
      <c r="E5021" s="162" t="s">
        <v>17089</v>
      </c>
    </row>
    <row r="5022" spans="1:5">
      <c r="A5022" s="1">
        <v>41096</v>
      </c>
      <c r="B5022" s="1" t="s">
        <v>20357</v>
      </c>
      <c r="C5022" s="1" t="s">
        <v>357</v>
      </c>
      <c r="D5022" s="1" t="s">
        <v>155</v>
      </c>
      <c r="E5022" s="162" t="s">
        <v>35899</v>
      </c>
    </row>
    <row r="5023" spans="1:5">
      <c r="A5023" s="1">
        <v>41776</v>
      </c>
      <c r="B5023" s="1" t="s">
        <v>20358</v>
      </c>
      <c r="C5023" s="1" t="s">
        <v>355</v>
      </c>
      <c r="D5023" s="1" t="s">
        <v>155</v>
      </c>
      <c r="E5023" s="162" t="s">
        <v>18643</v>
      </c>
    </row>
    <row r="5024" spans="1:5">
      <c r="A5024" s="1" t="s">
        <v>144</v>
      </c>
    </row>
    <row r="5025" spans="1:1">
      <c r="A5025" s="1" t="s">
        <v>36980</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pageSetUpPr fitToPage="1"/>
  </sheetPr>
  <dimension ref="A1:IN55"/>
  <sheetViews>
    <sheetView showGridLines="0" view="pageBreakPreview" zoomScale="115" zoomScaleSheetLayoutView="115" workbookViewId="0">
      <selection activeCell="D13" sqref="D13"/>
    </sheetView>
  </sheetViews>
  <sheetFormatPr defaultColWidth="6.796875" defaultRowHeight="15" customHeight="1"/>
  <cols>
    <col min="1" max="1" width="1.59765625" style="23" customWidth="1"/>
    <col min="2" max="2" width="17.59765625" style="23" customWidth="1"/>
    <col min="3" max="3" width="25" style="23" customWidth="1"/>
    <col min="4" max="4" width="20.5" style="23" customWidth="1"/>
    <col min="5" max="5" width="20.09765625" style="23" customWidth="1"/>
    <col min="6" max="8" width="6.796875" style="23" customWidth="1"/>
    <col min="9" max="9" width="9.19921875" style="23" bestFit="1" customWidth="1"/>
    <col min="10" max="248" width="6.796875" style="23" customWidth="1"/>
  </cols>
  <sheetData>
    <row r="1" spans="1:8" ht="10.5" customHeight="1" thickBot="1"/>
    <row r="2" spans="1:8" ht="20.100000000000001" customHeight="1">
      <c r="B2" s="772"/>
      <c r="C2" s="655" t="s">
        <v>12471</v>
      </c>
      <c r="D2" s="657"/>
      <c r="E2" s="226" t="s">
        <v>12472</v>
      </c>
    </row>
    <row r="3" spans="1:8" ht="20.100000000000001" customHeight="1">
      <c r="B3" s="773"/>
      <c r="C3" s="658" t="s">
        <v>12473</v>
      </c>
      <c r="D3" s="660"/>
      <c r="E3" s="228">
        <f ca="1">NOW()</f>
        <v>45009.49690810185</v>
      </c>
    </row>
    <row r="4" spans="1:8" ht="20.100000000000001" customHeight="1" thickBot="1">
      <c r="B4" s="773"/>
      <c r="C4" s="651" t="s">
        <v>12474</v>
      </c>
      <c r="D4" s="652"/>
      <c r="E4" s="229" t="str">
        <f>_xlfn.CONCAT("ANEXO - ",METODOLOGIAS!$J$3)</f>
        <v>ANEXO - A</v>
      </c>
    </row>
    <row r="5" spans="1:8" ht="15.95" customHeight="1">
      <c r="B5" s="230" t="s">
        <v>12475</v>
      </c>
      <c r="C5" s="238">
        <f ca="1">NOW()</f>
        <v>45009.49690810185</v>
      </c>
      <c r="D5" s="248"/>
      <c r="E5" s="232"/>
    </row>
    <row r="6" spans="1:8" ht="15.95" customHeight="1">
      <c r="B6" s="234" t="s">
        <v>12476</v>
      </c>
      <c r="C6" s="634" t="s">
        <v>139</v>
      </c>
      <c r="D6" s="634"/>
      <c r="E6" s="635"/>
    </row>
    <row r="7" spans="1:8" ht="15.95" customHeight="1">
      <c r="B7" s="234" t="s">
        <v>12477</v>
      </c>
      <c r="C7" s="636" t="s">
        <v>12513</v>
      </c>
      <c r="D7" s="636"/>
      <c r="E7" s="636"/>
      <c r="F7" s="636"/>
      <c r="G7" s="636"/>
      <c r="H7" s="253"/>
    </row>
    <row r="8" spans="1:8" ht="15.95" customHeight="1" thickBot="1">
      <c r="B8" s="235" t="s">
        <v>12478</v>
      </c>
      <c r="C8" s="710" t="s">
        <v>12479</v>
      </c>
      <c r="D8" s="710"/>
      <c r="E8" s="641"/>
    </row>
    <row r="9" spans="1:8" ht="30" customHeight="1" thickBot="1">
      <c r="A9" s="109"/>
      <c r="B9" s="794" t="s">
        <v>12487</v>
      </c>
      <c r="C9" s="795"/>
      <c r="D9" s="795"/>
      <c r="E9" s="796"/>
    </row>
    <row r="10" spans="1:8" ht="15.75" customHeight="1" thickTop="1">
      <c r="A10" s="24"/>
      <c r="B10" s="852" t="s">
        <v>81</v>
      </c>
      <c r="C10" s="853"/>
      <c r="D10" s="110" t="s">
        <v>79</v>
      </c>
      <c r="E10" s="110" t="s">
        <v>79</v>
      </c>
    </row>
    <row r="11" spans="1:8" ht="18" customHeight="1">
      <c r="A11" s="24"/>
      <c r="B11" s="854"/>
      <c r="C11" s="855"/>
      <c r="D11" s="111" t="s">
        <v>12508</v>
      </c>
      <c r="E11" s="111" t="s">
        <v>12507</v>
      </c>
    </row>
    <row r="12" spans="1:8" ht="45">
      <c r="A12" s="24"/>
      <c r="B12" s="831" t="s">
        <v>20</v>
      </c>
      <c r="C12" s="849"/>
      <c r="D12" s="111" t="s">
        <v>12448</v>
      </c>
      <c r="E12" s="111" t="s">
        <v>31792</v>
      </c>
    </row>
    <row r="13" spans="1:8" ht="60">
      <c r="A13" s="24"/>
      <c r="B13" s="846" t="s">
        <v>82</v>
      </c>
      <c r="C13" s="112" t="s">
        <v>83</v>
      </c>
      <c r="D13" s="200" t="str">
        <f>'PL.CUSTOS EQUIP.INSUMOS.OUTROS'!C15</f>
        <v>Cavalo mecânico estradeiro 6 x 2, PBT 23.000 kg - 265 kW</v>
      </c>
      <c r="E13" s="391" t="str">
        <f>'PL.CUSTOS EQUIP.INSUMOS.OUTROS'!$C$16</f>
        <v>MOTOBOMBA TRASH (PARA AGUA SUJA) AUTO ESCORVANTE, MOTOR GASOLINA DE 6,41 HP, DIAMETROS DE SUCCAO X RECALQUE: 3" X 3", HM/Q: 10/60 A 23/0</v>
      </c>
      <c r="F13" s="433"/>
    </row>
    <row r="14" spans="1:8" ht="15.75" customHeight="1">
      <c r="A14" s="24"/>
      <c r="B14" s="847"/>
      <c r="C14" s="114" t="s">
        <v>37</v>
      </c>
      <c r="D14" s="201">
        <f>'PL.CUSTOS EQUIP.INSUMOS.OUTROS'!G15</f>
        <v>0</v>
      </c>
      <c r="E14" s="392">
        <f>'PL.CUSTOS EQUIP.INSUMOS.OUTROS'!$G$16</f>
        <v>0</v>
      </c>
      <c r="F14" s="433"/>
    </row>
    <row r="15" spans="1:8" ht="47.25">
      <c r="A15" s="24"/>
      <c r="B15" s="847"/>
      <c r="C15" s="112" t="s">
        <v>84</v>
      </c>
      <c r="D15" s="393" t="str">
        <f>'PL.CUSTOS EQUIP.INSUMOS.OUTROS'!C12</f>
        <v>Semirreboque 3 eixos c/ Tanque com capacidade de 30.000/31.000 L</v>
      </c>
      <c r="E15" s="396"/>
      <c r="F15" s="433"/>
    </row>
    <row r="16" spans="1:8" ht="15.75" customHeight="1">
      <c r="A16" s="24"/>
      <c r="B16" s="847"/>
      <c r="C16" s="114" t="s">
        <v>37</v>
      </c>
      <c r="D16" s="395">
        <f>'PL.CUSTOS EQUIP.INSUMOS.OUTROS'!G12</f>
        <v>0</v>
      </c>
      <c r="E16" s="397"/>
    </row>
    <row r="17" spans="1:7" ht="20.25" customHeight="1">
      <c r="A17" s="24"/>
      <c r="B17" s="847"/>
      <c r="C17" s="112" t="s">
        <v>85</v>
      </c>
      <c r="D17" s="113"/>
      <c r="E17" s="394"/>
      <c r="G17" s="221"/>
    </row>
    <row r="18" spans="1:7" ht="15.75">
      <c r="A18" s="24"/>
      <c r="B18" s="847"/>
      <c r="C18" s="114" t="s">
        <v>37</v>
      </c>
      <c r="D18" s="115"/>
      <c r="E18" s="115"/>
    </row>
    <row r="19" spans="1:7" ht="15.75" customHeight="1">
      <c r="A19" s="24"/>
      <c r="B19" s="847"/>
      <c r="C19" s="112" t="s">
        <v>86</v>
      </c>
      <c r="D19" s="116"/>
      <c r="E19" s="116"/>
    </row>
    <row r="20" spans="1:7" ht="15.75" customHeight="1">
      <c r="A20" s="24"/>
      <c r="B20" s="847"/>
      <c r="C20" s="114" t="s">
        <v>37</v>
      </c>
      <c r="D20" s="117"/>
      <c r="E20" s="117"/>
    </row>
    <row r="21" spans="1:7" ht="15.75" customHeight="1">
      <c r="A21" s="24"/>
      <c r="B21" s="847"/>
      <c r="C21" s="112" t="s">
        <v>87</v>
      </c>
      <c r="D21" s="116"/>
      <c r="E21" s="116"/>
    </row>
    <row r="22" spans="1:7" ht="15.75" customHeight="1">
      <c r="A22" s="24"/>
      <c r="B22" s="847"/>
      <c r="C22" s="114" t="s">
        <v>37</v>
      </c>
      <c r="D22" s="117"/>
      <c r="E22" s="117"/>
    </row>
    <row r="23" spans="1:7" ht="15.75" customHeight="1">
      <c r="A23" s="24"/>
      <c r="B23" s="847"/>
      <c r="C23" s="112" t="s">
        <v>88</v>
      </c>
      <c r="D23" s="116"/>
      <c r="E23" s="116"/>
    </row>
    <row r="24" spans="1:7" ht="15.75" customHeight="1">
      <c r="A24" s="24"/>
      <c r="B24" s="847"/>
      <c r="C24" s="114" t="s">
        <v>37</v>
      </c>
      <c r="D24" s="117"/>
      <c r="E24" s="117"/>
    </row>
    <row r="25" spans="1:7" ht="15.75" customHeight="1">
      <c r="A25" s="24"/>
      <c r="B25" s="847"/>
      <c r="C25" s="112" t="s">
        <v>89</v>
      </c>
      <c r="D25" s="116"/>
      <c r="E25" s="116"/>
    </row>
    <row r="26" spans="1:7" ht="15.75" customHeight="1">
      <c r="A26" s="24"/>
      <c r="B26" s="847"/>
      <c r="C26" s="114" t="s">
        <v>37</v>
      </c>
      <c r="D26" s="117"/>
      <c r="E26" s="117"/>
    </row>
    <row r="27" spans="1:7" ht="15.75" customHeight="1">
      <c r="A27" s="24"/>
      <c r="B27" s="847"/>
      <c r="C27" s="850" t="s">
        <v>12468</v>
      </c>
      <c r="D27" s="844">
        <f>'DIMENS-TRANSP.-CHORUME'!E31</f>
        <v>0</v>
      </c>
      <c r="E27" s="844">
        <f>'DIMENS-TRANSP.-CHORUME'!$E$47</f>
        <v>0</v>
      </c>
    </row>
    <row r="28" spans="1:7" ht="15.75" customHeight="1">
      <c r="A28" s="24"/>
      <c r="B28" s="848"/>
      <c r="C28" s="851"/>
      <c r="D28" s="845"/>
      <c r="E28" s="845"/>
    </row>
    <row r="29" spans="1:7" ht="15.75" customHeight="1">
      <c r="A29" s="24"/>
      <c r="B29" s="831" t="s">
        <v>90</v>
      </c>
      <c r="C29" s="832"/>
      <c r="D29" s="118">
        <f>IFERROR(IF(D$11="","",ROUND(SUM(D14:D16),4)),"")*D27</f>
        <v>0</v>
      </c>
      <c r="E29" s="118">
        <f>IFERROR(IF(E$11="","",ROUND(E14,4)),"")*E27</f>
        <v>0</v>
      </c>
    </row>
    <row r="30" spans="1:7" ht="31.5" customHeight="1">
      <c r="A30" s="24"/>
      <c r="B30" s="824" t="s">
        <v>91</v>
      </c>
      <c r="C30" s="119" t="s">
        <v>92</v>
      </c>
      <c r="D30" s="120" t="s">
        <v>142</v>
      </c>
      <c r="E30" s="120" t="s">
        <v>142</v>
      </c>
    </row>
    <row r="31" spans="1:7" ht="15.75" customHeight="1">
      <c r="A31" s="24"/>
      <c r="B31" s="825"/>
      <c r="C31" s="119" t="s">
        <v>93</v>
      </c>
      <c r="D31" s="121"/>
      <c r="E31" s="398">
        <f>'DADOS PROPOSTA'!E31</f>
        <v>0</v>
      </c>
    </row>
    <row r="32" spans="1:7" ht="15.75" customHeight="1">
      <c r="A32" s="24"/>
      <c r="B32" s="826"/>
      <c r="C32" s="122" t="s">
        <v>94</v>
      </c>
      <c r="D32" s="123">
        <f>'DADOS PROPOSTA'!E24</f>
        <v>0</v>
      </c>
      <c r="E32" s="127">
        <f>E31*0.745699872</f>
        <v>0</v>
      </c>
    </row>
    <row r="33" spans="1:9" ht="15.75" customHeight="1">
      <c r="A33" s="24"/>
      <c r="B33" s="842" t="s">
        <v>31793</v>
      </c>
      <c r="C33" s="843"/>
      <c r="D33" s="124">
        <v>0.4</v>
      </c>
      <c r="E33" s="124">
        <v>0.2</v>
      </c>
    </row>
    <row r="34" spans="1:9" ht="15.75" customHeight="1">
      <c r="A34" s="24"/>
      <c r="B34" s="842" t="s">
        <v>31794</v>
      </c>
      <c r="C34" s="843"/>
      <c r="D34" s="202">
        <f>(1+0.005)^12-1</f>
        <v>6.1677811864497611E-2</v>
      </c>
      <c r="E34" s="202">
        <f>(1+0.005)^12-1</f>
        <v>6.1677811864497611E-2</v>
      </c>
      <c r="F34" s="433"/>
    </row>
    <row r="35" spans="1:9" ht="15.75" customHeight="1">
      <c r="A35" s="24"/>
      <c r="B35" s="842" t="s">
        <v>31795</v>
      </c>
      <c r="C35" s="843"/>
      <c r="D35" s="123">
        <v>7</v>
      </c>
      <c r="E35" s="123">
        <v>5</v>
      </c>
    </row>
    <row r="36" spans="1:9" ht="15.75" customHeight="1">
      <c r="A36" s="24"/>
      <c r="B36" s="842" t="s">
        <v>31796</v>
      </c>
      <c r="C36" s="843"/>
      <c r="D36" s="125">
        <v>2000</v>
      </c>
      <c r="E36" s="125">
        <v>2000</v>
      </c>
    </row>
    <row r="37" spans="1:9" ht="15.75" customHeight="1">
      <c r="A37" s="24"/>
      <c r="B37" s="842" t="s">
        <v>95</v>
      </c>
      <c r="C37" s="843"/>
      <c r="D37" s="126">
        <v>1.25</v>
      </c>
      <c r="E37" s="126">
        <v>1.25</v>
      </c>
    </row>
    <row r="38" spans="1:9" ht="15.75" customHeight="1">
      <c r="A38" s="24"/>
      <c r="B38" s="842" t="s">
        <v>31797</v>
      </c>
      <c r="C38" s="843"/>
      <c r="D38" s="127">
        <v>0.9</v>
      </c>
      <c r="E38" s="127">
        <v>0.9</v>
      </c>
    </row>
    <row r="39" spans="1:9" ht="15.75" customHeight="1">
      <c r="A39" s="24"/>
      <c r="B39" s="842" t="s">
        <v>96</v>
      </c>
      <c r="C39" s="843"/>
      <c r="D39" s="128" t="s">
        <v>97</v>
      </c>
      <c r="E39" s="128" t="s">
        <v>117</v>
      </c>
    </row>
    <row r="40" spans="1:9" ht="15.75" customHeight="1">
      <c r="A40" s="24"/>
      <c r="B40" s="842" t="s">
        <v>31798</v>
      </c>
      <c r="C40" s="843"/>
      <c r="D40" s="127">
        <v>0.18</v>
      </c>
      <c r="E40" s="127">
        <v>0.2</v>
      </c>
    </row>
    <row r="41" spans="1:9" ht="15.75">
      <c r="A41" s="24"/>
      <c r="B41" s="827" t="str">
        <f>CONCATENATE("PREÇO DO COMBUSTÍVEL (",'PL.CUSTOS EQUIP.INSUMOS.OUTROS'!$D$13,")")</f>
        <v>PREÇO DO COMBUSTÍVEL (Ref. ANP-DF jan/22 a dez/22)</v>
      </c>
      <c r="C41" s="828"/>
      <c r="D41" s="129">
        <f>'PL.CUSTOS EQUIP.INSUMOS.OUTROS'!$G$13</f>
        <v>0</v>
      </c>
      <c r="E41" s="129">
        <f>'PL.CUSTOS EQUIP.INSUMOS.OUTROS'!$G$14</f>
        <v>0</v>
      </c>
    </row>
    <row r="42" spans="1:9" ht="15.75" customHeight="1">
      <c r="A42" s="24"/>
      <c r="B42" s="827" t="s">
        <v>98</v>
      </c>
      <c r="C42" s="828"/>
      <c r="D42" s="118">
        <f t="shared" ref="D42:E42" si="0">IFERROR(IF(D$11="","",ROUND((D29*(1-D33))/(D36*D35*D37),4)),"")</f>
        <v>0</v>
      </c>
      <c r="E42" s="118">
        <f t="shared" si="0"/>
        <v>0</v>
      </c>
    </row>
    <row r="43" spans="1:9" ht="15.75" customHeight="1">
      <c r="A43" s="24"/>
      <c r="B43" s="827" t="s">
        <v>99</v>
      </c>
      <c r="C43" s="828"/>
      <c r="D43" s="118">
        <f t="shared" ref="D43:E43" si="1">IFERROR(IF(D$11="","",ROUND((((((D35+1)*D29)/(2*D35))*D34)/(D36*D37)),2)),"")</f>
        <v>0</v>
      </c>
      <c r="E43" s="118">
        <f t="shared" si="1"/>
        <v>0</v>
      </c>
    </row>
    <row r="44" spans="1:9" ht="15.75" customHeight="1">
      <c r="A44" s="24"/>
      <c r="B44" s="827" t="s">
        <v>100</v>
      </c>
      <c r="C44" s="828"/>
      <c r="D44" s="118">
        <f t="shared" ref="D44:E44" si="2">IFERROR(IF(D$11="","",ROUND(((D29*D38)/(D36*D35)),4)),"")</f>
        <v>0</v>
      </c>
      <c r="E44" s="118">
        <f t="shared" si="2"/>
        <v>0</v>
      </c>
    </row>
    <row r="45" spans="1:9" ht="15.75" customHeight="1">
      <c r="A45" s="24"/>
      <c r="B45" s="827" t="s">
        <v>101</v>
      </c>
      <c r="C45" s="828"/>
      <c r="D45" s="118">
        <f>IFERROR(IF(D$11="","",ROUND(D40*D32*D41,4)),"")*D27</f>
        <v>0</v>
      </c>
      <c r="E45" s="118">
        <f>IFERROR(IF(E$11="","",ROUND(E40*E32*E41,4)),"")*E27</f>
        <v>0</v>
      </c>
      <c r="I45" s="470"/>
    </row>
    <row r="46" spans="1:9" ht="20.25" customHeight="1">
      <c r="A46" s="24"/>
      <c r="B46" s="840" t="s">
        <v>102</v>
      </c>
      <c r="C46" s="841"/>
      <c r="D46" s="130">
        <f>IFERROR(ROUNDDOWN(D42+D43+D44+D45,4),"-")</f>
        <v>0</v>
      </c>
      <c r="E46" s="130">
        <f>IFERROR(ROUNDDOWN(E42+E43+E44+E45,4),"-")</f>
        <v>0</v>
      </c>
      <c r="I46" s="470"/>
    </row>
    <row r="47" spans="1:9" ht="20.25" customHeight="1">
      <c r="A47" s="24"/>
      <c r="B47" s="840" t="s">
        <v>103</v>
      </c>
      <c r="C47" s="841"/>
      <c r="D47" s="130">
        <f>IFERROR(ROUNDDOWN(D42+D43,2),"-")</f>
        <v>0</v>
      </c>
      <c r="E47" s="130">
        <f>IFERROR(ROUNDDOWN(E42+E43,2),"-")</f>
        <v>0</v>
      </c>
    </row>
    <row r="48" spans="1:9" ht="33" customHeight="1">
      <c r="A48" s="24"/>
      <c r="B48" s="838" t="s">
        <v>104</v>
      </c>
      <c r="C48" s="839"/>
      <c r="D48" s="131">
        <f>IFERROR(IF(D$11="","",ROUNDDOWN((D49+D51+D52+D53),2)),"")</f>
        <v>0</v>
      </c>
      <c r="E48" s="131"/>
    </row>
    <row r="49" spans="1:5" ht="36.75" customHeight="1">
      <c r="A49" s="24"/>
      <c r="B49" s="132" t="s">
        <v>105</v>
      </c>
      <c r="C49" s="133">
        <v>2.5000000000000001E-2</v>
      </c>
      <c r="D49" s="134">
        <f>IFERROR(IF(D$11="","",ROUND(((D29*0.025)/12),4)),"")</f>
        <v>0</v>
      </c>
      <c r="E49" s="134" t="s">
        <v>106</v>
      </c>
    </row>
    <row r="50" spans="1:5" ht="15.75" customHeight="1">
      <c r="A50" s="24"/>
      <c r="B50" s="835" t="s">
        <v>107</v>
      </c>
      <c r="C50" s="833" t="s">
        <v>108</v>
      </c>
      <c r="D50" s="135">
        <v>0.01</v>
      </c>
      <c r="E50" s="135"/>
    </row>
    <row r="51" spans="1:5" ht="40.5" customHeight="1">
      <c r="A51" s="24"/>
      <c r="B51" s="836"/>
      <c r="C51" s="834"/>
      <c r="D51" s="136">
        <f>IFERROR(IF(D$11="","",ROUND((D$14*D50)/12,4)),"")*D27</f>
        <v>0</v>
      </c>
      <c r="E51" s="136" t="s">
        <v>106</v>
      </c>
    </row>
    <row r="52" spans="1:5" ht="24" customHeight="1">
      <c r="A52" s="24"/>
      <c r="B52" s="836"/>
      <c r="C52" s="137" t="s">
        <v>109</v>
      </c>
      <c r="D52" s="136">
        <v>0</v>
      </c>
      <c r="E52" s="136"/>
    </row>
    <row r="53" spans="1:5" ht="24" customHeight="1" thickBot="1">
      <c r="A53" s="24"/>
      <c r="B53" s="837"/>
      <c r="C53" s="138" t="s">
        <v>110</v>
      </c>
      <c r="D53" s="139">
        <f>RIGHT($B$55,5)/12*D27</f>
        <v>0</v>
      </c>
      <c r="E53" s="525"/>
    </row>
    <row r="54" spans="1:5" ht="45.75" customHeight="1">
      <c r="A54" s="24"/>
      <c r="B54" s="829" t="s">
        <v>31774</v>
      </c>
      <c r="C54" s="830"/>
      <c r="D54" s="435"/>
      <c r="E54" s="434"/>
    </row>
    <row r="55" spans="1:5" ht="15.75" customHeight="1" thickBot="1">
      <c r="A55" s="43"/>
      <c r="B55" s="203" t="s">
        <v>31773</v>
      </c>
      <c r="C55" s="204"/>
      <c r="D55" s="140"/>
    </row>
  </sheetData>
  <sheetProtection algorithmName="SHA-512" hashValue="3bOUPl5vtAMEd3mQuBRximNJKMsja5mw/Fu9u0sg8NVRpVDngDZc79X8vuCr5Goe/dpFR3eX+/6AwdjjJPfcEA==" saltValue="30xUL2QL37blbk/1nJe7Jg==" spinCount="100000" sheet="1" objects="1" scenarios="1"/>
  <mergeCells count="35">
    <mergeCell ref="B38:C38"/>
    <mergeCell ref="B37:C37"/>
    <mergeCell ref="B36:C36"/>
    <mergeCell ref="B35:C35"/>
    <mergeCell ref="B34:C34"/>
    <mergeCell ref="D27:D28"/>
    <mergeCell ref="B2:B4"/>
    <mergeCell ref="C2:D2"/>
    <mergeCell ref="C3:D3"/>
    <mergeCell ref="C4:D4"/>
    <mergeCell ref="C6:E6"/>
    <mergeCell ref="C8:E8"/>
    <mergeCell ref="B9:E9"/>
    <mergeCell ref="E27:E28"/>
    <mergeCell ref="C7:G7"/>
    <mergeCell ref="B13:B28"/>
    <mergeCell ref="B12:C12"/>
    <mergeCell ref="C27:C28"/>
    <mergeCell ref="B10:C11"/>
    <mergeCell ref="B30:B32"/>
    <mergeCell ref="B43:C43"/>
    <mergeCell ref="B42:C42"/>
    <mergeCell ref="B54:C54"/>
    <mergeCell ref="B29:C29"/>
    <mergeCell ref="B44:C44"/>
    <mergeCell ref="C50:C51"/>
    <mergeCell ref="B50:B53"/>
    <mergeCell ref="B48:C48"/>
    <mergeCell ref="B47:C47"/>
    <mergeCell ref="B46:C46"/>
    <mergeCell ref="B45:C45"/>
    <mergeCell ref="B41:C41"/>
    <mergeCell ref="B40:C40"/>
    <mergeCell ref="B39:C39"/>
    <mergeCell ref="B33:C33"/>
  </mergeCells>
  <conditionalFormatting sqref="C2:C4">
    <cfRule type="containsText" dxfId="3" priority="1" operator="containsText" text="CÓDIGO NÃO ENCONTRADO">
      <formula>NOT(ISERROR(SEARCH("CÓDIGO NÃO ENCONTRADO",C2)))</formula>
    </cfRule>
  </conditionalFormatting>
  <hyperlinks>
    <hyperlink ref="B54:C54" r:id="rId1" display="* DPVAT-2021: Conforme a Resolução CNSP Nº 399, de 29 de dezembro de 2020, o prêmio do seguro DPVAT para o ano de 2021 é igual a zero para todas as categorias de veículos automotores." xr:uid="{2EF7F622-3F12-4782-B401-503AA0B1E385}"/>
  </hyperlinks>
  <printOptions horizontalCentered="1"/>
  <pageMargins left="0.23622047244094491" right="0.23622047244094491" top="0.39370078740157483" bottom="0.39370078740157483" header="0" footer="0.11811023622047245"/>
  <pageSetup paperSize="9" scale="46" orientation="landscape" r:id="rId2"/>
  <headerFooter>
    <oddFooter>&amp;R&amp;"Arial,Regular"&amp;10&amp;K000000PL.CUSTOS-UTMB- Regular.xlsx	RESUMO PRINCIPAL	&amp;P de &amp;N</oddFooter>
  </headerFooter>
  <drawing r:id="rId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B1:IZ54"/>
  <sheetViews>
    <sheetView showGridLines="0" tabSelected="1" view="pageBreakPreview" topLeftCell="A7" zoomScaleNormal="145" zoomScaleSheetLayoutView="100" zoomScalePageLayoutView="145" workbookViewId="0">
      <selection activeCell="K16" sqref="K16"/>
    </sheetView>
  </sheetViews>
  <sheetFormatPr defaultColWidth="6.796875" defaultRowHeight="15" customHeight="1"/>
  <cols>
    <col min="1" max="1" width="1.796875" customWidth="1"/>
    <col min="2" max="2" width="11.09765625" style="23" customWidth="1"/>
    <col min="3" max="3" width="24" style="23" customWidth="1"/>
    <col min="4" max="4" width="17" style="23" customWidth="1"/>
    <col min="5" max="5" width="12.09765625" style="23" customWidth="1"/>
    <col min="6" max="6" width="12.59765625" style="23" customWidth="1"/>
    <col min="7" max="7" width="14.3984375" style="23" customWidth="1"/>
    <col min="8" max="8" width="10.19921875" style="23" customWidth="1"/>
    <col min="9" max="10" width="6.796875" style="23" customWidth="1"/>
    <col min="11" max="11" width="9.19921875" style="23" customWidth="1"/>
    <col min="12" max="260" width="6.796875" style="23" customWidth="1"/>
  </cols>
  <sheetData>
    <row r="1" spans="2:11" ht="15" customHeight="1" thickBot="1"/>
    <row r="2" spans="2:11" ht="20.100000000000001" customHeight="1">
      <c r="B2" s="772"/>
      <c r="C2" s="655" t="s">
        <v>12471</v>
      </c>
      <c r="D2" s="656"/>
      <c r="E2" s="656"/>
      <c r="F2" s="656"/>
      <c r="G2" s="657"/>
      <c r="H2" s="226" t="s">
        <v>12472</v>
      </c>
      <c r="I2" s="2"/>
      <c r="J2" s="2"/>
    </row>
    <row r="3" spans="2:11" ht="20.100000000000001" customHeight="1">
      <c r="B3" s="773"/>
      <c r="C3" s="658" t="s">
        <v>12473</v>
      </c>
      <c r="D3" s="659"/>
      <c r="E3" s="659"/>
      <c r="F3" s="659"/>
      <c r="G3" s="660"/>
      <c r="H3" s="228">
        <f ca="1">NOW()</f>
        <v>45009.49690810185</v>
      </c>
      <c r="I3" s="3"/>
      <c r="J3" s="3"/>
    </row>
    <row r="4" spans="2:11" ht="20.100000000000001" customHeight="1" thickBot="1">
      <c r="B4" s="773"/>
      <c r="C4" s="651" t="s">
        <v>12474</v>
      </c>
      <c r="D4" s="709"/>
      <c r="E4" s="709"/>
      <c r="F4" s="709"/>
      <c r="G4" s="652"/>
      <c r="H4" s="229" t="str">
        <f>_xlfn.CONCAT("ANEXO - ",METODOLOGIAS!$J$3)</f>
        <v>ANEXO - A</v>
      </c>
      <c r="I4" s="3"/>
      <c r="J4" s="3"/>
    </row>
    <row r="5" spans="2:11" ht="15.95" customHeight="1">
      <c r="B5" s="230" t="s">
        <v>12475</v>
      </c>
      <c r="C5" s="238">
        <f ca="1">NOW()</f>
        <v>45009.49690810185</v>
      </c>
      <c r="D5" s="238"/>
      <c r="E5" s="238"/>
      <c r="F5" s="238"/>
      <c r="G5" s="248"/>
      <c r="H5" s="232"/>
      <c r="I5" s="3"/>
      <c r="J5" s="3"/>
    </row>
    <row r="6" spans="2:11" ht="15.95" customHeight="1">
      <c r="B6" s="234" t="s">
        <v>12476</v>
      </c>
      <c r="C6" s="634" t="s">
        <v>139</v>
      </c>
      <c r="D6" s="634"/>
      <c r="E6" s="634"/>
      <c r="F6" s="634"/>
      <c r="G6" s="634"/>
      <c r="H6" s="635"/>
      <c r="I6" s="3"/>
      <c r="J6" s="3"/>
    </row>
    <row r="7" spans="2:11" ht="15.95" customHeight="1">
      <c r="B7" s="234" t="s">
        <v>12477</v>
      </c>
      <c r="C7" s="634" t="s">
        <v>12513</v>
      </c>
      <c r="D7" s="634"/>
      <c r="E7" s="634"/>
      <c r="F7" s="634"/>
      <c r="G7" s="634"/>
      <c r="H7" s="635"/>
      <c r="I7" s="3"/>
      <c r="J7" s="3"/>
    </row>
    <row r="8" spans="2:11" ht="15.95" customHeight="1" thickBot="1">
      <c r="B8" s="235" t="s">
        <v>12478</v>
      </c>
      <c r="C8" s="640" t="s">
        <v>12479</v>
      </c>
      <c r="D8" s="640"/>
      <c r="E8" s="640"/>
      <c r="F8" s="640"/>
      <c r="G8" s="640"/>
      <c r="H8" s="641"/>
      <c r="I8" s="3"/>
      <c r="J8" s="3"/>
    </row>
    <row r="9" spans="2:11" ht="30" customHeight="1" thickBot="1">
      <c r="B9" s="856" t="s">
        <v>12488</v>
      </c>
      <c r="C9" s="795"/>
      <c r="D9" s="795"/>
      <c r="E9" s="795"/>
      <c r="F9" s="795"/>
      <c r="G9" s="795"/>
      <c r="H9" s="857"/>
      <c r="I9" s="3"/>
      <c r="J9" s="3"/>
    </row>
    <row r="10" spans="2:11" ht="17.100000000000001" customHeight="1" thickTop="1">
      <c r="B10" s="774" t="s">
        <v>12489</v>
      </c>
      <c r="C10" s="775"/>
      <c r="D10" s="775"/>
      <c r="E10" s="775"/>
      <c r="F10" s="775"/>
      <c r="G10" s="775"/>
      <c r="H10" s="776"/>
      <c r="I10" s="3"/>
      <c r="J10" s="3"/>
      <c r="K10" s="4"/>
    </row>
    <row r="11" spans="2:11" ht="30" customHeight="1">
      <c r="B11" s="295" t="s">
        <v>111</v>
      </c>
      <c r="C11" s="294" t="s">
        <v>50</v>
      </c>
      <c r="D11" s="293" t="s">
        <v>112</v>
      </c>
      <c r="E11" s="293" t="s">
        <v>113</v>
      </c>
      <c r="F11" s="293" t="s">
        <v>1</v>
      </c>
      <c r="G11" s="294" t="s">
        <v>114</v>
      </c>
      <c r="H11" s="296"/>
      <c r="I11" s="3"/>
      <c r="J11" s="3"/>
      <c r="K11" s="4"/>
    </row>
    <row r="12" spans="2:11" ht="30" customHeight="1">
      <c r="B12" s="297">
        <v>1</v>
      </c>
      <c r="C12" s="152" t="s">
        <v>141</v>
      </c>
      <c r="D12" s="153" t="s">
        <v>36981</v>
      </c>
      <c r="E12" s="420" t="s">
        <v>140</v>
      </c>
      <c r="F12" s="421" t="s">
        <v>115</v>
      </c>
      <c r="G12" s="422">
        <f>'DADOS PROPOSTA'!E21</f>
        <v>0</v>
      </c>
      <c r="H12" s="296"/>
      <c r="I12" s="3"/>
      <c r="J12" s="3"/>
      <c r="K12" s="4"/>
    </row>
    <row r="13" spans="2:11" ht="30" customHeight="1">
      <c r="B13" s="297">
        <v>2</v>
      </c>
      <c r="C13" s="152" t="s">
        <v>97</v>
      </c>
      <c r="D13" s="165" t="str">
        <f>CONCATENATE("Ref. ANP-DF ",TEXT($B$21,"mmm/aa")," a ",TEXT($B$32,"mmm/aa"))</f>
        <v>Ref. ANP-DF jan/22 a dez/22</v>
      </c>
      <c r="E13" s="152" t="s">
        <v>106</v>
      </c>
      <c r="F13" s="154" t="s">
        <v>116</v>
      </c>
      <c r="G13" s="164">
        <f>'DADOS PROPOSTA'!E35</f>
        <v>0</v>
      </c>
      <c r="H13" s="296"/>
      <c r="I13" s="3"/>
      <c r="J13" s="3"/>
      <c r="K13" s="4"/>
    </row>
    <row r="14" spans="2:11" ht="30" customHeight="1">
      <c r="B14" s="297">
        <v>3</v>
      </c>
      <c r="C14" s="152" t="s">
        <v>117</v>
      </c>
      <c r="D14" s="165" t="str">
        <f>CONCATENATE("Ref. ANP-DF ",TEXT($B$39,"mmm/aa")," a ",TEXT($B$50,"mmm/aa"))</f>
        <v>Ref. ANP-DF jan/22 a dez/22</v>
      </c>
      <c r="E14" s="152" t="s">
        <v>106</v>
      </c>
      <c r="F14" s="154" t="s">
        <v>116</v>
      </c>
      <c r="G14" s="164">
        <f>'DADOS PROPOSTA'!E36</f>
        <v>0</v>
      </c>
      <c r="H14" s="296"/>
      <c r="I14" s="3"/>
      <c r="J14" s="3"/>
      <c r="K14" s="4"/>
    </row>
    <row r="15" spans="2:11" ht="30" customHeight="1">
      <c r="B15" s="297">
        <v>4</v>
      </c>
      <c r="C15" s="156" t="s">
        <v>37027</v>
      </c>
      <c r="D15" s="153" t="s">
        <v>36981</v>
      </c>
      <c r="E15" s="423" t="s">
        <v>12447</v>
      </c>
      <c r="F15" s="424" t="s">
        <v>115</v>
      </c>
      <c r="G15" s="425">
        <f>'DADOS PROPOSTA'!E20</f>
        <v>0</v>
      </c>
      <c r="H15" s="296"/>
      <c r="I15" s="3"/>
      <c r="J15" s="3"/>
      <c r="K15" s="4"/>
    </row>
    <row r="16" spans="2:11" ht="62.25" customHeight="1">
      <c r="B16" s="297">
        <v>7</v>
      </c>
      <c r="C16" s="390" t="s">
        <v>3459</v>
      </c>
      <c r="D16" s="155" t="str">
        <f>CONCATENATE("Ref. SINAPI ",RIGHT('INSUMOS 11 2022'!$A$3,7))</f>
        <v>Ref. SINAPI 12/2022</v>
      </c>
      <c r="E16" s="152">
        <v>36503</v>
      </c>
      <c r="F16" s="154" t="s">
        <v>115</v>
      </c>
      <c r="G16" s="151">
        <f>'DADOS PROPOSTA'!E28</f>
        <v>0</v>
      </c>
      <c r="H16" s="389"/>
      <c r="I16" s="3"/>
      <c r="J16" s="3"/>
      <c r="K16" s="4"/>
    </row>
    <row r="17" spans="2:11" ht="15.75" customHeight="1">
      <c r="B17" s="298"/>
      <c r="C17" s="168"/>
      <c r="D17" s="167"/>
      <c r="E17" s="167"/>
      <c r="F17" s="167"/>
      <c r="G17" s="167"/>
      <c r="H17" s="299"/>
      <c r="I17" s="3"/>
      <c r="J17" s="3"/>
      <c r="K17" s="4"/>
    </row>
    <row r="18" spans="2:11" ht="17.100000000000001" customHeight="1">
      <c r="B18" s="873" t="s">
        <v>12490</v>
      </c>
      <c r="C18" s="874"/>
      <c r="D18" s="874"/>
      <c r="E18" s="874"/>
      <c r="F18" s="874"/>
      <c r="G18" s="874"/>
      <c r="H18" s="875"/>
      <c r="I18" s="3"/>
      <c r="J18" s="3"/>
      <c r="K18" s="4"/>
    </row>
    <row r="19" spans="2:11" ht="18" customHeight="1">
      <c r="B19" s="870" t="s">
        <v>118</v>
      </c>
      <c r="C19" s="871"/>
      <c r="D19" s="871"/>
      <c r="E19" s="871"/>
      <c r="F19" s="871"/>
      <c r="G19" s="871"/>
      <c r="H19" s="872"/>
      <c r="I19" s="3"/>
      <c r="J19" s="3"/>
      <c r="K19" s="4"/>
    </row>
    <row r="20" spans="2:11" ht="30" customHeight="1">
      <c r="B20" s="300" t="s">
        <v>8</v>
      </c>
      <c r="C20" s="291" t="s">
        <v>119</v>
      </c>
      <c r="D20" s="290" t="s">
        <v>120</v>
      </c>
      <c r="E20" s="290" t="s">
        <v>121</v>
      </c>
      <c r="F20" s="291" t="s">
        <v>122</v>
      </c>
      <c r="G20" s="292" t="s">
        <v>123</v>
      </c>
      <c r="H20" s="301" t="s">
        <v>124</v>
      </c>
      <c r="I20" s="3"/>
      <c r="J20" s="3"/>
      <c r="K20" s="4"/>
    </row>
    <row r="21" spans="2:11" ht="18" customHeight="1">
      <c r="B21" s="302">
        <v>44562</v>
      </c>
      <c r="C21" s="186" t="s">
        <v>118</v>
      </c>
      <c r="D21" s="187" t="s">
        <v>125</v>
      </c>
      <c r="E21" s="187" t="s">
        <v>70</v>
      </c>
      <c r="F21" s="187">
        <v>82</v>
      </c>
      <c r="G21" s="193" t="s">
        <v>126</v>
      </c>
      <c r="H21" s="307">
        <v>5.4969999999999999</v>
      </c>
      <c r="I21" s="3"/>
      <c r="J21" s="3"/>
      <c r="K21" s="4"/>
    </row>
    <row r="22" spans="2:11" ht="18" customHeight="1">
      <c r="B22" s="303">
        <v>44593</v>
      </c>
      <c r="C22" s="188" t="s">
        <v>118</v>
      </c>
      <c r="D22" s="189" t="s">
        <v>125</v>
      </c>
      <c r="E22" s="189" t="s">
        <v>70</v>
      </c>
      <c r="F22" s="189">
        <v>90</v>
      </c>
      <c r="G22" s="194" t="s">
        <v>126</v>
      </c>
      <c r="H22" s="304">
        <v>5.6070000000000002</v>
      </c>
      <c r="I22" s="3"/>
      <c r="J22" s="3"/>
      <c r="K22" s="4"/>
    </row>
    <row r="23" spans="2:11" ht="18" customHeight="1">
      <c r="B23" s="303">
        <v>44621</v>
      </c>
      <c r="C23" s="188" t="s">
        <v>118</v>
      </c>
      <c r="D23" s="189" t="s">
        <v>125</v>
      </c>
      <c r="E23" s="189" t="s">
        <v>70</v>
      </c>
      <c r="F23" s="189">
        <v>114</v>
      </c>
      <c r="G23" s="194" t="s">
        <v>126</v>
      </c>
      <c r="H23" s="304">
        <v>6.359</v>
      </c>
      <c r="I23" s="3"/>
      <c r="J23" s="3"/>
      <c r="K23" s="4"/>
    </row>
    <row r="24" spans="2:11" ht="18" customHeight="1">
      <c r="B24" s="305">
        <v>44652</v>
      </c>
      <c r="C24" s="190" t="s">
        <v>118</v>
      </c>
      <c r="D24" s="191" t="s">
        <v>125</v>
      </c>
      <c r="E24" s="191" t="s">
        <v>70</v>
      </c>
      <c r="F24" s="191">
        <v>92</v>
      </c>
      <c r="G24" s="192" t="s">
        <v>126</v>
      </c>
      <c r="H24" s="428">
        <v>6.8659999999999997</v>
      </c>
      <c r="I24" s="3"/>
      <c r="J24" s="3"/>
      <c r="K24" s="4"/>
    </row>
    <row r="25" spans="2:11" ht="18" customHeight="1">
      <c r="B25" s="306">
        <v>44682</v>
      </c>
      <c r="C25" s="184" t="s">
        <v>118</v>
      </c>
      <c r="D25" s="183" t="s">
        <v>125</v>
      </c>
      <c r="E25" s="183" t="s">
        <v>70</v>
      </c>
      <c r="F25" s="183">
        <v>111</v>
      </c>
      <c r="G25" s="185" t="s">
        <v>126</v>
      </c>
      <c r="H25" s="429">
        <v>6.89</v>
      </c>
      <c r="I25" s="3"/>
      <c r="J25" s="3"/>
      <c r="K25" s="4"/>
    </row>
    <row r="26" spans="2:11" ht="18" customHeight="1">
      <c r="B26" s="306">
        <v>44713</v>
      </c>
      <c r="C26" s="184" t="s">
        <v>118</v>
      </c>
      <c r="D26" s="183" t="s">
        <v>125</v>
      </c>
      <c r="E26" s="183" t="s">
        <v>70</v>
      </c>
      <c r="F26" s="183">
        <v>129</v>
      </c>
      <c r="G26" s="185" t="s">
        <v>126</v>
      </c>
      <c r="H26" s="429">
        <v>7.18</v>
      </c>
      <c r="I26" s="3"/>
      <c r="J26" s="3"/>
      <c r="K26" s="4"/>
    </row>
    <row r="27" spans="2:11" ht="18" customHeight="1">
      <c r="B27" s="306">
        <v>44743</v>
      </c>
      <c r="C27" s="184" t="s">
        <v>118</v>
      </c>
      <c r="D27" s="183" t="s">
        <v>125</v>
      </c>
      <c r="E27" s="183" t="s">
        <v>70</v>
      </c>
      <c r="F27" s="183">
        <v>103</v>
      </c>
      <c r="G27" s="185" t="s">
        <v>126</v>
      </c>
      <c r="H27" s="429">
        <v>7.46</v>
      </c>
      <c r="I27" s="3"/>
      <c r="J27" s="3"/>
      <c r="K27" s="4"/>
    </row>
    <row r="28" spans="2:11" ht="15.4" customHeight="1">
      <c r="B28" s="306">
        <v>44774</v>
      </c>
      <c r="C28" s="184" t="s">
        <v>118</v>
      </c>
      <c r="D28" s="183" t="s">
        <v>125</v>
      </c>
      <c r="E28" s="183" t="s">
        <v>70</v>
      </c>
      <c r="F28" s="183">
        <v>132</v>
      </c>
      <c r="G28" s="185" t="s">
        <v>126</v>
      </c>
      <c r="H28" s="429">
        <v>7.11</v>
      </c>
      <c r="I28" s="3"/>
      <c r="J28" s="3"/>
      <c r="K28" s="4"/>
    </row>
    <row r="29" spans="2:11" ht="18" customHeight="1">
      <c r="B29" s="302">
        <v>44805</v>
      </c>
      <c r="C29" s="186" t="s">
        <v>118</v>
      </c>
      <c r="D29" s="187" t="s">
        <v>125</v>
      </c>
      <c r="E29" s="187" t="s">
        <v>70</v>
      </c>
      <c r="F29" s="187">
        <v>67</v>
      </c>
      <c r="G29" s="193" t="s">
        <v>126</v>
      </c>
      <c r="H29" s="307">
        <v>6.77</v>
      </c>
      <c r="I29" s="3"/>
      <c r="J29" s="3"/>
      <c r="K29" s="4"/>
    </row>
    <row r="30" spans="2:11">
      <c r="B30" s="302">
        <v>44835</v>
      </c>
      <c r="C30" s="186" t="s">
        <v>118</v>
      </c>
      <c r="D30" s="187" t="s">
        <v>125</v>
      </c>
      <c r="E30" s="187" t="s">
        <v>70</v>
      </c>
      <c r="F30" s="187">
        <v>88</v>
      </c>
      <c r="G30" s="193" t="s">
        <v>126</v>
      </c>
      <c r="H30" s="307">
        <v>6.53</v>
      </c>
      <c r="I30" s="3"/>
      <c r="J30" s="3"/>
      <c r="K30" s="4"/>
    </row>
    <row r="31" spans="2:11" ht="18" customHeight="1">
      <c r="B31" s="302">
        <v>44866</v>
      </c>
      <c r="C31" s="186" t="s">
        <v>118</v>
      </c>
      <c r="D31" s="187" t="s">
        <v>125</v>
      </c>
      <c r="E31" s="187" t="s">
        <v>70</v>
      </c>
      <c r="F31" s="187">
        <v>92</v>
      </c>
      <c r="G31" s="193" t="s">
        <v>126</v>
      </c>
      <c r="H31" s="307">
        <v>6.68</v>
      </c>
      <c r="I31" s="3"/>
      <c r="J31" s="3"/>
      <c r="K31" s="4"/>
    </row>
    <row r="32" spans="2:11" ht="18" customHeight="1">
      <c r="B32" s="302">
        <v>44896</v>
      </c>
      <c r="C32" s="186" t="s">
        <v>118</v>
      </c>
      <c r="D32" s="187" t="s">
        <v>125</v>
      </c>
      <c r="E32" s="187" t="s">
        <v>70</v>
      </c>
      <c r="F32" s="187">
        <v>95</v>
      </c>
      <c r="G32" s="193" t="s">
        <v>126</v>
      </c>
      <c r="H32" s="307">
        <v>6.5</v>
      </c>
      <c r="I32" s="3"/>
      <c r="J32" s="3"/>
      <c r="K32" s="4"/>
    </row>
    <row r="33" spans="2:11" ht="18" customHeight="1">
      <c r="B33" s="867" t="s">
        <v>127</v>
      </c>
      <c r="C33" s="868"/>
      <c r="D33" s="868"/>
      <c r="E33" s="868"/>
      <c r="F33" s="868"/>
      <c r="G33" s="869"/>
      <c r="H33" s="308">
        <f>AVERAGE(H21:H32)</f>
        <v>6.620750000000001</v>
      </c>
      <c r="I33" s="3"/>
      <c r="J33" s="3"/>
      <c r="K33" s="4"/>
    </row>
    <row r="34" spans="2:11" ht="18" customHeight="1">
      <c r="B34" s="864" t="s">
        <v>128</v>
      </c>
      <c r="C34" s="865"/>
      <c r="D34" s="865"/>
      <c r="E34" s="865"/>
      <c r="F34" s="865"/>
      <c r="G34" s="866"/>
      <c r="H34" s="309">
        <f>VARP(H21:H32)/H33</f>
        <v>4.7788244660096402E-2</v>
      </c>
      <c r="I34" s="3"/>
      <c r="J34" s="3"/>
      <c r="K34" s="4"/>
    </row>
    <row r="35" spans="2:11" ht="18" customHeight="1">
      <c r="B35" s="864" t="s">
        <v>129</v>
      </c>
      <c r="C35" s="865"/>
      <c r="D35" s="865"/>
      <c r="E35" s="865"/>
      <c r="F35" s="865"/>
      <c r="G35" s="866"/>
      <c r="H35" s="308">
        <f>MEDIAN(H21:H32)</f>
        <v>6.7249999999999996</v>
      </c>
      <c r="I35" s="3"/>
      <c r="J35" s="3"/>
      <c r="K35" s="4"/>
    </row>
    <row r="36" spans="2:11" ht="18" customHeight="1">
      <c r="B36" s="310"/>
      <c r="C36" s="168"/>
      <c r="D36" s="167"/>
      <c r="E36" s="167"/>
      <c r="F36" s="167"/>
      <c r="G36" s="166"/>
      <c r="H36" s="311"/>
      <c r="I36" s="3"/>
      <c r="J36" s="3"/>
      <c r="K36" s="4"/>
    </row>
    <row r="37" spans="2:11" ht="18" customHeight="1">
      <c r="B37" s="861" t="s">
        <v>117</v>
      </c>
      <c r="C37" s="862"/>
      <c r="D37" s="862"/>
      <c r="E37" s="862"/>
      <c r="F37" s="862"/>
      <c r="G37" s="862"/>
      <c r="H37" s="863"/>
      <c r="I37" s="3"/>
      <c r="J37" s="3"/>
      <c r="K37" s="4"/>
    </row>
    <row r="38" spans="2:11" ht="30" customHeight="1">
      <c r="B38" s="312" t="s">
        <v>8</v>
      </c>
      <c r="C38" s="288" t="s">
        <v>119</v>
      </c>
      <c r="D38" s="287" t="s">
        <v>120</v>
      </c>
      <c r="E38" s="287" t="s">
        <v>121</v>
      </c>
      <c r="F38" s="288" t="s">
        <v>122</v>
      </c>
      <c r="G38" s="289" t="s">
        <v>123</v>
      </c>
      <c r="H38" s="313" t="s">
        <v>124</v>
      </c>
      <c r="I38" s="3"/>
      <c r="J38" s="3"/>
      <c r="K38" s="4"/>
    </row>
    <row r="39" spans="2:11" ht="18" customHeight="1">
      <c r="B39" s="314">
        <v>44562</v>
      </c>
      <c r="C39" s="174" t="s">
        <v>117</v>
      </c>
      <c r="D39" s="175" t="s">
        <v>125</v>
      </c>
      <c r="E39" s="175" t="s">
        <v>70</v>
      </c>
      <c r="F39" s="175">
        <v>188</v>
      </c>
      <c r="G39" s="181" t="s">
        <v>126</v>
      </c>
      <c r="H39" s="315">
        <v>6.81</v>
      </c>
      <c r="I39" s="3"/>
      <c r="J39" s="3"/>
      <c r="K39" s="4"/>
    </row>
    <row r="40" spans="2:11" ht="18" customHeight="1">
      <c r="B40" s="314">
        <v>44593</v>
      </c>
      <c r="C40" s="174" t="s">
        <v>117</v>
      </c>
      <c r="D40" s="175" t="s">
        <v>125</v>
      </c>
      <c r="E40" s="175" t="s">
        <v>70</v>
      </c>
      <c r="F40" s="175">
        <v>189</v>
      </c>
      <c r="G40" s="181" t="s">
        <v>126</v>
      </c>
      <c r="H40" s="315">
        <v>6.7670000000000003</v>
      </c>
      <c r="I40" s="3"/>
      <c r="J40" s="3"/>
      <c r="K40" s="4"/>
    </row>
    <row r="41" spans="2:11" ht="18" customHeight="1">
      <c r="B41" s="314">
        <v>44621</v>
      </c>
      <c r="C41" s="174" t="s">
        <v>117</v>
      </c>
      <c r="D41" s="175" t="s">
        <v>125</v>
      </c>
      <c r="E41" s="175" t="s">
        <v>70</v>
      </c>
      <c r="F41" s="175">
        <v>234</v>
      </c>
      <c r="G41" s="181" t="s">
        <v>126</v>
      </c>
      <c r="H41" s="315">
        <v>7.1429999999999998</v>
      </c>
      <c r="I41" s="3"/>
      <c r="J41" s="3"/>
      <c r="K41" s="4"/>
    </row>
    <row r="42" spans="2:11" ht="18" customHeight="1">
      <c r="B42" s="314">
        <v>44652</v>
      </c>
      <c r="C42" s="178" t="s">
        <v>117</v>
      </c>
      <c r="D42" s="179" t="s">
        <v>125</v>
      </c>
      <c r="E42" s="179" t="s">
        <v>70</v>
      </c>
      <c r="F42" s="179">
        <v>180</v>
      </c>
      <c r="G42" s="180" t="s">
        <v>126</v>
      </c>
      <c r="H42" s="316">
        <v>7.5750000000000002</v>
      </c>
      <c r="I42" s="3"/>
      <c r="J42" s="3"/>
      <c r="K42" s="4"/>
    </row>
    <row r="43" spans="2:11" ht="18" customHeight="1">
      <c r="B43" s="314">
        <v>44682</v>
      </c>
      <c r="C43" s="172" t="s">
        <v>117</v>
      </c>
      <c r="D43" s="171" t="s">
        <v>125</v>
      </c>
      <c r="E43" s="171" t="s">
        <v>70</v>
      </c>
      <c r="F43" s="171">
        <v>197</v>
      </c>
      <c r="G43" s="173" t="s">
        <v>126</v>
      </c>
      <c r="H43" s="426">
        <v>7.57</v>
      </c>
      <c r="I43" s="3"/>
      <c r="J43" s="3"/>
      <c r="K43" s="4"/>
    </row>
    <row r="44" spans="2:11" ht="18" customHeight="1">
      <c r="B44" s="314">
        <v>44713</v>
      </c>
      <c r="C44" s="172" t="s">
        <v>117</v>
      </c>
      <c r="D44" s="171" t="s">
        <v>125</v>
      </c>
      <c r="E44" s="171" t="s">
        <v>70</v>
      </c>
      <c r="F44" s="171">
        <v>226</v>
      </c>
      <c r="G44" s="173" t="s">
        <v>126</v>
      </c>
      <c r="H44" s="426">
        <v>7.48</v>
      </c>
      <c r="I44" s="3"/>
      <c r="J44" s="3"/>
      <c r="K44" s="4"/>
    </row>
    <row r="45" spans="2:11" ht="18" customHeight="1">
      <c r="B45" s="314">
        <v>44743</v>
      </c>
      <c r="C45" s="172" t="s">
        <v>117</v>
      </c>
      <c r="D45" s="171" t="s">
        <v>125</v>
      </c>
      <c r="E45" s="171" t="s">
        <v>70</v>
      </c>
      <c r="F45" s="171">
        <v>188</v>
      </c>
      <c r="G45" s="173" t="s">
        <v>126</v>
      </c>
      <c r="H45" s="426">
        <v>5.92</v>
      </c>
      <c r="I45" s="18"/>
      <c r="J45" s="18"/>
      <c r="K45" s="19"/>
    </row>
    <row r="46" spans="2:11" ht="15" customHeight="1">
      <c r="B46" s="317">
        <v>44774</v>
      </c>
      <c r="C46" s="176" t="s">
        <v>117</v>
      </c>
      <c r="D46" s="177" t="s">
        <v>125</v>
      </c>
      <c r="E46" s="177" t="s">
        <v>70</v>
      </c>
      <c r="F46" s="177">
        <v>235</v>
      </c>
      <c r="G46" s="182" t="s">
        <v>126</v>
      </c>
      <c r="H46" s="427">
        <v>5.34</v>
      </c>
      <c r="I46" s="253"/>
    </row>
    <row r="47" spans="2:11" ht="15" customHeight="1">
      <c r="B47" s="314">
        <v>44805</v>
      </c>
      <c r="C47" s="174" t="s">
        <v>117</v>
      </c>
      <c r="D47" s="175" t="s">
        <v>125</v>
      </c>
      <c r="E47" s="175" t="s">
        <v>70</v>
      </c>
      <c r="F47" s="175">
        <v>128</v>
      </c>
      <c r="G47" s="181" t="s">
        <v>126</v>
      </c>
      <c r="H47" s="315">
        <v>4.8899999999999997</v>
      </c>
      <c r="I47" s="253"/>
    </row>
    <row r="48" spans="2:11" ht="15" customHeight="1">
      <c r="B48" s="314">
        <v>44835</v>
      </c>
      <c r="C48" s="174" t="s">
        <v>117</v>
      </c>
      <c r="D48" s="175" t="s">
        <v>125</v>
      </c>
      <c r="E48" s="175" t="s">
        <v>70</v>
      </c>
      <c r="F48" s="175">
        <v>209</v>
      </c>
      <c r="G48" s="181" t="s">
        <v>126</v>
      </c>
      <c r="H48" s="315">
        <v>5</v>
      </c>
      <c r="I48" s="253"/>
    </row>
    <row r="49" spans="2:9" ht="15" customHeight="1">
      <c r="B49" s="314">
        <v>44866</v>
      </c>
      <c r="C49" s="174" t="s">
        <v>117</v>
      </c>
      <c r="D49" s="175" t="s">
        <v>125</v>
      </c>
      <c r="E49" s="175" t="s">
        <v>70</v>
      </c>
      <c r="F49" s="175">
        <v>218</v>
      </c>
      <c r="G49" s="181" t="s">
        <v>126</v>
      </c>
      <c r="H49" s="315">
        <v>5.16</v>
      </c>
      <c r="I49" s="253"/>
    </row>
    <row r="50" spans="2:9" ht="15" customHeight="1">
      <c r="B50" s="314">
        <v>44896</v>
      </c>
      <c r="C50" s="174" t="s">
        <v>117</v>
      </c>
      <c r="D50" s="175" t="s">
        <v>125</v>
      </c>
      <c r="E50" s="175" t="s">
        <v>70</v>
      </c>
      <c r="F50" s="175">
        <v>210</v>
      </c>
      <c r="G50" s="181" t="s">
        <v>126</v>
      </c>
      <c r="H50" s="315">
        <v>5.0599999999999996</v>
      </c>
      <c r="I50" s="253"/>
    </row>
    <row r="51" spans="2:9" ht="15" customHeight="1">
      <c r="B51" s="858" t="s">
        <v>127</v>
      </c>
      <c r="C51" s="859"/>
      <c r="D51" s="859"/>
      <c r="E51" s="859"/>
      <c r="F51" s="859"/>
      <c r="G51" s="860"/>
      <c r="H51" s="308">
        <f>AVERAGE(H39:H50)</f>
        <v>6.2262500000000003</v>
      </c>
      <c r="I51" s="253"/>
    </row>
    <row r="52" spans="2:9" ht="15" customHeight="1">
      <c r="B52" s="858" t="s">
        <v>128</v>
      </c>
      <c r="C52" s="859"/>
      <c r="D52" s="859"/>
      <c r="E52" s="859"/>
      <c r="F52" s="859"/>
      <c r="G52" s="860"/>
      <c r="H52" s="309">
        <f>VARP(H39:H50)/H51</f>
        <v>0.17848884762095876</v>
      </c>
      <c r="I52" s="253"/>
    </row>
    <row r="53" spans="2:9" ht="15" customHeight="1">
      <c r="B53" s="858" t="s">
        <v>129</v>
      </c>
      <c r="C53" s="859"/>
      <c r="D53" s="859"/>
      <c r="E53" s="859"/>
      <c r="F53" s="859"/>
      <c r="G53" s="860"/>
      <c r="H53" s="308">
        <f>MEDIAN(H39:H50)</f>
        <v>6.3435000000000006</v>
      </c>
      <c r="I53" s="253"/>
    </row>
    <row r="54" spans="2:9" ht="15" customHeight="1" thickBot="1">
      <c r="B54" s="318"/>
      <c r="C54" s="319"/>
      <c r="D54" s="319"/>
      <c r="E54" s="319"/>
      <c r="F54" s="319"/>
      <c r="G54" s="320"/>
      <c r="H54" s="321"/>
      <c r="I54" s="253"/>
    </row>
  </sheetData>
  <mergeCells count="18">
    <mergeCell ref="C7:H7"/>
    <mergeCell ref="C8:H8"/>
    <mergeCell ref="B9:H9"/>
    <mergeCell ref="B53:G53"/>
    <mergeCell ref="B52:G52"/>
    <mergeCell ref="B51:G51"/>
    <mergeCell ref="B37:H37"/>
    <mergeCell ref="B35:G35"/>
    <mergeCell ref="B34:G34"/>
    <mergeCell ref="B33:G33"/>
    <mergeCell ref="B19:H19"/>
    <mergeCell ref="B10:H10"/>
    <mergeCell ref="B18:H18"/>
    <mergeCell ref="B2:B4"/>
    <mergeCell ref="C2:G2"/>
    <mergeCell ref="C3:G3"/>
    <mergeCell ref="C4:G4"/>
    <mergeCell ref="C6:H6"/>
  </mergeCells>
  <phoneticPr fontId="34" type="noConversion"/>
  <conditionalFormatting sqref="C2:F4">
    <cfRule type="containsText" dxfId="2" priority="1" operator="containsText" text="CÓDIGO NÃO ENCONTRADO">
      <formula>NOT(ISERROR(SEARCH("CÓDIGO NÃO ENCONTRADO",C2)))</formula>
    </cfRule>
  </conditionalFormatting>
  <printOptions horizontalCentered="1"/>
  <pageMargins left="0.23622047244094491" right="0.23622047244094491" top="0.39370078740157483" bottom="0.39370078740157483" header="0" footer="0.11811023622047245"/>
  <pageSetup paperSize="9" scale="72" orientation="portrait" r:id="rId1"/>
  <headerFooter>
    <oddFooter>&amp;R&amp;"Arial,Regular"&amp;10&amp;K000000PL.CUSTOS-UTMB- Regular.xlsx	RESUMO PRINCIPAL	&amp;P de &amp;N</oddFooter>
  </headerFooter>
  <rowBreaks count="1" manualBreakCount="1">
    <brk id="14" min="1"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pageSetUpPr fitToPage="1"/>
  </sheetPr>
  <dimension ref="A1:IU48"/>
  <sheetViews>
    <sheetView showGridLines="0" view="pageBreakPreview" topLeftCell="A28" zoomScale="115" zoomScaleNormal="100" zoomScaleSheetLayoutView="115" workbookViewId="0">
      <selection activeCell="H45" sqref="H45"/>
    </sheetView>
  </sheetViews>
  <sheetFormatPr defaultColWidth="6.796875" defaultRowHeight="12.75" customHeight="1"/>
  <cols>
    <col min="1" max="1" width="1.59765625" style="23" customWidth="1"/>
    <col min="2" max="2" width="12.3984375" style="23" customWidth="1"/>
    <col min="3" max="3" width="26.59765625" style="23" customWidth="1"/>
    <col min="4" max="4" width="8.796875" style="23" customWidth="1"/>
    <col min="5" max="7" width="11.09765625" style="23" customWidth="1"/>
    <col min="8" max="8" width="11.59765625" style="23" customWidth="1"/>
    <col min="9" max="9" width="9.5" style="23" customWidth="1"/>
    <col min="10" max="10" width="10.796875" style="23" customWidth="1"/>
    <col min="11" max="11" width="6.796875" style="23" customWidth="1"/>
    <col min="12" max="12" width="11" style="23" customWidth="1"/>
    <col min="13" max="255" width="6.796875" style="23" customWidth="1"/>
  </cols>
  <sheetData>
    <row r="1" spans="1:11" ht="12.75" customHeight="1" thickBot="1"/>
    <row r="2" spans="1:11" ht="20.100000000000001" customHeight="1">
      <c r="A2" s="253"/>
      <c r="B2" s="772"/>
      <c r="C2" s="655" t="s">
        <v>12471</v>
      </c>
      <c r="D2" s="814"/>
      <c r="E2" s="814"/>
      <c r="F2" s="876"/>
      <c r="G2" s="226" t="s">
        <v>12472</v>
      </c>
      <c r="H2" s="253"/>
    </row>
    <row r="3" spans="1:11" ht="20.100000000000001" customHeight="1">
      <c r="A3" s="253"/>
      <c r="B3" s="773"/>
      <c r="C3" s="658" t="s">
        <v>12473</v>
      </c>
      <c r="D3" s="659"/>
      <c r="E3" s="659"/>
      <c r="F3" s="660"/>
      <c r="G3" s="228">
        <f ca="1">NOW()</f>
        <v>45009.49690810185</v>
      </c>
      <c r="H3" s="253"/>
    </row>
    <row r="4" spans="1:11" ht="20.100000000000001" customHeight="1" thickBot="1">
      <c r="A4" s="253"/>
      <c r="B4" s="773"/>
      <c r="C4" s="651" t="s">
        <v>12474</v>
      </c>
      <c r="D4" s="709"/>
      <c r="E4" s="709"/>
      <c r="F4" s="652"/>
      <c r="G4" s="229" t="str">
        <f>_xlfn.CONCAT("ANEXO - ",METODOLOGIAS!$J$3)</f>
        <v>ANEXO - A</v>
      </c>
      <c r="H4" s="253"/>
    </row>
    <row r="5" spans="1:11" ht="15.95" customHeight="1">
      <c r="A5" s="253"/>
      <c r="B5" s="230" t="s">
        <v>12475</v>
      </c>
      <c r="C5" s="363">
        <f ca="1">NOW()</f>
        <v>45009.49690810185</v>
      </c>
      <c r="D5" s="363"/>
      <c r="E5" s="363"/>
      <c r="F5" s="364"/>
      <c r="G5" s="365"/>
      <c r="H5" s="253"/>
    </row>
    <row r="6" spans="1:11" ht="15.95" customHeight="1">
      <c r="A6" s="253"/>
      <c r="B6" s="234" t="s">
        <v>12476</v>
      </c>
      <c r="C6" s="634" t="s">
        <v>139</v>
      </c>
      <c r="D6" s="634"/>
      <c r="E6" s="634"/>
      <c r="F6" s="634"/>
      <c r="G6" s="635"/>
      <c r="H6" s="253"/>
    </row>
    <row r="7" spans="1:11" ht="15.95" customHeight="1">
      <c r="A7" s="253"/>
      <c r="B7" s="234" t="s">
        <v>12477</v>
      </c>
      <c r="C7" s="634" t="s">
        <v>12513</v>
      </c>
      <c r="D7" s="634"/>
      <c r="E7" s="634"/>
      <c r="F7" s="634"/>
      <c r="G7" s="635"/>
      <c r="H7" s="253"/>
    </row>
    <row r="8" spans="1:11" ht="15.95" customHeight="1" thickBot="1">
      <c r="A8" s="253"/>
      <c r="B8" s="235" t="s">
        <v>12478</v>
      </c>
      <c r="C8" s="640" t="s">
        <v>12479</v>
      </c>
      <c r="D8" s="640"/>
      <c r="E8" s="640"/>
      <c r="F8" s="640"/>
      <c r="G8" s="641"/>
      <c r="H8" s="253"/>
    </row>
    <row r="9" spans="1:11" ht="30" customHeight="1" thickBot="1">
      <c r="A9" s="253"/>
      <c r="B9" s="856" t="str">
        <f>METODOLOGIAS!C14</f>
        <v>P1 - TRANSPORTE DE CHORUME</v>
      </c>
      <c r="C9" s="795"/>
      <c r="D9" s="795"/>
      <c r="E9" s="795"/>
      <c r="F9" s="795"/>
      <c r="G9" s="857"/>
      <c r="H9" s="253"/>
    </row>
    <row r="10" spans="1:11" ht="13.5" customHeight="1" thickTop="1" thickBot="1">
      <c r="A10" s="322"/>
      <c r="B10" s="413" t="s">
        <v>0</v>
      </c>
      <c r="C10" s="358"/>
      <c r="D10" s="359" t="s">
        <v>1</v>
      </c>
      <c r="E10" s="360" t="s">
        <v>2</v>
      </c>
      <c r="F10" s="361" t="s">
        <v>3</v>
      </c>
      <c r="G10" s="362" t="s">
        <v>4</v>
      </c>
      <c r="H10" s="324"/>
      <c r="I10" s="3"/>
      <c r="J10" s="3"/>
      <c r="K10" s="3"/>
    </row>
    <row r="11" spans="1:11" ht="21.6" customHeight="1" thickBot="1">
      <c r="A11" s="322"/>
      <c r="B11" s="902" t="s">
        <v>5</v>
      </c>
      <c r="C11" s="453" t="s">
        <v>38</v>
      </c>
      <c r="D11" s="454" t="s">
        <v>37001</v>
      </c>
      <c r="E11" s="455" t="e">
        <f>'DIMENS-TRANSP.-CHORUME'!D55*'DIMENS-TRANSP.-CHORUME'!E27</f>
        <v>#DIV/0!</v>
      </c>
      <c r="F11" s="456">
        <f>'PL.-MDO'!U14</f>
        <v>0</v>
      </c>
      <c r="G11" s="457" t="e">
        <f>F11*E11</f>
        <v>#DIV/0!</v>
      </c>
      <c r="H11" s="20"/>
      <c r="I11" s="3"/>
      <c r="J11" s="3"/>
      <c r="K11" s="3"/>
    </row>
    <row r="12" spans="1:11" ht="21.6" customHeight="1">
      <c r="A12" s="322"/>
      <c r="B12" s="903"/>
      <c r="C12" s="453" t="s">
        <v>31801</v>
      </c>
      <c r="D12" s="454" t="s">
        <v>37001</v>
      </c>
      <c r="E12" s="455" t="e">
        <f>'DIMENS-TRANSP.-CHORUME'!D55*'DIMENS-TRANSP.-CHORUME'!E27</f>
        <v>#DIV/0!</v>
      </c>
      <c r="F12" s="456">
        <f>'PL.-MDO'!U15</f>
        <v>0</v>
      </c>
      <c r="G12" s="457" t="e">
        <f>F12*E12</f>
        <v>#DIV/0!</v>
      </c>
      <c r="H12" s="20"/>
      <c r="I12" s="3"/>
      <c r="J12" s="3"/>
      <c r="K12" s="3"/>
    </row>
    <row r="13" spans="1:11" ht="24.75" customHeight="1" thickBot="1">
      <c r="A13" s="322"/>
      <c r="B13" s="904"/>
      <c r="C13" s="900" t="s">
        <v>6</v>
      </c>
      <c r="D13" s="901"/>
      <c r="E13" s="901"/>
      <c r="F13" s="901"/>
      <c r="G13" s="417" t="e">
        <f>SUM(G11:G12)</f>
        <v>#DIV/0!</v>
      </c>
      <c r="H13" s="3"/>
      <c r="I13" s="3"/>
      <c r="J13" s="3"/>
      <c r="K13" s="3"/>
    </row>
    <row r="14" spans="1:11" ht="13.5" customHeight="1" thickBot="1">
      <c r="A14" s="322"/>
      <c r="B14" s="414"/>
      <c r="C14" s="415"/>
      <c r="D14" s="415"/>
      <c r="E14" s="415"/>
      <c r="F14" s="415"/>
      <c r="G14" s="416"/>
      <c r="H14" s="3"/>
      <c r="I14" s="3"/>
      <c r="J14" s="3"/>
      <c r="K14" s="3"/>
    </row>
    <row r="15" spans="1:11" ht="33" customHeight="1">
      <c r="A15" s="322"/>
      <c r="B15" s="905" t="s">
        <v>39</v>
      </c>
      <c r="C15" s="7" t="s">
        <v>40</v>
      </c>
      <c r="D15" s="5" t="s">
        <v>10</v>
      </c>
      <c r="E15" s="9">
        <f>'DIMENS-TRANSP.-CHORUME'!$F$64</f>
        <v>0</v>
      </c>
      <c r="F15" s="6">
        <f>'PL.-CUSTOS- EQUIP.VEÍCULOS'!$D$48</f>
        <v>0</v>
      </c>
      <c r="G15" s="144">
        <f>F15*E15</f>
        <v>0</v>
      </c>
      <c r="H15" s="3"/>
      <c r="I15" s="3"/>
      <c r="J15" s="3"/>
      <c r="K15" s="3"/>
    </row>
    <row r="16" spans="1:11" ht="19.5" customHeight="1" thickBot="1">
      <c r="A16" s="322"/>
      <c r="B16" s="906"/>
      <c r="C16" s="879" t="s">
        <v>7</v>
      </c>
      <c r="D16" s="805"/>
      <c r="E16" s="805"/>
      <c r="F16" s="880"/>
      <c r="G16" s="328">
        <f>SUM(G15:G15)</f>
        <v>0</v>
      </c>
      <c r="H16" s="3"/>
      <c r="I16" s="3"/>
      <c r="J16" s="3"/>
      <c r="K16" s="3"/>
    </row>
    <row r="17" spans="1:13" ht="13.5" customHeight="1" thickBot="1">
      <c r="A17" s="322"/>
      <c r="B17" s="325"/>
      <c r="C17" s="326"/>
      <c r="D17" s="326"/>
      <c r="E17" s="326"/>
      <c r="F17" s="326"/>
      <c r="G17" s="327"/>
      <c r="H17" s="3"/>
      <c r="I17" s="3"/>
      <c r="J17" s="3"/>
      <c r="K17" s="3"/>
      <c r="L17" s="3"/>
      <c r="M17" s="4"/>
    </row>
    <row r="18" spans="1:13" ht="22.5" customHeight="1">
      <c r="A18" s="322"/>
      <c r="B18" s="884" t="s">
        <v>41</v>
      </c>
      <c r="C18" s="7" t="s">
        <v>40</v>
      </c>
      <c r="D18" s="5" t="s">
        <v>12</v>
      </c>
      <c r="E18" s="9" t="e">
        <f>'DIMENS-TRANSP.-CHORUME'!$G$64</f>
        <v>#DIV/0!</v>
      </c>
      <c r="F18" s="6">
        <f>'PL.-CUSTOS- EQUIP.VEÍCULOS'!$D$46</f>
        <v>0</v>
      </c>
      <c r="G18" s="144" t="e">
        <f>F18*E18</f>
        <v>#DIV/0!</v>
      </c>
      <c r="H18" s="3"/>
      <c r="I18" s="3"/>
      <c r="J18" s="3"/>
      <c r="K18" s="3"/>
      <c r="L18" s="3"/>
      <c r="M18" s="4"/>
    </row>
    <row r="19" spans="1:13" ht="22.5" customHeight="1">
      <c r="A19" s="322"/>
      <c r="B19" s="884"/>
      <c r="C19" s="401" t="s">
        <v>31792</v>
      </c>
      <c r="D19" s="5" t="s">
        <v>12</v>
      </c>
      <c r="E19" s="402" t="e">
        <f>'DIMENS-TRANSP.-CHORUME'!$G$65</f>
        <v>#DIV/0!</v>
      </c>
      <c r="F19" s="6">
        <f>'PL.-CUSTOS- EQUIP.VEÍCULOS'!$E$46</f>
        <v>0</v>
      </c>
      <c r="G19" s="144" t="e">
        <f>F19*E19</f>
        <v>#DIV/0!</v>
      </c>
      <c r="H19" s="3"/>
      <c r="I19" s="3"/>
      <c r="J19" s="3"/>
      <c r="K19" s="3"/>
      <c r="L19" s="3"/>
      <c r="M19" s="4"/>
    </row>
    <row r="20" spans="1:13" ht="13.5" customHeight="1" thickBot="1">
      <c r="A20" s="322"/>
      <c r="B20" s="886"/>
      <c r="C20" s="879" t="s">
        <v>9</v>
      </c>
      <c r="D20" s="805"/>
      <c r="E20" s="805"/>
      <c r="F20" s="880"/>
      <c r="G20" s="328" t="e">
        <f>G18+G19</f>
        <v>#DIV/0!</v>
      </c>
      <c r="H20" s="3"/>
      <c r="I20" s="3"/>
      <c r="J20" s="3"/>
      <c r="K20" s="3"/>
      <c r="L20" s="3"/>
      <c r="M20" s="4"/>
    </row>
    <row r="21" spans="1:13" ht="13.5" customHeight="1" thickBot="1">
      <c r="A21" s="322"/>
      <c r="B21" s="325"/>
      <c r="C21" s="326"/>
      <c r="D21" s="326"/>
      <c r="E21" s="326"/>
      <c r="F21" s="326"/>
      <c r="G21" s="329"/>
      <c r="H21" s="3"/>
      <c r="I21" s="3"/>
      <c r="J21" s="3"/>
      <c r="K21" s="3"/>
      <c r="L21" s="3"/>
      <c r="M21" s="4"/>
    </row>
    <row r="22" spans="1:13" ht="22.5" customHeight="1">
      <c r="A22" s="322"/>
      <c r="B22" s="884" t="s">
        <v>42</v>
      </c>
      <c r="C22" s="7" t="s">
        <v>40</v>
      </c>
      <c r="D22" s="5" t="s">
        <v>13</v>
      </c>
      <c r="E22" s="9" t="e">
        <f>'DIMENS-TRANSP.-CHORUME'!$H$64</f>
        <v>#DIV/0!</v>
      </c>
      <c r="F22" s="6">
        <f>'PL.-CUSTOS- EQUIP.VEÍCULOS'!$D$47</f>
        <v>0</v>
      </c>
      <c r="G22" s="144" t="e">
        <f>F22*E22</f>
        <v>#DIV/0!</v>
      </c>
      <c r="H22" s="3"/>
      <c r="I22" s="3"/>
      <c r="J22" s="3"/>
      <c r="K22" s="3"/>
      <c r="L22" s="3"/>
      <c r="M22" s="4"/>
    </row>
    <row r="23" spans="1:13" ht="22.5" customHeight="1">
      <c r="A23" s="322"/>
      <c r="B23" s="884"/>
      <c r="C23" s="399"/>
      <c r="D23" s="5"/>
      <c r="E23" s="400"/>
      <c r="F23" s="6"/>
      <c r="G23" s="144" t="s">
        <v>142</v>
      </c>
      <c r="H23" s="3"/>
      <c r="I23" s="3"/>
      <c r="J23" s="3"/>
      <c r="K23" s="3"/>
      <c r="L23" s="3"/>
      <c r="M23" s="4"/>
    </row>
    <row r="24" spans="1:13" ht="15.4" customHeight="1">
      <c r="A24" s="322"/>
      <c r="B24" s="885"/>
      <c r="C24" s="881" t="s">
        <v>14</v>
      </c>
      <c r="D24" s="882"/>
      <c r="E24" s="882"/>
      <c r="F24" s="883"/>
      <c r="G24" s="330" t="e">
        <f>SUM(G22:G23)</f>
        <v>#DIV/0!</v>
      </c>
      <c r="H24" s="3"/>
      <c r="I24" s="3"/>
      <c r="J24" s="3"/>
      <c r="K24" s="3"/>
      <c r="L24" s="3"/>
      <c r="M24" s="4"/>
    </row>
    <row r="25" spans="1:13" ht="15.4" customHeight="1">
      <c r="A25" s="322"/>
      <c r="B25" s="885"/>
      <c r="C25" s="8" t="s">
        <v>15</v>
      </c>
      <c r="D25" s="5" t="s">
        <v>16</v>
      </c>
      <c r="E25" s="142">
        <v>0.1</v>
      </c>
      <c r="F25" s="143"/>
      <c r="G25" s="330" t="e">
        <f>(G24*$E$25)</f>
        <v>#DIV/0!</v>
      </c>
      <c r="H25" s="3"/>
      <c r="I25" s="3"/>
      <c r="J25" s="3"/>
      <c r="K25" s="3"/>
      <c r="L25" s="3"/>
      <c r="M25" s="4"/>
    </row>
    <row r="26" spans="1:13" ht="13.5" customHeight="1" thickBot="1">
      <c r="A26" s="322"/>
      <c r="B26" s="886"/>
      <c r="C26" s="879" t="s">
        <v>11</v>
      </c>
      <c r="D26" s="805"/>
      <c r="E26" s="805"/>
      <c r="F26" s="880"/>
      <c r="G26" s="328" t="e">
        <f>G24+G25</f>
        <v>#DIV/0!</v>
      </c>
      <c r="H26" s="3"/>
      <c r="I26" s="3"/>
      <c r="J26" s="3"/>
      <c r="K26" s="3"/>
      <c r="L26" s="3"/>
      <c r="M26" s="4"/>
    </row>
    <row r="27" spans="1:13" ht="13.5" customHeight="1" thickBot="1">
      <c r="A27" s="322"/>
      <c r="B27" s="331"/>
      <c r="C27" s="332"/>
      <c r="D27" s="332"/>
      <c r="E27" s="332"/>
      <c r="F27" s="332"/>
      <c r="G27" s="329"/>
      <c r="H27" s="3"/>
      <c r="I27" s="3"/>
      <c r="J27" s="3"/>
      <c r="K27" s="3"/>
      <c r="L27" s="3"/>
      <c r="M27" s="4"/>
    </row>
    <row r="28" spans="1:13" ht="13.5" customHeight="1" thickBot="1">
      <c r="A28" s="322"/>
      <c r="B28" s="887" t="s">
        <v>138</v>
      </c>
      <c r="C28" s="888"/>
      <c r="D28" s="888"/>
      <c r="E28" s="888"/>
      <c r="F28" s="889"/>
      <c r="G28" s="333" t="e">
        <f>G13+G16+G20+G26</f>
        <v>#DIV/0!</v>
      </c>
      <c r="H28" s="3"/>
      <c r="I28" s="430"/>
      <c r="J28" s="3"/>
      <c r="K28" s="3"/>
      <c r="L28" s="3"/>
      <c r="M28" s="4"/>
    </row>
    <row r="29" spans="1:13" ht="13.5" customHeight="1" thickBot="1">
      <c r="A29" s="322"/>
      <c r="B29" s="325"/>
      <c r="C29" s="326"/>
      <c r="D29" s="326"/>
      <c r="E29" s="326"/>
      <c r="F29" s="326"/>
      <c r="G29" s="334"/>
      <c r="H29" s="3"/>
      <c r="I29" s="3"/>
      <c r="J29" s="3"/>
      <c r="K29" s="3"/>
      <c r="L29" s="3"/>
      <c r="M29" s="4"/>
    </row>
    <row r="30" spans="1:13" ht="13.5" customHeight="1" thickBot="1">
      <c r="A30" s="322"/>
      <c r="B30" s="887" t="s">
        <v>17</v>
      </c>
      <c r="C30" s="896"/>
      <c r="D30" s="896"/>
      <c r="E30" s="896"/>
      <c r="F30" s="897"/>
      <c r="G30" s="335" t="s">
        <v>18</v>
      </c>
      <c r="H30" s="3"/>
      <c r="I30" s="3"/>
      <c r="J30" s="3"/>
      <c r="K30" s="3"/>
      <c r="L30" s="3"/>
      <c r="M30" s="4"/>
    </row>
    <row r="31" spans="1:13" ht="16.5" customHeight="1">
      <c r="A31" s="322"/>
      <c r="B31" s="336" t="s">
        <v>19</v>
      </c>
      <c r="C31" s="894" t="s">
        <v>20</v>
      </c>
      <c r="D31" s="895"/>
      <c r="E31" s="337"/>
      <c r="F31" s="338" t="s">
        <v>21</v>
      </c>
      <c r="G31" s="339"/>
      <c r="H31" s="3"/>
      <c r="I31" s="3"/>
      <c r="J31" s="3"/>
      <c r="K31" s="3"/>
      <c r="L31" s="3"/>
      <c r="M31" s="4"/>
    </row>
    <row r="32" spans="1:13" ht="16.149999999999999" customHeight="1">
      <c r="A32" s="322"/>
      <c r="B32" s="340">
        <v>1</v>
      </c>
      <c r="C32" s="892" t="s">
        <v>22</v>
      </c>
      <c r="D32" s="893"/>
      <c r="E32" s="149"/>
      <c r="F32" s="10"/>
      <c r="G32" s="341"/>
      <c r="H32" s="3"/>
      <c r="I32" s="3"/>
      <c r="J32" s="3"/>
      <c r="K32" s="3"/>
      <c r="L32" s="3"/>
      <c r="M32" s="4"/>
    </row>
    <row r="33" spans="1:13" ht="37.5" customHeight="1">
      <c r="A33" s="322"/>
      <c r="B33" s="342" t="s">
        <v>23</v>
      </c>
      <c r="C33" s="802" t="s">
        <v>24</v>
      </c>
      <c r="D33" s="803"/>
      <c r="E33" s="148"/>
      <c r="F33" s="12">
        <f>BDI!E12</f>
        <v>0</v>
      </c>
      <c r="G33" s="343" t="e">
        <f>$G$28*F33</f>
        <v>#DIV/0!</v>
      </c>
      <c r="H33" s="3"/>
      <c r="I33" s="3"/>
      <c r="J33" s="3"/>
      <c r="K33" s="3"/>
      <c r="L33" s="3"/>
      <c r="M33" s="4"/>
    </row>
    <row r="34" spans="1:13" ht="30.75" customHeight="1">
      <c r="A34" s="322"/>
      <c r="B34" s="344" t="s">
        <v>25</v>
      </c>
      <c r="C34" s="890" t="s">
        <v>26</v>
      </c>
      <c r="D34" s="891"/>
      <c r="E34" s="206"/>
      <c r="F34" s="12">
        <f>BDI!E13</f>
        <v>0</v>
      </c>
      <c r="G34" s="343" t="e">
        <f>$G$28*F34</f>
        <v>#DIV/0!</v>
      </c>
      <c r="H34" s="3"/>
      <c r="I34" s="3"/>
      <c r="J34" s="3"/>
      <c r="K34" s="3"/>
      <c r="L34" s="3"/>
      <c r="M34" s="4"/>
    </row>
    <row r="35" spans="1:13" ht="16.149999999999999" customHeight="1">
      <c r="A35" s="322"/>
      <c r="B35" s="877" t="s">
        <v>27</v>
      </c>
      <c r="C35" s="878"/>
      <c r="D35" s="878"/>
      <c r="E35" s="878"/>
      <c r="F35" s="15">
        <f>SUM(F33:F34)</f>
        <v>0</v>
      </c>
      <c r="G35" s="345" t="e">
        <f>G33+G34</f>
        <v>#DIV/0!</v>
      </c>
      <c r="H35" s="3"/>
      <c r="I35" s="3"/>
      <c r="J35" s="3"/>
      <c r="K35" s="3"/>
      <c r="L35" s="3"/>
      <c r="M35" s="4"/>
    </row>
    <row r="36" spans="1:13" ht="16.149999999999999" customHeight="1">
      <c r="A36" s="322"/>
      <c r="B36" s="344">
        <v>2</v>
      </c>
      <c r="C36" s="899" t="s">
        <v>28</v>
      </c>
      <c r="D36" s="823"/>
      <c r="E36" s="147"/>
      <c r="F36" s="15"/>
      <c r="G36" s="345"/>
      <c r="H36" s="3"/>
      <c r="I36" s="3"/>
      <c r="J36" s="3"/>
      <c r="K36" s="3"/>
      <c r="L36" s="3"/>
      <c r="M36" s="4"/>
    </row>
    <row r="37" spans="1:13" ht="16.149999999999999" customHeight="1">
      <c r="A37" s="322"/>
      <c r="B37" s="344" t="s">
        <v>29</v>
      </c>
      <c r="C37" s="899" t="s">
        <v>30</v>
      </c>
      <c r="D37" s="823"/>
      <c r="E37" s="147"/>
      <c r="F37" s="14">
        <f>BDI!E16</f>
        <v>0</v>
      </c>
      <c r="G37" s="346" t="e">
        <f>$G$41*F37</f>
        <v>#DIV/0!</v>
      </c>
      <c r="H37" s="3"/>
      <c r="I37" s="3"/>
      <c r="J37" s="3"/>
      <c r="K37" s="3"/>
      <c r="L37" s="3"/>
      <c r="M37" s="4"/>
    </row>
    <row r="38" spans="1:13" ht="16.149999999999999" customHeight="1">
      <c r="A38" s="322"/>
      <c r="B38" s="344" t="s">
        <v>31</v>
      </c>
      <c r="C38" s="899" t="s">
        <v>32</v>
      </c>
      <c r="D38" s="823"/>
      <c r="E38" s="147"/>
      <c r="F38" s="16">
        <f>BDI!E17</f>
        <v>0</v>
      </c>
      <c r="G38" s="346" t="e">
        <f>$G$41*F38</f>
        <v>#DIV/0!</v>
      </c>
      <c r="H38" s="3"/>
      <c r="I38" s="3"/>
      <c r="J38" s="3"/>
      <c r="K38" s="3"/>
      <c r="L38" s="3"/>
      <c r="M38" s="4"/>
    </row>
    <row r="39" spans="1:13" ht="16.149999999999999" customHeight="1">
      <c r="A39" s="322"/>
      <c r="B39" s="344" t="s">
        <v>33</v>
      </c>
      <c r="C39" s="899" t="s">
        <v>34</v>
      </c>
      <c r="D39" s="823"/>
      <c r="E39" s="147"/>
      <c r="F39" s="14">
        <f>BDI!E18</f>
        <v>0</v>
      </c>
      <c r="G39" s="346" t="e">
        <f>$G$41*F39</f>
        <v>#DIV/0!</v>
      </c>
      <c r="H39" s="3"/>
      <c r="I39" s="3"/>
      <c r="J39" s="3"/>
      <c r="K39" s="3"/>
      <c r="L39" s="3"/>
      <c r="M39" s="4"/>
    </row>
    <row r="40" spans="1:13" ht="13.5" customHeight="1" thickBot="1">
      <c r="A40" s="322"/>
      <c r="B40" s="898" t="s">
        <v>35</v>
      </c>
      <c r="C40" s="805"/>
      <c r="D40" s="805"/>
      <c r="E40" s="805"/>
      <c r="F40" s="17">
        <f>SUM(F37:F39)</f>
        <v>0</v>
      </c>
      <c r="G40" s="328" t="e">
        <f>G37+G39+G38</f>
        <v>#DIV/0!</v>
      </c>
      <c r="H40" s="526"/>
      <c r="I40" s="3"/>
      <c r="J40" s="3"/>
      <c r="K40" s="3"/>
      <c r="L40" s="3"/>
      <c r="M40" s="4"/>
    </row>
    <row r="41" spans="1:13" ht="13.5" customHeight="1" thickBot="1">
      <c r="A41" s="322"/>
      <c r="B41" s="347" t="s">
        <v>36</v>
      </c>
      <c r="C41" s="348"/>
      <c r="D41" s="348"/>
      <c r="E41" s="348"/>
      <c r="F41" s="349"/>
      <c r="G41" s="333" t="e">
        <f>((G28+G35)/(1-F40))</f>
        <v>#DIV/0!</v>
      </c>
      <c r="H41" s="527"/>
      <c r="I41" s="3"/>
      <c r="J41" s="3"/>
      <c r="K41" s="3"/>
      <c r="L41" s="3"/>
      <c r="M41" s="4"/>
    </row>
    <row r="42" spans="1:13" ht="13.5" customHeight="1" thickBot="1">
      <c r="A42" s="322"/>
      <c r="B42" s="347" t="s">
        <v>31822</v>
      </c>
      <c r="C42" s="348"/>
      <c r="D42" s="348"/>
      <c r="E42" s="348"/>
      <c r="F42" s="349"/>
      <c r="G42" s="333" t="e">
        <f>G41*12</f>
        <v>#DIV/0!</v>
      </c>
      <c r="H42" s="528"/>
      <c r="I42" s="3"/>
      <c r="J42" s="3"/>
      <c r="K42" s="3"/>
      <c r="L42" s="3"/>
      <c r="M42" s="4"/>
    </row>
    <row r="43" spans="1:13" ht="13.5" customHeight="1" thickBot="1">
      <c r="A43" s="322"/>
      <c r="B43" s="350" t="s">
        <v>12497</v>
      </c>
      <c r="C43" s="351"/>
      <c r="D43" s="326"/>
      <c r="E43" s="326"/>
      <c r="F43" s="352"/>
      <c r="G43" s="432" t="e">
        <f>ROUNDDOWN(G41/G48,2)</f>
        <v>#DIV/0!</v>
      </c>
      <c r="H43" s="3"/>
      <c r="I43" s="3"/>
      <c r="J43" s="3"/>
      <c r="K43" s="3"/>
      <c r="L43" s="3"/>
      <c r="M43" s="4"/>
    </row>
    <row r="44" spans="1:13" ht="13.5" customHeight="1" thickBot="1">
      <c r="A44" s="322"/>
      <c r="B44" s="350" t="s">
        <v>12498</v>
      </c>
      <c r="C44" s="351"/>
      <c r="D44" s="326"/>
      <c r="E44" s="326"/>
      <c r="F44" s="352"/>
      <c r="G44" s="353" t="e">
        <f>ROUNDDOWN(G41/G46,2)</f>
        <v>#DIV/0!</v>
      </c>
      <c r="H44" s="3"/>
      <c r="I44" s="3"/>
      <c r="J44" s="3"/>
      <c r="K44" s="3"/>
      <c r="L44" s="3"/>
      <c r="M44" s="4"/>
    </row>
    <row r="45" spans="1:13" ht="13.5" customHeight="1" thickBot="1">
      <c r="A45" s="322"/>
      <c r="B45" s="496" t="s">
        <v>31782</v>
      </c>
      <c r="C45" s="494"/>
      <c r="D45" s="494"/>
      <c r="E45" s="494"/>
      <c r="F45" s="494"/>
      <c r="G45" s="495" t="e">
        <f>ROUNDDOWN(G41/(G46*H45),2)</f>
        <v>#DIV/0!</v>
      </c>
      <c r="H45" s="618">
        <v>1.0085</v>
      </c>
      <c r="I45" s="3"/>
      <c r="J45" s="3"/>
      <c r="K45" s="3"/>
      <c r="L45" s="3"/>
      <c r="M45" s="4"/>
    </row>
    <row r="46" spans="1:13" ht="13.5" customHeight="1" thickBot="1">
      <c r="A46" s="323"/>
      <c r="B46" s="354"/>
      <c r="C46" s="355"/>
      <c r="D46" s="355"/>
      <c r="E46" s="355"/>
      <c r="F46" s="356" t="s">
        <v>12470</v>
      </c>
      <c r="G46" s="493">
        <f>'DIMENS-TRANSP.-CHORUME'!D54/1000</f>
        <v>0</v>
      </c>
      <c r="H46" s="18"/>
      <c r="I46" s="18"/>
      <c r="J46" s="18"/>
      <c r="K46" s="18"/>
      <c r="L46" s="18"/>
      <c r="M46" s="19"/>
    </row>
    <row r="47" spans="1:13" ht="13.5" customHeight="1" thickBot="1">
      <c r="A47" s="3"/>
      <c r="B47" s="354"/>
      <c r="C47" s="355"/>
      <c r="D47" s="355"/>
      <c r="E47" s="355"/>
      <c r="F47" s="356" t="s">
        <v>37023</v>
      </c>
      <c r="G47" s="493">
        <f>G46*H45</f>
        <v>0</v>
      </c>
      <c r="H47" s="3"/>
      <c r="I47" s="3"/>
      <c r="J47" s="3"/>
      <c r="K47" s="3"/>
      <c r="L47" s="3"/>
      <c r="M47" s="3"/>
    </row>
    <row r="48" spans="1:13" ht="12.75" customHeight="1" thickBot="1">
      <c r="B48" s="354"/>
      <c r="C48" s="355"/>
      <c r="D48" s="355"/>
      <c r="E48" s="355"/>
      <c r="F48" s="356" t="s">
        <v>12496</v>
      </c>
      <c r="G48" s="357" t="e">
        <f>'DIMENS-TRANSP.-CHORUME'!D55</f>
        <v>#DIV/0!</v>
      </c>
    </row>
  </sheetData>
  <sheetProtection algorithmName="SHA-512" hashValue="YloL80h+rdTwv3iMbqjAO95GYH2liY2cnJ+Y0s3ofYwIsrmzEDlZsAf7kcZrIBHzl9X9QGw9epXuFdfpGWZMSw==" saltValue="6NeIPvROBv6aPv7qjpO3wg==" spinCount="100000" sheet="1" objects="1" scenarios="1"/>
  <mergeCells count="29">
    <mergeCell ref="C13:F13"/>
    <mergeCell ref="B11:B13"/>
    <mergeCell ref="B18:B20"/>
    <mergeCell ref="B15:B16"/>
    <mergeCell ref="C16:F16"/>
    <mergeCell ref="C20:F20"/>
    <mergeCell ref="B40:E40"/>
    <mergeCell ref="C39:D39"/>
    <mergeCell ref="C38:D38"/>
    <mergeCell ref="C37:D37"/>
    <mergeCell ref="C36:D36"/>
    <mergeCell ref="B35:E35"/>
    <mergeCell ref="C26:F26"/>
    <mergeCell ref="C24:F24"/>
    <mergeCell ref="B22:B26"/>
    <mergeCell ref="B28:F28"/>
    <mergeCell ref="C34:D34"/>
    <mergeCell ref="C33:D33"/>
    <mergeCell ref="C32:D32"/>
    <mergeCell ref="C31:D31"/>
    <mergeCell ref="B30:F30"/>
    <mergeCell ref="C7:G7"/>
    <mergeCell ref="C8:G8"/>
    <mergeCell ref="B9:G9"/>
    <mergeCell ref="B2:B4"/>
    <mergeCell ref="C2:F2"/>
    <mergeCell ref="C3:F3"/>
    <mergeCell ref="C4:F4"/>
    <mergeCell ref="C6:G6"/>
  </mergeCells>
  <conditionalFormatting sqref="C2:E4">
    <cfRule type="containsText" dxfId="1" priority="1" operator="containsText" text="CÓDIGO NÃO ENCONTRADO">
      <formula>NOT(ISERROR(SEARCH("CÓDIGO NÃO ENCONTRADO",C2)))</formula>
    </cfRule>
  </conditionalFormatting>
  <printOptions horizontalCentered="1"/>
  <pageMargins left="0.23622047244094491" right="0.23622047244094491" top="0.39370078740157483" bottom="0.39370078740157483" header="0" footer="0.11811023622047245"/>
  <pageSetup paperSize="9" scale="82" orientation="portrait" r:id="rId1"/>
  <rowBreaks count="1" manualBreakCount="1">
    <brk id="61" min="1" max="6" man="1"/>
  </rowBreaks>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DDAA9-BFD3-4B77-BC17-3AEAD99562F5}">
  <sheetPr>
    <tabColor theme="9"/>
  </sheetPr>
  <dimension ref="A1:O24"/>
  <sheetViews>
    <sheetView showGridLines="0" view="pageBreakPreview" zoomScaleNormal="130" zoomScaleSheetLayoutView="100" workbookViewId="0">
      <selection activeCell="M32" sqref="M32"/>
    </sheetView>
  </sheetViews>
  <sheetFormatPr defaultRowHeight="15"/>
  <cols>
    <col min="1" max="1" width="2.3984375" customWidth="1"/>
    <col min="2" max="2" width="11.296875" customWidth="1"/>
    <col min="13" max="13" width="9" bestFit="1" customWidth="1"/>
    <col min="14" max="14" width="14.5" bestFit="1" customWidth="1"/>
    <col min="15" max="15" width="10.296875" customWidth="1"/>
  </cols>
  <sheetData>
    <row r="1" spans="1:15" ht="15.75" thickBot="1"/>
    <row r="2" spans="1:15" ht="20.100000000000001" customHeight="1">
      <c r="B2" s="772"/>
      <c r="C2" s="655" t="s">
        <v>12471</v>
      </c>
      <c r="D2" s="656"/>
      <c r="E2" s="656"/>
      <c r="F2" s="814"/>
      <c r="G2" s="814"/>
      <c r="H2" s="814"/>
      <c r="I2" s="814"/>
      <c r="J2" s="814"/>
      <c r="K2" s="814"/>
      <c r="L2" s="814"/>
      <c r="M2" s="656"/>
      <c r="N2" s="657"/>
      <c r="O2" s="226" t="s">
        <v>12472</v>
      </c>
    </row>
    <row r="3" spans="1:15" ht="20.100000000000001" customHeight="1">
      <c r="B3" s="773"/>
      <c r="C3" s="658" t="s">
        <v>12473</v>
      </c>
      <c r="D3" s="659"/>
      <c r="E3" s="659"/>
      <c r="F3" s="659"/>
      <c r="G3" s="659"/>
      <c r="H3" s="659"/>
      <c r="I3" s="659"/>
      <c r="J3" s="659"/>
      <c r="K3" s="659"/>
      <c r="L3" s="659"/>
      <c r="M3" s="659"/>
      <c r="N3" s="660"/>
      <c r="O3" s="228">
        <f ca="1">NOW()</f>
        <v>45009.49690810185</v>
      </c>
    </row>
    <row r="4" spans="1:15" ht="20.100000000000001" customHeight="1" thickBot="1">
      <c r="B4" s="773"/>
      <c r="C4" s="651" t="s">
        <v>12474</v>
      </c>
      <c r="D4" s="709"/>
      <c r="E4" s="709"/>
      <c r="F4" s="709"/>
      <c r="G4" s="709"/>
      <c r="H4" s="709"/>
      <c r="I4" s="709"/>
      <c r="J4" s="709"/>
      <c r="K4" s="709"/>
      <c r="L4" s="709"/>
      <c r="M4" s="709"/>
      <c r="N4" s="652"/>
      <c r="O4" s="229" t="str">
        <f>_xlfn.CONCAT("ANEXO - ",METODOLOGIAS!$J$3)</f>
        <v>ANEXO - A</v>
      </c>
    </row>
    <row r="5" spans="1:15" ht="15.95" customHeight="1">
      <c r="B5" s="230" t="s">
        <v>12475</v>
      </c>
      <c r="C5" s="816">
        <f ca="1">NOW()</f>
        <v>45009.49690810185</v>
      </c>
      <c r="D5" s="816"/>
      <c r="E5" s="816"/>
      <c r="F5" s="816"/>
      <c r="G5" s="816"/>
      <c r="H5" s="816"/>
      <c r="I5" s="816"/>
      <c r="J5" s="816"/>
      <c r="K5" s="816"/>
      <c r="L5" s="816"/>
      <c r="M5" s="816"/>
      <c r="N5" s="375"/>
      <c r="O5" s="232"/>
    </row>
    <row r="6" spans="1:15" ht="15.95" customHeight="1">
      <c r="B6" s="234" t="s">
        <v>12476</v>
      </c>
      <c r="C6" s="634" t="s">
        <v>139</v>
      </c>
      <c r="D6" s="634"/>
      <c r="E6" s="634"/>
      <c r="F6" s="634"/>
      <c r="G6" s="634"/>
      <c r="H6" s="634"/>
      <c r="I6" s="634"/>
      <c r="J6" s="634"/>
      <c r="K6" s="634"/>
      <c r="L6" s="634"/>
      <c r="M6" s="634"/>
      <c r="N6" s="634"/>
      <c r="O6" s="635"/>
    </row>
    <row r="7" spans="1:15" ht="15.95" customHeight="1">
      <c r="B7" s="234" t="s">
        <v>12477</v>
      </c>
      <c r="C7" s="634" t="s">
        <v>12513</v>
      </c>
      <c r="D7" s="634"/>
      <c r="E7" s="634"/>
      <c r="F7" s="634"/>
      <c r="G7" s="634"/>
      <c r="H7" s="634"/>
      <c r="I7" s="634"/>
      <c r="J7" s="634"/>
      <c r="K7" s="634"/>
      <c r="L7" s="634"/>
      <c r="M7" s="634"/>
      <c r="N7" s="634"/>
      <c r="O7" s="635"/>
    </row>
    <row r="8" spans="1:15" ht="15.95" customHeight="1" thickBot="1">
      <c r="B8" s="235" t="s">
        <v>12478</v>
      </c>
      <c r="C8" s="640" t="s">
        <v>12479</v>
      </c>
      <c r="D8" s="640"/>
      <c r="E8" s="640"/>
      <c r="F8" s="640"/>
      <c r="G8" s="640"/>
      <c r="H8" s="640"/>
      <c r="I8" s="640"/>
      <c r="J8" s="640"/>
      <c r="K8" s="640"/>
      <c r="L8" s="640"/>
      <c r="M8" s="640"/>
      <c r="N8" s="640"/>
      <c r="O8" s="641"/>
    </row>
    <row r="9" spans="1:15" ht="30" customHeight="1" thickBot="1">
      <c r="B9" s="856" t="s">
        <v>12495</v>
      </c>
      <c r="C9" s="795"/>
      <c r="D9" s="795"/>
      <c r="E9" s="795"/>
      <c r="F9" s="795"/>
      <c r="G9" s="795"/>
      <c r="H9" s="795"/>
      <c r="I9" s="795"/>
      <c r="J9" s="795"/>
      <c r="K9" s="795"/>
      <c r="L9" s="795"/>
      <c r="M9" s="795"/>
      <c r="N9" s="795"/>
      <c r="O9" s="857"/>
    </row>
    <row r="10" spans="1:15" ht="15.75" thickTop="1">
      <c r="B10" s="916" t="s">
        <v>12491</v>
      </c>
      <c r="C10" s="917"/>
      <c r="D10" s="917"/>
      <c r="E10" s="917"/>
      <c r="F10" s="917"/>
      <c r="G10" s="917"/>
      <c r="H10" s="917"/>
      <c r="I10" s="917"/>
      <c r="J10" s="918"/>
      <c r="K10" s="922" t="s">
        <v>12492</v>
      </c>
      <c r="L10" s="922" t="s">
        <v>37024</v>
      </c>
      <c r="M10" s="924" t="s">
        <v>37025</v>
      </c>
      <c r="N10" s="926" t="s">
        <v>12512</v>
      </c>
      <c r="O10" s="908" t="s">
        <v>16</v>
      </c>
    </row>
    <row r="11" spans="1:15" ht="15.75" thickBot="1">
      <c r="B11" s="919"/>
      <c r="C11" s="920"/>
      <c r="D11" s="920"/>
      <c r="E11" s="920"/>
      <c r="F11" s="920"/>
      <c r="G11" s="920"/>
      <c r="H11" s="920"/>
      <c r="I11" s="920"/>
      <c r="J11" s="921"/>
      <c r="K11" s="923"/>
      <c r="L11" s="923"/>
      <c r="M11" s="925"/>
      <c r="N11" s="927"/>
      <c r="O11" s="909"/>
    </row>
    <row r="12" spans="1:15" ht="15.75" thickBot="1">
      <c r="B12" s="912" t="s">
        <v>12469</v>
      </c>
      <c r="C12" s="913"/>
      <c r="D12" s="913"/>
      <c r="E12" s="913"/>
      <c r="F12" s="913"/>
      <c r="G12" s="913"/>
      <c r="H12" s="913"/>
      <c r="I12" s="913"/>
      <c r="J12" s="913"/>
      <c r="K12" s="367" t="s">
        <v>37022</v>
      </c>
      <c r="L12" s="614">
        <f>'P1 - PLAN.-RESUMO'!G47</f>
        <v>0</v>
      </c>
      <c r="M12" s="373" t="e">
        <f>'P1 - PLAN.-RESUMO'!G45</f>
        <v>#DIV/0!</v>
      </c>
      <c r="N12" s="368" t="e">
        <f>L12*M12</f>
        <v>#DIV/0!</v>
      </c>
      <c r="O12" s="366" t="e">
        <f>N12/$N$13</f>
        <v>#DIV/0!</v>
      </c>
    </row>
    <row r="13" spans="1:15" ht="15.75" thickBot="1">
      <c r="B13" s="914" t="s">
        <v>12493</v>
      </c>
      <c r="C13" s="915"/>
      <c r="D13" s="915"/>
      <c r="E13" s="915"/>
      <c r="F13" s="915"/>
      <c r="G13" s="915"/>
      <c r="H13" s="915"/>
      <c r="I13" s="915"/>
      <c r="J13" s="915"/>
      <c r="K13" s="915"/>
      <c r="L13" s="915"/>
      <c r="M13" s="915"/>
      <c r="N13" s="369" t="e">
        <f>SUM(N12:N12)</f>
        <v>#DIV/0!</v>
      </c>
      <c r="O13" s="370" t="e">
        <f>SUM(O12:O12)</f>
        <v>#DIV/0!</v>
      </c>
    </row>
    <row r="14" spans="1:15" ht="15.75" thickBot="1">
      <c r="B14" s="910" t="s">
        <v>12494</v>
      </c>
      <c r="C14" s="911"/>
      <c r="D14" s="911"/>
      <c r="E14" s="911"/>
      <c r="F14" s="911"/>
      <c r="G14" s="911"/>
      <c r="H14" s="911"/>
      <c r="I14" s="911"/>
      <c r="J14" s="911"/>
      <c r="K14" s="911"/>
      <c r="L14" s="911"/>
      <c r="M14" s="911"/>
      <c r="N14" s="371" t="e">
        <f>SUM(N12:N12)*12</f>
        <v>#DIV/0!</v>
      </c>
      <c r="O14" s="372"/>
    </row>
    <row r="15" spans="1:15">
      <c r="A15" s="243"/>
      <c r="B15" s="40"/>
      <c r="C15" s="40"/>
      <c r="D15" s="40"/>
      <c r="E15" s="40"/>
      <c r="F15" s="40"/>
      <c r="G15" s="40"/>
      <c r="H15" s="40"/>
      <c r="I15" s="40"/>
      <c r="J15" s="40"/>
      <c r="K15" s="40"/>
      <c r="L15" s="40"/>
      <c r="M15" s="40"/>
      <c r="N15" s="40"/>
      <c r="O15" s="40"/>
    </row>
    <row r="16" spans="1:15" ht="15" customHeight="1">
      <c r="D16" s="23"/>
      <c r="J16" s="23"/>
      <c r="K16" s="928"/>
      <c r="L16" s="928"/>
      <c r="M16" s="928"/>
      <c r="N16" s="419"/>
    </row>
    <row r="17" spans="2:15">
      <c r="B17" s="243"/>
      <c r="C17" s="243"/>
      <c r="D17" s="929" t="s">
        <v>12511</v>
      </c>
      <c r="E17" s="929"/>
      <c r="F17" s="929"/>
      <c r="G17" s="929"/>
      <c r="H17" s="929"/>
      <c r="I17" s="929"/>
      <c r="J17" s="929"/>
      <c r="K17" s="929"/>
      <c r="L17" s="929"/>
      <c r="M17" s="929"/>
      <c r="N17" s="929"/>
      <c r="O17" s="929"/>
    </row>
    <row r="18" spans="2:15">
      <c r="B18" s="243"/>
      <c r="C18" s="243"/>
      <c r="D18" s="929"/>
      <c r="E18" s="929"/>
      <c r="F18" s="929"/>
      <c r="G18" s="929"/>
      <c r="H18" s="929"/>
      <c r="I18" s="929"/>
      <c r="J18" s="929"/>
      <c r="K18" s="929"/>
      <c r="L18" s="929"/>
      <c r="M18" s="929"/>
      <c r="N18" s="929"/>
      <c r="O18" s="929"/>
    </row>
    <row r="19" spans="2:15">
      <c r="B19" s="40"/>
      <c r="C19" s="40"/>
      <c r="D19" s="40"/>
      <c r="E19" s="40"/>
      <c r="F19" s="40"/>
      <c r="G19" s="40"/>
      <c r="H19" s="40"/>
      <c r="I19" s="40"/>
      <c r="J19" s="40"/>
      <c r="K19" s="40"/>
      <c r="L19" s="40"/>
      <c r="M19" s="40"/>
      <c r="N19" s="374"/>
      <c r="O19" s="40"/>
    </row>
    <row r="20" spans="2:15">
      <c r="B20" s="907"/>
      <c r="C20" s="907"/>
      <c r="D20" s="907"/>
      <c r="E20" s="907"/>
      <c r="F20" s="907"/>
      <c r="G20" s="907"/>
      <c r="H20" s="907"/>
      <c r="I20" s="907"/>
      <c r="J20" s="907"/>
      <c r="K20" s="907"/>
      <c r="L20" s="907"/>
      <c r="M20" s="907"/>
      <c r="N20" s="907"/>
      <c r="O20" s="40"/>
    </row>
    <row r="21" spans="2:15">
      <c r="B21" s="907"/>
      <c r="C21" s="907"/>
      <c r="D21" s="907"/>
      <c r="E21" s="907"/>
      <c r="F21" s="907"/>
      <c r="G21" s="907"/>
      <c r="H21" s="907"/>
      <c r="I21" s="907"/>
      <c r="J21" s="907"/>
      <c r="K21" s="907"/>
      <c r="L21" s="907"/>
      <c r="M21" s="907"/>
      <c r="N21" s="907"/>
      <c r="O21" s="40"/>
    </row>
    <row r="22" spans="2:15">
      <c r="B22" s="907"/>
      <c r="C22" s="907"/>
      <c r="D22" s="907"/>
      <c r="E22" s="907"/>
      <c r="F22" s="907"/>
      <c r="G22" s="907"/>
      <c r="H22" s="907"/>
      <c r="I22" s="907"/>
      <c r="J22" s="907"/>
      <c r="K22" s="907"/>
      <c r="L22" s="907"/>
      <c r="M22" s="907"/>
      <c r="N22" s="907"/>
      <c r="O22" s="40"/>
    </row>
    <row r="23" spans="2:15">
      <c r="B23" s="40"/>
      <c r="C23" s="40"/>
      <c r="D23" s="40"/>
      <c r="E23" s="40"/>
      <c r="F23" s="40"/>
      <c r="G23" s="40"/>
      <c r="H23" s="40"/>
      <c r="I23" s="40"/>
      <c r="J23" s="40"/>
      <c r="K23" s="40"/>
      <c r="L23" s="40"/>
      <c r="M23" s="40"/>
      <c r="N23" s="40"/>
      <c r="O23" s="40"/>
    </row>
    <row r="24" spans="2:15">
      <c r="B24" s="40"/>
      <c r="C24" s="40"/>
      <c r="D24" s="40"/>
      <c r="E24" s="40"/>
      <c r="F24" s="40"/>
      <c r="G24" s="40"/>
      <c r="H24" s="40"/>
      <c r="I24" s="40"/>
      <c r="J24" s="40"/>
      <c r="K24" s="40"/>
      <c r="L24" s="40"/>
      <c r="M24" s="40"/>
      <c r="N24" s="40"/>
      <c r="O24" s="40"/>
    </row>
  </sheetData>
  <sheetProtection algorithmName="SHA-512" hashValue="ClrnoYCDcSKzmlZba6ySA7ZUlp8vob0ytjOD3ZiSIAAhj/x2gVe43ygq2hxrzQLM05kwJkd9L0LTo+oPwYCOfw==" saltValue="ymxteFTWEeXClL+G7P0qlw==" spinCount="100000" sheet="1" objects="1" scenarios="1"/>
  <mergeCells count="23">
    <mergeCell ref="B22:N22"/>
    <mergeCell ref="B2:B4"/>
    <mergeCell ref="B9:O9"/>
    <mergeCell ref="O10:O11"/>
    <mergeCell ref="B14:M14"/>
    <mergeCell ref="B12:J12"/>
    <mergeCell ref="B13:M13"/>
    <mergeCell ref="B10:J11"/>
    <mergeCell ref="K10:K11"/>
    <mergeCell ref="L10:L11"/>
    <mergeCell ref="M10:M11"/>
    <mergeCell ref="N10:N11"/>
    <mergeCell ref="K16:M16"/>
    <mergeCell ref="C8:O8"/>
    <mergeCell ref="C5:M5"/>
    <mergeCell ref="D17:O18"/>
    <mergeCell ref="B20:N20"/>
    <mergeCell ref="B21:N21"/>
    <mergeCell ref="C2:N2"/>
    <mergeCell ref="C3:N3"/>
    <mergeCell ref="C4:N4"/>
    <mergeCell ref="C6:O6"/>
    <mergeCell ref="C7:O7"/>
  </mergeCells>
  <conditionalFormatting sqref="C2:M4">
    <cfRule type="containsText" dxfId="0" priority="1" operator="containsText" text="CÓDIGO NÃO ENCONTRADO">
      <formula>NOT(ISERROR(SEARCH("CÓDIGO NÃO ENCONTRADO",C2)))</formula>
    </cfRule>
  </conditionalFormatting>
  <pageMargins left="0.511811024" right="0.511811024" top="0.78740157499999996" bottom="0.78740157499999996" header="0.31496062000000002" footer="0.31496062000000002"/>
  <pageSetup paperSize="9" scale="5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4D066-A44A-492F-8E4E-6A30155717B2}">
  <dimension ref="A1:E5281"/>
  <sheetViews>
    <sheetView workbookViewId="0">
      <selection activeCell="A3" sqref="A3"/>
    </sheetView>
  </sheetViews>
  <sheetFormatPr defaultRowHeight="15"/>
  <cols>
    <col min="1" max="1" width="7.3984375" style="1" customWidth="1"/>
    <col min="2" max="2" width="54.69921875" style="1" customWidth="1"/>
    <col min="3" max="3" width="14.796875" style="1" customWidth="1"/>
    <col min="4" max="4" width="13.09765625" style="1" customWidth="1"/>
    <col min="5" max="5" width="15.59765625" style="1" customWidth="1"/>
    <col min="6" max="256" width="8.796875" style="1"/>
    <col min="257" max="257" width="7.3984375" style="1" customWidth="1"/>
    <col min="258" max="258" width="54.69921875" style="1" customWidth="1"/>
    <col min="259" max="259" width="14.796875" style="1" customWidth="1"/>
    <col min="260" max="260" width="13.09765625" style="1" customWidth="1"/>
    <col min="261" max="261" width="15.59765625" style="1" customWidth="1"/>
    <col min="262" max="512" width="8.796875" style="1"/>
    <col min="513" max="513" width="7.3984375" style="1" customWidth="1"/>
    <col min="514" max="514" width="54.69921875" style="1" customWidth="1"/>
    <col min="515" max="515" width="14.796875" style="1" customWidth="1"/>
    <col min="516" max="516" width="13.09765625" style="1" customWidth="1"/>
    <col min="517" max="517" width="15.59765625" style="1" customWidth="1"/>
    <col min="518" max="768" width="8.796875" style="1"/>
    <col min="769" max="769" width="7.3984375" style="1" customWidth="1"/>
    <col min="770" max="770" width="54.69921875" style="1" customWidth="1"/>
    <col min="771" max="771" width="14.796875" style="1" customWidth="1"/>
    <col min="772" max="772" width="13.09765625" style="1" customWidth="1"/>
    <col min="773" max="773" width="15.59765625" style="1" customWidth="1"/>
    <col min="774" max="1024" width="8.796875" style="1"/>
    <col min="1025" max="1025" width="7.3984375" style="1" customWidth="1"/>
    <col min="1026" max="1026" width="54.69921875" style="1" customWidth="1"/>
    <col min="1027" max="1027" width="14.796875" style="1" customWidth="1"/>
    <col min="1028" max="1028" width="13.09765625" style="1" customWidth="1"/>
    <col min="1029" max="1029" width="15.59765625" style="1" customWidth="1"/>
    <col min="1030" max="1280" width="8.796875" style="1"/>
    <col min="1281" max="1281" width="7.3984375" style="1" customWidth="1"/>
    <col min="1282" max="1282" width="54.69921875" style="1" customWidth="1"/>
    <col min="1283" max="1283" width="14.796875" style="1" customWidth="1"/>
    <col min="1284" max="1284" width="13.09765625" style="1" customWidth="1"/>
    <col min="1285" max="1285" width="15.59765625" style="1" customWidth="1"/>
    <col min="1286" max="1536" width="8.796875" style="1"/>
    <col min="1537" max="1537" width="7.3984375" style="1" customWidth="1"/>
    <col min="1538" max="1538" width="54.69921875" style="1" customWidth="1"/>
    <col min="1539" max="1539" width="14.796875" style="1" customWidth="1"/>
    <col min="1540" max="1540" width="13.09765625" style="1" customWidth="1"/>
    <col min="1541" max="1541" width="15.59765625" style="1" customWidth="1"/>
    <col min="1542" max="1792" width="8.796875" style="1"/>
    <col min="1793" max="1793" width="7.3984375" style="1" customWidth="1"/>
    <col min="1794" max="1794" width="54.69921875" style="1" customWidth="1"/>
    <col min="1795" max="1795" width="14.796875" style="1" customWidth="1"/>
    <col min="1796" max="1796" width="13.09765625" style="1" customWidth="1"/>
    <col min="1797" max="1797" width="15.59765625" style="1" customWidth="1"/>
    <col min="1798" max="2048" width="8.796875" style="1"/>
    <col min="2049" max="2049" width="7.3984375" style="1" customWidth="1"/>
    <col min="2050" max="2050" width="54.69921875" style="1" customWidth="1"/>
    <col min="2051" max="2051" width="14.796875" style="1" customWidth="1"/>
    <col min="2052" max="2052" width="13.09765625" style="1" customWidth="1"/>
    <col min="2053" max="2053" width="15.59765625" style="1" customWidth="1"/>
    <col min="2054" max="2304" width="8.796875" style="1"/>
    <col min="2305" max="2305" width="7.3984375" style="1" customWidth="1"/>
    <col min="2306" max="2306" width="54.69921875" style="1" customWidth="1"/>
    <col min="2307" max="2307" width="14.796875" style="1" customWidth="1"/>
    <col min="2308" max="2308" width="13.09765625" style="1" customWidth="1"/>
    <col min="2309" max="2309" width="15.59765625" style="1" customWidth="1"/>
    <col min="2310" max="2560" width="8.796875" style="1"/>
    <col min="2561" max="2561" width="7.3984375" style="1" customWidth="1"/>
    <col min="2562" max="2562" width="54.69921875" style="1" customWidth="1"/>
    <col min="2563" max="2563" width="14.796875" style="1" customWidth="1"/>
    <col min="2564" max="2564" width="13.09765625" style="1" customWidth="1"/>
    <col min="2565" max="2565" width="15.59765625" style="1" customWidth="1"/>
    <col min="2566" max="2816" width="8.796875" style="1"/>
    <col min="2817" max="2817" width="7.3984375" style="1" customWidth="1"/>
    <col min="2818" max="2818" width="54.69921875" style="1" customWidth="1"/>
    <col min="2819" max="2819" width="14.796875" style="1" customWidth="1"/>
    <col min="2820" max="2820" width="13.09765625" style="1" customWidth="1"/>
    <col min="2821" max="2821" width="15.59765625" style="1" customWidth="1"/>
    <col min="2822" max="3072" width="8.796875" style="1"/>
    <col min="3073" max="3073" width="7.3984375" style="1" customWidth="1"/>
    <col min="3074" max="3074" width="54.69921875" style="1" customWidth="1"/>
    <col min="3075" max="3075" width="14.796875" style="1" customWidth="1"/>
    <col min="3076" max="3076" width="13.09765625" style="1" customWidth="1"/>
    <col min="3077" max="3077" width="15.59765625" style="1" customWidth="1"/>
    <col min="3078" max="3328" width="8.796875" style="1"/>
    <col min="3329" max="3329" width="7.3984375" style="1" customWidth="1"/>
    <col min="3330" max="3330" width="54.69921875" style="1" customWidth="1"/>
    <col min="3331" max="3331" width="14.796875" style="1" customWidth="1"/>
    <col min="3332" max="3332" width="13.09765625" style="1" customWidth="1"/>
    <col min="3333" max="3333" width="15.59765625" style="1" customWidth="1"/>
    <col min="3334" max="3584" width="8.796875" style="1"/>
    <col min="3585" max="3585" width="7.3984375" style="1" customWidth="1"/>
    <col min="3586" max="3586" width="54.69921875" style="1" customWidth="1"/>
    <col min="3587" max="3587" width="14.796875" style="1" customWidth="1"/>
    <col min="3588" max="3588" width="13.09765625" style="1" customWidth="1"/>
    <col min="3589" max="3589" width="15.59765625" style="1" customWidth="1"/>
    <col min="3590" max="3840" width="8.796875" style="1"/>
    <col min="3841" max="3841" width="7.3984375" style="1" customWidth="1"/>
    <col min="3842" max="3842" width="54.69921875" style="1" customWidth="1"/>
    <col min="3843" max="3843" width="14.796875" style="1" customWidth="1"/>
    <col min="3844" max="3844" width="13.09765625" style="1" customWidth="1"/>
    <col min="3845" max="3845" width="15.59765625" style="1" customWidth="1"/>
    <col min="3846" max="4096" width="8.796875" style="1"/>
    <col min="4097" max="4097" width="7.3984375" style="1" customWidth="1"/>
    <col min="4098" max="4098" width="54.69921875" style="1" customWidth="1"/>
    <col min="4099" max="4099" width="14.796875" style="1" customWidth="1"/>
    <col min="4100" max="4100" width="13.09765625" style="1" customWidth="1"/>
    <col min="4101" max="4101" width="15.59765625" style="1" customWidth="1"/>
    <col min="4102" max="4352" width="8.796875" style="1"/>
    <col min="4353" max="4353" width="7.3984375" style="1" customWidth="1"/>
    <col min="4354" max="4354" width="54.69921875" style="1" customWidth="1"/>
    <col min="4355" max="4355" width="14.796875" style="1" customWidth="1"/>
    <col min="4356" max="4356" width="13.09765625" style="1" customWidth="1"/>
    <col min="4357" max="4357" width="15.59765625" style="1" customWidth="1"/>
    <col min="4358" max="4608" width="8.796875" style="1"/>
    <col min="4609" max="4609" width="7.3984375" style="1" customWidth="1"/>
    <col min="4610" max="4610" width="54.69921875" style="1" customWidth="1"/>
    <col min="4611" max="4611" width="14.796875" style="1" customWidth="1"/>
    <col min="4612" max="4612" width="13.09765625" style="1" customWidth="1"/>
    <col min="4613" max="4613" width="15.59765625" style="1" customWidth="1"/>
    <col min="4614" max="4864" width="8.796875" style="1"/>
    <col min="4865" max="4865" width="7.3984375" style="1" customWidth="1"/>
    <col min="4866" max="4866" width="54.69921875" style="1" customWidth="1"/>
    <col min="4867" max="4867" width="14.796875" style="1" customWidth="1"/>
    <col min="4868" max="4868" width="13.09765625" style="1" customWidth="1"/>
    <col min="4869" max="4869" width="15.59765625" style="1" customWidth="1"/>
    <col min="4870" max="5120" width="8.796875" style="1"/>
    <col min="5121" max="5121" width="7.3984375" style="1" customWidth="1"/>
    <col min="5122" max="5122" width="54.69921875" style="1" customWidth="1"/>
    <col min="5123" max="5123" width="14.796875" style="1" customWidth="1"/>
    <col min="5124" max="5124" width="13.09765625" style="1" customWidth="1"/>
    <col min="5125" max="5125" width="15.59765625" style="1" customWidth="1"/>
    <col min="5126" max="5376" width="8.796875" style="1"/>
    <col min="5377" max="5377" width="7.3984375" style="1" customWidth="1"/>
    <col min="5378" max="5378" width="54.69921875" style="1" customWidth="1"/>
    <col min="5379" max="5379" width="14.796875" style="1" customWidth="1"/>
    <col min="5380" max="5380" width="13.09765625" style="1" customWidth="1"/>
    <col min="5381" max="5381" width="15.59765625" style="1" customWidth="1"/>
    <col min="5382" max="5632" width="8.796875" style="1"/>
    <col min="5633" max="5633" width="7.3984375" style="1" customWidth="1"/>
    <col min="5634" max="5634" width="54.69921875" style="1" customWidth="1"/>
    <col min="5635" max="5635" width="14.796875" style="1" customWidth="1"/>
    <col min="5636" max="5636" width="13.09765625" style="1" customWidth="1"/>
    <col min="5637" max="5637" width="15.59765625" style="1" customWidth="1"/>
    <col min="5638" max="5888" width="8.796875" style="1"/>
    <col min="5889" max="5889" width="7.3984375" style="1" customWidth="1"/>
    <col min="5890" max="5890" width="54.69921875" style="1" customWidth="1"/>
    <col min="5891" max="5891" width="14.796875" style="1" customWidth="1"/>
    <col min="5892" max="5892" width="13.09765625" style="1" customWidth="1"/>
    <col min="5893" max="5893" width="15.59765625" style="1" customWidth="1"/>
    <col min="5894" max="6144" width="8.796875" style="1"/>
    <col min="6145" max="6145" width="7.3984375" style="1" customWidth="1"/>
    <col min="6146" max="6146" width="54.69921875" style="1" customWidth="1"/>
    <col min="6147" max="6147" width="14.796875" style="1" customWidth="1"/>
    <col min="6148" max="6148" width="13.09765625" style="1" customWidth="1"/>
    <col min="6149" max="6149" width="15.59765625" style="1" customWidth="1"/>
    <col min="6150" max="6400" width="8.796875" style="1"/>
    <col min="6401" max="6401" width="7.3984375" style="1" customWidth="1"/>
    <col min="6402" max="6402" width="54.69921875" style="1" customWidth="1"/>
    <col min="6403" max="6403" width="14.796875" style="1" customWidth="1"/>
    <col min="6404" max="6404" width="13.09765625" style="1" customWidth="1"/>
    <col min="6405" max="6405" width="15.59765625" style="1" customWidth="1"/>
    <col min="6406" max="6656" width="8.796875" style="1"/>
    <col min="6657" max="6657" width="7.3984375" style="1" customWidth="1"/>
    <col min="6658" max="6658" width="54.69921875" style="1" customWidth="1"/>
    <col min="6659" max="6659" width="14.796875" style="1" customWidth="1"/>
    <col min="6660" max="6660" width="13.09765625" style="1" customWidth="1"/>
    <col min="6661" max="6661" width="15.59765625" style="1" customWidth="1"/>
    <col min="6662" max="6912" width="8.796875" style="1"/>
    <col min="6913" max="6913" width="7.3984375" style="1" customWidth="1"/>
    <col min="6914" max="6914" width="54.69921875" style="1" customWidth="1"/>
    <col min="6915" max="6915" width="14.796875" style="1" customWidth="1"/>
    <col min="6916" max="6916" width="13.09765625" style="1" customWidth="1"/>
    <col min="6917" max="6917" width="15.59765625" style="1" customWidth="1"/>
    <col min="6918" max="7168" width="8.796875" style="1"/>
    <col min="7169" max="7169" width="7.3984375" style="1" customWidth="1"/>
    <col min="7170" max="7170" width="54.69921875" style="1" customWidth="1"/>
    <col min="7171" max="7171" width="14.796875" style="1" customWidth="1"/>
    <col min="7172" max="7172" width="13.09765625" style="1" customWidth="1"/>
    <col min="7173" max="7173" width="15.59765625" style="1" customWidth="1"/>
    <col min="7174" max="7424" width="8.796875" style="1"/>
    <col min="7425" max="7425" width="7.3984375" style="1" customWidth="1"/>
    <col min="7426" max="7426" width="54.69921875" style="1" customWidth="1"/>
    <col min="7427" max="7427" width="14.796875" style="1" customWidth="1"/>
    <col min="7428" max="7428" width="13.09765625" style="1" customWidth="1"/>
    <col min="7429" max="7429" width="15.59765625" style="1" customWidth="1"/>
    <col min="7430" max="7680" width="8.796875" style="1"/>
    <col min="7681" max="7681" width="7.3984375" style="1" customWidth="1"/>
    <col min="7682" max="7682" width="54.69921875" style="1" customWidth="1"/>
    <col min="7683" max="7683" width="14.796875" style="1" customWidth="1"/>
    <col min="7684" max="7684" width="13.09765625" style="1" customWidth="1"/>
    <col min="7685" max="7685" width="15.59765625" style="1" customWidth="1"/>
    <col min="7686" max="7936" width="8.796875" style="1"/>
    <col min="7937" max="7937" width="7.3984375" style="1" customWidth="1"/>
    <col min="7938" max="7938" width="54.69921875" style="1" customWidth="1"/>
    <col min="7939" max="7939" width="14.796875" style="1" customWidth="1"/>
    <col min="7940" max="7940" width="13.09765625" style="1" customWidth="1"/>
    <col min="7941" max="7941" width="15.59765625" style="1" customWidth="1"/>
    <col min="7942" max="8192" width="8.796875" style="1"/>
    <col min="8193" max="8193" width="7.3984375" style="1" customWidth="1"/>
    <col min="8194" max="8194" width="54.69921875" style="1" customWidth="1"/>
    <col min="8195" max="8195" width="14.796875" style="1" customWidth="1"/>
    <col min="8196" max="8196" width="13.09765625" style="1" customWidth="1"/>
    <col min="8197" max="8197" width="15.59765625" style="1" customWidth="1"/>
    <col min="8198" max="8448" width="8.796875" style="1"/>
    <col min="8449" max="8449" width="7.3984375" style="1" customWidth="1"/>
    <col min="8450" max="8450" width="54.69921875" style="1" customWidth="1"/>
    <col min="8451" max="8451" width="14.796875" style="1" customWidth="1"/>
    <col min="8452" max="8452" width="13.09765625" style="1" customWidth="1"/>
    <col min="8453" max="8453" width="15.59765625" style="1" customWidth="1"/>
    <col min="8454" max="8704" width="8.796875" style="1"/>
    <col min="8705" max="8705" width="7.3984375" style="1" customWidth="1"/>
    <col min="8706" max="8706" width="54.69921875" style="1" customWidth="1"/>
    <col min="8707" max="8707" width="14.796875" style="1" customWidth="1"/>
    <col min="8708" max="8708" width="13.09765625" style="1" customWidth="1"/>
    <col min="8709" max="8709" width="15.59765625" style="1" customWidth="1"/>
    <col min="8710" max="8960" width="8.796875" style="1"/>
    <col min="8961" max="8961" width="7.3984375" style="1" customWidth="1"/>
    <col min="8962" max="8962" width="54.69921875" style="1" customWidth="1"/>
    <col min="8963" max="8963" width="14.796875" style="1" customWidth="1"/>
    <col min="8964" max="8964" width="13.09765625" style="1" customWidth="1"/>
    <col min="8965" max="8965" width="15.59765625" style="1" customWidth="1"/>
    <col min="8966" max="9216" width="8.796875" style="1"/>
    <col min="9217" max="9217" width="7.3984375" style="1" customWidth="1"/>
    <col min="9218" max="9218" width="54.69921875" style="1" customWidth="1"/>
    <col min="9219" max="9219" width="14.796875" style="1" customWidth="1"/>
    <col min="9220" max="9220" width="13.09765625" style="1" customWidth="1"/>
    <col min="9221" max="9221" width="15.59765625" style="1" customWidth="1"/>
    <col min="9222" max="9472" width="8.796875" style="1"/>
    <col min="9473" max="9473" width="7.3984375" style="1" customWidth="1"/>
    <col min="9474" max="9474" width="54.69921875" style="1" customWidth="1"/>
    <col min="9475" max="9475" width="14.796875" style="1" customWidth="1"/>
    <col min="9476" max="9476" width="13.09765625" style="1" customWidth="1"/>
    <col min="9477" max="9477" width="15.59765625" style="1" customWidth="1"/>
    <col min="9478" max="9728" width="8.796875" style="1"/>
    <col min="9729" max="9729" width="7.3984375" style="1" customWidth="1"/>
    <col min="9730" max="9730" width="54.69921875" style="1" customWidth="1"/>
    <col min="9731" max="9731" width="14.796875" style="1" customWidth="1"/>
    <col min="9732" max="9732" width="13.09765625" style="1" customWidth="1"/>
    <col min="9733" max="9733" width="15.59765625" style="1" customWidth="1"/>
    <col min="9734" max="9984" width="8.796875" style="1"/>
    <col min="9985" max="9985" width="7.3984375" style="1" customWidth="1"/>
    <col min="9986" max="9986" width="54.69921875" style="1" customWidth="1"/>
    <col min="9987" max="9987" width="14.796875" style="1" customWidth="1"/>
    <col min="9988" max="9988" width="13.09765625" style="1" customWidth="1"/>
    <col min="9989" max="9989" width="15.59765625" style="1" customWidth="1"/>
    <col min="9990" max="10240" width="8.796875" style="1"/>
    <col min="10241" max="10241" width="7.3984375" style="1" customWidth="1"/>
    <col min="10242" max="10242" width="54.69921875" style="1" customWidth="1"/>
    <col min="10243" max="10243" width="14.796875" style="1" customWidth="1"/>
    <col min="10244" max="10244" width="13.09765625" style="1" customWidth="1"/>
    <col min="10245" max="10245" width="15.59765625" style="1" customWidth="1"/>
    <col min="10246" max="10496" width="8.796875" style="1"/>
    <col min="10497" max="10497" width="7.3984375" style="1" customWidth="1"/>
    <col min="10498" max="10498" width="54.69921875" style="1" customWidth="1"/>
    <col min="10499" max="10499" width="14.796875" style="1" customWidth="1"/>
    <col min="10500" max="10500" width="13.09765625" style="1" customWidth="1"/>
    <col min="10501" max="10501" width="15.59765625" style="1" customWidth="1"/>
    <col min="10502" max="10752" width="8.796875" style="1"/>
    <col min="10753" max="10753" width="7.3984375" style="1" customWidth="1"/>
    <col min="10754" max="10754" width="54.69921875" style="1" customWidth="1"/>
    <col min="10755" max="10755" width="14.796875" style="1" customWidth="1"/>
    <col min="10756" max="10756" width="13.09765625" style="1" customWidth="1"/>
    <col min="10757" max="10757" width="15.59765625" style="1" customWidth="1"/>
    <col min="10758" max="11008" width="8.796875" style="1"/>
    <col min="11009" max="11009" width="7.3984375" style="1" customWidth="1"/>
    <col min="11010" max="11010" width="54.69921875" style="1" customWidth="1"/>
    <col min="11011" max="11011" width="14.796875" style="1" customWidth="1"/>
    <col min="11012" max="11012" width="13.09765625" style="1" customWidth="1"/>
    <col min="11013" max="11013" width="15.59765625" style="1" customWidth="1"/>
    <col min="11014" max="11264" width="8.796875" style="1"/>
    <col min="11265" max="11265" width="7.3984375" style="1" customWidth="1"/>
    <col min="11266" max="11266" width="54.69921875" style="1" customWidth="1"/>
    <col min="11267" max="11267" width="14.796875" style="1" customWidth="1"/>
    <col min="11268" max="11268" width="13.09765625" style="1" customWidth="1"/>
    <col min="11269" max="11269" width="15.59765625" style="1" customWidth="1"/>
    <col min="11270" max="11520" width="8.796875" style="1"/>
    <col min="11521" max="11521" width="7.3984375" style="1" customWidth="1"/>
    <col min="11522" max="11522" width="54.69921875" style="1" customWidth="1"/>
    <col min="11523" max="11523" width="14.796875" style="1" customWidth="1"/>
    <col min="11524" max="11524" width="13.09765625" style="1" customWidth="1"/>
    <col min="11525" max="11525" width="15.59765625" style="1" customWidth="1"/>
    <col min="11526" max="11776" width="8.796875" style="1"/>
    <col min="11777" max="11777" width="7.3984375" style="1" customWidth="1"/>
    <col min="11778" max="11778" width="54.69921875" style="1" customWidth="1"/>
    <col min="11779" max="11779" width="14.796875" style="1" customWidth="1"/>
    <col min="11780" max="11780" width="13.09765625" style="1" customWidth="1"/>
    <col min="11781" max="11781" width="15.59765625" style="1" customWidth="1"/>
    <col min="11782" max="12032" width="8.796875" style="1"/>
    <col min="12033" max="12033" width="7.3984375" style="1" customWidth="1"/>
    <col min="12034" max="12034" width="54.69921875" style="1" customWidth="1"/>
    <col min="12035" max="12035" width="14.796875" style="1" customWidth="1"/>
    <col min="12036" max="12036" width="13.09765625" style="1" customWidth="1"/>
    <col min="12037" max="12037" width="15.59765625" style="1" customWidth="1"/>
    <col min="12038" max="12288" width="8.796875" style="1"/>
    <col min="12289" max="12289" width="7.3984375" style="1" customWidth="1"/>
    <col min="12290" max="12290" width="54.69921875" style="1" customWidth="1"/>
    <col min="12291" max="12291" width="14.796875" style="1" customWidth="1"/>
    <col min="12292" max="12292" width="13.09765625" style="1" customWidth="1"/>
    <col min="12293" max="12293" width="15.59765625" style="1" customWidth="1"/>
    <col min="12294" max="12544" width="8.796875" style="1"/>
    <col min="12545" max="12545" width="7.3984375" style="1" customWidth="1"/>
    <col min="12546" max="12546" width="54.69921875" style="1" customWidth="1"/>
    <col min="12547" max="12547" width="14.796875" style="1" customWidth="1"/>
    <col min="12548" max="12548" width="13.09765625" style="1" customWidth="1"/>
    <col min="12549" max="12549" width="15.59765625" style="1" customWidth="1"/>
    <col min="12550" max="12800" width="8.796875" style="1"/>
    <col min="12801" max="12801" width="7.3984375" style="1" customWidth="1"/>
    <col min="12802" max="12802" width="54.69921875" style="1" customWidth="1"/>
    <col min="12803" max="12803" width="14.796875" style="1" customWidth="1"/>
    <col min="12804" max="12804" width="13.09765625" style="1" customWidth="1"/>
    <col min="12805" max="12805" width="15.59765625" style="1" customWidth="1"/>
    <col min="12806" max="13056" width="8.796875" style="1"/>
    <col min="13057" max="13057" width="7.3984375" style="1" customWidth="1"/>
    <col min="13058" max="13058" width="54.69921875" style="1" customWidth="1"/>
    <col min="13059" max="13059" width="14.796875" style="1" customWidth="1"/>
    <col min="13060" max="13060" width="13.09765625" style="1" customWidth="1"/>
    <col min="13061" max="13061" width="15.59765625" style="1" customWidth="1"/>
    <col min="13062" max="13312" width="8.796875" style="1"/>
    <col min="13313" max="13313" width="7.3984375" style="1" customWidth="1"/>
    <col min="13314" max="13314" width="54.69921875" style="1" customWidth="1"/>
    <col min="13315" max="13315" width="14.796875" style="1" customWidth="1"/>
    <col min="13316" max="13316" width="13.09765625" style="1" customWidth="1"/>
    <col min="13317" max="13317" width="15.59765625" style="1" customWidth="1"/>
    <col min="13318" max="13568" width="8.796875" style="1"/>
    <col min="13569" max="13569" width="7.3984375" style="1" customWidth="1"/>
    <col min="13570" max="13570" width="54.69921875" style="1" customWidth="1"/>
    <col min="13571" max="13571" width="14.796875" style="1" customWidth="1"/>
    <col min="13572" max="13572" width="13.09765625" style="1" customWidth="1"/>
    <col min="13573" max="13573" width="15.59765625" style="1" customWidth="1"/>
    <col min="13574" max="13824" width="8.796875" style="1"/>
    <col min="13825" max="13825" width="7.3984375" style="1" customWidth="1"/>
    <col min="13826" max="13826" width="54.69921875" style="1" customWidth="1"/>
    <col min="13827" max="13827" width="14.796875" style="1" customWidth="1"/>
    <col min="13828" max="13828" width="13.09765625" style="1" customWidth="1"/>
    <col min="13829" max="13829" width="15.59765625" style="1" customWidth="1"/>
    <col min="13830" max="14080" width="8.796875" style="1"/>
    <col min="14081" max="14081" width="7.3984375" style="1" customWidth="1"/>
    <col min="14082" max="14082" width="54.69921875" style="1" customWidth="1"/>
    <col min="14083" max="14083" width="14.796875" style="1" customWidth="1"/>
    <col min="14084" max="14084" width="13.09765625" style="1" customWidth="1"/>
    <col min="14085" max="14085" width="15.59765625" style="1" customWidth="1"/>
    <col min="14086" max="14336" width="8.796875" style="1"/>
    <col min="14337" max="14337" width="7.3984375" style="1" customWidth="1"/>
    <col min="14338" max="14338" width="54.69921875" style="1" customWidth="1"/>
    <col min="14339" max="14339" width="14.796875" style="1" customWidth="1"/>
    <col min="14340" max="14340" width="13.09765625" style="1" customWidth="1"/>
    <col min="14341" max="14341" width="15.59765625" style="1" customWidth="1"/>
    <col min="14342" max="14592" width="8.796875" style="1"/>
    <col min="14593" max="14593" width="7.3984375" style="1" customWidth="1"/>
    <col min="14594" max="14594" width="54.69921875" style="1" customWidth="1"/>
    <col min="14595" max="14595" width="14.796875" style="1" customWidth="1"/>
    <col min="14596" max="14596" width="13.09765625" style="1" customWidth="1"/>
    <col min="14597" max="14597" width="15.59765625" style="1" customWidth="1"/>
    <col min="14598" max="14848" width="8.796875" style="1"/>
    <col min="14849" max="14849" width="7.3984375" style="1" customWidth="1"/>
    <col min="14850" max="14850" width="54.69921875" style="1" customWidth="1"/>
    <col min="14851" max="14851" width="14.796875" style="1" customWidth="1"/>
    <col min="14852" max="14852" width="13.09765625" style="1" customWidth="1"/>
    <col min="14853" max="14853" width="15.59765625" style="1" customWidth="1"/>
    <col min="14854" max="15104" width="8.796875" style="1"/>
    <col min="15105" max="15105" width="7.3984375" style="1" customWidth="1"/>
    <col min="15106" max="15106" width="54.69921875" style="1" customWidth="1"/>
    <col min="15107" max="15107" width="14.796875" style="1" customWidth="1"/>
    <col min="15108" max="15108" width="13.09765625" style="1" customWidth="1"/>
    <col min="15109" max="15109" width="15.59765625" style="1" customWidth="1"/>
    <col min="15110" max="15360" width="8.796875" style="1"/>
    <col min="15361" max="15361" width="7.3984375" style="1" customWidth="1"/>
    <col min="15362" max="15362" width="54.69921875" style="1" customWidth="1"/>
    <col min="15363" max="15363" width="14.796875" style="1" customWidth="1"/>
    <col min="15364" max="15364" width="13.09765625" style="1" customWidth="1"/>
    <col min="15365" max="15365" width="15.59765625" style="1" customWidth="1"/>
    <col min="15366" max="15616" width="8.796875" style="1"/>
    <col min="15617" max="15617" width="7.3984375" style="1" customWidth="1"/>
    <col min="15618" max="15618" width="54.69921875" style="1" customWidth="1"/>
    <col min="15619" max="15619" width="14.796875" style="1" customWidth="1"/>
    <col min="15620" max="15620" width="13.09765625" style="1" customWidth="1"/>
    <col min="15621" max="15621" width="15.59765625" style="1" customWidth="1"/>
    <col min="15622" max="15872" width="8.796875" style="1"/>
    <col min="15873" max="15873" width="7.3984375" style="1" customWidth="1"/>
    <col min="15874" max="15874" width="54.69921875" style="1" customWidth="1"/>
    <col min="15875" max="15875" width="14.796875" style="1" customWidth="1"/>
    <col min="15876" max="15876" width="13.09765625" style="1" customWidth="1"/>
    <col min="15877" max="15877" width="15.59765625" style="1" customWidth="1"/>
    <col min="15878" max="16128" width="8.796875" style="1"/>
    <col min="16129" max="16129" width="7.3984375" style="1" customWidth="1"/>
    <col min="16130" max="16130" width="54.69921875" style="1" customWidth="1"/>
    <col min="16131" max="16131" width="14.796875" style="1" customWidth="1"/>
    <col min="16132" max="16132" width="13.09765625" style="1" customWidth="1"/>
    <col min="16133" max="16133" width="15.59765625" style="1" customWidth="1"/>
    <col min="16134" max="16384" width="8.796875" style="1"/>
  </cols>
  <sheetData>
    <row r="1" spans="1:5">
      <c r="A1" s="195" t="s">
        <v>143</v>
      </c>
      <c r="B1" s="195"/>
      <c r="C1" s="195"/>
      <c r="D1" s="195"/>
      <c r="E1" s="195"/>
    </row>
    <row r="2" spans="1:5">
      <c r="A2" s="195" t="s">
        <v>144</v>
      </c>
      <c r="B2" s="195"/>
      <c r="C2" s="195"/>
      <c r="D2" s="195"/>
      <c r="E2" s="195"/>
    </row>
    <row r="3" spans="1:5">
      <c r="A3" s="195" t="s">
        <v>145</v>
      </c>
      <c r="B3" s="195"/>
      <c r="C3" s="195"/>
      <c r="D3" s="195"/>
      <c r="E3" s="195"/>
    </row>
    <row r="4" spans="1:5">
      <c r="A4" s="195" t="s">
        <v>146</v>
      </c>
      <c r="B4" s="195"/>
      <c r="C4" s="195"/>
      <c r="D4" s="195"/>
      <c r="E4" s="195"/>
    </row>
    <row r="5" spans="1:5">
      <c r="A5" s="195" t="s">
        <v>147</v>
      </c>
      <c r="B5" s="195"/>
      <c r="C5" s="195"/>
      <c r="D5" s="195"/>
      <c r="E5" s="195"/>
    </row>
    <row r="6" spans="1:5">
      <c r="A6" s="195" t="s">
        <v>144</v>
      </c>
      <c r="B6" s="195"/>
      <c r="C6" s="195"/>
      <c r="D6" s="195"/>
      <c r="E6" s="195"/>
    </row>
    <row r="7" spans="1:5">
      <c r="A7" s="195" t="s">
        <v>148</v>
      </c>
      <c r="B7" s="195" t="s">
        <v>149</v>
      </c>
      <c r="C7" s="195" t="s">
        <v>150</v>
      </c>
      <c r="D7" s="195" t="s">
        <v>151</v>
      </c>
      <c r="E7" s="195" t="s">
        <v>152</v>
      </c>
    </row>
    <row r="8" spans="1:5">
      <c r="A8" s="195">
        <v>43780</v>
      </c>
      <c r="B8" s="195" t="s">
        <v>153</v>
      </c>
      <c r="C8" s="195" t="s">
        <v>154</v>
      </c>
      <c r="D8" s="195" t="s">
        <v>155</v>
      </c>
      <c r="E8" s="163">
        <v>44.44</v>
      </c>
    </row>
    <row r="9" spans="1:5">
      <c r="A9" s="195">
        <v>1363</v>
      </c>
      <c r="B9" s="195" t="s">
        <v>156</v>
      </c>
      <c r="C9" s="195" t="s">
        <v>157</v>
      </c>
      <c r="D9" s="195" t="s">
        <v>158</v>
      </c>
      <c r="E9" s="163">
        <v>21.35</v>
      </c>
    </row>
    <row r="10" spans="1:5">
      <c r="A10" s="195">
        <v>1344</v>
      </c>
      <c r="B10" s="195" t="s">
        <v>159</v>
      </c>
      <c r="C10" s="195" t="s">
        <v>160</v>
      </c>
      <c r="D10" s="195" t="s">
        <v>155</v>
      </c>
      <c r="E10" s="163">
        <v>45.61</v>
      </c>
    </row>
    <row r="11" spans="1:5">
      <c r="A11" s="195">
        <v>1342</v>
      </c>
      <c r="B11" s="195" t="s">
        <v>161</v>
      </c>
      <c r="C11" s="195" t="s">
        <v>160</v>
      </c>
      <c r="D11" s="195" t="s">
        <v>155</v>
      </c>
      <c r="E11" s="163">
        <v>80.63</v>
      </c>
    </row>
    <row r="12" spans="1:5">
      <c r="A12" s="195">
        <v>1349</v>
      </c>
      <c r="B12" s="195" t="s">
        <v>162</v>
      </c>
      <c r="C12" s="195" t="s">
        <v>160</v>
      </c>
      <c r="D12" s="195" t="s">
        <v>155</v>
      </c>
      <c r="E12" s="163">
        <v>114.99</v>
      </c>
    </row>
    <row r="13" spans="1:5">
      <c r="A13" s="195">
        <v>1350</v>
      </c>
      <c r="B13" s="195" t="s">
        <v>163</v>
      </c>
      <c r="C13" s="195" t="s">
        <v>160</v>
      </c>
      <c r="D13" s="195" t="s">
        <v>158</v>
      </c>
      <c r="E13" s="163">
        <v>60.33</v>
      </c>
    </row>
    <row r="14" spans="1:5">
      <c r="A14" s="195">
        <v>1359</v>
      </c>
      <c r="B14" s="195" t="s">
        <v>164</v>
      </c>
      <c r="C14" s="195" t="s">
        <v>160</v>
      </c>
      <c r="D14" s="195" t="s">
        <v>155</v>
      </c>
      <c r="E14" s="163">
        <v>118.73</v>
      </c>
    </row>
    <row r="15" spans="1:5">
      <c r="A15" s="195">
        <v>1351</v>
      </c>
      <c r="B15" s="195" t="s">
        <v>165</v>
      </c>
      <c r="C15" s="195" t="s">
        <v>160</v>
      </c>
      <c r="D15" s="195" t="s">
        <v>155</v>
      </c>
      <c r="E15" s="163">
        <v>38.26</v>
      </c>
    </row>
    <row r="16" spans="1:5">
      <c r="A16" s="195">
        <v>2404</v>
      </c>
      <c r="B16" s="195" t="s">
        <v>166</v>
      </c>
      <c r="C16" s="195" t="s">
        <v>157</v>
      </c>
      <c r="D16" s="195" t="s">
        <v>167</v>
      </c>
      <c r="E16" s="163">
        <v>90.5</v>
      </c>
    </row>
    <row r="17" spans="1:5">
      <c r="A17" s="195">
        <v>2418</v>
      </c>
      <c r="B17" s="195" t="s">
        <v>168</v>
      </c>
      <c r="C17" s="195" t="s">
        <v>160</v>
      </c>
      <c r="D17" s="195" t="s">
        <v>158</v>
      </c>
      <c r="E17" s="163">
        <v>8.32</v>
      </c>
    </row>
    <row r="18" spans="1:5">
      <c r="A18" s="195">
        <v>6086</v>
      </c>
      <c r="B18" s="195" t="s">
        <v>169</v>
      </c>
      <c r="C18" s="195" t="s">
        <v>170</v>
      </c>
      <c r="D18" s="195" t="s">
        <v>155</v>
      </c>
      <c r="E18" s="163">
        <v>76.95</v>
      </c>
    </row>
    <row r="19" spans="1:5">
      <c r="A19" s="195">
        <v>3378</v>
      </c>
      <c r="B19" s="195" t="s">
        <v>171</v>
      </c>
      <c r="C19" s="195" t="s">
        <v>160</v>
      </c>
      <c r="D19" s="195" t="s">
        <v>155</v>
      </c>
      <c r="E19" s="163">
        <v>78.709999999999994</v>
      </c>
    </row>
    <row r="20" spans="1:5">
      <c r="A20" s="195">
        <v>3380</v>
      </c>
      <c r="B20" s="195" t="s">
        <v>172</v>
      </c>
      <c r="C20" s="195" t="s">
        <v>160</v>
      </c>
      <c r="D20" s="195" t="s">
        <v>158</v>
      </c>
      <c r="E20" s="163">
        <v>55.1</v>
      </c>
    </row>
    <row r="21" spans="1:5">
      <c r="A21" s="195">
        <v>3379</v>
      </c>
      <c r="B21" s="195" t="s">
        <v>173</v>
      </c>
      <c r="C21" s="195" t="s">
        <v>160</v>
      </c>
      <c r="D21" s="195" t="s">
        <v>155</v>
      </c>
      <c r="E21" s="163">
        <v>53.19</v>
      </c>
    </row>
    <row r="22" spans="1:5">
      <c r="A22" s="195">
        <v>615</v>
      </c>
      <c r="B22" s="195" t="s">
        <v>174</v>
      </c>
      <c r="C22" s="195" t="s">
        <v>157</v>
      </c>
      <c r="D22" s="195" t="s">
        <v>167</v>
      </c>
      <c r="E22" s="163">
        <v>387.12</v>
      </c>
    </row>
    <row r="23" spans="1:5">
      <c r="A23" s="195">
        <v>606</v>
      </c>
      <c r="B23" s="195" t="s">
        <v>175</v>
      </c>
      <c r="C23" s="195" t="s">
        <v>157</v>
      </c>
      <c r="D23" s="195" t="s">
        <v>167</v>
      </c>
      <c r="E23" s="163">
        <v>608.12</v>
      </c>
    </row>
    <row r="24" spans="1:5">
      <c r="A24" s="195">
        <v>11193</v>
      </c>
      <c r="B24" s="195" t="s">
        <v>176</v>
      </c>
      <c r="C24" s="195" t="s">
        <v>157</v>
      </c>
      <c r="D24" s="195" t="s">
        <v>167</v>
      </c>
      <c r="E24" s="163">
        <v>616.58000000000004</v>
      </c>
    </row>
    <row r="25" spans="1:5">
      <c r="A25" s="195">
        <v>11197</v>
      </c>
      <c r="B25" s="195" t="s">
        <v>177</v>
      </c>
      <c r="C25" s="195" t="s">
        <v>160</v>
      </c>
      <c r="D25" s="195" t="s">
        <v>167</v>
      </c>
      <c r="E25" s="163">
        <v>844.41</v>
      </c>
    </row>
    <row r="26" spans="1:5">
      <c r="A26" s="195">
        <v>13382</v>
      </c>
      <c r="B26" s="195" t="s">
        <v>178</v>
      </c>
      <c r="C26" s="195" t="s">
        <v>160</v>
      </c>
      <c r="D26" s="195" t="s">
        <v>167</v>
      </c>
      <c r="E26" s="163">
        <v>276.22000000000003</v>
      </c>
    </row>
    <row r="27" spans="1:5">
      <c r="A27" s="195">
        <v>4047</v>
      </c>
      <c r="B27" s="195" t="s">
        <v>179</v>
      </c>
      <c r="C27" s="195" t="s">
        <v>170</v>
      </c>
      <c r="D27" s="195" t="s">
        <v>158</v>
      </c>
      <c r="E27" s="163">
        <v>15.57</v>
      </c>
    </row>
    <row r="28" spans="1:5">
      <c r="A28" s="195">
        <v>7344</v>
      </c>
      <c r="B28" s="195" t="s">
        <v>180</v>
      </c>
      <c r="C28" s="195" t="s">
        <v>170</v>
      </c>
      <c r="D28" s="195" t="s">
        <v>158</v>
      </c>
      <c r="E28" s="163">
        <v>59.98</v>
      </c>
    </row>
    <row r="29" spans="1:5">
      <c r="A29" s="195">
        <v>40514</v>
      </c>
      <c r="B29" s="195" t="s">
        <v>181</v>
      </c>
      <c r="C29" s="195" t="s">
        <v>182</v>
      </c>
      <c r="D29" s="195" t="s">
        <v>158</v>
      </c>
      <c r="E29" s="163">
        <v>28.45</v>
      </c>
    </row>
    <row r="30" spans="1:5">
      <c r="A30" s="195">
        <v>11199</v>
      </c>
      <c r="B30" s="195" t="s">
        <v>183</v>
      </c>
      <c r="C30" s="195" t="s">
        <v>160</v>
      </c>
      <c r="D30" s="195" t="s">
        <v>167</v>
      </c>
      <c r="E30" s="163">
        <v>872.6</v>
      </c>
    </row>
    <row r="31" spans="1:5">
      <c r="A31" s="195">
        <v>4053</v>
      </c>
      <c r="B31" s="195" t="s">
        <v>184</v>
      </c>
      <c r="C31" s="195" t="s">
        <v>170</v>
      </c>
      <c r="D31" s="195" t="s">
        <v>155</v>
      </c>
      <c r="E31" s="163">
        <v>59.31</v>
      </c>
    </row>
    <row r="32" spans="1:5">
      <c r="A32" s="195">
        <v>4056</v>
      </c>
      <c r="B32" s="195" t="s">
        <v>185</v>
      </c>
      <c r="C32" s="195" t="s">
        <v>170</v>
      </c>
      <c r="D32" s="195" t="s">
        <v>155</v>
      </c>
      <c r="E32" s="163">
        <v>31.19</v>
      </c>
    </row>
    <row r="33" spans="1:5">
      <c r="A33" s="195">
        <v>21136</v>
      </c>
      <c r="B33" s="195" t="s">
        <v>186</v>
      </c>
      <c r="C33" s="195" t="s">
        <v>187</v>
      </c>
      <c r="D33" s="195" t="s">
        <v>167</v>
      </c>
      <c r="E33" s="163">
        <v>12.88</v>
      </c>
    </row>
    <row r="34" spans="1:5">
      <c r="A34" s="195">
        <v>21128</v>
      </c>
      <c r="B34" s="195" t="s">
        <v>188</v>
      </c>
      <c r="C34" s="195" t="s">
        <v>187</v>
      </c>
      <c r="D34" s="195" t="s">
        <v>167</v>
      </c>
      <c r="E34" s="163">
        <v>9.9700000000000006</v>
      </c>
    </row>
    <row r="35" spans="1:5">
      <c r="A35" s="195">
        <v>21130</v>
      </c>
      <c r="B35" s="195" t="s">
        <v>189</v>
      </c>
      <c r="C35" s="195" t="s">
        <v>187</v>
      </c>
      <c r="D35" s="195" t="s">
        <v>167</v>
      </c>
      <c r="E35" s="163">
        <v>25.18</v>
      </c>
    </row>
    <row r="36" spans="1:5">
      <c r="A36" s="195">
        <v>21135</v>
      </c>
      <c r="B36" s="195" t="s">
        <v>190</v>
      </c>
      <c r="C36" s="195" t="s">
        <v>187</v>
      </c>
      <c r="D36" s="195" t="s">
        <v>167</v>
      </c>
      <c r="E36" s="163">
        <v>24.79</v>
      </c>
    </row>
    <row r="37" spans="1:5">
      <c r="A37" s="195">
        <v>38605</v>
      </c>
      <c r="B37" s="195" t="s">
        <v>191</v>
      </c>
      <c r="C37" s="195" t="s">
        <v>160</v>
      </c>
      <c r="D37" s="195" t="s">
        <v>155</v>
      </c>
      <c r="E37" s="163">
        <v>88.84</v>
      </c>
    </row>
    <row r="38" spans="1:5">
      <c r="A38" s="195">
        <v>11270</v>
      </c>
      <c r="B38" s="195" t="s">
        <v>192</v>
      </c>
      <c r="C38" s="195" t="s">
        <v>160</v>
      </c>
      <c r="D38" s="195" t="s">
        <v>167</v>
      </c>
      <c r="E38" s="163">
        <v>1.33</v>
      </c>
    </row>
    <row r="39" spans="1:5">
      <c r="A39" s="195">
        <v>412</v>
      </c>
      <c r="B39" s="195" t="s">
        <v>193</v>
      </c>
      <c r="C39" s="195" t="s">
        <v>160</v>
      </c>
      <c r="D39" s="195" t="s">
        <v>155</v>
      </c>
      <c r="E39" s="163">
        <v>0.77</v>
      </c>
    </row>
    <row r="40" spans="1:5">
      <c r="A40" s="195">
        <v>414</v>
      </c>
      <c r="B40" s="195" t="s">
        <v>194</v>
      </c>
      <c r="C40" s="195" t="s">
        <v>160</v>
      </c>
      <c r="D40" s="195" t="s">
        <v>155</v>
      </c>
      <c r="E40" s="163">
        <v>0.04</v>
      </c>
    </row>
    <row r="41" spans="1:5">
      <c r="A41" s="195">
        <v>410</v>
      </c>
      <c r="B41" s="195" t="s">
        <v>195</v>
      </c>
      <c r="C41" s="195" t="s">
        <v>160</v>
      </c>
      <c r="D41" s="195" t="s">
        <v>155</v>
      </c>
      <c r="E41" s="163">
        <v>0.11</v>
      </c>
    </row>
    <row r="42" spans="1:5">
      <c r="A42" s="195">
        <v>411</v>
      </c>
      <c r="B42" s="195" t="s">
        <v>196</v>
      </c>
      <c r="C42" s="195" t="s">
        <v>160</v>
      </c>
      <c r="D42" s="195" t="s">
        <v>158</v>
      </c>
      <c r="E42" s="163">
        <v>0.15</v>
      </c>
    </row>
    <row r="43" spans="1:5">
      <c r="A43" s="195">
        <v>408</v>
      </c>
      <c r="B43" s="195" t="s">
        <v>197</v>
      </c>
      <c r="C43" s="195" t="s">
        <v>160</v>
      </c>
      <c r="D43" s="195" t="s">
        <v>155</v>
      </c>
      <c r="E43" s="163">
        <v>0.74</v>
      </c>
    </row>
    <row r="44" spans="1:5">
      <c r="A44" s="195">
        <v>39131</v>
      </c>
      <c r="B44" s="195" t="s">
        <v>198</v>
      </c>
      <c r="C44" s="195" t="s">
        <v>160</v>
      </c>
      <c r="D44" s="195" t="s">
        <v>155</v>
      </c>
      <c r="E44" s="163">
        <v>2.21</v>
      </c>
    </row>
    <row r="45" spans="1:5">
      <c r="A45" s="195">
        <v>394</v>
      </c>
      <c r="B45" s="195" t="s">
        <v>199</v>
      </c>
      <c r="C45" s="195" t="s">
        <v>160</v>
      </c>
      <c r="D45" s="195" t="s">
        <v>155</v>
      </c>
      <c r="E45" s="163">
        <v>2.2400000000000002</v>
      </c>
    </row>
    <row r="46" spans="1:5">
      <c r="A46" s="195">
        <v>39130</v>
      </c>
      <c r="B46" s="195" t="s">
        <v>200</v>
      </c>
      <c r="C46" s="195" t="s">
        <v>160</v>
      </c>
      <c r="D46" s="195" t="s">
        <v>155</v>
      </c>
      <c r="E46" s="163">
        <v>2.0099999999999998</v>
      </c>
    </row>
    <row r="47" spans="1:5">
      <c r="A47" s="195">
        <v>395</v>
      </c>
      <c r="B47" s="195" t="s">
        <v>201</v>
      </c>
      <c r="C47" s="195" t="s">
        <v>160</v>
      </c>
      <c r="D47" s="195" t="s">
        <v>155</v>
      </c>
      <c r="E47" s="163">
        <v>2.15</v>
      </c>
    </row>
    <row r="48" spans="1:5">
      <c r="A48" s="195">
        <v>39127</v>
      </c>
      <c r="B48" s="195" t="s">
        <v>202</v>
      </c>
      <c r="C48" s="195" t="s">
        <v>160</v>
      </c>
      <c r="D48" s="195" t="s">
        <v>155</v>
      </c>
      <c r="E48" s="163">
        <v>1.06</v>
      </c>
    </row>
    <row r="49" spans="1:5">
      <c r="A49" s="195">
        <v>392</v>
      </c>
      <c r="B49" s="195" t="s">
        <v>203</v>
      </c>
      <c r="C49" s="195" t="s">
        <v>160</v>
      </c>
      <c r="D49" s="195" t="s">
        <v>155</v>
      </c>
      <c r="E49" s="163">
        <v>1.0900000000000001</v>
      </c>
    </row>
    <row r="50" spans="1:5">
      <c r="A50" s="195">
        <v>39129</v>
      </c>
      <c r="B50" s="195" t="s">
        <v>204</v>
      </c>
      <c r="C50" s="195" t="s">
        <v>160</v>
      </c>
      <c r="D50" s="195" t="s">
        <v>155</v>
      </c>
      <c r="E50" s="163">
        <v>1.24</v>
      </c>
    </row>
    <row r="51" spans="1:5">
      <c r="A51" s="195">
        <v>393</v>
      </c>
      <c r="B51" s="195" t="s">
        <v>205</v>
      </c>
      <c r="C51" s="195" t="s">
        <v>160</v>
      </c>
      <c r="D51" s="195" t="s">
        <v>158</v>
      </c>
      <c r="E51" s="163">
        <v>1.3</v>
      </c>
    </row>
    <row r="52" spans="1:5">
      <c r="A52" s="195">
        <v>39133</v>
      </c>
      <c r="B52" s="195" t="s">
        <v>206</v>
      </c>
      <c r="C52" s="195" t="s">
        <v>160</v>
      </c>
      <c r="D52" s="195" t="s">
        <v>155</v>
      </c>
      <c r="E52" s="163">
        <v>2.9</v>
      </c>
    </row>
    <row r="53" spans="1:5">
      <c r="A53" s="195">
        <v>397</v>
      </c>
      <c r="B53" s="195" t="s">
        <v>207</v>
      </c>
      <c r="C53" s="195" t="s">
        <v>160</v>
      </c>
      <c r="D53" s="195" t="s">
        <v>155</v>
      </c>
      <c r="E53" s="163">
        <v>3.2</v>
      </c>
    </row>
    <row r="54" spans="1:5">
      <c r="A54" s="195">
        <v>39132</v>
      </c>
      <c r="B54" s="195" t="s">
        <v>208</v>
      </c>
      <c r="C54" s="195" t="s">
        <v>160</v>
      </c>
      <c r="D54" s="195" t="s">
        <v>155</v>
      </c>
      <c r="E54" s="163">
        <v>2.3199999999999998</v>
      </c>
    </row>
    <row r="55" spans="1:5">
      <c r="A55" s="195">
        <v>396</v>
      </c>
      <c r="B55" s="195" t="s">
        <v>209</v>
      </c>
      <c r="C55" s="195" t="s">
        <v>160</v>
      </c>
      <c r="D55" s="195" t="s">
        <v>155</v>
      </c>
      <c r="E55" s="163">
        <v>2.48</v>
      </c>
    </row>
    <row r="56" spans="1:5">
      <c r="A56" s="195">
        <v>39135</v>
      </c>
      <c r="B56" s="195" t="s">
        <v>210</v>
      </c>
      <c r="C56" s="195" t="s">
        <v>160</v>
      </c>
      <c r="D56" s="195" t="s">
        <v>155</v>
      </c>
      <c r="E56" s="163">
        <v>4.6399999999999997</v>
      </c>
    </row>
    <row r="57" spans="1:5">
      <c r="A57" s="195">
        <v>39128</v>
      </c>
      <c r="B57" s="195" t="s">
        <v>211</v>
      </c>
      <c r="C57" s="195" t="s">
        <v>160</v>
      </c>
      <c r="D57" s="195" t="s">
        <v>155</v>
      </c>
      <c r="E57" s="163">
        <v>1.1599999999999999</v>
      </c>
    </row>
    <row r="58" spans="1:5">
      <c r="A58" s="195">
        <v>400</v>
      </c>
      <c r="B58" s="195" t="s">
        <v>212</v>
      </c>
      <c r="C58" s="195" t="s">
        <v>160</v>
      </c>
      <c r="D58" s="195" t="s">
        <v>155</v>
      </c>
      <c r="E58" s="163">
        <v>1.1299999999999999</v>
      </c>
    </row>
    <row r="59" spans="1:5">
      <c r="A59" s="195">
        <v>39125</v>
      </c>
      <c r="B59" s="195" t="s">
        <v>213</v>
      </c>
      <c r="C59" s="195" t="s">
        <v>160</v>
      </c>
      <c r="D59" s="195" t="s">
        <v>155</v>
      </c>
      <c r="E59" s="163">
        <v>1.1599999999999999</v>
      </c>
    </row>
    <row r="60" spans="1:5">
      <c r="A60" s="195">
        <v>39134</v>
      </c>
      <c r="B60" s="195" t="s">
        <v>214</v>
      </c>
      <c r="C60" s="195" t="s">
        <v>160</v>
      </c>
      <c r="D60" s="195" t="s">
        <v>155</v>
      </c>
      <c r="E60" s="163">
        <v>3.87</v>
      </c>
    </row>
    <row r="61" spans="1:5">
      <c r="A61" s="195">
        <v>398</v>
      </c>
      <c r="B61" s="195" t="s">
        <v>215</v>
      </c>
      <c r="C61" s="195" t="s">
        <v>160</v>
      </c>
      <c r="D61" s="195" t="s">
        <v>155</v>
      </c>
      <c r="E61" s="163">
        <v>3.56</v>
      </c>
    </row>
    <row r="62" spans="1:5">
      <c r="A62" s="195">
        <v>39126</v>
      </c>
      <c r="B62" s="195" t="s">
        <v>216</v>
      </c>
      <c r="C62" s="195" t="s">
        <v>160</v>
      </c>
      <c r="D62" s="195" t="s">
        <v>155</v>
      </c>
      <c r="E62" s="163">
        <v>5.22</v>
      </c>
    </row>
    <row r="63" spans="1:5">
      <c r="A63" s="195">
        <v>399</v>
      </c>
      <c r="B63" s="195" t="s">
        <v>217</v>
      </c>
      <c r="C63" s="195" t="s">
        <v>160</v>
      </c>
      <c r="D63" s="195" t="s">
        <v>155</v>
      </c>
      <c r="E63" s="163">
        <v>4.5999999999999996</v>
      </c>
    </row>
    <row r="64" spans="1:5">
      <c r="A64" s="195">
        <v>39158</v>
      </c>
      <c r="B64" s="195" t="s">
        <v>218</v>
      </c>
      <c r="C64" s="195" t="s">
        <v>160</v>
      </c>
      <c r="D64" s="195" t="s">
        <v>155</v>
      </c>
      <c r="E64" s="163">
        <v>12.36</v>
      </c>
    </row>
    <row r="65" spans="1:5">
      <c r="A65" s="195">
        <v>39141</v>
      </c>
      <c r="B65" s="195" t="s">
        <v>219</v>
      </c>
      <c r="C65" s="195" t="s">
        <v>160</v>
      </c>
      <c r="D65" s="195" t="s">
        <v>155</v>
      </c>
      <c r="E65" s="163">
        <v>0.89</v>
      </c>
    </row>
    <row r="66" spans="1:5">
      <c r="A66" s="195">
        <v>39140</v>
      </c>
      <c r="B66" s="195" t="s">
        <v>220</v>
      </c>
      <c r="C66" s="195" t="s">
        <v>160</v>
      </c>
      <c r="D66" s="195" t="s">
        <v>155</v>
      </c>
      <c r="E66" s="163">
        <v>0.81</v>
      </c>
    </row>
    <row r="67" spans="1:5">
      <c r="A67" s="195">
        <v>39137</v>
      </c>
      <c r="B67" s="195" t="s">
        <v>221</v>
      </c>
      <c r="C67" s="195" t="s">
        <v>160</v>
      </c>
      <c r="D67" s="195" t="s">
        <v>155</v>
      </c>
      <c r="E67" s="163">
        <v>0.47</v>
      </c>
    </row>
    <row r="68" spans="1:5">
      <c r="A68" s="195">
        <v>39139</v>
      </c>
      <c r="B68" s="195" t="s">
        <v>222</v>
      </c>
      <c r="C68" s="195" t="s">
        <v>160</v>
      </c>
      <c r="D68" s="195" t="s">
        <v>155</v>
      </c>
      <c r="E68" s="163">
        <v>0.67</v>
      </c>
    </row>
    <row r="69" spans="1:5">
      <c r="A69" s="195">
        <v>39143</v>
      </c>
      <c r="B69" s="195" t="s">
        <v>223</v>
      </c>
      <c r="C69" s="195" t="s">
        <v>160</v>
      </c>
      <c r="D69" s="195" t="s">
        <v>155</v>
      </c>
      <c r="E69" s="163">
        <v>1.85</v>
      </c>
    </row>
    <row r="70" spans="1:5">
      <c r="A70" s="195">
        <v>39142</v>
      </c>
      <c r="B70" s="195" t="s">
        <v>224</v>
      </c>
      <c r="C70" s="195" t="s">
        <v>160</v>
      </c>
      <c r="D70" s="195" t="s">
        <v>155</v>
      </c>
      <c r="E70" s="163">
        <v>1.32</v>
      </c>
    </row>
    <row r="71" spans="1:5">
      <c r="A71" s="195">
        <v>39138</v>
      </c>
      <c r="B71" s="195" t="s">
        <v>225</v>
      </c>
      <c r="C71" s="195" t="s">
        <v>160</v>
      </c>
      <c r="D71" s="195" t="s">
        <v>155</v>
      </c>
      <c r="E71" s="163">
        <v>0.49</v>
      </c>
    </row>
    <row r="72" spans="1:5">
      <c r="A72" s="195">
        <v>39136</v>
      </c>
      <c r="B72" s="195" t="s">
        <v>226</v>
      </c>
      <c r="C72" s="195" t="s">
        <v>160</v>
      </c>
      <c r="D72" s="195" t="s">
        <v>155</v>
      </c>
      <c r="E72" s="163">
        <v>0.33</v>
      </c>
    </row>
    <row r="73" spans="1:5">
      <c r="A73" s="195">
        <v>39144</v>
      </c>
      <c r="B73" s="195" t="s">
        <v>227</v>
      </c>
      <c r="C73" s="195" t="s">
        <v>160</v>
      </c>
      <c r="D73" s="195" t="s">
        <v>155</v>
      </c>
      <c r="E73" s="163">
        <v>2.15</v>
      </c>
    </row>
    <row r="74" spans="1:5">
      <c r="A74" s="195">
        <v>39145</v>
      </c>
      <c r="B74" s="195" t="s">
        <v>228</v>
      </c>
      <c r="C74" s="195" t="s">
        <v>160</v>
      </c>
      <c r="D74" s="195" t="s">
        <v>155</v>
      </c>
      <c r="E74" s="163">
        <v>3.55</v>
      </c>
    </row>
    <row r="75" spans="1:5">
      <c r="A75" s="195">
        <v>12615</v>
      </c>
      <c r="B75" s="195" t="s">
        <v>229</v>
      </c>
      <c r="C75" s="195" t="s">
        <v>160</v>
      </c>
      <c r="D75" s="195" t="s">
        <v>167</v>
      </c>
      <c r="E75" s="163">
        <v>3.99</v>
      </c>
    </row>
    <row r="76" spans="1:5">
      <c r="A76" s="195">
        <v>11927</v>
      </c>
      <c r="B76" s="195" t="s">
        <v>230</v>
      </c>
      <c r="C76" s="195" t="s">
        <v>160</v>
      </c>
      <c r="D76" s="195" t="s">
        <v>167</v>
      </c>
      <c r="E76" s="163">
        <v>3.97</v>
      </c>
    </row>
    <row r="77" spans="1:5">
      <c r="A77" s="195">
        <v>11928</v>
      </c>
      <c r="B77" s="195" t="s">
        <v>231</v>
      </c>
      <c r="C77" s="195" t="s">
        <v>160</v>
      </c>
      <c r="D77" s="195" t="s">
        <v>167</v>
      </c>
      <c r="E77" s="163">
        <v>4.55</v>
      </c>
    </row>
    <row r="78" spans="1:5">
      <c r="A78" s="195">
        <v>11929</v>
      </c>
      <c r="B78" s="195" t="s">
        <v>232</v>
      </c>
      <c r="C78" s="195" t="s">
        <v>160</v>
      </c>
      <c r="D78" s="195" t="s">
        <v>167</v>
      </c>
      <c r="E78" s="163">
        <v>7.04</v>
      </c>
    </row>
    <row r="79" spans="1:5">
      <c r="A79" s="195">
        <v>36801</v>
      </c>
      <c r="B79" s="195" t="s">
        <v>233</v>
      </c>
      <c r="C79" s="195" t="s">
        <v>160</v>
      </c>
      <c r="D79" s="195" t="s">
        <v>155</v>
      </c>
      <c r="E79" s="163">
        <v>22.55</v>
      </c>
    </row>
    <row r="80" spans="1:5">
      <c r="A80" s="195">
        <v>36246</v>
      </c>
      <c r="B80" s="195" t="s">
        <v>234</v>
      </c>
      <c r="C80" s="195" t="s">
        <v>187</v>
      </c>
      <c r="D80" s="195" t="s">
        <v>155</v>
      </c>
      <c r="E80" s="163">
        <v>3.77</v>
      </c>
    </row>
    <row r="81" spans="1:5">
      <c r="A81" s="195">
        <v>37600</v>
      </c>
      <c r="B81" s="195" t="s">
        <v>235</v>
      </c>
      <c r="C81" s="195" t="s">
        <v>160</v>
      </c>
      <c r="D81" s="195" t="s">
        <v>167</v>
      </c>
      <c r="E81" s="163">
        <v>62.83</v>
      </c>
    </row>
    <row r="82" spans="1:5">
      <c r="A82" s="195">
        <v>37599</v>
      </c>
      <c r="B82" s="195" t="s">
        <v>236</v>
      </c>
      <c r="C82" s="195" t="s">
        <v>160</v>
      </c>
      <c r="D82" s="195" t="s">
        <v>167</v>
      </c>
      <c r="E82" s="163">
        <v>58.48</v>
      </c>
    </row>
    <row r="83" spans="1:5">
      <c r="A83" s="195">
        <v>1</v>
      </c>
      <c r="B83" s="195" t="s">
        <v>237</v>
      </c>
      <c r="C83" s="195" t="s">
        <v>238</v>
      </c>
      <c r="D83" s="195" t="s">
        <v>158</v>
      </c>
      <c r="E83" s="163">
        <v>44.44</v>
      </c>
    </row>
    <row r="84" spans="1:5">
      <c r="A84" s="195">
        <v>3</v>
      </c>
      <c r="B84" s="195" t="s">
        <v>239</v>
      </c>
      <c r="C84" s="195" t="s">
        <v>182</v>
      </c>
      <c r="D84" s="195" t="s">
        <v>155</v>
      </c>
      <c r="E84" s="163">
        <v>4.8499999999999996</v>
      </c>
    </row>
    <row r="85" spans="1:5">
      <c r="A85" s="195">
        <v>43054</v>
      </c>
      <c r="B85" s="195" t="s">
        <v>240</v>
      </c>
      <c r="C85" s="195" t="s">
        <v>238</v>
      </c>
      <c r="D85" s="195" t="s">
        <v>155</v>
      </c>
      <c r="E85" s="163">
        <v>10.29</v>
      </c>
    </row>
    <row r="86" spans="1:5">
      <c r="A86" s="195">
        <v>42402</v>
      </c>
      <c r="B86" s="195" t="s">
        <v>241</v>
      </c>
      <c r="C86" s="195" t="s">
        <v>238</v>
      </c>
      <c r="D86" s="195" t="s">
        <v>155</v>
      </c>
      <c r="E86" s="163">
        <v>9.84</v>
      </c>
    </row>
    <row r="87" spans="1:5">
      <c r="A87" s="195">
        <v>42403</v>
      </c>
      <c r="B87" s="195" t="s">
        <v>242</v>
      </c>
      <c r="C87" s="195" t="s">
        <v>238</v>
      </c>
      <c r="D87" s="195" t="s">
        <v>155</v>
      </c>
      <c r="E87" s="163">
        <v>12.62</v>
      </c>
    </row>
    <row r="88" spans="1:5">
      <c r="A88" s="195">
        <v>42404</v>
      </c>
      <c r="B88" s="195" t="s">
        <v>243</v>
      </c>
      <c r="C88" s="195" t="s">
        <v>238</v>
      </c>
      <c r="D88" s="195" t="s">
        <v>155</v>
      </c>
      <c r="E88" s="163">
        <v>12.55</v>
      </c>
    </row>
    <row r="89" spans="1:5">
      <c r="A89" s="195">
        <v>42405</v>
      </c>
      <c r="B89" s="195" t="s">
        <v>244</v>
      </c>
      <c r="C89" s="195" t="s">
        <v>238</v>
      </c>
      <c r="D89" s="195" t="s">
        <v>155</v>
      </c>
      <c r="E89" s="163">
        <v>13.37</v>
      </c>
    </row>
    <row r="90" spans="1:5">
      <c r="A90" s="195">
        <v>34341</v>
      </c>
      <c r="B90" s="195" t="s">
        <v>245</v>
      </c>
      <c r="C90" s="195" t="s">
        <v>238</v>
      </c>
      <c r="D90" s="195" t="s">
        <v>155</v>
      </c>
      <c r="E90" s="163">
        <v>11.6</v>
      </c>
    </row>
    <row r="91" spans="1:5">
      <c r="A91" s="195">
        <v>43053</v>
      </c>
      <c r="B91" s="195" t="s">
        <v>246</v>
      </c>
      <c r="C91" s="195" t="s">
        <v>238</v>
      </c>
      <c r="D91" s="195" t="s">
        <v>155</v>
      </c>
      <c r="E91" s="163">
        <v>9.1999999999999993</v>
      </c>
    </row>
    <row r="92" spans="1:5">
      <c r="A92" s="195">
        <v>43058</v>
      </c>
      <c r="B92" s="195" t="s">
        <v>247</v>
      </c>
      <c r="C92" s="195" t="s">
        <v>238</v>
      </c>
      <c r="D92" s="195" t="s">
        <v>155</v>
      </c>
      <c r="E92" s="163">
        <v>9.5299999999999994</v>
      </c>
    </row>
    <row r="93" spans="1:5">
      <c r="A93" s="195">
        <v>34</v>
      </c>
      <c r="B93" s="195" t="s">
        <v>248</v>
      </c>
      <c r="C93" s="195" t="s">
        <v>238</v>
      </c>
      <c r="D93" s="195" t="s">
        <v>155</v>
      </c>
      <c r="E93" s="163">
        <v>9.58</v>
      </c>
    </row>
    <row r="94" spans="1:5">
      <c r="A94" s="195">
        <v>43055</v>
      </c>
      <c r="B94" s="195" t="s">
        <v>249</v>
      </c>
      <c r="C94" s="195" t="s">
        <v>238</v>
      </c>
      <c r="D94" s="195" t="s">
        <v>158</v>
      </c>
      <c r="E94" s="163">
        <v>8.3000000000000007</v>
      </c>
    </row>
    <row r="95" spans="1:5">
      <c r="A95" s="195">
        <v>43056</v>
      </c>
      <c r="B95" s="195" t="s">
        <v>250</v>
      </c>
      <c r="C95" s="195" t="s">
        <v>238</v>
      </c>
      <c r="D95" s="195" t="s">
        <v>155</v>
      </c>
      <c r="E95" s="163">
        <v>9.57</v>
      </c>
    </row>
    <row r="96" spans="1:5">
      <c r="A96" s="195">
        <v>43057</v>
      </c>
      <c r="B96" s="195" t="s">
        <v>251</v>
      </c>
      <c r="C96" s="195" t="s">
        <v>238</v>
      </c>
      <c r="D96" s="195" t="s">
        <v>155</v>
      </c>
      <c r="E96" s="163">
        <v>10.52</v>
      </c>
    </row>
    <row r="97" spans="1:5">
      <c r="A97" s="195">
        <v>34449</v>
      </c>
      <c r="B97" s="195" t="s">
        <v>252</v>
      </c>
      <c r="C97" s="195" t="s">
        <v>238</v>
      </c>
      <c r="D97" s="195" t="s">
        <v>155</v>
      </c>
      <c r="E97" s="163">
        <v>11.24</v>
      </c>
    </row>
    <row r="98" spans="1:5">
      <c r="A98" s="195">
        <v>32</v>
      </c>
      <c r="B98" s="195" t="s">
        <v>253</v>
      </c>
      <c r="C98" s="195" t="s">
        <v>238</v>
      </c>
      <c r="D98" s="195" t="s">
        <v>155</v>
      </c>
      <c r="E98" s="163">
        <v>10.11</v>
      </c>
    </row>
    <row r="99" spans="1:5">
      <c r="A99" s="195">
        <v>33</v>
      </c>
      <c r="B99" s="195" t="s">
        <v>254</v>
      </c>
      <c r="C99" s="195" t="s">
        <v>238</v>
      </c>
      <c r="D99" s="195" t="s">
        <v>155</v>
      </c>
      <c r="E99" s="163">
        <v>10.17</v>
      </c>
    </row>
    <row r="100" spans="1:5">
      <c r="A100" s="195">
        <v>43061</v>
      </c>
      <c r="B100" s="195" t="s">
        <v>255</v>
      </c>
      <c r="C100" s="195" t="s">
        <v>238</v>
      </c>
      <c r="D100" s="195" t="s">
        <v>155</v>
      </c>
      <c r="E100" s="163">
        <v>9.5</v>
      </c>
    </row>
    <row r="101" spans="1:5">
      <c r="A101" s="195">
        <v>43059</v>
      </c>
      <c r="B101" s="195" t="s">
        <v>256</v>
      </c>
      <c r="C101" s="195" t="s">
        <v>238</v>
      </c>
      <c r="D101" s="195" t="s">
        <v>155</v>
      </c>
      <c r="E101" s="163">
        <v>9.07</v>
      </c>
    </row>
    <row r="102" spans="1:5">
      <c r="A102" s="195">
        <v>43062</v>
      </c>
      <c r="B102" s="195" t="s">
        <v>257</v>
      </c>
      <c r="C102" s="195" t="s">
        <v>238</v>
      </c>
      <c r="D102" s="195" t="s">
        <v>155</v>
      </c>
      <c r="E102" s="163">
        <v>10.050000000000001</v>
      </c>
    </row>
    <row r="103" spans="1:5">
      <c r="A103" s="195">
        <v>43060</v>
      </c>
      <c r="B103" s="195" t="s">
        <v>258</v>
      </c>
      <c r="C103" s="195" t="s">
        <v>238</v>
      </c>
      <c r="D103" s="195" t="s">
        <v>155</v>
      </c>
      <c r="E103" s="163">
        <v>7.9</v>
      </c>
    </row>
    <row r="104" spans="1:5">
      <c r="A104" s="195">
        <v>20063</v>
      </c>
      <c r="B104" s="195" t="s">
        <v>259</v>
      </c>
      <c r="C104" s="195" t="s">
        <v>160</v>
      </c>
      <c r="D104" s="195" t="s">
        <v>167</v>
      </c>
      <c r="E104" s="163">
        <v>3.97</v>
      </c>
    </row>
    <row r="105" spans="1:5">
      <c r="A105" s="195">
        <v>40410</v>
      </c>
      <c r="B105" s="195" t="s">
        <v>260</v>
      </c>
      <c r="C105" s="195" t="s">
        <v>160</v>
      </c>
      <c r="D105" s="195" t="s">
        <v>167</v>
      </c>
      <c r="E105" s="163">
        <v>23.66</v>
      </c>
    </row>
    <row r="106" spans="1:5">
      <c r="A106" s="195">
        <v>40411</v>
      </c>
      <c r="B106" s="195" t="s">
        <v>261</v>
      </c>
      <c r="C106" s="195" t="s">
        <v>160</v>
      </c>
      <c r="D106" s="195" t="s">
        <v>167</v>
      </c>
      <c r="E106" s="163">
        <v>25.67</v>
      </c>
    </row>
    <row r="107" spans="1:5">
      <c r="A107" s="195">
        <v>40412</v>
      </c>
      <c r="B107" s="195" t="s">
        <v>262</v>
      </c>
      <c r="C107" s="195" t="s">
        <v>160</v>
      </c>
      <c r="D107" s="195" t="s">
        <v>167</v>
      </c>
      <c r="E107" s="163">
        <v>28.82</v>
      </c>
    </row>
    <row r="108" spans="1:5">
      <c r="A108" s="195">
        <v>38838</v>
      </c>
      <c r="B108" s="195" t="s">
        <v>263</v>
      </c>
      <c r="C108" s="195" t="s">
        <v>160</v>
      </c>
      <c r="D108" s="195" t="s">
        <v>167</v>
      </c>
      <c r="E108" s="163">
        <v>9.66</v>
      </c>
    </row>
    <row r="109" spans="1:5">
      <c r="A109" s="195">
        <v>38839</v>
      </c>
      <c r="B109" s="195" t="s">
        <v>264</v>
      </c>
      <c r="C109" s="195" t="s">
        <v>160</v>
      </c>
      <c r="D109" s="195" t="s">
        <v>167</v>
      </c>
      <c r="E109" s="163">
        <v>11.37</v>
      </c>
    </row>
    <row r="110" spans="1:5">
      <c r="A110" s="195">
        <v>55</v>
      </c>
      <c r="B110" s="195" t="s">
        <v>265</v>
      </c>
      <c r="C110" s="195" t="s">
        <v>160</v>
      </c>
      <c r="D110" s="195" t="s">
        <v>167</v>
      </c>
      <c r="E110" s="163">
        <v>4.2</v>
      </c>
    </row>
    <row r="111" spans="1:5">
      <c r="A111" s="195">
        <v>61</v>
      </c>
      <c r="B111" s="195" t="s">
        <v>266</v>
      </c>
      <c r="C111" s="195" t="s">
        <v>160</v>
      </c>
      <c r="D111" s="195" t="s">
        <v>167</v>
      </c>
      <c r="E111" s="163">
        <v>3.97</v>
      </c>
    </row>
    <row r="112" spans="1:5">
      <c r="A112" s="195">
        <v>62</v>
      </c>
      <c r="B112" s="195" t="s">
        <v>267</v>
      </c>
      <c r="C112" s="195" t="s">
        <v>160</v>
      </c>
      <c r="D112" s="195" t="s">
        <v>167</v>
      </c>
      <c r="E112" s="163">
        <v>8.23</v>
      </c>
    </row>
    <row r="113" spans="1:5">
      <c r="A113" s="195">
        <v>77</v>
      </c>
      <c r="B113" s="195" t="s">
        <v>268</v>
      </c>
      <c r="C113" s="195" t="s">
        <v>160</v>
      </c>
      <c r="D113" s="195" t="s">
        <v>155</v>
      </c>
      <c r="E113" s="163">
        <v>1.22</v>
      </c>
    </row>
    <row r="114" spans="1:5">
      <c r="A114" s="195">
        <v>76</v>
      </c>
      <c r="B114" s="195" t="s">
        <v>269</v>
      </c>
      <c r="C114" s="195" t="s">
        <v>160</v>
      </c>
      <c r="D114" s="195" t="s">
        <v>155</v>
      </c>
      <c r="E114" s="163">
        <v>1.24</v>
      </c>
    </row>
    <row r="115" spans="1:5">
      <c r="A115" s="195">
        <v>67</v>
      </c>
      <c r="B115" s="195" t="s">
        <v>270</v>
      </c>
      <c r="C115" s="195" t="s">
        <v>160</v>
      </c>
      <c r="D115" s="195" t="s">
        <v>155</v>
      </c>
      <c r="E115" s="163">
        <v>12</v>
      </c>
    </row>
    <row r="116" spans="1:5">
      <c r="A116" s="195">
        <v>71</v>
      </c>
      <c r="B116" s="195" t="s">
        <v>271</v>
      </c>
      <c r="C116" s="195" t="s">
        <v>160</v>
      </c>
      <c r="D116" s="195" t="s">
        <v>155</v>
      </c>
      <c r="E116" s="163">
        <v>22.06</v>
      </c>
    </row>
    <row r="117" spans="1:5">
      <c r="A117" s="195">
        <v>73</v>
      </c>
      <c r="B117" s="195" t="s">
        <v>272</v>
      </c>
      <c r="C117" s="195" t="s">
        <v>160</v>
      </c>
      <c r="D117" s="195" t="s">
        <v>155</v>
      </c>
      <c r="E117" s="163">
        <v>16.47</v>
      </c>
    </row>
    <row r="118" spans="1:5">
      <c r="A118" s="195">
        <v>103</v>
      </c>
      <c r="B118" s="195" t="s">
        <v>273</v>
      </c>
      <c r="C118" s="195" t="s">
        <v>160</v>
      </c>
      <c r="D118" s="195" t="s">
        <v>155</v>
      </c>
      <c r="E118" s="163">
        <v>48.99</v>
      </c>
    </row>
    <row r="119" spans="1:5">
      <c r="A119" s="195">
        <v>107</v>
      </c>
      <c r="B119" s="195" t="s">
        <v>274</v>
      </c>
      <c r="C119" s="195" t="s">
        <v>160</v>
      </c>
      <c r="D119" s="195" t="s">
        <v>155</v>
      </c>
      <c r="E119" s="163">
        <v>0.76</v>
      </c>
    </row>
    <row r="120" spans="1:5">
      <c r="A120" s="195">
        <v>65</v>
      </c>
      <c r="B120" s="195" t="s">
        <v>275</v>
      </c>
      <c r="C120" s="195" t="s">
        <v>160</v>
      </c>
      <c r="D120" s="195" t="s">
        <v>155</v>
      </c>
      <c r="E120" s="163">
        <v>0.94</v>
      </c>
    </row>
    <row r="121" spans="1:5">
      <c r="A121" s="195">
        <v>108</v>
      </c>
      <c r="B121" s="195" t="s">
        <v>276</v>
      </c>
      <c r="C121" s="195" t="s">
        <v>160</v>
      </c>
      <c r="D121" s="195" t="s">
        <v>155</v>
      </c>
      <c r="E121" s="163">
        <v>1.95</v>
      </c>
    </row>
    <row r="122" spans="1:5">
      <c r="A122" s="195">
        <v>110</v>
      </c>
      <c r="B122" s="195" t="s">
        <v>277</v>
      </c>
      <c r="C122" s="195" t="s">
        <v>160</v>
      </c>
      <c r="D122" s="195" t="s">
        <v>155</v>
      </c>
      <c r="E122" s="163">
        <v>7.56</v>
      </c>
    </row>
    <row r="123" spans="1:5">
      <c r="A123" s="195">
        <v>109</v>
      </c>
      <c r="B123" s="195" t="s">
        <v>278</v>
      </c>
      <c r="C123" s="195" t="s">
        <v>160</v>
      </c>
      <c r="D123" s="195" t="s">
        <v>155</v>
      </c>
      <c r="E123" s="163">
        <v>3.73</v>
      </c>
    </row>
    <row r="124" spans="1:5">
      <c r="A124" s="195">
        <v>111</v>
      </c>
      <c r="B124" s="195" t="s">
        <v>279</v>
      </c>
      <c r="C124" s="195" t="s">
        <v>160</v>
      </c>
      <c r="D124" s="195" t="s">
        <v>155</v>
      </c>
      <c r="E124" s="163">
        <v>8.7200000000000006</v>
      </c>
    </row>
    <row r="125" spans="1:5">
      <c r="A125" s="195">
        <v>112</v>
      </c>
      <c r="B125" s="195" t="s">
        <v>280</v>
      </c>
      <c r="C125" s="195" t="s">
        <v>160</v>
      </c>
      <c r="D125" s="195" t="s">
        <v>155</v>
      </c>
      <c r="E125" s="163">
        <v>4.74</v>
      </c>
    </row>
    <row r="126" spans="1:5">
      <c r="A126" s="195">
        <v>113</v>
      </c>
      <c r="B126" s="195" t="s">
        <v>281</v>
      </c>
      <c r="C126" s="195" t="s">
        <v>160</v>
      </c>
      <c r="D126" s="195" t="s">
        <v>155</v>
      </c>
      <c r="E126" s="163">
        <v>12.88</v>
      </c>
    </row>
    <row r="127" spans="1:5">
      <c r="A127" s="195">
        <v>104</v>
      </c>
      <c r="B127" s="195" t="s">
        <v>282</v>
      </c>
      <c r="C127" s="195" t="s">
        <v>160</v>
      </c>
      <c r="D127" s="195" t="s">
        <v>155</v>
      </c>
      <c r="E127" s="163">
        <v>18.739999999999998</v>
      </c>
    </row>
    <row r="128" spans="1:5">
      <c r="A128" s="195">
        <v>102</v>
      </c>
      <c r="B128" s="195" t="s">
        <v>283</v>
      </c>
      <c r="C128" s="195" t="s">
        <v>160</v>
      </c>
      <c r="D128" s="195" t="s">
        <v>155</v>
      </c>
      <c r="E128" s="163">
        <v>30.77</v>
      </c>
    </row>
    <row r="129" spans="1:5">
      <c r="A129" s="195">
        <v>95</v>
      </c>
      <c r="B129" s="195" t="s">
        <v>284</v>
      </c>
      <c r="C129" s="195" t="s">
        <v>160</v>
      </c>
      <c r="D129" s="195" t="s">
        <v>155</v>
      </c>
      <c r="E129" s="163">
        <v>10.41</v>
      </c>
    </row>
    <row r="130" spans="1:5">
      <c r="A130" s="195">
        <v>96</v>
      </c>
      <c r="B130" s="195" t="s">
        <v>285</v>
      </c>
      <c r="C130" s="195" t="s">
        <v>160</v>
      </c>
      <c r="D130" s="195" t="s">
        <v>155</v>
      </c>
      <c r="E130" s="163">
        <v>11.98</v>
      </c>
    </row>
    <row r="131" spans="1:5">
      <c r="A131" s="195">
        <v>97</v>
      </c>
      <c r="B131" s="195" t="s">
        <v>286</v>
      </c>
      <c r="C131" s="195" t="s">
        <v>160</v>
      </c>
      <c r="D131" s="195" t="s">
        <v>155</v>
      </c>
      <c r="E131" s="163">
        <v>15.55</v>
      </c>
    </row>
    <row r="132" spans="1:5">
      <c r="A132" s="195">
        <v>98</v>
      </c>
      <c r="B132" s="195" t="s">
        <v>287</v>
      </c>
      <c r="C132" s="195" t="s">
        <v>160</v>
      </c>
      <c r="D132" s="195" t="s">
        <v>155</v>
      </c>
      <c r="E132" s="163">
        <v>20.96</v>
      </c>
    </row>
    <row r="133" spans="1:5">
      <c r="A133" s="195">
        <v>99</v>
      </c>
      <c r="B133" s="195" t="s">
        <v>288</v>
      </c>
      <c r="C133" s="195" t="s">
        <v>160</v>
      </c>
      <c r="D133" s="195" t="s">
        <v>155</v>
      </c>
      <c r="E133" s="163">
        <v>25.42</v>
      </c>
    </row>
    <row r="134" spans="1:5">
      <c r="A134" s="195">
        <v>100</v>
      </c>
      <c r="B134" s="195" t="s">
        <v>289</v>
      </c>
      <c r="C134" s="195" t="s">
        <v>160</v>
      </c>
      <c r="D134" s="195" t="s">
        <v>155</v>
      </c>
      <c r="E134" s="163">
        <v>35.47</v>
      </c>
    </row>
    <row r="135" spans="1:5">
      <c r="A135" s="195">
        <v>75</v>
      </c>
      <c r="B135" s="195" t="s">
        <v>290</v>
      </c>
      <c r="C135" s="195" t="s">
        <v>160</v>
      </c>
      <c r="D135" s="195" t="s">
        <v>155</v>
      </c>
      <c r="E135" s="163">
        <v>369.66</v>
      </c>
    </row>
    <row r="136" spans="1:5">
      <c r="A136" s="195">
        <v>114</v>
      </c>
      <c r="B136" s="195" t="s">
        <v>291</v>
      </c>
      <c r="C136" s="195" t="s">
        <v>160</v>
      </c>
      <c r="D136" s="195" t="s">
        <v>155</v>
      </c>
      <c r="E136" s="163">
        <v>13.47</v>
      </c>
    </row>
    <row r="137" spans="1:5">
      <c r="A137" s="195">
        <v>68</v>
      </c>
      <c r="B137" s="195" t="s">
        <v>292</v>
      </c>
      <c r="C137" s="195" t="s">
        <v>160</v>
      </c>
      <c r="D137" s="195" t="s">
        <v>155</v>
      </c>
      <c r="E137" s="163">
        <v>20.6</v>
      </c>
    </row>
    <row r="138" spans="1:5">
      <c r="A138" s="195">
        <v>86</v>
      </c>
      <c r="B138" s="195" t="s">
        <v>293</v>
      </c>
      <c r="C138" s="195" t="s">
        <v>160</v>
      </c>
      <c r="D138" s="195" t="s">
        <v>155</v>
      </c>
      <c r="E138" s="163">
        <v>38.29</v>
      </c>
    </row>
    <row r="139" spans="1:5">
      <c r="A139" s="195">
        <v>66</v>
      </c>
      <c r="B139" s="195" t="s">
        <v>294</v>
      </c>
      <c r="C139" s="195" t="s">
        <v>160</v>
      </c>
      <c r="D139" s="195" t="s">
        <v>155</v>
      </c>
      <c r="E139" s="163">
        <v>38.43</v>
      </c>
    </row>
    <row r="140" spans="1:5">
      <c r="A140" s="195">
        <v>69</v>
      </c>
      <c r="B140" s="195" t="s">
        <v>295</v>
      </c>
      <c r="C140" s="195" t="s">
        <v>160</v>
      </c>
      <c r="D140" s="195" t="s">
        <v>155</v>
      </c>
      <c r="E140" s="163">
        <v>58.74</v>
      </c>
    </row>
    <row r="141" spans="1:5">
      <c r="A141" s="195">
        <v>83</v>
      </c>
      <c r="B141" s="195" t="s">
        <v>296</v>
      </c>
      <c r="C141" s="195" t="s">
        <v>160</v>
      </c>
      <c r="D141" s="195" t="s">
        <v>155</v>
      </c>
      <c r="E141" s="163">
        <v>187.6</v>
      </c>
    </row>
    <row r="142" spans="1:5">
      <c r="A142" s="195">
        <v>74</v>
      </c>
      <c r="B142" s="195" t="s">
        <v>297</v>
      </c>
      <c r="C142" s="195" t="s">
        <v>160</v>
      </c>
      <c r="D142" s="195" t="s">
        <v>155</v>
      </c>
      <c r="E142" s="163">
        <v>261.91000000000003</v>
      </c>
    </row>
    <row r="143" spans="1:5">
      <c r="A143" s="195">
        <v>106</v>
      </c>
      <c r="B143" s="195" t="s">
        <v>298</v>
      </c>
      <c r="C143" s="195" t="s">
        <v>160</v>
      </c>
      <c r="D143" s="195" t="s">
        <v>155</v>
      </c>
      <c r="E143" s="163">
        <v>397.88</v>
      </c>
    </row>
    <row r="144" spans="1:5">
      <c r="A144" s="195">
        <v>87</v>
      </c>
      <c r="B144" s="195" t="s">
        <v>299</v>
      </c>
      <c r="C144" s="195" t="s">
        <v>160</v>
      </c>
      <c r="D144" s="195" t="s">
        <v>155</v>
      </c>
      <c r="E144" s="163">
        <v>18.91</v>
      </c>
    </row>
    <row r="145" spans="1:5">
      <c r="A145" s="195">
        <v>88</v>
      </c>
      <c r="B145" s="195" t="s">
        <v>300</v>
      </c>
      <c r="C145" s="195" t="s">
        <v>160</v>
      </c>
      <c r="D145" s="195" t="s">
        <v>155</v>
      </c>
      <c r="E145" s="163">
        <v>21.1</v>
      </c>
    </row>
    <row r="146" spans="1:5">
      <c r="A146" s="195">
        <v>89</v>
      </c>
      <c r="B146" s="195" t="s">
        <v>301</v>
      </c>
      <c r="C146" s="195" t="s">
        <v>160</v>
      </c>
      <c r="D146" s="195" t="s">
        <v>155</v>
      </c>
      <c r="E146" s="163">
        <v>31.21</v>
      </c>
    </row>
    <row r="147" spans="1:5">
      <c r="A147" s="195">
        <v>90</v>
      </c>
      <c r="B147" s="195" t="s">
        <v>302</v>
      </c>
      <c r="C147" s="195" t="s">
        <v>160</v>
      </c>
      <c r="D147" s="195" t="s">
        <v>155</v>
      </c>
      <c r="E147" s="163">
        <v>35.75</v>
      </c>
    </row>
    <row r="148" spans="1:5">
      <c r="A148" s="195">
        <v>81</v>
      </c>
      <c r="B148" s="195" t="s">
        <v>303</v>
      </c>
      <c r="C148" s="195" t="s">
        <v>160</v>
      </c>
      <c r="D148" s="195" t="s">
        <v>155</v>
      </c>
      <c r="E148" s="163">
        <v>61.15</v>
      </c>
    </row>
    <row r="149" spans="1:5">
      <c r="A149" s="195">
        <v>82</v>
      </c>
      <c r="B149" s="195" t="s">
        <v>304</v>
      </c>
      <c r="C149" s="195" t="s">
        <v>160</v>
      </c>
      <c r="D149" s="195" t="s">
        <v>155</v>
      </c>
      <c r="E149" s="163">
        <v>237.4</v>
      </c>
    </row>
    <row r="150" spans="1:5">
      <c r="A150" s="195">
        <v>105</v>
      </c>
      <c r="B150" s="195" t="s">
        <v>305</v>
      </c>
      <c r="C150" s="195" t="s">
        <v>160</v>
      </c>
      <c r="D150" s="195" t="s">
        <v>155</v>
      </c>
      <c r="E150" s="163">
        <v>277.94</v>
      </c>
    </row>
    <row r="151" spans="1:5">
      <c r="A151" s="195">
        <v>60</v>
      </c>
      <c r="B151" s="195" t="s">
        <v>306</v>
      </c>
      <c r="C151" s="195" t="s">
        <v>160</v>
      </c>
      <c r="D151" s="195" t="s">
        <v>167</v>
      </c>
      <c r="E151" s="163">
        <v>5.45</v>
      </c>
    </row>
    <row r="152" spans="1:5">
      <c r="A152" s="195">
        <v>72</v>
      </c>
      <c r="B152" s="195" t="s">
        <v>307</v>
      </c>
      <c r="C152" s="195" t="s">
        <v>160</v>
      </c>
      <c r="D152" s="195" t="s">
        <v>155</v>
      </c>
      <c r="E152" s="163">
        <v>37.380000000000003</v>
      </c>
    </row>
    <row r="153" spans="1:5">
      <c r="A153" s="195">
        <v>70</v>
      </c>
      <c r="B153" s="195" t="s">
        <v>308</v>
      </c>
      <c r="C153" s="195" t="s">
        <v>160</v>
      </c>
      <c r="D153" s="195" t="s">
        <v>155</v>
      </c>
      <c r="E153" s="163">
        <v>31.26</v>
      </c>
    </row>
    <row r="154" spans="1:5">
      <c r="A154" s="195">
        <v>85</v>
      </c>
      <c r="B154" s="195" t="s">
        <v>309</v>
      </c>
      <c r="C154" s="195" t="s">
        <v>160</v>
      </c>
      <c r="D154" s="195" t="s">
        <v>155</v>
      </c>
      <c r="E154" s="163">
        <v>45.37</v>
      </c>
    </row>
    <row r="155" spans="1:5">
      <c r="A155" s="195">
        <v>84</v>
      </c>
      <c r="B155" s="195" t="s">
        <v>310</v>
      </c>
      <c r="C155" s="195" t="s">
        <v>160</v>
      </c>
      <c r="D155" s="195" t="s">
        <v>155</v>
      </c>
      <c r="E155" s="163">
        <v>0.52</v>
      </c>
    </row>
    <row r="156" spans="1:5">
      <c r="A156" s="195">
        <v>37997</v>
      </c>
      <c r="B156" s="195" t="s">
        <v>311</v>
      </c>
      <c r="C156" s="195" t="s">
        <v>160</v>
      </c>
      <c r="D156" s="195" t="s">
        <v>155</v>
      </c>
      <c r="E156" s="163">
        <v>6.5</v>
      </c>
    </row>
    <row r="157" spans="1:5">
      <c r="A157" s="195">
        <v>37998</v>
      </c>
      <c r="B157" s="195" t="s">
        <v>312</v>
      </c>
      <c r="C157" s="195" t="s">
        <v>160</v>
      </c>
      <c r="D157" s="195" t="s">
        <v>155</v>
      </c>
      <c r="E157" s="163">
        <v>6.74</v>
      </c>
    </row>
    <row r="158" spans="1:5">
      <c r="A158" s="195">
        <v>10899</v>
      </c>
      <c r="B158" s="195" t="s">
        <v>313</v>
      </c>
      <c r="C158" s="195" t="s">
        <v>160</v>
      </c>
      <c r="D158" s="195" t="s">
        <v>155</v>
      </c>
      <c r="E158" s="163">
        <v>47.07</v>
      </c>
    </row>
    <row r="159" spans="1:5">
      <c r="A159" s="195">
        <v>10900</v>
      </c>
      <c r="B159" s="195" t="s">
        <v>314</v>
      </c>
      <c r="C159" s="195" t="s">
        <v>160</v>
      </c>
      <c r="D159" s="195" t="s">
        <v>155</v>
      </c>
      <c r="E159" s="163">
        <v>36.83</v>
      </c>
    </row>
    <row r="160" spans="1:5">
      <c r="A160" s="195">
        <v>46</v>
      </c>
      <c r="B160" s="195" t="s">
        <v>315</v>
      </c>
      <c r="C160" s="195" t="s">
        <v>160</v>
      </c>
      <c r="D160" s="195" t="s">
        <v>167</v>
      </c>
      <c r="E160" s="163">
        <v>46.01</v>
      </c>
    </row>
    <row r="161" spans="1:5">
      <c r="A161" s="195">
        <v>51</v>
      </c>
      <c r="B161" s="195" t="s">
        <v>316</v>
      </c>
      <c r="C161" s="195" t="s">
        <v>160</v>
      </c>
      <c r="D161" s="195" t="s">
        <v>167</v>
      </c>
      <c r="E161" s="163">
        <v>126.93</v>
      </c>
    </row>
    <row r="162" spans="1:5">
      <c r="A162" s="195">
        <v>12863</v>
      </c>
      <c r="B162" s="195" t="s">
        <v>317</v>
      </c>
      <c r="C162" s="195" t="s">
        <v>160</v>
      </c>
      <c r="D162" s="195" t="s">
        <v>167</v>
      </c>
      <c r="E162" s="163">
        <v>29.24</v>
      </c>
    </row>
    <row r="163" spans="1:5">
      <c r="A163" s="195">
        <v>50</v>
      </c>
      <c r="B163" s="195" t="s">
        <v>318</v>
      </c>
      <c r="C163" s="195" t="s">
        <v>160</v>
      </c>
      <c r="D163" s="195" t="s">
        <v>167</v>
      </c>
      <c r="E163" s="163">
        <v>66.28</v>
      </c>
    </row>
    <row r="164" spans="1:5">
      <c r="A164" s="195">
        <v>47</v>
      </c>
      <c r="B164" s="195" t="s">
        <v>319</v>
      </c>
      <c r="C164" s="195" t="s">
        <v>160</v>
      </c>
      <c r="D164" s="195" t="s">
        <v>167</v>
      </c>
      <c r="E164" s="163">
        <v>78.67</v>
      </c>
    </row>
    <row r="165" spans="1:5">
      <c r="A165" s="195">
        <v>48</v>
      </c>
      <c r="B165" s="195" t="s">
        <v>320</v>
      </c>
      <c r="C165" s="195" t="s">
        <v>160</v>
      </c>
      <c r="D165" s="195" t="s">
        <v>167</v>
      </c>
      <c r="E165" s="163">
        <v>20.52</v>
      </c>
    </row>
    <row r="166" spans="1:5">
      <c r="A166" s="195">
        <v>52</v>
      </c>
      <c r="B166" s="195" t="s">
        <v>321</v>
      </c>
      <c r="C166" s="195" t="s">
        <v>160</v>
      </c>
      <c r="D166" s="195" t="s">
        <v>167</v>
      </c>
      <c r="E166" s="163">
        <v>15.59</v>
      </c>
    </row>
    <row r="167" spans="1:5">
      <c r="A167" s="195">
        <v>43</v>
      </c>
      <c r="B167" s="195" t="s">
        <v>322</v>
      </c>
      <c r="C167" s="195" t="s">
        <v>160</v>
      </c>
      <c r="D167" s="195" t="s">
        <v>167</v>
      </c>
      <c r="E167" s="163">
        <v>52.62</v>
      </c>
    </row>
    <row r="168" spans="1:5">
      <c r="A168" s="195">
        <v>4791</v>
      </c>
      <c r="B168" s="195" t="s">
        <v>323</v>
      </c>
      <c r="C168" s="195" t="s">
        <v>238</v>
      </c>
      <c r="D168" s="195" t="s">
        <v>155</v>
      </c>
      <c r="E168" s="163">
        <v>26.82</v>
      </c>
    </row>
    <row r="169" spans="1:5">
      <c r="A169" s="195">
        <v>157</v>
      </c>
      <c r="B169" s="195" t="s">
        <v>324</v>
      </c>
      <c r="C169" s="195" t="s">
        <v>238</v>
      </c>
      <c r="D169" s="195" t="s">
        <v>155</v>
      </c>
      <c r="E169" s="163">
        <v>123.23</v>
      </c>
    </row>
    <row r="170" spans="1:5">
      <c r="A170" s="195">
        <v>156</v>
      </c>
      <c r="B170" s="195" t="s">
        <v>325</v>
      </c>
      <c r="C170" s="195" t="s">
        <v>238</v>
      </c>
      <c r="D170" s="195" t="s">
        <v>155</v>
      </c>
      <c r="E170" s="163">
        <v>43.87</v>
      </c>
    </row>
    <row r="171" spans="1:5">
      <c r="A171" s="195">
        <v>131</v>
      </c>
      <c r="B171" s="195" t="s">
        <v>326</v>
      </c>
      <c r="C171" s="195" t="s">
        <v>238</v>
      </c>
      <c r="D171" s="195" t="s">
        <v>155</v>
      </c>
      <c r="E171" s="163">
        <v>37.520000000000003</v>
      </c>
    </row>
    <row r="172" spans="1:5">
      <c r="A172" s="195">
        <v>39719</v>
      </c>
      <c r="B172" s="195" t="s">
        <v>327</v>
      </c>
      <c r="C172" s="195" t="s">
        <v>182</v>
      </c>
      <c r="D172" s="195" t="s">
        <v>155</v>
      </c>
      <c r="E172" s="163">
        <v>114.75</v>
      </c>
    </row>
    <row r="173" spans="1:5">
      <c r="A173" s="195">
        <v>21114</v>
      </c>
      <c r="B173" s="195" t="s">
        <v>328</v>
      </c>
      <c r="C173" s="195" t="s">
        <v>160</v>
      </c>
      <c r="D173" s="195" t="s">
        <v>155</v>
      </c>
      <c r="E173" s="163">
        <v>24.58</v>
      </c>
    </row>
    <row r="174" spans="1:5">
      <c r="A174" s="195">
        <v>119</v>
      </c>
      <c r="B174" s="195" t="s">
        <v>329</v>
      </c>
      <c r="C174" s="195" t="s">
        <v>160</v>
      </c>
      <c r="D174" s="195" t="s">
        <v>158</v>
      </c>
      <c r="E174" s="163">
        <v>9.6999999999999993</v>
      </c>
    </row>
    <row r="175" spans="1:5">
      <c r="A175" s="195">
        <v>20080</v>
      </c>
      <c r="B175" s="195" t="s">
        <v>330</v>
      </c>
      <c r="C175" s="195" t="s">
        <v>160</v>
      </c>
      <c r="D175" s="195" t="s">
        <v>155</v>
      </c>
      <c r="E175" s="163">
        <v>27.81</v>
      </c>
    </row>
    <row r="176" spans="1:5">
      <c r="A176" s="195">
        <v>122</v>
      </c>
      <c r="B176" s="195" t="s">
        <v>331</v>
      </c>
      <c r="C176" s="195" t="s">
        <v>160</v>
      </c>
      <c r="D176" s="195" t="s">
        <v>155</v>
      </c>
      <c r="E176" s="163">
        <v>87.62</v>
      </c>
    </row>
    <row r="177" spans="1:5">
      <c r="A177" s="195">
        <v>3410</v>
      </c>
      <c r="B177" s="195" t="s">
        <v>332</v>
      </c>
      <c r="C177" s="195" t="s">
        <v>238</v>
      </c>
      <c r="D177" s="195" t="s">
        <v>167</v>
      </c>
      <c r="E177" s="163">
        <v>27.22</v>
      </c>
    </row>
    <row r="178" spans="1:5">
      <c r="A178" s="195">
        <v>124</v>
      </c>
      <c r="B178" s="195" t="s">
        <v>333</v>
      </c>
      <c r="C178" s="195" t="s">
        <v>182</v>
      </c>
      <c r="D178" s="195" t="s">
        <v>155</v>
      </c>
      <c r="E178" s="163">
        <v>14.47</v>
      </c>
    </row>
    <row r="179" spans="1:5">
      <c r="A179" s="195">
        <v>7334</v>
      </c>
      <c r="B179" s="195" t="s">
        <v>334</v>
      </c>
      <c r="C179" s="195" t="s">
        <v>182</v>
      </c>
      <c r="D179" s="195" t="s">
        <v>155</v>
      </c>
      <c r="E179" s="163">
        <v>11.24</v>
      </c>
    </row>
    <row r="180" spans="1:5">
      <c r="A180" s="195">
        <v>123</v>
      </c>
      <c r="B180" s="195" t="s">
        <v>335</v>
      </c>
      <c r="C180" s="195" t="s">
        <v>182</v>
      </c>
      <c r="D180" s="195" t="s">
        <v>158</v>
      </c>
      <c r="E180" s="163">
        <v>5.92</v>
      </c>
    </row>
    <row r="181" spans="1:5">
      <c r="A181" s="195">
        <v>127</v>
      </c>
      <c r="B181" s="195" t="s">
        <v>336</v>
      </c>
      <c r="C181" s="195" t="s">
        <v>182</v>
      </c>
      <c r="D181" s="195" t="s">
        <v>155</v>
      </c>
      <c r="E181" s="163">
        <v>14.13</v>
      </c>
    </row>
    <row r="182" spans="1:5">
      <c r="A182" s="195">
        <v>41373</v>
      </c>
      <c r="B182" s="195" t="s">
        <v>337</v>
      </c>
      <c r="C182" s="195" t="s">
        <v>182</v>
      </c>
      <c r="D182" s="195" t="s">
        <v>155</v>
      </c>
      <c r="E182" s="163">
        <v>19.690000000000001</v>
      </c>
    </row>
    <row r="183" spans="1:5">
      <c r="A183" s="195">
        <v>133</v>
      </c>
      <c r="B183" s="195" t="s">
        <v>338</v>
      </c>
      <c r="C183" s="195" t="s">
        <v>182</v>
      </c>
      <c r="D183" s="195" t="s">
        <v>155</v>
      </c>
      <c r="E183" s="163">
        <v>5.87</v>
      </c>
    </row>
    <row r="184" spans="1:5">
      <c r="A184" s="195">
        <v>43617</v>
      </c>
      <c r="B184" s="195" t="s">
        <v>339</v>
      </c>
      <c r="C184" s="195" t="s">
        <v>182</v>
      </c>
      <c r="D184" s="195" t="s">
        <v>155</v>
      </c>
      <c r="E184" s="163">
        <v>6.56</v>
      </c>
    </row>
    <row r="185" spans="1:5">
      <c r="A185" s="195">
        <v>132</v>
      </c>
      <c r="B185" s="195" t="s">
        <v>340</v>
      </c>
      <c r="C185" s="195" t="s">
        <v>182</v>
      </c>
      <c r="D185" s="195" t="s">
        <v>155</v>
      </c>
      <c r="E185" s="163">
        <v>6.08</v>
      </c>
    </row>
    <row r="186" spans="1:5">
      <c r="A186" s="195">
        <v>43618</v>
      </c>
      <c r="B186" s="195" t="s">
        <v>341</v>
      </c>
      <c r="C186" s="195" t="s">
        <v>238</v>
      </c>
      <c r="D186" s="195" t="s">
        <v>155</v>
      </c>
      <c r="E186" s="163">
        <v>15.32</v>
      </c>
    </row>
    <row r="187" spans="1:5">
      <c r="A187" s="195">
        <v>37476</v>
      </c>
      <c r="B187" s="195" t="s">
        <v>342</v>
      </c>
      <c r="C187" s="195" t="s">
        <v>160</v>
      </c>
      <c r="D187" s="195" t="s">
        <v>155</v>
      </c>
      <c r="E187" s="199">
        <v>2855.69</v>
      </c>
    </row>
    <row r="188" spans="1:5">
      <c r="A188" s="195">
        <v>37478</v>
      </c>
      <c r="B188" s="195" t="s">
        <v>343</v>
      </c>
      <c r="C188" s="195" t="s">
        <v>160</v>
      </c>
      <c r="D188" s="195" t="s">
        <v>155</v>
      </c>
      <c r="E188" s="199">
        <v>3576.82</v>
      </c>
    </row>
    <row r="189" spans="1:5">
      <c r="A189" s="195">
        <v>37477</v>
      </c>
      <c r="B189" s="195" t="s">
        <v>344</v>
      </c>
      <c r="C189" s="195" t="s">
        <v>160</v>
      </c>
      <c r="D189" s="195" t="s">
        <v>155</v>
      </c>
      <c r="E189" s="199">
        <v>4846.0200000000004</v>
      </c>
    </row>
    <row r="190" spans="1:5">
      <c r="A190" s="195">
        <v>37479</v>
      </c>
      <c r="B190" s="195" t="s">
        <v>345</v>
      </c>
      <c r="C190" s="195" t="s">
        <v>160</v>
      </c>
      <c r="D190" s="195" t="s">
        <v>155</v>
      </c>
      <c r="E190" s="199">
        <v>5747.44</v>
      </c>
    </row>
    <row r="191" spans="1:5">
      <c r="A191" s="195">
        <v>41632</v>
      </c>
      <c r="B191" s="195" t="s">
        <v>346</v>
      </c>
      <c r="C191" s="195" t="s">
        <v>160</v>
      </c>
      <c r="D191" s="195" t="s">
        <v>155</v>
      </c>
      <c r="E191" s="199">
        <v>3122.51</v>
      </c>
    </row>
    <row r="192" spans="1:5">
      <c r="A192" s="195">
        <v>41634</v>
      </c>
      <c r="B192" s="195" t="s">
        <v>347</v>
      </c>
      <c r="C192" s="195" t="s">
        <v>160</v>
      </c>
      <c r="D192" s="195" t="s">
        <v>155</v>
      </c>
      <c r="E192" s="199">
        <v>3417.37</v>
      </c>
    </row>
    <row r="193" spans="1:5">
      <c r="A193" s="195">
        <v>41633</v>
      </c>
      <c r="B193" s="195" t="s">
        <v>348</v>
      </c>
      <c r="C193" s="195" t="s">
        <v>160</v>
      </c>
      <c r="D193" s="195" t="s">
        <v>155</v>
      </c>
      <c r="E193" s="199">
        <v>3666.96</v>
      </c>
    </row>
    <row r="194" spans="1:5">
      <c r="A194" s="195">
        <v>41635</v>
      </c>
      <c r="B194" s="195" t="s">
        <v>349</v>
      </c>
      <c r="C194" s="195" t="s">
        <v>160</v>
      </c>
      <c r="D194" s="195" t="s">
        <v>155</v>
      </c>
      <c r="E194" s="199">
        <v>4114.07</v>
      </c>
    </row>
    <row r="195" spans="1:5">
      <c r="A195" s="195">
        <v>4319</v>
      </c>
      <c r="B195" s="195" t="s">
        <v>350</v>
      </c>
      <c r="C195" s="195" t="s">
        <v>160</v>
      </c>
      <c r="D195" s="195" t="s">
        <v>155</v>
      </c>
      <c r="E195" s="163">
        <v>1.28</v>
      </c>
    </row>
    <row r="196" spans="1:5">
      <c r="A196" s="195">
        <v>42409</v>
      </c>
      <c r="B196" s="195" t="s">
        <v>351</v>
      </c>
      <c r="C196" s="195" t="s">
        <v>238</v>
      </c>
      <c r="D196" s="195" t="s">
        <v>155</v>
      </c>
      <c r="E196" s="163">
        <v>9.64</v>
      </c>
    </row>
    <row r="197" spans="1:5">
      <c r="A197" s="195">
        <v>40553</v>
      </c>
      <c r="B197" s="195" t="s">
        <v>352</v>
      </c>
      <c r="C197" s="195" t="s">
        <v>353</v>
      </c>
      <c r="D197" s="195" t="s">
        <v>167</v>
      </c>
      <c r="E197" s="163">
        <v>35.700000000000003</v>
      </c>
    </row>
    <row r="198" spans="1:5">
      <c r="A198" s="195">
        <v>6114</v>
      </c>
      <c r="B198" s="195" t="s">
        <v>354</v>
      </c>
      <c r="C198" s="195" t="s">
        <v>355</v>
      </c>
      <c r="D198" s="195" t="s">
        <v>155</v>
      </c>
      <c r="E198" s="163">
        <v>11.77</v>
      </c>
    </row>
    <row r="199" spans="1:5">
      <c r="A199" s="195">
        <v>40912</v>
      </c>
      <c r="B199" s="195" t="s">
        <v>356</v>
      </c>
      <c r="C199" s="195" t="s">
        <v>357</v>
      </c>
      <c r="D199" s="195" t="s">
        <v>155</v>
      </c>
      <c r="E199" s="199">
        <v>2098.14</v>
      </c>
    </row>
    <row r="200" spans="1:5">
      <c r="A200" s="195">
        <v>247</v>
      </c>
      <c r="B200" s="195" t="s">
        <v>358</v>
      </c>
      <c r="C200" s="195" t="s">
        <v>355</v>
      </c>
      <c r="D200" s="195" t="s">
        <v>155</v>
      </c>
      <c r="E200" s="163">
        <v>11.85</v>
      </c>
    </row>
    <row r="201" spans="1:5">
      <c r="A201" s="195">
        <v>40919</v>
      </c>
      <c r="B201" s="195" t="s">
        <v>359</v>
      </c>
      <c r="C201" s="195" t="s">
        <v>357</v>
      </c>
      <c r="D201" s="195" t="s">
        <v>155</v>
      </c>
      <c r="E201" s="199">
        <v>2115.81</v>
      </c>
    </row>
    <row r="202" spans="1:5">
      <c r="A202" s="195">
        <v>25958</v>
      </c>
      <c r="B202" s="195" t="s">
        <v>360</v>
      </c>
      <c r="C202" s="195" t="s">
        <v>355</v>
      </c>
      <c r="D202" s="195" t="s">
        <v>155</v>
      </c>
      <c r="E202" s="163">
        <v>8.91</v>
      </c>
    </row>
    <row r="203" spans="1:5">
      <c r="A203" s="195">
        <v>40984</v>
      </c>
      <c r="B203" s="195" t="s">
        <v>361</v>
      </c>
      <c r="C203" s="195" t="s">
        <v>357</v>
      </c>
      <c r="D203" s="195" t="s">
        <v>155</v>
      </c>
      <c r="E203" s="199">
        <v>1588.1</v>
      </c>
    </row>
    <row r="204" spans="1:5">
      <c r="A204" s="195">
        <v>248</v>
      </c>
      <c r="B204" s="195" t="s">
        <v>362</v>
      </c>
      <c r="C204" s="195" t="s">
        <v>355</v>
      </c>
      <c r="D204" s="195" t="s">
        <v>155</v>
      </c>
      <c r="E204" s="163">
        <v>12.18</v>
      </c>
    </row>
    <row r="205" spans="1:5">
      <c r="A205" s="195">
        <v>41086</v>
      </c>
      <c r="B205" s="195" t="s">
        <v>363</v>
      </c>
      <c r="C205" s="195" t="s">
        <v>357</v>
      </c>
      <c r="D205" s="195" t="s">
        <v>155</v>
      </c>
      <c r="E205" s="199">
        <v>2171.08</v>
      </c>
    </row>
    <row r="206" spans="1:5">
      <c r="A206" s="195">
        <v>34466</v>
      </c>
      <c r="B206" s="195" t="s">
        <v>364</v>
      </c>
      <c r="C206" s="195" t="s">
        <v>355</v>
      </c>
      <c r="D206" s="195" t="s">
        <v>155</v>
      </c>
      <c r="E206" s="163">
        <v>12.18</v>
      </c>
    </row>
    <row r="207" spans="1:5">
      <c r="A207" s="195">
        <v>41083</v>
      </c>
      <c r="B207" s="195" t="s">
        <v>365</v>
      </c>
      <c r="C207" s="195" t="s">
        <v>357</v>
      </c>
      <c r="D207" s="195" t="s">
        <v>155</v>
      </c>
      <c r="E207" s="199">
        <v>2171.08</v>
      </c>
    </row>
    <row r="208" spans="1:5">
      <c r="A208" s="195">
        <v>252</v>
      </c>
      <c r="B208" s="195" t="s">
        <v>366</v>
      </c>
      <c r="C208" s="195" t="s">
        <v>355</v>
      </c>
      <c r="D208" s="195" t="s">
        <v>155</v>
      </c>
      <c r="E208" s="163">
        <v>12.62</v>
      </c>
    </row>
    <row r="209" spans="1:5">
      <c r="A209" s="195">
        <v>40909</v>
      </c>
      <c r="B209" s="195" t="s">
        <v>367</v>
      </c>
      <c r="C209" s="195" t="s">
        <v>357</v>
      </c>
      <c r="D209" s="195" t="s">
        <v>155</v>
      </c>
      <c r="E209" s="199">
        <v>2250.4699999999998</v>
      </c>
    </row>
    <row r="210" spans="1:5">
      <c r="A210" s="195">
        <v>242</v>
      </c>
      <c r="B210" s="195" t="s">
        <v>368</v>
      </c>
      <c r="C210" s="195" t="s">
        <v>355</v>
      </c>
      <c r="D210" s="195" t="s">
        <v>155</v>
      </c>
      <c r="E210" s="163">
        <v>14.27</v>
      </c>
    </row>
    <row r="211" spans="1:5">
      <c r="A211" s="195">
        <v>41085</v>
      </c>
      <c r="B211" s="195" t="s">
        <v>369</v>
      </c>
      <c r="C211" s="195" t="s">
        <v>357</v>
      </c>
      <c r="D211" s="195" t="s">
        <v>155</v>
      </c>
      <c r="E211" s="199">
        <v>2544.81</v>
      </c>
    </row>
    <row r="212" spans="1:5">
      <c r="A212" s="195">
        <v>427</v>
      </c>
      <c r="B212" s="195" t="s">
        <v>370</v>
      </c>
      <c r="C212" s="195" t="s">
        <v>160</v>
      </c>
      <c r="D212" s="195" t="s">
        <v>167</v>
      </c>
      <c r="E212" s="163">
        <v>5.7</v>
      </c>
    </row>
    <row r="213" spans="1:5">
      <c r="A213" s="195">
        <v>417</v>
      </c>
      <c r="B213" s="195" t="s">
        <v>371</v>
      </c>
      <c r="C213" s="195" t="s">
        <v>160</v>
      </c>
      <c r="D213" s="195" t="s">
        <v>167</v>
      </c>
      <c r="E213" s="163">
        <v>2.69</v>
      </c>
    </row>
    <row r="214" spans="1:5">
      <c r="A214" s="195">
        <v>11273</v>
      </c>
      <c r="B214" s="195" t="s">
        <v>372</v>
      </c>
      <c r="C214" s="195" t="s">
        <v>160</v>
      </c>
      <c r="D214" s="195" t="s">
        <v>167</v>
      </c>
      <c r="E214" s="163">
        <v>8.34</v>
      </c>
    </row>
    <row r="215" spans="1:5">
      <c r="A215" s="195">
        <v>11272</v>
      </c>
      <c r="B215" s="195" t="s">
        <v>373</v>
      </c>
      <c r="C215" s="195" t="s">
        <v>160</v>
      </c>
      <c r="D215" s="195" t="s">
        <v>167</v>
      </c>
      <c r="E215" s="163">
        <v>5.03</v>
      </c>
    </row>
    <row r="216" spans="1:5">
      <c r="A216" s="195">
        <v>11275</v>
      </c>
      <c r="B216" s="195" t="s">
        <v>374</v>
      </c>
      <c r="C216" s="195" t="s">
        <v>160</v>
      </c>
      <c r="D216" s="195" t="s">
        <v>167</v>
      </c>
      <c r="E216" s="163">
        <v>2.02</v>
      </c>
    </row>
    <row r="217" spans="1:5">
      <c r="A217" s="195">
        <v>11274</v>
      </c>
      <c r="B217" s="195" t="s">
        <v>375</v>
      </c>
      <c r="C217" s="195" t="s">
        <v>160</v>
      </c>
      <c r="D217" s="195" t="s">
        <v>167</v>
      </c>
      <c r="E217" s="163">
        <v>1.54</v>
      </c>
    </row>
    <row r="218" spans="1:5">
      <c r="A218" s="195">
        <v>38470</v>
      </c>
      <c r="B218" s="195" t="s">
        <v>376</v>
      </c>
      <c r="C218" s="195" t="s">
        <v>160</v>
      </c>
      <c r="D218" s="195" t="s">
        <v>158</v>
      </c>
      <c r="E218" s="163">
        <v>42</v>
      </c>
    </row>
    <row r="219" spans="1:5">
      <c r="A219" s="195">
        <v>38547</v>
      </c>
      <c r="B219" s="195" t="s">
        <v>377</v>
      </c>
      <c r="C219" s="195" t="s">
        <v>160</v>
      </c>
      <c r="D219" s="195" t="s">
        <v>155</v>
      </c>
      <c r="E219" s="163">
        <v>114.61</v>
      </c>
    </row>
    <row r="220" spans="1:5">
      <c r="A220" s="195">
        <v>38469</v>
      </c>
      <c r="B220" s="195" t="s">
        <v>378</v>
      </c>
      <c r="C220" s="195" t="s">
        <v>160</v>
      </c>
      <c r="D220" s="195" t="s">
        <v>155</v>
      </c>
      <c r="E220" s="163">
        <v>123.24</v>
      </c>
    </row>
    <row r="221" spans="1:5">
      <c r="A221" s="195">
        <v>38467</v>
      </c>
      <c r="B221" s="195" t="s">
        <v>379</v>
      </c>
      <c r="C221" s="195" t="s">
        <v>160</v>
      </c>
      <c r="D221" s="195" t="s">
        <v>155</v>
      </c>
      <c r="E221" s="163">
        <v>69.34</v>
      </c>
    </row>
    <row r="222" spans="1:5">
      <c r="A222" s="195">
        <v>38468</v>
      </c>
      <c r="B222" s="195" t="s">
        <v>380</v>
      </c>
      <c r="C222" s="195" t="s">
        <v>160</v>
      </c>
      <c r="D222" s="195" t="s">
        <v>155</v>
      </c>
      <c r="E222" s="163">
        <v>76.3</v>
      </c>
    </row>
    <row r="223" spans="1:5">
      <c r="A223" s="195">
        <v>38471</v>
      </c>
      <c r="B223" s="195" t="s">
        <v>381</v>
      </c>
      <c r="C223" s="195" t="s">
        <v>160</v>
      </c>
      <c r="D223" s="195" t="s">
        <v>155</v>
      </c>
      <c r="E223" s="163">
        <v>99.09</v>
      </c>
    </row>
    <row r="224" spans="1:5">
      <c r="A224" s="195">
        <v>37370</v>
      </c>
      <c r="B224" s="195" t="s">
        <v>382</v>
      </c>
      <c r="C224" s="195" t="s">
        <v>355</v>
      </c>
      <c r="D224" s="195" t="s">
        <v>158</v>
      </c>
      <c r="E224" s="163">
        <v>2.62</v>
      </c>
    </row>
    <row r="225" spans="1:5">
      <c r="A225" s="195">
        <v>40862</v>
      </c>
      <c r="B225" s="195" t="s">
        <v>383</v>
      </c>
      <c r="C225" s="195" t="s">
        <v>357</v>
      </c>
      <c r="D225" s="195" t="s">
        <v>158</v>
      </c>
      <c r="E225" s="163">
        <v>494.57</v>
      </c>
    </row>
    <row r="226" spans="1:5">
      <c r="A226" s="195">
        <v>10658</v>
      </c>
      <c r="B226" s="195" t="s">
        <v>384</v>
      </c>
      <c r="C226" s="195" t="s">
        <v>160</v>
      </c>
      <c r="D226" s="195" t="s">
        <v>167</v>
      </c>
      <c r="E226" s="199">
        <v>6880</v>
      </c>
    </row>
    <row r="227" spans="1:5">
      <c r="A227" s="195">
        <v>253</v>
      </c>
      <c r="B227" s="195" t="s">
        <v>385</v>
      </c>
      <c r="C227" s="195" t="s">
        <v>355</v>
      </c>
      <c r="D227" s="195" t="s">
        <v>158</v>
      </c>
      <c r="E227" s="163">
        <v>26.11</v>
      </c>
    </row>
    <row r="228" spans="1:5">
      <c r="A228" s="195">
        <v>40809</v>
      </c>
      <c r="B228" s="195" t="s">
        <v>386</v>
      </c>
      <c r="C228" s="195" t="s">
        <v>357</v>
      </c>
      <c r="D228" s="195" t="s">
        <v>155</v>
      </c>
      <c r="E228" s="199">
        <v>4652.54</v>
      </c>
    </row>
    <row r="229" spans="1:5">
      <c r="A229" s="195">
        <v>42428</v>
      </c>
      <c r="B229" s="195" t="s">
        <v>387</v>
      </c>
      <c r="C229" s="195" t="s">
        <v>160</v>
      </c>
      <c r="D229" s="195" t="s">
        <v>167</v>
      </c>
      <c r="E229" s="199">
        <v>1800</v>
      </c>
    </row>
    <row r="230" spans="1:5">
      <c r="A230" s="195">
        <v>583</v>
      </c>
      <c r="B230" s="195" t="s">
        <v>388</v>
      </c>
      <c r="C230" s="195" t="s">
        <v>238</v>
      </c>
      <c r="D230" s="195" t="s">
        <v>167</v>
      </c>
      <c r="E230" s="163">
        <v>36.21</v>
      </c>
    </row>
    <row r="231" spans="1:5">
      <c r="A231" s="195">
        <v>299</v>
      </c>
      <c r="B231" s="195" t="s">
        <v>389</v>
      </c>
      <c r="C231" s="195" t="s">
        <v>160</v>
      </c>
      <c r="D231" s="195" t="s">
        <v>155</v>
      </c>
      <c r="E231" s="163">
        <v>2.63</v>
      </c>
    </row>
    <row r="232" spans="1:5">
      <c r="A232" s="195">
        <v>298</v>
      </c>
      <c r="B232" s="195" t="s">
        <v>390</v>
      </c>
      <c r="C232" s="195" t="s">
        <v>160</v>
      </c>
      <c r="D232" s="195" t="s">
        <v>155</v>
      </c>
      <c r="E232" s="163">
        <v>2.65</v>
      </c>
    </row>
    <row r="233" spans="1:5">
      <c r="A233" s="195">
        <v>295</v>
      </c>
      <c r="B233" s="195" t="s">
        <v>391</v>
      </c>
      <c r="C233" s="195" t="s">
        <v>160</v>
      </c>
      <c r="D233" s="195" t="s">
        <v>155</v>
      </c>
      <c r="E233" s="163">
        <v>1.58</v>
      </c>
    </row>
    <row r="234" spans="1:5">
      <c r="A234" s="195">
        <v>296</v>
      </c>
      <c r="B234" s="195" t="s">
        <v>392</v>
      </c>
      <c r="C234" s="195" t="s">
        <v>160</v>
      </c>
      <c r="D234" s="195" t="s">
        <v>155</v>
      </c>
      <c r="E234" s="163">
        <v>1.64</v>
      </c>
    </row>
    <row r="235" spans="1:5">
      <c r="A235" s="195">
        <v>297</v>
      </c>
      <c r="B235" s="195" t="s">
        <v>393</v>
      </c>
      <c r="C235" s="195" t="s">
        <v>160</v>
      </c>
      <c r="D235" s="195" t="s">
        <v>155</v>
      </c>
      <c r="E235" s="163">
        <v>2.31</v>
      </c>
    </row>
    <row r="236" spans="1:5">
      <c r="A236" s="195">
        <v>301</v>
      </c>
      <c r="B236" s="195" t="s">
        <v>394</v>
      </c>
      <c r="C236" s="195" t="s">
        <v>160</v>
      </c>
      <c r="D236" s="195" t="s">
        <v>158</v>
      </c>
      <c r="E236" s="163">
        <v>2.9</v>
      </c>
    </row>
    <row r="237" spans="1:5">
      <c r="A237" s="195">
        <v>300</v>
      </c>
      <c r="B237" s="195" t="s">
        <v>395</v>
      </c>
      <c r="C237" s="195" t="s">
        <v>160</v>
      </c>
      <c r="D237" s="195" t="s">
        <v>155</v>
      </c>
      <c r="E237" s="163">
        <v>12.18</v>
      </c>
    </row>
    <row r="238" spans="1:5">
      <c r="A238" s="195">
        <v>20084</v>
      </c>
      <c r="B238" s="195" t="s">
        <v>396</v>
      </c>
      <c r="C238" s="195" t="s">
        <v>160</v>
      </c>
      <c r="D238" s="195" t="s">
        <v>155</v>
      </c>
      <c r="E238" s="163">
        <v>1.58</v>
      </c>
    </row>
    <row r="239" spans="1:5">
      <c r="A239" s="195">
        <v>20085</v>
      </c>
      <c r="B239" s="195" t="s">
        <v>397</v>
      </c>
      <c r="C239" s="195" t="s">
        <v>160</v>
      </c>
      <c r="D239" s="195" t="s">
        <v>155</v>
      </c>
      <c r="E239" s="163">
        <v>1.46</v>
      </c>
    </row>
    <row r="240" spans="1:5">
      <c r="A240" s="195">
        <v>311</v>
      </c>
      <c r="B240" s="195" t="s">
        <v>398</v>
      </c>
      <c r="C240" s="195" t="s">
        <v>160</v>
      </c>
      <c r="D240" s="195" t="s">
        <v>155</v>
      </c>
      <c r="E240" s="163">
        <v>9.43</v>
      </c>
    </row>
    <row r="241" spans="1:5">
      <c r="A241" s="195">
        <v>318</v>
      </c>
      <c r="B241" s="195" t="s">
        <v>399</v>
      </c>
      <c r="C241" s="195" t="s">
        <v>160</v>
      </c>
      <c r="D241" s="195" t="s">
        <v>155</v>
      </c>
      <c r="E241" s="163">
        <v>16.52</v>
      </c>
    </row>
    <row r="242" spans="1:5">
      <c r="A242" s="195">
        <v>319</v>
      </c>
      <c r="B242" s="195" t="s">
        <v>400</v>
      </c>
      <c r="C242" s="195" t="s">
        <v>160</v>
      </c>
      <c r="D242" s="195" t="s">
        <v>155</v>
      </c>
      <c r="E242" s="163">
        <v>31.19</v>
      </c>
    </row>
    <row r="243" spans="1:5">
      <c r="A243" s="195">
        <v>320</v>
      </c>
      <c r="B243" s="195" t="s">
        <v>401</v>
      </c>
      <c r="C243" s="195" t="s">
        <v>160</v>
      </c>
      <c r="D243" s="195" t="s">
        <v>155</v>
      </c>
      <c r="E243" s="163">
        <v>99.17</v>
      </c>
    </row>
    <row r="244" spans="1:5">
      <c r="A244" s="195">
        <v>314</v>
      </c>
      <c r="B244" s="195" t="s">
        <v>402</v>
      </c>
      <c r="C244" s="195" t="s">
        <v>160</v>
      </c>
      <c r="D244" s="195" t="s">
        <v>155</v>
      </c>
      <c r="E244" s="163">
        <v>152.32</v>
      </c>
    </row>
    <row r="245" spans="1:5">
      <c r="A245" s="195">
        <v>303</v>
      </c>
      <c r="B245" s="195" t="s">
        <v>403</v>
      </c>
      <c r="C245" s="195" t="s">
        <v>160</v>
      </c>
      <c r="D245" s="195" t="s">
        <v>155</v>
      </c>
      <c r="E245" s="163">
        <v>3.95</v>
      </c>
    </row>
    <row r="246" spans="1:5">
      <c r="A246" s="195">
        <v>305</v>
      </c>
      <c r="B246" s="195" t="s">
        <v>404</v>
      </c>
      <c r="C246" s="195" t="s">
        <v>160</v>
      </c>
      <c r="D246" s="195" t="s">
        <v>155</v>
      </c>
      <c r="E246" s="163">
        <v>10.31</v>
      </c>
    </row>
    <row r="247" spans="1:5">
      <c r="A247" s="195">
        <v>306</v>
      </c>
      <c r="B247" s="195" t="s">
        <v>405</v>
      </c>
      <c r="C247" s="195" t="s">
        <v>160</v>
      </c>
      <c r="D247" s="195" t="s">
        <v>155</v>
      </c>
      <c r="E247" s="163">
        <v>12.39</v>
      </c>
    </row>
    <row r="248" spans="1:5">
      <c r="A248" s="195">
        <v>307</v>
      </c>
      <c r="B248" s="195" t="s">
        <v>406</v>
      </c>
      <c r="C248" s="195" t="s">
        <v>160</v>
      </c>
      <c r="D248" s="195" t="s">
        <v>155</v>
      </c>
      <c r="E248" s="163">
        <v>24.45</v>
      </c>
    </row>
    <row r="249" spans="1:5">
      <c r="A249" s="195">
        <v>309</v>
      </c>
      <c r="B249" s="195" t="s">
        <v>407</v>
      </c>
      <c r="C249" s="195" t="s">
        <v>160</v>
      </c>
      <c r="D249" s="195" t="s">
        <v>155</v>
      </c>
      <c r="E249" s="163">
        <v>50.12</v>
      </c>
    </row>
    <row r="250" spans="1:5">
      <c r="A250" s="195">
        <v>310</v>
      </c>
      <c r="B250" s="195" t="s">
        <v>408</v>
      </c>
      <c r="C250" s="195" t="s">
        <v>160</v>
      </c>
      <c r="D250" s="195" t="s">
        <v>155</v>
      </c>
      <c r="E250" s="163">
        <v>63.56</v>
      </c>
    </row>
    <row r="251" spans="1:5">
      <c r="A251" s="195">
        <v>328</v>
      </c>
      <c r="B251" s="195" t="s">
        <v>409</v>
      </c>
      <c r="C251" s="195" t="s">
        <v>160</v>
      </c>
      <c r="D251" s="195" t="s">
        <v>155</v>
      </c>
      <c r="E251" s="163">
        <v>7.58</v>
      </c>
    </row>
    <row r="252" spans="1:5">
      <c r="A252" s="195">
        <v>325</v>
      </c>
      <c r="B252" s="195" t="s">
        <v>410</v>
      </c>
      <c r="C252" s="195" t="s">
        <v>160</v>
      </c>
      <c r="D252" s="195" t="s">
        <v>155</v>
      </c>
      <c r="E252" s="163">
        <v>2.94</v>
      </c>
    </row>
    <row r="253" spans="1:5">
      <c r="A253" s="195">
        <v>20326</v>
      </c>
      <c r="B253" s="195" t="s">
        <v>411</v>
      </c>
      <c r="C253" s="195" t="s">
        <v>160</v>
      </c>
      <c r="D253" s="195" t="s">
        <v>155</v>
      </c>
      <c r="E253" s="163">
        <v>7.87</v>
      </c>
    </row>
    <row r="254" spans="1:5">
      <c r="A254" s="195">
        <v>329</v>
      </c>
      <c r="B254" s="195" t="s">
        <v>412</v>
      </c>
      <c r="C254" s="195" t="s">
        <v>160</v>
      </c>
      <c r="D254" s="195" t="s">
        <v>155</v>
      </c>
      <c r="E254" s="163">
        <v>9.69</v>
      </c>
    </row>
    <row r="255" spans="1:5">
      <c r="A255" s="195">
        <v>308</v>
      </c>
      <c r="B255" s="195" t="s">
        <v>413</v>
      </c>
      <c r="C255" s="195" t="s">
        <v>160</v>
      </c>
      <c r="D255" s="195" t="s">
        <v>155</v>
      </c>
      <c r="E255" s="163">
        <v>32.659999999999997</v>
      </c>
    </row>
    <row r="256" spans="1:5">
      <c r="A256" s="195">
        <v>39642</v>
      </c>
      <c r="B256" s="195" t="s">
        <v>414</v>
      </c>
      <c r="C256" s="195" t="s">
        <v>160</v>
      </c>
      <c r="D256" s="195" t="s">
        <v>155</v>
      </c>
      <c r="E256" s="163">
        <v>1.98</v>
      </c>
    </row>
    <row r="257" spans="1:5">
      <c r="A257" s="195">
        <v>39641</v>
      </c>
      <c r="B257" s="195" t="s">
        <v>415</v>
      </c>
      <c r="C257" s="195" t="s">
        <v>160</v>
      </c>
      <c r="D257" s="195" t="s">
        <v>155</v>
      </c>
      <c r="E257" s="163">
        <v>1.38</v>
      </c>
    </row>
    <row r="258" spans="1:5">
      <c r="A258" s="195">
        <v>39643</v>
      </c>
      <c r="B258" s="195" t="s">
        <v>416</v>
      </c>
      <c r="C258" s="195" t="s">
        <v>160</v>
      </c>
      <c r="D258" s="195" t="s">
        <v>155</v>
      </c>
      <c r="E258" s="163">
        <v>5.51</v>
      </c>
    </row>
    <row r="259" spans="1:5">
      <c r="A259" s="195">
        <v>39644</v>
      </c>
      <c r="B259" s="195" t="s">
        <v>417</v>
      </c>
      <c r="C259" s="195" t="s">
        <v>160</v>
      </c>
      <c r="D259" s="195" t="s">
        <v>155</v>
      </c>
      <c r="E259" s="163">
        <v>7.11</v>
      </c>
    </row>
    <row r="260" spans="1:5">
      <c r="A260" s="195">
        <v>39645</v>
      </c>
      <c r="B260" s="195" t="s">
        <v>418</v>
      </c>
      <c r="C260" s="195" t="s">
        <v>160</v>
      </c>
      <c r="D260" s="195" t="s">
        <v>155</v>
      </c>
      <c r="E260" s="163">
        <v>9.19</v>
      </c>
    </row>
    <row r="261" spans="1:5">
      <c r="A261" s="195">
        <v>41610</v>
      </c>
      <c r="B261" s="195" t="s">
        <v>419</v>
      </c>
      <c r="C261" s="195" t="s">
        <v>160</v>
      </c>
      <c r="D261" s="195" t="s">
        <v>155</v>
      </c>
      <c r="E261" s="163">
        <v>529.79999999999995</v>
      </c>
    </row>
    <row r="262" spans="1:5">
      <c r="A262" s="195">
        <v>41611</v>
      </c>
      <c r="B262" s="195" t="s">
        <v>420</v>
      </c>
      <c r="C262" s="195" t="s">
        <v>160</v>
      </c>
      <c r="D262" s="195" t="s">
        <v>155</v>
      </c>
      <c r="E262" s="163">
        <v>835.07</v>
      </c>
    </row>
    <row r="263" spans="1:5">
      <c r="A263" s="195">
        <v>41612</v>
      </c>
      <c r="B263" s="195" t="s">
        <v>421</v>
      </c>
      <c r="C263" s="195" t="s">
        <v>160</v>
      </c>
      <c r="D263" s="195" t="s">
        <v>155</v>
      </c>
      <c r="E263" s="199">
        <v>1172.56</v>
      </c>
    </row>
    <row r="264" spans="1:5">
      <c r="A264" s="195">
        <v>41637</v>
      </c>
      <c r="B264" s="195" t="s">
        <v>422</v>
      </c>
      <c r="C264" s="195" t="s">
        <v>160</v>
      </c>
      <c r="D264" s="195" t="s">
        <v>155</v>
      </c>
      <c r="E264" s="163">
        <v>109.61</v>
      </c>
    </row>
    <row r="265" spans="1:5">
      <c r="A265" s="195">
        <v>41638</v>
      </c>
      <c r="B265" s="195" t="s">
        <v>423</v>
      </c>
      <c r="C265" s="195" t="s">
        <v>160</v>
      </c>
      <c r="D265" s="195" t="s">
        <v>155</v>
      </c>
      <c r="E265" s="163">
        <v>142.78</v>
      </c>
    </row>
    <row r="266" spans="1:5">
      <c r="A266" s="195">
        <v>41639</v>
      </c>
      <c r="B266" s="195" t="s">
        <v>424</v>
      </c>
      <c r="C266" s="195" t="s">
        <v>160</v>
      </c>
      <c r="D266" s="195" t="s">
        <v>155</v>
      </c>
      <c r="E266" s="163">
        <v>345.42</v>
      </c>
    </row>
    <row r="267" spans="1:5">
      <c r="A267" s="195">
        <v>11789</v>
      </c>
      <c r="B267" s="195" t="s">
        <v>425</v>
      </c>
      <c r="C267" s="195" t="s">
        <v>160</v>
      </c>
      <c r="D267" s="195" t="s">
        <v>167</v>
      </c>
      <c r="E267" s="163">
        <v>0.76</v>
      </c>
    </row>
    <row r="268" spans="1:5">
      <c r="A268" s="195">
        <v>20975</v>
      </c>
      <c r="B268" s="195" t="s">
        <v>426</v>
      </c>
      <c r="C268" s="195" t="s">
        <v>160</v>
      </c>
      <c r="D268" s="195" t="s">
        <v>155</v>
      </c>
      <c r="E268" s="163">
        <v>7.38</v>
      </c>
    </row>
    <row r="269" spans="1:5">
      <c r="A269" s="195">
        <v>20976</v>
      </c>
      <c r="B269" s="195" t="s">
        <v>427</v>
      </c>
      <c r="C269" s="195" t="s">
        <v>160</v>
      </c>
      <c r="D269" s="195" t="s">
        <v>155</v>
      </c>
      <c r="E269" s="163">
        <v>11.15</v>
      </c>
    </row>
    <row r="270" spans="1:5">
      <c r="A270" s="195">
        <v>40340</v>
      </c>
      <c r="B270" s="195" t="s">
        <v>428</v>
      </c>
      <c r="C270" s="195" t="s">
        <v>160</v>
      </c>
      <c r="D270" s="195" t="s">
        <v>155</v>
      </c>
      <c r="E270" s="163">
        <v>76.8</v>
      </c>
    </row>
    <row r="271" spans="1:5">
      <c r="A271" s="195">
        <v>40341</v>
      </c>
      <c r="B271" s="195" t="s">
        <v>429</v>
      </c>
      <c r="C271" s="195" t="s">
        <v>160</v>
      </c>
      <c r="D271" s="195" t="s">
        <v>155</v>
      </c>
      <c r="E271" s="163">
        <v>90.93</v>
      </c>
    </row>
    <row r="272" spans="1:5">
      <c r="A272" s="195">
        <v>40342</v>
      </c>
      <c r="B272" s="195" t="s">
        <v>430</v>
      </c>
      <c r="C272" s="195" t="s">
        <v>160</v>
      </c>
      <c r="D272" s="195" t="s">
        <v>155</v>
      </c>
      <c r="E272" s="163">
        <v>115.28</v>
      </c>
    </row>
    <row r="273" spans="1:5">
      <c r="A273" s="195">
        <v>40343</v>
      </c>
      <c r="B273" s="195" t="s">
        <v>431</v>
      </c>
      <c r="C273" s="195" t="s">
        <v>160</v>
      </c>
      <c r="D273" s="195" t="s">
        <v>155</v>
      </c>
      <c r="E273" s="163">
        <v>141.43</v>
      </c>
    </row>
    <row r="274" spans="1:5">
      <c r="A274" s="195">
        <v>40344</v>
      </c>
      <c r="B274" s="195" t="s">
        <v>432</v>
      </c>
      <c r="C274" s="195" t="s">
        <v>160</v>
      </c>
      <c r="D274" s="195" t="s">
        <v>155</v>
      </c>
      <c r="E274" s="163">
        <v>149.54</v>
      </c>
    </row>
    <row r="275" spans="1:5">
      <c r="A275" s="195">
        <v>40345</v>
      </c>
      <c r="B275" s="195" t="s">
        <v>433</v>
      </c>
      <c r="C275" s="195" t="s">
        <v>160</v>
      </c>
      <c r="D275" s="195" t="s">
        <v>155</v>
      </c>
      <c r="E275" s="163">
        <v>186.71</v>
      </c>
    </row>
    <row r="276" spans="1:5">
      <c r="A276" s="195">
        <v>40346</v>
      </c>
      <c r="B276" s="195" t="s">
        <v>434</v>
      </c>
      <c r="C276" s="195" t="s">
        <v>160</v>
      </c>
      <c r="D276" s="195" t="s">
        <v>155</v>
      </c>
      <c r="E276" s="163">
        <v>175.64</v>
      </c>
    </row>
    <row r="277" spans="1:5">
      <c r="A277" s="195">
        <v>40347</v>
      </c>
      <c r="B277" s="195" t="s">
        <v>435</v>
      </c>
      <c r="C277" s="195" t="s">
        <v>160</v>
      </c>
      <c r="D277" s="195" t="s">
        <v>155</v>
      </c>
      <c r="E277" s="163">
        <v>217.17</v>
      </c>
    </row>
    <row r="278" spans="1:5">
      <c r="A278" s="195">
        <v>38840</v>
      </c>
      <c r="B278" s="195" t="s">
        <v>436</v>
      </c>
      <c r="C278" s="195" t="s">
        <v>160</v>
      </c>
      <c r="D278" s="195" t="s">
        <v>167</v>
      </c>
      <c r="E278" s="163">
        <v>2.7</v>
      </c>
    </row>
    <row r="279" spans="1:5">
      <c r="A279" s="195">
        <v>38841</v>
      </c>
      <c r="B279" s="195" t="s">
        <v>437</v>
      </c>
      <c r="C279" s="195" t="s">
        <v>160</v>
      </c>
      <c r="D279" s="195" t="s">
        <v>167</v>
      </c>
      <c r="E279" s="163">
        <v>3</v>
      </c>
    </row>
    <row r="280" spans="1:5">
      <c r="A280" s="195">
        <v>38842</v>
      </c>
      <c r="B280" s="195" t="s">
        <v>438</v>
      </c>
      <c r="C280" s="195" t="s">
        <v>160</v>
      </c>
      <c r="D280" s="195" t="s">
        <v>167</v>
      </c>
      <c r="E280" s="163">
        <v>5.93</v>
      </c>
    </row>
    <row r="281" spans="1:5">
      <c r="A281" s="195">
        <v>38843</v>
      </c>
      <c r="B281" s="195" t="s">
        <v>439</v>
      </c>
      <c r="C281" s="195" t="s">
        <v>160</v>
      </c>
      <c r="D281" s="195" t="s">
        <v>167</v>
      </c>
      <c r="E281" s="163">
        <v>9.26</v>
      </c>
    </row>
    <row r="282" spans="1:5">
      <c r="A282" s="195">
        <v>43424</v>
      </c>
      <c r="B282" s="195" t="s">
        <v>440</v>
      </c>
      <c r="C282" s="195" t="s">
        <v>160</v>
      </c>
      <c r="D282" s="195" t="s">
        <v>155</v>
      </c>
      <c r="E282" s="163">
        <v>443.88</v>
      </c>
    </row>
    <row r="283" spans="1:5">
      <c r="A283" s="195">
        <v>43426</v>
      </c>
      <c r="B283" s="195" t="s">
        <v>441</v>
      </c>
      <c r="C283" s="195" t="s">
        <v>160</v>
      </c>
      <c r="D283" s="195" t="s">
        <v>155</v>
      </c>
      <c r="E283" s="199">
        <v>1530.96</v>
      </c>
    </row>
    <row r="284" spans="1:5">
      <c r="A284" s="195">
        <v>12565</v>
      </c>
      <c r="B284" s="195" t="s">
        <v>442</v>
      </c>
      <c r="C284" s="195" t="s">
        <v>160</v>
      </c>
      <c r="D284" s="195" t="s">
        <v>155</v>
      </c>
      <c r="E284" s="163">
        <v>536.89</v>
      </c>
    </row>
    <row r="285" spans="1:5">
      <c r="A285" s="195">
        <v>12567</v>
      </c>
      <c r="B285" s="195" t="s">
        <v>443</v>
      </c>
      <c r="C285" s="195" t="s">
        <v>160</v>
      </c>
      <c r="D285" s="195" t="s">
        <v>155</v>
      </c>
      <c r="E285" s="163">
        <v>721.13</v>
      </c>
    </row>
    <row r="286" spans="1:5">
      <c r="A286" s="195">
        <v>12568</v>
      </c>
      <c r="B286" s="195" t="s">
        <v>444</v>
      </c>
      <c r="C286" s="195" t="s">
        <v>160</v>
      </c>
      <c r="D286" s="195" t="s">
        <v>155</v>
      </c>
      <c r="E286" s="199">
        <v>1009.58</v>
      </c>
    </row>
    <row r="287" spans="1:5">
      <c r="A287" s="195">
        <v>43441</v>
      </c>
      <c r="B287" s="195" t="s">
        <v>445</v>
      </c>
      <c r="C287" s="195" t="s">
        <v>160</v>
      </c>
      <c r="D287" s="195" t="s">
        <v>155</v>
      </c>
      <c r="E287" s="163">
        <v>129.80000000000001</v>
      </c>
    </row>
    <row r="288" spans="1:5">
      <c r="A288" s="195">
        <v>43423</v>
      </c>
      <c r="B288" s="195" t="s">
        <v>446</v>
      </c>
      <c r="C288" s="195" t="s">
        <v>160</v>
      </c>
      <c r="D288" s="195" t="s">
        <v>155</v>
      </c>
      <c r="E288" s="163">
        <v>60.57</v>
      </c>
    </row>
    <row r="289" spans="1:5">
      <c r="A289" s="195">
        <v>12532</v>
      </c>
      <c r="B289" s="195" t="s">
        <v>447</v>
      </c>
      <c r="C289" s="195" t="s">
        <v>160</v>
      </c>
      <c r="D289" s="195" t="s">
        <v>155</v>
      </c>
      <c r="E289" s="163">
        <v>93.42</v>
      </c>
    </row>
    <row r="290" spans="1:5">
      <c r="A290" s="195">
        <v>43444</v>
      </c>
      <c r="B290" s="195" t="s">
        <v>448</v>
      </c>
      <c r="C290" s="195" t="s">
        <v>160</v>
      </c>
      <c r="D290" s="195" t="s">
        <v>155</v>
      </c>
      <c r="E290" s="163">
        <v>313.69</v>
      </c>
    </row>
    <row r="291" spans="1:5">
      <c r="A291" s="195">
        <v>12551</v>
      </c>
      <c r="B291" s="195" t="s">
        <v>449</v>
      </c>
      <c r="C291" s="195" t="s">
        <v>160</v>
      </c>
      <c r="D291" s="195" t="s">
        <v>155</v>
      </c>
      <c r="E291" s="163">
        <v>223.81</v>
      </c>
    </row>
    <row r="292" spans="1:5">
      <c r="A292" s="195">
        <v>43442</v>
      </c>
      <c r="B292" s="195" t="s">
        <v>450</v>
      </c>
      <c r="C292" s="195" t="s">
        <v>160</v>
      </c>
      <c r="D292" s="195" t="s">
        <v>155</v>
      </c>
      <c r="E292" s="163">
        <v>173.07</v>
      </c>
    </row>
    <row r="293" spans="1:5">
      <c r="A293" s="195">
        <v>43443</v>
      </c>
      <c r="B293" s="195" t="s">
        <v>451</v>
      </c>
      <c r="C293" s="195" t="s">
        <v>160</v>
      </c>
      <c r="D293" s="195" t="s">
        <v>155</v>
      </c>
      <c r="E293" s="163">
        <v>227.15</v>
      </c>
    </row>
    <row r="294" spans="1:5">
      <c r="A294" s="195">
        <v>12544</v>
      </c>
      <c r="B294" s="195" t="s">
        <v>452</v>
      </c>
      <c r="C294" s="195" t="s">
        <v>160</v>
      </c>
      <c r="D294" s="195" t="s">
        <v>155</v>
      </c>
      <c r="E294" s="163">
        <v>122.59</v>
      </c>
    </row>
    <row r="295" spans="1:5">
      <c r="A295" s="195">
        <v>12547</v>
      </c>
      <c r="B295" s="195" t="s">
        <v>453</v>
      </c>
      <c r="C295" s="195" t="s">
        <v>160</v>
      </c>
      <c r="D295" s="195" t="s">
        <v>155</v>
      </c>
      <c r="E295" s="163">
        <v>164.88</v>
      </c>
    </row>
    <row r="296" spans="1:5">
      <c r="A296" s="195">
        <v>43445</v>
      </c>
      <c r="B296" s="195" t="s">
        <v>454</v>
      </c>
      <c r="C296" s="195" t="s">
        <v>160</v>
      </c>
      <c r="D296" s="195" t="s">
        <v>155</v>
      </c>
      <c r="E296" s="163">
        <v>432.68</v>
      </c>
    </row>
    <row r="297" spans="1:5">
      <c r="A297" s="195">
        <v>12563</v>
      </c>
      <c r="B297" s="195" t="s">
        <v>455</v>
      </c>
      <c r="C297" s="195" t="s">
        <v>160</v>
      </c>
      <c r="D297" s="195" t="s">
        <v>155</v>
      </c>
      <c r="E297" s="163">
        <v>309.56</v>
      </c>
    </row>
    <row r="298" spans="1:5">
      <c r="A298" s="195">
        <v>43425</v>
      </c>
      <c r="B298" s="195" t="s">
        <v>456</v>
      </c>
      <c r="C298" s="195" t="s">
        <v>160</v>
      </c>
      <c r="D298" s="195" t="s">
        <v>155</v>
      </c>
      <c r="E298" s="163">
        <v>194.7</v>
      </c>
    </row>
    <row r="299" spans="1:5">
      <c r="A299" s="195">
        <v>43446</v>
      </c>
      <c r="B299" s="195" t="s">
        <v>457</v>
      </c>
      <c r="C299" s="195" t="s">
        <v>160</v>
      </c>
      <c r="D299" s="195" t="s">
        <v>155</v>
      </c>
      <c r="E299" s="163">
        <v>411.04</v>
      </c>
    </row>
    <row r="300" spans="1:5">
      <c r="A300" s="195">
        <v>43447</v>
      </c>
      <c r="B300" s="195" t="s">
        <v>458</v>
      </c>
      <c r="C300" s="195" t="s">
        <v>160</v>
      </c>
      <c r="D300" s="195" t="s">
        <v>155</v>
      </c>
      <c r="E300" s="163">
        <v>504.79</v>
      </c>
    </row>
    <row r="301" spans="1:5">
      <c r="A301" s="195">
        <v>43448</v>
      </c>
      <c r="B301" s="195" t="s">
        <v>459</v>
      </c>
      <c r="C301" s="195" t="s">
        <v>160</v>
      </c>
      <c r="D301" s="195" t="s">
        <v>155</v>
      </c>
      <c r="E301" s="163">
        <v>706.71</v>
      </c>
    </row>
    <row r="302" spans="1:5">
      <c r="A302" s="195">
        <v>13761</v>
      </c>
      <c r="B302" s="195" t="s">
        <v>460</v>
      </c>
      <c r="C302" s="195" t="s">
        <v>160</v>
      </c>
      <c r="D302" s="195" t="s">
        <v>167</v>
      </c>
      <c r="E302" s="199">
        <v>2891.25</v>
      </c>
    </row>
    <row r="303" spans="1:5">
      <c r="A303" s="195">
        <v>12888</v>
      </c>
      <c r="B303" s="195" t="s">
        <v>461</v>
      </c>
      <c r="C303" s="195" t="s">
        <v>462</v>
      </c>
      <c r="D303" s="195" t="s">
        <v>167</v>
      </c>
      <c r="E303" s="163">
        <v>96.72</v>
      </c>
    </row>
    <row r="304" spans="1:5">
      <c r="A304" s="195">
        <v>12889</v>
      </c>
      <c r="B304" s="195" t="s">
        <v>463</v>
      </c>
      <c r="C304" s="195" t="s">
        <v>462</v>
      </c>
      <c r="D304" s="195" t="s">
        <v>167</v>
      </c>
      <c r="E304" s="163">
        <v>63.16</v>
      </c>
    </row>
    <row r="305" spans="1:5">
      <c r="A305" s="195">
        <v>4814</v>
      </c>
      <c r="B305" s="195" t="s">
        <v>464</v>
      </c>
      <c r="C305" s="195" t="s">
        <v>160</v>
      </c>
      <c r="D305" s="195" t="s">
        <v>155</v>
      </c>
      <c r="E305" s="163">
        <v>120.5</v>
      </c>
    </row>
    <row r="306" spans="1:5">
      <c r="A306" s="195">
        <v>25967</v>
      </c>
      <c r="B306" s="195" t="s">
        <v>465</v>
      </c>
      <c r="C306" s="195" t="s">
        <v>160</v>
      </c>
      <c r="D306" s="195" t="s">
        <v>167</v>
      </c>
      <c r="E306" s="199">
        <v>1691.85</v>
      </c>
    </row>
    <row r="307" spans="1:5">
      <c r="A307" s="195">
        <v>6122</v>
      </c>
      <c r="B307" s="195" t="s">
        <v>466</v>
      </c>
      <c r="C307" s="195" t="s">
        <v>355</v>
      </c>
      <c r="D307" s="195" t="s">
        <v>155</v>
      </c>
      <c r="E307" s="163">
        <v>31.36</v>
      </c>
    </row>
    <row r="308" spans="1:5">
      <c r="A308" s="195">
        <v>40810</v>
      </c>
      <c r="B308" s="195" t="s">
        <v>467</v>
      </c>
      <c r="C308" s="195" t="s">
        <v>357</v>
      </c>
      <c r="D308" s="195" t="s">
        <v>155</v>
      </c>
      <c r="E308" s="199">
        <v>5589.85</v>
      </c>
    </row>
    <row r="309" spans="1:5">
      <c r="A309" s="195">
        <v>21100</v>
      </c>
      <c r="B309" s="195" t="s">
        <v>468</v>
      </c>
      <c r="C309" s="195" t="s">
        <v>160</v>
      </c>
      <c r="D309" s="195" t="s">
        <v>167</v>
      </c>
      <c r="E309" s="199">
        <v>2485.25</v>
      </c>
    </row>
    <row r="310" spans="1:5">
      <c r="A310" s="195">
        <v>11816</v>
      </c>
      <c r="B310" s="195" t="s">
        <v>469</v>
      </c>
      <c r="C310" s="195" t="s">
        <v>160</v>
      </c>
      <c r="D310" s="195" t="s">
        <v>167</v>
      </c>
      <c r="E310" s="199">
        <v>2650</v>
      </c>
    </row>
    <row r="311" spans="1:5">
      <c r="A311" s="195">
        <v>11814</v>
      </c>
      <c r="B311" s="195" t="s">
        <v>470</v>
      </c>
      <c r="C311" s="195" t="s">
        <v>160</v>
      </c>
      <c r="D311" s="195" t="s">
        <v>167</v>
      </c>
      <c r="E311" s="199">
        <v>5768.38</v>
      </c>
    </row>
    <row r="312" spans="1:5">
      <c r="A312" s="195">
        <v>14186</v>
      </c>
      <c r="B312" s="195" t="s">
        <v>471</v>
      </c>
      <c r="C312" s="195" t="s">
        <v>160</v>
      </c>
      <c r="D312" s="195" t="s">
        <v>167</v>
      </c>
      <c r="E312" s="199">
        <v>7242.98</v>
      </c>
    </row>
    <row r="313" spans="1:5">
      <c r="A313" s="195">
        <v>14185</v>
      </c>
      <c r="B313" s="195" t="s">
        <v>472</v>
      </c>
      <c r="C313" s="195" t="s">
        <v>160</v>
      </c>
      <c r="D313" s="195" t="s">
        <v>167</v>
      </c>
      <c r="E313" s="199">
        <v>9382.49</v>
      </c>
    </row>
    <row r="314" spans="1:5">
      <c r="A314" s="195">
        <v>11811</v>
      </c>
      <c r="B314" s="195" t="s">
        <v>473</v>
      </c>
      <c r="C314" s="195" t="s">
        <v>160</v>
      </c>
      <c r="D314" s="195" t="s">
        <v>167</v>
      </c>
      <c r="E314" s="199">
        <v>3587.51</v>
      </c>
    </row>
    <row r="315" spans="1:5">
      <c r="A315" s="195">
        <v>26038</v>
      </c>
      <c r="B315" s="195" t="s">
        <v>474</v>
      </c>
      <c r="C315" s="195" t="s">
        <v>160</v>
      </c>
      <c r="D315" s="195" t="s">
        <v>167</v>
      </c>
      <c r="E315" s="199">
        <v>229600.99</v>
      </c>
    </row>
    <row r="316" spans="1:5">
      <c r="A316" s="195">
        <v>34482</v>
      </c>
      <c r="B316" s="195" t="s">
        <v>475</v>
      </c>
      <c r="C316" s="195" t="s">
        <v>160</v>
      </c>
      <c r="D316" s="195" t="s">
        <v>167</v>
      </c>
      <c r="E316" s="199">
        <v>5147.87</v>
      </c>
    </row>
    <row r="317" spans="1:5">
      <c r="A317" s="195">
        <v>34469</v>
      </c>
      <c r="B317" s="195" t="s">
        <v>476</v>
      </c>
      <c r="C317" s="195" t="s">
        <v>160</v>
      </c>
      <c r="D317" s="195" t="s">
        <v>167</v>
      </c>
      <c r="E317" s="199">
        <v>7963.11</v>
      </c>
    </row>
    <row r="318" spans="1:5">
      <c r="A318" s="195">
        <v>34472</v>
      </c>
      <c r="B318" s="195" t="s">
        <v>477</v>
      </c>
      <c r="C318" s="195" t="s">
        <v>160</v>
      </c>
      <c r="D318" s="195" t="s">
        <v>167</v>
      </c>
      <c r="E318" s="199">
        <v>2450</v>
      </c>
    </row>
    <row r="319" spans="1:5">
      <c r="A319" s="195">
        <v>34476</v>
      </c>
      <c r="B319" s="195" t="s">
        <v>478</v>
      </c>
      <c r="C319" s="195" t="s">
        <v>160</v>
      </c>
      <c r="D319" s="195" t="s">
        <v>167</v>
      </c>
      <c r="E319" s="199">
        <v>4153.09</v>
      </c>
    </row>
    <row r="320" spans="1:5">
      <c r="A320" s="195">
        <v>34477</v>
      </c>
      <c r="B320" s="195" t="s">
        <v>479</v>
      </c>
      <c r="C320" s="195" t="s">
        <v>160</v>
      </c>
      <c r="D320" s="195" t="s">
        <v>167</v>
      </c>
      <c r="E320" s="199">
        <v>5511.96</v>
      </c>
    </row>
    <row r="321" spans="1:5">
      <c r="A321" s="195">
        <v>42425</v>
      </c>
      <c r="B321" s="195" t="s">
        <v>480</v>
      </c>
      <c r="C321" s="195" t="s">
        <v>160</v>
      </c>
      <c r="D321" s="195" t="s">
        <v>155</v>
      </c>
      <c r="E321" s="199">
        <v>2189.2399999999998</v>
      </c>
    </row>
    <row r="322" spans="1:5">
      <c r="A322" s="195">
        <v>42422</v>
      </c>
      <c r="B322" s="195" t="s">
        <v>481</v>
      </c>
      <c r="C322" s="195" t="s">
        <v>160</v>
      </c>
      <c r="D322" s="195" t="s">
        <v>158</v>
      </c>
      <c r="E322" s="199">
        <v>3250</v>
      </c>
    </row>
    <row r="323" spans="1:5">
      <c r="A323" s="195">
        <v>43184</v>
      </c>
      <c r="B323" s="195" t="s">
        <v>482</v>
      </c>
      <c r="C323" s="195" t="s">
        <v>160</v>
      </c>
      <c r="D323" s="195" t="s">
        <v>155</v>
      </c>
      <c r="E323" s="199">
        <v>4491.8100000000004</v>
      </c>
    </row>
    <row r="324" spans="1:5">
      <c r="A324" s="195">
        <v>42424</v>
      </c>
      <c r="B324" s="195" t="s">
        <v>483</v>
      </c>
      <c r="C324" s="195" t="s">
        <v>160</v>
      </c>
      <c r="D324" s="195" t="s">
        <v>155</v>
      </c>
      <c r="E324" s="199">
        <v>1955.18</v>
      </c>
    </row>
    <row r="325" spans="1:5">
      <c r="A325" s="195">
        <v>42421</v>
      </c>
      <c r="B325" s="195" t="s">
        <v>484</v>
      </c>
      <c r="C325" s="195" t="s">
        <v>160</v>
      </c>
      <c r="D325" s="195" t="s">
        <v>155</v>
      </c>
      <c r="E325" s="199">
        <v>17801.72</v>
      </c>
    </row>
    <row r="326" spans="1:5">
      <c r="A326" s="195">
        <v>42416</v>
      </c>
      <c r="B326" s="195" t="s">
        <v>485</v>
      </c>
      <c r="C326" s="195" t="s">
        <v>160</v>
      </c>
      <c r="D326" s="195" t="s">
        <v>155</v>
      </c>
      <c r="E326" s="199">
        <v>8428.56</v>
      </c>
    </row>
    <row r="327" spans="1:5">
      <c r="A327" s="195">
        <v>42417</v>
      </c>
      <c r="B327" s="195" t="s">
        <v>486</v>
      </c>
      <c r="C327" s="195" t="s">
        <v>160</v>
      </c>
      <c r="D327" s="195" t="s">
        <v>155</v>
      </c>
      <c r="E327" s="199">
        <v>9449.11</v>
      </c>
    </row>
    <row r="328" spans="1:5">
      <c r="A328" s="195">
        <v>42419</v>
      </c>
      <c r="B328" s="195" t="s">
        <v>487</v>
      </c>
      <c r="C328" s="195" t="s">
        <v>160</v>
      </c>
      <c r="D328" s="195" t="s">
        <v>155</v>
      </c>
      <c r="E328" s="199">
        <v>10675.49</v>
      </c>
    </row>
    <row r="329" spans="1:5">
      <c r="A329" s="195">
        <v>42420</v>
      </c>
      <c r="B329" s="195" t="s">
        <v>488</v>
      </c>
      <c r="C329" s="195" t="s">
        <v>160</v>
      </c>
      <c r="D329" s="195" t="s">
        <v>155</v>
      </c>
      <c r="E329" s="199">
        <v>14672.67</v>
      </c>
    </row>
    <row r="330" spans="1:5">
      <c r="A330" s="195">
        <v>43195</v>
      </c>
      <c r="B330" s="195" t="s">
        <v>489</v>
      </c>
      <c r="C330" s="195" t="s">
        <v>160</v>
      </c>
      <c r="D330" s="195" t="s">
        <v>155</v>
      </c>
      <c r="E330" s="199">
        <v>5166.45</v>
      </c>
    </row>
    <row r="331" spans="1:5">
      <c r="A331" s="195">
        <v>43196</v>
      </c>
      <c r="B331" s="195" t="s">
        <v>490</v>
      </c>
      <c r="C331" s="195" t="s">
        <v>160</v>
      </c>
      <c r="D331" s="195" t="s">
        <v>155</v>
      </c>
      <c r="E331" s="199">
        <v>6403.08</v>
      </c>
    </row>
    <row r="332" spans="1:5">
      <c r="A332" s="195">
        <v>43198</v>
      </c>
      <c r="B332" s="195" t="s">
        <v>491</v>
      </c>
      <c r="C332" s="195" t="s">
        <v>160</v>
      </c>
      <c r="D332" s="195" t="s">
        <v>155</v>
      </c>
      <c r="E332" s="199">
        <v>9514.82</v>
      </c>
    </row>
    <row r="333" spans="1:5">
      <c r="A333" s="195">
        <v>43199</v>
      </c>
      <c r="B333" s="195" t="s">
        <v>492</v>
      </c>
      <c r="C333" s="195" t="s">
        <v>160</v>
      </c>
      <c r="D333" s="195" t="s">
        <v>155</v>
      </c>
      <c r="E333" s="199">
        <v>9863.48</v>
      </c>
    </row>
    <row r="334" spans="1:5">
      <c r="A334" s="195">
        <v>43200</v>
      </c>
      <c r="B334" s="195" t="s">
        <v>493</v>
      </c>
      <c r="C334" s="195" t="s">
        <v>160</v>
      </c>
      <c r="D334" s="195" t="s">
        <v>155</v>
      </c>
      <c r="E334" s="199">
        <v>11319.06</v>
      </c>
    </row>
    <row r="335" spans="1:5">
      <c r="A335" s="195">
        <v>39556</v>
      </c>
      <c r="B335" s="195" t="s">
        <v>494</v>
      </c>
      <c r="C335" s="195" t="s">
        <v>160</v>
      </c>
      <c r="D335" s="195" t="s">
        <v>155</v>
      </c>
      <c r="E335" s="199">
        <v>6182.14</v>
      </c>
    </row>
    <row r="336" spans="1:5">
      <c r="A336" s="195">
        <v>39557</v>
      </c>
      <c r="B336" s="195" t="s">
        <v>495</v>
      </c>
      <c r="C336" s="195" t="s">
        <v>160</v>
      </c>
      <c r="D336" s="195" t="s">
        <v>155</v>
      </c>
      <c r="E336" s="199">
        <v>6656.81</v>
      </c>
    </row>
    <row r="337" spans="1:5">
      <c r="A337" s="195">
        <v>39559</v>
      </c>
      <c r="B337" s="195" t="s">
        <v>496</v>
      </c>
      <c r="C337" s="195" t="s">
        <v>160</v>
      </c>
      <c r="D337" s="195" t="s">
        <v>155</v>
      </c>
      <c r="E337" s="199">
        <v>9837.49</v>
      </c>
    </row>
    <row r="338" spans="1:5">
      <c r="A338" s="195">
        <v>39560</v>
      </c>
      <c r="B338" s="195" t="s">
        <v>497</v>
      </c>
      <c r="C338" s="195" t="s">
        <v>160</v>
      </c>
      <c r="D338" s="195" t="s">
        <v>155</v>
      </c>
      <c r="E338" s="199">
        <v>11381.01</v>
      </c>
    </row>
    <row r="339" spans="1:5">
      <c r="A339" s="195">
        <v>39561</v>
      </c>
      <c r="B339" s="195" t="s">
        <v>498</v>
      </c>
      <c r="C339" s="195" t="s">
        <v>160</v>
      </c>
      <c r="D339" s="195" t="s">
        <v>155</v>
      </c>
      <c r="E339" s="199">
        <v>11905.99</v>
      </c>
    </row>
    <row r="340" spans="1:5">
      <c r="A340" s="195">
        <v>43190</v>
      </c>
      <c r="B340" s="195" t="s">
        <v>499</v>
      </c>
      <c r="C340" s="195" t="s">
        <v>160</v>
      </c>
      <c r="D340" s="195" t="s">
        <v>155</v>
      </c>
      <c r="E340" s="199">
        <v>1757.01</v>
      </c>
    </row>
    <row r="341" spans="1:5">
      <c r="A341" s="195">
        <v>39555</v>
      </c>
      <c r="B341" s="195" t="s">
        <v>500</v>
      </c>
      <c r="C341" s="195" t="s">
        <v>160</v>
      </c>
      <c r="D341" s="195" t="s">
        <v>155</v>
      </c>
      <c r="E341" s="199">
        <v>1900.63</v>
      </c>
    </row>
    <row r="342" spans="1:5">
      <c r="A342" s="195">
        <v>43191</v>
      </c>
      <c r="B342" s="195" t="s">
        <v>501</v>
      </c>
      <c r="C342" s="195" t="s">
        <v>160</v>
      </c>
      <c r="D342" s="195" t="s">
        <v>155</v>
      </c>
      <c r="E342" s="199">
        <v>2528.1</v>
      </c>
    </row>
    <row r="343" spans="1:5">
      <c r="A343" s="195">
        <v>39548</v>
      </c>
      <c r="B343" s="195" t="s">
        <v>502</v>
      </c>
      <c r="C343" s="195" t="s">
        <v>160</v>
      </c>
      <c r="D343" s="195" t="s">
        <v>155</v>
      </c>
      <c r="E343" s="199">
        <v>2819.22</v>
      </c>
    </row>
    <row r="344" spans="1:5">
      <c r="A344" s="195">
        <v>43192</v>
      </c>
      <c r="B344" s="195" t="s">
        <v>503</v>
      </c>
      <c r="C344" s="195" t="s">
        <v>160</v>
      </c>
      <c r="D344" s="195" t="s">
        <v>155</v>
      </c>
      <c r="E344" s="199">
        <v>3311.58</v>
      </c>
    </row>
    <row r="345" spans="1:5">
      <c r="A345" s="195">
        <v>39554</v>
      </c>
      <c r="B345" s="195" t="s">
        <v>504</v>
      </c>
      <c r="C345" s="195" t="s">
        <v>160</v>
      </c>
      <c r="D345" s="195" t="s">
        <v>155</v>
      </c>
      <c r="E345" s="199">
        <v>3728</v>
      </c>
    </row>
    <row r="346" spans="1:5">
      <c r="A346" s="195">
        <v>43194</v>
      </c>
      <c r="B346" s="195" t="s">
        <v>505</v>
      </c>
      <c r="C346" s="195" t="s">
        <v>160</v>
      </c>
      <c r="D346" s="195" t="s">
        <v>155</v>
      </c>
      <c r="E346" s="199">
        <v>1505.18</v>
      </c>
    </row>
    <row r="347" spans="1:5">
      <c r="A347" s="195">
        <v>39551</v>
      </c>
      <c r="B347" s="195" t="s">
        <v>506</v>
      </c>
      <c r="C347" s="195" t="s">
        <v>160</v>
      </c>
      <c r="D347" s="195" t="s">
        <v>155</v>
      </c>
      <c r="E347" s="199">
        <v>1657.36</v>
      </c>
    </row>
    <row r="348" spans="1:5">
      <c r="A348" s="195">
        <v>43185</v>
      </c>
      <c r="B348" s="195" t="s">
        <v>507</v>
      </c>
      <c r="C348" s="195" t="s">
        <v>160</v>
      </c>
      <c r="D348" s="195" t="s">
        <v>155</v>
      </c>
      <c r="E348" s="199">
        <v>4709.92</v>
      </c>
    </row>
    <row r="349" spans="1:5">
      <c r="A349" s="195">
        <v>43186</v>
      </c>
      <c r="B349" s="195" t="s">
        <v>508</v>
      </c>
      <c r="C349" s="195" t="s">
        <v>160</v>
      </c>
      <c r="D349" s="195" t="s">
        <v>155</v>
      </c>
      <c r="E349" s="199">
        <v>4968.0200000000004</v>
      </c>
    </row>
    <row r="350" spans="1:5">
      <c r="A350" s="195">
        <v>43187</v>
      </c>
      <c r="B350" s="195" t="s">
        <v>509</v>
      </c>
      <c r="C350" s="195" t="s">
        <v>160</v>
      </c>
      <c r="D350" s="195" t="s">
        <v>155</v>
      </c>
      <c r="E350" s="199">
        <v>6592.61</v>
      </c>
    </row>
    <row r="351" spans="1:5">
      <c r="A351" s="195">
        <v>43188</v>
      </c>
      <c r="B351" s="195" t="s">
        <v>510</v>
      </c>
      <c r="C351" s="195" t="s">
        <v>160</v>
      </c>
      <c r="D351" s="195" t="s">
        <v>155</v>
      </c>
      <c r="E351" s="199">
        <v>7987.82</v>
      </c>
    </row>
    <row r="352" spans="1:5">
      <c r="A352" s="195">
        <v>43189</v>
      </c>
      <c r="B352" s="195" t="s">
        <v>511</v>
      </c>
      <c r="C352" s="195" t="s">
        <v>160</v>
      </c>
      <c r="D352" s="195" t="s">
        <v>155</v>
      </c>
      <c r="E352" s="199">
        <v>8984.9599999999991</v>
      </c>
    </row>
    <row r="353" spans="1:5">
      <c r="A353" s="195">
        <v>39580</v>
      </c>
      <c r="B353" s="195" t="s">
        <v>512</v>
      </c>
      <c r="C353" s="195" t="s">
        <v>160</v>
      </c>
      <c r="D353" s="195" t="s">
        <v>155</v>
      </c>
      <c r="E353" s="199">
        <v>70805.210000000006</v>
      </c>
    </row>
    <row r="354" spans="1:5">
      <c r="A354" s="195">
        <v>39577</v>
      </c>
      <c r="B354" s="195" t="s">
        <v>513</v>
      </c>
      <c r="C354" s="195" t="s">
        <v>160</v>
      </c>
      <c r="D354" s="195" t="s">
        <v>155</v>
      </c>
      <c r="E354" s="199">
        <v>22161.88</v>
      </c>
    </row>
    <row r="355" spans="1:5">
      <c r="A355" s="195">
        <v>39578</v>
      </c>
      <c r="B355" s="195" t="s">
        <v>514</v>
      </c>
      <c r="C355" s="195" t="s">
        <v>160</v>
      </c>
      <c r="D355" s="195" t="s">
        <v>155</v>
      </c>
      <c r="E355" s="199">
        <v>28600.34</v>
      </c>
    </row>
    <row r="356" spans="1:5">
      <c r="A356" s="195">
        <v>39579</v>
      </c>
      <c r="B356" s="195" t="s">
        <v>515</v>
      </c>
      <c r="C356" s="195" t="s">
        <v>160</v>
      </c>
      <c r="D356" s="195" t="s">
        <v>155</v>
      </c>
      <c r="E356" s="199">
        <v>41611.26</v>
      </c>
    </row>
    <row r="357" spans="1:5">
      <c r="A357" s="195">
        <v>39826</v>
      </c>
      <c r="B357" s="195" t="s">
        <v>516</v>
      </c>
      <c r="C357" s="195" t="s">
        <v>160</v>
      </c>
      <c r="D357" s="195" t="s">
        <v>155</v>
      </c>
      <c r="E357" s="199">
        <v>5110.62</v>
      </c>
    </row>
    <row r="358" spans="1:5">
      <c r="A358" s="195">
        <v>10700</v>
      </c>
      <c r="B358" s="195" t="s">
        <v>517</v>
      </c>
      <c r="C358" s="195" t="s">
        <v>160</v>
      </c>
      <c r="D358" s="195" t="s">
        <v>167</v>
      </c>
      <c r="E358" s="199">
        <v>15740.6</v>
      </c>
    </row>
    <row r="359" spans="1:5">
      <c r="A359" s="195">
        <v>346</v>
      </c>
      <c r="B359" s="195" t="s">
        <v>518</v>
      </c>
      <c r="C359" s="195" t="s">
        <v>238</v>
      </c>
      <c r="D359" s="195" t="s">
        <v>155</v>
      </c>
      <c r="E359" s="163">
        <v>20.32</v>
      </c>
    </row>
    <row r="360" spans="1:5">
      <c r="A360" s="195">
        <v>3312</v>
      </c>
      <c r="B360" s="195" t="s">
        <v>519</v>
      </c>
      <c r="C360" s="195" t="s">
        <v>238</v>
      </c>
      <c r="D360" s="195" t="s">
        <v>167</v>
      </c>
      <c r="E360" s="163">
        <v>21.12</v>
      </c>
    </row>
    <row r="361" spans="1:5">
      <c r="A361" s="195">
        <v>339</v>
      </c>
      <c r="B361" s="195" t="s">
        <v>520</v>
      </c>
      <c r="C361" s="195" t="s">
        <v>187</v>
      </c>
      <c r="D361" s="195" t="s">
        <v>155</v>
      </c>
      <c r="E361" s="163">
        <v>1.04</v>
      </c>
    </row>
    <row r="362" spans="1:5">
      <c r="A362" s="195">
        <v>340</v>
      </c>
      <c r="B362" s="195" t="s">
        <v>521</v>
      </c>
      <c r="C362" s="195" t="s">
        <v>187</v>
      </c>
      <c r="D362" s="195" t="s">
        <v>155</v>
      </c>
      <c r="E362" s="163">
        <v>0.94</v>
      </c>
    </row>
    <row r="363" spans="1:5">
      <c r="A363" s="195">
        <v>43130</v>
      </c>
      <c r="B363" s="195" t="s">
        <v>522</v>
      </c>
      <c r="C363" s="195" t="s">
        <v>238</v>
      </c>
      <c r="D363" s="195" t="s">
        <v>158</v>
      </c>
      <c r="E363" s="163">
        <v>17.16</v>
      </c>
    </row>
    <row r="364" spans="1:5">
      <c r="A364" s="195">
        <v>344</v>
      </c>
      <c r="B364" s="195" t="s">
        <v>523</v>
      </c>
      <c r="C364" s="195" t="s">
        <v>238</v>
      </c>
      <c r="D364" s="195" t="s">
        <v>155</v>
      </c>
      <c r="E364" s="163">
        <v>22.56</v>
      </c>
    </row>
    <row r="365" spans="1:5">
      <c r="A365" s="195">
        <v>345</v>
      </c>
      <c r="B365" s="195" t="s">
        <v>524</v>
      </c>
      <c r="C365" s="195" t="s">
        <v>238</v>
      </c>
      <c r="D365" s="195" t="s">
        <v>155</v>
      </c>
      <c r="E365" s="163">
        <v>24.47</v>
      </c>
    </row>
    <row r="366" spans="1:5">
      <c r="A366" s="195">
        <v>43131</v>
      </c>
      <c r="B366" s="195" t="s">
        <v>525</v>
      </c>
      <c r="C366" s="195" t="s">
        <v>238</v>
      </c>
      <c r="D366" s="195" t="s">
        <v>155</v>
      </c>
      <c r="E366" s="163">
        <v>19.93</v>
      </c>
    </row>
    <row r="367" spans="1:5">
      <c r="A367" s="195">
        <v>3313</v>
      </c>
      <c r="B367" s="195" t="s">
        <v>526</v>
      </c>
      <c r="C367" s="195" t="s">
        <v>238</v>
      </c>
      <c r="D367" s="195" t="s">
        <v>167</v>
      </c>
      <c r="E367" s="163">
        <v>27.18</v>
      </c>
    </row>
    <row r="368" spans="1:5">
      <c r="A368" s="195">
        <v>43132</v>
      </c>
      <c r="B368" s="195" t="s">
        <v>527</v>
      </c>
      <c r="C368" s="195" t="s">
        <v>238</v>
      </c>
      <c r="D368" s="195" t="s">
        <v>155</v>
      </c>
      <c r="E368" s="163">
        <v>17.16</v>
      </c>
    </row>
    <row r="369" spans="1:5">
      <c r="A369" s="195">
        <v>369</v>
      </c>
      <c r="B369" s="195" t="s">
        <v>528</v>
      </c>
      <c r="C369" s="195" t="s">
        <v>353</v>
      </c>
      <c r="D369" s="195" t="s">
        <v>155</v>
      </c>
      <c r="E369" s="163">
        <v>69.650000000000006</v>
      </c>
    </row>
    <row r="370" spans="1:5">
      <c r="A370" s="195">
        <v>366</v>
      </c>
      <c r="B370" s="195" t="s">
        <v>529</v>
      </c>
      <c r="C370" s="195" t="s">
        <v>353</v>
      </c>
      <c r="D370" s="195" t="s">
        <v>158</v>
      </c>
      <c r="E370" s="163">
        <v>106</v>
      </c>
    </row>
    <row r="371" spans="1:5">
      <c r="A371" s="195">
        <v>367</v>
      </c>
      <c r="B371" s="195" t="s">
        <v>530</v>
      </c>
      <c r="C371" s="195" t="s">
        <v>353</v>
      </c>
      <c r="D371" s="195" t="s">
        <v>158</v>
      </c>
      <c r="E371" s="163">
        <v>116.62</v>
      </c>
    </row>
    <row r="372" spans="1:5">
      <c r="A372" s="195">
        <v>370</v>
      </c>
      <c r="B372" s="195" t="s">
        <v>531</v>
      </c>
      <c r="C372" s="195" t="s">
        <v>353</v>
      </c>
      <c r="D372" s="195" t="s">
        <v>158</v>
      </c>
      <c r="E372" s="163">
        <v>95</v>
      </c>
    </row>
    <row r="373" spans="1:5">
      <c r="A373" s="195">
        <v>368</v>
      </c>
      <c r="B373" s="195" t="s">
        <v>532</v>
      </c>
      <c r="C373" s="195" t="s">
        <v>353</v>
      </c>
      <c r="D373" s="195" t="s">
        <v>155</v>
      </c>
      <c r="E373" s="163">
        <v>87.46</v>
      </c>
    </row>
    <row r="374" spans="1:5">
      <c r="A374" s="195">
        <v>11075</v>
      </c>
      <c r="B374" s="195" t="s">
        <v>533</v>
      </c>
      <c r="C374" s="195" t="s">
        <v>353</v>
      </c>
      <c r="D374" s="195" t="s">
        <v>155</v>
      </c>
      <c r="E374" s="199">
        <v>1909.65</v>
      </c>
    </row>
    <row r="375" spans="1:5">
      <c r="A375" s="195">
        <v>1381</v>
      </c>
      <c r="B375" s="195" t="s">
        <v>534</v>
      </c>
      <c r="C375" s="195" t="s">
        <v>238</v>
      </c>
      <c r="D375" s="195" t="s">
        <v>158</v>
      </c>
      <c r="E375" s="163">
        <v>0.45</v>
      </c>
    </row>
    <row r="376" spans="1:5">
      <c r="A376" s="195">
        <v>34353</v>
      </c>
      <c r="B376" s="195" t="s">
        <v>535</v>
      </c>
      <c r="C376" s="195" t="s">
        <v>238</v>
      </c>
      <c r="D376" s="195" t="s">
        <v>155</v>
      </c>
      <c r="E376" s="163">
        <v>0.83</v>
      </c>
    </row>
    <row r="377" spans="1:5">
      <c r="A377" s="195">
        <v>37595</v>
      </c>
      <c r="B377" s="195" t="s">
        <v>536</v>
      </c>
      <c r="C377" s="195" t="s">
        <v>238</v>
      </c>
      <c r="D377" s="195" t="s">
        <v>155</v>
      </c>
      <c r="E377" s="163">
        <v>1.38</v>
      </c>
    </row>
    <row r="378" spans="1:5">
      <c r="A378" s="195">
        <v>37596</v>
      </c>
      <c r="B378" s="195" t="s">
        <v>537</v>
      </c>
      <c r="C378" s="195" t="s">
        <v>238</v>
      </c>
      <c r="D378" s="195" t="s">
        <v>155</v>
      </c>
      <c r="E378" s="163">
        <v>1.58</v>
      </c>
    </row>
    <row r="379" spans="1:5">
      <c r="A379" s="195">
        <v>371</v>
      </c>
      <c r="B379" s="195" t="s">
        <v>538</v>
      </c>
      <c r="C379" s="195" t="s">
        <v>238</v>
      </c>
      <c r="D379" s="195" t="s">
        <v>155</v>
      </c>
      <c r="E379" s="163">
        <v>0.49</v>
      </c>
    </row>
    <row r="380" spans="1:5">
      <c r="A380" s="195">
        <v>37553</v>
      </c>
      <c r="B380" s="195" t="s">
        <v>539</v>
      </c>
      <c r="C380" s="195" t="s">
        <v>238</v>
      </c>
      <c r="D380" s="195" t="s">
        <v>155</v>
      </c>
      <c r="E380" s="163">
        <v>0.92</v>
      </c>
    </row>
    <row r="381" spans="1:5">
      <c r="A381" s="195">
        <v>37552</v>
      </c>
      <c r="B381" s="195" t="s">
        <v>540</v>
      </c>
      <c r="C381" s="195" t="s">
        <v>238</v>
      </c>
      <c r="D381" s="195" t="s">
        <v>155</v>
      </c>
      <c r="E381" s="163">
        <v>1.47</v>
      </c>
    </row>
    <row r="382" spans="1:5">
      <c r="A382" s="195">
        <v>36880</v>
      </c>
      <c r="B382" s="195" t="s">
        <v>541</v>
      </c>
      <c r="C382" s="195" t="s">
        <v>238</v>
      </c>
      <c r="D382" s="195" t="s">
        <v>155</v>
      </c>
      <c r="E382" s="163">
        <v>1.5</v>
      </c>
    </row>
    <row r="383" spans="1:5">
      <c r="A383" s="195">
        <v>34355</v>
      </c>
      <c r="B383" s="195" t="s">
        <v>542</v>
      </c>
      <c r="C383" s="195" t="s">
        <v>238</v>
      </c>
      <c r="D383" s="195" t="s">
        <v>155</v>
      </c>
      <c r="E383" s="163">
        <v>1.29</v>
      </c>
    </row>
    <row r="384" spans="1:5">
      <c r="A384" s="195">
        <v>130</v>
      </c>
      <c r="B384" s="195" t="s">
        <v>543</v>
      </c>
      <c r="C384" s="195" t="s">
        <v>238</v>
      </c>
      <c r="D384" s="195" t="s">
        <v>155</v>
      </c>
      <c r="E384" s="163">
        <v>3.37</v>
      </c>
    </row>
    <row r="385" spans="1:5">
      <c r="A385" s="195">
        <v>135</v>
      </c>
      <c r="B385" s="195" t="s">
        <v>544</v>
      </c>
      <c r="C385" s="195" t="s">
        <v>238</v>
      </c>
      <c r="D385" s="195" t="s">
        <v>155</v>
      </c>
      <c r="E385" s="163">
        <v>2.71</v>
      </c>
    </row>
    <row r="386" spans="1:5">
      <c r="A386" s="195">
        <v>36886</v>
      </c>
      <c r="B386" s="195" t="s">
        <v>545</v>
      </c>
      <c r="C386" s="195" t="s">
        <v>238</v>
      </c>
      <c r="D386" s="195" t="s">
        <v>155</v>
      </c>
      <c r="E386" s="163">
        <v>0.46</v>
      </c>
    </row>
    <row r="387" spans="1:5">
      <c r="A387" s="195">
        <v>38546</v>
      </c>
      <c r="B387" s="195" t="s">
        <v>546</v>
      </c>
      <c r="C387" s="195" t="s">
        <v>353</v>
      </c>
      <c r="D387" s="195" t="s">
        <v>155</v>
      </c>
      <c r="E387" s="163">
        <v>329.99</v>
      </c>
    </row>
    <row r="388" spans="1:5">
      <c r="A388" s="195">
        <v>34549</v>
      </c>
      <c r="B388" s="195" t="s">
        <v>547</v>
      </c>
      <c r="C388" s="195" t="s">
        <v>353</v>
      </c>
      <c r="D388" s="195" t="s">
        <v>155</v>
      </c>
      <c r="E388" s="163">
        <v>208.95</v>
      </c>
    </row>
    <row r="389" spans="1:5">
      <c r="A389" s="195">
        <v>6081</v>
      </c>
      <c r="B389" s="195" t="s">
        <v>548</v>
      </c>
      <c r="C389" s="195" t="s">
        <v>353</v>
      </c>
      <c r="D389" s="195" t="s">
        <v>155</v>
      </c>
      <c r="E389" s="163">
        <v>29.6</v>
      </c>
    </row>
    <row r="390" spans="1:5">
      <c r="A390" s="195">
        <v>6077</v>
      </c>
      <c r="B390" s="195" t="s">
        <v>549</v>
      </c>
      <c r="C390" s="195" t="s">
        <v>353</v>
      </c>
      <c r="D390" s="195" t="s">
        <v>155</v>
      </c>
      <c r="E390" s="163">
        <v>17.059999999999999</v>
      </c>
    </row>
    <row r="391" spans="1:5">
      <c r="A391" s="195">
        <v>6079</v>
      </c>
      <c r="B391" s="195" t="s">
        <v>550</v>
      </c>
      <c r="C391" s="195" t="s">
        <v>353</v>
      </c>
      <c r="D391" s="195" t="s">
        <v>155</v>
      </c>
      <c r="E391" s="163">
        <v>9.75</v>
      </c>
    </row>
    <row r="392" spans="1:5">
      <c r="A392" s="195">
        <v>1091</v>
      </c>
      <c r="B392" s="195" t="s">
        <v>551</v>
      </c>
      <c r="C392" s="195" t="s">
        <v>160</v>
      </c>
      <c r="D392" s="195" t="s">
        <v>167</v>
      </c>
      <c r="E392" s="163">
        <v>22.72</v>
      </c>
    </row>
    <row r="393" spans="1:5">
      <c r="A393" s="195">
        <v>1094</v>
      </c>
      <c r="B393" s="195" t="s">
        <v>552</v>
      </c>
      <c r="C393" s="195" t="s">
        <v>160</v>
      </c>
      <c r="D393" s="195" t="s">
        <v>167</v>
      </c>
      <c r="E393" s="163">
        <v>15.89</v>
      </c>
    </row>
    <row r="394" spans="1:5">
      <c r="A394" s="195">
        <v>1095</v>
      </c>
      <c r="B394" s="195" t="s">
        <v>553</v>
      </c>
      <c r="C394" s="195" t="s">
        <v>160</v>
      </c>
      <c r="D394" s="195" t="s">
        <v>167</v>
      </c>
      <c r="E394" s="163">
        <v>33.770000000000003</v>
      </c>
    </row>
    <row r="395" spans="1:5">
      <c r="A395" s="195">
        <v>1092</v>
      </c>
      <c r="B395" s="195" t="s">
        <v>554</v>
      </c>
      <c r="C395" s="195" t="s">
        <v>160</v>
      </c>
      <c r="D395" s="195" t="s">
        <v>167</v>
      </c>
      <c r="E395" s="163">
        <v>26.13</v>
      </c>
    </row>
    <row r="396" spans="1:5">
      <c r="A396" s="195">
        <v>1093</v>
      </c>
      <c r="B396" s="195" t="s">
        <v>555</v>
      </c>
      <c r="C396" s="195" t="s">
        <v>160</v>
      </c>
      <c r="D396" s="195" t="s">
        <v>167</v>
      </c>
      <c r="E396" s="163">
        <v>61.02</v>
      </c>
    </row>
    <row r="397" spans="1:5">
      <c r="A397" s="195">
        <v>1090</v>
      </c>
      <c r="B397" s="195" t="s">
        <v>556</v>
      </c>
      <c r="C397" s="195" t="s">
        <v>160</v>
      </c>
      <c r="D397" s="195" t="s">
        <v>167</v>
      </c>
      <c r="E397" s="163">
        <v>43.69</v>
      </c>
    </row>
    <row r="398" spans="1:5">
      <c r="A398" s="195">
        <v>1096</v>
      </c>
      <c r="B398" s="195" t="s">
        <v>557</v>
      </c>
      <c r="C398" s="195" t="s">
        <v>160</v>
      </c>
      <c r="D398" s="195" t="s">
        <v>167</v>
      </c>
      <c r="E398" s="163">
        <v>78.62</v>
      </c>
    </row>
    <row r="399" spans="1:5">
      <c r="A399" s="195">
        <v>1097</v>
      </c>
      <c r="B399" s="195" t="s">
        <v>558</v>
      </c>
      <c r="C399" s="195" t="s">
        <v>160</v>
      </c>
      <c r="D399" s="195" t="s">
        <v>167</v>
      </c>
      <c r="E399" s="163">
        <v>66.739999999999995</v>
      </c>
    </row>
    <row r="400" spans="1:5">
      <c r="A400" s="195">
        <v>378</v>
      </c>
      <c r="B400" s="195" t="s">
        <v>559</v>
      </c>
      <c r="C400" s="195" t="s">
        <v>355</v>
      </c>
      <c r="D400" s="195" t="s">
        <v>155</v>
      </c>
      <c r="E400" s="163">
        <v>16.88</v>
      </c>
    </row>
    <row r="401" spans="1:5">
      <c r="A401" s="195">
        <v>40911</v>
      </c>
      <c r="B401" s="195" t="s">
        <v>560</v>
      </c>
      <c r="C401" s="195" t="s">
        <v>357</v>
      </c>
      <c r="D401" s="195" t="s">
        <v>155</v>
      </c>
      <c r="E401" s="199">
        <v>3007.78</v>
      </c>
    </row>
    <row r="402" spans="1:5">
      <c r="A402" s="195">
        <v>33939</v>
      </c>
      <c r="B402" s="195" t="s">
        <v>561</v>
      </c>
      <c r="C402" s="195" t="s">
        <v>355</v>
      </c>
      <c r="D402" s="195" t="s">
        <v>155</v>
      </c>
      <c r="E402" s="163">
        <v>66.92</v>
      </c>
    </row>
    <row r="403" spans="1:5">
      <c r="A403" s="195">
        <v>40815</v>
      </c>
      <c r="B403" s="195" t="s">
        <v>562</v>
      </c>
      <c r="C403" s="195" t="s">
        <v>357</v>
      </c>
      <c r="D403" s="195" t="s">
        <v>155</v>
      </c>
      <c r="E403" s="199">
        <v>11927.1</v>
      </c>
    </row>
    <row r="404" spans="1:5">
      <c r="A404" s="195">
        <v>34760</v>
      </c>
      <c r="B404" s="195" t="s">
        <v>563</v>
      </c>
      <c r="C404" s="195" t="s">
        <v>355</v>
      </c>
      <c r="D404" s="195" t="s">
        <v>155</v>
      </c>
      <c r="E404" s="163">
        <v>74.150000000000006</v>
      </c>
    </row>
    <row r="405" spans="1:5">
      <c r="A405" s="195">
        <v>40935</v>
      </c>
      <c r="B405" s="195" t="s">
        <v>564</v>
      </c>
      <c r="C405" s="195" t="s">
        <v>357</v>
      </c>
      <c r="D405" s="195" t="s">
        <v>155</v>
      </c>
      <c r="E405" s="199">
        <v>13213.92</v>
      </c>
    </row>
    <row r="406" spans="1:5">
      <c r="A406" s="195">
        <v>33952</v>
      </c>
      <c r="B406" s="195" t="s">
        <v>565</v>
      </c>
      <c r="C406" s="195" t="s">
        <v>355</v>
      </c>
      <c r="D406" s="195" t="s">
        <v>155</v>
      </c>
      <c r="E406" s="163">
        <v>95.07</v>
      </c>
    </row>
    <row r="407" spans="1:5">
      <c r="A407" s="195">
        <v>40816</v>
      </c>
      <c r="B407" s="195" t="s">
        <v>566</v>
      </c>
      <c r="C407" s="195" t="s">
        <v>357</v>
      </c>
      <c r="D407" s="195" t="s">
        <v>155</v>
      </c>
      <c r="E407" s="199">
        <v>16941.439999999999</v>
      </c>
    </row>
    <row r="408" spans="1:5">
      <c r="A408" s="195">
        <v>33953</v>
      </c>
      <c r="B408" s="195" t="s">
        <v>567</v>
      </c>
      <c r="C408" s="195" t="s">
        <v>355</v>
      </c>
      <c r="D408" s="195" t="s">
        <v>155</v>
      </c>
      <c r="E408" s="163">
        <v>125.69</v>
      </c>
    </row>
    <row r="409" spans="1:5">
      <c r="A409" s="195">
        <v>40817</v>
      </c>
      <c r="B409" s="195" t="s">
        <v>568</v>
      </c>
      <c r="C409" s="195" t="s">
        <v>357</v>
      </c>
      <c r="D409" s="195" t="s">
        <v>155</v>
      </c>
      <c r="E409" s="199">
        <v>22398.1</v>
      </c>
    </row>
    <row r="410" spans="1:5">
      <c r="A410" s="195">
        <v>13348</v>
      </c>
      <c r="B410" s="195" t="s">
        <v>569</v>
      </c>
      <c r="C410" s="195" t="s">
        <v>160</v>
      </c>
      <c r="D410" s="195" t="s">
        <v>167</v>
      </c>
      <c r="E410" s="163">
        <v>0.9</v>
      </c>
    </row>
    <row r="411" spans="1:5">
      <c r="A411" s="195">
        <v>39211</v>
      </c>
      <c r="B411" s="195" t="s">
        <v>570</v>
      </c>
      <c r="C411" s="195" t="s">
        <v>160</v>
      </c>
      <c r="D411" s="195" t="s">
        <v>155</v>
      </c>
      <c r="E411" s="163">
        <v>0.98</v>
      </c>
    </row>
    <row r="412" spans="1:5">
      <c r="A412" s="195">
        <v>39212</v>
      </c>
      <c r="B412" s="195" t="s">
        <v>571</v>
      </c>
      <c r="C412" s="195" t="s">
        <v>160</v>
      </c>
      <c r="D412" s="195" t="s">
        <v>155</v>
      </c>
      <c r="E412" s="163">
        <v>1.1000000000000001</v>
      </c>
    </row>
    <row r="413" spans="1:5">
      <c r="A413" s="195">
        <v>39208</v>
      </c>
      <c r="B413" s="195" t="s">
        <v>572</v>
      </c>
      <c r="C413" s="195" t="s">
        <v>160</v>
      </c>
      <c r="D413" s="195" t="s">
        <v>155</v>
      </c>
      <c r="E413" s="163">
        <v>0.3</v>
      </c>
    </row>
    <row r="414" spans="1:5">
      <c r="A414" s="195">
        <v>39210</v>
      </c>
      <c r="B414" s="195" t="s">
        <v>573</v>
      </c>
      <c r="C414" s="195" t="s">
        <v>160</v>
      </c>
      <c r="D414" s="195" t="s">
        <v>155</v>
      </c>
      <c r="E414" s="163">
        <v>0.55000000000000004</v>
      </c>
    </row>
    <row r="415" spans="1:5">
      <c r="A415" s="195">
        <v>39214</v>
      </c>
      <c r="B415" s="195" t="s">
        <v>574</v>
      </c>
      <c r="C415" s="195" t="s">
        <v>160</v>
      </c>
      <c r="D415" s="195" t="s">
        <v>155</v>
      </c>
      <c r="E415" s="163">
        <v>2.04</v>
      </c>
    </row>
    <row r="416" spans="1:5">
      <c r="A416" s="195">
        <v>39213</v>
      </c>
      <c r="B416" s="195" t="s">
        <v>575</v>
      </c>
      <c r="C416" s="195" t="s">
        <v>160</v>
      </c>
      <c r="D416" s="195" t="s">
        <v>155</v>
      </c>
      <c r="E416" s="163">
        <v>1.44</v>
      </c>
    </row>
    <row r="417" spans="1:5">
      <c r="A417" s="195">
        <v>39209</v>
      </c>
      <c r="B417" s="195" t="s">
        <v>576</v>
      </c>
      <c r="C417" s="195" t="s">
        <v>160</v>
      </c>
      <c r="D417" s="195" t="s">
        <v>155</v>
      </c>
      <c r="E417" s="163">
        <v>0.35</v>
      </c>
    </row>
    <row r="418" spans="1:5">
      <c r="A418" s="195">
        <v>39207</v>
      </c>
      <c r="B418" s="195" t="s">
        <v>577</v>
      </c>
      <c r="C418" s="195" t="s">
        <v>160</v>
      </c>
      <c r="D418" s="195" t="s">
        <v>155</v>
      </c>
      <c r="E418" s="163">
        <v>0.55000000000000004</v>
      </c>
    </row>
    <row r="419" spans="1:5">
      <c r="A419" s="195">
        <v>39215</v>
      </c>
      <c r="B419" s="195" t="s">
        <v>578</v>
      </c>
      <c r="C419" s="195" t="s">
        <v>160</v>
      </c>
      <c r="D419" s="195" t="s">
        <v>155</v>
      </c>
      <c r="E419" s="163">
        <v>3.71</v>
      </c>
    </row>
    <row r="420" spans="1:5">
      <c r="A420" s="195">
        <v>39216</v>
      </c>
      <c r="B420" s="195" t="s">
        <v>579</v>
      </c>
      <c r="C420" s="195" t="s">
        <v>160</v>
      </c>
      <c r="D420" s="195" t="s">
        <v>155</v>
      </c>
      <c r="E420" s="163">
        <v>5.18</v>
      </c>
    </row>
    <row r="421" spans="1:5">
      <c r="A421" s="195">
        <v>11267</v>
      </c>
      <c r="B421" s="195" t="s">
        <v>580</v>
      </c>
      <c r="C421" s="195" t="s">
        <v>160</v>
      </c>
      <c r="D421" s="195" t="s">
        <v>167</v>
      </c>
      <c r="E421" s="163">
        <v>0.79</v>
      </c>
    </row>
    <row r="422" spans="1:5">
      <c r="A422" s="195">
        <v>379</v>
      </c>
      <c r="B422" s="195" t="s">
        <v>581</v>
      </c>
      <c r="C422" s="195" t="s">
        <v>160</v>
      </c>
      <c r="D422" s="195" t="s">
        <v>167</v>
      </c>
      <c r="E422" s="163">
        <v>0.79</v>
      </c>
    </row>
    <row r="423" spans="1:5">
      <c r="A423" s="195">
        <v>41901</v>
      </c>
      <c r="B423" s="195" t="s">
        <v>582</v>
      </c>
      <c r="C423" s="195" t="s">
        <v>238</v>
      </c>
      <c r="D423" s="195" t="s">
        <v>167</v>
      </c>
      <c r="E423" s="163">
        <v>4.87</v>
      </c>
    </row>
    <row r="424" spans="1:5">
      <c r="A424" s="195">
        <v>510</v>
      </c>
      <c r="B424" s="195" t="s">
        <v>583</v>
      </c>
      <c r="C424" s="195" t="s">
        <v>238</v>
      </c>
      <c r="D424" s="195" t="s">
        <v>155</v>
      </c>
      <c r="E424" s="163">
        <v>9.99</v>
      </c>
    </row>
    <row r="425" spans="1:5">
      <c r="A425" s="195">
        <v>516</v>
      </c>
      <c r="B425" s="195" t="s">
        <v>584</v>
      </c>
      <c r="C425" s="195" t="s">
        <v>238</v>
      </c>
      <c r="D425" s="195" t="s">
        <v>155</v>
      </c>
      <c r="E425" s="163">
        <v>11.84</v>
      </c>
    </row>
    <row r="426" spans="1:5">
      <c r="A426" s="195">
        <v>509</v>
      </c>
      <c r="B426" s="195" t="s">
        <v>585</v>
      </c>
      <c r="C426" s="195" t="s">
        <v>238</v>
      </c>
      <c r="D426" s="195" t="s">
        <v>155</v>
      </c>
      <c r="E426" s="163">
        <v>13.29</v>
      </c>
    </row>
    <row r="427" spans="1:5">
      <c r="A427" s="195">
        <v>40331</v>
      </c>
      <c r="B427" s="195" t="s">
        <v>586</v>
      </c>
      <c r="C427" s="195" t="s">
        <v>355</v>
      </c>
      <c r="D427" s="195" t="s">
        <v>155</v>
      </c>
      <c r="E427" s="163">
        <v>12.8</v>
      </c>
    </row>
    <row r="428" spans="1:5">
      <c r="A428" s="195">
        <v>40930</v>
      </c>
      <c r="B428" s="195" t="s">
        <v>587</v>
      </c>
      <c r="C428" s="195" t="s">
        <v>357</v>
      </c>
      <c r="D428" s="195" t="s">
        <v>155</v>
      </c>
      <c r="E428" s="199">
        <v>2282.9</v>
      </c>
    </row>
    <row r="429" spans="1:5">
      <c r="A429" s="195">
        <v>11761</v>
      </c>
      <c r="B429" s="195" t="s">
        <v>588</v>
      </c>
      <c r="C429" s="195" t="s">
        <v>160</v>
      </c>
      <c r="D429" s="195" t="s">
        <v>155</v>
      </c>
      <c r="E429" s="163">
        <v>63.63</v>
      </c>
    </row>
    <row r="430" spans="1:5">
      <c r="A430" s="195">
        <v>377</v>
      </c>
      <c r="B430" s="195" t="s">
        <v>589</v>
      </c>
      <c r="C430" s="195" t="s">
        <v>160</v>
      </c>
      <c r="D430" s="195" t="s">
        <v>158</v>
      </c>
      <c r="E430" s="163">
        <v>29.9</v>
      </c>
    </row>
    <row r="431" spans="1:5">
      <c r="A431" s="195">
        <v>7588</v>
      </c>
      <c r="B431" s="195" t="s">
        <v>590</v>
      </c>
      <c r="C431" s="195" t="s">
        <v>160</v>
      </c>
      <c r="D431" s="195" t="s">
        <v>158</v>
      </c>
      <c r="E431" s="163">
        <v>37.75</v>
      </c>
    </row>
    <row r="432" spans="1:5">
      <c r="A432" s="195">
        <v>34392</v>
      </c>
      <c r="B432" s="195" t="s">
        <v>591</v>
      </c>
      <c r="C432" s="195" t="s">
        <v>355</v>
      </c>
      <c r="D432" s="195" t="s">
        <v>155</v>
      </c>
      <c r="E432" s="163">
        <v>20</v>
      </c>
    </row>
    <row r="433" spans="1:5">
      <c r="A433" s="195">
        <v>40908</v>
      </c>
      <c r="B433" s="195" t="s">
        <v>592</v>
      </c>
      <c r="C433" s="195" t="s">
        <v>357</v>
      </c>
      <c r="D433" s="195" t="s">
        <v>155</v>
      </c>
      <c r="E433" s="199">
        <v>3565</v>
      </c>
    </row>
    <row r="434" spans="1:5">
      <c r="A434" s="195">
        <v>34551</v>
      </c>
      <c r="B434" s="195" t="s">
        <v>593</v>
      </c>
      <c r="C434" s="195" t="s">
        <v>355</v>
      </c>
      <c r="D434" s="195" t="s">
        <v>155</v>
      </c>
      <c r="E434" s="163">
        <v>12.28</v>
      </c>
    </row>
    <row r="435" spans="1:5">
      <c r="A435" s="195">
        <v>41078</v>
      </c>
      <c r="B435" s="195" t="s">
        <v>594</v>
      </c>
      <c r="C435" s="195" t="s">
        <v>357</v>
      </c>
      <c r="D435" s="195" t="s">
        <v>155</v>
      </c>
      <c r="E435" s="199">
        <v>2192.54</v>
      </c>
    </row>
    <row r="436" spans="1:5">
      <c r="A436" s="195">
        <v>246</v>
      </c>
      <c r="B436" s="195" t="s">
        <v>595</v>
      </c>
      <c r="C436" s="195" t="s">
        <v>355</v>
      </c>
      <c r="D436" s="195" t="s">
        <v>155</v>
      </c>
      <c r="E436" s="163">
        <v>11.96</v>
      </c>
    </row>
    <row r="437" spans="1:5">
      <c r="A437" s="195">
        <v>40927</v>
      </c>
      <c r="B437" s="195" t="s">
        <v>596</v>
      </c>
      <c r="C437" s="195" t="s">
        <v>357</v>
      </c>
      <c r="D437" s="195" t="s">
        <v>155</v>
      </c>
      <c r="E437" s="199">
        <v>2132.46</v>
      </c>
    </row>
    <row r="438" spans="1:5">
      <c r="A438" s="195">
        <v>2350</v>
      </c>
      <c r="B438" s="195" t="s">
        <v>597</v>
      </c>
      <c r="C438" s="195" t="s">
        <v>355</v>
      </c>
      <c r="D438" s="195" t="s">
        <v>155</v>
      </c>
      <c r="E438" s="163">
        <v>21.86</v>
      </c>
    </row>
    <row r="439" spans="1:5">
      <c r="A439" s="195">
        <v>40812</v>
      </c>
      <c r="B439" s="195" t="s">
        <v>598</v>
      </c>
      <c r="C439" s="195" t="s">
        <v>357</v>
      </c>
      <c r="D439" s="195" t="s">
        <v>155</v>
      </c>
      <c r="E439" s="199">
        <v>3896.75</v>
      </c>
    </row>
    <row r="440" spans="1:5">
      <c r="A440" s="195">
        <v>245</v>
      </c>
      <c r="B440" s="195" t="s">
        <v>599</v>
      </c>
      <c r="C440" s="195" t="s">
        <v>355</v>
      </c>
      <c r="D440" s="195" t="s">
        <v>155</v>
      </c>
      <c r="E440" s="163">
        <v>28.54</v>
      </c>
    </row>
    <row r="441" spans="1:5">
      <c r="A441" s="195">
        <v>41090</v>
      </c>
      <c r="B441" s="195" t="s">
        <v>600</v>
      </c>
      <c r="C441" s="195" t="s">
        <v>357</v>
      </c>
      <c r="D441" s="195" t="s">
        <v>155</v>
      </c>
      <c r="E441" s="199">
        <v>5090</v>
      </c>
    </row>
    <row r="442" spans="1:5">
      <c r="A442" s="195">
        <v>251</v>
      </c>
      <c r="B442" s="195" t="s">
        <v>601</v>
      </c>
      <c r="C442" s="195" t="s">
        <v>355</v>
      </c>
      <c r="D442" s="195" t="s">
        <v>155</v>
      </c>
      <c r="E442" s="163">
        <v>10.94</v>
      </c>
    </row>
    <row r="443" spans="1:5">
      <c r="A443" s="195">
        <v>40975</v>
      </c>
      <c r="B443" s="195" t="s">
        <v>602</v>
      </c>
      <c r="C443" s="195" t="s">
        <v>357</v>
      </c>
      <c r="D443" s="195" t="s">
        <v>155</v>
      </c>
      <c r="E443" s="199">
        <v>1950.05</v>
      </c>
    </row>
    <row r="444" spans="1:5">
      <c r="A444" s="195">
        <v>6127</v>
      </c>
      <c r="B444" s="195" t="s">
        <v>603</v>
      </c>
      <c r="C444" s="195" t="s">
        <v>355</v>
      </c>
      <c r="D444" s="195" t="s">
        <v>155</v>
      </c>
      <c r="E444" s="163">
        <v>10.94</v>
      </c>
    </row>
    <row r="445" spans="1:5">
      <c r="A445" s="195">
        <v>41072</v>
      </c>
      <c r="B445" s="195" t="s">
        <v>604</v>
      </c>
      <c r="C445" s="195" t="s">
        <v>357</v>
      </c>
      <c r="D445" s="195" t="s">
        <v>155</v>
      </c>
      <c r="E445" s="199">
        <v>1952.87</v>
      </c>
    </row>
    <row r="446" spans="1:5">
      <c r="A446" s="195">
        <v>6121</v>
      </c>
      <c r="B446" s="195" t="s">
        <v>605</v>
      </c>
      <c r="C446" s="195" t="s">
        <v>355</v>
      </c>
      <c r="D446" s="195" t="s">
        <v>155</v>
      </c>
      <c r="E446" s="163">
        <v>11.83</v>
      </c>
    </row>
    <row r="447" spans="1:5">
      <c r="A447" s="195">
        <v>41071</v>
      </c>
      <c r="B447" s="195" t="s">
        <v>606</v>
      </c>
      <c r="C447" s="195" t="s">
        <v>357</v>
      </c>
      <c r="D447" s="195" t="s">
        <v>155</v>
      </c>
      <c r="E447" s="199">
        <v>2110.9499999999998</v>
      </c>
    </row>
    <row r="448" spans="1:5">
      <c r="A448" s="195">
        <v>244</v>
      </c>
      <c r="B448" s="195" t="s">
        <v>607</v>
      </c>
      <c r="C448" s="195" t="s">
        <v>355</v>
      </c>
      <c r="D448" s="195" t="s">
        <v>155</v>
      </c>
      <c r="E448" s="163">
        <v>6.88</v>
      </c>
    </row>
    <row r="449" spans="1:5">
      <c r="A449" s="195">
        <v>41093</v>
      </c>
      <c r="B449" s="195" t="s">
        <v>608</v>
      </c>
      <c r="C449" s="195" t="s">
        <v>357</v>
      </c>
      <c r="D449" s="195" t="s">
        <v>155</v>
      </c>
      <c r="E449" s="199">
        <v>1228.6300000000001</v>
      </c>
    </row>
    <row r="450" spans="1:5">
      <c r="A450" s="195">
        <v>532</v>
      </c>
      <c r="B450" s="195" t="s">
        <v>609</v>
      </c>
      <c r="C450" s="195" t="s">
        <v>355</v>
      </c>
      <c r="D450" s="195" t="s">
        <v>155</v>
      </c>
      <c r="E450" s="163">
        <v>35.68</v>
      </c>
    </row>
    <row r="451" spans="1:5">
      <c r="A451" s="195">
        <v>40931</v>
      </c>
      <c r="B451" s="195" t="s">
        <v>610</v>
      </c>
      <c r="C451" s="195" t="s">
        <v>357</v>
      </c>
      <c r="D451" s="195" t="s">
        <v>155</v>
      </c>
      <c r="E451" s="199">
        <v>6360.05</v>
      </c>
    </row>
    <row r="452" spans="1:5">
      <c r="A452" s="195">
        <v>36150</v>
      </c>
      <c r="B452" s="195" t="s">
        <v>611</v>
      </c>
      <c r="C452" s="195" t="s">
        <v>160</v>
      </c>
      <c r="D452" s="195" t="s">
        <v>155</v>
      </c>
      <c r="E452" s="163">
        <v>38.31</v>
      </c>
    </row>
    <row r="453" spans="1:5">
      <c r="A453" s="195">
        <v>4760</v>
      </c>
      <c r="B453" s="195" t="s">
        <v>612</v>
      </c>
      <c r="C453" s="195" t="s">
        <v>355</v>
      </c>
      <c r="D453" s="195" t="s">
        <v>155</v>
      </c>
      <c r="E453" s="163">
        <v>16.88</v>
      </c>
    </row>
    <row r="454" spans="1:5">
      <c r="A454" s="195">
        <v>41069</v>
      </c>
      <c r="B454" s="195" t="s">
        <v>613</v>
      </c>
      <c r="C454" s="195" t="s">
        <v>357</v>
      </c>
      <c r="D454" s="195" t="s">
        <v>155</v>
      </c>
      <c r="E454" s="199">
        <v>3007.78</v>
      </c>
    </row>
    <row r="455" spans="1:5">
      <c r="A455" s="195">
        <v>10422</v>
      </c>
      <c r="B455" s="195" t="s">
        <v>614</v>
      </c>
      <c r="C455" s="195" t="s">
        <v>160</v>
      </c>
      <c r="D455" s="195" t="s">
        <v>155</v>
      </c>
      <c r="E455" s="163">
        <v>346.49</v>
      </c>
    </row>
    <row r="456" spans="1:5">
      <c r="A456" s="195">
        <v>10420</v>
      </c>
      <c r="B456" s="195" t="s">
        <v>615</v>
      </c>
      <c r="C456" s="195" t="s">
        <v>160</v>
      </c>
      <c r="D456" s="195" t="s">
        <v>158</v>
      </c>
      <c r="E456" s="163">
        <v>129.94999999999999</v>
      </c>
    </row>
    <row r="457" spans="1:5">
      <c r="A457" s="195">
        <v>10421</v>
      </c>
      <c r="B457" s="195" t="s">
        <v>616</v>
      </c>
      <c r="C457" s="195" t="s">
        <v>160</v>
      </c>
      <c r="D457" s="195" t="s">
        <v>155</v>
      </c>
      <c r="E457" s="163">
        <v>173.91</v>
      </c>
    </row>
    <row r="458" spans="1:5">
      <c r="A458" s="195">
        <v>36520</v>
      </c>
      <c r="B458" s="195" t="s">
        <v>617</v>
      </c>
      <c r="C458" s="195" t="s">
        <v>160</v>
      </c>
      <c r="D458" s="195" t="s">
        <v>155</v>
      </c>
      <c r="E458" s="163">
        <v>647.42999999999995</v>
      </c>
    </row>
    <row r="459" spans="1:5">
      <c r="A459" s="195">
        <v>10</v>
      </c>
      <c r="B459" s="195" t="s">
        <v>618</v>
      </c>
      <c r="C459" s="195" t="s">
        <v>160</v>
      </c>
      <c r="D459" s="195" t="s">
        <v>155</v>
      </c>
      <c r="E459" s="163">
        <v>10.220000000000001</v>
      </c>
    </row>
    <row r="460" spans="1:5">
      <c r="A460" s="195">
        <v>4815</v>
      </c>
      <c r="B460" s="195" t="s">
        <v>619</v>
      </c>
      <c r="C460" s="195" t="s">
        <v>160</v>
      </c>
      <c r="D460" s="195" t="s">
        <v>155</v>
      </c>
      <c r="E460" s="163">
        <v>5.41</v>
      </c>
    </row>
    <row r="461" spans="1:5">
      <c r="A461" s="195">
        <v>541</v>
      </c>
      <c r="B461" s="195" t="s">
        <v>620</v>
      </c>
      <c r="C461" s="195" t="s">
        <v>160</v>
      </c>
      <c r="D461" s="195" t="s">
        <v>158</v>
      </c>
      <c r="E461" s="163">
        <v>146.85</v>
      </c>
    </row>
    <row r="462" spans="1:5">
      <c r="A462" s="195">
        <v>542</v>
      </c>
      <c r="B462" s="195" t="s">
        <v>621</v>
      </c>
      <c r="C462" s="195" t="s">
        <v>160</v>
      </c>
      <c r="D462" s="195" t="s">
        <v>155</v>
      </c>
      <c r="E462" s="163">
        <v>184.07</v>
      </c>
    </row>
    <row r="463" spans="1:5">
      <c r="A463" s="195">
        <v>540</v>
      </c>
      <c r="B463" s="195" t="s">
        <v>622</v>
      </c>
      <c r="C463" s="195" t="s">
        <v>160</v>
      </c>
      <c r="D463" s="195" t="s">
        <v>155</v>
      </c>
      <c r="E463" s="163">
        <v>414.82</v>
      </c>
    </row>
    <row r="464" spans="1:5">
      <c r="A464" s="195">
        <v>38364</v>
      </c>
      <c r="B464" s="195" t="s">
        <v>623</v>
      </c>
      <c r="C464" s="195" t="s">
        <v>160</v>
      </c>
      <c r="D464" s="195" t="s">
        <v>155</v>
      </c>
      <c r="E464" s="163">
        <v>691.82</v>
      </c>
    </row>
    <row r="465" spans="1:5">
      <c r="A465" s="195">
        <v>11692</v>
      </c>
      <c r="B465" s="195" t="s">
        <v>624</v>
      </c>
      <c r="C465" s="195" t="s">
        <v>157</v>
      </c>
      <c r="D465" s="195" t="s">
        <v>155</v>
      </c>
      <c r="E465" s="163">
        <v>300.70999999999998</v>
      </c>
    </row>
    <row r="466" spans="1:5">
      <c r="A466" s="195">
        <v>1746</v>
      </c>
      <c r="B466" s="195" t="s">
        <v>625</v>
      </c>
      <c r="C466" s="195" t="s">
        <v>160</v>
      </c>
      <c r="D466" s="195" t="s">
        <v>158</v>
      </c>
      <c r="E466" s="163">
        <v>198.81</v>
      </c>
    </row>
    <row r="467" spans="1:5">
      <c r="A467" s="195">
        <v>1748</v>
      </c>
      <c r="B467" s="195" t="s">
        <v>626</v>
      </c>
      <c r="C467" s="195" t="s">
        <v>160</v>
      </c>
      <c r="D467" s="195" t="s">
        <v>155</v>
      </c>
      <c r="E467" s="163">
        <v>264.37</v>
      </c>
    </row>
    <row r="468" spans="1:5">
      <c r="A468" s="195">
        <v>1749</v>
      </c>
      <c r="B468" s="195" t="s">
        <v>627</v>
      </c>
      <c r="C468" s="195" t="s">
        <v>160</v>
      </c>
      <c r="D468" s="195" t="s">
        <v>155</v>
      </c>
      <c r="E468" s="163">
        <v>383.02</v>
      </c>
    </row>
    <row r="469" spans="1:5">
      <c r="A469" s="195">
        <v>37412</v>
      </c>
      <c r="B469" s="195" t="s">
        <v>628</v>
      </c>
      <c r="C469" s="195" t="s">
        <v>160</v>
      </c>
      <c r="D469" s="195" t="s">
        <v>155</v>
      </c>
      <c r="E469" s="163">
        <v>194.33</v>
      </c>
    </row>
    <row r="470" spans="1:5">
      <c r="A470" s="195">
        <v>1745</v>
      </c>
      <c r="B470" s="195" t="s">
        <v>629</v>
      </c>
      <c r="C470" s="195" t="s">
        <v>160</v>
      </c>
      <c r="D470" s="195" t="s">
        <v>155</v>
      </c>
      <c r="E470" s="163">
        <v>231.09</v>
      </c>
    </row>
    <row r="471" spans="1:5">
      <c r="A471" s="195">
        <v>1750</v>
      </c>
      <c r="B471" s="195" t="s">
        <v>630</v>
      </c>
      <c r="C471" s="195" t="s">
        <v>160</v>
      </c>
      <c r="D471" s="195" t="s">
        <v>155</v>
      </c>
      <c r="E471" s="163">
        <v>540.02</v>
      </c>
    </row>
    <row r="472" spans="1:5">
      <c r="A472" s="195">
        <v>11687</v>
      </c>
      <c r="B472" s="195" t="s">
        <v>631</v>
      </c>
      <c r="C472" s="195" t="s">
        <v>187</v>
      </c>
      <c r="D472" s="195" t="s">
        <v>155</v>
      </c>
      <c r="E472" s="163">
        <v>860.43</v>
      </c>
    </row>
    <row r="473" spans="1:5">
      <c r="A473" s="195">
        <v>11689</v>
      </c>
      <c r="B473" s="195" t="s">
        <v>632</v>
      </c>
      <c r="C473" s="195" t="s">
        <v>187</v>
      </c>
      <c r="D473" s="195" t="s">
        <v>155</v>
      </c>
      <c r="E473" s="199">
        <v>1078.06</v>
      </c>
    </row>
    <row r="474" spans="1:5">
      <c r="A474" s="195">
        <v>11693</v>
      </c>
      <c r="B474" s="195" t="s">
        <v>633</v>
      </c>
      <c r="C474" s="195" t="s">
        <v>157</v>
      </c>
      <c r="D474" s="195" t="s">
        <v>155</v>
      </c>
      <c r="E474" s="163">
        <v>162.82</v>
      </c>
    </row>
    <row r="475" spans="1:5">
      <c r="A475" s="195">
        <v>36215</v>
      </c>
      <c r="B475" s="195" t="s">
        <v>634</v>
      </c>
      <c r="C475" s="195" t="s">
        <v>160</v>
      </c>
      <c r="D475" s="195" t="s">
        <v>155</v>
      </c>
      <c r="E475" s="163">
        <v>692.44</v>
      </c>
    </row>
    <row r="476" spans="1:5">
      <c r="A476" s="195">
        <v>42439</v>
      </c>
      <c r="B476" s="195" t="s">
        <v>635</v>
      </c>
      <c r="C476" s="195" t="s">
        <v>160</v>
      </c>
      <c r="D476" s="195" t="s">
        <v>167</v>
      </c>
      <c r="E476" s="163">
        <v>957.34</v>
      </c>
    </row>
    <row r="477" spans="1:5">
      <c r="A477" s="195">
        <v>38381</v>
      </c>
      <c r="B477" s="195" t="s">
        <v>636</v>
      </c>
      <c r="C477" s="195" t="s">
        <v>160</v>
      </c>
      <c r="D477" s="195" t="s">
        <v>155</v>
      </c>
      <c r="E477" s="163">
        <v>8.76</v>
      </c>
    </row>
    <row r="478" spans="1:5">
      <c r="A478" s="195">
        <v>39621</v>
      </c>
      <c r="B478" s="195" t="s">
        <v>637</v>
      </c>
      <c r="C478" s="195" t="s">
        <v>638</v>
      </c>
      <c r="D478" s="195" t="s">
        <v>155</v>
      </c>
      <c r="E478" s="199">
        <v>1040.55</v>
      </c>
    </row>
    <row r="479" spans="1:5">
      <c r="A479" s="195">
        <v>39624</v>
      </c>
      <c r="B479" s="195" t="s">
        <v>639</v>
      </c>
      <c r="C479" s="195" t="s">
        <v>638</v>
      </c>
      <c r="D479" s="195" t="s">
        <v>155</v>
      </c>
      <c r="E479" s="199">
        <v>1147.8399999999999</v>
      </c>
    </row>
    <row r="480" spans="1:5">
      <c r="A480" s="195">
        <v>39615</v>
      </c>
      <c r="B480" s="195" t="s">
        <v>640</v>
      </c>
      <c r="C480" s="195" t="s">
        <v>160</v>
      </c>
      <c r="D480" s="195" t="s">
        <v>155</v>
      </c>
      <c r="E480" s="163">
        <v>463.83</v>
      </c>
    </row>
    <row r="481" spans="1:5">
      <c r="A481" s="195">
        <v>39620</v>
      </c>
      <c r="B481" s="195" t="s">
        <v>641</v>
      </c>
      <c r="C481" s="195" t="s">
        <v>160</v>
      </c>
      <c r="D481" s="195" t="s">
        <v>155</v>
      </c>
      <c r="E481" s="163">
        <v>708.4</v>
      </c>
    </row>
    <row r="482" spans="1:5">
      <c r="A482" s="195">
        <v>39623</v>
      </c>
      <c r="B482" s="195" t="s">
        <v>642</v>
      </c>
      <c r="C482" s="195" t="s">
        <v>160</v>
      </c>
      <c r="D482" s="195" t="s">
        <v>155</v>
      </c>
      <c r="E482" s="163">
        <v>758.76</v>
      </c>
    </row>
    <row r="483" spans="1:5">
      <c r="A483" s="195">
        <v>36207</v>
      </c>
      <c r="B483" s="195" t="s">
        <v>643</v>
      </c>
      <c r="C483" s="195" t="s">
        <v>160</v>
      </c>
      <c r="D483" s="195" t="s">
        <v>155</v>
      </c>
      <c r="E483" s="163">
        <v>306.7</v>
      </c>
    </row>
    <row r="484" spans="1:5">
      <c r="A484" s="195">
        <v>36209</v>
      </c>
      <c r="B484" s="195" t="s">
        <v>644</v>
      </c>
      <c r="C484" s="195" t="s">
        <v>160</v>
      </c>
      <c r="D484" s="195" t="s">
        <v>155</v>
      </c>
      <c r="E484" s="163">
        <v>351.99</v>
      </c>
    </row>
    <row r="485" spans="1:5">
      <c r="A485" s="195">
        <v>36210</v>
      </c>
      <c r="B485" s="195" t="s">
        <v>645</v>
      </c>
      <c r="C485" s="195" t="s">
        <v>160</v>
      </c>
      <c r="D485" s="195" t="s">
        <v>155</v>
      </c>
      <c r="E485" s="163">
        <v>380.84</v>
      </c>
    </row>
    <row r="486" spans="1:5">
      <c r="A486" s="195">
        <v>36204</v>
      </c>
      <c r="B486" s="195" t="s">
        <v>646</v>
      </c>
      <c r="C486" s="195" t="s">
        <v>160</v>
      </c>
      <c r="D486" s="195" t="s">
        <v>155</v>
      </c>
      <c r="E486" s="163">
        <v>135.03</v>
      </c>
    </row>
    <row r="487" spans="1:5">
      <c r="A487" s="195">
        <v>36205</v>
      </c>
      <c r="B487" s="195" t="s">
        <v>647</v>
      </c>
      <c r="C487" s="195" t="s">
        <v>160</v>
      </c>
      <c r="D487" s="195" t="s">
        <v>155</v>
      </c>
      <c r="E487" s="163">
        <v>149.96</v>
      </c>
    </row>
    <row r="488" spans="1:5">
      <c r="A488" s="195">
        <v>36081</v>
      </c>
      <c r="B488" s="195" t="s">
        <v>648</v>
      </c>
      <c r="C488" s="195" t="s">
        <v>160</v>
      </c>
      <c r="D488" s="195" t="s">
        <v>158</v>
      </c>
      <c r="E488" s="163">
        <v>159.9</v>
      </c>
    </row>
    <row r="489" spans="1:5">
      <c r="A489" s="195">
        <v>36206</v>
      </c>
      <c r="B489" s="195" t="s">
        <v>649</v>
      </c>
      <c r="C489" s="195" t="s">
        <v>160</v>
      </c>
      <c r="D489" s="195" t="s">
        <v>155</v>
      </c>
      <c r="E489" s="163">
        <v>167.52</v>
      </c>
    </row>
    <row r="490" spans="1:5">
      <c r="A490" s="195">
        <v>36218</v>
      </c>
      <c r="B490" s="195" t="s">
        <v>650</v>
      </c>
      <c r="C490" s="195" t="s">
        <v>160</v>
      </c>
      <c r="D490" s="195" t="s">
        <v>167</v>
      </c>
      <c r="E490" s="163">
        <v>121.99</v>
      </c>
    </row>
    <row r="491" spans="1:5">
      <c r="A491" s="195">
        <v>36220</v>
      </c>
      <c r="B491" s="195" t="s">
        <v>651</v>
      </c>
      <c r="C491" s="195" t="s">
        <v>160</v>
      </c>
      <c r="D491" s="195" t="s">
        <v>167</v>
      </c>
      <c r="E491" s="163">
        <v>139.88999999999999</v>
      </c>
    </row>
    <row r="492" spans="1:5">
      <c r="A492" s="195">
        <v>36080</v>
      </c>
      <c r="B492" s="195" t="s">
        <v>652</v>
      </c>
      <c r="C492" s="195" t="s">
        <v>160</v>
      </c>
      <c r="D492" s="195" t="s">
        <v>167</v>
      </c>
      <c r="E492" s="163">
        <v>151.31</v>
      </c>
    </row>
    <row r="493" spans="1:5">
      <c r="A493" s="195">
        <v>36223</v>
      </c>
      <c r="B493" s="195" t="s">
        <v>653</v>
      </c>
      <c r="C493" s="195" t="s">
        <v>160</v>
      </c>
      <c r="D493" s="195" t="s">
        <v>167</v>
      </c>
      <c r="E493" s="163">
        <v>158.44</v>
      </c>
    </row>
    <row r="494" spans="1:5">
      <c r="A494" s="195">
        <v>546</v>
      </c>
      <c r="B494" s="195" t="s">
        <v>654</v>
      </c>
      <c r="C494" s="195" t="s">
        <v>238</v>
      </c>
      <c r="D494" s="195" t="s">
        <v>158</v>
      </c>
      <c r="E494" s="163">
        <v>11.09</v>
      </c>
    </row>
    <row r="495" spans="1:5">
      <c r="A495" s="195">
        <v>566</v>
      </c>
      <c r="B495" s="195" t="s">
        <v>655</v>
      </c>
      <c r="C495" s="195" t="s">
        <v>187</v>
      </c>
      <c r="D495" s="195" t="s">
        <v>155</v>
      </c>
      <c r="E495" s="163">
        <v>5.26</v>
      </c>
    </row>
    <row r="496" spans="1:5">
      <c r="A496" s="195">
        <v>565</v>
      </c>
      <c r="B496" s="195" t="s">
        <v>656</v>
      </c>
      <c r="C496" s="195" t="s">
        <v>187</v>
      </c>
      <c r="D496" s="195" t="s">
        <v>155</v>
      </c>
      <c r="E496" s="163">
        <v>19.18</v>
      </c>
    </row>
    <row r="497" spans="1:5">
      <c r="A497" s="195">
        <v>555</v>
      </c>
      <c r="B497" s="195" t="s">
        <v>657</v>
      </c>
      <c r="C497" s="195" t="s">
        <v>187</v>
      </c>
      <c r="D497" s="195" t="s">
        <v>155</v>
      </c>
      <c r="E497" s="163">
        <v>13.6</v>
      </c>
    </row>
    <row r="498" spans="1:5">
      <c r="A498" s="195">
        <v>557</v>
      </c>
      <c r="B498" s="195" t="s">
        <v>658</v>
      </c>
      <c r="C498" s="195" t="s">
        <v>187</v>
      </c>
      <c r="D498" s="195" t="s">
        <v>155</v>
      </c>
      <c r="E498" s="163">
        <v>42.67</v>
      </c>
    </row>
    <row r="499" spans="1:5">
      <c r="A499" s="195">
        <v>552</v>
      </c>
      <c r="B499" s="195" t="s">
        <v>659</v>
      </c>
      <c r="C499" s="195" t="s">
        <v>187</v>
      </c>
      <c r="D499" s="195" t="s">
        <v>155</v>
      </c>
      <c r="E499" s="163">
        <v>21.17</v>
      </c>
    </row>
    <row r="500" spans="1:5">
      <c r="A500" s="195">
        <v>563</v>
      </c>
      <c r="B500" s="195" t="s">
        <v>660</v>
      </c>
      <c r="C500" s="195" t="s">
        <v>187</v>
      </c>
      <c r="D500" s="195" t="s">
        <v>155</v>
      </c>
      <c r="E500" s="163">
        <v>31.81</v>
      </c>
    </row>
    <row r="501" spans="1:5">
      <c r="A501" s="195">
        <v>549</v>
      </c>
      <c r="B501" s="195" t="s">
        <v>661</v>
      </c>
      <c r="C501" s="195" t="s">
        <v>187</v>
      </c>
      <c r="D501" s="195" t="s">
        <v>155</v>
      </c>
      <c r="E501" s="163">
        <v>57.26</v>
      </c>
    </row>
    <row r="502" spans="1:5">
      <c r="A502" s="195">
        <v>551</v>
      </c>
      <c r="B502" s="195" t="s">
        <v>662</v>
      </c>
      <c r="C502" s="195" t="s">
        <v>187</v>
      </c>
      <c r="D502" s="195" t="s">
        <v>155</v>
      </c>
      <c r="E502" s="163">
        <v>113.37</v>
      </c>
    </row>
    <row r="503" spans="1:5">
      <c r="A503" s="195">
        <v>559</v>
      </c>
      <c r="B503" s="195" t="s">
        <v>663</v>
      </c>
      <c r="C503" s="195" t="s">
        <v>187</v>
      </c>
      <c r="D503" s="195" t="s">
        <v>155</v>
      </c>
      <c r="E503" s="163">
        <v>28.34</v>
      </c>
    </row>
    <row r="504" spans="1:5">
      <c r="A504" s="195">
        <v>560</v>
      </c>
      <c r="B504" s="195" t="s">
        <v>664</v>
      </c>
      <c r="C504" s="195" t="s">
        <v>187</v>
      </c>
      <c r="D504" s="195" t="s">
        <v>155</v>
      </c>
      <c r="E504" s="163">
        <v>35.46</v>
      </c>
    </row>
    <row r="505" spans="1:5">
      <c r="A505" s="195">
        <v>547</v>
      </c>
      <c r="B505" s="195" t="s">
        <v>665</v>
      </c>
      <c r="C505" s="195" t="s">
        <v>187</v>
      </c>
      <c r="D505" s="195" t="s">
        <v>155</v>
      </c>
      <c r="E505" s="163">
        <v>42.45</v>
      </c>
    </row>
    <row r="506" spans="1:5">
      <c r="A506" s="195">
        <v>38127</v>
      </c>
      <c r="B506" s="195" t="s">
        <v>666</v>
      </c>
      <c r="C506" s="195" t="s">
        <v>160</v>
      </c>
      <c r="D506" s="195" t="s">
        <v>155</v>
      </c>
      <c r="E506" s="163">
        <v>395.09</v>
      </c>
    </row>
    <row r="507" spans="1:5">
      <c r="A507" s="195">
        <v>38060</v>
      </c>
      <c r="B507" s="195" t="s">
        <v>667</v>
      </c>
      <c r="C507" s="195" t="s">
        <v>160</v>
      </c>
      <c r="D507" s="195" t="s">
        <v>155</v>
      </c>
      <c r="E507" s="163">
        <v>62.79</v>
      </c>
    </row>
    <row r="508" spans="1:5">
      <c r="A508" s="195">
        <v>10956</v>
      </c>
      <c r="B508" s="195" t="s">
        <v>668</v>
      </c>
      <c r="C508" s="195" t="s">
        <v>160</v>
      </c>
      <c r="D508" s="195" t="s">
        <v>155</v>
      </c>
      <c r="E508" s="163">
        <v>65.23</v>
      </c>
    </row>
    <row r="509" spans="1:5">
      <c r="A509" s="195">
        <v>39380</v>
      </c>
      <c r="B509" s="195" t="s">
        <v>669</v>
      </c>
      <c r="C509" s="195" t="s">
        <v>160</v>
      </c>
      <c r="D509" s="195" t="s">
        <v>167</v>
      </c>
      <c r="E509" s="163">
        <v>14.37</v>
      </c>
    </row>
    <row r="510" spans="1:5">
      <c r="A510" s="195">
        <v>13374</v>
      </c>
      <c r="B510" s="195" t="s">
        <v>670</v>
      </c>
      <c r="C510" s="195" t="s">
        <v>160</v>
      </c>
      <c r="D510" s="195" t="s">
        <v>167</v>
      </c>
      <c r="E510" s="163">
        <v>98.86</v>
      </c>
    </row>
    <row r="511" spans="1:5">
      <c r="A511" s="195">
        <v>37597</v>
      </c>
      <c r="B511" s="195" t="s">
        <v>671</v>
      </c>
      <c r="C511" s="195" t="s">
        <v>160</v>
      </c>
      <c r="D511" s="195" t="s">
        <v>167</v>
      </c>
      <c r="E511" s="199">
        <v>389687.5</v>
      </c>
    </row>
    <row r="512" spans="1:5">
      <c r="A512" s="195">
        <v>183</v>
      </c>
      <c r="B512" s="195" t="s">
        <v>672</v>
      </c>
      <c r="C512" s="195" t="s">
        <v>154</v>
      </c>
      <c r="D512" s="195" t="s">
        <v>158</v>
      </c>
      <c r="E512" s="163">
        <v>229</v>
      </c>
    </row>
    <row r="513" spans="1:5">
      <c r="A513" s="195">
        <v>184</v>
      </c>
      <c r="B513" s="195" t="s">
        <v>673</v>
      </c>
      <c r="C513" s="195" t="s">
        <v>154</v>
      </c>
      <c r="D513" s="195" t="s">
        <v>155</v>
      </c>
      <c r="E513" s="163">
        <v>151.35</v>
      </c>
    </row>
    <row r="514" spans="1:5">
      <c r="A514" s="195">
        <v>195</v>
      </c>
      <c r="B514" s="195" t="s">
        <v>674</v>
      </c>
      <c r="C514" s="195" t="s">
        <v>154</v>
      </c>
      <c r="D514" s="195" t="s">
        <v>155</v>
      </c>
      <c r="E514" s="163">
        <v>186.03</v>
      </c>
    </row>
    <row r="515" spans="1:5">
      <c r="A515" s="195">
        <v>194</v>
      </c>
      <c r="B515" s="195" t="s">
        <v>675</v>
      </c>
      <c r="C515" s="195" t="s">
        <v>154</v>
      </c>
      <c r="D515" s="195" t="s">
        <v>155</v>
      </c>
      <c r="E515" s="163">
        <v>101.13</v>
      </c>
    </row>
    <row r="516" spans="1:5">
      <c r="A516" s="195">
        <v>20001</v>
      </c>
      <c r="B516" s="195" t="s">
        <v>676</v>
      </c>
      <c r="C516" s="195" t="s">
        <v>154</v>
      </c>
      <c r="D516" s="195" t="s">
        <v>155</v>
      </c>
      <c r="E516" s="163">
        <v>185.38</v>
      </c>
    </row>
    <row r="517" spans="1:5">
      <c r="A517" s="195">
        <v>181</v>
      </c>
      <c r="B517" s="195" t="s">
        <v>677</v>
      </c>
      <c r="C517" s="195" t="s">
        <v>154</v>
      </c>
      <c r="D517" s="195" t="s">
        <v>155</v>
      </c>
      <c r="E517" s="163">
        <v>250.8</v>
      </c>
    </row>
    <row r="518" spans="1:5">
      <c r="A518" s="195">
        <v>39837</v>
      </c>
      <c r="B518" s="195" t="s">
        <v>678</v>
      </c>
      <c r="C518" s="195" t="s">
        <v>154</v>
      </c>
      <c r="D518" s="195" t="s">
        <v>155</v>
      </c>
      <c r="E518" s="163">
        <v>182.29</v>
      </c>
    </row>
    <row r="519" spans="1:5">
      <c r="A519" s="195">
        <v>10535</v>
      </c>
      <c r="B519" s="195" t="s">
        <v>679</v>
      </c>
      <c r="C519" s="195" t="s">
        <v>160</v>
      </c>
      <c r="D519" s="195" t="s">
        <v>158</v>
      </c>
      <c r="E519" s="199">
        <v>4300</v>
      </c>
    </row>
    <row r="520" spans="1:5">
      <c r="A520" s="195">
        <v>10537</v>
      </c>
      <c r="B520" s="195" t="s">
        <v>680</v>
      </c>
      <c r="C520" s="195" t="s">
        <v>160</v>
      </c>
      <c r="D520" s="195" t="s">
        <v>155</v>
      </c>
      <c r="E520" s="199">
        <v>5864.03</v>
      </c>
    </row>
    <row r="521" spans="1:5">
      <c r="A521" s="195">
        <v>13891</v>
      </c>
      <c r="B521" s="195" t="s">
        <v>681</v>
      </c>
      <c r="C521" s="195" t="s">
        <v>160</v>
      </c>
      <c r="D521" s="195" t="s">
        <v>155</v>
      </c>
      <c r="E521" s="199">
        <v>5378.64</v>
      </c>
    </row>
    <row r="522" spans="1:5">
      <c r="A522" s="195">
        <v>25975</v>
      </c>
      <c r="B522" s="195" t="s">
        <v>682</v>
      </c>
      <c r="C522" s="195" t="s">
        <v>160</v>
      </c>
      <c r="D522" s="195" t="s">
        <v>155</v>
      </c>
      <c r="E522" s="199">
        <v>23394.91</v>
      </c>
    </row>
    <row r="523" spans="1:5">
      <c r="A523" s="195">
        <v>36396</v>
      </c>
      <c r="B523" s="195" t="s">
        <v>683</v>
      </c>
      <c r="C523" s="195" t="s">
        <v>160</v>
      </c>
      <c r="D523" s="195" t="s">
        <v>155</v>
      </c>
      <c r="E523" s="199">
        <v>4919.49</v>
      </c>
    </row>
    <row r="524" spans="1:5">
      <c r="A524" s="195">
        <v>36397</v>
      </c>
      <c r="B524" s="195" t="s">
        <v>684</v>
      </c>
      <c r="C524" s="195" t="s">
        <v>160</v>
      </c>
      <c r="D524" s="195" t="s">
        <v>155</v>
      </c>
      <c r="E524" s="199">
        <v>17491.52</v>
      </c>
    </row>
    <row r="525" spans="1:5">
      <c r="A525" s="195">
        <v>36398</v>
      </c>
      <c r="B525" s="195" t="s">
        <v>685</v>
      </c>
      <c r="C525" s="195" t="s">
        <v>160</v>
      </c>
      <c r="D525" s="195" t="s">
        <v>155</v>
      </c>
      <c r="E525" s="199">
        <v>21259.49</v>
      </c>
    </row>
    <row r="526" spans="1:5">
      <c r="A526" s="195">
        <v>647</v>
      </c>
      <c r="B526" s="195" t="s">
        <v>686</v>
      </c>
      <c r="C526" s="195" t="s">
        <v>355</v>
      </c>
      <c r="D526" s="195" t="s">
        <v>155</v>
      </c>
      <c r="E526" s="163">
        <v>11.85</v>
      </c>
    </row>
    <row r="527" spans="1:5">
      <c r="A527" s="195">
        <v>40920</v>
      </c>
      <c r="B527" s="195" t="s">
        <v>687</v>
      </c>
      <c r="C527" s="195" t="s">
        <v>357</v>
      </c>
      <c r="D527" s="195" t="s">
        <v>155</v>
      </c>
      <c r="E527" s="199">
        <v>2113.58</v>
      </c>
    </row>
    <row r="528" spans="1:5">
      <c r="A528" s="195">
        <v>38783</v>
      </c>
      <c r="B528" s="195" t="s">
        <v>688</v>
      </c>
      <c r="C528" s="195" t="s">
        <v>160</v>
      </c>
      <c r="D528" s="195" t="s">
        <v>155</v>
      </c>
      <c r="E528" s="163">
        <v>1.06</v>
      </c>
    </row>
    <row r="529" spans="1:5">
      <c r="A529" s="195">
        <v>37593</v>
      </c>
      <c r="B529" s="195" t="s">
        <v>689</v>
      </c>
      <c r="C529" s="195" t="s">
        <v>160</v>
      </c>
      <c r="D529" s="195" t="s">
        <v>155</v>
      </c>
      <c r="E529" s="163">
        <v>2.61</v>
      </c>
    </row>
    <row r="530" spans="1:5">
      <c r="A530" s="195">
        <v>37594</v>
      </c>
      <c r="B530" s="195" t="s">
        <v>690</v>
      </c>
      <c r="C530" s="195" t="s">
        <v>160</v>
      </c>
      <c r="D530" s="195" t="s">
        <v>155</v>
      </c>
      <c r="E530" s="163">
        <v>3.25</v>
      </c>
    </row>
    <row r="531" spans="1:5">
      <c r="A531" s="195">
        <v>37592</v>
      </c>
      <c r="B531" s="195" t="s">
        <v>691</v>
      </c>
      <c r="C531" s="195" t="s">
        <v>160</v>
      </c>
      <c r="D531" s="195" t="s">
        <v>155</v>
      </c>
      <c r="E531" s="163">
        <v>2.06</v>
      </c>
    </row>
    <row r="532" spans="1:5">
      <c r="A532" s="195">
        <v>7266</v>
      </c>
      <c r="B532" s="195" t="s">
        <v>692</v>
      </c>
      <c r="C532" s="195" t="s">
        <v>693</v>
      </c>
      <c r="D532" s="195" t="s">
        <v>158</v>
      </c>
      <c r="E532" s="163">
        <v>794.95</v>
      </c>
    </row>
    <row r="533" spans="1:5">
      <c r="A533" s="195">
        <v>7270</v>
      </c>
      <c r="B533" s="195" t="s">
        <v>694</v>
      </c>
      <c r="C533" s="195" t="s">
        <v>160</v>
      </c>
      <c r="D533" s="195" t="s">
        <v>155</v>
      </c>
      <c r="E533" s="163">
        <v>0.91</v>
      </c>
    </row>
    <row r="534" spans="1:5">
      <c r="A534" s="195">
        <v>7267</v>
      </c>
      <c r="B534" s="195" t="s">
        <v>695</v>
      </c>
      <c r="C534" s="195" t="s">
        <v>160</v>
      </c>
      <c r="D534" s="195" t="s">
        <v>155</v>
      </c>
      <c r="E534" s="163">
        <v>0.72</v>
      </c>
    </row>
    <row r="535" spans="1:5">
      <c r="A535" s="195">
        <v>7269</v>
      </c>
      <c r="B535" s="195" t="s">
        <v>696</v>
      </c>
      <c r="C535" s="195" t="s">
        <v>160</v>
      </c>
      <c r="D535" s="195" t="s">
        <v>155</v>
      </c>
      <c r="E535" s="163">
        <v>0.73</v>
      </c>
    </row>
    <row r="536" spans="1:5">
      <c r="A536" s="195">
        <v>7271</v>
      </c>
      <c r="B536" s="195" t="s">
        <v>697</v>
      </c>
      <c r="C536" s="195" t="s">
        <v>160</v>
      </c>
      <c r="D536" s="195" t="s">
        <v>155</v>
      </c>
      <c r="E536" s="163">
        <v>0.79</v>
      </c>
    </row>
    <row r="537" spans="1:5">
      <c r="A537" s="195">
        <v>7268</v>
      </c>
      <c r="B537" s="195" t="s">
        <v>698</v>
      </c>
      <c r="C537" s="195" t="s">
        <v>160</v>
      </c>
      <c r="D537" s="195" t="s">
        <v>155</v>
      </c>
      <c r="E537" s="163">
        <v>1.1000000000000001</v>
      </c>
    </row>
    <row r="538" spans="1:5">
      <c r="A538" s="195">
        <v>34556</v>
      </c>
      <c r="B538" s="195" t="s">
        <v>699</v>
      </c>
      <c r="C538" s="195" t="s">
        <v>160</v>
      </c>
      <c r="D538" s="195" t="s">
        <v>155</v>
      </c>
      <c r="E538" s="163">
        <v>3.41</v>
      </c>
    </row>
    <row r="539" spans="1:5">
      <c r="A539" s="195">
        <v>37873</v>
      </c>
      <c r="B539" s="195" t="s">
        <v>700</v>
      </c>
      <c r="C539" s="195" t="s">
        <v>160</v>
      </c>
      <c r="D539" s="195" t="s">
        <v>155</v>
      </c>
      <c r="E539" s="163">
        <v>3.47</v>
      </c>
    </row>
    <row r="540" spans="1:5">
      <c r="A540" s="195">
        <v>34564</v>
      </c>
      <c r="B540" s="195" t="s">
        <v>701</v>
      </c>
      <c r="C540" s="195" t="s">
        <v>160</v>
      </c>
      <c r="D540" s="195" t="s">
        <v>155</v>
      </c>
      <c r="E540" s="163">
        <v>3.63</v>
      </c>
    </row>
    <row r="541" spans="1:5">
      <c r="A541" s="195">
        <v>34565</v>
      </c>
      <c r="B541" s="195" t="s">
        <v>702</v>
      </c>
      <c r="C541" s="195" t="s">
        <v>160</v>
      </c>
      <c r="D541" s="195" t="s">
        <v>155</v>
      </c>
      <c r="E541" s="163">
        <v>3.84</v>
      </c>
    </row>
    <row r="542" spans="1:5">
      <c r="A542" s="195">
        <v>38590</v>
      </c>
      <c r="B542" s="195" t="s">
        <v>703</v>
      </c>
      <c r="C542" s="195" t="s">
        <v>160</v>
      </c>
      <c r="D542" s="195" t="s">
        <v>155</v>
      </c>
      <c r="E542" s="163">
        <v>2.84</v>
      </c>
    </row>
    <row r="543" spans="1:5">
      <c r="A543" s="195">
        <v>34566</v>
      </c>
      <c r="B543" s="195" t="s">
        <v>704</v>
      </c>
      <c r="C543" s="195" t="s">
        <v>160</v>
      </c>
      <c r="D543" s="195" t="s">
        <v>155</v>
      </c>
      <c r="E543" s="163">
        <v>2.98</v>
      </c>
    </row>
    <row r="544" spans="1:5">
      <c r="A544" s="195">
        <v>34567</v>
      </c>
      <c r="B544" s="195" t="s">
        <v>705</v>
      </c>
      <c r="C544" s="195" t="s">
        <v>160</v>
      </c>
      <c r="D544" s="195" t="s">
        <v>155</v>
      </c>
      <c r="E544" s="163">
        <v>3.16</v>
      </c>
    </row>
    <row r="545" spans="1:5">
      <c r="A545" s="195">
        <v>38591</v>
      </c>
      <c r="B545" s="195" t="s">
        <v>706</v>
      </c>
      <c r="C545" s="195" t="s">
        <v>160</v>
      </c>
      <c r="D545" s="195" t="s">
        <v>155</v>
      </c>
      <c r="E545" s="163">
        <v>2.87</v>
      </c>
    </row>
    <row r="546" spans="1:5">
      <c r="A546" s="195">
        <v>34568</v>
      </c>
      <c r="B546" s="195" t="s">
        <v>707</v>
      </c>
      <c r="C546" s="195" t="s">
        <v>160</v>
      </c>
      <c r="D546" s="195" t="s">
        <v>155</v>
      </c>
      <c r="E546" s="163">
        <v>3.74</v>
      </c>
    </row>
    <row r="547" spans="1:5">
      <c r="A547" s="195">
        <v>34569</v>
      </c>
      <c r="B547" s="195" t="s">
        <v>708</v>
      </c>
      <c r="C547" s="195" t="s">
        <v>160</v>
      </c>
      <c r="D547" s="195" t="s">
        <v>155</v>
      </c>
      <c r="E547" s="163">
        <v>3.84</v>
      </c>
    </row>
    <row r="548" spans="1:5">
      <c r="A548" s="195">
        <v>34570</v>
      </c>
      <c r="B548" s="195" t="s">
        <v>709</v>
      </c>
      <c r="C548" s="195" t="s">
        <v>160</v>
      </c>
      <c r="D548" s="195" t="s">
        <v>155</v>
      </c>
      <c r="E548" s="163">
        <v>4.17</v>
      </c>
    </row>
    <row r="549" spans="1:5">
      <c r="A549" s="195">
        <v>25070</v>
      </c>
      <c r="B549" s="195" t="s">
        <v>710</v>
      </c>
      <c r="C549" s="195" t="s">
        <v>160</v>
      </c>
      <c r="D549" s="195" t="s">
        <v>155</v>
      </c>
      <c r="E549" s="163">
        <v>3.14</v>
      </c>
    </row>
    <row r="550" spans="1:5">
      <c r="A550" s="195">
        <v>34571</v>
      </c>
      <c r="B550" s="195" t="s">
        <v>711</v>
      </c>
      <c r="C550" s="195" t="s">
        <v>160</v>
      </c>
      <c r="D550" s="195" t="s">
        <v>155</v>
      </c>
      <c r="E550" s="163">
        <v>3.17</v>
      </c>
    </row>
    <row r="551" spans="1:5">
      <c r="A551" s="195">
        <v>34573</v>
      </c>
      <c r="B551" s="195" t="s">
        <v>712</v>
      </c>
      <c r="C551" s="195" t="s">
        <v>160</v>
      </c>
      <c r="D551" s="195" t="s">
        <v>155</v>
      </c>
      <c r="E551" s="163">
        <v>3.33</v>
      </c>
    </row>
    <row r="552" spans="1:5">
      <c r="A552" s="195">
        <v>37107</v>
      </c>
      <c r="B552" s="195" t="s">
        <v>713</v>
      </c>
      <c r="C552" s="195" t="s">
        <v>160</v>
      </c>
      <c r="D552" s="195" t="s">
        <v>155</v>
      </c>
      <c r="E552" s="163">
        <v>4.4000000000000004</v>
      </c>
    </row>
    <row r="553" spans="1:5">
      <c r="A553" s="195">
        <v>34576</v>
      </c>
      <c r="B553" s="195" t="s">
        <v>714</v>
      </c>
      <c r="C553" s="195" t="s">
        <v>160</v>
      </c>
      <c r="D553" s="195" t="s">
        <v>155</v>
      </c>
      <c r="E553" s="163">
        <v>4.8600000000000003</v>
      </c>
    </row>
    <row r="554" spans="1:5">
      <c r="A554" s="195">
        <v>34577</v>
      </c>
      <c r="B554" s="195" t="s">
        <v>715</v>
      </c>
      <c r="C554" s="195" t="s">
        <v>160</v>
      </c>
      <c r="D554" s="195" t="s">
        <v>155</v>
      </c>
      <c r="E554" s="163">
        <v>5.07</v>
      </c>
    </row>
    <row r="555" spans="1:5">
      <c r="A555" s="195">
        <v>34578</v>
      </c>
      <c r="B555" s="195" t="s">
        <v>716</v>
      </c>
      <c r="C555" s="195" t="s">
        <v>160</v>
      </c>
      <c r="D555" s="195" t="s">
        <v>155</v>
      </c>
      <c r="E555" s="163">
        <v>5.5</v>
      </c>
    </row>
    <row r="556" spans="1:5">
      <c r="A556" s="195">
        <v>34579</v>
      </c>
      <c r="B556" s="195" t="s">
        <v>717</v>
      </c>
      <c r="C556" s="195" t="s">
        <v>160</v>
      </c>
      <c r="D556" s="195" t="s">
        <v>155</v>
      </c>
      <c r="E556" s="163">
        <v>5.86</v>
      </c>
    </row>
    <row r="557" spans="1:5">
      <c r="A557" s="195">
        <v>25067</v>
      </c>
      <c r="B557" s="195" t="s">
        <v>718</v>
      </c>
      <c r="C557" s="195" t="s">
        <v>160</v>
      </c>
      <c r="D557" s="195" t="s">
        <v>155</v>
      </c>
      <c r="E557" s="163">
        <v>3.92</v>
      </c>
    </row>
    <row r="558" spans="1:5">
      <c r="A558" s="195">
        <v>34580</v>
      </c>
      <c r="B558" s="195" t="s">
        <v>719</v>
      </c>
      <c r="C558" s="195" t="s">
        <v>160</v>
      </c>
      <c r="D558" s="195" t="s">
        <v>155</v>
      </c>
      <c r="E558" s="163">
        <v>4.38</v>
      </c>
    </row>
    <row r="559" spans="1:5">
      <c r="A559" s="195">
        <v>25071</v>
      </c>
      <c r="B559" s="195" t="s">
        <v>720</v>
      </c>
      <c r="C559" s="195" t="s">
        <v>160</v>
      </c>
      <c r="D559" s="195" t="s">
        <v>155</v>
      </c>
      <c r="E559" s="163">
        <v>2.1800000000000002</v>
      </c>
    </row>
    <row r="560" spans="1:5">
      <c r="A560" s="195">
        <v>38395</v>
      </c>
      <c r="B560" s="195" t="s">
        <v>721</v>
      </c>
      <c r="C560" s="195" t="s">
        <v>160</v>
      </c>
      <c r="D560" s="195" t="s">
        <v>155</v>
      </c>
      <c r="E560" s="163">
        <v>7.32</v>
      </c>
    </row>
    <row r="561" spans="1:5">
      <c r="A561" s="195">
        <v>34583</v>
      </c>
      <c r="B561" s="195" t="s">
        <v>722</v>
      </c>
      <c r="C561" s="195" t="s">
        <v>157</v>
      </c>
      <c r="D561" s="195" t="s">
        <v>155</v>
      </c>
      <c r="E561" s="163">
        <v>40.11</v>
      </c>
    </row>
    <row r="562" spans="1:5">
      <c r="A562" s="195">
        <v>34584</v>
      </c>
      <c r="B562" s="195" t="s">
        <v>723</v>
      </c>
      <c r="C562" s="195" t="s">
        <v>157</v>
      </c>
      <c r="D562" s="195" t="s">
        <v>155</v>
      </c>
      <c r="E562" s="163">
        <v>22.45</v>
      </c>
    </row>
    <row r="563" spans="1:5">
      <c r="A563" s="195">
        <v>709</v>
      </c>
      <c r="B563" s="195" t="s">
        <v>724</v>
      </c>
      <c r="C563" s="195" t="s">
        <v>157</v>
      </c>
      <c r="D563" s="195" t="s">
        <v>167</v>
      </c>
      <c r="E563" s="163">
        <v>565.52</v>
      </c>
    </row>
    <row r="564" spans="1:5">
      <c r="A564" s="195">
        <v>34599</v>
      </c>
      <c r="B564" s="195" t="s">
        <v>725</v>
      </c>
      <c r="C564" s="195" t="s">
        <v>160</v>
      </c>
      <c r="D564" s="195" t="s">
        <v>155</v>
      </c>
      <c r="E564" s="163">
        <v>2.2400000000000002</v>
      </c>
    </row>
    <row r="565" spans="1:5">
      <c r="A565" s="195">
        <v>34592</v>
      </c>
      <c r="B565" s="195" t="s">
        <v>726</v>
      </c>
      <c r="C565" s="195" t="s">
        <v>160</v>
      </c>
      <c r="D565" s="195" t="s">
        <v>155</v>
      </c>
      <c r="E565" s="163">
        <v>2.4900000000000002</v>
      </c>
    </row>
    <row r="566" spans="1:5">
      <c r="A566" s="195">
        <v>37103</v>
      </c>
      <c r="B566" s="195" t="s">
        <v>727</v>
      </c>
      <c r="C566" s="195" t="s">
        <v>160</v>
      </c>
      <c r="D566" s="195" t="s">
        <v>155</v>
      </c>
      <c r="E566" s="163">
        <v>2.85</v>
      </c>
    </row>
    <row r="567" spans="1:5">
      <c r="A567" s="195">
        <v>34555</v>
      </c>
      <c r="B567" s="195" t="s">
        <v>728</v>
      </c>
      <c r="C567" s="195" t="s">
        <v>160</v>
      </c>
      <c r="D567" s="195" t="s">
        <v>155</v>
      </c>
      <c r="E567" s="163">
        <v>3.62</v>
      </c>
    </row>
    <row r="568" spans="1:5">
      <c r="A568" s="195">
        <v>674</v>
      </c>
      <c r="B568" s="195" t="s">
        <v>729</v>
      </c>
      <c r="C568" s="195" t="s">
        <v>157</v>
      </c>
      <c r="D568" s="195" t="s">
        <v>167</v>
      </c>
      <c r="E568" s="163">
        <v>55.52</v>
      </c>
    </row>
    <row r="569" spans="1:5">
      <c r="A569" s="195">
        <v>34600</v>
      </c>
      <c r="B569" s="195" t="s">
        <v>730</v>
      </c>
      <c r="C569" s="195" t="s">
        <v>157</v>
      </c>
      <c r="D569" s="195" t="s">
        <v>167</v>
      </c>
      <c r="E569" s="163">
        <v>81.55</v>
      </c>
    </row>
    <row r="570" spans="1:5">
      <c r="A570" s="195">
        <v>652</v>
      </c>
      <c r="B570" s="195" t="s">
        <v>731</v>
      </c>
      <c r="C570" s="195" t="s">
        <v>157</v>
      </c>
      <c r="D570" s="195" t="s">
        <v>167</v>
      </c>
      <c r="E570" s="163">
        <v>124.92</v>
      </c>
    </row>
    <row r="571" spans="1:5">
      <c r="A571" s="195">
        <v>651</v>
      </c>
      <c r="B571" s="195" t="s">
        <v>732</v>
      </c>
      <c r="C571" s="195" t="s">
        <v>160</v>
      </c>
      <c r="D571" s="195" t="s">
        <v>155</v>
      </c>
      <c r="E571" s="163">
        <v>2.75</v>
      </c>
    </row>
    <row r="572" spans="1:5">
      <c r="A572" s="195">
        <v>654</v>
      </c>
      <c r="B572" s="195" t="s">
        <v>733</v>
      </c>
      <c r="C572" s="195" t="s">
        <v>160</v>
      </c>
      <c r="D572" s="195" t="s">
        <v>155</v>
      </c>
      <c r="E572" s="163">
        <v>3.41</v>
      </c>
    </row>
    <row r="573" spans="1:5">
      <c r="A573" s="195">
        <v>650</v>
      </c>
      <c r="B573" s="195" t="s">
        <v>734</v>
      </c>
      <c r="C573" s="195" t="s">
        <v>160</v>
      </c>
      <c r="D573" s="195" t="s">
        <v>158</v>
      </c>
      <c r="E573" s="163">
        <v>2.2000000000000002</v>
      </c>
    </row>
    <row r="574" spans="1:5">
      <c r="A574" s="195">
        <v>716</v>
      </c>
      <c r="B574" s="195" t="s">
        <v>735</v>
      </c>
      <c r="C574" s="195" t="s">
        <v>160</v>
      </c>
      <c r="D574" s="195" t="s">
        <v>155</v>
      </c>
      <c r="E574" s="163">
        <v>17.91</v>
      </c>
    </row>
    <row r="575" spans="1:5">
      <c r="A575" s="195">
        <v>715</v>
      </c>
      <c r="B575" s="195" t="s">
        <v>736</v>
      </c>
      <c r="C575" s="195" t="s">
        <v>160</v>
      </c>
      <c r="D575" s="195" t="s">
        <v>158</v>
      </c>
      <c r="E575" s="163">
        <v>17.72</v>
      </c>
    </row>
    <row r="576" spans="1:5">
      <c r="A576" s="195">
        <v>718</v>
      </c>
      <c r="B576" s="195" t="s">
        <v>737</v>
      </c>
      <c r="C576" s="195" t="s">
        <v>160</v>
      </c>
      <c r="D576" s="195" t="s">
        <v>155</v>
      </c>
      <c r="E576" s="163">
        <v>26.4</v>
      </c>
    </row>
    <row r="577" spans="1:5">
      <c r="A577" s="195">
        <v>11981</v>
      </c>
      <c r="B577" s="195" t="s">
        <v>738</v>
      </c>
      <c r="C577" s="195" t="s">
        <v>160</v>
      </c>
      <c r="D577" s="195" t="s">
        <v>155</v>
      </c>
      <c r="E577" s="163">
        <v>18.100000000000001</v>
      </c>
    </row>
    <row r="578" spans="1:5">
      <c r="A578" s="195">
        <v>34586</v>
      </c>
      <c r="B578" s="195" t="s">
        <v>739</v>
      </c>
      <c r="C578" s="195" t="s">
        <v>160</v>
      </c>
      <c r="D578" s="195" t="s">
        <v>155</v>
      </c>
      <c r="E578" s="163">
        <v>2.23</v>
      </c>
    </row>
    <row r="579" spans="1:5">
      <c r="A579" s="195">
        <v>38603</v>
      </c>
      <c r="B579" s="195" t="s">
        <v>740</v>
      </c>
      <c r="C579" s="195" t="s">
        <v>160</v>
      </c>
      <c r="D579" s="195" t="s">
        <v>155</v>
      </c>
      <c r="E579" s="163">
        <v>2.7</v>
      </c>
    </row>
    <row r="580" spans="1:5">
      <c r="A580" s="195">
        <v>34588</v>
      </c>
      <c r="B580" s="195" t="s">
        <v>741</v>
      </c>
      <c r="C580" s="195" t="s">
        <v>160</v>
      </c>
      <c r="D580" s="195" t="s">
        <v>155</v>
      </c>
      <c r="E580" s="163">
        <v>2.91</v>
      </c>
    </row>
    <row r="581" spans="1:5">
      <c r="A581" s="195">
        <v>34590</v>
      </c>
      <c r="B581" s="195" t="s">
        <v>742</v>
      </c>
      <c r="C581" s="195" t="s">
        <v>160</v>
      </c>
      <c r="D581" s="195" t="s">
        <v>155</v>
      </c>
      <c r="E581" s="163">
        <v>2.66</v>
      </c>
    </row>
    <row r="582" spans="1:5">
      <c r="A582" s="195">
        <v>34591</v>
      </c>
      <c r="B582" s="195" t="s">
        <v>743</v>
      </c>
      <c r="C582" s="195" t="s">
        <v>160</v>
      </c>
      <c r="D582" s="195" t="s">
        <v>155</v>
      </c>
      <c r="E582" s="163">
        <v>3.6</v>
      </c>
    </row>
    <row r="583" spans="1:5">
      <c r="A583" s="195">
        <v>41372</v>
      </c>
      <c r="B583" s="195" t="s">
        <v>744</v>
      </c>
      <c r="C583" s="195" t="s">
        <v>157</v>
      </c>
      <c r="D583" s="195" t="s">
        <v>167</v>
      </c>
      <c r="E583" s="163">
        <v>77.92</v>
      </c>
    </row>
    <row r="584" spans="1:5">
      <c r="A584" s="195">
        <v>41371</v>
      </c>
      <c r="B584" s="195" t="s">
        <v>745</v>
      </c>
      <c r="C584" s="195" t="s">
        <v>157</v>
      </c>
      <c r="D584" s="195" t="s">
        <v>167</v>
      </c>
      <c r="E584" s="163">
        <v>46.05</v>
      </c>
    </row>
    <row r="585" spans="1:5">
      <c r="A585" s="195">
        <v>40517</v>
      </c>
      <c r="B585" s="195" t="s">
        <v>746</v>
      </c>
      <c r="C585" s="195" t="s">
        <v>157</v>
      </c>
      <c r="D585" s="195" t="s">
        <v>155</v>
      </c>
      <c r="E585" s="163">
        <v>43.92</v>
      </c>
    </row>
    <row r="586" spans="1:5">
      <c r="A586" s="195">
        <v>40515</v>
      </c>
      <c r="B586" s="195" t="s">
        <v>747</v>
      </c>
      <c r="C586" s="195" t="s">
        <v>157</v>
      </c>
      <c r="D586" s="195" t="s">
        <v>155</v>
      </c>
      <c r="E586" s="163">
        <v>98.83</v>
      </c>
    </row>
    <row r="587" spans="1:5">
      <c r="A587" s="195">
        <v>40529</v>
      </c>
      <c r="B587" s="195" t="s">
        <v>748</v>
      </c>
      <c r="C587" s="195" t="s">
        <v>157</v>
      </c>
      <c r="D587" s="195" t="s">
        <v>155</v>
      </c>
      <c r="E587" s="163">
        <v>63.14</v>
      </c>
    </row>
    <row r="588" spans="1:5">
      <c r="A588" s="195">
        <v>36170</v>
      </c>
      <c r="B588" s="195" t="s">
        <v>749</v>
      </c>
      <c r="C588" s="195" t="s">
        <v>157</v>
      </c>
      <c r="D588" s="195" t="s">
        <v>158</v>
      </c>
      <c r="E588" s="163">
        <v>52.39</v>
      </c>
    </row>
    <row r="589" spans="1:5">
      <c r="A589" s="195">
        <v>40524</v>
      </c>
      <c r="B589" s="195" t="s">
        <v>750</v>
      </c>
      <c r="C589" s="195" t="s">
        <v>157</v>
      </c>
      <c r="D589" s="195" t="s">
        <v>155</v>
      </c>
      <c r="E589" s="163">
        <v>61.77</v>
      </c>
    </row>
    <row r="590" spans="1:5">
      <c r="A590" s="195">
        <v>36156</v>
      </c>
      <c r="B590" s="195" t="s">
        <v>751</v>
      </c>
      <c r="C590" s="195" t="s">
        <v>157</v>
      </c>
      <c r="D590" s="195" t="s">
        <v>155</v>
      </c>
      <c r="E590" s="163">
        <v>48.04</v>
      </c>
    </row>
    <row r="591" spans="1:5">
      <c r="A591" s="195">
        <v>36155</v>
      </c>
      <c r="B591" s="195" t="s">
        <v>752</v>
      </c>
      <c r="C591" s="195" t="s">
        <v>157</v>
      </c>
      <c r="D591" s="195" t="s">
        <v>155</v>
      </c>
      <c r="E591" s="163">
        <v>41.47</v>
      </c>
    </row>
    <row r="592" spans="1:5">
      <c r="A592" s="195">
        <v>36154</v>
      </c>
      <c r="B592" s="195" t="s">
        <v>753</v>
      </c>
      <c r="C592" s="195" t="s">
        <v>157</v>
      </c>
      <c r="D592" s="195" t="s">
        <v>155</v>
      </c>
      <c r="E592" s="163">
        <v>57.65</v>
      </c>
    </row>
    <row r="593" spans="1:5">
      <c r="A593" s="195">
        <v>695</v>
      </c>
      <c r="B593" s="195" t="s">
        <v>754</v>
      </c>
      <c r="C593" s="195" t="s">
        <v>157</v>
      </c>
      <c r="D593" s="195" t="s">
        <v>155</v>
      </c>
      <c r="E593" s="163">
        <v>42.34</v>
      </c>
    </row>
    <row r="594" spans="1:5">
      <c r="A594" s="195">
        <v>679</v>
      </c>
      <c r="B594" s="195" t="s">
        <v>755</v>
      </c>
      <c r="C594" s="195" t="s">
        <v>157</v>
      </c>
      <c r="D594" s="195" t="s">
        <v>155</v>
      </c>
      <c r="E594" s="163">
        <v>63.14</v>
      </c>
    </row>
    <row r="595" spans="1:5">
      <c r="A595" s="195">
        <v>711</v>
      </c>
      <c r="B595" s="195" t="s">
        <v>756</v>
      </c>
      <c r="C595" s="195" t="s">
        <v>157</v>
      </c>
      <c r="D595" s="195" t="s">
        <v>155</v>
      </c>
      <c r="E595" s="163">
        <v>41.77</v>
      </c>
    </row>
    <row r="596" spans="1:5">
      <c r="A596" s="195">
        <v>712</v>
      </c>
      <c r="B596" s="195" t="s">
        <v>757</v>
      </c>
      <c r="C596" s="195" t="s">
        <v>157</v>
      </c>
      <c r="D596" s="195" t="s">
        <v>155</v>
      </c>
      <c r="E596" s="163">
        <v>52.61</v>
      </c>
    </row>
    <row r="597" spans="1:5">
      <c r="A597" s="195">
        <v>12614</v>
      </c>
      <c r="B597" s="195" t="s">
        <v>758</v>
      </c>
      <c r="C597" s="195" t="s">
        <v>160</v>
      </c>
      <c r="D597" s="195" t="s">
        <v>167</v>
      </c>
      <c r="E597" s="163">
        <v>18.559999999999999</v>
      </c>
    </row>
    <row r="598" spans="1:5">
      <c r="A598" s="195">
        <v>6140</v>
      </c>
      <c r="B598" s="195" t="s">
        <v>759</v>
      </c>
      <c r="C598" s="195" t="s">
        <v>160</v>
      </c>
      <c r="D598" s="195" t="s">
        <v>155</v>
      </c>
      <c r="E598" s="163">
        <v>3.43</v>
      </c>
    </row>
    <row r="599" spans="1:5">
      <c r="A599" s="195">
        <v>38399</v>
      </c>
      <c r="B599" s="195" t="s">
        <v>760</v>
      </c>
      <c r="C599" s="195" t="s">
        <v>160</v>
      </c>
      <c r="D599" s="195" t="s">
        <v>155</v>
      </c>
      <c r="E599" s="163">
        <v>185.23</v>
      </c>
    </row>
    <row r="600" spans="1:5">
      <c r="A600" s="195">
        <v>735</v>
      </c>
      <c r="B600" s="195" t="s">
        <v>761</v>
      </c>
      <c r="C600" s="195" t="s">
        <v>160</v>
      </c>
      <c r="D600" s="195" t="s">
        <v>155</v>
      </c>
      <c r="E600" s="199">
        <v>2232.64</v>
      </c>
    </row>
    <row r="601" spans="1:5">
      <c r="A601" s="195">
        <v>736</v>
      </c>
      <c r="B601" s="195" t="s">
        <v>762</v>
      </c>
      <c r="C601" s="195" t="s">
        <v>160</v>
      </c>
      <c r="D601" s="195" t="s">
        <v>155</v>
      </c>
      <c r="E601" s="199">
        <v>1877.25</v>
      </c>
    </row>
    <row r="602" spans="1:5">
      <c r="A602" s="195">
        <v>729</v>
      </c>
      <c r="B602" s="195" t="s">
        <v>763</v>
      </c>
      <c r="C602" s="195" t="s">
        <v>160</v>
      </c>
      <c r="D602" s="195" t="s">
        <v>158</v>
      </c>
      <c r="E602" s="163">
        <v>765</v>
      </c>
    </row>
    <row r="603" spans="1:5">
      <c r="A603" s="195">
        <v>39925</v>
      </c>
      <c r="B603" s="195" t="s">
        <v>764</v>
      </c>
      <c r="C603" s="195" t="s">
        <v>160</v>
      </c>
      <c r="D603" s="195" t="s">
        <v>155</v>
      </c>
      <c r="E603" s="199">
        <v>11054.18</v>
      </c>
    </row>
    <row r="604" spans="1:5">
      <c r="A604" s="195">
        <v>731</v>
      </c>
      <c r="B604" s="195" t="s">
        <v>765</v>
      </c>
      <c r="C604" s="195" t="s">
        <v>160</v>
      </c>
      <c r="D604" s="195" t="s">
        <v>155</v>
      </c>
      <c r="E604" s="163">
        <v>744.53</v>
      </c>
    </row>
    <row r="605" spans="1:5">
      <c r="A605" s="195">
        <v>10575</v>
      </c>
      <c r="B605" s="195" t="s">
        <v>766</v>
      </c>
      <c r="C605" s="195" t="s">
        <v>160</v>
      </c>
      <c r="D605" s="195" t="s">
        <v>155</v>
      </c>
      <c r="E605" s="199">
        <v>1161.9000000000001</v>
      </c>
    </row>
    <row r="606" spans="1:5">
      <c r="A606" s="195">
        <v>733</v>
      </c>
      <c r="B606" s="195" t="s">
        <v>767</v>
      </c>
      <c r="C606" s="195" t="s">
        <v>160</v>
      </c>
      <c r="D606" s="195" t="s">
        <v>155</v>
      </c>
      <c r="E606" s="199">
        <v>1272.1400000000001</v>
      </c>
    </row>
    <row r="607" spans="1:5">
      <c r="A607" s="195">
        <v>732</v>
      </c>
      <c r="B607" s="195" t="s">
        <v>768</v>
      </c>
      <c r="C607" s="195" t="s">
        <v>160</v>
      </c>
      <c r="D607" s="195" t="s">
        <v>155</v>
      </c>
      <c r="E607" s="199">
        <v>1255.03</v>
      </c>
    </row>
    <row r="608" spans="1:5">
      <c r="A608" s="195">
        <v>737</v>
      </c>
      <c r="B608" s="195" t="s">
        <v>769</v>
      </c>
      <c r="C608" s="195" t="s">
        <v>160</v>
      </c>
      <c r="D608" s="195" t="s">
        <v>155</v>
      </c>
      <c r="E608" s="199">
        <v>7037.87</v>
      </c>
    </row>
    <row r="609" spans="1:5">
      <c r="A609" s="195">
        <v>738</v>
      </c>
      <c r="B609" s="195" t="s">
        <v>770</v>
      </c>
      <c r="C609" s="195" t="s">
        <v>160</v>
      </c>
      <c r="D609" s="195" t="s">
        <v>155</v>
      </c>
      <c r="E609" s="199">
        <v>3263.41</v>
      </c>
    </row>
    <row r="610" spans="1:5">
      <c r="A610" s="195">
        <v>740</v>
      </c>
      <c r="B610" s="195" t="s">
        <v>771</v>
      </c>
      <c r="C610" s="195" t="s">
        <v>160</v>
      </c>
      <c r="D610" s="195" t="s">
        <v>155</v>
      </c>
      <c r="E610" s="199">
        <v>6620.79</v>
      </c>
    </row>
    <row r="611" spans="1:5">
      <c r="A611" s="195">
        <v>734</v>
      </c>
      <c r="B611" s="195" t="s">
        <v>772</v>
      </c>
      <c r="C611" s="195" t="s">
        <v>160</v>
      </c>
      <c r="D611" s="195" t="s">
        <v>155</v>
      </c>
      <c r="E611" s="199">
        <v>1345.39</v>
      </c>
    </row>
    <row r="612" spans="1:5">
      <c r="A612" s="195">
        <v>39008</v>
      </c>
      <c r="B612" s="195" t="s">
        <v>773</v>
      </c>
      <c r="C612" s="195" t="s">
        <v>160</v>
      </c>
      <c r="D612" s="195" t="s">
        <v>155</v>
      </c>
      <c r="E612" s="199">
        <v>52418.31</v>
      </c>
    </row>
    <row r="613" spans="1:5">
      <c r="A613" s="195">
        <v>39009</v>
      </c>
      <c r="B613" s="195" t="s">
        <v>774</v>
      </c>
      <c r="C613" s="195" t="s">
        <v>160</v>
      </c>
      <c r="D613" s="195" t="s">
        <v>155</v>
      </c>
      <c r="E613" s="199">
        <v>56159.72</v>
      </c>
    </row>
    <row r="614" spans="1:5">
      <c r="A614" s="195">
        <v>10587</v>
      </c>
      <c r="B614" s="195" t="s">
        <v>775</v>
      </c>
      <c r="C614" s="195" t="s">
        <v>160</v>
      </c>
      <c r="D614" s="195" t="s">
        <v>155</v>
      </c>
      <c r="E614" s="199">
        <v>3528.93</v>
      </c>
    </row>
    <row r="615" spans="1:5">
      <c r="A615" s="195">
        <v>759</v>
      </c>
      <c r="B615" s="195" t="s">
        <v>776</v>
      </c>
      <c r="C615" s="195" t="s">
        <v>160</v>
      </c>
      <c r="D615" s="195" t="s">
        <v>155</v>
      </c>
      <c r="E615" s="199">
        <v>5073.91</v>
      </c>
    </row>
    <row r="616" spans="1:5">
      <c r="A616" s="195">
        <v>761</v>
      </c>
      <c r="B616" s="195" t="s">
        <v>777</v>
      </c>
      <c r="C616" s="195" t="s">
        <v>160</v>
      </c>
      <c r="D616" s="195" t="s">
        <v>155</v>
      </c>
      <c r="E616" s="199">
        <v>8600.7000000000007</v>
      </c>
    </row>
    <row r="617" spans="1:5">
      <c r="A617" s="195">
        <v>750</v>
      </c>
      <c r="B617" s="195" t="s">
        <v>778</v>
      </c>
      <c r="C617" s="195" t="s">
        <v>160</v>
      </c>
      <c r="D617" s="195" t="s">
        <v>155</v>
      </c>
      <c r="E617" s="199">
        <v>8165.68</v>
      </c>
    </row>
    <row r="618" spans="1:5">
      <c r="A618" s="195">
        <v>755</v>
      </c>
      <c r="B618" s="195" t="s">
        <v>779</v>
      </c>
      <c r="C618" s="195" t="s">
        <v>160</v>
      </c>
      <c r="D618" s="195" t="s">
        <v>155</v>
      </c>
      <c r="E618" s="199">
        <v>33508</v>
      </c>
    </row>
    <row r="619" spans="1:5">
      <c r="A619" s="195">
        <v>749</v>
      </c>
      <c r="B619" s="195" t="s">
        <v>780</v>
      </c>
      <c r="C619" s="195" t="s">
        <v>160</v>
      </c>
      <c r="D619" s="195" t="s">
        <v>155</v>
      </c>
      <c r="E619" s="199">
        <v>12323.62</v>
      </c>
    </row>
    <row r="620" spans="1:5">
      <c r="A620" s="195">
        <v>756</v>
      </c>
      <c r="B620" s="195" t="s">
        <v>781</v>
      </c>
      <c r="C620" s="195" t="s">
        <v>160</v>
      </c>
      <c r="D620" s="195" t="s">
        <v>155</v>
      </c>
      <c r="E620" s="199">
        <v>36544.959999999999</v>
      </c>
    </row>
    <row r="621" spans="1:5">
      <c r="A621" s="195">
        <v>757</v>
      </c>
      <c r="B621" s="195" t="s">
        <v>782</v>
      </c>
      <c r="C621" s="195" t="s">
        <v>160</v>
      </c>
      <c r="D621" s="195" t="s">
        <v>155</v>
      </c>
      <c r="E621" s="199">
        <v>16593.75</v>
      </c>
    </row>
    <row r="622" spans="1:5">
      <c r="A622" s="195">
        <v>10588</v>
      </c>
      <c r="B622" s="195" t="s">
        <v>783</v>
      </c>
      <c r="C622" s="195" t="s">
        <v>160</v>
      </c>
      <c r="D622" s="195" t="s">
        <v>155</v>
      </c>
      <c r="E622" s="199">
        <v>3663.48</v>
      </c>
    </row>
    <row r="623" spans="1:5">
      <c r="A623" s="195">
        <v>10592</v>
      </c>
      <c r="B623" s="195" t="s">
        <v>784</v>
      </c>
      <c r="C623" s="195" t="s">
        <v>160</v>
      </c>
      <c r="D623" s="195" t="s">
        <v>158</v>
      </c>
      <c r="E623" s="199">
        <v>4425</v>
      </c>
    </row>
    <row r="624" spans="1:5">
      <c r="A624" s="195">
        <v>10589</v>
      </c>
      <c r="B624" s="195" t="s">
        <v>785</v>
      </c>
      <c r="C624" s="195" t="s">
        <v>160</v>
      </c>
      <c r="D624" s="195" t="s">
        <v>155</v>
      </c>
      <c r="E624" s="199">
        <v>5944.71</v>
      </c>
    </row>
    <row r="625" spans="1:5">
      <c r="A625" s="195">
        <v>760</v>
      </c>
      <c r="B625" s="195" t="s">
        <v>786</v>
      </c>
      <c r="C625" s="195" t="s">
        <v>160</v>
      </c>
      <c r="D625" s="195" t="s">
        <v>155</v>
      </c>
      <c r="E625" s="199">
        <v>33187.5</v>
      </c>
    </row>
    <row r="626" spans="1:5">
      <c r="A626" s="195">
        <v>751</v>
      </c>
      <c r="B626" s="195" t="s">
        <v>787</v>
      </c>
      <c r="C626" s="195" t="s">
        <v>160</v>
      </c>
      <c r="D626" s="195" t="s">
        <v>155</v>
      </c>
      <c r="E626" s="199">
        <v>5227.03</v>
      </c>
    </row>
    <row r="627" spans="1:5">
      <c r="A627" s="195">
        <v>754</v>
      </c>
      <c r="B627" s="195" t="s">
        <v>788</v>
      </c>
      <c r="C627" s="195" t="s">
        <v>160</v>
      </c>
      <c r="D627" s="195" t="s">
        <v>155</v>
      </c>
      <c r="E627" s="199">
        <v>8296.8700000000008</v>
      </c>
    </row>
    <row r="628" spans="1:5">
      <c r="A628" s="195">
        <v>14013</v>
      </c>
      <c r="B628" s="195" t="s">
        <v>789</v>
      </c>
      <c r="C628" s="195" t="s">
        <v>160</v>
      </c>
      <c r="D628" s="195" t="s">
        <v>155</v>
      </c>
      <c r="E628" s="199">
        <v>190178.66</v>
      </c>
    </row>
    <row r="629" spans="1:5">
      <c r="A629" s="195">
        <v>39917</v>
      </c>
      <c r="B629" s="195" t="s">
        <v>790</v>
      </c>
      <c r="C629" s="195" t="s">
        <v>160</v>
      </c>
      <c r="D629" s="195" t="s">
        <v>155</v>
      </c>
      <c r="E629" s="199">
        <v>80518.31</v>
      </c>
    </row>
    <row r="630" spans="1:5">
      <c r="A630" s="195">
        <v>38167</v>
      </c>
      <c r="B630" s="195" t="s">
        <v>791</v>
      </c>
      <c r="C630" s="195" t="s">
        <v>638</v>
      </c>
      <c r="D630" s="195" t="s">
        <v>155</v>
      </c>
      <c r="E630" s="163">
        <v>23.16</v>
      </c>
    </row>
    <row r="631" spans="1:5">
      <c r="A631" s="195">
        <v>36145</v>
      </c>
      <c r="B631" s="195" t="s">
        <v>792</v>
      </c>
      <c r="C631" s="195" t="s">
        <v>638</v>
      </c>
      <c r="D631" s="195" t="s">
        <v>155</v>
      </c>
      <c r="E631" s="163">
        <v>37.15</v>
      </c>
    </row>
    <row r="632" spans="1:5">
      <c r="A632" s="195">
        <v>12893</v>
      </c>
      <c r="B632" s="195" t="s">
        <v>793</v>
      </c>
      <c r="C632" s="195" t="s">
        <v>638</v>
      </c>
      <c r="D632" s="195" t="s">
        <v>155</v>
      </c>
      <c r="E632" s="163">
        <v>61.92</v>
      </c>
    </row>
    <row r="633" spans="1:5">
      <c r="A633" s="195">
        <v>11685</v>
      </c>
      <c r="B633" s="195" t="s">
        <v>794</v>
      </c>
      <c r="C633" s="195" t="s">
        <v>160</v>
      </c>
      <c r="D633" s="195" t="s">
        <v>155</v>
      </c>
      <c r="E633" s="163">
        <v>26.66</v>
      </c>
    </row>
    <row r="634" spans="1:5">
      <c r="A634" s="195">
        <v>11679</v>
      </c>
      <c r="B634" s="195" t="s">
        <v>795</v>
      </c>
      <c r="C634" s="195" t="s">
        <v>160</v>
      </c>
      <c r="D634" s="195" t="s">
        <v>155</v>
      </c>
      <c r="E634" s="163">
        <v>9.68</v>
      </c>
    </row>
    <row r="635" spans="1:5">
      <c r="A635" s="195">
        <v>11680</v>
      </c>
      <c r="B635" s="195" t="s">
        <v>796</v>
      </c>
      <c r="C635" s="195" t="s">
        <v>160</v>
      </c>
      <c r="D635" s="195" t="s">
        <v>155</v>
      </c>
      <c r="E635" s="163">
        <v>7.98</v>
      </c>
    </row>
    <row r="636" spans="1:5">
      <c r="A636" s="195">
        <v>2512</v>
      </c>
      <c r="B636" s="195" t="s">
        <v>797</v>
      </c>
      <c r="C636" s="195" t="s">
        <v>160</v>
      </c>
      <c r="D636" s="195" t="s">
        <v>167</v>
      </c>
      <c r="E636" s="163">
        <v>27.62</v>
      </c>
    </row>
    <row r="637" spans="1:5">
      <c r="A637" s="195">
        <v>4374</v>
      </c>
      <c r="B637" s="195" t="s">
        <v>798</v>
      </c>
      <c r="C637" s="195" t="s">
        <v>160</v>
      </c>
      <c r="D637" s="195" t="s">
        <v>155</v>
      </c>
      <c r="E637" s="163">
        <v>0.59</v>
      </c>
    </row>
    <row r="638" spans="1:5">
      <c r="A638" s="195">
        <v>7568</v>
      </c>
      <c r="B638" s="195" t="s">
        <v>799</v>
      </c>
      <c r="C638" s="195" t="s">
        <v>160</v>
      </c>
      <c r="D638" s="195" t="s">
        <v>155</v>
      </c>
      <c r="E638" s="163">
        <v>0.98</v>
      </c>
    </row>
    <row r="639" spans="1:5">
      <c r="A639" s="195">
        <v>7584</v>
      </c>
      <c r="B639" s="195" t="s">
        <v>800</v>
      </c>
      <c r="C639" s="195" t="s">
        <v>160</v>
      </c>
      <c r="D639" s="195" t="s">
        <v>155</v>
      </c>
      <c r="E639" s="163">
        <v>1.49</v>
      </c>
    </row>
    <row r="640" spans="1:5">
      <c r="A640" s="195">
        <v>11945</v>
      </c>
      <c r="B640" s="195" t="s">
        <v>801</v>
      </c>
      <c r="C640" s="195" t="s">
        <v>160</v>
      </c>
      <c r="D640" s="195" t="s">
        <v>155</v>
      </c>
      <c r="E640" s="163">
        <v>0.09</v>
      </c>
    </row>
    <row r="641" spans="1:5">
      <c r="A641" s="195">
        <v>11946</v>
      </c>
      <c r="B641" s="195" t="s">
        <v>802</v>
      </c>
      <c r="C641" s="195" t="s">
        <v>160</v>
      </c>
      <c r="D641" s="195" t="s">
        <v>155</v>
      </c>
      <c r="E641" s="163">
        <v>0.11</v>
      </c>
    </row>
    <row r="642" spans="1:5">
      <c r="A642" s="195">
        <v>4375</v>
      </c>
      <c r="B642" s="195" t="s">
        <v>803</v>
      </c>
      <c r="C642" s="195" t="s">
        <v>160</v>
      </c>
      <c r="D642" s="195" t="s">
        <v>158</v>
      </c>
      <c r="E642" s="163">
        <v>0.16</v>
      </c>
    </row>
    <row r="643" spans="1:5">
      <c r="A643" s="195">
        <v>11950</v>
      </c>
      <c r="B643" s="195" t="s">
        <v>804</v>
      </c>
      <c r="C643" s="195" t="s">
        <v>160</v>
      </c>
      <c r="D643" s="195" t="s">
        <v>155</v>
      </c>
      <c r="E643" s="163">
        <v>0.33</v>
      </c>
    </row>
    <row r="644" spans="1:5">
      <c r="A644" s="195">
        <v>4376</v>
      </c>
      <c r="B644" s="195" t="s">
        <v>805</v>
      </c>
      <c r="C644" s="195" t="s">
        <v>160</v>
      </c>
      <c r="D644" s="195" t="s">
        <v>155</v>
      </c>
      <c r="E644" s="163">
        <v>0.31</v>
      </c>
    </row>
    <row r="645" spans="1:5">
      <c r="A645" s="195">
        <v>7583</v>
      </c>
      <c r="B645" s="195" t="s">
        <v>806</v>
      </c>
      <c r="C645" s="195" t="s">
        <v>160</v>
      </c>
      <c r="D645" s="195" t="s">
        <v>155</v>
      </c>
      <c r="E645" s="163">
        <v>0.67</v>
      </c>
    </row>
    <row r="646" spans="1:5">
      <c r="A646" s="195">
        <v>4350</v>
      </c>
      <c r="B646" s="195" t="s">
        <v>807</v>
      </c>
      <c r="C646" s="195" t="s">
        <v>160</v>
      </c>
      <c r="D646" s="195" t="s">
        <v>167</v>
      </c>
      <c r="E646" s="163">
        <v>0.32</v>
      </c>
    </row>
    <row r="647" spans="1:5">
      <c r="A647" s="195">
        <v>39886</v>
      </c>
      <c r="B647" s="195" t="s">
        <v>808</v>
      </c>
      <c r="C647" s="195" t="s">
        <v>160</v>
      </c>
      <c r="D647" s="195" t="s">
        <v>167</v>
      </c>
      <c r="E647" s="163">
        <v>4.24</v>
      </c>
    </row>
    <row r="648" spans="1:5">
      <c r="A648" s="195">
        <v>39887</v>
      </c>
      <c r="B648" s="195" t="s">
        <v>809</v>
      </c>
      <c r="C648" s="195" t="s">
        <v>160</v>
      </c>
      <c r="D648" s="195" t="s">
        <v>167</v>
      </c>
      <c r="E648" s="163">
        <v>6.37</v>
      </c>
    </row>
    <row r="649" spans="1:5">
      <c r="A649" s="195">
        <v>39888</v>
      </c>
      <c r="B649" s="195" t="s">
        <v>810</v>
      </c>
      <c r="C649" s="195" t="s">
        <v>160</v>
      </c>
      <c r="D649" s="195" t="s">
        <v>167</v>
      </c>
      <c r="E649" s="163">
        <v>14.57</v>
      </c>
    </row>
    <row r="650" spans="1:5">
      <c r="A650" s="195">
        <v>39890</v>
      </c>
      <c r="B650" s="195" t="s">
        <v>811</v>
      </c>
      <c r="C650" s="195" t="s">
        <v>160</v>
      </c>
      <c r="D650" s="195" t="s">
        <v>167</v>
      </c>
      <c r="E650" s="163">
        <v>24.86</v>
      </c>
    </row>
    <row r="651" spans="1:5">
      <c r="A651" s="195">
        <v>39891</v>
      </c>
      <c r="B651" s="195" t="s">
        <v>812</v>
      </c>
      <c r="C651" s="195" t="s">
        <v>160</v>
      </c>
      <c r="D651" s="195" t="s">
        <v>167</v>
      </c>
      <c r="E651" s="163">
        <v>35.06</v>
      </c>
    </row>
    <row r="652" spans="1:5">
      <c r="A652" s="195">
        <v>39892</v>
      </c>
      <c r="B652" s="195" t="s">
        <v>813</v>
      </c>
      <c r="C652" s="195" t="s">
        <v>160</v>
      </c>
      <c r="D652" s="195" t="s">
        <v>167</v>
      </c>
      <c r="E652" s="163">
        <v>109.28</v>
      </c>
    </row>
    <row r="653" spans="1:5">
      <c r="A653" s="195">
        <v>790</v>
      </c>
      <c r="B653" s="195" t="s">
        <v>814</v>
      </c>
      <c r="C653" s="195" t="s">
        <v>160</v>
      </c>
      <c r="D653" s="195" t="s">
        <v>155</v>
      </c>
      <c r="E653" s="163">
        <v>12.74</v>
      </c>
    </row>
    <row r="654" spans="1:5">
      <c r="A654" s="195">
        <v>766</v>
      </c>
      <c r="B654" s="195" t="s">
        <v>815</v>
      </c>
      <c r="C654" s="195" t="s">
        <v>160</v>
      </c>
      <c r="D654" s="195" t="s">
        <v>155</v>
      </c>
      <c r="E654" s="163">
        <v>12.74</v>
      </c>
    </row>
    <row r="655" spans="1:5">
      <c r="A655" s="195">
        <v>791</v>
      </c>
      <c r="B655" s="195" t="s">
        <v>816</v>
      </c>
      <c r="C655" s="195" t="s">
        <v>160</v>
      </c>
      <c r="D655" s="195" t="s">
        <v>155</v>
      </c>
      <c r="E655" s="163">
        <v>12.74</v>
      </c>
    </row>
    <row r="656" spans="1:5">
      <c r="A656" s="195">
        <v>767</v>
      </c>
      <c r="B656" s="195" t="s">
        <v>817</v>
      </c>
      <c r="C656" s="195" t="s">
        <v>160</v>
      </c>
      <c r="D656" s="195" t="s">
        <v>155</v>
      </c>
      <c r="E656" s="163">
        <v>12.74</v>
      </c>
    </row>
    <row r="657" spans="1:5">
      <c r="A657" s="195">
        <v>768</v>
      </c>
      <c r="B657" s="195" t="s">
        <v>818</v>
      </c>
      <c r="C657" s="195" t="s">
        <v>160</v>
      </c>
      <c r="D657" s="195" t="s">
        <v>155</v>
      </c>
      <c r="E657" s="163">
        <v>10.01</v>
      </c>
    </row>
    <row r="658" spans="1:5">
      <c r="A658" s="195">
        <v>789</v>
      </c>
      <c r="B658" s="195" t="s">
        <v>819</v>
      </c>
      <c r="C658" s="195" t="s">
        <v>160</v>
      </c>
      <c r="D658" s="195" t="s">
        <v>155</v>
      </c>
      <c r="E658" s="163">
        <v>9.7899999999999991</v>
      </c>
    </row>
    <row r="659" spans="1:5">
      <c r="A659" s="195">
        <v>769</v>
      </c>
      <c r="B659" s="195" t="s">
        <v>820</v>
      </c>
      <c r="C659" s="195" t="s">
        <v>160</v>
      </c>
      <c r="D659" s="195" t="s">
        <v>155</v>
      </c>
      <c r="E659" s="163">
        <v>10.01</v>
      </c>
    </row>
    <row r="660" spans="1:5">
      <c r="A660" s="195">
        <v>770</v>
      </c>
      <c r="B660" s="195" t="s">
        <v>821</v>
      </c>
      <c r="C660" s="195" t="s">
        <v>160</v>
      </c>
      <c r="D660" s="195" t="s">
        <v>155</v>
      </c>
      <c r="E660" s="163">
        <v>3.53</v>
      </c>
    </row>
    <row r="661" spans="1:5">
      <c r="A661" s="195">
        <v>12394</v>
      </c>
      <c r="B661" s="195" t="s">
        <v>822</v>
      </c>
      <c r="C661" s="195" t="s">
        <v>160</v>
      </c>
      <c r="D661" s="195" t="s">
        <v>155</v>
      </c>
      <c r="E661" s="163">
        <v>3.53</v>
      </c>
    </row>
    <row r="662" spans="1:5">
      <c r="A662" s="195">
        <v>764</v>
      </c>
      <c r="B662" s="195" t="s">
        <v>823</v>
      </c>
      <c r="C662" s="195" t="s">
        <v>160</v>
      </c>
      <c r="D662" s="195" t="s">
        <v>158</v>
      </c>
      <c r="E662" s="163">
        <v>6.16</v>
      </c>
    </row>
    <row r="663" spans="1:5">
      <c r="A663" s="195">
        <v>765</v>
      </c>
      <c r="B663" s="195" t="s">
        <v>824</v>
      </c>
      <c r="C663" s="195" t="s">
        <v>160</v>
      </c>
      <c r="D663" s="195" t="s">
        <v>155</v>
      </c>
      <c r="E663" s="163">
        <v>6.16</v>
      </c>
    </row>
    <row r="664" spans="1:5">
      <c r="A664" s="195">
        <v>787</v>
      </c>
      <c r="B664" s="195" t="s">
        <v>825</v>
      </c>
      <c r="C664" s="195" t="s">
        <v>160</v>
      </c>
      <c r="D664" s="195" t="s">
        <v>155</v>
      </c>
      <c r="E664" s="163">
        <v>27.51</v>
      </c>
    </row>
    <row r="665" spans="1:5">
      <c r="A665" s="195">
        <v>774</v>
      </c>
      <c r="B665" s="195" t="s">
        <v>826</v>
      </c>
      <c r="C665" s="195" t="s">
        <v>160</v>
      </c>
      <c r="D665" s="195" t="s">
        <v>155</v>
      </c>
      <c r="E665" s="163">
        <v>27.51</v>
      </c>
    </row>
    <row r="666" spans="1:5">
      <c r="A666" s="195">
        <v>773</v>
      </c>
      <c r="B666" s="195" t="s">
        <v>827</v>
      </c>
      <c r="C666" s="195" t="s">
        <v>160</v>
      </c>
      <c r="D666" s="195" t="s">
        <v>155</v>
      </c>
      <c r="E666" s="163">
        <v>27.51</v>
      </c>
    </row>
    <row r="667" spans="1:5">
      <c r="A667" s="195">
        <v>775</v>
      </c>
      <c r="B667" s="195" t="s">
        <v>828</v>
      </c>
      <c r="C667" s="195" t="s">
        <v>160</v>
      </c>
      <c r="D667" s="195" t="s">
        <v>155</v>
      </c>
      <c r="E667" s="163">
        <v>27.51</v>
      </c>
    </row>
    <row r="668" spans="1:5">
      <c r="A668" s="195">
        <v>788</v>
      </c>
      <c r="B668" s="195" t="s">
        <v>829</v>
      </c>
      <c r="C668" s="195" t="s">
        <v>160</v>
      </c>
      <c r="D668" s="195" t="s">
        <v>155</v>
      </c>
      <c r="E668" s="163">
        <v>17.100000000000001</v>
      </c>
    </row>
    <row r="669" spans="1:5">
      <c r="A669" s="195">
        <v>772</v>
      </c>
      <c r="B669" s="195" t="s">
        <v>830</v>
      </c>
      <c r="C669" s="195" t="s">
        <v>160</v>
      </c>
      <c r="D669" s="195" t="s">
        <v>155</v>
      </c>
      <c r="E669" s="163">
        <v>17.100000000000001</v>
      </c>
    </row>
    <row r="670" spans="1:5">
      <c r="A670" s="195">
        <v>771</v>
      </c>
      <c r="B670" s="195" t="s">
        <v>831</v>
      </c>
      <c r="C670" s="195" t="s">
        <v>160</v>
      </c>
      <c r="D670" s="195" t="s">
        <v>155</v>
      </c>
      <c r="E670" s="163">
        <v>17.100000000000001</v>
      </c>
    </row>
    <row r="671" spans="1:5">
      <c r="A671" s="195">
        <v>779</v>
      </c>
      <c r="B671" s="195" t="s">
        <v>832</v>
      </c>
      <c r="C671" s="195" t="s">
        <v>160</v>
      </c>
      <c r="D671" s="195" t="s">
        <v>155</v>
      </c>
      <c r="E671" s="163">
        <v>4.25</v>
      </c>
    </row>
    <row r="672" spans="1:5">
      <c r="A672" s="195">
        <v>776</v>
      </c>
      <c r="B672" s="195" t="s">
        <v>833</v>
      </c>
      <c r="C672" s="195" t="s">
        <v>160</v>
      </c>
      <c r="D672" s="195" t="s">
        <v>155</v>
      </c>
      <c r="E672" s="163">
        <v>40.56</v>
      </c>
    </row>
    <row r="673" spans="1:5">
      <c r="A673" s="195">
        <v>777</v>
      </c>
      <c r="B673" s="195" t="s">
        <v>834</v>
      </c>
      <c r="C673" s="195" t="s">
        <v>160</v>
      </c>
      <c r="D673" s="195" t="s">
        <v>155</v>
      </c>
      <c r="E673" s="163">
        <v>39.43</v>
      </c>
    </row>
    <row r="674" spans="1:5">
      <c r="A674" s="195">
        <v>780</v>
      </c>
      <c r="B674" s="195" t="s">
        <v>835</v>
      </c>
      <c r="C674" s="195" t="s">
        <v>160</v>
      </c>
      <c r="D674" s="195" t="s">
        <v>155</v>
      </c>
      <c r="E674" s="163">
        <v>39.630000000000003</v>
      </c>
    </row>
    <row r="675" spans="1:5">
      <c r="A675" s="195">
        <v>778</v>
      </c>
      <c r="B675" s="195" t="s">
        <v>836</v>
      </c>
      <c r="C675" s="195" t="s">
        <v>160</v>
      </c>
      <c r="D675" s="195" t="s">
        <v>155</v>
      </c>
      <c r="E675" s="163">
        <v>40.56</v>
      </c>
    </row>
    <row r="676" spans="1:5">
      <c r="A676" s="195">
        <v>781</v>
      </c>
      <c r="B676" s="195" t="s">
        <v>837</v>
      </c>
      <c r="C676" s="195" t="s">
        <v>160</v>
      </c>
      <c r="D676" s="195" t="s">
        <v>155</v>
      </c>
      <c r="E676" s="163">
        <v>74.94</v>
      </c>
    </row>
    <row r="677" spans="1:5">
      <c r="A677" s="195">
        <v>786</v>
      </c>
      <c r="B677" s="195" t="s">
        <v>838</v>
      </c>
      <c r="C677" s="195" t="s">
        <v>160</v>
      </c>
      <c r="D677" s="195" t="s">
        <v>155</v>
      </c>
      <c r="E677" s="163">
        <v>74.94</v>
      </c>
    </row>
    <row r="678" spans="1:5">
      <c r="A678" s="195">
        <v>782</v>
      </c>
      <c r="B678" s="195" t="s">
        <v>839</v>
      </c>
      <c r="C678" s="195" t="s">
        <v>160</v>
      </c>
      <c r="D678" s="195" t="s">
        <v>155</v>
      </c>
      <c r="E678" s="163">
        <v>74.94</v>
      </c>
    </row>
    <row r="679" spans="1:5">
      <c r="A679" s="195">
        <v>783</v>
      </c>
      <c r="B679" s="195" t="s">
        <v>840</v>
      </c>
      <c r="C679" s="195" t="s">
        <v>160</v>
      </c>
      <c r="D679" s="195" t="s">
        <v>155</v>
      </c>
      <c r="E679" s="163">
        <v>205.12</v>
      </c>
    </row>
    <row r="680" spans="1:5">
      <c r="A680" s="195">
        <v>785</v>
      </c>
      <c r="B680" s="195" t="s">
        <v>841</v>
      </c>
      <c r="C680" s="195" t="s">
        <v>160</v>
      </c>
      <c r="D680" s="195" t="s">
        <v>155</v>
      </c>
      <c r="E680" s="163">
        <v>216.73</v>
      </c>
    </row>
    <row r="681" spans="1:5">
      <c r="A681" s="195">
        <v>784</v>
      </c>
      <c r="B681" s="195" t="s">
        <v>842</v>
      </c>
      <c r="C681" s="195" t="s">
        <v>160</v>
      </c>
      <c r="D681" s="195" t="s">
        <v>155</v>
      </c>
      <c r="E681" s="163">
        <v>232.49</v>
      </c>
    </row>
    <row r="682" spans="1:5">
      <c r="A682" s="195">
        <v>831</v>
      </c>
      <c r="B682" s="195" t="s">
        <v>843</v>
      </c>
      <c r="C682" s="195" t="s">
        <v>160</v>
      </c>
      <c r="D682" s="195" t="s">
        <v>155</v>
      </c>
      <c r="E682" s="163">
        <v>80.180000000000007</v>
      </c>
    </row>
    <row r="683" spans="1:5">
      <c r="A683" s="195">
        <v>828</v>
      </c>
      <c r="B683" s="195" t="s">
        <v>844</v>
      </c>
      <c r="C683" s="195" t="s">
        <v>160</v>
      </c>
      <c r="D683" s="195" t="s">
        <v>155</v>
      </c>
      <c r="E683" s="163">
        <v>0.46</v>
      </c>
    </row>
    <row r="684" spans="1:5">
      <c r="A684" s="195">
        <v>829</v>
      </c>
      <c r="B684" s="195" t="s">
        <v>845</v>
      </c>
      <c r="C684" s="195" t="s">
        <v>160</v>
      </c>
      <c r="D684" s="195" t="s">
        <v>155</v>
      </c>
      <c r="E684" s="163">
        <v>0.97</v>
      </c>
    </row>
    <row r="685" spans="1:5">
      <c r="A685" s="195">
        <v>812</v>
      </c>
      <c r="B685" s="195" t="s">
        <v>846</v>
      </c>
      <c r="C685" s="195" t="s">
        <v>160</v>
      </c>
      <c r="D685" s="195" t="s">
        <v>155</v>
      </c>
      <c r="E685" s="163">
        <v>2.1</v>
      </c>
    </row>
    <row r="686" spans="1:5">
      <c r="A686" s="195">
        <v>819</v>
      </c>
      <c r="B686" s="195" t="s">
        <v>847</v>
      </c>
      <c r="C686" s="195" t="s">
        <v>160</v>
      </c>
      <c r="D686" s="195" t="s">
        <v>155</v>
      </c>
      <c r="E686" s="163">
        <v>3.46</v>
      </c>
    </row>
    <row r="687" spans="1:5">
      <c r="A687" s="195">
        <v>818</v>
      </c>
      <c r="B687" s="195" t="s">
        <v>848</v>
      </c>
      <c r="C687" s="195" t="s">
        <v>160</v>
      </c>
      <c r="D687" s="195" t="s">
        <v>155</v>
      </c>
      <c r="E687" s="163">
        <v>5.82</v>
      </c>
    </row>
    <row r="688" spans="1:5">
      <c r="A688" s="195">
        <v>823</v>
      </c>
      <c r="B688" s="195" t="s">
        <v>849</v>
      </c>
      <c r="C688" s="195" t="s">
        <v>160</v>
      </c>
      <c r="D688" s="195" t="s">
        <v>155</v>
      </c>
      <c r="E688" s="163">
        <v>17.54</v>
      </c>
    </row>
    <row r="689" spans="1:5">
      <c r="A689" s="195">
        <v>830</v>
      </c>
      <c r="B689" s="195" t="s">
        <v>850</v>
      </c>
      <c r="C689" s="195" t="s">
        <v>160</v>
      </c>
      <c r="D689" s="195" t="s">
        <v>155</v>
      </c>
      <c r="E689" s="163">
        <v>14.45</v>
      </c>
    </row>
    <row r="690" spans="1:5">
      <c r="A690" s="195">
        <v>826</v>
      </c>
      <c r="B690" s="195" t="s">
        <v>851</v>
      </c>
      <c r="C690" s="195" t="s">
        <v>160</v>
      </c>
      <c r="D690" s="195" t="s">
        <v>155</v>
      </c>
      <c r="E690" s="163">
        <v>44.96</v>
      </c>
    </row>
    <row r="691" spans="1:5">
      <c r="A691" s="195">
        <v>827</v>
      </c>
      <c r="B691" s="195" t="s">
        <v>852</v>
      </c>
      <c r="C691" s="195" t="s">
        <v>160</v>
      </c>
      <c r="D691" s="195" t="s">
        <v>155</v>
      </c>
      <c r="E691" s="163">
        <v>37.99</v>
      </c>
    </row>
    <row r="692" spans="1:5">
      <c r="A692" s="195">
        <v>832</v>
      </c>
      <c r="B692" s="195" t="s">
        <v>853</v>
      </c>
      <c r="C692" s="195" t="s">
        <v>160</v>
      </c>
      <c r="D692" s="195" t="s">
        <v>155</v>
      </c>
      <c r="E692" s="163">
        <v>2.62</v>
      </c>
    </row>
    <row r="693" spans="1:5">
      <c r="A693" s="195">
        <v>833</v>
      </c>
      <c r="B693" s="195" t="s">
        <v>854</v>
      </c>
      <c r="C693" s="195" t="s">
        <v>160</v>
      </c>
      <c r="D693" s="195" t="s">
        <v>155</v>
      </c>
      <c r="E693" s="163">
        <v>3.72</v>
      </c>
    </row>
    <row r="694" spans="1:5">
      <c r="A694" s="195">
        <v>834</v>
      </c>
      <c r="B694" s="195" t="s">
        <v>855</v>
      </c>
      <c r="C694" s="195" t="s">
        <v>160</v>
      </c>
      <c r="D694" s="195" t="s">
        <v>155</v>
      </c>
      <c r="E694" s="163">
        <v>4.09</v>
      </c>
    </row>
    <row r="695" spans="1:5">
      <c r="A695" s="195">
        <v>825</v>
      </c>
      <c r="B695" s="195" t="s">
        <v>856</v>
      </c>
      <c r="C695" s="195" t="s">
        <v>160</v>
      </c>
      <c r="D695" s="195" t="s">
        <v>155</v>
      </c>
      <c r="E695" s="163">
        <v>4.5599999999999996</v>
      </c>
    </row>
    <row r="696" spans="1:5">
      <c r="A696" s="195">
        <v>813</v>
      </c>
      <c r="B696" s="195" t="s">
        <v>857</v>
      </c>
      <c r="C696" s="195" t="s">
        <v>160</v>
      </c>
      <c r="D696" s="195" t="s">
        <v>155</v>
      </c>
      <c r="E696" s="163">
        <v>4.4800000000000004</v>
      </c>
    </row>
    <row r="697" spans="1:5">
      <c r="A697" s="195">
        <v>820</v>
      </c>
      <c r="B697" s="195" t="s">
        <v>858</v>
      </c>
      <c r="C697" s="195" t="s">
        <v>160</v>
      </c>
      <c r="D697" s="195" t="s">
        <v>155</v>
      </c>
      <c r="E697" s="163">
        <v>5.69</v>
      </c>
    </row>
    <row r="698" spans="1:5">
      <c r="A698" s="195">
        <v>816</v>
      </c>
      <c r="B698" s="195" t="s">
        <v>859</v>
      </c>
      <c r="C698" s="195" t="s">
        <v>160</v>
      </c>
      <c r="D698" s="195" t="s">
        <v>155</v>
      </c>
      <c r="E698" s="163">
        <v>9.68</v>
      </c>
    </row>
    <row r="699" spans="1:5">
      <c r="A699" s="195">
        <v>814</v>
      </c>
      <c r="B699" s="195" t="s">
        <v>860</v>
      </c>
      <c r="C699" s="195" t="s">
        <v>160</v>
      </c>
      <c r="D699" s="195" t="s">
        <v>155</v>
      </c>
      <c r="E699" s="163">
        <v>11.69</v>
      </c>
    </row>
    <row r="700" spans="1:5">
      <c r="A700" s="195">
        <v>815</v>
      </c>
      <c r="B700" s="195" t="s">
        <v>861</v>
      </c>
      <c r="C700" s="195" t="s">
        <v>160</v>
      </c>
      <c r="D700" s="195" t="s">
        <v>155</v>
      </c>
      <c r="E700" s="163">
        <v>12.64</v>
      </c>
    </row>
    <row r="701" spans="1:5">
      <c r="A701" s="195">
        <v>822</v>
      </c>
      <c r="B701" s="195" t="s">
        <v>862</v>
      </c>
      <c r="C701" s="195" t="s">
        <v>160</v>
      </c>
      <c r="D701" s="195" t="s">
        <v>155</v>
      </c>
      <c r="E701" s="163">
        <v>15.39</v>
      </c>
    </row>
    <row r="702" spans="1:5">
      <c r="A702" s="195">
        <v>821</v>
      </c>
      <c r="B702" s="195" t="s">
        <v>863</v>
      </c>
      <c r="C702" s="195" t="s">
        <v>160</v>
      </c>
      <c r="D702" s="195" t="s">
        <v>155</v>
      </c>
      <c r="E702" s="163">
        <v>17.989999999999998</v>
      </c>
    </row>
    <row r="703" spans="1:5">
      <c r="A703" s="195">
        <v>817</v>
      </c>
      <c r="B703" s="195" t="s">
        <v>864</v>
      </c>
      <c r="C703" s="195" t="s">
        <v>160</v>
      </c>
      <c r="D703" s="195" t="s">
        <v>155</v>
      </c>
      <c r="E703" s="163">
        <v>21.39</v>
      </c>
    </row>
    <row r="704" spans="1:5">
      <c r="A704" s="195">
        <v>20086</v>
      </c>
      <c r="B704" s="195" t="s">
        <v>865</v>
      </c>
      <c r="C704" s="195" t="s">
        <v>160</v>
      </c>
      <c r="D704" s="195" t="s">
        <v>155</v>
      </c>
      <c r="E704" s="163">
        <v>2.2000000000000002</v>
      </c>
    </row>
    <row r="705" spans="1:5">
      <c r="A705" s="195">
        <v>39191</v>
      </c>
      <c r="B705" s="195" t="s">
        <v>866</v>
      </c>
      <c r="C705" s="195" t="s">
        <v>160</v>
      </c>
      <c r="D705" s="195" t="s">
        <v>155</v>
      </c>
      <c r="E705" s="163">
        <v>11.58</v>
      </c>
    </row>
    <row r="706" spans="1:5">
      <c r="A706" s="195">
        <v>39190</v>
      </c>
      <c r="B706" s="195" t="s">
        <v>867</v>
      </c>
      <c r="C706" s="195" t="s">
        <v>160</v>
      </c>
      <c r="D706" s="195" t="s">
        <v>155</v>
      </c>
      <c r="E706" s="163">
        <v>12.1</v>
      </c>
    </row>
    <row r="707" spans="1:5">
      <c r="A707" s="195">
        <v>39189</v>
      </c>
      <c r="B707" s="195" t="s">
        <v>868</v>
      </c>
      <c r="C707" s="195" t="s">
        <v>160</v>
      </c>
      <c r="D707" s="195" t="s">
        <v>155</v>
      </c>
      <c r="E707" s="163">
        <v>12.8</v>
      </c>
    </row>
    <row r="708" spans="1:5">
      <c r="A708" s="195">
        <v>39186</v>
      </c>
      <c r="B708" s="195" t="s">
        <v>869</v>
      </c>
      <c r="C708" s="195" t="s">
        <v>160</v>
      </c>
      <c r="D708" s="195" t="s">
        <v>155</v>
      </c>
      <c r="E708" s="163">
        <v>11.45</v>
      </c>
    </row>
    <row r="709" spans="1:5">
      <c r="A709" s="195">
        <v>39188</v>
      </c>
      <c r="B709" s="195" t="s">
        <v>870</v>
      </c>
      <c r="C709" s="195" t="s">
        <v>160</v>
      </c>
      <c r="D709" s="195" t="s">
        <v>155</v>
      </c>
      <c r="E709" s="163">
        <v>9.42</v>
      </c>
    </row>
    <row r="710" spans="1:5">
      <c r="A710" s="195">
        <v>39187</v>
      </c>
      <c r="B710" s="195" t="s">
        <v>871</v>
      </c>
      <c r="C710" s="195" t="s">
        <v>160</v>
      </c>
      <c r="D710" s="195" t="s">
        <v>155</v>
      </c>
      <c r="E710" s="163">
        <v>9.8800000000000008</v>
      </c>
    </row>
    <row r="711" spans="1:5">
      <c r="A711" s="195">
        <v>39184</v>
      </c>
      <c r="B711" s="195" t="s">
        <v>872</v>
      </c>
      <c r="C711" s="195" t="s">
        <v>160</v>
      </c>
      <c r="D711" s="195" t="s">
        <v>155</v>
      </c>
      <c r="E711" s="163">
        <v>3.71</v>
      </c>
    </row>
    <row r="712" spans="1:5">
      <c r="A712" s="195">
        <v>39185</v>
      </c>
      <c r="B712" s="195" t="s">
        <v>873</v>
      </c>
      <c r="C712" s="195" t="s">
        <v>160</v>
      </c>
      <c r="D712" s="195" t="s">
        <v>155</v>
      </c>
      <c r="E712" s="163">
        <v>3.39</v>
      </c>
    </row>
    <row r="713" spans="1:5">
      <c r="A713" s="195">
        <v>39198</v>
      </c>
      <c r="B713" s="195" t="s">
        <v>874</v>
      </c>
      <c r="C713" s="195" t="s">
        <v>160</v>
      </c>
      <c r="D713" s="195" t="s">
        <v>155</v>
      </c>
      <c r="E713" s="163">
        <v>38</v>
      </c>
    </row>
    <row r="714" spans="1:5">
      <c r="A714" s="195">
        <v>39197</v>
      </c>
      <c r="B714" s="195" t="s">
        <v>875</v>
      </c>
      <c r="C714" s="195" t="s">
        <v>160</v>
      </c>
      <c r="D714" s="195" t="s">
        <v>155</v>
      </c>
      <c r="E714" s="163">
        <v>39.69</v>
      </c>
    </row>
    <row r="715" spans="1:5">
      <c r="A715" s="195">
        <v>39196</v>
      </c>
      <c r="B715" s="195" t="s">
        <v>876</v>
      </c>
      <c r="C715" s="195" t="s">
        <v>160</v>
      </c>
      <c r="D715" s="195" t="s">
        <v>155</v>
      </c>
      <c r="E715" s="163">
        <v>40.94</v>
      </c>
    </row>
    <row r="716" spans="1:5">
      <c r="A716" s="195">
        <v>39199</v>
      </c>
      <c r="B716" s="195" t="s">
        <v>877</v>
      </c>
      <c r="C716" s="195" t="s">
        <v>160</v>
      </c>
      <c r="D716" s="195" t="s">
        <v>155</v>
      </c>
      <c r="E716" s="163">
        <v>36.57</v>
      </c>
    </row>
    <row r="717" spans="1:5">
      <c r="A717" s="195">
        <v>39195</v>
      </c>
      <c r="B717" s="195" t="s">
        <v>878</v>
      </c>
      <c r="C717" s="195" t="s">
        <v>160</v>
      </c>
      <c r="D717" s="195" t="s">
        <v>155</v>
      </c>
      <c r="E717" s="163">
        <v>21.1</v>
      </c>
    </row>
    <row r="718" spans="1:5">
      <c r="A718" s="195">
        <v>39194</v>
      </c>
      <c r="B718" s="195" t="s">
        <v>879</v>
      </c>
      <c r="C718" s="195" t="s">
        <v>160</v>
      </c>
      <c r="D718" s="195" t="s">
        <v>155</v>
      </c>
      <c r="E718" s="163">
        <v>22.59</v>
      </c>
    </row>
    <row r="719" spans="1:5">
      <c r="A719" s="195">
        <v>39193</v>
      </c>
      <c r="B719" s="195" t="s">
        <v>880</v>
      </c>
      <c r="C719" s="195" t="s">
        <v>160</v>
      </c>
      <c r="D719" s="195" t="s">
        <v>155</v>
      </c>
      <c r="E719" s="163">
        <v>24.75</v>
      </c>
    </row>
    <row r="720" spans="1:5">
      <c r="A720" s="195">
        <v>39192</v>
      </c>
      <c r="B720" s="195" t="s">
        <v>881</v>
      </c>
      <c r="C720" s="195" t="s">
        <v>160</v>
      </c>
      <c r="D720" s="195" t="s">
        <v>155</v>
      </c>
      <c r="E720" s="163">
        <v>25.75</v>
      </c>
    </row>
    <row r="721" spans="1:5">
      <c r="A721" s="195">
        <v>39920</v>
      </c>
      <c r="B721" s="195" t="s">
        <v>882</v>
      </c>
      <c r="C721" s="195" t="s">
        <v>160</v>
      </c>
      <c r="D721" s="195" t="s">
        <v>155</v>
      </c>
      <c r="E721" s="163">
        <v>3.12</v>
      </c>
    </row>
    <row r="722" spans="1:5">
      <c r="A722" s="195">
        <v>39201</v>
      </c>
      <c r="B722" s="195" t="s">
        <v>883</v>
      </c>
      <c r="C722" s="195" t="s">
        <v>160</v>
      </c>
      <c r="D722" s="195" t="s">
        <v>155</v>
      </c>
      <c r="E722" s="163">
        <v>45.43</v>
      </c>
    </row>
    <row r="723" spans="1:5">
      <c r="A723" s="195">
        <v>39200</v>
      </c>
      <c r="B723" s="195" t="s">
        <v>884</v>
      </c>
      <c r="C723" s="195" t="s">
        <v>160</v>
      </c>
      <c r="D723" s="195" t="s">
        <v>155</v>
      </c>
      <c r="E723" s="163">
        <v>45.79</v>
      </c>
    </row>
    <row r="724" spans="1:5">
      <c r="A724" s="195">
        <v>39203</v>
      </c>
      <c r="B724" s="195" t="s">
        <v>885</v>
      </c>
      <c r="C724" s="195" t="s">
        <v>160</v>
      </c>
      <c r="D724" s="195" t="s">
        <v>155</v>
      </c>
      <c r="E724" s="163">
        <v>36.979999999999997</v>
      </c>
    </row>
    <row r="725" spans="1:5">
      <c r="A725" s="195">
        <v>39202</v>
      </c>
      <c r="B725" s="195" t="s">
        <v>886</v>
      </c>
      <c r="C725" s="195" t="s">
        <v>160</v>
      </c>
      <c r="D725" s="195" t="s">
        <v>155</v>
      </c>
      <c r="E725" s="163">
        <v>43.44</v>
      </c>
    </row>
    <row r="726" spans="1:5">
      <c r="A726" s="195">
        <v>39205</v>
      </c>
      <c r="B726" s="195" t="s">
        <v>887</v>
      </c>
      <c r="C726" s="195" t="s">
        <v>160</v>
      </c>
      <c r="D726" s="195" t="s">
        <v>155</v>
      </c>
      <c r="E726" s="163">
        <v>72.47</v>
      </c>
    </row>
    <row r="727" spans="1:5">
      <c r="A727" s="195">
        <v>39204</v>
      </c>
      <c r="B727" s="195" t="s">
        <v>888</v>
      </c>
      <c r="C727" s="195" t="s">
        <v>160</v>
      </c>
      <c r="D727" s="195" t="s">
        <v>155</v>
      </c>
      <c r="E727" s="163">
        <v>74.22</v>
      </c>
    </row>
    <row r="728" spans="1:5">
      <c r="A728" s="195">
        <v>39206</v>
      </c>
      <c r="B728" s="195" t="s">
        <v>889</v>
      </c>
      <c r="C728" s="195" t="s">
        <v>160</v>
      </c>
      <c r="D728" s="195" t="s">
        <v>155</v>
      </c>
      <c r="E728" s="163">
        <v>70.42</v>
      </c>
    </row>
    <row r="729" spans="1:5">
      <c r="A729" s="195">
        <v>797</v>
      </c>
      <c r="B729" s="195" t="s">
        <v>890</v>
      </c>
      <c r="C729" s="195" t="s">
        <v>160</v>
      </c>
      <c r="D729" s="195" t="s">
        <v>155</v>
      </c>
      <c r="E729" s="163">
        <v>8.3699999999999992</v>
      </c>
    </row>
    <row r="730" spans="1:5">
      <c r="A730" s="195">
        <v>798</v>
      </c>
      <c r="B730" s="195" t="s">
        <v>891</v>
      </c>
      <c r="C730" s="195" t="s">
        <v>160</v>
      </c>
      <c r="D730" s="195" t="s">
        <v>155</v>
      </c>
      <c r="E730" s="163">
        <v>1.1499999999999999</v>
      </c>
    </row>
    <row r="731" spans="1:5">
      <c r="A731" s="195">
        <v>796</v>
      </c>
      <c r="B731" s="195" t="s">
        <v>892</v>
      </c>
      <c r="C731" s="195" t="s">
        <v>160</v>
      </c>
      <c r="D731" s="195" t="s">
        <v>155</v>
      </c>
      <c r="E731" s="163">
        <v>8.02</v>
      </c>
    </row>
    <row r="732" spans="1:5">
      <c r="A732" s="195">
        <v>799</v>
      </c>
      <c r="B732" s="195" t="s">
        <v>893</v>
      </c>
      <c r="C732" s="195" t="s">
        <v>160</v>
      </c>
      <c r="D732" s="195" t="s">
        <v>155</v>
      </c>
      <c r="E732" s="163">
        <v>3.77</v>
      </c>
    </row>
    <row r="733" spans="1:5">
      <c r="A733" s="195">
        <v>792</v>
      </c>
      <c r="B733" s="195" t="s">
        <v>894</v>
      </c>
      <c r="C733" s="195" t="s">
        <v>160</v>
      </c>
      <c r="D733" s="195" t="s">
        <v>155</v>
      </c>
      <c r="E733" s="163">
        <v>3.83</v>
      </c>
    </row>
    <row r="734" spans="1:5">
      <c r="A734" s="195">
        <v>804</v>
      </c>
      <c r="B734" s="195" t="s">
        <v>895</v>
      </c>
      <c r="C734" s="195" t="s">
        <v>160</v>
      </c>
      <c r="D734" s="195" t="s">
        <v>155</v>
      </c>
      <c r="E734" s="163">
        <v>19</v>
      </c>
    </row>
    <row r="735" spans="1:5">
      <c r="A735" s="195">
        <v>793</v>
      </c>
      <c r="B735" s="195" t="s">
        <v>896</v>
      </c>
      <c r="C735" s="195" t="s">
        <v>160</v>
      </c>
      <c r="D735" s="195" t="s">
        <v>155</v>
      </c>
      <c r="E735" s="163">
        <v>8.16</v>
      </c>
    </row>
    <row r="736" spans="1:5">
      <c r="A736" s="195">
        <v>801</v>
      </c>
      <c r="B736" s="195" t="s">
        <v>897</v>
      </c>
      <c r="C736" s="195" t="s">
        <v>160</v>
      </c>
      <c r="D736" s="195" t="s">
        <v>155</v>
      </c>
      <c r="E736" s="163">
        <v>5.82</v>
      </c>
    </row>
    <row r="737" spans="1:5">
      <c r="A737" s="195">
        <v>794</v>
      </c>
      <c r="B737" s="195" t="s">
        <v>898</v>
      </c>
      <c r="C737" s="195" t="s">
        <v>160</v>
      </c>
      <c r="D737" s="195" t="s">
        <v>155</v>
      </c>
      <c r="E737" s="163">
        <v>6.01</v>
      </c>
    </row>
    <row r="738" spans="1:5">
      <c r="A738" s="195">
        <v>802</v>
      </c>
      <c r="B738" s="195" t="s">
        <v>899</v>
      </c>
      <c r="C738" s="195" t="s">
        <v>160</v>
      </c>
      <c r="D738" s="195" t="s">
        <v>155</v>
      </c>
      <c r="E738" s="163">
        <v>16.760000000000002</v>
      </c>
    </row>
    <row r="739" spans="1:5">
      <c r="A739" s="195">
        <v>803</v>
      </c>
      <c r="B739" s="195" t="s">
        <v>900</v>
      </c>
      <c r="C739" s="195" t="s">
        <v>160</v>
      </c>
      <c r="D739" s="195" t="s">
        <v>155</v>
      </c>
      <c r="E739" s="163">
        <v>14.61</v>
      </c>
    </row>
    <row r="740" spans="1:5">
      <c r="A740" s="195">
        <v>38001</v>
      </c>
      <c r="B740" s="195" t="s">
        <v>901</v>
      </c>
      <c r="C740" s="195" t="s">
        <v>160</v>
      </c>
      <c r="D740" s="195" t="s">
        <v>155</v>
      </c>
      <c r="E740" s="163">
        <v>1.07</v>
      </c>
    </row>
    <row r="741" spans="1:5">
      <c r="A741" s="195">
        <v>38002</v>
      </c>
      <c r="B741" s="195" t="s">
        <v>902</v>
      </c>
      <c r="C741" s="195" t="s">
        <v>160</v>
      </c>
      <c r="D741" s="195" t="s">
        <v>155</v>
      </c>
      <c r="E741" s="163">
        <v>1.98</v>
      </c>
    </row>
    <row r="742" spans="1:5">
      <c r="A742" s="195">
        <v>38003</v>
      </c>
      <c r="B742" s="195" t="s">
        <v>903</v>
      </c>
      <c r="C742" s="195" t="s">
        <v>160</v>
      </c>
      <c r="D742" s="195" t="s">
        <v>155</v>
      </c>
      <c r="E742" s="163">
        <v>23.8</v>
      </c>
    </row>
    <row r="743" spans="1:5">
      <c r="A743" s="195">
        <v>38004</v>
      </c>
      <c r="B743" s="195" t="s">
        <v>904</v>
      </c>
      <c r="C743" s="195" t="s">
        <v>160</v>
      </c>
      <c r="D743" s="195" t="s">
        <v>155</v>
      </c>
      <c r="E743" s="163">
        <v>31.82</v>
      </c>
    </row>
    <row r="744" spans="1:5">
      <c r="A744" s="195">
        <v>36327</v>
      </c>
      <c r="B744" s="195" t="s">
        <v>905</v>
      </c>
      <c r="C744" s="195" t="s">
        <v>160</v>
      </c>
      <c r="D744" s="195" t="s">
        <v>167</v>
      </c>
      <c r="E744" s="163">
        <v>2.21</v>
      </c>
    </row>
    <row r="745" spans="1:5">
      <c r="A745" s="195">
        <v>38992</v>
      </c>
      <c r="B745" s="195" t="s">
        <v>906</v>
      </c>
      <c r="C745" s="195" t="s">
        <v>160</v>
      </c>
      <c r="D745" s="195" t="s">
        <v>167</v>
      </c>
      <c r="E745" s="163">
        <v>3.54</v>
      </c>
    </row>
    <row r="746" spans="1:5">
      <c r="A746" s="195">
        <v>38993</v>
      </c>
      <c r="B746" s="195" t="s">
        <v>907</v>
      </c>
      <c r="C746" s="195" t="s">
        <v>160</v>
      </c>
      <c r="D746" s="195" t="s">
        <v>167</v>
      </c>
      <c r="E746" s="163">
        <v>10.1</v>
      </c>
    </row>
    <row r="747" spans="1:5">
      <c r="A747" s="195">
        <v>38418</v>
      </c>
      <c r="B747" s="195" t="s">
        <v>908</v>
      </c>
      <c r="C747" s="195" t="s">
        <v>160</v>
      </c>
      <c r="D747" s="195" t="s">
        <v>155</v>
      </c>
      <c r="E747" s="163">
        <v>6.4</v>
      </c>
    </row>
    <row r="748" spans="1:5">
      <c r="A748" s="195">
        <v>39178</v>
      </c>
      <c r="B748" s="195" t="s">
        <v>909</v>
      </c>
      <c r="C748" s="195" t="s">
        <v>160</v>
      </c>
      <c r="D748" s="195" t="s">
        <v>155</v>
      </c>
      <c r="E748" s="163">
        <v>1.25</v>
      </c>
    </row>
    <row r="749" spans="1:5">
      <c r="A749" s="195">
        <v>39177</v>
      </c>
      <c r="B749" s="195" t="s">
        <v>910</v>
      </c>
      <c r="C749" s="195" t="s">
        <v>160</v>
      </c>
      <c r="D749" s="195" t="s">
        <v>155</v>
      </c>
      <c r="E749" s="163">
        <v>1.1299999999999999</v>
      </c>
    </row>
    <row r="750" spans="1:5">
      <c r="A750" s="195">
        <v>39174</v>
      </c>
      <c r="B750" s="195" t="s">
        <v>911</v>
      </c>
      <c r="C750" s="195" t="s">
        <v>160</v>
      </c>
      <c r="D750" s="195" t="s">
        <v>155</v>
      </c>
      <c r="E750" s="163">
        <v>0.56000000000000005</v>
      </c>
    </row>
    <row r="751" spans="1:5">
      <c r="A751" s="195">
        <v>39176</v>
      </c>
      <c r="B751" s="195" t="s">
        <v>912</v>
      </c>
      <c r="C751" s="195" t="s">
        <v>160</v>
      </c>
      <c r="D751" s="195" t="s">
        <v>155</v>
      </c>
      <c r="E751" s="163">
        <v>0.74</v>
      </c>
    </row>
    <row r="752" spans="1:5">
      <c r="A752" s="195">
        <v>39180</v>
      </c>
      <c r="B752" s="195" t="s">
        <v>913</v>
      </c>
      <c r="C752" s="195" t="s">
        <v>160</v>
      </c>
      <c r="D752" s="195" t="s">
        <v>155</v>
      </c>
      <c r="E752" s="163">
        <v>3.4</v>
      </c>
    </row>
    <row r="753" spans="1:5">
      <c r="A753" s="195">
        <v>39179</v>
      </c>
      <c r="B753" s="195" t="s">
        <v>914</v>
      </c>
      <c r="C753" s="195" t="s">
        <v>160</v>
      </c>
      <c r="D753" s="195" t="s">
        <v>155</v>
      </c>
      <c r="E753" s="163">
        <v>3.01</v>
      </c>
    </row>
    <row r="754" spans="1:5">
      <c r="A754" s="195">
        <v>39175</v>
      </c>
      <c r="B754" s="195" t="s">
        <v>915</v>
      </c>
      <c r="C754" s="195" t="s">
        <v>160</v>
      </c>
      <c r="D754" s="195" t="s">
        <v>155</v>
      </c>
      <c r="E754" s="163">
        <v>0.69</v>
      </c>
    </row>
    <row r="755" spans="1:5">
      <c r="A755" s="195">
        <v>39217</v>
      </c>
      <c r="B755" s="195" t="s">
        <v>916</v>
      </c>
      <c r="C755" s="195" t="s">
        <v>160</v>
      </c>
      <c r="D755" s="195" t="s">
        <v>155</v>
      </c>
      <c r="E755" s="163">
        <v>0.53</v>
      </c>
    </row>
    <row r="756" spans="1:5">
      <c r="A756" s="195">
        <v>39181</v>
      </c>
      <c r="B756" s="195" t="s">
        <v>917</v>
      </c>
      <c r="C756" s="195" t="s">
        <v>160</v>
      </c>
      <c r="D756" s="195" t="s">
        <v>155</v>
      </c>
      <c r="E756" s="163">
        <v>4.5599999999999996</v>
      </c>
    </row>
    <row r="757" spans="1:5">
      <c r="A757" s="195">
        <v>39182</v>
      </c>
      <c r="B757" s="195" t="s">
        <v>918</v>
      </c>
      <c r="C757" s="195" t="s">
        <v>160</v>
      </c>
      <c r="D757" s="195" t="s">
        <v>155</v>
      </c>
      <c r="E757" s="163">
        <v>6.41</v>
      </c>
    </row>
    <row r="758" spans="1:5">
      <c r="A758" s="195">
        <v>12616</v>
      </c>
      <c r="B758" s="195" t="s">
        <v>919</v>
      </c>
      <c r="C758" s="195" t="s">
        <v>160</v>
      </c>
      <c r="D758" s="195" t="s">
        <v>167</v>
      </c>
      <c r="E758" s="163">
        <v>5.51</v>
      </c>
    </row>
    <row r="759" spans="1:5">
      <c r="A759" s="195">
        <v>1049</v>
      </c>
      <c r="B759" s="195" t="s">
        <v>920</v>
      </c>
      <c r="C759" s="195" t="s">
        <v>160</v>
      </c>
      <c r="D759" s="195" t="s">
        <v>155</v>
      </c>
      <c r="E759" s="163">
        <v>5.37</v>
      </c>
    </row>
    <row r="760" spans="1:5">
      <c r="A760" s="195">
        <v>1099</v>
      </c>
      <c r="B760" s="195" t="s">
        <v>921</v>
      </c>
      <c r="C760" s="195" t="s">
        <v>160</v>
      </c>
      <c r="D760" s="195" t="s">
        <v>155</v>
      </c>
      <c r="E760" s="163">
        <v>4.0999999999999996</v>
      </c>
    </row>
    <row r="761" spans="1:5">
      <c r="A761" s="195">
        <v>39678</v>
      </c>
      <c r="B761" s="195" t="s">
        <v>922</v>
      </c>
      <c r="C761" s="195" t="s">
        <v>160</v>
      </c>
      <c r="D761" s="195" t="s">
        <v>155</v>
      </c>
      <c r="E761" s="163">
        <v>1.65</v>
      </c>
    </row>
    <row r="762" spans="1:5">
      <c r="A762" s="195">
        <v>1050</v>
      </c>
      <c r="B762" s="195" t="s">
        <v>923</v>
      </c>
      <c r="C762" s="195" t="s">
        <v>160</v>
      </c>
      <c r="D762" s="195" t="s">
        <v>155</v>
      </c>
      <c r="E762" s="163">
        <v>2.81</v>
      </c>
    </row>
    <row r="763" spans="1:5">
      <c r="A763" s="195">
        <v>1101</v>
      </c>
      <c r="B763" s="195" t="s">
        <v>924</v>
      </c>
      <c r="C763" s="195" t="s">
        <v>160</v>
      </c>
      <c r="D763" s="195" t="s">
        <v>155</v>
      </c>
      <c r="E763" s="163">
        <v>17.71</v>
      </c>
    </row>
    <row r="764" spans="1:5">
      <c r="A764" s="195">
        <v>1100</v>
      </c>
      <c r="B764" s="195" t="s">
        <v>925</v>
      </c>
      <c r="C764" s="195" t="s">
        <v>160</v>
      </c>
      <c r="D764" s="195" t="s">
        <v>155</v>
      </c>
      <c r="E764" s="163">
        <v>9.1300000000000008</v>
      </c>
    </row>
    <row r="765" spans="1:5">
      <c r="A765" s="195">
        <v>39679</v>
      </c>
      <c r="B765" s="195" t="s">
        <v>926</v>
      </c>
      <c r="C765" s="195" t="s">
        <v>160</v>
      </c>
      <c r="D765" s="195" t="s">
        <v>155</v>
      </c>
      <c r="E765" s="163">
        <v>35.29</v>
      </c>
    </row>
    <row r="766" spans="1:5">
      <c r="A766" s="195">
        <v>1098</v>
      </c>
      <c r="B766" s="195" t="s">
        <v>927</v>
      </c>
      <c r="C766" s="195" t="s">
        <v>160</v>
      </c>
      <c r="D766" s="195" t="s">
        <v>155</v>
      </c>
      <c r="E766" s="163">
        <v>2.19</v>
      </c>
    </row>
    <row r="767" spans="1:5">
      <c r="A767" s="195">
        <v>1102</v>
      </c>
      <c r="B767" s="195" t="s">
        <v>928</v>
      </c>
      <c r="C767" s="195" t="s">
        <v>160</v>
      </c>
      <c r="D767" s="195" t="s">
        <v>155</v>
      </c>
      <c r="E767" s="163">
        <v>26.41</v>
      </c>
    </row>
    <row r="768" spans="1:5">
      <c r="A768" s="195">
        <v>1051</v>
      </c>
      <c r="B768" s="195" t="s">
        <v>929</v>
      </c>
      <c r="C768" s="195" t="s">
        <v>160</v>
      </c>
      <c r="D768" s="195" t="s">
        <v>155</v>
      </c>
      <c r="E768" s="163">
        <v>38.380000000000003</v>
      </c>
    </row>
    <row r="769" spans="1:5">
      <c r="A769" s="195">
        <v>37399</v>
      </c>
      <c r="B769" s="195" t="s">
        <v>930</v>
      </c>
      <c r="C769" s="195" t="s">
        <v>160</v>
      </c>
      <c r="D769" s="195" t="s">
        <v>155</v>
      </c>
      <c r="E769" s="163">
        <v>19.66</v>
      </c>
    </row>
    <row r="770" spans="1:5">
      <c r="A770" s="195">
        <v>41955</v>
      </c>
      <c r="B770" s="195" t="s">
        <v>931</v>
      </c>
      <c r="C770" s="195" t="s">
        <v>238</v>
      </c>
      <c r="D770" s="195" t="s">
        <v>155</v>
      </c>
      <c r="E770" s="163">
        <v>57.43</v>
      </c>
    </row>
    <row r="771" spans="1:5">
      <c r="A771" s="195">
        <v>41953</v>
      </c>
      <c r="B771" s="195" t="s">
        <v>932</v>
      </c>
      <c r="C771" s="195" t="s">
        <v>238</v>
      </c>
      <c r="D771" s="195" t="s">
        <v>155</v>
      </c>
      <c r="E771" s="163">
        <v>54.81</v>
      </c>
    </row>
    <row r="772" spans="1:5">
      <c r="A772" s="195">
        <v>41954</v>
      </c>
      <c r="B772" s="195" t="s">
        <v>933</v>
      </c>
      <c r="C772" s="195" t="s">
        <v>238</v>
      </c>
      <c r="D772" s="195" t="s">
        <v>155</v>
      </c>
      <c r="E772" s="163">
        <v>54.28</v>
      </c>
    </row>
    <row r="773" spans="1:5">
      <c r="A773" s="195">
        <v>25004</v>
      </c>
      <c r="B773" s="195" t="s">
        <v>934</v>
      </c>
      <c r="C773" s="195" t="s">
        <v>238</v>
      </c>
      <c r="D773" s="195" t="s">
        <v>167</v>
      </c>
      <c r="E773" s="163">
        <v>17.670000000000002</v>
      </c>
    </row>
    <row r="774" spans="1:5">
      <c r="A774" s="195">
        <v>25002</v>
      </c>
      <c r="B774" s="195" t="s">
        <v>935</v>
      </c>
      <c r="C774" s="195" t="s">
        <v>238</v>
      </c>
      <c r="D774" s="195" t="s">
        <v>167</v>
      </c>
      <c r="E774" s="163">
        <v>17.809999999999999</v>
      </c>
    </row>
    <row r="775" spans="1:5">
      <c r="A775" s="195">
        <v>37409</v>
      </c>
      <c r="B775" s="195" t="s">
        <v>936</v>
      </c>
      <c r="C775" s="195" t="s">
        <v>238</v>
      </c>
      <c r="D775" s="195" t="s">
        <v>167</v>
      </c>
      <c r="E775" s="163">
        <v>17.52</v>
      </c>
    </row>
    <row r="776" spans="1:5">
      <c r="A776" s="195">
        <v>841</v>
      </c>
      <c r="B776" s="195" t="s">
        <v>937</v>
      </c>
      <c r="C776" s="195" t="s">
        <v>238</v>
      </c>
      <c r="D776" s="195" t="s">
        <v>167</v>
      </c>
      <c r="E776" s="163">
        <v>18.100000000000001</v>
      </c>
    </row>
    <row r="777" spans="1:5">
      <c r="A777" s="195">
        <v>25005</v>
      </c>
      <c r="B777" s="195" t="s">
        <v>938</v>
      </c>
      <c r="C777" s="195" t="s">
        <v>238</v>
      </c>
      <c r="D777" s="195" t="s">
        <v>167</v>
      </c>
      <c r="E777" s="163">
        <v>19.84</v>
      </c>
    </row>
    <row r="778" spans="1:5">
      <c r="A778" s="195">
        <v>25003</v>
      </c>
      <c r="B778" s="195" t="s">
        <v>939</v>
      </c>
      <c r="C778" s="195" t="s">
        <v>238</v>
      </c>
      <c r="D778" s="195" t="s">
        <v>167</v>
      </c>
      <c r="E778" s="163">
        <v>21.2</v>
      </c>
    </row>
    <row r="779" spans="1:5">
      <c r="A779" s="195">
        <v>37410</v>
      </c>
      <c r="B779" s="195" t="s">
        <v>940</v>
      </c>
      <c r="C779" s="195" t="s">
        <v>238</v>
      </c>
      <c r="D779" s="195" t="s">
        <v>167</v>
      </c>
      <c r="E779" s="163">
        <v>19.84</v>
      </c>
    </row>
    <row r="780" spans="1:5">
      <c r="A780" s="195">
        <v>842</v>
      </c>
      <c r="B780" s="195" t="s">
        <v>941</v>
      </c>
      <c r="C780" s="195" t="s">
        <v>238</v>
      </c>
      <c r="D780" s="195" t="s">
        <v>167</v>
      </c>
      <c r="E780" s="163">
        <v>22.32</v>
      </c>
    </row>
    <row r="781" spans="1:5">
      <c r="A781" s="195">
        <v>862</v>
      </c>
      <c r="B781" s="195" t="s">
        <v>942</v>
      </c>
      <c r="C781" s="195" t="s">
        <v>187</v>
      </c>
      <c r="D781" s="195" t="s">
        <v>155</v>
      </c>
      <c r="E781" s="163">
        <v>8.32</v>
      </c>
    </row>
    <row r="782" spans="1:5">
      <c r="A782" s="195">
        <v>866</v>
      </c>
      <c r="B782" s="195" t="s">
        <v>943</v>
      </c>
      <c r="C782" s="195" t="s">
        <v>187</v>
      </c>
      <c r="D782" s="195" t="s">
        <v>155</v>
      </c>
      <c r="E782" s="163">
        <v>102.27</v>
      </c>
    </row>
    <row r="783" spans="1:5">
      <c r="A783" s="195">
        <v>892</v>
      </c>
      <c r="B783" s="195" t="s">
        <v>944</v>
      </c>
      <c r="C783" s="195" t="s">
        <v>187</v>
      </c>
      <c r="D783" s="195" t="s">
        <v>155</v>
      </c>
      <c r="E783" s="163">
        <v>130.06</v>
      </c>
    </row>
    <row r="784" spans="1:5">
      <c r="A784" s="195">
        <v>857</v>
      </c>
      <c r="B784" s="195" t="s">
        <v>945</v>
      </c>
      <c r="C784" s="195" t="s">
        <v>187</v>
      </c>
      <c r="D784" s="195" t="s">
        <v>158</v>
      </c>
      <c r="E784" s="163">
        <v>13.24</v>
      </c>
    </row>
    <row r="785" spans="1:5">
      <c r="A785" s="195">
        <v>37404</v>
      </c>
      <c r="B785" s="195" t="s">
        <v>946</v>
      </c>
      <c r="C785" s="195" t="s">
        <v>187</v>
      </c>
      <c r="D785" s="195" t="s">
        <v>155</v>
      </c>
      <c r="E785" s="163">
        <v>156.38999999999999</v>
      </c>
    </row>
    <row r="786" spans="1:5">
      <c r="A786" s="195">
        <v>868</v>
      </c>
      <c r="B786" s="195" t="s">
        <v>947</v>
      </c>
      <c r="C786" s="195" t="s">
        <v>187</v>
      </c>
      <c r="D786" s="195" t="s">
        <v>155</v>
      </c>
      <c r="E786" s="163">
        <v>20.440000000000001</v>
      </c>
    </row>
    <row r="787" spans="1:5">
      <c r="A787" s="195">
        <v>870</v>
      </c>
      <c r="B787" s="195" t="s">
        <v>948</v>
      </c>
      <c r="C787" s="195" t="s">
        <v>187</v>
      </c>
      <c r="D787" s="195" t="s">
        <v>155</v>
      </c>
      <c r="E787" s="163">
        <v>269.49</v>
      </c>
    </row>
    <row r="788" spans="1:5">
      <c r="A788" s="195">
        <v>863</v>
      </c>
      <c r="B788" s="195" t="s">
        <v>949</v>
      </c>
      <c r="C788" s="195" t="s">
        <v>187</v>
      </c>
      <c r="D788" s="195" t="s">
        <v>155</v>
      </c>
      <c r="E788" s="163">
        <v>28.25</v>
      </c>
    </row>
    <row r="789" spans="1:5">
      <c r="A789" s="195">
        <v>867</v>
      </c>
      <c r="B789" s="195" t="s">
        <v>950</v>
      </c>
      <c r="C789" s="195" t="s">
        <v>187</v>
      </c>
      <c r="D789" s="195" t="s">
        <v>155</v>
      </c>
      <c r="E789" s="163">
        <v>39.340000000000003</v>
      </c>
    </row>
    <row r="790" spans="1:5">
      <c r="A790" s="195">
        <v>891</v>
      </c>
      <c r="B790" s="195" t="s">
        <v>951</v>
      </c>
      <c r="C790" s="195" t="s">
        <v>187</v>
      </c>
      <c r="D790" s="195" t="s">
        <v>155</v>
      </c>
      <c r="E790" s="163">
        <v>452.58</v>
      </c>
    </row>
    <row r="791" spans="1:5">
      <c r="A791" s="195">
        <v>864</v>
      </c>
      <c r="B791" s="195" t="s">
        <v>952</v>
      </c>
      <c r="C791" s="195" t="s">
        <v>187</v>
      </c>
      <c r="D791" s="195" t="s">
        <v>155</v>
      </c>
      <c r="E791" s="163">
        <v>55.43</v>
      </c>
    </row>
    <row r="792" spans="1:5">
      <c r="A792" s="195">
        <v>865</v>
      </c>
      <c r="B792" s="195" t="s">
        <v>953</v>
      </c>
      <c r="C792" s="195" t="s">
        <v>187</v>
      </c>
      <c r="D792" s="195" t="s">
        <v>155</v>
      </c>
      <c r="E792" s="163">
        <v>78.069999999999993</v>
      </c>
    </row>
    <row r="793" spans="1:5">
      <c r="A793" s="195">
        <v>1006</v>
      </c>
      <c r="B793" s="195" t="s">
        <v>954</v>
      </c>
      <c r="C793" s="195" t="s">
        <v>187</v>
      </c>
      <c r="D793" s="195" t="s">
        <v>155</v>
      </c>
      <c r="E793" s="163">
        <v>107.83</v>
      </c>
    </row>
    <row r="794" spans="1:5">
      <c r="A794" s="195">
        <v>948</v>
      </c>
      <c r="B794" s="195" t="s">
        <v>955</v>
      </c>
      <c r="C794" s="195" t="s">
        <v>187</v>
      </c>
      <c r="D794" s="195" t="s">
        <v>167</v>
      </c>
      <c r="E794" s="163">
        <v>30.41</v>
      </c>
    </row>
    <row r="795" spans="1:5">
      <c r="A795" s="195">
        <v>947</v>
      </c>
      <c r="B795" s="195" t="s">
        <v>956</v>
      </c>
      <c r="C795" s="195" t="s">
        <v>187</v>
      </c>
      <c r="D795" s="195" t="s">
        <v>167</v>
      </c>
      <c r="E795" s="163">
        <v>30.94</v>
      </c>
    </row>
    <row r="796" spans="1:5">
      <c r="A796" s="195">
        <v>911</v>
      </c>
      <c r="B796" s="195" t="s">
        <v>957</v>
      </c>
      <c r="C796" s="195" t="s">
        <v>187</v>
      </c>
      <c r="D796" s="195" t="s">
        <v>167</v>
      </c>
      <c r="E796" s="163">
        <v>44.99</v>
      </c>
    </row>
    <row r="797" spans="1:5">
      <c r="A797" s="195">
        <v>925</v>
      </c>
      <c r="B797" s="195" t="s">
        <v>958</v>
      </c>
      <c r="C797" s="195" t="s">
        <v>187</v>
      </c>
      <c r="D797" s="195" t="s">
        <v>167</v>
      </c>
      <c r="E797" s="163">
        <v>41.58</v>
      </c>
    </row>
    <row r="798" spans="1:5">
      <c r="A798" s="195">
        <v>954</v>
      </c>
      <c r="B798" s="195" t="s">
        <v>959</v>
      </c>
      <c r="C798" s="195" t="s">
        <v>187</v>
      </c>
      <c r="D798" s="195" t="s">
        <v>167</v>
      </c>
      <c r="E798" s="163">
        <v>45.94</v>
      </c>
    </row>
    <row r="799" spans="1:5">
      <c r="A799" s="195">
        <v>901</v>
      </c>
      <c r="B799" s="195" t="s">
        <v>960</v>
      </c>
      <c r="C799" s="195" t="s">
        <v>187</v>
      </c>
      <c r="D799" s="195" t="s">
        <v>167</v>
      </c>
      <c r="E799" s="163">
        <v>49.17</v>
      </c>
    </row>
    <row r="800" spans="1:5">
      <c r="A800" s="195">
        <v>926</v>
      </c>
      <c r="B800" s="195" t="s">
        <v>961</v>
      </c>
      <c r="C800" s="195" t="s">
        <v>187</v>
      </c>
      <c r="D800" s="195" t="s">
        <v>167</v>
      </c>
      <c r="E800" s="163">
        <v>51.96</v>
      </c>
    </row>
    <row r="801" spans="1:5">
      <c r="A801" s="195">
        <v>912</v>
      </c>
      <c r="B801" s="195" t="s">
        <v>962</v>
      </c>
      <c r="C801" s="195" t="s">
        <v>187</v>
      </c>
      <c r="D801" s="195" t="s">
        <v>167</v>
      </c>
      <c r="E801" s="163">
        <v>52.28</v>
      </c>
    </row>
    <row r="802" spans="1:5">
      <c r="A802" s="195">
        <v>955</v>
      </c>
      <c r="B802" s="195" t="s">
        <v>963</v>
      </c>
      <c r="C802" s="195" t="s">
        <v>187</v>
      </c>
      <c r="D802" s="195" t="s">
        <v>167</v>
      </c>
      <c r="E802" s="163">
        <v>62.4</v>
      </c>
    </row>
    <row r="803" spans="1:5">
      <c r="A803" s="195">
        <v>946</v>
      </c>
      <c r="B803" s="195" t="s">
        <v>964</v>
      </c>
      <c r="C803" s="195" t="s">
        <v>187</v>
      </c>
      <c r="D803" s="195" t="s">
        <v>167</v>
      </c>
      <c r="E803" s="163">
        <v>70.16</v>
      </c>
    </row>
    <row r="804" spans="1:5">
      <c r="A804" s="195">
        <v>953</v>
      </c>
      <c r="B804" s="195" t="s">
        <v>965</v>
      </c>
      <c r="C804" s="195" t="s">
        <v>187</v>
      </c>
      <c r="D804" s="195" t="s">
        <v>167</v>
      </c>
      <c r="E804" s="163">
        <v>63.84</v>
      </c>
    </row>
    <row r="805" spans="1:5">
      <c r="A805" s="195">
        <v>902</v>
      </c>
      <c r="B805" s="195" t="s">
        <v>966</v>
      </c>
      <c r="C805" s="195" t="s">
        <v>187</v>
      </c>
      <c r="D805" s="195" t="s">
        <v>167</v>
      </c>
      <c r="E805" s="163">
        <v>77.61</v>
      </c>
    </row>
    <row r="806" spans="1:5">
      <c r="A806" s="195">
        <v>927</v>
      </c>
      <c r="B806" s="195" t="s">
        <v>967</v>
      </c>
      <c r="C806" s="195" t="s">
        <v>187</v>
      </c>
      <c r="D806" s="195" t="s">
        <v>167</v>
      </c>
      <c r="E806" s="163">
        <v>75.23</v>
      </c>
    </row>
    <row r="807" spans="1:5">
      <c r="A807" s="195">
        <v>913</v>
      </c>
      <c r="B807" s="195" t="s">
        <v>968</v>
      </c>
      <c r="C807" s="195" t="s">
        <v>187</v>
      </c>
      <c r="D807" s="195" t="s">
        <v>167</v>
      </c>
      <c r="E807" s="163">
        <v>83.97</v>
      </c>
    </row>
    <row r="808" spans="1:5">
      <c r="A808" s="195">
        <v>903</v>
      </c>
      <c r="B808" s="195" t="s">
        <v>969</v>
      </c>
      <c r="C808" s="195" t="s">
        <v>187</v>
      </c>
      <c r="D808" s="195" t="s">
        <v>167</v>
      </c>
      <c r="E808" s="163">
        <v>95.02</v>
      </c>
    </row>
    <row r="809" spans="1:5">
      <c r="A809" s="195">
        <v>945</v>
      </c>
      <c r="B809" s="195" t="s">
        <v>970</v>
      </c>
      <c r="C809" s="195" t="s">
        <v>187</v>
      </c>
      <c r="D809" s="195" t="s">
        <v>167</v>
      </c>
      <c r="E809" s="163">
        <v>100.52</v>
      </c>
    </row>
    <row r="810" spans="1:5">
      <c r="A810" s="195">
        <v>914</v>
      </c>
      <c r="B810" s="195" t="s">
        <v>971</v>
      </c>
      <c r="C810" s="195" t="s">
        <v>187</v>
      </c>
      <c r="D810" s="195" t="s">
        <v>167</v>
      </c>
      <c r="E810" s="163">
        <v>102.98</v>
      </c>
    </row>
    <row r="811" spans="1:5">
      <c r="A811" s="195">
        <v>993</v>
      </c>
      <c r="B811" s="195" t="s">
        <v>972</v>
      </c>
      <c r="C811" s="195" t="s">
        <v>187</v>
      </c>
      <c r="D811" s="195" t="s">
        <v>155</v>
      </c>
      <c r="E811" s="163">
        <v>2.3199999999999998</v>
      </c>
    </row>
    <row r="812" spans="1:5">
      <c r="A812" s="195">
        <v>1020</v>
      </c>
      <c r="B812" s="195" t="s">
        <v>973</v>
      </c>
      <c r="C812" s="195" t="s">
        <v>187</v>
      </c>
      <c r="D812" s="195" t="s">
        <v>155</v>
      </c>
      <c r="E812" s="163">
        <v>10.1</v>
      </c>
    </row>
    <row r="813" spans="1:5">
      <c r="A813" s="195">
        <v>1017</v>
      </c>
      <c r="B813" s="195" t="s">
        <v>974</v>
      </c>
      <c r="C813" s="195" t="s">
        <v>187</v>
      </c>
      <c r="D813" s="195" t="s">
        <v>155</v>
      </c>
      <c r="E813" s="163">
        <v>111.09</v>
      </c>
    </row>
    <row r="814" spans="1:5">
      <c r="A814" s="195">
        <v>999</v>
      </c>
      <c r="B814" s="195" t="s">
        <v>975</v>
      </c>
      <c r="C814" s="195" t="s">
        <v>187</v>
      </c>
      <c r="D814" s="195" t="s">
        <v>155</v>
      </c>
      <c r="E814" s="163">
        <v>137.63999999999999</v>
      </c>
    </row>
    <row r="815" spans="1:5">
      <c r="A815" s="195">
        <v>995</v>
      </c>
      <c r="B815" s="195" t="s">
        <v>976</v>
      </c>
      <c r="C815" s="195" t="s">
        <v>187</v>
      </c>
      <c r="D815" s="195" t="s">
        <v>155</v>
      </c>
      <c r="E815" s="163">
        <v>15.5</v>
      </c>
    </row>
    <row r="816" spans="1:5">
      <c r="A816" s="195">
        <v>1000</v>
      </c>
      <c r="B816" s="195" t="s">
        <v>977</v>
      </c>
      <c r="C816" s="195" t="s">
        <v>187</v>
      </c>
      <c r="D816" s="195" t="s">
        <v>155</v>
      </c>
      <c r="E816" s="163">
        <v>168.73</v>
      </c>
    </row>
    <row r="817" spans="1:5">
      <c r="A817" s="195">
        <v>1022</v>
      </c>
      <c r="B817" s="195" t="s">
        <v>978</v>
      </c>
      <c r="C817" s="195" t="s">
        <v>187</v>
      </c>
      <c r="D817" s="195" t="s">
        <v>155</v>
      </c>
      <c r="E817" s="163">
        <v>3.22</v>
      </c>
    </row>
    <row r="818" spans="1:5">
      <c r="A818" s="195">
        <v>1015</v>
      </c>
      <c r="B818" s="195" t="s">
        <v>979</v>
      </c>
      <c r="C818" s="195" t="s">
        <v>187</v>
      </c>
      <c r="D818" s="195" t="s">
        <v>155</v>
      </c>
      <c r="E818" s="163">
        <v>222.18</v>
      </c>
    </row>
    <row r="819" spans="1:5">
      <c r="A819" s="195">
        <v>996</v>
      </c>
      <c r="B819" s="195" t="s">
        <v>980</v>
      </c>
      <c r="C819" s="195" t="s">
        <v>187</v>
      </c>
      <c r="D819" s="195" t="s">
        <v>155</v>
      </c>
      <c r="E819" s="163">
        <v>23.6</v>
      </c>
    </row>
    <row r="820" spans="1:5">
      <c r="A820" s="195">
        <v>1001</v>
      </c>
      <c r="B820" s="195" t="s">
        <v>981</v>
      </c>
      <c r="C820" s="195" t="s">
        <v>187</v>
      </c>
      <c r="D820" s="195" t="s">
        <v>155</v>
      </c>
      <c r="E820" s="163">
        <v>278.05</v>
      </c>
    </row>
    <row r="821" spans="1:5">
      <c r="A821" s="195">
        <v>1019</v>
      </c>
      <c r="B821" s="195" t="s">
        <v>982</v>
      </c>
      <c r="C821" s="195" t="s">
        <v>187</v>
      </c>
      <c r="D821" s="195" t="s">
        <v>155</v>
      </c>
      <c r="E821" s="163">
        <v>32.53</v>
      </c>
    </row>
    <row r="822" spans="1:5">
      <c r="A822" s="195">
        <v>1021</v>
      </c>
      <c r="B822" s="195" t="s">
        <v>983</v>
      </c>
      <c r="C822" s="195" t="s">
        <v>187</v>
      </c>
      <c r="D822" s="195" t="s">
        <v>155</v>
      </c>
      <c r="E822" s="163">
        <v>4.62</v>
      </c>
    </row>
    <row r="823" spans="1:5">
      <c r="A823" s="195">
        <v>39249</v>
      </c>
      <c r="B823" s="195" t="s">
        <v>984</v>
      </c>
      <c r="C823" s="195" t="s">
        <v>187</v>
      </c>
      <c r="D823" s="195" t="s">
        <v>155</v>
      </c>
      <c r="E823" s="163">
        <v>362.73</v>
      </c>
    </row>
    <row r="824" spans="1:5">
      <c r="A824" s="195">
        <v>1018</v>
      </c>
      <c r="B824" s="195" t="s">
        <v>985</v>
      </c>
      <c r="C824" s="195" t="s">
        <v>187</v>
      </c>
      <c r="D824" s="195" t="s">
        <v>155</v>
      </c>
      <c r="E824" s="163">
        <v>46.37</v>
      </c>
    </row>
    <row r="825" spans="1:5">
      <c r="A825" s="195">
        <v>39250</v>
      </c>
      <c r="B825" s="195" t="s">
        <v>986</v>
      </c>
      <c r="C825" s="195" t="s">
        <v>187</v>
      </c>
      <c r="D825" s="195" t="s">
        <v>155</v>
      </c>
      <c r="E825" s="163">
        <v>465.95</v>
      </c>
    </row>
    <row r="826" spans="1:5">
      <c r="A826" s="195">
        <v>994</v>
      </c>
      <c r="B826" s="195" t="s">
        <v>987</v>
      </c>
      <c r="C826" s="195" t="s">
        <v>187</v>
      </c>
      <c r="D826" s="195" t="s">
        <v>155</v>
      </c>
      <c r="E826" s="163">
        <v>6.3</v>
      </c>
    </row>
    <row r="827" spans="1:5">
      <c r="A827" s="195">
        <v>977</v>
      </c>
      <c r="B827" s="195" t="s">
        <v>988</v>
      </c>
      <c r="C827" s="195" t="s">
        <v>187</v>
      </c>
      <c r="D827" s="195" t="s">
        <v>155</v>
      </c>
      <c r="E827" s="163">
        <v>64.239999999999995</v>
      </c>
    </row>
    <row r="828" spans="1:5">
      <c r="A828" s="195">
        <v>998</v>
      </c>
      <c r="B828" s="195" t="s">
        <v>989</v>
      </c>
      <c r="C828" s="195" t="s">
        <v>187</v>
      </c>
      <c r="D828" s="195" t="s">
        <v>155</v>
      </c>
      <c r="E828" s="163">
        <v>85.34</v>
      </c>
    </row>
    <row r="829" spans="1:5">
      <c r="A829" s="195">
        <v>39251</v>
      </c>
      <c r="B829" s="195" t="s">
        <v>990</v>
      </c>
      <c r="C829" s="195" t="s">
        <v>187</v>
      </c>
      <c r="D829" s="195" t="s">
        <v>155</v>
      </c>
      <c r="E829" s="163">
        <v>0.61</v>
      </c>
    </row>
    <row r="830" spans="1:5">
      <c r="A830" s="195">
        <v>1011</v>
      </c>
      <c r="B830" s="195" t="s">
        <v>991</v>
      </c>
      <c r="C830" s="195" t="s">
        <v>187</v>
      </c>
      <c r="D830" s="195" t="s">
        <v>155</v>
      </c>
      <c r="E830" s="163">
        <v>0.85</v>
      </c>
    </row>
    <row r="831" spans="1:5">
      <c r="A831" s="195">
        <v>39252</v>
      </c>
      <c r="B831" s="195" t="s">
        <v>992</v>
      </c>
      <c r="C831" s="195" t="s">
        <v>187</v>
      </c>
      <c r="D831" s="195" t="s">
        <v>155</v>
      </c>
      <c r="E831" s="163">
        <v>1.02</v>
      </c>
    </row>
    <row r="832" spans="1:5">
      <c r="A832" s="195">
        <v>1013</v>
      </c>
      <c r="B832" s="195" t="s">
        <v>993</v>
      </c>
      <c r="C832" s="195" t="s">
        <v>187</v>
      </c>
      <c r="D832" s="195" t="s">
        <v>155</v>
      </c>
      <c r="E832" s="163">
        <v>1.36</v>
      </c>
    </row>
    <row r="833" spans="1:5">
      <c r="A833" s="195">
        <v>980</v>
      </c>
      <c r="B833" s="195" t="s">
        <v>994</v>
      </c>
      <c r="C833" s="195" t="s">
        <v>187</v>
      </c>
      <c r="D833" s="195" t="s">
        <v>155</v>
      </c>
      <c r="E833" s="163">
        <v>9.27</v>
      </c>
    </row>
    <row r="834" spans="1:5">
      <c r="A834" s="195">
        <v>39237</v>
      </c>
      <c r="B834" s="195" t="s">
        <v>995</v>
      </c>
      <c r="C834" s="195" t="s">
        <v>187</v>
      </c>
      <c r="D834" s="195" t="s">
        <v>155</v>
      </c>
      <c r="E834" s="163">
        <v>109.92</v>
      </c>
    </row>
    <row r="835" spans="1:5">
      <c r="A835" s="195">
        <v>39238</v>
      </c>
      <c r="B835" s="195" t="s">
        <v>996</v>
      </c>
      <c r="C835" s="195" t="s">
        <v>187</v>
      </c>
      <c r="D835" s="195" t="s">
        <v>155</v>
      </c>
      <c r="E835" s="163">
        <v>137.24</v>
      </c>
    </row>
    <row r="836" spans="1:5">
      <c r="A836" s="195">
        <v>979</v>
      </c>
      <c r="B836" s="195" t="s">
        <v>997</v>
      </c>
      <c r="C836" s="195" t="s">
        <v>187</v>
      </c>
      <c r="D836" s="195" t="s">
        <v>158</v>
      </c>
      <c r="E836" s="163">
        <v>15.95</v>
      </c>
    </row>
    <row r="837" spans="1:5">
      <c r="A837" s="195">
        <v>39239</v>
      </c>
      <c r="B837" s="195" t="s">
        <v>998</v>
      </c>
      <c r="C837" s="195" t="s">
        <v>187</v>
      </c>
      <c r="D837" s="195" t="s">
        <v>155</v>
      </c>
      <c r="E837" s="163">
        <v>167.02</v>
      </c>
    </row>
    <row r="838" spans="1:5">
      <c r="A838" s="195">
        <v>1014</v>
      </c>
      <c r="B838" s="195" t="s">
        <v>999</v>
      </c>
      <c r="C838" s="195" t="s">
        <v>187</v>
      </c>
      <c r="D838" s="195" t="s">
        <v>155</v>
      </c>
      <c r="E838" s="163">
        <v>2.16</v>
      </c>
    </row>
    <row r="839" spans="1:5">
      <c r="A839" s="195">
        <v>39240</v>
      </c>
      <c r="B839" s="195" t="s">
        <v>1000</v>
      </c>
      <c r="C839" s="195" t="s">
        <v>187</v>
      </c>
      <c r="D839" s="195" t="s">
        <v>155</v>
      </c>
      <c r="E839" s="163">
        <v>220.76</v>
      </c>
    </row>
    <row r="840" spans="1:5">
      <c r="A840" s="195">
        <v>39232</v>
      </c>
      <c r="B840" s="195" t="s">
        <v>1001</v>
      </c>
      <c r="C840" s="195" t="s">
        <v>187</v>
      </c>
      <c r="D840" s="195" t="s">
        <v>155</v>
      </c>
      <c r="E840" s="163">
        <v>22.92</v>
      </c>
    </row>
    <row r="841" spans="1:5">
      <c r="A841" s="195">
        <v>39233</v>
      </c>
      <c r="B841" s="195" t="s">
        <v>1002</v>
      </c>
      <c r="C841" s="195" t="s">
        <v>187</v>
      </c>
      <c r="D841" s="195" t="s">
        <v>155</v>
      </c>
      <c r="E841" s="163">
        <v>31.51</v>
      </c>
    </row>
    <row r="842" spans="1:5">
      <c r="A842" s="195">
        <v>981</v>
      </c>
      <c r="B842" s="195" t="s">
        <v>1003</v>
      </c>
      <c r="C842" s="195" t="s">
        <v>187</v>
      </c>
      <c r="D842" s="195" t="s">
        <v>158</v>
      </c>
      <c r="E842" s="163">
        <v>3.87</v>
      </c>
    </row>
    <row r="843" spans="1:5">
      <c r="A843" s="195">
        <v>39234</v>
      </c>
      <c r="B843" s="195" t="s">
        <v>1004</v>
      </c>
      <c r="C843" s="195" t="s">
        <v>187</v>
      </c>
      <c r="D843" s="195" t="s">
        <v>155</v>
      </c>
      <c r="E843" s="163">
        <v>46.25</v>
      </c>
    </row>
    <row r="844" spans="1:5">
      <c r="A844" s="195">
        <v>982</v>
      </c>
      <c r="B844" s="195" t="s">
        <v>1005</v>
      </c>
      <c r="C844" s="195" t="s">
        <v>187</v>
      </c>
      <c r="D844" s="195" t="s">
        <v>155</v>
      </c>
      <c r="E844" s="163">
        <v>5.42</v>
      </c>
    </row>
    <row r="845" spans="1:5">
      <c r="A845" s="195">
        <v>39235</v>
      </c>
      <c r="B845" s="195" t="s">
        <v>1006</v>
      </c>
      <c r="C845" s="195" t="s">
        <v>187</v>
      </c>
      <c r="D845" s="195" t="s">
        <v>155</v>
      </c>
      <c r="E845" s="163">
        <v>65.05</v>
      </c>
    </row>
    <row r="846" spans="1:5">
      <c r="A846" s="195">
        <v>39236</v>
      </c>
      <c r="B846" s="195" t="s">
        <v>1007</v>
      </c>
      <c r="C846" s="195" t="s">
        <v>187</v>
      </c>
      <c r="D846" s="195" t="s">
        <v>155</v>
      </c>
      <c r="E846" s="163">
        <v>85.28</v>
      </c>
    </row>
    <row r="847" spans="1:5">
      <c r="A847" s="195">
        <v>876</v>
      </c>
      <c r="B847" s="195" t="s">
        <v>1008</v>
      </c>
      <c r="C847" s="195" t="s">
        <v>187</v>
      </c>
      <c r="D847" s="195" t="s">
        <v>155</v>
      </c>
      <c r="E847" s="163">
        <v>220.14</v>
      </c>
    </row>
    <row r="848" spans="1:5">
      <c r="A848" s="195">
        <v>877</v>
      </c>
      <c r="B848" s="195" t="s">
        <v>1009</v>
      </c>
      <c r="C848" s="195" t="s">
        <v>187</v>
      </c>
      <c r="D848" s="195" t="s">
        <v>155</v>
      </c>
      <c r="E848" s="163">
        <v>258.79000000000002</v>
      </c>
    </row>
    <row r="849" spans="1:5">
      <c r="A849" s="195">
        <v>882</v>
      </c>
      <c r="B849" s="195" t="s">
        <v>1010</v>
      </c>
      <c r="C849" s="195" t="s">
        <v>187</v>
      </c>
      <c r="D849" s="195" t="s">
        <v>155</v>
      </c>
      <c r="E849" s="163">
        <v>281.99</v>
      </c>
    </row>
    <row r="850" spans="1:5">
      <c r="A850" s="195">
        <v>878</v>
      </c>
      <c r="B850" s="195" t="s">
        <v>1011</v>
      </c>
      <c r="C850" s="195" t="s">
        <v>187</v>
      </c>
      <c r="D850" s="195" t="s">
        <v>155</v>
      </c>
      <c r="E850" s="163">
        <v>350.59</v>
      </c>
    </row>
    <row r="851" spans="1:5">
      <c r="A851" s="195">
        <v>879</v>
      </c>
      <c r="B851" s="195" t="s">
        <v>1012</v>
      </c>
      <c r="C851" s="195" t="s">
        <v>187</v>
      </c>
      <c r="D851" s="195" t="s">
        <v>155</v>
      </c>
      <c r="E851" s="163">
        <v>413.22</v>
      </c>
    </row>
    <row r="852" spans="1:5">
      <c r="A852" s="195">
        <v>880</v>
      </c>
      <c r="B852" s="195" t="s">
        <v>1013</v>
      </c>
      <c r="C852" s="195" t="s">
        <v>187</v>
      </c>
      <c r="D852" s="195" t="s">
        <v>155</v>
      </c>
      <c r="E852" s="163">
        <v>486.22</v>
      </c>
    </row>
    <row r="853" spans="1:5">
      <c r="A853" s="195">
        <v>873</v>
      </c>
      <c r="B853" s="195" t="s">
        <v>1014</v>
      </c>
      <c r="C853" s="195" t="s">
        <v>187</v>
      </c>
      <c r="D853" s="195" t="s">
        <v>155</v>
      </c>
      <c r="E853" s="163">
        <v>147.83000000000001</v>
      </c>
    </row>
    <row r="854" spans="1:5">
      <c r="A854" s="195">
        <v>881</v>
      </c>
      <c r="B854" s="195" t="s">
        <v>1015</v>
      </c>
      <c r="C854" s="195" t="s">
        <v>187</v>
      </c>
      <c r="D854" s="195" t="s">
        <v>155</v>
      </c>
      <c r="E854" s="163">
        <v>664.57</v>
      </c>
    </row>
    <row r="855" spans="1:5">
      <c r="A855" s="195">
        <v>874</v>
      </c>
      <c r="B855" s="195" t="s">
        <v>1016</v>
      </c>
      <c r="C855" s="195" t="s">
        <v>187</v>
      </c>
      <c r="D855" s="195" t="s">
        <v>155</v>
      </c>
      <c r="E855" s="163">
        <v>175.44</v>
      </c>
    </row>
    <row r="856" spans="1:5">
      <c r="A856" s="195">
        <v>875</v>
      </c>
      <c r="B856" s="195" t="s">
        <v>1017</v>
      </c>
      <c r="C856" s="195" t="s">
        <v>187</v>
      </c>
      <c r="D856" s="195" t="s">
        <v>155</v>
      </c>
      <c r="E856" s="163">
        <v>209.32</v>
      </c>
    </row>
    <row r="857" spans="1:5">
      <c r="A857" s="195">
        <v>983</v>
      </c>
      <c r="B857" s="195" t="s">
        <v>1018</v>
      </c>
      <c r="C857" s="195" t="s">
        <v>187</v>
      </c>
      <c r="D857" s="195" t="s">
        <v>155</v>
      </c>
      <c r="E857" s="163">
        <v>1.3</v>
      </c>
    </row>
    <row r="858" spans="1:5">
      <c r="A858" s="195">
        <v>985</v>
      </c>
      <c r="B858" s="195" t="s">
        <v>1019</v>
      </c>
      <c r="C858" s="195" t="s">
        <v>187</v>
      </c>
      <c r="D858" s="195" t="s">
        <v>155</v>
      </c>
      <c r="E858" s="163">
        <v>9.82</v>
      </c>
    </row>
    <row r="859" spans="1:5">
      <c r="A859" s="195">
        <v>990</v>
      </c>
      <c r="B859" s="195" t="s">
        <v>1020</v>
      </c>
      <c r="C859" s="195" t="s">
        <v>187</v>
      </c>
      <c r="D859" s="195" t="s">
        <v>155</v>
      </c>
      <c r="E859" s="163">
        <v>134.57</v>
      </c>
    </row>
    <row r="860" spans="1:5">
      <c r="A860" s="195">
        <v>39241</v>
      </c>
      <c r="B860" s="195" t="s">
        <v>1021</v>
      </c>
      <c r="C860" s="195" t="s">
        <v>187</v>
      </c>
      <c r="D860" s="195" t="s">
        <v>155</v>
      </c>
      <c r="E860" s="163">
        <v>15.38</v>
      </c>
    </row>
    <row r="861" spans="1:5">
      <c r="A861" s="195">
        <v>1005</v>
      </c>
      <c r="B861" s="195" t="s">
        <v>1022</v>
      </c>
      <c r="C861" s="195" t="s">
        <v>187</v>
      </c>
      <c r="D861" s="195" t="s">
        <v>155</v>
      </c>
      <c r="E861" s="163">
        <v>165.16</v>
      </c>
    </row>
    <row r="862" spans="1:5">
      <c r="A862" s="195">
        <v>984</v>
      </c>
      <c r="B862" s="195" t="s">
        <v>1023</v>
      </c>
      <c r="C862" s="195" t="s">
        <v>187</v>
      </c>
      <c r="D862" s="195" t="s">
        <v>155</v>
      </c>
      <c r="E862" s="163">
        <v>3.39</v>
      </c>
    </row>
    <row r="863" spans="1:5">
      <c r="A863" s="195">
        <v>991</v>
      </c>
      <c r="B863" s="195" t="s">
        <v>1024</v>
      </c>
      <c r="C863" s="195" t="s">
        <v>187</v>
      </c>
      <c r="D863" s="195" t="s">
        <v>155</v>
      </c>
      <c r="E863" s="163">
        <v>218.24</v>
      </c>
    </row>
    <row r="864" spans="1:5">
      <c r="A864" s="195">
        <v>986</v>
      </c>
      <c r="B864" s="195" t="s">
        <v>1025</v>
      </c>
      <c r="C864" s="195" t="s">
        <v>187</v>
      </c>
      <c r="D864" s="195" t="s">
        <v>155</v>
      </c>
      <c r="E864" s="163">
        <v>23.51</v>
      </c>
    </row>
    <row r="865" spans="1:5">
      <c r="A865" s="195">
        <v>1024</v>
      </c>
      <c r="B865" s="195" t="s">
        <v>1026</v>
      </c>
      <c r="C865" s="195" t="s">
        <v>187</v>
      </c>
      <c r="D865" s="195" t="s">
        <v>155</v>
      </c>
      <c r="E865" s="163">
        <v>270.12</v>
      </c>
    </row>
    <row r="866" spans="1:5">
      <c r="A866" s="195">
        <v>987</v>
      </c>
      <c r="B866" s="195" t="s">
        <v>1027</v>
      </c>
      <c r="C866" s="195" t="s">
        <v>187</v>
      </c>
      <c r="D866" s="195" t="s">
        <v>155</v>
      </c>
      <c r="E866" s="163">
        <v>31.95</v>
      </c>
    </row>
    <row r="867" spans="1:5">
      <c r="A867" s="195">
        <v>1003</v>
      </c>
      <c r="B867" s="195" t="s">
        <v>1028</v>
      </c>
      <c r="C867" s="195" t="s">
        <v>187</v>
      </c>
      <c r="D867" s="195" t="s">
        <v>155</v>
      </c>
      <c r="E867" s="163">
        <v>4.97</v>
      </c>
    </row>
    <row r="868" spans="1:5">
      <c r="A868" s="195">
        <v>992</v>
      </c>
      <c r="B868" s="195" t="s">
        <v>1029</v>
      </c>
      <c r="C868" s="195" t="s">
        <v>187</v>
      </c>
      <c r="D868" s="195" t="s">
        <v>155</v>
      </c>
      <c r="E868" s="163">
        <v>349.47</v>
      </c>
    </row>
    <row r="869" spans="1:5">
      <c r="A869" s="195">
        <v>1007</v>
      </c>
      <c r="B869" s="195" t="s">
        <v>1030</v>
      </c>
      <c r="C869" s="195" t="s">
        <v>187</v>
      </c>
      <c r="D869" s="195" t="s">
        <v>155</v>
      </c>
      <c r="E869" s="163">
        <v>45.32</v>
      </c>
    </row>
    <row r="870" spans="1:5">
      <c r="A870" s="195">
        <v>39242</v>
      </c>
      <c r="B870" s="195" t="s">
        <v>1031</v>
      </c>
      <c r="C870" s="195" t="s">
        <v>187</v>
      </c>
      <c r="D870" s="195" t="s">
        <v>155</v>
      </c>
      <c r="E870" s="163">
        <v>433</v>
      </c>
    </row>
    <row r="871" spans="1:5">
      <c r="A871" s="195">
        <v>1008</v>
      </c>
      <c r="B871" s="195" t="s">
        <v>1032</v>
      </c>
      <c r="C871" s="195" t="s">
        <v>187</v>
      </c>
      <c r="D871" s="195" t="s">
        <v>155</v>
      </c>
      <c r="E871" s="163">
        <v>5.64</v>
      </c>
    </row>
    <row r="872" spans="1:5">
      <c r="A872" s="195">
        <v>988</v>
      </c>
      <c r="B872" s="195" t="s">
        <v>1033</v>
      </c>
      <c r="C872" s="195" t="s">
        <v>187</v>
      </c>
      <c r="D872" s="195" t="s">
        <v>155</v>
      </c>
      <c r="E872" s="163">
        <v>62.6</v>
      </c>
    </row>
    <row r="873" spans="1:5">
      <c r="A873" s="195">
        <v>989</v>
      </c>
      <c r="B873" s="195" t="s">
        <v>1034</v>
      </c>
      <c r="C873" s="195" t="s">
        <v>187</v>
      </c>
      <c r="D873" s="195" t="s">
        <v>155</v>
      </c>
      <c r="E873" s="163">
        <v>84.79</v>
      </c>
    </row>
    <row r="874" spans="1:5">
      <c r="A874" s="195">
        <v>39598</v>
      </c>
      <c r="B874" s="195" t="s">
        <v>1035</v>
      </c>
      <c r="C874" s="195" t="s">
        <v>187</v>
      </c>
      <c r="D874" s="195" t="s">
        <v>155</v>
      </c>
      <c r="E874" s="163">
        <v>1.21</v>
      </c>
    </row>
    <row r="875" spans="1:5">
      <c r="A875" s="195">
        <v>39599</v>
      </c>
      <c r="B875" s="195" t="s">
        <v>1036</v>
      </c>
      <c r="C875" s="195" t="s">
        <v>187</v>
      </c>
      <c r="D875" s="195" t="s">
        <v>155</v>
      </c>
      <c r="E875" s="163">
        <v>1.82</v>
      </c>
    </row>
    <row r="876" spans="1:5">
      <c r="A876" s="195">
        <v>34602</v>
      </c>
      <c r="B876" s="195" t="s">
        <v>1037</v>
      </c>
      <c r="C876" s="195" t="s">
        <v>187</v>
      </c>
      <c r="D876" s="195" t="s">
        <v>167</v>
      </c>
      <c r="E876" s="163">
        <v>2.86</v>
      </c>
    </row>
    <row r="877" spans="1:5">
      <c r="A877" s="195">
        <v>34603</v>
      </c>
      <c r="B877" s="195" t="s">
        <v>1038</v>
      </c>
      <c r="C877" s="195" t="s">
        <v>187</v>
      </c>
      <c r="D877" s="195" t="s">
        <v>167</v>
      </c>
      <c r="E877" s="163">
        <v>13.78</v>
      </c>
    </row>
    <row r="878" spans="1:5">
      <c r="A878" s="195">
        <v>34607</v>
      </c>
      <c r="B878" s="195" t="s">
        <v>1039</v>
      </c>
      <c r="C878" s="195" t="s">
        <v>187</v>
      </c>
      <c r="D878" s="195" t="s">
        <v>167</v>
      </c>
      <c r="E878" s="163">
        <v>6.14</v>
      </c>
    </row>
    <row r="879" spans="1:5">
      <c r="A879" s="195">
        <v>34609</v>
      </c>
      <c r="B879" s="195" t="s">
        <v>1040</v>
      </c>
      <c r="C879" s="195" t="s">
        <v>187</v>
      </c>
      <c r="D879" s="195" t="s">
        <v>167</v>
      </c>
      <c r="E879" s="163">
        <v>9.2200000000000006</v>
      </c>
    </row>
    <row r="880" spans="1:5">
      <c r="A880" s="195">
        <v>34618</v>
      </c>
      <c r="B880" s="195" t="s">
        <v>1041</v>
      </c>
      <c r="C880" s="195" t="s">
        <v>187</v>
      </c>
      <c r="D880" s="195" t="s">
        <v>167</v>
      </c>
      <c r="E880" s="163">
        <v>3.8</v>
      </c>
    </row>
    <row r="881" spans="1:5">
      <c r="A881" s="195">
        <v>34620</v>
      </c>
      <c r="B881" s="195" t="s">
        <v>1042</v>
      </c>
      <c r="C881" s="195" t="s">
        <v>187</v>
      </c>
      <c r="D881" s="195" t="s">
        <v>167</v>
      </c>
      <c r="E881" s="163">
        <v>19.02</v>
      </c>
    </row>
    <row r="882" spans="1:5">
      <c r="A882" s="195">
        <v>34621</v>
      </c>
      <c r="B882" s="195" t="s">
        <v>1043</v>
      </c>
      <c r="C882" s="195" t="s">
        <v>187</v>
      </c>
      <c r="D882" s="195" t="s">
        <v>167</v>
      </c>
      <c r="E882" s="163">
        <v>8.82</v>
      </c>
    </row>
    <row r="883" spans="1:5">
      <c r="A883" s="195">
        <v>34622</v>
      </c>
      <c r="B883" s="195" t="s">
        <v>1044</v>
      </c>
      <c r="C883" s="195" t="s">
        <v>187</v>
      </c>
      <c r="D883" s="195" t="s">
        <v>167</v>
      </c>
      <c r="E883" s="163">
        <v>12.5</v>
      </c>
    </row>
    <row r="884" spans="1:5">
      <c r="A884" s="195">
        <v>34624</v>
      </c>
      <c r="B884" s="195" t="s">
        <v>1045</v>
      </c>
      <c r="C884" s="195" t="s">
        <v>187</v>
      </c>
      <c r="D884" s="195" t="s">
        <v>167</v>
      </c>
      <c r="E884" s="163">
        <v>4.8499999999999996</v>
      </c>
    </row>
    <row r="885" spans="1:5">
      <c r="A885" s="195">
        <v>34626</v>
      </c>
      <c r="B885" s="195" t="s">
        <v>1046</v>
      </c>
      <c r="C885" s="195" t="s">
        <v>187</v>
      </c>
      <c r="D885" s="195" t="s">
        <v>167</v>
      </c>
      <c r="E885" s="163">
        <v>26.14</v>
      </c>
    </row>
    <row r="886" spans="1:5">
      <c r="A886" s="195">
        <v>34627</v>
      </c>
      <c r="B886" s="195" t="s">
        <v>1047</v>
      </c>
      <c r="C886" s="195" t="s">
        <v>187</v>
      </c>
      <c r="D886" s="195" t="s">
        <v>167</v>
      </c>
      <c r="E886" s="163">
        <v>11.26</v>
      </c>
    </row>
    <row r="887" spans="1:5">
      <c r="A887" s="195">
        <v>34629</v>
      </c>
      <c r="B887" s="195" t="s">
        <v>1048</v>
      </c>
      <c r="C887" s="195" t="s">
        <v>187</v>
      </c>
      <c r="D887" s="195" t="s">
        <v>167</v>
      </c>
      <c r="E887" s="163">
        <v>16.489999999999998</v>
      </c>
    </row>
    <row r="888" spans="1:5">
      <c r="A888" s="195">
        <v>39257</v>
      </c>
      <c r="B888" s="195" t="s">
        <v>1049</v>
      </c>
      <c r="C888" s="195" t="s">
        <v>187</v>
      </c>
      <c r="D888" s="195" t="s">
        <v>155</v>
      </c>
      <c r="E888" s="163">
        <v>5.92</v>
      </c>
    </row>
    <row r="889" spans="1:5">
      <c r="A889" s="195">
        <v>39261</v>
      </c>
      <c r="B889" s="195" t="s">
        <v>1050</v>
      </c>
      <c r="C889" s="195" t="s">
        <v>187</v>
      </c>
      <c r="D889" s="195" t="s">
        <v>155</v>
      </c>
      <c r="E889" s="163">
        <v>31.55</v>
      </c>
    </row>
    <row r="890" spans="1:5">
      <c r="A890" s="195">
        <v>39268</v>
      </c>
      <c r="B890" s="195" t="s">
        <v>1051</v>
      </c>
      <c r="C890" s="195" t="s">
        <v>187</v>
      </c>
      <c r="D890" s="195" t="s">
        <v>155</v>
      </c>
      <c r="E890" s="163">
        <v>363.96</v>
      </c>
    </row>
    <row r="891" spans="1:5">
      <c r="A891" s="195">
        <v>39262</v>
      </c>
      <c r="B891" s="195" t="s">
        <v>1052</v>
      </c>
      <c r="C891" s="195" t="s">
        <v>187</v>
      </c>
      <c r="D891" s="195" t="s">
        <v>155</v>
      </c>
      <c r="E891" s="163">
        <v>49.32</v>
      </c>
    </row>
    <row r="892" spans="1:5">
      <c r="A892" s="195">
        <v>39258</v>
      </c>
      <c r="B892" s="195" t="s">
        <v>1053</v>
      </c>
      <c r="C892" s="195" t="s">
        <v>187</v>
      </c>
      <c r="D892" s="195" t="s">
        <v>155</v>
      </c>
      <c r="E892" s="163">
        <v>8.77</v>
      </c>
    </row>
    <row r="893" spans="1:5">
      <c r="A893" s="195">
        <v>39263</v>
      </c>
      <c r="B893" s="195" t="s">
        <v>1054</v>
      </c>
      <c r="C893" s="195" t="s">
        <v>187</v>
      </c>
      <c r="D893" s="195" t="s">
        <v>155</v>
      </c>
      <c r="E893" s="163">
        <v>76.31</v>
      </c>
    </row>
    <row r="894" spans="1:5">
      <c r="A894" s="195">
        <v>39264</v>
      </c>
      <c r="B894" s="195" t="s">
        <v>1055</v>
      </c>
      <c r="C894" s="195" t="s">
        <v>187</v>
      </c>
      <c r="D894" s="195" t="s">
        <v>155</v>
      </c>
      <c r="E894" s="163">
        <v>103.33</v>
      </c>
    </row>
    <row r="895" spans="1:5">
      <c r="A895" s="195">
        <v>39259</v>
      </c>
      <c r="B895" s="195" t="s">
        <v>1056</v>
      </c>
      <c r="C895" s="195" t="s">
        <v>187</v>
      </c>
      <c r="D895" s="195" t="s">
        <v>155</v>
      </c>
      <c r="E895" s="163">
        <v>13.36</v>
      </c>
    </row>
    <row r="896" spans="1:5">
      <c r="A896" s="195">
        <v>39265</v>
      </c>
      <c r="B896" s="195" t="s">
        <v>1057</v>
      </c>
      <c r="C896" s="195" t="s">
        <v>187</v>
      </c>
      <c r="D896" s="195" t="s">
        <v>155</v>
      </c>
      <c r="E896" s="163">
        <v>152.22</v>
      </c>
    </row>
    <row r="897" spans="1:5">
      <c r="A897" s="195">
        <v>39260</v>
      </c>
      <c r="B897" s="195" t="s">
        <v>1058</v>
      </c>
      <c r="C897" s="195" t="s">
        <v>187</v>
      </c>
      <c r="D897" s="195" t="s">
        <v>155</v>
      </c>
      <c r="E897" s="163">
        <v>19.02</v>
      </c>
    </row>
    <row r="898" spans="1:5">
      <c r="A898" s="195">
        <v>39266</v>
      </c>
      <c r="B898" s="195" t="s">
        <v>1059</v>
      </c>
      <c r="C898" s="195" t="s">
        <v>187</v>
      </c>
      <c r="D898" s="195" t="s">
        <v>155</v>
      </c>
      <c r="E898" s="163">
        <v>213.59</v>
      </c>
    </row>
    <row r="899" spans="1:5">
      <c r="A899" s="195">
        <v>39267</v>
      </c>
      <c r="B899" s="195" t="s">
        <v>1060</v>
      </c>
      <c r="C899" s="195" t="s">
        <v>187</v>
      </c>
      <c r="D899" s="195" t="s">
        <v>155</v>
      </c>
      <c r="E899" s="163">
        <v>279.98</v>
      </c>
    </row>
    <row r="900" spans="1:5">
      <c r="A900" s="195">
        <v>11901</v>
      </c>
      <c r="B900" s="195" t="s">
        <v>1061</v>
      </c>
      <c r="C900" s="195" t="s">
        <v>187</v>
      </c>
      <c r="D900" s="195" t="s">
        <v>158</v>
      </c>
      <c r="E900" s="163">
        <v>0.6</v>
      </c>
    </row>
    <row r="901" spans="1:5">
      <c r="A901" s="195">
        <v>11902</v>
      </c>
      <c r="B901" s="195" t="s">
        <v>1062</v>
      </c>
      <c r="C901" s="195" t="s">
        <v>187</v>
      </c>
      <c r="D901" s="195" t="s">
        <v>155</v>
      </c>
      <c r="E901" s="163">
        <v>1.04</v>
      </c>
    </row>
    <row r="902" spans="1:5">
      <c r="A902" s="195">
        <v>11903</v>
      </c>
      <c r="B902" s="195" t="s">
        <v>1063</v>
      </c>
      <c r="C902" s="195" t="s">
        <v>187</v>
      </c>
      <c r="D902" s="195" t="s">
        <v>155</v>
      </c>
      <c r="E902" s="163">
        <v>1.61</v>
      </c>
    </row>
    <row r="903" spans="1:5">
      <c r="A903" s="195">
        <v>11904</v>
      </c>
      <c r="B903" s="195" t="s">
        <v>1064</v>
      </c>
      <c r="C903" s="195" t="s">
        <v>187</v>
      </c>
      <c r="D903" s="195" t="s">
        <v>155</v>
      </c>
      <c r="E903" s="163">
        <v>2.0499999999999998</v>
      </c>
    </row>
    <row r="904" spans="1:5">
      <c r="A904" s="195">
        <v>11905</v>
      </c>
      <c r="B904" s="195" t="s">
        <v>1065</v>
      </c>
      <c r="C904" s="195" t="s">
        <v>187</v>
      </c>
      <c r="D904" s="195" t="s">
        <v>155</v>
      </c>
      <c r="E904" s="163">
        <v>2.77</v>
      </c>
    </row>
    <row r="905" spans="1:5">
      <c r="A905" s="195">
        <v>11906</v>
      </c>
      <c r="B905" s="195" t="s">
        <v>1066</v>
      </c>
      <c r="C905" s="195" t="s">
        <v>187</v>
      </c>
      <c r="D905" s="195" t="s">
        <v>155</v>
      </c>
      <c r="E905" s="163">
        <v>3.18</v>
      </c>
    </row>
    <row r="906" spans="1:5">
      <c r="A906" s="195">
        <v>11919</v>
      </c>
      <c r="B906" s="195" t="s">
        <v>1067</v>
      </c>
      <c r="C906" s="195" t="s">
        <v>187</v>
      </c>
      <c r="D906" s="195" t="s">
        <v>155</v>
      </c>
      <c r="E906" s="163">
        <v>6.25</v>
      </c>
    </row>
    <row r="907" spans="1:5">
      <c r="A907" s="195">
        <v>11920</v>
      </c>
      <c r="B907" s="195" t="s">
        <v>1068</v>
      </c>
      <c r="C907" s="195" t="s">
        <v>187</v>
      </c>
      <c r="D907" s="195" t="s">
        <v>155</v>
      </c>
      <c r="E907" s="163">
        <v>12.11</v>
      </c>
    </row>
    <row r="908" spans="1:5">
      <c r="A908" s="195">
        <v>11924</v>
      </c>
      <c r="B908" s="195" t="s">
        <v>1069</v>
      </c>
      <c r="C908" s="195" t="s">
        <v>187</v>
      </c>
      <c r="D908" s="195" t="s">
        <v>155</v>
      </c>
      <c r="E908" s="163">
        <v>117.74</v>
      </c>
    </row>
    <row r="909" spans="1:5">
      <c r="A909" s="195">
        <v>11921</v>
      </c>
      <c r="B909" s="195" t="s">
        <v>1070</v>
      </c>
      <c r="C909" s="195" t="s">
        <v>187</v>
      </c>
      <c r="D909" s="195" t="s">
        <v>155</v>
      </c>
      <c r="E909" s="163">
        <v>16.48</v>
      </c>
    </row>
    <row r="910" spans="1:5">
      <c r="A910" s="195">
        <v>11922</v>
      </c>
      <c r="B910" s="195" t="s">
        <v>1071</v>
      </c>
      <c r="C910" s="195" t="s">
        <v>187</v>
      </c>
      <c r="D910" s="195" t="s">
        <v>155</v>
      </c>
      <c r="E910" s="163">
        <v>29.26</v>
      </c>
    </row>
    <row r="911" spans="1:5">
      <c r="A911" s="195">
        <v>11923</v>
      </c>
      <c r="B911" s="195" t="s">
        <v>1072</v>
      </c>
      <c r="C911" s="195" t="s">
        <v>187</v>
      </c>
      <c r="D911" s="195" t="s">
        <v>155</v>
      </c>
      <c r="E911" s="163">
        <v>47.8</v>
      </c>
    </row>
    <row r="912" spans="1:5">
      <c r="A912" s="195">
        <v>11916</v>
      </c>
      <c r="B912" s="195" t="s">
        <v>1073</v>
      </c>
      <c r="C912" s="195" t="s">
        <v>187</v>
      </c>
      <c r="D912" s="195" t="s">
        <v>155</v>
      </c>
      <c r="E912" s="163">
        <v>8.11</v>
      </c>
    </row>
    <row r="913" spans="1:5">
      <c r="A913" s="195">
        <v>11914</v>
      </c>
      <c r="B913" s="195" t="s">
        <v>1074</v>
      </c>
      <c r="C913" s="195" t="s">
        <v>187</v>
      </c>
      <c r="D913" s="195" t="s">
        <v>155</v>
      </c>
      <c r="E913" s="163">
        <v>58.89</v>
      </c>
    </row>
    <row r="914" spans="1:5">
      <c r="A914" s="195">
        <v>11917</v>
      </c>
      <c r="B914" s="195" t="s">
        <v>1075</v>
      </c>
      <c r="C914" s="195" t="s">
        <v>187</v>
      </c>
      <c r="D914" s="195" t="s">
        <v>155</v>
      </c>
      <c r="E914" s="163">
        <v>14.11</v>
      </c>
    </row>
    <row r="915" spans="1:5">
      <c r="A915" s="195">
        <v>11918</v>
      </c>
      <c r="B915" s="195" t="s">
        <v>1076</v>
      </c>
      <c r="C915" s="195" t="s">
        <v>187</v>
      </c>
      <c r="D915" s="195" t="s">
        <v>155</v>
      </c>
      <c r="E915" s="163">
        <v>19.149999999999999</v>
      </c>
    </row>
    <row r="916" spans="1:5">
      <c r="A916" s="195">
        <v>37734</v>
      </c>
      <c r="B916" s="195" t="s">
        <v>1077</v>
      </c>
      <c r="C916" s="195" t="s">
        <v>160</v>
      </c>
      <c r="D916" s="195" t="s">
        <v>167</v>
      </c>
      <c r="E916" s="199">
        <v>60062.93</v>
      </c>
    </row>
    <row r="917" spans="1:5">
      <c r="A917" s="195">
        <v>42251</v>
      </c>
      <c r="B917" s="195" t="s">
        <v>1078</v>
      </c>
      <c r="C917" s="195" t="s">
        <v>160</v>
      </c>
      <c r="D917" s="195" t="s">
        <v>167</v>
      </c>
      <c r="E917" s="199">
        <v>68205.119999999995</v>
      </c>
    </row>
    <row r="918" spans="1:5">
      <c r="A918" s="195">
        <v>37733</v>
      </c>
      <c r="B918" s="195" t="s">
        <v>1079</v>
      </c>
      <c r="C918" s="195" t="s">
        <v>160</v>
      </c>
      <c r="D918" s="195" t="s">
        <v>167</v>
      </c>
      <c r="E918" s="199">
        <v>45034.96</v>
      </c>
    </row>
    <row r="919" spans="1:5">
      <c r="A919" s="195">
        <v>37735</v>
      </c>
      <c r="B919" s="195" t="s">
        <v>1080</v>
      </c>
      <c r="C919" s="195" t="s">
        <v>160</v>
      </c>
      <c r="D919" s="195" t="s">
        <v>167</v>
      </c>
      <c r="E919" s="199">
        <v>54267.13</v>
      </c>
    </row>
    <row r="920" spans="1:5">
      <c r="A920" s="195">
        <v>5090</v>
      </c>
      <c r="B920" s="195" t="s">
        <v>1081</v>
      </c>
      <c r="C920" s="195" t="s">
        <v>160</v>
      </c>
      <c r="D920" s="195" t="s">
        <v>158</v>
      </c>
      <c r="E920" s="163">
        <v>17</v>
      </c>
    </row>
    <row r="921" spans="1:5">
      <c r="A921" s="195">
        <v>5085</v>
      </c>
      <c r="B921" s="195" t="s">
        <v>1082</v>
      </c>
      <c r="C921" s="195" t="s">
        <v>160</v>
      </c>
      <c r="D921" s="195" t="s">
        <v>155</v>
      </c>
      <c r="E921" s="163">
        <v>25.31</v>
      </c>
    </row>
    <row r="922" spans="1:5">
      <c r="A922" s="195">
        <v>43603</v>
      </c>
      <c r="B922" s="195" t="s">
        <v>1083</v>
      </c>
      <c r="C922" s="195" t="s">
        <v>160</v>
      </c>
      <c r="D922" s="195" t="s">
        <v>155</v>
      </c>
      <c r="E922" s="163">
        <v>36.15</v>
      </c>
    </row>
    <row r="923" spans="1:5">
      <c r="A923" s="195">
        <v>38374</v>
      </c>
      <c r="B923" s="195" t="s">
        <v>1084</v>
      </c>
      <c r="C923" s="195" t="s">
        <v>160</v>
      </c>
      <c r="D923" s="195" t="s">
        <v>155</v>
      </c>
      <c r="E923" s="163">
        <v>931.31</v>
      </c>
    </row>
    <row r="924" spans="1:5">
      <c r="A924" s="195">
        <v>20209</v>
      </c>
      <c r="B924" s="195" t="s">
        <v>1085</v>
      </c>
      <c r="C924" s="195" t="s">
        <v>187</v>
      </c>
      <c r="D924" s="195" t="s">
        <v>155</v>
      </c>
      <c r="E924" s="163">
        <v>22.14</v>
      </c>
    </row>
    <row r="925" spans="1:5">
      <c r="A925" s="195">
        <v>20212</v>
      </c>
      <c r="B925" s="195" t="s">
        <v>1086</v>
      </c>
      <c r="C925" s="195" t="s">
        <v>187</v>
      </c>
      <c r="D925" s="195" t="s">
        <v>155</v>
      </c>
      <c r="E925" s="163">
        <v>18.54</v>
      </c>
    </row>
    <row r="926" spans="1:5">
      <c r="A926" s="195">
        <v>4433</v>
      </c>
      <c r="B926" s="195" t="s">
        <v>1087</v>
      </c>
      <c r="C926" s="195" t="s">
        <v>187</v>
      </c>
      <c r="D926" s="195" t="s">
        <v>155</v>
      </c>
      <c r="E926" s="163">
        <v>21.21</v>
      </c>
    </row>
    <row r="927" spans="1:5">
      <c r="A927" s="195">
        <v>4430</v>
      </c>
      <c r="B927" s="195" t="s">
        <v>1088</v>
      </c>
      <c r="C927" s="195" t="s">
        <v>187</v>
      </c>
      <c r="D927" s="195" t="s">
        <v>158</v>
      </c>
      <c r="E927" s="163">
        <v>10.85</v>
      </c>
    </row>
    <row r="928" spans="1:5">
      <c r="A928" s="195">
        <v>4400</v>
      </c>
      <c r="B928" s="195" t="s">
        <v>1089</v>
      </c>
      <c r="C928" s="195" t="s">
        <v>187</v>
      </c>
      <c r="D928" s="195" t="s">
        <v>155</v>
      </c>
      <c r="E928" s="163">
        <v>17.260000000000002</v>
      </c>
    </row>
    <row r="929" spans="1:5">
      <c r="A929" s="195">
        <v>2729</v>
      </c>
      <c r="B929" s="195" t="s">
        <v>1090</v>
      </c>
      <c r="C929" s="195" t="s">
        <v>160</v>
      </c>
      <c r="D929" s="195" t="s">
        <v>167</v>
      </c>
      <c r="E929" s="163">
        <v>17.77</v>
      </c>
    </row>
    <row r="930" spans="1:5">
      <c r="A930" s="195">
        <v>4513</v>
      </c>
      <c r="B930" s="195" t="s">
        <v>1091</v>
      </c>
      <c r="C930" s="195" t="s">
        <v>187</v>
      </c>
      <c r="D930" s="195" t="s">
        <v>155</v>
      </c>
      <c r="E930" s="163">
        <v>4.05</v>
      </c>
    </row>
    <row r="931" spans="1:5">
      <c r="A931" s="195">
        <v>11871</v>
      </c>
      <c r="B931" s="195" t="s">
        <v>1092</v>
      </c>
      <c r="C931" s="195" t="s">
        <v>160</v>
      </c>
      <c r="D931" s="195" t="s">
        <v>167</v>
      </c>
      <c r="E931" s="163">
        <v>305</v>
      </c>
    </row>
    <row r="932" spans="1:5">
      <c r="A932" s="195">
        <v>34636</v>
      </c>
      <c r="B932" s="195" t="s">
        <v>1093</v>
      </c>
      <c r="C932" s="195" t="s">
        <v>160</v>
      </c>
      <c r="D932" s="195" t="s">
        <v>158</v>
      </c>
      <c r="E932" s="163">
        <v>423.75</v>
      </c>
    </row>
    <row r="933" spans="1:5">
      <c r="A933" s="195">
        <v>34639</v>
      </c>
      <c r="B933" s="195" t="s">
        <v>1094</v>
      </c>
      <c r="C933" s="195" t="s">
        <v>160</v>
      </c>
      <c r="D933" s="195" t="s">
        <v>155</v>
      </c>
      <c r="E933" s="163">
        <v>860.63</v>
      </c>
    </row>
    <row r="934" spans="1:5">
      <c r="A934" s="195">
        <v>34640</v>
      </c>
      <c r="B934" s="195" t="s">
        <v>1095</v>
      </c>
      <c r="C934" s="195" t="s">
        <v>160</v>
      </c>
      <c r="D934" s="195" t="s">
        <v>155</v>
      </c>
      <c r="E934" s="163">
        <v>966.71</v>
      </c>
    </row>
    <row r="935" spans="1:5">
      <c r="A935" s="195">
        <v>34637</v>
      </c>
      <c r="B935" s="195" t="s">
        <v>1096</v>
      </c>
      <c r="C935" s="195" t="s">
        <v>160</v>
      </c>
      <c r="D935" s="195" t="s">
        <v>155</v>
      </c>
      <c r="E935" s="163">
        <v>243.29</v>
      </c>
    </row>
    <row r="936" spans="1:5">
      <c r="A936" s="195">
        <v>34638</v>
      </c>
      <c r="B936" s="195" t="s">
        <v>1097</v>
      </c>
      <c r="C936" s="195" t="s">
        <v>160</v>
      </c>
      <c r="D936" s="195" t="s">
        <v>155</v>
      </c>
      <c r="E936" s="163">
        <v>417.22</v>
      </c>
    </row>
    <row r="937" spans="1:5">
      <c r="A937" s="195">
        <v>11868</v>
      </c>
      <c r="B937" s="195" t="s">
        <v>1098</v>
      </c>
      <c r="C937" s="195" t="s">
        <v>160</v>
      </c>
      <c r="D937" s="195" t="s">
        <v>167</v>
      </c>
      <c r="E937" s="163">
        <v>419.18</v>
      </c>
    </row>
    <row r="938" spans="1:5">
      <c r="A938" s="195">
        <v>37106</v>
      </c>
      <c r="B938" s="195" t="s">
        <v>1099</v>
      </c>
      <c r="C938" s="195" t="s">
        <v>160</v>
      </c>
      <c r="D938" s="195" t="s">
        <v>167</v>
      </c>
      <c r="E938" s="199">
        <v>4048.81</v>
      </c>
    </row>
    <row r="939" spans="1:5">
      <c r="A939" s="195">
        <v>11869</v>
      </c>
      <c r="B939" s="195" t="s">
        <v>1100</v>
      </c>
      <c r="C939" s="195" t="s">
        <v>160</v>
      </c>
      <c r="D939" s="195" t="s">
        <v>167</v>
      </c>
      <c r="E939" s="163">
        <v>680.11</v>
      </c>
    </row>
    <row r="940" spans="1:5">
      <c r="A940" s="195">
        <v>37104</v>
      </c>
      <c r="B940" s="195" t="s">
        <v>1101</v>
      </c>
      <c r="C940" s="195" t="s">
        <v>160</v>
      </c>
      <c r="D940" s="195" t="s">
        <v>167</v>
      </c>
      <c r="E940" s="163">
        <v>876.71</v>
      </c>
    </row>
    <row r="941" spans="1:5">
      <c r="A941" s="195">
        <v>37105</v>
      </c>
      <c r="B941" s="195" t="s">
        <v>1102</v>
      </c>
      <c r="C941" s="195" t="s">
        <v>160</v>
      </c>
      <c r="D941" s="195" t="s">
        <v>167</v>
      </c>
      <c r="E941" s="199">
        <v>1952.56</v>
      </c>
    </row>
    <row r="942" spans="1:5">
      <c r="A942" s="195">
        <v>34641</v>
      </c>
      <c r="B942" s="195" t="s">
        <v>1103</v>
      </c>
      <c r="C942" s="195" t="s">
        <v>160</v>
      </c>
      <c r="D942" s="195" t="s">
        <v>155</v>
      </c>
      <c r="E942" s="163">
        <v>80.03</v>
      </c>
    </row>
    <row r="943" spans="1:5">
      <c r="A943" s="195">
        <v>43434</v>
      </c>
      <c r="B943" s="195" t="s">
        <v>1104</v>
      </c>
      <c r="C943" s="195" t="s">
        <v>160</v>
      </c>
      <c r="D943" s="195" t="s">
        <v>155</v>
      </c>
      <c r="E943" s="163">
        <v>86.53</v>
      </c>
    </row>
    <row r="944" spans="1:5">
      <c r="A944" s="195">
        <v>43435</v>
      </c>
      <c r="B944" s="195" t="s">
        <v>1105</v>
      </c>
      <c r="C944" s="195" t="s">
        <v>160</v>
      </c>
      <c r="D944" s="195" t="s">
        <v>155</v>
      </c>
      <c r="E944" s="163">
        <v>158.63999999999999</v>
      </c>
    </row>
    <row r="945" spans="1:5">
      <c r="A945" s="195">
        <v>43436</v>
      </c>
      <c r="B945" s="195" t="s">
        <v>1106</v>
      </c>
      <c r="C945" s="195" t="s">
        <v>160</v>
      </c>
      <c r="D945" s="195" t="s">
        <v>155</v>
      </c>
      <c r="E945" s="163">
        <v>277.63</v>
      </c>
    </row>
    <row r="946" spans="1:5">
      <c r="A946" s="195">
        <v>43437</v>
      </c>
      <c r="B946" s="195" t="s">
        <v>1107</v>
      </c>
      <c r="C946" s="195" t="s">
        <v>160</v>
      </c>
      <c r="D946" s="195" t="s">
        <v>155</v>
      </c>
      <c r="E946" s="163">
        <v>503.35</v>
      </c>
    </row>
    <row r="947" spans="1:5">
      <c r="A947" s="195">
        <v>43438</v>
      </c>
      <c r="B947" s="195" t="s">
        <v>1108</v>
      </c>
      <c r="C947" s="195" t="s">
        <v>160</v>
      </c>
      <c r="D947" s="195" t="s">
        <v>155</v>
      </c>
      <c r="E947" s="163">
        <v>901.41</v>
      </c>
    </row>
    <row r="948" spans="1:5">
      <c r="A948" s="195">
        <v>41627</v>
      </c>
      <c r="B948" s="195" t="s">
        <v>1109</v>
      </c>
      <c r="C948" s="195" t="s">
        <v>160</v>
      </c>
      <c r="D948" s="195" t="s">
        <v>155</v>
      </c>
      <c r="E948" s="163">
        <v>133.4</v>
      </c>
    </row>
    <row r="949" spans="1:5">
      <c r="A949" s="195">
        <v>41628</v>
      </c>
      <c r="B949" s="195" t="s">
        <v>1110</v>
      </c>
      <c r="C949" s="195" t="s">
        <v>160</v>
      </c>
      <c r="D949" s="195" t="s">
        <v>155</v>
      </c>
      <c r="E949" s="163">
        <v>245.18</v>
      </c>
    </row>
    <row r="950" spans="1:5">
      <c r="A950" s="195">
        <v>41629</v>
      </c>
      <c r="B950" s="195" t="s">
        <v>1111</v>
      </c>
      <c r="C950" s="195" t="s">
        <v>160</v>
      </c>
      <c r="D950" s="195" t="s">
        <v>155</v>
      </c>
      <c r="E950" s="163">
        <v>311.52999999999997</v>
      </c>
    </row>
    <row r="951" spans="1:5">
      <c r="A951" s="195">
        <v>43429</v>
      </c>
      <c r="B951" s="195" t="s">
        <v>1112</v>
      </c>
      <c r="C951" s="195" t="s">
        <v>160</v>
      </c>
      <c r="D951" s="195" t="s">
        <v>155</v>
      </c>
      <c r="E951" s="163">
        <v>69.02</v>
      </c>
    </row>
    <row r="952" spans="1:5">
      <c r="A952" s="195">
        <v>43430</v>
      </c>
      <c r="B952" s="195" t="s">
        <v>1113</v>
      </c>
      <c r="C952" s="195" t="s">
        <v>160</v>
      </c>
      <c r="D952" s="195" t="s">
        <v>155</v>
      </c>
      <c r="E952" s="163">
        <v>114.66</v>
      </c>
    </row>
    <row r="953" spans="1:5">
      <c r="A953" s="195">
        <v>43431</v>
      </c>
      <c r="B953" s="195" t="s">
        <v>1114</v>
      </c>
      <c r="C953" s="195" t="s">
        <v>160</v>
      </c>
      <c r="D953" s="195" t="s">
        <v>155</v>
      </c>
      <c r="E953" s="163">
        <v>222.1</v>
      </c>
    </row>
    <row r="954" spans="1:5">
      <c r="A954" s="195">
        <v>43432</v>
      </c>
      <c r="B954" s="195" t="s">
        <v>1115</v>
      </c>
      <c r="C954" s="195" t="s">
        <v>160</v>
      </c>
      <c r="D954" s="195" t="s">
        <v>155</v>
      </c>
      <c r="E954" s="163">
        <v>461.52</v>
      </c>
    </row>
    <row r="955" spans="1:5">
      <c r="A955" s="195">
        <v>43433</v>
      </c>
      <c r="B955" s="195" t="s">
        <v>1116</v>
      </c>
      <c r="C955" s="195" t="s">
        <v>160</v>
      </c>
      <c r="D955" s="195" t="s">
        <v>155</v>
      </c>
      <c r="E955" s="163">
        <v>727.62</v>
      </c>
    </row>
    <row r="956" spans="1:5">
      <c r="A956" s="195">
        <v>43094</v>
      </c>
      <c r="B956" s="195" t="s">
        <v>1117</v>
      </c>
      <c r="C956" s="195" t="s">
        <v>160</v>
      </c>
      <c r="D956" s="195" t="s">
        <v>155</v>
      </c>
      <c r="E956" s="163">
        <v>241.71</v>
      </c>
    </row>
    <row r="957" spans="1:5">
      <c r="A957" s="195">
        <v>43093</v>
      </c>
      <c r="B957" s="195" t="s">
        <v>1118</v>
      </c>
      <c r="C957" s="195" t="s">
        <v>160</v>
      </c>
      <c r="D957" s="195" t="s">
        <v>155</v>
      </c>
      <c r="E957" s="163">
        <v>256.87</v>
      </c>
    </row>
    <row r="958" spans="1:5">
      <c r="A958" s="195">
        <v>1030</v>
      </c>
      <c r="B958" s="195" t="s">
        <v>1119</v>
      </c>
      <c r="C958" s="195" t="s">
        <v>160</v>
      </c>
      <c r="D958" s="195" t="s">
        <v>158</v>
      </c>
      <c r="E958" s="163">
        <v>39.4</v>
      </c>
    </row>
    <row r="959" spans="1:5">
      <c r="A959" s="195">
        <v>11694</v>
      </c>
      <c r="B959" s="195" t="s">
        <v>1120</v>
      </c>
      <c r="C959" s="195" t="s">
        <v>160</v>
      </c>
      <c r="D959" s="195" t="s">
        <v>155</v>
      </c>
      <c r="E959" s="163">
        <v>870.94</v>
      </c>
    </row>
    <row r="960" spans="1:5">
      <c r="A960" s="195">
        <v>11881</v>
      </c>
      <c r="B960" s="195" t="s">
        <v>1121</v>
      </c>
      <c r="C960" s="195" t="s">
        <v>160</v>
      </c>
      <c r="D960" s="195" t="s">
        <v>155</v>
      </c>
      <c r="E960" s="163">
        <v>122.59</v>
      </c>
    </row>
    <row r="961" spans="1:5">
      <c r="A961" s="195">
        <v>35277</v>
      </c>
      <c r="B961" s="195" t="s">
        <v>1122</v>
      </c>
      <c r="C961" s="195" t="s">
        <v>160</v>
      </c>
      <c r="D961" s="195" t="s">
        <v>155</v>
      </c>
      <c r="E961" s="163">
        <v>563.29</v>
      </c>
    </row>
    <row r="962" spans="1:5">
      <c r="A962" s="195">
        <v>10521</v>
      </c>
      <c r="B962" s="195" t="s">
        <v>1123</v>
      </c>
      <c r="C962" s="195" t="s">
        <v>160</v>
      </c>
      <c r="D962" s="195" t="s">
        <v>155</v>
      </c>
      <c r="E962" s="163">
        <v>212.38</v>
      </c>
    </row>
    <row r="963" spans="1:5">
      <c r="A963" s="195">
        <v>10885</v>
      </c>
      <c r="B963" s="195" t="s">
        <v>1124</v>
      </c>
      <c r="C963" s="195" t="s">
        <v>160</v>
      </c>
      <c r="D963" s="195" t="s">
        <v>155</v>
      </c>
      <c r="E963" s="163">
        <v>268.64</v>
      </c>
    </row>
    <row r="964" spans="1:5">
      <c r="A964" s="195">
        <v>20962</v>
      </c>
      <c r="B964" s="195" t="s">
        <v>1125</v>
      </c>
      <c r="C964" s="195" t="s">
        <v>160</v>
      </c>
      <c r="D964" s="195" t="s">
        <v>158</v>
      </c>
      <c r="E964" s="163">
        <v>222.5</v>
      </c>
    </row>
    <row r="965" spans="1:5">
      <c r="A965" s="195">
        <v>20963</v>
      </c>
      <c r="B965" s="195" t="s">
        <v>1126</v>
      </c>
      <c r="C965" s="195" t="s">
        <v>160</v>
      </c>
      <c r="D965" s="195" t="s">
        <v>155</v>
      </c>
      <c r="E965" s="163">
        <v>271.8</v>
      </c>
    </row>
    <row r="966" spans="1:5">
      <c r="A966" s="195">
        <v>2555</v>
      </c>
      <c r="B966" s="195" t="s">
        <v>1127</v>
      </c>
      <c r="C966" s="195" t="s">
        <v>160</v>
      </c>
      <c r="D966" s="195" t="s">
        <v>155</v>
      </c>
      <c r="E966" s="163">
        <v>1.61</v>
      </c>
    </row>
    <row r="967" spans="1:5">
      <c r="A967" s="195">
        <v>2556</v>
      </c>
      <c r="B967" s="195" t="s">
        <v>1128</v>
      </c>
      <c r="C967" s="195" t="s">
        <v>160</v>
      </c>
      <c r="D967" s="195" t="s">
        <v>155</v>
      </c>
      <c r="E967" s="163">
        <v>1.67</v>
      </c>
    </row>
    <row r="968" spans="1:5">
      <c r="A968" s="195">
        <v>2557</v>
      </c>
      <c r="B968" s="195" t="s">
        <v>1129</v>
      </c>
      <c r="C968" s="195" t="s">
        <v>160</v>
      </c>
      <c r="D968" s="195" t="s">
        <v>155</v>
      </c>
      <c r="E968" s="163">
        <v>3.53</v>
      </c>
    </row>
    <row r="969" spans="1:5">
      <c r="A969" s="195">
        <v>10569</v>
      </c>
      <c r="B969" s="195" t="s">
        <v>1130</v>
      </c>
      <c r="C969" s="195" t="s">
        <v>160</v>
      </c>
      <c r="D969" s="195" t="s">
        <v>155</v>
      </c>
      <c r="E969" s="163">
        <v>3.53</v>
      </c>
    </row>
    <row r="970" spans="1:5">
      <c r="A970" s="195">
        <v>39810</v>
      </c>
      <c r="B970" s="195" t="s">
        <v>1131</v>
      </c>
      <c r="C970" s="195" t="s">
        <v>160</v>
      </c>
      <c r="D970" s="195" t="s">
        <v>155</v>
      </c>
      <c r="E970" s="163">
        <v>32.619999999999997</v>
      </c>
    </row>
    <row r="971" spans="1:5">
      <c r="A971" s="195">
        <v>39811</v>
      </c>
      <c r="B971" s="195" t="s">
        <v>1132</v>
      </c>
      <c r="C971" s="195" t="s">
        <v>160</v>
      </c>
      <c r="D971" s="195" t="s">
        <v>155</v>
      </c>
      <c r="E971" s="163">
        <v>39.9</v>
      </c>
    </row>
    <row r="972" spans="1:5">
      <c r="A972" s="195">
        <v>39812</v>
      </c>
      <c r="B972" s="195" t="s">
        <v>1133</v>
      </c>
      <c r="C972" s="195" t="s">
        <v>160</v>
      </c>
      <c r="D972" s="195" t="s">
        <v>155</v>
      </c>
      <c r="E972" s="163">
        <v>65.599999999999994</v>
      </c>
    </row>
    <row r="973" spans="1:5">
      <c r="A973" s="195">
        <v>43096</v>
      </c>
      <c r="B973" s="195" t="s">
        <v>1134</v>
      </c>
      <c r="C973" s="195" t="s">
        <v>160</v>
      </c>
      <c r="D973" s="195" t="s">
        <v>155</v>
      </c>
      <c r="E973" s="163">
        <v>217.46</v>
      </c>
    </row>
    <row r="974" spans="1:5">
      <c r="A974" s="195">
        <v>43102</v>
      </c>
      <c r="B974" s="195" t="s">
        <v>1135</v>
      </c>
      <c r="C974" s="195" t="s">
        <v>160</v>
      </c>
      <c r="D974" s="195" t="s">
        <v>155</v>
      </c>
      <c r="E974" s="163">
        <v>132.22999999999999</v>
      </c>
    </row>
    <row r="975" spans="1:5">
      <c r="A975" s="195">
        <v>43103</v>
      </c>
      <c r="B975" s="195" t="s">
        <v>1136</v>
      </c>
      <c r="C975" s="195" t="s">
        <v>160</v>
      </c>
      <c r="D975" s="195" t="s">
        <v>155</v>
      </c>
      <c r="E975" s="163">
        <v>194.71</v>
      </c>
    </row>
    <row r="976" spans="1:5">
      <c r="A976" s="195">
        <v>43098</v>
      </c>
      <c r="B976" s="195" t="s">
        <v>1137</v>
      </c>
      <c r="C976" s="195" t="s">
        <v>160</v>
      </c>
      <c r="D976" s="195" t="s">
        <v>155</v>
      </c>
      <c r="E976" s="163">
        <v>73.66</v>
      </c>
    </row>
    <row r="977" spans="1:5">
      <c r="A977" s="195">
        <v>43097</v>
      </c>
      <c r="B977" s="195" t="s">
        <v>1138</v>
      </c>
      <c r="C977" s="195" t="s">
        <v>160</v>
      </c>
      <c r="D977" s="195" t="s">
        <v>155</v>
      </c>
      <c r="E977" s="163">
        <v>43.64</v>
      </c>
    </row>
    <row r="978" spans="1:5">
      <c r="A978" s="195">
        <v>43104</v>
      </c>
      <c r="B978" s="195" t="s">
        <v>1139</v>
      </c>
      <c r="C978" s="195" t="s">
        <v>160</v>
      </c>
      <c r="D978" s="195" t="s">
        <v>155</v>
      </c>
      <c r="E978" s="163">
        <v>516.23</v>
      </c>
    </row>
    <row r="979" spans="1:5">
      <c r="A979" s="195">
        <v>39771</v>
      </c>
      <c r="B979" s="195" t="s">
        <v>1140</v>
      </c>
      <c r="C979" s="195" t="s">
        <v>160</v>
      </c>
      <c r="D979" s="195" t="s">
        <v>155</v>
      </c>
      <c r="E979" s="163">
        <v>33.9</v>
      </c>
    </row>
    <row r="980" spans="1:5">
      <c r="A980" s="195">
        <v>39772</v>
      </c>
      <c r="B980" s="195" t="s">
        <v>1141</v>
      </c>
      <c r="C980" s="195" t="s">
        <v>160</v>
      </c>
      <c r="D980" s="195" t="s">
        <v>155</v>
      </c>
      <c r="E980" s="163">
        <v>66.62</v>
      </c>
    </row>
    <row r="981" spans="1:5">
      <c r="A981" s="195">
        <v>39773</v>
      </c>
      <c r="B981" s="195" t="s">
        <v>1142</v>
      </c>
      <c r="C981" s="195" t="s">
        <v>160</v>
      </c>
      <c r="D981" s="195" t="s">
        <v>155</v>
      </c>
      <c r="E981" s="163">
        <v>107.09</v>
      </c>
    </row>
    <row r="982" spans="1:5">
      <c r="A982" s="195">
        <v>39774</v>
      </c>
      <c r="B982" s="195" t="s">
        <v>1143</v>
      </c>
      <c r="C982" s="195" t="s">
        <v>160</v>
      </c>
      <c r="D982" s="195" t="s">
        <v>155</v>
      </c>
      <c r="E982" s="163">
        <v>160.18</v>
      </c>
    </row>
    <row r="983" spans="1:5">
      <c r="A983" s="195">
        <v>39775</v>
      </c>
      <c r="B983" s="195" t="s">
        <v>1144</v>
      </c>
      <c r="C983" s="195" t="s">
        <v>160</v>
      </c>
      <c r="D983" s="195" t="s">
        <v>155</v>
      </c>
      <c r="E983" s="163">
        <v>213.78</v>
      </c>
    </row>
    <row r="984" spans="1:5">
      <c r="A984" s="195">
        <v>39776</v>
      </c>
      <c r="B984" s="195" t="s">
        <v>1145</v>
      </c>
      <c r="C984" s="195" t="s">
        <v>160</v>
      </c>
      <c r="D984" s="195" t="s">
        <v>155</v>
      </c>
      <c r="E984" s="163">
        <v>258.36</v>
      </c>
    </row>
    <row r="985" spans="1:5">
      <c r="A985" s="195">
        <v>39777</v>
      </c>
      <c r="B985" s="195" t="s">
        <v>1146</v>
      </c>
      <c r="C985" s="195" t="s">
        <v>160</v>
      </c>
      <c r="D985" s="195" t="s">
        <v>155</v>
      </c>
      <c r="E985" s="163">
        <v>327.45999999999998</v>
      </c>
    </row>
    <row r="986" spans="1:5">
      <c r="A986" s="195">
        <v>20254</v>
      </c>
      <c r="B986" s="195" t="s">
        <v>1147</v>
      </c>
      <c r="C986" s="195" t="s">
        <v>160</v>
      </c>
      <c r="D986" s="195" t="s">
        <v>155</v>
      </c>
      <c r="E986" s="163">
        <v>23.77</v>
      </c>
    </row>
    <row r="987" spans="1:5">
      <c r="A987" s="195">
        <v>20253</v>
      </c>
      <c r="B987" s="195" t="s">
        <v>1148</v>
      </c>
      <c r="C987" s="195" t="s">
        <v>160</v>
      </c>
      <c r="D987" s="195" t="s">
        <v>155</v>
      </c>
      <c r="E987" s="163">
        <v>78.05</v>
      </c>
    </row>
    <row r="988" spans="1:5">
      <c r="A988" s="195">
        <v>11247</v>
      </c>
      <c r="B988" s="195" t="s">
        <v>1149</v>
      </c>
      <c r="C988" s="195" t="s">
        <v>160</v>
      </c>
      <c r="D988" s="195" t="s">
        <v>155</v>
      </c>
      <c r="E988" s="199">
        <v>1500.74</v>
      </c>
    </row>
    <row r="989" spans="1:5">
      <c r="A989" s="195">
        <v>11250</v>
      </c>
      <c r="B989" s="195" t="s">
        <v>1150</v>
      </c>
      <c r="C989" s="195" t="s">
        <v>160</v>
      </c>
      <c r="D989" s="195" t="s">
        <v>155</v>
      </c>
      <c r="E989" s="163">
        <v>64.61</v>
      </c>
    </row>
    <row r="990" spans="1:5">
      <c r="A990" s="195">
        <v>11249</v>
      </c>
      <c r="B990" s="195" t="s">
        <v>1151</v>
      </c>
      <c r="C990" s="195" t="s">
        <v>160</v>
      </c>
      <c r="D990" s="195" t="s">
        <v>155</v>
      </c>
      <c r="E990" s="199">
        <v>2931.46</v>
      </c>
    </row>
    <row r="991" spans="1:5">
      <c r="A991" s="195">
        <v>11251</v>
      </c>
      <c r="B991" s="195" t="s">
        <v>1152</v>
      </c>
      <c r="C991" s="195" t="s">
        <v>160</v>
      </c>
      <c r="D991" s="195" t="s">
        <v>155</v>
      </c>
      <c r="E991" s="163">
        <v>143.11000000000001</v>
      </c>
    </row>
    <row r="992" spans="1:5">
      <c r="A992" s="195">
        <v>11253</v>
      </c>
      <c r="B992" s="195" t="s">
        <v>1153</v>
      </c>
      <c r="C992" s="195" t="s">
        <v>160</v>
      </c>
      <c r="D992" s="195" t="s">
        <v>155</v>
      </c>
      <c r="E992" s="163">
        <v>237.15</v>
      </c>
    </row>
    <row r="993" spans="1:5">
      <c r="A993" s="195">
        <v>11255</v>
      </c>
      <c r="B993" s="195" t="s">
        <v>1154</v>
      </c>
      <c r="C993" s="195" t="s">
        <v>160</v>
      </c>
      <c r="D993" s="195" t="s">
        <v>155</v>
      </c>
      <c r="E993" s="163">
        <v>354.54</v>
      </c>
    </row>
    <row r="994" spans="1:5">
      <c r="A994" s="195">
        <v>14055</v>
      </c>
      <c r="B994" s="195" t="s">
        <v>1155</v>
      </c>
      <c r="C994" s="195" t="s">
        <v>160</v>
      </c>
      <c r="D994" s="195" t="s">
        <v>155</v>
      </c>
      <c r="E994" s="163">
        <v>713.2</v>
      </c>
    </row>
    <row r="995" spans="1:5">
      <c r="A995" s="195">
        <v>11256</v>
      </c>
      <c r="B995" s="195" t="s">
        <v>1156</v>
      </c>
      <c r="C995" s="195" t="s">
        <v>160</v>
      </c>
      <c r="D995" s="195" t="s">
        <v>155</v>
      </c>
      <c r="E995" s="163">
        <v>444.09</v>
      </c>
    </row>
    <row r="996" spans="1:5">
      <c r="A996" s="195">
        <v>1872</v>
      </c>
      <c r="B996" s="195" t="s">
        <v>1157</v>
      </c>
      <c r="C996" s="195" t="s">
        <v>160</v>
      </c>
      <c r="D996" s="195" t="s">
        <v>155</v>
      </c>
      <c r="E996" s="163">
        <v>2.0299999999999998</v>
      </c>
    </row>
    <row r="997" spans="1:5">
      <c r="A997" s="195">
        <v>1873</v>
      </c>
      <c r="B997" s="195" t="s">
        <v>1158</v>
      </c>
      <c r="C997" s="195" t="s">
        <v>160</v>
      </c>
      <c r="D997" s="195" t="s">
        <v>155</v>
      </c>
      <c r="E997" s="163">
        <v>4.03</v>
      </c>
    </row>
    <row r="998" spans="1:5">
      <c r="A998" s="195">
        <v>39693</v>
      </c>
      <c r="B998" s="195" t="s">
        <v>1159</v>
      </c>
      <c r="C998" s="195" t="s">
        <v>160</v>
      </c>
      <c r="D998" s="195" t="s">
        <v>155</v>
      </c>
      <c r="E998" s="199">
        <v>2789.12</v>
      </c>
    </row>
    <row r="999" spans="1:5">
      <c r="A999" s="195">
        <v>39692</v>
      </c>
      <c r="B999" s="195" t="s">
        <v>1160</v>
      </c>
      <c r="C999" s="195" t="s">
        <v>160</v>
      </c>
      <c r="D999" s="195" t="s">
        <v>155</v>
      </c>
      <c r="E999" s="163">
        <v>892.45</v>
      </c>
    </row>
    <row r="1000" spans="1:5">
      <c r="A1000" s="195">
        <v>34643</v>
      </c>
      <c r="B1000" s="195" t="s">
        <v>1161</v>
      </c>
      <c r="C1000" s="195" t="s">
        <v>160</v>
      </c>
      <c r="D1000" s="195" t="s">
        <v>155</v>
      </c>
      <c r="E1000" s="163">
        <v>18.23</v>
      </c>
    </row>
    <row r="1001" spans="1:5">
      <c r="A1001" s="195">
        <v>1062</v>
      </c>
      <c r="B1001" s="195" t="s">
        <v>1162</v>
      </c>
      <c r="C1001" s="195" t="s">
        <v>160</v>
      </c>
      <c r="D1001" s="195" t="s">
        <v>155</v>
      </c>
      <c r="E1001" s="163">
        <v>282.83</v>
      </c>
    </row>
    <row r="1002" spans="1:5">
      <c r="A1002" s="195">
        <v>39686</v>
      </c>
      <c r="B1002" s="195" t="s">
        <v>1163</v>
      </c>
      <c r="C1002" s="195" t="s">
        <v>160</v>
      </c>
      <c r="D1002" s="195" t="s">
        <v>155</v>
      </c>
      <c r="E1002" s="163">
        <v>457.97</v>
      </c>
    </row>
    <row r="1003" spans="1:5">
      <c r="A1003" s="195">
        <v>43095</v>
      </c>
      <c r="B1003" s="195" t="s">
        <v>1164</v>
      </c>
      <c r="C1003" s="195" t="s">
        <v>160</v>
      </c>
      <c r="D1003" s="195" t="s">
        <v>155</v>
      </c>
      <c r="E1003" s="163">
        <v>143.30000000000001</v>
      </c>
    </row>
    <row r="1004" spans="1:5">
      <c r="A1004" s="195">
        <v>1871</v>
      </c>
      <c r="B1004" s="195" t="s">
        <v>1165</v>
      </c>
      <c r="C1004" s="195" t="s">
        <v>160</v>
      </c>
      <c r="D1004" s="195" t="s">
        <v>155</v>
      </c>
      <c r="E1004" s="163">
        <v>3.63</v>
      </c>
    </row>
    <row r="1005" spans="1:5">
      <c r="A1005" s="195">
        <v>12001</v>
      </c>
      <c r="B1005" s="195" t="s">
        <v>1166</v>
      </c>
      <c r="C1005" s="195" t="s">
        <v>160</v>
      </c>
      <c r="D1005" s="195" t="s">
        <v>155</v>
      </c>
      <c r="E1005" s="163">
        <v>5.24</v>
      </c>
    </row>
    <row r="1006" spans="1:5">
      <c r="A1006" s="195">
        <v>11882</v>
      </c>
      <c r="B1006" s="195" t="s">
        <v>1167</v>
      </c>
      <c r="C1006" s="195" t="s">
        <v>160</v>
      </c>
      <c r="D1006" s="195" t="s">
        <v>155</v>
      </c>
      <c r="E1006" s="163">
        <v>87.97</v>
      </c>
    </row>
    <row r="1007" spans="1:5">
      <c r="A1007" s="195">
        <v>1068</v>
      </c>
      <c r="B1007" s="195" t="s">
        <v>1168</v>
      </c>
      <c r="C1007" s="195" t="s">
        <v>160</v>
      </c>
      <c r="D1007" s="195" t="s">
        <v>155</v>
      </c>
      <c r="E1007" s="199">
        <v>1865.58</v>
      </c>
    </row>
    <row r="1008" spans="1:5">
      <c r="A1008" s="195">
        <v>39690</v>
      </c>
      <c r="B1008" s="195" t="s">
        <v>1169</v>
      </c>
      <c r="C1008" s="195" t="s">
        <v>160</v>
      </c>
      <c r="D1008" s="195" t="s">
        <v>155</v>
      </c>
      <c r="E1008" s="199">
        <v>3129.83</v>
      </c>
    </row>
    <row r="1009" spans="1:5">
      <c r="A1009" s="195">
        <v>39691</v>
      </c>
      <c r="B1009" s="195" t="s">
        <v>1170</v>
      </c>
      <c r="C1009" s="195" t="s">
        <v>160</v>
      </c>
      <c r="D1009" s="195" t="s">
        <v>155</v>
      </c>
      <c r="E1009" s="199">
        <v>3936.45</v>
      </c>
    </row>
    <row r="1010" spans="1:5">
      <c r="A1010" s="195">
        <v>39808</v>
      </c>
      <c r="B1010" s="195" t="s">
        <v>1171</v>
      </c>
      <c r="C1010" s="195" t="s">
        <v>160</v>
      </c>
      <c r="D1010" s="195" t="s">
        <v>155</v>
      </c>
      <c r="E1010" s="163">
        <v>74.81</v>
      </c>
    </row>
    <row r="1011" spans="1:5">
      <c r="A1011" s="195">
        <v>39809</v>
      </c>
      <c r="B1011" s="195" t="s">
        <v>1172</v>
      </c>
      <c r="C1011" s="195" t="s">
        <v>160</v>
      </c>
      <c r="D1011" s="195" t="s">
        <v>155</v>
      </c>
      <c r="E1011" s="163">
        <v>177.45</v>
      </c>
    </row>
    <row r="1012" spans="1:5">
      <c r="A1012" s="195">
        <v>43439</v>
      </c>
      <c r="B1012" s="195" t="s">
        <v>1173</v>
      </c>
      <c r="C1012" s="195" t="s">
        <v>160</v>
      </c>
      <c r="D1012" s="195" t="s">
        <v>155</v>
      </c>
      <c r="E1012" s="163">
        <v>403.83</v>
      </c>
    </row>
    <row r="1013" spans="1:5">
      <c r="A1013" s="195">
        <v>5103</v>
      </c>
      <c r="B1013" s="195" t="s">
        <v>1174</v>
      </c>
      <c r="C1013" s="195" t="s">
        <v>160</v>
      </c>
      <c r="D1013" s="195" t="s">
        <v>155</v>
      </c>
      <c r="E1013" s="163">
        <v>17.13</v>
      </c>
    </row>
    <row r="1014" spans="1:5">
      <c r="A1014" s="195">
        <v>11712</v>
      </c>
      <c r="B1014" s="195" t="s">
        <v>1175</v>
      </c>
      <c r="C1014" s="195" t="s">
        <v>160</v>
      </c>
      <c r="D1014" s="195" t="s">
        <v>158</v>
      </c>
      <c r="E1014" s="163">
        <v>39.9</v>
      </c>
    </row>
    <row r="1015" spans="1:5">
      <c r="A1015" s="195">
        <v>11717</v>
      </c>
      <c r="B1015" s="195" t="s">
        <v>1176</v>
      </c>
      <c r="C1015" s="195" t="s">
        <v>160</v>
      </c>
      <c r="D1015" s="195" t="s">
        <v>155</v>
      </c>
      <c r="E1015" s="163">
        <v>43.35</v>
      </c>
    </row>
    <row r="1016" spans="1:5">
      <c r="A1016" s="195">
        <v>11714</v>
      </c>
      <c r="B1016" s="195" t="s">
        <v>1177</v>
      </c>
      <c r="C1016" s="195" t="s">
        <v>160</v>
      </c>
      <c r="D1016" s="195" t="s">
        <v>155</v>
      </c>
      <c r="E1016" s="163">
        <v>53.94</v>
      </c>
    </row>
    <row r="1017" spans="1:5">
      <c r="A1017" s="195">
        <v>11880</v>
      </c>
      <c r="B1017" s="195" t="s">
        <v>1178</v>
      </c>
      <c r="C1017" s="195" t="s">
        <v>160</v>
      </c>
      <c r="D1017" s="195" t="s">
        <v>155</v>
      </c>
      <c r="E1017" s="163">
        <v>111.57</v>
      </c>
    </row>
    <row r="1018" spans="1:5">
      <c r="A1018" s="195">
        <v>1106</v>
      </c>
      <c r="B1018" s="195" t="s">
        <v>1179</v>
      </c>
      <c r="C1018" s="195" t="s">
        <v>238</v>
      </c>
      <c r="D1018" s="195" t="s">
        <v>158</v>
      </c>
      <c r="E1018" s="163">
        <v>0.9</v>
      </c>
    </row>
    <row r="1019" spans="1:5">
      <c r="A1019" s="195">
        <v>11161</v>
      </c>
      <c r="B1019" s="195" t="s">
        <v>1180</v>
      </c>
      <c r="C1019" s="195" t="s">
        <v>238</v>
      </c>
      <c r="D1019" s="195" t="s">
        <v>155</v>
      </c>
      <c r="E1019" s="163">
        <v>1.5</v>
      </c>
    </row>
    <row r="1020" spans="1:5">
      <c r="A1020" s="195">
        <v>1107</v>
      </c>
      <c r="B1020" s="195" t="s">
        <v>1181</v>
      </c>
      <c r="C1020" s="195" t="s">
        <v>238</v>
      </c>
      <c r="D1020" s="195" t="s">
        <v>155</v>
      </c>
      <c r="E1020" s="163">
        <v>0.76</v>
      </c>
    </row>
    <row r="1021" spans="1:5">
      <c r="A1021" s="195">
        <v>25963</v>
      </c>
      <c r="B1021" s="195" t="s">
        <v>1182</v>
      </c>
      <c r="C1021" s="195" t="s">
        <v>238</v>
      </c>
      <c r="D1021" s="195" t="s">
        <v>155</v>
      </c>
      <c r="E1021" s="163">
        <v>0.19</v>
      </c>
    </row>
    <row r="1022" spans="1:5">
      <c r="A1022" s="195">
        <v>4759</v>
      </c>
      <c r="B1022" s="195" t="s">
        <v>1183</v>
      </c>
      <c r="C1022" s="195" t="s">
        <v>355</v>
      </c>
      <c r="D1022" s="195" t="s">
        <v>155</v>
      </c>
      <c r="E1022" s="163">
        <v>15.62</v>
      </c>
    </row>
    <row r="1023" spans="1:5">
      <c r="A1023" s="195">
        <v>41068</v>
      </c>
      <c r="B1023" s="195" t="s">
        <v>1184</v>
      </c>
      <c r="C1023" s="195" t="s">
        <v>357</v>
      </c>
      <c r="D1023" s="195" t="s">
        <v>155</v>
      </c>
      <c r="E1023" s="199">
        <v>2784.74</v>
      </c>
    </row>
    <row r="1024" spans="1:5">
      <c r="A1024" s="195">
        <v>1108</v>
      </c>
      <c r="B1024" s="195" t="s">
        <v>1185</v>
      </c>
      <c r="C1024" s="195" t="s">
        <v>187</v>
      </c>
      <c r="D1024" s="195" t="s">
        <v>155</v>
      </c>
      <c r="E1024" s="163">
        <v>30.42</v>
      </c>
    </row>
    <row r="1025" spans="1:5">
      <c r="A1025" s="195">
        <v>1117</v>
      </c>
      <c r="B1025" s="195" t="s">
        <v>1186</v>
      </c>
      <c r="C1025" s="195" t="s">
        <v>187</v>
      </c>
      <c r="D1025" s="195" t="s">
        <v>155</v>
      </c>
      <c r="E1025" s="163">
        <v>30.66</v>
      </c>
    </row>
    <row r="1026" spans="1:5">
      <c r="A1026" s="195">
        <v>1118</v>
      </c>
      <c r="B1026" s="195" t="s">
        <v>1187</v>
      </c>
      <c r="C1026" s="195" t="s">
        <v>187</v>
      </c>
      <c r="D1026" s="195" t="s">
        <v>155</v>
      </c>
      <c r="E1026" s="163">
        <v>36.24</v>
      </c>
    </row>
    <row r="1027" spans="1:5">
      <c r="A1027" s="195">
        <v>1110</v>
      </c>
      <c r="B1027" s="195" t="s">
        <v>1188</v>
      </c>
      <c r="C1027" s="195" t="s">
        <v>187</v>
      </c>
      <c r="D1027" s="195" t="s">
        <v>155</v>
      </c>
      <c r="E1027" s="163">
        <v>36.24</v>
      </c>
    </row>
    <row r="1028" spans="1:5">
      <c r="A1028" s="195">
        <v>12618</v>
      </c>
      <c r="B1028" s="195" t="s">
        <v>1189</v>
      </c>
      <c r="C1028" s="195" t="s">
        <v>160</v>
      </c>
      <c r="D1028" s="195" t="s">
        <v>167</v>
      </c>
      <c r="E1028" s="163">
        <v>44.27</v>
      </c>
    </row>
    <row r="1029" spans="1:5">
      <c r="A1029" s="195">
        <v>40784</v>
      </c>
      <c r="B1029" s="195" t="s">
        <v>1190</v>
      </c>
      <c r="C1029" s="195" t="s">
        <v>187</v>
      </c>
      <c r="D1029" s="195" t="s">
        <v>155</v>
      </c>
      <c r="E1029" s="163">
        <v>99.96</v>
      </c>
    </row>
    <row r="1030" spans="1:5">
      <c r="A1030" s="195">
        <v>40782</v>
      </c>
      <c r="B1030" s="195" t="s">
        <v>1191</v>
      </c>
      <c r="C1030" s="195" t="s">
        <v>187</v>
      </c>
      <c r="D1030" s="195" t="s">
        <v>155</v>
      </c>
      <c r="E1030" s="163">
        <v>39.22</v>
      </c>
    </row>
    <row r="1031" spans="1:5">
      <c r="A1031" s="195">
        <v>40783</v>
      </c>
      <c r="B1031" s="195" t="s">
        <v>1192</v>
      </c>
      <c r="C1031" s="195" t="s">
        <v>187</v>
      </c>
      <c r="D1031" s="195" t="s">
        <v>155</v>
      </c>
      <c r="E1031" s="163">
        <v>51.1</v>
      </c>
    </row>
    <row r="1032" spans="1:5">
      <c r="A1032" s="195">
        <v>1109</v>
      </c>
      <c r="B1032" s="195" t="s">
        <v>1193</v>
      </c>
      <c r="C1032" s="195" t="s">
        <v>187</v>
      </c>
      <c r="D1032" s="195" t="s">
        <v>155</v>
      </c>
      <c r="E1032" s="163">
        <v>30.42</v>
      </c>
    </row>
    <row r="1033" spans="1:5">
      <c r="A1033" s="195">
        <v>1119</v>
      </c>
      <c r="B1033" s="195" t="s">
        <v>1194</v>
      </c>
      <c r="C1033" s="195" t="s">
        <v>187</v>
      </c>
      <c r="D1033" s="195" t="s">
        <v>155</v>
      </c>
      <c r="E1033" s="163">
        <v>19.61</v>
      </c>
    </row>
    <row r="1034" spans="1:5">
      <c r="A1034" s="195">
        <v>13115</v>
      </c>
      <c r="B1034" s="195" t="s">
        <v>1195</v>
      </c>
      <c r="C1034" s="195" t="s">
        <v>187</v>
      </c>
      <c r="D1034" s="195" t="s">
        <v>155</v>
      </c>
      <c r="E1034" s="163">
        <v>15.64</v>
      </c>
    </row>
    <row r="1035" spans="1:5">
      <c r="A1035" s="195">
        <v>10541</v>
      </c>
      <c r="B1035" s="195" t="s">
        <v>1196</v>
      </c>
      <c r="C1035" s="195" t="s">
        <v>187</v>
      </c>
      <c r="D1035" s="195" t="s">
        <v>155</v>
      </c>
      <c r="E1035" s="163">
        <v>19.11</v>
      </c>
    </row>
    <row r="1036" spans="1:5">
      <c r="A1036" s="195">
        <v>10542</v>
      </c>
      <c r="B1036" s="195" t="s">
        <v>1197</v>
      </c>
      <c r="C1036" s="195" t="s">
        <v>187</v>
      </c>
      <c r="D1036" s="195" t="s">
        <v>155</v>
      </c>
      <c r="E1036" s="163">
        <v>24.99</v>
      </c>
    </row>
    <row r="1037" spans="1:5">
      <c r="A1037" s="195">
        <v>10543</v>
      </c>
      <c r="B1037" s="195" t="s">
        <v>1198</v>
      </c>
      <c r="C1037" s="195" t="s">
        <v>187</v>
      </c>
      <c r="D1037" s="195" t="s">
        <v>155</v>
      </c>
      <c r="E1037" s="163">
        <v>40.549999999999997</v>
      </c>
    </row>
    <row r="1038" spans="1:5">
      <c r="A1038" s="195">
        <v>10544</v>
      </c>
      <c r="B1038" s="195" t="s">
        <v>1199</v>
      </c>
      <c r="C1038" s="195" t="s">
        <v>187</v>
      </c>
      <c r="D1038" s="195" t="s">
        <v>155</v>
      </c>
      <c r="E1038" s="163">
        <v>52.44</v>
      </c>
    </row>
    <row r="1039" spans="1:5">
      <c r="A1039" s="195">
        <v>10545</v>
      </c>
      <c r="B1039" s="195" t="s">
        <v>1200</v>
      </c>
      <c r="C1039" s="195" t="s">
        <v>187</v>
      </c>
      <c r="D1039" s="195" t="s">
        <v>155</v>
      </c>
      <c r="E1039" s="163">
        <v>98.01</v>
      </c>
    </row>
    <row r="1040" spans="1:5">
      <c r="A1040" s="195">
        <v>38365</v>
      </c>
      <c r="B1040" s="195" t="s">
        <v>1201</v>
      </c>
      <c r="C1040" s="195" t="s">
        <v>157</v>
      </c>
      <c r="D1040" s="195" t="s">
        <v>155</v>
      </c>
      <c r="E1040" s="163">
        <v>1.26</v>
      </c>
    </row>
    <row r="1041" spans="1:5">
      <c r="A1041" s="195">
        <v>37745</v>
      </c>
      <c r="B1041" s="195" t="s">
        <v>1202</v>
      </c>
      <c r="C1041" s="195" t="s">
        <v>160</v>
      </c>
      <c r="D1041" s="195" t="s">
        <v>167</v>
      </c>
      <c r="E1041" s="199">
        <v>294300</v>
      </c>
    </row>
    <row r="1042" spans="1:5">
      <c r="A1042" s="195">
        <v>37754</v>
      </c>
      <c r="B1042" s="195" t="s">
        <v>1203</v>
      </c>
      <c r="C1042" s="195" t="s">
        <v>160</v>
      </c>
      <c r="D1042" s="195" t="s">
        <v>167</v>
      </c>
      <c r="E1042" s="199">
        <v>307338.59999999998</v>
      </c>
    </row>
    <row r="1043" spans="1:5">
      <c r="A1043" s="195">
        <v>37748</v>
      </c>
      <c r="B1043" s="195" t="s">
        <v>1204</v>
      </c>
      <c r="C1043" s="195" t="s">
        <v>160</v>
      </c>
      <c r="D1043" s="195" t="s">
        <v>167</v>
      </c>
      <c r="E1043" s="199">
        <v>312880.01</v>
      </c>
    </row>
    <row r="1044" spans="1:5">
      <c r="A1044" s="195">
        <v>37761</v>
      </c>
      <c r="B1044" s="195" t="s">
        <v>1205</v>
      </c>
      <c r="C1044" s="195" t="s">
        <v>160</v>
      </c>
      <c r="D1044" s="195" t="s">
        <v>167</v>
      </c>
      <c r="E1044" s="199">
        <v>258909.48</v>
      </c>
    </row>
    <row r="1045" spans="1:5">
      <c r="A1045" s="195">
        <v>37757</v>
      </c>
      <c r="B1045" s="195" t="s">
        <v>1206</v>
      </c>
      <c r="C1045" s="195" t="s">
        <v>160</v>
      </c>
      <c r="D1045" s="195" t="s">
        <v>167</v>
      </c>
      <c r="E1045" s="199">
        <v>360424.35</v>
      </c>
    </row>
    <row r="1046" spans="1:5">
      <c r="A1046" s="195">
        <v>37759</v>
      </c>
      <c r="B1046" s="195" t="s">
        <v>1207</v>
      </c>
      <c r="C1046" s="195" t="s">
        <v>160</v>
      </c>
      <c r="D1046" s="195" t="s">
        <v>167</v>
      </c>
      <c r="E1046" s="199">
        <v>361821.36</v>
      </c>
    </row>
    <row r="1047" spans="1:5">
      <c r="A1047" s="195">
        <v>37766</v>
      </c>
      <c r="B1047" s="195" t="s">
        <v>1208</v>
      </c>
      <c r="C1047" s="195" t="s">
        <v>160</v>
      </c>
      <c r="D1047" s="195" t="s">
        <v>167</v>
      </c>
      <c r="E1047" s="199">
        <v>361821.33</v>
      </c>
    </row>
    <row r="1048" spans="1:5">
      <c r="A1048" s="195">
        <v>37752</v>
      </c>
      <c r="B1048" s="195" t="s">
        <v>1209</v>
      </c>
      <c r="C1048" s="195" t="s">
        <v>160</v>
      </c>
      <c r="D1048" s="195" t="s">
        <v>167</v>
      </c>
      <c r="E1048" s="199">
        <v>328107.24</v>
      </c>
    </row>
    <row r="1049" spans="1:5">
      <c r="A1049" s="195">
        <v>37760</v>
      </c>
      <c r="B1049" s="195" t="s">
        <v>1210</v>
      </c>
      <c r="C1049" s="195" t="s">
        <v>160</v>
      </c>
      <c r="D1049" s="195" t="s">
        <v>167</v>
      </c>
      <c r="E1049" s="199">
        <v>345523.09</v>
      </c>
    </row>
    <row r="1050" spans="1:5">
      <c r="A1050" s="195">
        <v>37765</v>
      </c>
      <c r="B1050" s="195" t="s">
        <v>1211</v>
      </c>
      <c r="C1050" s="195" t="s">
        <v>160</v>
      </c>
      <c r="D1050" s="195" t="s">
        <v>167</v>
      </c>
      <c r="E1050" s="199">
        <v>241214.25</v>
      </c>
    </row>
    <row r="1051" spans="1:5">
      <c r="A1051" s="195">
        <v>37746</v>
      </c>
      <c r="B1051" s="195" t="s">
        <v>1212</v>
      </c>
      <c r="C1051" s="195" t="s">
        <v>160</v>
      </c>
      <c r="D1051" s="195" t="s">
        <v>167</v>
      </c>
      <c r="E1051" s="199">
        <v>264450.88</v>
      </c>
    </row>
    <row r="1052" spans="1:5">
      <c r="A1052" s="195">
        <v>37750</v>
      </c>
      <c r="B1052" s="195" t="s">
        <v>1213</v>
      </c>
      <c r="C1052" s="195" t="s">
        <v>160</v>
      </c>
      <c r="D1052" s="195" t="s">
        <v>167</v>
      </c>
      <c r="E1052" s="199">
        <v>263519.57</v>
      </c>
    </row>
    <row r="1053" spans="1:5">
      <c r="A1053" s="195">
        <v>37753</v>
      </c>
      <c r="B1053" s="195" t="s">
        <v>1214</v>
      </c>
      <c r="C1053" s="195" t="s">
        <v>160</v>
      </c>
      <c r="D1053" s="195" t="s">
        <v>167</v>
      </c>
      <c r="E1053" s="199">
        <v>262588.23</v>
      </c>
    </row>
    <row r="1054" spans="1:5">
      <c r="A1054" s="195">
        <v>37756</v>
      </c>
      <c r="B1054" s="195" t="s">
        <v>1215</v>
      </c>
      <c r="C1054" s="195" t="s">
        <v>160</v>
      </c>
      <c r="D1054" s="195" t="s">
        <v>167</v>
      </c>
      <c r="E1054" s="199">
        <v>258909.48</v>
      </c>
    </row>
    <row r="1055" spans="1:5">
      <c r="A1055" s="195">
        <v>37755</v>
      </c>
      <c r="B1055" s="195" t="s">
        <v>1216</v>
      </c>
      <c r="C1055" s="195" t="s">
        <v>160</v>
      </c>
      <c r="D1055" s="195" t="s">
        <v>167</v>
      </c>
      <c r="E1055" s="199">
        <v>376256.95</v>
      </c>
    </row>
    <row r="1056" spans="1:5">
      <c r="A1056" s="195">
        <v>37758</v>
      </c>
      <c r="B1056" s="195" t="s">
        <v>1217</v>
      </c>
      <c r="C1056" s="195" t="s">
        <v>160</v>
      </c>
      <c r="D1056" s="195" t="s">
        <v>167</v>
      </c>
      <c r="E1056" s="199">
        <v>424686.08000000002</v>
      </c>
    </row>
    <row r="1057" spans="1:5">
      <c r="A1057" s="195">
        <v>37747</v>
      </c>
      <c r="B1057" s="195" t="s">
        <v>1218</v>
      </c>
      <c r="C1057" s="195" t="s">
        <v>160</v>
      </c>
      <c r="D1057" s="195" t="s">
        <v>167</v>
      </c>
      <c r="E1057" s="199">
        <v>382124.32</v>
      </c>
    </row>
    <row r="1058" spans="1:5">
      <c r="A1058" s="195">
        <v>37767</v>
      </c>
      <c r="B1058" s="195" t="s">
        <v>1219</v>
      </c>
      <c r="C1058" s="195" t="s">
        <v>160</v>
      </c>
      <c r="D1058" s="195" t="s">
        <v>167</v>
      </c>
      <c r="E1058" s="199">
        <v>403265.51</v>
      </c>
    </row>
    <row r="1059" spans="1:5">
      <c r="A1059" s="195">
        <v>37751</v>
      </c>
      <c r="B1059" s="195" t="s">
        <v>1220</v>
      </c>
      <c r="C1059" s="195" t="s">
        <v>160</v>
      </c>
      <c r="D1059" s="195" t="s">
        <v>167</v>
      </c>
      <c r="E1059" s="199">
        <v>403265.51</v>
      </c>
    </row>
    <row r="1060" spans="1:5">
      <c r="A1060" s="195">
        <v>37749</v>
      </c>
      <c r="B1060" s="195" t="s">
        <v>1221</v>
      </c>
      <c r="C1060" s="195" t="s">
        <v>160</v>
      </c>
      <c r="D1060" s="195" t="s">
        <v>167</v>
      </c>
      <c r="E1060" s="199">
        <v>398608.86</v>
      </c>
    </row>
    <row r="1061" spans="1:5">
      <c r="A1061" s="195">
        <v>1159</v>
      </c>
      <c r="B1061" s="195" t="s">
        <v>1222</v>
      </c>
      <c r="C1061" s="195" t="s">
        <v>160</v>
      </c>
      <c r="D1061" s="195" t="s">
        <v>158</v>
      </c>
      <c r="E1061" s="199">
        <v>189733.33</v>
      </c>
    </row>
    <row r="1062" spans="1:5">
      <c r="A1062" s="195">
        <v>12114</v>
      </c>
      <c r="B1062" s="195" t="s">
        <v>1223</v>
      </c>
      <c r="C1062" s="195" t="s">
        <v>160</v>
      </c>
      <c r="D1062" s="195" t="s">
        <v>155</v>
      </c>
      <c r="E1062" s="163">
        <v>129.03</v>
      </c>
    </row>
    <row r="1063" spans="1:5">
      <c r="A1063" s="195">
        <v>38106</v>
      </c>
      <c r="B1063" s="195" t="s">
        <v>1224</v>
      </c>
      <c r="C1063" s="195" t="s">
        <v>160</v>
      </c>
      <c r="D1063" s="195" t="s">
        <v>155</v>
      </c>
      <c r="E1063" s="163">
        <v>17.53</v>
      </c>
    </row>
    <row r="1064" spans="1:5">
      <c r="A1064" s="195">
        <v>38085</v>
      </c>
      <c r="B1064" s="195" t="s">
        <v>1225</v>
      </c>
      <c r="C1064" s="195" t="s">
        <v>160</v>
      </c>
      <c r="D1064" s="195" t="s">
        <v>155</v>
      </c>
      <c r="E1064" s="163">
        <v>20.71</v>
      </c>
    </row>
    <row r="1065" spans="1:5">
      <c r="A1065" s="195">
        <v>38599</v>
      </c>
      <c r="B1065" s="195" t="s">
        <v>1226</v>
      </c>
      <c r="C1065" s="195" t="s">
        <v>160</v>
      </c>
      <c r="D1065" s="195" t="s">
        <v>155</v>
      </c>
      <c r="E1065" s="163">
        <v>4.2300000000000004</v>
      </c>
    </row>
    <row r="1066" spans="1:5">
      <c r="A1066" s="195">
        <v>38596</v>
      </c>
      <c r="B1066" s="195" t="s">
        <v>1227</v>
      </c>
      <c r="C1066" s="195" t="s">
        <v>160</v>
      </c>
      <c r="D1066" s="195" t="s">
        <v>155</v>
      </c>
      <c r="E1066" s="163">
        <v>3.51</v>
      </c>
    </row>
    <row r="1067" spans="1:5">
      <c r="A1067" s="195">
        <v>38600</v>
      </c>
      <c r="B1067" s="195" t="s">
        <v>1228</v>
      </c>
      <c r="C1067" s="195" t="s">
        <v>160</v>
      </c>
      <c r="D1067" s="195" t="s">
        <v>155</v>
      </c>
      <c r="E1067" s="163">
        <v>4.4800000000000004</v>
      </c>
    </row>
    <row r="1068" spans="1:5">
      <c r="A1068" s="195">
        <v>38597</v>
      </c>
      <c r="B1068" s="195" t="s">
        <v>1229</v>
      </c>
      <c r="C1068" s="195" t="s">
        <v>160</v>
      </c>
      <c r="D1068" s="195" t="s">
        <v>155</v>
      </c>
      <c r="E1068" s="163">
        <v>3.53</v>
      </c>
    </row>
    <row r="1069" spans="1:5">
      <c r="A1069" s="195">
        <v>659</v>
      </c>
      <c r="B1069" s="195" t="s">
        <v>1230</v>
      </c>
      <c r="C1069" s="195" t="s">
        <v>160</v>
      </c>
      <c r="D1069" s="195" t="s">
        <v>155</v>
      </c>
      <c r="E1069" s="163">
        <v>2.0299999999999998</v>
      </c>
    </row>
    <row r="1070" spans="1:5">
      <c r="A1070" s="195">
        <v>660</v>
      </c>
      <c r="B1070" s="195" t="s">
        <v>1231</v>
      </c>
      <c r="C1070" s="195" t="s">
        <v>160</v>
      </c>
      <c r="D1070" s="195" t="s">
        <v>155</v>
      </c>
      <c r="E1070" s="163">
        <v>2.4300000000000002</v>
      </c>
    </row>
    <row r="1071" spans="1:5">
      <c r="A1071" s="195">
        <v>658</v>
      </c>
      <c r="B1071" s="195" t="s">
        <v>1232</v>
      </c>
      <c r="C1071" s="195" t="s">
        <v>160</v>
      </c>
      <c r="D1071" s="195" t="s">
        <v>155</v>
      </c>
      <c r="E1071" s="163">
        <v>1.37</v>
      </c>
    </row>
    <row r="1072" spans="1:5">
      <c r="A1072" s="195">
        <v>38548</v>
      </c>
      <c r="B1072" s="195" t="s">
        <v>1233</v>
      </c>
      <c r="C1072" s="195" t="s">
        <v>160</v>
      </c>
      <c r="D1072" s="195" t="s">
        <v>155</v>
      </c>
      <c r="E1072" s="163">
        <v>1.94</v>
      </c>
    </row>
    <row r="1073" spans="1:5">
      <c r="A1073" s="195">
        <v>34649</v>
      </c>
      <c r="B1073" s="195" t="s">
        <v>1234</v>
      </c>
      <c r="C1073" s="195" t="s">
        <v>160</v>
      </c>
      <c r="D1073" s="195" t="s">
        <v>155</v>
      </c>
      <c r="E1073" s="163">
        <v>2.62</v>
      </c>
    </row>
    <row r="1074" spans="1:5">
      <c r="A1074" s="195">
        <v>34655</v>
      </c>
      <c r="B1074" s="195" t="s">
        <v>1235</v>
      </c>
      <c r="C1074" s="195" t="s">
        <v>160</v>
      </c>
      <c r="D1074" s="195" t="s">
        <v>155</v>
      </c>
      <c r="E1074" s="163">
        <v>3.47</v>
      </c>
    </row>
    <row r="1075" spans="1:5">
      <c r="A1075" s="195">
        <v>40607</v>
      </c>
      <c r="B1075" s="195" t="s">
        <v>1236</v>
      </c>
      <c r="C1075" s="195" t="s">
        <v>160</v>
      </c>
      <c r="D1075" s="195" t="s">
        <v>155</v>
      </c>
      <c r="E1075" s="163">
        <v>4.5599999999999996</v>
      </c>
    </row>
    <row r="1076" spans="1:5">
      <c r="A1076" s="195">
        <v>569</v>
      </c>
      <c r="B1076" s="195" t="s">
        <v>1237</v>
      </c>
      <c r="C1076" s="195" t="s">
        <v>238</v>
      </c>
      <c r="D1076" s="195" t="s">
        <v>155</v>
      </c>
      <c r="E1076" s="163">
        <v>9.6199999999999992</v>
      </c>
    </row>
    <row r="1077" spans="1:5">
      <c r="A1077" s="195">
        <v>567</v>
      </c>
      <c r="B1077" s="195" t="s">
        <v>1238</v>
      </c>
      <c r="C1077" s="195" t="s">
        <v>187</v>
      </c>
      <c r="D1077" s="195" t="s">
        <v>155</v>
      </c>
      <c r="E1077" s="163">
        <v>14.06</v>
      </c>
    </row>
    <row r="1078" spans="1:5">
      <c r="A1078" s="195">
        <v>574</v>
      </c>
      <c r="B1078" s="195" t="s">
        <v>1239</v>
      </c>
      <c r="C1078" s="195" t="s">
        <v>187</v>
      </c>
      <c r="D1078" s="195" t="s">
        <v>155</v>
      </c>
      <c r="E1078" s="163">
        <v>36.97</v>
      </c>
    </row>
    <row r="1079" spans="1:5">
      <c r="A1079" s="195">
        <v>568</v>
      </c>
      <c r="B1079" s="195" t="s">
        <v>1240</v>
      </c>
      <c r="C1079" s="195" t="s">
        <v>187</v>
      </c>
      <c r="D1079" s="195" t="s">
        <v>155</v>
      </c>
      <c r="E1079" s="163">
        <v>77.91</v>
      </c>
    </row>
    <row r="1080" spans="1:5">
      <c r="A1080" s="195">
        <v>585</v>
      </c>
      <c r="B1080" s="195" t="s">
        <v>1241</v>
      </c>
      <c r="C1080" s="195" t="s">
        <v>238</v>
      </c>
      <c r="D1080" s="195" t="s">
        <v>167</v>
      </c>
      <c r="E1080" s="163">
        <v>29.39</v>
      </c>
    </row>
    <row r="1081" spans="1:5">
      <c r="A1081" s="195">
        <v>4777</v>
      </c>
      <c r="B1081" s="195" t="s">
        <v>1242</v>
      </c>
      <c r="C1081" s="195" t="s">
        <v>238</v>
      </c>
      <c r="D1081" s="195" t="s">
        <v>167</v>
      </c>
      <c r="E1081" s="163">
        <v>6.3</v>
      </c>
    </row>
    <row r="1082" spans="1:5">
      <c r="A1082" s="195">
        <v>587</v>
      </c>
      <c r="B1082" s="195" t="s">
        <v>1243</v>
      </c>
      <c r="C1082" s="195" t="s">
        <v>238</v>
      </c>
      <c r="D1082" s="195" t="s">
        <v>167</v>
      </c>
      <c r="E1082" s="163">
        <v>31.49</v>
      </c>
    </row>
    <row r="1083" spans="1:5">
      <c r="A1083" s="195">
        <v>590</v>
      </c>
      <c r="B1083" s="195" t="s">
        <v>1244</v>
      </c>
      <c r="C1083" s="195" t="s">
        <v>238</v>
      </c>
      <c r="D1083" s="195" t="s">
        <v>167</v>
      </c>
      <c r="E1083" s="163">
        <v>30.44</v>
      </c>
    </row>
    <row r="1084" spans="1:5">
      <c r="A1084" s="195">
        <v>592</v>
      </c>
      <c r="B1084" s="195" t="s">
        <v>1245</v>
      </c>
      <c r="C1084" s="195" t="s">
        <v>238</v>
      </c>
      <c r="D1084" s="195" t="s">
        <v>167</v>
      </c>
      <c r="E1084" s="163">
        <v>31.49</v>
      </c>
    </row>
    <row r="1085" spans="1:5">
      <c r="A1085" s="195">
        <v>586</v>
      </c>
      <c r="B1085" s="195" t="s">
        <v>1246</v>
      </c>
      <c r="C1085" s="195" t="s">
        <v>187</v>
      </c>
      <c r="D1085" s="195" t="s">
        <v>167</v>
      </c>
      <c r="E1085" s="163">
        <v>18.510000000000002</v>
      </c>
    </row>
    <row r="1086" spans="1:5">
      <c r="A1086" s="195">
        <v>591</v>
      </c>
      <c r="B1086" s="195" t="s">
        <v>1247</v>
      </c>
      <c r="C1086" s="195" t="s">
        <v>238</v>
      </c>
      <c r="D1086" s="195" t="s">
        <v>167</v>
      </c>
      <c r="E1086" s="163">
        <v>29.39</v>
      </c>
    </row>
    <row r="1087" spans="1:5">
      <c r="A1087" s="195">
        <v>588</v>
      </c>
      <c r="B1087" s="195" t="s">
        <v>1248</v>
      </c>
      <c r="C1087" s="195" t="s">
        <v>187</v>
      </c>
      <c r="D1087" s="195" t="s">
        <v>167</v>
      </c>
      <c r="E1087" s="163">
        <v>29.28</v>
      </c>
    </row>
    <row r="1088" spans="1:5">
      <c r="A1088" s="195">
        <v>589</v>
      </c>
      <c r="B1088" s="195" t="s">
        <v>1249</v>
      </c>
      <c r="C1088" s="195" t="s">
        <v>187</v>
      </c>
      <c r="D1088" s="195" t="s">
        <v>167</v>
      </c>
      <c r="E1088" s="163">
        <v>49.5</v>
      </c>
    </row>
    <row r="1089" spans="1:5">
      <c r="A1089" s="195">
        <v>584</v>
      </c>
      <c r="B1089" s="195" t="s">
        <v>1250</v>
      </c>
      <c r="C1089" s="195" t="s">
        <v>187</v>
      </c>
      <c r="D1089" s="195" t="s">
        <v>167</v>
      </c>
      <c r="E1089" s="163">
        <v>31.28</v>
      </c>
    </row>
    <row r="1090" spans="1:5">
      <c r="A1090" s="195">
        <v>1165</v>
      </c>
      <c r="B1090" s="195" t="s">
        <v>1251</v>
      </c>
      <c r="C1090" s="195" t="s">
        <v>160</v>
      </c>
      <c r="D1090" s="195" t="s">
        <v>155</v>
      </c>
      <c r="E1090" s="163">
        <v>11.81</v>
      </c>
    </row>
    <row r="1091" spans="1:5">
      <c r="A1091" s="195">
        <v>1164</v>
      </c>
      <c r="B1091" s="195" t="s">
        <v>1252</v>
      </c>
      <c r="C1091" s="195" t="s">
        <v>160</v>
      </c>
      <c r="D1091" s="195" t="s">
        <v>155</v>
      </c>
      <c r="E1091" s="163">
        <v>9.56</v>
      </c>
    </row>
    <row r="1092" spans="1:5">
      <c r="A1092" s="195">
        <v>1162</v>
      </c>
      <c r="B1092" s="195" t="s">
        <v>1253</v>
      </c>
      <c r="C1092" s="195" t="s">
        <v>160</v>
      </c>
      <c r="D1092" s="195" t="s">
        <v>155</v>
      </c>
      <c r="E1092" s="163">
        <v>3.32</v>
      </c>
    </row>
    <row r="1093" spans="1:5">
      <c r="A1093" s="195">
        <v>12395</v>
      </c>
      <c r="B1093" s="195" t="s">
        <v>1254</v>
      </c>
      <c r="C1093" s="195" t="s">
        <v>160</v>
      </c>
      <c r="D1093" s="195" t="s">
        <v>155</v>
      </c>
      <c r="E1093" s="163">
        <v>3.23</v>
      </c>
    </row>
    <row r="1094" spans="1:5">
      <c r="A1094" s="195">
        <v>1170</v>
      </c>
      <c r="B1094" s="195" t="s">
        <v>1255</v>
      </c>
      <c r="C1094" s="195" t="s">
        <v>160</v>
      </c>
      <c r="D1094" s="195" t="s">
        <v>155</v>
      </c>
      <c r="E1094" s="163">
        <v>6.27</v>
      </c>
    </row>
    <row r="1095" spans="1:5">
      <c r="A1095" s="195">
        <v>1169</v>
      </c>
      <c r="B1095" s="195" t="s">
        <v>1256</v>
      </c>
      <c r="C1095" s="195" t="s">
        <v>160</v>
      </c>
      <c r="D1095" s="195" t="s">
        <v>155</v>
      </c>
      <c r="E1095" s="163">
        <v>30.77</v>
      </c>
    </row>
    <row r="1096" spans="1:5">
      <c r="A1096" s="195">
        <v>1166</v>
      </c>
      <c r="B1096" s="195" t="s">
        <v>1257</v>
      </c>
      <c r="C1096" s="195" t="s">
        <v>160</v>
      </c>
      <c r="D1096" s="195" t="s">
        <v>155</v>
      </c>
      <c r="E1096" s="163">
        <v>17.059999999999999</v>
      </c>
    </row>
    <row r="1097" spans="1:5">
      <c r="A1097" s="195">
        <v>1163</v>
      </c>
      <c r="B1097" s="195" t="s">
        <v>1258</v>
      </c>
      <c r="C1097" s="195" t="s">
        <v>160</v>
      </c>
      <c r="D1097" s="195" t="s">
        <v>155</v>
      </c>
      <c r="E1097" s="163">
        <v>4.3</v>
      </c>
    </row>
    <row r="1098" spans="1:5">
      <c r="A1098" s="195">
        <v>12396</v>
      </c>
      <c r="B1098" s="195" t="s">
        <v>1259</v>
      </c>
      <c r="C1098" s="195" t="s">
        <v>160</v>
      </c>
      <c r="D1098" s="195" t="s">
        <v>155</v>
      </c>
      <c r="E1098" s="163">
        <v>3.23</v>
      </c>
    </row>
    <row r="1099" spans="1:5">
      <c r="A1099" s="195">
        <v>1168</v>
      </c>
      <c r="B1099" s="195" t="s">
        <v>1260</v>
      </c>
      <c r="C1099" s="195" t="s">
        <v>160</v>
      </c>
      <c r="D1099" s="195" t="s">
        <v>155</v>
      </c>
      <c r="E1099" s="163">
        <v>43.87</v>
      </c>
    </row>
    <row r="1100" spans="1:5">
      <c r="A1100" s="195">
        <v>1167</v>
      </c>
      <c r="B1100" s="195" t="s">
        <v>1261</v>
      </c>
      <c r="C1100" s="195" t="s">
        <v>160</v>
      </c>
      <c r="D1100" s="195" t="s">
        <v>155</v>
      </c>
      <c r="E1100" s="163">
        <v>73.38</v>
      </c>
    </row>
    <row r="1101" spans="1:5">
      <c r="A1101" s="195">
        <v>36331</v>
      </c>
      <c r="B1101" s="195" t="s">
        <v>1262</v>
      </c>
      <c r="C1101" s="195" t="s">
        <v>160</v>
      </c>
      <c r="D1101" s="195" t="s">
        <v>167</v>
      </c>
      <c r="E1101" s="163">
        <v>1.71</v>
      </c>
    </row>
    <row r="1102" spans="1:5">
      <c r="A1102" s="195">
        <v>36346</v>
      </c>
      <c r="B1102" s="195" t="s">
        <v>1263</v>
      </c>
      <c r="C1102" s="195" t="s">
        <v>160</v>
      </c>
      <c r="D1102" s="195" t="s">
        <v>167</v>
      </c>
      <c r="E1102" s="163">
        <v>2.94</v>
      </c>
    </row>
    <row r="1103" spans="1:5">
      <c r="A1103" s="195">
        <v>1210</v>
      </c>
      <c r="B1103" s="195" t="s">
        <v>1264</v>
      </c>
      <c r="C1103" s="195" t="s">
        <v>160</v>
      </c>
      <c r="D1103" s="195" t="s">
        <v>155</v>
      </c>
      <c r="E1103" s="163">
        <v>12.95</v>
      </c>
    </row>
    <row r="1104" spans="1:5">
      <c r="A1104" s="195">
        <v>1203</v>
      </c>
      <c r="B1104" s="195" t="s">
        <v>1265</v>
      </c>
      <c r="C1104" s="195" t="s">
        <v>160</v>
      </c>
      <c r="D1104" s="195" t="s">
        <v>155</v>
      </c>
      <c r="E1104" s="163">
        <v>12.55</v>
      </c>
    </row>
    <row r="1105" spans="1:5">
      <c r="A1105" s="195">
        <v>1197</v>
      </c>
      <c r="B1105" s="195" t="s">
        <v>1266</v>
      </c>
      <c r="C1105" s="195" t="s">
        <v>160</v>
      </c>
      <c r="D1105" s="195" t="s">
        <v>155</v>
      </c>
      <c r="E1105" s="163">
        <v>1.6</v>
      </c>
    </row>
    <row r="1106" spans="1:5">
      <c r="A1106" s="195">
        <v>1202</v>
      </c>
      <c r="B1106" s="195" t="s">
        <v>1267</v>
      </c>
      <c r="C1106" s="195" t="s">
        <v>160</v>
      </c>
      <c r="D1106" s="195" t="s">
        <v>155</v>
      </c>
      <c r="E1106" s="163">
        <v>4.32</v>
      </c>
    </row>
    <row r="1107" spans="1:5">
      <c r="A1107" s="195">
        <v>1188</v>
      </c>
      <c r="B1107" s="195" t="s">
        <v>1268</v>
      </c>
      <c r="C1107" s="195" t="s">
        <v>160</v>
      </c>
      <c r="D1107" s="195" t="s">
        <v>155</v>
      </c>
      <c r="E1107" s="163">
        <v>25.52</v>
      </c>
    </row>
    <row r="1108" spans="1:5">
      <c r="A1108" s="195">
        <v>1211</v>
      </c>
      <c r="B1108" s="195" t="s">
        <v>1269</v>
      </c>
      <c r="C1108" s="195" t="s">
        <v>160</v>
      </c>
      <c r="D1108" s="195" t="s">
        <v>155</v>
      </c>
      <c r="E1108" s="163">
        <v>13.17</v>
      </c>
    </row>
    <row r="1109" spans="1:5">
      <c r="A1109" s="195">
        <v>1198</v>
      </c>
      <c r="B1109" s="195" t="s">
        <v>1270</v>
      </c>
      <c r="C1109" s="195" t="s">
        <v>160</v>
      </c>
      <c r="D1109" s="195" t="s">
        <v>155</v>
      </c>
      <c r="E1109" s="163">
        <v>2.37</v>
      </c>
    </row>
    <row r="1110" spans="1:5">
      <c r="A1110" s="195">
        <v>1199</v>
      </c>
      <c r="B1110" s="195" t="s">
        <v>1271</v>
      </c>
      <c r="C1110" s="195" t="s">
        <v>160</v>
      </c>
      <c r="D1110" s="195" t="s">
        <v>155</v>
      </c>
      <c r="E1110" s="163">
        <v>33.33</v>
      </c>
    </row>
    <row r="1111" spans="1:5">
      <c r="A1111" s="195">
        <v>20088</v>
      </c>
      <c r="B1111" s="195" t="s">
        <v>1272</v>
      </c>
      <c r="C1111" s="195" t="s">
        <v>160</v>
      </c>
      <c r="D1111" s="195" t="s">
        <v>155</v>
      </c>
      <c r="E1111" s="163">
        <v>14.75</v>
      </c>
    </row>
    <row r="1112" spans="1:5">
      <c r="A1112" s="195">
        <v>20089</v>
      </c>
      <c r="B1112" s="195" t="s">
        <v>1273</v>
      </c>
      <c r="C1112" s="195" t="s">
        <v>160</v>
      </c>
      <c r="D1112" s="195" t="s">
        <v>155</v>
      </c>
      <c r="E1112" s="163">
        <v>70.33</v>
      </c>
    </row>
    <row r="1113" spans="1:5">
      <c r="A1113" s="195">
        <v>20087</v>
      </c>
      <c r="B1113" s="195" t="s">
        <v>1274</v>
      </c>
      <c r="C1113" s="195" t="s">
        <v>160</v>
      </c>
      <c r="D1113" s="195" t="s">
        <v>155</v>
      </c>
      <c r="E1113" s="163">
        <v>10.62</v>
      </c>
    </row>
    <row r="1114" spans="1:5">
      <c r="A1114" s="195">
        <v>1200</v>
      </c>
      <c r="B1114" s="195" t="s">
        <v>1275</v>
      </c>
      <c r="C1114" s="195" t="s">
        <v>160</v>
      </c>
      <c r="D1114" s="195" t="s">
        <v>155</v>
      </c>
      <c r="E1114" s="163">
        <v>8.6300000000000008</v>
      </c>
    </row>
    <row r="1115" spans="1:5">
      <c r="A1115" s="195">
        <v>12909</v>
      </c>
      <c r="B1115" s="195" t="s">
        <v>1276</v>
      </c>
      <c r="C1115" s="195" t="s">
        <v>160</v>
      </c>
      <c r="D1115" s="195" t="s">
        <v>155</v>
      </c>
      <c r="E1115" s="163">
        <v>3.91</v>
      </c>
    </row>
    <row r="1116" spans="1:5">
      <c r="A1116" s="195">
        <v>12910</v>
      </c>
      <c r="B1116" s="195" t="s">
        <v>1277</v>
      </c>
      <c r="C1116" s="195" t="s">
        <v>160</v>
      </c>
      <c r="D1116" s="195" t="s">
        <v>155</v>
      </c>
      <c r="E1116" s="163">
        <v>6.53</v>
      </c>
    </row>
    <row r="1117" spans="1:5">
      <c r="A1117" s="195">
        <v>1184</v>
      </c>
      <c r="B1117" s="195" t="s">
        <v>1278</v>
      </c>
      <c r="C1117" s="195" t="s">
        <v>160</v>
      </c>
      <c r="D1117" s="195" t="s">
        <v>155</v>
      </c>
      <c r="E1117" s="163">
        <v>81.95</v>
      </c>
    </row>
    <row r="1118" spans="1:5">
      <c r="A1118" s="195">
        <v>1191</v>
      </c>
      <c r="B1118" s="195" t="s">
        <v>1279</v>
      </c>
      <c r="C1118" s="195" t="s">
        <v>160</v>
      </c>
      <c r="D1118" s="195" t="s">
        <v>155</v>
      </c>
      <c r="E1118" s="163">
        <v>1.1599999999999999</v>
      </c>
    </row>
    <row r="1119" spans="1:5">
      <c r="A1119" s="195">
        <v>1185</v>
      </c>
      <c r="B1119" s="195" t="s">
        <v>1280</v>
      </c>
      <c r="C1119" s="195" t="s">
        <v>160</v>
      </c>
      <c r="D1119" s="195" t="s">
        <v>155</v>
      </c>
      <c r="E1119" s="163">
        <v>1.33</v>
      </c>
    </row>
    <row r="1120" spans="1:5">
      <c r="A1120" s="195">
        <v>1189</v>
      </c>
      <c r="B1120" s="195" t="s">
        <v>1281</v>
      </c>
      <c r="C1120" s="195" t="s">
        <v>160</v>
      </c>
      <c r="D1120" s="195" t="s">
        <v>155</v>
      </c>
      <c r="E1120" s="163">
        <v>2.31</v>
      </c>
    </row>
    <row r="1121" spans="1:5">
      <c r="A1121" s="195">
        <v>1193</v>
      </c>
      <c r="B1121" s="195" t="s">
        <v>1282</v>
      </c>
      <c r="C1121" s="195" t="s">
        <v>160</v>
      </c>
      <c r="D1121" s="195" t="s">
        <v>155</v>
      </c>
      <c r="E1121" s="163">
        <v>4.4400000000000004</v>
      </c>
    </row>
    <row r="1122" spans="1:5">
      <c r="A1122" s="195">
        <v>1194</v>
      </c>
      <c r="B1122" s="195" t="s">
        <v>1283</v>
      </c>
      <c r="C1122" s="195" t="s">
        <v>160</v>
      </c>
      <c r="D1122" s="195" t="s">
        <v>155</v>
      </c>
      <c r="E1122" s="163">
        <v>8.4</v>
      </c>
    </row>
    <row r="1123" spans="1:5">
      <c r="A1123" s="195">
        <v>1195</v>
      </c>
      <c r="B1123" s="195" t="s">
        <v>1284</v>
      </c>
      <c r="C1123" s="195" t="s">
        <v>160</v>
      </c>
      <c r="D1123" s="195" t="s">
        <v>155</v>
      </c>
      <c r="E1123" s="163">
        <v>12.64</v>
      </c>
    </row>
    <row r="1124" spans="1:5">
      <c r="A1124" s="195">
        <v>1204</v>
      </c>
      <c r="B1124" s="195" t="s">
        <v>1285</v>
      </c>
      <c r="C1124" s="195" t="s">
        <v>160</v>
      </c>
      <c r="D1124" s="195" t="s">
        <v>155</v>
      </c>
      <c r="E1124" s="163">
        <v>22.98</v>
      </c>
    </row>
    <row r="1125" spans="1:5">
      <c r="A1125" s="195">
        <v>1205</v>
      </c>
      <c r="B1125" s="195" t="s">
        <v>1286</v>
      </c>
      <c r="C1125" s="195" t="s">
        <v>160</v>
      </c>
      <c r="D1125" s="195" t="s">
        <v>155</v>
      </c>
      <c r="E1125" s="163">
        <v>54.52</v>
      </c>
    </row>
    <row r="1126" spans="1:5">
      <c r="A1126" s="195">
        <v>1207</v>
      </c>
      <c r="B1126" s="195" t="s">
        <v>1287</v>
      </c>
      <c r="C1126" s="195" t="s">
        <v>160</v>
      </c>
      <c r="D1126" s="195" t="s">
        <v>167</v>
      </c>
      <c r="E1126" s="163">
        <v>32.229999999999997</v>
      </c>
    </row>
    <row r="1127" spans="1:5">
      <c r="A1127" s="195">
        <v>1206</v>
      </c>
      <c r="B1127" s="195" t="s">
        <v>1288</v>
      </c>
      <c r="C1127" s="195" t="s">
        <v>160</v>
      </c>
      <c r="D1127" s="195" t="s">
        <v>167</v>
      </c>
      <c r="E1127" s="163">
        <v>8.08</v>
      </c>
    </row>
    <row r="1128" spans="1:5">
      <c r="A1128" s="195">
        <v>1183</v>
      </c>
      <c r="B1128" s="195" t="s">
        <v>1289</v>
      </c>
      <c r="C1128" s="195" t="s">
        <v>160</v>
      </c>
      <c r="D1128" s="195" t="s">
        <v>167</v>
      </c>
      <c r="E1128" s="163">
        <v>21.04</v>
      </c>
    </row>
    <row r="1129" spans="1:5">
      <c r="A1129" s="195">
        <v>42685</v>
      </c>
      <c r="B1129" s="195" t="s">
        <v>1290</v>
      </c>
      <c r="C1129" s="195" t="s">
        <v>160</v>
      </c>
      <c r="D1129" s="195" t="s">
        <v>167</v>
      </c>
      <c r="E1129" s="163">
        <v>84.09</v>
      </c>
    </row>
    <row r="1130" spans="1:5">
      <c r="A1130" s="195">
        <v>42686</v>
      </c>
      <c r="B1130" s="195" t="s">
        <v>1291</v>
      </c>
      <c r="C1130" s="195" t="s">
        <v>160</v>
      </c>
      <c r="D1130" s="195" t="s">
        <v>167</v>
      </c>
      <c r="E1130" s="163">
        <v>130.91999999999999</v>
      </c>
    </row>
    <row r="1131" spans="1:5">
      <c r="A1131" s="195">
        <v>12894</v>
      </c>
      <c r="B1131" s="195" t="s">
        <v>1292</v>
      </c>
      <c r="C1131" s="195" t="s">
        <v>160</v>
      </c>
      <c r="D1131" s="195" t="s">
        <v>155</v>
      </c>
      <c r="E1131" s="163">
        <v>16.77</v>
      </c>
    </row>
    <row r="1132" spans="1:5">
      <c r="A1132" s="195">
        <v>12895</v>
      </c>
      <c r="B1132" s="195" t="s">
        <v>1293</v>
      </c>
      <c r="C1132" s="195" t="s">
        <v>160</v>
      </c>
      <c r="D1132" s="195" t="s">
        <v>158</v>
      </c>
      <c r="E1132" s="163">
        <v>12.9</v>
      </c>
    </row>
    <row r="1133" spans="1:5">
      <c r="A1133" s="195">
        <v>1631</v>
      </c>
      <c r="B1133" s="195" t="s">
        <v>1294</v>
      </c>
      <c r="C1133" s="195" t="s">
        <v>160</v>
      </c>
      <c r="D1133" s="195" t="s">
        <v>167</v>
      </c>
      <c r="E1133" s="163">
        <v>145.88999999999999</v>
      </c>
    </row>
    <row r="1134" spans="1:5">
      <c r="A1134" s="195">
        <v>1633</v>
      </c>
      <c r="B1134" s="195" t="s">
        <v>1295</v>
      </c>
      <c r="C1134" s="195" t="s">
        <v>160</v>
      </c>
      <c r="D1134" s="195" t="s">
        <v>167</v>
      </c>
      <c r="E1134" s="163">
        <v>247.88</v>
      </c>
    </row>
    <row r="1135" spans="1:5">
      <c r="A1135" s="195">
        <v>10818</v>
      </c>
      <c r="B1135" s="195" t="s">
        <v>1296</v>
      </c>
      <c r="C1135" s="195" t="s">
        <v>238</v>
      </c>
      <c r="D1135" s="195" t="s">
        <v>167</v>
      </c>
      <c r="E1135" s="163">
        <v>32.85</v>
      </c>
    </row>
    <row r="1136" spans="1:5">
      <c r="A1136" s="195">
        <v>39359</v>
      </c>
      <c r="B1136" s="195" t="s">
        <v>1297</v>
      </c>
      <c r="C1136" s="195" t="s">
        <v>160</v>
      </c>
      <c r="D1136" s="195" t="s">
        <v>167</v>
      </c>
      <c r="E1136" s="163">
        <v>30.57</v>
      </c>
    </row>
    <row r="1137" spans="1:5">
      <c r="A1137" s="195">
        <v>39360</v>
      </c>
      <c r="B1137" s="195" t="s">
        <v>1298</v>
      </c>
      <c r="C1137" s="195" t="s">
        <v>160</v>
      </c>
      <c r="D1137" s="195" t="s">
        <v>167</v>
      </c>
      <c r="E1137" s="163">
        <v>27.79</v>
      </c>
    </row>
    <row r="1138" spans="1:5">
      <c r="A1138" s="195">
        <v>10710</v>
      </c>
      <c r="B1138" s="195" t="s">
        <v>1299</v>
      </c>
      <c r="C1138" s="195" t="s">
        <v>157</v>
      </c>
      <c r="D1138" s="195" t="s">
        <v>167</v>
      </c>
      <c r="E1138" s="163">
        <v>126.5</v>
      </c>
    </row>
    <row r="1139" spans="1:5">
      <c r="A1139" s="195">
        <v>10709</v>
      </c>
      <c r="B1139" s="195" t="s">
        <v>1300</v>
      </c>
      <c r="C1139" s="195" t="s">
        <v>157</v>
      </c>
      <c r="D1139" s="195" t="s">
        <v>167</v>
      </c>
      <c r="E1139" s="163">
        <v>155.41</v>
      </c>
    </row>
    <row r="1140" spans="1:5">
      <c r="A1140" s="195">
        <v>39636</v>
      </c>
      <c r="B1140" s="195" t="s">
        <v>1301</v>
      </c>
      <c r="C1140" s="195" t="s">
        <v>157</v>
      </c>
      <c r="D1140" s="195" t="s">
        <v>167</v>
      </c>
      <c r="E1140" s="163">
        <v>158.69999999999999</v>
      </c>
    </row>
    <row r="1141" spans="1:5">
      <c r="A1141" s="195">
        <v>10708</v>
      </c>
      <c r="B1141" s="195" t="s">
        <v>1302</v>
      </c>
      <c r="C1141" s="195" t="s">
        <v>157</v>
      </c>
      <c r="D1141" s="195" t="s">
        <v>167</v>
      </c>
      <c r="E1141" s="163">
        <v>48.97</v>
      </c>
    </row>
    <row r="1142" spans="1:5">
      <c r="A1142" s="195">
        <v>39635</v>
      </c>
      <c r="B1142" s="195" t="s">
        <v>1303</v>
      </c>
      <c r="C1142" s="195" t="s">
        <v>157</v>
      </c>
      <c r="D1142" s="195" t="s">
        <v>167</v>
      </c>
      <c r="E1142" s="163">
        <v>83.37</v>
      </c>
    </row>
    <row r="1143" spans="1:5">
      <c r="A1143" s="195">
        <v>6117</v>
      </c>
      <c r="B1143" s="195" t="s">
        <v>1304</v>
      </c>
      <c r="C1143" s="195" t="s">
        <v>355</v>
      </c>
      <c r="D1143" s="195" t="s">
        <v>155</v>
      </c>
      <c r="E1143" s="163">
        <v>13.29</v>
      </c>
    </row>
    <row r="1144" spans="1:5">
      <c r="A1144" s="195">
        <v>40913</v>
      </c>
      <c r="B1144" s="195" t="s">
        <v>1305</v>
      </c>
      <c r="C1144" s="195" t="s">
        <v>357</v>
      </c>
      <c r="D1144" s="195" t="s">
        <v>155</v>
      </c>
      <c r="E1144" s="199">
        <v>2369.69</v>
      </c>
    </row>
    <row r="1145" spans="1:5">
      <c r="A1145" s="195">
        <v>1214</v>
      </c>
      <c r="B1145" s="195" t="s">
        <v>1306</v>
      </c>
      <c r="C1145" s="195" t="s">
        <v>355</v>
      </c>
      <c r="D1145" s="195" t="s">
        <v>155</v>
      </c>
      <c r="E1145" s="163">
        <v>16.88</v>
      </c>
    </row>
    <row r="1146" spans="1:5">
      <c r="A1146" s="195">
        <v>40915</v>
      </c>
      <c r="B1146" s="195" t="s">
        <v>1307</v>
      </c>
      <c r="C1146" s="195" t="s">
        <v>357</v>
      </c>
      <c r="D1146" s="195" t="s">
        <v>155</v>
      </c>
      <c r="E1146" s="199">
        <v>3007.78</v>
      </c>
    </row>
    <row r="1147" spans="1:5">
      <c r="A1147" s="195">
        <v>1213</v>
      </c>
      <c r="B1147" s="195" t="s">
        <v>1308</v>
      </c>
      <c r="C1147" s="195" t="s">
        <v>355</v>
      </c>
      <c r="D1147" s="195" t="s">
        <v>158</v>
      </c>
      <c r="E1147" s="163">
        <v>16.88</v>
      </c>
    </row>
    <row r="1148" spans="1:5">
      <c r="A1148" s="195">
        <v>40914</v>
      </c>
      <c r="B1148" s="195" t="s">
        <v>1309</v>
      </c>
      <c r="C1148" s="195" t="s">
        <v>357</v>
      </c>
      <c r="D1148" s="195" t="s">
        <v>155</v>
      </c>
      <c r="E1148" s="199">
        <v>3007.78</v>
      </c>
    </row>
    <row r="1149" spans="1:5">
      <c r="A1149" s="195">
        <v>5091</v>
      </c>
      <c r="B1149" s="195" t="s">
        <v>1310</v>
      </c>
      <c r="C1149" s="195" t="s">
        <v>160</v>
      </c>
      <c r="D1149" s="195" t="s">
        <v>155</v>
      </c>
      <c r="E1149" s="163">
        <v>16.600000000000001</v>
      </c>
    </row>
    <row r="1150" spans="1:5">
      <c r="A1150" s="195">
        <v>14615</v>
      </c>
      <c r="B1150" s="195" t="s">
        <v>1311</v>
      </c>
      <c r="C1150" s="195" t="s">
        <v>160</v>
      </c>
      <c r="D1150" s="195" t="s">
        <v>167</v>
      </c>
      <c r="E1150" s="199">
        <v>3699.73</v>
      </c>
    </row>
    <row r="1151" spans="1:5">
      <c r="A1151" s="195">
        <v>2711</v>
      </c>
      <c r="B1151" s="195" t="s">
        <v>1312</v>
      </c>
      <c r="C1151" s="195" t="s">
        <v>160</v>
      </c>
      <c r="D1151" s="195" t="s">
        <v>158</v>
      </c>
      <c r="E1151" s="163">
        <v>149.9</v>
      </c>
    </row>
    <row r="1152" spans="1:5">
      <c r="A1152" s="195">
        <v>37727</v>
      </c>
      <c r="B1152" s="195" t="s">
        <v>1313</v>
      </c>
      <c r="C1152" s="195" t="s">
        <v>160</v>
      </c>
      <c r="D1152" s="195" t="s">
        <v>167</v>
      </c>
      <c r="E1152" s="199">
        <v>14000</v>
      </c>
    </row>
    <row r="1153" spans="1:5">
      <c r="A1153" s="195">
        <v>37728</v>
      </c>
      <c r="B1153" s="195" t="s">
        <v>1314</v>
      </c>
      <c r="C1153" s="195" t="s">
        <v>160</v>
      </c>
      <c r="D1153" s="195" t="s">
        <v>167</v>
      </c>
      <c r="E1153" s="199">
        <v>18993</v>
      </c>
    </row>
    <row r="1154" spans="1:5">
      <c r="A1154" s="195">
        <v>37729</v>
      </c>
      <c r="B1154" s="195" t="s">
        <v>1315</v>
      </c>
      <c r="C1154" s="195" t="s">
        <v>160</v>
      </c>
      <c r="D1154" s="195" t="s">
        <v>167</v>
      </c>
      <c r="E1154" s="199">
        <v>20559.439999999999</v>
      </c>
    </row>
    <row r="1155" spans="1:5">
      <c r="A1155" s="195">
        <v>37730</v>
      </c>
      <c r="B1155" s="195" t="s">
        <v>1316</v>
      </c>
      <c r="C1155" s="195" t="s">
        <v>160</v>
      </c>
      <c r="D1155" s="195" t="s">
        <v>167</v>
      </c>
      <c r="E1155" s="199">
        <v>22125.87</v>
      </c>
    </row>
    <row r="1156" spans="1:5">
      <c r="A1156" s="195">
        <v>37731</v>
      </c>
      <c r="B1156" s="195" t="s">
        <v>1317</v>
      </c>
      <c r="C1156" s="195" t="s">
        <v>160</v>
      </c>
      <c r="D1156" s="195" t="s">
        <v>167</v>
      </c>
      <c r="E1156" s="199">
        <v>23692.3</v>
      </c>
    </row>
    <row r="1157" spans="1:5">
      <c r="A1157" s="195">
        <v>37732</v>
      </c>
      <c r="B1157" s="195" t="s">
        <v>1318</v>
      </c>
      <c r="C1157" s="195" t="s">
        <v>160</v>
      </c>
      <c r="D1157" s="195" t="s">
        <v>167</v>
      </c>
      <c r="E1157" s="199">
        <v>27020.97</v>
      </c>
    </row>
    <row r="1158" spans="1:5">
      <c r="A1158" s="195">
        <v>42250</v>
      </c>
      <c r="B1158" s="195" t="s">
        <v>1319</v>
      </c>
      <c r="C1158" s="195" t="s">
        <v>1320</v>
      </c>
      <c r="D1158" s="195" t="s">
        <v>155</v>
      </c>
      <c r="E1158" s="199">
        <v>3327.93</v>
      </c>
    </row>
    <row r="1159" spans="1:5">
      <c r="A1159" s="195">
        <v>42256</v>
      </c>
      <c r="B1159" s="195" t="s">
        <v>1321</v>
      </c>
      <c r="C1159" s="195" t="s">
        <v>238</v>
      </c>
      <c r="D1159" s="195" t="s">
        <v>155</v>
      </c>
      <c r="E1159" s="163">
        <v>9.3699999999999992</v>
      </c>
    </row>
    <row r="1160" spans="1:5">
      <c r="A1160" s="195">
        <v>4743</v>
      </c>
      <c r="B1160" s="195" t="s">
        <v>1322</v>
      </c>
      <c r="C1160" s="195" t="s">
        <v>353</v>
      </c>
      <c r="D1160" s="195" t="s">
        <v>155</v>
      </c>
      <c r="E1160" s="163">
        <v>72.2</v>
      </c>
    </row>
    <row r="1161" spans="1:5">
      <c r="A1161" s="195">
        <v>4744</v>
      </c>
      <c r="B1161" s="195" t="s">
        <v>1323</v>
      </c>
      <c r="C1161" s="195" t="s">
        <v>353</v>
      </c>
      <c r="D1161" s="195" t="s">
        <v>155</v>
      </c>
      <c r="E1161" s="163">
        <v>115.52</v>
      </c>
    </row>
    <row r="1162" spans="1:5">
      <c r="A1162" s="195">
        <v>4745</v>
      </c>
      <c r="B1162" s="195" t="s">
        <v>1324</v>
      </c>
      <c r="C1162" s="195" t="s">
        <v>353</v>
      </c>
      <c r="D1162" s="195" t="s">
        <v>155</v>
      </c>
      <c r="E1162" s="163">
        <v>138.55000000000001</v>
      </c>
    </row>
    <row r="1163" spans="1:5">
      <c r="A1163" s="195">
        <v>36496</v>
      </c>
      <c r="B1163" s="195" t="s">
        <v>1325</v>
      </c>
      <c r="C1163" s="195" t="s">
        <v>160</v>
      </c>
      <c r="D1163" s="195" t="s">
        <v>167</v>
      </c>
      <c r="E1163" s="199">
        <v>9393.5499999999993</v>
      </c>
    </row>
    <row r="1164" spans="1:5">
      <c r="A1164" s="195">
        <v>10630</v>
      </c>
      <c r="B1164" s="195" t="s">
        <v>1326</v>
      </c>
      <c r="C1164" s="195" t="s">
        <v>160</v>
      </c>
      <c r="D1164" s="195" t="s">
        <v>167</v>
      </c>
      <c r="E1164" s="199">
        <v>523653.64</v>
      </c>
    </row>
    <row r="1165" spans="1:5">
      <c r="A1165" s="195">
        <v>37762</v>
      </c>
      <c r="B1165" s="195" t="s">
        <v>1327</v>
      </c>
      <c r="C1165" s="195" t="s">
        <v>160</v>
      </c>
      <c r="D1165" s="195" t="s">
        <v>167</v>
      </c>
      <c r="E1165" s="199">
        <v>449105.82</v>
      </c>
    </row>
    <row r="1166" spans="1:5">
      <c r="A1166" s="195">
        <v>37763</v>
      </c>
      <c r="B1166" s="195" t="s">
        <v>1328</v>
      </c>
      <c r="C1166" s="195" t="s">
        <v>160</v>
      </c>
      <c r="D1166" s="195" t="s">
        <v>167</v>
      </c>
      <c r="E1166" s="199">
        <v>454560.47</v>
      </c>
    </row>
    <row r="1167" spans="1:5">
      <c r="A1167" s="195">
        <v>41992</v>
      </c>
      <c r="B1167" s="195" t="s">
        <v>1329</v>
      </c>
      <c r="C1167" s="195" t="s">
        <v>160</v>
      </c>
      <c r="D1167" s="195" t="s">
        <v>167</v>
      </c>
      <c r="E1167" s="199">
        <v>516744.41</v>
      </c>
    </row>
    <row r="1168" spans="1:5">
      <c r="A1168" s="195">
        <v>13215</v>
      </c>
      <c r="B1168" s="195" t="s">
        <v>1330</v>
      </c>
      <c r="C1168" s="195" t="s">
        <v>160</v>
      </c>
      <c r="D1168" s="195" t="s">
        <v>167</v>
      </c>
      <c r="E1168" s="199">
        <v>633657.31000000006</v>
      </c>
    </row>
    <row r="1169" spans="1:5">
      <c r="A1169" s="195">
        <v>4235</v>
      </c>
      <c r="B1169" s="195" t="s">
        <v>1331</v>
      </c>
      <c r="C1169" s="195" t="s">
        <v>355</v>
      </c>
      <c r="D1169" s="195" t="s">
        <v>155</v>
      </c>
      <c r="E1169" s="163">
        <v>10.25</v>
      </c>
    </row>
    <row r="1170" spans="1:5">
      <c r="A1170" s="195">
        <v>40976</v>
      </c>
      <c r="B1170" s="195" t="s">
        <v>1332</v>
      </c>
      <c r="C1170" s="195" t="s">
        <v>357</v>
      </c>
      <c r="D1170" s="195" t="s">
        <v>155</v>
      </c>
      <c r="E1170" s="199">
        <v>1828.69</v>
      </c>
    </row>
    <row r="1171" spans="1:5">
      <c r="A1171" s="195">
        <v>39013</v>
      </c>
      <c r="B1171" s="195" t="s">
        <v>1333</v>
      </c>
      <c r="C1171" s="195" t="s">
        <v>160</v>
      </c>
      <c r="D1171" s="195" t="s">
        <v>167</v>
      </c>
      <c r="E1171" s="163">
        <v>1.22</v>
      </c>
    </row>
    <row r="1172" spans="1:5">
      <c r="A1172" s="195">
        <v>43091</v>
      </c>
      <c r="B1172" s="195" t="s">
        <v>1334</v>
      </c>
      <c r="C1172" s="195" t="s">
        <v>160</v>
      </c>
      <c r="D1172" s="195" t="s">
        <v>155</v>
      </c>
      <c r="E1172" s="199">
        <v>5985.39</v>
      </c>
    </row>
    <row r="1173" spans="1:5">
      <c r="A1173" s="195">
        <v>43092</v>
      </c>
      <c r="B1173" s="195" t="s">
        <v>1335</v>
      </c>
      <c r="C1173" s="195" t="s">
        <v>160</v>
      </c>
      <c r="D1173" s="195" t="s">
        <v>155</v>
      </c>
      <c r="E1173" s="199">
        <v>7980.52</v>
      </c>
    </row>
    <row r="1174" spans="1:5">
      <c r="A1174" s="195">
        <v>43089</v>
      </c>
      <c r="B1174" s="195" t="s">
        <v>1336</v>
      </c>
      <c r="C1174" s="195" t="s">
        <v>160</v>
      </c>
      <c r="D1174" s="195" t="s">
        <v>155</v>
      </c>
      <c r="E1174" s="199">
        <v>1390.83</v>
      </c>
    </row>
    <row r="1175" spans="1:5">
      <c r="A1175" s="195">
        <v>43090</v>
      </c>
      <c r="B1175" s="195" t="s">
        <v>1337</v>
      </c>
      <c r="C1175" s="195" t="s">
        <v>160</v>
      </c>
      <c r="D1175" s="195" t="s">
        <v>155</v>
      </c>
      <c r="E1175" s="199">
        <v>3069.43</v>
      </c>
    </row>
    <row r="1176" spans="1:5">
      <c r="A1176" s="195">
        <v>41967</v>
      </c>
      <c r="B1176" s="195" t="s">
        <v>1338</v>
      </c>
      <c r="C1176" s="195" t="s">
        <v>182</v>
      </c>
      <c r="D1176" s="195" t="s">
        <v>155</v>
      </c>
      <c r="E1176" s="163">
        <v>7.06</v>
      </c>
    </row>
    <row r="1177" spans="1:5">
      <c r="A1177" s="195">
        <v>12760</v>
      </c>
      <c r="B1177" s="195" t="s">
        <v>1339</v>
      </c>
      <c r="C1177" s="195" t="s">
        <v>157</v>
      </c>
      <c r="D1177" s="195" t="s">
        <v>155</v>
      </c>
      <c r="E1177" s="199">
        <v>1156.08</v>
      </c>
    </row>
    <row r="1178" spans="1:5">
      <c r="A1178" s="195">
        <v>12759</v>
      </c>
      <c r="B1178" s="195" t="s">
        <v>1340</v>
      </c>
      <c r="C1178" s="195" t="s">
        <v>157</v>
      </c>
      <c r="D1178" s="195" t="s">
        <v>155</v>
      </c>
      <c r="E1178" s="163">
        <v>770.7</v>
      </c>
    </row>
    <row r="1179" spans="1:5">
      <c r="A1179" s="195">
        <v>43105</v>
      </c>
      <c r="B1179" s="195" t="s">
        <v>1341</v>
      </c>
      <c r="C1179" s="195" t="s">
        <v>238</v>
      </c>
      <c r="D1179" s="195" t="s">
        <v>155</v>
      </c>
      <c r="E1179" s="163">
        <v>39.56</v>
      </c>
    </row>
    <row r="1180" spans="1:5">
      <c r="A1180" s="195">
        <v>40424</v>
      </c>
      <c r="B1180" s="195" t="s">
        <v>1342</v>
      </c>
      <c r="C1180" s="195" t="s">
        <v>238</v>
      </c>
      <c r="D1180" s="195" t="s">
        <v>155</v>
      </c>
      <c r="E1180" s="163">
        <v>10.050000000000001</v>
      </c>
    </row>
    <row r="1181" spans="1:5">
      <c r="A1181" s="195">
        <v>1325</v>
      </c>
      <c r="B1181" s="195" t="s">
        <v>1343</v>
      </c>
      <c r="C1181" s="195" t="s">
        <v>238</v>
      </c>
      <c r="D1181" s="195" t="s">
        <v>155</v>
      </c>
      <c r="E1181" s="163">
        <v>11.01</v>
      </c>
    </row>
    <row r="1182" spans="1:5">
      <c r="A1182" s="195">
        <v>1327</v>
      </c>
      <c r="B1182" s="195" t="s">
        <v>1344</v>
      </c>
      <c r="C1182" s="195" t="s">
        <v>238</v>
      </c>
      <c r="D1182" s="195" t="s">
        <v>155</v>
      </c>
      <c r="E1182" s="163">
        <v>11.72</v>
      </c>
    </row>
    <row r="1183" spans="1:5">
      <c r="A1183" s="195">
        <v>1328</v>
      </c>
      <c r="B1183" s="195" t="s">
        <v>1345</v>
      </c>
      <c r="C1183" s="195" t="s">
        <v>238</v>
      </c>
      <c r="D1183" s="195" t="s">
        <v>155</v>
      </c>
      <c r="E1183" s="163">
        <v>11.03</v>
      </c>
    </row>
    <row r="1184" spans="1:5">
      <c r="A1184" s="195">
        <v>1321</v>
      </c>
      <c r="B1184" s="195" t="s">
        <v>1346</v>
      </c>
      <c r="C1184" s="195" t="s">
        <v>238</v>
      </c>
      <c r="D1184" s="195" t="s">
        <v>155</v>
      </c>
      <c r="E1184" s="163">
        <v>10.220000000000001</v>
      </c>
    </row>
    <row r="1185" spans="1:5">
      <c r="A1185" s="195">
        <v>1318</v>
      </c>
      <c r="B1185" s="195" t="s">
        <v>1347</v>
      </c>
      <c r="C1185" s="195" t="s">
        <v>238</v>
      </c>
      <c r="D1185" s="195" t="s">
        <v>155</v>
      </c>
      <c r="E1185" s="163">
        <v>10.23</v>
      </c>
    </row>
    <row r="1186" spans="1:5">
      <c r="A1186" s="195">
        <v>1322</v>
      </c>
      <c r="B1186" s="195" t="s">
        <v>1348</v>
      </c>
      <c r="C1186" s="195" t="s">
        <v>238</v>
      </c>
      <c r="D1186" s="195" t="s">
        <v>155</v>
      </c>
      <c r="E1186" s="163">
        <v>10.8</v>
      </c>
    </row>
    <row r="1187" spans="1:5">
      <c r="A1187" s="195">
        <v>1323</v>
      </c>
      <c r="B1187" s="195" t="s">
        <v>1349</v>
      </c>
      <c r="C1187" s="195" t="s">
        <v>238</v>
      </c>
      <c r="D1187" s="195" t="s">
        <v>155</v>
      </c>
      <c r="E1187" s="163">
        <v>10.8</v>
      </c>
    </row>
    <row r="1188" spans="1:5">
      <c r="A1188" s="195">
        <v>1319</v>
      </c>
      <c r="B1188" s="195" t="s">
        <v>1350</v>
      </c>
      <c r="C1188" s="195" t="s">
        <v>238</v>
      </c>
      <c r="D1188" s="195" t="s">
        <v>155</v>
      </c>
      <c r="E1188" s="163">
        <v>9.1</v>
      </c>
    </row>
    <row r="1189" spans="1:5">
      <c r="A1189" s="195">
        <v>11026</v>
      </c>
      <c r="B1189" s="195" t="s">
        <v>1351</v>
      </c>
      <c r="C1189" s="195" t="s">
        <v>238</v>
      </c>
      <c r="D1189" s="195" t="s">
        <v>155</v>
      </c>
      <c r="E1189" s="163">
        <v>12.52</v>
      </c>
    </row>
    <row r="1190" spans="1:5">
      <c r="A1190" s="195">
        <v>11027</v>
      </c>
      <c r="B1190" s="195" t="s">
        <v>1352</v>
      </c>
      <c r="C1190" s="195" t="s">
        <v>238</v>
      </c>
      <c r="D1190" s="195" t="s">
        <v>155</v>
      </c>
      <c r="E1190" s="163">
        <v>13.03</v>
      </c>
    </row>
    <row r="1191" spans="1:5">
      <c r="A1191" s="195">
        <v>11046</v>
      </c>
      <c r="B1191" s="195" t="s">
        <v>1353</v>
      </c>
      <c r="C1191" s="195" t="s">
        <v>238</v>
      </c>
      <c r="D1191" s="195" t="s">
        <v>155</v>
      </c>
      <c r="E1191" s="163">
        <v>12.48</v>
      </c>
    </row>
    <row r="1192" spans="1:5">
      <c r="A1192" s="195">
        <v>11047</v>
      </c>
      <c r="B1192" s="195" t="s">
        <v>1354</v>
      </c>
      <c r="C1192" s="195" t="s">
        <v>238</v>
      </c>
      <c r="D1192" s="195" t="s">
        <v>155</v>
      </c>
      <c r="E1192" s="163">
        <v>13.61</v>
      </c>
    </row>
    <row r="1193" spans="1:5">
      <c r="A1193" s="195">
        <v>43668</v>
      </c>
      <c r="B1193" s="195" t="s">
        <v>1355</v>
      </c>
      <c r="C1193" s="195" t="s">
        <v>238</v>
      </c>
      <c r="D1193" s="195" t="s">
        <v>155</v>
      </c>
      <c r="E1193" s="163">
        <v>12.01</v>
      </c>
    </row>
    <row r="1194" spans="1:5">
      <c r="A1194" s="195">
        <v>11049</v>
      </c>
      <c r="B1194" s="195" t="s">
        <v>1356</v>
      </c>
      <c r="C1194" s="195" t="s">
        <v>238</v>
      </c>
      <c r="D1194" s="195" t="s">
        <v>158</v>
      </c>
      <c r="E1194" s="163">
        <v>13.01</v>
      </c>
    </row>
    <row r="1195" spans="1:5">
      <c r="A1195" s="195">
        <v>43106</v>
      </c>
      <c r="B1195" s="195" t="s">
        <v>1357</v>
      </c>
      <c r="C1195" s="195" t="s">
        <v>238</v>
      </c>
      <c r="D1195" s="195" t="s">
        <v>155</v>
      </c>
      <c r="E1195" s="163">
        <v>13.09</v>
      </c>
    </row>
    <row r="1196" spans="1:5">
      <c r="A1196" s="195">
        <v>11051</v>
      </c>
      <c r="B1196" s="195" t="s">
        <v>1358</v>
      </c>
      <c r="C1196" s="195" t="s">
        <v>238</v>
      </c>
      <c r="D1196" s="195" t="s">
        <v>155</v>
      </c>
      <c r="E1196" s="163">
        <v>13.66</v>
      </c>
    </row>
    <row r="1197" spans="1:5">
      <c r="A1197" s="195">
        <v>11061</v>
      </c>
      <c r="B1197" s="195" t="s">
        <v>1359</v>
      </c>
      <c r="C1197" s="195" t="s">
        <v>238</v>
      </c>
      <c r="D1197" s="195" t="s">
        <v>155</v>
      </c>
      <c r="E1197" s="163">
        <v>16.39</v>
      </c>
    </row>
    <row r="1198" spans="1:5">
      <c r="A1198" s="195">
        <v>43667</v>
      </c>
      <c r="B1198" s="195" t="s">
        <v>1360</v>
      </c>
      <c r="C1198" s="195" t="s">
        <v>238</v>
      </c>
      <c r="D1198" s="195" t="s">
        <v>155</v>
      </c>
      <c r="E1198" s="163">
        <v>11.91</v>
      </c>
    </row>
    <row r="1199" spans="1:5">
      <c r="A1199" s="195">
        <v>1333</v>
      </c>
      <c r="B1199" s="195" t="s">
        <v>1361</v>
      </c>
      <c r="C1199" s="195" t="s">
        <v>238</v>
      </c>
      <c r="D1199" s="195" t="s">
        <v>155</v>
      </c>
      <c r="E1199" s="163">
        <v>9.92</v>
      </c>
    </row>
    <row r="1200" spans="1:5">
      <c r="A1200" s="195">
        <v>1330</v>
      </c>
      <c r="B1200" s="195" t="s">
        <v>1362</v>
      </c>
      <c r="C1200" s="195" t="s">
        <v>238</v>
      </c>
      <c r="D1200" s="195" t="s">
        <v>155</v>
      </c>
      <c r="E1200" s="163">
        <v>9.83</v>
      </c>
    </row>
    <row r="1201" spans="1:5">
      <c r="A1201" s="195">
        <v>10957</v>
      </c>
      <c r="B1201" s="195" t="s">
        <v>1363</v>
      </c>
      <c r="C1201" s="195" t="s">
        <v>238</v>
      </c>
      <c r="D1201" s="195" t="s">
        <v>155</v>
      </c>
      <c r="E1201" s="163">
        <v>11.33</v>
      </c>
    </row>
    <row r="1202" spans="1:5">
      <c r="A1202" s="195">
        <v>1332</v>
      </c>
      <c r="B1202" s="195" t="s">
        <v>1364</v>
      </c>
      <c r="C1202" s="195" t="s">
        <v>238</v>
      </c>
      <c r="D1202" s="195" t="s">
        <v>155</v>
      </c>
      <c r="E1202" s="163">
        <v>10.08</v>
      </c>
    </row>
    <row r="1203" spans="1:5">
      <c r="A1203" s="195">
        <v>1334</v>
      </c>
      <c r="B1203" s="195" t="s">
        <v>1365</v>
      </c>
      <c r="C1203" s="195" t="s">
        <v>238</v>
      </c>
      <c r="D1203" s="195" t="s">
        <v>155</v>
      </c>
      <c r="E1203" s="163">
        <v>11.17</v>
      </c>
    </row>
    <row r="1204" spans="1:5">
      <c r="A1204" s="195">
        <v>1335</v>
      </c>
      <c r="B1204" s="195" t="s">
        <v>1366</v>
      </c>
      <c r="C1204" s="195" t="s">
        <v>238</v>
      </c>
      <c r="D1204" s="195" t="s">
        <v>155</v>
      </c>
      <c r="E1204" s="163">
        <v>11.55</v>
      </c>
    </row>
    <row r="1205" spans="1:5">
      <c r="A1205" s="195">
        <v>40425</v>
      </c>
      <c r="B1205" s="195" t="s">
        <v>1367</v>
      </c>
      <c r="C1205" s="195" t="s">
        <v>238</v>
      </c>
      <c r="D1205" s="195" t="s">
        <v>155</v>
      </c>
      <c r="E1205" s="163">
        <v>9.8800000000000008</v>
      </c>
    </row>
    <row r="1206" spans="1:5">
      <c r="A1206" s="195">
        <v>1337</v>
      </c>
      <c r="B1206" s="195" t="s">
        <v>1368</v>
      </c>
      <c r="C1206" s="195" t="s">
        <v>238</v>
      </c>
      <c r="D1206" s="195" t="s">
        <v>155</v>
      </c>
      <c r="E1206" s="163">
        <v>11.33</v>
      </c>
    </row>
    <row r="1207" spans="1:5">
      <c r="A1207" s="195">
        <v>1338</v>
      </c>
      <c r="B1207" s="195" t="s">
        <v>1369</v>
      </c>
      <c r="C1207" s="195" t="s">
        <v>157</v>
      </c>
      <c r="D1207" s="195" t="s">
        <v>158</v>
      </c>
      <c r="E1207" s="163">
        <v>35.049999999999997</v>
      </c>
    </row>
    <row r="1208" spans="1:5">
      <c r="A1208" s="195">
        <v>1340</v>
      </c>
      <c r="B1208" s="195" t="s">
        <v>1370</v>
      </c>
      <c r="C1208" s="195" t="s">
        <v>157</v>
      </c>
      <c r="D1208" s="195" t="s">
        <v>155</v>
      </c>
      <c r="E1208" s="163">
        <v>40.520000000000003</v>
      </c>
    </row>
    <row r="1209" spans="1:5">
      <c r="A1209" s="195">
        <v>1341</v>
      </c>
      <c r="B1209" s="195" t="s">
        <v>1371</v>
      </c>
      <c r="C1209" s="195" t="s">
        <v>157</v>
      </c>
      <c r="D1209" s="195" t="s">
        <v>155</v>
      </c>
      <c r="E1209" s="163">
        <v>39.03</v>
      </c>
    </row>
    <row r="1210" spans="1:5">
      <c r="A1210" s="195">
        <v>11134</v>
      </c>
      <c r="B1210" s="195" t="s">
        <v>1372</v>
      </c>
      <c r="C1210" s="195" t="s">
        <v>157</v>
      </c>
      <c r="D1210" s="195" t="s">
        <v>158</v>
      </c>
      <c r="E1210" s="163">
        <v>47.03</v>
      </c>
    </row>
    <row r="1211" spans="1:5">
      <c r="A1211" s="195">
        <v>11135</v>
      </c>
      <c r="B1211" s="195" t="s">
        <v>1373</v>
      </c>
      <c r="C1211" s="195" t="s">
        <v>157</v>
      </c>
      <c r="D1211" s="195" t="s">
        <v>155</v>
      </c>
      <c r="E1211" s="163">
        <v>57.33</v>
      </c>
    </row>
    <row r="1212" spans="1:5">
      <c r="A1212" s="195">
        <v>11136</v>
      </c>
      <c r="B1212" s="195" t="s">
        <v>1374</v>
      </c>
      <c r="C1212" s="195" t="s">
        <v>157</v>
      </c>
      <c r="D1212" s="195" t="s">
        <v>155</v>
      </c>
      <c r="E1212" s="163">
        <v>62.01</v>
      </c>
    </row>
    <row r="1213" spans="1:5">
      <c r="A1213" s="195">
        <v>34743</v>
      </c>
      <c r="B1213" s="195" t="s">
        <v>1375</v>
      </c>
      <c r="C1213" s="195" t="s">
        <v>157</v>
      </c>
      <c r="D1213" s="195" t="s">
        <v>155</v>
      </c>
      <c r="E1213" s="163">
        <v>78.94</v>
      </c>
    </row>
    <row r="1214" spans="1:5">
      <c r="A1214" s="195">
        <v>11137</v>
      </c>
      <c r="B1214" s="195" t="s">
        <v>1376</v>
      </c>
      <c r="C1214" s="195" t="s">
        <v>157</v>
      </c>
      <c r="D1214" s="195" t="s">
        <v>155</v>
      </c>
      <c r="E1214" s="163">
        <v>88.04</v>
      </c>
    </row>
    <row r="1215" spans="1:5">
      <c r="A1215" s="195">
        <v>34745</v>
      </c>
      <c r="B1215" s="195" t="s">
        <v>1377</v>
      </c>
      <c r="C1215" s="195" t="s">
        <v>157</v>
      </c>
      <c r="D1215" s="195" t="s">
        <v>155</v>
      </c>
      <c r="E1215" s="163">
        <v>100.33</v>
      </c>
    </row>
    <row r="1216" spans="1:5">
      <c r="A1216" s="195">
        <v>34746</v>
      </c>
      <c r="B1216" s="195" t="s">
        <v>1378</v>
      </c>
      <c r="C1216" s="195" t="s">
        <v>157</v>
      </c>
      <c r="D1216" s="195" t="s">
        <v>155</v>
      </c>
      <c r="E1216" s="163">
        <v>25.84</v>
      </c>
    </row>
    <row r="1217" spans="1:5">
      <c r="A1217" s="195">
        <v>1360</v>
      </c>
      <c r="B1217" s="195" t="s">
        <v>1379</v>
      </c>
      <c r="C1217" s="195" t="s">
        <v>157</v>
      </c>
      <c r="D1217" s="195" t="s">
        <v>155</v>
      </c>
      <c r="E1217" s="163">
        <v>31.91</v>
      </c>
    </row>
    <row r="1218" spans="1:5">
      <c r="A1218" s="195">
        <v>1346</v>
      </c>
      <c r="B1218" s="195" t="s">
        <v>1380</v>
      </c>
      <c r="C1218" s="195" t="s">
        <v>157</v>
      </c>
      <c r="D1218" s="195" t="s">
        <v>155</v>
      </c>
      <c r="E1218" s="163">
        <v>26.18</v>
      </c>
    </row>
    <row r="1219" spans="1:5">
      <c r="A1219" s="195">
        <v>1345</v>
      </c>
      <c r="B1219" s="195" t="s">
        <v>1381</v>
      </c>
      <c r="C1219" s="195" t="s">
        <v>157</v>
      </c>
      <c r="D1219" s="195" t="s">
        <v>155</v>
      </c>
      <c r="E1219" s="163">
        <v>42.41</v>
      </c>
    </row>
    <row r="1220" spans="1:5">
      <c r="A1220" s="195">
        <v>1347</v>
      </c>
      <c r="B1220" s="195" t="s">
        <v>1382</v>
      </c>
      <c r="C1220" s="195" t="s">
        <v>157</v>
      </c>
      <c r="D1220" s="195" t="s">
        <v>158</v>
      </c>
      <c r="E1220" s="163">
        <v>31.28</v>
      </c>
    </row>
    <row r="1221" spans="1:5">
      <c r="A1221" s="195">
        <v>1355</v>
      </c>
      <c r="B1221" s="195" t="s">
        <v>1383</v>
      </c>
      <c r="C1221" s="195" t="s">
        <v>157</v>
      </c>
      <c r="D1221" s="195" t="s">
        <v>155</v>
      </c>
      <c r="E1221" s="163">
        <v>35.369999999999997</v>
      </c>
    </row>
    <row r="1222" spans="1:5">
      <c r="A1222" s="195">
        <v>1358</v>
      </c>
      <c r="B1222" s="195" t="s">
        <v>1384</v>
      </c>
      <c r="C1222" s="195" t="s">
        <v>157</v>
      </c>
      <c r="D1222" s="195" t="s">
        <v>155</v>
      </c>
      <c r="E1222" s="163">
        <v>40.97</v>
      </c>
    </row>
    <row r="1223" spans="1:5">
      <c r="A1223" s="195">
        <v>34659</v>
      </c>
      <c r="B1223" s="195" t="s">
        <v>1385</v>
      </c>
      <c r="C1223" s="195" t="s">
        <v>157</v>
      </c>
      <c r="D1223" s="195" t="s">
        <v>155</v>
      </c>
      <c r="E1223" s="163">
        <v>35.11</v>
      </c>
    </row>
    <row r="1224" spans="1:5">
      <c r="A1224" s="195">
        <v>34514</v>
      </c>
      <c r="B1224" s="195" t="s">
        <v>1386</v>
      </c>
      <c r="C1224" s="195" t="s">
        <v>157</v>
      </c>
      <c r="D1224" s="195" t="s">
        <v>158</v>
      </c>
      <c r="E1224" s="163">
        <v>38.89</v>
      </c>
    </row>
    <row r="1225" spans="1:5">
      <c r="A1225" s="195">
        <v>34660</v>
      </c>
      <c r="B1225" s="195" t="s">
        <v>1387</v>
      </c>
      <c r="C1225" s="195" t="s">
        <v>157</v>
      </c>
      <c r="D1225" s="195" t="s">
        <v>155</v>
      </c>
      <c r="E1225" s="163">
        <v>49.35</v>
      </c>
    </row>
    <row r="1226" spans="1:5">
      <c r="A1226" s="195">
        <v>34661</v>
      </c>
      <c r="B1226" s="195" t="s">
        <v>1388</v>
      </c>
      <c r="C1226" s="195" t="s">
        <v>157</v>
      </c>
      <c r="D1226" s="195" t="s">
        <v>155</v>
      </c>
      <c r="E1226" s="163">
        <v>70.88</v>
      </c>
    </row>
    <row r="1227" spans="1:5">
      <c r="A1227" s="195">
        <v>34667</v>
      </c>
      <c r="B1227" s="195" t="s">
        <v>1389</v>
      </c>
      <c r="C1227" s="195" t="s">
        <v>157</v>
      </c>
      <c r="D1227" s="195" t="s">
        <v>155</v>
      </c>
      <c r="E1227" s="163">
        <v>25.67</v>
      </c>
    </row>
    <row r="1228" spans="1:5">
      <c r="A1228" s="195">
        <v>34668</v>
      </c>
      <c r="B1228" s="195" t="s">
        <v>1390</v>
      </c>
      <c r="C1228" s="195" t="s">
        <v>157</v>
      </c>
      <c r="D1228" s="195" t="s">
        <v>155</v>
      </c>
      <c r="E1228" s="163">
        <v>33.54</v>
      </c>
    </row>
    <row r="1229" spans="1:5">
      <c r="A1229" s="195">
        <v>34741</v>
      </c>
      <c r="B1229" s="195" t="s">
        <v>1391</v>
      </c>
      <c r="C1229" s="195" t="s">
        <v>157</v>
      </c>
      <c r="D1229" s="195" t="s">
        <v>155</v>
      </c>
      <c r="E1229" s="163">
        <v>36.909999999999997</v>
      </c>
    </row>
    <row r="1230" spans="1:5">
      <c r="A1230" s="195">
        <v>34664</v>
      </c>
      <c r="B1230" s="195" t="s">
        <v>1392</v>
      </c>
      <c r="C1230" s="195" t="s">
        <v>157</v>
      </c>
      <c r="D1230" s="195" t="s">
        <v>155</v>
      </c>
      <c r="E1230" s="163">
        <v>40.28</v>
      </c>
    </row>
    <row r="1231" spans="1:5">
      <c r="A1231" s="195">
        <v>34665</v>
      </c>
      <c r="B1231" s="195" t="s">
        <v>1393</v>
      </c>
      <c r="C1231" s="195" t="s">
        <v>157</v>
      </c>
      <c r="D1231" s="195" t="s">
        <v>155</v>
      </c>
      <c r="E1231" s="163">
        <v>50</v>
      </c>
    </row>
    <row r="1232" spans="1:5">
      <c r="A1232" s="195">
        <v>34666</v>
      </c>
      <c r="B1232" s="195" t="s">
        <v>1394</v>
      </c>
      <c r="C1232" s="195" t="s">
        <v>157</v>
      </c>
      <c r="D1232" s="195" t="s">
        <v>155</v>
      </c>
      <c r="E1232" s="163">
        <v>75.52</v>
      </c>
    </row>
    <row r="1233" spans="1:5">
      <c r="A1233" s="195">
        <v>34669</v>
      </c>
      <c r="B1233" s="195" t="s">
        <v>1395</v>
      </c>
      <c r="C1233" s="195" t="s">
        <v>157</v>
      </c>
      <c r="D1233" s="195" t="s">
        <v>155</v>
      </c>
      <c r="E1233" s="163">
        <v>27.69</v>
      </c>
    </row>
    <row r="1234" spans="1:5">
      <c r="A1234" s="195">
        <v>34670</v>
      </c>
      <c r="B1234" s="195" t="s">
        <v>1396</v>
      </c>
      <c r="C1234" s="195" t="s">
        <v>157</v>
      </c>
      <c r="D1234" s="195" t="s">
        <v>155</v>
      </c>
      <c r="E1234" s="163">
        <v>33.869999999999997</v>
      </c>
    </row>
    <row r="1235" spans="1:5">
      <c r="A1235" s="195">
        <v>34671</v>
      </c>
      <c r="B1235" s="195" t="s">
        <v>1397</v>
      </c>
      <c r="C1235" s="195" t="s">
        <v>157</v>
      </c>
      <c r="D1235" s="195" t="s">
        <v>155</v>
      </c>
      <c r="E1235" s="163">
        <v>28.27</v>
      </c>
    </row>
    <row r="1236" spans="1:5">
      <c r="A1236" s="195">
        <v>34672</v>
      </c>
      <c r="B1236" s="195" t="s">
        <v>1398</v>
      </c>
      <c r="C1236" s="195" t="s">
        <v>157</v>
      </c>
      <c r="D1236" s="195" t="s">
        <v>155</v>
      </c>
      <c r="E1236" s="163">
        <v>29.81</v>
      </c>
    </row>
    <row r="1237" spans="1:5">
      <c r="A1237" s="195">
        <v>34673</v>
      </c>
      <c r="B1237" s="195" t="s">
        <v>1399</v>
      </c>
      <c r="C1237" s="195" t="s">
        <v>157</v>
      </c>
      <c r="D1237" s="195" t="s">
        <v>155</v>
      </c>
      <c r="E1237" s="163">
        <v>36.369999999999997</v>
      </c>
    </row>
    <row r="1238" spans="1:5">
      <c r="A1238" s="195">
        <v>34674</v>
      </c>
      <c r="B1238" s="195" t="s">
        <v>1400</v>
      </c>
      <c r="C1238" s="195" t="s">
        <v>157</v>
      </c>
      <c r="D1238" s="195" t="s">
        <v>155</v>
      </c>
      <c r="E1238" s="163">
        <v>48.36</v>
      </c>
    </row>
    <row r="1239" spans="1:5">
      <c r="A1239" s="195">
        <v>34675</v>
      </c>
      <c r="B1239" s="195" t="s">
        <v>1401</v>
      </c>
      <c r="C1239" s="195" t="s">
        <v>157</v>
      </c>
      <c r="D1239" s="195" t="s">
        <v>155</v>
      </c>
      <c r="E1239" s="163">
        <v>58.96</v>
      </c>
    </row>
    <row r="1240" spans="1:5">
      <c r="A1240" s="195">
        <v>34676</v>
      </c>
      <c r="B1240" s="195" t="s">
        <v>1402</v>
      </c>
      <c r="C1240" s="195" t="s">
        <v>157</v>
      </c>
      <c r="D1240" s="195" t="s">
        <v>155</v>
      </c>
      <c r="E1240" s="163">
        <v>16.97</v>
      </c>
    </row>
    <row r="1241" spans="1:5">
      <c r="A1241" s="195">
        <v>34677</v>
      </c>
      <c r="B1241" s="195" t="s">
        <v>1403</v>
      </c>
      <c r="C1241" s="195" t="s">
        <v>157</v>
      </c>
      <c r="D1241" s="195" t="s">
        <v>155</v>
      </c>
      <c r="E1241" s="163">
        <v>22.82</v>
      </c>
    </row>
    <row r="1242" spans="1:5">
      <c r="A1242" s="195">
        <v>43126</v>
      </c>
      <c r="B1242" s="195" t="s">
        <v>1404</v>
      </c>
      <c r="C1242" s="195" t="s">
        <v>157</v>
      </c>
      <c r="D1242" s="195" t="s">
        <v>167</v>
      </c>
      <c r="E1242" s="163">
        <v>130.33000000000001</v>
      </c>
    </row>
    <row r="1243" spans="1:5">
      <c r="A1243" s="195">
        <v>43124</v>
      </c>
      <c r="B1243" s="195" t="s">
        <v>1405</v>
      </c>
      <c r="C1243" s="195" t="s">
        <v>157</v>
      </c>
      <c r="D1243" s="195" t="s">
        <v>167</v>
      </c>
      <c r="E1243" s="163">
        <v>152.16999999999999</v>
      </c>
    </row>
    <row r="1244" spans="1:5">
      <c r="A1244" s="195">
        <v>43125</v>
      </c>
      <c r="B1244" s="195" t="s">
        <v>1406</v>
      </c>
      <c r="C1244" s="195" t="s">
        <v>157</v>
      </c>
      <c r="D1244" s="195" t="s">
        <v>167</v>
      </c>
      <c r="E1244" s="163">
        <v>197.35</v>
      </c>
    </row>
    <row r="1245" spans="1:5">
      <c r="A1245" s="195">
        <v>40623</v>
      </c>
      <c r="B1245" s="195" t="s">
        <v>1407</v>
      </c>
      <c r="C1245" s="195" t="s">
        <v>638</v>
      </c>
      <c r="D1245" s="195" t="s">
        <v>155</v>
      </c>
      <c r="E1245" s="163">
        <v>110.35</v>
      </c>
    </row>
    <row r="1246" spans="1:5">
      <c r="A1246" s="195">
        <v>43701</v>
      </c>
      <c r="B1246" s="195" t="s">
        <v>1408</v>
      </c>
      <c r="C1246" s="195" t="s">
        <v>238</v>
      </c>
      <c r="D1246" s="195" t="s">
        <v>167</v>
      </c>
      <c r="E1246" s="163">
        <v>33.86</v>
      </c>
    </row>
    <row r="1247" spans="1:5">
      <c r="A1247" s="195">
        <v>12083</v>
      </c>
      <c r="B1247" s="195" t="s">
        <v>1409</v>
      </c>
      <c r="C1247" s="195" t="s">
        <v>160</v>
      </c>
      <c r="D1247" s="195" t="s">
        <v>167</v>
      </c>
      <c r="E1247" s="163">
        <v>698.79</v>
      </c>
    </row>
    <row r="1248" spans="1:5">
      <c r="A1248" s="195">
        <v>12081</v>
      </c>
      <c r="B1248" s="195" t="s">
        <v>1410</v>
      </c>
      <c r="C1248" s="195" t="s">
        <v>160</v>
      </c>
      <c r="D1248" s="195" t="s">
        <v>167</v>
      </c>
      <c r="E1248" s="163">
        <v>236.31</v>
      </c>
    </row>
    <row r="1249" spans="1:5">
      <c r="A1249" s="195">
        <v>12082</v>
      </c>
      <c r="B1249" s="195" t="s">
        <v>1411</v>
      </c>
      <c r="C1249" s="195" t="s">
        <v>160</v>
      </c>
      <c r="D1249" s="195" t="s">
        <v>167</v>
      </c>
      <c r="E1249" s="163">
        <v>371.39</v>
      </c>
    </row>
    <row r="1250" spans="1:5">
      <c r="A1250" s="195">
        <v>13354</v>
      </c>
      <c r="B1250" s="195" t="s">
        <v>1412</v>
      </c>
      <c r="C1250" s="195" t="s">
        <v>160</v>
      </c>
      <c r="D1250" s="195" t="s">
        <v>167</v>
      </c>
      <c r="E1250" s="163">
        <v>554.67999999999995</v>
      </c>
    </row>
    <row r="1251" spans="1:5">
      <c r="A1251" s="195">
        <v>14057</v>
      </c>
      <c r="B1251" s="195" t="s">
        <v>1413</v>
      </c>
      <c r="C1251" s="195" t="s">
        <v>160</v>
      </c>
      <c r="D1251" s="195" t="s">
        <v>167</v>
      </c>
      <c r="E1251" s="163">
        <v>309.69</v>
      </c>
    </row>
    <row r="1252" spans="1:5">
      <c r="A1252" s="195">
        <v>14058</v>
      </c>
      <c r="B1252" s="195" t="s">
        <v>1414</v>
      </c>
      <c r="C1252" s="195" t="s">
        <v>160</v>
      </c>
      <c r="D1252" s="195" t="s">
        <v>167</v>
      </c>
      <c r="E1252" s="163">
        <v>488.52</v>
      </c>
    </row>
    <row r="1253" spans="1:5">
      <c r="A1253" s="195">
        <v>20971</v>
      </c>
      <c r="B1253" s="195" t="s">
        <v>1415</v>
      </c>
      <c r="C1253" s="195" t="s">
        <v>160</v>
      </c>
      <c r="D1253" s="195" t="s">
        <v>155</v>
      </c>
      <c r="E1253" s="163">
        <v>10.23</v>
      </c>
    </row>
    <row r="1254" spans="1:5">
      <c r="A1254" s="195">
        <v>5047</v>
      </c>
      <c r="B1254" s="195" t="s">
        <v>1416</v>
      </c>
      <c r="C1254" s="195" t="s">
        <v>160</v>
      </c>
      <c r="D1254" s="195" t="s">
        <v>167</v>
      </c>
      <c r="E1254" s="163">
        <v>332.83</v>
      </c>
    </row>
    <row r="1255" spans="1:5">
      <c r="A1255" s="195">
        <v>13369</v>
      </c>
      <c r="B1255" s="195" t="s">
        <v>1417</v>
      </c>
      <c r="C1255" s="195" t="s">
        <v>160</v>
      </c>
      <c r="D1255" s="195" t="s">
        <v>167</v>
      </c>
      <c r="E1255" s="163">
        <v>361.04</v>
      </c>
    </row>
    <row r="1256" spans="1:5">
      <c r="A1256" s="195">
        <v>13370</v>
      </c>
      <c r="B1256" s="195" t="s">
        <v>1418</v>
      </c>
      <c r="C1256" s="195" t="s">
        <v>160</v>
      </c>
      <c r="D1256" s="195" t="s">
        <v>167</v>
      </c>
      <c r="E1256" s="163">
        <v>500.48</v>
      </c>
    </row>
    <row r="1257" spans="1:5">
      <c r="A1257" s="195">
        <v>13279</v>
      </c>
      <c r="B1257" s="195" t="s">
        <v>1419</v>
      </c>
      <c r="C1257" s="195" t="s">
        <v>238</v>
      </c>
      <c r="D1257" s="195" t="s">
        <v>167</v>
      </c>
      <c r="E1257" s="163">
        <v>10.61</v>
      </c>
    </row>
    <row r="1258" spans="1:5">
      <c r="A1258" s="195">
        <v>11977</v>
      </c>
      <c r="B1258" s="195" t="s">
        <v>1420</v>
      </c>
      <c r="C1258" s="195" t="s">
        <v>160</v>
      </c>
      <c r="D1258" s="195" t="s">
        <v>167</v>
      </c>
      <c r="E1258" s="163">
        <v>5.5</v>
      </c>
    </row>
    <row r="1259" spans="1:5">
      <c r="A1259" s="195">
        <v>11975</v>
      </c>
      <c r="B1259" s="195" t="s">
        <v>1421</v>
      </c>
      <c r="C1259" s="195" t="s">
        <v>160</v>
      </c>
      <c r="D1259" s="195" t="s">
        <v>167</v>
      </c>
      <c r="E1259" s="163">
        <v>12.05</v>
      </c>
    </row>
    <row r="1260" spans="1:5">
      <c r="A1260" s="195">
        <v>39746</v>
      </c>
      <c r="B1260" s="195" t="s">
        <v>1422</v>
      </c>
      <c r="C1260" s="195" t="s">
        <v>160</v>
      </c>
      <c r="D1260" s="195" t="s">
        <v>167</v>
      </c>
      <c r="E1260" s="163">
        <v>134.13999999999999</v>
      </c>
    </row>
    <row r="1261" spans="1:5">
      <c r="A1261" s="195">
        <v>11976</v>
      </c>
      <c r="B1261" s="195" t="s">
        <v>1423</v>
      </c>
      <c r="C1261" s="195" t="s">
        <v>160</v>
      </c>
      <c r="D1261" s="195" t="s">
        <v>167</v>
      </c>
      <c r="E1261" s="163">
        <v>0.61</v>
      </c>
    </row>
    <row r="1262" spans="1:5">
      <c r="A1262" s="195">
        <v>1368</v>
      </c>
      <c r="B1262" s="195" t="s">
        <v>1424</v>
      </c>
      <c r="C1262" s="195" t="s">
        <v>160</v>
      </c>
      <c r="D1262" s="195" t="s">
        <v>158</v>
      </c>
      <c r="E1262" s="163">
        <v>63.13</v>
      </c>
    </row>
    <row r="1263" spans="1:5">
      <c r="A1263" s="195">
        <v>1367</v>
      </c>
      <c r="B1263" s="195" t="s">
        <v>1425</v>
      </c>
      <c r="C1263" s="195" t="s">
        <v>160</v>
      </c>
      <c r="D1263" s="195" t="s">
        <v>155</v>
      </c>
      <c r="E1263" s="163">
        <v>204.2</v>
      </c>
    </row>
    <row r="1264" spans="1:5">
      <c r="A1264" s="195">
        <v>7608</v>
      </c>
      <c r="B1264" s="195" t="s">
        <v>1426</v>
      </c>
      <c r="C1264" s="195" t="s">
        <v>160</v>
      </c>
      <c r="D1264" s="195" t="s">
        <v>155</v>
      </c>
      <c r="E1264" s="163">
        <v>6.86</v>
      </c>
    </row>
    <row r="1265" spans="1:5">
      <c r="A1265" s="195">
        <v>41900</v>
      </c>
      <c r="B1265" s="195" t="s">
        <v>1427</v>
      </c>
      <c r="C1265" s="195" t="s">
        <v>238</v>
      </c>
      <c r="D1265" s="195" t="s">
        <v>167</v>
      </c>
      <c r="E1265" s="163">
        <v>3.51</v>
      </c>
    </row>
    <row r="1266" spans="1:5">
      <c r="A1266" s="195">
        <v>41899</v>
      </c>
      <c r="B1266" s="195" t="s">
        <v>1428</v>
      </c>
      <c r="C1266" s="195" t="s">
        <v>1320</v>
      </c>
      <c r="D1266" s="195" t="s">
        <v>167</v>
      </c>
      <c r="E1266" s="199">
        <v>3475.62</v>
      </c>
    </row>
    <row r="1267" spans="1:5">
      <c r="A1267" s="195">
        <v>1380</v>
      </c>
      <c r="B1267" s="195" t="s">
        <v>1429</v>
      </c>
      <c r="C1267" s="195" t="s">
        <v>238</v>
      </c>
      <c r="D1267" s="195" t="s">
        <v>155</v>
      </c>
      <c r="E1267" s="163">
        <v>1.54</v>
      </c>
    </row>
    <row r="1268" spans="1:5">
      <c r="A1268" s="195">
        <v>1375</v>
      </c>
      <c r="B1268" s="195" t="s">
        <v>1430</v>
      </c>
      <c r="C1268" s="195" t="s">
        <v>238</v>
      </c>
      <c r="D1268" s="195" t="s">
        <v>155</v>
      </c>
      <c r="E1268" s="163">
        <v>13.94</v>
      </c>
    </row>
    <row r="1269" spans="1:5">
      <c r="A1269" s="195">
        <v>1379</v>
      </c>
      <c r="B1269" s="195" t="s">
        <v>1431</v>
      </c>
      <c r="C1269" s="195" t="s">
        <v>238</v>
      </c>
      <c r="D1269" s="195" t="s">
        <v>158</v>
      </c>
      <c r="E1269" s="163">
        <v>0.49</v>
      </c>
    </row>
    <row r="1270" spans="1:5">
      <c r="A1270" s="195">
        <v>13284</v>
      </c>
      <c r="B1270" s="195" t="s">
        <v>1432</v>
      </c>
      <c r="C1270" s="195" t="s">
        <v>238</v>
      </c>
      <c r="D1270" s="195" t="s">
        <v>155</v>
      </c>
      <c r="E1270" s="163">
        <v>0.49</v>
      </c>
    </row>
    <row r="1271" spans="1:5">
      <c r="A1271" s="195">
        <v>25974</v>
      </c>
      <c r="B1271" s="195" t="s">
        <v>1433</v>
      </c>
      <c r="C1271" s="195" t="s">
        <v>238</v>
      </c>
      <c r="D1271" s="195" t="s">
        <v>155</v>
      </c>
      <c r="E1271" s="163">
        <v>1.85</v>
      </c>
    </row>
    <row r="1272" spans="1:5">
      <c r="A1272" s="195">
        <v>34753</v>
      </c>
      <c r="B1272" s="195" t="s">
        <v>1434</v>
      </c>
      <c r="C1272" s="195" t="s">
        <v>238</v>
      </c>
      <c r="D1272" s="195" t="s">
        <v>155</v>
      </c>
      <c r="E1272" s="163">
        <v>0.53</v>
      </c>
    </row>
    <row r="1273" spans="1:5">
      <c r="A1273" s="195">
        <v>420</v>
      </c>
      <c r="B1273" s="195" t="s">
        <v>1435</v>
      </c>
      <c r="C1273" s="195" t="s">
        <v>160</v>
      </c>
      <c r="D1273" s="195" t="s">
        <v>167</v>
      </c>
      <c r="E1273" s="163">
        <v>23.69</v>
      </c>
    </row>
    <row r="1274" spans="1:5">
      <c r="A1274" s="195">
        <v>12327</v>
      </c>
      <c r="B1274" s="195" t="s">
        <v>1436</v>
      </c>
      <c r="C1274" s="195" t="s">
        <v>160</v>
      </c>
      <c r="D1274" s="195" t="s">
        <v>167</v>
      </c>
      <c r="E1274" s="163">
        <v>28.22</v>
      </c>
    </row>
    <row r="1275" spans="1:5">
      <c r="A1275" s="195">
        <v>36148</v>
      </c>
      <c r="B1275" s="195" t="s">
        <v>1437</v>
      </c>
      <c r="C1275" s="195" t="s">
        <v>160</v>
      </c>
      <c r="D1275" s="195" t="s">
        <v>155</v>
      </c>
      <c r="E1275" s="163">
        <v>61.92</v>
      </c>
    </row>
    <row r="1276" spans="1:5">
      <c r="A1276" s="195">
        <v>12329</v>
      </c>
      <c r="B1276" s="195" t="s">
        <v>1438</v>
      </c>
      <c r="C1276" s="195" t="s">
        <v>238</v>
      </c>
      <c r="D1276" s="195" t="s">
        <v>155</v>
      </c>
      <c r="E1276" s="163">
        <v>121.44</v>
      </c>
    </row>
    <row r="1277" spans="1:5">
      <c r="A1277" s="195">
        <v>1339</v>
      </c>
      <c r="B1277" s="195" t="s">
        <v>1439</v>
      </c>
      <c r="C1277" s="195" t="s">
        <v>238</v>
      </c>
      <c r="D1277" s="195" t="s">
        <v>155</v>
      </c>
      <c r="E1277" s="163">
        <v>35.14</v>
      </c>
    </row>
    <row r="1278" spans="1:5">
      <c r="A1278" s="195">
        <v>11849</v>
      </c>
      <c r="B1278" s="195" t="s">
        <v>1440</v>
      </c>
      <c r="C1278" s="195" t="s">
        <v>182</v>
      </c>
      <c r="D1278" s="195" t="s">
        <v>155</v>
      </c>
      <c r="E1278" s="163">
        <v>18.420000000000002</v>
      </c>
    </row>
    <row r="1279" spans="1:5">
      <c r="A1279" s="195">
        <v>37418</v>
      </c>
      <c r="B1279" s="195" t="s">
        <v>1441</v>
      </c>
      <c r="C1279" s="195" t="s">
        <v>160</v>
      </c>
      <c r="D1279" s="195" t="s">
        <v>167</v>
      </c>
      <c r="E1279" s="163">
        <v>16.71</v>
      </c>
    </row>
    <row r="1280" spans="1:5">
      <c r="A1280" s="195">
        <v>37419</v>
      </c>
      <c r="B1280" s="195" t="s">
        <v>1442</v>
      </c>
      <c r="C1280" s="195" t="s">
        <v>160</v>
      </c>
      <c r="D1280" s="195" t="s">
        <v>167</v>
      </c>
      <c r="E1280" s="163">
        <v>17.16</v>
      </c>
    </row>
    <row r="1281" spans="1:5">
      <c r="A1281" s="195">
        <v>1427</v>
      </c>
      <c r="B1281" s="195" t="s">
        <v>1443</v>
      </c>
      <c r="C1281" s="195" t="s">
        <v>160</v>
      </c>
      <c r="D1281" s="195" t="s">
        <v>167</v>
      </c>
      <c r="E1281" s="163">
        <v>18.95</v>
      </c>
    </row>
    <row r="1282" spans="1:5">
      <c r="A1282" s="195">
        <v>1402</v>
      </c>
      <c r="B1282" s="195" t="s">
        <v>1444</v>
      </c>
      <c r="C1282" s="195" t="s">
        <v>160</v>
      </c>
      <c r="D1282" s="195" t="s">
        <v>167</v>
      </c>
      <c r="E1282" s="163">
        <v>6.56</v>
      </c>
    </row>
    <row r="1283" spans="1:5">
      <c r="A1283" s="195">
        <v>1420</v>
      </c>
      <c r="B1283" s="195" t="s">
        <v>1445</v>
      </c>
      <c r="C1283" s="195" t="s">
        <v>160</v>
      </c>
      <c r="D1283" s="195" t="s">
        <v>167</v>
      </c>
      <c r="E1283" s="163">
        <v>8.43</v>
      </c>
    </row>
    <row r="1284" spans="1:5">
      <c r="A1284" s="195">
        <v>1419</v>
      </c>
      <c r="B1284" s="195" t="s">
        <v>1446</v>
      </c>
      <c r="C1284" s="195" t="s">
        <v>160</v>
      </c>
      <c r="D1284" s="195" t="s">
        <v>167</v>
      </c>
      <c r="E1284" s="163">
        <v>10.19</v>
      </c>
    </row>
    <row r="1285" spans="1:5">
      <c r="A1285" s="195">
        <v>1414</v>
      </c>
      <c r="B1285" s="195" t="s">
        <v>1447</v>
      </c>
      <c r="C1285" s="195" t="s">
        <v>160</v>
      </c>
      <c r="D1285" s="195" t="s">
        <v>167</v>
      </c>
      <c r="E1285" s="163">
        <v>9.9700000000000006</v>
      </c>
    </row>
    <row r="1286" spans="1:5">
      <c r="A1286" s="195">
        <v>1413</v>
      </c>
      <c r="B1286" s="195" t="s">
        <v>1448</v>
      </c>
      <c r="C1286" s="195" t="s">
        <v>160</v>
      </c>
      <c r="D1286" s="195" t="s">
        <v>167</v>
      </c>
      <c r="E1286" s="163">
        <v>14.72</v>
      </c>
    </row>
    <row r="1287" spans="1:5">
      <c r="A1287" s="195">
        <v>1412</v>
      </c>
      <c r="B1287" s="195" t="s">
        <v>1449</v>
      </c>
      <c r="C1287" s="195" t="s">
        <v>160</v>
      </c>
      <c r="D1287" s="195" t="s">
        <v>167</v>
      </c>
      <c r="E1287" s="163">
        <v>12.47</v>
      </c>
    </row>
    <row r="1288" spans="1:5">
      <c r="A1288" s="195">
        <v>1411</v>
      </c>
      <c r="B1288" s="195" t="s">
        <v>1450</v>
      </c>
      <c r="C1288" s="195" t="s">
        <v>160</v>
      </c>
      <c r="D1288" s="195" t="s">
        <v>167</v>
      </c>
      <c r="E1288" s="163">
        <v>22.69</v>
      </c>
    </row>
    <row r="1289" spans="1:5">
      <c r="A1289" s="195">
        <v>1406</v>
      </c>
      <c r="B1289" s="195" t="s">
        <v>1451</v>
      </c>
      <c r="C1289" s="195" t="s">
        <v>160</v>
      </c>
      <c r="D1289" s="195" t="s">
        <v>167</v>
      </c>
      <c r="E1289" s="163">
        <v>15.05</v>
      </c>
    </row>
    <row r="1290" spans="1:5">
      <c r="A1290" s="195">
        <v>1407</v>
      </c>
      <c r="B1290" s="195" t="s">
        <v>1452</v>
      </c>
      <c r="C1290" s="195" t="s">
        <v>160</v>
      </c>
      <c r="D1290" s="195" t="s">
        <v>167</v>
      </c>
      <c r="E1290" s="163">
        <v>18.77</v>
      </c>
    </row>
    <row r="1291" spans="1:5">
      <c r="A1291" s="195">
        <v>1404</v>
      </c>
      <c r="B1291" s="195" t="s">
        <v>1453</v>
      </c>
      <c r="C1291" s="195" t="s">
        <v>160</v>
      </c>
      <c r="D1291" s="195" t="s">
        <v>167</v>
      </c>
      <c r="E1291" s="163">
        <v>19.95</v>
      </c>
    </row>
    <row r="1292" spans="1:5">
      <c r="A1292" s="195">
        <v>11281</v>
      </c>
      <c r="B1292" s="195" t="s">
        <v>1454</v>
      </c>
      <c r="C1292" s="195" t="s">
        <v>160</v>
      </c>
      <c r="D1292" s="195" t="s">
        <v>167</v>
      </c>
      <c r="E1292" s="199">
        <v>10685</v>
      </c>
    </row>
    <row r="1293" spans="1:5">
      <c r="A1293" s="195">
        <v>1442</v>
      </c>
      <c r="B1293" s="195" t="s">
        <v>1455</v>
      </c>
      <c r="C1293" s="195" t="s">
        <v>160</v>
      </c>
      <c r="D1293" s="195" t="s">
        <v>167</v>
      </c>
      <c r="E1293" s="199">
        <v>8969.9699999999993</v>
      </c>
    </row>
    <row r="1294" spans="1:5">
      <c r="A1294" s="195">
        <v>13457</v>
      </c>
      <c r="B1294" s="195" t="s">
        <v>1456</v>
      </c>
      <c r="C1294" s="195" t="s">
        <v>160</v>
      </c>
      <c r="D1294" s="195" t="s">
        <v>167</v>
      </c>
      <c r="E1294" s="199">
        <v>7742.75</v>
      </c>
    </row>
    <row r="1295" spans="1:5">
      <c r="A1295" s="195">
        <v>40699</v>
      </c>
      <c r="B1295" s="195" t="s">
        <v>1457</v>
      </c>
      <c r="C1295" s="195" t="s">
        <v>160</v>
      </c>
      <c r="D1295" s="195" t="s">
        <v>167</v>
      </c>
      <c r="E1295" s="199">
        <v>5985.44</v>
      </c>
    </row>
    <row r="1296" spans="1:5">
      <c r="A1296" s="195">
        <v>40701</v>
      </c>
      <c r="B1296" s="195" t="s">
        <v>1458</v>
      </c>
      <c r="C1296" s="195" t="s">
        <v>160</v>
      </c>
      <c r="D1296" s="195" t="s">
        <v>167</v>
      </c>
      <c r="E1296" s="199">
        <v>105830.81</v>
      </c>
    </row>
    <row r="1297" spans="1:5">
      <c r="A1297" s="195">
        <v>40700</v>
      </c>
      <c r="B1297" s="195" t="s">
        <v>1459</v>
      </c>
      <c r="C1297" s="195" t="s">
        <v>160</v>
      </c>
      <c r="D1297" s="195" t="s">
        <v>167</v>
      </c>
      <c r="E1297" s="199">
        <v>13933.32</v>
      </c>
    </row>
    <row r="1298" spans="1:5">
      <c r="A1298" s="195">
        <v>13458</v>
      </c>
      <c r="B1298" s="195" t="s">
        <v>1460</v>
      </c>
      <c r="C1298" s="195" t="s">
        <v>160</v>
      </c>
      <c r="D1298" s="195" t="s">
        <v>167</v>
      </c>
      <c r="E1298" s="199">
        <v>13240.1</v>
      </c>
    </row>
    <row r="1299" spans="1:5">
      <c r="A1299" s="195">
        <v>36524</v>
      </c>
      <c r="B1299" s="195" t="s">
        <v>1461</v>
      </c>
      <c r="C1299" s="195" t="s">
        <v>160</v>
      </c>
      <c r="D1299" s="195" t="s">
        <v>167</v>
      </c>
      <c r="E1299" s="199">
        <v>108616.89</v>
      </c>
    </row>
    <row r="1300" spans="1:5">
      <c r="A1300" s="195">
        <v>36526</v>
      </c>
      <c r="B1300" s="195" t="s">
        <v>1462</v>
      </c>
      <c r="C1300" s="195" t="s">
        <v>160</v>
      </c>
      <c r="D1300" s="195" t="s">
        <v>167</v>
      </c>
      <c r="E1300" s="199">
        <v>87527.91</v>
      </c>
    </row>
    <row r="1301" spans="1:5">
      <c r="A1301" s="195">
        <v>36523</v>
      </c>
      <c r="B1301" s="195" t="s">
        <v>1463</v>
      </c>
      <c r="C1301" s="195" t="s">
        <v>160</v>
      </c>
      <c r="D1301" s="195" t="s">
        <v>167</v>
      </c>
      <c r="E1301" s="199">
        <v>187385.45</v>
      </c>
    </row>
    <row r="1302" spans="1:5">
      <c r="A1302" s="195">
        <v>36527</v>
      </c>
      <c r="B1302" s="195" t="s">
        <v>1464</v>
      </c>
      <c r="C1302" s="195" t="s">
        <v>160</v>
      </c>
      <c r="D1302" s="195" t="s">
        <v>167</v>
      </c>
      <c r="E1302" s="199">
        <v>203539.19</v>
      </c>
    </row>
    <row r="1303" spans="1:5">
      <c r="A1303" s="195">
        <v>13803</v>
      </c>
      <c r="B1303" s="195" t="s">
        <v>1465</v>
      </c>
      <c r="C1303" s="195" t="s">
        <v>160</v>
      </c>
      <c r="D1303" s="195" t="s">
        <v>167</v>
      </c>
      <c r="E1303" s="199">
        <v>73598</v>
      </c>
    </row>
    <row r="1304" spans="1:5">
      <c r="A1304" s="195">
        <v>38642</v>
      </c>
      <c r="B1304" s="195" t="s">
        <v>1466</v>
      </c>
      <c r="C1304" s="195" t="s">
        <v>160</v>
      </c>
      <c r="D1304" s="195" t="s">
        <v>167</v>
      </c>
      <c r="E1304" s="199">
        <v>47389.14</v>
      </c>
    </row>
    <row r="1305" spans="1:5">
      <c r="A1305" s="195">
        <v>36522</v>
      </c>
      <c r="B1305" s="195" t="s">
        <v>1467</v>
      </c>
      <c r="C1305" s="195" t="s">
        <v>160</v>
      </c>
      <c r="D1305" s="195" t="s">
        <v>167</v>
      </c>
      <c r="E1305" s="199">
        <v>55113.01</v>
      </c>
    </row>
    <row r="1306" spans="1:5">
      <c r="A1306" s="195">
        <v>36525</v>
      </c>
      <c r="B1306" s="195" t="s">
        <v>1468</v>
      </c>
      <c r="C1306" s="195" t="s">
        <v>160</v>
      </c>
      <c r="D1306" s="195" t="s">
        <v>167</v>
      </c>
      <c r="E1306" s="199">
        <v>73809.19</v>
      </c>
    </row>
    <row r="1307" spans="1:5">
      <c r="A1307" s="195">
        <v>41991</v>
      </c>
      <c r="B1307" s="195" t="s">
        <v>1469</v>
      </c>
      <c r="C1307" s="195" t="s">
        <v>160</v>
      </c>
      <c r="D1307" s="195" t="s">
        <v>167</v>
      </c>
      <c r="E1307" s="199">
        <v>2727.35</v>
      </c>
    </row>
    <row r="1308" spans="1:5">
      <c r="A1308" s="195">
        <v>34348</v>
      </c>
      <c r="B1308" s="195" t="s">
        <v>1470</v>
      </c>
      <c r="C1308" s="195" t="s">
        <v>187</v>
      </c>
      <c r="D1308" s="195" t="s">
        <v>155</v>
      </c>
      <c r="E1308" s="163">
        <v>17.97</v>
      </c>
    </row>
    <row r="1309" spans="1:5">
      <c r="A1309" s="195">
        <v>34347</v>
      </c>
      <c r="B1309" s="195" t="s">
        <v>1471</v>
      </c>
      <c r="C1309" s="195" t="s">
        <v>187</v>
      </c>
      <c r="D1309" s="195" t="s">
        <v>155</v>
      </c>
      <c r="E1309" s="163">
        <v>12.85</v>
      </c>
    </row>
    <row r="1310" spans="1:5">
      <c r="A1310" s="195">
        <v>11146</v>
      </c>
      <c r="B1310" s="195" t="s">
        <v>1472</v>
      </c>
      <c r="C1310" s="195" t="s">
        <v>353</v>
      </c>
      <c r="D1310" s="195" t="s">
        <v>155</v>
      </c>
      <c r="E1310" s="163">
        <v>340.3</v>
      </c>
    </row>
    <row r="1311" spans="1:5">
      <c r="A1311" s="195">
        <v>11147</v>
      </c>
      <c r="B1311" s="195" t="s">
        <v>1473</v>
      </c>
      <c r="C1311" s="195" t="s">
        <v>353</v>
      </c>
      <c r="D1311" s="195" t="s">
        <v>155</v>
      </c>
      <c r="E1311" s="163">
        <v>353.62</v>
      </c>
    </row>
    <row r="1312" spans="1:5">
      <c r="A1312" s="195">
        <v>34872</v>
      </c>
      <c r="B1312" s="195" t="s">
        <v>1474</v>
      </c>
      <c r="C1312" s="195" t="s">
        <v>353</v>
      </c>
      <c r="D1312" s="195" t="s">
        <v>155</v>
      </c>
      <c r="E1312" s="163">
        <v>357.59</v>
      </c>
    </row>
    <row r="1313" spans="1:5">
      <c r="A1313" s="195">
        <v>34491</v>
      </c>
      <c r="B1313" s="195" t="s">
        <v>1475</v>
      </c>
      <c r="C1313" s="195" t="s">
        <v>353</v>
      </c>
      <c r="D1313" s="195" t="s">
        <v>155</v>
      </c>
      <c r="E1313" s="163">
        <v>367.96</v>
      </c>
    </row>
    <row r="1314" spans="1:5">
      <c r="A1314" s="195">
        <v>34770</v>
      </c>
      <c r="B1314" s="195" t="s">
        <v>1476</v>
      </c>
      <c r="C1314" s="195" t="s">
        <v>1320</v>
      </c>
      <c r="D1314" s="195" t="s">
        <v>167</v>
      </c>
      <c r="E1314" s="163">
        <v>333.5</v>
      </c>
    </row>
    <row r="1315" spans="1:5">
      <c r="A1315" s="195">
        <v>1518</v>
      </c>
      <c r="B1315" s="195" t="s">
        <v>1477</v>
      </c>
      <c r="C1315" s="195" t="s">
        <v>1320</v>
      </c>
      <c r="D1315" s="195" t="s">
        <v>167</v>
      </c>
      <c r="E1315" s="163">
        <v>340</v>
      </c>
    </row>
    <row r="1316" spans="1:5">
      <c r="A1316" s="195">
        <v>41965</v>
      </c>
      <c r="B1316" s="195" t="s">
        <v>1478</v>
      </c>
      <c r="C1316" s="195" t="s">
        <v>1320</v>
      </c>
      <c r="D1316" s="195" t="s">
        <v>167</v>
      </c>
      <c r="E1316" s="163">
        <v>329.39</v>
      </c>
    </row>
    <row r="1317" spans="1:5">
      <c r="A1317" s="195">
        <v>34492</v>
      </c>
      <c r="B1317" s="195" t="s">
        <v>1479</v>
      </c>
      <c r="C1317" s="195" t="s">
        <v>353</v>
      </c>
      <c r="D1317" s="195" t="s">
        <v>155</v>
      </c>
      <c r="E1317" s="163">
        <v>302.42</v>
      </c>
    </row>
    <row r="1318" spans="1:5">
      <c r="A1318" s="195">
        <v>1524</v>
      </c>
      <c r="B1318" s="195" t="s">
        <v>1480</v>
      </c>
      <c r="C1318" s="195" t="s">
        <v>353</v>
      </c>
      <c r="D1318" s="195" t="s">
        <v>158</v>
      </c>
      <c r="E1318" s="163">
        <v>326.5</v>
      </c>
    </row>
    <row r="1319" spans="1:5">
      <c r="A1319" s="195">
        <v>38404</v>
      </c>
      <c r="B1319" s="195" t="s">
        <v>1481</v>
      </c>
      <c r="C1319" s="195" t="s">
        <v>353</v>
      </c>
      <c r="D1319" s="195" t="s">
        <v>155</v>
      </c>
      <c r="E1319" s="163">
        <v>313.25</v>
      </c>
    </row>
    <row r="1320" spans="1:5">
      <c r="A1320" s="195">
        <v>39849</v>
      </c>
      <c r="B1320" s="195" t="s">
        <v>1482</v>
      </c>
      <c r="C1320" s="195" t="s">
        <v>353</v>
      </c>
      <c r="D1320" s="195" t="s">
        <v>155</v>
      </c>
      <c r="E1320" s="163">
        <v>358.99</v>
      </c>
    </row>
    <row r="1321" spans="1:5">
      <c r="A1321" s="195">
        <v>38464</v>
      </c>
      <c r="B1321" s="195" t="s">
        <v>1483</v>
      </c>
      <c r="C1321" s="195" t="s">
        <v>353</v>
      </c>
      <c r="D1321" s="195" t="s">
        <v>155</v>
      </c>
      <c r="E1321" s="163">
        <v>364.2</v>
      </c>
    </row>
    <row r="1322" spans="1:5">
      <c r="A1322" s="195">
        <v>34493</v>
      </c>
      <c r="B1322" s="195" t="s">
        <v>1484</v>
      </c>
      <c r="C1322" s="195" t="s">
        <v>353</v>
      </c>
      <c r="D1322" s="195" t="s">
        <v>155</v>
      </c>
      <c r="E1322" s="163">
        <v>310.95</v>
      </c>
    </row>
    <row r="1323" spans="1:5">
      <c r="A1323" s="195">
        <v>1527</v>
      </c>
      <c r="B1323" s="195" t="s">
        <v>1485</v>
      </c>
      <c r="C1323" s="195" t="s">
        <v>353</v>
      </c>
      <c r="D1323" s="195" t="s">
        <v>155</v>
      </c>
      <c r="E1323" s="163">
        <v>336.86</v>
      </c>
    </row>
    <row r="1324" spans="1:5">
      <c r="A1324" s="195">
        <v>38405</v>
      </c>
      <c r="B1324" s="195" t="s">
        <v>1486</v>
      </c>
      <c r="C1324" s="195" t="s">
        <v>353</v>
      </c>
      <c r="D1324" s="195" t="s">
        <v>155</v>
      </c>
      <c r="E1324" s="163">
        <v>322.91000000000003</v>
      </c>
    </row>
    <row r="1325" spans="1:5">
      <c r="A1325" s="195">
        <v>38408</v>
      </c>
      <c r="B1325" s="195" t="s">
        <v>1487</v>
      </c>
      <c r="C1325" s="195" t="s">
        <v>353</v>
      </c>
      <c r="D1325" s="195" t="s">
        <v>155</v>
      </c>
      <c r="E1325" s="163">
        <v>357.43</v>
      </c>
    </row>
    <row r="1326" spans="1:5">
      <c r="A1326" s="195">
        <v>34494</v>
      </c>
      <c r="B1326" s="195" t="s">
        <v>1488</v>
      </c>
      <c r="C1326" s="195" t="s">
        <v>353</v>
      </c>
      <c r="D1326" s="195" t="s">
        <v>155</v>
      </c>
      <c r="E1326" s="163">
        <v>321.31</v>
      </c>
    </row>
    <row r="1327" spans="1:5">
      <c r="A1327" s="195">
        <v>1525</v>
      </c>
      <c r="B1327" s="195" t="s">
        <v>1489</v>
      </c>
      <c r="C1327" s="195" t="s">
        <v>353</v>
      </c>
      <c r="D1327" s="195" t="s">
        <v>155</v>
      </c>
      <c r="E1327" s="163">
        <v>347.23</v>
      </c>
    </row>
    <row r="1328" spans="1:5">
      <c r="A1328" s="195">
        <v>38406</v>
      </c>
      <c r="B1328" s="195" t="s">
        <v>1490</v>
      </c>
      <c r="C1328" s="195" t="s">
        <v>353</v>
      </c>
      <c r="D1328" s="195" t="s">
        <v>155</v>
      </c>
      <c r="E1328" s="163">
        <v>340.98</v>
      </c>
    </row>
    <row r="1329" spans="1:5">
      <c r="A1329" s="195">
        <v>38409</v>
      </c>
      <c r="B1329" s="195" t="s">
        <v>1491</v>
      </c>
      <c r="C1329" s="195" t="s">
        <v>353</v>
      </c>
      <c r="D1329" s="195" t="s">
        <v>155</v>
      </c>
      <c r="E1329" s="163">
        <v>359.87</v>
      </c>
    </row>
    <row r="1330" spans="1:5">
      <c r="A1330" s="195">
        <v>43360</v>
      </c>
      <c r="B1330" s="195" t="s">
        <v>1492</v>
      </c>
      <c r="C1330" s="195" t="s">
        <v>353</v>
      </c>
      <c r="D1330" s="195" t="s">
        <v>155</v>
      </c>
      <c r="E1330" s="163">
        <v>375.24</v>
      </c>
    </row>
    <row r="1331" spans="1:5">
      <c r="A1331" s="195">
        <v>34495</v>
      </c>
      <c r="B1331" s="195" t="s">
        <v>1493</v>
      </c>
      <c r="C1331" s="195" t="s">
        <v>353</v>
      </c>
      <c r="D1331" s="195" t="s">
        <v>155</v>
      </c>
      <c r="E1331" s="163">
        <v>331.68</v>
      </c>
    </row>
    <row r="1332" spans="1:5">
      <c r="A1332" s="195">
        <v>11145</v>
      </c>
      <c r="B1332" s="195" t="s">
        <v>1494</v>
      </c>
      <c r="C1332" s="195" t="s">
        <v>353</v>
      </c>
      <c r="D1332" s="195" t="s">
        <v>155</v>
      </c>
      <c r="E1332" s="163">
        <v>357.59</v>
      </c>
    </row>
    <row r="1333" spans="1:5">
      <c r="A1333" s="195">
        <v>34496</v>
      </c>
      <c r="B1333" s="195" t="s">
        <v>1495</v>
      </c>
      <c r="C1333" s="195" t="s">
        <v>353</v>
      </c>
      <c r="D1333" s="195" t="s">
        <v>155</v>
      </c>
      <c r="E1333" s="163">
        <v>346</v>
      </c>
    </row>
    <row r="1334" spans="1:5">
      <c r="A1334" s="195">
        <v>34479</v>
      </c>
      <c r="B1334" s="195" t="s">
        <v>1496</v>
      </c>
      <c r="C1334" s="195" t="s">
        <v>353</v>
      </c>
      <c r="D1334" s="195" t="s">
        <v>155</v>
      </c>
      <c r="E1334" s="163">
        <v>367.96</v>
      </c>
    </row>
    <row r="1335" spans="1:5">
      <c r="A1335" s="195">
        <v>34481</v>
      </c>
      <c r="B1335" s="195" t="s">
        <v>1497</v>
      </c>
      <c r="C1335" s="195" t="s">
        <v>353</v>
      </c>
      <c r="D1335" s="195" t="s">
        <v>155</v>
      </c>
      <c r="E1335" s="163">
        <v>384.47</v>
      </c>
    </row>
    <row r="1336" spans="1:5">
      <c r="A1336" s="195">
        <v>34483</v>
      </c>
      <c r="B1336" s="195" t="s">
        <v>1498</v>
      </c>
      <c r="C1336" s="195" t="s">
        <v>353</v>
      </c>
      <c r="D1336" s="195" t="s">
        <v>155</v>
      </c>
      <c r="E1336" s="163">
        <v>410.78</v>
      </c>
    </row>
    <row r="1337" spans="1:5">
      <c r="A1337" s="195">
        <v>34485</v>
      </c>
      <c r="B1337" s="195" t="s">
        <v>1499</v>
      </c>
      <c r="C1337" s="195" t="s">
        <v>353</v>
      </c>
      <c r="D1337" s="195" t="s">
        <v>155</v>
      </c>
      <c r="E1337" s="163">
        <v>439.28</v>
      </c>
    </row>
    <row r="1338" spans="1:5">
      <c r="A1338" s="195">
        <v>14041</v>
      </c>
      <c r="B1338" s="195" t="s">
        <v>1500</v>
      </c>
      <c r="C1338" s="195" t="s">
        <v>353</v>
      </c>
      <c r="D1338" s="195" t="s">
        <v>155</v>
      </c>
      <c r="E1338" s="163">
        <v>285.55</v>
      </c>
    </row>
    <row r="1339" spans="1:5">
      <c r="A1339" s="195">
        <v>1523</v>
      </c>
      <c r="B1339" s="195" t="s">
        <v>1501</v>
      </c>
      <c r="C1339" s="195" t="s">
        <v>353</v>
      </c>
      <c r="D1339" s="195" t="s">
        <v>155</v>
      </c>
      <c r="E1339" s="163">
        <v>290.22000000000003</v>
      </c>
    </row>
    <row r="1340" spans="1:5">
      <c r="A1340" s="195">
        <v>14052</v>
      </c>
      <c r="B1340" s="195" t="s">
        <v>1502</v>
      </c>
      <c r="C1340" s="195" t="s">
        <v>160</v>
      </c>
      <c r="D1340" s="195" t="s">
        <v>155</v>
      </c>
      <c r="E1340" s="163">
        <v>7.41</v>
      </c>
    </row>
    <row r="1341" spans="1:5">
      <c r="A1341" s="195">
        <v>14054</v>
      </c>
      <c r="B1341" s="195" t="s">
        <v>1503</v>
      </c>
      <c r="C1341" s="195" t="s">
        <v>160</v>
      </c>
      <c r="D1341" s="195" t="s">
        <v>155</v>
      </c>
      <c r="E1341" s="163">
        <v>9.64</v>
      </c>
    </row>
    <row r="1342" spans="1:5">
      <c r="A1342" s="195">
        <v>14053</v>
      </c>
      <c r="B1342" s="195" t="s">
        <v>1504</v>
      </c>
      <c r="C1342" s="195" t="s">
        <v>160</v>
      </c>
      <c r="D1342" s="195" t="s">
        <v>155</v>
      </c>
      <c r="E1342" s="163">
        <v>7.53</v>
      </c>
    </row>
    <row r="1343" spans="1:5">
      <c r="A1343" s="195">
        <v>2558</v>
      </c>
      <c r="B1343" s="195" t="s">
        <v>1505</v>
      </c>
      <c r="C1343" s="195" t="s">
        <v>160</v>
      </c>
      <c r="D1343" s="195" t="s">
        <v>155</v>
      </c>
      <c r="E1343" s="163">
        <v>5.67</v>
      </c>
    </row>
    <row r="1344" spans="1:5">
      <c r="A1344" s="195">
        <v>2560</v>
      </c>
      <c r="B1344" s="195" t="s">
        <v>1506</v>
      </c>
      <c r="C1344" s="195" t="s">
        <v>160</v>
      </c>
      <c r="D1344" s="195" t="s">
        <v>155</v>
      </c>
      <c r="E1344" s="163">
        <v>9.98</v>
      </c>
    </row>
    <row r="1345" spans="1:5">
      <c r="A1345" s="195">
        <v>2559</v>
      </c>
      <c r="B1345" s="195" t="s">
        <v>1507</v>
      </c>
      <c r="C1345" s="195" t="s">
        <v>160</v>
      </c>
      <c r="D1345" s="195" t="s">
        <v>158</v>
      </c>
      <c r="E1345" s="163">
        <v>7.98</v>
      </c>
    </row>
    <row r="1346" spans="1:5">
      <c r="A1346" s="195">
        <v>2592</v>
      </c>
      <c r="B1346" s="195" t="s">
        <v>1508</v>
      </c>
      <c r="C1346" s="195" t="s">
        <v>160</v>
      </c>
      <c r="D1346" s="195" t="s">
        <v>155</v>
      </c>
      <c r="E1346" s="163">
        <v>132.29</v>
      </c>
    </row>
    <row r="1347" spans="1:5">
      <c r="A1347" s="195">
        <v>2566</v>
      </c>
      <c r="B1347" s="195" t="s">
        <v>1509</v>
      </c>
      <c r="C1347" s="195" t="s">
        <v>160</v>
      </c>
      <c r="D1347" s="195" t="s">
        <v>155</v>
      </c>
      <c r="E1347" s="163">
        <v>13.31</v>
      </c>
    </row>
    <row r="1348" spans="1:5">
      <c r="A1348" s="195">
        <v>2589</v>
      </c>
      <c r="B1348" s="195" t="s">
        <v>1510</v>
      </c>
      <c r="C1348" s="195" t="s">
        <v>160</v>
      </c>
      <c r="D1348" s="195" t="s">
        <v>155</v>
      </c>
      <c r="E1348" s="163">
        <v>17.690000000000001</v>
      </c>
    </row>
    <row r="1349" spans="1:5">
      <c r="A1349" s="195">
        <v>2591</v>
      </c>
      <c r="B1349" s="195" t="s">
        <v>1511</v>
      </c>
      <c r="C1349" s="195" t="s">
        <v>160</v>
      </c>
      <c r="D1349" s="195" t="s">
        <v>155</v>
      </c>
      <c r="E1349" s="163">
        <v>6.45</v>
      </c>
    </row>
    <row r="1350" spans="1:5">
      <c r="A1350" s="195">
        <v>2590</v>
      </c>
      <c r="B1350" s="195" t="s">
        <v>1512</v>
      </c>
      <c r="C1350" s="195" t="s">
        <v>160</v>
      </c>
      <c r="D1350" s="195" t="s">
        <v>155</v>
      </c>
      <c r="E1350" s="163">
        <v>10.86</v>
      </c>
    </row>
    <row r="1351" spans="1:5">
      <c r="A1351" s="195">
        <v>2567</v>
      </c>
      <c r="B1351" s="195" t="s">
        <v>1513</v>
      </c>
      <c r="C1351" s="195" t="s">
        <v>160</v>
      </c>
      <c r="D1351" s="195" t="s">
        <v>155</v>
      </c>
      <c r="E1351" s="163">
        <v>25.95</v>
      </c>
    </row>
    <row r="1352" spans="1:5">
      <c r="A1352" s="195">
        <v>2565</v>
      </c>
      <c r="B1352" s="195" t="s">
        <v>1514</v>
      </c>
      <c r="C1352" s="195" t="s">
        <v>160</v>
      </c>
      <c r="D1352" s="195" t="s">
        <v>155</v>
      </c>
      <c r="E1352" s="163">
        <v>6.46</v>
      </c>
    </row>
    <row r="1353" spans="1:5">
      <c r="A1353" s="195">
        <v>2568</v>
      </c>
      <c r="B1353" s="195" t="s">
        <v>1515</v>
      </c>
      <c r="C1353" s="195" t="s">
        <v>160</v>
      </c>
      <c r="D1353" s="195" t="s">
        <v>155</v>
      </c>
      <c r="E1353" s="163">
        <v>72.069999999999993</v>
      </c>
    </row>
    <row r="1354" spans="1:5">
      <c r="A1354" s="195">
        <v>2594</v>
      </c>
      <c r="B1354" s="195" t="s">
        <v>1516</v>
      </c>
      <c r="C1354" s="195" t="s">
        <v>160</v>
      </c>
      <c r="D1354" s="195" t="s">
        <v>155</v>
      </c>
      <c r="E1354" s="163">
        <v>120.07</v>
      </c>
    </row>
    <row r="1355" spans="1:5">
      <c r="A1355" s="195">
        <v>2587</v>
      </c>
      <c r="B1355" s="195" t="s">
        <v>1517</v>
      </c>
      <c r="C1355" s="195" t="s">
        <v>160</v>
      </c>
      <c r="D1355" s="195" t="s">
        <v>155</v>
      </c>
      <c r="E1355" s="163">
        <v>20.46</v>
      </c>
    </row>
    <row r="1356" spans="1:5">
      <c r="A1356" s="195">
        <v>2588</v>
      </c>
      <c r="B1356" s="195" t="s">
        <v>1518</v>
      </c>
      <c r="C1356" s="195" t="s">
        <v>160</v>
      </c>
      <c r="D1356" s="195" t="s">
        <v>155</v>
      </c>
      <c r="E1356" s="163">
        <v>16.25</v>
      </c>
    </row>
    <row r="1357" spans="1:5">
      <c r="A1357" s="195">
        <v>2569</v>
      </c>
      <c r="B1357" s="195" t="s">
        <v>1519</v>
      </c>
      <c r="C1357" s="195" t="s">
        <v>160</v>
      </c>
      <c r="D1357" s="195" t="s">
        <v>155</v>
      </c>
      <c r="E1357" s="163">
        <v>6.26</v>
      </c>
    </row>
    <row r="1358" spans="1:5">
      <c r="A1358" s="195">
        <v>2570</v>
      </c>
      <c r="B1358" s="195" t="s">
        <v>1520</v>
      </c>
      <c r="C1358" s="195" t="s">
        <v>160</v>
      </c>
      <c r="D1358" s="195" t="s">
        <v>155</v>
      </c>
      <c r="E1358" s="163">
        <v>10.5</v>
      </c>
    </row>
    <row r="1359" spans="1:5">
      <c r="A1359" s="195">
        <v>2571</v>
      </c>
      <c r="B1359" s="195" t="s">
        <v>1521</v>
      </c>
      <c r="C1359" s="195" t="s">
        <v>160</v>
      </c>
      <c r="D1359" s="195" t="s">
        <v>155</v>
      </c>
      <c r="E1359" s="163">
        <v>31.16</v>
      </c>
    </row>
    <row r="1360" spans="1:5">
      <c r="A1360" s="195">
        <v>2593</v>
      </c>
      <c r="B1360" s="195" t="s">
        <v>1522</v>
      </c>
      <c r="C1360" s="195" t="s">
        <v>160</v>
      </c>
      <c r="D1360" s="195" t="s">
        <v>155</v>
      </c>
      <c r="E1360" s="163">
        <v>6.67</v>
      </c>
    </row>
    <row r="1361" spans="1:5">
      <c r="A1361" s="195">
        <v>2572</v>
      </c>
      <c r="B1361" s="195" t="s">
        <v>1523</v>
      </c>
      <c r="C1361" s="195" t="s">
        <v>160</v>
      </c>
      <c r="D1361" s="195" t="s">
        <v>155</v>
      </c>
      <c r="E1361" s="163">
        <v>92.17</v>
      </c>
    </row>
    <row r="1362" spans="1:5">
      <c r="A1362" s="195">
        <v>2595</v>
      </c>
      <c r="B1362" s="195" t="s">
        <v>1524</v>
      </c>
      <c r="C1362" s="195" t="s">
        <v>160</v>
      </c>
      <c r="D1362" s="195" t="s">
        <v>155</v>
      </c>
      <c r="E1362" s="163">
        <v>143.80000000000001</v>
      </c>
    </row>
    <row r="1363" spans="1:5">
      <c r="A1363" s="195">
        <v>2576</v>
      </c>
      <c r="B1363" s="195" t="s">
        <v>1525</v>
      </c>
      <c r="C1363" s="195" t="s">
        <v>160</v>
      </c>
      <c r="D1363" s="195" t="s">
        <v>155</v>
      </c>
      <c r="E1363" s="163">
        <v>24.51</v>
      </c>
    </row>
    <row r="1364" spans="1:5">
      <c r="A1364" s="195">
        <v>2575</v>
      </c>
      <c r="B1364" s="195" t="s">
        <v>1526</v>
      </c>
      <c r="C1364" s="195" t="s">
        <v>160</v>
      </c>
      <c r="D1364" s="195" t="s">
        <v>155</v>
      </c>
      <c r="E1364" s="163">
        <v>18.43</v>
      </c>
    </row>
    <row r="1365" spans="1:5">
      <c r="A1365" s="195">
        <v>2573</v>
      </c>
      <c r="B1365" s="195" t="s">
        <v>1527</v>
      </c>
      <c r="C1365" s="195" t="s">
        <v>160</v>
      </c>
      <c r="D1365" s="195" t="s">
        <v>155</v>
      </c>
      <c r="E1365" s="163">
        <v>7.65</v>
      </c>
    </row>
    <row r="1366" spans="1:5">
      <c r="A1366" s="195">
        <v>2586</v>
      </c>
      <c r="B1366" s="195" t="s">
        <v>1528</v>
      </c>
      <c r="C1366" s="195" t="s">
        <v>160</v>
      </c>
      <c r="D1366" s="195" t="s">
        <v>155</v>
      </c>
      <c r="E1366" s="163">
        <v>12.4</v>
      </c>
    </row>
    <row r="1367" spans="1:5">
      <c r="A1367" s="195">
        <v>2577</v>
      </c>
      <c r="B1367" s="195" t="s">
        <v>1529</v>
      </c>
      <c r="C1367" s="195" t="s">
        <v>160</v>
      </c>
      <c r="D1367" s="195" t="s">
        <v>155</v>
      </c>
      <c r="E1367" s="163">
        <v>33.22</v>
      </c>
    </row>
    <row r="1368" spans="1:5">
      <c r="A1368" s="195">
        <v>2574</v>
      </c>
      <c r="B1368" s="195" t="s">
        <v>1530</v>
      </c>
      <c r="C1368" s="195" t="s">
        <v>160</v>
      </c>
      <c r="D1368" s="195" t="s">
        <v>155</v>
      </c>
      <c r="E1368" s="163">
        <v>7.7</v>
      </c>
    </row>
    <row r="1369" spans="1:5">
      <c r="A1369" s="195">
        <v>2578</v>
      </c>
      <c r="B1369" s="195" t="s">
        <v>1531</v>
      </c>
      <c r="C1369" s="195" t="s">
        <v>160</v>
      </c>
      <c r="D1369" s="195" t="s">
        <v>155</v>
      </c>
      <c r="E1369" s="163">
        <v>103.71</v>
      </c>
    </row>
    <row r="1370" spans="1:5">
      <c r="A1370" s="195">
        <v>2585</v>
      </c>
      <c r="B1370" s="195" t="s">
        <v>1532</v>
      </c>
      <c r="C1370" s="195" t="s">
        <v>160</v>
      </c>
      <c r="D1370" s="195" t="s">
        <v>155</v>
      </c>
      <c r="E1370" s="163">
        <v>142.31</v>
      </c>
    </row>
    <row r="1371" spans="1:5">
      <c r="A1371" s="195">
        <v>12008</v>
      </c>
      <c r="B1371" s="195" t="s">
        <v>1533</v>
      </c>
      <c r="C1371" s="195" t="s">
        <v>160</v>
      </c>
      <c r="D1371" s="195" t="s">
        <v>155</v>
      </c>
      <c r="E1371" s="163">
        <v>76.349999999999994</v>
      </c>
    </row>
    <row r="1372" spans="1:5">
      <c r="A1372" s="195">
        <v>2582</v>
      </c>
      <c r="B1372" s="195" t="s">
        <v>1534</v>
      </c>
      <c r="C1372" s="195" t="s">
        <v>160</v>
      </c>
      <c r="D1372" s="195" t="s">
        <v>155</v>
      </c>
      <c r="E1372" s="163">
        <v>22.74</v>
      </c>
    </row>
    <row r="1373" spans="1:5">
      <c r="A1373" s="195">
        <v>2597</v>
      </c>
      <c r="B1373" s="195" t="s">
        <v>1535</v>
      </c>
      <c r="C1373" s="195" t="s">
        <v>160</v>
      </c>
      <c r="D1373" s="195" t="s">
        <v>155</v>
      </c>
      <c r="E1373" s="163">
        <v>19.489999999999998</v>
      </c>
    </row>
    <row r="1374" spans="1:5">
      <c r="A1374" s="195">
        <v>2579</v>
      </c>
      <c r="B1374" s="195" t="s">
        <v>1536</v>
      </c>
      <c r="C1374" s="195" t="s">
        <v>160</v>
      </c>
      <c r="D1374" s="195" t="s">
        <v>155</v>
      </c>
      <c r="E1374" s="163">
        <v>9.2799999999999994</v>
      </c>
    </row>
    <row r="1375" spans="1:5">
      <c r="A1375" s="195">
        <v>2581</v>
      </c>
      <c r="B1375" s="195" t="s">
        <v>1537</v>
      </c>
      <c r="C1375" s="195" t="s">
        <v>160</v>
      </c>
      <c r="D1375" s="195" t="s">
        <v>155</v>
      </c>
      <c r="E1375" s="163">
        <v>11.87</v>
      </c>
    </row>
    <row r="1376" spans="1:5">
      <c r="A1376" s="195">
        <v>2596</v>
      </c>
      <c r="B1376" s="195" t="s">
        <v>1538</v>
      </c>
      <c r="C1376" s="195" t="s">
        <v>160</v>
      </c>
      <c r="D1376" s="195" t="s">
        <v>155</v>
      </c>
      <c r="E1376" s="163">
        <v>35.11</v>
      </c>
    </row>
    <row r="1377" spans="1:5">
      <c r="A1377" s="195">
        <v>2580</v>
      </c>
      <c r="B1377" s="195" t="s">
        <v>1539</v>
      </c>
      <c r="C1377" s="195" t="s">
        <v>160</v>
      </c>
      <c r="D1377" s="195" t="s">
        <v>155</v>
      </c>
      <c r="E1377" s="163">
        <v>10.17</v>
      </c>
    </row>
    <row r="1378" spans="1:5">
      <c r="A1378" s="195">
        <v>2583</v>
      </c>
      <c r="B1378" s="195" t="s">
        <v>1540</v>
      </c>
      <c r="C1378" s="195" t="s">
        <v>160</v>
      </c>
      <c r="D1378" s="195" t="s">
        <v>155</v>
      </c>
      <c r="E1378" s="163">
        <v>85.4</v>
      </c>
    </row>
    <row r="1379" spans="1:5">
      <c r="A1379" s="195">
        <v>2584</v>
      </c>
      <c r="B1379" s="195" t="s">
        <v>1541</v>
      </c>
      <c r="C1379" s="195" t="s">
        <v>160</v>
      </c>
      <c r="D1379" s="195" t="s">
        <v>155</v>
      </c>
      <c r="E1379" s="163">
        <v>142.16999999999999</v>
      </c>
    </row>
    <row r="1380" spans="1:5">
      <c r="A1380" s="195">
        <v>12010</v>
      </c>
      <c r="B1380" s="195" t="s">
        <v>1542</v>
      </c>
      <c r="C1380" s="195" t="s">
        <v>160</v>
      </c>
      <c r="D1380" s="195" t="s">
        <v>155</v>
      </c>
      <c r="E1380" s="163">
        <v>8.52</v>
      </c>
    </row>
    <row r="1381" spans="1:5">
      <c r="A1381" s="195">
        <v>39329</v>
      </c>
      <c r="B1381" s="195" t="s">
        <v>1543</v>
      </c>
      <c r="C1381" s="195" t="s">
        <v>160</v>
      </c>
      <c r="D1381" s="195" t="s">
        <v>155</v>
      </c>
      <c r="E1381" s="163">
        <v>8.91</v>
      </c>
    </row>
    <row r="1382" spans="1:5">
      <c r="A1382" s="195">
        <v>39330</v>
      </c>
      <c r="B1382" s="195" t="s">
        <v>1544</v>
      </c>
      <c r="C1382" s="195" t="s">
        <v>160</v>
      </c>
      <c r="D1382" s="195" t="s">
        <v>155</v>
      </c>
      <c r="E1382" s="163">
        <v>9.3800000000000008</v>
      </c>
    </row>
    <row r="1383" spans="1:5">
      <c r="A1383" s="195">
        <v>39332</v>
      </c>
      <c r="B1383" s="195" t="s">
        <v>1545</v>
      </c>
      <c r="C1383" s="195" t="s">
        <v>160</v>
      </c>
      <c r="D1383" s="195" t="s">
        <v>155</v>
      </c>
      <c r="E1383" s="163">
        <v>10.48</v>
      </c>
    </row>
    <row r="1384" spans="1:5">
      <c r="A1384" s="195">
        <v>39331</v>
      </c>
      <c r="B1384" s="195" t="s">
        <v>1546</v>
      </c>
      <c r="C1384" s="195" t="s">
        <v>160</v>
      </c>
      <c r="D1384" s="195" t="s">
        <v>155</v>
      </c>
      <c r="E1384" s="163">
        <v>8.34</v>
      </c>
    </row>
    <row r="1385" spans="1:5">
      <c r="A1385" s="195">
        <v>39333</v>
      </c>
      <c r="B1385" s="195" t="s">
        <v>1547</v>
      </c>
      <c r="C1385" s="195" t="s">
        <v>160</v>
      </c>
      <c r="D1385" s="195" t="s">
        <v>155</v>
      </c>
      <c r="E1385" s="163">
        <v>8.1300000000000008</v>
      </c>
    </row>
    <row r="1386" spans="1:5">
      <c r="A1386" s="195">
        <v>39335</v>
      </c>
      <c r="B1386" s="195" t="s">
        <v>1548</v>
      </c>
      <c r="C1386" s="195" t="s">
        <v>160</v>
      </c>
      <c r="D1386" s="195" t="s">
        <v>155</v>
      </c>
      <c r="E1386" s="163">
        <v>9.41</v>
      </c>
    </row>
    <row r="1387" spans="1:5">
      <c r="A1387" s="195">
        <v>39334</v>
      </c>
      <c r="B1387" s="195" t="s">
        <v>1549</v>
      </c>
      <c r="C1387" s="195" t="s">
        <v>160</v>
      </c>
      <c r="D1387" s="195" t="s">
        <v>155</v>
      </c>
      <c r="E1387" s="163">
        <v>7.48</v>
      </c>
    </row>
    <row r="1388" spans="1:5">
      <c r="A1388" s="195">
        <v>12016</v>
      </c>
      <c r="B1388" s="195" t="s">
        <v>1550</v>
      </c>
      <c r="C1388" s="195" t="s">
        <v>160</v>
      </c>
      <c r="D1388" s="195" t="s">
        <v>155</v>
      </c>
      <c r="E1388" s="163">
        <v>9.39</v>
      </c>
    </row>
    <row r="1389" spans="1:5">
      <c r="A1389" s="195">
        <v>12015</v>
      </c>
      <c r="B1389" s="195" t="s">
        <v>1551</v>
      </c>
      <c r="C1389" s="195" t="s">
        <v>160</v>
      </c>
      <c r="D1389" s="195" t="s">
        <v>155</v>
      </c>
      <c r="E1389" s="163">
        <v>10.93</v>
      </c>
    </row>
    <row r="1390" spans="1:5">
      <c r="A1390" s="195">
        <v>12020</v>
      </c>
      <c r="B1390" s="195" t="s">
        <v>1552</v>
      </c>
      <c r="C1390" s="195" t="s">
        <v>160</v>
      </c>
      <c r="D1390" s="195" t="s">
        <v>155</v>
      </c>
      <c r="E1390" s="163">
        <v>9.39</v>
      </c>
    </row>
    <row r="1391" spans="1:5">
      <c r="A1391" s="195">
        <v>12019</v>
      </c>
      <c r="B1391" s="195" t="s">
        <v>1553</v>
      </c>
      <c r="C1391" s="195" t="s">
        <v>160</v>
      </c>
      <c r="D1391" s="195" t="s">
        <v>155</v>
      </c>
      <c r="E1391" s="163">
        <v>10.93</v>
      </c>
    </row>
    <row r="1392" spans="1:5">
      <c r="A1392" s="195">
        <v>39336</v>
      </c>
      <c r="B1392" s="195" t="s">
        <v>1554</v>
      </c>
      <c r="C1392" s="195" t="s">
        <v>160</v>
      </c>
      <c r="D1392" s="195" t="s">
        <v>155</v>
      </c>
      <c r="E1392" s="163">
        <v>9.3800000000000008</v>
      </c>
    </row>
    <row r="1393" spans="1:5">
      <c r="A1393" s="195">
        <v>39338</v>
      </c>
      <c r="B1393" s="195" t="s">
        <v>1555</v>
      </c>
      <c r="C1393" s="195" t="s">
        <v>160</v>
      </c>
      <c r="D1393" s="195" t="s">
        <v>155</v>
      </c>
      <c r="E1393" s="163">
        <v>10.48</v>
      </c>
    </row>
    <row r="1394" spans="1:5">
      <c r="A1394" s="195">
        <v>39337</v>
      </c>
      <c r="B1394" s="195" t="s">
        <v>1556</v>
      </c>
      <c r="C1394" s="195" t="s">
        <v>160</v>
      </c>
      <c r="D1394" s="195" t="s">
        <v>155</v>
      </c>
      <c r="E1394" s="163">
        <v>8.34</v>
      </c>
    </row>
    <row r="1395" spans="1:5">
      <c r="A1395" s="195">
        <v>39341</v>
      </c>
      <c r="B1395" s="195" t="s">
        <v>1557</v>
      </c>
      <c r="C1395" s="195" t="s">
        <v>160</v>
      </c>
      <c r="D1395" s="195" t="s">
        <v>155</v>
      </c>
      <c r="E1395" s="163">
        <v>13.66</v>
      </c>
    </row>
    <row r="1396" spans="1:5">
      <c r="A1396" s="195">
        <v>39340</v>
      </c>
      <c r="B1396" s="195" t="s">
        <v>1558</v>
      </c>
      <c r="C1396" s="195" t="s">
        <v>160</v>
      </c>
      <c r="D1396" s="195" t="s">
        <v>155</v>
      </c>
      <c r="E1396" s="163">
        <v>10.029999999999999</v>
      </c>
    </row>
    <row r="1397" spans="1:5">
      <c r="A1397" s="195">
        <v>12025</v>
      </c>
      <c r="B1397" s="195" t="s">
        <v>1559</v>
      </c>
      <c r="C1397" s="195" t="s">
        <v>160</v>
      </c>
      <c r="D1397" s="195" t="s">
        <v>155</v>
      </c>
      <c r="E1397" s="163">
        <v>10.36</v>
      </c>
    </row>
    <row r="1398" spans="1:5">
      <c r="A1398" s="195">
        <v>39342</v>
      </c>
      <c r="B1398" s="195" t="s">
        <v>1560</v>
      </c>
      <c r="C1398" s="195" t="s">
        <v>160</v>
      </c>
      <c r="D1398" s="195" t="s">
        <v>155</v>
      </c>
      <c r="E1398" s="163">
        <v>13.66</v>
      </c>
    </row>
    <row r="1399" spans="1:5">
      <c r="A1399" s="195">
        <v>39343</v>
      </c>
      <c r="B1399" s="195" t="s">
        <v>1561</v>
      </c>
      <c r="C1399" s="195" t="s">
        <v>160</v>
      </c>
      <c r="D1399" s="195" t="s">
        <v>155</v>
      </c>
      <c r="E1399" s="163">
        <v>11.53</v>
      </c>
    </row>
    <row r="1400" spans="1:5">
      <c r="A1400" s="195">
        <v>39345</v>
      </c>
      <c r="B1400" s="195" t="s">
        <v>1562</v>
      </c>
      <c r="C1400" s="195" t="s">
        <v>160</v>
      </c>
      <c r="D1400" s="195" t="s">
        <v>155</v>
      </c>
      <c r="E1400" s="163">
        <v>15.61</v>
      </c>
    </row>
    <row r="1401" spans="1:5">
      <c r="A1401" s="195">
        <v>39344</v>
      </c>
      <c r="B1401" s="195" t="s">
        <v>1563</v>
      </c>
      <c r="C1401" s="195" t="s">
        <v>160</v>
      </c>
      <c r="D1401" s="195" t="s">
        <v>155</v>
      </c>
      <c r="E1401" s="163">
        <v>11.15</v>
      </c>
    </row>
    <row r="1402" spans="1:5">
      <c r="A1402" s="195">
        <v>12623</v>
      </c>
      <c r="B1402" s="195" t="s">
        <v>1564</v>
      </c>
      <c r="C1402" s="195" t="s">
        <v>187</v>
      </c>
      <c r="D1402" s="195" t="s">
        <v>167</v>
      </c>
      <c r="E1402" s="163">
        <v>11.53</v>
      </c>
    </row>
    <row r="1403" spans="1:5">
      <c r="A1403" s="195">
        <v>34498</v>
      </c>
      <c r="B1403" s="195" t="s">
        <v>1565</v>
      </c>
      <c r="C1403" s="195" t="s">
        <v>160</v>
      </c>
      <c r="D1403" s="195" t="s">
        <v>155</v>
      </c>
      <c r="E1403" s="163">
        <v>112.01</v>
      </c>
    </row>
    <row r="1404" spans="1:5">
      <c r="A1404" s="195">
        <v>13244</v>
      </c>
      <c r="B1404" s="195" t="s">
        <v>1566</v>
      </c>
      <c r="C1404" s="195" t="s">
        <v>160</v>
      </c>
      <c r="D1404" s="195" t="s">
        <v>158</v>
      </c>
      <c r="E1404" s="163">
        <v>47.15</v>
      </c>
    </row>
    <row r="1405" spans="1:5">
      <c r="A1405" s="195">
        <v>38998</v>
      </c>
      <c r="B1405" s="195" t="s">
        <v>1567</v>
      </c>
      <c r="C1405" s="195" t="s">
        <v>160</v>
      </c>
      <c r="D1405" s="195" t="s">
        <v>167</v>
      </c>
      <c r="E1405" s="163">
        <v>12.42</v>
      </c>
    </row>
    <row r="1406" spans="1:5">
      <c r="A1406" s="195">
        <v>38999</v>
      </c>
      <c r="B1406" s="195" t="s">
        <v>1568</v>
      </c>
      <c r="C1406" s="195" t="s">
        <v>160</v>
      </c>
      <c r="D1406" s="195" t="s">
        <v>167</v>
      </c>
      <c r="E1406" s="163">
        <v>20.55</v>
      </c>
    </row>
    <row r="1407" spans="1:5">
      <c r="A1407" s="195">
        <v>38996</v>
      </c>
      <c r="B1407" s="195" t="s">
        <v>1569</v>
      </c>
      <c r="C1407" s="195" t="s">
        <v>160</v>
      </c>
      <c r="D1407" s="195" t="s">
        <v>167</v>
      </c>
      <c r="E1407" s="163">
        <v>17.940000000000001</v>
      </c>
    </row>
    <row r="1408" spans="1:5">
      <c r="A1408" s="195">
        <v>38997</v>
      </c>
      <c r="B1408" s="195" t="s">
        <v>1570</v>
      </c>
      <c r="C1408" s="195" t="s">
        <v>160</v>
      </c>
      <c r="D1408" s="195" t="s">
        <v>167</v>
      </c>
      <c r="E1408" s="163">
        <v>29.04</v>
      </c>
    </row>
    <row r="1409" spans="1:5">
      <c r="A1409" s="195">
        <v>39862</v>
      </c>
      <c r="B1409" s="195" t="s">
        <v>1571</v>
      </c>
      <c r="C1409" s="195" t="s">
        <v>160</v>
      </c>
      <c r="D1409" s="195" t="s">
        <v>167</v>
      </c>
      <c r="E1409" s="163">
        <v>9.92</v>
      </c>
    </row>
    <row r="1410" spans="1:5">
      <c r="A1410" s="195">
        <v>39863</v>
      </c>
      <c r="B1410" s="195" t="s">
        <v>1572</v>
      </c>
      <c r="C1410" s="195" t="s">
        <v>160</v>
      </c>
      <c r="D1410" s="195" t="s">
        <v>167</v>
      </c>
      <c r="E1410" s="163">
        <v>10.06</v>
      </c>
    </row>
    <row r="1411" spans="1:5">
      <c r="A1411" s="195">
        <v>39864</v>
      </c>
      <c r="B1411" s="195" t="s">
        <v>1573</v>
      </c>
      <c r="C1411" s="195" t="s">
        <v>160</v>
      </c>
      <c r="D1411" s="195" t="s">
        <v>167</v>
      </c>
      <c r="E1411" s="163">
        <v>12.49</v>
      </c>
    </row>
    <row r="1412" spans="1:5">
      <c r="A1412" s="195">
        <v>39865</v>
      </c>
      <c r="B1412" s="195" t="s">
        <v>1574</v>
      </c>
      <c r="C1412" s="195" t="s">
        <v>160</v>
      </c>
      <c r="D1412" s="195" t="s">
        <v>167</v>
      </c>
      <c r="E1412" s="163">
        <v>17.600000000000001</v>
      </c>
    </row>
    <row r="1413" spans="1:5">
      <c r="A1413" s="195">
        <v>2517</v>
      </c>
      <c r="B1413" s="195" t="s">
        <v>1575</v>
      </c>
      <c r="C1413" s="195" t="s">
        <v>160</v>
      </c>
      <c r="D1413" s="195" t="s">
        <v>155</v>
      </c>
      <c r="E1413" s="163">
        <v>14.16</v>
      </c>
    </row>
    <row r="1414" spans="1:5">
      <c r="A1414" s="195">
        <v>2522</v>
      </c>
      <c r="B1414" s="195" t="s">
        <v>1576</v>
      </c>
      <c r="C1414" s="195" t="s">
        <v>160</v>
      </c>
      <c r="D1414" s="195" t="s">
        <v>155</v>
      </c>
      <c r="E1414" s="163">
        <v>9.15</v>
      </c>
    </row>
    <row r="1415" spans="1:5">
      <c r="A1415" s="195">
        <v>2548</v>
      </c>
      <c r="B1415" s="195" t="s">
        <v>1577</v>
      </c>
      <c r="C1415" s="195" t="s">
        <v>160</v>
      </c>
      <c r="D1415" s="195" t="s">
        <v>155</v>
      </c>
      <c r="E1415" s="163">
        <v>5.63</v>
      </c>
    </row>
    <row r="1416" spans="1:5">
      <c r="A1416" s="195">
        <v>2516</v>
      </c>
      <c r="B1416" s="195" t="s">
        <v>1578</v>
      </c>
      <c r="C1416" s="195" t="s">
        <v>160</v>
      </c>
      <c r="D1416" s="195" t="s">
        <v>155</v>
      </c>
      <c r="E1416" s="163">
        <v>7.35</v>
      </c>
    </row>
    <row r="1417" spans="1:5">
      <c r="A1417" s="195">
        <v>2518</v>
      </c>
      <c r="B1417" s="195" t="s">
        <v>1579</v>
      </c>
      <c r="C1417" s="195" t="s">
        <v>160</v>
      </c>
      <c r="D1417" s="195" t="s">
        <v>155</v>
      </c>
      <c r="E1417" s="163">
        <v>67.42</v>
      </c>
    </row>
    <row r="1418" spans="1:5">
      <c r="A1418" s="195">
        <v>2521</v>
      </c>
      <c r="B1418" s="195" t="s">
        <v>1580</v>
      </c>
      <c r="C1418" s="195" t="s">
        <v>160</v>
      </c>
      <c r="D1418" s="195" t="s">
        <v>155</v>
      </c>
      <c r="E1418" s="163">
        <v>28.7</v>
      </c>
    </row>
    <row r="1419" spans="1:5">
      <c r="A1419" s="195">
        <v>2515</v>
      </c>
      <c r="B1419" s="195" t="s">
        <v>1581</v>
      </c>
      <c r="C1419" s="195" t="s">
        <v>160</v>
      </c>
      <c r="D1419" s="195" t="s">
        <v>155</v>
      </c>
      <c r="E1419" s="163">
        <v>6.11</v>
      </c>
    </row>
    <row r="1420" spans="1:5">
      <c r="A1420" s="195">
        <v>2519</v>
      </c>
      <c r="B1420" s="195" t="s">
        <v>1582</v>
      </c>
      <c r="C1420" s="195" t="s">
        <v>160</v>
      </c>
      <c r="D1420" s="195" t="s">
        <v>155</v>
      </c>
      <c r="E1420" s="163">
        <v>81.3</v>
      </c>
    </row>
    <row r="1421" spans="1:5">
      <c r="A1421" s="195">
        <v>2520</v>
      </c>
      <c r="B1421" s="195" t="s">
        <v>1583</v>
      </c>
      <c r="C1421" s="195" t="s">
        <v>160</v>
      </c>
      <c r="D1421" s="195" t="s">
        <v>155</v>
      </c>
      <c r="E1421" s="163">
        <v>149.63</v>
      </c>
    </row>
    <row r="1422" spans="1:5">
      <c r="A1422" s="195">
        <v>1602</v>
      </c>
      <c r="B1422" s="195" t="s">
        <v>1584</v>
      </c>
      <c r="C1422" s="195" t="s">
        <v>160</v>
      </c>
      <c r="D1422" s="195" t="s">
        <v>155</v>
      </c>
      <c r="E1422" s="163">
        <v>40.840000000000003</v>
      </c>
    </row>
    <row r="1423" spans="1:5">
      <c r="A1423" s="195">
        <v>1601</v>
      </c>
      <c r="B1423" s="195" t="s">
        <v>1585</v>
      </c>
      <c r="C1423" s="195" t="s">
        <v>160</v>
      </c>
      <c r="D1423" s="195" t="s">
        <v>155</v>
      </c>
      <c r="E1423" s="163">
        <v>36.4</v>
      </c>
    </row>
    <row r="1424" spans="1:5">
      <c r="A1424" s="195">
        <v>1598</v>
      </c>
      <c r="B1424" s="195" t="s">
        <v>1586</v>
      </c>
      <c r="C1424" s="195" t="s">
        <v>160</v>
      </c>
      <c r="D1424" s="195" t="s">
        <v>155</v>
      </c>
      <c r="E1424" s="163">
        <v>10.77</v>
      </c>
    </row>
    <row r="1425" spans="1:5">
      <c r="A1425" s="195">
        <v>1600</v>
      </c>
      <c r="B1425" s="195" t="s">
        <v>1587</v>
      </c>
      <c r="C1425" s="195" t="s">
        <v>160</v>
      </c>
      <c r="D1425" s="195" t="s">
        <v>155</v>
      </c>
      <c r="E1425" s="163">
        <v>15.9</v>
      </c>
    </row>
    <row r="1426" spans="1:5">
      <c r="A1426" s="195">
        <v>1603</v>
      </c>
      <c r="B1426" s="195" t="s">
        <v>1588</v>
      </c>
      <c r="C1426" s="195" t="s">
        <v>160</v>
      </c>
      <c r="D1426" s="195" t="s">
        <v>155</v>
      </c>
      <c r="E1426" s="163">
        <v>61.66</v>
      </c>
    </row>
    <row r="1427" spans="1:5">
      <c r="A1427" s="195">
        <v>1599</v>
      </c>
      <c r="B1427" s="195" t="s">
        <v>1589</v>
      </c>
      <c r="C1427" s="195" t="s">
        <v>160</v>
      </c>
      <c r="D1427" s="195" t="s">
        <v>155</v>
      </c>
      <c r="E1427" s="163">
        <v>12.5</v>
      </c>
    </row>
    <row r="1428" spans="1:5">
      <c r="A1428" s="195">
        <v>1597</v>
      </c>
      <c r="B1428" s="195" t="s">
        <v>1590</v>
      </c>
      <c r="C1428" s="195" t="s">
        <v>160</v>
      </c>
      <c r="D1428" s="195" t="s">
        <v>155</v>
      </c>
      <c r="E1428" s="163">
        <v>10.130000000000001</v>
      </c>
    </row>
    <row r="1429" spans="1:5">
      <c r="A1429" s="195">
        <v>39600</v>
      </c>
      <c r="B1429" s="195" t="s">
        <v>1591</v>
      </c>
      <c r="C1429" s="195" t="s">
        <v>160</v>
      </c>
      <c r="D1429" s="195" t="s">
        <v>155</v>
      </c>
      <c r="E1429" s="163">
        <v>10.31</v>
      </c>
    </row>
    <row r="1430" spans="1:5">
      <c r="A1430" s="195">
        <v>39601</v>
      </c>
      <c r="B1430" s="195" t="s">
        <v>1592</v>
      </c>
      <c r="C1430" s="195" t="s">
        <v>160</v>
      </c>
      <c r="D1430" s="195" t="s">
        <v>155</v>
      </c>
      <c r="E1430" s="163">
        <v>17.93</v>
      </c>
    </row>
    <row r="1431" spans="1:5">
      <c r="A1431" s="195">
        <v>39602</v>
      </c>
      <c r="B1431" s="195" t="s">
        <v>1593</v>
      </c>
      <c r="C1431" s="195" t="s">
        <v>160</v>
      </c>
      <c r="D1431" s="195" t="s">
        <v>155</v>
      </c>
      <c r="E1431" s="163">
        <v>1.18</v>
      </c>
    </row>
    <row r="1432" spans="1:5">
      <c r="A1432" s="195">
        <v>39603</v>
      </c>
      <c r="B1432" s="195" t="s">
        <v>1594</v>
      </c>
      <c r="C1432" s="195" t="s">
        <v>160</v>
      </c>
      <c r="D1432" s="195" t="s">
        <v>155</v>
      </c>
      <c r="E1432" s="163">
        <v>2.02</v>
      </c>
    </row>
    <row r="1433" spans="1:5">
      <c r="A1433" s="195">
        <v>11821</v>
      </c>
      <c r="B1433" s="195" t="s">
        <v>1595</v>
      </c>
      <c r="C1433" s="195" t="s">
        <v>160</v>
      </c>
      <c r="D1433" s="195" t="s">
        <v>155</v>
      </c>
      <c r="E1433" s="163">
        <v>8.32</v>
      </c>
    </row>
    <row r="1434" spans="1:5">
      <c r="A1434" s="195">
        <v>1562</v>
      </c>
      <c r="B1434" s="195" t="s">
        <v>1596</v>
      </c>
      <c r="C1434" s="195" t="s">
        <v>160</v>
      </c>
      <c r="D1434" s="195" t="s">
        <v>155</v>
      </c>
      <c r="E1434" s="163">
        <v>13.62</v>
      </c>
    </row>
    <row r="1435" spans="1:5">
      <c r="A1435" s="195">
        <v>1563</v>
      </c>
      <c r="B1435" s="195" t="s">
        <v>1597</v>
      </c>
      <c r="C1435" s="195" t="s">
        <v>160</v>
      </c>
      <c r="D1435" s="195" t="s">
        <v>155</v>
      </c>
      <c r="E1435" s="163">
        <v>18.28</v>
      </c>
    </row>
    <row r="1436" spans="1:5">
      <c r="A1436" s="195">
        <v>11856</v>
      </c>
      <c r="B1436" s="195" t="s">
        <v>1598</v>
      </c>
      <c r="C1436" s="195" t="s">
        <v>160</v>
      </c>
      <c r="D1436" s="195" t="s">
        <v>158</v>
      </c>
      <c r="E1436" s="163">
        <v>5.45</v>
      </c>
    </row>
    <row r="1437" spans="1:5">
      <c r="A1437" s="195">
        <v>11857</v>
      </c>
      <c r="B1437" s="195" t="s">
        <v>1599</v>
      </c>
      <c r="C1437" s="195" t="s">
        <v>160</v>
      </c>
      <c r="D1437" s="195" t="s">
        <v>155</v>
      </c>
      <c r="E1437" s="163">
        <v>28.68</v>
      </c>
    </row>
    <row r="1438" spans="1:5">
      <c r="A1438" s="195">
        <v>11858</v>
      </c>
      <c r="B1438" s="195" t="s">
        <v>1600</v>
      </c>
      <c r="C1438" s="195" t="s">
        <v>160</v>
      </c>
      <c r="D1438" s="195" t="s">
        <v>155</v>
      </c>
      <c r="E1438" s="163">
        <v>35.6</v>
      </c>
    </row>
    <row r="1439" spans="1:5">
      <c r="A1439" s="195">
        <v>1539</v>
      </c>
      <c r="B1439" s="195" t="s">
        <v>1601</v>
      </c>
      <c r="C1439" s="195" t="s">
        <v>160</v>
      </c>
      <c r="D1439" s="195" t="s">
        <v>155</v>
      </c>
      <c r="E1439" s="163">
        <v>6.4</v>
      </c>
    </row>
    <row r="1440" spans="1:5">
      <c r="A1440" s="195">
        <v>11859</v>
      </c>
      <c r="B1440" s="195" t="s">
        <v>1602</v>
      </c>
      <c r="C1440" s="195" t="s">
        <v>160</v>
      </c>
      <c r="D1440" s="195" t="s">
        <v>155</v>
      </c>
      <c r="E1440" s="163">
        <v>48.43</v>
      </c>
    </row>
    <row r="1441" spans="1:5">
      <c r="A1441" s="195">
        <v>1550</v>
      </c>
      <c r="B1441" s="195" t="s">
        <v>1603</v>
      </c>
      <c r="C1441" s="195" t="s">
        <v>160</v>
      </c>
      <c r="D1441" s="195" t="s">
        <v>155</v>
      </c>
      <c r="E1441" s="163">
        <v>6.76</v>
      </c>
    </row>
    <row r="1442" spans="1:5">
      <c r="A1442" s="195">
        <v>11854</v>
      </c>
      <c r="B1442" s="195" t="s">
        <v>1604</v>
      </c>
      <c r="C1442" s="195" t="s">
        <v>160</v>
      </c>
      <c r="D1442" s="195" t="s">
        <v>155</v>
      </c>
      <c r="E1442" s="163">
        <v>8.44</v>
      </c>
    </row>
    <row r="1443" spans="1:5">
      <c r="A1443" s="195">
        <v>11862</v>
      </c>
      <c r="B1443" s="195" t="s">
        <v>1605</v>
      </c>
      <c r="C1443" s="195" t="s">
        <v>160</v>
      </c>
      <c r="D1443" s="195" t="s">
        <v>155</v>
      </c>
      <c r="E1443" s="163">
        <v>11.84</v>
      </c>
    </row>
    <row r="1444" spans="1:5">
      <c r="A1444" s="195">
        <v>11863</v>
      </c>
      <c r="B1444" s="195" t="s">
        <v>1606</v>
      </c>
      <c r="C1444" s="195" t="s">
        <v>160</v>
      </c>
      <c r="D1444" s="195" t="s">
        <v>155</v>
      </c>
      <c r="E1444" s="163">
        <v>4.78</v>
      </c>
    </row>
    <row r="1445" spans="1:5">
      <c r="A1445" s="195">
        <v>11855</v>
      </c>
      <c r="B1445" s="195" t="s">
        <v>1607</v>
      </c>
      <c r="C1445" s="195" t="s">
        <v>160</v>
      </c>
      <c r="D1445" s="195" t="s">
        <v>155</v>
      </c>
      <c r="E1445" s="163">
        <v>17.68</v>
      </c>
    </row>
    <row r="1446" spans="1:5">
      <c r="A1446" s="195">
        <v>11864</v>
      </c>
      <c r="B1446" s="195" t="s">
        <v>1608</v>
      </c>
      <c r="C1446" s="195" t="s">
        <v>160</v>
      </c>
      <c r="D1446" s="195" t="s">
        <v>155</v>
      </c>
      <c r="E1446" s="163">
        <v>26.72</v>
      </c>
    </row>
    <row r="1447" spans="1:5">
      <c r="A1447" s="195">
        <v>2527</v>
      </c>
      <c r="B1447" s="195" t="s">
        <v>1609</v>
      </c>
      <c r="C1447" s="195" t="s">
        <v>160</v>
      </c>
      <c r="D1447" s="195" t="s">
        <v>155</v>
      </c>
      <c r="E1447" s="163">
        <v>5.07</v>
      </c>
    </row>
    <row r="1448" spans="1:5">
      <c r="A1448" s="195">
        <v>2526</v>
      </c>
      <c r="B1448" s="195" t="s">
        <v>1610</v>
      </c>
      <c r="C1448" s="195" t="s">
        <v>160</v>
      </c>
      <c r="D1448" s="195" t="s">
        <v>155</v>
      </c>
      <c r="E1448" s="163">
        <v>3.25</v>
      </c>
    </row>
    <row r="1449" spans="1:5">
      <c r="A1449" s="195">
        <v>2487</v>
      </c>
      <c r="B1449" s="195" t="s">
        <v>1611</v>
      </c>
      <c r="C1449" s="195" t="s">
        <v>160</v>
      </c>
      <c r="D1449" s="195" t="s">
        <v>155</v>
      </c>
      <c r="E1449" s="163">
        <v>1.1000000000000001</v>
      </c>
    </row>
    <row r="1450" spans="1:5">
      <c r="A1450" s="195">
        <v>2483</v>
      </c>
      <c r="B1450" s="195" t="s">
        <v>1612</v>
      </c>
      <c r="C1450" s="195" t="s">
        <v>160</v>
      </c>
      <c r="D1450" s="195" t="s">
        <v>155</v>
      </c>
      <c r="E1450" s="163">
        <v>2.31</v>
      </c>
    </row>
    <row r="1451" spans="1:5">
      <c r="A1451" s="195">
        <v>2528</v>
      </c>
      <c r="B1451" s="195" t="s">
        <v>1613</v>
      </c>
      <c r="C1451" s="195" t="s">
        <v>160</v>
      </c>
      <c r="D1451" s="195" t="s">
        <v>155</v>
      </c>
      <c r="E1451" s="163">
        <v>12.76</v>
      </c>
    </row>
    <row r="1452" spans="1:5">
      <c r="A1452" s="195">
        <v>2489</v>
      </c>
      <c r="B1452" s="195" t="s">
        <v>1614</v>
      </c>
      <c r="C1452" s="195" t="s">
        <v>160</v>
      </c>
      <c r="D1452" s="195" t="s">
        <v>155</v>
      </c>
      <c r="E1452" s="163">
        <v>5.62</v>
      </c>
    </row>
    <row r="1453" spans="1:5">
      <c r="A1453" s="195">
        <v>2488</v>
      </c>
      <c r="B1453" s="195" t="s">
        <v>1615</v>
      </c>
      <c r="C1453" s="195" t="s">
        <v>160</v>
      </c>
      <c r="D1453" s="195" t="s">
        <v>155</v>
      </c>
      <c r="E1453" s="163">
        <v>1.3</v>
      </c>
    </row>
    <row r="1454" spans="1:5">
      <c r="A1454" s="195">
        <v>2484</v>
      </c>
      <c r="B1454" s="195" t="s">
        <v>1616</v>
      </c>
      <c r="C1454" s="195" t="s">
        <v>160</v>
      </c>
      <c r="D1454" s="195" t="s">
        <v>155</v>
      </c>
      <c r="E1454" s="163">
        <v>18.53</v>
      </c>
    </row>
    <row r="1455" spans="1:5">
      <c r="A1455" s="195">
        <v>2485</v>
      </c>
      <c r="B1455" s="195" t="s">
        <v>1617</v>
      </c>
      <c r="C1455" s="195" t="s">
        <v>160</v>
      </c>
      <c r="D1455" s="195" t="s">
        <v>155</v>
      </c>
      <c r="E1455" s="163">
        <v>29.04</v>
      </c>
    </row>
    <row r="1456" spans="1:5">
      <c r="A1456" s="195">
        <v>38005</v>
      </c>
      <c r="B1456" s="195" t="s">
        <v>1618</v>
      </c>
      <c r="C1456" s="195" t="s">
        <v>160</v>
      </c>
      <c r="D1456" s="195" t="s">
        <v>155</v>
      </c>
      <c r="E1456" s="163">
        <v>19.54</v>
      </c>
    </row>
    <row r="1457" spans="1:5">
      <c r="A1457" s="195">
        <v>38006</v>
      </c>
      <c r="B1457" s="195" t="s">
        <v>1619</v>
      </c>
      <c r="C1457" s="195" t="s">
        <v>160</v>
      </c>
      <c r="D1457" s="195" t="s">
        <v>155</v>
      </c>
      <c r="E1457" s="163">
        <v>23.98</v>
      </c>
    </row>
    <row r="1458" spans="1:5">
      <c r="A1458" s="195">
        <v>38428</v>
      </c>
      <c r="B1458" s="195" t="s">
        <v>1620</v>
      </c>
      <c r="C1458" s="195" t="s">
        <v>160</v>
      </c>
      <c r="D1458" s="195" t="s">
        <v>155</v>
      </c>
      <c r="E1458" s="163">
        <v>22.46</v>
      </c>
    </row>
    <row r="1459" spans="1:5">
      <c r="A1459" s="195">
        <v>38007</v>
      </c>
      <c r="B1459" s="195" t="s">
        <v>1621</v>
      </c>
      <c r="C1459" s="195" t="s">
        <v>160</v>
      </c>
      <c r="D1459" s="195" t="s">
        <v>155</v>
      </c>
      <c r="E1459" s="163">
        <v>36.700000000000003</v>
      </c>
    </row>
    <row r="1460" spans="1:5">
      <c r="A1460" s="195">
        <v>38008</v>
      </c>
      <c r="B1460" s="195" t="s">
        <v>1622</v>
      </c>
      <c r="C1460" s="195" t="s">
        <v>160</v>
      </c>
      <c r="D1460" s="195" t="s">
        <v>155</v>
      </c>
      <c r="E1460" s="163">
        <v>147.82</v>
      </c>
    </row>
    <row r="1461" spans="1:5">
      <c r="A1461" s="195">
        <v>38009</v>
      </c>
      <c r="B1461" s="195" t="s">
        <v>1623</v>
      </c>
      <c r="C1461" s="195" t="s">
        <v>160</v>
      </c>
      <c r="D1461" s="195" t="s">
        <v>155</v>
      </c>
      <c r="E1461" s="163">
        <v>180.66</v>
      </c>
    </row>
    <row r="1462" spans="1:5">
      <c r="A1462" s="195">
        <v>39279</v>
      </c>
      <c r="B1462" s="195" t="s">
        <v>1624</v>
      </c>
      <c r="C1462" s="195" t="s">
        <v>160</v>
      </c>
      <c r="D1462" s="195" t="s">
        <v>167</v>
      </c>
      <c r="E1462" s="163">
        <v>13.59</v>
      </c>
    </row>
    <row r="1463" spans="1:5">
      <c r="A1463" s="195">
        <v>38845</v>
      </c>
      <c r="B1463" s="195" t="s">
        <v>1625</v>
      </c>
      <c r="C1463" s="195" t="s">
        <v>160</v>
      </c>
      <c r="D1463" s="195" t="s">
        <v>167</v>
      </c>
      <c r="E1463" s="163">
        <v>19.66</v>
      </c>
    </row>
    <row r="1464" spans="1:5">
      <c r="A1464" s="195">
        <v>39280</v>
      </c>
      <c r="B1464" s="195" t="s">
        <v>1626</v>
      </c>
      <c r="C1464" s="195" t="s">
        <v>160</v>
      </c>
      <c r="D1464" s="195" t="s">
        <v>167</v>
      </c>
      <c r="E1464" s="163">
        <v>17.62</v>
      </c>
    </row>
    <row r="1465" spans="1:5">
      <c r="A1465" s="195">
        <v>39281</v>
      </c>
      <c r="B1465" s="195" t="s">
        <v>1627</v>
      </c>
      <c r="C1465" s="195" t="s">
        <v>160</v>
      </c>
      <c r="D1465" s="195" t="s">
        <v>167</v>
      </c>
      <c r="E1465" s="163">
        <v>23.2</v>
      </c>
    </row>
    <row r="1466" spans="1:5">
      <c r="A1466" s="195">
        <v>38849</v>
      </c>
      <c r="B1466" s="195" t="s">
        <v>1628</v>
      </c>
      <c r="C1466" s="195" t="s">
        <v>160</v>
      </c>
      <c r="D1466" s="195" t="s">
        <v>167</v>
      </c>
      <c r="E1466" s="163">
        <v>19.87</v>
      </c>
    </row>
    <row r="1467" spans="1:5">
      <c r="A1467" s="195">
        <v>39282</v>
      </c>
      <c r="B1467" s="195" t="s">
        <v>1629</v>
      </c>
      <c r="C1467" s="195" t="s">
        <v>160</v>
      </c>
      <c r="D1467" s="195" t="s">
        <v>167</v>
      </c>
      <c r="E1467" s="163">
        <v>23.75</v>
      </c>
    </row>
    <row r="1468" spans="1:5">
      <c r="A1468" s="195">
        <v>38852</v>
      </c>
      <c r="B1468" s="195" t="s">
        <v>1630</v>
      </c>
      <c r="C1468" s="195" t="s">
        <v>160</v>
      </c>
      <c r="D1468" s="195" t="s">
        <v>167</v>
      </c>
      <c r="E1468" s="163">
        <v>32.31</v>
      </c>
    </row>
    <row r="1469" spans="1:5">
      <c r="A1469" s="195">
        <v>38844</v>
      </c>
      <c r="B1469" s="195" t="s">
        <v>1631</v>
      </c>
      <c r="C1469" s="195" t="s">
        <v>160</v>
      </c>
      <c r="D1469" s="195" t="s">
        <v>167</v>
      </c>
      <c r="E1469" s="163">
        <v>9.93</v>
      </c>
    </row>
    <row r="1470" spans="1:5">
      <c r="A1470" s="195">
        <v>38846</v>
      </c>
      <c r="B1470" s="195" t="s">
        <v>1632</v>
      </c>
      <c r="C1470" s="195" t="s">
        <v>160</v>
      </c>
      <c r="D1470" s="195" t="s">
        <v>167</v>
      </c>
      <c r="E1470" s="163">
        <v>10.86</v>
      </c>
    </row>
    <row r="1471" spans="1:5">
      <c r="A1471" s="195">
        <v>38847</v>
      </c>
      <c r="B1471" s="195" t="s">
        <v>1633</v>
      </c>
      <c r="C1471" s="195" t="s">
        <v>160</v>
      </c>
      <c r="D1471" s="195" t="s">
        <v>167</v>
      </c>
      <c r="E1471" s="163">
        <v>13.36</v>
      </c>
    </row>
    <row r="1472" spans="1:5">
      <c r="A1472" s="195">
        <v>38850</v>
      </c>
      <c r="B1472" s="195" t="s">
        <v>1634</v>
      </c>
      <c r="C1472" s="195" t="s">
        <v>160</v>
      </c>
      <c r="D1472" s="195" t="s">
        <v>167</v>
      </c>
      <c r="E1472" s="163">
        <v>18.57</v>
      </c>
    </row>
    <row r="1473" spans="1:5">
      <c r="A1473" s="195">
        <v>38848</v>
      </c>
      <c r="B1473" s="195" t="s">
        <v>1635</v>
      </c>
      <c r="C1473" s="195" t="s">
        <v>160</v>
      </c>
      <c r="D1473" s="195" t="s">
        <v>167</v>
      </c>
      <c r="E1473" s="163">
        <v>15.53</v>
      </c>
    </row>
    <row r="1474" spans="1:5">
      <c r="A1474" s="195">
        <v>38851</v>
      </c>
      <c r="B1474" s="195" t="s">
        <v>1636</v>
      </c>
      <c r="C1474" s="195" t="s">
        <v>160</v>
      </c>
      <c r="D1474" s="195" t="s">
        <v>167</v>
      </c>
      <c r="E1474" s="163">
        <v>28.24</v>
      </c>
    </row>
    <row r="1475" spans="1:5">
      <c r="A1475" s="195">
        <v>38860</v>
      </c>
      <c r="B1475" s="195" t="s">
        <v>1637</v>
      </c>
      <c r="C1475" s="195" t="s">
        <v>160</v>
      </c>
      <c r="D1475" s="195" t="s">
        <v>167</v>
      </c>
      <c r="E1475" s="163">
        <v>7.98</v>
      </c>
    </row>
    <row r="1476" spans="1:5">
      <c r="A1476" s="195">
        <v>38861</v>
      </c>
      <c r="B1476" s="195" t="s">
        <v>1638</v>
      </c>
      <c r="C1476" s="195" t="s">
        <v>160</v>
      </c>
      <c r="D1476" s="195" t="s">
        <v>167</v>
      </c>
      <c r="E1476" s="163">
        <v>10.74</v>
      </c>
    </row>
    <row r="1477" spans="1:5">
      <c r="A1477" s="195">
        <v>38862</v>
      </c>
      <c r="B1477" s="195" t="s">
        <v>1639</v>
      </c>
      <c r="C1477" s="195" t="s">
        <v>160</v>
      </c>
      <c r="D1477" s="195" t="s">
        <v>167</v>
      </c>
      <c r="E1477" s="163">
        <v>9.0500000000000007</v>
      </c>
    </row>
    <row r="1478" spans="1:5">
      <c r="A1478" s="195">
        <v>38863</v>
      </c>
      <c r="B1478" s="195" t="s">
        <v>1640</v>
      </c>
      <c r="C1478" s="195" t="s">
        <v>160</v>
      </c>
      <c r="D1478" s="195" t="s">
        <v>167</v>
      </c>
      <c r="E1478" s="163">
        <v>10.4</v>
      </c>
    </row>
    <row r="1479" spans="1:5">
      <c r="A1479" s="195">
        <v>38865</v>
      </c>
      <c r="B1479" s="195" t="s">
        <v>1641</v>
      </c>
      <c r="C1479" s="195" t="s">
        <v>160</v>
      </c>
      <c r="D1479" s="195" t="s">
        <v>167</v>
      </c>
      <c r="E1479" s="163">
        <v>14.12</v>
      </c>
    </row>
    <row r="1480" spans="1:5">
      <c r="A1480" s="195">
        <v>38864</v>
      </c>
      <c r="B1480" s="195" t="s">
        <v>1642</v>
      </c>
      <c r="C1480" s="195" t="s">
        <v>160</v>
      </c>
      <c r="D1480" s="195" t="s">
        <v>167</v>
      </c>
      <c r="E1480" s="163">
        <v>21.59</v>
      </c>
    </row>
    <row r="1481" spans="1:5">
      <c r="A1481" s="195">
        <v>38866</v>
      </c>
      <c r="B1481" s="195" t="s">
        <v>1643</v>
      </c>
      <c r="C1481" s="195" t="s">
        <v>160</v>
      </c>
      <c r="D1481" s="195" t="s">
        <v>167</v>
      </c>
      <c r="E1481" s="163">
        <v>15.2</v>
      </c>
    </row>
    <row r="1482" spans="1:5">
      <c r="A1482" s="195">
        <v>38868</v>
      </c>
      <c r="B1482" s="195" t="s">
        <v>1644</v>
      </c>
      <c r="C1482" s="195" t="s">
        <v>160</v>
      </c>
      <c r="D1482" s="195" t="s">
        <v>167</v>
      </c>
      <c r="E1482" s="163">
        <v>25.34</v>
      </c>
    </row>
    <row r="1483" spans="1:5">
      <c r="A1483" s="195">
        <v>38853</v>
      </c>
      <c r="B1483" s="195" t="s">
        <v>1645</v>
      </c>
      <c r="C1483" s="195" t="s">
        <v>160</v>
      </c>
      <c r="D1483" s="195" t="s">
        <v>167</v>
      </c>
      <c r="E1483" s="163">
        <v>8.18</v>
      </c>
    </row>
    <row r="1484" spans="1:5">
      <c r="A1484" s="195">
        <v>38854</v>
      </c>
      <c r="B1484" s="195" t="s">
        <v>1646</v>
      </c>
      <c r="C1484" s="195" t="s">
        <v>160</v>
      </c>
      <c r="D1484" s="195" t="s">
        <v>167</v>
      </c>
      <c r="E1484" s="163">
        <v>11.19</v>
      </c>
    </row>
    <row r="1485" spans="1:5">
      <c r="A1485" s="195">
        <v>38855</v>
      </c>
      <c r="B1485" s="195" t="s">
        <v>1647</v>
      </c>
      <c r="C1485" s="195" t="s">
        <v>160</v>
      </c>
      <c r="D1485" s="195" t="s">
        <v>167</v>
      </c>
      <c r="E1485" s="163">
        <v>8.3000000000000007</v>
      </c>
    </row>
    <row r="1486" spans="1:5">
      <c r="A1486" s="195">
        <v>38856</v>
      </c>
      <c r="B1486" s="195" t="s">
        <v>1648</v>
      </c>
      <c r="C1486" s="195" t="s">
        <v>160</v>
      </c>
      <c r="D1486" s="195" t="s">
        <v>167</v>
      </c>
      <c r="E1486" s="163">
        <v>13.33</v>
      </c>
    </row>
    <row r="1487" spans="1:5">
      <c r="A1487" s="195">
        <v>38857</v>
      </c>
      <c r="B1487" s="195" t="s">
        <v>1649</v>
      </c>
      <c r="C1487" s="195" t="s">
        <v>160</v>
      </c>
      <c r="D1487" s="195" t="s">
        <v>167</v>
      </c>
      <c r="E1487" s="163">
        <v>17.63</v>
      </c>
    </row>
    <row r="1488" spans="1:5">
      <c r="A1488" s="195">
        <v>38858</v>
      </c>
      <c r="B1488" s="195" t="s">
        <v>1650</v>
      </c>
      <c r="C1488" s="195" t="s">
        <v>160</v>
      </c>
      <c r="D1488" s="195" t="s">
        <v>167</v>
      </c>
      <c r="E1488" s="163">
        <v>16.03</v>
      </c>
    </row>
    <row r="1489" spans="1:5">
      <c r="A1489" s="195">
        <v>38859</v>
      </c>
      <c r="B1489" s="195" t="s">
        <v>1651</v>
      </c>
      <c r="C1489" s="195" t="s">
        <v>160</v>
      </c>
      <c r="D1489" s="195" t="s">
        <v>167</v>
      </c>
      <c r="E1489" s="163">
        <v>25.96</v>
      </c>
    </row>
    <row r="1490" spans="1:5">
      <c r="A1490" s="195">
        <v>3104</v>
      </c>
      <c r="B1490" s="195" t="s">
        <v>1652</v>
      </c>
      <c r="C1490" s="195" t="s">
        <v>1653</v>
      </c>
      <c r="D1490" s="195" t="s">
        <v>155</v>
      </c>
      <c r="E1490" s="163">
        <v>138.06</v>
      </c>
    </row>
    <row r="1491" spans="1:5">
      <c r="A1491" s="195">
        <v>1607</v>
      </c>
      <c r="B1491" s="195" t="s">
        <v>1654</v>
      </c>
      <c r="C1491" s="195" t="s">
        <v>1653</v>
      </c>
      <c r="D1491" s="195" t="s">
        <v>155</v>
      </c>
      <c r="E1491" s="163">
        <v>0.19</v>
      </c>
    </row>
    <row r="1492" spans="1:5">
      <c r="A1492" s="195">
        <v>38169</v>
      </c>
      <c r="B1492" s="195" t="s">
        <v>1655</v>
      </c>
      <c r="C1492" s="195" t="s">
        <v>1653</v>
      </c>
      <c r="D1492" s="195" t="s">
        <v>155</v>
      </c>
      <c r="E1492" s="163">
        <v>67.180000000000007</v>
      </c>
    </row>
    <row r="1493" spans="1:5">
      <c r="A1493" s="195">
        <v>6142</v>
      </c>
      <c r="B1493" s="195" t="s">
        <v>1656</v>
      </c>
      <c r="C1493" s="195" t="s">
        <v>160</v>
      </c>
      <c r="D1493" s="195" t="s">
        <v>155</v>
      </c>
      <c r="E1493" s="163">
        <v>7.45</v>
      </c>
    </row>
    <row r="1494" spans="1:5">
      <c r="A1494" s="195">
        <v>11686</v>
      </c>
      <c r="B1494" s="195" t="s">
        <v>1657</v>
      </c>
      <c r="C1494" s="195" t="s">
        <v>160</v>
      </c>
      <c r="D1494" s="195" t="s">
        <v>155</v>
      </c>
      <c r="E1494" s="163">
        <v>10.34</v>
      </c>
    </row>
    <row r="1495" spans="1:5">
      <c r="A1495" s="195">
        <v>37598</v>
      </c>
      <c r="B1495" s="195" t="s">
        <v>1658</v>
      </c>
      <c r="C1495" s="195" t="s">
        <v>160</v>
      </c>
      <c r="D1495" s="195" t="s">
        <v>167</v>
      </c>
      <c r="E1495" s="163">
        <v>22.83</v>
      </c>
    </row>
    <row r="1496" spans="1:5">
      <c r="A1496" s="195">
        <v>25398</v>
      </c>
      <c r="B1496" s="195" t="s">
        <v>1659</v>
      </c>
      <c r="C1496" s="195" t="s">
        <v>160</v>
      </c>
      <c r="D1496" s="195" t="s">
        <v>167</v>
      </c>
      <c r="E1496" s="199">
        <v>3691.33</v>
      </c>
    </row>
    <row r="1497" spans="1:5">
      <c r="A1497" s="195">
        <v>25399</v>
      </c>
      <c r="B1497" s="195" t="s">
        <v>1660</v>
      </c>
      <c r="C1497" s="195" t="s">
        <v>160</v>
      </c>
      <c r="D1497" s="195" t="s">
        <v>167</v>
      </c>
      <c r="E1497" s="199">
        <v>2240.96</v>
      </c>
    </row>
    <row r="1498" spans="1:5">
      <c r="A1498" s="195">
        <v>43440</v>
      </c>
      <c r="B1498" s="195" t="s">
        <v>1661</v>
      </c>
      <c r="C1498" s="195" t="s">
        <v>160</v>
      </c>
      <c r="D1498" s="195" t="s">
        <v>155</v>
      </c>
      <c r="E1498" s="163">
        <v>348.3</v>
      </c>
    </row>
    <row r="1499" spans="1:5">
      <c r="A1499" s="195">
        <v>10667</v>
      </c>
      <c r="B1499" s="195" t="s">
        <v>1662</v>
      </c>
      <c r="C1499" s="195" t="s">
        <v>160</v>
      </c>
      <c r="D1499" s="195" t="s">
        <v>167</v>
      </c>
      <c r="E1499" s="199">
        <v>13115</v>
      </c>
    </row>
    <row r="1500" spans="1:5">
      <c r="A1500" s="195">
        <v>1613</v>
      </c>
      <c r="B1500" s="195" t="s">
        <v>1663</v>
      </c>
      <c r="C1500" s="195" t="s">
        <v>160</v>
      </c>
      <c r="D1500" s="195" t="s">
        <v>167</v>
      </c>
      <c r="E1500" s="199">
        <v>1464.3</v>
      </c>
    </row>
    <row r="1501" spans="1:5">
      <c r="A1501" s="195">
        <v>1626</v>
      </c>
      <c r="B1501" s="195" t="s">
        <v>1664</v>
      </c>
      <c r="C1501" s="195" t="s">
        <v>160</v>
      </c>
      <c r="D1501" s="195" t="s">
        <v>167</v>
      </c>
      <c r="E1501" s="199">
        <v>2190.04</v>
      </c>
    </row>
    <row r="1502" spans="1:5">
      <c r="A1502" s="195">
        <v>1625</v>
      </c>
      <c r="B1502" s="195" t="s">
        <v>1665</v>
      </c>
      <c r="C1502" s="195" t="s">
        <v>160</v>
      </c>
      <c r="D1502" s="195" t="s">
        <v>167</v>
      </c>
      <c r="E1502" s="163">
        <v>152.96</v>
      </c>
    </row>
    <row r="1503" spans="1:5">
      <c r="A1503" s="195">
        <v>1622</v>
      </c>
      <c r="B1503" s="195" t="s">
        <v>1666</v>
      </c>
      <c r="C1503" s="195" t="s">
        <v>160</v>
      </c>
      <c r="D1503" s="195" t="s">
        <v>167</v>
      </c>
      <c r="E1503" s="199">
        <v>4942.0200000000004</v>
      </c>
    </row>
    <row r="1504" spans="1:5">
      <c r="A1504" s="195">
        <v>1620</v>
      </c>
      <c r="B1504" s="195" t="s">
        <v>1667</v>
      </c>
      <c r="C1504" s="195" t="s">
        <v>160</v>
      </c>
      <c r="D1504" s="195" t="s">
        <v>167</v>
      </c>
      <c r="E1504" s="163">
        <v>322.23</v>
      </c>
    </row>
    <row r="1505" spans="1:5">
      <c r="A1505" s="195">
        <v>1629</v>
      </c>
      <c r="B1505" s="195" t="s">
        <v>1668</v>
      </c>
      <c r="C1505" s="195" t="s">
        <v>160</v>
      </c>
      <c r="D1505" s="195" t="s">
        <v>167</v>
      </c>
      <c r="E1505" s="199">
        <v>12027.71</v>
      </c>
    </row>
    <row r="1506" spans="1:5">
      <c r="A1506" s="195">
        <v>1627</v>
      </c>
      <c r="B1506" s="195" t="s">
        <v>1669</v>
      </c>
      <c r="C1506" s="195" t="s">
        <v>160</v>
      </c>
      <c r="D1506" s="195" t="s">
        <v>167</v>
      </c>
      <c r="E1506" s="163">
        <v>615.92999999999995</v>
      </c>
    </row>
    <row r="1507" spans="1:5">
      <c r="A1507" s="195">
        <v>1623</v>
      </c>
      <c r="B1507" s="195" t="s">
        <v>1670</v>
      </c>
      <c r="C1507" s="195" t="s">
        <v>160</v>
      </c>
      <c r="D1507" s="195" t="s">
        <v>167</v>
      </c>
      <c r="E1507" s="163">
        <v>124.75</v>
      </c>
    </row>
    <row r="1508" spans="1:5">
      <c r="A1508" s="195">
        <v>1619</v>
      </c>
      <c r="B1508" s="195" t="s">
        <v>1671</v>
      </c>
      <c r="C1508" s="195" t="s">
        <v>160</v>
      </c>
      <c r="D1508" s="195" t="s">
        <v>167</v>
      </c>
      <c r="E1508" s="163">
        <v>171.6</v>
      </c>
    </row>
    <row r="1509" spans="1:5">
      <c r="A1509" s="195">
        <v>1630</v>
      </c>
      <c r="B1509" s="195" t="s">
        <v>1672</v>
      </c>
      <c r="C1509" s="195" t="s">
        <v>160</v>
      </c>
      <c r="D1509" s="195" t="s">
        <v>167</v>
      </c>
      <c r="E1509" s="199">
        <v>3778.28</v>
      </c>
    </row>
    <row r="1510" spans="1:5">
      <c r="A1510" s="195">
        <v>1616</v>
      </c>
      <c r="B1510" s="195" t="s">
        <v>1673</v>
      </c>
      <c r="C1510" s="195" t="s">
        <v>160</v>
      </c>
      <c r="D1510" s="195" t="s">
        <v>167</v>
      </c>
      <c r="E1510" s="199">
        <v>5811.06</v>
      </c>
    </row>
    <row r="1511" spans="1:5">
      <c r="A1511" s="195">
        <v>1614</v>
      </c>
      <c r="B1511" s="195" t="s">
        <v>1674</v>
      </c>
      <c r="C1511" s="195" t="s">
        <v>160</v>
      </c>
      <c r="D1511" s="195" t="s">
        <v>167</v>
      </c>
      <c r="E1511" s="163">
        <v>265.58</v>
      </c>
    </row>
    <row r="1512" spans="1:5">
      <c r="A1512" s="195">
        <v>1617</v>
      </c>
      <c r="B1512" s="195" t="s">
        <v>1675</v>
      </c>
      <c r="C1512" s="195" t="s">
        <v>160</v>
      </c>
      <c r="D1512" s="195" t="s">
        <v>167</v>
      </c>
      <c r="E1512" s="199">
        <v>6937.15</v>
      </c>
    </row>
    <row r="1513" spans="1:5">
      <c r="A1513" s="195">
        <v>1621</v>
      </c>
      <c r="B1513" s="195" t="s">
        <v>1676</v>
      </c>
      <c r="C1513" s="195" t="s">
        <v>160</v>
      </c>
      <c r="D1513" s="195" t="s">
        <v>167</v>
      </c>
      <c r="E1513" s="163">
        <v>474.99</v>
      </c>
    </row>
    <row r="1514" spans="1:5">
      <c r="A1514" s="195">
        <v>1624</v>
      </c>
      <c r="B1514" s="195" t="s">
        <v>1677</v>
      </c>
      <c r="C1514" s="195" t="s">
        <v>160</v>
      </c>
      <c r="D1514" s="195" t="s">
        <v>167</v>
      </c>
      <c r="E1514" s="199">
        <v>17051.849999999999</v>
      </c>
    </row>
    <row r="1515" spans="1:5">
      <c r="A1515" s="195">
        <v>1615</v>
      </c>
      <c r="B1515" s="195" t="s">
        <v>1678</v>
      </c>
      <c r="C1515" s="195" t="s">
        <v>160</v>
      </c>
      <c r="D1515" s="195" t="s">
        <v>167</v>
      </c>
      <c r="E1515" s="163">
        <v>891.96</v>
      </c>
    </row>
    <row r="1516" spans="1:5">
      <c r="A1516" s="195">
        <v>1612</v>
      </c>
      <c r="B1516" s="195" t="s">
        <v>1679</v>
      </c>
      <c r="C1516" s="195" t="s">
        <v>160</v>
      </c>
      <c r="D1516" s="195" t="s">
        <v>167</v>
      </c>
      <c r="E1516" s="163">
        <v>117.48</v>
      </c>
    </row>
    <row r="1517" spans="1:5">
      <c r="A1517" s="195">
        <v>1618</v>
      </c>
      <c r="B1517" s="195" t="s">
        <v>1680</v>
      </c>
      <c r="C1517" s="195" t="s">
        <v>160</v>
      </c>
      <c r="D1517" s="195" t="s">
        <v>167</v>
      </c>
      <c r="E1517" s="199">
        <v>1225.69</v>
      </c>
    </row>
    <row r="1518" spans="1:5">
      <c r="A1518" s="195">
        <v>14211</v>
      </c>
      <c r="B1518" s="195" t="s">
        <v>1681</v>
      </c>
      <c r="C1518" s="195" t="s">
        <v>160</v>
      </c>
      <c r="D1518" s="195" t="s">
        <v>167</v>
      </c>
      <c r="E1518" s="163">
        <v>22.97</v>
      </c>
    </row>
    <row r="1519" spans="1:5">
      <c r="A1519" s="195">
        <v>34500</v>
      </c>
      <c r="B1519" s="195" t="s">
        <v>1682</v>
      </c>
      <c r="C1519" s="195" t="s">
        <v>355</v>
      </c>
      <c r="D1519" s="195" t="s">
        <v>155</v>
      </c>
      <c r="E1519" s="163">
        <v>133.12</v>
      </c>
    </row>
    <row r="1520" spans="1:5">
      <c r="A1520" s="195">
        <v>40934</v>
      </c>
      <c r="B1520" s="195" t="s">
        <v>1683</v>
      </c>
      <c r="C1520" s="195" t="s">
        <v>357</v>
      </c>
      <c r="D1520" s="195" t="s">
        <v>155</v>
      </c>
      <c r="E1520" s="199">
        <v>23720.03</v>
      </c>
    </row>
    <row r="1521" spans="1:5">
      <c r="A1521" s="195">
        <v>38200</v>
      </c>
      <c r="B1521" s="195" t="s">
        <v>1684</v>
      </c>
      <c r="C1521" s="195" t="s">
        <v>1685</v>
      </c>
      <c r="D1521" s="195" t="s">
        <v>155</v>
      </c>
      <c r="E1521" s="163">
        <v>550.6</v>
      </c>
    </row>
    <row r="1522" spans="1:5">
      <c r="A1522" s="195">
        <v>39269</v>
      </c>
      <c r="B1522" s="195" t="s">
        <v>1686</v>
      </c>
      <c r="C1522" s="195" t="s">
        <v>187</v>
      </c>
      <c r="D1522" s="195" t="s">
        <v>155</v>
      </c>
      <c r="E1522" s="163">
        <v>1.3</v>
      </c>
    </row>
    <row r="1523" spans="1:5">
      <c r="A1523" s="195">
        <v>11889</v>
      </c>
      <c r="B1523" s="195" t="s">
        <v>1687</v>
      </c>
      <c r="C1523" s="195" t="s">
        <v>187</v>
      </c>
      <c r="D1523" s="195" t="s">
        <v>155</v>
      </c>
      <c r="E1523" s="163">
        <v>1.81</v>
      </c>
    </row>
    <row r="1524" spans="1:5">
      <c r="A1524" s="195">
        <v>39270</v>
      </c>
      <c r="B1524" s="195" t="s">
        <v>1688</v>
      </c>
      <c r="C1524" s="195" t="s">
        <v>187</v>
      </c>
      <c r="D1524" s="195" t="s">
        <v>155</v>
      </c>
      <c r="E1524" s="163">
        <v>2.16</v>
      </c>
    </row>
    <row r="1525" spans="1:5">
      <c r="A1525" s="195">
        <v>11890</v>
      </c>
      <c r="B1525" s="195" t="s">
        <v>1689</v>
      </c>
      <c r="C1525" s="195" t="s">
        <v>187</v>
      </c>
      <c r="D1525" s="195" t="s">
        <v>155</v>
      </c>
      <c r="E1525" s="163">
        <v>2.82</v>
      </c>
    </row>
    <row r="1526" spans="1:5">
      <c r="A1526" s="195">
        <v>11891</v>
      </c>
      <c r="B1526" s="195" t="s">
        <v>1690</v>
      </c>
      <c r="C1526" s="195" t="s">
        <v>187</v>
      </c>
      <c r="D1526" s="195" t="s">
        <v>155</v>
      </c>
      <c r="E1526" s="163">
        <v>4.6399999999999997</v>
      </c>
    </row>
    <row r="1527" spans="1:5">
      <c r="A1527" s="195">
        <v>11892</v>
      </c>
      <c r="B1527" s="195" t="s">
        <v>1691</v>
      </c>
      <c r="C1527" s="195" t="s">
        <v>187</v>
      </c>
      <c r="D1527" s="195" t="s">
        <v>155</v>
      </c>
      <c r="E1527" s="163">
        <v>7.15</v>
      </c>
    </row>
    <row r="1528" spans="1:5">
      <c r="A1528" s="195">
        <v>37601</v>
      </c>
      <c r="B1528" s="195" t="s">
        <v>1692</v>
      </c>
      <c r="C1528" s="195" t="s">
        <v>187</v>
      </c>
      <c r="D1528" s="195" t="s">
        <v>167</v>
      </c>
      <c r="E1528" s="163">
        <v>5.07</v>
      </c>
    </row>
    <row r="1529" spans="1:5">
      <c r="A1529" s="195">
        <v>1634</v>
      </c>
      <c r="B1529" s="195" t="s">
        <v>1693</v>
      </c>
      <c r="C1529" s="195" t="s">
        <v>187</v>
      </c>
      <c r="D1529" s="195" t="s">
        <v>167</v>
      </c>
      <c r="E1529" s="163">
        <v>5.24</v>
      </c>
    </row>
    <row r="1530" spans="1:5">
      <c r="A1530" s="195">
        <v>5086</v>
      </c>
      <c r="B1530" s="195" t="s">
        <v>1694</v>
      </c>
      <c r="C1530" s="195" t="s">
        <v>238</v>
      </c>
      <c r="D1530" s="195" t="s">
        <v>155</v>
      </c>
      <c r="E1530" s="163">
        <v>27.81</v>
      </c>
    </row>
    <row r="1531" spans="1:5">
      <c r="A1531" s="195">
        <v>11280</v>
      </c>
      <c r="B1531" s="195" t="s">
        <v>1695</v>
      </c>
      <c r="C1531" s="195" t="s">
        <v>160</v>
      </c>
      <c r="D1531" s="195" t="s">
        <v>155</v>
      </c>
      <c r="E1531" s="199">
        <v>10889.42</v>
      </c>
    </row>
    <row r="1532" spans="1:5">
      <c r="A1532" s="195">
        <v>40519</v>
      </c>
      <c r="B1532" s="195" t="s">
        <v>1696</v>
      </c>
      <c r="C1532" s="195" t="s">
        <v>160</v>
      </c>
      <c r="D1532" s="195" t="s">
        <v>155</v>
      </c>
      <c r="E1532" s="199">
        <v>89768.69</v>
      </c>
    </row>
    <row r="1533" spans="1:5">
      <c r="A1533" s="195">
        <v>39869</v>
      </c>
      <c r="B1533" s="195" t="s">
        <v>1697</v>
      </c>
      <c r="C1533" s="195" t="s">
        <v>160</v>
      </c>
      <c r="D1533" s="195" t="s">
        <v>167</v>
      </c>
      <c r="E1533" s="163">
        <v>9.85</v>
      </c>
    </row>
    <row r="1534" spans="1:5">
      <c r="A1534" s="195">
        <v>39870</v>
      </c>
      <c r="B1534" s="195" t="s">
        <v>1698</v>
      </c>
      <c r="C1534" s="195" t="s">
        <v>160</v>
      </c>
      <c r="D1534" s="195" t="s">
        <v>167</v>
      </c>
      <c r="E1534" s="163">
        <v>15.07</v>
      </c>
    </row>
    <row r="1535" spans="1:5">
      <c r="A1535" s="195">
        <v>39871</v>
      </c>
      <c r="B1535" s="195" t="s">
        <v>1699</v>
      </c>
      <c r="C1535" s="195" t="s">
        <v>160</v>
      </c>
      <c r="D1535" s="195" t="s">
        <v>167</v>
      </c>
      <c r="E1535" s="163">
        <v>16.899999999999999</v>
      </c>
    </row>
    <row r="1536" spans="1:5">
      <c r="A1536" s="195">
        <v>12722</v>
      </c>
      <c r="B1536" s="195" t="s">
        <v>1700</v>
      </c>
      <c r="C1536" s="195" t="s">
        <v>160</v>
      </c>
      <c r="D1536" s="195" t="s">
        <v>167</v>
      </c>
      <c r="E1536" s="163">
        <v>565.51</v>
      </c>
    </row>
    <row r="1537" spans="1:5">
      <c r="A1537" s="195">
        <v>12714</v>
      </c>
      <c r="B1537" s="195" t="s">
        <v>1701</v>
      </c>
      <c r="C1537" s="195" t="s">
        <v>160</v>
      </c>
      <c r="D1537" s="195" t="s">
        <v>167</v>
      </c>
      <c r="E1537" s="163">
        <v>3.69</v>
      </c>
    </row>
    <row r="1538" spans="1:5">
      <c r="A1538" s="195">
        <v>12715</v>
      </c>
      <c r="B1538" s="195" t="s">
        <v>1702</v>
      </c>
      <c r="C1538" s="195" t="s">
        <v>160</v>
      </c>
      <c r="D1538" s="195" t="s">
        <v>167</v>
      </c>
      <c r="E1538" s="163">
        <v>8.33</v>
      </c>
    </row>
    <row r="1539" spans="1:5">
      <c r="A1539" s="195">
        <v>12716</v>
      </c>
      <c r="B1539" s="195" t="s">
        <v>1703</v>
      </c>
      <c r="C1539" s="195" t="s">
        <v>160</v>
      </c>
      <c r="D1539" s="195" t="s">
        <v>167</v>
      </c>
      <c r="E1539" s="163">
        <v>14.31</v>
      </c>
    </row>
    <row r="1540" spans="1:5">
      <c r="A1540" s="195">
        <v>12717</v>
      </c>
      <c r="B1540" s="195" t="s">
        <v>1704</v>
      </c>
      <c r="C1540" s="195" t="s">
        <v>160</v>
      </c>
      <c r="D1540" s="195" t="s">
        <v>167</v>
      </c>
      <c r="E1540" s="163">
        <v>28.13</v>
      </c>
    </row>
    <row r="1541" spans="1:5">
      <c r="A1541" s="195">
        <v>12718</v>
      </c>
      <c r="B1541" s="195" t="s">
        <v>1705</v>
      </c>
      <c r="C1541" s="195" t="s">
        <v>160</v>
      </c>
      <c r="D1541" s="195" t="s">
        <v>167</v>
      </c>
      <c r="E1541" s="163">
        <v>43.17</v>
      </c>
    </row>
    <row r="1542" spans="1:5">
      <c r="A1542" s="195">
        <v>12719</v>
      </c>
      <c r="B1542" s="195" t="s">
        <v>1706</v>
      </c>
      <c r="C1542" s="195" t="s">
        <v>160</v>
      </c>
      <c r="D1542" s="195" t="s">
        <v>167</v>
      </c>
      <c r="E1542" s="163">
        <v>68.540000000000006</v>
      </c>
    </row>
    <row r="1543" spans="1:5">
      <c r="A1543" s="195">
        <v>12720</v>
      </c>
      <c r="B1543" s="195" t="s">
        <v>1707</v>
      </c>
      <c r="C1543" s="195" t="s">
        <v>160</v>
      </c>
      <c r="D1543" s="195" t="s">
        <v>167</v>
      </c>
      <c r="E1543" s="163">
        <v>238.66</v>
      </c>
    </row>
    <row r="1544" spans="1:5">
      <c r="A1544" s="195">
        <v>12721</v>
      </c>
      <c r="B1544" s="195" t="s">
        <v>1708</v>
      </c>
      <c r="C1544" s="195" t="s">
        <v>160</v>
      </c>
      <c r="D1544" s="195" t="s">
        <v>167</v>
      </c>
      <c r="E1544" s="163">
        <v>228.86</v>
      </c>
    </row>
    <row r="1545" spans="1:5">
      <c r="A1545" s="195">
        <v>3468</v>
      </c>
      <c r="B1545" s="195" t="s">
        <v>1709</v>
      </c>
      <c r="C1545" s="195" t="s">
        <v>160</v>
      </c>
      <c r="D1545" s="195" t="s">
        <v>155</v>
      </c>
      <c r="E1545" s="163">
        <v>26.13</v>
      </c>
    </row>
    <row r="1546" spans="1:5">
      <c r="A1546" s="195">
        <v>3465</v>
      </c>
      <c r="B1546" s="195" t="s">
        <v>1710</v>
      </c>
      <c r="C1546" s="195" t="s">
        <v>160</v>
      </c>
      <c r="D1546" s="195" t="s">
        <v>155</v>
      </c>
      <c r="E1546" s="163">
        <v>26.12</v>
      </c>
    </row>
    <row r="1547" spans="1:5">
      <c r="A1547" s="195">
        <v>12403</v>
      </c>
      <c r="B1547" s="195" t="s">
        <v>1711</v>
      </c>
      <c r="C1547" s="195" t="s">
        <v>160</v>
      </c>
      <c r="D1547" s="195" t="s">
        <v>155</v>
      </c>
      <c r="E1547" s="163">
        <v>18.62</v>
      </c>
    </row>
    <row r="1548" spans="1:5">
      <c r="A1548" s="195">
        <v>3463</v>
      </c>
      <c r="B1548" s="195" t="s">
        <v>1712</v>
      </c>
      <c r="C1548" s="195" t="s">
        <v>160</v>
      </c>
      <c r="D1548" s="195" t="s">
        <v>155</v>
      </c>
      <c r="E1548" s="163">
        <v>10.88</v>
      </c>
    </row>
    <row r="1549" spans="1:5">
      <c r="A1549" s="195">
        <v>3464</v>
      </c>
      <c r="B1549" s="195" t="s">
        <v>1713</v>
      </c>
      <c r="C1549" s="195" t="s">
        <v>160</v>
      </c>
      <c r="D1549" s="195" t="s">
        <v>155</v>
      </c>
      <c r="E1549" s="163">
        <v>10.88</v>
      </c>
    </row>
    <row r="1550" spans="1:5">
      <c r="A1550" s="195">
        <v>3466</v>
      </c>
      <c r="B1550" s="195" t="s">
        <v>1714</v>
      </c>
      <c r="C1550" s="195" t="s">
        <v>160</v>
      </c>
      <c r="D1550" s="195" t="s">
        <v>155</v>
      </c>
      <c r="E1550" s="163">
        <v>66.349999999999994</v>
      </c>
    </row>
    <row r="1551" spans="1:5">
      <c r="A1551" s="195">
        <v>3467</v>
      </c>
      <c r="B1551" s="195" t="s">
        <v>1715</v>
      </c>
      <c r="C1551" s="195" t="s">
        <v>160</v>
      </c>
      <c r="D1551" s="195" t="s">
        <v>155</v>
      </c>
      <c r="E1551" s="163">
        <v>37.47</v>
      </c>
    </row>
    <row r="1552" spans="1:5">
      <c r="A1552" s="195">
        <v>3462</v>
      </c>
      <c r="B1552" s="195" t="s">
        <v>1716</v>
      </c>
      <c r="C1552" s="195" t="s">
        <v>160</v>
      </c>
      <c r="D1552" s="195" t="s">
        <v>155</v>
      </c>
      <c r="E1552" s="163">
        <v>7.18</v>
      </c>
    </row>
    <row r="1553" spans="1:5">
      <c r="A1553" s="195">
        <v>3446</v>
      </c>
      <c r="B1553" s="195" t="s">
        <v>1717</v>
      </c>
      <c r="C1553" s="195" t="s">
        <v>160</v>
      </c>
      <c r="D1553" s="195" t="s">
        <v>155</v>
      </c>
      <c r="E1553" s="163">
        <v>22.09</v>
      </c>
    </row>
    <row r="1554" spans="1:5">
      <c r="A1554" s="195">
        <v>3445</v>
      </c>
      <c r="B1554" s="195" t="s">
        <v>1718</v>
      </c>
      <c r="C1554" s="195" t="s">
        <v>160</v>
      </c>
      <c r="D1554" s="195" t="s">
        <v>155</v>
      </c>
      <c r="E1554" s="163">
        <v>18.03</v>
      </c>
    </row>
    <row r="1555" spans="1:5">
      <c r="A1555" s="195">
        <v>3441</v>
      </c>
      <c r="B1555" s="195" t="s">
        <v>1719</v>
      </c>
      <c r="C1555" s="195" t="s">
        <v>160</v>
      </c>
      <c r="D1555" s="195" t="s">
        <v>155</v>
      </c>
      <c r="E1555" s="163">
        <v>5.09</v>
      </c>
    </row>
    <row r="1556" spans="1:5">
      <c r="A1556" s="195">
        <v>3444</v>
      </c>
      <c r="B1556" s="195" t="s">
        <v>1720</v>
      </c>
      <c r="C1556" s="195" t="s">
        <v>160</v>
      </c>
      <c r="D1556" s="195" t="s">
        <v>155</v>
      </c>
      <c r="E1556" s="163">
        <v>11.1</v>
      </c>
    </row>
    <row r="1557" spans="1:5">
      <c r="A1557" s="195">
        <v>12402</v>
      </c>
      <c r="B1557" s="195" t="s">
        <v>1721</v>
      </c>
      <c r="C1557" s="195" t="s">
        <v>160</v>
      </c>
      <c r="D1557" s="195" t="s">
        <v>155</v>
      </c>
      <c r="E1557" s="163">
        <v>62.09</v>
      </c>
    </row>
    <row r="1558" spans="1:5">
      <c r="A1558" s="195">
        <v>3447</v>
      </c>
      <c r="B1558" s="195" t="s">
        <v>1722</v>
      </c>
      <c r="C1558" s="195" t="s">
        <v>160</v>
      </c>
      <c r="D1558" s="195" t="s">
        <v>155</v>
      </c>
      <c r="E1558" s="163">
        <v>32.119999999999997</v>
      </c>
    </row>
    <row r="1559" spans="1:5">
      <c r="A1559" s="195">
        <v>3442</v>
      </c>
      <c r="B1559" s="195" t="s">
        <v>1723</v>
      </c>
      <c r="C1559" s="195" t="s">
        <v>160</v>
      </c>
      <c r="D1559" s="195" t="s">
        <v>155</v>
      </c>
      <c r="E1559" s="163">
        <v>7.61</v>
      </c>
    </row>
    <row r="1560" spans="1:5">
      <c r="A1560" s="195">
        <v>3448</v>
      </c>
      <c r="B1560" s="195" t="s">
        <v>1724</v>
      </c>
      <c r="C1560" s="195" t="s">
        <v>160</v>
      </c>
      <c r="D1560" s="195" t="s">
        <v>155</v>
      </c>
      <c r="E1560" s="163">
        <v>90.78</v>
      </c>
    </row>
    <row r="1561" spans="1:5">
      <c r="A1561" s="195">
        <v>3449</v>
      </c>
      <c r="B1561" s="195" t="s">
        <v>1725</v>
      </c>
      <c r="C1561" s="195" t="s">
        <v>160</v>
      </c>
      <c r="D1561" s="195" t="s">
        <v>155</v>
      </c>
      <c r="E1561" s="163">
        <v>159.07</v>
      </c>
    </row>
    <row r="1562" spans="1:5">
      <c r="A1562" s="195">
        <v>37438</v>
      </c>
      <c r="B1562" s="195" t="s">
        <v>1726</v>
      </c>
      <c r="C1562" s="195" t="s">
        <v>160</v>
      </c>
      <c r="D1562" s="195" t="s">
        <v>167</v>
      </c>
      <c r="E1562" s="163">
        <v>177.3</v>
      </c>
    </row>
    <row r="1563" spans="1:5">
      <c r="A1563" s="195">
        <v>37439</v>
      </c>
      <c r="B1563" s="195" t="s">
        <v>1727</v>
      </c>
      <c r="C1563" s="195" t="s">
        <v>160</v>
      </c>
      <c r="D1563" s="195" t="s">
        <v>167</v>
      </c>
      <c r="E1563" s="199">
        <v>1159.18</v>
      </c>
    </row>
    <row r="1564" spans="1:5">
      <c r="A1564" s="195">
        <v>37435</v>
      </c>
      <c r="B1564" s="195" t="s">
        <v>1728</v>
      </c>
      <c r="C1564" s="195" t="s">
        <v>160</v>
      </c>
      <c r="D1564" s="195" t="s">
        <v>167</v>
      </c>
      <c r="E1564" s="163">
        <v>20.83</v>
      </c>
    </row>
    <row r="1565" spans="1:5">
      <c r="A1565" s="195">
        <v>37436</v>
      </c>
      <c r="B1565" s="195" t="s">
        <v>1729</v>
      </c>
      <c r="C1565" s="195" t="s">
        <v>160</v>
      </c>
      <c r="D1565" s="195" t="s">
        <v>167</v>
      </c>
      <c r="E1565" s="163">
        <v>24.59</v>
      </c>
    </row>
    <row r="1566" spans="1:5">
      <c r="A1566" s="195">
        <v>37437</v>
      </c>
      <c r="B1566" s="195" t="s">
        <v>1730</v>
      </c>
      <c r="C1566" s="195" t="s">
        <v>160</v>
      </c>
      <c r="D1566" s="195" t="s">
        <v>167</v>
      </c>
      <c r="E1566" s="163">
        <v>35.56</v>
      </c>
    </row>
    <row r="1567" spans="1:5">
      <c r="A1567" s="195">
        <v>3473</v>
      </c>
      <c r="B1567" s="195" t="s">
        <v>1731</v>
      </c>
      <c r="C1567" s="195" t="s">
        <v>160</v>
      </c>
      <c r="D1567" s="195" t="s">
        <v>155</v>
      </c>
      <c r="E1567" s="163">
        <v>24.98</v>
      </c>
    </row>
    <row r="1568" spans="1:5">
      <c r="A1568" s="195">
        <v>3474</v>
      </c>
      <c r="B1568" s="195" t="s">
        <v>1732</v>
      </c>
      <c r="C1568" s="195" t="s">
        <v>160</v>
      </c>
      <c r="D1568" s="195" t="s">
        <v>155</v>
      </c>
      <c r="E1568" s="163">
        <v>20.59</v>
      </c>
    </row>
    <row r="1569" spans="1:5">
      <c r="A1569" s="195">
        <v>3450</v>
      </c>
      <c r="B1569" s="195" t="s">
        <v>1733</v>
      </c>
      <c r="C1569" s="195" t="s">
        <v>160</v>
      </c>
      <c r="D1569" s="195" t="s">
        <v>155</v>
      </c>
      <c r="E1569" s="163">
        <v>5.97</v>
      </c>
    </row>
    <row r="1570" spans="1:5">
      <c r="A1570" s="195">
        <v>3443</v>
      </c>
      <c r="B1570" s="195" t="s">
        <v>1734</v>
      </c>
      <c r="C1570" s="195" t="s">
        <v>160</v>
      </c>
      <c r="D1570" s="195" t="s">
        <v>155</v>
      </c>
      <c r="E1570" s="163">
        <v>12.81</v>
      </c>
    </row>
    <row r="1571" spans="1:5">
      <c r="A1571" s="195">
        <v>3453</v>
      </c>
      <c r="B1571" s="195" t="s">
        <v>1735</v>
      </c>
      <c r="C1571" s="195" t="s">
        <v>160</v>
      </c>
      <c r="D1571" s="195" t="s">
        <v>155</v>
      </c>
      <c r="E1571" s="163">
        <v>72.900000000000006</v>
      </c>
    </row>
    <row r="1572" spans="1:5">
      <c r="A1572" s="195">
        <v>3452</v>
      </c>
      <c r="B1572" s="195" t="s">
        <v>1736</v>
      </c>
      <c r="C1572" s="195" t="s">
        <v>160</v>
      </c>
      <c r="D1572" s="195" t="s">
        <v>155</v>
      </c>
      <c r="E1572" s="163">
        <v>35.979999999999997</v>
      </c>
    </row>
    <row r="1573" spans="1:5">
      <c r="A1573" s="195">
        <v>3451</v>
      </c>
      <c r="B1573" s="195" t="s">
        <v>1737</v>
      </c>
      <c r="C1573" s="195" t="s">
        <v>160</v>
      </c>
      <c r="D1573" s="195" t="s">
        <v>155</v>
      </c>
      <c r="E1573" s="163">
        <v>7.14</v>
      </c>
    </row>
    <row r="1574" spans="1:5">
      <c r="A1574" s="195">
        <v>3454</v>
      </c>
      <c r="B1574" s="195" t="s">
        <v>1738</v>
      </c>
      <c r="C1574" s="195" t="s">
        <v>160</v>
      </c>
      <c r="D1574" s="195" t="s">
        <v>155</v>
      </c>
      <c r="E1574" s="163">
        <v>110.88</v>
      </c>
    </row>
    <row r="1575" spans="1:5">
      <c r="A1575" s="195">
        <v>3458</v>
      </c>
      <c r="B1575" s="195" t="s">
        <v>1739</v>
      </c>
      <c r="C1575" s="195" t="s">
        <v>160</v>
      </c>
      <c r="D1575" s="195" t="s">
        <v>155</v>
      </c>
      <c r="E1575" s="163">
        <v>20.02</v>
      </c>
    </row>
    <row r="1576" spans="1:5">
      <c r="A1576" s="195">
        <v>3457</v>
      </c>
      <c r="B1576" s="195" t="s">
        <v>1740</v>
      </c>
      <c r="C1576" s="195" t="s">
        <v>160</v>
      </c>
      <c r="D1576" s="195" t="s">
        <v>155</v>
      </c>
      <c r="E1576" s="163">
        <v>15.03</v>
      </c>
    </row>
    <row r="1577" spans="1:5">
      <c r="A1577" s="195">
        <v>3455</v>
      </c>
      <c r="B1577" s="195" t="s">
        <v>1741</v>
      </c>
      <c r="C1577" s="195" t="s">
        <v>160</v>
      </c>
      <c r="D1577" s="195" t="s">
        <v>155</v>
      </c>
      <c r="E1577" s="163">
        <v>4.2699999999999996</v>
      </c>
    </row>
    <row r="1578" spans="1:5">
      <c r="A1578" s="195">
        <v>3472</v>
      </c>
      <c r="B1578" s="195" t="s">
        <v>1742</v>
      </c>
      <c r="C1578" s="195" t="s">
        <v>160</v>
      </c>
      <c r="D1578" s="195" t="s">
        <v>155</v>
      </c>
      <c r="E1578" s="163">
        <v>9.59</v>
      </c>
    </row>
    <row r="1579" spans="1:5">
      <c r="A1579" s="195">
        <v>3470</v>
      </c>
      <c r="B1579" s="195" t="s">
        <v>1743</v>
      </c>
      <c r="C1579" s="195" t="s">
        <v>160</v>
      </c>
      <c r="D1579" s="195" t="s">
        <v>155</v>
      </c>
      <c r="E1579" s="163">
        <v>55.9</v>
      </c>
    </row>
    <row r="1580" spans="1:5">
      <c r="A1580" s="195">
        <v>3471</v>
      </c>
      <c r="B1580" s="195" t="s">
        <v>1744</v>
      </c>
      <c r="C1580" s="195" t="s">
        <v>160</v>
      </c>
      <c r="D1580" s="195" t="s">
        <v>155</v>
      </c>
      <c r="E1580" s="163">
        <v>30.72</v>
      </c>
    </row>
    <row r="1581" spans="1:5">
      <c r="A1581" s="195">
        <v>3456</v>
      </c>
      <c r="B1581" s="195" t="s">
        <v>1745</v>
      </c>
      <c r="C1581" s="195" t="s">
        <v>160</v>
      </c>
      <c r="D1581" s="195" t="s">
        <v>155</v>
      </c>
      <c r="E1581" s="163">
        <v>6.38</v>
      </c>
    </row>
    <row r="1582" spans="1:5">
      <c r="A1582" s="195">
        <v>3459</v>
      </c>
      <c r="B1582" s="195" t="s">
        <v>1746</v>
      </c>
      <c r="C1582" s="195" t="s">
        <v>160</v>
      </c>
      <c r="D1582" s="195" t="s">
        <v>155</v>
      </c>
      <c r="E1582" s="163">
        <v>78.849999999999994</v>
      </c>
    </row>
    <row r="1583" spans="1:5">
      <c r="A1583" s="195">
        <v>3469</v>
      </c>
      <c r="B1583" s="195" t="s">
        <v>1747</v>
      </c>
      <c r="C1583" s="195" t="s">
        <v>160</v>
      </c>
      <c r="D1583" s="195" t="s">
        <v>155</v>
      </c>
      <c r="E1583" s="163">
        <v>149.94999999999999</v>
      </c>
    </row>
    <row r="1584" spans="1:5">
      <c r="A1584" s="195">
        <v>3460</v>
      </c>
      <c r="B1584" s="195" t="s">
        <v>1748</v>
      </c>
      <c r="C1584" s="195" t="s">
        <v>160</v>
      </c>
      <c r="D1584" s="195" t="s">
        <v>155</v>
      </c>
      <c r="E1584" s="163">
        <v>218.81</v>
      </c>
    </row>
    <row r="1585" spans="1:5">
      <c r="A1585" s="195">
        <v>3461</v>
      </c>
      <c r="B1585" s="195" t="s">
        <v>1749</v>
      </c>
      <c r="C1585" s="195" t="s">
        <v>160</v>
      </c>
      <c r="D1585" s="195" t="s">
        <v>155</v>
      </c>
      <c r="E1585" s="163">
        <v>559.26</v>
      </c>
    </row>
    <row r="1586" spans="1:5">
      <c r="A1586" s="195">
        <v>37433</v>
      </c>
      <c r="B1586" s="195" t="s">
        <v>1750</v>
      </c>
      <c r="C1586" s="195" t="s">
        <v>160</v>
      </c>
      <c r="D1586" s="195" t="s">
        <v>167</v>
      </c>
      <c r="E1586" s="163">
        <v>177.3</v>
      </c>
    </row>
    <row r="1587" spans="1:5">
      <c r="A1587" s="195">
        <v>37430</v>
      </c>
      <c r="B1587" s="195" t="s">
        <v>1751</v>
      </c>
      <c r="C1587" s="195" t="s">
        <v>160</v>
      </c>
      <c r="D1587" s="195" t="s">
        <v>167</v>
      </c>
      <c r="E1587" s="163">
        <v>22.22</v>
      </c>
    </row>
    <row r="1588" spans="1:5">
      <c r="A1588" s="195">
        <v>37434</v>
      </c>
      <c r="B1588" s="195" t="s">
        <v>1752</v>
      </c>
      <c r="C1588" s="195" t="s">
        <v>160</v>
      </c>
      <c r="D1588" s="195" t="s">
        <v>167</v>
      </c>
      <c r="E1588" s="199">
        <v>1653.15</v>
      </c>
    </row>
    <row r="1589" spans="1:5">
      <c r="A1589" s="195">
        <v>37431</v>
      </c>
      <c r="B1589" s="195" t="s">
        <v>1753</v>
      </c>
      <c r="C1589" s="195" t="s">
        <v>160</v>
      </c>
      <c r="D1589" s="195" t="s">
        <v>167</v>
      </c>
      <c r="E1589" s="163">
        <v>30.14</v>
      </c>
    </row>
    <row r="1590" spans="1:5">
      <c r="A1590" s="195">
        <v>37432</v>
      </c>
      <c r="B1590" s="195" t="s">
        <v>1754</v>
      </c>
      <c r="C1590" s="195" t="s">
        <v>160</v>
      </c>
      <c r="D1590" s="195" t="s">
        <v>167</v>
      </c>
      <c r="E1590" s="163">
        <v>55.59</v>
      </c>
    </row>
    <row r="1591" spans="1:5">
      <c r="A1591" s="195">
        <v>37413</v>
      </c>
      <c r="B1591" s="195" t="s">
        <v>1755</v>
      </c>
      <c r="C1591" s="195" t="s">
        <v>160</v>
      </c>
      <c r="D1591" s="195" t="s">
        <v>167</v>
      </c>
      <c r="E1591" s="163">
        <v>3.83</v>
      </c>
    </row>
    <row r="1592" spans="1:5">
      <c r="A1592" s="195">
        <v>37414</v>
      </c>
      <c r="B1592" s="195" t="s">
        <v>1756</v>
      </c>
      <c r="C1592" s="195" t="s">
        <v>160</v>
      </c>
      <c r="D1592" s="195" t="s">
        <v>167</v>
      </c>
      <c r="E1592" s="163">
        <v>4.34</v>
      </c>
    </row>
    <row r="1593" spans="1:5">
      <c r="A1593" s="195">
        <v>37415</v>
      </c>
      <c r="B1593" s="195" t="s">
        <v>1757</v>
      </c>
      <c r="C1593" s="195" t="s">
        <v>160</v>
      </c>
      <c r="D1593" s="195" t="s">
        <v>167</v>
      </c>
      <c r="E1593" s="163">
        <v>7.9</v>
      </c>
    </row>
    <row r="1594" spans="1:5">
      <c r="A1594" s="195">
        <v>37416</v>
      </c>
      <c r="B1594" s="195" t="s">
        <v>1758</v>
      </c>
      <c r="C1594" s="195" t="s">
        <v>160</v>
      </c>
      <c r="D1594" s="195" t="s">
        <v>167</v>
      </c>
      <c r="E1594" s="163">
        <v>3.58</v>
      </c>
    </row>
    <row r="1595" spans="1:5">
      <c r="A1595" s="195">
        <v>37417</v>
      </c>
      <c r="B1595" s="195" t="s">
        <v>1759</v>
      </c>
      <c r="C1595" s="195" t="s">
        <v>160</v>
      </c>
      <c r="D1595" s="195" t="s">
        <v>167</v>
      </c>
      <c r="E1595" s="163">
        <v>5.15</v>
      </c>
    </row>
    <row r="1596" spans="1:5">
      <c r="A1596" s="195">
        <v>43590</v>
      </c>
      <c r="B1596" s="195" t="s">
        <v>1760</v>
      </c>
      <c r="C1596" s="195" t="s">
        <v>160</v>
      </c>
      <c r="D1596" s="195" t="s">
        <v>155</v>
      </c>
      <c r="E1596" s="163">
        <v>129.31</v>
      </c>
    </row>
    <row r="1597" spans="1:5">
      <c r="A1597" s="195">
        <v>43589</v>
      </c>
      <c r="B1597" s="195" t="s">
        <v>1761</v>
      </c>
      <c r="C1597" s="195" t="s">
        <v>160</v>
      </c>
      <c r="D1597" s="195" t="s">
        <v>155</v>
      </c>
      <c r="E1597" s="163">
        <v>23.39</v>
      </c>
    </row>
    <row r="1598" spans="1:5">
      <c r="A1598" s="195">
        <v>34519</v>
      </c>
      <c r="B1598" s="195" t="s">
        <v>1762</v>
      </c>
      <c r="C1598" s="195" t="s">
        <v>160</v>
      </c>
      <c r="D1598" s="195" t="s">
        <v>167</v>
      </c>
      <c r="E1598" s="163">
        <v>104.92</v>
      </c>
    </row>
    <row r="1599" spans="1:5">
      <c r="A1599" s="195">
        <v>1649</v>
      </c>
      <c r="B1599" s="195" t="s">
        <v>1763</v>
      </c>
      <c r="C1599" s="195" t="s">
        <v>160</v>
      </c>
      <c r="D1599" s="195" t="s">
        <v>155</v>
      </c>
      <c r="E1599" s="163">
        <v>47.21</v>
      </c>
    </row>
    <row r="1600" spans="1:5">
      <c r="A1600" s="195">
        <v>1653</v>
      </c>
      <c r="B1600" s="195" t="s">
        <v>1764</v>
      </c>
      <c r="C1600" s="195" t="s">
        <v>160</v>
      </c>
      <c r="D1600" s="195" t="s">
        <v>155</v>
      </c>
      <c r="E1600" s="163">
        <v>36.979999999999997</v>
      </c>
    </row>
    <row r="1601" spans="1:5">
      <c r="A1601" s="195">
        <v>1647</v>
      </c>
      <c r="B1601" s="195" t="s">
        <v>1765</v>
      </c>
      <c r="C1601" s="195" t="s">
        <v>160</v>
      </c>
      <c r="D1601" s="195" t="s">
        <v>155</v>
      </c>
      <c r="E1601" s="163">
        <v>13.24</v>
      </c>
    </row>
    <row r="1602" spans="1:5">
      <c r="A1602" s="195">
        <v>1648</v>
      </c>
      <c r="B1602" s="195" t="s">
        <v>1766</v>
      </c>
      <c r="C1602" s="195" t="s">
        <v>160</v>
      </c>
      <c r="D1602" s="195" t="s">
        <v>155</v>
      </c>
      <c r="E1602" s="163">
        <v>25.43</v>
      </c>
    </row>
    <row r="1603" spans="1:5">
      <c r="A1603" s="195">
        <v>1651</v>
      </c>
      <c r="B1603" s="195" t="s">
        <v>1767</v>
      </c>
      <c r="C1603" s="195" t="s">
        <v>160</v>
      </c>
      <c r="D1603" s="195" t="s">
        <v>155</v>
      </c>
      <c r="E1603" s="163">
        <v>117.96</v>
      </c>
    </row>
    <row r="1604" spans="1:5">
      <c r="A1604" s="195">
        <v>1650</v>
      </c>
      <c r="B1604" s="195" t="s">
        <v>1768</v>
      </c>
      <c r="C1604" s="195" t="s">
        <v>160</v>
      </c>
      <c r="D1604" s="195" t="s">
        <v>155</v>
      </c>
      <c r="E1604" s="163">
        <v>65.2</v>
      </c>
    </row>
    <row r="1605" spans="1:5">
      <c r="A1605" s="195">
        <v>1654</v>
      </c>
      <c r="B1605" s="195" t="s">
        <v>1769</v>
      </c>
      <c r="C1605" s="195" t="s">
        <v>160</v>
      </c>
      <c r="D1605" s="195" t="s">
        <v>155</v>
      </c>
      <c r="E1605" s="163">
        <v>18.170000000000002</v>
      </c>
    </row>
    <row r="1606" spans="1:5">
      <c r="A1606" s="195">
        <v>1652</v>
      </c>
      <c r="B1606" s="195" t="s">
        <v>1770</v>
      </c>
      <c r="C1606" s="195" t="s">
        <v>160</v>
      </c>
      <c r="D1606" s="195" t="s">
        <v>155</v>
      </c>
      <c r="E1606" s="163">
        <v>169.3</v>
      </c>
    </row>
    <row r="1607" spans="1:5">
      <c r="A1607" s="195">
        <v>10510</v>
      </c>
      <c r="B1607" s="195" t="s">
        <v>1771</v>
      </c>
      <c r="C1607" s="195" t="s">
        <v>160</v>
      </c>
      <c r="D1607" s="195" t="s">
        <v>167</v>
      </c>
      <c r="E1607" s="163">
        <v>92.05</v>
      </c>
    </row>
    <row r="1608" spans="1:5">
      <c r="A1608" s="195">
        <v>1747</v>
      </c>
      <c r="B1608" s="195" t="s">
        <v>1772</v>
      </c>
      <c r="C1608" s="195" t="s">
        <v>160</v>
      </c>
      <c r="D1608" s="195" t="s">
        <v>155</v>
      </c>
      <c r="E1608" s="163">
        <v>158.58000000000001</v>
      </c>
    </row>
    <row r="1609" spans="1:5">
      <c r="A1609" s="195">
        <v>1744</v>
      </c>
      <c r="B1609" s="195" t="s">
        <v>1773</v>
      </c>
      <c r="C1609" s="195" t="s">
        <v>160</v>
      </c>
      <c r="D1609" s="195" t="s">
        <v>155</v>
      </c>
      <c r="E1609" s="163">
        <v>109.84</v>
      </c>
    </row>
    <row r="1610" spans="1:5">
      <c r="A1610" s="195">
        <v>1743</v>
      </c>
      <c r="B1610" s="195" t="s">
        <v>1774</v>
      </c>
      <c r="C1610" s="195" t="s">
        <v>160</v>
      </c>
      <c r="D1610" s="195" t="s">
        <v>155</v>
      </c>
      <c r="E1610" s="163">
        <v>144.24</v>
      </c>
    </row>
    <row r="1611" spans="1:5">
      <c r="A1611" s="195">
        <v>39640</v>
      </c>
      <c r="B1611" s="195" t="s">
        <v>1775</v>
      </c>
      <c r="C1611" s="195" t="s">
        <v>160</v>
      </c>
      <c r="D1611" s="195" t="s">
        <v>155</v>
      </c>
      <c r="E1611" s="163">
        <v>7.88</v>
      </c>
    </row>
    <row r="1612" spans="1:5">
      <c r="A1612" s="195">
        <v>11013</v>
      </c>
      <c r="B1612" s="195" t="s">
        <v>1776</v>
      </c>
      <c r="C1612" s="195" t="s">
        <v>160</v>
      </c>
      <c r="D1612" s="195" t="s">
        <v>155</v>
      </c>
      <c r="E1612" s="163">
        <v>16.22</v>
      </c>
    </row>
    <row r="1613" spans="1:5">
      <c r="A1613" s="195">
        <v>11017</v>
      </c>
      <c r="B1613" s="195" t="s">
        <v>1777</v>
      </c>
      <c r="C1613" s="195" t="s">
        <v>160</v>
      </c>
      <c r="D1613" s="195" t="s">
        <v>155</v>
      </c>
      <c r="E1613" s="163">
        <v>6.92</v>
      </c>
    </row>
    <row r="1614" spans="1:5">
      <c r="A1614" s="195">
        <v>20236</v>
      </c>
      <c r="B1614" s="195" t="s">
        <v>1778</v>
      </c>
      <c r="C1614" s="195" t="s">
        <v>160</v>
      </c>
      <c r="D1614" s="195" t="s">
        <v>155</v>
      </c>
      <c r="E1614" s="163">
        <v>30.47</v>
      </c>
    </row>
    <row r="1615" spans="1:5">
      <c r="A1615" s="195">
        <v>7215</v>
      </c>
      <c r="B1615" s="195" t="s">
        <v>1779</v>
      </c>
      <c r="C1615" s="195" t="s">
        <v>160</v>
      </c>
      <c r="D1615" s="195" t="s">
        <v>155</v>
      </c>
      <c r="E1615" s="163">
        <v>26.09</v>
      </c>
    </row>
    <row r="1616" spans="1:5">
      <c r="A1616" s="195">
        <v>7216</v>
      </c>
      <c r="B1616" s="195" t="s">
        <v>1780</v>
      </c>
      <c r="C1616" s="195" t="s">
        <v>160</v>
      </c>
      <c r="D1616" s="195" t="s">
        <v>155</v>
      </c>
      <c r="E1616" s="163">
        <v>109.06</v>
      </c>
    </row>
    <row r="1617" spans="1:5">
      <c r="A1617" s="195">
        <v>20235</v>
      </c>
      <c r="B1617" s="195" t="s">
        <v>1781</v>
      </c>
      <c r="C1617" s="195" t="s">
        <v>160</v>
      </c>
      <c r="D1617" s="195" t="s">
        <v>155</v>
      </c>
      <c r="E1617" s="163">
        <v>55.14</v>
      </c>
    </row>
    <row r="1618" spans="1:5">
      <c r="A1618" s="195">
        <v>7181</v>
      </c>
      <c r="B1618" s="195" t="s">
        <v>1782</v>
      </c>
      <c r="C1618" s="195" t="s">
        <v>160</v>
      </c>
      <c r="D1618" s="195" t="s">
        <v>155</v>
      </c>
      <c r="E1618" s="163">
        <v>3.06</v>
      </c>
    </row>
    <row r="1619" spans="1:5">
      <c r="A1619" s="195">
        <v>40742</v>
      </c>
      <c r="B1619" s="195" t="s">
        <v>1783</v>
      </c>
      <c r="C1619" s="195" t="s">
        <v>160</v>
      </c>
      <c r="D1619" s="195" t="s">
        <v>155</v>
      </c>
      <c r="E1619" s="163">
        <v>8.23</v>
      </c>
    </row>
    <row r="1620" spans="1:5">
      <c r="A1620" s="195">
        <v>7214</v>
      </c>
      <c r="B1620" s="195" t="s">
        <v>1784</v>
      </c>
      <c r="C1620" s="195" t="s">
        <v>160</v>
      </c>
      <c r="D1620" s="195" t="s">
        <v>155</v>
      </c>
      <c r="E1620" s="163">
        <v>37.36</v>
      </c>
    </row>
    <row r="1621" spans="1:5">
      <c r="A1621" s="195">
        <v>7219</v>
      </c>
      <c r="B1621" s="195" t="s">
        <v>1785</v>
      </c>
      <c r="C1621" s="195" t="s">
        <v>160</v>
      </c>
      <c r="D1621" s="195" t="s">
        <v>155</v>
      </c>
      <c r="E1621" s="163">
        <v>38.67</v>
      </c>
    </row>
    <row r="1622" spans="1:5">
      <c r="A1622" s="195">
        <v>37972</v>
      </c>
      <c r="B1622" s="195" t="s">
        <v>1786</v>
      </c>
      <c r="C1622" s="195" t="s">
        <v>160</v>
      </c>
      <c r="D1622" s="195" t="s">
        <v>155</v>
      </c>
      <c r="E1622" s="163">
        <v>7</v>
      </c>
    </row>
    <row r="1623" spans="1:5">
      <c r="A1623" s="195">
        <v>37973</v>
      </c>
      <c r="B1623" s="195" t="s">
        <v>1787</v>
      </c>
      <c r="C1623" s="195" t="s">
        <v>160</v>
      </c>
      <c r="D1623" s="195" t="s">
        <v>155</v>
      </c>
      <c r="E1623" s="163">
        <v>11.2</v>
      </c>
    </row>
    <row r="1624" spans="1:5">
      <c r="A1624" s="195">
        <v>37971</v>
      </c>
      <c r="B1624" s="195" t="s">
        <v>1788</v>
      </c>
      <c r="C1624" s="195" t="s">
        <v>160</v>
      </c>
      <c r="D1624" s="195" t="s">
        <v>155</v>
      </c>
      <c r="E1624" s="163">
        <v>4.2</v>
      </c>
    </row>
    <row r="1625" spans="1:5">
      <c r="A1625" s="195">
        <v>20094</v>
      </c>
      <c r="B1625" s="195" t="s">
        <v>1789</v>
      </c>
      <c r="C1625" s="195" t="s">
        <v>160</v>
      </c>
      <c r="D1625" s="195" t="s">
        <v>167</v>
      </c>
      <c r="E1625" s="163">
        <v>27.18</v>
      </c>
    </row>
    <row r="1626" spans="1:5">
      <c r="A1626" s="195">
        <v>20095</v>
      </c>
      <c r="B1626" s="195" t="s">
        <v>1790</v>
      </c>
      <c r="C1626" s="195" t="s">
        <v>160</v>
      </c>
      <c r="D1626" s="195" t="s">
        <v>167</v>
      </c>
      <c r="E1626" s="163">
        <v>34.61</v>
      </c>
    </row>
    <row r="1627" spans="1:5">
      <c r="A1627" s="195">
        <v>1954</v>
      </c>
      <c r="B1627" s="195" t="s">
        <v>1791</v>
      </c>
      <c r="C1627" s="195" t="s">
        <v>160</v>
      </c>
      <c r="D1627" s="195" t="s">
        <v>155</v>
      </c>
      <c r="E1627" s="163">
        <v>146.16</v>
      </c>
    </row>
    <row r="1628" spans="1:5">
      <c r="A1628" s="195">
        <v>1926</v>
      </c>
      <c r="B1628" s="195" t="s">
        <v>1792</v>
      </c>
      <c r="C1628" s="195" t="s">
        <v>160</v>
      </c>
      <c r="D1628" s="195" t="s">
        <v>155</v>
      </c>
      <c r="E1628" s="163">
        <v>1.93</v>
      </c>
    </row>
    <row r="1629" spans="1:5">
      <c r="A1629" s="195">
        <v>1927</v>
      </c>
      <c r="B1629" s="195" t="s">
        <v>1793</v>
      </c>
      <c r="C1629" s="195" t="s">
        <v>160</v>
      </c>
      <c r="D1629" s="195" t="s">
        <v>155</v>
      </c>
      <c r="E1629" s="163">
        <v>2.54</v>
      </c>
    </row>
    <row r="1630" spans="1:5">
      <c r="A1630" s="195">
        <v>1923</v>
      </c>
      <c r="B1630" s="195" t="s">
        <v>1794</v>
      </c>
      <c r="C1630" s="195" t="s">
        <v>160</v>
      </c>
      <c r="D1630" s="195" t="s">
        <v>155</v>
      </c>
      <c r="E1630" s="163">
        <v>4.17</v>
      </c>
    </row>
    <row r="1631" spans="1:5">
      <c r="A1631" s="195">
        <v>1929</v>
      </c>
      <c r="B1631" s="195" t="s">
        <v>1795</v>
      </c>
      <c r="C1631" s="195" t="s">
        <v>160</v>
      </c>
      <c r="D1631" s="195" t="s">
        <v>155</v>
      </c>
      <c r="E1631" s="163">
        <v>6.83</v>
      </c>
    </row>
    <row r="1632" spans="1:5">
      <c r="A1632" s="195">
        <v>1930</v>
      </c>
      <c r="B1632" s="195" t="s">
        <v>1796</v>
      </c>
      <c r="C1632" s="195" t="s">
        <v>160</v>
      </c>
      <c r="D1632" s="195" t="s">
        <v>155</v>
      </c>
      <c r="E1632" s="163">
        <v>13.24</v>
      </c>
    </row>
    <row r="1633" spans="1:5">
      <c r="A1633" s="195">
        <v>1924</v>
      </c>
      <c r="B1633" s="195" t="s">
        <v>1797</v>
      </c>
      <c r="C1633" s="195" t="s">
        <v>160</v>
      </c>
      <c r="D1633" s="195" t="s">
        <v>155</v>
      </c>
      <c r="E1633" s="163">
        <v>22.81</v>
      </c>
    </row>
    <row r="1634" spans="1:5">
      <c r="A1634" s="195">
        <v>1922</v>
      </c>
      <c r="B1634" s="195" t="s">
        <v>1798</v>
      </c>
      <c r="C1634" s="195" t="s">
        <v>160</v>
      </c>
      <c r="D1634" s="195" t="s">
        <v>155</v>
      </c>
      <c r="E1634" s="163">
        <v>33.89</v>
      </c>
    </row>
    <row r="1635" spans="1:5">
      <c r="A1635" s="195">
        <v>1953</v>
      </c>
      <c r="B1635" s="195" t="s">
        <v>1799</v>
      </c>
      <c r="C1635" s="195" t="s">
        <v>160</v>
      </c>
      <c r="D1635" s="195" t="s">
        <v>155</v>
      </c>
      <c r="E1635" s="163">
        <v>59.22</v>
      </c>
    </row>
    <row r="1636" spans="1:5">
      <c r="A1636" s="195">
        <v>1962</v>
      </c>
      <c r="B1636" s="195" t="s">
        <v>1800</v>
      </c>
      <c r="C1636" s="195" t="s">
        <v>160</v>
      </c>
      <c r="D1636" s="195" t="s">
        <v>155</v>
      </c>
      <c r="E1636" s="163">
        <v>193.74</v>
      </c>
    </row>
    <row r="1637" spans="1:5">
      <c r="A1637" s="195">
        <v>1955</v>
      </c>
      <c r="B1637" s="195" t="s">
        <v>1801</v>
      </c>
      <c r="C1637" s="195" t="s">
        <v>160</v>
      </c>
      <c r="D1637" s="195" t="s">
        <v>155</v>
      </c>
      <c r="E1637" s="163">
        <v>2.56</v>
      </c>
    </row>
    <row r="1638" spans="1:5">
      <c r="A1638" s="195">
        <v>1956</v>
      </c>
      <c r="B1638" s="195" t="s">
        <v>1802</v>
      </c>
      <c r="C1638" s="195" t="s">
        <v>160</v>
      </c>
      <c r="D1638" s="195" t="s">
        <v>155</v>
      </c>
      <c r="E1638" s="163">
        <v>3.3</v>
      </c>
    </row>
    <row r="1639" spans="1:5">
      <c r="A1639" s="195">
        <v>1957</v>
      </c>
      <c r="B1639" s="195" t="s">
        <v>1803</v>
      </c>
      <c r="C1639" s="195" t="s">
        <v>160</v>
      </c>
      <c r="D1639" s="195" t="s">
        <v>155</v>
      </c>
      <c r="E1639" s="163">
        <v>7.51</v>
      </c>
    </row>
    <row r="1640" spans="1:5">
      <c r="A1640" s="195">
        <v>1958</v>
      </c>
      <c r="B1640" s="195" t="s">
        <v>1804</v>
      </c>
      <c r="C1640" s="195" t="s">
        <v>160</v>
      </c>
      <c r="D1640" s="195" t="s">
        <v>155</v>
      </c>
      <c r="E1640" s="163">
        <v>13.33</v>
      </c>
    </row>
    <row r="1641" spans="1:5">
      <c r="A1641" s="195">
        <v>1959</v>
      </c>
      <c r="B1641" s="195" t="s">
        <v>1805</v>
      </c>
      <c r="C1641" s="195" t="s">
        <v>160</v>
      </c>
      <c r="D1641" s="195" t="s">
        <v>155</v>
      </c>
      <c r="E1641" s="163">
        <v>16.25</v>
      </c>
    </row>
    <row r="1642" spans="1:5">
      <c r="A1642" s="195">
        <v>1925</v>
      </c>
      <c r="B1642" s="195" t="s">
        <v>1806</v>
      </c>
      <c r="C1642" s="195" t="s">
        <v>160</v>
      </c>
      <c r="D1642" s="195" t="s">
        <v>155</v>
      </c>
      <c r="E1642" s="163">
        <v>40.17</v>
      </c>
    </row>
    <row r="1643" spans="1:5">
      <c r="A1643" s="195">
        <v>1960</v>
      </c>
      <c r="B1643" s="195" t="s">
        <v>1807</v>
      </c>
      <c r="C1643" s="195" t="s">
        <v>160</v>
      </c>
      <c r="D1643" s="195" t="s">
        <v>155</v>
      </c>
      <c r="E1643" s="163">
        <v>57.11</v>
      </c>
    </row>
    <row r="1644" spans="1:5">
      <c r="A1644" s="195">
        <v>1961</v>
      </c>
      <c r="B1644" s="195" t="s">
        <v>1808</v>
      </c>
      <c r="C1644" s="195" t="s">
        <v>160</v>
      </c>
      <c r="D1644" s="195" t="s">
        <v>155</v>
      </c>
      <c r="E1644" s="163">
        <v>82.07</v>
      </c>
    </row>
    <row r="1645" spans="1:5">
      <c r="A1645" s="195">
        <v>38426</v>
      </c>
      <c r="B1645" s="195" t="s">
        <v>1809</v>
      </c>
      <c r="C1645" s="195" t="s">
        <v>160</v>
      </c>
      <c r="D1645" s="195" t="s">
        <v>155</v>
      </c>
      <c r="E1645" s="163">
        <v>24.16</v>
      </c>
    </row>
    <row r="1646" spans="1:5">
      <c r="A1646" s="195">
        <v>38423</v>
      </c>
      <c r="B1646" s="195" t="s">
        <v>1810</v>
      </c>
      <c r="C1646" s="195" t="s">
        <v>160</v>
      </c>
      <c r="D1646" s="195" t="s">
        <v>155</v>
      </c>
      <c r="E1646" s="163">
        <v>54.8</v>
      </c>
    </row>
    <row r="1647" spans="1:5">
      <c r="A1647" s="195">
        <v>38421</v>
      </c>
      <c r="B1647" s="195" t="s">
        <v>1811</v>
      </c>
      <c r="C1647" s="195" t="s">
        <v>160</v>
      </c>
      <c r="D1647" s="195" t="s">
        <v>155</v>
      </c>
      <c r="E1647" s="163">
        <v>25.87</v>
      </c>
    </row>
    <row r="1648" spans="1:5">
      <c r="A1648" s="195">
        <v>38422</v>
      </c>
      <c r="B1648" s="195" t="s">
        <v>1812</v>
      </c>
      <c r="C1648" s="195" t="s">
        <v>160</v>
      </c>
      <c r="D1648" s="195" t="s">
        <v>155</v>
      </c>
      <c r="E1648" s="163">
        <v>37.82</v>
      </c>
    </row>
    <row r="1649" spans="1:5">
      <c r="A1649" s="195">
        <v>39866</v>
      </c>
      <c r="B1649" s="195" t="s">
        <v>1813</v>
      </c>
      <c r="C1649" s="195" t="s">
        <v>160</v>
      </c>
      <c r="D1649" s="195" t="s">
        <v>167</v>
      </c>
      <c r="E1649" s="163">
        <v>13.05</v>
      </c>
    </row>
    <row r="1650" spans="1:5">
      <c r="A1650" s="195">
        <v>39867</v>
      </c>
      <c r="B1650" s="195" t="s">
        <v>1814</v>
      </c>
      <c r="C1650" s="195" t="s">
        <v>160</v>
      </c>
      <c r="D1650" s="195" t="s">
        <v>167</v>
      </c>
      <c r="E1650" s="163">
        <v>29.02</v>
      </c>
    </row>
    <row r="1651" spans="1:5">
      <c r="A1651" s="195">
        <v>39868</v>
      </c>
      <c r="B1651" s="195" t="s">
        <v>1815</v>
      </c>
      <c r="C1651" s="195" t="s">
        <v>160</v>
      </c>
      <c r="D1651" s="195" t="s">
        <v>167</v>
      </c>
      <c r="E1651" s="163">
        <v>52.28</v>
      </c>
    </row>
    <row r="1652" spans="1:5">
      <c r="A1652" s="195">
        <v>37999</v>
      </c>
      <c r="B1652" s="195" t="s">
        <v>1816</v>
      </c>
      <c r="C1652" s="195" t="s">
        <v>160</v>
      </c>
      <c r="D1652" s="195" t="s">
        <v>155</v>
      </c>
      <c r="E1652" s="163">
        <v>6.71</v>
      </c>
    </row>
    <row r="1653" spans="1:5">
      <c r="A1653" s="195">
        <v>38000</v>
      </c>
      <c r="B1653" s="195" t="s">
        <v>1817</v>
      </c>
      <c r="C1653" s="195" t="s">
        <v>160</v>
      </c>
      <c r="D1653" s="195" t="s">
        <v>155</v>
      </c>
      <c r="E1653" s="163">
        <v>8.8800000000000008</v>
      </c>
    </row>
    <row r="1654" spans="1:5">
      <c r="A1654" s="195">
        <v>38129</v>
      </c>
      <c r="B1654" s="195" t="s">
        <v>1818</v>
      </c>
      <c r="C1654" s="195" t="s">
        <v>160</v>
      </c>
      <c r="D1654" s="195" t="s">
        <v>155</v>
      </c>
      <c r="E1654" s="163">
        <v>4.4400000000000004</v>
      </c>
    </row>
    <row r="1655" spans="1:5">
      <c r="A1655" s="195">
        <v>38025</v>
      </c>
      <c r="B1655" s="195" t="s">
        <v>1819</v>
      </c>
      <c r="C1655" s="195" t="s">
        <v>160</v>
      </c>
      <c r="D1655" s="195" t="s">
        <v>155</v>
      </c>
      <c r="E1655" s="163">
        <v>7.42</v>
      </c>
    </row>
    <row r="1656" spans="1:5">
      <c r="A1656" s="195">
        <v>38026</v>
      </c>
      <c r="B1656" s="195" t="s">
        <v>1820</v>
      </c>
      <c r="C1656" s="195" t="s">
        <v>160</v>
      </c>
      <c r="D1656" s="195" t="s">
        <v>155</v>
      </c>
      <c r="E1656" s="163">
        <v>19.86</v>
      </c>
    </row>
    <row r="1657" spans="1:5">
      <c r="A1657" s="195">
        <v>1858</v>
      </c>
      <c r="B1657" s="195" t="s">
        <v>1821</v>
      </c>
      <c r="C1657" s="195" t="s">
        <v>160</v>
      </c>
      <c r="D1657" s="195" t="s">
        <v>167</v>
      </c>
      <c r="E1657" s="163">
        <v>38.049999999999997</v>
      </c>
    </row>
    <row r="1658" spans="1:5">
      <c r="A1658" s="195">
        <v>1844</v>
      </c>
      <c r="B1658" s="195" t="s">
        <v>1822</v>
      </c>
      <c r="C1658" s="195" t="s">
        <v>160</v>
      </c>
      <c r="D1658" s="195" t="s">
        <v>167</v>
      </c>
      <c r="E1658" s="163">
        <v>140.30000000000001</v>
      </c>
    </row>
    <row r="1659" spans="1:5">
      <c r="A1659" s="195">
        <v>1863</v>
      </c>
      <c r="B1659" s="195" t="s">
        <v>1823</v>
      </c>
      <c r="C1659" s="195" t="s">
        <v>160</v>
      </c>
      <c r="D1659" s="195" t="s">
        <v>167</v>
      </c>
      <c r="E1659" s="163">
        <v>55.22</v>
      </c>
    </row>
    <row r="1660" spans="1:5">
      <c r="A1660" s="195">
        <v>1865</v>
      </c>
      <c r="B1660" s="195" t="s">
        <v>1824</v>
      </c>
      <c r="C1660" s="195" t="s">
        <v>160</v>
      </c>
      <c r="D1660" s="195" t="s">
        <v>167</v>
      </c>
      <c r="E1660" s="163">
        <v>201.47</v>
      </c>
    </row>
    <row r="1661" spans="1:5">
      <c r="A1661" s="195">
        <v>36355</v>
      </c>
      <c r="B1661" s="195" t="s">
        <v>1825</v>
      </c>
      <c r="C1661" s="195" t="s">
        <v>160</v>
      </c>
      <c r="D1661" s="195" t="s">
        <v>167</v>
      </c>
      <c r="E1661" s="163">
        <v>6.87</v>
      </c>
    </row>
    <row r="1662" spans="1:5">
      <c r="A1662" s="195">
        <v>36356</v>
      </c>
      <c r="B1662" s="195" t="s">
        <v>1826</v>
      </c>
      <c r="C1662" s="195" t="s">
        <v>160</v>
      </c>
      <c r="D1662" s="195" t="s">
        <v>167</v>
      </c>
      <c r="E1662" s="163">
        <v>11.55</v>
      </c>
    </row>
    <row r="1663" spans="1:5">
      <c r="A1663" s="195">
        <v>1932</v>
      </c>
      <c r="B1663" s="195" t="s">
        <v>1827</v>
      </c>
      <c r="C1663" s="195" t="s">
        <v>160</v>
      </c>
      <c r="D1663" s="195" t="s">
        <v>155</v>
      </c>
      <c r="E1663" s="163">
        <v>9.34</v>
      </c>
    </row>
    <row r="1664" spans="1:5">
      <c r="A1664" s="195">
        <v>1933</v>
      </c>
      <c r="B1664" s="195" t="s">
        <v>1828</v>
      </c>
      <c r="C1664" s="195" t="s">
        <v>160</v>
      </c>
      <c r="D1664" s="195" t="s">
        <v>155</v>
      </c>
      <c r="E1664" s="163">
        <v>4.1100000000000003</v>
      </c>
    </row>
    <row r="1665" spans="1:5">
      <c r="A1665" s="195">
        <v>1951</v>
      </c>
      <c r="B1665" s="195" t="s">
        <v>1829</v>
      </c>
      <c r="C1665" s="195" t="s">
        <v>160</v>
      </c>
      <c r="D1665" s="195" t="s">
        <v>155</v>
      </c>
      <c r="E1665" s="163">
        <v>18.260000000000002</v>
      </c>
    </row>
    <row r="1666" spans="1:5">
      <c r="A1666" s="195">
        <v>1966</v>
      </c>
      <c r="B1666" s="195" t="s">
        <v>1830</v>
      </c>
      <c r="C1666" s="195" t="s">
        <v>160</v>
      </c>
      <c r="D1666" s="195" t="s">
        <v>155</v>
      </c>
      <c r="E1666" s="163">
        <v>21.01</v>
      </c>
    </row>
    <row r="1667" spans="1:5">
      <c r="A1667" s="195">
        <v>1952</v>
      </c>
      <c r="B1667" s="195" t="s">
        <v>1831</v>
      </c>
      <c r="C1667" s="195" t="s">
        <v>160</v>
      </c>
      <c r="D1667" s="195" t="s">
        <v>155</v>
      </c>
      <c r="E1667" s="163">
        <v>78.900000000000006</v>
      </c>
    </row>
    <row r="1668" spans="1:5">
      <c r="A1668" s="195">
        <v>20104</v>
      </c>
      <c r="B1668" s="195" t="s">
        <v>1832</v>
      </c>
      <c r="C1668" s="195" t="s">
        <v>160</v>
      </c>
      <c r="D1668" s="195" t="s">
        <v>155</v>
      </c>
      <c r="E1668" s="163">
        <v>583.03</v>
      </c>
    </row>
    <row r="1669" spans="1:5">
      <c r="A1669" s="195">
        <v>20105</v>
      </c>
      <c r="B1669" s="195" t="s">
        <v>1833</v>
      </c>
      <c r="C1669" s="195" t="s">
        <v>160</v>
      </c>
      <c r="D1669" s="195" t="s">
        <v>155</v>
      </c>
      <c r="E1669" s="163">
        <v>908.12</v>
      </c>
    </row>
    <row r="1670" spans="1:5">
      <c r="A1670" s="195">
        <v>1965</v>
      </c>
      <c r="B1670" s="195" t="s">
        <v>1834</v>
      </c>
      <c r="C1670" s="195" t="s">
        <v>160</v>
      </c>
      <c r="D1670" s="195" t="s">
        <v>155</v>
      </c>
      <c r="E1670" s="163">
        <v>42.6</v>
      </c>
    </row>
    <row r="1671" spans="1:5">
      <c r="A1671" s="195">
        <v>10765</v>
      </c>
      <c r="B1671" s="195" t="s">
        <v>1835</v>
      </c>
      <c r="C1671" s="195" t="s">
        <v>160</v>
      </c>
      <c r="D1671" s="195" t="s">
        <v>155</v>
      </c>
      <c r="E1671" s="163">
        <v>10.76</v>
      </c>
    </row>
    <row r="1672" spans="1:5">
      <c r="A1672" s="195">
        <v>10767</v>
      </c>
      <c r="B1672" s="195" t="s">
        <v>1836</v>
      </c>
      <c r="C1672" s="195" t="s">
        <v>160</v>
      </c>
      <c r="D1672" s="195" t="s">
        <v>155</v>
      </c>
      <c r="E1672" s="163">
        <v>35.28</v>
      </c>
    </row>
    <row r="1673" spans="1:5">
      <c r="A1673" s="195">
        <v>1970</v>
      </c>
      <c r="B1673" s="195" t="s">
        <v>1837</v>
      </c>
      <c r="C1673" s="195" t="s">
        <v>160</v>
      </c>
      <c r="D1673" s="195" t="s">
        <v>155</v>
      </c>
      <c r="E1673" s="163">
        <v>44.21</v>
      </c>
    </row>
    <row r="1674" spans="1:5">
      <c r="A1674" s="195">
        <v>1967</v>
      </c>
      <c r="B1674" s="195" t="s">
        <v>1838</v>
      </c>
      <c r="C1674" s="195" t="s">
        <v>160</v>
      </c>
      <c r="D1674" s="195" t="s">
        <v>155</v>
      </c>
      <c r="E1674" s="163">
        <v>4.92</v>
      </c>
    </row>
    <row r="1675" spans="1:5">
      <c r="A1675" s="195">
        <v>1968</v>
      </c>
      <c r="B1675" s="195" t="s">
        <v>1839</v>
      </c>
      <c r="C1675" s="195" t="s">
        <v>160</v>
      </c>
      <c r="D1675" s="195" t="s">
        <v>155</v>
      </c>
      <c r="E1675" s="163">
        <v>10.31</v>
      </c>
    </row>
    <row r="1676" spans="1:5">
      <c r="A1676" s="195">
        <v>1969</v>
      </c>
      <c r="B1676" s="195" t="s">
        <v>1840</v>
      </c>
      <c r="C1676" s="195" t="s">
        <v>160</v>
      </c>
      <c r="D1676" s="195" t="s">
        <v>155</v>
      </c>
      <c r="E1676" s="163">
        <v>30.32</v>
      </c>
    </row>
    <row r="1677" spans="1:5">
      <c r="A1677" s="195">
        <v>1839</v>
      </c>
      <c r="B1677" s="195" t="s">
        <v>1841</v>
      </c>
      <c r="C1677" s="195" t="s">
        <v>160</v>
      </c>
      <c r="D1677" s="195" t="s">
        <v>167</v>
      </c>
      <c r="E1677" s="163">
        <v>135.82</v>
      </c>
    </row>
    <row r="1678" spans="1:5">
      <c r="A1678" s="195">
        <v>1835</v>
      </c>
      <c r="B1678" s="195" t="s">
        <v>1842</v>
      </c>
      <c r="C1678" s="195" t="s">
        <v>160</v>
      </c>
      <c r="D1678" s="195" t="s">
        <v>167</v>
      </c>
      <c r="E1678" s="163">
        <v>28.87</v>
      </c>
    </row>
    <row r="1679" spans="1:5">
      <c r="A1679" s="195">
        <v>1823</v>
      </c>
      <c r="B1679" s="195" t="s">
        <v>1843</v>
      </c>
      <c r="C1679" s="195" t="s">
        <v>160</v>
      </c>
      <c r="D1679" s="195" t="s">
        <v>167</v>
      </c>
      <c r="E1679" s="163">
        <v>55.83</v>
      </c>
    </row>
    <row r="1680" spans="1:5">
      <c r="A1680" s="195">
        <v>1827</v>
      </c>
      <c r="B1680" s="195" t="s">
        <v>1844</v>
      </c>
      <c r="C1680" s="195" t="s">
        <v>160</v>
      </c>
      <c r="D1680" s="195" t="s">
        <v>167</v>
      </c>
      <c r="E1680" s="163">
        <v>134.5</v>
      </c>
    </row>
    <row r="1681" spans="1:5">
      <c r="A1681" s="195">
        <v>1831</v>
      </c>
      <c r="B1681" s="195" t="s">
        <v>1845</v>
      </c>
      <c r="C1681" s="195" t="s">
        <v>160</v>
      </c>
      <c r="D1681" s="195" t="s">
        <v>167</v>
      </c>
      <c r="E1681" s="163">
        <v>29.36</v>
      </c>
    </row>
    <row r="1682" spans="1:5">
      <c r="A1682" s="195">
        <v>1825</v>
      </c>
      <c r="B1682" s="195" t="s">
        <v>1846</v>
      </c>
      <c r="C1682" s="195" t="s">
        <v>160</v>
      </c>
      <c r="D1682" s="195" t="s">
        <v>167</v>
      </c>
      <c r="E1682" s="163">
        <v>72.459999999999994</v>
      </c>
    </row>
    <row r="1683" spans="1:5">
      <c r="A1683" s="195">
        <v>1828</v>
      </c>
      <c r="B1683" s="195" t="s">
        <v>1847</v>
      </c>
      <c r="C1683" s="195" t="s">
        <v>160</v>
      </c>
      <c r="D1683" s="195" t="s">
        <v>167</v>
      </c>
      <c r="E1683" s="163">
        <v>164.13</v>
      </c>
    </row>
    <row r="1684" spans="1:5">
      <c r="A1684" s="195">
        <v>1845</v>
      </c>
      <c r="B1684" s="195" t="s">
        <v>1848</v>
      </c>
      <c r="C1684" s="195" t="s">
        <v>160</v>
      </c>
      <c r="D1684" s="195" t="s">
        <v>167</v>
      </c>
      <c r="E1684" s="163">
        <v>36.79</v>
      </c>
    </row>
    <row r="1685" spans="1:5">
      <c r="A1685" s="195">
        <v>1824</v>
      </c>
      <c r="B1685" s="195" t="s">
        <v>1849</v>
      </c>
      <c r="C1685" s="195" t="s">
        <v>160</v>
      </c>
      <c r="D1685" s="195" t="s">
        <v>167</v>
      </c>
      <c r="E1685" s="163">
        <v>86.86</v>
      </c>
    </row>
    <row r="1686" spans="1:5">
      <c r="A1686" s="195">
        <v>1941</v>
      </c>
      <c r="B1686" s="195" t="s">
        <v>1850</v>
      </c>
      <c r="C1686" s="195" t="s">
        <v>160</v>
      </c>
      <c r="D1686" s="195" t="s">
        <v>155</v>
      </c>
      <c r="E1686" s="163">
        <v>28.63</v>
      </c>
    </row>
    <row r="1687" spans="1:5">
      <c r="A1687" s="195">
        <v>1940</v>
      </c>
      <c r="B1687" s="195" t="s">
        <v>1851</v>
      </c>
      <c r="C1687" s="195" t="s">
        <v>160</v>
      </c>
      <c r="D1687" s="195" t="s">
        <v>155</v>
      </c>
      <c r="E1687" s="163">
        <v>21.64</v>
      </c>
    </row>
    <row r="1688" spans="1:5">
      <c r="A1688" s="195">
        <v>1937</v>
      </c>
      <c r="B1688" s="195" t="s">
        <v>1852</v>
      </c>
      <c r="C1688" s="195" t="s">
        <v>160</v>
      </c>
      <c r="D1688" s="195" t="s">
        <v>155</v>
      </c>
      <c r="E1688" s="163">
        <v>4.49</v>
      </c>
    </row>
    <row r="1689" spans="1:5">
      <c r="A1689" s="195">
        <v>1939</v>
      </c>
      <c r="B1689" s="195" t="s">
        <v>1853</v>
      </c>
      <c r="C1689" s="195" t="s">
        <v>160</v>
      </c>
      <c r="D1689" s="195" t="s">
        <v>155</v>
      </c>
      <c r="E1689" s="163">
        <v>8.9</v>
      </c>
    </row>
    <row r="1690" spans="1:5">
      <c r="A1690" s="195">
        <v>1942</v>
      </c>
      <c r="B1690" s="195" t="s">
        <v>1854</v>
      </c>
      <c r="C1690" s="195" t="s">
        <v>160</v>
      </c>
      <c r="D1690" s="195" t="s">
        <v>155</v>
      </c>
      <c r="E1690" s="163">
        <v>40.86</v>
      </c>
    </row>
    <row r="1691" spans="1:5">
      <c r="A1691" s="195">
        <v>1938</v>
      </c>
      <c r="B1691" s="195" t="s">
        <v>1855</v>
      </c>
      <c r="C1691" s="195" t="s">
        <v>160</v>
      </c>
      <c r="D1691" s="195" t="s">
        <v>155</v>
      </c>
      <c r="E1691" s="163">
        <v>5.69</v>
      </c>
    </row>
    <row r="1692" spans="1:5">
      <c r="A1692" s="195">
        <v>42692</v>
      </c>
      <c r="B1692" s="195" t="s">
        <v>1856</v>
      </c>
      <c r="C1692" s="195" t="s">
        <v>160</v>
      </c>
      <c r="D1692" s="195" t="s">
        <v>167</v>
      </c>
      <c r="E1692" s="163">
        <v>446.99</v>
      </c>
    </row>
    <row r="1693" spans="1:5">
      <c r="A1693" s="195">
        <v>42693</v>
      </c>
      <c r="B1693" s="195" t="s">
        <v>1857</v>
      </c>
      <c r="C1693" s="195" t="s">
        <v>160</v>
      </c>
      <c r="D1693" s="195" t="s">
        <v>167</v>
      </c>
      <c r="E1693" s="163">
        <v>735.26</v>
      </c>
    </row>
    <row r="1694" spans="1:5">
      <c r="A1694" s="195">
        <v>42695</v>
      </c>
      <c r="B1694" s="195" t="s">
        <v>1858</v>
      </c>
      <c r="C1694" s="195" t="s">
        <v>160</v>
      </c>
      <c r="D1694" s="195" t="s">
        <v>167</v>
      </c>
      <c r="E1694" s="163">
        <v>559.05999999999995</v>
      </c>
    </row>
    <row r="1695" spans="1:5">
      <c r="A1695" s="195">
        <v>42694</v>
      </c>
      <c r="B1695" s="195" t="s">
        <v>1859</v>
      </c>
      <c r="C1695" s="195" t="s">
        <v>160</v>
      </c>
      <c r="D1695" s="195" t="s">
        <v>167</v>
      </c>
      <c r="E1695" s="163">
        <v>826.5</v>
      </c>
    </row>
    <row r="1696" spans="1:5">
      <c r="A1696" s="195">
        <v>20097</v>
      </c>
      <c r="B1696" s="195" t="s">
        <v>1860</v>
      </c>
      <c r="C1696" s="195" t="s">
        <v>160</v>
      </c>
      <c r="D1696" s="195" t="s">
        <v>155</v>
      </c>
      <c r="E1696" s="163">
        <v>41.77</v>
      </c>
    </row>
    <row r="1697" spans="1:5">
      <c r="A1697" s="195">
        <v>20098</v>
      </c>
      <c r="B1697" s="195" t="s">
        <v>1861</v>
      </c>
      <c r="C1697" s="195" t="s">
        <v>160</v>
      </c>
      <c r="D1697" s="195" t="s">
        <v>155</v>
      </c>
      <c r="E1697" s="163">
        <v>140.83000000000001</v>
      </c>
    </row>
    <row r="1698" spans="1:5">
      <c r="A1698" s="195">
        <v>20096</v>
      </c>
      <c r="B1698" s="195" t="s">
        <v>1862</v>
      </c>
      <c r="C1698" s="195" t="s">
        <v>160</v>
      </c>
      <c r="D1698" s="195" t="s">
        <v>155</v>
      </c>
      <c r="E1698" s="163">
        <v>27.33</v>
      </c>
    </row>
    <row r="1699" spans="1:5">
      <c r="A1699" s="195">
        <v>1964</v>
      </c>
      <c r="B1699" s="195" t="s">
        <v>1863</v>
      </c>
      <c r="C1699" s="195" t="s">
        <v>160</v>
      </c>
      <c r="D1699" s="195" t="s">
        <v>155</v>
      </c>
      <c r="E1699" s="163">
        <v>25.26</v>
      </c>
    </row>
    <row r="1700" spans="1:5">
      <c r="A1700" s="195">
        <v>1880</v>
      </c>
      <c r="B1700" s="195" t="s">
        <v>1864</v>
      </c>
      <c r="C1700" s="195" t="s">
        <v>160</v>
      </c>
      <c r="D1700" s="195" t="s">
        <v>155</v>
      </c>
      <c r="E1700" s="163">
        <v>2.79</v>
      </c>
    </row>
    <row r="1701" spans="1:5">
      <c r="A1701" s="195">
        <v>39274</v>
      </c>
      <c r="B1701" s="195" t="s">
        <v>1865</v>
      </c>
      <c r="C1701" s="195" t="s">
        <v>160</v>
      </c>
      <c r="D1701" s="195" t="s">
        <v>155</v>
      </c>
      <c r="E1701" s="163">
        <v>2.16</v>
      </c>
    </row>
    <row r="1702" spans="1:5">
      <c r="A1702" s="195">
        <v>2628</v>
      </c>
      <c r="B1702" s="195" t="s">
        <v>1866</v>
      </c>
      <c r="C1702" s="195" t="s">
        <v>160</v>
      </c>
      <c r="D1702" s="195" t="s">
        <v>167</v>
      </c>
      <c r="E1702" s="163">
        <v>215.39</v>
      </c>
    </row>
    <row r="1703" spans="1:5">
      <c r="A1703" s="195">
        <v>2622</v>
      </c>
      <c r="B1703" s="195" t="s">
        <v>1867</v>
      </c>
      <c r="C1703" s="195" t="s">
        <v>160</v>
      </c>
      <c r="D1703" s="195" t="s">
        <v>167</v>
      </c>
      <c r="E1703" s="163">
        <v>5.1100000000000003</v>
      </c>
    </row>
    <row r="1704" spans="1:5">
      <c r="A1704" s="195">
        <v>2623</v>
      </c>
      <c r="B1704" s="195" t="s">
        <v>1868</v>
      </c>
      <c r="C1704" s="195" t="s">
        <v>160</v>
      </c>
      <c r="D1704" s="195" t="s">
        <v>167</v>
      </c>
      <c r="E1704" s="163">
        <v>6.15</v>
      </c>
    </row>
    <row r="1705" spans="1:5">
      <c r="A1705" s="195">
        <v>2624</v>
      </c>
      <c r="B1705" s="195" t="s">
        <v>1869</v>
      </c>
      <c r="C1705" s="195" t="s">
        <v>160</v>
      </c>
      <c r="D1705" s="195" t="s">
        <v>167</v>
      </c>
      <c r="E1705" s="163">
        <v>9.7899999999999991</v>
      </c>
    </row>
    <row r="1706" spans="1:5">
      <c r="A1706" s="195">
        <v>2625</v>
      </c>
      <c r="B1706" s="195" t="s">
        <v>1870</v>
      </c>
      <c r="C1706" s="195" t="s">
        <v>160</v>
      </c>
      <c r="D1706" s="195" t="s">
        <v>167</v>
      </c>
      <c r="E1706" s="163">
        <v>20.67</v>
      </c>
    </row>
    <row r="1707" spans="1:5">
      <c r="A1707" s="195">
        <v>2626</v>
      </c>
      <c r="B1707" s="195" t="s">
        <v>1871</v>
      </c>
      <c r="C1707" s="195" t="s">
        <v>160</v>
      </c>
      <c r="D1707" s="195" t="s">
        <v>167</v>
      </c>
      <c r="E1707" s="163">
        <v>30.28</v>
      </c>
    </row>
    <row r="1708" spans="1:5">
      <c r="A1708" s="195">
        <v>2630</v>
      </c>
      <c r="B1708" s="195" t="s">
        <v>1872</v>
      </c>
      <c r="C1708" s="195" t="s">
        <v>160</v>
      </c>
      <c r="D1708" s="195" t="s">
        <v>167</v>
      </c>
      <c r="E1708" s="163">
        <v>46.06</v>
      </c>
    </row>
    <row r="1709" spans="1:5">
      <c r="A1709" s="195">
        <v>2627</v>
      </c>
      <c r="B1709" s="195" t="s">
        <v>1873</v>
      </c>
      <c r="C1709" s="195" t="s">
        <v>160</v>
      </c>
      <c r="D1709" s="195" t="s">
        <v>167</v>
      </c>
      <c r="E1709" s="163">
        <v>81.13</v>
      </c>
    </row>
    <row r="1710" spans="1:5">
      <c r="A1710" s="195">
        <v>2629</v>
      </c>
      <c r="B1710" s="195" t="s">
        <v>1874</v>
      </c>
      <c r="C1710" s="195" t="s">
        <v>160</v>
      </c>
      <c r="D1710" s="195" t="s">
        <v>167</v>
      </c>
      <c r="E1710" s="163">
        <v>109.73</v>
      </c>
    </row>
    <row r="1711" spans="1:5">
      <c r="A1711" s="195">
        <v>12033</v>
      </c>
      <c r="B1711" s="195" t="s">
        <v>1875</v>
      </c>
      <c r="C1711" s="195" t="s">
        <v>160</v>
      </c>
      <c r="D1711" s="195" t="s">
        <v>155</v>
      </c>
      <c r="E1711" s="163">
        <v>8.9</v>
      </c>
    </row>
    <row r="1712" spans="1:5">
      <c r="A1712" s="195">
        <v>40408</v>
      </c>
      <c r="B1712" s="195" t="s">
        <v>1876</v>
      </c>
      <c r="C1712" s="195" t="s">
        <v>160</v>
      </c>
      <c r="D1712" s="195" t="s">
        <v>155</v>
      </c>
      <c r="E1712" s="163">
        <v>5.85</v>
      </c>
    </row>
    <row r="1713" spans="1:5">
      <c r="A1713" s="195">
        <v>40409</v>
      </c>
      <c r="B1713" s="195" t="s">
        <v>1877</v>
      </c>
      <c r="C1713" s="195" t="s">
        <v>160</v>
      </c>
      <c r="D1713" s="195" t="s">
        <v>155</v>
      </c>
      <c r="E1713" s="163">
        <v>2.0699999999999998</v>
      </c>
    </row>
    <row r="1714" spans="1:5">
      <c r="A1714" s="195">
        <v>39276</v>
      </c>
      <c r="B1714" s="195" t="s">
        <v>1878</v>
      </c>
      <c r="C1714" s="195" t="s">
        <v>160</v>
      </c>
      <c r="D1714" s="195" t="s">
        <v>155</v>
      </c>
      <c r="E1714" s="163">
        <v>5.27</v>
      </c>
    </row>
    <row r="1715" spans="1:5">
      <c r="A1715" s="195">
        <v>39277</v>
      </c>
      <c r="B1715" s="195" t="s">
        <v>1879</v>
      </c>
      <c r="C1715" s="195" t="s">
        <v>160</v>
      </c>
      <c r="D1715" s="195" t="s">
        <v>155</v>
      </c>
      <c r="E1715" s="163">
        <v>14.22</v>
      </c>
    </row>
    <row r="1716" spans="1:5">
      <c r="A1716" s="195">
        <v>12034</v>
      </c>
      <c r="B1716" s="195" t="s">
        <v>1880</v>
      </c>
      <c r="C1716" s="195" t="s">
        <v>160</v>
      </c>
      <c r="D1716" s="195" t="s">
        <v>155</v>
      </c>
      <c r="E1716" s="163">
        <v>4.03</v>
      </c>
    </row>
    <row r="1717" spans="1:5">
      <c r="A1717" s="195">
        <v>39879</v>
      </c>
      <c r="B1717" s="195" t="s">
        <v>1881</v>
      </c>
      <c r="C1717" s="195" t="s">
        <v>160</v>
      </c>
      <c r="D1717" s="195" t="s">
        <v>167</v>
      </c>
      <c r="E1717" s="163">
        <v>3.67</v>
      </c>
    </row>
    <row r="1718" spans="1:5">
      <c r="A1718" s="195">
        <v>39880</v>
      </c>
      <c r="B1718" s="195" t="s">
        <v>1882</v>
      </c>
      <c r="C1718" s="195" t="s">
        <v>160</v>
      </c>
      <c r="D1718" s="195" t="s">
        <v>167</v>
      </c>
      <c r="E1718" s="163">
        <v>8.1199999999999992</v>
      </c>
    </row>
    <row r="1719" spans="1:5">
      <c r="A1719" s="195">
        <v>39881</v>
      </c>
      <c r="B1719" s="195" t="s">
        <v>1883</v>
      </c>
      <c r="C1719" s="195" t="s">
        <v>160</v>
      </c>
      <c r="D1719" s="195" t="s">
        <v>167</v>
      </c>
      <c r="E1719" s="163">
        <v>13.04</v>
      </c>
    </row>
    <row r="1720" spans="1:5">
      <c r="A1720" s="195">
        <v>39882</v>
      </c>
      <c r="B1720" s="195" t="s">
        <v>1884</v>
      </c>
      <c r="C1720" s="195" t="s">
        <v>160</v>
      </c>
      <c r="D1720" s="195" t="s">
        <v>167</v>
      </c>
      <c r="E1720" s="163">
        <v>34.35</v>
      </c>
    </row>
    <row r="1721" spans="1:5">
      <c r="A1721" s="195">
        <v>39883</v>
      </c>
      <c r="B1721" s="195" t="s">
        <v>1885</v>
      </c>
      <c r="C1721" s="195" t="s">
        <v>160</v>
      </c>
      <c r="D1721" s="195" t="s">
        <v>167</v>
      </c>
      <c r="E1721" s="163">
        <v>54.86</v>
      </c>
    </row>
    <row r="1722" spans="1:5">
      <c r="A1722" s="195">
        <v>39884</v>
      </c>
      <c r="B1722" s="195" t="s">
        <v>1886</v>
      </c>
      <c r="C1722" s="195" t="s">
        <v>160</v>
      </c>
      <c r="D1722" s="195" t="s">
        <v>167</v>
      </c>
      <c r="E1722" s="163">
        <v>81.48</v>
      </c>
    </row>
    <row r="1723" spans="1:5">
      <c r="A1723" s="195">
        <v>39885</v>
      </c>
      <c r="B1723" s="195" t="s">
        <v>1887</v>
      </c>
      <c r="C1723" s="195" t="s">
        <v>160</v>
      </c>
      <c r="D1723" s="195" t="s">
        <v>167</v>
      </c>
      <c r="E1723" s="163">
        <v>193.66</v>
      </c>
    </row>
    <row r="1724" spans="1:5">
      <c r="A1724" s="195">
        <v>1777</v>
      </c>
      <c r="B1724" s="195" t="s">
        <v>1888</v>
      </c>
      <c r="C1724" s="195" t="s">
        <v>160</v>
      </c>
      <c r="D1724" s="195" t="s">
        <v>155</v>
      </c>
      <c r="E1724" s="163">
        <v>50.9</v>
      </c>
    </row>
    <row r="1725" spans="1:5">
      <c r="A1725" s="195">
        <v>1819</v>
      </c>
      <c r="B1725" s="195" t="s">
        <v>1889</v>
      </c>
      <c r="C1725" s="195" t="s">
        <v>160</v>
      </c>
      <c r="D1725" s="195" t="s">
        <v>155</v>
      </c>
      <c r="E1725" s="163">
        <v>37.03</v>
      </c>
    </row>
    <row r="1726" spans="1:5">
      <c r="A1726" s="195">
        <v>1775</v>
      </c>
      <c r="B1726" s="195" t="s">
        <v>1890</v>
      </c>
      <c r="C1726" s="195" t="s">
        <v>160</v>
      </c>
      <c r="D1726" s="195" t="s">
        <v>155</v>
      </c>
      <c r="E1726" s="163">
        <v>11.07</v>
      </c>
    </row>
    <row r="1727" spans="1:5">
      <c r="A1727" s="195">
        <v>1776</v>
      </c>
      <c r="B1727" s="195" t="s">
        <v>1891</v>
      </c>
      <c r="C1727" s="195" t="s">
        <v>160</v>
      </c>
      <c r="D1727" s="195" t="s">
        <v>155</v>
      </c>
      <c r="E1727" s="163">
        <v>30.13</v>
      </c>
    </row>
    <row r="1728" spans="1:5">
      <c r="A1728" s="195">
        <v>1778</v>
      </c>
      <c r="B1728" s="195" t="s">
        <v>1892</v>
      </c>
      <c r="C1728" s="195" t="s">
        <v>160</v>
      </c>
      <c r="D1728" s="195" t="s">
        <v>155</v>
      </c>
      <c r="E1728" s="163">
        <v>123.22</v>
      </c>
    </row>
    <row r="1729" spans="1:5">
      <c r="A1729" s="195">
        <v>1818</v>
      </c>
      <c r="B1729" s="195" t="s">
        <v>1893</v>
      </c>
      <c r="C1729" s="195" t="s">
        <v>160</v>
      </c>
      <c r="D1729" s="195" t="s">
        <v>155</v>
      </c>
      <c r="E1729" s="163">
        <v>81.790000000000006</v>
      </c>
    </row>
    <row r="1730" spans="1:5">
      <c r="A1730" s="195">
        <v>1820</v>
      </c>
      <c r="B1730" s="195" t="s">
        <v>1894</v>
      </c>
      <c r="C1730" s="195" t="s">
        <v>160</v>
      </c>
      <c r="D1730" s="195" t="s">
        <v>155</v>
      </c>
      <c r="E1730" s="163">
        <v>15.99</v>
      </c>
    </row>
    <row r="1731" spans="1:5">
      <c r="A1731" s="195">
        <v>1779</v>
      </c>
      <c r="B1731" s="195" t="s">
        <v>1895</v>
      </c>
      <c r="C1731" s="195" t="s">
        <v>160</v>
      </c>
      <c r="D1731" s="195" t="s">
        <v>155</v>
      </c>
      <c r="E1731" s="163">
        <v>179.2</v>
      </c>
    </row>
    <row r="1732" spans="1:5">
      <c r="A1732" s="195">
        <v>1780</v>
      </c>
      <c r="B1732" s="195" t="s">
        <v>1896</v>
      </c>
      <c r="C1732" s="195" t="s">
        <v>160</v>
      </c>
      <c r="D1732" s="195" t="s">
        <v>155</v>
      </c>
      <c r="E1732" s="163">
        <v>369.44</v>
      </c>
    </row>
    <row r="1733" spans="1:5">
      <c r="A1733" s="195">
        <v>1783</v>
      </c>
      <c r="B1733" s="195" t="s">
        <v>1897</v>
      </c>
      <c r="C1733" s="195" t="s">
        <v>160</v>
      </c>
      <c r="D1733" s="195" t="s">
        <v>155</v>
      </c>
      <c r="E1733" s="163">
        <v>39.06</v>
      </c>
    </row>
    <row r="1734" spans="1:5">
      <c r="A1734" s="195">
        <v>1782</v>
      </c>
      <c r="B1734" s="195" t="s">
        <v>1898</v>
      </c>
      <c r="C1734" s="195" t="s">
        <v>160</v>
      </c>
      <c r="D1734" s="195" t="s">
        <v>155</v>
      </c>
      <c r="E1734" s="163">
        <v>30.88</v>
      </c>
    </row>
    <row r="1735" spans="1:5">
      <c r="A1735" s="195">
        <v>1817</v>
      </c>
      <c r="B1735" s="195" t="s">
        <v>1899</v>
      </c>
      <c r="C1735" s="195" t="s">
        <v>160</v>
      </c>
      <c r="D1735" s="195" t="s">
        <v>155</v>
      </c>
      <c r="E1735" s="163">
        <v>9.1999999999999993</v>
      </c>
    </row>
    <row r="1736" spans="1:5">
      <c r="A1736" s="195">
        <v>1781</v>
      </c>
      <c r="B1736" s="195" t="s">
        <v>1900</v>
      </c>
      <c r="C1736" s="195" t="s">
        <v>160</v>
      </c>
      <c r="D1736" s="195" t="s">
        <v>155</v>
      </c>
      <c r="E1736" s="163">
        <v>20.12</v>
      </c>
    </row>
    <row r="1737" spans="1:5">
      <c r="A1737" s="195">
        <v>1784</v>
      </c>
      <c r="B1737" s="195" t="s">
        <v>1901</v>
      </c>
      <c r="C1737" s="195" t="s">
        <v>160</v>
      </c>
      <c r="D1737" s="195" t="s">
        <v>155</v>
      </c>
      <c r="E1737" s="163">
        <v>110.3</v>
      </c>
    </row>
    <row r="1738" spans="1:5">
      <c r="A1738" s="195">
        <v>1810</v>
      </c>
      <c r="B1738" s="195" t="s">
        <v>1902</v>
      </c>
      <c r="C1738" s="195" t="s">
        <v>160</v>
      </c>
      <c r="D1738" s="195" t="s">
        <v>155</v>
      </c>
      <c r="E1738" s="163">
        <v>61.18</v>
      </c>
    </row>
    <row r="1739" spans="1:5">
      <c r="A1739" s="195">
        <v>1811</v>
      </c>
      <c r="B1739" s="195" t="s">
        <v>1903</v>
      </c>
      <c r="C1739" s="195" t="s">
        <v>160</v>
      </c>
      <c r="D1739" s="195" t="s">
        <v>155</v>
      </c>
      <c r="E1739" s="163">
        <v>13.23</v>
      </c>
    </row>
    <row r="1740" spans="1:5">
      <c r="A1740" s="195">
        <v>1812</v>
      </c>
      <c r="B1740" s="195" t="s">
        <v>1904</v>
      </c>
      <c r="C1740" s="195" t="s">
        <v>160</v>
      </c>
      <c r="D1740" s="195" t="s">
        <v>155</v>
      </c>
      <c r="E1740" s="163">
        <v>154.44</v>
      </c>
    </row>
    <row r="1741" spans="1:5">
      <c r="A1741" s="195">
        <v>40386</v>
      </c>
      <c r="B1741" s="195" t="s">
        <v>1905</v>
      </c>
      <c r="C1741" s="195" t="s">
        <v>160</v>
      </c>
      <c r="D1741" s="195" t="s">
        <v>167</v>
      </c>
      <c r="E1741" s="163">
        <v>59.12</v>
      </c>
    </row>
    <row r="1742" spans="1:5">
      <c r="A1742" s="195">
        <v>40384</v>
      </c>
      <c r="B1742" s="195" t="s">
        <v>1906</v>
      </c>
      <c r="C1742" s="195" t="s">
        <v>160</v>
      </c>
      <c r="D1742" s="195" t="s">
        <v>167</v>
      </c>
      <c r="E1742" s="163">
        <v>40.47</v>
      </c>
    </row>
    <row r="1743" spans="1:5">
      <c r="A1743" s="195">
        <v>40379</v>
      </c>
      <c r="B1743" s="195" t="s">
        <v>1907</v>
      </c>
      <c r="C1743" s="195" t="s">
        <v>160</v>
      </c>
      <c r="D1743" s="195" t="s">
        <v>167</v>
      </c>
      <c r="E1743" s="163">
        <v>13.99</v>
      </c>
    </row>
    <row r="1744" spans="1:5">
      <c r="A1744" s="195">
        <v>40423</v>
      </c>
      <c r="B1744" s="195" t="s">
        <v>1908</v>
      </c>
      <c r="C1744" s="195" t="s">
        <v>160</v>
      </c>
      <c r="D1744" s="195" t="s">
        <v>167</v>
      </c>
      <c r="E1744" s="163">
        <v>26.48</v>
      </c>
    </row>
    <row r="1745" spans="1:5">
      <c r="A1745" s="195">
        <v>40389</v>
      </c>
      <c r="B1745" s="195" t="s">
        <v>1909</v>
      </c>
      <c r="C1745" s="195" t="s">
        <v>160</v>
      </c>
      <c r="D1745" s="195" t="s">
        <v>167</v>
      </c>
      <c r="E1745" s="163">
        <v>167.93</v>
      </c>
    </row>
    <row r="1746" spans="1:5">
      <c r="A1746" s="195">
        <v>40388</v>
      </c>
      <c r="B1746" s="195" t="s">
        <v>1910</v>
      </c>
      <c r="C1746" s="195" t="s">
        <v>160</v>
      </c>
      <c r="D1746" s="195" t="s">
        <v>167</v>
      </c>
      <c r="E1746" s="163">
        <v>84.06</v>
      </c>
    </row>
    <row r="1747" spans="1:5">
      <c r="A1747" s="195">
        <v>40381</v>
      </c>
      <c r="B1747" s="195" t="s">
        <v>1911</v>
      </c>
      <c r="C1747" s="195" t="s">
        <v>160</v>
      </c>
      <c r="D1747" s="195" t="s">
        <v>167</v>
      </c>
      <c r="E1747" s="163">
        <v>18.66</v>
      </c>
    </row>
    <row r="1748" spans="1:5">
      <c r="A1748" s="195">
        <v>40391</v>
      </c>
      <c r="B1748" s="195" t="s">
        <v>1912</v>
      </c>
      <c r="C1748" s="195" t="s">
        <v>160</v>
      </c>
      <c r="D1748" s="195" t="s">
        <v>167</v>
      </c>
      <c r="E1748" s="163">
        <v>435.87</v>
      </c>
    </row>
    <row r="1749" spans="1:5">
      <c r="A1749" s="195">
        <v>40414</v>
      </c>
      <c r="B1749" s="195" t="s">
        <v>1913</v>
      </c>
      <c r="C1749" s="195" t="s">
        <v>160</v>
      </c>
      <c r="D1749" s="195" t="s">
        <v>167</v>
      </c>
      <c r="E1749" s="163">
        <v>20.71</v>
      </c>
    </row>
    <row r="1750" spans="1:5">
      <c r="A1750" s="195">
        <v>40416</v>
      </c>
      <c r="B1750" s="195" t="s">
        <v>1914</v>
      </c>
      <c r="C1750" s="195" t="s">
        <v>160</v>
      </c>
      <c r="D1750" s="195" t="s">
        <v>167</v>
      </c>
      <c r="E1750" s="163">
        <v>28.63</v>
      </c>
    </row>
    <row r="1751" spans="1:5">
      <c r="A1751" s="195">
        <v>40418</v>
      </c>
      <c r="B1751" s="195" t="s">
        <v>1915</v>
      </c>
      <c r="C1751" s="195" t="s">
        <v>160</v>
      </c>
      <c r="D1751" s="195" t="s">
        <v>167</v>
      </c>
      <c r="E1751" s="163">
        <v>34.15</v>
      </c>
    </row>
    <row r="1752" spans="1:5">
      <c r="A1752" s="195">
        <v>2609</v>
      </c>
      <c r="B1752" s="195" t="s">
        <v>1916</v>
      </c>
      <c r="C1752" s="195" t="s">
        <v>160</v>
      </c>
      <c r="D1752" s="195" t="s">
        <v>167</v>
      </c>
      <c r="E1752" s="163">
        <v>4.8</v>
      </c>
    </row>
    <row r="1753" spans="1:5">
      <c r="A1753" s="195">
        <v>2634</v>
      </c>
      <c r="B1753" s="195" t="s">
        <v>1917</v>
      </c>
      <c r="C1753" s="195" t="s">
        <v>160</v>
      </c>
      <c r="D1753" s="195" t="s">
        <v>167</v>
      </c>
      <c r="E1753" s="163">
        <v>6.31</v>
      </c>
    </row>
    <row r="1754" spans="1:5">
      <c r="A1754" s="195">
        <v>2611</v>
      </c>
      <c r="B1754" s="195" t="s">
        <v>1918</v>
      </c>
      <c r="C1754" s="195" t="s">
        <v>160</v>
      </c>
      <c r="D1754" s="195" t="s">
        <v>167</v>
      </c>
      <c r="E1754" s="163">
        <v>17.79</v>
      </c>
    </row>
    <row r="1755" spans="1:5">
      <c r="A1755" s="195">
        <v>34359</v>
      </c>
      <c r="B1755" s="195" t="s">
        <v>1919</v>
      </c>
      <c r="C1755" s="195" t="s">
        <v>160</v>
      </c>
      <c r="D1755" s="195" t="s">
        <v>167</v>
      </c>
      <c r="E1755" s="163">
        <v>9.34</v>
      </c>
    </row>
    <row r="1756" spans="1:5">
      <c r="A1756" s="195">
        <v>1789</v>
      </c>
      <c r="B1756" s="195" t="s">
        <v>1920</v>
      </c>
      <c r="C1756" s="195" t="s">
        <v>160</v>
      </c>
      <c r="D1756" s="195" t="s">
        <v>155</v>
      </c>
      <c r="E1756" s="163">
        <v>48.86</v>
      </c>
    </row>
    <row r="1757" spans="1:5">
      <c r="A1757" s="195">
        <v>1788</v>
      </c>
      <c r="B1757" s="195" t="s">
        <v>1921</v>
      </c>
      <c r="C1757" s="195" t="s">
        <v>160</v>
      </c>
      <c r="D1757" s="195" t="s">
        <v>155</v>
      </c>
      <c r="E1757" s="163">
        <v>39.159999999999997</v>
      </c>
    </row>
    <row r="1758" spans="1:5">
      <c r="A1758" s="195">
        <v>1786</v>
      </c>
      <c r="B1758" s="195" t="s">
        <v>1922</v>
      </c>
      <c r="C1758" s="195" t="s">
        <v>160</v>
      </c>
      <c r="D1758" s="195" t="s">
        <v>155</v>
      </c>
      <c r="E1758" s="163">
        <v>9.7200000000000006</v>
      </c>
    </row>
    <row r="1759" spans="1:5">
      <c r="A1759" s="195">
        <v>1787</v>
      </c>
      <c r="B1759" s="195" t="s">
        <v>1923</v>
      </c>
      <c r="C1759" s="195" t="s">
        <v>160</v>
      </c>
      <c r="D1759" s="195" t="s">
        <v>155</v>
      </c>
      <c r="E1759" s="163">
        <v>23.28</v>
      </c>
    </row>
    <row r="1760" spans="1:5">
      <c r="A1760" s="195">
        <v>1791</v>
      </c>
      <c r="B1760" s="195" t="s">
        <v>1924</v>
      </c>
      <c r="C1760" s="195" t="s">
        <v>160</v>
      </c>
      <c r="D1760" s="195" t="s">
        <v>155</v>
      </c>
      <c r="E1760" s="163">
        <v>141.19999999999999</v>
      </c>
    </row>
    <row r="1761" spans="1:5">
      <c r="A1761" s="195">
        <v>1790</v>
      </c>
      <c r="B1761" s="195" t="s">
        <v>1925</v>
      </c>
      <c r="C1761" s="195" t="s">
        <v>160</v>
      </c>
      <c r="D1761" s="195" t="s">
        <v>155</v>
      </c>
      <c r="E1761" s="163">
        <v>81.36</v>
      </c>
    </row>
    <row r="1762" spans="1:5">
      <c r="A1762" s="195">
        <v>1813</v>
      </c>
      <c r="B1762" s="195" t="s">
        <v>1926</v>
      </c>
      <c r="C1762" s="195" t="s">
        <v>160</v>
      </c>
      <c r="D1762" s="195" t="s">
        <v>155</v>
      </c>
      <c r="E1762" s="163">
        <v>15.43</v>
      </c>
    </row>
    <row r="1763" spans="1:5">
      <c r="A1763" s="195">
        <v>1792</v>
      </c>
      <c r="B1763" s="195" t="s">
        <v>1927</v>
      </c>
      <c r="C1763" s="195" t="s">
        <v>160</v>
      </c>
      <c r="D1763" s="195" t="s">
        <v>155</v>
      </c>
      <c r="E1763" s="163">
        <v>190.6</v>
      </c>
    </row>
    <row r="1764" spans="1:5">
      <c r="A1764" s="195">
        <v>1793</v>
      </c>
      <c r="B1764" s="195" t="s">
        <v>1928</v>
      </c>
      <c r="C1764" s="195" t="s">
        <v>160</v>
      </c>
      <c r="D1764" s="195" t="s">
        <v>155</v>
      </c>
      <c r="E1764" s="163">
        <v>385.14</v>
      </c>
    </row>
    <row r="1765" spans="1:5">
      <c r="A1765" s="195">
        <v>1809</v>
      </c>
      <c r="B1765" s="195" t="s">
        <v>1929</v>
      </c>
      <c r="C1765" s="195" t="s">
        <v>160</v>
      </c>
      <c r="D1765" s="195" t="s">
        <v>155</v>
      </c>
      <c r="E1765" s="163">
        <v>45.8</v>
      </c>
    </row>
    <row r="1766" spans="1:5">
      <c r="A1766" s="195">
        <v>1814</v>
      </c>
      <c r="B1766" s="195" t="s">
        <v>1930</v>
      </c>
      <c r="C1766" s="195" t="s">
        <v>160</v>
      </c>
      <c r="D1766" s="195" t="s">
        <v>155</v>
      </c>
      <c r="E1766" s="163">
        <v>37.630000000000003</v>
      </c>
    </row>
    <row r="1767" spans="1:5">
      <c r="A1767" s="195">
        <v>1803</v>
      </c>
      <c r="B1767" s="195" t="s">
        <v>1931</v>
      </c>
      <c r="C1767" s="195" t="s">
        <v>160</v>
      </c>
      <c r="D1767" s="195" t="s">
        <v>155</v>
      </c>
      <c r="E1767" s="163">
        <v>9.51</v>
      </c>
    </row>
    <row r="1768" spans="1:5">
      <c r="A1768" s="195">
        <v>1805</v>
      </c>
      <c r="B1768" s="195" t="s">
        <v>1932</v>
      </c>
      <c r="C1768" s="195" t="s">
        <v>160</v>
      </c>
      <c r="D1768" s="195" t="s">
        <v>155</v>
      </c>
      <c r="E1768" s="163">
        <v>21.84</v>
      </c>
    </row>
    <row r="1769" spans="1:5">
      <c r="A1769" s="195">
        <v>1821</v>
      </c>
      <c r="B1769" s="195" t="s">
        <v>1933</v>
      </c>
      <c r="C1769" s="195" t="s">
        <v>160</v>
      </c>
      <c r="D1769" s="195" t="s">
        <v>155</v>
      </c>
      <c r="E1769" s="163">
        <v>129.01</v>
      </c>
    </row>
    <row r="1770" spans="1:5">
      <c r="A1770" s="195">
        <v>1806</v>
      </c>
      <c r="B1770" s="195" t="s">
        <v>1934</v>
      </c>
      <c r="C1770" s="195" t="s">
        <v>160</v>
      </c>
      <c r="D1770" s="195" t="s">
        <v>155</v>
      </c>
      <c r="E1770" s="163">
        <v>76.790000000000006</v>
      </c>
    </row>
    <row r="1771" spans="1:5">
      <c r="A1771" s="195">
        <v>1804</v>
      </c>
      <c r="B1771" s="195" t="s">
        <v>1935</v>
      </c>
      <c r="C1771" s="195" t="s">
        <v>160</v>
      </c>
      <c r="D1771" s="195" t="s">
        <v>155</v>
      </c>
      <c r="E1771" s="163">
        <v>13.53</v>
      </c>
    </row>
    <row r="1772" spans="1:5">
      <c r="A1772" s="195">
        <v>1807</v>
      </c>
      <c r="B1772" s="195" t="s">
        <v>1936</v>
      </c>
      <c r="C1772" s="195" t="s">
        <v>160</v>
      </c>
      <c r="D1772" s="195" t="s">
        <v>155</v>
      </c>
      <c r="E1772" s="163">
        <v>184.5</v>
      </c>
    </row>
    <row r="1773" spans="1:5">
      <c r="A1773" s="195">
        <v>1808</v>
      </c>
      <c r="B1773" s="195" t="s">
        <v>1937</v>
      </c>
      <c r="C1773" s="195" t="s">
        <v>160</v>
      </c>
      <c r="D1773" s="195" t="s">
        <v>155</v>
      </c>
      <c r="E1773" s="163">
        <v>369.9</v>
      </c>
    </row>
    <row r="1774" spans="1:5">
      <c r="A1774" s="195">
        <v>1797</v>
      </c>
      <c r="B1774" s="195" t="s">
        <v>1938</v>
      </c>
      <c r="C1774" s="195" t="s">
        <v>160</v>
      </c>
      <c r="D1774" s="195" t="s">
        <v>155</v>
      </c>
      <c r="E1774" s="163">
        <v>55.47</v>
      </c>
    </row>
    <row r="1775" spans="1:5">
      <c r="A1775" s="195">
        <v>1796</v>
      </c>
      <c r="B1775" s="195" t="s">
        <v>1939</v>
      </c>
      <c r="C1775" s="195" t="s">
        <v>160</v>
      </c>
      <c r="D1775" s="195" t="s">
        <v>155</v>
      </c>
      <c r="E1775" s="163">
        <v>42.55</v>
      </c>
    </row>
    <row r="1776" spans="1:5">
      <c r="A1776" s="195">
        <v>1794</v>
      </c>
      <c r="B1776" s="195" t="s">
        <v>1940</v>
      </c>
      <c r="C1776" s="195" t="s">
        <v>160</v>
      </c>
      <c r="D1776" s="195" t="s">
        <v>155</v>
      </c>
      <c r="E1776" s="163">
        <v>10.16</v>
      </c>
    </row>
    <row r="1777" spans="1:5">
      <c r="A1777" s="195">
        <v>1816</v>
      </c>
      <c r="B1777" s="195" t="s">
        <v>1941</v>
      </c>
      <c r="C1777" s="195" t="s">
        <v>160</v>
      </c>
      <c r="D1777" s="195" t="s">
        <v>155</v>
      </c>
      <c r="E1777" s="163">
        <v>22.9</v>
      </c>
    </row>
    <row r="1778" spans="1:5">
      <c r="A1778" s="195">
        <v>1815</v>
      </c>
      <c r="B1778" s="195" t="s">
        <v>1942</v>
      </c>
      <c r="C1778" s="195" t="s">
        <v>160</v>
      </c>
      <c r="D1778" s="195" t="s">
        <v>155</v>
      </c>
      <c r="E1778" s="163">
        <v>175.9</v>
      </c>
    </row>
    <row r="1779" spans="1:5">
      <c r="A1779" s="195">
        <v>1798</v>
      </c>
      <c r="B1779" s="195" t="s">
        <v>1943</v>
      </c>
      <c r="C1779" s="195" t="s">
        <v>160</v>
      </c>
      <c r="D1779" s="195" t="s">
        <v>155</v>
      </c>
      <c r="E1779" s="163">
        <v>78.709999999999994</v>
      </c>
    </row>
    <row r="1780" spans="1:5">
      <c r="A1780" s="195">
        <v>1795</v>
      </c>
      <c r="B1780" s="195" t="s">
        <v>1944</v>
      </c>
      <c r="C1780" s="195" t="s">
        <v>160</v>
      </c>
      <c r="D1780" s="195" t="s">
        <v>155</v>
      </c>
      <c r="E1780" s="163">
        <v>14.07</v>
      </c>
    </row>
    <row r="1781" spans="1:5">
      <c r="A1781" s="195">
        <v>1799</v>
      </c>
      <c r="B1781" s="195" t="s">
        <v>1945</v>
      </c>
      <c r="C1781" s="195" t="s">
        <v>160</v>
      </c>
      <c r="D1781" s="195" t="s">
        <v>155</v>
      </c>
      <c r="E1781" s="163">
        <v>229.09</v>
      </c>
    </row>
    <row r="1782" spans="1:5">
      <c r="A1782" s="195">
        <v>1800</v>
      </c>
      <c r="B1782" s="195" t="s">
        <v>1946</v>
      </c>
      <c r="C1782" s="195" t="s">
        <v>160</v>
      </c>
      <c r="D1782" s="195" t="s">
        <v>155</v>
      </c>
      <c r="E1782" s="163">
        <v>437.38</v>
      </c>
    </row>
    <row r="1783" spans="1:5">
      <c r="A1783" s="195">
        <v>1802</v>
      </c>
      <c r="B1783" s="195" t="s">
        <v>1947</v>
      </c>
      <c r="C1783" s="195" t="s">
        <v>160</v>
      </c>
      <c r="D1783" s="195" t="s">
        <v>155</v>
      </c>
      <c r="E1783" s="199">
        <v>1094.06</v>
      </c>
    </row>
    <row r="1784" spans="1:5">
      <c r="A1784" s="195">
        <v>40385</v>
      </c>
      <c r="B1784" s="195" t="s">
        <v>1948</v>
      </c>
      <c r="C1784" s="195" t="s">
        <v>160</v>
      </c>
      <c r="D1784" s="195" t="s">
        <v>167</v>
      </c>
      <c r="E1784" s="163">
        <v>59.12</v>
      </c>
    </row>
    <row r="1785" spans="1:5">
      <c r="A1785" s="195">
        <v>40383</v>
      </c>
      <c r="B1785" s="195" t="s">
        <v>1949</v>
      </c>
      <c r="C1785" s="195" t="s">
        <v>160</v>
      </c>
      <c r="D1785" s="195" t="s">
        <v>167</v>
      </c>
      <c r="E1785" s="163">
        <v>40.47</v>
      </c>
    </row>
    <row r="1786" spans="1:5">
      <c r="A1786" s="195">
        <v>40378</v>
      </c>
      <c r="B1786" s="195" t="s">
        <v>1950</v>
      </c>
      <c r="C1786" s="195" t="s">
        <v>160</v>
      </c>
      <c r="D1786" s="195" t="s">
        <v>167</v>
      </c>
      <c r="E1786" s="163">
        <v>13.99</v>
      </c>
    </row>
    <row r="1787" spans="1:5">
      <c r="A1787" s="195">
        <v>40382</v>
      </c>
      <c r="B1787" s="195" t="s">
        <v>1951</v>
      </c>
      <c r="C1787" s="195" t="s">
        <v>160</v>
      </c>
      <c r="D1787" s="195" t="s">
        <v>167</v>
      </c>
      <c r="E1787" s="163">
        <v>26.48</v>
      </c>
    </row>
    <row r="1788" spans="1:5">
      <c r="A1788" s="195">
        <v>40422</v>
      </c>
      <c r="B1788" s="195" t="s">
        <v>1952</v>
      </c>
      <c r="C1788" s="195" t="s">
        <v>160</v>
      </c>
      <c r="D1788" s="195" t="s">
        <v>167</v>
      </c>
      <c r="E1788" s="163">
        <v>180.4</v>
      </c>
    </row>
    <row r="1789" spans="1:5">
      <c r="A1789" s="195">
        <v>40387</v>
      </c>
      <c r="B1789" s="195" t="s">
        <v>1953</v>
      </c>
      <c r="C1789" s="195" t="s">
        <v>160</v>
      </c>
      <c r="D1789" s="195" t="s">
        <v>167</v>
      </c>
      <c r="E1789" s="163">
        <v>91.85</v>
      </c>
    </row>
    <row r="1790" spans="1:5">
      <c r="A1790" s="195">
        <v>40380</v>
      </c>
      <c r="B1790" s="195" t="s">
        <v>1954</v>
      </c>
      <c r="C1790" s="195" t="s">
        <v>160</v>
      </c>
      <c r="D1790" s="195" t="s">
        <v>167</v>
      </c>
      <c r="E1790" s="163">
        <v>18.66</v>
      </c>
    </row>
    <row r="1791" spans="1:5">
      <c r="A1791" s="195">
        <v>40390</v>
      </c>
      <c r="B1791" s="195" t="s">
        <v>1955</v>
      </c>
      <c r="C1791" s="195" t="s">
        <v>160</v>
      </c>
      <c r="D1791" s="195" t="s">
        <v>167</v>
      </c>
      <c r="E1791" s="163">
        <v>379.94</v>
      </c>
    </row>
    <row r="1792" spans="1:5">
      <c r="A1792" s="195">
        <v>40413</v>
      </c>
      <c r="B1792" s="195" t="s">
        <v>1956</v>
      </c>
      <c r="C1792" s="195" t="s">
        <v>160</v>
      </c>
      <c r="D1792" s="195" t="s">
        <v>167</v>
      </c>
      <c r="E1792" s="163">
        <v>22.5</v>
      </c>
    </row>
    <row r="1793" spans="1:5">
      <c r="A1793" s="195">
        <v>40415</v>
      </c>
      <c r="B1793" s="195" t="s">
        <v>1957</v>
      </c>
      <c r="C1793" s="195" t="s">
        <v>160</v>
      </c>
      <c r="D1793" s="195" t="s">
        <v>167</v>
      </c>
      <c r="E1793" s="163">
        <v>32.06</v>
      </c>
    </row>
    <row r="1794" spans="1:5">
      <c r="A1794" s="195">
        <v>40417</v>
      </c>
      <c r="B1794" s="195" t="s">
        <v>1958</v>
      </c>
      <c r="C1794" s="195" t="s">
        <v>160</v>
      </c>
      <c r="D1794" s="195" t="s">
        <v>167</v>
      </c>
      <c r="E1794" s="163">
        <v>37.82</v>
      </c>
    </row>
    <row r="1795" spans="1:5">
      <c r="A1795" s="195">
        <v>39271</v>
      </c>
      <c r="B1795" s="195" t="s">
        <v>1959</v>
      </c>
      <c r="C1795" s="195" t="s">
        <v>160</v>
      </c>
      <c r="D1795" s="195" t="s">
        <v>155</v>
      </c>
      <c r="E1795" s="163">
        <v>1.79</v>
      </c>
    </row>
    <row r="1796" spans="1:5">
      <c r="A1796" s="195">
        <v>39273</v>
      </c>
      <c r="B1796" s="195" t="s">
        <v>1960</v>
      </c>
      <c r="C1796" s="195" t="s">
        <v>160</v>
      </c>
      <c r="D1796" s="195" t="s">
        <v>155</v>
      </c>
      <c r="E1796" s="163">
        <v>3.04</v>
      </c>
    </row>
    <row r="1797" spans="1:5">
      <c r="A1797" s="195">
        <v>39272</v>
      </c>
      <c r="B1797" s="195" t="s">
        <v>1961</v>
      </c>
      <c r="C1797" s="195" t="s">
        <v>160</v>
      </c>
      <c r="D1797" s="195" t="s">
        <v>155</v>
      </c>
      <c r="E1797" s="163">
        <v>2.2000000000000002</v>
      </c>
    </row>
    <row r="1798" spans="1:5">
      <c r="A1798" s="195">
        <v>1875</v>
      </c>
      <c r="B1798" s="195" t="s">
        <v>1962</v>
      </c>
      <c r="C1798" s="195" t="s">
        <v>160</v>
      </c>
      <c r="D1798" s="195" t="s">
        <v>155</v>
      </c>
      <c r="E1798" s="163">
        <v>4.8600000000000003</v>
      </c>
    </row>
    <row r="1799" spans="1:5">
      <c r="A1799" s="195">
        <v>1874</v>
      </c>
      <c r="B1799" s="195" t="s">
        <v>1963</v>
      </c>
      <c r="C1799" s="195" t="s">
        <v>160</v>
      </c>
      <c r="D1799" s="195" t="s">
        <v>155</v>
      </c>
      <c r="E1799" s="163">
        <v>4.0199999999999996</v>
      </c>
    </row>
    <row r="1800" spans="1:5">
      <c r="A1800" s="195">
        <v>1870</v>
      </c>
      <c r="B1800" s="195" t="s">
        <v>1964</v>
      </c>
      <c r="C1800" s="195" t="s">
        <v>160</v>
      </c>
      <c r="D1800" s="195" t="s">
        <v>158</v>
      </c>
      <c r="E1800" s="163">
        <v>2.3199999999999998</v>
      </c>
    </row>
    <row r="1801" spans="1:5">
      <c r="A1801" s="195">
        <v>1884</v>
      </c>
      <c r="B1801" s="195" t="s">
        <v>1965</v>
      </c>
      <c r="C1801" s="195" t="s">
        <v>160</v>
      </c>
      <c r="D1801" s="195" t="s">
        <v>155</v>
      </c>
      <c r="E1801" s="163">
        <v>3.56</v>
      </c>
    </row>
    <row r="1802" spans="1:5">
      <c r="A1802" s="195">
        <v>1887</v>
      </c>
      <c r="B1802" s="195" t="s">
        <v>1966</v>
      </c>
      <c r="C1802" s="195" t="s">
        <v>160</v>
      </c>
      <c r="D1802" s="195" t="s">
        <v>155</v>
      </c>
      <c r="E1802" s="163">
        <v>20.170000000000002</v>
      </c>
    </row>
    <row r="1803" spans="1:5">
      <c r="A1803" s="195">
        <v>1876</v>
      </c>
      <c r="B1803" s="195" t="s">
        <v>1967</v>
      </c>
      <c r="C1803" s="195" t="s">
        <v>160</v>
      </c>
      <c r="D1803" s="195" t="s">
        <v>155</v>
      </c>
      <c r="E1803" s="163">
        <v>7.9</v>
      </c>
    </row>
    <row r="1804" spans="1:5">
      <c r="A1804" s="195">
        <v>1879</v>
      </c>
      <c r="B1804" s="195" t="s">
        <v>1968</v>
      </c>
      <c r="C1804" s="195" t="s">
        <v>160</v>
      </c>
      <c r="D1804" s="195" t="s">
        <v>155</v>
      </c>
      <c r="E1804" s="163">
        <v>2.35</v>
      </c>
    </row>
    <row r="1805" spans="1:5">
      <c r="A1805" s="195">
        <v>1877</v>
      </c>
      <c r="B1805" s="195" t="s">
        <v>1969</v>
      </c>
      <c r="C1805" s="195" t="s">
        <v>160</v>
      </c>
      <c r="D1805" s="195" t="s">
        <v>155</v>
      </c>
      <c r="E1805" s="163">
        <v>20.2</v>
      </c>
    </row>
    <row r="1806" spans="1:5">
      <c r="A1806" s="195">
        <v>1878</v>
      </c>
      <c r="B1806" s="195" t="s">
        <v>1970</v>
      </c>
      <c r="C1806" s="195" t="s">
        <v>160</v>
      </c>
      <c r="D1806" s="195" t="s">
        <v>155</v>
      </c>
      <c r="E1806" s="163">
        <v>40.58</v>
      </c>
    </row>
    <row r="1807" spans="1:5">
      <c r="A1807" s="195">
        <v>2621</v>
      </c>
      <c r="B1807" s="195" t="s">
        <v>1971</v>
      </c>
      <c r="C1807" s="195" t="s">
        <v>160</v>
      </c>
      <c r="D1807" s="195" t="s">
        <v>167</v>
      </c>
      <c r="E1807" s="163">
        <v>152.18</v>
      </c>
    </row>
    <row r="1808" spans="1:5">
      <c r="A1808" s="195">
        <v>2616</v>
      </c>
      <c r="B1808" s="195" t="s">
        <v>1972</v>
      </c>
      <c r="C1808" s="195" t="s">
        <v>160</v>
      </c>
      <c r="D1808" s="195" t="s">
        <v>167</v>
      </c>
      <c r="E1808" s="163">
        <v>4.3</v>
      </c>
    </row>
    <row r="1809" spans="1:5">
      <c r="A1809" s="195">
        <v>2633</v>
      </c>
      <c r="B1809" s="195" t="s">
        <v>1973</v>
      </c>
      <c r="C1809" s="195" t="s">
        <v>160</v>
      </c>
      <c r="D1809" s="195" t="s">
        <v>167</v>
      </c>
      <c r="E1809" s="163">
        <v>4.87</v>
      </c>
    </row>
    <row r="1810" spans="1:5">
      <c r="A1810" s="195">
        <v>2617</v>
      </c>
      <c r="B1810" s="195" t="s">
        <v>1974</v>
      </c>
      <c r="C1810" s="195" t="s">
        <v>160</v>
      </c>
      <c r="D1810" s="195" t="s">
        <v>167</v>
      </c>
      <c r="E1810" s="163">
        <v>6.62</v>
      </c>
    </row>
    <row r="1811" spans="1:5">
      <c r="A1811" s="195">
        <v>2618</v>
      </c>
      <c r="B1811" s="195" t="s">
        <v>1975</v>
      </c>
      <c r="C1811" s="195" t="s">
        <v>160</v>
      </c>
      <c r="D1811" s="195" t="s">
        <v>167</v>
      </c>
      <c r="E1811" s="163">
        <v>15.07</v>
      </c>
    </row>
    <row r="1812" spans="1:5">
      <c r="A1812" s="195">
        <v>2632</v>
      </c>
      <c r="B1812" s="195" t="s">
        <v>1976</v>
      </c>
      <c r="C1812" s="195" t="s">
        <v>160</v>
      </c>
      <c r="D1812" s="195" t="s">
        <v>167</v>
      </c>
      <c r="E1812" s="163">
        <v>18.38</v>
      </c>
    </row>
    <row r="1813" spans="1:5">
      <c r="A1813" s="195">
        <v>2631</v>
      </c>
      <c r="B1813" s="195" t="s">
        <v>1977</v>
      </c>
      <c r="C1813" s="195" t="s">
        <v>160</v>
      </c>
      <c r="D1813" s="195" t="s">
        <v>167</v>
      </c>
      <c r="E1813" s="163">
        <v>26.99</v>
      </c>
    </row>
    <row r="1814" spans="1:5">
      <c r="A1814" s="195">
        <v>2619</v>
      </c>
      <c r="B1814" s="195" t="s">
        <v>1978</v>
      </c>
      <c r="C1814" s="195" t="s">
        <v>160</v>
      </c>
      <c r="D1814" s="195" t="s">
        <v>167</v>
      </c>
      <c r="E1814" s="163">
        <v>68.349999999999994</v>
      </c>
    </row>
    <row r="1815" spans="1:5">
      <c r="A1815" s="195">
        <v>2620</v>
      </c>
      <c r="B1815" s="195" t="s">
        <v>1979</v>
      </c>
      <c r="C1815" s="195" t="s">
        <v>160</v>
      </c>
      <c r="D1815" s="195" t="s">
        <v>167</v>
      </c>
      <c r="E1815" s="163">
        <v>89.73</v>
      </c>
    </row>
    <row r="1816" spans="1:5">
      <c r="A1816" s="195">
        <v>25968</v>
      </c>
      <c r="B1816" s="195" t="s">
        <v>1980</v>
      </c>
      <c r="C1816" s="195" t="s">
        <v>160</v>
      </c>
      <c r="D1816" s="195" t="s">
        <v>167</v>
      </c>
      <c r="E1816" s="163">
        <v>38.25</v>
      </c>
    </row>
    <row r="1817" spans="1:5">
      <c r="A1817" s="195">
        <v>38369</v>
      </c>
      <c r="B1817" s="195" t="s">
        <v>1981</v>
      </c>
      <c r="C1817" s="195" t="s">
        <v>160</v>
      </c>
      <c r="D1817" s="195" t="s">
        <v>155</v>
      </c>
      <c r="E1817" s="163">
        <v>15</v>
      </c>
    </row>
    <row r="1818" spans="1:5">
      <c r="A1818" s="195">
        <v>38370</v>
      </c>
      <c r="B1818" s="195" t="s">
        <v>1982</v>
      </c>
      <c r="C1818" s="195" t="s">
        <v>160</v>
      </c>
      <c r="D1818" s="195" t="s">
        <v>155</v>
      </c>
      <c r="E1818" s="163">
        <v>15</v>
      </c>
    </row>
    <row r="1819" spans="1:5">
      <c r="A1819" s="195">
        <v>38372</v>
      </c>
      <c r="B1819" s="195" t="s">
        <v>1983</v>
      </c>
      <c r="C1819" s="195" t="s">
        <v>160</v>
      </c>
      <c r="D1819" s="195" t="s">
        <v>155</v>
      </c>
      <c r="E1819" s="163">
        <v>17.739999999999998</v>
      </c>
    </row>
    <row r="1820" spans="1:5">
      <c r="A1820" s="195">
        <v>2357</v>
      </c>
      <c r="B1820" s="195" t="s">
        <v>1984</v>
      </c>
      <c r="C1820" s="195" t="s">
        <v>355</v>
      </c>
      <c r="D1820" s="195" t="s">
        <v>155</v>
      </c>
      <c r="E1820" s="163">
        <v>12.56</v>
      </c>
    </row>
    <row r="1821" spans="1:5">
      <c r="A1821" s="195">
        <v>40806</v>
      </c>
      <c r="B1821" s="195" t="s">
        <v>1985</v>
      </c>
      <c r="C1821" s="195" t="s">
        <v>357</v>
      </c>
      <c r="D1821" s="195" t="s">
        <v>155</v>
      </c>
      <c r="E1821" s="199">
        <v>2240.1999999999998</v>
      </c>
    </row>
    <row r="1822" spans="1:5">
      <c r="A1822" s="195">
        <v>2355</v>
      </c>
      <c r="B1822" s="195" t="s">
        <v>1986</v>
      </c>
      <c r="C1822" s="195" t="s">
        <v>355</v>
      </c>
      <c r="D1822" s="195" t="s">
        <v>155</v>
      </c>
      <c r="E1822" s="163">
        <v>26.83</v>
      </c>
    </row>
    <row r="1823" spans="1:5">
      <c r="A1823" s="195">
        <v>40805</v>
      </c>
      <c r="B1823" s="195" t="s">
        <v>1987</v>
      </c>
      <c r="C1823" s="195" t="s">
        <v>357</v>
      </c>
      <c r="D1823" s="195" t="s">
        <v>155</v>
      </c>
      <c r="E1823" s="199">
        <v>4785.3999999999996</v>
      </c>
    </row>
    <row r="1824" spans="1:5">
      <c r="A1824" s="195">
        <v>2358</v>
      </c>
      <c r="B1824" s="195" t="s">
        <v>1988</v>
      </c>
      <c r="C1824" s="195" t="s">
        <v>355</v>
      </c>
      <c r="D1824" s="195" t="s">
        <v>155</v>
      </c>
      <c r="E1824" s="163">
        <v>23.99</v>
      </c>
    </row>
    <row r="1825" spans="1:5">
      <c r="A1825" s="195">
        <v>40807</v>
      </c>
      <c r="B1825" s="195" t="s">
        <v>1989</v>
      </c>
      <c r="C1825" s="195" t="s">
        <v>357</v>
      </c>
      <c r="D1825" s="195" t="s">
        <v>155</v>
      </c>
      <c r="E1825" s="199">
        <v>4277.26</v>
      </c>
    </row>
    <row r="1826" spans="1:5">
      <c r="A1826" s="195">
        <v>2359</v>
      </c>
      <c r="B1826" s="195" t="s">
        <v>1990</v>
      </c>
      <c r="C1826" s="195" t="s">
        <v>355</v>
      </c>
      <c r="D1826" s="195" t="s">
        <v>155</v>
      </c>
      <c r="E1826" s="163">
        <v>28.67</v>
      </c>
    </row>
    <row r="1827" spans="1:5">
      <c r="A1827" s="195">
        <v>40808</v>
      </c>
      <c r="B1827" s="195" t="s">
        <v>1991</v>
      </c>
      <c r="C1827" s="195" t="s">
        <v>357</v>
      </c>
      <c r="D1827" s="195" t="s">
        <v>155</v>
      </c>
      <c r="E1827" s="199">
        <v>5110.99</v>
      </c>
    </row>
    <row r="1828" spans="1:5">
      <c r="A1828" s="195">
        <v>43144</v>
      </c>
      <c r="B1828" s="195" t="s">
        <v>1992</v>
      </c>
      <c r="C1828" s="195" t="s">
        <v>238</v>
      </c>
      <c r="D1828" s="195" t="s">
        <v>155</v>
      </c>
      <c r="E1828" s="163">
        <v>30.93</v>
      </c>
    </row>
    <row r="1829" spans="1:5">
      <c r="A1829" s="195">
        <v>39397</v>
      </c>
      <c r="B1829" s="195" t="s">
        <v>1993</v>
      </c>
      <c r="C1829" s="195" t="s">
        <v>182</v>
      </c>
      <c r="D1829" s="195" t="s">
        <v>155</v>
      </c>
      <c r="E1829" s="163">
        <v>14.1</v>
      </c>
    </row>
    <row r="1830" spans="1:5">
      <c r="A1830" s="195">
        <v>2692</v>
      </c>
      <c r="B1830" s="195" t="s">
        <v>1994</v>
      </c>
      <c r="C1830" s="195" t="s">
        <v>182</v>
      </c>
      <c r="D1830" s="195" t="s">
        <v>155</v>
      </c>
      <c r="E1830" s="163">
        <v>5.69</v>
      </c>
    </row>
    <row r="1831" spans="1:5">
      <c r="A1831" s="195">
        <v>5330</v>
      </c>
      <c r="B1831" s="195" t="s">
        <v>1995</v>
      </c>
      <c r="C1831" s="195" t="s">
        <v>182</v>
      </c>
      <c r="D1831" s="195" t="s">
        <v>155</v>
      </c>
      <c r="E1831" s="163">
        <v>35.64</v>
      </c>
    </row>
    <row r="1832" spans="1:5">
      <c r="A1832" s="195">
        <v>26017</v>
      </c>
      <c r="B1832" s="195" t="s">
        <v>1996</v>
      </c>
      <c r="C1832" s="195" t="s">
        <v>160</v>
      </c>
      <c r="D1832" s="195" t="s">
        <v>155</v>
      </c>
      <c r="E1832" s="163">
        <v>30.36</v>
      </c>
    </row>
    <row r="1833" spans="1:5">
      <c r="A1833" s="195">
        <v>25931</v>
      </c>
      <c r="B1833" s="195" t="s">
        <v>1997</v>
      </c>
      <c r="C1833" s="195" t="s">
        <v>160</v>
      </c>
      <c r="D1833" s="195" t="s">
        <v>155</v>
      </c>
      <c r="E1833" s="163">
        <v>96.49</v>
      </c>
    </row>
    <row r="1834" spans="1:5">
      <c r="A1834" s="195">
        <v>38140</v>
      </c>
      <c r="B1834" s="195" t="s">
        <v>1998</v>
      </c>
      <c r="C1834" s="195" t="s">
        <v>160</v>
      </c>
      <c r="D1834" s="195" t="s">
        <v>158</v>
      </c>
      <c r="E1834" s="163">
        <v>23.4</v>
      </c>
    </row>
    <row r="1835" spans="1:5">
      <c r="A1835" s="195">
        <v>13887</v>
      </c>
      <c r="B1835" s="195" t="s">
        <v>1999</v>
      </c>
      <c r="C1835" s="195" t="s">
        <v>160</v>
      </c>
      <c r="D1835" s="195" t="s">
        <v>155</v>
      </c>
      <c r="E1835" s="163">
        <v>554.01</v>
      </c>
    </row>
    <row r="1836" spans="1:5">
      <c r="A1836" s="195">
        <v>26018</v>
      </c>
      <c r="B1836" s="195" t="s">
        <v>2000</v>
      </c>
      <c r="C1836" s="195" t="s">
        <v>160</v>
      </c>
      <c r="D1836" s="195" t="s">
        <v>155</v>
      </c>
      <c r="E1836" s="163">
        <v>24.66</v>
      </c>
    </row>
    <row r="1837" spans="1:5">
      <c r="A1837" s="195">
        <v>26019</v>
      </c>
      <c r="B1837" s="195" t="s">
        <v>2001</v>
      </c>
      <c r="C1837" s="195" t="s">
        <v>160</v>
      </c>
      <c r="D1837" s="195" t="s">
        <v>155</v>
      </c>
      <c r="E1837" s="163">
        <v>23.29</v>
      </c>
    </row>
    <row r="1838" spans="1:5">
      <c r="A1838" s="195">
        <v>26020</v>
      </c>
      <c r="B1838" s="195" t="s">
        <v>2002</v>
      </c>
      <c r="C1838" s="195" t="s">
        <v>160</v>
      </c>
      <c r="D1838" s="195" t="s">
        <v>155</v>
      </c>
      <c r="E1838" s="163">
        <v>6.07</v>
      </c>
    </row>
    <row r="1839" spans="1:5">
      <c r="A1839" s="195">
        <v>34544</v>
      </c>
      <c r="B1839" s="195" t="s">
        <v>2003</v>
      </c>
      <c r="C1839" s="195" t="s">
        <v>160</v>
      </c>
      <c r="D1839" s="195" t="s">
        <v>155</v>
      </c>
      <c r="E1839" s="199">
        <v>1565.52</v>
      </c>
    </row>
    <row r="1840" spans="1:5">
      <c r="A1840" s="195">
        <v>34729</v>
      </c>
      <c r="B1840" s="195" t="s">
        <v>2004</v>
      </c>
      <c r="C1840" s="195" t="s">
        <v>160</v>
      </c>
      <c r="D1840" s="195" t="s">
        <v>155</v>
      </c>
      <c r="E1840" s="199">
        <v>1231.52</v>
      </c>
    </row>
    <row r="1841" spans="1:5">
      <c r="A1841" s="195">
        <v>34734</v>
      </c>
      <c r="B1841" s="195" t="s">
        <v>2005</v>
      </c>
      <c r="C1841" s="195" t="s">
        <v>160</v>
      </c>
      <c r="D1841" s="195" t="s">
        <v>155</v>
      </c>
      <c r="E1841" s="199">
        <v>1906.79</v>
      </c>
    </row>
    <row r="1842" spans="1:5">
      <c r="A1842" s="195">
        <v>34738</v>
      </c>
      <c r="B1842" s="195" t="s">
        <v>2006</v>
      </c>
      <c r="C1842" s="195" t="s">
        <v>160</v>
      </c>
      <c r="D1842" s="195" t="s">
        <v>155</v>
      </c>
      <c r="E1842" s="199">
        <v>4454.8500000000004</v>
      </c>
    </row>
    <row r="1843" spans="1:5">
      <c r="A1843" s="195">
        <v>2391</v>
      </c>
      <c r="B1843" s="195" t="s">
        <v>2007</v>
      </c>
      <c r="C1843" s="195" t="s">
        <v>160</v>
      </c>
      <c r="D1843" s="195" t="s">
        <v>155</v>
      </c>
      <c r="E1843" s="163">
        <v>362.32</v>
      </c>
    </row>
    <row r="1844" spans="1:5">
      <c r="A1844" s="195">
        <v>2374</v>
      </c>
      <c r="B1844" s="195" t="s">
        <v>2008</v>
      </c>
      <c r="C1844" s="195" t="s">
        <v>160</v>
      </c>
      <c r="D1844" s="195" t="s">
        <v>155</v>
      </c>
      <c r="E1844" s="163">
        <v>411.05</v>
      </c>
    </row>
    <row r="1845" spans="1:5">
      <c r="A1845" s="195">
        <v>2377</v>
      </c>
      <c r="B1845" s="195" t="s">
        <v>2009</v>
      </c>
      <c r="C1845" s="195" t="s">
        <v>160</v>
      </c>
      <c r="D1845" s="195" t="s">
        <v>155</v>
      </c>
      <c r="E1845" s="163">
        <v>576.86</v>
      </c>
    </row>
    <row r="1846" spans="1:5">
      <c r="A1846" s="195">
        <v>2393</v>
      </c>
      <c r="B1846" s="195" t="s">
        <v>2010</v>
      </c>
      <c r="C1846" s="195" t="s">
        <v>160</v>
      </c>
      <c r="D1846" s="195" t="s">
        <v>155</v>
      </c>
      <c r="E1846" s="163">
        <v>966.03</v>
      </c>
    </row>
    <row r="1847" spans="1:5">
      <c r="A1847" s="195">
        <v>34705</v>
      </c>
      <c r="B1847" s="195" t="s">
        <v>2011</v>
      </c>
      <c r="C1847" s="195" t="s">
        <v>160</v>
      </c>
      <c r="D1847" s="195" t="s">
        <v>155</v>
      </c>
      <c r="E1847" s="163">
        <v>844.94</v>
      </c>
    </row>
    <row r="1848" spans="1:5">
      <c r="A1848" s="195">
        <v>34707</v>
      </c>
      <c r="B1848" s="195" t="s">
        <v>2012</v>
      </c>
      <c r="C1848" s="195" t="s">
        <v>160</v>
      </c>
      <c r="D1848" s="195" t="s">
        <v>155</v>
      </c>
      <c r="E1848" s="199">
        <v>1565.68</v>
      </c>
    </row>
    <row r="1849" spans="1:5">
      <c r="A1849" s="195">
        <v>2378</v>
      </c>
      <c r="B1849" s="195" t="s">
        <v>2013</v>
      </c>
      <c r="C1849" s="195" t="s">
        <v>160</v>
      </c>
      <c r="D1849" s="195" t="s">
        <v>155</v>
      </c>
      <c r="E1849" s="199">
        <v>1326.98</v>
      </c>
    </row>
    <row r="1850" spans="1:5">
      <c r="A1850" s="195">
        <v>2379</v>
      </c>
      <c r="B1850" s="195" t="s">
        <v>2014</v>
      </c>
      <c r="C1850" s="195" t="s">
        <v>160</v>
      </c>
      <c r="D1850" s="195" t="s">
        <v>155</v>
      </c>
      <c r="E1850" s="199">
        <v>1326.98</v>
      </c>
    </row>
    <row r="1851" spans="1:5">
      <c r="A1851" s="195">
        <v>2376</v>
      </c>
      <c r="B1851" s="195" t="s">
        <v>2015</v>
      </c>
      <c r="C1851" s="195" t="s">
        <v>160</v>
      </c>
      <c r="D1851" s="195" t="s">
        <v>155</v>
      </c>
      <c r="E1851" s="199">
        <v>2185.52</v>
      </c>
    </row>
    <row r="1852" spans="1:5">
      <c r="A1852" s="195">
        <v>2394</v>
      </c>
      <c r="B1852" s="195" t="s">
        <v>2016</v>
      </c>
      <c r="C1852" s="195" t="s">
        <v>160</v>
      </c>
      <c r="D1852" s="195" t="s">
        <v>155</v>
      </c>
      <c r="E1852" s="199">
        <v>4672.24</v>
      </c>
    </row>
    <row r="1853" spans="1:5">
      <c r="A1853" s="195">
        <v>34686</v>
      </c>
      <c r="B1853" s="195" t="s">
        <v>2017</v>
      </c>
      <c r="C1853" s="195" t="s">
        <v>160</v>
      </c>
      <c r="D1853" s="195" t="s">
        <v>155</v>
      </c>
      <c r="E1853" s="163">
        <v>14.02</v>
      </c>
    </row>
    <row r="1854" spans="1:5">
      <c r="A1854" s="195">
        <v>34616</v>
      </c>
      <c r="B1854" s="195" t="s">
        <v>2018</v>
      </c>
      <c r="C1854" s="195" t="s">
        <v>160</v>
      </c>
      <c r="D1854" s="195" t="s">
        <v>155</v>
      </c>
      <c r="E1854" s="163">
        <v>54.21</v>
      </c>
    </row>
    <row r="1855" spans="1:5">
      <c r="A1855" s="195">
        <v>34623</v>
      </c>
      <c r="B1855" s="195" t="s">
        <v>2019</v>
      </c>
      <c r="C1855" s="195" t="s">
        <v>160</v>
      </c>
      <c r="D1855" s="195" t="s">
        <v>155</v>
      </c>
      <c r="E1855" s="163">
        <v>53.38</v>
      </c>
    </row>
    <row r="1856" spans="1:5">
      <c r="A1856" s="195">
        <v>34628</v>
      </c>
      <c r="B1856" s="195" t="s">
        <v>2020</v>
      </c>
      <c r="C1856" s="195" t="s">
        <v>160</v>
      </c>
      <c r="D1856" s="195" t="s">
        <v>155</v>
      </c>
      <c r="E1856" s="163">
        <v>76.459999999999994</v>
      </c>
    </row>
    <row r="1857" spans="1:5">
      <c r="A1857" s="195">
        <v>34653</v>
      </c>
      <c r="B1857" s="195" t="s">
        <v>2021</v>
      </c>
      <c r="C1857" s="195" t="s">
        <v>160</v>
      </c>
      <c r="D1857" s="195" t="s">
        <v>155</v>
      </c>
      <c r="E1857" s="163">
        <v>9.4600000000000009</v>
      </c>
    </row>
    <row r="1858" spans="1:5">
      <c r="A1858" s="195">
        <v>34688</v>
      </c>
      <c r="B1858" s="195" t="s">
        <v>2022</v>
      </c>
      <c r="C1858" s="195" t="s">
        <v>160</v>
      </c>
      <c r="D1858" s="195" t="s">
        <v>155</v>
      </c>
      <c r="E1858" s="163">
        <v>17.14</v>
      </c>
    </row>
    <row r="1859" spans="1:5">
      <c r="A1859" s="195">
        <v>34709</v>
      </c>
      <c r="B1859" s="195" t="s">
        <v>2023</v>
      </c>
      <c r="C1859" s="195" t="s">
        <v>160</v>
      </c>
      <c r="D1859" s="195" t="s">
        <v>155</v>
      </c>
      <c r="E1859" s="163">
        <v>66.42</v>
      </c>
    </row>
    <row r="1860" spans="1:5">
      <c r="A1860" s="195">
        <v>34714</v>
      </c>
      <c r="B1860" s="195" t="s">
        <v>2024</v>
      </c>
      <c r="C1860" s="195" t="s">
        <v>160</v>
      </c>
      <c r="D1860" s="195" t="s">
        <v>155</v>
      </c>
      <c r="E1860" s="163">
        <v>79.33</v>
      </c>
    </row>
    <row r="1861" spans="1:5">
      <c r="A1861" s="195">
        <v>2388</v>
      </c>
      <c r="B1861" s="195" t="s">
        <v>2025</v>
      </c>
      <c r="C1861" s="195" t="s">
        <v>160</v>
      </c>
      <c r="D1861" s="195" t="s">
        <v>155</v>
      </c>
      <c r="E1861" s="163">
        <v>65.930000000000007</v>
      </c>
    </row>
    <row r="1862" spans="1:5">
      <c r="A1862" s="195">
        <v>34606</v>
      </c>
      <c r="B1862" s="195" t="s">
        <v>2026</v>
      </c>
      <c r="C1862" s="195" t="s">
        <v>160</v>
      </c>
      <c r="D1862" s="195" t="s">
        <v>155</v>
      </c>
      <c r="E1862" s="163">
        <v>101.13</v>
      </c>
    </row>
    <row r="1863" spans="1:5">
      <c r="A1863" s="195">
        <v>34689</v>
      </c>
      <c r="B1863" s="195" t="s">
        <v>2027</v>
      </c>
      <c r="C1863" s="195" t="s">
        <v>160</v>
      </c>
      <c r="D1863" s="195" t="s">
        <v>155</v>
      </c>
      <c r="E1863" s="163">
        <v>32.19</v>
      </c>
    </row>
    <row r="1864" spans="1:5">
      <c r="A1864" s="195">
        <v>2370</v>
      </c>
      <c r="B1864" s="195" t="s">
        <v>2028</v>
      </c>
      <c r="C1864" s="195" t="s">
        <v>160</v>
      </c>
      <c r="D1864" s="195" t="s">
        <v>158</v>
      </c>
      <c r="E1864" s="163">
        <v>12.25</v>
      </c>
    </row>
    <row r="1865" spans="1:5">
      <c r="A1865" s="195">
        <v>2386</v>
      </c>
      <c r="B1865" s="195" t="s">
        <v>2029</v>
      </c>
      <c r="C1865" s="195" t="s">
        <v>160</v>
      </c>
      <c r="D1865" s="195" t="s">
        <v>155</v>
      </c>
      <c r="E1865" s="163">
        <v>20.55</v>
      </c>
    </row>
    <row r="1866" spans="1:5">
      <c r="A1866" s="195">
        <v>2392</v>
      </c>
      <c r="B1866" s="195" t="s">
        <v>2030</v>
      </c>
      <c r="C1866" s="195" t="s">
        <v>160</v>
      </c>
      <c r="D1866" s="195" t="s">
        <v>155</v>
      </c>
      <c r="E1866" s="163">
        <v>82.23</v>
      </c>
    </row>
    <row r="1867" spans="1:5">
      <c r="A1867" s="195">
        <v>2373</v>
      </c>
      <c r="B1867" s="195" t="s">
        <v>2031</v>
      </c>
      <c r="C1867" s="195" t="s">
        <v>160</v>
      </c>
      <c r="D1867" s="195" t="s">
        <v>155</v>
      </c>
      <c r="E1867" s="163">
        <v>115.86</v>
      </c>
    </row>
    <row r="1868" spans="1:5">
      <c r="A1868" s="195">
        <v>39465</v>
      </c>
      <c r="B1868" s="195" t="s">
        <v>2032</v>
      </c>
      <c r="C1868" s="195" t="s">
        <v>160</v>
      </c>
      <c r="D1868" s="195" t="s">
        <v>155</v>
      </c>
      <c r="E1868" s="163">
        <v>70.77</v>
      </c>
    </row>
    <row r="1869" spans="1:5">
      <c r="A1869" s="195">
        <v>39466</v>
      </c>
      <c r="B1869" s="195" t="s">
        <v>2033</v>
      </c>
      <c r="C1869" s="195" t="s">
        <v>160</v>
      </c>
      <c r="D1869" s="195" t="s">
        <v>155</v>
      </c>
      <c r="E1869" s="163">
        <v>79.62</v>
      </c>
    </row>
    <row r="1870" spans="1:5">
      <c r="A1870" s="195">
        <v>39467</v>
      </c>
      <c r="B1870" s="195" t="s">
        <v>2034</v>
      </c>
      <c r="C1870" s="195" t="s">
        <v>160</v>
      </c>
      <c r="D1870" s="195" t="s">
        <v>155</v>
      </c>
      <c r="E1870" s="163">
        <v>101.85</v>
      </c>
    </row>
    <row r="1871" spans="1:5">
      <c r="A1871" s="195">
        <v>39468</v>
      </c>
      <c r="B1871" s="195" t="s">
        <v>2035</v>
      </c>
      <c r="C1871" s="195" t="s">
        <v>160</v>
      </c>
      <c r="D1871" s="195" t="s">
        <v>155</v>
      </c>
      <c r="E1871" s="163">
        <v>181.03</v>
      </c>
    </row>
    <row r="1872" spans="1:5">
      <c r="A1872" s="195">
        <v>39469</v>
      </c>
      <c r="B1872" s="195" t="s">
        <v>2036</v>
      </c>
      <c r="C1872" s="195" t="s">
        <v>160</v>
      </c>
      <c r="D1872" s="195" t="s">
        <v>155</v>
      </c>
      <c r="E1872" s="163">
        <v>73.739999999999995</v>
      </c>
    </row>
    <row r="1873" spans="1:5">
      <c r="A1873" s="195">
        <v>39470</v>
      </c>
      <c r="B1873" s="195" t="s">
        <v>2037</v>
      </c>
      <c r="C1873" s="195" t="s">
        <v>160</v>
      </c>
      <c r="D1873" s="195" t="s">
        <v>155</v>
      </c>
      <c r="E1873" s="163">
        <v>90.6</v>
      </c>
    </row>
    <row r="1874" spans="1:5">
      <c r="A1874" s="195">
        <v>39471</v>
      </c>
      <c r="B1874" s="195" t="s">
        <v>2038</v>
      </c>
      <c r="C1874" s="195" t="s">
        <v>160</v>
      </c>
      <c r="D1874" s="195" t="s">
        <v>155</v>
      </c>
      <c r="E1874" s="163">
        <v>108.88</v>
      </c>
    </row>
    <row r="1875" spans="1:5">
      <c r="A1875" s="195">
        <v>39472</v>
      </c>
      <c r="B1875" s="195" t="s">
        <v>2039</v>
      </c>
      <c r="C1875" s="195" t="s">
        <v>160</v>
      </c>
      <c r="D1875" s="195" t="s">
        <v>155</v>
      </c>
      <c r="E1875" s="163">
        <v>189.19</v>
      </c>
    </row>
    <row r="1876" spans="1:5">
      <c r="A1876" s="195">
        <v>39473</v>
      </c>
      <c r="B1876" s="195" t="s">
        <v>2040</v>
      </c>
      <c r="C1876" s="195" t="s">
        <v>160</v>
      </c>
      <c r="D1876" s="195" t="s">
        <v>155</v>
      </c>
      <c r="E1876" s="163">
        <v>122.22</v>
      </c>
    </row>
    <row r="1877" spans="1:5">
      <c r="A1877" s="195">
        <v>39474</v>
      </c>
      <c r="B1877" s="195" t="s">
        <v>2041</v>
      </c>
      <c r="C1877" s="195" t="s">
        <v>160</v>
      </c>
      <c r="D1877" s="195" t="s">
        <v>155</v>
      </c>
      <c r="E1877" s="163">
        <v>130.29</v>
      </c>
    </row>
    <row r="1878" spans="1:5">
      <c r="A1878" s="195">
        <v>39475</v>
      </c>
      <c r="B1878" s="195" t="s">
        <v>2042</v>
      </c>
      <c r="C1878" s="195" t="s">
        <v>160</v>
      </c>
      <c r="D1878" s="195" t="s">
        <v>155</v>
      </c>
      <c r="E1878" s="163">
        <v>147.83000000000001</v>
      </c>
    </row>
    <row r="1879" spans="1:5">
      <c r="A1879" s="195">
        <v>39476</v>
      </c>
      <c r="B1879" s="195" t="s">
        <v>2043</v>
      </c>
      <c r="C1879" s="195" t="s">
        <v>160</v>
      </c>
      <c r="D1879" s="195" t="s">
        <v>155</v>
      </c>
      <c r="E1879" s="163">
        <v>278.27</v>
      </c>
    </row>
    <row r="1880" spans="1:5">
      <c r="A1880" s="195">
        <v>39477</v>
      </c>
      <c r="B1880" s="195" t="s">
        <v>2044</v>
      </c>
      <c r="C1880" s="195" t="s">
        <v>160</v>
      </c>
      <c r="D1880" s="195" t="s">
        <v>155</v>
      </c>
      <c r="E1880" s="163">
        <v>136.34</v>
      </c>
    </row>
    <row r="1881" spans="1:5">
      <c r="A1881" s="195">
        <v>39478</v>
      </c>
      <c r="B1881" s="195" t="s">
        <v>2045</v>
      </c>
      <c r="C1881" s="195" t="s">
        <v>160</v>
      </c>
      <c r="D1881" s="195" t="s">
        <v>155</v>
      </c>
      <c r="E1881" s="163">
        <v>140.56</v>
      </c>
    </row>
    <row r="1882" spans="1:5">
      <c r="A1882" s="195">
        <v>39479</v>
      </c>
      <c r="B1882" s="195" t="s">
        <v>2046</v>
      </c>
      <c r="C1882" s="195" t="s">
        <v>160</v>
      </c>
      <c r="D1882" s="195" t="s">
        <v>155</v>
      </c>
      <c r="E1882" s="163">
        <v>165.62</v>
      </c>
    </row>
    <row r="1883" spans="1:5">
      <c r="A1883" s="195">
        <v>39480</v>
      </c>
      <c r="B1883" s="195" t="s">
        <v>2047</v>
      </c>
      <c r="C1883" s="195" t="s">
        <v>160</v>
      </c>
      <c r="D1883" s="195" t="s">
        <v>155</v>
      </c>
      <c r="E1883" s="163">
        <v>341.74</v>
      </c>
    </row>
    <row r="1884" spans="1:5">
      <c r="A1884" s="195">
        <v>39459</v>
      </c>
      <c r="B1884" s="195" t="s">
        <v>2048</v>
      </c>
      <c r="C1884" s="195" t="s">
        <v>160</v>
      </c>
      <c r="D1884" s="195" t="s">
        <v>155</v>
      </c>
      <c r="E1884" s="163">
        <v>290.05</v>
      </c>
    </row>
    <row r="1885" spans="1:5">
      <c r="A1885" s="195">
        <v>39445</v>
      </c>
      <c r="B1885" s="195" t="s">
        <v>2049</v>
      </c>
      <c r="C1885" s="195" t="s">
        <v>160</v>
      </c>
      <c r="D1885" s="195" t="s">
        <v>155</v>
      </c>
      <c r="E1885" s="163">
        <v>145.63</v>
      </c>
    </row>
    <row r="1886" spans="1:5">
      <c r="A1886" s="195">
        <v>39446</v>
      </c>
      <c r="B1886" s="195" t="s">
        <v>2050</v>
      </c>
      <c r="C1886" s="195" t="s">
        <v>160</v>
      </c>
      <c r="D1886" s="195" t="s">
        <v>155</v>
      </c>
      <c r="E1886" s="163">
        <v>148.22999999999999</v>
      </c>
    </row>
    <row r="1887" spans="1:5">
      <c r="A1887" s="195">
        <v>39447</v>
      </c>
      <c r="B1887" s="195" t="s">
        <v>2051</v>
      </c>
      <c r="C1887" s="195" t="s">
        <v>160</v>
      </c>
      <c r="D1887" s="195" t="s">
        <v>155</v>
      </c>
      <c r="E1887" s="163">
        <v>158.51</v>
      </c>
    </row>
    <row r="1888" spans="1:5">
      <c r="A1888" s="195">
        <v>39448</v>
      </c>
      <c r="B1888" s="195" t="s">
        <v>2052</v>
      </c>
      <c r="C1888" s="195" t="s">
        <v>160</v>
      </c>
      <c r="D1888" s="195" t="s">
        <v>155</v>
      </c>
      <c r="E1888" s="163">
        <v>270.29000000000002</v>
      </c>
    </row>
    <row r="1889" spans="1:5">
      <c r="A1889" s="195">
        <v>39450</v>
      </c>
      <c r="B1889" s="195" t="s">
        <v>2053</v>
      </c>
      <c r="C1889" s="195" t="s">
        <v>160</v>
      </c>
      <c r="D1889" s="195" t="s">
        <v>155</v>
      </c>
      <c r="E1889" s="163">
        <v>164.91</v>
      </c>
    </row>
    <row r="1890" spans="1:5">
      <c r="A1890" s="195">
        <v>39451</v>
      </c>
      <c r="B1890" s="195" t="s">
        <v>2054</v>
      </c>
      <c r="C1890" s="195" t="s">
        <v>160</v>
      </c>
      <c r="D1890" s="195" t="s">
        <v>155</v>
      </c>
      <c r="E1890" s="163">
        <v>179.87</v>
      </c>
    </row>
    <row r="1891" spans="1:5">
      <c r="A1891" s="195">
        <v>39452</v>
      </c>
      <c r="B1891" s="195" t="s">
        <v>2055</v>
      </c>
      <c r="C1891" s="195" t="s">
        <v>160</v>
      </c>
      <c r="D1891" s="195" t="s">
        <v>155</v>
      </c>
      <c r="E1891" s="163">
        <v>180.94</v>
      </c>
    </row>
    <row r="1892" spans="1:5">
      <c r="A1892" s="195">
        <v>39523</v>
      </c>
      <c r="B1892" s="195" t="s">
        <v>2056</v>
      </c>
      <c r="C1892" s="195" t="s">
        <v>160</v>
      </c>
      <c r="D1892" s="195" t="s">
        <v>155</v>
      </c>
      <c r="E1892" s="163">
        <v>302.8</v>
      </c>
    </row>
    <row r="1893" spans="1:5">
      <c r="A1893" s="195">
        <v>39449</v>
      </c>
      <c r="B1893" s="195" t="s">
        <v>2057</v>
      </c>
      <c r="C1893" s="195" t="s">
        <v>160</v>
      </c>
      <c r="D1893" s="195" t="s">
        <v>155</v>
      </c>
      <c r="E1893" s="163">
        <v>335.33</v>
      </c>
    </row>
    <row r="1894" spans="1:5">
      <c r="A1894" s="195">
        <v>39455</v>
      </c>
      <c r="B1894" s="195" t="s">
        <v>2058</v>
      </c>
      <c r="C1894" s="195" t="s">
        <v>160</v>
      </c>
      <c r="D1894" s="195" t="s">
        <v>155</v>
      </c>
      <c r="E1894" s="163">
        <v>165.93</v>
      </c>
    </row>
    <row r="1895" spans="1:5">
      <c r="A1895" s="195">
        <v>39456</v>
      </c>
      <c r="B1895" s="195" t="s">
        <v>2059</v>
      </c>
      <c r="C1895" s="195" t="s">
        <v>160</v>
      </c>
      <c r="D1895" s="195" t="s">
        <v>155</v>
      </c>
      <c r="E1895" s="163">
        <v>166.05</v>
      </c>
    </row>
    <row r="1896" spans="1:5">
      <c r="A1896" s="195">
        <v>39457</v>
      </c>
      <c r="B1896" s="195" t="s">
        <v>2060</v>
      </c>
      <c r="C1896" s="195" t="s">
        <v>160</v>
      </c>
      <c r="D1896" s="195" t="s">
        <v>155</v>
      </c>
      <c r="E1896" s="163">
        <v>181.02</v>
      </c>
    </row>
    <row r="1897" spans="1:5">
      <c r="A1897" s="195">
        <v>39458</v>
      </c>
      <c r="B1897" s="195" t="s">
        <v>2061</v>
      </c>
      <c r="C1897" s="195" t="s">
        <v>160</v>
      </c>
      <c r="D1897" s="195" t="s">
        <v>155</v>
      </c>
      <c r="E1897" s="163">
        <v>337.8</v>
      </c>
    </row>
    <row r="1898" spans="1:5">
      <c r="A1898" s="195">
        <v>39464</v>
      </c>
      <c r="B1898" s="195" t="s">
        <v>2062</v>
      </c>
      <c r="C1898" s="195" t="s">
        <v>160</v>
      </c>
      <c r="D1898" s="195" t="s">
        <v>155</v>
      </c>
      <c r="E1898" s="163">
        <v>543.21</v>
      </c>
    </row>
    <row r="1899" spans="1:5">
      <c r="A1899" s="195">
        <v>39460</v>
      </c>
      <c r="B1899" s="195" t="s">
        <v>2063</v>
      </c>
      <c r="C1899" s="195" t="s">
        <v>160</v>
      </c>
      <c r="D1899" s="195" t="s">
        <v>155</v>
      </c>
      <c r="E1899" s="163">
        <v>206.03</v>
      </c>
    </row>
    <row r="1900" spans="1:5">
      <c r="A1900" s="195">
        <v>39461</v>
      </c>
      <c r="B1900" s="195" t="s">
        <v>2064</v>
      </c>
      <c r="C1900" s="195" t="s">
        <v>160</v>
      </c>
      <c r="D1900" s="195" t="s">
        <v>155</v>
      </c>
      <c r="E1900" s="163">
        <v>241.42</v>
      </c>
    </row>
    <row r="1901" spans="1:5">
      <c r="A1901" s="195">
        <v>39462</v>
      </c>
      <c r="B1901" s="195" t="s">
        <v>2065</v>
      </c>
      <c r="C1901" s="195" t="s">
        <v>160</v>
      </c>
      <c r="D1901" s="195" t="s">
        <v>155</v>
      </c>
      <c r="E1901" s="163">
        <v>232.66</v>
      </c>
    </row>
    <row r="1902" spans="1:5">
      <c r="A1902" s="195">
        <v>39463</v>
      </c>
      <c r="B1902" s="195" t="s">
        <v>2066</v>
      </c>
      <c r="C1902" s="195" t="s">
        <v>160</v>
      </c>
      <c r="D1902" s="195" t="s">
        <v>155</v>
      </c>
      <c r="E1902" s="163">
        <v>539</v>
      </c>
    </row>
    <row r="1903" spans="1:5">
      <c r="A1903" s="195">
        <v>26039</v>
      </c>
      <c r="B1903" s="195" t="s">
        <v>2067</v>
      </c>
      <c r="C1903" s="195" t="s">
        <v>160</v>
      </c>
      <c r="D1903" s="195" t="s">
        <v>167</v>
      </c>
      <c r="E1903" s="199">
        <v>282304.84999999998</v>
      </c>
    </row>
    <row r="1904" spans="1:5">
      <c r="A1904" s="195">
        <v>2401</v>
      </c>
      <c r="B1904" s="195" t="s">
        <v>2068</v>
      </c>
      <c r="C1904" s="195" t="s">
        <v>160</v>
      </c>
      <c r="D1904" s="195" t="s">
        <v>167</v>
      </c>
      <c r="E1904" s="199">
        <v>64933.24</v>
      </c>
    </row>
    <row r="1905" spans="1:5">
      <c r="A1905" s="195">
        <v>38870</v>
      </c>
      <c r="B1905" s="195" t="s">
        <v>2069</v>
      </c>
      <c r="C1905" s="195" t="s">
        <v>160</v>
      </c>
      <c r="D1905" s="195" t="s">
        <v>167</v>
      </c>
      <c r="E1905" s="163">
        <v>46.47</v>
      </c>
    </row>
    <row r="1906" spans="1:5">
      <c r="A1906" s="195">
        <v>38869</v>
      </c>
      <c r="B1906" s="195" t="s">
        <v>2070</v>
      </c>
      <c r="C1906" s="195" t="s">
        <v>160</v>
      </c>
      <c r="D1906" s="195" t="s">
        <v>167</v>
      </c>
      <c r="E1906" s="163">
        <v>40.99</v>
      </c>
    </row>
    <row r="1907" spans="1:5">
      <c r="A1907" s="195">
        <v>38872</v>
      </c>
      <c r="B1907" s="195" t="s">
        <v>2071</v>
      </c>
      <c r="C1907" s="195" t="s">
        <v>160</v>
      </c>
      <c r="D1907" s="195" t="s">
        <v>167</v>
      </c>
      <c r="E1907" s="163">
        <v>63.47</v>
      </c>
    </row>
    <row r="1908" spans="1:5">
      <c r="A1908" s="195">
        <v>38871</v>
      </c>
      <c r="B1908" s="195" t="s">
        <v>2072</v>
      </c>
      <c r="C1908" s="195" t="s">
        <v>160</v>
      </c>
      <c r="D1908" s="195" t="s">
        <v>167</v>
      </c>
      <c r="E1908" s="163">
        <v>51.06</v>
      </c>
    </row>
    <row r="1909" spans="1:5">
      <c r="A1909" s="195">
        <v>39283</v>
      </c>
      <c r="B1909" s="195" t="s">
        <v>2073</v>
      </c>
      <c r="C1909" s="195" t="s">
        <v>160</v>
      </c>
      <c r="D1909" s="195" t="s">
        <v>167</v>
      </c>
      <c r="E1909" s="163">
        <v>159.03</v>
      </c>
    </row>
    <row r="1910" spans="1:5">
      <c r="A1910" s="195">
        <v>39284</v>
      </c>
      <c r="B1910" s="195" t="s">
        <v>2074</v>
      </c>
      <c r="C1910" s="195" t="s">
        <v>160</v>
      </c>
      <c r="D1910" s="195" t="s">
        <v>167</v>
      </c>
      <c r="E1910" s="163">
        <v>172.34</v>
      </c>
    </row>
    <row r="1911" spans="1:5">
      <c r="A1911" s="195">
        <v>39285</v>
      </c>
      <c r="B1911" s="195" t="s">
        <v>2075</v>
      </c>
      <c r="C1911" s="195" t="s">
        <v>160</v>
      </c>
      <c r="D1911" s="195" t="s">
        <v>167</v>
      </c>
      <c r="E1911" s="163">
        <v>174.82</v>
      </c>
    </row>
    <row r="1912" spans="1:5">
      <c r="A1912" s="195">
        <v>39286</v>
      </c>
      <c r="B1912" s="195" t="s">
        <v>2076</v>
      </c>
      <c r="C1912" s="195" t="s">
        <v>160</v>
      </c>
      <c r="D1912" s="195" t="s">
        <v>167</v>
      </c>
      <c r="E1912" s="163">
        <v>171.01</v>
      </c>
    </row>
    <row r="1913" spans="1:5">
      <c r="A1913" s="195">
        <v>39287</v>
      </c>
      <c r="B1913" s="195" t="s">
        <v>2077</v>
      </c>
      <c r="C1913" s="195" t="s">
        <v>160</v>
      </c>
      <c r="D1913" s="195" t="s">
        <v>167</v>
      </c>
      <c r="E1913" s="163">
        <v>200.8</v>
      </c>
    </row>
    <row r="1914" spans="1:5">
      <c r="A1914" s="195">
        <v>39288</v>
      </c>
      <c r="B1914" s="195" t="s">
        <v>2078</v>
      </c>
      <c r="C1914" s="195" t="s">
        <v>160</v>
      </c>
      <c r="D1914" s="195" t="s">
        <v>167</v>
      </c>
      <c r="E1914" s="163">
        <v>214.3</v>
      </c>
    </row>
    <row r="1915" spans="1:5">
      <c r="A1915" s="195">
        <v>2414</v>
      </c>
      <c r="B1915" s="195" t="s">
        <v>2079</v>
      </c>
      <c r="C1915" s="195" t="s">
        <v>157</v>
      </c>
      <c r="D1915" s="195" t="s">
        <v>167</v>
      </c>
      <c r="E1915" s="163">
        <v>102.13</v>
      </c>
    </row>
    <row r="1916" spans="1:5">
      <c r="A1916" s="195">
        <v>2413</v>
      </c>
      <c r="B1916" s="195" t="s">
        <v>2080</v>
      </c>
      <c r="C1916" s="195" t="s">
        <v>157</v>
      </c>
      <c r="D1916" s="195" t="s">
        <v>167</v>
      </c>
      <c r="E1916" s="163">
        <v>98.25</v>
      </c>
    </row>
    <row r="1917" spans="1:5">
      <c r="A1917" s="195">
        <v>2405</v>
      </c>
      <c r="B1917" s="195" t="s">
        <v>2081</v>
      </c>
      <c r="C1917" s="195" t="s">
        <v>157</v>
      </c>
      <c r="D1917" s="195" t="s">
        <v>167</v>
      </c>
      <c r="E1917" s="163">
        <v>114.36</v>
      </c>
    </row>
    <row r="1918" spans="1:5">
      <c r="A1918" s="195">
        <v>13361</v>
      </c>
      <c r="B1918" s="195" t="s">
        <v>2082</v>
      </c>
      <c r="C1918" s="195" t="s">
        <v>157</v>
      </c>
      <c r="D1918" s="195" t="s">
        <v>167</v>
      </c>
      <c r="E1918" s="163">
        <v>95.67</v>
      </c>
    </row>
    <row r="1919" spans="1:5">
      <c r="A1919" s="195">
        <v>11987</v>
      </c>
      <c r="B1919" s="195" t="s">
        <v>2083</v>
      </c>
      <c r="C1919" s="195" t="s">
        <v>157</v>
      </c>
      <c r="D1919" s="195" t="s">
        <v>167</v>
      </c>
      <c r="E1919" s="163">
        <v>255.98</v>
      </c>
    </row>
    <row r="1920" spans="1:5">
      <c r="A1920" s="195">
        <v>2416</v>
      </c>
      <c r="B1920" s="195" t="s">
        <v>2084</v>
      </c>
      <c r="C1920" s="195" t="s">
        <v>157</v>
      </c>
      <c r="D1920" s="195" t="s">
        <v>167</v>
      </c>
      <c r="E1920" s="163">
        <v>113.25</v>
      </c>
    </row>
    <row r="1921" spans="1:5">
      <c r="A1921" s="195">
        <v>2412</v>
      </c>
      <c r="B1921" s="195" t="s">
        <v>2085</v>
      </c>
      <c r="C1921" s="195" t="s">
        <v>157</v>
      </c>
      <c r="D1921" s="195" t="s">
        <v>167</v>
      </c>
      <c r="E1921" s="163">
        <v>109.37</v>
      </c>
    </row>
    <row r="1922" spans="1:5">
      <c r="A1922" s="195">
        <v>2411</v>
      </c>
      <c r="B1922" s="195" t="s">
        <v>2086</v>
      </c>
      <c r="C1922" s="195" t="s">
        <v>157</v>
      </c>
      <c r="D1922" s="195" t="s">
        <v>167</v>
      </c>
      <c r="E1922" s="163">
        <v>95.67</v>
      </c>
    </row>
    <row r="1923" spans="1:5">
      <c r="A1923" s="195">
        <v>2406</v>
      </c>
      <c r="B1923" s="195" t="s">
        <v>2087</v>
      </c>
      <c r="C1923" s="195" t="s">
        <v>157</v>
      </c>
      <c r="D1923" s="195" t="s">
        <v>167</v>
      </c>
      <c r="E1923" s="163">
        <v>93.08</v>
      </c>
    </row>
    <row r="1924" spans="1:5">
      <c r="A1924" s="195">
        <v>10571</v>
      </c>
      <c r="B1924" s="195" t="s">
        <v>2088</v>
      </c>
      <c r="C1924" s="195" t="s">
        <v>157</v>
      </c>
      <c r="D1924" s="195" t="s">
        <v>167</v>
      </c>
      <c r="E1924" s="163">
        <v>227.54</v>
      </c>
    </row>
    <row r="1925" spans="1:5">
      <c r="A1925" s="195">
        <v>11985</v>
      </c>
      <c r="B1925" s="195" t="s">
        <v>2089</v>
      </c>
      <c r="C1925" s="195" t="s">
        <v>157</v>
      </c>
      <c r="D1925" s="195" t="s">
        <v>167</v>
      </c>
      <c r="E1925" s="163">
        <v>219.78</v>
      </c>
    </row>
    <row r="1926" spans="1:5">
      <c r="A1926" s="195">
        <v>2410</v>
      </c>
      <c r="B1926" s="195" t="s">
        <v>2090</v>
      </c>
      <c r="C1926" s="195" t="s">
        <v>157</v>
      </c>
      <c r="D1926" s="195" t="s">
        <v>167</v>
      </c>
      <c r="E1926" s="163">
        <v>96.96</v>
      </c>
    </row>
    <row r="1927" spans="1:5">
      <c r="A1927" s="195">
        <v>2417</v>
      </c>
      <c r="B1927" s="195" t="s">
        <v>2091</v>
      </c>
      <c r="C1927" s="195" t="s">
        <v>157</v>
      </c>
      <c r="D1927" s="195" t="s">
        <v>167</v>
      </c>
      <c r="E1927" s="163">
        <v>103.42</v>
      </c>
    </row>
    <row r="1928" spans="1:5">
      <c r="A1928" s="195">
        <v>2415</v>
      </c>
      <c r="B1928" s="195" t="s">
        <v>2092</v>
      </c>
      <c r="C1928" s="195" t="s">
        <v>157</v>
      </c>
      <c r="D1928" s="195" t="s">
        <v>167</v>
      </c>
      <c r="E1928" s="163">
        <v>82.74</v>
      </c>
    </row>
    <row r="1929" spans="1:5">
      <c r="A1929" s="195">
        <v>13360</v>
      </c>
      <c r="B1929" s="195" t="s">
        <v>2093</v>
      </c>
      <c r="C1929" s="195" t="s">
        <v>157</v>
      </c>
      <c r="D1929" s="195" t="s">
        <v>167</v>
      </c>
      <c r="E1929" s="163">
        <v>82.74</v>
      </c>
    </row>
    <row r="1930" spans="1:5">
      <c r="A1930" s="195">
        <v>11983</v>
      </c>
      <c r="B1930" s="195" t="s">
        <v>2094</v>
      </c>
      <c r="C1930" s="195" t="s">
        <v>157</v>
      </c>
      <c r="D1930" s="195" t="s">
        <v>167</v>
      </c>
      <c r="E1930" s="163">
        <v>201.68</v>
      </c>
    </row>
    <row r="1931" spans="1:5">
      <c r="A1931" s="195">
        <v>11986</v>
      </c>
      <c r="B1931" s="195" t="s">
        <v>2095</v>
      </c>
      <c r="C1931" s="195" t="s">
        <v>157</v>
      </c>
      <c r="D1931" s="195" t="s">
        <v>167</v>
      </c>
      <c r="E1931" s="163">
        <v>245.64</v>
      </c>
    </row>
    <row r="1932" spans="1:5">
      <c r="A1932" s="195">
        <v>25976</v>
      </c>
      <c r="B1932" s="195" t="s">
        <v>2096</v>
      </c>
      <c r="C1932" s="195" t="s">
        <v>157</v>
      </c>
      <c r="D1932" s="195" t="s">
        <v>155</v>
      </c>
      <c r="E1932" s="163">
        <v>552.07000000000005</v>
      </c>
    </row>
    <row r="1933" spans="1:5">
      <c r="A1933" s="195">
        <v>10629</v>
      </c>
      <c r="B1933" s="195" t="s">
        <v>2097</v>
      </c>
      <c r="C1933" s="195" t="s">
        <v>157</v>
      </c>
      <c r="D1933" s="195" t="s">
        <v>155</v>
      </c>
      <c r="E1933" s="163">
        <v>381.07</v>
      </c>
    </row>
    <row r="1934" spans="1:5">
      <c r="A1934" s="195">
        <v>10698</v>
      </c>
      <c r="B1934" s="195" t="s">
        <v>2098</v>
      </c>
      <c r="C1934" s="195" t="s">
        <v>157</v>
      </c>
      <c r="D1934" s="195" t="s">
        <v>167</v>
      </c>
      <c r="E1934" s="163">
        <v>158.78</v>
      </c>
    </row>
    <row r="1935" spans="1:5">
      <c r="A1935" s="195">
        <v>40521</v>
      </c>
      <c r="B1935" s="195" t="s">
        <v>2099</v>
      </c>
      <c r="C1935" s="195" t="s">
        <v>160</v>
      </c>
      <c r="D1935" s="195" t="s">
        <v>155</v>
      </c>
      <c r="E1935" s="199">
        <v>95140.37</v>
      </c>
    </row>
    <row r="1936" spans="1:5">
      <c r="A1936" s="195">
        <v>2432</v>
      </c>
      <c r="B1936" s="195" t="s">
        <v>2100</v>
      </c>
      <c r="C1936" s="195" t="s">
        <v>160</v>
      </c>
      <c r="D1936" s="195" t="s">
        <v>155</v>
      </c>
      <c r="E1936" s="163">
        <v>17.93</v>
      </c>
    </row>
    <row r="1937" spans="1:5">
      <c r="A1937" s="195">
        <v>2433</v>
      </c>
      <c r="B1937" s="195" t="s">
        <v>2101</v>
      </c>
      <c r="C1937" s="195" t="s">
        <v>160</v>
      </c>
      <c r="D1937" s="195" t="s">
        <v>155</v>
      </c>
      <c r="E1937" s="163">
        <v>6.07</v>
      </c>
    </row>
    <row r="1938" spans="1:5">
      <c r="A1938" s="195">
        <v>2420</v>
      </c>
      <c r="B1938" s="195" t="s">
        <v>2102</v>
      </c>
      <c r="C1938" s="195" t="s">
        <v>160</v>
      </c>
      <c r="D1938" s="195" t="s">
        <v>155</v>
      </c>
      <c r="E1938" s="163">
        <v>10.43</v>
      </c>
    </row>
    <row r="1939" spans="1:5">
      <c r="A1939" s="195">
        <v>11447</v>
      </c>
      <c r="B1939" s="195" t="s">
        <v>2103</v>
      </c>
      <c r="C1939" s="195" t="s">
        <v>160</v>
      </c>
      <c r="D1939" s="195" t="s">
        <v>155</v>
      </c>
      <c r="E1939" s="163">
        <v>20.62</v>
      </c>
    </row>
    <row r="1940" spans="1:5">
      <c r="A1940" s="195">
        <v>11451</v>
      </c>
      <c r="B1940" s="195" t="s">
        <v>2104</v>
      </c>
      <c r="C1940" s="195" t="s">
        <v>160</v>
      </c>
      <c r="D1940" s="195" t="s">
        <v>155</v>
      </c>
      <c r="E1940" s="163">
        <v>55.28</v>
      </c>
    </row>
    <row r="1941" spans="1:5">
      <c r="A1941" s="195">
        <v>11116</v>
      </c>
      <c r="B1941" s="195" t="s">
        <v>2105</v>
      </c>
      <c r="C1941" s="195" t="s">
        <v>160</v>
      </c>
      <c r="D1941" s="195" t="s">
        <v>167</v>
      </c>
      <c r="E1941" s="163">
        <v>496.91</v>
      </c>
    </row>
    <row r="1942" spans="1:5">
      <c r="A1942" s="195">
        <v>38411</v>
      </c>
      <c r="B1942" s="195" t="s">
        <v>2106</v>
      </c>
      <c r="C1942" s="195" t="s">
        <v>160</v>
      </c>
      <c r="D1942" s="195" t="s">
        <v>155</v>
      </c>
      <c r="E1942" s="199">
        <v>1424.63</v>
      </c>
    </row>
    <row r="1943" spans="1:5">
      <c r="A1943" s="195">
        <v>1370</v>
      </c>
      <c r="B1943" s="195" t="s">
        <v>2107</v>
      </c>
      <c r="C1943" s="195" t="s">
        <v>160</v>
      </c>
      <c r="D1943" s="195" t="s">
        <v>155</v>
      </c>
      <c r="E1943" s="163">
        <v>85.96</v>
      </c>
    </row>
    <row r="1944" spans="1:5">
      <c r="A1944" s="195">
        <v>38189</v>
      </c>
      <c r="B1944" s="195" t="s">
        <v>2108</v>
      </c>
      <c r="C1944" s="195" t="s">
        <v>160</v>
      </c>
      <c r="D1944" s="195" t="s">
        <v>155</v>
      </c>
      <c r="E1944" s="163">
        <v>193.85</v>
      </c>
    </row>
    <row r="1945" spans="1:5">
      <c r="A1945" s="195">
        <v>38190</v>
      </c>
      <c r="B1945" s="195" t="s">
        <v>2109</v>
      </c>
      <c r="C1945" s="195" t="s">
        <v>160</v>
      </c>
      <c r="D1945" s="195" t="s">
        <v>155</v>
      </c>
      <c r="E1945" s="163">
        <v>435.92</v>
      </c>
    </row>
    <row r="1946" spans="1:5">
      <c r="A1946" s="195">
        <v>36516</v>
      </c>
      <c r="B1946" s="195" t="s">
        <v>2110</v>
      </c>
      <c r="C1946" s="195" t="s">
        <v>160</v>
      </c>
      <c r="D1946" s="195" t="s">
        <v>167</v>
      </c>
      <c r="E1946" s="199">
        <v>93726.62</v>
      </c>
    </row>
    <row r="1947" spans="1:5">
      <c r="A1947" s="195">
        <v>34777</v>
      </c>
      <c r="B1947" s="195" t="s">
        <v>2111</v>
      </c>
      <c r="C1947" s="195" t="s">
        <v>160</v>
      </c>
      <c r="D1947" s="195" t="s">
        <v>155</v>
      </c>
      <c r="E1947" s="163">
        <v>2.96</v>
      </c>
    </row>
    <row r="1948" spans="1:5">
      <c r="A1948" s="195">
        <v>7272</v>
      </c>
      <c r="B1948" s="195" t="s">
        <v>2112</v>
      </c>
      <c r="C1948" s="195" t="s">
        <v>160</v>
      </c>
      <c r="D1948" s="195" t="s">
        <v>155</v>
      </c>
      <c r="E1948" s="163">
        <v>2.5</v>
      </c>
    </row>
    <row r="1949" spans="1:5">
      <c r="A1949" s="195">
        <v>10605</v>
      </c>
      <c r="B1949" s="195" t="s">
        <v>2113</v>
      </c>
      <c r="C1949" s="195" t="s">
        <v>160</v>
      </c>
      <c r="D1949" s="195" t="s">
        <v>155</v>
      </c>
      <c r="E1949" s="163">
        <v>3.85</v>
      </c>
    </row>
    <row r="1950" spans="1:5">
      <c r="A1950" s="195">
        <v>10604</v>
      </c>
      <c r="B1950" s="195" t="s">
        <v>2114</v>
      </c>
      <c r="C1950" s="195" t="s">
        <v>160</v>
      </c>
      <c r="D1950" s="195" t="s">
        <v>155</v>
      </c>
      <c r="E1950" s="163">
        <v>8.9700000000000006</v>
      </c>
    </row>
    <row r="1951" spans="1:5">
      <c r="A1951" s="195">
        <v>672</v>
      </c>
      <c r="B1951" s="195" t="s">
        <v>2115</v>
      </c>
      <c r="C1951" s="195" t="s">
        <v>160</v>
      </c>
      <c r="D1951" s="195" t="s">
        <v>155</v>
      </c>
      <c r="E1951" s="163">
        <v>12.34</v>
      </c>
    </row>
    <row r="1952" spans="1:5">
      <c r="A1952" s="195">
        <v>668</v>
      </c>
      <c r="B1952" s="195" t="s">
        <v>2116</v>
      </c>
      <c r="C1952" s="195" t="s">
        <v>160</v>
      </c>
      <c r="D1952" s="195" t="s">
        <v>155</v>
      </c>
      <c r="E1952" s="163">
        <v>14.9</v>
      </c>
    </row>
    <row r="1953" spans="1:5">
      <c r="A1953" s="195">
        <v>10578</v>
      </c>
      <c r="B1953" s="195" t="s">
        <v>2117</v>
      </c>
      <c r="C1953" s="195" t="s">
        <v>160</v>
      </c>
      <c r="D1953" s="195" t="s">
        <v>155</v>
      </c>
      <c r="E1953" s="163">
        <v>17.36</v>
      </c>
    </row>
    <row r="1954" spans="1:5">
      <c r="A1954" s="195">
        <v>666</v>
      </c>
      <c r="B1954" s="195" t="s">
        <v>2118</v>
      </c>
      <c r="C1954" s="195" t="s">
        <v>160</v>
      </c>
      <c r="D1954" s="195" t="s">
        <v>155</v>
      </c>
      <c r="E1954" s="163">
        <v>19.3</v>
      </c>
    </row>
    <row r="1955" spans="1:5">
      <c r="A1955" s="195">
        <v>665</v>
      </c>
      <c r="B1955" s="195" t="s">
        <v>2119</v>
      </c>
      <c r="C1955" s="195" t="s">
        <v>160</v>
      </c>
      <c r="D1955" s="195" t="s">
        <v>155</v>
      </c>
      <c r="E1955" s="163">
        <v>25.81</v>
      </c>
    </row>
    <row r="1956" spans="1:5">
      <c r="A1956" s="195">
        <v>10577</v>
      </c>
      <c r="B1956" s="195" t="s">
        <v>2120</v>
      </c>
      <c r="C1956" s="195" t="s">
        <v>160</v>
      </c>
      <c r="D1956" s="195" t="s">
        <v>155</v>
      </c>
      <c r="E1956" s="163">
        <v>22.89</v>
      </c>
    </row>
    <row r="1957" spans="1:5">
      <c r="A1957" s="195">
        <v>10583</v>
      </c>
      <c r="B1957" s="195" t="s">
        <v>2121</v>
      </c>
      <c r="C1957" s="195" t="s">
        <v>160</v>
      </c>
      <c r="D1957" s="195" t="s">
        <v>155</v>
      </c>
      <c r="E1957" s="163">
        <v>11.89</v>
      </c>
    </row>
    <row r="1958" spans="1:5">
      <c r="A1958" s="195">
        <v>10579</v>
      </c>
      <c r="B1958" s="195" t="s">
        <v>2122</v>
      </c>
      <c r="C1958" s="195" t="s">
        <v>160</v>
      </c>
      <c r="D1958" s="195" t="s">
        <v>155</v>
      </c>
      <c r="E1958" s="163">
        <v>20.73</v>
      </c>
    </row>
    <row r="1959" spans="1:5">
      <c r="A1959" s="195">
        <v>10582</v>
      </c>
      <c r="B1959" s="195" t="s">
        <v>2123</v>
      </c>
      <c r="C1959" s="195" t="s">
        <v>160</v>
      </c>
      <c r="D1959" s="195" t="s">
        <v>155</v>
      </c>
      <c r="E1959" s="163">
        <v>10.47</v>
      </c>
    </row>
    <row r="1960" spans="1:5">
      <c r="A1960" s="195">
        <v>2436</v>
      </c>
      <c r="B1960" s="195" t="s">
        <v>2124</v>
      </c>
      <c r="C1960" s="195" t="s">
        <v>355</v>
      </c>
      <c r="D1960" s="195" t="s">
        <v>158</v>
      </c>
      <c r="E1960" s="163">
        <v>16.88</v>
      </c>
    </row>
    <row r="1961" spans="1:5">
      <c r="A1961" s="195">
        <v>40918</v>
      </c>
      <c r="B1961" s="195" t="s">
        <v>2125</v>
      </c>
      <c r="C1961" s="195" t="s">
        <v>357</v>
      </c>
      <c r="D1961" s="195" t="s">
        <v>155</v>
      </c>
      <c r="E1961" s="199">
        <v>3007.78</v>
      </c>
    </row>
    <row r="1962" spans="1:5">
      <c r="A1962" s="195">
        <v>2439</v>
      </c>
      <c r="B1962" s="195" t="s">
        <v>2126</v>
      </c>
      <c r="C1962" s="195" t="s">
        <v>355</v>
      </c>
      <c r="D1962" s="195" t="s">
        <v>155</v>
      </c>
      <c r="E1962" s="163">
        <v>16.88</v>
      </c>
    </row>
    <row r="1963" spans="1:5">
      <c r="A1963" s="195">
        <v>40923</v>
      </c>
      <c r="B1963" s="195" t="s">
        <v>2127</v>
      </c>
      <c r="C1963" s="195" t="s">
        <v>357</v>
      </c>
      <c r="D1963" s="195" t="s">
        <v>155</v>
      </c>
      <c r="E1963" s="199">
        <v>3011.26</v>
      </c>
    </row>
    <row r="1964" spans="1:5">
      <c r="A1964" s="195">
        <v>10998</v>
      </c>
      <c r="B1964" s="195" t="s">
        <v>2128</v>
      </c>
      <c r="C1964" s="195" t="s">
        <v>238</v>
      </c>
      <c r="D1964" s="195" t="s">
        <v>155</v>
      </c>
      <c r="E1964" s="163">
        <v>20.84</v>
      </c>
    </row>
    <row r="1965" spans="1:5">
      <c r="A1965" s="195">
        <v>11002</v>
      </c>
      <c r="B1965" s="195" t="s">
        <v>2129</v>
      </c>
      <c r="C1965" s="195" t="s">
        <v>238</v>
      </c>
      <c r="D1965" s="195" t="s">
        <v>155</v>
      </c>
      <c r="E1965" s="163">
        <v>19.09</v>
      </c>
    </row>
    <row r="1966" spans="1:5">
      <c r="A1966" s="195">
        <v>10999</v>
      </c>
      <c r="B1966" s="195" t="s">
        <v>2130</v>
      </c>
      <c r="C1966" s="195" t="s">
        <v>238</v>
      </c>
      <c r="D1966" s="195" t="s">
        <v>155</v>
      </c>
      <c r="E1966" s="163">
        <v>18.34</v>
      </c>
    </row>
    <row r="1967" spans="1:5">
      <c r="A1967" s="195">
        <v>10997</v>
      </c>
      <c r="B1967" s="195" t="s">
        <v>2131</v>
      </c>
      <c r="C1967" s="195" t="s">
        <v>238</v>
      </c>
      <c r="D1967" s="195" t="s">
        <v>158</v>
      </c>
      <c r="E1967" s="163">
        <v>19.88</v>
      </c>
    </row>
    <row r="1968" spans="1:5">
      <c r="A1968" s="195">
        <v>2685</v>
      </c>
      <c r="B1968" s="195" t="s">
        <v>2132</v>
      </c>
      <c r="C1968" s="195" t="s">
        <v>187</v>
      </c>
      <c r="D1968" s="195" t="s">
        <v>155</v>
      </c>
      <c r="E1968" s="163">
        <v>5.64</v>
      </c>
    </row>
    <row r="1969" spans="1:5">
      <c r="A1969" s="195">
        <v>2680</v>
      </c>
      <c r="B1969" s="195" t="s">
        <v>2133</v>
      </c>
      <c r="C1969" s="195" t="s">
        <v>187</v>
      </c>
      <c r="D1969" s="195" t="s">
        <v>155</v>
      </c>
      <c r="E1969" s="163">
        <v>8.26</v>
      </c>
    </row>
    <row r="1970" spans="1:5">
      <c r="A1970" s="195">
        <v>2684</v>
      </c>
      <c r="B1970" s="195" t="s">
        <v>2134</v>
      </c>
      <c r="C1970" s="195" t="s">
        <v>187</v>
      </c>
      <c r="D1970" s="195" t="s">
        <v>155</v>
      </c>
      <c r="E1970" s="163">
        <v>7.51</v>
      </c>
    </row>
    <row r="1971" spans="1:5">
      <c r="A1971" s="195">
        <v>2673</v>
      </c>
      <c r="B1971" s="195" t="s">
        <v>2135</v>
      </c>
      <c r="C1971" s="195" t="s">
        <v>187</v>
      </c>
      <c r="D1971" s="195" t="s">
        <v>158</v>
      </c>
      <c r="E1971" s="163">
        <v>2.9</v>
      </c>
    </row>
    <row r="1972" spans="1:5">
      <c r="A1972" s="195">
        <v>2681</v>
      </c>
      <c r="B1972" s="195" t="s">
        <v>2136</v>
      </c>
      <c r="C1972" s="195" t="s">
        <v>187</v>
      </c>
      <c r="D1972" s="195" t="s">
        <v>155</v>
      </c>
      <c r="E1972" s="163">
        <v>13.49</v>
      </c>
    </row>
    <row r="1973" spans="1:5">
      <c r="A1973" s="195">
        <v>2682</v>
      </c>
      <c r="B1973" s="195" t="s">
        <v>2137</v>
      </c>
      <c r="C1973" s="195" t="s">
        <v>187</v>
      </c>
      <c r="D1973" s="195" t="s">
        <v>155</v>
      </c>
      <c r="E1973" s="163">
        <v>19.690000000000001</v>
      </c>
    </row>
    <row r="1974" spans="1:5">
      <c r="A1974" s="195">
        <v>2686</v>
      </c>
      <c r="B1974" s="195" t="s">
        <v>2138</v>
      </c>
      <c r="C1974" s="195" t="s">
        <v>187</v>
      </c>
      <c r="D1974" s="195" t="s">
        <v>155</v>
      </c>
      <c r="E1974" s="163">
        <v>24.69</v>
      </c>
    </row>
    <row r="1975" spans="1:5">
      <c r="A1975" s="195">
        <v>2674</v>
      </c>
      <c r="B1975" s="195" t="s">
        <v>2139</v>
      </c>
      <c r="C1975" s="195" t="s">
        <v>187</v>
      </c>
      <c r="D1975" s="195" t="s">
        <v>155</v>
      </c>
      <c r="E1975" s="163">
        <v>3.61</v>
      </c>
    </row>
    <row r="1976" spans="1:5">
      <c r="A1976" s="195">
        <v>2683</v>
      </c>
      <c r="B1976" s="195" t="s">
        <v>2140</v>
      </c>
      <c r="C1976" s="195" t="s">
        <v>187</v>
      </c>
      <c r="D1976" s="195" t="s">
        <v>155</v>
      </c>
      <c r="E1976" s="163">
        <v>38.9</v>
      </c>
    </row>
    <row r="1977" spans="1:5">
      <c r="A1977" s="195">
        <v>2676</v>
      </c>
      <c r="B1977" s="195" t="s">
        <v>2141</v>
      </c>
      <c r="C1977" s="195" t="s">
        <v>187</v>
      </c>
      <c r="D1977" s="195" t="s">
        <v>155</v>
      </c>
      <c r="E1977" s="163">
        <v>1.68</v>
      </c>
    </row>
    <row r="1978" spans="1:5">
      <c r="A1978" s="195">
        <v>2678</v>
      </c>
      <c r="B1978" s="195" t="s">
        <v>2142</v>
      </c>
      <c r="C1978" s="195" t="s">
        <v>187</v>
      </c>
      <c r="D1978" s="195" t="s">
        <v>155</v>
      </c>
      <c r="E1978" s="163">
        <v>2.11</v>
      </c>
    </row>
    <row r="1979" spans="1:5">
      <c r="A1979" s="195">
        <v>2679</v>
      </c>
      <c r="B1979" s="195" t="s">
        <v>2143</v>
      </c>
      <c r="C1979" s="195" t="s">
        <v>187</v>
      </c>
      <c r="D1979" s="195" t="s">
        <v>155</v>
      </c>
      <c r="E1979" s="163">
        <v>3.25</v>
      </c>
    </row>
    <row r="1980" spans="1:5">
      <c r="A1980" s="195">
        <v>12070</v>
      </c>
      <c r="B1980" s="195" t="s">
        <v>2144</v>
      </c>
      <c r="C1980" s="195" t="s">
        <v>187</v>
      </c>
      <c r="D1980" s="195" t="s">
        <v>155</v>
      </c>
      <c r="E1980" s="163">
        <v>4.53</v>
      </c>
    </row>
    <row r="1981" spans="1:5">
      <c r="A1981" s="195">
        <v>2675</v>
      </c>
      <c r="B1981" s="195" t="s">
        <v>2145</v>
      </c>
      <c r="C1981" s="195" t="s">
        <v>187</v>
      </c>
      <c r="D1981" s="195" t="s">
        <v>155</v>
      </c>
      <c r="E1981" s="163">
        <v>5.89</v>
      </c>
    </row>
    <row r="1982" spans="1:5">
      <c r="A1982" s="195">
        <v>12067</v>
      </c>
      <c r="B1982" s="195" t="s">
        <v>2146</v>
      </c>
      <c r="C1982" s="195" t="s">
        <v>187</v>
      </c>
      <c r="D1982" s="195" t="s">
        <v>155</v>
      </c>
      <c r="E1982" s="163">
        <v>7.99</v>
      </c>
    </row>
    <row r="1983" spans="1:5">
      <c r="A1983" s="195">
        <v>40401</v>
      </c>
      <c r="B1983" s="195" t="s">
        <v>2147</v>
      </c>
      <c r="C1983" s="195" t="s">
        <v>187</v>
      </c>
      <c r="D1983" s="195" t="s">
        <v>167</v>
      </c>
      <c r="E1983" s="163">
        <v>2.16</v>
      </c>
    </row>
    <row r="1984" spans="1:5">
      <c r="A1984" s="195">
        <v>40402</v>
      </c>
      <c r="B1984" s="195" t="s">
        <v>2148</v>
      </c>
      <c r="C1984" s="195" t="s">
        <v>187</v>
      </c>
      <c r="D1984" s="195" t="s">
        <v>167</v>
      </c>
      <c r="E1984" s="163">
        <v>2.78</v>
      </c>
    </row>
    <row r="1985" spans="1:5">
      <c r="A1985" s="195">
        <v>40400</v>
      </c>
      <c r="B1985" s="195" t="s">
        <v>2149</v>
      </c>
      <c r="C1985" s="195" t="s">
        <v>187</v>
      </c>
      <c r="D1985" s="195" t="s">
        <v>167</v>
      </c>
      <c r="E1985" s="163">
        <v>1.47</v>
      </c>
    </row>
    <row r="1986" spans="1:5">
      <c r="A1986" s="195">
        <v>2504</v>
      </c>
      <c r="B1986" s="195" t="s">
        <v>2150</v>
      </c>
      <c r="C1986" s="195" t="s">
        <v>187</v>
      </c>
      <c r="D1986" s="195" t="s">
        <v>167</v>
      </c>
      <c r="E1986" s="163">
        <v>11.06</v>
      </c>
    </row>
    <row r="1987" spans="1:5">
      <c r="A1987" s="195">
        <v>2501</v>
      </c>
      <c r="B1987" s="195" t="s">
        <v>2151</v>
      </c>
      <c r="C1987" s="195" t="s">
        <v>187</v>
      </c>
      <c r="D1987" s="195" t="s">
        <v>167</v>
      </c>
      <c r="E1987" s="163">
        <v>14.51</v>
      </c>
    </row>
    <row r="1988" spans="1:5">
      <c r="A1988" s="195">
        <v>2502</v>
      </c>
      <c r="B1988" s="195" t="s">
        <v>2152</v>
      </c>
      <c r="C1988" s="195" t="s">
        <v>187</v>
      </c>
      <c r="D1988" s="195" t="s">
        <v>167</v>
      </c>
      <c r="E1988" s="163">
        <v>21.89</v>
      </c>
    </row>
    <row r="1989" spans="1:5">
      <c r="A1989" s="195">
        <v>2503</v>
      </c>
      <c r="B1989" s="195" t="s">
        <v>2153</v>
      </c>
      <c r="C1989" s="195" t="s">
        <v>187</v>
      </c>
      <c r="D1989" s="195" t="s">
        <v>167</v>
      </c>
      <c r="E1989" s="163">
        <v>28.17</v>
      </c>
    </row>
    <row r="1990" spans="1:5">
      <c r="A1990" s="195">
        <v>2500</v>
      </c>
      <c r="B1990" s="195" t="s">
        <v>2154</v>
      </c>
      <c r="C1990" s="195" t="s">
        <v>187</v>
      </c>
      <c r="D1990" s="195" t="s">
        <v>167</v>
      </c>
      <c r="E1990" s="163">
        <v>37.520000000000003</v>
      </c>
    </row>
    <row r="1991" spans="1:5">
      <c r="A1991" s="195">
        <v>2505</v>
      </c>
      <c r="B1991" s="195" t="s">
        <v>2155</v>
      </c>
      <c r="C1991" s="195" t="s">
        <v>187</v>
      </c>
      <c r="D1991" s="195" t="s">
        <v>167</v>
      </c>
      <c r="E1991" s="163">
        <v>58.48</v>
      </c>
    </row>
    <row r="1992" spans="1:5">
      <c r="A1992" s="195">
        <v>12056</v>
      </c>
      <c r="B1992" s="195" t="s">
        <v>2156</v>
      </c>
      <c r="C1992" s="195" t="s">
        <v>187</v>
      </c>
      <c r="D1992" s="195" t="s">
        <v>167</v>
      </c>
      <c r="E1992" s="163">
        <v>23.63</v>
      </c>
    </row>
    <row r="1993" spans="1:5">
      <c r="A1993" s="195">
        <v>12057</v>
      </c>
      <c r="B1993" s="195" t="s">
        <v>2157</v>
      </c>
      <c r="C1993" s="195" t="s">
        <v>187</v>
      </c>
      <c r="D1993" s="195" t="s">
        <v>167</v>
      </c>
      <c r="E1993" s="163">
        <v>20.07</v>
      </c>
    </row>
    <row r="1994" spans="1:5">
      <c r="A1994" s="195">
        <v>12059</v>
      </c>
      <c r="B1994" s="195" t="s">
        <v>2158</v>
      </c>
      <c r="C1994" s="195" t="s">
        <v>187</v>
      </c>
      <c r="D1994" s="195" t="s">
        <v>167</v>
      </c>
      <c r="E1994" s="163">
        <v>7.04</v>
      </c>
    </row>
    <row r="1995" spans="1:5">
      <c r="A1995" s="195">
        <v>12058</v>
      </c>
      <c r="B1995" s="195" t="s">
        <v>2159</v>
      </c>
      <c r="C1995" s="195" t="s">
        <v>187</v>
      </c>
      <c r="D1995" s="195" t="s">
        <v>167</v>
      </c>
      <c r="E1995" s="163">
        <v>12.51</v>
      </c>
    </row>
    <row r="1996" spans="1:5">
      <c r="A1996" s="195">
        <v>12060</v>
      </c>
      <c r="B1996" s="195" t="s">
        <v>2160</v>
      </c>
      <c r="C1996" s="195" t="s">
        <v>187</v>
      </c>
      <c r="D1996" s="195" t="s">
        <v>167</v>
      </c>
      <c r="E1996" s="163">
        <v>52.15</v>
      </c>
    </row>
    <row r="1997" spans="1:5">
      <c r="A1997" s="195">
        <v>12061</v>
      </c>
      <c r="B1997" s="195" t="s">
        <v>2161</v>
      </c>
      <c r="C1997" s="195" t="s">
        <v>187</v>
      </c>
      <c r="D1997" s="195" t="s">
        <v>167</v>
      </c>
      <c r="E1997" s="163">
        <v>31.84</v>
      </c>
    </row>
    <row r="1998" spans="1:5">
      <c r="A1998" s="195">
        <v>12062</v>
      </c>
      <c r="B1998" s="195" t="s">
        <v>2162</v>
      </c>
      <c r="C1998" s="195" t="s">
        <v>187</v>
      </c>
      <c r="D1998" s="195" t="s">
        <v>167</v>
      </c>
      <c r="E1998" s="163">
        <v>58.72</v>
      </c>
    </row>
    <row r="1999" spans="1:5">
      <c r="A1999" s="195">
        <v>21137</v>
      </c>
      <c r="B1999" s="195" t="s">
        <v>2163</v>
      </c>
      <c r="C1999" s="195" t="s">
        <v>187</v>
      </c>
      <c r="D1999" s="195" t="s">
        <v>167</v>
      </c>
      <c r="E1999" s="163">
        <v>10.199999999999999</v>
      </c>
    </row>
    <row r="2000" spans="1:5">
      <c r="A2000" s="195">
        <v>2687</v>
      </c>
      <c r="B2000" s="195" t="s">
        <v>2164</v>
      </c>
      <c r="C2000" s="195" t="s">
        <v>187</v>
      </c>
      <c r="D2000" s="195" t="s">
        <v>155</v>
      </c>
      <c r="E2000" s="163">
        <v>1.47</v>
      </c>
    </row>
    <row r="2001" spans="1:5">
      <c r="A2001" s="195">
        <v>2689</v>
      </c>
      <c r="B2001" s="195" t="s">
        <v>2165</v>
      </c>
      <c r="C2001" s="195" t="s">
        <v>187</v>
      </c>
      <c r="D2001" s="195" t="s">
        <v>155</v>
      </c>
      <c r="E2001" s="163">
        <v>1.75</v>
      </c>
    </row>
    <row r="2002" spans="1:5">
      <c r="A2002" s="195">
        <v>2688</v>
      </c>
      <c r="B2002" s="195" t="s">
        <v>2166</v>
      </c>
      <c r="C2002" s="195" t="s">
        <v>187</v>
      </c>
      <c r="D2002" s="195" t="s">
        <v>155</v>
      </c>
      <c r="E2002" s="163">
        <v>1.9</v>
      </c>
    </row>
    <row r="2003" spans="1:5">
      <c r="A2003" s="195">
        <v>2690</v>
      </c>
      <c r="B2003" s="195" t="s">
        <v>2167</v>
      </c>
      <c r="C2003" s="195" t="s">
        <v>187</v>
      </c>
      <c r="D2003" s="195" t="s">
        <v>155</v>
      </c>
      <c r="E2003" s="163">
        <v>3.25</v>
      </c>
    </row>
    <row r="2004" spans="1:5">
      <c r="A2004" s="195">
        <v>39243</v>
      </c>
      <c r="B2004" s="195" t="s">
        <v>2168</v>
      </c>
      <c r="C2004" s="195" t="s">
        <v>187</v>
      </c>
      <c r="D2004" s="195" t="s">
        <v>155</v>
      </c>
      <c r="E2004" s="163">
        <v>2.14</v>
      </c>
    </row>
    <row r="2005" spans="1:5">
      <c r="A2005" s="195">
        <v>39244</v>
      </c>
      <c r="B2005" s="195" t="s">
        <v>2169</v>
      </c>
      <c r="C2005" s="195" t="s">
        <v>187</v>
      </c>
      <c r="D2005" s="195" t="s">
        <v>155</v>
      </c>
      <c r="E2005" s="163">
        <v>2.89</v>
      </c>
    </row>
    <row r="2006" spans="1:5">
      <c r="A2006" s="195">
        <v>39245</v>
      </c>
      <c r="B2006" s="195" t="s">
        <v>2170</v>
      </c>
      <c r="C2006" s="195" t="s">
        <v>187</v>
      </c>
      <c r="D2006" s="195" t="s">
        <v>155</v>
      </c>
      <c r="E2006" s="163">
        <v>5.57</v>
      </c>
    </row>
    <row r="2007" spans="1:5">
      <c r="A2007" s="195">
        <v>39254</v>
      </c>
      <c r="B2007" s="195" t="s">
        <v>2171</v>
      </c>
      <c r="C2007" s="195" t="s">
        <v>187</v>
      </c>
      <c r="D2007" s="195" t="s">
        <v>155</v>
      </c>
      <c r="E2007" s="163">
        <v>8.33</v>
      </c>
    </row>
    <row r="2008" spans="1:5">
      <c r="A2008" s="195">
        <v>39255</v>
      </c>
      <c r="B2008" s="195" t="s">
        <v>2172</v>
      </c>
      <c r="C2008" s="195" t="s">
        <v>187</v>
      </c>
      <c r="D2008" s="195" t="s">
        <v>155</v>
      </c>
      <c r="E2008" s="163">
        <v>15.41</v>
      </c>
    </row>
    <row r="2009" spans="1:5">
      <c r="A2009" s="195">
        <v>39253</v>
      </c>
      <c r="B2009" s="195" t="s">
        <v>2173</v>
      </c>
      <c r="C2009" s="195" t="s">
        <v>187</v>
      </c>
      <c r="D2009" s="195" t="s">
        <v>155</v>
      </c>
      <c r="E2009" s="163">
        <v>10.61</v>
      </c>
    </row>
    <row r="2010" spans="1:5">
      <c r="A2010" s="195">
        <v>2446</v>
      </c>
      <c r="B2010" s="195" t="s">
        <v>2174</v>
      </c>
      <c r="C2010" s="195" t="s">
        <v>187</v>
      </c>
      <c r="D2010" s="195" t="s">
        <v>167</v>
      </c>
      <c r="E2010" s="163">
        <v>5.4</v>
      </c>
    </row>
    <row r="2011" spans="1:5">
      <c r="A2011" s="195">
        <v>2442</v>
      </c>
      <c r="B2011" s="195" t="s">
        <v>2175</v>
      </c>
      <c r="C2011" s="195" t="s">
        <v>187</v>
      </c>
      <c r="D2011" s="195" t="s">
        <v>167</v>
      </c>
      <c r="E2011" s="163">
        <v>7.56</v>
      </c>
    </row>
    <row r="2012" spans="1:5">
      <c r="A2012" s="195">
        <v>39246</v>
      </c>
      <c r="B2012" s="195" t="s">
        <v>2176</v>
      </c>
      <c r="C2012" s="195" t="s">
        <v>187</v>
      </c>
      <c r="D2012" s="195" t="s">
        <v>167</v>
      </c>
      <c r="E2012" s="163">
        <v>3.76</v>
      </c>
    </row>
    <row r="2013" spans="1:5">
      <c r="A2013" s="195">
        <v>39247</v>
      </c>
      <c r="B2013" s="195" t="s">
        <v>2177</v>
      </c>
      <c r="C2013" s="195" t="s">
        <v>187</v>
      </c>
      <c r="D2013" s="195" t="s">
        <v>167</v>
      </c>
      <c r="E2013" s="163">
        <v>3.28</v>
      </c>
    </row>
    <row r="2014" spans="1:5">
      <c r="A2014" s="195">
        <v>39248</v>
      </c>
      <c r="B2014" s="195" t="s">
        <v>2178</v>
      </c>
      <c r="C2014" s="195" t="s">
        <v>187</v>
      </c>
      <c r="D2014" s="195" t="s">
        <v>167</v>
      </c>
      <c r="E2014" s="163">
        <v>10.54</v>
      </c>
    </row>
    <row r="2015" spans="1:5">
      <c r="A2015" s="195">
        <v>2438</v>
      </c>
      <c r="B2015" s="195" t="s">
        <v>2179</v>
      </c>
      <c r="C2015" s="195" t="s">
        <v>355</v>
      </c>
      <c r="D2015" s="195" t="s">
        <v>155</v>
      </c>
      <c r="E2015" s="163">
        <v>24.89</v>
      </c>
    </row>
    <row r="2016" spans="1:5">
      <c r="A2016" s="195">
        <v>40922</v>
      </c>
      <c r="B2016" s="195" t="s">
        <v>2180</v>
      </c>
      <c r="C2016" s="195" t="s">
        <v>357</v>
      </c>
      <c r="D2016" s="195" t="s">
        <v>155</v>
      </c>
      <c r="E2016" s="199">
        <v>4436.66</v>
      </c>
    </row>
    <row r="2017" spans="1:5">
      <c r="A2017" s="195">
        <v>36486</v>
      </c>
      <c r="B2017" s="195" t="s">
        <v>2181</v>
      </c>
      <c r="C2017" s="195" t="s">
        <v>160</v>
      </c>
      <c r="D2017" s="195" t="s">
        <v>167</v>
      </c>
      <c r="E2017" s="199">
        <v>43193.83</v>
      </c>
    </row>
    <row r="2018" spans="1:5">
      <c r="A2018" s="195">
        <v>37777</v>
      </c>
      <c r="B2018" s="195" t="s">
        <v>2182</v>
      </c>
      <c r="C2018" s="195" t="s">
        <v>160</v>
      </c>
      <c r="D2018" s="195" t="s">
        <v>167</v>
      </c>
      <c r="E2018" s="199">
        <v>203355.73</v>
      </c>
    </row>
    <row r="2019" spans="1:5">
      <c r="A2019" s="195">
        <v>12624</v>
      </c>
      <c r="B2019" s="195" t="s">
        <v>2183</v>
      </c>
      <c r="C2019" s="195" t="s">
        <v>160</v>
      </c>
      <c r="D2019" s="195" t="s">
        <v>167</v>
      </c>
      <c r="E2019" s="163">
        <v>11.07</v>
      </c>
    </row>
    <row r="2020" spans="1:5">
      <c r="A2020" s="195">
        <v>517</v>
      </c>
      <c r="B2020" s="195" t="s">
        <v>2184</v>
      </c>
      <c r="C2020" s="195" t="s">
        <v>182</v>
      </c>
      <c r="D2020" s="195" t="s">
        <v>155</v>
      </c>
      <c r="E2020" s="163">
        <v>6.9</v>
      </c>
    </row>
    <row r="2021" spans="1:5">
      <c r="A2021" s="195">
        <v>41904</v>
      </c>
      <c r="B2021" s="195" t="s">
        <v>2185</v>
      </c>
      <c r="C2021" s="195" t="s">
        <v>1320</v>
      </c>
      <c r="D2021" s="195" t="s">
        <v>167</v>
      </c>
      <c r="E2021" s="199">
        <v>2587.2399999999998</v>
      </c>
    </row>
    <row r="2022" spans="1:5">
      <c r="A2022" s="195">
        <v>41905</v>
      </c>
      <c r="B2022" s="195" t="s">
        <v>2186</v>
      </c>
      <c r="C2022" s="195" t="s">
        <v>238</v>
      </c>
      <c r="D2022" s="195" t="s">
        <v>167</v>
      </c>
      <c r="E2022" s="163">
        <v>2.44</v>
      </c>
    </row>
    <row r="2023" spans="1:5">
      <c r="A2023" s="195">
        <v>41903</v>
      </c>
      <c r="B2023" s="195" t="s">
        <v>2187</v>
      </c>
      <c r="C2023" s="195" t="s">
        <v>238</v>
      </c>
      <c r="D2023" s="195" t="s">
        <v>167</v>
      </c>
      <c r="E2023" s="163">
        <v>2.95</v>
      </c>
    </row>
    <row r="2024" spans="1:5">
      <c r="A2024" s="195">
        <v>37534</v>
      </c>
      <c r="B2024" s="195" t="s">
        <v>2188</v>
      </c>
      <c r="C2024" s="195" t="s">
        <v>238</v>
      </c>
      <c r="D2024" s="195" t="s">
        <v>167</v>
      </c>
      <c r="E2024" s="163">
        <v>15.19</v>
      </c>
    </row>
    <row r="2025" spans="1:5">
      <c r="A2025" s="195">
        <v>37535</v>
      </c>
      <c r="B2025" s="195" t="s">
        <v>2189</v>
      </c>
      <c r="C2025" s="195" t="s">
        <v>238</v>
      </c>
      <c r="D2025" s="195" t="s">
        <v>167</v>
      </c>
      <c r="E2025" s="163">
        <v>15.19</v>
      </c>
    </row>
    <row r="2026" spans="1:5">
      <c r="A2026" s="195">
        <v>37533</v>
      </c>
      <c r="B2026" s="195" t="s">
        <v>2190</v>
      </c>
      <c r="C2026" s="195" t="s">
        <v>238</v>
      </c>
      <c r="D2026" s="195" t="s">
        <v>167</v>
      </c>
      <c r="E2026" s="163">
        <v>15.19</v>
      </c>
    </row>
    <row r="2027" spans="1:5">
      <c r="A2027" s="195">
        <v>37537</v>
      </c>
      <c r="B2027" s="195" t="s">
        <v>2191</v>
      </c>
      <c r="C2027" s="195" t="s">
        <v>238</v>
      </c>
      <c r="D2027" s="195" t="s">
        <v>167</v>
      </c>
      <c r="E2027" s="163">
        <v>11.5</v>
      </c>
    </row>
    <row r="2028" spans="1:5">
      <c r="A2028" s="195">
        <v>37536</v>
      </c>
      <c r="B2028" s="195" t="s">
        <v>2192</v>
      </c>
      <c r="C2028" s="195" t="s">
        <v>238</v>
      </c>
      <c r="D2028" s="195" t="s">
        <v>167</v>
      </c>
      <c r="E2028" s="163">
        <v>11.5</v>
      </c>
    </row>
    <row r="2029" spans="1:5">
      <c r="A2029" s="195">
        <v>37532</v>
      </c>
      <c r="B2029" s="195" t="s">
        <v>2193</v>
      </c>
      <c r="C2029" s="195" t="s">
        <v>238</v>
      </c>
      <c r="D2029" s="195" t="s">
        <v>167</v>
      </c>
      <c r="E2029" s="163">
        <v>11.5</v>
      </c>
    </row>
    <row r="2030" spans="1:5">
      <c r="A2030" s="195">
        <v>2696</v>
      </c>
      <c r="B2030" s="195" t="s">
        <v>2194</v>
      </c>
      <c r="C2030" s="195" t="s">
        <v>355</v>
      </c>
      <c r="D2030" s="195" t="s">
        <v>158</v>
      </c>
      <c r="E2030" s="163">
        <v>16.88</v>
      </c>
    </row>
    <row r="2031" spans="1:5">
      <c r="A2031" s="195">
        <v>40928</v>
      </c>
      <c r="B2031" s="195" t="s">
        <v>2195</v>
      </c>
      <c r="C2031" s="195" t="s">
        <v>357</v>
      </c>
      <c r="D2031" s="195" t="s">
        <v>155</v>
      </c>
      <c r="E2031" s="199">
        <v>3007.78</v>
      </c>
    </row>
    <row r="2032" spans="1:5">
      <c r="A2032" s="195">
        <v>4083</v>
      </c>
      <c r="B2032" s="195" t="s">
        <v>2196</v>
      </c>
      <c r="C2032" s="195" t="s">
        <v>355</v>
      </c>
      <c r="D2032" s="195" t="s">
        <v>158</v>
      </c>
      <c r="E2032" s="163">
        <v>16.88</v>
      </c>
    </row>
    <row r="2033" spans="1:5">
      <c r="A2033" s="195">
        <v>40818</v>
      </c>
      <c r="B2033" s="195" t="s">
        <v>2197</v>
      </c>
      <c r="C2033" s="195" t="s">
        <v>357</v>
      </c>
      <c r="D2033" s="195" t="s">
        <v>155</v>
      </c>
      <c r="E2033" s="199">
        <v>3007.78</v>
      </c>
    </row>
    <row r="2034" spans="1:5">
      <c r="A2034" s="195">
        <v>43146</v>
      </c>
      <c r="B2034" s="195" t="s">
        <v>2198</v>
      </c>
      <c r="C2034" s="195" t="s">
        <v>238</v>
      </c>
      <c r="D2034" s="195" t="s">
        <v>155</v>
      </c>
      <c r="E2034" s="163">
        <v>7.28</v>
      </c>
    </row>
    <row r="2035" spans="1:5">
      <c r="A2035" s="195">
        <v>2705</v>
      </c>
      <c r="B2035" s="195" t="s">
        <v>2199</v>
      </c>
      <c r="C2035" s="195" t="s">
        <v>2200</v>
      </c>
      <c r="D2035" s="195" t="s">
        <v>155</v>
      </c>
      <c r="E2035" s="163">
        <v>0.6</v>
      </c>
    </row>
    <row r="2036" spans="1:5">
      <c r="A2036" s="195">
        <v>14250</v>
      </c>
      <c r="B2036" s="195" t="s">
        <v>2201</v>
      </c>
      <c r="C2036" s="195" t="s">
        <v>2200</v>
      </c>
      <c r="D2036" s="195" t="s">
        <v>158</v>
      </c>
      <c r="E2036" s="163">
        <v>0.61</v>
      </c>
    </row>
    <row r="2037" spans="1:5">
      <c r="A2037" s="195">
        <v>11683</v>
      </c>
      <c r="B2037" s="195" t="s">
        <v>2202</v>
      </c>
      <c r="C2037" s="195" t="s">
        <v>160</v>
      </c>
      <c r="D2037" s="195" t="s">
        <v>155</v>
      </c>
      <c r="E2037" s="163">
        <v>37.81</v>
      </c>
    </row>
    <row r="2038" spans="1:5">
      <c r="A2038" s="195">
        <v>11684</v>
      </c>
      <c r="B2038" s="195" t="s">
        <v>2203</v>
      </c>
      <c r="C2038" s="195" t="s">
        <v>160</v>
      </c>
      <c r="D2038" s="195" t="s">
        <v>155</v>
      </c>
      <c r="E2038" s="163">
        <v>41.39</v>
      </c>
    </row>
    <row r="2039" spans="1:5">
      <c r="A2039" s="195">
        <v>6141</v>
      </c>
      <c r="B2039" s="195" t="s">
        <v>2204</v>
      </c>
      <c r="C2039" s="195" t="s">
        <v>160</v>
      </c>
      <c r="D2039" s="195" t="s">
        <v>155</v>
      </c>
      <c r="E2039" s="163">
        <v>3.83</v>
      </c>
    </row>
    <row r="2040" spans="1:5">
      <c r="A2040" s="195">
        <v>11681</v>
      </c>
      <c r="B2040" s="195" t="s">
        <v>2205</v>
      </c>
      <c r="C2040" s="195" t="s">
        <v>160</v>
      </c>
      <c r="D2040" s="195" t="s">
        <v>155</v>
      </c>
      <c r="E2040" s="163">
        <v>4.87</v>
      </c>
    </row>
    <row r="2041" spans="1:5">
      <c r="A2041" s="195">
        <v>2706</v>
      </c>
      <c r="B2041" s="195" t="s">
        <v>2206</v>
      </c>
      <c r="C2041" s="195" t="s">
        <v>355</v>
      </c>
      <c r="D2041" s="195" t="s">
        <v>158</v>
      </c>
      <c r="E2041" s="163">
        <v>90.81</v>
      </c>
    </row>
    <row r="2042" spans="1:5">
      <c r="A2042" s="195">
        <v>40811</v>
      </c>
      <c r="B2042" s="195" t="s">
        <v>2207</v>
      </c>
      <c r="C2042" s="195" t="s">
        <v>357</v>
      </c>
      <c r="D2042" s="195" t="s">
        <v>155</v>
      </c>
      <c r="E2042" s="199">
        <v>16181.11</v>
      </c>
    </row>
    <row r="2043" spans="1:5">
      <c r="A2043" s="195">
        <v>2707</v>
      </c>
      <c r="B2043" s="195" t="s">
        <v>2208</v>
      </c>
      <c r="C2043" s="195" t="s">
        <v>355</v>
      </c>
      <c r="D2043" s="195" t="s">
        <v>155</v>
      </c>
      <c r="E2043" s="163">
        <v>103.36</v>
      </c>
    </row>
    <row r="2044" spans="1:5">
      <c r="A2044" s="195">
        <v>40813</v>
      </c>
      <c r="B2044" s="195" t="s">
        <v>2209</v>
      </c>
      <c r="C2044" s="195" t="s">
        <v>357</v>
      </c>
      <c r="D2044" s="195" t="s">
        <v>155</v>
      </c>
      <c r="E2044" s="199">
        <v>18417.419999999998</v>
      </c>
    </row>
    <row r="2045" spans="1:5">
      <c r="A2045" s="195">
        <v>2708</v>
      </c>
      <c r="B2045" s="195" t="s">
        <v>2210</v>
      </c>
      <c r="C2045" s="195" t="s">
        <v>355</v>
      </c>
      <c r="D2045" s="195" t="s">
        <v>155</v>
      </c>
      <c r="E2045" s="163">
        <v>141.29</v>
      </c>
    </row>
    <row r="2046" spans="1:5">
      <c r="A2046" s="195">
        <v>40814</v>
      </c>
      <c r="B2046" s="195" t="s">
        <v>2211</v>
      </c>
      <c r="C2046" s="195" t="s">
        <v>357</v>
      </c>
      <c r="D2046" s="195" t="s">
        <v>155</v>
      </c>
      <c r="E2046" s="199">
        <v>25176.12</v>
      </c>
    </row>
    <row r="2047" spans="1:5">
      <c r="A2047" s="195">
        <v>34779</v>
      </c>
      <c r="B2047" s="195" t="s">
        <v>2212</v>
      </c>
      <c r="C2047" s="195" t="s">
        <v>355</v>
      </c>
      <c r="D2047" s="195" t="s">
        <v>155</v>
      </c>
      <c r="E2047" s="163">
        <v>92.14</v>
      </c>
    </row>
    <row r="2048" spans="1:5">
      <c r="A2048" s="195">
        <v>40936</v>
      </c>
      <c r="B2048" s="195" t="s">
        <v>2213</v>
      </c>
      <c r="C2048" s="195" t="s">
        <v>357</v>
      </c>
      <c r="D2048" s="195" t="s">
        <v>155</v>
      </c>
      <c r="E2048" s="199">
        <v>16417.16</v>
      </c>
    </row>
    <row r="2049" spans="1:5">
      <c r="A2049" s="195">
        <v>34780</v>
      </c>
      <c r="B2049" s="195" t="s">
        <v>2214</v>
      </c>
      <c r="C2049" s="195" t="s">
        <v>355</v>
      </c>
      <c r="D2049" s="195" t="s">
        <v>155</v>
      </c>
      <c r="E2049" s="163">
        <v>103.93</v>
      </c>
    </row>
    <row r="2050" spans="1:5">
      <c r="A2050" s="195">
        <v>40937</v>
      </c>
      <c r="B2050" s="195" t="s">
        <v>2215</v>
      </c>
      <c r="C2050" s="195" t="s">
        <v>357</v>
      </c>
      <c r="D2050" s="195" t="s">
        <v>155</v>
      </c>
      <c r="E2050" s="199">
        <v>18521.79</v>
      </c>
    </row>
    <row r="2051" spans="1:5">
      <c r="A2051" s="195">
        <v>34782</v>
      </c>
      <c r="B2051" s="195" t="s">
        <v>2216</v>
      </c>
      <c r="C2051" s="195" t="s">
        <v>355</v>
      </c>
      <c r="D2051" s="195" t="s">
        <v>155</v>
      </c>
      <c r="E2051" s="163">
        <v>142.44</v>
      </c>
    </row>
    <row r="2052" spans="1:5">
      <c r="A2052" s="195">
        <v>40938</v>
      </c>
      <c r="B2052" s="195" t="s">
        <v>2217</v>
      </c>
      <c r="C2052" s="195" t="s">
        <v>357</v>
      </c>
      <c r="D2052" s="195" t="s">
        <v>155</v>
      </c>
      <c r="E2052" s="199">
        <v>25382.36</v>
      </c>
    </row>
    <row r="2053" spans="1:5">
      <c r="A2053" s="195">
        <v>34783</v>
      </c>
      <c r="B2053" s="195" t="s">
        <v>2218</v>
      </c>
      <c r="C2053" s="195" t="s">
        <v>355</v>
      </c>
      <c r="D2053" s="195" t="s">
        <v>155</v>
      </c>
      <c r="E2053" s="163">
        <v>106.56</v>
      </c>
    </row>
    <row r="2054" spans="1:5">
      <c r="A2054" s="195">
        <v>40939</v>
      </c>
      <c r="B2054" s="195" t="s">
        <v>2219</v>
      </c>
      <c r="C2054" s="195" t="s">
        <v>357</v>
      </c>
      <c r="D2054" s="195" t="s">
        <v>155</v>
      </c>
      <c r="E2054" s="199">
        <v>18988.810000000001</v>
      </c>
    </row>
    <row r="2055" spans="1:5">
      <c r="A2055" s="195">
        <v>34785</v>
      </c>
      <c r="B2055" s="195" t="s">
        <v>2220</v>
      </c>
      <c r="C2055" s="195" t="s">
        <v>355</v>
      </c>
      <c r="D2055" s="195" t="s">
        <v>155</v>
      </c>
      <c r="E2055" s="163">
        <v>100.62</v>
      </c>
    </row>
    <row r="2056" spans="1:5">
      <c r="A2056" s="195">
        <v>40940</v>
      </c>
      <c r="B2056" s="195" t="s">
        <v>2221</v>
      </c>
      <c r="C2056" s="195" t="s">
        <v>357</v>
      </c>
      <c r="D2056" s="195" t="s">
        <v>155</v>
      </c>
      <c r="E2056" s="199">
        <v>17930.71</v>
      </c>
    </row>
    <row r="2057" spans="1:5">
      <c r="A2057" s="195">
        <v>38403</v>
      </c>
      <c r="B2057" s="195" t="s">
        <v>2222</v>
      </c>
      <c r="C2057" s="195" t="s">
        <v>160</v>
      </c>
      <c r="D2057" s="195" t="s">
        <v>155</v>
      </c>
      <c r="E2057" s="163">
        <v>37.130000000000003</v>
      </c>
    </row>
    <row r="2058" spans="1:5">
      <c r="A2058" s="195">
        <v>43482</v>
      </c>
      <c r="B2058" s="195" t="s">
        <v>2223</v>
      </c>
      <c r="C2058" s="195" t="s">
        <v>355</v>
      </c>
      <c r="D2058" s="195" t="s">
        <v>158</v>
      </c>
      <c r="E2058" s="163">
        <v>0.57999999999999996</v>
      </c>
    </row>
    <row r="2059" spans="1:5">
      <c r="A2059" s="195">
        <v>43494</v>
      </c>
      <c r="B2059" s="195" t="s">
        <v>2224</v>
      </c>
      <c r="C2059" s="195" t="s">
        <v>357</v>
      </c>
      <c r="D2059" s="195" t="s">
        <v>158</v>
      </c>
      <c r="E2059" s="163">
        <v>108.8</v>
      </c>
    </row>
    <row r="2060" spans="1:5">
      <c r="A2060" s="195">
        <v>43483</v>
      </c>
      <c r="B2060" s="195" t="s">
        <v>2225</v>
      </c>
      <c r="C2060" s="195" t="s">
        <v>355</v>
      </c>
      <c r="D2060" s="195" t="s">
        <v>158</v>
      </c>
      <c r="E2060" s="163">
        <v>1.05</v>
      </c>
    </row>
    <row r="2061" spans="1:5">
      <c r="A2061" s="195">
        <v>43495</v>
      </c>
      <c r="B2061" s="195" t="s">
        <v>2226</v>
      </c>
      <c r="C2061" s="195" t="s">
        <v>357</v>
      </c>
      <c r="D2061" s="195" t="s">
        <v>158</v>
      </c>
      <c r="E2061" s="163">
        <v>197.14</v>
      </c>
    </row>
    <row r="2062" spans="1:5">
      <c r="A2062" s="195">
        <v>43484</v>
      </c>
      <c r="B2062" s="195" t="s">
        <v>2227</v>
      </c>
      <c r="C2062" s="195" t="s">
        <v>355</v>
      </c>
      <c r="D2062" s="195" t="s">
        <v>158</v>
      </c>
      <c r="E2062" s="163">
        <v>0.91</v>
      </c>
    </row>
    <row r="2063" spans="1:5">
      <c r="A2063" s="195">
        <v>43496</v>
      </c>
      <c r="B2063" s="195" t="s">
        <v>2228</v>
      </c>
      <c r="C2063" s="195" t="s">
        <v>357</v>
      </c>
      <c r="D2063" s="195" t="s">
        <v>158</v>
      </c>
      <c r="E2063" s="163">
        <v>171.87</v>
      </c>
    </row>
    <row r="2064" spans="1:5">
      <c r="A2064" s="195">
        <v>43485</v>
      </c>
      <c r="B2064" s="195" t="s">
        <v>2229</v>
      </c>
      <c r="C2064" s="195" t="s">
        <v>355</v>
      </c>
      <c r="D2064" s="195" t="s">
        <v>158</v>
      </c>
      <c r="E2064" s="163">
        <v>0.8</v>
      </c>
    </row>
    <row r="2065" spans="1:5">
      <c r="A2065" s="195">
        <v>43497</v>
      </c>
      <c r="B2065" s="195" t="s">
        <v>2230</v>
      </c>
      <c r="C2065" s="195" t="s">
        <v>357</v>
      </c>
      <c r="D2065" s="195" t="s">
        <v>158</v>
      </c>
      <c r="E2065" s="163">
        <v>151.31</v>
      </c>
    </row>
    <row r="2066" spans="1:5">
      <c r="A2066" s="195">
        <v>43487</v>
      </c>
      <c r="B2066" s="195" t="s">
        <v>2231</v>
      </c>
      <c r="C2066" s="195" t="s">
        <v>355</v>
      </c>
      <c r="D2066" s="195" t="s">
        <v>158</v>
      </c>
      <c r="E2066" s="163">
        <v>0.94</v>
      </c>
    </row>
    <row r="2067" spans="1:5">
      <c r="A2067" s="195">
        <v>43499</v>
      </c>
      <c r="B2067" s="195" t="s">
        <v>2232</v>
      </c>
      <c r="C2067" s="195" t="s">
        <v>357</v>
      </c>
      <c r="D2067" s="195" t="s">
        <v>158</v>
      </c>
      <c r="E2067" s="163">
        <v>177.24</v>
      </c>
    </row>
    <row r="2068" spans="1:5">
      <c r="A2068" s="195">
        <v>43486</v>
      </c>
      <c r="B2068" s="195" t="s">
        <v>2233</v>
      </c>
      <c r="C2068" s="195" t="s">
        <v>355</v>
      </c>
      <c r="D2068" s="195" t="s">
        <v>158</v>
      </c>
      <c r="E2068" s="163">
        <v>0.55000000000000004</v>
      </c>
    </row>
    <row r="2069" spans="1:5">
      <c r="A2069" s="195">
        <v>43498</v>
      </c>
      <c r="B2069" s="195" t="s">
        <v>2234</v>
      </c>
      <c r="C2069" s="195" t="s">
        <v>357</v>
      </c>
      <c r="D2069" s="195" t="s">
        <v>158</v>
      </c>
      <c r="E2069" s="163">
        <v>103.22</v>
      </c>
    </row>
    <row r="2070" spans="1:5">
      <c r="A2070" s="195">
        <v>43488</v>
      </c>
      <c r="B2070" s="195" t="s">
        <v>2235</v>
      </c>
      <c r="C2070" s="195" t="s">
        <v>355</v>
      </c>
      <c r="D2070" s="195" t="s">
        <v>158</v>
      </c>
      <c r="E2070" s="163">
        <v>0.63</v>
      </c>
    </row>
    <row r="2071" spans="1:5">
      <c r="A2071" s="195">
        <v>43500</v>
      </c>
      <c r="B2071" s="195" t="s">
        <v>2236</v>
      </c>
      <c r="C2071" s="195" t="s">
        <v>357</v>
      </c>
      <c r="D2071" s="195" t="s">
        <v>158</v>
      </c>
      <c r="E2071" s="163">
        <v>119.49</v>
      </c>
    </row>
    <row r="2072" spans="1:5">
      <c r="A2072" s="195">
        <v>43489</v>
      </c>
      <c r="B2072" s="195" t="s">
        <v>2237</v>
      </c>
      <c r="C2072" s="195" t="s">
        <v>355</v>
      </c>
      <c r="D2072" s="195" t="s">
        <v>158</v>
      </c>
      <c r="E2072" s="163">
        <v>0.95</v>
      </c>
    </row>
    <row r="2073" spans="1:5">
      <c r="A2073" s="195">
        <v>43501</v>
      </c>
      <c r="B2073" s="195" t="s">
        <v>2238</v>
      </c>
      <c r="C2073" s="195" t="s">
        <v>357</v>
      </c>
      <c r="D2073" s="195" t="s">
        <v>158</v>
      </c>
      <c r="E2073" s="163">
        <v>178.44</v>
      </c>
    </row>
    <row r="2074" spans="1:5">
      <c r="A2074" s="195">
        <v>43490</v>
      </c>
      <c r="B2074" s="195" t="s">
        <v>2239</v>
      </c>
      <c r="C2074" s="195" t="s">
        <v>355</v>
      </c>
      <c r="D2074" s="195" t="s">
        <v>158</v>
      </c>
      <c r="E2074" s="163">
        <v>1.33</v>
      </c>
    </row>
    <row r="2075" spans="1:5">
      <c r="A2075" s="195">
        <v>43502</v>
      </c>
      <c r="B2075" s="195" t="s">
        <v>2240</v>
      </c>
      <c r="C2075" s="195" t="s">
        <v>357</v>
      </c>
      <c r="D2075" s="195" t="s">
        <v>158</v>
      </c>
      <c r="E2075" s="163">
        <v>250.26</v>
      </c>
    </row>
    <row r="2076" spans="1:5">
      <c r="A2076" s="195">
        <v>43491</v>
      </c>
      <c r="B2076" s="195" t="s">
        <v>2241</v>
      </c>
      <c r="C2076" s="195" t="s">
        <v>355</v>
      </c>
      <c r="D2076" s="195" t="s">
        <v>158</v>
      </c>
      <c r="E2076" s="163">
        <v>1.01</v>
      </c>
    </row>
    <row r="2077" spans="1:5">
      <c r="A2077" s="195">
        <v>43503</v>
      </c>
      <c r="B2077" s="195" t="s">
        <v>2242</v>
      </c>
      <c r="C2077" s="195" t="s">
        <v>357</v>
      </c>
      <c r="D2077" s="195" t="s">
        <v>158</v>
      </c>
      <c r="E2077" s="163">
        <v>191.25</v>
      </c>
    </row>
    <row r="2078" spans="1:5">
      <c r="A2078" s="195">
        <v>43492</v>
      </c>
      <c r="B2078" s="195" t="s">
        <v>2243</v>
      </c>
      <c r="C2078" s="195" t="s">
        <v>355</v>
      </c>
      <c r="D2078" s="195" t="s">
        <v>158</v>
      </c>
      <c r="E2078" s="163">
        <v>1.3</v>
      </c>
    </row>
    <row r="2079" spans="1:5">
      <c r="A2079" s="195">
        <v>43504</v>
      </c>
      <c r="B2079" s="195" t="s">
        <v>2244</v>
      </c>
      <c r="C2079" s="195" t="s">
        <v>357</v>
      </c>
      <c r="D2079" s="195" t="s">
        <v>158</v>
      </c>
      <c r="E2079" s="163">
        <v>244.54</v>
      </c>
    </row>
    <row r="2080" spans="1:5">
      <c r="A2080" s="195">
        <v>43493</v>
      </c>
      <c r="B2080" s="195" t="s">
        <v>2245</v>
      </c>
      <c r="C2080" s="195" t="s">
        <v>355</v>
      </c>
      <c r="D2080" s="195" t="s">
        <v>158</v>
      </c>
      <c r="E2080" s="163">
        <v>0.52</v>
      </c>
    </row>
    <row r="2081" spans="1:5">
      <c r="A2081" s="195">
        <v>43505</v>
      </c>
      <c r="B2081" s="195" t="s">
        <v>2246</v>
      </c>
      <c r="C2081" s="195" t="s">
        <v>357</v>
      </c>
      <c r="D2081" s="195" t="s">
        <v>158</v>
      </c>
      <c r="E2081" s="163">
        <v>98.01</v>
      </c>
    </row>
    <row r="2082" spans="1:5">
      <c r="A2082" s="195">
        <v>37774</v>
      </c>
      <c r="B2082" s="195" t="s">
        <v>2247</v>
      </c>
      <c r="C2082" s="195" t="s">
        <v>160</v>
      </c>
      <c r="D2082" s="195" t="s">
        <v>167</v>
      </c>
      <c r="E2082" s="199">
        <v>229881.24</v>
      </c>
    </row>
    <row r="2083" spans="1:5">
      <c r="A2083" s="195">
        <v>38630</v>
      </c>
      <c r="B2083" s="195" t="s">
        <v>2248</v>
      </c>
      <c r="C2083" s="195" t="s">
        <v>160</v>
      </c>
      <c r="D2083" s="195" t="s">
        <v>167</v>
      </c>
      <c r="E2083" s="199">
        <v>1432812.5</v>
      </c>
    </row>
    <row r="2084" spans="1:5">
      <c r="A2084" s="195">
        <v>38629</v>
      </c>
      <c r="B2084" s="195" t="s">
        <v>2249</v>
      </c>
      <c r="C2084" s="195" t="s">
        <v>160</v>
      </c>
      <c r="D2084" s="195" t="s">
        <v>167</v>
      </c>
      <c r="E2084" s="199">
        <v>2132812.5</v>
      </c>
    </row>
    <row r="2085" spans="1:5">
      <c r="A2085" s="195">
        <v>38476</v>
      </c>
      <c r="B2085" s="195" t="s">
        <v>2250</v>
      </c>
      <c r="C2085" s="195" t="s">
        <v>160</v>
      </c>
      <c r="D2085" s="195" t="s">
        <v>155</v>
      </c>
      <c r="E2085" s="163">
        <v>279.08999999999997</v>
      </c>
    </row>
    <row r="2086" spans="1:5">
      <c r="A2086" s="195">
        <v>38477</v>
      </c>
      <c r="B2086" s="195" t="s">
        <v>2251</v>
      </c>
      <c r="C2086" s="195" t="s">
        <v>160</v>
      </c>
      <c r="D2086" s="195" t="s">
        <v>155</v>
      </c>
      <c r="E2086" s="163">
        <v>790.38</v>
      </c>
    </row>
    <row r="2087" spans="1:5">
      <c r="A2087" s="195">
        <v>40635</v>
      </c>
      <c r="B2087" s="195" t="s">
        <v>2252</v>
      </c>
      <c r="C2087" s="195" t="s">
        <v>160</v>
      </c>
      <c r="D2087" s="195" t="s">
        <v>167</v>
      </c>
      <c r="E2087" s="199">
        <v>576995.99</v>
      </c>
    </row>
    <row r="2088" spans="1:5">
      <c r="A2088" s="195">
        <v>36483</v>
      </c>
      <c r="B2088" s="195" t="s">
        <v>2253</v>
      </c>
      <c r="C2088" s="195" t="s">
        <v>160</v>
      </c>
      <c r="D2088" s="195" t="s">
        <v>167</v>
      </c>
      <c r="E2088" s="199">
        <v>522850.79</v>
      </c>
    </row>
    <row r="2089" spans="1:5">
      <c r="A2089" s="195">
        <v>14525</v>
      </c>
      <c r="B2089" s="195" t="s">
        <v>2254</v>
      </c>
      <c r="C2089" s="195" t="s">
        <v>160</v>
      </c>
      <c r="D2089" s="195" t="s">
        <v>167</v>
      </c>
      <c r="E2089" s="199">
        <v>547455.54</v>
      </c>
    </row>
    <row r="2090" spans="1:5">
      <c r="A2090" s="195">
        <v>36482</v>
      </c>
      <c r="B2090" s="195" t="s">
        <v>2255</v>
      </c>
      <c r="C2090" s="195" t="s">
        <v>160</v>
      </c>
      <c r="D2090" s="195" t="s">
        <v>167</v>
      </c>
      <c r="E2090" s="199">
        <v>469519.37</v>
      </c>
    </row>
    <row r="2091" spans="1:5">
      <c r="A2091" s="195">
        <v>36408</v>
      </c>
      <c r="B2091" s="195" t="s">
        <v>2256</v>
      </c>
      <c r="C2091" s="195" t="s">
        <v>160</v>
      </c>
      <c r="D2091" s="195" t="s">
        <v>167</v>
      </c>
      <c r="E2091" s="199">
        <v>560988.15</v>
      </c>
    </row>
    <row r="2092" spans="1:5">
      <c r="A2092" s="195">
        <v>2723</v>
      </c>
      <c r="B2092" s="195" t="s">
        <v>2257</v>
      </c>
      <c r="C2092" s="195" t="s">
        <v>160</v>
      </c>
      <c r="D2092" s="195" t="s">
        <v>167</v>
      </c>
      <c r="E2092" s="199">
        <v>430583.01</v>
      </c>
    </row>
    <row r="2093" spans="1:5">
      <c r="A2093" s="195">
        <v>36481</v>
      </c>
      <c r="B2093" s="195" t="s">
        <v>2258</v>
      </c>
      <c r="C2093" s="195" t="s">
        <v>160</v>
      </c>
      <c r="D2093" s="195" t="s">
        <v>167</v>
      </c>
      <c r="E2093" s="199">
        <v>513624.02</v>
      </c>
    </row>
    <row r="2094" spans="1:5">
      <c r="A2094" s="195">
        <v>10685</v>
      </c>
      <c r="B2094" s="195" t="s">
        <v>2259</v>
      </c>
      <c r="C2094" s="195" t="s">
        <v>160</v>
      </c>
      <c r="D2094" s="195" t="s">
        <v>167</v>
      </c>
      <c r="E2094" s="199">
        <v>492094.87</v>
      </c>
    </row>
    <row r="2095" spans="1:5">
      <c r="A2095" s="195">
        <v>40636</v>
      </c>
      <c r="B2095" s="195" t="s">
        <v>2260</v>
      </c>
      <c r="C2095" s="195" t="s">
        <v>160</v>
      </c>
      <c r="D2095" s="195" t="s">
        <v>167</v>
      </c>
      <c r="E2095" s="199">
        <v>555466.84</v>
      </c>
    </row>
    <row r="2096" spans="1:5">
      <c r="A2096" s="195">
        <v>4111</v>
      </c>
      <c r="B2096" s="195" t="s">
        <v>2261</v>
      </c>
      <c r="C2096" s="195" t="s">
        <v>160</v>
      </c>
      <c r="D2096" s="195" t="s">
        <v>155</v>
      </c>
      <c r="E2096" s="163">
        <v>42.6</v>
      </c>
    </row>
    <row r="2097" spans="1:5">
      <c r="A2097" s="195">
        <v>26021</v>
      </c>
      <c r="B2097" s="195" t="s">
        <v>2262</v>
      </c>
      <c r="C2097" s="195" t="s">
        <v>160</v>
      </c>
      <c r="D2097" s="195" t="s">
        <v>155</v>
      </c>
      <c r="E2097" s="163">
        <v>56.06</v>
      </c>
    </row>
    <row r="2098" spans="1:5">
      <c r="A2098" s="195">
        <v>12</v>
      </c>
      <c r="B2098" s="195" t="s">
        <v>2263</v>
      </c>
      <c r="C2098" s="195" t="s">
        <v>160</v>
      </c>
      <c r="D2098" s="195" t="s">
        <v>158</v>
      </c>
      <c r="E2098" s="163">
        <v>10</v>
      </c>
    </row>
    <row r="2099" spans="1:5">
      <c r="A2099" s="195">
        <v>37554</v>
      </c>
      <c r="B2099" s="195" t="s">
        <v>2264</v>
      </c>
      <c r="C2099" s="195" t="s">
        <v>160</v>
      </c>
      <c r="D2099" s="195" t="s">
        <v>155</v>
      </c>
      <c r="E2099" s="163">
        <v>126.18</v>
      </c>
    </row>
    <row r="2100" spans="1:5">
      <c r="A2100" s="195">
        <v>37555</v>
      </c>
      <c r="B2100" s="195" t="s">
        <v>2265</v>
      </c>
      <c r="C2100" s="195" t="s">
        <v>160</v>
      </c>
      <c r="D2100" s="195" t="s">
        <v>155</v>
      </c>
      <c r="E2100" s="163">
        <v>153.49</v>
      </c>
    </row>
    <row r="2101" spans="1:5">
      <c r="A2101" s="195">
        <v>10902</v>
      </c>
      <c r="B2101" s="195" t="s">
        <v>2266</v>
      </c>
      <c r="C2101" s="195" t="s">
        <v>160</v>
      </c>
      <c r="D2101" s="195" t="s">
        <v>155</v>
      </c>
      <c r="E2101" s="163">
        <v>38.51</v>
      </c>
    </row>
    <row r="2102" spans="1:5">
      <c r="A2102" s="195">
        <v>20965</v>
      </c>
      <c r="B2102" s="195" t="s">
        <v>2267</v>
      </c>
      <c r="C2102" s="195" t="s">
        <v>160</v>
      </c>
      <c r="D2102" s="195" t="s">
        <v>155</v>
      </c>
      <c r="E2102" s="163">
        <v>38.869999999999997</v>
      </c>
    </row>
    <row r="2103" spans="1:5">
      <c r="A2103" s="195">
        <v>20966</v>
      </c>
      <c r="B2103" s="195" t="s">
        <v>2268</v>
      </c>
      <c r="C2103" s="195" t="s">
        <v>160</v>
      </c>
      <c r="D2103" s="195" t="s">
        <v>155</v>
      </c>
      <c r="E2103" s="163">
        <v>41.85</v>
      </c>
    </row>
    <row r="2104" spans="1:5">
      <c r="A2104" s="195">
        <v>10903</v>
      </c>
      <c r="B2104" s="195" t="s">
        <v>2269</v>
      </c>
      <c r="C2104" s="195" t="s">
        <v>160</v>
      </c>
      <c r="D2104" s="195" t="s">
        <v>155</v>
      </c>
      <c r="E2104" s="163">
        <v>63.44</v>
      </c>
    </row>
    <row r="2105" spans="1:5">
      <c r="A2105" s="195">
        <v>20967</v>
      </c>
      <c r="B2105" s="195" t="s">
        <v>2270</v>
      </c>
      <c r="C2105" s="195" t="s">
        <v>160</v>
      </c>
      <c r="D2105" s="195" t="s">
        <v>155</v>
      </c>
      <c r="E2105" s="163">
        <v>63.44</v>
      </c>
    </row>
    <row r="2106" spans="1:5">
      <c r="A2106" s="195">
        <v>20968</v>
      </c>
      <c r="B2106" s="195" t="s">
        <v>2271</v>
      </c>
      <c r="C2106" s="195" t="s">
        <v>160</v>
      </c>
      <c r="D2106" s="195" t="s">
        <v>155</v>
      </c>
      <c r="E2106" s="163">
        <v>69.58</v>
      </c>
    </row>
    <row r="2107" spans="1:5">
      <c r="A2107" s="195">
        <v>11359</v>
      </c>
      <c r="B2107" s="195" t="s">
        <v>2272</v>
      </c>
      <c r="C2107" s="195" t="s">
        <v>160</v>
      </c>
      <c r="D2107" s="195" t="s">
        <v>158</v>
      </c>
      <c r="E2107" s="163">
        <v>788.2</v>
      </c>
    </row>
    <row r="2108" spans="1:5">
      <c r="A2108" s="195">
        <v>39017</v>
      </c>
      <c r="B2108" s="195" t="s">
        <v>2273</v>
      </c>
      <c r="C2108" s="195" t="s">
        <v>160</v>
      </c>
      <c r="D2108" s="195" t="s">
        <v>167</v>
      </c>
      <c r="E2108" s="163">
        <v>0.18</v>
      </c>
    </row>
    <row r="2109" spans="1:5">
      <c r="A2109" s="195">
        <v>39315</v>
      </c>
      <c r="B2109" s="195" t="s">
        <v>2274</v>
      </c>
      <c r="C2109" s="195" t="s">
        <v>160</v>
      </c>
      <c r="D2109" s="195" t="s">
        <v>167</v>
      </c>
      <c r="E2109" s="163">
        <v>0.28999999999999998</v>
      </c>
    </row>
    <row r="2110" spans="1:5">
      <c r="A2110" s="195">
        <v>39016</v>
      </c>
      <c r="B2110" s="195" t="s">
        <v>2275</v>
      </c>
      <c r="C2110" s="195" t="s">
        <v>160</v>
      </c>
      <c r="D2110" s="195" t="s">
        <v>167</v>
      </c>
      <c r="E2110" s="163">
        <v>0.28999999999999998</v>
      </c>
    </row>
    <row r="2111" spans="1:5">
      <c r="A2111" s="195">
        <v>40432</v>
      </c>
      <c r="B2111" s="195" t="s">
        <v>2276</v>
      </c>
      <c r="C2111" s="195" t="s">
        <v>160</v>
      </c>
      <c r="D2111" s="195" t="s">
        <v>167</v>
      </c>
      <c r="E2111" s="163">
        <v>2.2799999999999998</v>
      </c>
    </row>
    <row r="2112" spans="1:5">
      <c r="A2112" s="195">
        <v>39481</v>
      </c>
      <c r="B2112" s="195" t="s">
        <v>2277</v>
      </c>
      <c r="C2112" s="195" t="s">
        <v>160</v>
      </c>
      <c r="D2112" s="195" t="s">
        <v>167</v>
      </c>
      <c r="E2112" s="163">
        <v>1.43</v>
      </c>
    </row>
    <row r="2113" spans="1:5">
      <c r="A2113" s="195">
        <v>40433</v>
      </c>
      <c r="B2113" s="195" t="s">
        <v>2278</v>
      </c>
      <c r="C2113" s="195" t="s">
        <v>160</v>
      </c>
      <c r="D2113" s="195" t="s">
        <v>167</v>
      </c>
      <c r="E2113" s="163">
        <v>1.26</v>
      </c>
    </row>
    <row r="2114" spans="1:5">
      <c r="A2114" s="195">
        <v>20219</v>
      </c>
      <c r="B2114" s="195" t="s">
        <v>2279</v>
      </c>
      <c r="C2114" s="195" t="s">
        <v>160</v>
      </c>
      <c r="D2114" s="195" t="s">
        <v>167</v>
      </c>
      <c r="E2114" s="199">
        <v>83700</v>
      </c>
    </row>
    <row r="2115" spans="1:5">
      <c r="A2115" s="195">
        <v>36484</v>
      </c>
      <c r="B2115" s="195" t="s">
        <v>2280</v>
      </c>
      <c r="C2115" s="195" t="s">
        <v>160</v>
      </c>
      <c r="D2115" s="195" t="s">
        <v>167</v>
      </c>
      <c r="E2115" s="199">
        <v>177679.85</v>
      </c>
    </row>
    <row r="2116" spans="1:5">
      <c r="A2116" s="195">
        <v>38367</v>
      </c>
      <c r="B2116" s="195" t="s">
        <v>2281</v>
      </c>
      <c r="C2116" s="195" t="s">
        <v>160</v>
      </c>
      <c r="D2116" s="195" t="s">
        <v>155</v>
      </c>
      <c r="E2116" s="163">
        <v>14.99</v>
      </c>
    </row>
    <row r="2117" spans="1:5">
      <c r="A2117" s="195">
        <v>38368</v>
      </c>
      <c r="B2117" s="195" t="s">
        <v>2282</v>
      </c>
      <c r="C2117" s="195" t="s">
        <v>160</v>
      </c>
      <c r="D2117" s="195" t="s">
        <v>155</v>
      </c>
      <c r="E2117" s="163">
        <v>6.9</v>
      </c>
    </row>
    <row r="2118" spans="1:5">
      <c r="A2118" s="195">
        <v>38091</v>
      </c>
      <c r="B2118" s="195" t="s">
        <v>2283</v>
      </c>
      <c r="C2118" s="195" t="s">
        <v>160</v>
      </c>
      <c r="D2118" s="195" t="s">
        <v>155</v>
      </c>
      <c r="E2118" s="163">
        <v>2.31</v>
      </c>
    </row>
    <row r="2119" spans="1:5">
      <c r="A2119" s="195">
        <v>38095</v>
      </c>
      <c r="B2119" s="195" t="s">
        <v>2284</v>
      </c>
      <c r="C2119" s="195" t="s">
        <v>160</v>
      </c>
      <c r="D2119" s="195" t="s">
        <v>155</v>
      </c>
      <c r="E2119" s="163">
        <v>4.88</v>
      </c>
    </row>
    <row r="2120" spans="1:5">
      <c r="A2120" s="195">
        <v>38092</v>
      </c>
      <c r="B2120" s="195" t="s">
        <v>2285</v>
      </c>
      <c r="C2120" s="195" t="s">
        <v>160</v>
      </c>
      <c r="D2120" s="195" t="s">
        <v>155</v>
      </c>
      <c r="E2120" s="163">
        <v>2.19</v>
      </c>
    </row>
    <row r="2121" spans="1:5">
      <c r="A2121" s="195">
        <v>38093</v>
      </c>
      <c r="B2121" s="195" t="s">
        <v>2286</v>
      </c>
      <c r="C2121" s="195" t="s">
        <v>160</v>
      </c>
      <c r="D2121" s="195" t="s">
        <v>155</v>
      </c>
      <c r="E2121" s="163">
        <v>2.2599999999999998</v>
      </c>
    </row>
    <row r="2122" spans="1:5">
      <c r="A2122" s="195">
        <v>38096</v>
      </c>
      <c r="B2122" s="195" t="s">
        <v>2287</v>
      </c>
      <c r="C2122" s="195" t="s">
        <v>160</v>
      </c>
      <c r="D2122" s="195" t="s">
        <v>155</v>
      </c>
      <c r="E2122" s="163">
        <v>5.25</v>
      </c>
    </row>
    <row r="2123" spans="1:5">
      <c r="A2123" s="195">
        <v>38094</v>
      </c>
      <c r="B2123" s="195" t="s">
        <v>2288</v>
      </c>
      <c r="C2123" s="195" t="s">
        <v>160</v>
      </c>
      <c r="D2123" s="195" t="s">
        <v>155</v>
      </c>
      <c r="E2123" s="163">
        <v>2.77</v>
      </c>
    </row>
    <row r="2124" spans="1:5">
      <c r="A2124" s="195">
        <v>38097</v>
      </c>
      <c r="B2124" s="195" t="s">
        <v>2289</v>
      </c>
      <c r="C2124" s="195" t="s">
        <v>160</v>
      </c>
      <c r="D2124" s="195" t="s">
        <v>155</v>
      </c>
      <c r="E2124" s="163">
        <v>5.63</v>
      </c>
    </row>
    <row r="2125" spans="1:5">
      <c r="A2125" s="195">
        <v>38098</v>
      </c>
      <c r="B2125" s="195" t="s">
        <v>2290</v>
      </c>
      <c r="C2125" s="195" t="s">
        <v>160</v>
      </c>
      <c r="D2125" s="195" t="s">
        <v>155</v>
      </c>
      <c r="E2125" s="163">
        <v>5.63</v>
      </c>
    </row>
    <row r="2126" spans="1:5">
      <c r="A2126" s="195">
        <v>11186</v>
      </c>
      <c r="B2126" s="195" t="s">
        <v>2291</v>
      </c>
      <c r="C2126" s="195" t="s">
        <v>157</v>
      </c>
      <c r="D2126" s="195" t="s">
        <v>155</v>
      </c>
      <c r="E2126" s="163">
        <v>343.99</v>
      </c>
    </row>
    <row r="2127" spans="1:5">
      <c r="A2127" s="195">
        <v>11558</v>
      </c>
      <c r="B2127" s="195" t="s">
        <v>2292</v>
      </c>
      <c r="C2127" s="195" t="s">
        <v>638</v>
      </c>
      <c r="D2127" s="195" t="s">
        <v>155</v>
      </c>
      <c r="E2127" s="163">
        <v>12.18</v>
      </c>
    </row>
    <row r="2128" spans="1:5">
      <c r="A2128" s="195">
        <v>11557</v>
      </c>
      <c r="B2128" s="195" t="s">
        <v>2293</v>
      </c>
      <c r="C2128" s="195" t="s">
        <v>638</v>
      </c>
      <c r="D2128" s="195" t="s">
        <v>155</v>
      </c>
      <c r="E2128" s="163">
        <v>30.85</v>
      </c>
    </row>
    <row r="2129" spans="1:5">
      <c r="A2129" s="195">
        <v>2759</v>
      </c>
      <c r="B2129" s="195" t="s">
        <v>2294</v>
      </c>
      <c r="C2129" s="195" t="s">
        <v>160</v>
      </c>
      <c r="D2129" s="195" t="s">
        <v>167</v>
      </c>
      <c r="E2129" s="163">
        <v>5.8</v>
      </c>
    </row>
    <row r="2130" spans="1:5">
      <c r="A2130" s="195">
        <v>38124</v>
      </c>
      <c r="B2130" s="195" t="s">
        <v>2295</v>
      </c>
      <c r="C2130" s="195" t="s">
        <v>160</v>
      </c>
      <c r="D2130" s="195" t="s">
        <v>158</v>
      </c>
      <c r="E2130" s="163">
        <v>23.86</v>
      </c>
    </row>
    <row r="2131" spans="1:5">
      <c r="A2131" s="195">
        <v>38380</v>
      </c>
      <c r="B2131" s="195" t="s">
        <v>2296</v>
      </c>
      <c r="C2131" s="195" t="s">
        <v>160</v>
      </c>
      <c r="D2131" s="195" t="s">
        <v>155</v>
      </c>
      <c r="E2131" s="163">
        <v>23.82</v>
      </c>
    </row>
    <row r="2132" spans="1:5">
      <c r="A2132" s="195">
        <v>20059</v>
      </c>
      <c r="B2132" s="195" t="s">
        <v>2297</v>
      </c>
      <c r="C2132" s="195" t="s">
        <v>160</v>
      </c>
      <c r="D2132" s="195" t="s">
        <v>167</v>
      </c>
      <c r="E2132" s="163">
        <v>15.71</v>
      </c>
    </row>
    <row r="2133" spans="1:5">
      <c r="A2133" s="195">
        <v>42429</v>
      </c>
      <c r="B2133" s="195" t="s">
        <v>2298</v>
      </c>
      <c r="C2133" s="195" t="s">
        <v>160</v>
      </c>
      <c r="D2133" s="195" t="s">
        <v>167</v>
      </c>
      <c r="E2133" s="199">
        <v>4775.51</v>
      </c>
    </row>
    <row r="2134" spans="1:5">
      <c r="A2134" s="195">
        <v>39616</v>
      </c>
      <c r="B2134" s="195" t="s">
        <v>2299</v>
      </c>
      <c r="C2134" s="195" t="s">
        <v>160</v>
      </c>
      <c r="D2134" s="195" t="s">
        <v>158</v>
      </c>
      <c r="E2134" s="163">
        <v>525.5</v>
      </c>
    </row>
    <row r="2135" spans="1:5">
      <c r="A2135" s="195">
        <v>39618</v>
      </c>
      <c r="B2135" s="195" t="s">
        <v>2300</v>
      </c>
      <c r="C2135" s="195" t="s">
        <v>160</v>
      </c>
      <c r="D2135" s="195" t="s">
        <v>155</v>
      </c>
      <c r="E2135" s="163">
        <v>953.17</v>
      </c>
    </row>
    <row r="2136" spans="1:5">
      <c r="A2136" s="195">
        <v>39619</v>
      </c>
      <c r="B2136" s="195" t="s">
        <v>2301</v>
      </c>
      <c r="C2136" s="195" t="s">
        <v>160</v>
      </c>
      <c r="D2136" s="195" t="s">
        <v>155</v>
      </c>
      <c r="E2136" s="199">
        <v>1305.45</v>
      </c>
    </row>
    <row r="2137" spans="1:5">
      <c r="A2137" s="195">
        <v>39613</v>
      </c>
      <c r="B2137" s="195" t="s">
        <v>2302</v>
      </c>
      <c r="C2137" s="195" t="s">
        <v>160</v>
      </c>
      <c r="D2137" s="195" t="s">
        <v>155</v>
      </c>
      <c r="E2137" s="163">
        <v>208.74</v>
      </c>
    </row>
    <row r="2138" spans="1:5">
      <c r="A2138" s="195">
        <v>39614</v>
      </c>
      <c r="B2138" s="195" t="s">
        <v>2303</v>
      </c>
      <c r="C2138" s="195" t="s">
        <v>160</v>
      </c>
      <c r="D2138" s="195" t="s">
        <v>155</v>
      </c>
      <c r="E2138" s="163">
        <v>304.52999999999997</v>
      </c>
    </row>
    <row r="2139" spans="1:5">
      <c r="A2139" s="195">
        <v>38538</v>
      </c>
      <c r="B2139" s="195" t="s">
        <v>2304</v>
      </c>
      <c r="C2139" s="195" t="s">
        <v>187</v>
      </c>
      <c r="D2139" s="195" t="s">
        <v>167</v>
      </c>
      <c r="E2139" s="163">
        <v>56</v>
      </c>
    </row>
    <row r="2140" spans="1:5">
      <c r="A2140" s="195">
        <v>38539</v>
      </c>
      <c r="B2140" s="195" t="s">
        <v>2305</v>
      </c>
      <c r="C2140" s="195" t="s">
        <v>187</v>
      </c>
      <c r="D2140" s="195" t="s">
        <v>167</v>
      </c>
      <c r="E2140" s="163">
        <v>76.150000000000006</v>
      </c>
    </row>
    <row r="2141" spans="1:5">
      <c r="A2141" s="195">
        <v>38540</v>
      </c>
      <c r="B2141" s="195" t="s">
        <v>2306</v>
      </c>
      <c r="C2141" s="195" t="s">
        <v>187</v>
      </c>
      <c r="D2141" s="195" t="s">
        <v>167</v>
      </c>
      <c r="E2141" s="163">
        <v>195.16</v>
      </c>
    </row>
    <row r="2142" spans="1:5">
      <c r="A2142" s="195">
        <v>38384</v>
      </c>
      <c r="B2142" s="195" t="s">
        <v>2307</v>
      </c>
      <c r="C2142" s="195" t="s">
        <v>160</v>
      </c>
      <c r="D2142" s="195" t="s">
        <v>155</v>
      </c>
      <c r="E2142" s="163">
        <v>17.88</v>
      </c>
    </row>
    <row r="2143" spans="1:5">
      <c r="A2143" s="195">
        <v>13</v>
      </c>
      <c r="B2143" s="195" t="s">
        <v>2308</v>
      </c>
      <c r="C2143" s="195" t="s">
        <v>238</v>
      </c>
      <c r="D2143" s="195" t="s">
        <v>155</v>
      </c>
      <c r="E2143" s="163">
        <v>15.39</v>
      </c>
    </row>
    <row r="2144" spans="1:5">
      <c r="A2144" s="195">
        <v>2762</v>
      </c>
      <c r="B2144" s="195" t="s">
        <v>2309</v>
      </c>
      <c r="C2144" s="195" t="s">
        <v>187</v>
      </c>
      <c r="D2144" s="195" t="s">
        <v>167</v>
      </c>
      <c r="E2144" s="163">
        <v>7.25</v>
      </c>
    </row>
    <row r="2145" spans="1:5">
      <c r="A2145" s="195">
        <v>21142</v>
      </c>
      <c r="B2145" s="195" t="s">
        <v>2310</v>
      </c>
      <c r="C2145" s="195" t="s">
        <v>160</v>
      </c>
      <c r="D2145" s="195" t="s">
        <v>155</v>
      </c>
      <c r="E2145" s="163">
        <v>23.57</v>
      </c>
    </row>
    <row r="2146" spans="1:5">
      <c r="A2146" s="195">
        <v>4223</v>
      </c>
      <c r="B2146" s="195" t="s">
        <v>2311</v>
      </c>
      <c r="C2146" s="195" t="s">
        <v>182</v>
      </c>
      <c r="D2146" s="195" t="s">
        <v>158</v>
      </c>
      <c r="E2146" s="163">
        <v>4.53</v>
      </c>
    </row>
    <row r="2147" spans="1:5">
      <c r="A2147" s="195">
        <v>37372</v>
      </c>
      <c r="B2147" s="195" t="s">
        <v>2312</v>
      </c>
      <c r="C2147" s="195" t="s">
        <v>355</v>
      </c>
      <c r="D2147" s="195" t="s">
        <v>158</v>
      </c>
      <c r="E2147" s="163">
        <v>0.55000000000000004</v>
      </c>
    </row>
    <row r="2148" spans="1:5">
      <c r="A2148" s="195">
        <v>40863</v>
      </c>
      <c r="B2148" s="195" t="s">
        <v>2313</v>
      </c>
      <c r="C2148" s="195" t="s">
        <v>357</v>
      </c>
      <c r="D2148" s="195" t="s">
        <v>158</v>
      </c>
      <c r="E2148" s="163">
        <v>103.7</v>
      </c>
    </row>
    <row r="2149" spans="1:5">
      <c r="A2149" s="195">
        <v>38475</v>
      </c>
      <c r="B2149" s="195" t="s">
        <v>2314</v>
      </c>
      <c r="C2149" s="195" t="s">
        <v>160</v>
      </c>
      <c r="D2149" s="195" t="s">
        <v>155</v>
      </c>
      <c r="E2149" s="163">
        <v>31.66</v>
      </c>
    </row>
    <row r="2150" spans="1:5">
      <c r="A2150" s="195">
        <v>38474</v>
      </c>
      <c r="B2150" s="195" t="s">
        <v>2315</v>
      </c>
      <c r="C2150" s="195" t="s">
        <v>160</v>
      </c>
      <c r="D2150" s="195" t="s">
        <v>155</v>
      </c>
      <c r="E2150" s="163">
        <v>39.14</v>
      </c>
    </row>
    <row r="2151" spans="1:5">
      <c r="A2151" s="195">
        <v>10886</v>
      </c>
      <c r="B2151" s="195" t="s">
        <v>2316</v>
      </c>
      <c r="C2151" s="195" t="s">
        <v>160</v>
      </c>
      <c r="D2151" s="195" t="s">
        <v>155</v>
      </c>
      <c r="E2151" s="163">
        <v>157.5</v>
      </c>
    </row>
    <row r="2152" spans="1:5">
      <c r="A2152" s="195">
        <v>10888</v>
      </c>
      <c r="B2152" s="195" t="s">
        <v>2317</v>
      </c>
      <c r="C2152" s="195" t="s">
        <v>160</v>
      </c>
      <c r="D2152" s="195" t="s">
        <v>155</v>
      </c>
      <c r="E2152" s="163">
        <v>498.46</v>
      </c>
    </row>
    <row r="2153" spans="1:5">
      <c r="A2153" s="195">
        <v>10889</v>
      </c>
      <c r="B2153" s="195" t="s">
        <v>2318</v>
      </c>
      <c r="C2153" s="195" t="s">
        <v>160</v>
      </c>
      <c r="D2153" s="195" t="s">
        <v>155</v>
      </c>
      <c r="E2153" s="163">
        <v>540</v>
      </c>
    </row>
    <row r="2154" spans="1:5">
      <c r="A2154" s="195">
        <v>10890</v>
      </c>
      <c r="B2154" s="195" t="s">
        <v>2319</v>
      </c>
      <c r="C2154" s="195" t="s">
        <v>160</v>
      </c>
      <c r="D2154" s="195" t="s">
        <v>155</v>
      </c>
      <c r="E2154" s="163">
        <v>249.23</v>
      </c>
    </row>
    <row r="2155" spans="1:5">
      <c r="A2155" s="195">
        <v>10891</v>
      </c>
      <c r="B2155" s="195" t="s">
        <v>2320</v>
      </c>
      <c r="C2155" s="195" t="s">
        <v>160</v>
      </c>
      <c r="D2155" s="195" t="s">
        <v>155</v>
      </c>
      <c r="E2155" s="163">
        <v>152.30000000000001</v>
      </c>
    </row>
    <row r="2156" spans="1:5">
      <c r="A2156" s="195">
        <v>10892</v>
      </c>
      <c r="B2156" s="195" t="s">
        <v>2321</v>
      </c>
      <c r="C2156" s="195" t="s">
        <v>160</v>
      </c>
      <c r="D2156" s="195" t="s">
        <v>158</v>
      </c>
      <c r="E2156" s="163">
        <v>180</v>
      </c>
    </row>
    <row r="2157" spans="1:5">
      <c r="A2157" s="195">
        <v>20977</v>
      </c>
      <c r="B2157" s="195" t="s">
        <v>2322</v>
      </c>
      <c r="C2157" s="195" t="s">
        <v>160</v>
      </c>
      <c r="D2157" s="195" t="s">
        <v>155</v>
      </c>
      <c r="E2157" s="163">
        <v>214.61</v>
      </c>
    </row>
    <row r="2158" spans="1:5">
      <c r="A2158" s="195">
        <v>3073</v>
      </c>
      <c r="B2158" s="195" t="s">
        <v>2323</v>
      </c>
      <c r="C2158" s="195" t="s">
        <v>160</v>
      </c>
      <c r="D2158" s="195" t="s">
        <v>167</v>
      </c>
      <c r="E2158" s="163">
        <v>197.82</v>
      </c>
    </row>
    <row r="2159" spans="1:5">
      <c r="A2159" s="195">
        <v>3068</v>
      </c>
      <c r="B2159" s="195" t="s">
        <v>2324</v>
      </c>
      <c r="C2159" s="195" t="s">
        <v>160</v>
      </c>
      <c r="D2159" s="195" t="s">
        <v>167</v>
      </c>
      <c r="E2159" s="163">
        <v>39.549999999999997</v>
      </c>
    </row>
    <row r="2160" spans="1:5">
      <c r="A2160" s="195">
        <v>3074</v>
      </c>
      <c r="B2160" s="195" t="s">
        <v>2325</v>
      </c>
      <c r="C2160" s="195" t="s">
        <v>160</v>
      </c>
      <c r="D2160" s="195" t="s">
        <v>167</v>
      </c>
      <c r="E2160" s="163">
        <v>124.89</v>
      </c>
    </row>
    <row r="2161" spans="1:5">
      <c r="A2161" s="195">
        <v>3076</v>
      </c>
      <c r="B2161" s="195" t="s">
        <v>2326</v>
      </c>
      <c r="C2161" s="195" t="s">
        <v>160</v>
      </c>
      <c r="D2161" s="195" t="s">
        <v>167</v>
      </c>
      <c r="E2161" s="163">
        <v>162.63</v>
      </c>
    </row>
    <row r="2162" spans="1:5">
      <c r="A2162" s="195">
        <v>3072</v>
      </c>
      <c r="B2162" s="195" t="s">
        <v>2327</v>
      </c>
      <c r="C2162" s="195" t="s">
        <v>160</v>
      </c>
      <c r="D2162" s="195" t="s">
        <v>167</v>
      </c>
      <c r="E2162" s="163">
        <v>40.97</v>
      </c>
    </row>
    <row r="2163" spans="1:5">
      <c r="A2163" s="195">
        <v>3075</v>
      </c>
      <c r="B2163" s="195" t="s">
        <v>2328</v>
      </c>
      <c r="C2163" s="195" t="s">
        <v>160</v>
      </c>
      <c r="D2163" s="195" t="s">
        <v>167</v>
      </c>
      <c r="E2163" s="163">
        <v>102.77</v>
      </c>
    </row>
    <row r="2164" spans="1:5">
      <c r="A2164" s="195">
        <v>10780</v>
      </c>
      <c r="B2164" s="195" t="s">
        <v>2329</v>
      </c>
      <c r="C2164" s="195" t="s">
        <v>160</v>
      </c>
      <c r="D2164" s="195" t="s">
        <v>167</v>
      </c>
      <c r="E2164" s="163">
        <v>8.68</v>
      </c>
    </row>
    <row r="2165" spans="1:5">
      <c r="A2165" s="195">
        <v>10781</v>
      </c>
      <c r="B2165" s="195" t="s">
        <v>2330</v>
      </c>
      <c r="C2165" s="195" t="s">
        <v>160</v>
      </c>
      <c r="D2165" s="195" t="s">
        <v>167</v>
      </c>
      <c r="E2165" s="163">
        <v>13.93</v>
      </c>
    </row>
    <row r="2166" spans="1:5">
      <c r="A2166" s="195">
        <v>20106</v>
      </c>
      <c r="B2166" s="195" t="s">
        <v>2331</v>
      </c>
      <c r="C2166" s="195" t="s">
        <v>160</v>
      </c>
      <c r="D2166" s="195" t="s">
        <v>167</v>
      </c>
      <c r="E2166" s="163">
        <v>4.59</v>
      </c>
    </row>
    <row r="2167" spans="1:5">
      <c r="A2167" s="195">
        <v>20107</v>
      </c>
      <c r="B2167" s="195" t="s">
        <v>2332</v>
      </c>
      <c r="C2167" s="195" t="s">
        <v>160</v>
      </c>
      <c r="D2167" s="195" t="s">
        <v>167</v>
      </c>
      <c r="E2167" s="163">
        <v>5.26</v>
      </c>
    </row>
    <row r="2168" spans="1:5">
      <c r="A2168" s="195">
        <v>20108</v>
      </c>
      <c r="B2168" s="195" t="s">
        <v>2333</v>
      </c>
      <c r="C2168" s="195" t="s">
        <v>160</v>
      </c>
      <c r="D2168" s="195" t="s">
        <v>167</v>
      </c>
      <c r="E2168" s="163">
        <v>6.94</v>
      </c>
    </row>
    <row r="2169" spans="1:5">
      <c r="A2169" s="195">
        <v>20109</v>
      </c>
      <c r="B2169" s="195" t="s">
        <v>2334</v>
      </c>
      <c r="C2169" s="195" t="s">
        <v>160</v>
      </c>
      <c r="D2169" s="195" t="s">
        <v>167</v>
      </c>
      <c r="E2169" s="163">
        <v>8.68</v>
      </c>
    </row>
    <row r="2170" spans="1:5">
      <c r="A2170" s="195">
        <v>43612</v>
      </c>
      <c r="B2170" s="195" t="s">
        <v>2335</v>
      </c>
      <c r="C2170" s="195" t="s">
        <v>1653</v>
      </c>
      <c r="D2170" s="195" t="s">
        <v>155</v>
      </c>
      <c r="E2170" s="163">
        <v>87.2</v>
      </c>
    </row>
    <row r="2171" spans="1:5">
      <c r="A2171" s="195">
        <v>43613</v>
      </c>
      <c r="B2171" s="195" t="s">
        <v>2336</v>
      </c>
      <c r="C2171" s="195" t="s">
        <v>1653</v>
      </c>
      <c r="D2171" s="195" t="s">
        <v>155</v>
      </c>
      <c r="E2171" s="163">
        <v>72.19</v>
      </c>
    </row>
    <row r="2172" spans="1:5">
      <c r="A2172" s="195">
        <v>11480</v>
      </c>
      <c r="B2172" s="195" t="s">
        <v>2337</v>
      </c>
      <c r="C2172" s="195" t="s">
        <v>1653</v>
      </c>
      <c r="D2172" s="195" t="s">
        <v>155</v>
      </c>
      <c r="E2172" s="163">
        <v>110.79</v>
      </c>
    </row>
    <row r="2173" spans="1:5">
      <c r="A2173" s="195">
        <v>11469</v>
      </c>
      <c r="B2173" s="195" t="s">
        <v>2338</v>
      </c>
      <c r="C2173" s="195" t="s">
        <v>160</v>
      </c>
      <c r="D2173" s="195" t="s">
        <v>155</v>
      </c>
      <c r="E2173" s="163">
        <v>11.82</v>
      </c>
    </row>
    <row r="2174" spans="1:5">
      <c r="A2174" s="195">
        <v>11468</v>
      </c>
      <c r="B2174" s="195" t="s">
        <v>2339</v>
      </c>
      <c r="C2174" s="195" t="s">
        <v>160</v>
      </c>
      <c r="D2174" s="195" t="s">
        <v>155</v>
      </c>
      <c r="E2174" s="163">
        <v>11.83</v>
      </c>
    </row>
    <row r="2175" spans="1:5">
      <c r="A2175" s="195">
        <v>11484</v>
      </c>
      <c r="B2175" s="195" t="s">
        <v>2340</v>
      </c>
      <c r="C2175" s="195" t="s">
        <v>160</v>
      </c>
      <c r="D2175" s="195" t="s">
        <v>155</v>
      </c>
      <c r="E2175" s="163">
        <v>51.98</v>
      </c>
    </row>
    <row r="2176" spans="1:5">
      <c r="A2176" s="195">
        <v>38155</v>
      </c>
      <c r="B2176" s="195" t="s">
        <v>2341</v>
      </c>
      <c r="C2176" s="195" t="s">
        <v>160</v>
      </c>
      <c r="D2176" s="195" t="s">
        <v>155</v>
      </c>
      <c r="E2176" s="163">
        <v>80.7</v>
      </c>
    </row>
    <row r="2177" spans="1:5">
      <c r="A2177" s="195">
        <v>11467</v>
      </c>
      <c r="B2177" s="195" t="s">
        <v>2342</v>
      </c>
      <c r="C2177" s="195" t="s">
        <v>160</v>
      </c>
      <c r="D2177" s="195" t="s">
        <v>155</v>
      </c>
      <c r="E2177" s="163">
        <v>18.440000000000001</v>
      </c>
    </row>
    <row r="2178" spans="1:5">
      <c r="A2178" s="195">
        <v>38153</v>
      </c>
      <c r="B2178" s="195" t="s">
        <v>2343</v>
      </c>
      <c r="C2178" s="195" t="s">
        <v>1653</v>
      </c>
      <c r="D2178" s="195" t="s">
        <v>155</v>
      </c>
      <c r="E2178" s="163">
        <v>47.1</v>
      </c>
    </row>
    <row r="2179" spans="1:5">
      <c r="A2179" s="195">
        <v>43607</v>
      </c>
      <c r="B2179" s="195" t="s">
        <v>2344</v>
      </c>
      <c r="C2179" s="195" t="s">
        <v>160</v>
      </c>
      <c r="D2179" s="195" t="s">
        <v>155</v>
      </c>
      <c r="E2179" s="163">
        <v>89.09</v>
      </c>
    </row>
    <row r="2180" spans="1:5">
      <c r="A2180" s="195">
        <v>3080</v>
      </c>
      <c r="B2180" s="195" t="s">
        <v>2345</v>
      </c>
      <c r="C2180" s="195" t="s">
        <v>1653</v>
      </c>
      <c r="D2180" s="195" t="s">
        <v>158</v>
      </c>
      <c r="E2180" s="163">
        <v>59.9</v>
      </c>
    </row>
    <row r="2181" spans="1:5">
      <c r="A2181" s="195">
        <v>3081</v>
      </c>
      <c r="B2181" s="195" t="s">
        <v>2346</v>
      </c>
      <c r="C2181" s="195" t="s">
        <v>1653</v>
      </c>
      <c r="D2181" s="195" t="s">
        <v>155</v>
      </c>
      <c r="E2181" s="163">
        <v>118.51</v>
      </c>
    </row>
    <row r="2182" spans="1:5">
      <c r="A2182" s="195">
        <v>3090</v>
      </c>
      <c r="B2182" s="195" t="s">
        <v>2347</v>
      </c>
      <c r="C2182" s="195" t="s">
        <v>1653</v>
      </c>
      <c r="D2182" s="195" t="s">
        <v>155</v>
      </c>
      <c r="E2182" s="163">
        <v>53.46</v>
      </c>
    </row>
    <row r="2183" spans="1:5">
      <c r="A2183" s="195">
        <v>43611</v>
      </c>
      <c r="B2183" s="195" t="s">
        <v>2348</v>
      </c>
      <c r="C2183" s="195" t="s">
        <v>1653</v>
      </c>
      <c r="D2183" s="195" t="s">
        <v>155</v>
      </c>
      <c r="E2183" s="163">
        <v>88.72</v>
      </c>
    </row>
    <row r="2184" spans="1:5">
      <c r="A2184" s="195">
        <v>3103</v>
      </c>
      <c r="B2184" s="195" t="s">
        <v>2349</v>
      </c>
      <c r="C2184" s="195" t="s">
        <v>160</v>
      </c>
      <c r="D2184" s="195" t="s">
        <v>155</v>
      </c>
      <c r="E2184" s="163">
        <v>44.33</v>
      </c>
    </row>
    <row r="2185" spans="1:5">
      <c r="A2185" s="195">
        <v>3097</v>
      </c>
      <c r="B2185" s="195" t="s">
        <v>2350</v>
      </c>
      <c r="C2185" s="195" t="s">
        <v>1653</v>
      </c>
      <c r="D2185" s="195" t="s">
        <v>155</v>
      </c>
      <c r="E2185" s="163">
        <v>67.06</v>
      </c>
    </row>
    <row r="2186" spans="1:5">
      <c r="A2186" s="195">
        <v>3099</v>
      </c>
      <c r="B2186" s="195" t="s">
        <v>2351</v>
      </c>
      <c r="C2186" s="195" t="s">
        <v>1653</v>
      </c>
      <c r="D2186" s="195" t="s">
        <v>155</v>
      </c>
      <c r="E2186" s="163">
        <v>107.39</v>
      </c>
    </row>
    <row r="2187" spans="1:5">
      <c r="A2187" s="195">
        <v>38151</v>
      </c>
      <c r="B2187" s="195" t="s">
        <v>2352</v>
      </c>
      <c r="C2187" s="195" t="s">
        <v>1653</v>
      </c>
      <c r="D2187" s="195" t="s">
        <v>155</v>
      </c>
      <c r="E2187" s="163">
        <v>77.849999999999994</v>
      </c>
    </row>
    <row r="2188" spans="1:5">
      <c r="A2188" s="195">
        <v>38152</v>
      </c>
      <c r="B2188" s="195" t="s">
        <v>2353</v>
      </c>
      <c r="C2188" s="195" t="s">
        <v>1653</v>
      </c>
      <c r="D2188" s="195" t="s">
        <v>155</v>
      </c>
      <c r="E2188" s="163">
        <v>125.58</v>
      </c>
    </row>
    <row r="2189" spans="1:5">
      <c r="A2189" s="195">
        <v>43610</v>
      </c>
      <c r="B2189" s="195" t="s">
        <v>2354</v>
      </c>
      <c r="C2189" s="195" t="s">
        <v>160</v>
      </c>
      <c r="D2189" s="195" t="s">
        <v>155</v>
      </c>
      <c r="E2189" s="163">
        <v>66.540000000000006</v>
      </c>
    </row>
    <row r="2190" spans="1:5">
      <c r="A2190" s="195">
        <v>3093</v>
      </c>
      <c r="B2190" s="195" t="s">
        <v>2355</v>
      </c>
      <c r="C2190" s="195" t="s">
        <v>1653</v>
      </c>
      <c r="D2190" s="195" t="s">
        <v>155</v>
      </c>
      <c r="E2190" s="163">
        <v>107.39</v>
      </c>
    </row>
    <row r="2191" spans="1:5">
      <c r="A2191" s="195">
        <v>38165</v>
      </c>
      <c r="B2191" s="195" t="s">
        <v>2356</v>
      </c>
      <c r="C2191" s="195" t="s">
        <v>1653</v>
      </c>
      <c r="D2191" s="195" t="s">
        <v>155</v>
      </c>
      <c r="E2191" s="163">
        <v>58.62</v>
      </c>
    </row>
    <row r="2192" spans="1:5">
      <c r="A2192" s="195">
        <v>38177</v>
      </c>
      <c r="B2192" s="195" t="s">
        <v>2357</v>
      </c>
      <c r="C2192" s="195" t="s">
        <v>160</v>
      </c>
      <c r="D2192" s="195" t="s">
        <v>155</v>
      </c>
      <c r="E2192" s="163">
        <v>17.420000000000002</v>
      </c>
    </row>
    <row r="2193" spans="1:5">
      <c r="A2193" s="195">
        <v>11458</v>
      </c>
      <c r="B2193" s="195" t="s">
        <v>2358</v>
      </c>
      <c r="C2193" s="195" t="s">
        <v>160</v>
      </c>
      <c r="D2193" s="195" t="s">
        <v>155</v>
      </c>
      <c r="E2193" s="163">
        <v>20.8</v>
      </c>
    </row>
    <row r="2194" spans="1:5">
      <c r="A2194" s="195">
        <v>3108</v>
      </c>
      <c r="B2194" s="195" t="s">
        <v>2359</v>
      </c>
      <c r="C2194" s="195" t="s">
        <v>160</v>
      </c>
      <c r="D2194" s="195" t="s">
        <v>155</v>
      </c>
      <c r="E2194" s="163">
        <v>88.41</v>
      </c>
    </row>
    <row r="2195" spans="1:5">
      <c r="A2195" s="195">
        <v>3105</v>
      </c>
      <c r="B2195" s="195" t="s">
        <v>2360</v>
      </c>
      <c r="C2195" s="195" t="s">
        <v>160</v>
      </c>
      <c r="D2195" s="195" t="s">
        <v>155</v>
      </c>
      <c r="E2195" s="163">
        <v>115.64</v>
      </c>
    </row>
    <row r="2196" spans="1:5">
      <c r="A2196" s="195">
        <v>38178</v>
      </c>
      <c r="B2196" s="195" t="s">
        <v>2361</v>
      </c>
      <c r="C2196" s="195" t="s">
        <v>160</v>
      </c>
      <c r="D2196" s="195" t="s">
        <v>155</v>
      </c>
      <c r="E2196" s="163">
        <v>19.16</v>
      </c>
    </row>
    <row r="2197" spans="1:5">
      <c r="A2197" s="195">
        <v>43575</v>
      </c>
      <c r="B2197" s="195" t="s">
        <v>2362</v>
      </c>
      <c r="C2197" s="195" t="s">
        <v>160</v>
      </c>
      <c r="D2197" s="195" t="s">
        <v>155</v>
      </c>
      <c r="E2197" s="163">
        <v>41.53</v>
      </c>
    </row>
    <row r="2198" spans="1:5">
      <c r="A2198" s="195">
        <v>43577</v>
      </c>
      <c r="B2198" s="195" t="s">
        <v>2363</v>
      </c>
      <c r="C2198" s="195" t="s">
        <v>160</v>
      </c>
      <c r="D2198" s="195" t="s">
        <v>155</v>
      </c>
      <c r="E2198" s="163">
        <v>72.2</v>
      </c>
    </row>
    <row r="2199" spans="1:5">
      <c r="A2199" s="195">
        <v>42481</v>
      </c>
      <c r="B2199" s="195" t="s">
        <v>2364</v>
      </c>
      <c r="C2199" s="195" t="s">
        <v>157</v>
      </c>
      <c r="D2199" s="195" t="s">
        <v>167</v>
      </c>
      <c r="E2199" s="163">
        <v>29.26</v>
      </c>
    </row>
    <row r="2200" spans="1:5">
      <c r="A2200" s="195">
        <v>43458</v>
      </c>
      <c r="B2200" s="195" t="s">
        <v>2365</v>
      </c>
      <c r="C2200" s="195" t="s">
        <v>355</v>
      </c>
      <c r="D2200" s="195" t="s">
        <v>158</v>
      </c>
      <c r="E2200" s="163">
        <v>0.04</v>
      </c>
    </row>
    <row r="2201" spans="1:5">
      <c r="A2201" s="195">
        <v>43470</v>
      </c>
      <c r="B2201" s="195" t="s">
        <v>2366</v>
      </c>
      <c r="C2201" s="195" t="s">
        <v>357</v>
      </c>
      <c r="D2201" s="195" t="s">
        <v>158</v>
      </c>
      <c r="E2201" s="163">
        <v>7.9</v>
      </c>
    </row>
    <row r="2202" spans="1:5">
      <c r="A2202" s="195">
        <v>43459</v>
      </c>
      <c r="B2202" s="195" t="s">
        <v>2367</v>
      </c>
      <c r="C2202" s="195" t="s">
        <v>355</v>
      </c>
      <c r="D2202" s="195" t="s">
        <v>158</v>
      </c>
      <c r="E2202" s="163">
        <v>0.38</v>
      </c>
    </row>
    <row r="2203" spans="1:5">
      <c r="A2203" s="195">
        <v>43471</v>
      </c>
      <c r="B2203" s="195" t="s">
        <v>2368</v>
      </c>
      <c r="C2203" s="195" t="s">
        <v>357</v>
      </c>
      <c r="D2203" s="195" t="s">
        <v>158</v>
      </c>
      <c r="E2203" s="163">
        <v>71.44</v>
      </c>
    </row>
    <row r="2204" spans="1:5">
      <c r="A2204" s="195">
        <v>43460</v>
      </c>
      <c r="B2204" s="195" t="s">
        <v>2369</v>
      </c>
      <c r="C2204" s="195" t="s">
        <v>355</v>
      </c>
      <c r="D2204" s="195" t="s">
        <v>158</v>
      </c>
      <c r="E2204" s="163">
        <v>0.62</v>
      </c>
    </row>
    <row r="2205" spans="1:5">
      <c r="A2205" s="195">
        <v>43472</v>
      </c>
      <c r="B2205" s="195" t="s">
        <v>2370</v>
      </c>
      <c r="C2205" s="195" t="s">
        <v>357</v>
      </c>
      <c r="D2205" s="195" t="s">
        <v>158</v>
      </c>
      <c r="E2205" s="163">
        <v>117.38</v>
      </c>
    </row>
    <row r="2206" spans="1:5">
      <c r="A2206" s="195">
        <v>43461</v>
      </c>
      <c r="B2206" s="195" t="s">
        <v>2371</v>
      </c>
      <c r="C2206" s="195" t="s">
        <v>355</v>
      </c>
      <c r="D2206" s="195" t="s">
        <v>158</v>
      </c>
      <c r="E2206" s="163">
        <v>0.28000000000000003</v>
      </c>
    </row>
    <row r="2207" spans="1:5">
      <c r="A2207" s="195">
        <v>43473</v>
      </c>
      <c r="B2207" s="195" t="s">
        <v>2372</v>
      </c>
      <c r="C2207" s="195" t="s">
        <v>357</v>
      </c>
      <c r="D2207" s="195" t="s">
        <v>158</v>
      </c>
      <c r="E2207" s="163">
        <v>53.34</v>
      </c>
    </row>
    <row r="2208" spans="1:5">
      <c r="A2208" s="195">
        <v>43463</v>
      </c>
      <c r="B2208" s="195" t="s">
        <v>2373</v>
      </c>
      <c r="C2208" s="195" t="s">
        <v>355</v>
      </c>
      <c r="D2208" s="195" t="s">
        <v>158</v>
      </c>
      <c r="E2208" s="163">
        <v>0.08</v>
      </c>
    </row>
    <row r="2209" spans="1:5">
      <c r="A2209" s="195">
        <v>43475</v>
      </c>
      <c r="B2209" s="195" t="s">
        <v>2374</v>
      </c>
      <c r="C2209" s="195" t="s">
        <v>357</v>
      </c>
      <c r="D2209" s="195" t="s">
        <v>158</v>
      </c>
      <c r="E2209" s="163">
        <v>14.97</v>
      </c>
    </row>
    <row r="2210" spans="1:5">
      <c r="A2210" s="195">
        <v>43462</v>
      </c>
      <c r="B2210" s="195" t="s">
        <v>2375</v>
      </c>
      <c r="C2210" s="195" t="s">
        <v>355</v>
      </c>
      <c r="D2210" s="195" t="s">
        <v>158</v>
      </c>
      <c r="E2210" s="163">
        <v>0.01</v>
      </c>
    </row>
    <row r="2211" spans="1:5">
      <c r="A2211" s="195">
        <v>43474</v>
      </c>
      <c r="B2211" s="195" t="s">
        <v>2376</v>
      </c>
      <c r="C2211" s="195" t="s">
        <v>357</v>
      </c>
      <c r="D2211" s="195" t="s">
        <v>158</v>
      </c>
      <c r="E2211" s="163">
        <v>1.6</v>
      </c>
    </row>
    <row r="2212" spans="1:5">
      <c r="A2212" s="195">
        <v>43464</v>
      </c>
      <c r="B2212" s="195" t="s">
        <v>2377</v>
      </c>
      <c r="C2212" s="195" t="s">
        <v>355</v>
      </c>
      <c r="D2212" s="195" t="s">
        <v>158</v>
      </c>
      <c r="E2212" s="163">
        <v>0.01</v>
      </c>
    </row>
    <row r="2213" spans="1:5">
      <c r="A2213" s="195">
        <v>43476</v>
      </c>
      <c r="B2213" s="195" t="s">
        <v>2378</v>
      </c>
      <c r="C2213" s="195" t="s">
        <v>357</v>
      </c>
      <c r="D2213" s="195" t="s">
        <v>158</v>
      </c>
      <c r="E2213" s="163">
        <v>0.01</v>
      </c>
    </row>
    <row r="2214" spans="1:5">
      <c r="A2214" s="195">
        <v>43465</v>
      </c>
      <c r="B2214" s="195" t="s">
        <v>2379</v>
      </c>
      <c r="C2214" s="195" t="s">
        <v>355</v>
      </c>
      <c r="D2214" s="195" t="s">
        <v>158</v>
      </c>
      <c r="E2214" s="163">
        <v>0.57999999999999996</v>
      </c>
    </row>
    <row r="2215" spans="1:5">
      <c r="A2215" s="195">
        <v>43477</v>
      </c>
      <c r="B2215" s="195" t="s">
        <v>2380</v>
      </c>
      <c r="C2215" s="195" t="s">
        <v>357</v>
      </c>
      <c r="D2215" s="195" t="s">
        <v>158</v>
      </c>
      <c r="E2215" s="163">
        <v>110.22</v>
      </c>
    </row>
    <row r="2216" spans="1:5">
      <c r="A2216" s="195">
        <v>43466</v>
      </c>
      <c r="B2216" s="195" t="s">
        <v>2381</v>
      </c>
      <c r="C2216" s="195" t="s">
        <v>355</v>
      </c>
      <c r="D2216" s="195" t="s">
        <v>158</v>
      </c>
      <c r="E2216" s="163">
        <v>1.27</v>
      </c>
    </row>
    <row r="2217" spans="1:5">
      <c r="A2217" s="195">
        <v>43478</v>
      </c>
      <c r="B2217" s="195" t="s">
        <v>2382</v>
      </c>
      <c r="C2217" s="195" t="s">
        <v>357</v>
      </c>
      <c r="D2217" s="195" t="s">
        <v>158</v>
      </c>
      <c r="E2217" s="163">
        <v>240.1</v>
      </c>
    </row>
    <row r="2218" spans="1:5">
      <c r="A2218" s="195">
        <v>43467</v>
      </c>
      <c r="B2218" s="195" t="s">
        <v>2383</v>
      </c>
      <c r="C2218" s="195" t="s">
        <v>355</v>
      </c>
      <c r="D2218" s="195" t="s">
        <v>158</v>
      </c>
      <c r="E2218" s="163">
        <v>0.41</v>
      </c>
    </row>
    <row r="2219" spans="1:5">
      <c r="A2219" s="195">
        <v>43479</v>
      </c>
      <c r="B2219" s="195" t="s">
        <v>2384</v>
      </c>
      <c r="C2219" s="195" t="s">
        <v>357</v>
      </c>
      <c r="D2219" s="195" t="s">
        <v>158</v>
      </c>
      <c r="E2219" s="163">
        <v>76.97</v>
      </c>
    </row>
    <row r="2220" spans="1:5">
      <c r="A2220" s="195">
        <v>43468</v>
      </c>
      <c r="B2220" s="195" t="s">
        <v>2385</v>
      </c>
      <c r="C2220" s="195" t="s">
        <v>355</v>
      </c>
      <c r="D2220" s="195" t="s">
        <v>158</v>
      </c>
      <c r="E2220" s="163">
        <v>0.89</v>
      </c>
    </row>
    <row r="2221" spans="1:5">
      <c r="A2221" s="195">
        <v>43480</v>
      </c>
      <c r="B2221" s="195" t="s">
        <v>2386</v>
      </c>
      <c r="C2221" s="195" t="s">
        <v>357</v>
      </c>
      <c r="D2221" s="195" t="s">
        <v>158</v>
      </c>
      <c r="E2221" s="163">
        <v>167.28</v>
      </c>
    </row>
    <row r="2222" spans="1:5">
      <c r="A2222" s="195">
        <v>43469</v>
      </c>
      <c r="B2222" s="195" t="s">
        <v>2387</v>
      </c>
      <c r="C2222" s="195" t="s">
        <v>355</v>
      </c>
      <c r="D2222" s="195" t="s">
        <v>158</v>
      </c>
      <c r="E2222" s="163">
        <v>0.06</v>
      </c>
    </row>
    <row r="2223" spans="1:5">
      <c r="A2223" s="195">
        <v>43481</v>
      </c>
      <c r="B2223" s="195" t="s">
        <v>2388</v>
      </c>
      <c r="C2223" s="195" t="s">
        <v>357</v>
      </c>
      <c r="D2223" s="195" t="s">
        <v>158</v>
      </c>
      <c r="E2223" s="163">
        <v>10.78</v>
      </c>
    </row>
    <row r="2224" spans="1:5">
      <c r="A2224" s="195">
        <v>3119</v>
      </c>
      <c r="B2224" s="195" t="s">
        <v>2389</v>
      </c>
      <c r="C2224" s="195" t="s">
        <v>160</v>
      </c>
      <c r="D2224" s="195" t="s">
        <v>155</v>
      </c>
      <c r="E2224" s="163">
        <v>2.25</v>
      </c>
    </row>
    <row r="2225" spans="1:5">
      <c r="A2225" s="195">
        <v>3122</v>
      </c>
      <c r="B2225" s="195" t="s">
        <v>2390</v>
      </c>
      <c r="C2225" s="195" t="s">
        <v>160</v>
      </c>
      <c r="D2225" s="195" t="s">
        <v>155</v>
      </c>
      <c r="E2225" s="163">
        <v>4.58</v>
      </c>
    </row>
    <row r="2226" spans="1:5">
      <c r="A2226" s="195">
        <v>3121</v>
      </c>
      <c r="B2226" s="195" t="s">
        <v>2391</v>
      </c>
      <c r="C2226" s="195" t="s">
        <v>160</v>
      </c>
      <c r="D2226" s="195" t="s">
        <v>155</v>
      </c>
      <c r="E2226" s="163">
        <v>5.19</v>
      </c>
    </row>
    <row r="2227" spans="1:5">
      <c r="A2227" s="195">
        <v>3120</v>
      </c>
      <c r="B2227" s="195" t="s">
        <v>2392</v>
      </c>
      <c r="C2227" s="195" t="s">
        <v>160</v>
      </c>
      <c r="D2227" s="195" t="s">
        <v>155</v>
      </c>
      <c r="E2227" s="163">
        <v>9.84</v>
      </c>
    </row>
    <row r="2228" spans="1:5">
      <c r="A2228" s="195">
        <v>11455</v>
      </c>
      <c r="B2228" s="195" t="s">
        <v>2393</v>
      </c>
      <c r="C2228" s="195" t="s">
        <v>160</v>
      </c>
      <c r="D2228" s="195" t="s">
        <v>155</v>
      </c>
      <c r="E2228" s="163">
        <v>14.24</v>
      </c>
    </row>
    <row r="2229" spans="1:5">
      <c r="A2229" s="195">
        <v>11456</v>
      </c>
      <c r="B2229" s="195" t="s">
        <v>2394</v>
      </c>
      <c r="C2229" s="195" t="s">
        <v>160</v>
      </c>
      <c r="D2229" s="195" t="s">
        <v>155</v>
      </c>
      <c r="E2229" s="163">
        <v>17.02</v>
      </c>
    </row>
    <row r="2230" spans="1:5">
      <c r="A2230" s="195">
        <v>3107</v>
      </c>
      <c r="B2230" s="195" t="s">
        <v>2395</v>
      </c>
      <c r="C2230" s="195" t="s">
        <v>160</v>
      </c>
      <c r="D2230" s="195" t="s">
        <v>155</v>
      </c>
      <c r="E2230" s="163">
        <v>7.18</v>
      </c>
    </row>
    <row r="2231" spans="1:5">
      <c r="A2231" s="195">
        <v>43583</v>
      </c>
      <c r="B2231" s="195" t="s">
        <v>2396</v>
      </c>
      <c r="C2231" s="195" t="s">
        <v>160</v>
      </c>
      <c r="D2231" s="195" t="s">
        <v>155</v>
      </c>
      <c r="E2231" s="163">
        <v>8.09</v>
      </c>
    </row>
    <row r="2232" spans="1:5">
      <c r="A2232" s="195">
        <v>43586</v>
      </c>
      <c r="B2232" s="195" t="s">
        <v>2397</v>
      </c>
      <c r="C2232" s="195" t="s">
        <v>160</v>
      </c>
      <c r="D2232" s="195" t="s">
        <v>155</v>
      </c>
      <c r="E2232" s="163">
        <v>8.2899999999999991</v>
      </c>
    </row>
    <row r="2233" spans="1:5">
      <c r="A2233" s="195">
        <v>11461</v>
      </c>
      <c r="B2233" s="195" t="s">
        <v>2398</v>
      </c>
      <c r="C2233" s="195" t="s">
        <v>160</v>
      </c>
      <c r="D2233" s="195" t="s">
        <v>155</v>
      </c>
      <c r="E2233" s="163">
        <v>9.0399999999999991</v>
      </c>
    </row>
    <row r="2234" spans="1:5">
      <c r="A2234" s="195">
        <v>43587</v>
      </c>
      <c r="B2234" s="195" t="s">
        <v>2399</v>
      </c>
      <c r="C2234" s="195" t="s">
        <v>160</v>
      </c>
      <c r="D2234" s="195" t="s">
        <v>155</v>
      </c>
      <c r="E2234" s="163">
        <v>10.43</v>
      </c>
    </row>
    <row r="2235" spans="1:5">
      <c r="A2235" s="195">
        <v>3106</v>
      </c>
      <c r="B2235" s="195" t="s">
        <v>2400</v>
      </c>
      <c r="C2235" s="195" t="s">
        <v>160</v>
      </c>
      <c r="D2235" s="195" t="s">
        <v>155</v>
      </c>
      <c r="E2235" s="163">
        <v>13.23</v>
      </c>
    </row>
    <row r="2236" spans="1:5">
      <c r="A2236" s="195">
        <v>25951</v>
      </c>
      <c r="B2236" s="195" t="s">
        <v>2401</v>
      </c>
      <c r="C2236" s="195" t="s">
        <v>238</v>
      </c>
      <c r="D2236" s="195" t="s">
        <v>155</v>
      </c>
      <c r="E2236" s="163">
        <v>2.61</v>
      </c>
    </row>
    <row r="2237" spans="1:5">
      <c r="A2237" s="195">
        <v>3123</v>
      </c>
      <c r="B2237" s="195" t="s">
        <v>2402</v>
      </c>
      <c r="C2237" s="195" t="s">
        <v>238</v>
      </c>
      <c r="D2237" s="195" t="s">
        <v>158</v>
      </c>
      <c r="E2237" s="163">
        <v>2.44</v>
      </c>
    </row>
    <row r="2238" spans="1:5">
      <c r="A2238" s="195">
        <v>38125</v>
      </c>
      <c r="B2238" s="195" t="s">
        <v>2403</v>
      </c>
      <c r="C2238" s="195" t="s">
        <v>238</v>
      </c>
      <c r="D2238" s="195" t="s">
        <v>155</v>
      </c>
      <c r="E2238" s="163">
        <v>1.1299999999999999</v>
      </c>
    </row>
    <row r="2239" spans="1:5">
      <c r="A2239" s="195">
        <v>39014</v>
      </c>
      <c r="B2239" s="195" t="s">
        <v>2404</v>
      </c>
      <c r="C2239" s="195" t="s">
        <v>238</v>
      </c>
      <c r="D2239" s="195" t="s">
        <v>155</v>
      </c>
      <c r="E2239" s="163">
        <v>9.06</v>
      </c>
    </row>
    <row r="2240" spans="1:5">
      <c r="A2240" s="195">
        <v>39365</v>
      </c>
      <c r="B2240" s="195" t="s">
        <v>2405</v>
      </c>
      <c r="C2240" s="195" t="s">
        <v>160</v>
      </c>
      <c r="D2240" s="195" t="s">
        <v>155</v>
      </c>
      <c r="E2240" s="199">
        <v>1139.2</v>
      </c>
    </row>
    <row r="2241" spans="1:5">
      <c r="A2241" s="195">
        <v>39366</v>
      </c>
      <c r="B2241" s="195" t="s">
        <v>2406</v>
      </c>
      <c r="C2241" s="195" t="s">
        <v>160</v>
      </c>
      <c r="D2241" s="195" t="s">
        <v>155</v>
      </c>
      <c r="E2241" s="199">
        <v>2916.83</v>
      </c>
    </row>
    <row r="2242" spans="1:5">
      <c r="A2242" s="195">
        <v>39367</v>
      </c>
      <c r="B2242" s="195" t="s">
        <v>2407</v>
      </c>
      <c r="C2242" s="195" t="s">
        <v>160</v>
      </c>
      <c r="D2242" s="195" t="s">
        <v>155</v>
      </c>
      <c r="E2242" s="199">
        <v>3986.78</v>
      </c>
    </row>
    <row r="2243" spans="1:5">
      <c r="A2243" s="195">
        <v>37394</v>
      </c>
      <c r="B2243" s="195" t="s">
        <v>2408</v>
      </c>
      <c r="C2243" s="195" t="s">
        <v>2409</v>
      </c>
      <c r="D2243" s="195" t="s">
        <v>167</v>
      </c>
      <c r="E2243" s="163">
        <v>40.57</v>
      </c>
    </row>
    <row r="2244" spans="1:5">
      <c r="A2244" s="195">
        <v>14146</v>
      </c>
      <c r="B2244" s="195" t="s">
        <v>2410</v>
      </c>
      <c r="C2244" s="195" t="s">
        <v>2409</v>
      </c>
      <c r="D2244" s="195" t="s">
        <v>167</v>
      </c>
      <c r="E2244" s="163">
        <v>65.239999999999995</v>
      </c>
    </row>
    <row r="2245" spans="1:5">
      <c r="A2245" s="195">
        <v>38134</v>
      </c>
      <c r="B2245" s="195" t="s">
        <v>2411</v>
      </c>
      <c r="C2245" s="195" t="s">
        <v>238</v>
      </c>
      <c r="D2245" s="195" t="s">
        <v>155</v>
      </c>
      <c r="E2245" s="163">
        <v>86.04</v>
      </c>
    </row>
    <row r="2246" spans="1:5">
      <c r="A2246" s="195">
        <v>38132</v>
      </c>
      <c r="B2246" s="195" t="s">
        <v>2412</v>
      </c>
      <c r="C2246" s="195" t="s">
        <v>238</v>
      </c>
      <c r="D2246" s="195" t="s">
        <v>155</v>
      </c>
      <c r="E2246" s="163">
        <v>87.76</v>
      </c>
    </row>
    <row r="2247" spans="1:5">
      <c r="A2247" s="195">
        <v>38133</v>
      </c>
      <c r="B2247" s="195" t="s">
        <v>2413</v>
      </c>
      <c r="C2247" s="195" t="s">
        <v>238</v>
      </c>
      <c r="D2247" s="195" t="s">
        <v>155</v>
      </c>
      <c r="E2247" s="163">
        <v>84.89</v>
      </c>
    </row>
    <row r="2248" spans="1:5">
      <c r="A2248" s="195">
        <v>938</v>
      </c>
      <c r="B2248" s="195" t="s">
        <v>2414</v>
      </c>
      <c r="C2248" s="195" t="s">
        <v>187</v>
      </c>
      <c r="D2248" s="195" t="s">
        <v>155</v>
      </c>
      <c r="E2248" s="163">
        <v>1.38</v>
      </c>
    </row>
    <row r="2249" spans="1:5">
      <c r="A2249" s="195">
        <v>937</v>
      </c>
      <c r="B2249" s="195" t="s">
        <v>2415</v>
      </c>
      <c r="C2249" s="195" t="s">
        <v>187</v>
      </c>
      <c r="D2249" s="195" t="s">
        <v>155</v>
      </c>
      <c r="E2249" s="163">
        <v>8.61</v>
      </c>
    </row>
    <row r="2250" spans="1:5">
      <c r="A2250" s="195">
        <v>939</v>
      </c>
      <c r="B2250" s="195" t="s">
        <v>2416</v>
      </c>
      <c r="C2250" s="195" t="s">
        <v>187</v>
      </c>
      <c r="D2250" s="195" t="s">
        <v>155</v>
      </c>
      <c r="E2250" s="163">
        <v>2.23</v>
      </c>
    </row>
    <row r="2251" spans="1:5">
      <c r="A2251" s="195">
        <v>944</v>
      </c>
      <c r="B2251" s="195" t="s">
        <v>2417</v>
      </c>
      <c r="C2251" s="195" t="s">
        <v>187</v>
      </c>
      <c r="D2251" s="195" t="s">
        <v>155</v>
      </c>
      <c r="E2251" s="163">
        <v>3.8</v>
      </c>
    </row>
    <row r="2252" spans="1:5">
      <c r="A2252" s="195">
        <v>940</v>
      </c>
      <c r="B2252" s="195" t="s">
        <v>2418</v>
      </c>
      <c r="C2252" s="195" t="s">
        <v>187</v>
      </c>
      <c r="D2252" s="195" t="s">
        <v>155</v>
      </c>
      <c r="E2252" s="163">
        <v>5.26</v>
      </c>
    </row>
    <row r="2253" spans="1:5">
      <c r="A2253" s="195">
        <v>936</v>
      </c>
      <c r="B2253" s="195" t="s">
        <v>2419</v>
      </c>
      <c r="C2253" s="195" t="s">
        <v>187</v>
      </c>
      <c r="D2253" s="195" t="s">
        <v>155</v>
      </c>
      <c r="E2253" s="163">
        <v>1.28</v>
      </c>
    </row>
    <row r="2254" spans="1:5">
      <c r="A2254" s="195">
        <v>935</v>
      </c>
      <c r="B2254" s="195" t="s">
        <v>2420</v>
      </c>
      <c r="C2254" s="195" t="s">
        <v>187</v>
      </c>
      <c r="D2254" s="195" t="s">
        <v>155</v>
      </c>
      <c r="E2254" s="163">
        <v>0.98</v>
      </c>
    </row>
    <row r="2255" spans="1:5">
      <c r="A2255" s="195">
        <v>406</v>
      </c>
      <c r="B2255" s="195" t="s">
        <v>2421</v>
      </c>
      <c r="C2255" s="195" t="s">
        <v>160</v>
      </c>
      <c r="D2255" s="195" t="s">
        <v>155</v>
      </c>
      <c r="E2255" s="163">
        <v>68.53</v>
      </c>
    </row>
    <row r="2256" spans="1:5">
      <c r="A2256" s="195">
        <v>42529</v>
      </c>
      <c r="B2256" s="195" t="s">
        <v>2422</v>
      </c>
      <c r="C2256" s="195" t="s">
        <v>187</v>
      </c>
      <c r="D2256" s="195" t="s">
        <v>155</v>
      </c>
      <c r="E2256" s="163">
        <v>0.92</v>
      </c>
    </row>
    <row r="2257" spans="1:5">
      <c r="A2257" s="195">
        <v>39634</v>
      </c>
      <c r="B2257" s="195" t="s">
        <v>2423</v>
      </c>
      <c r="C2257" s="195" t="s">
        <v>187</v>
      </c>
      <c r="D2257" s="195" t="s">
        <v>155</v>
      </c>
      <c r="E2257" s="163">
        <v>7.79</v>
      </c>
    </row>
    <row r="2258" spans="1:5">
      <c r="A2258" s="195">
        <v>39701</v>
      </c>
      <c r="B2258" s="195" t="s">
        <v>2424</v>
      </c>
      <c r="C2258" s="195" t="s">
        <v>160</v>
      </c>
      <c r="D2258" s="195" t="s">
        <v>155</v>
      </c>
      <c r="E2258" s="163">
        <v>58.42</v>
      </c>
    </row>
    <row r="2259" spans="1:5">
      <c r="A2259" s="195">
        <v>12815</v>
      </c>
      <c r="B2259" s="195" t="s">
        <v>2425</v>
      </c>
      <c r="C2259" s="195" t="s">
        <v>160</v>
      </c>
      <c r="D2259" s="195" t="s">
        <v>155</v>
      </c>
      <c r="E2259" s="163">
        <v>7.87</v>
      </c>
    </row>
    <row r="2260" spans="1:5">
      <c r="A2260" s="195">
        <v>407</v>
      </c>
      <c r="B2260" s="195" t="s">
        <v>2426</v>
      </c>
      <c r="C2260" s="195" t="s">
        <v>238</v>
      </c>
      <c r="D2260" s="195" t="s">
        <v>167</v>
      </c>
      <c r="E2260" s="163">
        <v>50.38</v>
      </c>
    </row>
    <row r="2261" spans="1:5">
      <c r="A2261" s="195">
        <v>39431</v>
      </c>
      <c r="B2261" s="195" t="s">
        <v>2427</v>
      </c>
      <c r="C2261" s="195" t="s">
        <v>187</v>
      </c>
      <c r="D2261" s="195" t="s">
        <v>155</v>
      </c>
      <c r="E2261" s="163">
        <v>0.14000000000000001</v>
      </c>
    </row>
    <row r="2262" spans="1:5">
      <c r="A2262" s="195">
        <v>39432</v>
      </c>
      <c r="B2262" s="195" t="s">
        <v>2428</v>
      </c>
      <c r="C2262" s="195" t="s">
        <v>187</v>
      </c>
      <c r="D2262" s="195" t="s">
        <v>155</v>
      </c>
      <c r="E2262" s="163">
        <v>1.83</v>
      </c>
    </row>
    <row r="2263" spans="1:5">
      <c r="A2263" s="195">
        <v>20111</v>
      </c>
      <c r="B2263" s="195" t="s">
        <v>2429</v>
      </c>
      <c r="C2263" s="195" t="s">
        <v>160</v>
      </c>
      <c r="D2263" s="195" t="s">
        <v>158</v>
      </c>
      <c r="E2263" s="163">
        <v>8.9</v>
      </c>
    </row>
    <row r="2264" spans="1:5">
      <c r="A2264" s="195">
        <v>21127</v>
      </c>
      <c r="B2264" s="195" t="s">
        <v>2430</v>
      </c>
      <c r="C2264" s="195" t="s">
        <v>160</v>
      </c>
      <c r="D2264" s="195" t="s">
        <v>155</v>
      </c>
      <c r="E2264" s="163">
        <v>3.36</v>
      </c>
    </row>
    <row r="2265" spans="1:5">
      <c r="A2265" s="195">
        <v>404</v>
      </c>
      <c r="B2265" s="195" t="s">
        <v>2431</v>
      </c>
      <c r="C2265" s="195" t="s">
        <v>187</v>
      </c>
      <c r="D2265" s="195" t="s">
        <v>155</v>
      </c>
      <c r="E2265" s="163">
        <v>1.21</v>
      </c>
    </row>
    <row r="2266" spans="1:5">
      <c r="A2266" s="195">
        <v>14151</v>
      </c>
      <c r="B2266" s="195" t="s">
        <v>2432</v>
      </c>
      <c r="C2266" s="195" t="s">
        <v>160</v>
      </c>
      <c r="D2266" s="195" t="s">
        <v>167</v>
      </c>
      <c r="E2266" s="163">
        <v>46.89</v>
      </c>
    </row>
    <row r="2267" spans="1:5">
      <c r="A2267" s="195">
        <v>14153</v>
      </c>
      <c r="B2267" s="195" t="s">
        <v>2433</v>
      </c>
      <c r="C2267" s="195" t="s">
        <v>160</v>
      </c>
      <c r="D2267" s="195" t="s">
        <v>167</v>
      </c>
      <c r="E2267" s="163">
        <v>53</v>
      </c>
    </row>
    <row r="2268" spans="1:5">
      <c r="A2268" s="195">
        <v>14152</v>
      </c>
      <c r="B2268" s="195" t="s">
        <v>2434</v>
      </c>
      <c r="C2268" s="195" t="s">
        <v>160</v>
      </c>
      <c r="D2268" s="195" t="s">
        <v>167</v>
      </c>
      <c r="E2268" s="163">
        <v>40.69</v>
      </c>
    </row>
    <row r="2269" spans="1:5">
      <c r="A2269" s="195">
        <v>14154</v>
      </c>
      <c r="B2269" s="195" t="s">
        <v>2435</v>
      </c>
      <c r="C2269" s="195" t="s">
        <v>160</v>
      </c>
      <c r="D2269" s="195" t="s">
        <v>167</v>
      </c>
      <c r="E2269" s="163">
        <v>142.41999999999999</v>
      </c>
    </row>
    <row r="2270" spans="1:5">
      <c r="A2270" s="195">
        <v>42015</v>
      </c>
      <c r="B2270" s="195" t="s">
        <v>2436</v>
      </c>
      <c r="C2270" s="195" t="s">
        <v>187</v>
      </c>
      <c r="D2270" s="195" t="s">
        <v>155</v>
      </c>
      <c r="E2270" s="163">
        <v>1.42</v>
      </c>
    </row>
    <row r="2271" spans="1:5">
      <c r="A2271" s="195">
        <v>3146</v>
      </c>
      <c r="B2271" s="195" t="s">
        <v>2437</v>
      </c>
      <c r="C2271" s="195" t="s">
        <v>160</v>
      </c>
      <c r="D2271" s="195" t="s">
        <v>158</v>
      </c>
      <c r="E2271" s="163">
        <v>4</v>
      </c>
    </row>
    <row r="2272" spans="1:5">
      <c r="A2272" s="195">
        <v>3143</v>
      </c>
      <c r="B2272" s="195" t="s">
        <v>2438</v>
      </c>
      <c r="C2272" s="195" t="s">
        <v>160</v>
      </c>
      <c r="D2272" s="195" t="s">
        <v>155</v>
      </c>
      <c r="E2272" s="163">
        <v>9.1</v>
      </c>
    </row>
    <row r="2273" spans="1:5">
      <c r="A2273" s="195">
        <v>3148</v>
      </c>
      <c r="B2273" s="195" t="s">
        <v>2439</v>
      </c>
      <c r="C2273" s="195" t="s">
        <v>160</v>
      </c>
      <c r="D2273" s="195" t="s">
        <v>155</v>
      </c>
      <c r="E2273" s="163">
        <v>14.75</v>
      </c>
    </row>
    <row r="2274" spans="1:5">
      <c r="A2274" s="195">
        <v>4310</v>
      </c>
      <c r="B2274" s="195" t="s">
        <v>2440</v>
      </c>
      <c r="C2274" s="195" t="s">
        <v>160</v>
      </c>
      <c r="D2274" s="195" t="s">
        <v>155</v>
      </c>
      <c r="E2274" s="163">
        <v>2.25</v>
      </c>
    </row>
    <row r="2275" spans="1:5">
      <c r="A2275" s="195">
        <v>4311</v>
      </c>
      <c r="B2275" s="195" t="s">
        <v>2441</v>
      </c>
      <c r="C2275" s="195" t="s">
        <v>160</v>
      </c>
      <c r="D2275" s="195" t="s">
        <v>155</v>
      </c>
      <c r="E2275" s="163">
        <v>1.58</v>
      </c>
    </row>
    <row r="2276" spans="1:5">
      <c r="A2276" s="195">
        <v>4312</v>
      </c>
      <c r="B2276" s="195" t="s">
        <v>2442</v>
      </c>
      <c r="C2276" s="195" t="s">
        <v>160</v>
      </c>
      <c r="D2276" s="195" t="s">
        <v>155</v>
      </c>
      <c r="E2276" s="163">
        <v>2.2200000000000002</v>
      </c>
    </row>
    <row r="2277" spans="1:5">
      <c r="A2277" s="195">
        <v>13261</v>
      </c>
      <c r="B2277" s="195" t="s">
        <v>2443</v>
      </c>
      <c r="C2277" s="195" t="s">
        <v>160</v>
      </c>
      <c r="D2277" s="195" t="s">
        <v>155</v>
      </c>
      <c r="E2277" s="163">
        <v>2.36</v>
      </c>
    </row>
    <row r="2278" spans="1:5">
      <c r="A2278" s="195">
        <v>3255</v>
      </c>
      <c r="B2278" s="195" t="s">
        <v>2444</v>
      </c>
      <c r="C2278" s="195" t="s">
        <v>160</v>
      </c>
      <c r="D2278" s="195" t="s">
        <v>155</v>
      </c>
      <c r="E2278" s="163">
        <v>8.17</v>
      </c>
    </row>
    <row r="2279" spans="1:5">
      <c r="A2279" s="195">
        <v>3254</v>
      </c>
      <c r="B2279" s="195" t="s">
        <v>2445</v>
      </c>
      <c r="C2279" s="195" t="s">
        <v>160</v>
      </c>
      <c r="D2279" s="195" t="s">
        <v>155</v>
      </c>
      <c r="E2279" s="163">
        <v>132.66999999999999</v>
      </c>
    </row>
    <row r="2280" spans="1:5">
      <c r="A2280" s="195">
        <v>3259</v>
      </c>
      <c r="B2280" s="195" t="s">
        <v>2446</v>
      </c>
      <c r="C2280" s="195" t="s">
        <v>160</v>
      </c>
      <c r="D2280" s="195" t="s">
        <v>155</v>
      </c>
      <c r="E2280" s="163">
        <v>15.94</v>
      </c>
    </row>
    <row r="2281" spans="1:5">
      <c r="A2281" s="195">
        <v>3258</v>
      </c>
      <c r="B2281" s="195" t="s">
        <v>2447</v>
      </c>
      <c r="C2281" s="195" t="s">
        <v>160</v>
      </c>
      <c r="D2281" s="195" t="s">
        <v>155</v>
      </c>
      <c r="E2281" s="163">
        <v>9.6300000000000008</v>
      </c>
    </row>
    <row r="2282" spans="1:5">
      <c r="A2282" s="195">
        <v>3251</v>
      </c>
      <c r="B2282" s="195" t="s">
        <v>2448</v>
      </c>
      <c r="C2282" s="195" t="s">
        <v>160</v>
      </c>
      <c r="D2282" s="195" t="s">
        <v>155</v>
      </c>
      <c r="E2282" s="163">
        <v>5.68</v>
      </c>
    </row>
    <row r="2283" spans="1:5">
      <c r="A2283" s="195">
        <v>3256</v>
      </c>
      <c r="B2283" s="195" t="s">
        <v>2449</v>
      </c>
      <c r="C2283" s="195" t="s">
        <v>160</v>
      </c>
      <c r="D2283" s="195" t="s">
        <v>155</v>
      </c>
      <c r="E2283" s="163">
        <v>10.76</v>
      </c>
    </row>
    <row r="2284" spans="1:5">
      <c r="A2284" s="195">
        <v>3261</v>
      </c>
      <c r="B2284" s="195" t="s">
        <v>2450</v>
      </c>
      <c r="C2284" s="195" t="s">
        <v>160</v>
      </c>
      <c r="D2284" s="195" t="s">
        <v>155</v>
      </c>
      <c r="E2284" s="163">
        <v>117.33</v>
      </c>
    </row>
    <row r="2285" spans="1:5">
      <c r="A2285" s="195">
        <v>3260</v>
      </c>
      <c r="B2285" s="195" t="s">
        <v>2451</v>
      </c>
      <c r="C2285" s="195" t="s">
        <v>160</v>
      </c>
      <c r="D2285" s="195" t="s">
        <v>155</v>
      </c>
      <c r="E2285" s="163">
        <v>20.16</v>
      </c>
    </row>
    <row r="2286" spans="1:5">
      <c r="A2286" s="195">
        <v>3272</v>
      </c>
      <c r="B2286" s="195" t="s">
        <v>2452</v>
      </c>
      <c r="C2286" s="195" t="s">
        <v>160</v>
      </c>
      <c r="D2286" s="195" t="s">
        <v>155</v>
      </c>
      <c r="E2286" s="163">
        <v>32.549999999999997</v>
      </c>
    </row>
    <row r="2287" spans="1:5">
      <c r="A2287" s="195">
        <v>3265</v>
      </c>
      <c r="B2287" s="195" t="s">
        <v>2453</v>
      </c>
      <c r="C2287" s="195" t="s">
        <v>160</v>
      </c>
      <c r="D2287" s="195" t="s">
        <v>155</v>
      </c>
      <c r="E2287" s="163">
        <v>25.86</v>
      </c>
    </row>
    <row r="2288" spans="1:5">
      <c r="A2288" s="195">
        <v>3262</v>
      </c>
      <c r="B2288" s="195" t="s">
        <v>2454</v>
      </c>
      <c r="C2288" s="195" t="s">
        <v>160</v>
      </c>
      <c r="D2288" s="195" t="s">
        <v>155</v>
      </c>
      <c r="E2288" s="163">
        <v>11.32</v>
      </c>
    </row>
    <row r="2289" spans="1:5">
      <c r="A2289" s="195">
        <v>3264</v>
      </c>
      <c r="B2289" s="195" t="s">
        <v>2455</v>
      </c>
      <c r="C2289" s="195" t="s">
        <v>160</v>
      </c>
      <c r="D2289" s="195" t="s">
        <v>155</v>
      </c>
      <c r="E2289" s="163">
        <v>18.59</v>
      </c>
    </row>
    <row r="2290" spans="1:5">
      <c r="A2290" s="195">
        <v>3267</v>
      </c>
      <c r="B2290" s="195" t="s">
        <v>2456</v>
      </c>
      <c r="C2290" s="195" t="s">
        <v>160</v>
      </c>
      <c r="D2290" s="195" t="s">
        <v>155</v>
      </c>
      <c r="E2290" s="163">
        <v>60.73</v>
      </c>
    </row>
    <row r="2291" spans="1:5">
      <c r="A2291" s="195">
        <v>3266</v>
      </c>
      <c r="B2291" s="195" t="s">
        <v>2457</v>
      </c>
      <c r="C2291" s="195" t="s">
        <v>160</v>
      </c>
      <c r="D2291" s="195" t="s">
        <v>155</v>
      </c>
      <c r="E2291" s="163">
        <v>38.64</v>
      </c>
    </row>
    <row r="2292" spans="1:5">
      <c r="A2292" s="195">
        <v>3263</v>
      </c>
      <c r="B2292" s="195" t="s">
        <v>2458</v>
      </c>
      <c r="C2292" s="195" t="s">
        <v>160</v>
      </c>
      <c r="D2292" s="195" t="s">
        <v>155</v>
      </c>
      <c r="E2292" s="163">
        <v>15.46</v>
      </c>
    </row>
    <row r="2293" spans="1:5">
      <c r="A2293" s="195">
        <v>3268</v>
      </c>
      <c r="B2293" s="195" t="s">
        <v>2459</v>
      </c>
      <c r="C2293" s="195" t="s">
        <v>160</v>
      </c>
      <c r="D2293" s="195" t="s">
        <v>155</v>
      </c>
      <c r="E2293" s="163">
        <v>82.12</v>
      </c>
    </row>
    <row r="2294" spans="1:5">
      <c r="A2294" s="195">
        <v>3271</v>
      </c>
      <c r="B2294" s="195" t="s">
        <v>2460</v>
      </c>
      <c r="C2294" s="195" t="s">
        <v>160</v>
      </c>
      <c r="D2294" s="195" t="s">
        <v>155</v>
      </c>
      <c r="E2294" s="163">
        <v>121.4</v>
      </c>
    </row>
    <row r="2295" spans="1:5">
      <c r="A2295" s="195">
        <v>3270</v>
      </c>
      <c r="B2295" s="195" t="s">
        <v>2461</v>
      </c>
      <c r="C2295" s="195" t="s">
        <v>160</v>
      </c>
      <c r="D2295" s="195" t="s">
        <v>155</v>
      </c>
      <c r="E2295" s="163">
        <v>203.96</v>
      </c>
    </row>
    <row r="2296" spans="1:5">
      <c r="A2296" s="195">
        <v>3275</v>
      </c>
      <c r="B2296" s="195" t="s">
        <v>2462</v>
      </c>
      <c r="C2296" s="195" t="s">
        <v>157</v>
      </c>
      <c r="D2296" s="195" t="s">
        <v>155</v>
      </c>
      <c r="E2296" s="163">
        <v>112.39</v>
      </c>
    </row>
    <row r="2297" spans="1:5">
      <c r="A2297" s="195">
        <v>39512</v>
      </c>
      <c r="B2297" s="195" t="s">
        <v>2463</v>
      </c>
      <c r="C2297" s="195" t="s">
        <v>157</v>
      </c>
      <c r="D2297" s="195" t="s">
        <v>167</v>
      </c>
      <c r="E2297" s="163">
        <v>110.96</v>
      </c>
    </row>
    <row r="2298" spans="1:5">
      <c r="A2298" s="195">
        <v>39511</v>
      </c>
      <c r="B2298" s="195" t="s">
        <v>2464</v>
      </c>
      <c r="C2298" s="195" t="s">
        <v>157</v>
      </c>
      <c r="D2298" s="195" t="s">
        <v>167</v>
      </c>
      <c r="E2298" s="163">
        <v>121.03</v>
      </c>
    </row>
    <row r="2299" spans="1:5">
      <c r="A2299" s="195">
        <v>39513</v>
      </c>
      <c r="B2299" s="195" t="s">
        <v>2465</v>
      </c>
      <c r="C2299" s="195" t="s">
        <v>157</v>
      </c>
      <c r="D2299" s="195" t="s">
        <v>167</v>
      </c>
      <c r="E2299" s="163">
        <v>129.81</v>
      </c>
    </row>
    <row r="2300" spans="1:5">
      <c r="A2300" s="195">
        <v>3286</v>
      </c>
      <c r="B2300" s="195" t="s">
        <v>2466</v>
      </c>
      <c r="C2300" s="195" t="s">
        <v>157</v>
      </c>
      <c r="D2300" s="195" t="s">
        <v>155</v>
      </c>
      <c r="E2300" s="163">
        <v>66.17</v>
      </c>
    </row>
    <row r="2301" spans="1:5">
      <c r="A2301" s="195">
        <v>3287</v>
      </c>
      <c r="B2301" s="195" t="s">
        <v>2467</v>
      </c>
      <c r="C2301" s="195" t="s">
        <v>157</v>
      </c>
      <c r="D2301" s="195" t="s">
        <v>155</v>
      </c>
      <c r="E2301" s="163">
        <v>100</v>
      </c>
    </row>
    <row r="2302" spans="1:5">
      <c r="A2302" s="195">
        <v>3283</v>
      </c>
      <c r="B2302" s="195" t="s">
        <v>2468</v>
      </c>
      <c r="C2302" s="195" t="s">
        <v>157</v>
      </c>
      <c r="D2302" s="195" t="s">
        <v>155</v>
      </c>
      <c r="E2302" s="163">
        <v>21</v>
      </c>
    </row>
    <row r="2303" spans="1:5">
      <c r="A2303" s="195">
        <v>11587</v>
      </c>
      <c r="B2303" s="195" t="s">
        <v>2469</v>
      </c>
      <c r="C2303" s="195" t="s">
        <v>157</v>
      </c>
      <c r="D2303" s="195" t="s">
        <v>155</v>
      </c>
      <c r="E2303" s="163">
        <v>77.06</v>
      </c>
    </row>
    <row r="2304" spans="1:5">
      <c r="A2304" s="195">
        <v>36225</v>
      </c>
      <c r="B2304" s="195" t="s">
        <v>2470</v>
      </c>
      <c r="C2304" s="195" t="s">
        <v>157</v>
      </c>
      <c r="D2304" s="195" t="s">
        <v>155</v>
      </c>
      <c r="E2304" s="163">
        <v>31.3</v>
      </c>
    </row>
    <row r="2305" spans="1:5">
      <c r="A2305" s="195">
        <v>36230</v>
      </c>
      <c r="B2305" s="195" t="s">
        <v>2471</v>
      </c>
      <c r="C2305" s="195" t="s">
        <v>157</v>
      </c>
      <c r="D2305" s="195" t="s">
        <v>158</v>
      </c>
      <c r="E2305" s="163">
        <v>23</v>
      </c>
    </row>
    <row r="2306" spans="1:5">
      <c r="A2306" s="195">
        <v>36238</v>
      </c>
      <c r="B2306" s="195" t="s">
        <v>2472</v>
      </c>
      <c r="C2306" s="195" t="s">
        <v>157</v>
      </c>
      <c r="D2306" s="195" t="s">
        <v>155</v>
      </c>
      <c r="E2306" s="163">
        <v>22.47</v>
      </c>
    </row>
    <row r="2307" spans="1:5">
      <c r="A2307" s="195">
        <v>39363</v>
      </c>
      <c r="B2307" s="195" t="s">
        <v>2473</v>
      </c>
      <c r="C2307" s="195" t="s">
        <v>160</v>
      </c>
      <c r="D2307" s="195" t="s">
        <v>155</v>
      </c>
      <c r="E2307" s="199">
        <v>4640.42</v>
      </c>
    </row>
    <row r="2308" spans="1:5">
      <c r="A2308" s="195">
        <v>39361</v>
      </c>
      <c r="B2308" s="195" t="s">
        <v>2474</v>
      </c>
      <c r="C2308" s="195" t="s">
        <v>160</v>
      </c>
      <c r="D2308" s="195" t="s">
        <v>155</v>
      </c>
      <c r="E2308" s="199">
        <v>1193.25</v>
      </c>
    </row>
    <row r="2309" spans="1:5">
      <c r="A2309" s="195">
        <v>39362</v>
      </c>
      <c r="B2309" s="195" t="s">
        <v>2475</v>
      </c>
      <c r="C2309" s="195" t="s">
        <v>160</v>
      </c>
      <c r="D2309" s="195" t="s">
        <v>155</v>
      </c>
      <c r="E2309" s="199">
        <v>3671.93</v>
      </c>
    </row>
    <row r="2310" spans="1:5">
      <c r="A2310" s="195">
        <v>39364</v>
      </c>
      <c r="B2310" s="195" t="s">
        <v>2476</v>
      </c>
      <c r="C2310" s="195" t="s">
        <v>160</v>
      </c>
      <c r="D2310" s="195" t="s">
        <v>155</v>
      </c>
      <c r="E2310" s="199">
        <v>10606.67</v>
      </c>
    </row>
    <row r="2311" spans="1:5">
      <c r="A2311" s="195">
        <v>14576</v>
      </c>
      <c r="B2311" s="195" t="s">
        <v>2477</v>
      </c>
      <c r="C2311" s="195" t="s">
        <v>160</v>
      </c>
      <c r="D2311" s="195" t="s">
        <v>167</v>
      </c>
      <c r="E2311" s="199">
        <v>4186460.85</v>
      </c>
    </row>
    <row r="2312" spans="1:5">
      <c r="A2312" s="195">
        <v>13877</v>
      </c>
      <c r="B2312" s="195" t="s">
        <v>2478</v>
      </c>
      <c r="C2312" s="195" t="s">
        <v>160</v>
      </c>
      <c r="D2312" s="195" t="s">
        <v>167</v>
      </c>
      <c r="E2312" s="199">
        <v>1792161.45</v>
      </c>
    </row>
    <row r="2313" spans="1:5">
      <c r="A2313" s="195">
        <v>7307</v>
      </c>
      <c r="B2313" s="195" t="s">
        <v>2479</v>
      </c>
      <c r="C2313" s="195" t="s">
        <v>182</v>
      </c>
      <c r="D2313" s="195" t="s">
        <v>155</v>
      </c>
      <c r="E2313" s="163">
        <v>30.05</v>
      </c>
    </row>
    <row r="2314" spans="1:5">
      <c r="A2314" s="195">
        <v>38122</v>
      </c>
      <c r="B2314" s="195" t="s">
        <v>2480</v>
      </c>
      <c r="C2314" s="195" t="s">
        <v>182</v>
      </c>
      <c r="D2314" s="195" t="s">
        <v>155</v>
      </c>
      <c r="E2314" s="163">
        <v>13.98</v>
      </c>
    </row>
    <row r="2315" spans="1:5">
      <c r="A2315" s="195">
        <v>38633</v>
      </c>
      <c r="B2315" s="195" t="s">
        <v>2481</v>
      </c>
      <c r="C2315" s="195" t="s">
        <v>160</v>
      </c>
      <c r="D2315" s="195" t="s">
        <v>155</v>
      </c>
      <c r="E2315" s="163">
        <v>13.32</v>
      </c>
    </row>
    <row r="2316" spans="1:5">
      <c r="A2316" s="195">
        <v>12344</v>
      </c>
      <c r="B2316" s="195" t="s">
        <v>2482</v>
      </c>
      <c r="C2316" s="195" t="s">
        <v>160</v>
      </c>
      <c r="D2316" s="195" t="s">
        <v>155</v>
      </c>
      <c r="E2316" s="163">
        <v>2.84</v>
      </c>
    </row>
    <row r="2317" spans="1:5">
      <c r="A2317" s="195">
        <v>12343</v>
      </c>
      <c r="B2317" s="195" t="s">
        <v>2483</v>
      </c>
      <c r="C2317" s="195" t="s">
        <v>160</v>
      </c>
      <c r="D2317" s="195" t="s">
        <v>155</v>
      </c>
      <c r="E2317" s="163">
        <v>4.4000000000000004</v>
      </c>
    </row>
    <row r="2318" spans="1:5">
      <c r="A2318" s="195">
        <v>3295</v>
      </c>
      <c r="B2318" s="195" t="s">
        <v>2484</v>
      </c>
      <c r="C2318" s="195" t="s">
        <v>160</v>
      </c>
      <c r="D2318" s="195" t="s">
        <v>155</v>
      </c>
      <c r="E2318" s="163">
        <v>15.37</v>
      </c>
    </row>
    <row r="2319" spans="1:5">
      <c r="A2319" s="195">
        <v>3302</v>
      </c>
      <c r="B2319" s="195" t="s">
        <v>2485</v>
      </c>
      <c r="C2319" s="195" t="s">
        <v>160</v>
      </c>
      <c r="D2319" s="195" t="s">
        <v>155</v>
      </c>
      <c r="E2319" s="163">
        <v>16.07</v>
      </c>
    </row>
    <row r="2320" spans="1:5">
      <c r="A2320" s="195">
        <v>3297</v>
      </c>
      <c r="B2320" s="195" t="s">
        <v>2486</v>
      </c>
      <c r="C2320" s="195" t="s">
        <v>160</v>
      </c>
      <c r="D2320" s="195" t="s">
        <v>155</v>
      </c>
      <c r="E2320" s="163">
        <v>17.149999999999999</v>
      </c>
    </row>
    <row r="2321" spans="1:5">
      <c r="A2321" s="195">
        <v>3294</v>
      </c>
      <c r="B2321" s="195" t="s">
        <v>2487</v>
      </c>
      <c r="C2321" s="195" t="s">
        <v>160</v>
      </c>
      <c r="D2321" s="195" t="s">
        <v>155</v>
      </c>
      <c r="E2321" s="163">
        <v>17.41</v>
      </c>
    </row>
    <row r="2322" spans="1:5">
      <c r="A2322" s="195">
        <v>3292</v>
      </c>
      <c r="B2322" s="195" t="s">
        <v>2488</v>
      </c>
      <c r="C2322" s="195" t="s">
        <v>160</v>
      </c>
      <c r="D2322" s="195" t="s">
        <v>158</v>
      </c>
      <c r="E2322" s="163">
        <v>16.36</v>
      </c>
    </row>
    <row r="2323" spans="1:5">
      <c r="A2323" s="195">
        <v>3298</v>
      </c>
      <c r="B2323" s="195" t="s">
        <v>2489</v>
      </c>
      <c r="C2323" s="195" t="s">
        <v>160</v>
      </c>
      <c r="D2323" s="195" t="s">
        <v>155</v>
      </c>
      <c r="E2323" s="163">
        <v>38.340000000000003</v>
      </c>
    </row>
    <row r="2324" spans="1:5">
      <c r="A2324" s="195">
        <v>11596</v>
      </c>
      <c r="B2324" s="195" t="s">
        <v>2490</v>
      </c>
      <c r="C2324" s="195" t="s">
        <v>160</v>
      </c>
      <c r="D2324" s="195" t="s">
        <v>167</v>
      </c>
      <c r="E2324" s="163">
        <v>427.37</v>
      </c>
    </row>
    <row r="2325" spans="1:5">
      <c r="A2325" s="195">
        <v>34802</v>
      </c>
      <c r="B2325" s="195" t="s">
        <v>2491</v>
      </c>
      <c r="C2325" s="195" t="s">
        <v>160</v>
      </c>
      <c r="D2325" s="195" t="s">
        <v>167</v>
      </c>
      <c r="E2325" s="199">
        <v>1173.69</v>
      </c>
    </row>
    <row r="2326" spans="1:5">
      <c r="A2326" s="195">
        <v>11588</v>
      </c>
      <c r="B2326" s="195" t="s">
        <v>2492</v>
      </c>
      <c r="C2326" s="195" t="s">
        <v>160</v>
      </c>
      <c r="D2326" s="195" t="s">
        <v>167</v>
      </c>
      <c r="E2326" s="199">
        <v>1266.23</v>
      </c>
    </row>
    <row r="2327" spans="1:5">
      <c r="A2327" s="195">
        <v>34383</v>
      </c>
      <c r="B2327" s="195" t="s">
        <v>2493</v>
      </c>
      <c r="C2327" s="195" t="s">
        <v>160</v>
      </c>
      <c r="D2327" s="195" t="s">
        <v>167</v>
      </c>
      <c r="E2327" s="199">
        <v>1392.94</v>
      </c>
    </row>
    <row r="2328" spans="1:5">
      <c r="A2328" s="195">
        <v>40451</v>
      </c>
      <c r="B2328" s="195" t="s">
        <v>2494</v>
      </c>
      <c r="C2328" s="195" t="s">
        <v>157</v>
      </c>
      <c r="D2328" s="195" t="s">
        <v>167</v>
      </c>
      <c r="E2328" s="163">
        <v>112.6</v>
      </c>
    </row>
    <row r="2329" spans="1:5">
      <c r="A2329" s="195">
        <v>40453</v>
      </c>
      <c r="B2329" s="195" t="s">
        <v>2495</v>
      </c>
      <c r="C2329" s="195" t="s">
        <v>157</v>
      </c>
      <c r="D2329" s="195" t="s">
        <v>167</v>
      </c>
      <c r="E2329" s="163">
        <v>121.83</v>
      </c>
    </row>
    <row r="2330" spans="1:5">
      <c r="A2330" s="195">
        <v>40452</v>
      </c>
      <c r="B2330" s="195" t="s">
        <v>2496</v>
      </c>
      <c r="C2330" s="195" t="s">
        <v>157</v>
      </c>
      <c r="D2330" s="195" t="s">
        <v>167</v>
      </c>
      <c r="E2330" s="163">
        <v>133.63</v>
      </c>
    </row>
    <row r="2331" spans="1:5">
      <c r="A2331" s="195">
        <v>11594</v>
      </c>
      <c r="B2331" s="195" t="s">
        <v>2497</v>
      </c>
      <c r="C2331" s="195" t="s">
        <v>160</v>
      </c>
      <c r="D2331" s="195" t="s">
        <v>167</v>
      </c>
      <c r="E2331" s="163">
        <v>403.58</v>
      </c>
    </row>
    <row r="2332" spans="1:5">
      <c r="A2332" s="195">
        <v>3311</v>
      </c>
      <c r="B2332" s="195" t="s">
        <v>2498</v>
      </c>
      <c r="C2332" s="195" t="s">
        <v>353</v>
      </c>
      <c r="D2332" s="195" t="s">
        <v>167</v>
      </c>
      <c r="E2332" s="163">
        <v>403.58</v>
      </c>
    </row>
    <row r="2333" spans="1:5">
      <c r="A2333" s="195">
        <v>11599</v>
      </c>
      <c r="B2333" s="195" t="s">
        <v>2499</v>
      </c>
      <c r="C2333" s="195" t="s">
        <v>160</v>
      </c>
      <c r="D2333" s="195" t="s">
        <v>167</v>
      </c>
      <c r="E2333" s="163">
        <v>536.72</v>
      </c>
    </row>
    <row r="2334" spans="1:5">
      <c r="A2334" s="195">
        <v>11593</v>
      </c>
      <c r="B2334" s="195" t="s">
        <v>2500</v>
      </c>
      <c r="C2334" s="195" t="s">
        <v>160</v>
      </c>
      <c r="D2334" s="195" t="s">
        <v>167</v>
      </c>
      <c r="E2334" s="163">
        <v>752.44</v>
      </c>
    </row>
    <row r="2335" spans="1:5">
      <c r="A2335" s="195">
        <v>3314</v>
      </c>
      <c r="B2335" s="195" t="s">
        <v>2501</v>
      </c>
      <c r="C2335" s="195" t="s">
        <v>353</v>
      </c>
      <c r="D2335" s="195" t="s">
        <v>167</v>
      </c>
      <c r="E2335" s="163">
        <v>538.15</v>
      </c>
    </row>
    <row r="2336" spans="1:5">
      <c r="A2336" s="195">
        <v>11597</v>
      </c>
      <c r="B2336" s="195" t="s">
        <v>2502</v>
      </c>
      <c r="C2336" s="195" t="s">
        <v>160</v>
      </c>
      <c r="D2336" s="195" t="s">
        <v>167</v>
      </c>
      <c r="E2336" s="163">
        <v>625.79999999999995</v>
      </c>
    </row>
    <row r="2337" spans="1:5">
      <c r="A2337" s="195">
        <v>3309</v>
      </c>
      <c r="B2337" s="195" t="s">
        <v>2503</v>
      </c>
      <c r="C2337" s="195" t="s">
        <v>353</v>
      </c>
      <c r="D2337" s="195" t="s">
        <v>167</v>
      </c>
      <c r="E2337" s="163">
        <v>427.37</v>
      </c>
    </row>
    <row r="2338" spans="1:5">
      <c r="A2338" s="195">
        <v>34612</v>
      </c>
      <c r="B2338" s="195" t="s">
        <v>2504</v>
      </c>
      <c r="C2338" s="195" t="s">
        <v>160</v>
      </c>
      <c r="D2338" s="195" t="s">
        <v>167</v>
      </c>
      <c r="E2338" s="163">
        <v>774.01</v>
      </c>
    </row>
    <row r="2339" spans="1:5">
      <c r="A2339" s="195">
        <v>34635</v>
      </c>
      <c r="B2339" s="195" t="s">
        <v>2505</v>
      </c>
      <c r="C2339" s="195" t="s">
        <v>160</v>
      </c>
      <c r="D2339" s="195" t="s">
        <v>167</v>
      </c>
      <c r="E2339" s="163">
        <v>995.34</v>
      </c>
    </row>
    <row r="2340" spans="1:5">
      <c r="A2340" s="195">
        <v>34633</v>
      </c>
      <c r="B2340" s="195" t="s">
        <v>2506</v>
      </c>
      <c r="C2340" s="195" t="s">
        <v>160</v>
      </c>
      <c r="D2340" s="195" t="s">
        <v>167</v>
      </c>
      <c r="E2340" s="199">
        <v>1097.1300000000001</v>
      </c>
    </row>
    <row r="2341" spans="1:5">
      <c r="A2341" s="195">
        <v>40440</v>
      </c>
      <c r="B2341" s="195" t="s">
        <v>2507</v>
      </c>
      <c r="C2341" s="195" t="s">
        <v>353</v>
      </c>
      <c r="D2341" s="195" t="s">
        <v>167</v>
      </c>
      <c r="E2341" s="163">
        <v>560.54</v>
      </c>
    </row>
    <row r="2342" spans="1:5">
      <c r="A2342" s="195">
        <v>40441</v>
      </c>
      <c r="B2342" s="195" t="s">
        <v>2508</v>
      </c>
      <c r="C2342" s="195" t="s">
        <v>353</v>
      </c>
      <c r="D2342" s="195" t="s">
        <v>167</v>
      </c>
      <c r="E2342" s="163">
        <v>357.87</v>
      </c>
    </row>
    <row r="2343" spans="1:5">
      <c r="A2343" s="195">
        <v>40449</v>
      </c>
      <c r="B2343" s="195" t="s">
        <v>2509</v>
      </c>
      <c r="C2343" s="195" t="s">
        <v>353</v>
      </c>
      <c r="D2343" s="195" t="s">
        <v>167</v>
      </c>
      <c r="E2343" s="163">
        <v>300.85000000000002</v>
      </c>
    </row>
    <row r="2344" spans="1:5">
      <c r="A2344" s="195">
        <v>34800</v>
      </c>
      <c r="B2344" s="195" t="s">
        <v>2510</v>
      </c>
      <c r="C2344" s="195" t="s">
        <v>353</v>
      </c>
      <c r="D2344" s="195" t="s">
        <v>167</v>
      </c>
      <c r="E2344" s="163">
        <v>376.22</v>
      </c>
    </row>
    <row r="2345" spans="1:5">
      <c r="A2345" s="195">
        <v>11592</v>
      </c>
      <c r="B2345" s="195" t="s">
        <v>2511</v>
      </c>
      <c r="C2345" s="195" t="s">
        <v>160</v>
      </c>
      <c r="D2345" s="195" t="s">
        <v>167</v>
      </c>
      <c r="E2345" s="163">
        <v>538.15</v>
      </c>
    </row>
    <row r="2346" spans="1:5">
      <c r="A2346" s="195">
        <v>40438</v>
      </c>
      <c r="B2346" s="195" t="s">
        <v>2512</v>
      </c>
      <c r="C2346" s="195" t="s">
        <v>353</v>
      </c>
      <c r="D2346" s="195" t="s">
        <v>167</v>
      </c>
      <c r="E2346" s="163">
        <v>250.64</v>
      </c>
    </row>
    <row r="2347" spans="1:5">
      <c r="A2347" s="195">
        <v>40436</v>
      </c>
      <c r="B2347" s="195" t="s">
        <v>2513</v>
      </c>
      <c r="C2347" s="195" t="s">
        <v>353</v>
      </c>
      <c r="D2347" s="195" t="s">
        <v>167</v>
      </c>
      <c r="E2347" s="163">
        <v>312.52999999999997</v>
      </c>
    </row>
    <row r="2348" spans="1:5">
      <c r="A2348" s="195">
        <v>4315</v>
      </c>
      <c r="B2348" s="195" t="s">
        <v>2514</v>
      </c>
      <c r="C2348" s="195" t="s">
        <v>160</v>
      </c>
      <c r="D2348" s="195" t="s">
        <v>155</v>
      </c>
      <c r="E2348" s="163">
        <v>1.63</v>
      </c>
    </row>
    <row r="2349" spans="1:5">
      <c r="A2349" s="195">
        <v>42482</v>
      </c>
      <c r="B2349" s="195" t="s">
        <v>2515</v>
      </c>
      <c r="C2349" s="195" t="s">
        <v>160</v>
      </c>
      <c r="D2349" s="195" t="s">
        <v>155</v>
      </c>
      <c r="E2349" s="163">
        <v>2.17</v>
      </c>
    </row>
    <row r="2350" spans="1:5">
      <c r="A2350" s="195">
        <v>402</v>
      </c>
      <c r="B2350" s="195" t="s">
        <v>2516</v>
      </c>
      <c r="C2350" s="195" t="s">
        <v>160</v>
      </c>
      <c r="D2350" s="195" t="s">
        <v>167</v>
      </c>
      <c r="E2350" s="163">
        <v>10.55</v>
      </c>
    </row>
    <row r="2351" spans="1:5">
      <c r="A2351" s="195">
        <v>4226</v>
      </c>
      <c r="B2351" s="195" t="s">
        <v>2517</v>
      </c>
      <c r="C2351" s="195" t="s">
        <v>238</v>
      </c>
      <c r="D2351" s="195" t="s">
        <v>158</v>
      </c>
      <c r="E2351" s="163">
        <v>6.15</v>
      </c>
    </row>
    <row r="2352" spans="1:5">
      <c r="A2352" s="195">
        <v>4222</v>
      </c>
      <c r="B2352" s="195" t="s">
        <v>2518</v>
      </c>
      <c r="C2352" s="195" t="s">
        <v>182</v>
      </c>
      <c r="D2352" s="195" t="s">
        <v>158</v>
      </c>
      <c r="E2352" s="163">
        <v>5.61</v>
      </c>
    </row>
    <row r="2353" spans="1:5">
      <c r="A2353" s="195">
        <v>34804</v>
      </c>
      <c r="B2353" s="195" t="s">
        <v>2519</v>
      </c>
      <c r="C2353" s="195" t="s">
        <v>157</v>
      </c>
      <c r="D2353" s="195" t="s">
        <v>167</v>
      </c>
      <c r="E2353" s="163">
        <v>45.43</v>
      </c>
    </row>
    <row r="2354" spans="1:5">
      <c r="A2354" s="195">
        <v>4013</v>
      </c>
      <c r="B2354" s="195" t="s">
        <v>2520</v>
      </c>
      <c r="C2354" s="195" t="s">
        <v>157</v>
      </c>
      <c r="D2354" s="195" t="s">
        <v>155</v>
      </c>
      <c r="E2354" s="163">
        <v>4.12</v>
      </c>
    </row>
    <row r="2355" spans="1:5">
      <c r="A2355" s="195">
        <v>4011</v>
      </c>
      <c r="B2355" s="195" t="s">
        <v>2521</v>
      </c>
      <c r="C2355" s="195" t="s">
        <v>157</v>
      </c>
      <c r="D2355" s="195" t="s">
        <v>155</v>
      </c>
      <c r="E2355" s="163">
        <v>4.5999999999999996</v>
      </c>
    </row>
    <row r="2356" spans="1:5">
      <c r="A2356" s="195">
        <v>4021</v>
      </c>
      <c r="B2356" s="195" t="s">
        <v>2522</v>
      </c>
      <c r="C2356" s="195" t="s">
        <v>157</v>
      </c>
      <c r="D2356" s="195" t="s">
        <v>155</v>
      </c>
      <c r="E2356" s="163">
        <v>5.74</v>
      </c>
    </row>
    <row r="2357" spans="1:5">
      <c r="A2357" s="195">
        <v>4019</v>
      </c>
      <c r="B2357" s="195" t="s">
        <v>2523</v>
      </c>
      <c r="C2357" s="195" t="s">
        <v>157</v>
      </c>
      <c r="D2357" s="195" t="s">
        <v>155</v>
      </c>
      <c r="E2357" s="163">
        <v>6.89</v>
      </c>
    </row>
    <row r="2358" spans="1:5">
      <c r="A2358" s="195">
        <v>4012</v>
      </c>
      <c r="B2358" s="195" t="s">
        <v>2524</v>
      </c>
      <c r="C2358" s="195" t="s">
        <v>157</v>
      </c>
      <c r="D2358" s="195" t="s">
        <v>155</v>
      </c>
      <c r="E2358" s="163">
        <v>9.23</v>
      </c>
    </row>
    <row r="2359" spans="1:5">
      <c r="A2359" s="195">
        <v>4020</v>
      </c>
      <c r="B2359" s="195" t="s">
        <v>2525</v>
      </c>
      <c r="C2359" s="195" t="s">
        <v>157</v>
      </c>
      <c r="D2359" s="195" t="s">
        <v>155</v>
      </c>
      <c r="E2359" s="163">
        <v>11.56</v>
      </c>
    </row>
    <row r="2360" spans="1:5">
      <c r="A2360" s="195">
        <v>4018</v>
      </c>
      <c r="B2360" s="195" t="s">
        <v>2526</v>
      </c>
      <c r="C2360" s="195" t="s">
        <v>157</v>
      </c>
      <c r="D2360" s="195" t="s">
        <v>155</v>
      </c>
      <c r="E2360" s="163">
        <v>13.85</v>
      </c>
    </row>
    <row r="2361" spans="1:5">
      <c r="A2361" s="195">
        <v>36498</v>
      </c>
      <c r="B2361" s="195" t="s">
        <v>2527</v>
      </c>
      <c r="C2361" s="195" t="s">
        <v>160</v>
      </c>
      <c r="D2361" s="195" t="s">
        <v>167</v>
      </c>
      <c r="E2361" s="199">
        <v>4384.34</v>
      </c>
    </row>
    <row r="2362" spans="1:5">
      <c r="A2362" s="195">
        <v>12872</v>
      </c>
      <c r="B2362" s="195" t="s">
        <v>2528</v>
      </c>
      <c r="C2362" s="195" t="s">
        <v>355</v>
      </c>
      <c r="D2362" s="195" t="s">
        <v>155</v>
      </c>
      <c r="E2362" s="163">
        <v>16.88</v>
      </c>
    </row>
    <row r="2363" spans="1:5">
      <c r="A2363" s="195">
        <v>41075</v>
      </c>
      <c r="B2363" s="195" t="s">
        <v>2529</v>
      </c>
      <c r="C2363" s="195" t="s">
        <v>357</v>
      </c>
      <c r="D2363" s="195" t="s">
        <v>155</v>
      </c>
      <c r="E2363" s="199">
        <v>3007.78</v>
      </c>
    </row>
    <row r="2364" spans="1:5">
      <c r="A2364" s="195">
        <v>3315</v>
      </c>
      <c r="B2364" s="195" t="s">
        <v>2530</v>
      </c>
      <c r="C2364" s="195" t="s">
        <v>238</v>
      </c>
      <c r="D2364" s="195" t="s">
        <v>155</v>
      </c>
      <c r="E2364" s="163">
        <v>0.35</v>
      </c>
    </row>
    <row r="2365" spans="1:5">
      <c r="A2365" s="195">
        <v>36870</v>
      </c>
      <c r="B2365" s="195" t="s">
        <v>2531</v>
      </c>
      <c r="C2365" s="195" t="s">
        <v>238</v>
      </c>
      <c r="D2365" s="195" t="s">
        <v>155</v>
      </c>
      <c r="E2365" s="163">
        <v>0.52</v>
      </c>
    </row>
    <row r="2366" spans="1:5">
      <c r="A2366" s="195">
        <v>5092</v>
      </c>
      <c r="B2366" s="195" t="s">
        <v>2532</v>
      </c>
      <c r="C2366" s="195" t="s">
        <v>638</v>
      </c>
      <c r="D2366" s="195" t="s">
        <v>155</v>
      </c>
      <c r="E2366" s="163">
        <v>14.91</v>
      </c>
    </row>
    <row r="2367" spans="1:5">
      <c r="A2367" s="195">
        <v>11462</v>
      </c>
      <c r="B2367" s="195" t="s">
        <v>2533</v>
      </c>
      <c r="C2367" s="195" t="s">
        <v>638</v>
      </c>
      <c r="D2367" s="195" t="s">
        <v>155</v>
      </c>
      <c r="E2367" s="163">
        <v>15.25</v>
      </c>
    </row>
    <row r="2368" spans="1:5">
      <c r="A2368" s="195">
        <v>36529</v>
      </c>
      <c r="B2368" s="195" t="s">
        <v>2534</v>
      </c>
      <c r="C2368" s="195" t="s">
        <v>160</v>
      </c>
      <c r="D2368" s="195" t="s">
        <v>167</v>
      </c>
      <c r="E2368" s="199">
        <v>43367.34</v>
      </c>
    </row>
    <row r="2369" spans="1:5">
      <c r="A2369" s="195">
        <v>3318</v>
      </c>
      <c r="B2369" s="195" t="s">
        <v>2535</v>
      </c>
      <c r="C2369" s="195" t="s">
        <v>160</v>
      </c>
      <c r="D2369" s="195" t="s">
        <v>167</v>
      </c>
      <c r="E2369" s="199">
        <v>34000</v>
      </c>
    </row>
    <row r="2370" spans="1:5">
      <c r="A2370" s="195">
        <v>3324</v>
      </c>
      <c r="B2370" s="195" t="s">
        <v>2536</v>
      </c>
      <c r="C2370" s="195" t="s">
        <v>157</v>
      </c>
      <c r="D2370" s="195" t="s">
        <v>167</v>
      </c>
      <c r="E2370" s="163">
        <v>7.14</v>
      </c>
    </row>
    <row r="2371" spans="1:5">
      <c r="A2371" s="195">
        <v>3322</v>
      </c>
      <c r="B2371" s="195" t="s">
        <v>2537</v>
      </c>
      <c r="C2371" s="195" t="s">
        <v>157</v>
      </c>
      <c r="D2371" s="195" t="s">
        <v>167</v>
      </c>
      <c r="E2371" s="163">
        <v>10</v>
      </c>
    </row>
    <row r="2372" spans="1:5">
      <c r="A2372" s="195">
        <v>5076</v>
      </c>
      <c r="B2372" s="195" t="s">
        <v>2538</v>
      </c>
      <c r="C2372" s="195" t="s">
        <v>238</v>
      </c>
      <c r="D2372" s="195" t="s">
        <v>155</v>
      </c>
      <c r="E2372" s="163">
        <v>16.95</v>
      </c>
    </row>
    <row r="2373" spans="1:5">
      <c r="A2373" s="195">
        <v>5077</v>
      </c>
      <c r="B2373" s="195" t="s">
        <v>2539</v>
      </c>
      <c r="C2373" s="195" t="s">
        <v>238</v>
      </c>
      <c r="D2373" s="195" t="s">
        <v>155</v>
      </c>
      <c r="E2373" s="163">
        <v>18.739999999999998</v>
      </c>
    </row>
    <row r="2374" spans="1:5">
      <c r="A2374" s="195">
        <v>11837</v>
      </c>
      <c r="B2374" s="195" t="s">
        <v>2540</v>
      </c>
      <c r="C2374" s="195" t="s">
        <v>160</v>
      </c>
      <c r="D2374" s="195" t="s">
        <v>155</v>
      </c>
      <c r="E2374" s="163">
        <v>54.23</v>
      </c>
    </row>
    <row r="2375" spans="1:5">
      <c r="A2375" s="195">
        <v>38055</v>
      </c>
      <c r="B2375" s="195" t="s">
        <v>2541</v>
      </c>
      <c r="C2375" s="195" t="s">
        <v>160</v>
      </c>
      <c r="D2375" s="195" t="s">
        <v>155</v>
      </c>
      <c r="E2375" s="163">
        <v>4.92</v>
      </c>
    </row>
    <row r="2376" spans="1:5">
      <c r="A2376" s="195">
        <v>415</v>
      </c>
      <c r="B2376" s="195" t="s">
        <v>2542</v>
      </c>
      <c r="C2376" s="195" t="s">
        <v>160</v>
      </c>
      <c r="D2376" s="195" t="s">
        <v>155</v>
      </c>
      <c r="E2376" s="163">
        <v>22.23</v>
      </c>
    </row>
    <row r="2377" spans="1:5">
      <c r="A2377" s="195">
        <v>416</v>
      </c>
      <c r="B2377" s="195" t="s">
        <v>2543</v>
      </c>
      <c r="C2377" s="195" t="s">
        <v>160</v>
      </c>
      <c r="D2377" s="195" t="s">
        <v>155</v>
      </c>
      <c r="E2377" s="163">
        <v>8.14</v>
      </c>
    </row>
    <row r="2378" spans="1:5">
      <c r="A2378" s="195">
        <v>425</v>
      </c>
      <c r="B2378" s="195" t="s">
        <v>2544</v>
      </c>
      <c r="C2378" s="195" t="s">
        <v>160</v>
      </c>
      <c r="D2378" s="195" t="s">
        <v>155</v>
      </c>
      <c r="E2378" s="163">
        <v>5.04</v>
      </c>
    </row>
    <row r="2379" spans="1:5">
      <c r="A2379" s="195">
        <v>426</v>
      </c>
      <c r="B2379" s="195" t="s">
        <v>2545</v>
      </c>
      <c r="C2379" s="195" t="s">
        <v>160</v>
      </c>
      <c r="D2379" s="195" t="s">
        <v>155</v>
      </c>
      <c r="E2379" s="163">
        <v>27.79</v>
      </c>
    </row>
    <row r="2380" spans="1:5">
      <c r="A2380" s="195">
        <v>38056</v>
      </c>
      <c r="B2380" s="195" t="s">
        <v>2546</v>
      </c>
      <c r="C2380" s="195" t="s">
        <v>160</v>
      </c>
      <c r="D2380" s="195" t="s">
        <v>155</v>
      </c>
      <c r="E2380" s="163">
        <v>27.14</v>
      </c>
    </row>
    <row r="2381" spans="1:5">
      <c r="A2381" s="195">
        <v>1564</v>
      </c>
      <c r="B2381" s="195" t="s">
        <v>2547</v>
      </c>
      <c r="C2381" s="195" t="s">
        <v>160</v>
      </c>
      <c r="D2381" s="195" t="s">
        <v>155</v>
      </c>
      <c r="E2381" s="163">
        <v>10.35</v>
      </c>
    </row>
    <row r="2382" spans="1:5">
      <c r="A2382" s="195">
        <v>11032</v>
      </c>
      <c r="B2382" s="195" t="s">
        <v>2548</v>
      </c>
      <c r="C2382" s="195" t="s">
        <v>160</v>
      </c>
      <c r="D2382" s="195" t="s">
        <v>155</v>
      </c>
      <c r="E2382" s="163">
        <v>9.1999999999999993</v>
      </c>
    </row>
    <row r="2383" spans="1:5">
      <c r="A2383" s="195">
        <v>36786</v>
      </c>
      <c r="B2383" s="195" t="s">
        <v>2549</v>
      </c>
      <c r="C2383" s="195" t="s">
        <v>2550</v>
      </c>
      <c r="D2383" s="195" t="s">
        <v>167</v>
      </c>
      <c r="E2383" s="163">
        <v>142.68</v>
      </c>
    </row>
    <row r="2384" spans="1:5">
      <c r="A2384" s="195">
        <v>36785</v>
      </c>
      <c r="B2384" s="195" t="s">
        <v>2551</v>
      </c>
      <c r="C2384" s="195" t="s">
        <v>2550</v>
      </c>
      <c r="D2384" s="195" t="s">
        <v>167</v>
      </c>
      <c r="E2384" s="163">
        <v>123.98</v>
      </c>
    </row>
    <row r="2385" spans="1:5">
      <c r="A2385" s="195">
        <v>36782</v>
      </c>
      <c r="B2385" s="195" t="s">
        <v>2552</v>
      </c>
      <c r="C2385" s="195" t="s">
        <v>2550</v>
      </c>
      <c r="D2385" s="195" t="s">
        <v>167</v>
      </c>
      <c r="E2385" s="163">
        <v>147.99</v>
      </c>
    </row>
    <row r="2386" spans="1:5">
      <c r="A2386" s="195">
        <v>25930</v>
      </c>
      <c r="B2386" s="195" t="s">
        <v>2553</v>
      </c>
      <c r="C2386" s="195" t="s">
        <v>2550</v>
      </c>
      <c r="D2386" s="195" t="s">
        <v>167</v>
      </c>
      <c r="E2386" s="163">
        <v>166.69</v>
      </c>
    </row>
    <row r="2387" spans="1:5">
      <c r="A2387" s="195">
        <v>4824</v>
      </c>
      <c r="B2387" s="195" t="s">
        <v>2554</v>
      </c>
      <c r="C2387" s="195" t="s">
        <v>238</v>
      </c>
      <c r="D2387" s="195" t="s">
        <v>155</v>
      </c>
      <c r="E2387" s="163">
        <v>0.35</v>
      </c>
    </row>
    <row r="2388" spans="1:5">
      <c r="A2388" s="195">
        <v>11795</v>
      </c>
      <c r="B2388" s="195" t="s">
        <v>2555</v>
      </c>
      <c r="C2388" s="195" t="s">
        <v>157</v>
      </c>
      <c r="D2388" s="195" t="s">
        <v>155</v>
      </c>
      <c r="E2388" s="163">
        <v>498.11</v>
      </c>
    </row>
    <row r="2389" spans="1:5">
      <c r="A2389" s="195">
        <v>134</v>
      </c>
      <c r="B2389" s="195" t="s">
        <v>2556</v>
      </c>
      <c r="C2389" s="195" t="s">
        <v>238</v>
      </c>
      <c r="D2389" s="195" t="s">
        <v>155</v>
      </c>
      <c r="E2389" s="163">
        <v>1.39</v>
      </c>
    </row>
    <row r="2390" spans="1:5">
      <c r="A2390" s="195">
        <v>4229</v>
      </c>
      <c r="B2390" s="195" t="s">
        <v>2557</v>
      </c>
      <c r="C2390" s="195" t="s">
        <v>238</v>
      </c>
      <c r="D2390" s="195" t="s">
        <v>155</v>
      </c>
      <c r="E2390" s="163">
        <v>35.96</v>
      </c>
    </row>
    <row r="2391" spans="1:5">
      <c r="A2391" s="195">
        <v>11244</v>
      </c>
      <c r="B2391" s="195" t="s">
        <v>2558</v>
      </c>
      <c r="C2391" s="195" t="s">
        <v>160</v>
      </c>
      <c r="D2391" s="195" t="s">
        <v>167</v>
      </c>
      <c r="E2391" s="163">
        <v>219.41</v>
      </c>
    </row>
    <row r="2392" spans="1:5">
      <c r="A2392" s="195">
        <v>11245</v>
      </c>
      <c r="B2392" s="195" t="s">
        <v>2559</v>
      </c>
      <c r="C2392" s="195" t="s">
        <v>160</v>
      </c>
      <c r="D2392" s="195" t="s">
        <v>167</v>
      </c>
      <c r="E2392" s="163">
        <v>303.48</v>
      </c>
    </row>
    <row r="2393" spans="1:5">
      <c r="A2393" s="195">
        <v>11235</v>
      </c>
      <c r="B2393" s="195" t="s">
        <v>2560</v>
      </c>
      <c r="C2393" s="195" t="s">
        <v>160</v>
      </c>
      <c r="D2393" s="195" t="s">
        <v>167</v>
      </c>
      <c r="E2393" s="163">
        <v>167.44</v>
      </c>
    </row>
    <row r="2394" spans="1:5">
      <c r="A2394" s="195">
        <v>11236</v>
      </c>
      <c r="B2394" s="195" t="s">
        <v>2561</v>
      </c>
      <c r="C2394" s="195" t="s">
        <v>160</v>
      </c>
      <c r="D2394" s="195" t="s">
        <v>167</v>
      </c>
      <c r="E2394" s="163">
        <v>212.79</v>
      </c>
    </row>
    <row r="2395" spans="1:5">
      <c r="A2395" s="195">
        <v>11731</v>
      </c>
      <c r="B2395" s="195" t="s">
        <v>2562</v>
      </c>
      <c r="C2395" s="195" t="s">
        <v>160</v>
      </c>
      <c r="D2395" s="195" t="s">
        <v>155</v>
      </c>
      <c r="E2395" s="163">
        <v>6.43</v>
      </c>
    </row>
    <row r="2396" spans="1:5">
      <c r="A2396" s="195">
        <v>11732</v>
      </c>
      <c r="B2396" s="195" t="s">
        <v>2563</v>
      </c>
      <c r="C2396" s="195" t="s">
        <v>160</v>
      </c>
      <c r="D2396" s="195" t="s">
        <v>155</v>
      </c>
      <c r="E2396" s="163">
        <v>32.67</v>
      </c>
    </row>
    <row r="2397" spans="1:5">
      <c r="A2397" s="195">
        <v>36494</v>
      </c>
      <c r="B2397" s="195" t="s">
        <v>2564</v>
      </c>
      <c r="C2397" s="195" t="s">
        <v>160</v>
      </c>
      <c r="D2397" s="195" t="s">
        <v>167</v>
      </c>
      <c r="E2397" s="199">
        <v>443168.75</v>
      </c>
    </row>
    <row r="2398" spans="1:5">
      <c r="A2398" s="195">
        <v>36493</v>
      </c>
      <c r="B2398" s="195" t="s">
        <v>2565</v>
      </c>
      <c r="C2398" s="195" t="s">
        <v>160</v>
      </c>
      <c r="D2398" s="195" t="s">
        <v>167</v>
      </c>
      <c r="E2398" s="199">
        <v>502092.19</v>
      </c>
    </row>
    <row r="2399" spans="1:5">
      <c r="A2399" s="195">
        <v>36492</v>
      </c>
      <c r="B2399" s="195" t="s">
        <v>2566</v>
      </c>
      <c r="C2399" s="195" t="s">
        <v>160</v>
      </c>
      <c r="D2399" s="195" t="s">
        <v>167</v>
      </c>
      <c r="E2399" s="199">
        <v>932696.87</v>
      </c>
    </row>
    <row r="2400" spans="1:5">
      <c r="A2400" s="195">
        <v>13333</v>
      </c>
      <c r="B2400" s="195" t="s">
        <v>2567</v>
      </c>
      <c r="C2400" s="195" t="s">
        <v>160</v>
      </c>
      <c r="D2400" s="195" t="s">
        <v>167</v>
      </c>
      <c r="E2400" s="199">
        <v>121412.6</v>
      </c>
    </row>
    <row r="2401" spans="1:5">
      <c r="A2401" s="195">
        <v>13533</v>
      </c>
      <c r="B2401" s="195" t="s">
        <v>2568</v>
      </c>
      <c r="C2401" s="195" t="s">
        <v>160</v>
      </c>
      <c r="D2401" s="195" t="s">
        <v>167</v>
      </c>
      <c r="E2401" s="199">
        <v>108529.37</v>
      </c>
    </row>
    <row r="2402" spans="1:5">
      <c r="A2402" s="195">
        <v>36499</v>
      </c>
      <c r="B2402" s="195" t="s">
        <v>2569</v>
      </c>
      <c r="C2402" s="195" t="s">
        <v>160</v>
      </c>
      <c r="D2402" s="195" t="s">
        <v>167</v>
      </c>
      <c r="E2402" s="199">
        <v>2367.54</v>
      </c>
    </row>
    <row r="2403" spans="1:5">
      <c r="A2403" s="195">
        <v>39585</v>
      </c>
      <c r="B2403" s="195" t="s">
        <v>2570</v>
      </c>
      <c r="C2403" s="195" t="s">
        <v>160</v>
      </c>
      <c r="D2403" s="195" t="s">
        <v>167</v>
      </c>
      <c r="E2403" s="199">
        <v>78396.11</v>
      </c>
    </row>
    <row r="2404" spans="1:5">
      <c r="A2404" s="195">
        <v>39586</v>
      </c>
      <c r="B2404" s="195" t="s">
        <v>2571</v>
      </c>
      <c r="C2404" s="195" t="s">
        <v>160</v>
      </c>
      <c r="D2404" s="195" t="s">
        <v>167</v>
      </c>
      <c r="E2404" s="199">
        <v>91953.33</v>
      </c>
    </row>
    <row r="2405" spans="1:5">
      <c r="A2405" s="195">
        <v>39587</v>
      </c>
      <c r="B2405" s="195" t="s">
        <v>2572</v>
      </c>
      <c r="C2405" s="195" t="s">
        <v>160</v>
      </c>
      <c r="D2405" s="195" t="s">
        <v>167</v>
      </c>
      <c r="E2405" s="199">
        <v>111994.44</v>
      </c>
    </row>
    <row r="2406" spans="1:5">
      <c r="A2406" s="195">
        <v>39588</v>
      </c>
      <c r="B2406" s="195" t="s">
        <v>2573</v>
      </c>
      <c r="C2406" s="195" t="s">
        <v>160</v>
      </c>
      <c r="D2406" s="195" t="s">
        <v>167</v>
      </c>
      <c r="E2406" s="199">
        <v>129677.77</v>
      </c>
    </row>
    <row r="2407" spans="1:5">
      <c r="A2407" s="195">
        <v>39584</v>
      </c>
      <c r="B2407" s="195" t="s">
        <v>2574</v>
      </c>
      <c r="C2407" s="195" t="s">
        <v>160</v>
      </c>
      <c r="D2407" s="195" t="s">
        <v>167</v>
      </c>
      <c r="E2407" s="199">
        <v>69813.8</v>
      </c>
    </row>
    <row r="2408" spans="1:5">
      <c r="A2408" s="195">
        <v>39590</v>
      </c>
      <c r="B2408" s="195" t="s">
        <v>2575</v>
      </c>
      <c r="C2408" s="195" t="s">
        <v>160</v>
      </c>
      <c r="D2408" s="195" t="s">
        <v>167</v>
      </c>
      <c r="E2408" s="199">
        <v>68139.77</v>
      </c>
    </row>
    <row r="2409" spans="1:5">
      <c r="A2409" s="195">
        <v>39592</v>
      </c>
      <c r="B2409" s="195" t="s">
        <v>2576</v>
      </c>
      <c r="C2409" s="195" t="s">
        <v>160</v>
      </c>
      <c r="D2409" s="195" t="s">
        <v>167</v>
      </c>
      <c r="E2409" s="199">
        <v>97918.5</v>
      </c>
    </row>
    <row r="2410" spans="1:5">
      <c r="A2410" s="195">
        <v>39593</v>
      </c>
      <c r="B2410" s="195" t="s">
        <v>2577</v>
      </c>
      <c r="C2410" s="195" t="s">
        <v>160</v>
      </c>
      <c r="D2410" s="195" t="s">
        <v>167</v>
      </c>
      <c r="E2410" s="199">
        <v>111994.44</v>
      </c>
    </row>
    <row r="2411" spans="1:5">
      <c r="A2411" s="195">
        <v>14254</v>
      </c>
      <c r="B2411" s="195" t="s">
        <v>2578</v>
      </c>
      <c r="C2411" s="195" t="s">
        <v>160</v>
      </c>
      <c r="D2411" s="195" t="s">
        <v>167</v>
      </c>
      <c r="E2411" s="199">
        <v>63660</v>
      </c>
    </row>
    <row r="2412" spans="1:5">
      <c r="A2412" s="195">
        <v>25987</v>
      </c>
      <c r="B2412" s="195" t="s">
        <v>2579</v>
      </c>
      <c r="C2412" s="195" t="s">
        <v>160</v>
      </c>
      <c r="D2412" s="195" t="s">
        <v>167</v>
      </c>
      <c r="E2412" s="199">
        <v>53161.18</v>
      </c>
    </row>
    <row r="2413" spans="1:5">
      <c r="A2413" s="195">
        <v>25019</v>
      </c>
      <c r="B2413" s="195" t="s">
        <v>2580</v>
      </c>
      <c r="C2413" s="195" t="s">
        <v>160</v>
      </c>
      <c r="D2413" s="195" t="s">
        <v>167</v>
      </c>
      <c r="E2413" s="199">
        <v>91124.2</v>
      </c>
    </row>
    <row r="2414" spans="1:5">
      <c r="A2414" s="195">
        <v>36501</v>
      </c>
      <c r="B2414" s="195" t="s">
        <v>2581</v>
      </c>
      <c r="C2414" s="195" t="s">
        <v>160</v>
      </c>
      <c r="D2414" s="195" t="s">
        <v>167</v>
      </c>
      <c r="E2414" s="199">
        <v>81131.94</v>
      </c>
    </row>
    <row r="2415" spans="1:5">
      <c r="A2415" s="195">
        <v>25986</v>
      </c>
      <c r="B2415" s="195" t="s">
        <v>2582</v>
      </c>
      <c r="C2415" s="195" t="s">
        <v>160</v>
      </c>
      <c r="D2415" s="195" t="s">
        <v>167</v>
      </c>
      <c r="E2415" s="199">
        <v>97536.14</v>
      </c>
    </row>
    <row r="2416" spans="1:5">
      <c r="A2416" s="195">
        <v>36500</v>
      </c>
      <c r="B2416" s="195" t="s">
        <v>2583</v>
      </c>
      <c r="C2416" s="195" t="s">
        <v>160</v>
      </c>
      <c r="D2416" s="195" t="s">
        <v>167</v>
      </c>
      <c r="E2416" s="199">
        <v>57333.73</v>
      </c>
    </row>
    <row r="2417" spans="1:5">
      <c r="A2417" s="195">
        <v>20017</v>
      </c>
      <c r="B2417" s="195" t="s">
        <v>2584</v>
      </c>
      <c r="C2417" s="195" t="s">
        <v>187</v>
      </c>
      <c r="D2417" s="195" t="s">
        <v>155</v>
      </c>
      <c r="E2417" s="163">
        <v>6.93</v>
      </c>
    </row>
    <row r="2418" spans="1:5">
      <c r="A2418" s="195">
        <v>20007</v>
      </c>
      <c r="B2418" s="195" t="s">
        <v>2585</v>
      </c>
      <c r="C2418" s="195" t="s">
        <v>187</v>
      </c>
      <c r="D2418" s="195" t="s">
        <v>155</v>
      </c>
      <c r="E2418" s="163">
        <v>5.32</v>
      </c>
    </row>
    <row r="2419" spans="1:5">
      <c r="A2419" s="195">
        <v>39836</v>
      </c>
      <c r="B2419" s="195" t="s">
        <v>2586</v>
      </c>
      <c r="C2419" s="195" t="s">
        <v>154</v>
      </c>
      <c r="D2419" s="195" t="s">
        <v>155</v>
      </c>
      <c r="E2419" s="163">
        <v>125.36</v>
      </c>
    </row>
    <row r="2420" spans="1:5">
      <c r="A2420" s="195">
        <v>39830</v>
      </c>
      <c r="B2420" s="195" t="s">
        <v>2587</v>
      </c>
      <c r="C2420" s="195" t="s">
        <v>154</v>
      </c>
      <c r="D2420" s="195" t="s">
        <v>155</v>
      </c>
      <c r="E2420" s="163">
        <v>142.97999999999999</v>
      </c>
    </row>
    <row r="2421" spans="1:5">
      <c r="A2421" s="195">
        <v>39831</v>
      </c>
      <c r="B2421" s="195" t="s">
        <v>2588</v>
      </c>
      <c r="C2421" s="195" t="s">
        <v>154</v>
      </c>
      <c r="D2421" s="195" t="s">
        <v>155</v>
      </c>
      <c r="E2421" s="163">
        <v>142.66999999999999</v>
      </c>
    </row>
    <row r="2422" spans="1:5">
      <c r="A2422" s="195">
        <v>36888</v>
      </c>
      <c r="B2422" s="195" t="s">
        <v>2589</v>
      </c>
      <c r="C2422" s="195" t="s">
        <v>187</v>
      </c>
      <c r="D2422" s="195" t="s">
        <v>167</v>
      </c>
      <c r="E2422" s="163">
        <v>8.3699999999999992</v>
      </c>
    </row>
    <row r="2423" spans="1:5">
      <c r="A2423" s="195">
        <v>40527</v>
      </c>
      <c r="B2423" s="195" t="s">
        <v>2590</v>
      </c>
      <c r="C2423" s="195" t="s">
        <v>160</v>
      </c>
      <c r="D2423" s="195" t="s">
        <v>167</v>
      </c>
      <c r="E2423" s="199">
        <v>2414.85</v>
      </c>
    </row>
    <row r="2424" spans="1:5">
      <c r="A2424" s="195">
        <v>36497</v>
      </c>
      <c r="B2424" s="195" t="s">
        <v>2591</v>
      </c>
      <c r="C2424" s="195" t="s">
        <v>160</v>
      </c>
      <c r="D2424" s="195" t="s">
        <v>167</v>
      </c>
      <c r="E2424" s="199">
        <v>2756.81</v>
      </c>
    </row>
    <row r="2425" spans="1:5">
      <c r="A2425" s="195">
        <v>36487</v>
      </c>
      <c r="B2425" s="195" t="s">
        <v>2592</v>
      </c>
      <c r="C2425" s="195" t="s">
        <v>160</v>
      </c>
      <c r="D2425" s="195" t="s">
        <v>167</v>
      </c>
      <c r="E2425" s="199">
        <v>4800.04</v>
      </c>
    </row>
    <row r="2426" spans="1:5">
      <c r="A2426" s="195">
        <v>25952</v>
      </c>
      <c r="B2426" s="195" t="s">
        <v>2593</v>
      </c>
      <c r="C2426" s="195" t="s">
        <v>160</v>
      </c>
      <c r="D2426" s="195" t="s">
        <v>167</v>
      </c>
      <c r="E2426" s="199">
        <v>774948.69</v>
      </c>
    </row>
    <row r="2427" spans="1:5">
      <c r="A2427" s="195">
        <v>25954</v>
      </c>
      <c r="B2427" s="195" t="s">
        <v>2594</v>
      </c>
      <c r="C2427" s="195" t="s">
        <v>160</v>
      </c>
      <c r="D2427" s="195" t="s">
        <v>167</v>
      </c>
      <c r="E2427" s="199">
        <v>1490285.94</v>
      </c>
    </row>
    <row r="2428" spans="1:5">
      <c r="A2428" s="195">
        <v>25953</v>
      </c>
      <c r="B2428" s="195" t="s">
        <v>2595</v>
      </c>
      <c r="C2428" s="195" t="s">
        <v>160</v>
      </c>
      <c r="D2428" s="195" t="s">
        <v>167</v>
      </c>
      <c r="E2428" s="199">
        <v>2533486.09</v>
      </c>
    </row>
    <row r="2429" spans="1:5">
      <c r="A2429" s="195">
        <v>37776</v>
      </c>
      <c r="B2429" s="195" t="s">
        <v>2596</v>
      </c>
      <c r="C2429" s="195" t="s">
        <v>160</v>
      </c>
      <c r="D2429" s="195" t="s">
        <v>167</v>
      </c>
      <c r="E2429" s="199">
        <v>155270.31</v>
      </c>
    </row>
    <row r="2430" spans="1:5">
      <c r="A2430" s="195">
        <v>37775</v>
      </c>
      <c r="B2430" s="195" t="s">
        <v>2597</v>
      </c>
      <c r="C2430" s="195" t="s">
        <v>160</v>
      </c>
      <c r="D2430" s="195" t="s">
        <v>167</v>
      </c>
      <c r="E2430" s="199">
        <v>244562.5</v>
      </c>
    </row>
    <row r="2431" spans="1:5">
      <c r="A2431" s="195">
        <v>36491</v>
      </c>
      <c r="B2431" s="195" t="s">
        <v>2598</v>
      </c>
      <c r="C2431" s="195" t="s">
        <v>160</v>
      </c>
      <c r="D2431" s="195" t="s">
        <v>167</v>
      </c>
      <c r="E2431" s="199">
        <v>905687.5</v>
      </c>
    </row>
    <row r="2432" spans="1:5">
      <c r="A2432" s="195">
        <v>10712</v>
      </c>
      <c r="B2432" s="195" t="s">
        <v>2599</v>
      </c>
      <c r="C2432" s="195" t="s">
        <v>160</v>
      </c>
      <c r="D2432" s="195" t="s">
        <v>167</v>
      </c>
      <c r="E2432" s="199">
        <v>61140.62</v>
      </c>
    </row>
    <row r="2433" spans="1:5">
      <c r="A2433" s="195">
        <v>3363</v>
      </c>
      <c r="B2433" s="195" t="s">
        <v>2600</v>
      </c>
      <c r="C2433" s="195" t="s">
        <v>160</v>
      </c>
      <c r="D2433" s="195" t="s">
        <v>167</v>
      </c>
      <c r="E2433" s="199">
        <v>86000</v>
      </c>
    </row>
    <row r="2434" spans="1:5">
      <c r="A2434" s="195">
        <v>3365</v>
      </c>
      <c r="B2434" s="195" t="s">
        <v>2601</v>
      </c>
      <c r="C2434" s="195" t="s">
        <v>160</v>
      </c>
      <c r="D2434" s="195" t="s">
        <v>167</v>
      </c>
      <c r="E2434" s="199">
        <v>201025</v>
      </c>
    </row>
    <row r="2435" spans="1:5">
      <c r="A2435" s="195">
        <v>7569</v>
      </c>
      <c r="B2435" s="195" t="s">
        <v>2602</v>
      </c>
      <c r="C2435" s="195" t="s">
        <v>160</v>
      </c>
      <c r="D2435" s="195" t="s">
        <v>167</v>
      </c>
      <c r="E2435" s="163">
        <v>49.28</v>
      </c>
    </row>
    <row r="2436" spans="1:5">
      <c r="A2436" s="195">
        <v>34349</v>
      </c>
      <c r="B2436" s="195" t="s">
        <v>2603</v>
      </c>
      <c r="C2436" s="195" t="s">
        <v>160</v>
      </c>
      <c r="D2436" s="195" t="s">
        <v>155</v>
      </c>
      <c r="E2436" s="163">
        <v>22</v>
      </c>
    </row>
    <row r="2437" spans="1:5">
      <c r="A2437" s="195">
        <v>11991</v>
      </c>
      <c r="B2437" s="195" t="s">
        <v>2604</v>
      </c>
      <c r="C2437" s="195" t="s">
        <v>160</v>
      </c>
      <c r="D2437" s="195" t="s">
        <v>155</v>
      </c>
      <c r="E2437" s="163">
        <v>61.76</v>
      </c>
    </row>
    <row r="2438" spans="1:5">
      <c r="A2438" s="195">
        <v>20062</v>
      </c>
      <c r="B2438" s="195" t="s">
        <v>2605</v>
      </c>
      <c r="C2438" s="195" t="s">
        <v>160</v>
      </c>
      <c r="D2438" s="195" t="s">
        <v>167</v>
      </c>
      <c r="E2438" s="163">
        <v>13.75</v>
      </c>
    </row>
    <row r="2439" spans="1:5">
      <c r="A2439" s="195">
        <v>11029</v>
      </c>
      <c r="B2439" s="195" t="s">
        <v>2606</v>
      </c>
      <c r="C2439" s="195" t="s">
        <v>1653</v>
      </c>
      <c r="D2439" s="195" t="s">
        <v>155</v>
      </c>
      <c r="E2439" s="163">
        <v>1.41</v>
      </c>
    </row>
    <row r="2440" spans="1:5">
      <c r="A2440" s="195">
        <v>4316</v>
      </c>
      <c r="B2440" s="195" t="s">
        <v>2607</v>
      </c>
      <c r="C2440" s="195" t="s">
        <v>160</v>
      </c>
      <c r="D2440" s="195" t="s">
        <v>155</v>
      </c>
      <c r="E2440" s="163">
        <v>1.42</v>
      </c>
    </row>
    <row r="2441" spans="1:5">
      <c r="A2441" s="195">
        <v>4313</v>
      </c>
      <c r="B2441" s="195" t="s">
        <v>2608</v>
      </c>
      <c r="C2441" s="195" t="s">
        <v>1653</v>
      </c>
      <c r="D2441" s="195" t="s">
        <v>155</v>
      </c>
      <c r="E2441" s="163">
        <v>2.04</v>
      </c>
    </row>
    <row r="2442" spans="1:5">
      <c r="A2442" s="195">
        <v>4317</v>
      </c>
      <c r="B2442" s="195" t="s">
        <v>2609</v>
      </c>
      <c r="C2442" s="195" t="s">
        <v>160</v>
      </c>
      <c r="D2442" s="195" t="s">
        <v>155</v>
      </c>
      <c r="E2442" s="163">
        <v>2.33</v>
      </c>
    </row>
    <row r="2443" spans="1:5">
      <c r="A2443" s="195">
        <v>4314</v>
      </c>
      <c r="B2443" s="195" t="s">
        <v>2610</v>
      </c>
      <c r="C2443" s="195" t="s">
        <v>1653</v>
      </c>
      <c r="D2443" s="195" t="s">
        <v>155</v>
      </c>
      <c r="E2443" s="163">
        <v>2.73</v>
      </c>
    </row>
    <row r="2444" spans="1:5">
      <c r="A2444" s="195">
        <v>10921</v>
      </c>
      <c r="B2444" s="195" t="s">
        <v>2611</v>
      </c>
      <c r="C2444" s="195" t="s">
        <v>160</v>
      </c>
      <c r="D2444" s="195" t="s">
        <v>167</v>
      </c>
      <c r="E2444" s="199">
        <v>4065</v>
      </c>
    </row>
    <row r="2445" spans="1:5">
      <c r="A2445" s="195">
        <v>10922</v>
      </c>
      <c r="B2445" s="195" t="s">
        <v>2612</v>
      </c>
      <c r="C2445" s="195" t="s">
        <v>160</v>
      </c>
      <c r="D2445" s="195" t="s">
        <v>167</v>
      </c>
      <c r="E2445" s="199">
        <v>3681.97</v>
      </c>
    </row>
    <row r="2446" spans="1:5">
      <c r="A2446" s="195">
        <v>10923</v>
      </c>
      <c r="B2446" s="195" t="s">
        <v>2613</v>
      </c>
      <c r="C2446" s="195" t="s">
        <v>160</v>
      </c>
      <c r="D2446" s="195" t="s">
        <v>167</v>
      </c>
      <c r="E2446" s="199">
        <v>2176.1999999999998</v>
      </c>
    </row>
    <row r="2447" spans="1:5">
      <c r="A2447" s="195">
        <v>10924</v>
      </c>
      <c r="B2447" s="195" t="s">
        <v>2614</v>
      </c>
      <c r="C2447" s="195" t="s">
        <v>160</v>
      </c>
      <c r="D2447" s="195" t="s">
        <v>167</v>
      </c>
      <c r="E2447" s="199">
        <v>2291.96</v>
      </c>
    </row>
    <row r="2448" spans="1:5">
      <c r="A2448" s="195">
        <v>37772</v>
      </c>
      <c r="B2448" s="195" t="s">
        <v>2615</v>
      </c>
      <c r="C2448" s="195" t="s">
        <v>160</v>
      </c>
      <c r="D2448" s="195" t="s">
        <v>167</v>
      </c>
      <c r="E2448" s="199">
        <v>139524.93</v>
      </c>
    </row>
    <row r="2449" spans="1:5">
      <c r="A2449" s="195">
        <v>37771</v>
      </c>
      <c r="B2449" s="195" t="s">
        <v>2616</v>
      </c>
      <c r="C2449" s="195" t="s">
        <v>160</v>
      </c>
      <c r="D2449" s="195" t="s">
        <v>167</v>
      </c>
      <c r="E2449" s="199">
        <v>148432.29999999999</v>
      </c>
    </row>
    <row r="2450" spans="1:5">
      <c r="A2450" s="195">
        <v>12770</v>
      </c>
      <c r="B2450" s="195" t="s">
        <v>2617</v>
      </c>
      <c r="C2450" s="195" t="s">
        <v>160</v>
      </c>
      <c r="D2450" s="195" t="s">
        <v>167</v>
      </c>
      <c r="E2450" s="163">
        <v>440.19</v>
      </c>
    </row>
    <row r="2451" spans="1:5">
      <c r="A2451" s="195">
        <v>12772</v>
      </c>
      <c r="B2451" s="195" t="s">
        <v>2618</v>
      </c>
      <c r="C2451" s="195" t="s">
        <v>160</v>
      </c>
      <c r="D2451" s="195" t="s">
        <v>167</v>
      </c>
      <c r="E2451" s="163">
        <v>731.6</v>
      </c>
    </row>
    <row r="2452" spans="1:5">
      <c r="A2452" s="195">
        <v>12768</v>
      </c>
      <c r="B2452" s="195" t="s">
        <v>2619</v>
      </c>
      <c r="C2452" s="195" t="s">
        <v>160</v>
      </c>
      <c r="D2452" s="195" t="s">
        <v>167</v>
      </c>
      <c r="E2452" s="199">
        <v>1029.2</v>
      </c>
    </row>
    <row r="2453" spans="1:5">
      <c r="A2453" s="195">
        <v>12775</v>
      </c>
      <c r="B2453" s="195" t="s">
        <v>2620</v>
      </c>
      <c r="C2453" s="195" t="s">
        <v>160</v>
      </c>
      <c r="D2453" s="195" t="s">
        <v>167</v>
      </c>
      <c r="E2453" s="163">
        <v>322.39</v>
      </c>
    </row>
    <row r="2454" spans="1:5">
      <c r="A2454" s="195">
        <v>12769</v>
      </c>
      <c r="B2454" s="195" t="s">
        <v>2621</v>
      </c>
      <c r="C2454" s="195" t="s">
        <v>160</v>
      </c>
      <c r="D2454" s="195" t="s">
        <v>167</v>
      </c>
      <c r="E2454" s="163">
        <v>84.32</v>
      </c>
    </row>
    <row r="2455" spans="1:5">
      <c r="A2455" s="195">
        <v>12773</v>
      </c>
      <c r="B2455" s="195" t="s">
        <v>2622</v>
      </c>
      <c r="C2455" s="195" t="s">
        <v>160</v>
      </c>
      <c r="D2455" s="195" t="s">
        <v>167</v>
      </c>
      <c r="E2455" s="163">
        <v>90.51</v>
      </c>
    </row>
    <row r="2456" spans="1:5">
      <c r="A2456" s="195">
        <v>12774</v>
      </c>
      <c r="B2456" s="195" t="s">
        <v>2623</v>
      </c>
      <c r="C2456" s="195" t="s">
        <v>160</v>
      </c>
      <c r="D2456" s="195" t="s">
        <v>167</v>
      </c>
      <c r="E2456" s="163">
        <v>111.59</v>
      </c>
    </row>
    <row r="2457" spans="1:5">
      <c r="A2457" s="195">
        <v>12776</v>
      </c>
      <c r="B2457" s="195" t="s">
        <v>2624</v>
      </c>
      <c r="C2457" s="195" t="s">
        <v>160</v>
      </c>
      <c r="D2457" s="195" t="s">
        <v>167</v>
      </c>
      <c r="E2457" s="199">
        <v>1661.6</v>
      </c>
    </row>
    <row r="2458" spans="1:5">
      <c r="A2458" s="195">
        <v>12777</v>
      </c>
      <c r="B2458" s="195" t="s">
        <v>2625</v>
      </c>
      <c r="C2458" s="195" t="s">
        <v>160</v>
      </c>
      <c r="D2458" s="195" t="s">
        <v>167</v>
      </c>
      <c r="E2458" s="199">
        <v>2169.9899999999998</v>
      </c>
    </row>
    <row r="2459" spans="1:5">
      <c r="A2459" s="195">
        <v>3391</v>
      </c>
      <c r="B2459" s="195" t="s">
        <v>2626</v>
      </c>
      <c r="C2459" s="195" t="s">
        <v>160</v>
      </c>
      <c r="D2459" s="195" t="s">
        <v>167</v>
      </c>
      <c r="E2459" s="163">
        <v>23.71</v>
      </c>
    </row>
    <row r="2460" spans="1:5">
      <c r="A2460" s="195">
        <v>3389</v>
      </c>
      <c r="B2460" s="195" t="s">
        <v>2627</v>
      </c>
      <c r="C2460" s="195" t="s">
        <v>160</v>
      </c>
      <c r="D2460" s="195" t="s">
        <v>167</v>
      </c>
      <c r="E2460" s="163">
        <v>12.3</v>
      </c>
    </row>
    <row r="2461" spans="1:5">
      <c r="A2461" s="195">
        <v>3390</v>
      </c>
      <c r="B2461" s="195" t="s">
        <v>2628</v>
      </c>
      <c r="C2461" s="195" t="s">
        <v>160</v>
      </c>
      <c r="D2461" s="195" t="s">
        <v>167</v>
      </c>
      <c r="E2461" s="163">
        <v>13.84</v>
      </c>
    </row>
    <row r="2462" spans="1:5">
      <c r="A2462" s="195">
        <v>12873</v>
      </c>
      <c r="B2462" s="195" t="s">
        <v>2629</v>
      </c>
      <c r="C2462" s="195" t="s">
        <v>355</v>
      </c>
      <c r="D2462" s="195" t="s">
        <v>155</v>
      </c>
      <c r="E2462" s="163">
        <v>16.88</v>
      </c>
    </row>
    <row r="2463" spans="1:5">
      <c r="A2463" s="195">
        <v>41076</v>
      </c>
      <c r="B2463" s="195" t="s">
        <v>2630</v>
      </c>
      <c r="C2463" s="195" t="s">
        <v>357</v>
      </c>
      <c r="D2463" s="195" t="s">
        <v>155</v>
      </c>
      <c r="E2463" s="199">
        <v>3007.78</v>
      </c>
    </row>
    <row r="2464" spans="1:5">
      <c r="A2464" s="195">
        <v>140</v>
      </c>
      <c r="B2464" s="195" t="s">
        <v>2631</v>
      </c>
      <c r="C2464" s="195" t="s">
        <v>238</v>
      </c>
      <c r="D2464" s="195" t="s">
        <v>155</v>
      </c>
      <c r="E2464" s="163">
        <v>15.56</v>
      </c>
    </row>
    <row r="2465" spans="1:5">
      <c r="A2465" s="195">
        <v>151</v>
      </c>
      <c r="B2465" s="195" t="s">
        <v>2632</v>
      </c>
      <c r="C2465" s="195" t="s">
        <v>182</v>
      </c>
      <c r="D2465" s="195" t="s">
        <v>155</v>
      </c>
      <c r="E2465" s="163">
        <v>22.97</v>
      </c>
    </row>
    <row r="2466" spans="1:5">
      <c r="A2466" s="195">
        <v>7340</v>
      </c>
      <c r="B2466" s="195" t="s">
        <v>2633</v>
      </c>
      <c r="C2466" s="195" t="s">
        <v>182</v>
      </c>
      <c r="D2466" s="195" t="s">
        <v>155</v>
      </c>
      <c r="E2466" s="163">
        <v>20.98</v>
      </c>
    </row>
    <row r="2467" spans="1:5">
      <c r="A2467" s="195">
        <v>2701</v>
      </c>
      <c r="B2467" s="195" t="s">
        <v>2634</v>
      </c>
      <c r="C2467" s="195" t="s">
        <v>355</v>
      </c>
      <c r="D2467" s="195" t="s">
        <v>155</v>
      </c>
      <c r="E2467" s="163">
        <v>12.99</v>
      </c>
    </row>
    <row r="2468" spans="1:5">
      <c r="A2468" s="195">
        <v>40929</v>
      </c>
      <c r="B2468" s="195" t="s">
        <v>2635</v>
      </c>
      <c r="C2468" s="195" t="s">
        <v>357</v>
      </c>
      <c r="D2468" s="195" t="s">
        <v>155</v>
      </c>
      <c r="E2468" s="199">
        <v>2317.91</v>
      </c>
    </row>
    <row r="2469" spans="1:5">
      <c r="A2469" s="195">
        <v>38114</v>
      </c>
      <c r="B2469" s="195" t="s">
        <v>2636</v>
      </c>
      <c r="C2469" s="195" t="s">
        <v>160</v>
      </c>
      <c r="D2469" s="195" t="s">
        <v>155</v>
      </c>
      <c r="E2469" s="163">
        <v>16.95</v>
      </c>
    </row>
    <row r="2470" spans="1:5">
      <c r="A2470" s="195">
        <v>38064</v>
      </c>
      <c r="B2470" s="195" t="s">
        <v>2637</v>
      </c>
      <c r="C2470" s="195" t="s">
        <v>160</v>
      </c>
      <c r="D2470" s="195" t="s">
        <v>155</v>
      </c>
      <c r="E2470" s="163">
        <v>18.95</v>
      </c>
    </row>
    <row r="2471" spans="1:5">
      <c r="A2471" s="195">
        <v>38115</v>
      </c>
      <c r="B2471" s="195" t="s">
        <v>2638</v>
      </c>
      <c r="C2471" s="195" t="s">
        <v>160</v>
      </c>
      <c r="D2471" s="195" t="s">
        <v>155</v>
      </c>
      <c r="E2471" s="163">
        <v>18.100000000000001</v>
      </c>
    </row>
    <row r="2472" spans="1:5">
      <c r="A2472" s="195">
        <v>38065</v>
      </c>
      <c r="B2472" s="195" t="s">
        <v>2639</v>
      </c>
      <c r="C2472" s="195" t="s">
        <v>160</v>
      </c>
      <c r="D2472" s="195" t="s">
        <v>155</v>
      </c>
      <c r="E2472" s="163">
        <v>26.89</v>
      </c>
    </row>
    <row r="2473" spans="1:5">
      <c r="A2473" s="195">
        <v>38078</v>
      </c>
      <c r="B2473" s="195" t="s">
        <v>2640</v>
      </c>
      <c r="C2473" s="195" t="s">
        <v>160</v>
      </c>
      <c r="D2473" s="195" t="s">
        <v>155</v>
      </c>
      <c r="E2473" s="163">
        <v>15.69</v>
      </c>
    </row>
    <row r="2474" spans="1:5">
      <c r="A2474" s="195">
        <v>38113</v>
      </c>
      <c r="B2474" s="195" t="s">
        <v>2641</v>
      </c>
      <c r="C2474" s="195" t="s">
        <v>160</v>
      </c>
      <c r="D2474" s="195" t="s">
        <v>155</v>
      </c>
      <c r="E2474" s="163">
        <v>8.52</v>
      </c>
    </row>
    <row r="2475" spans="1:5">
      <c r="A2475" s="195">
        <v>38063</v>
      </c>
      <c r="B2475" s="195" t="s">
        <v>2642</v>
      </c>
      <c r="C2475" s="195" t="s">
        <v>160</v>
      </c>
      <c r="D2475" s="195" t="s">
        <v>155</v>
      </c>
      <c r="E2475" s="163">
        <v>9.14</v>
      </c>
    </row>
    <row r="2476" spans="1:5">
      <c r="A2476" s="195">
        <v>38080</v>
      </c>
      <c r="B2476" s="195" t="s">
        <v>2643</v>
      </c>
      <c r="C2476" s="195" t="s">
        <v>160</v>
      </c>
      <c r="D2476" s="195" t="s">
        <v>155</v>
      </c>
      <c r="E2476" s="163">
        <v>27.25</v>
      </c>
    </row>
    <row r="2477" spans="1:5">
      <c r="A2477" s="195">
        <v>38069</v>
      </c>
      <c r="B2477" s="195" t="s">
        <v>2644</v>
      </c>
      <c r="C2477" s="195" t="s">
        <v>160</v>
      </c>
      <c r="D2477" s="195" t="s">
        <v>155</v>
      </c>
      <c r="E2477" s="163">
        <v>14.9</v>
      </c>
    </row>
    <row r="2478" spans="1:5">
      <c r="A2478" s="195">
        <v>38077</v>
      </c>
      <c r="B2478" s="195" t="s">
        <v>2645</v>
      </c>
      <c r="C2478" s="195" t="s">
        <v>160</v>
      </c>
      <c r="D2478" s="195" t="s">
        <v>155</v>
      </c>
      <c r="E2478" s="163">
        <v>14.56</v>
      </c>
    </row>
    <row r="2479" spans="1:5">
      <c r="A2479" s="195">
        <v>38073</v>
      </c>
      <c r="B2479" s="195" t="s">
        <v>2646</v>
      </c>
      <c r="C2479" s="195" t="s">
        <v>160</v>
      </c>
      <c r="D2479" s="195" t="s">
        <v>155</v>
      </c>
      <c r="E2479" s="163">
        <v>22.18</v>
      </c>
    </row>
    <row r="2480" spans="1:5">
      <c r="A2480" s="195">
        <v>38112</v>
      </c>
      <c r="B2480" s="195" t="s">
        <v>2647</v>
      </c>
      <c r="C2480" s="195" t="s">
        <v>160</v>
      </c>
      <c r="D2480" s="195" t="s">
        <v>155</v>
      </c>
      <c r="E2480" s="163">
        <v>6.54</v>
      </c>
    </row>
    <row r="2481" spans="1:5">
      <c r="A2481" s="195">
        <v>38062</v>
      </c>
      <c r="B2481" s="195" t="s">
        <v>2648</v>
      </c>
      <c r="C2481" s="195" t="s">
        <v>160</v>
      </c>
      <c r="D2481" s="195" t="s">
        <v>155</v>
      </c>
      <c r="E2481" s="163">
        <v>6.71</v>
      </c>
    </row>
    <row r="2482" spans="1:5">
      <c r="A2482" s="195">
        <v>12128</v>
      </c>
      <c r="B2482" s="195" t="s">
        <v>2649</v>
      </c>
      <c r="C2482" s="195" t="s">
        <v>160</v>
      </c>
      <c r="D2482" s="195" t="s">
        <v>155</v>
      </c>
      <c r="E2482" s="163">
        <v>8.98</v>
      </c>
    </row>
    <row r="2483" spans="1:5">
      <c r="A2483" s="195">
        <v>12129</v>
      </c>
      <c r="B2483" s="195" t="s">
        <v>2650</v>
      </c>
      <c r="C2483" s="195" t="s">
        <v>160</v>
      </c>
      <c r="D2483" s="195" t="s">
        <v>155</v>
      </c>
      <c r="E2483" s="163">
        <v>11.86</v>
      </c>
    </row>
    <row r="2484" spans="1:5">
      <c r="A2484" s="195">
        <v>38081</v>
      </c>
      <c r="B2484" s="195" t="s">
        <v>2651</v>
      </c>
      <c r="C2484" s="195" t="s">
        <v>160</v>
      </c>
      <c r="D2484" s="195" t="s">
        <v>155</v>
      </c>
      <c r="E2484" s="163">
        <v>23.11</v>
      </c>
    </row>
    <row r="2485" spans="1:5">
      <c r="A2485" s="195">
        <v>38070</v>
      </c>
      <c r="B2485" s="195" t="s">
        <v>2652</v>
      </c>
      <c r="C2485" s="195" t="s">
        <v>160</v>
      </c>
      <c r="D2485" s="195" t="s">
        <v>155</v>
      </c>
      <c r="E2485" s="163">
        <v>15.92</v>
      </c>
    </row>
    <row r="2486" spans="1:5">
      <c r="A2486" s="195">
        <v>38074</v>
      </c>
      <c r="B2486" s="195" t="s">
        <v>2653</v>
      </c>
      <c r="C2486" s="195" t="s">
        <v>160</v>
      </c>
      <c r="D2486" s="195" t="s">
        <v>155</v>
      </c>
      <c r="E2486" s="163">
        <v>24.21</v>
      </c>
    </row>
    <row r="2487" spans="1:5">
      <c r="A2487" s="195">
        <v>38079</v>
      </c>
      <c r="B2487" s="195" t="s">
        <v>2654</v>
      </c>
      <c r="C2487" s="195" t="s">
        <v>160</v>
      </c>
      <c r="D2487" s="195" t="s">
        <v>155</v>
      </c>
      <c r="E2487" s="163">
        <v>20.78</v>
      </c>
    </row>
    <row r="2488" spans="1:5">
      <c r="A2488" s="195">
        <v>38072</v>
      </c>
      <c r="B2488" s="195" t="s">
        <v>2655</v>
      </c>
      <c r="C2488" s="195" t="s">
        <v>160</v>
      </c>
      <c r="D2488" s="195" t="s">
        <v>155</v>
      </c>
      <c r="E2488" s="163">
        <v>19.97</v>
      </c>
    </row>
    <row r="2489" spans="1:5">
      <c r="A2489" s="195">
        <v>38068</v>
      </c>
      <c r="B2489" s="195" t="s">
        <v>2656</v>
      </c>
      <c r="C2489" s="195" t="s">
        <v>160</v>
      </c>
      <c r="D2489" s="195" t="s">
        <v>155</v>
      </c>
      <c r="E2489" s="163">
        <v>13.79</v>
      </c>
    </row>
    <row r="2490" spans="1:5">
      <c r="A2490" s="195">
        <v>38071</v>
      </c>
      <c r="B2490" s="195" t="s">
        <v>2657</v>
      </c>
      <c r="C2490" s="195" t="s">
        <v>160</v>
      </c>
      <c r="D2490" s="195" t="s">
        <v>155</v>
      </c>
      <c r="E2490" s="163">
        <v>16.48</v>
      </c>
    </row>
    <row r="2491" spans="1:5">
      <c r="A2491" s="195">
        <v>38412</v>
      </c>
      <c r="B2491" s="195" t="s">
        <v>2658</v>
      </c>
      <c r="C2491" s="195" t="s">
        <v>160</v>
      </c>
      <c r="D2491" s="195" t="s">
        <v>167</v>
      </c>
      <c r="E2491" s="199">
        <v>1100</v>
      </c>
    </row>
    <row r="2492" spans="1:5">
      <c r="A2492" s="195">
        <v>3405</v>
      </c>
      <c r="B2492" s="195" t="s">
        <v>2659</v>
      </c>
      <c r="C2492" s="195" t="s">
        <v>160</v>
      </c>
      <c r="D2492" s="195" t="s">
        <v>167</v>
      </c>
      <c r="E2492" s="163">
        <v>68.180000000000007</v>
      </c>
    </row>
    <row r="2493" spans="1:5">
      <c r="A2493" s="195">
        <v>3394</v>
      </c>
      <c r="B2493" s="195" t="s">
        <v>2660</v>
      </c>
      <c r="C2493" s="195" t="s">
        <v>160</v>
      </c>
      <c r="D2493" s="195" t="s">
        <v>167</v>
      </c>
      <c r="E2493" s="163">
        <v>359.91</v>
      </c>
    </row>
    <row r="2494" spans="1:5">
      <c r="A2494" s="195">
        <v>3393</v>
      </c>
      <c r="B2494" s="195" t="s">
        <v>2661</v>
      </c>
      <c r="C2494" s="195" t="s">
        <v>160</v>
      </c>
      <c r="D2494" s="195" t="s">
        <v>167</v>
      </c>
      <c r="E2494" s="163">
        <v>612.79</v>
      </c>
    </row>
    <row r="2495" spans="1:5">
      <c r="A2495" s="195">
        <v>3406</v>
      </c>
      <c r="B2495" s="195" t="s">
        <v>2662</v>
      </c>
      <c r="C2495" s="195" t="s">
        <v>160</v>
      </c>
      <c r="D2495" s="195" t="s">
        <v>167</v>
      </c>
      <c r="E2495" s="163">
        <v>20.87</v>
      </c>
    </row>
    <row r="2496" spans="1:5">
      <c r="A2496" s="195">
        <v>3395</v>
      </c>
      <c r="B2496" s="195" t="s">
        <v>2663</v>
      </c>
      <c r="C2496" s="195" t="s">
        <v>160</v>
      </c>
      <c r="D2496" s="195" t="s">
        <v>167</v>
      </c>
      <c r="E2496" s="163">
        <v>88.04</v>
      </c>
    </row>
    <row r="2497" spans="1:5">
      <c r="A2497" s="195">
        <v>3398</v>
      </c>
      <c r="B2497" s="195" t="s">
        <v>2664</v>
      </c>
      <c r="C2497" s="195" t="s">
        <v>160</v>
      </c>
      <c r="D2497" s="195" t="s">
        <v>167</v>
      </c>
      <c r="E2497" s="163">
        <v>4.18</v>
      </c>
    </row>
    <row r="2498" spans="1:5">
      <c r="A2498" s="195">
        <v>34379</v>
      </c>
      <c r="B2498" s="195" t="s">
        <v>2665</v>
      </c>
      <c r="C2498" s="195" t="s">
        <v>160</v>
      </c>
      <c r="D2498" s="195" t="s">
        <v>167</v>
      </c>
      <c r="E2498" s="163">
        <v>255.27</v>
      </c>
    </row>
    <row r="2499" spans="1:5">
      <c r="A2499" s="195">
        <v>34377</v>
      </c>
      <c r="B2499" s="195" t="s">
        <v>2666</v>
      </c>
      <c r="C2499" s="195" t="s">
        <v>160</v>
      </c>
      <c r="D2499" s="195" t="s">
        <v>167</v>
      </c>
      <c r="E2499" s="163">
        <v>189.61</v>
      </c>
    </row>
    <row r="2500" spans="1:5">
      <c r="A2500" s="195">
        <v>40662</v>
      </c>
      <c r="B2500" s="195" t="s">
        <v>2667</v>
      </c>
      <c r="C2500" s="195" t="s">
        <v>160</v>
      </c>
      <c r="D2500" s="195" t="s">
        <v>167</v>
      </c>
      <c r="E2500" s="163">
        <v>201.19</v>
      </c>
    </row>
    <row r="2501" spans="1:5">
      <c r="A2501" s="195">
        <v>3437</v>
      </c>
      <c r="B2501" s="195" t="s">
        <v>2668</v>
      </c>
      <c r="C2501" s="195" t="s">
        <v>157</v>
      </c>
      <c r="D2501" s="195" t="s">
        <v>167</v>
      </c>
      <c r="E2501" s="163">
        <v>558.88</v>
      </c>
    </row>
    <row r="2502" spans="1:5">
      <c r="A2502" s="195">
        <v>11190</v>
      </c>
      <c r="B2502" s="195" t="s">
        <v>2669</v>
      </c>
      <c r="C2502" s="195" t="s">
        <v>160</v>
      </c>
      <c r="D2502" s="195" t="s">
        <v>167</v>
      </c>
      <c r="E2502" s="163">
        <v>158</v>
      </c>
    </row>
    <row r="2503" spans="1:5">
      <c r="A2503" s="195">
        <v>3428</v>
      </c>
      <c r="B2503" s="195" t="s">
        <v>2670</v>
      </c>
      <c r="C2503" s="195" t="s">
        <v>157</v>
      </c>
      <c r="D2503" s="195" t="s">
        <v>167</v>
      </c>
      <c r="E2503" s="163">
        <v>829</v>
      </c>
    </row>
    <row r="2504" spans="1:5">
      <c r="A2504" s="195">
        <v>3429</v>
      </c>
      <c r="B2504" s="195" t="s">
        <v>2671</v>
      </c>
      <c r="C2504" s="195" t="s">
        <v>157</v>
      </c>
      <c r="D2504" s="195" t="s">
        <v>167</v>
      </c>
      <c r="E2504" s="163">
        <v>473.64</v>
      </c>
    </row>
    <row r="2505" spans="1:5">
      <c r="A2505" s="195">
        <v>34370</v>
      </c>
      <c r="B2505" s="195" t="s">
        <v>2672</v>
      </c>
      <c r="C2505" s="195" t="s">
        <v>160</v>
      </c>
      <c r="D2505" s="195" t="s">
        <v>167</v>
      </c>
      <c r="E2505" s="163">
        <v>575.55999999999995</v>
      </c>
    </row>
    <row r="2506" spans="1:5">
      <c r="A2506" s="195">
        <v>34372</v>
      </c>
      <c r="B2506" s="195" t="s">
        <v>2673</v>
      </c>
      <c r="C2506" s="195" t="s">
        <v>160</v>
      </c>
      <c r="D2506" s="195" t="s">
        <v>167</v>
      </c>
      <c r="E2506" s="163">
        <v>800.69</v>
      </c>
    </row>
    <row r="2507" spans="1:5">
      <c r="A2507" s="195">
        <v>36896</v>
      </c>
      <c r="B2507" s="195" t="s">
        <v>2674</v>
      </c>
      <c r="C2507" s="195" t="s">
        <v>160</v>
      </c>
      <c r="D2507" s="195" t="s">
        <v>167</v>
      </c>
      <c r="E2507" s="163">
        <v>330.25</v>
      </c>
    </row>
    <row r="2508" spans="1:5">
      <c r="A2508" s="195">
        <v>34367</v>
      </c>
      <c r="B2508" s="195" t="s">
        <v>2675</v>
      </c>
      <c r="C2508" s="195" t="s">
        <v>160</v>
      </c>
      <c r="D2508" s="195" t="s">
        <v>167</v>
      </c>
      <c r="E2508" s="163">
        <v>387.92</v>
      </c>
    </row>
    <row r="2509" spans="1:5">
      <c r="A2509" s="195">
        <v>36897</v>
      </c>
      <c r="B2509" s="195" t="s">
        <v>2676</v>
      </c>
      <c r="C2509" s="195" t="s">
        <v>160</v>
      </c>
      <c r="D2509" s="195" t="s">
        <v>167</v>
      </c>
      <c r="E2509" s="163">
        <v>457.45</v>
      </c>
    </row>
    <row r="2510" spans="1:5">
      <c r="A2510" s="195">
        <v>597</v>
      </c>
      <c r="B2510" s="195" t="s">
        <v>2677</v>
      </c>
      <c r="C2510" s="195" t="s">
        <v>157</v>
      </c>
      <c r="D2510" s="195" t="s">
        <v>167</v>
      </c>
      <c r="E2510" s="163">
        <v>337.88</v>
      </c>
    </row>
    <row r="2511" spans="1:5">
      <c r="A2511" s="195">
        <v>34369</v>
      </c>
      <c r="B2511" s="195" t="s">
        <v>2678</v>
      </c>
      <c r="C2511" s="195" t="s">
        <v>160</v>
      </c>
      <c r="D2511" s="195" t="s">
        <v>167</v>
      </c>
      <c r="E2511" s="163">
        <v>541.98</v>
      </c>
    </row>
    <row r="2512" spans="1:5">
      <c r="A2512" s="195">
        <v>34362</v>
      </c>
      <c r="B2512" s="195" t="s">
        <v>2679</v>
      </c>
      <c r="C2512" s="195" t="s">
        <v>160</v>
      </c>
      <c r="D2512" s="195" t="s">
        <v>167</v>
      </c>
      <c r="E2512" s="163">
        <v>376.07</v>
      </c>
    </row>
    <row r="2513" spans="1:5">
      <c r="A2513" s="195">
        <v>34364</v>
      </c>
      <c r="B2513" s="195" t="s">
        <v>2680</v>
      </c>
      <c r="C2513" s="195" t="s">
        <v>160</v>
      </c>
      <c r="D2513" s="195" t="s">
        <v>167</v>
      </c>
      <c r="E2513" s="163">
        <v>530.13</v>
      </c>
    </row>
    <row r="2514" spans="1:5">
      <c r="A2514" s="195">
        <v>40659</v>
      </c>
      <c r="B2514" s="195" t="s">
        <v>2681</v>
      </c>
      <c r="C2514" s="195" t="s">
        <v>157</v>
      </c>
      <c r="D2514" s="195" t="s">
        <v>167</v>
      </c>
      <c r="E2514" s="163">
        <v>790.73</v>
      </c>
    </row>
    <row r="2515" spans="1:5">
      <c r="A2515" s="195">
        <v>40660</v>
      </c>
      <c r="B2515" s="195" t="s">
        <v>2682</v>
      </c>
      <c r="C2515" s="195" t="s">
        <v>157</v>
      </c>
      <c r="D2515" s="195" t="s">
        <v>167</v>
      </c>
      <c r="E2515" s="199">
        <v>1002.16</v>
      </c>
    </row>
    <row r="2516" spans="1:5">
      <c r="A2516" s="195">
        <v>40661</v>
      </c>
      <c r="B2516" s="195" t="s">
        <v>2683</v>
      </c>
      <c r="C2516" s="195" t="s">
        <v>157</v>
      </c>
      <c r="D2516" s="195" t="s">
        <v>167</v>
      </c>
      <c r="E2516" s="163">
        <v>616.15</v>
      </c>
    </row>
    <row r="2517" spans="1:5">
      <c r="A2517" s="195">
        <v>3421</v>
      </c>
      <c r="B2517" s="195" t="s">
        <v>2684</v>
      </c>
      <c r="C2517" s="195" t="s">
        <v>157</v>
      </c>
      <c r="D2517" s="195" t="s">
        <v>167</v>
      </c>
      <c r="E2517" s="163">
        <v>620.87</v>
      </c>
    </row>
    <row r="2518" spans="1:5">
      <c r="A2518" s="195">
        <v>599</v>
      </c>
      <c r="B2518" s="195" t="s">
        <v>2685</v>
      </c>
      <c r="C2518" s="195" t="s">
        <v>157</v>
      </c>
      <c r="D2518" s="195" t="s">
        <v>167</v>
      </c>
      <c r="E2518" s="163">
        <v>286.39999999999998</v>
      </c>
    </row>
    <row r="2519" spans="1:5">
      <c r="A2519" s="195">
        <v>601</v>
      </c>
      <c r="B2519" s="195" t="s">
        <v>2686</v>
      </c>
      <c r="C2519" s="195" t="s">
        <v>157</v>
      </c>
      <c r="D2519" s="195" t="s">
        <v>167</v>
      </c>
      <c r="E2519" s="163">
        <v>386.35</v>
      </c>
    </row>
    <row r="2520" spans="1:5">
      <c r="A2520" s="195">
        <v>34381</v>
      </c>
      <c r="B2520" s="195" t="s">
        <v>2686</v>
      </c>
      <c r="C2520" s="195" t="s">
        <v>160</v>
      </c>
      <c r="D2520" s="195" t="s">
        <v>167</v>
      </c>
      <c r="E2520" s="163">
        <v>193.56</v>
      </c>
    </row>
    <row r="2521" spans="1:5">
      <c r="A2521" s="195">
        <v>3423</v>
      </c>
      <c r="B2521" s="195" t="s">
        <v>2687</v>
      </c>
      <c r="C2521" s="195" t="s">
        <v>157</v>
      </c>
      <c r="D2521" s="195" t="s">
        <v>167</v>
      </c>
      <c r="E2521" s="163">
        <v>875.57</v>
      </c>
    </row>
    <row r="2522" spans="1:5">
      <c r="A2522" s="195">
        <v>34797</v>
      </c>
      <c r="B2522" s="195" t="s">
        <v>2688</v>
      </c>
      <c r="C2522" s="195" t="s">
        <v>160</v>
      </c>
      <c r="D2522" s="195" t="s">
        <v>167</v>
      </c>
      <c r="E2522" s="163">
        <v>344.15</v>
      </c>
    </row>
    <row r="2523" spans="1:5">
      <c r="A2523" s="195">
        <v>25964</v>
      </c>
      <c r="B2523" s="195" t="s">
        <v>2689</v>
      </c>
      <c r="C2523" s="195" t="s">
        <v>355</v>
      </c>
      <c r="D2523" s="195" t="s">
        <v>155</v>
      </c>
      <c r="E2523" s="163">
        <v>16.32</v>
      </c>
    </row>
    <row r="2524" spans="1:5">
      <c r="A2524" s="195">
        <v>41077</v>
      </c>
      <c r="B2524" s="195" t="s">
        <v>2690</v>
      </c>
      <c r="C2524" s="195" t="s">
        <v>357</v>
      </c>
      <c r="D2524" s="195" t="s">
        <v>155</v>
      </c>
      <c r="E2524" s="199">
        <v>2911.23</v>
      </c>
    </row>
    <row r="2525" spans="1:5">
      <c r="A2525" s="195">
        <v>20159</v>
      </c>
      <c r="B2525" s="195" t="s">
        <v>2691</v>
      </c>
      <c r="C2525" s="195" t="s">
        <v>160</v>
      </c>
      <c r="D2525" s="195" t="s">
        <v>155</v>
      </c>
      <c r="E2525" s="163">
        <v>52.14</v>
      </c>
    </row>
    <row r="2526" spans="1:5">
      <c r="A2526" s="195">
        <v>37963</v>
      </c>
      <c r="B2526" s="195" t="s">
        <v>2692</v>
      </c>
      <c r="C2526" s="195" t="s">
        <v>160</v>
      </c>
      <c r="D2526" s="195" t="s">
        <v>155</v>
      </c>
      <c r="E2526" s="163">
        <v>3.84</v>
      </c>
    </row>
    <row r="2527" spans="1:5">
      <c r="A2527" s="195">
        <v>37964</v>
      </c>
      <c r="B2527" s="195" t="s">
        <v>2693</v>
      </c>
      <c r="C2527" s="195" t="s">
        <v>160</v>
      </c>
      <c r="D2527" s="195" t="s">
        <v>155</v>
      </c>
      <c r="E2527" s="163">
        <v>6.4</v>
      </c>
    </row>
    <row r="2528" spans="1:5">
      <c r="A2528" s="195">
        <v>37965</v>
      </c>
      <c r="B2528" s="195" t="s">
        <v>2694</v>
      </c>
      <c r="C2528" s="195" t="s">
        <v>160</v>
      </c>
      <c r="D2528" s="195" t="s">
        <v>155</v>
      </c>
      <c r="E2528" s="163">
        <v>9.27</v>
      </c>
    </row>
    <row r="2529" spans="1:5">
      <c r="A2529" s="195">
        <v>37966</v>
      </c>
      <c r="B2529" s="195" t="s">
        <v>2695</v>
      </c>
      <c r="C2529" s="195" t="s">
        <v>160</v>
      </c>
      <c r="D2529" s="195" t="s">
        <v>155</v>
      </c>
      <c r="E2529" s="163">
        <v>16.79</v>
      </c>
    </row>
    <row r="2530" spans="1:5">
      <c r="A2530" s="195">
        <v>37967</v>
      </c>
      <c r="B2530" s="195" t="s">
        <v>2696</v>
      </c>
      <c r="C2530" s="195" t="s">
        <v>160</v>
      </c>
      <c r="D2530" s="195" t="s">
        <v>155</v>
      </c>
      <c r="E2530" s="163">
        <v>26.93</v>
      </c>
    </row>
    <row r="2531" spans="1:5">
      <c r="A2531" s="195">
        <v>37968</v>
      </c>
      <c r="B2531" s="195" t="s">
        <v>2697</v>
      </c>
      <c r="C2531" s="195" t="s">
        <v>160</v>
      </c>
      <c r="D2531" s="195" t="s">
        <v>155</v>
      </c>
      <c r="E2531" s="163">
        <v>59.07</v>
      </c>
    </row>
    <row r="2532" spans="1:5">
      <c r="A2532" s="195">
        <v>37969</v>
      </c>
      <c r="B2532" s="195" t="s">
        <v>2698</v>
      </c>
      <c r="C2532" s="195" t="s">
        <v>160</v>
      </c>
      <c r="D2532" s="195" t="s">
        <v>155</v>
      </c>
      <c r="E2532" s="163">
        <v>157.80000000000001</v>
      </c>
    </row>
    <row r="2533" spans="1:5">
      <c r="A2533" s="195">
        <v>37970</v>
      </c>
      <c r="B2533" s="195" t="s">
        <v>2699</v>
      </c>
      <c r="C2533" s="195" t="s">
        <v>160</v>
      </c>
      <c r="D2533" s="195" t="s">
        <v>155</v>
      </c>
      <c r="E2533" s="163">
        <v>184.08</v>
      </c>
    </row>
    <row r="2534" spans="1:5">
      <c r="A2534" s="195">
        <v>21118</v>
      </c>
      <c r="B2534" s="195" t="s">
        <v>2700</v>
      </c>
      <c r="C2534" s="195" t="s">
        <v>160</v>
      </c>
      <c r="D2534" s="195" t="s">
        <v>158</v>
      </c>
      <c r="E2534" s="163">
        <v>2.9</v>
      </c>
    </row>
    <row r="2535" spans="1:5">
      <c r="A2535" s="195">
        <v>37956</v>
      </c>
      <c r="B2535" s="195" t="s">
        <v>2701</v>
      </c>
      <c r="C2535" s="195" t="s">
        <v>160</v>
      </c>
      <c r="D2535" s="195" t="s">
        <v>155</v>
      </c>
      <c r="E2535" s="163">
        <v>4.59</v>
      </c>
    </row>
    <row r="2536" spans="1:5">
      <c r="A2536" s="195">
        <v>37957</v>
      </c>
      <c r="B2536" s="195" t="s">
        <v>2702</v>
      </c>
      <c r="C2536" s="195" t="s">
        <v>160</v>
      </c>
      <c r="D2536" s="195" t="s">
        <v>155</v>
      </c>
      <c r="E2536" s="163">
        <v>9.69</v>
      </c>
    </row>
    <row r="2537" spans="1:5">
      <c r="A2537" s="195">
        <v>37958</v>
      </c>
      <c r="B2537" s="195" t="s">
        <v>2703</v>
      </c>
      <c r="C2537" s="195" t="s">
        <v>160</v>
      </c>
      <c r="D2537" s="195" t="s">
        <v>155</v>
      </c>
      <c r="E2537" s="163">
        <v>16.79</v>
      </c>
    </row>
    <row r="2538" spans="1:5">
      <c r="A2538" s="195">
        <v>37959</v>
      </c>
      <c r="B2538" s="195" t="s">
        <v>2704</v>
      </c>
      <c r="C2538" s="195" t="s">
        <v>160</v>
      </c>
      <c r="D2538" s="195" t="s">
        <v>155</v>
      </c>
      <c r="E2538" s="163">
        <v>26.93</v>
      </c>
    </row>
    <row r="2539" spans="1:5">
      <c r="A2539" s="195">
        <v>37960</v>
      </c>
      <c r="B2539" s="195" t="s">
        <v>2705</v>
      </c>
      <c r="C2539" s="195" t="s">
        <v>160</v>
      </c>
      <c r="D2539" s="195" t="s">
        <v>155</v>
      </c>
      <c r="E2539" s="163">
        <v>58</v>
      </c>
    </row>
    <row r="2540" spans="1:5">
      <c r="A2540" s="195">
        <v>37961</v>
      </c>
      <c r="B2540" s="195" t="s">
        <v>2706</v>
      </c>
      <c r="C2540" s="195" t="s">
        <v>160</v>
      </c>
      <c r="D2540" s="195" t="s">
        <v>155</v>
      </c>
      <c r="E2540" s="163">
        <v>153.88</v>
      </c>
    </row>
    <row r="2541" spans="1:5">
      <c r="A2541" s="195">
        <v>37962</v>
      </c>
      <c r="B2541" s="195" t="s">
        <v>2707</v>
      </c>
      <c r="C2541" s="195" t="s">
        <v>160</v>
      </c>
      <c r="D2541" s="195" t="s">
        <v>155</v>
      </c>
      <c r="E2541" s="163">
        <v>178.8</v>
      </c>
    </row>
    <row r="2542" spans="1:5">
      <c r="A2542" s="195">
        <v>3533</v>
      </c>
      <c r="B2542" s="195" t="s">
        <v>2708</v>
      </c>
      <c r="C2542" s="195" t="s">
        <v>160</v>
      </c>
      <c r="D2542" s="195" t="s">
        <v>155</v>
      </c>
      <c r="E2542" s="163">
        <v>2.4500000000000002</v>
      </c>
    </row>
    <row r="2543" spans="1:5">
      <c r="A2543" s="195">
        <v>3538</v>
      </c>
      <c r="B2543" s="195" t="s">
        <v>2709</v>
      </c>
      <c r="C2543" s="195" t="s">
        <v>160</v>
      </c>
      <c r="D2543" s="195" t="s">
        <v>155</v>
      </c>
      <c r="E2543" s="163">
        <v>4.22</v>
      </c>
    </row>
    <row r="2544" spans="1:5">
      <c r="A2544" s="195">
        <v>3497</v>
      </c>
      <c r="B2544" s="195" t="s">
        <v>2710</v>
      </c>
      <c r="C2544" s="195" t="s">
        <v>160</v>
      </c>
      <c r="D2544" s="195" t="s">
        <v>155</v>
      </c>
      <c r="E2544" s="163">
        <v>15.77</v>
      </c>
    </row>
    <row r="2545" spans="1:5">
      <c r="A2545" s="195">
        <v>3498</v>
      </c>
      <c r="B2545" s="195" t="s">
        <v>2711</v>
      </c>
      <c r="C2545" s="195" t="s">
        <v>160</v>
      </c>
      <c r="D2545" s="195" t="s">
        <v>155</v>
      </c>
      <c r="E2545" s="163">
        <v>5.01</v>
      </c>
    </row>
    <row r="2546" spans="1:5">
      <c r="A2546" s="195">
        <v>3496</v>
      </c>
      <c r="B2546" s="195" t="s">
        <v>2712</v>
      </c>
      <c r="C2546" s="195" t="s">
        <v>160</v>
      </c>
      <c r="D2546" s="195" t="s">
        <v>155</v>
      </c>
      <c r="E2546" s="163">
        <v>4.04</v>
      </c>
    </row>
    <row r="2547" spans="1:5">
      <c r="A2547" s="195">
        <v>38429</v>
      </c>
      <c r="B2547" s="195" t="s">
        <v>2713</v>
      </c>
      <c r="C2547" s="195" t="s">
        <v>160</v>
      </c>
      <c r="D2547" s="195" t="s">
        <v>155</v>
      </c>
      <c r="E2547" s="163">
        <v>9.7899999999999991</v>
      </c>
    </row>
    <row r="2548" spans="1:5">
      <c r="A2548" s="195">
        <v>38431</v>
      </c>
      <c r="B2548" s="195" t="s">
        <v>2714</v>
      </c>
      <c r="C2548" s="195" t="s">
        <v>160</v>
      </c>
      <c r="D2548" s="195" t="s">
        <v>155</v>
      </c>
      <c r="E2548" s="163">
        <v>15.51</v>
      </c>
    </row>
    <row r="2549" spans="1:5">
      <c r="A2549" s="195">
        <v>38430</v>
      </c>
      <c r="B2549" s="195" t="s">
        <v>2715</v>
      </c>
      <c r="C2549" s="195" t="s">
        <v>160</v>
      </c>
      <c r="D2549" s="195" t="s">
        <v>155</v>
      </c>
      <c r="E2549" s="163">
        <v>19.82</v>
      </c>
    </row>
    <row r="2550" spans="1:5">
      <c r="A2550" s="195">
        <v>36348</v>
      </c>
      <c r="B2550" s="195" t="s">
        <v>2716</v>
      </c>
      <c r="C2550" s="195" t="s">
        <v>160</v>
      </c>
      <c r="D2550" s="195" t="s">
        <v>167</v>
      </c>
      <c r="E2550" s="163">
        <v>1.64</v>
      </c>
    </row>
    <row r="2551" spans="1:5">
      <c r="A2551" s="195">
        <v>36349</v>
      </c>
      <c r="B2551" s="195" t="s">
        <v>2717</v>
      </c>
      <c r="C2551" s="195" t="s">
        <v>160</v>
      </c>
      <c r="D2551" s="195" t="s">
        <v>167</v>
      </c>
      <c r="E2551" s="163">
        <v>2.46</v>
      </c>
    </row>
    <row r="2552" spans="1:5">
      <c r="A2552" s="195">
        <v>38433</v>
      </c>
      <c r="B2552" s="195" t="s">
        <v>2718</v>
      </c>
      <c r="C2552" s="195" t="s">
        <v>160</v>
      </c>
      <c r="D2552" s="195" t="s">
        <v>167</v>
      </c>
      <c r="E2552" s="163">
        <v>4.55</v>
      </c>
    </row>
    <row r="2553" spans="1:5">
      <c r="A2553" s="195">
        <v>38440</v>
      </c>
      <c r="B2553" s="195" t="s">
        <v>2719</v>
      </c>
      <c r="C2553" s="195" t="s">
        <v>160</v>
      </c>
      <c r="D2553" s="195" t="s">
        <v>167</v>
      </c>
      <c r="E2553" s="163">
        <v>157.04</v>
      </c>
    </row>
    <row r="2554" spans="1:5">
      <c r="A2554" s="195">
        <v>36359</v>
      </c>
      <c r="B2554" s="195" t="s">
        <v>2720</v>
      </c>
      <c r="C2554" s="195" t="s">
        <v>160</v>
      </c>
      <c r="D2554" s="195" t="s">
        <v>167</v>
      </c>
      <c r="E2554" s="163">
        <v>1.95</v>
      </c>
    </row>
    <row r="2555" spans="1:5">
      <c r="A2555" s="195">
        <v>36360</v>
      </c>
      <c r="B2555" s="195" t="s">
        <v>2721</v>
      </c>
      <c r="C2555" s="195" t="s">
        <v>160</v>
      </c>
      <c r="D2555" s="195" t="s">
        <v>167</v>
      </c>
      <c r="E2555" s="163">
        <v>3.01</v>
      </c>
    </row>
    <row r="2556" spans="1:5">
      <c r="A2556" s="195">
        <v>38434</v>
      </c>
      <c r="B2556" s="195" t="s">
        <v>2722</v>
      </c>
      <c r="C2556" s="195" t="s">
        <v>160</v>
      </c>
      <c r="D2556" s="195" t="s">
        <v>167</v>
      </c>
      <c r="E2556" s="163">
        <v>4.6100000000000003</v>
      </c>
    </row>
    <row r="2557" spans="1:5">
      <c r="A2557" s="195">
        <v>38435</v>
      </c>
      <c r="B2557" s="195" t="s">
        <v>2723</v>
      </c>
      <c r="C2557" s="195" t="s">
        <v>160</v>
      </c>
      <c r="D2557" s="195" t="s">
        <v>167</v>
      </c>
      <c r="E2557" s="163">
        <v>8.76</v>
      </c>
    </row>
    <row r="2558" spans="1:5">
      <c r="A2558" s="195">
        <v>38436</v>
      </c>
      <c r="B2558" s="195" t="s">
        <v>2724</v>
      </c>
      <c r="C2558" s="195" t="s">
        <v>160</v>
      </c>
      <c r="D2558" s="195" t="s">
        <v>167</v>
      </c>
      <c r="E2558" s="163">
        <v>18.100000000000001</v>
      </c>
    </row>
    <row r="2559" spans="1:5">
      <c r="A2559" s="195">
        <v>38437</v>
      </c>
      <c r="B2559" s="195" t="s">
        <v>2725</v>
      </c>
      <c r="C2559" s="195" t="s">
        <v>160</v>
      </c>
      <c r="D2559" s="195" t="s">
        <v>167</v>
      </c>
      <c r="E2559" s="163">
        <v>27.19</v>
      </c>
    </row>
    <row r="2560" spans="1:5">
      <c r="A2560" s="195">
        <v>38438</v>
      </c>
      <c r="B2560" s="195" t="s">
        <v>2726</v>
      </c>
      <c r="C2560" s="195" t="s">
        <v>160</v>
      </c>
      <c r="D2560" s="195" t="s">
        <v>167</v>
      </c>
      <c r="E2560" s="163">
        <v>68.7</v>
      </c>
    </row>
    <row r="2561" spans="1:5">
      <c r="A2561" s="195">
        <v>38439</v>
      </c>
      <c r="B2561" s="195" t="s">
        <v>2727</v>
      </c>
      <c r="C2561" s="195" t="s">
        <v>160</v>
      </c>
      <c r="D2561" s="195" t="s">
        <v>167</v>
      </c>
      <c r="E2561" s="163">
        <v>104.71</v>
      </c>
    </row>
    <row r="2562" spans="1:5">
      <c r="A2562" s="195">
        <v>10836</v>
      </c>
      <c r="B2562" s="195" t="s">
        <v>2728</v>
      </c>
      <c r="C2562" s="195" t="s">
        <v>160</v>
      </c>
      <c r="D2562" s="195" t="s">
        <v>155</v>
      </c>
      <c r="E2562" s="163">
        <v>18.28</v>
      </c>
    </row>
    <row r="2563" spans="1:5">
      <c r="A2563" s="195">
        <v>20128</v>
      </c>
      <c r="B2563" s="195" t="s">
        <v>2729</v>
      </c>
      <c r="C2563" s="195" t="s">
        <v>160</v>
      </c>
      <c r="D2563" s="195" t="s">
        <v>155</v>
      </c>
      <c r="E2563" s="163">
        <v>53.57</v>
      </c>
    </row>
    <row r="2564" spans="1:5">
      <c r="A2564" s="195">
        <v>20131</v>
      </c>
      <c r="B2564" s="195" t="s">
        <v>2730</v>
      </c>
      <c r="C2564" s="195" t="s">
        <v>160</v>
      </c>
      <c r="D2564" s="195" t="s">
        <v>155</v>
      </c>
      <c r="E2564" s="163">
        <v>48.9</v>
      </c>
    </row>
    <row r="2565" spans="1:5">
      <c r="A2565" s="195">
        <v>3521</v>
      </c>
      <c r="B2565" s="195" t="s">
        <v>2731</v>
      </c>
      <c r="C2565" s="195" t="s">
        <v>160</v>
      </c>
      <c r="D2565" s="195" t="s">
        <v>155</v>
      </c>
      <c r="E2565" s="163">
        <v>2.13</v>
      </c>
    </row>
    <row r="2566" spans="1:5">
      <c r="A2566" s="195">
        <v>3531</v>
      </c>
      <c r="B2566" s="195" t="s">
        <v>2732</v>
      </c>
      <c r="C2566" s="195" t="s">
        <v>160</v>
      </c>
      <c r="D2566" s="195" t="s">
        <v>155</v>
      </c>
      <c r="E2566" s="163">
        <v>2.41</v>
      </c>
    </row>
    <row r="2567" spans="1:5">
      <c r="A2567" s="195">
        <v>3522</v>
      </c>
      <c r="B2567" s="195" t="s">
        <v>2733</v>
      </c>
      <c r="C2567" s="195" t="s">
        <v>160</v>
      </c>
      <c r="D2567" s="195" t="s">
        <v>155</v>
      </c>
      <c r="E2567" s="163">
        <v>3.58</v>
      </c>
    </row>
    <row r="2568" spans="1:5">
      <c r="A2568" s="195">
        <v>3527</v>
      </c>
      <c r="B2568" s="195" t="s">
        <v>2734</v>
      </c>
      <c r="C2568" s="195" t="s">
        <v>160</v>
      </c>
      <c r="D2568" s="195" t="s">
        <v>155</v>
      </c>
      <c r="E2568" s="163">
        <v>12.31</v>
      </c>
    </row>
    <row r="2569" spans="1:5">
      <c r="A2569" s="195">
        <v>10835</v>
      </c>
      <c r="B2569" s="195" t="s">
        <v>2735</v>
      </c>
      <c r="C2569" s="195" t="s">
        <v>160</v>
      </c>
      <c r="D2569" s="195" t="s">
        <v>155</v>
      </c>
      <c r="E2569" s="163">
        <v>3.82</v>
      </c>
    </row>
    <row r="2570" spans="1:5">
      <c r="A2570" s="195">
        <v>3475</v>
      </c>
      <c r="B2570" s="195" t="s">
        <v>2736</v>
      </c>
      <c r="C2570" s="195" t="s">
        <v>160</v>
      </c>
      <c r="D2570" s="195" t="s">
        <v>155</v>
      </c>
      <c r="E2570" s="163">
        <v>4.1399999999999997</v>
      </c>
    </row>
    <row r="2571" spans="1:5">
      <c r="A2571" s="195">
        <v>3485</v>
      </c>
      <c r="B2571" s="195" t="s">
        <v>2737</v>
      </c>
      <c r="C2571" s="195" t="s">
        <v>160</v>
      </c>
      <c r="D2571" s="195" t="s">
        <v>155</v>
      </c>
      <c r="E2571" s="163">
        <v>13.22</v>
      </c>
    </row>
    <row r="2572" spans="1:5">
      <c r="A2572" s="195">
        <v>3534</v>
      </c>
      <c r="B2572" s="195" t="s">
        <v>2738</v>
      </c>
      <c r="C2572" s="195" t="s">
        <v>160</v>
      </c>
      <c r="D2572" s="195" t="s">
        <v>155</v>
      </c>
      <c r="E2572" s="163">
        <v>5.23</v>
      </c>
    </row>
    <row r="2573" spans="1:5">
      <c r="A2573" s="195">
        <v>3543</v>
      </c>
      <c r="B2573" s="195" t="s">
        <v>2739</v>
      </c>
      <c r="C2573" s="195" t="s">
        <v>160</v>
      </c>
      <c r="D2573" s="195" t="s">
        <v>155</v>
      </c>
      <c r="E2573" s="163">
        <v>2.62</v>
      </c>
    </row>
    <row r="2574" spans="1:5">
      <c r="A2574" s="195">
        <v>3482</v>
      </c>
      <c r="B2574" s="195" t="s">
        <v>2740</v>
      </c>
      <c r="C2574" s="195" t="s">
        <v>160</v>
      </c>
      <c r="D2574" s="195" t="s">
        <v>155</v>
      </c>
      <c r="E2574" s="163">
        <v>6.64</v>
      </c>
    </row>
    <row r="2575" spans="1:5">
      <c r="A2575" s="195">
        <v>3505</v>
      </c>
      <c r="B2575" s="195" t="s">
        <v>2741</v>
      </c>
      <c r="C2575" s="195" t="s">
        <v>160</v>
      </c>
      <c r="D2575" s="195" t="s">
        <v>155</v>
      </c>
      <c r="E2575" s="163">
        <v>3.77</v>
      </c>
    </row>
    <row r="2576" spans="1:5">
      <c r="A2576" s="195">
        <v>3516</v>
      </c>
      <c r="B2576" s="195" t="s">
        <v>2742</v>
      </c>
      <c r="C2576" s="195" t="s">
        <v>160</v>
      </c>
      <c r="D2576" s="195" t="s">
        <v>155</v>
      </c>
      <c r="E2576" s="163">
        <v>1</v>
      </c>
    </row>
    <row r="2577" spans="1:5">
      <c r="A2577" s="195">
        <v>3517</v>
      </c>
      <c r="B2577" s="195" t="s">
        <v>2743</v>
      </c>
      <c r="C2577" s="195" t="s">
        <v>160</v>
      </c>
      <c r="D2577" s="195" t="s">
        <v>155</v>
      </c>
      <c r="E2577" s="163">
        <v>3.49</v>
      </c>
    </row>
    <row r="2578" spans="1:5">
      <c r="A2578" s="195">
        <v>3515</v>
      </c>
      <c r="B2578" s="195" t="s">
        <v>2744</v>
      </c>
      <c r="C2578" s="195" t="s">
        <v>160</v>
      </c>
      <c r="D2578" s="195" t="s">
        <v>155</v>
      </c>
      <c r="E2578" s="163">
        <v>6.1</v>
      </c>
    </row>
    <row r="2579" spans="1:5">
      <c r="A2579" s="195">
        <v>20147</v>
      </c>
      <c r="B2579" s="195" t="s">
        <v>2745</v>
      </c>
      <c r="C2579" s="195" t="s">
        <v>160</v>
      </c>
      <c r="D2579" s="195" t="s">
        <v>155</v>
      </c>
      <c r="E2579" s="163">
        <v>6.57</v>
      </c>
    </row>
    <row r="2580" spans="1:5">
      <c r="A2580" s="195">
        <v>3524</v>
      </c>
      <c r="B2580" s="195" t="s">
        <v>2746</v>
      </c>
      <c r="C2580" s="195" t="s">
        <v>160</v>
      </c>
      <c r="D2580" s="195" t="s">
        <v>155</v>
      </c>
      <c r="E2580" s="163">
        <v>7.79</v>
      </c>
    </row>
    <row r="2581" spans="1:5">
      <c r="A2581" s="195">
        <v>3532</v>
      </c>
      <c r="B2581" s="195" t="s">
        <v>2747</v>
      </c>
      <c r="C2581" s="195" t="s">
        <v>160</v>
      </c>
      <c r="D2581" s="195" t="s">
        <v>155</v>
      </c>
      <c r="E2581" s="163">
        <v>14.25</v>
      </c>
    </row>
    <row r="2582" spans="1:5">
      <c r="A2582" s="195">
        <v>3528</v>
      </c>
      <c r="B2582" s="195" t="s">
        <v>2748</v>
      </c>
      <c r="C2582" s="195" t="s">
        <v>160</v>
      </c>
      <c r="D2582" s="195" t="s">
        <v>155</v>
      </c>
      <c r="E2582" s="163">
        <v>7.88</v>
      </c>
    </row>
    <row r="2583" spans="1:5">
      <c r="A2583" s="195">
        <v>37952</v>
      </c>
      <c r="B2583" s="195" t="s">
        <v>2749</v>
      </c>
      <c r="C2583" s="195" t="s">
        <v>160</v>
      </c>
      <c r="D2583" s="195" t="s">
        <v>155</v>
      </c>
      <c r="E2583" s="163">
        <v>56.17</v>
      </c>
    </row>
    <row r="2584" spans="1:5">
      <c r="A2584" s="195">
        <v>37951</v>
      </c>
      <c r="B2584" s="195" t="s">
        <v>2750</v>
      </c>
      <c r="C2584" s="195" t="s">
        <v>160</v>
      </c>
      <c r="D2584" s="195" t="s">
        <v>155</v>
      </c>
      <c r="E2584" s="163">
        <v>2.04</v>
      </c>
    </row>
    <row r="2585" spans="1:5">
      <c r="A2585" s="195">
        <v>3518</v>
      </c>
      <c r="B2585" s="195" t="s">
        <v>2751</v>
      </c>
      <c r="C2585" s="195" t="s">
        <v>160</v>
      </c>
      <c r="D2585" s="195" t="s">
        <v>155</v>
      </c>
      <c r="E2585" s="163">
        <v>2.99</v>
      </c>
    </row>
    <row r="2586" spans="1:5">
      <c r="A2586" s="195">
        <v>3519</v>
      </c>
      <c r="B2586" s="195" t="s">
        <v>2752</v>
      </c>
      <c r="C2586" s="195" t="s">
        <v>160</v>
      </c>
      <c r="D2586" s="195" t="s">
        <v>155</v>
      </c>
      <c r="E2586" s="163">
        <v>7.08</v>
      </c>
    </row>
    <row r="2587" spans="1:5">
      <c r="A2587" s="195">
        <v>3520</v>
      </c>
      <c r="B2587" s="195" t="s">
        <v>2753</v>
      </c>
      <c r="C2587" s="195" t="s">
        <v>160</v>
      </c>
      <c r="D2587" s="195" t="s">
        <v>155</v>
      </c>
      <c r="E2587" s="163">
        <v>7.93</v>
      </c>
    </row>
    <row r="2588" spans="1:5">
      <c r="A2588" s="195">
        <v>37950</v>
      </c>
      <c r="B2588" s="195" t="s">
        <v>2754</v>
      </c>
      <c r="C2588" s="195" t="s">
        <v>160</v>
      </c>
      <c r="D2588" s="195" t="s">
        <v>155</v>
      </c>
      <c r="E2588" s="163">
        <v>48.9</v>
      </c>
    </row>
    <row r="2589" spans="1:5">
      <c r="A2589" s="195">
        <v>37949</v>
      </c>
      <c r="B2589" s="195" t="s">
        <v>2755</v>
      </c>
      <c r="C2589" s="195" t="s">
        <v>160</v>
      </c>
      <c r="D2589" s="195" t="s">
        <v>155</v>
      </c>
      <c r="E2589" s="163">
        <v>1.79</v>
      </c>
    </row>
    <row r="2590" spans="1:5">
      <c r="A2590" s="195">
        <v>3526</v>
      </c>
      <c r="B2590" s="195" t="s">
        <v>2756</v>
      </c>
      <c r="C2590" s="195" t="s">
        <v>160</v>
      </c>
      <c r="D2590" s="195" t="s">
        <v>155</v>
      </c>
      <c r="E2590" s="163">
        <v>2.4</v>
      </c>
    </row>
    <row r="2591" spans="1:5">
      <c r="A2591" s="195">
        <v>3509</v>
      </c>
      <c r="B2591" s="195" t="s">
        <v>2757</v>
      </c>
      <c r="C2591" s="195" t="s">
        <v>160</v>
      </c>
      <c r="D2591" s="195" t="s">
        <v>155</v>
      </c>
      <c r="E2591" s="163">
        <v>6.24</v>
      </c>
    </row>
    <row r="2592" spans="1:5">
      <c r="A2592" s="195">
        <v>3530</v>
      </c>
      <c r="B2592" s="195" t="s">
        <v>2758</v>
      </c>
      <c r="C2592" s="195" t="s">
        <v>160</v>
      </c>
      <c r="D2592" s="195" t="s">
        <v>155</v>
      </c>
      <c r="E2592" s="163">
        <v>245.34</v>
      </c>
    </row>
    <row r="2593" spans="1:5">
      <c r="A2593" s="195">
        <v>3542</v>
      </c>
      <c r="B2593" s="195" t="s">
        <v>2759</v>
      </c>
      <c r="C2593" s="195" t="s">
        <v>160</v>
      </c>
      <c r="D2593" s="195" t="s">
        <v>155</v>
      </c>
      <c r="E2593" s="163">
        <v>0.56999999999999995</v>
      </c>
    </row>
    <row r="2594" spans="1:5">
      <c r="A2594" s="195">
        <v>3529</v>
      </c>
      <c r="B2594" s="195" t="s">
        <v>2760</v>
      </c>
      <c r="C2594" s="195" t="s">
        <v>160</v>
      </c>
      <c r="D2594" s="195" t="s">
        <v>155</v>
      </c>
      <c r="E2594" s="163">
        <v>0.78</v>
      </c>
    </row>
    <row r="2595" spans="1:5">
      <c r="A2595" s="195">
        <v>3536</v>
      </c>
      <c r="B2595" s="195" t="s">
        <v>2761</v>
      </c>
      <c r="C2595" s="195" t="s">
        <v>160</v>
      </c>
      <c r="D2595" s="195" t="s">
        <v>155</v>
      </c>
      <c r="E2595" s="163">
        <v>2.35</v>
      </c>
    </row>
    <row r="2596" spans="1:5">
      <c r="A2596" s="195">
        <v>3535</v>
      </c>
      <c r="B2596" s="195" t="s">
        <v>2762</v>
      </c>
      <c r="C2596" s="195" t="s">
        <v>160</v>
      </c>
      <c r="D2596" s="195" t="s">
        <v>155</v>
      </c>
      <c r="E2596" s="163">
        <v>5.57</v>
      </c>
    </row>
    <row r="2597" spans="1:5">
      <c r="A2597" s="195">
        <v>3540</v>
      </c>
      <c r="B2597" s="195" t="s">
        <v>2763</v>
      </c>
      <c r="C2597" s="195" t="s">
        <v>160</v>
      </c>
      <c r="D2597" s="195" t="s">
        <v>155</v>
      </c>
      <c r="E2597" s="163">
        <v>6.03</v>
      </c>
    </row>
    <row r="2598" spans="1:5">
      <c r="A2598" s="195">
        <v>3539</v>
      </c>
      <c r="B2598" s="195" t="s">
        <v>2764</v>
      </c>
      <c r="C2598" s="195" t="s">
        <v>160</v>
      </c>
      <c r="D2598" s="195" t="s">
        <v>155</v>
      </c>
      <c r="E2598" s="163">
        <v>26.17</v>
      </c>
    </row>
    <row r="2599" spans="1:5">
      <c r="A2599" s="195">
        <v>3513</v>
      </c>
      <c r="B2599" s="195" t="s">
        <v>2765</v>
      </c>
      <c r="C2599" s="195" t="s">
        <v>160</v>
      </c>
      <c r="D2599" s="195" t="s">
        <v>155</v>
      </c>
      <c r="E2599" s="163">
        <v>116.3</v>
      </c>
    </row>
    <row r="2600" spans="1:5">
      <c r="A2600" s="195">
        <v>3492</v>
      </c>
      <c r="B2600" s="195" t="s">
        <v>2766</v>
      </c>
      <c r="C2600" s="195" t="s">
        <v>160</v>
      </c>
      <c r="D2600" s="195" t="s">
        <v>155</v>
      </c>
      <c r="E2600" s="163">
        <v>22.39</v>
      </c>
    </row>
    <row r="2601" spans="1:5">
      <c r="A2601" s="195">
        <v>3491</v>
      </c>
      <c r="B2601" s="195" t="s">
        <v>2767</v>
      </c>
      <c r="C2601" s="195" t="s">
        <v>160</v>
      </c>
      <c r="D2601" s="195" t="s">
        <v>155</v>
      </c>
      <c r="E2601" s="163">
        <v>12.76</v>
      </c>
    </row>
    <row r="2602" spans="1:5">
      <c r="A2602" s="195">
        <v>3493</v>
      </c>
      <c r="B2602" s="195" t="s">
        <v>2768</v>
      </c>
      <c r="C2602" s="195" t="s">
        <v>160</v>
      </c>
      <c r="D2602" s="195" t="s">
        <v>155</v>
      </c>
      <c r="E2602" s="163">
        <v>30.61</v>
      </c>
    </row>
    <row r="2603" spans="1:5">
      <c r="A2603" s="195">
        <v>12628</v>
      </c>
      <c r="B2603" s="195" t="s">
        <v>2769</v>
      </c>
      <c r="C2603" s="195" t="s">
        <v>160</v>
      </c>
      <c r="D2603" s="195" t="s">
        <v>167</v>
      </c>
      <c r="E2603" s="163">
        <v>6.97</v>
      </c>
    </row>
    <row r="2604" spans="1:5">
      <c r="A2604" s="195">
        <v>12629</v>
      </c>
      <c r="B2604" s="195" t="s">
        <v>2770</v>
      </c>
      <c r="C2604" s="195" t="s">
        <v>160</v>
      </c>
      <c r="D2604" s="195" t="s">
        <v>167</v>
      </c>
      <c r="E2604" s="163">
        <v>7.56</v>
      </c>
    </row>
    <row r="2605" spans="1:5">
      <c r="A2605" s="195">
        <v>3481</v>
      </c>
      <c r="B2605" s="195" t="s">
        <v>2771</v>
      </c>
      <c r="C2605" s="195" t="s">
        <v>160</v>
      </c>
      <c r="D2605" s="195" t="s">
        <v>155</v>
      </c>
      <c r="E2605" s="163">
        <v>15.5</v>
      </c>
    </row>
    <row r="2606" spans="1:5">
      <c r="A2606" s="195">
        <v>3510</v>
      </c>
      <c r="B2606" s="195" t="s">
        <v>2772</v>
      </c>
      <c r="C2606" s="195" t="s">
        <v>160</v>
      </c>
      <c r="D2606" s="195" t="s">
        <v>155</v>
      </c>
      <c r="E2606" s="163">
        <v>14.49</v>
      </c>
    </row>
    <row r="2607" spans="1:5">
      <c r="A2607" s="195">
        <v>3508</v>
      </c>
      <c r="B2607" s="195" t="s">
        <v>2773</v>
      </c>
      <c r="C2607" s="195" t="s">
        <v>160</v>
      </c>
      <c r="D2607" s="195" t="s">
        <v>155</v>
      </c>
      <c r="E2607" s="163">
        <v>37.880000000000003</v>
      </c>
    </row>
    <row r="2608" spans="1:5">
      <c r="A2608" s="195">
        <v>38939</v>
      </c>
      <c r="B2608" s="195" t="s">
        <v>2774</v>
      </c>
      <c r="C2608" s="195" t="s">
        <v>160</v>
      </c>
      <c r="D2608" s="195" t="s">
        <v>167</v>
      </c>
      <c r="E2608" s="163">
        <v>16.45</v>
      </c>
    </row>
    <row r="2609" spans="1:5">
      <c r="A2609" s="195">
        <v>38940</v>
      </c>
      <c r="B2609" s="195" t="s">
        <v>2775</v>
      </c>
      <c r="C2609" s="195" t="s">
        <v>160</v>
      </c>
      <c r="D2609" s="195" t="s">
        <v>167</v>
      </c>
      <c r="E2609" s="163">
        <v>25.12</v>
      </c>
    </row>
    <row r="2610" spans="1:5">
      <c r="A2610" s="195">
        <v>38941</v>
      </c>
      <c r="B2610" s="195" t="s">
        <v>2776</v>
      </c>
      <c r="C2610" s="195" t="s">
        <v>160</v>
      </c>
      <c r="D2610" s="195" t="s">
        <v>167</v>
      </c>
      <c r="E2610" s="163">
        <v>29.67</v>
      </c>
    </row>
    <row r="2611" spans="1:5">
      <c r="A2611" s="195">
        <v>38942</v>
      </c>
      <c r="B2611" s="195" t="s">
        <v>2777</v>
      </c>
      <c r="C2611" s="195" t="s">
        <v>160</v>
      </c>
      <c r="D2611" s="195" t="s">
        <v>167</v>
      </c>
      <c r="E2611" s="163">
        <v>33.24</v>
      </c>
    </row>
    <row r="2612" spans="1:5">
      <c r="A2612" s="195">
        <v>38987</v>
      </c>
      <c r="B2612" s="195" t="s">
        <v>2778</v>
      </c>
      <c r="C2612" s="195" t="s">
        <v>160</v>
      </c>
      <c r="D2612" s="195" t="s">
        <v>167</v>
      </c>
      <c r="E2612" s="163">
        <v>8.15</v>
      </c>
    </row>
    <row r="2613" spans="1:5">
      <c r="A2613" s="195">
        <v>38988</v>
      </c>
      <c r="B2613" s="195" t="s">
        <v>2779</v>
      </c>
      <c r="C2613" s="195" t="s">
        <v>160</v>
      </c>
      <c r="D2613" s="195" t="s">
        <v>167</v>
      </c>
      <c r="E2613" s="163">
        <v>18.93</v>
      </c>
    </row>
    <row r="2614" spans="1:5">
      <c r="A2614" s="195">
        <v>38989</v>
      </c>
      <c r="B2614" s="195" t="s">
        <v>2780</v>
      </c>
      <c r="C2614" s="195" t="s">
        <v>160</v>
      </c>
      <c r="D2614" s="195" t="s">
        <v>167</v>
      </c>
      <c r="E2614" s="163">
        <v>25.16</v>
      </c>
    </row>
    <row r="2615" spans="1:5">
      <c r="A2615" s="195">
        <v>38990</v>
      </c>
      <c r="B2615" s="195" t="s">
        <v>2781</v>
      </c>
      <c r="C2615" s="195" t="s">
        <v>160</v>
      </c>
      <c r="D2615" s="195" t="s">
        <v>167</v>
      </c>
      <c r="E2615" s="163">
        <v>66.319999999999993</v>
      </c>
    </row>
    <row r="2616" spans="1:5">
      <c r="A2616" s="195">
        <v>38991</v>
      </c>
      <c r="B2616" s="195" t="s">
        <v>2782</v>
      </c>
      <c r="C2616" s="195" t="s">
        <v>160</v>
      </c>
      <c r="D2616" s="195" t="s">
        <v>167</v>
      </c>
      <c r="E2616" s="163">
        <v>133.99</v>
      </c>
    </row>
    <row r="2617" spans="1:5">
      <c r="A2617" s="195">
        <v>38913</v>
      </c>
      <c r="B2617" s="195" t="s">
        <v>2783</v>
      </c>
      <c r="C2617" s="195" t="s">
        <v>160</v>
      </c>
      <c r="D2617" s="195" t="s">
        <v>167</v>
      </c>
      <c r="E2617" s="163">
        <v>15.27</v>
      </c>
    </row>
    <row r="2618" spans="1:5">
      <c r="A2618" s="195">
        <v>38914</v>
      </c>
      <c r="B2618" s="195" t="s">
        <v>2784</v>
      </c>
      <c r="C2618" s="195" t="s">
        <v>160</v>
      </c>
      <c r="D2618" s="195" t="s">
        <v>167</v>
      </c>
      <c r="E2618" s="163">
        <v>17.71</v>
      </c>
    </row>
    <row r="2619" spans="1:5">
      <c r="A2619" s="195">
        <v>38915</v>
      </c>
      <c r="B2619" s="195" t="s">
        <v>2785</v>
      </c>
      <c r="C2619" s="195" t="s">
        <v>160</v>
      </c>
      <c r="D2619" s="195" t="s">
        <v>167</v>
      </c>
      <c r="E2619" s="163">
        <v>30.75</v>
      </c>
    </row>
    <row r="2620" spans="1:5">
      <c r="A2620" s="195">
        <v>38916</v>
      </c>
      <c r="B2620" s="195" t="s">
        <v>2786</v>
      </c>
      <c r="C2620" s="195" t="s">
        <v>160</v>
      </c>
      <c r="D2620" s="195" t="s">
        <v>167</v>
      </c>
      <c r="E2620" s="163">
        <v>40.56</v>
      </c>
    </row>
    <row r="2621" spans="1:5">
      <c r="A2621" s="195">
        <v>39300</v>
      </c>
      <c r="B2621" s="195" t="s">
        <v>2787</v>
      </c>
      <c r="C2621" s="195" t="s">
        <v>160</v>
      </c>
      <c r="D2621" s="195" t="s">
        <v>167</v>
      </c>
      <c r="E2621" s="163">
        <v>13.79</v>
      </c>
    </row>
    <row r="2622" spans="1:5">
      <c r="A2622" s="195">
        <v>39301</v>
      </c>
      <c r="B2622" s="195" t="s">
        <v>2788</v>
      </c>
      <c r="C2622" s="195" t="s">
        <v>160</v>
      </c>
      <c r="D2622" s="195" t="s">
        <v>167</v>
      </c>
      <c r="E2622" s="163">
        <v>19.14</v>
      </c>
    </row>
    <row r="2623" spans="1:5">
      <c r="A2623" s="195">
        <v>39302</v>
      </c>
      <c r="B2623" s="195" t="s">
        <v>2789</v>
      </c>
      <c r="C2623" s="195" t="s">
        <v>160</v>
      </c>
      <c r="D2623" s="195" t="s">
        <v>167</v>
      </c>
      <c r="E2623" s="163">
        <v>24.05</v>
      </c>
    </row>
    <row r="2624" spans="1:5">
      <c r="A2624" s="195">
        <v>39303</v>
      </c>
      <c r="B2624" s="195" t="s">
        <v>2790</v>
      </c>
      <c r="C2624" s="195" t="s">
        <v>160</v>
      </c>
      <c r="D2624" s="195" t="s">
        <v>167</v>
      </c>
      <c r="E2624" s="163">
        <v>42.28</v>
      </c>
    </row>
    <row r="2625" spans="1:5">
      <c r="A2625" s="195">
        <v>38923</v>
      </c>
      <c r="B2625" s="195" t="s">
        <v>2791</v>
      </c>
      <c r="C2625" s="195" t="s">
        <v>160</v>
      </c>
      <c r="D2625" s="195" t="s">
        <v>167</v>
      </c>
      <c r="E2625" s="163">
        <v>13.47</v>
      </c>
    </row>
    <row r="2626" spans="1:5">
      <c r="A2626" s="195">
        <v>38925</v>
      </c>
      <c r="B2626" s="195" t="s">
        <v>2792</v>
      </c>
      <c r="C2626" s="195" t="s">
        <v>160</v>
      </c>
      <c r="D2626" s="195" t="s">
        <v>167</v>
      </c>
      <c r="E2626" s="163">
        <v>14.47</v>
      </c>
    </row>
    <row r="2627" spans="1:5">
      <c r="A2627" s="195">
        <v>38926</v>
      </c>
      <c r="B2627" s="195" t="s">
        <v>2793</v>
      </c>
      <c r="C2627" s="195" t="s">
        <v>160</v>
      </c>
      <c r="D2627" s="195" t="s">
        <v>167</v>
      </c>
      <c r="E2627" s="163">
        <v>20.67</v>
      </c>
    </row>
    <row r="2628" spans="1:5">
      <c r="A2628" s="195">
        <v>38927</v>
      </c>
      <c r="B2628" s="195" t="s">
        <v>2794</v>
      </c>
      <c r="C2628" s="195" t="s">
        <v>160</v>
      </c>
      <c r="D2628" s="195" t="s">
        <v>167</v>
      </c>
      <c r="E2628" s="163">
        <v>22.11</v>
      </c>
    </row>
    <row r="2629" spans="1:5">
      <c r="A2629" s="195">
        <v>39304</v>
      </c>
      <c r="B2629" s="195" t="s">
        <v>2795</v>
      </c>
      <c r="C2629" s="195" t="s">
        <v>160</v>
      </c>
      <c r="D2629" s="195" t="s">
        <v>167</v>
      </c>
      <c r="E2629" s="163">
        <v>17.03</v>
      </c>
    </row>
    <row r="2630" spans="1:5">
      <c r="A2630" s="195">
        <v>38924</v>
      </c>
      <c r="B2630" s="195" t="s">
        <v>2796</v>
      </c>
      <c r="C2630" s="195" t="s">
        <v>160</v>
      </c>
      <c r="D2630" s="195" t="s">
        <v>167</v>
      </c>
      <c r="E2630" s="163">
        <v>24.27</v>
      </c>
    </row>
    <row r="2631" spans="1:5">
      <c r="A2631" s="195">
        <v>39305</v>
      </c>
      <c r="B2631" s="195" t="s">
        <v>2797</v>
      </c>
      <c r="C2631" s="195" t="s">
        <v>160</v>
      </c>
      <c r="D2631" s="195" t="s">
        <v>167</v>
      </c>
      <c r="E2631" s="163">
        <v>22.3</v>
      </c>
    </row>
    <row r="2632" spans="1:5">
      <c r="A2632" s="195">
        <v>39306</v>
      </c>
      <c r="B2632" s="195" t="s">
        <v>2798</v>
      </c>
      <c r="C2632" s="195" t="s">
        <v>160</v>
      </c>
      <c r="D2632" s="195" t="s">
        <v>167</v>
      </c>
      <c r="E2632" s="163">
        <v>27.9</v>
      </c>
    </row>
    <row r="2633" spans="1:5">
      <c r="A2633" s="195">
        <v>38928</v>
      </c>
      <c r="B2633" s="195" t="s">
        <v>2799</v>
      </c>
      <c r="C2633" s="195" t="s">
        <v>160</v>
      </c>
      <c r="D2633" s="195" t="s">
        <v>167</v>
      </c>
      <c r="E2633" s="163">
        <v>24.5</v>
      </c>
    </row>
    <row r="2634" spans="1:5">
      <c r="A2634" s="195">
        <v>38929</v>
      </c>
      <c r="B2634" s="195" t="s">
        <v>2800</v>
      </c>
      <c r="C2634" s="195" t="s">
        <v>160</v>
      </c>
      <c r="D2634" s="195" t="s">
        <v>167</v>
      </c>
      <c r="E2634" s="163">
        <v>43.45</v>
      </c>
    </row>
    <row r="2635" spans="1:5">
      <c r="A2635" s="195">
        <v>39307</v>
      </c>
      <c r="B2635" s="195" t="s">
        <v>2801</v>
      </c>
      <c r="C2635" s="195" t="s">
        <v>160</v>
      </c>
      <c r="D2635" s="195" t="s">
        <v>167</v>
      </c>
      <c r="E2635" s="163">
        <v>32.11</v>
      </c>
    </row>
    <row r="2636" spans="1:5">
      <c r="A2636" s="195">
        <v>38930</v>
      </c>
      <c r="B2636" s="195" t="s">
        <v>2802</v>
      </c>
      <c r="C2636" s="195" t="s">
        <v>160</v>
      </c>
      <c r="D2636" s="195" t="s">
        <v>167</v>
      </c>
      <c r="E2636" s="163">
        <v>54.58</v>
      </c>
    </row>
    <row r="2637" spans="1:5">
      <c r="A2637" s="195">
        <v>38931</v>
      </c>
      <c r="B2637" s="195" t="s">
        <v>2803</v>
      </c>
      <c r="C2637" s="195" t="s">
        <v>160</v>
      </c>
      <c r="D2637" s="195" t="s">
        <v>167</v>
      </c>
      <c r="E2637" s="163">
        <v>13.74</v>
      </c>
    </row>
    <row r="2638" spans="1:5">
      <c r="A2638" s="195">
        <v>38932</v>
      </c>
      <c r="B2638" s="195" t="s">
        <v>2804</v>
      </c>
      <c r="C2638" s="195" t="s">
        <v>160</v>
      </c>
      <c r="D2638" s="195" t="s">
        <v>167</v>
      </c>
      <c r="E2638" s="163">
        <v>13.88</v>
      </c>
    </row>
    <row r="2639" spans="1:5">
      <c r="A2639" s="195">
        <v>38934</v>
      </c>
      <c r="B2639" s="195" t="s">
        <v>2805</v>
      </c>
      <c r="C2639" s="195" t="s">
        <v>160</v>
      </c>
      <c r="D2639" s="195" t="s">
        <v>167</v>
      </c>
      <c r="E2639" s="163">
        <v>20.51</v>
      </c>
    </row>
    <row r="2640" spans="1:5">
      <c r="A2640" s="195">
        <v>38935</v>
      </c>
      <c r="B2640" s="195" t="s">
        <v>2806</v>
      </c>
      <c r="C2640" s="195" t="s">
        <v>160</v>
      </c>
      <c r="D2640" s="195" t="s">
        <v>167</v>
      </c>
      <c r="E2640" s="163">
        <v>21.95</v>
      </c>
    </row>
    <row r="2641" spans="1:5">
      <c r="A2641" s="195">
        <v>38936</v>
      </c>
      <c r="B2641" s="195" t="s">
        <v>2807</v>
      </c>
      <c r="C2641" s="195" t="s">
        <v>160</v>
      </c>
      <c r="D2641" s="195" t="s">
        <v>167</v>
      </c>
      <c r="E2641" s="163">
        <v>23.51</v>
      </c>
    </row>
    <row r="2642" spans="1:5">
      <c r="A2642" s="195">
        <v>38937</v>
      </c>
      <c r="B2642" s="195" t="s">
        <v>2808</v>
      </c>
      <c r="C2642" s="195" t="s">
        <v>160</v>
      </c>
      <c r="D2642" s="195" t="s">
        <v>167</v>
      </c>
      <c r="E2642" s="163">
        <v>28.65</v>
      </c>
    </row>
    <row r="2643" spans="1:5">
      <c r="A2643" s="195">
        <v>38938</v>
      </c>
      <c r="B2643" s="195" t="s">
        <v>2809</v>
      </c>
      <c r="C2643" s="195" t="s">
        <v>160</v>
      </c>
      <c r="D2643" s="195" t="s">
        <v>167</v>
      </c>
      <c r="E2643" s="163">
        <v>42.6</v>
      </c>
    </row>
    <row r="2644" spans="1:5">
      <c r="A2644" s="195">
        <v>3489</v>
      </c>
      <c r="B2644" s="195" t="s">
        <v>2810</v>
      </c>
      <c r="C2644" s="195" t="s">
        <v>160</v>
      </c>
      <c r="D2644" s="195" t="s">
        <v>155</v>
      </c>
      <c r="E2644" s="163">
        <v>14.32</v>
      </c>
    </row>
    <row r="2645" spans="1:5">
      <c r="A2645" s="195">
        <v>20151</v>
      </c>
      <c r="B2645" s="195" t="s">
        <v>2811</v>
      </c>
      <c r="C2645" s="195" t="s">
        <v>160</v>
      </c>
      <c r="D2645" s="195" t="s">
        <v>155</v>
      </c>
      <c r="E2645" s="163">
        <v>22.02</v>
      </c>
    </row>
    <row r="2646" spans="1:5">
      <c r="A2646" s="195">
        <v>20152</v>
      </c>
      <c r="B2646" s="195" t="s">
        <v>2812</v>
      </c>
      <c r="C2646" s="195" t="s">
        <v>160</v>
      </c>
      <c r="D2646" s="195" t="s">
        <v>155</v>
      </c>
      <c r="E2646" s="163">
        <v>76.62</v>
      </c>
    </row>
    <row r="2647" spans="1:5">
      <c r="A2647" s="195">
        <v>20148</v>
      </c>
      <c r="B2647" s="195" t="s">
        <v>2813</v>
      </c>
      <c r="C2647" s="195" t="s">
        <v>160</v>
      </c>
      <c r="D2647" s="195" t="s">
        <v>155</v>
      </c>
      <c r="E2647" s="163">
        <v>4.38</v>
      </c>
    </row>
    <row r="2648" spans="1:5">
      <c r="A2648" s="195">
        <v>20149</v>
      </c>
      <c r="B2648" s="195" t="s">
        <v>2814</v>
      </c>
      <c r="C2648" s="195" t="s">
        <v>160</v>
      </c>
      <c r="D2648" s="195" t="s">
        <v>155</v>
      </c>
      <c r="E2648" s="163">
        <v>6.78</v>
      </c>
    </row>
    <row r="2649" spans="1:5">
      <c r="A2649" s="195">
        <v>20150</v>
      </c>
      <c r="B2649" s="195" t="s">
        <v>2815</v>
      </c>
      <c r="C2649" s="195" t="s">
        <v>160</v>
      </c>
      <c r="D2649" s="195" t="s">
        <v>155</v>
      </c>
      <c r="E2649" s="163">
        <v>15.81</v>
      </c>
    </row>
    <row r="2650" spans="1:5">
      <c r="A2650" s="195">
        <v>20157</v>
      </c>
      <c r="B2650" s="195" t="s">
        <v>2816</v>
      </c>
      <c r="C2650" s="195" t="s">
        <v>160</v>
      </c>
      <c r="D2650" s="195" t="s">
        <v>155</v>
      </c>
      <c r="E2650" s="163">
        <v>29.71</v>
      </c>
    </row>
    <row r="2651" spans="1:5">
      <c r="A2651" s="195">
        <v>20158</v>
      </c>
      <c r="B2651" s="195" t="s">
        <v>2817</v>
      </c>
      <c r="C2651" s="195" t="s">
        <v>160</v>
      </c>
      <c r="D2651" s="195" t="s">
        <v>155</v>
      </c>
      <c r="E2651" s="163">
        <v>98.7</v>
      </c>
    </row>
    <row r="2652" spans="1:5">
      <c r="A2652" s="195">
        <v>20154</v>
      </c>
      <c r="B2652" s="195" t="s">
        <v>2818</v>
      </c>
      <c r="C2652" s="195" t="s">
        <v>160</v>
      </c>
      <c r="D2652" s="195" t="s">
        <v>155</v>
      </c>
      <c r="E2652" s="163">
        <v>5.63</v>
      </c>
    </row>
    <row r="2653" spans="1:5">
      <c r="A2653" s="195">
        <v>20155</v>
      </c>
      <c r="B2653" s="195" t="s">
        <v>2819</v>
      </c>
      <c r="C2653" s="195" t="s">
        <v>160</v>
      </c>
      <c r="D2653" s="195" t="s">
        <v>155</v>
      </c>
      <c r="E2653" s="163">
        <v>8.43</v>
      </c>
    </row>
    <row r="2654" spans="1:5">
      <c r="A2654" s="195">
        <v>20156</v>
      </c>
      <c r="B2654" s="195" t="s">
        <v>2820</v>
      </c>
      <c r="C2654" s="195" t="s">
        <v>160</v>
      </c>
      <c r="D2654" s="195" t="s">
        <v>155</v>
      </c>
      <c r="E2654" s="163">
        <v>18.97</v>
      </c>
    </row>
    <row r="2655" spans="1:5">
      <c r="A2655" s="195">
        <v>3512</v>
      </c>
      <c r="B2655" s="195" t="s">
        <v>2821</v>
      </c>
      <c r="C2655" s="195" t="s">
        <v>160</v>
      </c>
      <c r="D2655" s="195" t="s">
        <v>155</v>
      </c>
      <c r="E2655" s="163">
        <v>224.36</v>
      </c>
    </row>
    <row r="2656" spans="1:5">
      <c r="A2656" s="195">
        <v>3499</v>
      </c>
      <c r="B2656" s="195" t="s">
        <v>2822</v>
      </c>
      <c r="C2656" s="195" t="s">
        <v>160</v>
      </c>
      <c r="D2656" s="195" t="s">
        <v>155</v>
      </c>
      <c r="E2656" s="163">
        <v>0.95</v>
      </c>
    </row>
    <row r="2657" spans="1:5">
      <c r="A2657" s="195">
        <v>3500</v>
      </c>
      <c r="B2657" s="195" t="s">
        <v>2823</v>
      </c>
      <c r="C2657" s="195" t="s">
        <v>160</v>
      </c>
      <c r="D2657" s="195" t="s">
        <v>155</v>
      </c>
      <c r="E2657" s="163">
        <v>1.61</v>
      </c>
    </row>
    <row r="2658" spans="1:5">
      <c r="A2658" s="195">
        <v>3501</v>
      </c>
      <c r="B2658" s="195" t="s">
        <v>2824</v>
      </c>
      <c r="C2658" s="195" t="s">
        <v>160</v>
      </c>
      <c r="D2658" s="195" t="s">
        <v>155</v>
      </c>
      <c r="E2658" s="163">
        <v>4.6500000000000004</v>
      </c>
    </row>
    <row r="2659" spans="1:5">
      <c r="A2659" s="195">
        <v>3502</v>
      </c>
      <c r="B2659" s="195" t="s">
        <v>2825</v>
      </c>
      <c r="C2659" s="195" t="s">
        <v>160</v>
      </c>
      <c r="D2659" s="195" t="s">
        <v>155</v>
      </c>
      <c r="E2659" s="163">
        <v>6.62</v>
      </c>
    </row>
    <row r="2660" spans="1:5">
      <c r="A2660" s="195">
        <v>3503</v>
      </c>
      <c r="B2660" s="195" t="s">
        <v>2826</v>
      </c>
      <c r="C2660" s="195" t="s">
        <v>160</v>
      </c>
      <c r="D2660" s="195" t="s">
        <v>155</v>
      </c>
      <c r="E2660" s="163">
        <v>7.93</v>
      </c>
    </row>
    <row r="2661" spans="1:5">
      <c r="A2661" s="195">
        <v>3477</v>
      </c>
      <c r="B2661" s="195" t="s">
        <v>2827</v>
      </c>
      <c r="C2661" s="195" t="s">
        <v>160</v>
      </c>
      <c r="D2661" s="195" t="s">
        <v>155</v>
      </c>
      <c r="E2661" s="163">
        <v>30.71</v>
      </c>
    </row>
    <row r="2662" spans="1:5">
      <c r="A2662" s="195">
        <v>3478</v>
      </c>
      <c r="B2662" s="195" t="s">
        <v>2828</v>
      </c>
      <c r="C2662" s="195" t="s">
        <v>160</v>
      </c>
      <c r="D2662" s="195" t="s">
        <v>155</v>
      </c>
      <c r="E2662" s="163">
        <v>70.569999999999993</v>
      </c>
    </row>
    <row r="2663" spans="1:5">
      <c r="A2663" s="195">
        <v>3525</v>
      </c>
      <c r="B2663" s="195" t="s">
        <v>2829</v>
      </c>
      <c r="C2663" s="195" t="s">
        <v>160</v>
      </c>
      <c r="D2663" s="195" t="s">
        <v>155</v>
      </c>
      <c r="E2663" s="163">
        <v>83.72</v>
      </c>
    </row>
    <row r="2664" spans="1:5">
      <c r="A2664" s="195">
        <v>3511</v>
      </c>
      <c r="B2664" s="195" t="s">
        <v>2830</v>
      </c>
      <c r="C2664" s="195" t="s">
        <v>160</v>
      </c>
      <c r="D2664" s="195" t="s">
        <v>155</v>
      </c>
      <c r="E2664" s="163">
        <v>98.24</v>
      </c>
    </row>
    <row r="2665" spans="1:5">
      <c r="A2665" s="195">
        <v>38917</v>
      </c>
      <c r="B2665" s="195" t="s">
        <v>2831</v>
      </c>
      <c r="C2665" s="195" t="s">
        <v>160</v>
      </c>
      <c r="D2665" s="195" t="s">
        <v>167</v>
      </c>
      <c r="E2665" s="163">
        <v>13.15</v>
      </c>
    </row>
    <row r="2666" spans="1:5">
      <c r="A2666" s="195">
        <v>38919</v>
      </c>
      <c r="B2666" s="195" t="s">
        <v>2832</v>
      </c>
      <c r="C2666" s="195" t="s">
        <v>160</v>
      </c>
      <c r="D2666" s="195" t="s">
        <v>167</v>
      </c>
      <c r="E2666" s="163">
        <v>19.559999999999999</v>
      </c>
    </row>
    <row r="2667" spans="1:5">
      <c r="A2667" s="195">
        <v>38922</v>
      </c>
      <c r="B2667" s="195" t="s">
        <v>2833</v>
      </c>
      <c r="C2667" s="195" t="s">
        <v>160</v>
      </c>
      <c r="D2667" s="195" t="s">
        <v>167</v>
      </c>
      <c r="E2667" s="163">
        <v>25.27</v>
      </c>
    </row>
    <row r="2668" spans="1:5">
      <c r="A2668" s="195">
        <v>38921</v>
      </c>
      <c r="B2668" s="195" t="s">
        <v>2834</v>
      </c>
      <c r="C2668" s="195" t="s">
        <v>160</v>
      </c>
      <c r="D2668" s="195" t="s">
        <v>167</v>
      </c>
      <c r="E2668" s="163">
        <v>31.25</v>
      </c>
    </row>
    <row r="2669" spans="1:5">
      <c r="A2669" s="195">
        <v>38918</v>
      </c>
      <c r="B2669" s="195" t="s">
        <v>2835</v>
      </c>
      <c r="C2669" s="195" t="s">
        <v>160</v>
      </c>
      <c r="D2669" s="195" t="s">
        <v>167</v>
      </c>
      <c r="E2669" s="163">
        <v>29.7</v>
      </c>
    </row>
    <row r="2670" spans="1:5">
      <c r="A2670" s="195">
        <v>38920</v>
      </c>
      <c r="B2670" s="195" t="s">
        <v>2836</v>
      </c>
      <c r="C2670" s="195" t="s">
        <v>160</v>
      </c>
      <c r="D2670" s="195" t="s">
        <v>167</v>
      </c>
      <c r="E2670" s="163">
        <v>37.130000000000003</v>
      </c>
    </row>
    <row r="2671" spans="1:5">
      <c r="A2671" s="195">
        <v>12032</v>
      </c>
      <c r="B2671" s="195" t="s">
        <v>2837</v>
      </c>
      <c r="C2671" s="195" t="s">
        <v>154</v>
      </c>
      <c r="D2671" s="195" t="s">
        <v>155</v>
      </c>
      <c r="E2671" s="163">
        <v>46.42</v>
      </c>
    </row>
    <row r="2672" spans="1:5">
      <c r="A2672" s="195">
        <v>12030</v>
      </c>
      <c r="B2672" s="195" t="s">
        <v>2838</v>
      </c>
      <c r="C2672" s="195" t="s">
        <v>154</v>
      </c>
      <c r="D2672" s="195" t="s">
        <v>155</v>
      </c>
      <c r="E2672" s="163">
        <v>43.62</v>
      </c>
    </row>
    <row r="2673" spans="1:5">
      <c r="A2673" s="195">
        <v>10908</v>
      </c>
      <c r="B2673" s="195" t="s">
        <v>2839</v>
      </c>
      <c r="C2673" s="195" t="s">
        <v>160</v>
      </c>
      <c r="D2673" s="195" t="s">
        <v>155</v>
      </c>
      <c r="E2673" s="163">
        <v>16.63</v>
      </c>
    </row>
    <row r="2674" spans="1:5">
      <c r="A2674" s="195">
        <v>10909</v>
      </c>
      <c r="B2674" s="195" t="s">
        <v>2840</v>
      </c>
      <c r="C2674" s="195" t="s">
        <v>160</v>
      </c>
      <c r="D2674" s="195" t="s">
        <v>155</v>
      </c>
      <c r="E2674" s="163">
        <v>26.53</v>
      </c>
    </row>
    <row r="2675" spans="1:5">
      <c r="A2675" s="195">
        <v>3669</v>
      </c>
      <c r="B2675" s="195" t="s">
        <v>2841</v>
      </c>
      <c r="C2675" s="195" t="s">
        <v>160</v>
      </c>
      <c r="D2675" s="195" t="s">
        <v>155</v>
      </c>
      <c r="E2675" s="163">
        <v>11.37</v>
      </c>
    </row>
    <row r="2676" spans="1:5">
      <c r="A2676" s="195">
        <v>20138</v>
      </c>
      <c r="B2676" s="195" t="s">
        <v>2842</v>
      </c>
      <c r="C2676" s="195" t="s">
        <v>160</v>
      </c>
      <c r="D2676" s="195" t="s">
        <v>155</v>
      </c>
      <c r="E2676" s="163">
        <v>56.47</v>
      </c>
    </row>
    <row r="2677" spans="1:5">
      <c r="A2677" s="195">
        <v>20139</v>
      </c>
      <c r="B2677" s="195" t="s">
        <v>2843</v>
      </c>
      <c r="C2677" s="195" t="s">
        <v>160</v>
      </c>
      <c r="D2677" s="195" t="s">
        <v>155</v>
      </c>
      <c r="E2677" s="163">
        <v>94.88</v>
      </c>
    </row>
    <row r="2678" spans="1:5">
      <c r="A2678" s="195">
        <v>3668</v>
      </c>
      <c r="B2678" s="195" t="s">
        <v>2844</v>
      </c>
      <c r="C2678" s="195" t="s">
        <v>160</v>
      </c>
      <c r="D2678" s="195" t="s">
        <v>155</v>
      </c>
      <c r="E2678" s="163">
        <v>37.619999999999997</v>
      </c>
    </row>
    <row r="2679" spans="1:5">
      <c r="A2679" s="195">
        <v>3656</v>
      </c>
      <c r="B2679" s="195" t="s">
        <v>2845</v>
      </c>
      <c r="C2679" s="195" t="s">
        <v>160</v>
      </c>
      <c r="D2679" s="195" t="s">
        <v>155</v>
      </c>
      <c r="E2679" s="163">
        <v>18.64</v>
      </c>
    </row>
    <row r="2680" spans="1:5">
      <c r="A2680" s="195">
        <v>10911</v>
      </c>
      <c r="B2680" s="195" t="s">
        <v>2846</v>
      </c>
      <c r="C2680" s="195" t="s">
        <v>160</v>
      </c>
      <c r="D2680" s="195" t="s">
        <v>155</v>
      </c>
      <c r="E2680" s="163">
        <v>20.69</v>
      </c>
    </row>
    <row r="2681" spans="1:5">
      <c r="A2681" s="195">
        <v>3654</v>
      </c>
      <c r="B2681" s="195" t="s">
        <v>2847</v>
      </c>
      <c r="C2681" s="195" t="s">
        <v>160</v>
      </c>
      <c r="D2681" s="195" t="s">
        <v>155</v>
      </c>
      <c r="E2681" s="163">
        <v>4.9800000000000004</v>
      </c>
    </row>
    <row r="2682" spans="1:5">
      <c r="A2682" s="195">
        <v>3664</v>
      </c>
      <c r="B2682" s="195" t="s">
        <v>2848</v>
      </c>
      <c r="C2682" s="195" t="s">
        <v>160</v>
      </c>
      <c r="D2682" s="195" t="s">
        <v>155</v>
      </c>
      <c r="E2682" s="163">
        <v>6.18</v>
      </c>
    </row>
    <row r="2683" spans="1:5">
      <c r="A2683" s="195">
        <v>3657</v>
      </c>
      <c r="B2683" s="195" t="s">
        <v>2849</v>
      </c>
      <c r="C2683" s="195" t="s">
        <v>160</v>
      </c>
      <c r="D2683" s="195" t="s">
        <v>155</v>
      </c>
      <c r="E2683" s="163">
        <v>6.67</v>
      </c>
    </row>
    <row r="2684" spans="1:5">
      <c r="A2684" s="195">
        <v>12625</v>
      </c>
      <c r="B2684" s="195" t="s">
        <v>2850</v>
      </c>
      <c r="C2684" s="195" t="s">
        <v>160</v>
      </c>
      <c r="D2684" s="195" t="s">
        <v>167</v>
      </c>
      <c r="E2684" s="163">
        <v>9.56</v>
      </c>
    </row>
    <row r="2685" spans="1:5">
      <c r="A2685" s="195">
        <v>20136</v>
      </c>
      <c r="B2685" s="195" t="s">
        <v>2851</v>
      </c>
      <c r="C2685" s="195" t="s">
        <v>160</v>
      </c>
      <c r="D2685" s="195" t="s">
        <v>155</v>
      </c>
      <c r="E2685" s="163">
        <v>127.44</v>
      </c>
    </row>
    <row r="2686" spans="1:5">
      <c r="A2686" s="195">
        <v>20144</v>
      </c>
      <c r="B2686" s="195" t="s">
        <v>2852</v>
      </c>
      <c r="C2686" s="195" t="s">
        <v>160</v>
      </c>
      <c r="D2686" s="195" t="s">
        <v>155</v>
      </c>
      <c r="E2686" s="163">
        <v>55.98</v>
      </c>
    </row>
    <row r="2687" spans="1:5">
      <c r="A2687" s="195">
        <v>20143</v>
      </c>
      <c r="B2687" s="195" t="s">
        <v>2853</v>
      </c>
      <c r="C2687" s="195" t="s">
        <v>160</v>
      </c>
      <c r="D2687" s="195" t="s">
        <v>155</v>
      </c>
      <c r="E2687" s="163">
        <v>52.28</v>
      </c>
    </row>
    <row r="2688" spans="1:5">
      <c r="A2688" s="195">
        <v>20145</v>
      </c>
      <c r="B2688" s="195" t="s">
        <v>2854</v>
      </c>
      <c r="C2688" s="195" t="s">
        <v>160</v>
      </c>
      <c r="D2688" s="195" t="s">
        <v>155</v>
      </c>
      <c r="E2688" s="163">
        <v>148.37</v>
      </c>
    </row>
    <row r="2689" spans="1:5">
      <c r="A2689" s="195">
        <v>20146</v>
      </c>
      <c r="B2689" s="195" t="s">
        <v>2855</v>
      </c>
      <c r="C2689" s="195" t="s">
        <v>160</v>
      </c>
      <c r="D2689" s="195" t="s">
        <v>155</v>
      </c>
      <c r="E2689" s="163">
        <v>167.3</v>
      </c>
    </row>
    <row r="2690" spans="1:5">
      <c r="A2690" s="195">
        <v>20140</v>
      </c>
      <c r="B2690" s="195" t="s">
        <v>2856</v>
      </c>
      <c r="C2690" s="195" t="s">
        <v>160</v>
      </c>
      <c r="D2690" s="195" t="s">
        <v>155</v>
      </c>
      <c r="E2690" s="163">
        <v>6.66</v>
      </c>
    </row>
    <row r="2691" spans="1:5">
      <c r="A2691" s="195">
        <v>20141</v>
      </c>
      <c r="B2691" s="195" t="s">
        <v>2857</v>
      </c>
      <c r="C2691" s="195" t="s">
        <v>160</v>
      </c>
      <c r="D2691" s="195" t="s">
        <v>155</v>
      </c>
      <c r="E2691" s="163">
        <v>11.69</v>
      </c>
    </row>
    <row r="2692" spans="1:5">
      <c r="A2692" s="195">
        <v>20142</v>
      </c>
      <c r="B2692" s="195" t="s">
        <v>2858</v>
      </c>
      <c r="C2692" s="195" t="s">
        <v>160</v>
      </c>
      <c r="D2692" s="195" t="s">
        <v>155</v>
      </c>
      <c r="E2692" s="163">
        <v>35.78</v>
      </c>
    </row>
    <row r="2693" spans="1:5">
      <c r="A2693" s="195">
        <v>3659</v>
      </c>
      <c r="B2693" s="195" t="s">
        <v>2859</v>
      </c>
      <c r="C2693" s="195" t="s">
        <v>160</v>
      </c>
      <c r="D2693" s="195" t="s">
        <v>155</v>
      </c>
      <c r="E2693" s="163">
        <v>15.52</v>
      </c>
    </row>
    <row r="2694" spans="1:5">
      <c r="A2694" s="195">
        <v>3660</v>
      </c>
      <c r="B2694" s="195" t="s">
        <v>2860</v>
      </c>
      <c r="C2694" s="195" t="s">
        <v>160</v>
      </c>
      <c r="D2694" s="195" t="s">
        <v>155</v>
      </c>
      <c r="E2694" s="163">
        <v>22.37</v>
      </c>
    </row>
    <row r="2695" spans="1:5">
      <c r="A2695" s="195">
        <v>3662</v>
      </c>
      <c r="B2695" s="195" t="s">
        <v>2861</v>
      </c>
      <c r="C2695" s="195" t="s">
        <v>160</v>
      </c>
      <c r="D2695" s="195" t="s">
        <v>155</v>
      </c>
      <c r="E2695" s="163">
        <v>8.4499999999999993</v>
      </c>
    </row>
    <row r="2696" spans="1:5">
      <c r="A2696" s="195">
        <v>3661</v>
      </c>
      <c r="B2696" s="195" t="s">
        <v>2862</v>
      </c>
      <c r="C2696" s="195" t="s">
        <v>160</v>
      </c>
      <c r="D2696" s="195" t="s">
        <v>155</v>
      </c>
      <c r="E2696" s="163">
        <v>12.43</v>
      </c>
    </row>
    <row r="2697" spans="1:5">
      <c r="A2697" s="195">
        <v>3658</v>
      </c>
      <c r="B2697" s="195" t="s">
        <v>2863</v>
      </c>
      <c r="C2697" s="195" t="s">
        <v>160</v>
      </c>
      <c r="D2697" s="195" t="s">
        <v>155</v>
      </c>
      <c r="E2697" s="163">
        <v>15.82</v>
      </c>
    </row>
    <row r="2698" spans="1:5">
      <c r="A2698" s="195">
        <v>3670</v>
      </c>
      <c r="B2698" s="195" t="s">
        <v>2864</v>
      </c>
      <c r="C2698" s="195" t="s">
        <v>160</v>
      </c>
      <c r="D2698" s="195" t="s">
        <v>155</v>
      </c>
      <c r="E2698" s="163">
        <v>20.65</v>
      </c>
    </row>
    <row r="2699" spans="1:5">
      <c r="A2699" s="195">
        <v>3666</v>
      </c>
      <c r="B2699" s="195" t="s">
        <v>2865</v>
      </c>
      <c r="C2699" s="195" t="s">
        <v>160</v>
      </c>
      <c r="D2699" s="195" t="s">
        <v>155</v>
      </c>
      <c r="E2699" s="163">
        <v>3.5</v>
      </c>
    </row>
    <row r="2700" spans="1:5">
      <c r="A2700" s="195">
        <v>14157</v>
      </c>
      <c r="B2700" s="195" t="s">
        <v>2866</v>
      </c>
      <c r="C2700" s="195" t="s">
        <v>160</v>
      </c>
      <c r="D2700" s="195" t="s">
        <v>167</v>
      </c>
      <c r="E2700" s="163">
        <v>1.21</v>
      </c>
    </row>
    <row r="2701" spans="1:5">
      <c r="A2701" s="195">
        <v>3653</v>
      </c>
      <c r="B2701" s="195" t="s">
        <v>2867</v>
      </c>
      <c r="C2701" s="195" t="s">
        <v>160</v>
      </c>
      <c r="D2701" s="195" t="s">
        <v>167</v>
      </c>
      <c r="E2701" s="163">
        <v>112.55</v>
      </c>
    </row>
    <row r="2702" spans="1:5">
      <c r="A2702" s="195">
        <v>3649</v>
      </c>
      <c r="B2702" s="195" t="s">
        <v>2868</v>
      </c>
      <c r="C2702" s="195" t="s">
        <v>160</v>
      </c>
      <c r="D2702" s="195" t="s">
        <v>167</v>
      </c>
      <c r="E2702" s="163">
        <v>233.12</v>
      </c>
    </row>
    <row r="2703" spans="1:5">
      <c r="A2703" s="195">
        <v>42696</v>
      </c>
      <c r="B2703" s="195" t="s">
        <v>2869</v>
      </c>
      <c r="C2703" s="195" t="s">
        <v>160</v>
      </c>
      <c r="D2703" s="195" t="s">
        <v>167</v>
      </c>
      <c r="E2703" s="163">
        <v>652.25</v>
      </c>
    </row>
    <row r="2704" spans="1:5">
      <c r="A2704" s="195">
        <v>42697</v>
      </c>
      <c r="B2704" s="195" t="s">
        <v>2870</v>
      </c>
      <c r="C2704" s="195" t="s">
        <v>160</v>
      </c>
      <c r="D2704" s="195" t="s">
        <v>167</v>
      </c>
      <c r="E2704" s="163">
        <v>982.31</v>
      </c>
    </row>
    <row r="2705" spans="1:5">
      <c r="A2705" s="195">
        <v>42698</v>
      </c>
      <c r="B2705" s="195" t="s">
        <v>2871</v>
      </c>
      <c r="C2705" s="195" t="s">
        <v>160</v>
      </c>
      <c r="D2705" s="195" t="s">
        <v>167</v>
      </c>
      <c r="E2705" s="199">
        <v>1368.32</v>
      </c>
    </row>
    <row r="2706" spans="1:5">
      <c r="A2706" s="195">
        <v>39875</v>
      </c>
      <c r="B2706" s="195" t="s">
        <v>2872</v>
      </c>
      <c r="C2706" s="195" t="s">
        <v>160</v>
      </c>
      <c r="D2706" s="195" t="s">
        <v>167</v>
      </c>
      <c r="E2706" s="163">
        <v>464.2</v>
      </c>
    </row>
    <row r="2707" spans="1:5">
      <c r="A2707" s="195">
        <v>39876</v>
      </c>
      <c r="B2707" s="195" t="s">
        <v>2873</v>
      </c>
      <c r="C2707" s="195" t="s">
        <v>160</v>
      </c>
      <c r="D2707" s="195" t="s">
        <v>167</v>
      </c>
      <c r="E2707" s="163">
        <v>581.17999999999995</v>
      </c>
    </row>
    <row r="2708" spans="1:5">
      <c r="A2708" s="195">
        <v>39877</v>
      </c>
      <c r="B2708" s="195" t="s">
        <v>2874</v>
      </c>
      <c r="C2708" s="195" t="s">
        <v>160</v>
      </c>
      <c r="D2708" s="195" t="s">
        <v>167</v>
      </c>
      <c r="E2708" s="163">
        <v>806.07</v>
      </c>
    </row>
    <row r="2709" spans="1:5">
      <c r="A2709" s="195">
        <v>39878</v>
      </c>
      <c r="B2709" s="195" t="s">
        <v>2875</v>
      </c>
      <c r="C2709" s="195" t="s">
        <v>160</v>
      </c>
      <c r="D2709" s="195" t="s">
        <v>167</v>
      </c>
      <c r="E2709" s="199">
        <v>1064.68</v>
      </c>
    </row>
    <row r="2710" spans="1:5">
      <c r="A2710" s="195">
        <v>39872</v>
      </c>
      <c r="B2710" s="195" t="s">
        <v>2876</v>
      </c>
      <c r="C2710" s="195" t="s">
        <v>160</v>
      </c>
      <c r="D2710" s="195" t="s">
        <v>167</v>
      </c>
      <c r="E2710" s="163">
        <v>318.33</v>
      </c>
    </row>
    <row r="2711" spans="1:5">
      <c r="A2711" s="195">
        <v>39873</v>
      </c>
      <c r="B2711" s="195" t="s">
        <v>2877</v>
      </c>
      <c r="C2711" s="195" t="s">
        <v>160</v>
      </c>
      <c r="D2711" s="195" t="s">
        <v>167</v>
      </c>
      <c r="E2711" s="163">
        <v>369.25</v>
      </c>
    </row>
    <row r="2712" spans="1:5">
      <c r="A2712" s="195">
        <v>39874</v>
      </c>
      <c r="B2712" s="195" t="s">
        <v>2878</v>
      </c>
      <c r="C2712" s="195" t="s">
        <v>160</v>
      </c>
      <c r="D2712" s="195" t="s">
        <v>167</v>
      </c>
      <c r="E2712" s="163">
        <v>405.57</v>
      </c>
    </row>
    <row r="2713" spans="1:5">
      <c r="A2713" s="195">
        <v>3674</v>
      </c>
      <c r="B2713" s="195" t="s">
        <v>2879</v>
      </c>
      <c r="C2713" s="195" t="s">
        <v>187</v>
      </c>
      <c r="D2713" s="195" t="s">
        <v>155</v>
      </c>
      <c r="E2713" s="163">
        <v>72.47</v>
      </c>
    </row>
    <row r="2714" spans="1:5">
      <c r="A2714" s="195">
        <v>3681</v>
      </c>
      <c r="B2714" s="195" t="s">
        <v>2880</v>
      </c>
      <c r="C2714" s="195" t="s">
        <v>187</v>
      </c>
      <c r="D2714" s="195" t="s">
        <v>155</v>
      </c>
      <c r="E2714" s="163">
        <v>107.82</v>
      </c>
    </row>
    <row r="2715" spans="1:5">
      <c r="A2715" s="195">
        <v>3676</v>
      </c>
      <c r="B2715" s="195" t="s">
        <v>2881</v>
      </c>
      <c r="C2715" s="195" t="s">
        <v>187</v>
      </c>
      <c r="D2715" s="195" t="s">
        <v>155</v>
      </c>
      <c r="E2715" s="163">
        <v>405.77</v>
      </c>
    </row>
    <row r="2716" spans="1:5">
      <c r="A2716" s="195">
        <v>3679</v>
      </c>
      <c r="B2716" s="195" t="s">
        <v>2882</v>
      </c>
      <c r="C2716" s="195" t="s">
        <v>187</v>
      </c>
      <c r="D2716" s="195" t="s">
        <v>155</v>
      </c>
      <c r="E2716" s="163">
        <v>335.7</v>
      </c>
    </row>
    <row r="2717" spans="1:5">
      <c r="A2717" s="195">
        <v>3672</v>
      </c>
      <c r="B2717" s="195" t="s">
        <v>2883</v>
      </c>
      <c r="C2717" s="195" t="s">
        <v>187</v>
      </c>
      <c r="D2717" s="195" t="s">
        <v>155</v>
      </c>
      <c r="E2717" s="163">
        <v>1.1399999999999999</v>
      </c>
    </row>
    <row r="2718" spans="1:5">
      <c r="A2718" s="195">
        <v>3671</v>
      </c>
      <c r="B2718" s="195" t="s">
        <v>2884</v>
      </c>
      <c r="C2718" s="195" t="s">
        <v>187</v>
      </c>
      <c r="D2718" s="195" t="s">
        <v>158</v>
      </c>
      <c r="E2718" s="163">
        <v>1.08</v>
      </c>
    </row>
    <row r="2719" spans="1:5">
      <c r="A2719" s="195">
        <v>3673</v>
      </c>
      <c r="B2719" s="195" t="s">
        <v>2885</v>
      </c>
      <c r="C2719" s="195" t="s">
        <v>187</v>
      </c>
      <c r="D2719" s="195" t="s">
        <v>155</v>
      </c>
      <c r="E2719" s="163">
        <v>1.69</v>
      </c>
    </row>
    <row r="2720" spans="1:5">
      <c r="A2720" s="195">
        <v>38394</v>
      </c>
      <c r="B2720" s="195" t="s">
        <v>2886</v>
      </c>
      <c r="C2720" s="195" t="s">
        <v>160</v>
      </c>
      <c r="D2720" s="195" t="s">
        <v>155</v>
      </c>
      <c r="E2720" s="163">
        <v>282.13</v>
      </c>
    </row>
    <row r="2721" spans="1:5">
      <c r="A2721" s="195">
        <v>3729</v>
      </c>
      <c r="B2721" s="195" t="s">
        <v>2887</v>
      </c>
      <c r="C2721" s="195" t="s">
        <v>160</v>
      </c>
      <c r="D2721" s="195" t="s">
        <v>155</v>
      </c>
      <c r="E2721" s="163">
        <v>83.3</v>
      </c>
    </row>
    <row r="2722" spans="1:5">
      <c r="A2722" s="195">
        <v>39357</v>
      </c>
      <c r="B2722" s="195" t="s">
        <v>2888</v>
      </c>
      <c r="C2722" s="195" t="s">
        <v>160</v>
      </c>
      <c r="D2722" s="195" t="s">
        <v>167</v>
      </c>
      <c r="E2722" s="163">
        <v>119.45</v>
      </c>
    </row>
    <row r="2723" spans="1:5">
      <c r="A2723" s="195">
        <v>39358</v>
      </c>
      <c r="B2723" s="195" t="s">
        <v>2889</v>
      </c>
      <c r="C2723" s="195" t="s">
        <v>160</v>
      </c>
      <c r="D2723" s="195" t="s">
        <v>167</v>
      </c>
      <c r="E2723" s="163">
        <v>130.97999999999999</v>
      </c>
    </row>
    <row r="2724" spans="1:5">
      <c r="A2724" s="195">
        <v>39356</v>
      </c>
      <c r="B2724" s="195" t="s">
        <v>2890</v>
      </c>
      <c r="C2724" s="195" t="s">
        <v>160</v>
      </c>
      <c r="D2724" s="195" t="s">
        <v>167</v>
      </c>
      <c r="E2724" s="163">
        <v>223.46</v>
      </c>
    </row>
    <row r="2725" spans="1:5">
      <c r="A2725" s="195">
        <v>39355</v>
      </c>
      <c r="B2725" s="195" t="s">
        <v>2891</v>
      </c>
      <c r="C2725" s="195" t="s">
        <v>160</v>
      </c>
      <c r="D2725" s="195" t="s">
        <v>167</v>
      </c>
      <c r="E2725" s="163">
        <v>192.29</v>
      </c>
    </row>
    <row r="2726" spans="1:5">
      <c r="A2726" s="195">
        <v>39353</v>
      </c>
      <c r="B2726" s="195" t="s">
        <v>2892</v>
      </c>
      <c r="C2726" s="195" t="s">
        <v>160</v>
      </c>
      <c r="D2726" s="195" t="s">
        <v>167</v>
      </c>
      <c r="E2726" s="163">
        <v>263.7</v>
      </c>
    </row>
    <row r="2727" spans="1:5">
      <c r="A2727" s="195">
        <v>39354</v>
      </c>
      <c r="B2727" s="195" t="s">
        <v>2893</v>
      </c>
      <c r="C2727" s="195" t="s">
        <v>160</v>
      </c>
      <c r="D2727" s="195" t="s">
        <v>167</v>
      </c>
      <c r="E2727" s="163">
        <v>262.82</v>
      </c>
    </row>
    <row r="2728" spans="1:5">
      <c r="A2728" s="195">
        <v>39398</v>
      </c>
      <c r="B2728" s="195" t="s">
        <v>2894</v>
      </c>
      <c r="C2728" s="195" t="s">
        <v>160</v>
      </c>
      <c r="D2728" s="195" t="s">
        <v>155</v>
      </c>
      <c r="E2728" s="163">
        <v>76.319999999999993</v>
      </c>
    </row>
    <row r="2729" spans="1:5">
      <c r="A2729" s="195">
        <v>13343</v>
      </c>
      <c r="B2729" s="195" t="s">
        <v>2895</v>
      </c>
      <c r="C2729" s="195" t="s">
        <v>160</v>
      </c>
      <c r="D2729" s="195" t="s">
        <v>167</v>
      </c>
      <c r="E2729" s="163">
        <v>22.87</v>
      </c>
    </row>
    <row r="2730" spans="1:5">
      <c r="A2730" s="195">
        <v>12118</v>
      </c>
      <c r="B2730" s="195" t="s">
        <v>2896</v>
      </c>
      <c r="C2730" s="195" t="s">
        <v>160</v>
      </c>
      <c r="D2730" s="195" t="s">
        <v>155</v>
      </c>
      <c r="E2730" s="163">
        <v>21.54</v>
      </c>
    </row>
    <row r="2731" spans="1:5">
      <c r="A2731" s="195">
        <v>39482</v>
      </c>
      <c r="B2731" s="195" t="s">
        <v>2897</v>
      </c>
      <c r="C2731" s="195" t="s">
        <v>160</v>
      </c>
      <c r="D2731" s="195" t="s">
        <v>155</v>
      </c>
      <c r="E2731" s="163">
        <v>465.48</v>
      </c>
    </row>
    <row r="2732" spans="1:5">
      <c r="A2732" s="195">
        <v>39486</v>
      </c>
      <c r="B2732" s="195" t="s">
        <v>2898</v>
      </c>
      <c r="C2732" s="195" t="s">
        <v>160</v>
      </c>
      <c r="D2732" s="195" t="s">
        <v>155</v>
      </c>
      <c r="E2732" s="163">
        <v>379.89</v>
      </c>
    </row>
    <row r="2733" spans="1:5">
      <c r="A2733" s="195">
        <v>39484</v>
      </c>
      <c r="B2733" s="195" t="s">
        <v>2899</v>
      </c>
      <c r="C2733" s="195" t="s">
        <v>160</v>
      </c>
      <c r="D2733" s="195" t="s">
        <v>155</v>
      </c>
      <c r="E2733" s="163">
        <v>465.48</v>
      </c>
    </row>
    <row r="2734" spans="1:5">
      <c r="A2734" s="195">
        <v>39488</v>
      </c>
      <c r="B2734" s="195" t="s">
        <v>2900</v>
      </c>
      <c r="C2734" s="195" t="s">
        <v>160</v>
      </c>
      <c r="D2734" s="195" t="s">
        <v>155</v>
      </c>
      <c r="E2734" s="163">
        <v>386.11</v>
      </c>
    </row>
    <row r="2735" spans="1:5">
      <c r="A2735" s="195">
        <v>39485</v>
      </c>
      <c r="B2735" s="195" t="s">
        <v>2901</v>
      </c>
      <c r="C2735" s="195" t="s">
        <v>160</v>
      </c>
      <c r="D2735" s="195" t="s">
        <v>155</v>
      </c>
      <c r="E2735" s="163">
        <v>465.48</v>
      </c>
    </row>
    <row r="2736" spans="1:5">
      <c r="A2736" s="195">
        <v>39489</v>
      </c>
      <c r="B2736" s="195" t="s">
        <v>2902</v>
      </c>
      <c r="C2736" s="195" t="s">
        <v>160</v>
      </c>
      <c r="D2736" s="195" t="s">
        <v>155</v>
      </c>
      <c r="E2736" s="163">
        <v>392.66</v>
      </c>
    </row>
    <row r="2737" spans="1:5">
      <c r="A2737" s="195">
        <v>39490</v>
      </c>
      <c r="B2737" s="195" t="s">
        <v>2903</v>
      </c>
      <c r="C2737" s="195" t="s">
        <v>160</v>
      </c>
      <c r="D2737" s="195" t="s">
        <v>155</v>
      </c>
      <c r="E2737" s="163">
        <v>585.11</v>
      </c>
    </row>
    <row r="2738" spans="1:5">
      <c r="A2738" s="195">
        <v>39494</v>
      </c>
      <c r="B2738" s="195" t="s">
        <v>2904</v>
      </c>
      <c r="C2738" s="195" t="s">
        <v>160</v>
      </c>
      <c r="D2738" s="195" t="s">
        <v>155</v>
      </c>
      <c r="E2738" s="163">
        <v>420.16</v>
      </c>
    </row>
    <row r="2739" spans="1:5">
      <c r="A2739" s="195">
        <v>39495</v>
      </c>
      <c r="B2739" s="195" t="s">
        <v>2905</v>
      </c>
      <c r="C2739" s="195" t="s">
        <v>160</v>
      </c>
      <c r="D2739" s="195" t="s">
        <v>155</v>
      </c>
      <c r="E2739" s="163">
        <v>473.47</v>
      </c>
    </row>
    <row r="2740" spans="1:5">
      <c r="A2740" s="195">
        <v>39496</v>
      </c>
      <c r="B2740" s="195" t="s">
        <v>2906</v>
      </c>
      <c r="C2740" s="195" t="s">
        <v>160</v>
      </c>
      <c r="D2740" s="195" t="s">
        <v>155</v>
      </c>
      <c r="E2740" s="163">
        <v>520.80999999999995</v>
      </c>
    </row>
    <row r="2741" spans="1:5">
      <c r="A2741" s="195">
        <v>39492</v>
      </c>
      <c r="B2741" s="195" t="s">
        <v>2907</v>
      </c>
      <c r="C2741" s="195" t="s">
        <v>160</v>
      </c>
      <c r="D2741" s="195" t="s">
        <v>155</v>
      </c>
      <c r="E2741" s="163">
        <v>602.96</v>
      </c>
    </row>
    <row r="2742" spans="1:5">
      <c r="A2742" s="195">
        <v>39497</v>
      </c>
      <c r="B2742" s="195" t="s">
        <v>2908</v>
      </c>
      <c r="C2742" s="195" t="s">
        <v>160</v>
      </c>
      <c r="D2742" s="195" t="s">
        <v>155</v>
      </c>
      <c r="E2742" s="163">
        <v>544.63</v>
      </c>
    </row>
    <row r="2743" spans="1:5">
      <c r="A2743" s="195">
        <v>39493</v>
      </c>
      <c r="B2743" s="195" t="s">
        <v>2909</v>
      </c>
      <c r="C2743" s="195" t="s">
        <v>160</v>
      </c>
      <c r="D2743" s="195" t="s">
        <v>155</v>
      </c>
      <c r="E2743" s="163">
        <v>646.73</v>
      </c>
    </row>
    <row r="2744" spans="1:5">
      <c r="A2744" s="195">
        <v>39500</v>
      </c>
      <c r="B2744" s="195" t="s">
        <v>2910</v>
      </c>
      <c r="C2744" s="195" t="s">
        <v>160</v>
      </c>
      <c r="D2744" s="195" t="s">
        <v>155</v>
      </c>
      <c r="E2744" s="163">
        <v>705.64</v>
      </c>
    </row>
    <row r="2745" spans="1:5">
      <c r="A2745" s="195">
        <v>39498</v>
      </c>
      <c r="B2745" s="195" t="s">
        <v>2911</v>
      </c>
      <c r="C2745" s="195" t="s">
        <v>160</v>
      </c>
      <c r="D2745" s="195" t="s">
        <v>155</v>
      </c>
      <c r="E2745" s="163">
        <v>870.28</v>
      </c>
    </row>
    <row r="2746" spans="1:5">
      <c r="A2746" s="195">
        <v>43628</v>
      </c>
      <c r="B2746" s="195" t="s">
        <v>2912</v>
      </c>
      <c r="C2746" s="195" t="s">
        <v>160</v>
      </c>
      <c r="D2746" s="195" t="s">
        <v>155</v>
      </c>
      <c r="E2746" s="163">
        <v>685.97</v>
      </c>
    </row>
    <row r="2747" spans="1:5">
      <c r="A2747" s="195">
        <v>39501</v>
      </c>
      <c r="B2747" s="195" t="s">
        <v>2913</v>
      </c>
      <c r="C2747" s="195" t="s">
        <v>160</v>
      </c>
      <c r="D2747" s="195" t="s">
        <v>155</v>
      </c>
      <c r="E2747" s="163">
        <v>724.75</v>
      </c>
    </row>
    <row r="2748" spans="1:5">
      <c r="A2748" s="195">
        <v>39499</v>
      </c>
      <c r="B2748" s="195" t="s">
        <v>2914</v>
      </c>
      <c r="C2748" s="195" t="s">
        <v>160</v>
      </c>
      <c r="D2748" s="195" t="s">
        <v>155</v>
      </c>
      <c r="E2748" s="163">
        <v>882.64</v>
      </c>
    </row>
    <row r="2749" spans="1:5">
      <c r="A2749" s="195">
        <v>43621</v>
      </c>
      <c r="B2749" s="195" t="s">
        <v>2915</v>
      </c>
      <c r="C2749" s="195" t="s">
        <v>160</v>
      </c>
      <c r="D2749" s="195" t="s">
        <v>155</v>
      </c>
      <c r="E2749" s="163">
        <v>728.84</v>
      </c>
    </row>
    <row r="2750" spans="1:5">
      <c r="A2750" s="195">
        <v>3733</v>
      </c>
      <c r="B2750" s="195" t="s">
        <v>2916</v>
      </c>
      <c r="C2750" s="195" t="s">
        <v>157</v>
      </c>
      <c r="D2750" s="195" t="s">
        <v>167</v>
      </c>
      <c r="E2750" s="163">
        <v>54.83</v>
      </c>
    </row>
    <row r="2751" spans="1:5">
      <c r="A2751" s="195">
        <v>3731</v>
      </c>
      <c r="B2751" s="195" t="s">
        <v>2917</v>
      </c>
      <c r="C2751" s="195" t="s">
        <v>157</v>
      </c>
      <c r="D2751" s="195" t="s">
        <v>167</v>
      </c>
      <c r="E2751" s="163">
        <v>50.9</v>
      </c>
    </row>
    <row r="2752" spans="1:5">
      <c r="A2752" s="195">
        <v>38137</v>
      </c>
      <c r="B2752" s="195" t="s">
        <v>2918</v>
      </c>
      <c r="C2752" s="195" t="s">
        <v>157</v>
      </c>
      <c r="D2752" s="195" t="s">
        <v>167</v>
      </c>
      <c r="E2752" s="163">
        <v>51.2</v>
      </c>
    </row>
    <row r="2753" spans="1:5">
      <c r="A2753" s="195">
        <v>38135</v>
      </c>
      <c r="B2753" s="195" t="s">
        <v>2919</v>
      </c>
      <c r="C2753" s="195" t="s">
        <v>157</v>
      </c>
      <c r="D2753" s="195" t="s">
        <v>167</v>
      </c>
      <c r="E2753" s="163">
        <v>64.900000000000006</v>
      </c>
    </row>
    <row r="2754" spans="1:5">
      <c r="A2754" s="195">
        <v>38138</v>
      </c>
      <c r="B2754" s="195" t="s">
        <v>2920</v>
      </c>
      <c r="C2754" s="195" t="s">
        <v>157</v>
      </c>
      <c r="D2754" s="195" t="s">
        <v>167</v>
      </c>
      <c r="E2754" s="163">
        <v>50.27</v>
      </c>
    </row>
    <row r="2755" spans="1:5">
      <c r="A2755" s="195">
        <v>3736</v>
      </c>
      <c r="B2755" s="195" t="s">
        <v>2921</v>
      </c>
      <c r="C2755" s="195" t="s">
        <v>157</v>
      </c>
      <c r="D2755" s="195" t="s">
        <v>158</v>
      </c>
      <c r="E2755" s="163">
        <v>39.25</v>
      </c>
    </row>
    <row r="2756" spans="1:5">
      <c r="A2756" s="195">
        <v>3741</v>
      </c>
      <c r="B2756" s="195" t="s">
        <v>2922</v>
      </c>
      <c r="C2756" s="195" t="s">
        <v>157</v>
      </c>
      <c r="D2756" s="195" t="s">
        <v>155</v>
      </c>
      <c r="E2756" s="163">
        <v>40.909999999999997</v>
      </c>
    </row>
    <row r="2757" spans="1:5">
      <c r="A2757" s="195">
        <v>3745</v>
      </c>
      <c r="B2757" s="195" t="s">
        <v>2923</v>
      </c>
      <c r="C2757" s="195" t="s">
        <v>157</v>
      </c>
      <c r="D2757" s="195" t="s">
        <v>155</v>
      </c>
      <c r="E2757" s="163">
        <v>44.11</v>
      </c>
    </row>
    <row r="2758" spans="1:5">
      <c r="A2758" s="195">
        <v>3743</v>
      </c>
      <c r="B2758" s="195" t="s">
        <v>2924</v>
      </c>
      <c r="C2758" s="195" t="s">
        <v>157</v>
      </c>
      <c r="D2758" s="195" t="s">
        <v>155</v>
      </c>
      <c r="E2758" s="163">
        <v>40.770000000000003</v>
      </c>
    </row>
    <row r="2759" spans="1:5">
      <c r="A2759" s="195">
        <v>3744</v>
      </c>
      <c r="B2759" s="195" t="s">
        <v>2925</v>
      </c>
      <c r="C2759" s="195" t="s">
        <v>157</v>
      </c>
      <c r="D2759" s="195" t="s">
        <v>155</v>
      </c>
      <c r="E2759" s="163">
        <v>44.87</v>
      </c>
    </row>
    <row r="2760" spans="1:5">
      <c r="A2760" s="195">
        <v>3739</v>
      </c>
      <c r="B2760" s="195" t="s">
        <v>2926</v>
      </c>
      <c r="C2760" s="195" t="s">
        <v>157</v>
      </c>
      <c r="D2760" s="195" t="s">
        <v>155</v>
      </c>
      <c r="E2760" s="163">
        <v>47.16</v>
      </c>
    </row>
    <row r="2761" spans="1:5">
      <c r="A2761" s="195">
        <v>3737</v>
      </c>
      <c r="B2761" s="195" t="s">
        <v>2927</v>
      </c>
      <c r="C2761" s="195" t="s">
        <v>157</v>
      </c>
      <c r="D2761" s="195" t="s">
        <v>155</v>
      </c>
      <c r="E2761" s="163">
        <v>49.44</v>
      </c>
    </row>
    <row r="2762" spans="1:5">
      <c r="A2762" s="195">
        <v>3738</v>
      </c>
      <c r="B2762" s="195" t="s">
        <v>2928</v>
      </c>
      <c r="C2762" s="195" t="s">
        <v>157</v>
      </c>
      <c r="D2762" s="195" t="s">
        <v>155</v>
      </c>
      <c r="E2762" s="163">
        <v>57.04</v>
      </c>
    </row>
    <row r="2763" spans="1:5">
      <c r="A2763" s="195">
        <v>3747</v>
      </c>
      <c r="B2763" s="195" t="s">
        <v>2929</v>
      </c>
      <c r="C2763" s="195" t="s">
        <v>157</v>
      </c>
      <c r="D2763" s="195" t="s">
        <v>155</v>
      </c>
      <c r="E2763" s="163">
        <v>44.87</v>
      </c>
    </row>
    <row r="2764" spans="1:5">
      <c r="A2764" s="195">
        <v>11649</v>
      </c>
      <c r="B2764" s="195" t="s">
        <v>2930</v>
      </c>
      <c r="C2764" s="195" t="s">
        <v>160</v>
      </c>
      <c r="D2764" s="195" t="s">
        <v>155</v>
      </c>
      <c r="E2764" s="163">
        <v>325.56</v>
      </c>
    </row>
    <row r="2765" spans="1:5">
      <c r="A2765" s="195">
        <v>11650</v>
      </c>
      <c r="B2765" s="195" t="s">
        <v>2931</v>
      </c>
      <c r="C2765" s="195" t="s">
        <v>160</v>
      </c>
      <c r="D2765" s="195" t="s">
        <v>155</v>
      </c>
      <c r="E2765" s="163">
        <v>554.9</v>
      </c>
    </row>
    <row r="2766" spans="1:5">
      <c r="A2766" s="195">
        <v>3742</v>
      </c>
      <c r="B2766" s="195" t="s">
        <v>2932</v>
      </c>
      <c r="C2766" s="195" t="s">
        <v>157</v>
      </c>
      <c r="D2766" s="195" t="s">
        <v>155</v>
      </c>
      <c r="E2766" s="163">
        <v>59.17</v>
      </c>
    </row>
    <row r="2767" spans="1:5">
      <c r="A2767" s="195">
        <v>3746</v>
      </c>
      <c r="B2767" s="195" t="s">
        <v>2933</v>
      </c>
      <c r="C2767" s="195" t="s">
        <v>157</v>
      </c>
      <c r="D2767" s="195" t="s">
        <v>155</v>
      </c>
      <c r="E2767" s="163">
        <v>69.09</v>
      </c>
    </row>
    <row r="2768" spans="1:5">
      <c r="A2768" s="195">
        <v>21106</v>
      </c>
      <c r="B2768" s="195" t="s">
        <v>2934</v>
      </c>
      <c r="C2768" s="195" t="s">
        <v>238</v>
      </c>
      <c r="D2768" s="195" t="s">
        <v>167</v>
      </c>
      <c r="E2768" s="163">
        <v>33.47</v>
      </c>
    </row>
    <row r="2769" spans="1:5">
      <c r="A2769" s="195">
        <v>3755</v>
      </c>
      <c r="B2769" s="195" t="s">
        <v>2935</v>
      </c>
      <c r="C2769" s="195" t="s">
        <v>160</v>
      </c>
      <c r="D2769" s="195" t="s">
        <v>167</v>
      </c>
      <c r="E2769" s="163">
        <v>23.31</v>
      </c>
    </row>
    <row r="2770" spans="1:5">
      <c r="A2770" s="195">
        <v>3750</v>
      </c>
      <c r="B2770" s="195" t="s">
        <v>2936</v>
      </c>
      <c r="C2770" s="195" t="s">
        <v>160</v>
      </c>
      <c r="D2770" s="195" t="s">
        <v>167</v>
      </c>
      <c r="E2770" s="163">
        <v>31.34</v>
      </c>
    </row>
    <row r="2771" spans="1:5">
      <c r="A2771" s="195">
        <v>3756</v>
      </c>
      <c r="B2771" s="195" t="s">
        <v>2937</v>
      </c>
      <c r="C2771" s="195" t="s">
        <v>160</v>
      </c>
      <c r="D2771" s="195" t="s">
        <v>167</v>
      </c>
      <c r="E2771" s="163">
        <v>58.56</v>
      </c>
    </row>
    <row r="2772" spans="1:5">
      <c r="A2772" s="195">
        <v>39377</v>
      </c>
      <c r="B2772" s="195" t="s">
        <v>2938</v>
      </c>
      <c r="C2772" s="195" t="s">
        <v>160</v>
      </c>
      <c r="D2772" s="195" t="s">
        <v>167</v>
      </c>
      <c r="E2772" s="163">
        <v>173.49</v>
      </c>
    </row>
    <row r="2773" spans="1:5">
      <c r="A2773" s="195">
        <v>38191</v>
      </c>
      <c r="B2773" s="195" t="s">
        <v>2939</v>
      </c>
      <c r="C2773" s="195" t="s">
        <v>160</v>
      </c>
      <c r="D2773" s="195" t="s">
        <v>167</v>
      </c>
      <c r="E2773" s="163">
        <v>12.92</v>
      </c>
    </row>
    <row r="2774" spans="1:5">
      <c r="A2774" s="195">
        <v>39381</v>
      </c>
      <c r="B2774" s="195" t="s">
        <v>2940</v>
      </c>
      <c r="C2774" s="195" t="s">
        <v>160</v>
      </c>
      <c r="D2774" s="195" t="s">
        <v>167</v>
      </c>
      <c r="E2774" s="163">
        <v>12.04</v>
      </c>
    </row>
    <row r="2775" spans="1:5">
      <c r="A2775" s="195">
        <v>38780</v>
      </c>
      <c r="B2775" s="195" t="s">
        <v>2941</v>
      </c>
      <c r="C2775" s="195" t="s">
        <v>160</v>
      </c>
      <c r="D2775" s="195" t="s">
        <v>167</v>
      </c>
      <c r="E2775" s="163">
        <v>14.74</v>
      </c>
    </row>
    <row r="2776" spans="1:5">
      <c r="A2776" s="195">
        <v>38781</v>
      </c>
      <c r="B2776" s="195" t="s">
        <v>2942</v>
      </c>
      <c r="C2776" s="195" t="s">
        <v>160</v>
      </c>
      <c r="D2776" s="195" t="s">
        <v>167</v>
      </c>
      <c r="E2776" s="163">
        <v>49.76</v>
      </c>
    </row>
    <row r="2777" spans="1:5">
      <c r="A2777" s="195">
        <v>38192</v>
      </c>
      <c r="B2777" s="195" t="s">
        <v>2943</v>
      </c>
      <c r="C2777" s="195" t="s">
        <v>160</v>
      </c>
      <c r="D2777" s="195" t="s">
        <v>167</v>
      </c>
      <c r="E2777" s="163">
        <v>90.04</v>
      </c>
    </row>
    <row r="2778" spans="1:5">
      <c r="A2778" s="195">
        <v>3753</v>
      </c>
      <c r="B2778" s="195" t="s">
        <v>2944</v>
      </c>
      <c r="C2778" s="195" t="s">
        <v>160</v>
      </c>
      <c r="D2778" s="195" t="s">
        <v>167</v>
      </c>
      <c r="E2778" s="163">
        <v>7.88</v>
      </c>
    </row>
    <row r="2779" spans="1:5">
      <c r="A2779" s="195">
        <v>38782</v>
      </c>
      <c r="B2779" s="195" t="s">
        <v>2945</v>
      </c>
      <c r="C2779" s="195" t="s">
        <v>160</v>
      </c>
      <c r="D2779" s="195" t="s">
        <v>167</v>
      </c>
      <c r="E2779" s="163">
        <v>10.26</v>
      </c>
    </row>
    <row r="2780" spans="1:5">
      <c r="A2780" s="195">
        <v>38778</v>
      </c>
      <c r="B2780" s="195" t="s">
        <v>2946</v>
      </c>
      <c r="C2780" s="195" t="s">
        <v>160</v>
      </c>
      <c r="D2780" s="195" t="s">
        <v>167</v>
      </c>
      <c r="E2780" s="163">
        <v>7.7</v>
      </c>
    </row>
    <row r="2781" spans="1:5">
      <c r="A2781" s="195">
        <v>38779</v>
      </c>
      <c r="B2781" s="195" t="s">
        <v>2947</v>
      </c>
      <c r="C2781" s="195" t="s">
        <v>160</v>
      </c>
      <c r="D2781" s="195" t="s">
        <v>167</v>
      </c>
      <c r="E2781" s="163">
        <v>8.16</v>
      </c>
    </row>
    <row r="2782" spans="1:5">
      <c r="A2782" s="195">
        <v>39388</v>
      </c>
      <c r="B2782" s="195" t="s">
        <v>2948</v>
      </c>
      <c r="C2782" s="195" t="s">
        <v>160</v>
      </c>
      <c r="D2782" s="195" t="s">
        <v>155</v>
      </c>
      <c r="E2782" s="163">
        <v>13.4</v>
      </c>
    </row>
    <row r="2783" spans="1:5">
      <c r="A2783" s="195">
        <v>39387</v>
      </c>
      <c r="B2783" s="195" t="s">
        <v>2949</v>
      </c>
      <c r="C2783" s="195" t="s">
        <v>160</v>
      </c>
      <c r="D2783" s="195" t="s">
        <v>155</v>
      </c>
      <c r="E2783" s="163">
        <v>20.9</v>
      </c>
    </row>
    <row r="2784" spans="1:5">
      <c r="A2784" s="195">
        <v>39386</v>
      </c>
      <c r="B2784" s="195" t="s">
        <v>2950</v>
      </c>
      <c r="C2784" s="195" t="s">
        <v>160</v>
      </c>
      <c r="D2784" s="195" t="s">
        <v>155</v>
      </c>
      <c r="E2784" s="163">
        <v>14.57</v>
      </c>
    </row>
    <row r="2785" spans="1:5">
      <c r="A2785" s="195">
        <v>38194</v>
      </c>
      <c r="B2785" s="195" t="s">
        <v>2951</v>
      </c>
      <c r="C2785" s="195" t="s">
        <v>160</v>
      </c>
      <c r="D2785" s="195" t="s">
        <v>158</v>
      </c>
      <c r="E2785" s="163">
        <v>10.9</v>
      </c>
    </row>
    <row r="2786" spans="1:5">
      <c r="A2786" s="195">
        <v>38193</v>
      </c>
      <c r="B2786" s="195" t="s">
        <v>2952</v>
      </c>
      <c r="C2786" s="195" t="s">
        <v>160</v>
      </c>
      <c r="D2786" s="195" t="s">
        <v>155</v>
      </c>
      <c r="E2786" s="163">
        <v>9.4700000000000006</v>
      </c>
    </row>
    <row r="2787" spans="1:5">
      <c r="A2787" s="195">
        <v>12216</v>
      </c>
      <c r="B2787" s="195" t="s">
        <v>2953</v>
      </c>
      <c r="C2787" s="195" t="s">
        <v>160</v>
      </c>
      <c r="D2787" s="195" t="s">
        <v>167</v>
      </c>
      <c r="E2787" s="163">
        <v>45.03</v>
      </c>
    </row>
    <row r="2788" spans="1:5">
      <c r="A2788" s="195">
        <v>3757</v>
      </c>
      <c r="B2788" s="195" t="s">
        <v>2954</v>
      </c>
      <c r="C2788" s="195" t="s">
        <v>160</v>
      </c>
      <c r="D2788" s="195" t="s">
        <v>167</v>
      </c>
      <c r="E2788" s="163">
        <v>52.06</v>
      </c>
    </row>
    <row r="2789" spans="1:5">
      <c r="A2789" s="195">
        <v>3758</v>
      </c>
      <c r="B2789" s="195" t="s">
        <v>2955</v>
      </c>
      <c r="C2789" s="195" t="s">
        <v>160</v>
      </c>
      <c r="D2789" s="195" t="s">
        <v>167</v>
      </c>
      <c r="E2789" s="163">
        <v>60.71</v>
      </c>
    </row>
    <row r="2790" spans="1:5">
      <c r="A2790" s="195">
        <v>12214</v>
      </c>
      <c r="B2790" s="195" t="s">
        <v>2956</v>
      </c>
      <c r="C2790" s="195" t="s">
        <v>160</v>
      </c>
      <c r="D2790" s="195" t="s">
        <v>167</v>
      </c>
      <c r="E2790" s="163">
        <v>20.78</v>
      </c>
    </row>
    <row r="2791" spans="1:5">
      <c r="A2791" s="195">
        <v>3749</v>
      </c>
      <c r="B2791" s="195" t="s">
        <v>2957</v>
      </c>
      <c r="C2791" s="195" t="s">
        <v>160</v>
      </c>
      <c r="D2791" s="195" t="s">
        <v>167</v>
      </c>
      <c r="E2791" s="163">
        <v>37.049999999999997</v>
      </c>
    </row>
    <row r="2792" spans="1:5">
      <c r="A2792" s="195">
        <v>3751</v>
      </c>
      <c r="B2792" s="195" t="s">
        <v>2958</v>
      </c>
      <c r="C2792" s="195" t="s">
        <v>160</v>
      </c>
      <c r="D2792" s="195" t="s">
        <v>167</v>
      </c>
      <c r="E2792" s="163">
        <v>50.56</v>
      </c>
    </row>
    <row r="2793" spans="1:5">
      <c r="A2793" s="195">
        <v>39376</v>
      </c>
      <c r="B2793" s="195" t="s">
        <v>2959</v>
      </c>
      <c r="C2793" s="195" t="s">
        <v>160</v>
      </c>
      <c r="D2793" s="195" t="s">
        <v>167</v>
      </c>
      <c r="E2793" s="163">
        <v>42.62</v>
      </c>
    </row>
    <row r="2794" spans="1:5">
      <c r="A2794" s="195">
        <v>3752</v>
      </c>
      <c r="B2794" s="195" t="s">
        <v>2960</v>
      </c>
      <c r="C2794" s="195" t="s">
        <v>160</v>
      </c>
      <c r="D2794" s="195" t="s">
        <v>167</v>
      </c>
      <c r="E2794" s="163">
        <v>83.41</v>
      </c>
    </row>
    <row r="2795" spans="1:5">
      <c r="A2795" s="195">
        <v>746</v>
      </c>
      <c r="B2795" s="195" t="s">
        <v>2961</v>
      </c>
      <c r="C2795" s="195" t="s">
        <v>160</v>
      </c>
      <c r="D2795" s="195" t="s">
        <v>167</v>
      </c>
      <c r="E2795" s="199">
        <v>2150</v>
      </c>
    </row>
    <row r="2796" spans="1:5">
      <c r="A2796" s="195">
        <v>36521</v>
      </c>
      <c r="B2796" s="195" t="s">
        <v>2962</v>
      </c>
      <c r="C2796" s="195" t="s">
        <v>160</v>
      </c>
      <c r="D2796" s="195" t="s">
        <v>155</v>
      </c>
      <c r="E2796" s="163">
        <v>130.97999999999999</v>
      </c>
    </row>
    <row r="2797" spans="1:5">
      <c r="A2797" s="195">
        <v>36794</v>
      </c>
      <c r="B2797" s="195" t="s">
        <v>2963</v>
      </c>
      <c r="C2797" s="195" t="s">
        <v>160</v>
      </c>
      <c r="D2797" s="195" t="s">
        <v>155</v>
      </c>
      <c r="E2797" s="163">
        <v>133.52000000000001</v>
      </c>
    </row>
    <row r="2798" spans="1:5">
      <c r="A2798" s="195">
        <v>10426</v>
      </c>
      <c r="B2798" s="195" t="s">
        <v>2964</v>
      </c>
      <c r="C2798" s="195" t="s">
        <v>160</v>
      </c>
      <c r="D2798" s="195" t="s">
        <v>155</v>
      </c>
      <c r="E2798" s="163">
        <v>192.3</v>
      </c>
    </row>
    <row r="2799" spans="1:5">
      <c r="A2799" s="195">
        <v>10425</v>
      </c>
      <c r="B2799" s="195" t="s">
        <v>2965</v>
      </c>
      <c r="C2799" s="195" t="s">
        <v>160</v>
      </c>
      <c r="D2799" s="195" t="s">
        <v>155</v>
      </c>
      <c r="E2799" s="163">
        <v>84.8</v>
      </c>
    </row>
    <row r="2800" spans="1:5">
      <c r="A2800" s="195">
        <v>10431</v>
      </c>
      <c r="B2800" s="195" t="s">
        <v>2966</v>
      </c>
      <c r="C2800" s="195" t="s">
        <v>160</v>
      </c>
      <c r="D2800" s="195" t="s">
        <v>155</v>
      </c>
      <c r="E2800" s="163">
        <v>210.97</v>
      </c>
    </row>
    <row r="2801" spans="1:5">
      <c r="A2801" s="195">
        <v>10429</v>
      </c>
      <c r="B2801" s="195" t="s">
        <v>2967</v>
      </c>
      <c r="C2801" s="195" t="s">
        <v>160</v>
      </c>
      <c r="D2801" s="195" t="s">
        <v>155</v>
      </c>
      <c r="E2801" s="163">
        <v>101.14</v>
      </c>
    </row>
    <row r="2802" spans="1:5">
      <c r="A2802" s="195">
        <v>20269</v>
      </c>
      <c r="B2802" s="195" t="s">
        <v>2968</v>
      </c>
      <c r="C2802" s="195" t="s">
        <v>160</v>
      </c>
      <c r="D2802" s="195" t="s">
        <v>155</v>
      </c>
      <c r="E2802" s="163">
        <v>83.36</v>
      </c>
    </row>
    <row r="2803" spans="1:5">
      <c r="A2803" s="195">
        <v>20270</v>
      </c>
      <c r="B2803" s="195" t="s">
        <v>2969</v>
      </c>
      <c r="C2803" s="195" t="s">
        <v>160</v>
      </c>
      <c r="D2803" s="195" t="s">
        <v>155</v>
      </c>
      <c r="E2803" s="163">
        <v>90.77</v>
      </c>
    </row>
    <row r="2804" spans="1:5">
      <c r="A2804" s="195">
        <v>11696</v>
      </c>
      <c r="B2804" s="195" t="s">
        <v>2970</v>
      </c>
      <c r="C2804" s="195" t="s">
        <v>160</v>
      </c>
      <c r="D2804" s="195" t="s">
        <v>155</v>
      </c>
      <c r="E2804" s="163">
        <v>132.61000000000001</v>
      </c>
    </row>
    <row r="2805" spans="1:5">
      <c r="A2805" s="195">
        <v>10427</v>
      </c>
      <c r="B2805" s="195" t="s">
        <v>2971</v>
      </c>
      <c r="C2805" s="195" t="s">
        <v>160</v>
      </c>
      <c r="D2805" s="195" t="s">
        <v>155</v>
      </c>
      <c r="E2805" s="163">
        <v>237.77</v>
      </c>
    </row>
    <row r="2806" spans="1:5">
      <c r="A2806" s="195">
        <v>10428</v>
      </c>
      <c r="B2806" s="195" t="s">
        <v>2972</v>
      </c>
      <c r="C2806" s="195" t="s">
        <v>160</v>
      </c>
      <c r="D2806" s="195" t="s">
        <v>155</v>
      </c>
      <c r="E2806" s="163">
        <v>241.32</v>
      </c>
    </row>
    <row r="2807" spans="1:5">
      <c r="A2807" s="195">
        <v>2354</v>
      </c>
      <c r="B2807" s="195" t="s">
        <v>2973</v>
      </c>
      <c r="C2807" s="195" t="s">
        <v>355</v>
      </c>
      <c r="D2807" s="195" t="s">
        <v>155</v>
      </c>
      <c r="E2807" s="163">
        <v>21.96</v>
      </c>
    </row>
    <row r="2808" spans="1:5">
      <c r="A2808" s="195">
        <v>40932</v>
      </c>
      <c r="B2808" s="195" t="s">
        <v>2974</v>
      </c>
      <c r="C2808" s="195" t="s">
        <v>357</v>
      </c>
      <c r="D2808" s="195" t="s">
        <v>155</v>
      </c>
      <c r="E2808" s="199">
        <v>3916.95</v>
      </c>
    </row>
    <row r="2809" spans="1:5">
      <c r="A2809" s="195">
        <v>10853</v>
      </c>
      <c r="B2809" s="195" t="s">
        <v>2975</v>
      </c>
      <c r="C2809" s="195" t="s">
        <v>160</v>
      </c>
      <c r="D2809" s="195" t="s">
        <v>155</v>
      </c>
      <c r="E2809" s="163">
        <v>80.98</v>
      </c>
    </row>
    <row r="2810" spans="1:5">
      <c r="A2810" s="195">
        <v>5093</v>
      </c>
      <c r="B2810" s="195" t="s">
        <v>2976</v>
      </c>
      <c r="C2810" s="195" t="s">
        <v>638</v>
      </c>
      <c r="D2810" s="195" t="s">
        <v>155</v>
      </c>
      <c r="E2810" s="163">
        <v>14.75</v>
      </c>
    </row>
    <row r="2811" spans="1:5">
      <c r="A2811" s="195">
        <v>37768</v>
      </c>
      <c r="B2811" s="195" t="s">
        <v>2977</v>
      </c>
      <c r="C2811" s="195" t="s">
        <v>160</v>
      </c>
      <c r="D2811" s="195" t="s">
        <v>167</v>
      </c>
      <c r="E2811" s="199">
        <v>120000</v>
      </c>
    </row>
    <row r="2812" spans="1:5">
      <c r="A2812" s="195">
        <v>37773</v>
      </c>
      <c r="B2812" s="195" t="s">
        <v>2978</v>
      </c>
      <c r="C2812" s="195" t="s">
        <v>160</v>
      </c>
      <c r="D2812" s="195" t="s">
        <v>167</v>
      </c>
      <c r="E2812" s="199">
        <v>101900.23</v>
      </c>
    </row>
    <row r="2813" spans="1:5">
      <c r="A2813" s="195">
        <v>37769</v>
      </c>
      <c r="B2813" s="195" t="s">
        <v>2979</v>
      </c>
      <c r="C2813" s="195" t="s">
        <v>160</v>
      </c>
      <c r="D2813" s="195" t="s">
        <v>167</v>
      </c>
      <c r="E2813" s="199">
        <v>170593.82</v>
      </c>
    </row>
    <row r="2814" spans="1:5">
      <c r="A2814" s="195">
        <v>37770</v>
      </c>
      <c r="B2814" s="195" t="s">
        <v>2980</v>
      </c>
      <c r="C2814" s="195" t="s">
        <v>160</v>
      </c>
      <c r="D2814" s="195" t="s">
        <v>167</v>
      </c>
      <c r="E2814" s="199">
        <v>289524.93</v>
      </c>
    </row>
    <row r="2815" spans="1:5">
      <c r="A2815" s="195">
        <v>38382</v>
      </c>
      <c r="B2815" s="195" t="s">
        <v>2981</v>
      </c>
      <c r="C2815" s="195" t="s">
        <v>160</v>
      </c>
      <c r="D2815" s="195" t="s">
        <v>155</v>
      </c>
      <c r="E2815" s="163">
        <v>10.26</v>
      </c>
    </row>
    <row r="2816" spans="1:5">
      <c r="A2816" s="195">
        <v>38383</v>
      </c>
      <c r="B2816" s="195" t="s">
        <v>2982</v>
      </c>
      <c r="C2816" s="195" t="s">
        <v>160</v>
      </c>
      <c r="D2816" s="195" t="s">
        <v>155</v>
      </c>
      <c r="E2816" s="163">
        <v>1.92</v>
      </c>
    </row>
    <row r="2817" spans="1:5">
      <c r="A2817" s="195">
        <v>3768</v>
      </c>
      <c r="B2817" s="195" t="s">
        <v>2983</v>
      </c>
      <c r="C2817" s="195" t="s">
        <v>160</v>
      </c>
      <c r="D2817" s="195" t="s">
        <v>155</v>
      </c>
      <c r="E2817" s="163">
        <v>2.86</v>
      </c>
    </row>
    <row r="2818" spans="1:5">
      <c r="A2818" s="195">
        <v>3767</v>
      </c>
      <c r="B2818" s="195" t="s">
        <v>2984</v>
      </c>
      <c r="C2818" s="195" t="s">
        <v>160</v>
      </c>
      <c r="D2818" s="195" t="s">
        <v>155</v>
      </c>
      <c r="E2818" s="163">
        <v>0.68</v>
      </c>
    </row>
    <row r="2819" spans="1:5">
      <c r="A2819" s="195">
        <v>13192</v>
      </c>
      <c r="B2819" s="195" t="s">
        <v>2985</v>
      </c>
      <c r="C2819" s="195" t="s">
        <v>160</v>
      </c>
      <c r="D2819" s="195" t="s">
        <v>155</v>
      </c>
      <c r="E2819" s="199">
        <v>4913.54</v>
      </c>
    </row>
    <row r="2820" spans="1:5">
      <c r="A2820" s="195">
        <v>38413</v>
      </c>
      <c r="B2820" s="195" t="s">
        <v>2986</v>
      </c>
      <c r="C2820" s="195" t="s">
        <v>160</v>
      </c>
      <c r="D2820" s="195" t="s">
        <v>155</v>
      </c>
      <c r="E2820" s="163">
        <v>812.63</v>
      </c>
    </row>
    <row r="2821" spans="1:5">
      <c r="A2821" s="195">
        <v>42440</v>
      </c>
      <c r="B2821" s="195" t="s">
        <v>2987</v>
      </c>
      <c r="C2821" s="195" t="s">
        <v>160</v>
      </c>
      <c r="D2821" s="195" t="s">
        <v>167</v>
      </c>
      <c r="E2821" s="163">
        <v>979.59</v>
      </c>
    </row>
    <row r="2822" spans="1:5">
      <c r="A2822" s="195">
        <v>20193</v>
      </c>
      <c r="B2822" s="195" t="s">
        <v>2988</v>
      </c>
      <c r="C2822" s="195" t="s">
        <v>2989</v>
      </c>
      <c r="D2822" s="195" t="s">
        <v>155</v>
      </c>
      <c r="E2822" s="163">
        <v>3.99</v>
      </c>
    </row>
    <row r="2823" spans="1:5">
      <c r="A2823" s="195">
        <v>10527</v>
      </c>
      <c r="B2823" s="195" t="s">
        <v>2990</v>
      </c>
      <c r="C2823" s="195" t="s">
        <v>2991</v>
      </c>
      <c r="D2823" s="195" t="s">
        <v>158</v>
      </c>
      <c r="E2823" s="163">
        <v>12</v>
      </c>
    </row>
    <row r="2824" spans="1:5">
      <c r="A2824" s="195">
        <v>41805</v>
      </c>
      <c r="B2824" s="195" t="s">
        <v>2992</v>
      </c>
      <c r="C2824" s="195" t="s">
        <v>357</v>
      </c>
      <c r="D2824" s="195" t="s">
        <v>158</v>
      </c>
      <c r="E2824" s="163">
        <v>530</v>
      </c>
    </row>
    <row r="2825" spans="1:5">
      <c r="A2825" s="195">
        <v>40271</v>
      </c>
      <c r="B2825" s="195" t="s">
        <v>2993</v>
      </c>
      <c r="C2825" s="195" t="s">
        <v>357</v>
      </c>
      <c r="D2825" s="195" t="s">
        <v>155</v>
      </c>
      <c r="E2825" s="163">
        <v>7.8</v>
      </c>
    </row>
    <row r="2826" spans="1:5">
      <c r="A2826" s="195">
        <v>40287</v>
      </c>
      <c r="B2826" s="195" t="s">
        <v>2994</v>
      </c>
      <c r="C2826" s="195" t="s">
        <v>357</v>
      </c>
      <c r="D2826" s="195" t="s">
        <v>155</v>
      </c>
      <c r="E2826" s="163">
        <v>3</v>
      </c>
    </row>
    <row r="2827" spans="1:5">
      <c r="A2827" s="195">
        <v>40295</v>
      </c>
      <c r="B2827" s="195" t="s">
        <v>2995</v>
      </c>
      <c r="C2827" s="195" t="s">
        <v>355</v>
      </c>
      <c r="D2827" s="195" t="s">
        <v>167</v>
      </c>
      <c r="E2827" s="163">
        <v>2.72</v>
      </c>
    </row>
    <row r="2828" spans="1:5">
      <c r="A2828" s="195">
        <v>745</v>
      </c>
      <c r="B2828" s="195" t="s">
        <v>2996</v>
      </c>
      <c r="C2828" s="195" t="s">
        <v>355</v>
      </c>
      <c r="D2828" s="195" t="s">
        <v>167</v>
      </c>
      <c r="E2828" s="163">
        <v>2.88</v>
      </c>
    </row>
    <row r="2829" spans="1:5">
      <c r="A2829" s="195">
        <v>4084</v>
      </c>
      <c r="B2829" s="195" t="s">
        <v>2997</v>
      </c>
      <c r="C2829" s="195" t="s">
        <v>355</v>
      </c>
      <c r="D2829" s="195" t="s">
        <v>155</v>
      </c>
      <c r="E2829" s="163">
        <v>2.48</v>
      </c>
    </row>
    <row r="2830" spans="1:5">
      <c r="A2830" s="195">
        <v>743</v>
      </c>
      <c r="B2830" s="195" t="s">
        <v>2998</v>
      </c>
      <c r="C2830" s="195" t="s">
        <v>355</v>
      </c>
      <c r="D2830" s="195" t="s">
        <v>158</v>
      </c>
      <c r="E2830" s="163">
        <v>2.48</v>
      </c>
    </row>
    <row r="2831" spans="1:5">
      <c r="A2831" s="195">
        <v>40293</v>
      </c>
      <c r="B2831" s="195" t="s">
        <v>2999</v>
      </c>
      <c r="C2831" s="195" t="s">
        <v>355</v>
      </c>
      <c r="D2831" s="195" t="s">
        <v>155</v>
      </c>
      <c r="E2831" s="163">
        <v>2.97</v>
      </c>
    </row>
    <row r="2832" spans="1:5">
      <c r="A2832" s="195">
        <v>40294</v>
      </c>
      <c r="B2832" s="195" t="s">
        <v>3000</v>
      </c>
      <c r="C2832" s="195" t="s">
        <v>355</v>
      </c>
      <c r="D2832" s="195" t="s">
        <v>155</v>
      </c>
      <c r="E2832" s="163">
        <v>2.48</v>
      </c>
    </row>
    <row r="2833" spans="1:5">
      <c r="A2833" s="195">
        <v>4085</v>
      </c>
      <c r="B2833" s="195" t="s">
        <v>3001</v>
      </c>
      <c r="C2833" s="195" t="s">
        <v>355</v>
      </c>
      <c r="D2833" s="195" t="s">
        <v>155</v>
      </c>
      <c r="E2833" s="163">
        <v>3.47</v>
      </c>
    </row>
    <row r="2834" spans="1:5">
      <c r="A2834" s="195">
        <v>10775</v>
      </c>
      <c r="B2834" s="195" t="s">
        <v>3002</v>
      </c>
      <c r="C2834" s="195" t="s">
        <v>357</v>
      </c>
      <c r="D2834" s="195" t="s">
        <v>167</v>
      </c>
      <c r="E2834" s="163">
        <v>545</v>
      </c>
    </row>
    <row r="2835" spans="1:5">
      <c r="A2835" s="195">
        <v>10776</v>
      </c>
      <c r="B2835" s="195" t="s">
        <v>3003</v>
      </c>
      <c r="C2835" s="195" t="s">
        <v>357</v>
      </c>
      <c r="D2835" s="195" t="s">
        <v>167</v>
      </c>
      <c r="E2835" s="163">
        <v>425.78</v>
      </c>
    </row>
    <row r="2836" spans="1:5">
      <c r="A2836" s="195">
        <v>10779</v>
      </c>
      <c r="B2836" s="195" t="s">
        <v>3004</v>
      </c>
      <c r="C2836" s="195" t="s">
        <v>357</v>
      </c>
      <c r="D2836" s="195" t="s">
        <v>167</v>
      </c>
      <c r="E2836" s="163">
        <v>681.25</v>
      </c>
    </row>
    <row r="2837" spans="1:5">
      <c r="A2837" s="195">
        <v>10777</v>
      </c>
      <c r="B2837" s="195" t="s">
        <v>3005</v>
      </c>
      <c r="C2837" s="195" t="s">
        <v>357</v>
      </c>
      <c r="D2837" s="195" t="s">
        <v>167</v>
      </c>
      <c r="E2837" s="163">
        <v>618.79999999999995</v>
      </c>
    </row>
    <row r="2838" spans="1:5">
      <c r="A2838" s="195">
        <v>10778</v>
      </c>
      <c r="B2838" s="195" t="s">
        <v>3006</v>
      </c>
      <c r="C2838" s="195" t="s">
        <v>357</v>
      </c>
      <c r="D2838" s="195" t="s">
        <v>167</v>
      </c>
      <c r="E2838" s="163">
        <v>681.25</v>
      </c>
    </row>
    <row r="2839" spans="1:5">
      <c r="A2839" s="195">
        <v>40339</v>
      </c>
      <c r="B2839" s="195" t="s">
        <v>3007</v>
      </c>
      <c r="C2839" s="195" t="s">
        <v>357</v>
      </c>
      <c r="D2839" s="195" t="s">
        <v>155</v>
      </c>
      <c r="E2839" s="163">
        <v>3</v>
      </c>
    </row>
    <row r="2840" spans="1:5">
      <c r="A2840" s="195">
        <v>3355</v>
      </c>
      <c r="B2840" s="195" t="s">
        <v>3008</v>
      </c>
      <c r="C2840" s="195" t="s">
        <v>355</v>
      </c>
      <c r="D2840" s="195" t="s">
        <v>167</v>
      </c>
      <c r="E2840" s="163">
        <v>24.3</v>
      </c>
    </row>
    <row r="2841" spans="1:5">
      <c r="A2841" s="195">
        <v>39814</v>
      </c>
      <c r="B2841" s="195" t="s">
        <v>3009</v>
      </c>
      <c r="C2841" s="195" t="s">
        <v>355</v>
      </c>
      <c r="D2841" s="195" t="s">
        <v>167</v>
      </c>
      <c r="E2841" s="163">
        <v>45.56</v>
      </c>
    </row>
    <row r="2842" spans="1:5">
      <c r="A2842" s="195">
        <v>10749</v>
      </c>
      <c r="B2842" s="195" t="s">
        <v>3010</v>
      </c>
      <c r="C2842" s="195" t="s">
        <v>357</v>
      </c>
      <c r="D2842" s="195" t="s">
        <v>155</v>
      </c>
      <c r="E2842" s="163">
        <v>5.49</v>
      </c>
    </row>
    <row r="2843" spans="1:5">
      <c r="A2843" s="195">
        <v>40290</v>
      </c>
      <c r="B2843" s="195" t="s">
        <v>3011</v>
      </c>
      <c r="C2843" s="195" t="s">
        <v>357</v>
      </c>
      <c r="D2843" s="195" t="s">
        <v>155</v>
      </c>
      <c r="E2843" s="163">
        <v>7.92</v>
      </c>
    </row>
    <row r="2844" spans="1:5">
      <c r="A2844" s="195">
        <v>3346</v>
      </c>
      <c r="B2844" s="195" t="s">
        <v>3012</v>
      </c>
      <c r="C2844" s="195" t="s">
        <v>355</v>
      </c>
      <c r="D2844" s="195" t="s">
        <v>167</v>
      </c>
      <c r="E2844" s="163">
        <v>13.5</v>
      </c>
    </row>
    <row r="2845" spans="1:5">
      <c r="A2845" s="195">
        <v>3348</v>
      </c>
      <c r="B2845" s="195" t="s">
        <v>3013</v>
      </c>
      <c r="C2845" s="195" t="s">
        <v>355</v>
      </c>
      <c r="D2845" s="195" t="s">
        <v>167</v>
      </c>
      <c r="E2845" s="163">
        <v>16.149999999999999</v>
      </c>
    </row>
    <row r="2846" spans="1:5">
      <c r="A2846" s="195">
        <v>39833</v>
      </c>
      <c r="B2846" s="195" t="s">
        <v>3014</v>
      </c>
      <c r="C2846" s="195" t="s">
        <v>355</v>
      </c>
      <c r="D2846" s="195" t="s">
        <v>167</v>
      </c>
      <c r="E2846" s="163">
        <v>22.12</v>
      </c>
    </row>
    <row r="2847" spans="1:5">
      <c r="A2847" s="195">
        <v>7252</v>
      </c>
      <c r="B2847" s="195" t="s">
        <v>3015</v>
      </c>
      <c r="C2847" s="195" t="s">
        <v>355</v>
      </c>
      <c r="D2847" s="195" t="s">
        <v>167</v>
      </c>
      <c r="E2847" s="163">
        <v>2.25</v>
      </c>
    </row>
    <row r="2848" spans="1:5">
      <c r="A2848" s="195">
        <v>4778</v>
      </c>
      <c r="B2848" s="195" t="s">
        <v>3016</v>
      </c>
      <c r="C2848" s="195" t="s">
        <v>355</v>
      </c>
      <c r="D2848" s="195" t="s">
        <v>167</v>
      </c>
      <c r="E2848" s="163">
        <v>2.7</v>
      </c>
    </row>
    <row r="2849" spans="1:5">
      <c r="A2849" s="195">
        <v>4780</v>
      </c>
      <c r="B2849" s="195" t="s">
        <v>3017</v>
      </c>
      <c r="C2849" s="195" t="s">
        <v>355</v>
      </c>
      <c r="D2849" s="195" t="s">
        <v>167</v>
      </c>
      <c r="E2849" s="163">
        <v>2.92</v>
      </c>
    </row>
    <row r="2850" spans="1:5">
      <c r="A2850" s="195">
        <v>10809</v>
      </c>
      <c r="B2850" s="195" t="s">
        <v>3018</v>
      </c>
      <c r="C2850" s="195" t="s">
        <v>355</v>
      </c>
      <c r="D2850" s="195" t="s">
        <v>155</v>
      </c>
      <c r="E2850" s="163">
        <v>1.79</v>
      </c>
    </row>
    <row r="2851" spans="1:5">
      <c r="A2851" s="195">
        <v>10811</v>
      </c>
      <c r="B2851" s="195" t="s">
        <v>3019</v>
      </c>
      <c r="C2851" s="195" t="s">
        <v>355</v>
      </c>
      <c r="D2851" s="195" t="s">
        <v>158</v>
      </c>
      <c r="E2851" s="163">
        <v>1.53</v>
      </c>
    </row>
    <row r="2852" spans="1:5">
      <c r="A2852" s="195">
        <v>7247</v>
      </c>
      <c r="B2852" s="195" t="s">
        <v>3020</v>
      </c>
      <c r="C2852" s="195" t="s">
        <v>355</v>
      </c>
      <c r="D2852" s="195" t="s">
        <v>167</v>
      </c>
      <c r="E2852" s="163">
        <v>2.25</v>
      </c>
    </row>
    <row r="2853" spans="1:5">
      <c r="A2853" s="195">
        <v>40291</v>
      </c>
      <c r="B2853" s="195" t="s">
        <v>3021</v>
      </c>
      <c r="C2853" s="195" t="s">
        <v>357</v>
      </c>
      <c r="D2853" s="195" t="s">
        <v>155</v>
      </c>
      <c r="E2853" s="163">
        <v>418.61</v>
      </c>
    </row>
    <row r="2854" spans="1:5">
      <c r="A2854" s="195">
        <v>40275</v>
      </c>
      <c r="B2854" s="195" t="s">
        <v>3022</v>
      </c>
      <c r="C2854" s="195" t="s">
        <v>357</v>
      </c>
      <c r="D2854" s="195" t="s">
        <v>155</v>
      </c>
      <c r="E2854" s="163">
        <v>12</v>
      </c>
    </row>
    <row r="2855" spans="1:5">
      <c r="A2855" s="195">
        <v>42408</v>
      </c>
      <c r="B2855" s="195" t="s">
        <v>3023</v>
      </c>
      <c r="C2855" s="195" t="s">
        <v>157</v>
      </c>
      <c r="D2855" s="195" t="s">
        <v>155</v>
      </c>
      <c r="E2855" s="163">
        <v>1.1499999999999999</v>
      </c>
    </row>
    <row r="2856" spans="1:5">
      <c r="A2856" s="195">
        <v>3777</v>
      </c>
      <c r="B2856" s="195" t="s">
        <v>3024</v>
      </c>
      <c r="C2856" s="195" t="s">
        <v>157</v>
      </c>
      <c r="D2856" s="195" t="s">
        <v>158</v>
      </c>
      <c r="E2856" s="163">
        <v>0.83</v>
      </c>
    </row>
    <row r="2857" spans="1:5">
      <c r="A2857" s="195">
        <v>3798</v>
      </c>
      <c r="B2857" s="195" t="s">
        <v>3025</v>
      </c>
      <c r="C2857" s="195" t="s">
        <v>160</v>
      </c>
      <c r="D2857" s="195" t="s">
        <v>167</v>
      </c>
      <c r="E2857" s="163">
        <v>59.19</v>
      </c>
    </row>
    <row r="2858" spans="1:5">
      <c r="A2858" s="195">
        <v>38769</v>
      </c>
      <c r="B2858" s="195" t="s">
        <v>3026</v>
      </c>
      <c r="C2858" s="195" t="s">
        <v>160</v>
      </c>
      <c r="D2858" s="195" t="s">
        <v>167</v>
      </c>
      <c r="E2858" s="163">
        <v>46.22</v>
      </c>
    </row>
    <row r="2859" spans="1:5">
      <c r="A2859" s="195">
        <v>39510</v>
      </c>
      <c r="B2859" s="195" t="s">
        <v>3027</v>
      </c>
      <c r="C2859" s="195" t="s">
        <v>160</v>
      </c>
      <c r="D2859" s="195" t="s">
        <v>167</v>
      </c>
      <c r="E2859" s="163">
        <v>187.08</v>
      </c>
    </row>
    <row r="2860" spans="1:5">
      <c r="A2860" s="195">
        <v>38776</v>
      </c>
      <c r="B2860" s="195" t="s">
        <v>3028</v>
      </c>
      <c r="C2860" s="195" t="s">
        <v>160</v>
      </c>
      <c r="D2860" s="195" t="s">
        <v>167</v>
      </c>
      <c r="E2860" s="163">
        <v>198.55</v>
      </c>
    </row>
    <row r="2861" spans="1:5">
      <c r="A2861" s="195">
        <v>38774</v>
      </c>
      <c r="B2861" s="195" t="s">
        <v>3029</v>
      </c>
      <c r="C2861" s="195" t="s">
        <v>160</v>
      </c>
      <c r="D2861" s="195" t="s">
        <v>155</v>
      </c>
      <c r="E2861" s="163">
        <v>27.38</v>
      </c>
    </row>
    <row r="2862" spans="1:5">
      <c r="A2862" s="195">
        <v>42247</v>
      </c>
      <c r="B2862" s="195" t="s">
        <v>3030</v>
      </c>
      <c r="C2862" s="195" t="s">
        <v>160</v>
      </c>
      <c r="D2862" s="195" t="s">
        <v>155</v>
      </c>
      <c r="E2862" s="163">
        <v>934.66</v>
      </c>
    </row>
    <row r="2863" spans="1:5">
      <c r="A2863" s="195">
        <v>42248</v>
      </c>
      <c r="B2863" s="195" t="s">
        <v>3031</v>
      </c>
      <c r="C2863" s="195" t="s">
        <v>160</v>
      </c>
      <c r="D2863" s="195" t="s">
        <v>155</v>
      </c>
      <c r="E2863" s="199">
        <v>1085.68</v>
      </c>
    </row>
    <row r="2864" spans="1:5">
      <c r="A2864" s="195">
        <v>42249</v>
      </c>
      <c r="B2864" s="195" t="s">
        <v>3032</v>
      </c>
      <c r="C2864" s="195" t="s">
        <v>160</v>
      </c>
      <c r="D2864" s="195" t="s">
        <v>155</v>
      </c>
      <c r="E2864" s="199">
        <v>1798.59</v>
      </c>
    </row>
    <row r="2865" spans="1:5">
      <c r="A2865" s="195">
        <v>42244</v>
      </c>
      <c r="B2865" s="195" t="s">
        <v>3033</v>
      </c>
      <c r="C2865" s="195" t="s">
        <v>160</v>
      </c>
      <c r="D2865" s="195" t="s">
        <v>155</v>
      </c>
      <c r="E2865" s="163">
        <v>280.89</v>
      </c>
    </row>
    <row r="2866" spans="1:5">
      <c r="A2866" s="195">
        <v>42245</v>
      </c>
      <c r="B2866" s="195" t="s">
        <v>3034</v>
      </c>
      <c r="C2866" s="195" t="s">
        <v>160</v>
      </c>
      <c r="D2866" s="195" t="s">
        <v>155</v>
      </c>
      <c r="E2866" s="163">
        <v>518.32000000000005</v>
      </c>
    </row>
    <row r="2867" spans="1:5">
      <c r="A2867" s="195">
        <v>42246</v>
      </c>
      <c r="B2867" s="195" t="s">
        <v>3035</v>
      </c>
      <c r="C2867" s="195" t="s">
        <v>160</v>
      </c>
      <c r="D2867" s="195" t="s">
        <v>155</v>
      </c>
      <c r="E2867" s="163">
        <v>573.76</v>
      </c>
    </row>
    <row r="2868" spans="1:5">
      <c r="A2868" s="195">
        <v>42243</v>
      </c>
      <c r="B2868" s="195" t="s">
        <v>3036</v>
      </c>
      <c r="C2868" s="195" t="s">
        <v>160</v>
      </c>
      <c r="D2868" s="195" t="s">
        <v>155</v>
      </c>
      <c r="E2868" s="163">
        <v>691.84</v>
      </c>
    </row>
    <row r="2869" spans="1:5">
      <c r="A2869" s="195">
        <v>38889</v>
      </c>
      <c r="B2869" s="195" t="s">
        <v>3037</v>
      </c>
      <c r="C2869" s="195" t="s">
        <v>160</v>
      </c>
      <c r="D2869" s="195" t="s">
        <v>167</v>
      </c>
      <c r="E2869" s="163">
        <v>35.43</v>
      </c>
    </row>
    <row r="2870" spans="1:5">
      <c r="A2870" s="195">
        <v>38784</v>
      </c>
      <c r="B2870" s="195" t="s">
        <v>3038</v>
      </c>
      <c r="C2870" s="195" t="s">
        <v>160</v>
      </c>
      <c r="D2870" s="195" t="s">
        <v>167</v>
      </c>
      <c r="E2870" s="163">
        <v>47.4</v>
      </c>
    </row>
    <row r="2871" spans="1:5">
      <c r="A2871" s="195">
        <v>3788</v>
      </c>
      <c r="B2871" s="195" t="s">
        <v>3039</v>
      </c>
      <c r="C2871" s="195" t="s">
        <v>160</v>
      </c>
      <c r="D2871" s="195" t="s">
        <v>167</v>
      </c>
      <c r="E2871" s="163">
        <v>49.39</v>
      </c>
    </row>
    <row r="2872" spans="1:5">
      <c r="A2872" s="195">
        <v>12230</v>
      </c>
      <c r="B2872" s="195" t="s">
        <v>3040</v>
      </c>
      <c r="C2872" s="195" t="s">
        <v>160</v>
      </c>
      <c r="D2872" s="195" t="s">
        <v>167</v>
      </c>
      <c r="E2872" s="163">
        <v>12.7</v>
      </c>
    </row>
    <row r="2873" spans="1:5">
      <c r="A2873" s="195">
        <v>3780</v>
      </c>
      <c r="B2873" s="195" t="s">
        <v>3041</v>
      </c>
      <c r="C2873" s="195" t="s">
        <v>160</v>
      </c>
      <c r="D2873" s="195" t="s">
        <v>167</v>
      </c>
      <c r="E2873" s="163">
        <v>72.88</v>
      </c>
    </row>
    <row r="2874" spans="1:5">
      <c r="A2874" s="195">
        <v>12231</v>
      </c>
      <c r="B2874" s="195" t="s">
        <v>3042</v>
      </c>
      <c r="C2874" s="195" t="s">
        <v>160</v>
      </c>
      <c r="D2874" s="195" t="s">
        <v>167</v>
      </c>
      <c r="E2874" s="163">
        <v>21.13</v>
      </c>
    </row>
    <row r="2875" spans="1:5">
      <c r="A2875" s="195">
        <v>3811</v>
      </c>
      <c r="B2875" s="195" t="s">
        <v>3043</v>
      </c>
      <c r="C2875" s="195" t="s">
        <v>160</v>
      </c>
      <c r="D2875" s="195" t="s">
        <v>167</v>
      </c>
      <c r="E2875" s="163">
        <v>68.45</v>
      </c>
    </row>
    <row r="2876" spans="1:5">
      <c r="A2876" s="195">
        <v>12232</v>
      </c>
      <c r="B2876" s="195" t="s">
        <v>3044</v>
      </c>
      <c r="C2876" s="195" t="s">
        <v>160</v>
      </c>
      <c r="D2876" s="195" t="s">
        <v>167</v>
      </c>
      <c r="E2876" s="163">
        <v>22.13</v>
      </c>
    </row>
    <row r="2877" spans="1:5">
      <c r="A2877" s="195">
        <v>3799</v>
      </c>
      <c r="B2877" s="195" t="s">
        <v>3045</v>
      </c>
      <c r="C2877" s="195" t="s">
        <v>160</v>
      </c>
      <c r="D2877" s="195" t="s">
        <v>167</v>
      </c>
      <c r="E2877" s="163">
        <v>96.81</v>
      </c>
    </row>
    <row r="2878" spans="1:5">
      <c r="A2878" s="195">
        <v>12239</v>
      </c>
      <c r="B2878" s="195" t="s">
        <v>3046</v>
      </c>
      <c r="C2878" s="195" t="s">
        <v>160</v>
      </c>
      <c r="D2878" s="195" t="s">
        <v>167</v>
      </c>
      <c r="E2878" s="163">
        <v>28.98</v>
      </c>
    </row>
    <row r="2879" spans="1:5">
      <c r="A2879" s="195">
        <v>38773</v>
      </c>
      <c r="B2879" s="195" t="s">
        <v>3047</v>
      </c>
      <c r="C2879" s="195" t="s">
        <v>160</v>
      </c>
      <c r="D2879" s="195" t="s">
        <v>167</v>
      </c>
      <c r="E2879" s="163">
        <v>4.6500000000000004</v>
      </c>
    </row>
    <row r="2880" spans="1:5">
      <c r="A2880" s="195">
        <v>12271</v>
      </c>
      <c r="B2880" s="195" t="s">
        <v>3048</v>
      </c>
      <c r="C2880" s="195" t="s">
        <v>160</v>
      </c>
      <c r="D2880" s="195" t="s">
        <v>167</v>
      </c>
      <c r="E2880" s="163">
        <v>259.22000000000003</v>
      </c>
    </row>
    <row r="2881" spans="1:5">
      <c r="A2881" s="195">
        <v>38785</v>
      </c>
      <c r="B2881" s="195" t="s">
        <v>3049</v>
      </c>
      <c r="C2881" s="195" t="s">
        <v>160</v>
      </c>
      <c r="D2881" s="195" t="s">
        <v>167</v>
      </c>
      <c r="E2881" s="163">
        <v>122.72</v>
      </c>
    </row>
    <row r="2882" spans="1:5">
      <c r="A2882" s="195">
        <v>38786</v>
      </c>
      <c r="B2882" s="195" t="s">
        <v>3050</v>
      </c>
      <c r="C2882" s="195" t="s">
        <v>160</v>
      </c>
      <c r="D2882" s="195" t="s">
        <v>167</v>
      </c>
      <c r="E2882" s="163">
        <v>151.16999999999999</v>
      </c>
    </row>
    <row r="2883" spans="1:5">
      <c r="A2883" s="195">
        <v>39385</v>
      </c>
      <c r="B2883" s="195" t="s">
        <v>3051</v>
      </c>
      <c r="C2883" s="195" t="s">
        <v>160</v>
      </c>
      <c r="D2883" s="195" t="s">
        <v>155</v>
      </c>
      <c r="E2883" s="163">
        <v>25.04</v>
      </c>
    </row>
    <row r="2884" spans="1:5">
      <c r="A2884" s="195">
        <v>39389</v>
      </c>
      <c r="B2884" s="195" t="s">
        <v>3052</v>
      </c>
      <c r="C2884" s="195" t="s">
        <v>160</v>
      </c>
      <c r="D2884" s="195" t="s">
        <v>155</v>
      </c>
      <c r="E2884" s="163">
        <v>27.17</v>
      </c>
    </row>
    <row r="2885" spans="1:5">
      <c r="A2885" s="195">
        <v>39390</v>
      </c>
      <c r="B2885" s="195" t="s">
        <v>3053</v>
      </c>
      <c r="C2885" s="195" t="s">
        <v>160</v>
      </c>
      <c r="D2885" s="195" t="s">
        <v>155</v>
      </c>
      <c r="E2885" s="163">
        <v>56.96</v>
      </c>
    </row>
    <row r="2886" spans="1:5">
      <c r="A2886" s="195">
        <v>39391</v>
      </c>
      <c r="B2886" s="195" t="s">
        <v>3054</v>
      </c>
      <c r="C2886" s="195" t="s">
        <v>160</v>
      </c>
      <c r="D2886" s="195" t="s">
        <v>155</v>
      </c>
      <c r="E2886" s="163">
        <v>63.95</v>
      </c>
    </row>
    <row r="2887" spans="1:5">
      <c r="A2887" s="195">
        <v>3803</v>
      </c>
      <c r="B2887" s="195" t="s">
        <v>3055</v>
      </c>
      <c r="C2887" s="195" t="s">
        <v>160</v>
      </c>
      <c r="D2887" s="195" t="s">
        <v>167</v>
      </c>
      <c r="E2887" s="163">
        <v>43.83</v>
      </c>
    </row>
    <row r="2888" spans="1:5">
      <c r="A2888" s="195">
        <v>38770</v>
      </c>
      <c r="B2888" s="195" t="s">
        <v>3056</v>
      </c>
      <c r="C2888" s="195" t="s">
        <v>160</v>
      </c>
      <c r="D2888" s="195" t="s">
        <v>167</v>
      </c>
      <c r="E2888" s="163">
        <v>50.75</v>
      </c>
    </row>
    <row r="2889" spans="1:5">
      <c r="A2889" s="195">
        <v>12267</v>
      </c>
      <c r="B2889" s="195" t="s">
        <v>3057</v>
      </c>
      <c r="C2889" s="195" t="s">
        <v>160</v>
      </c>
      <c r="D2889" s="195" t="s">
        <v>167</v>
      </c>
      <c r="E2889" s="163">
        <v>148.72999999999999</v>
      </c>
    </row>
    <row r="2890" spans="1:5">
      <c r="A2890" s="195">
        <v>43265</v>
      </c>
      <c r="B2890" s="195" t="s">
        <v>3058</v>
      </c>
      <c r="C2890" s="195" t="s">
        <v>160</v>
      </c>
      <c r="D2890" s="195" t="s">
        <v>155</v>
      </c>
      <c r="E2890" s="163">
        <v>78.319999999999993</v>
      </c>
    </row>
    <row r="2891" spans="1:5">
      <c r="A2891" s="195">
        <v>12266</v>
      </c>
      <c r="B2891" s="195" t="s">
        <v>3059</v>
      </c>
      <c r="C2891" s="195" t="s">
        <v>160</v>
      </c>
      <c r="D2891" s="195" t="s">
        <v>167</v>
      </c>
      <c r="E2891" s="163">
        <v>76.12</v>
      </c>
    </row>
    <row r="2892" spans="1:5">
      <c r="A2892" s="195">
        <v>39378</v>
      </c>
      <c r="B2892" s="195" t="s">
        <v>3060</v>
      </c>
      <c r="C2892" s="195" t="s">
        <v>160</v>
      </c>
      <c r="D2892" s="195" t="s">
        <v>167</v>
      </c>
      <c r="E2892" s="163">
        <v>53.97</v>
      </c>
    </row>
    <row r="2893" spans="1:5">
      <c r="A2893" s="195">
        <v>43543</v>
      </c>
      <c r="B2893" s="195" t="s">
        <v>3061</v>
      </c>
      <c r="C2893" s="195" t="s">
        <v>160</v>
      </c>
      <c r="D2893" s="195" t="s">
        <v>167</v>
      </c>
      <c r="E2893" s="163">
        <v>112.44</v>
      </c>
    </row>
    <row r="2894" spans="1:5">
      <c r="A2894" s="195">
        <v>38775</v>
      </c>
      <c r="B2894" s="195" t="s">
        <v>3062</v>
      </c>
      <c r="C2894" s="195" t="s">
        <v>160</v>
      </c>
      <c r="D2894" s="195" t="s">
        <v>167</v>
      </c>
      <c r="E2894" s="163">
        <v>57.22</v>
      </c>
    </row>
    <row r="2895" spans="1:5">
      <c r="A2895" s="195">
        <v>21119</v>
      </c>
      <c r="B2895" s="195" t="s">
        <v>3063</v>
      </c>
      <c r="C2895" s="195" t="s">
        <v>160</v>
      </c>
      <c r="D2895" s="195" t="s">
        <v>155</v>
      </c>
      <c r="E2895" s="163">
        <v>1.72</v>
      </c>
    </row>
    <row r="2896" spans="1:5">
      <c r="A2896" s="195">
        <v>37974</v>
      </c>
      <c r="B2896" s="195" t="s">
        <v>3064</v>
      </c>
      <c r="C2896" s="195" t="s">
        <v>160</v>
      </c>
      <c r="D2896" s="195" t="s">
        <v>155</v>
      </c>
      <c r="E2896" s="163">
        <v>2.56</v>
      </c>
    </row>
    <row r="2897" spans="1:5">
      <c r="A2897" s="195">
        <v>37975</v>
      </c>
      <c r="B2897" s="195" t="s">
        <v>3065</v>
      </c>
      <c r="C2897" s="195" t="s">
        <v>160</v>
      </c>
      <c r="D2897" s="195" t="s">
        <v>155</v>
      </c>
      <c r="E2897" s="163">
        <v>5.19</v>
      </c>
    </row>
    <row r="2898" spans="1:5">
      <c r="A2898" s="195">
        <v>37976</v>
      </c>
      <c r="B2898" s="195" t="s">
        <v>3066</v>
      </c>
      <c r="C2898" s="195" t="s">
        <v>160</v>
      </c>
      <c r="D2898" s="195" t="s">
        <v>155</v>
      </c>
      <c r="E2898" s="163">
        <v>10.65</v>
      </c>
    </row>
    <row r="2899" spans="1:5">
      <c r="A2899" s="195">
        <v>37977</v>
      </c>
      <c r="B2899" s="195" t="s">
        <v>3067</v>
      </c>
      <c r="C2899" s="195" t="s">
        <v>160</v>
      </c>
      <c r="D2899" s="195" t="s">
        <v>155</v>
      </c>
      <c r="E2899" s="163">
        <v>14.65</v>
      </c>
    </row>
    <row r="2900" spans="1:5">
      <c r="A2900" s="195">
        <v>37978</v>
      </c>
      <c r="B2900" s="195" t="s">
        <v>3068</v>
      </c>
      <c r="C2900" s="195" t="s">
        <v>160</v>
      </c>
      <c r="D2900" s="195" t="s">
        <v>155</v>
      </c>
      <c r="E2900" s="163">
        <v>29.7</v>
      </c>
    </row>
    <row r="2901" spans="1:5">
      <c r="A2901" s="195">
        <v>37979</v>
      </c>
      <c r="B2901" s="195" t="s">
        <v>3069</v>
      </c>
      <c r="C2901" s="195" t="s">
        <v>160</v>
      </c>
      <c r="D2901" s="195" t="s">
        <v>155</v>
      </c>
      <c r="E2901" s="163">
        <v>127.6</v>
      </c>
    </row>
    <row r="2902" spans="1:5">
      <c r="A2902" s="195">
        <v>37980</v>
      </c>
      <c r="B2902" s="195" t="s">
        <v>3070</v>
      </c>
      <c r="C2902" s="195" t="s">
        <v>160</v>
      </c>
      <c r="D2902" s="195" t="s">
        <v>155</v>
      </c>
      <c r="E2902" s="163">
        <v>143.4</v>
      </c>
    </row>
    <row r="2903" spans="1:5">
      <c r="A2903" s="195">
        <v>36147</v>
      </c>
      <c r="B2903" s="195" t="s">
        <v>3071</v>
      </c>
      <c r="C2903" s="195" t="s">
        <v>638</v>
      </c>
      <c r="D2903" s="195" t="s">
        <v>155</v>
      </c>
      <c r="E2903" s="163">
        <v>333.8</v>
      </c>
    </row>
    <row r="2904" spans="1:5">
      <c r="A2904" s="195">
        <v>12731</v>
      </c>
      <c r="B2904" s="195" t="s">
        <v>3072</v>
      </c>
      <c r="C2904" s="195" t="s">
        <v>160</v>
      </c>
      <c r="D2904" s="195" t="s">
        <v>167</v>
      </c>
      <c r="E2904" s="163">
        <v>264.91000000000003</v>
      </c>
    </row>
    <row r="2905" spans="1:5">
      <c r="A2905" s="195">
        <v>12723</v>
      </c>
      <c r="B2905" s="195" t="s">
        <v>3073</v>
      </c>
      <c r="C2905" s="195" t="s">
        <v>160</v>
      </c>
      <c r="D2905" s="195" t="s">
        <v>167</v>
      </c>
      <c r="E2905" s="163">
        <v>2.0499999999999998</v>
      </c>
    </row>
    <row r="2906" spans="1:5">
      <c r="A2906" s="195">
        <v>12724</v>
      </c>
      <c r="B2906" s="195" t="s">
        <v>3074</v>
      </c>
      <c r="C2906" s="195" t="s">
        <v>160</v>
      </c>
      <c r="D2906" s="195" t="s">
        <v>167</v>
      </c>
      <c r="E2906" s="163">
        <v>3.94</v>
      </c>
    </row>
    <row r="2907" spans="1:5">
      <c r="A2907" s="195">
        <v>12725</v>
      </c>
      <c r="B2907" s="195" t="s">
        <v>3075</v>
      </c>
      <c r="C2907" s="195" t="s">
        <v>160</v>
      </c>
      <c r="D2907" s="195" t="s">
        <v>167</v>
      </c>
      <c r="E2907" s="163">
        <v>7.92</v>
      </c>
    </row>
    <row r="2908" spans="1:5">
      <c r="A2908" s="195">
        <v>12726</v>
      </c>
      <c r="B2908" s="195" t="s">
        <v>3076</v>
      </c>
      <c r="C2908" s="195" t="s">
        <v>160</v>
      </c>
      <c r="D2908" s="195" t="s">
        <v>167</v>
      </c>
      <c r="E2908" s="163">
        <v>17.47</v>
      </c>
    </row>
    <row r="2909" spans="1:5">
      <c r="A2909" s="195">
        <v>12727</v>
      </c>
      <c r="B2909" s="195" t="s">
        <v>3077</v>
      </c>
      <c r="C2909" s="195" t="s">
        <v>160</v>
      </c>
      <c r="D2909" s="195" t="s">
        <v>167</v>
      </c>
      <c r="E2909" s="163">
        <v>22.16</v>
      </c>
    </row>
    <row r="2910" spans="1:5">
      <c r="A2910" s="195">
        <v>12728</v>
      </c>
      <c r="B2910" s="195" t="s">
        <v>3078</v>
      </c>
      <c r="C2910" s="195" t="s">
        <v>160</v>
      </c>
      <c r="D2910" s="195" t="s">
        <v>167</v>
      </c>
      <c r="E2910" s="163">
        <v>36.200000000000003</v>
      </c>
    </row>
    <row r="2911" spans="1:5">
      <c r="A2911" s="195">
        <v>12729</v>
      </c>
      <c r="B2911" s="195" t="s">
        <v>3079</v>
      </c>
      <c r="C2911" s="195" t="s">
        <v>160</v>
      </c>
      <c r="D2911" s="195" t="s">
        <v>167</v>
      </c>
      <c r="E2911" s="163">
        <v>118.66</v>
      </c>
    </row>
    <row r="2912" spans="1:5">
      <c r="A2912" s="195">
        <v>12730</v>
      </c>
      <c r="B2912" s="195" t="s">
        <v>3080</v>
      </c>
      <c r="C2912" s="195" t="s">
        <v>160</v>
      </c>
      <c r="D2912" s="195" t="s">
        <v>167</v>
      </c>
      <c r="E2912" s="163">
        <v>181.67</v>
      </c>
    </row>
    <row r="2913" spans="1:5">
      <c r="A2913" s="195">
        <v>3840</v>
      </c>
      <c r="B2913" s="195" t="s">
        <v>3081</v>
      </c>
      <c r="C2913" s="195" t="s">
        <v>160</v>
      </c>
      <c r="D2913" s="195" t="s">
        <v>167</v>
      </c>
      <c r="E2913" s="163">
        <v>52</v>
      </c>
    </row>
    <row r="2914" spans="1:5">
      <c r="A2914" s="195">
        <v>3838</v>
      </c>
      <c r="B2914" s="195" t="s">
        <v>3082</v>
      </c>
      <c r="C2914" s="195" t="s">
        <v>160</v>
      </c>
      <c r="D2914" s="195" t="s">
        <v>167</v>
      </c>
      <c r="E2914" s="163">
        <v>114.77</v>
      </c>
    </row>
    <row r="2915" spans="1:5">
      <c r="A2915" s="195">
        <v>3844</v>
      </c>
      <c r="B2915" s="195" t="s">
        <v>3083</v>
      </c>
      <c r="C2915" s="195" t="s">
        <v>160</v>
      </c>
      <c r="D2915" s="195" t="s">
        <v>167</v>
      </c>
      <c r="E2915" s="163">
        <v>204.72</v>
      </c>
    </row>
    <row r="2916" spans="1:5">
      <c r="A2916" s="195">
        <v>3839</v>
      </c>
      <c r="B2916" s="195" t="s">
        <v>3084</v>
      </c>
      <c r="C2916" s="195" t="s">
        <v>160</v>
      </c>
      <c r="D2916" s="195" t="s">
        <v>167</v>
      </c>
      <c r="E2916" s="163">
        <v>372.89</v>
      </c>
    </row>
    <row r="2917" spans="1:5">
      <c r="A2917" s="195">
        <v>3843</v>
      </c>
      <c r="B2917" s="195" t="s">
        <v>3085</v>
      </c>
      <c r="C2917" s="195" t="s">
        <v>160</v>
      </c>
      <c r="D2917" s="195" t="s">
        <v>167</v>
      </c>
      <c r="E2917" s="163">
        <v>511.8</v>
      </c>
    </row>
    <row r="2918" spans="1:5">
      <c r="A2918" s="195">
        <v>3900</v>
      </c>
      <c r="B2918" s="195" t="s">
        <v>3086</v>
      </c>
      <c r="C2918" s="195" t="s">
        <v>160</v>
      </c>
      <c r="D2918" s="195" t="s">
        <v>155</v>
      </c>
      <c r="E2918" s="163">
        <v>44.94</v>
      </c>
    </row>
    <row r="2919" spans="1:5">
      <c r="A2919" s="195">
        <v>3846</v>
      </c>
      <c r="B2919" s="195" t="s">
        <v>3087</v>
      </c>
      <c r="C2919" s="195" t="s">
        <v>160</v>
      </c>
      <c r="D2919" s="195" t="s">
        <v>155</v>
      </c>
      <c r="E2919" s="163">
        <v>14.16</v>
      </c>
    </row>
    <row r="2920" spans="1:5">
      <c r="A2920" s="195">
        <v>3886</v>
      </c>
      <c r="B2920" s="195" t="s">
        <v>3088</v>
      </c>
      <c r="C2920" s="195" t="s">
        <v>160</v>
      </c>
      <c r="D2920" s="195" t="s">
        <v>155</v>
      </c>
      <c r="E2920" s="163">
        <v>14.92</v>
      </c>
    </row>
    <row r="2921" spans="1:5">
      <c r="A2921" s="195">
        <v>3854</v>
      </c>
      <c r="B2921" s="195" t="s">
        <v>3089</v>
      </c>
      <c r="C2921" s="195" t="s">
        <v>160</v>
      </c>
      <c r="D2921" s="195" t="s">
        <v>155</v>
      </c>
      <c r="E2921" s="163">
        <v>8.2899999999999991</v>
      </c>
    </row>
    <row r="2922" spans="1:5">
      <c r="A2922" s="195">
        <v>3873</v>
      </c>
      <c r="B2922" s="195" t="s">
        <v>3090</v>
      </c>
      <c r="C2922" s="195" t="s">
        <v>160</v>
      </c>
      <c r="D2922" s="195" t="s">
        <v>155</v>
      </c>
      <c r="E2922" s="163">
        <v>10.97</v>
      </c>
    </row>
    <row r="2923" spans="1:5">
      <c r="A2923" s="195">
        <v>38021</v>
      </c>
      <c r="B2923" s="195" t="s">
        <v>3091</v>
      </c>
      <c r="C2923" s="195" t="s">
        <v>160</v>
      </c>
      <c r="D2923" s="195" t="s">
        <v>155</v>
      </c>
      <c r="E2923" s="163">
        <v>26.24</v>
      </c>
    </row>
    <row r="2924" spans="1:5">
      <c r="A2924" s="195">
        <v>3847</v>
      </c>
      <c r="B2924" s="195" t="s">
        <v>3092</v>
      </c>
      <c r="C2924" s="195" t="s">
        <v>160</v>
      </c>
      <c r="D2924" s="195" t="s">
        <v>155</v>
      </c>
      <c r="E2924" s="163">
        <v>29.79</v>
      </c>
    </row>
    <row r="2925" spans="1:5">
      <c r="A2925" s="195">
        <v>38022</v>
      </c>
      <c r="B2925" s="195" t="s">
        <v>3093</v>
      </c>
      <c r="C2925" s="195" t="s">
        <v>160</v>
      </c>
      <c r="D2925" s="195" t="s">
        <v>155</v>
      </c>
      <c r="E2925" s="163">
        <v>46.53</v>
      </c>
    </row>
    <row r="2926" spans="1:5">
      <c r="A2926" s="195">
        <v>3833</v>
      </c>
      <c r="B2926" s="195" t="s">
        <v>3094</v>
      </c>
      <c r="C2926" s="195" t="s">
        <v>160</v>
      </c>
      <c r="D2926" s="195" t="s">
        <v>167</v>
      </c>
      <c r="E2926" s="163">
        <v>23.62</v>
      </c>
    </row>
    <row r="2927" spans="1:5">
      <c r="A2927" s="195">
        <v>3835</v>
      </c>
      <c r="B2927" s="195" t="s">
        <v>3095</v>
      </c>
      <c r="C2927" s="195" t="s">
        <v>160</v>
      </c>
      <c r="D2927" s="195" t="s">
        <v>167</v>
      </c>
      <c r="E2927" s="163">
        <v>76.900000000000006</v>
      </c>
    </row>
    <row r="2928" spans="1:5">
      <c r="A2928" s="195">
        <v>3836</v>
      </c>
      <c r="B2928" s="195" t="s">
        <v>3096</v>
      </c>
      <c r="C2928" s="195" t="s">
        <v>160</v>
      </c>
      <c r="D2928" s="195" t="s">
        <v>167</v>
      </c>
      <c r="E2928" s="163">
        <v>165.51</v>
      </c>
    </row>
    <row r="2929" spans="1:5">
      <c r="A2929" s="195">
        <v>3830</v>
      </c>
      <c r="B2929" s="195" t="s">
        <v>3097</v>
      </c>
      <c r="C2929" s="195" t="s">
        <v>160</v>
      </c>
      <c r="D2929" s="195" t="s">
        <v>167</v>
      </c>
      <c r="E2929" s="163">
        <v>270.61</v>
      </c>
    </row>
    <row r="2930" spans="1:5">
      <c r="A2930" s="195">
        <v>3831</v>
      </c>
      <c r="B2930" s="195" t="s">
        <v>3098</v>
      </c>
      <c r="C2930" s="195" t="s">
        <v>160</v>
      </c>
      <c r="D2930" s="195" t="s">
        <v>167</v>
      </c>
      <c r="E2930" s="163">
        <v>452.37</v>
      </c>
    </row>
    <row r="2931" spans="1:5">
      <c r="A2931" s="195">
        <v>37981</v>
      </c>
      <c r="B2931" s="195" t="s">
        <v>3099</v>
      </c>
      <c r="C2931" s="195" t="s">
        <v>160</v>
      </c>
      <c r="D2931" s="195" t="s">
        <v>155</v>
      </c>
      <c r="E2931" s="163">
        <v>5.85</v>
      </c>
    </row>
    <row r="2932" spans="1:5">
      <c r="A2932" s="195">
        <v>37982</v>
      </c>
      <c r="B2932" s="195" t="s">
        <v>3100</v>
      </c>
      <c r="C2932" s="195" t="s">
        <v>160</v>
      </c>
      <c r="D2932" s="195" t="s">
        <v>155</v>
      </c>
      <c r="E2932" s="163">
        <v>8.8800000000000008</v>
      </c>
    </row>
    <row r="2933" spans="1:5">
      <c r="A2933" s="195">
        <v>37983</v>
      </c>
      <c r="B2933" s="195" t="s">
        <v>3101</v>
      </c>
      <c r="C2933" s="195" t="s">
        <v>160</v>
      </c>
      <c r="D2933" s="195" t="s">
        <v>155</v>
      </c>
      <c r="E2933" s="163">
        <v>12.43</v>
      </c>
    </row>
    <row r="2934" spans="1:5">
      <c r="A2934" s="195">
        <v>37984</v>
      </c>
      <c r="B2934" s="195" t="s">
        <v>3102</v>
      </c>
      <c r="C2934" s="195" t="s">
        <v>160</v>
      </c>
      <c r="D2934" s="195" t="s">
        <v>155</v>
      </c>
      <c r="E2934" s="163">
        <v>21.47</v>
      </c>
    </row>
    <row r="2935" spans="1:5">
      <c r="A2935" s="195">
        <v>37985</v>
      </c>
      <c r="B2935" s="195" t="s">
        <v>3103</v>
      </c>
      <c r="C2935" s="195" t="s">
        <v>160</v>
      </c>
      <c r="D2935" s="195" t="s">
        <v>155</v>
      </c>
      <c r="E2935" s="163">
        <v>30.07</v>
      </c>
    </row>
    <row r="2936" spans="1:5">
      <c r="A2936" s="195">
        <v>3826</v>
      </c>
      <c r="B2936" s="195" t="s">
        <v>3104</v>
      </c>
      <c r="C2936" s="195" t="s">
        <v>160</v>
      </c>
      <c r="D2936" s="195" t="s">
        <v>167</v>
      </c>
      <c r="E2936" s="163">
        <v>51.6</v>
      </c>
    </row>
    <row r="2937" spans="1:5">
      <c r="A2937" s="195">
        <v>3825</v>
      </c>
      <c r="B2937" s="195" t="s">
        <v>3105</v>
      </c>
      <c r="C2937" s="195" t="s">
        <v>160</v>
      </c>
      <c r="D2937" s="195" t="s">
        <v>167</v>
      </c>
      <c r="E2937" s="163">
        <v>14.84</v>
      </c>
    </row>
    <row r="2938" spans="1:5">
      <c r="A2938" s="195">
        <v>3827</v>
      </c>
      <c r="B2938" s="195" t="s">
        <v>3106</v>
      </c>
      <c r="C2938" s="195" t="s">
        <v>160</v>
      </c>
      <c r="D2938" s="195" t="s">
        <v>167</v>
      </c>
      <c r="E2938" s="163">
        <v>32.42</v>
      </c>
    </row>
    <row r="2939" spans="1:5">
      <c r="A2939" s="195">
        <v>20165</v>
      </c>
      <c r="B2939" s="195" t="s">
        <v>3107</v>
      </c>
      <c r="C2939" s="195" t="s">
        <v>160</v>
      </c>
      <c r="D2939" s="195" t="s">
        <v>155</v>
      </c>
      <c r="E2939" s="163">
        <v>24.62</v>
      </c>
    </row>
    <row r="2940" spans="1:5">
      <c r="A2940" s="195">
        <v>20166</v>
      </c>
      <c r="B2940" s="195" t="s">
        <v>3108</v>
      </c>
      <c r="C2940" s="195" t="s">
        <v>160</v>
      </c>
      <c r="D2940" s="195" t="s">
        <v>155</v>
      </c>
      <c r="E2940" s="163">
        <v>79.55</v>
      </c>
    </row>
    <row r="2941" spans="1:5">
      <c r="A2941" s="195">
        <v>20164</v>
      </c>
      <c r="B2941" s="195" t="s">
        <v>3109</v>
      </c>
      <c r="C2941" s="195" t="s">
        <v>160</v>
      </c>
      <c r="D2941" s="195" t="s">
        <v>155</v>
      </c>
      <c r="E2941" s="163">
        <v>13</v>
      </c>
    </row>
    <row r="2942" spans="1:5">
      <c r="A2942" s="195">
        <v>3893</v>
      </c>
      <c r="B2942" s="195" t="s">
        <v>3110</v>
      </c>
      <c r="C2942" s="195" t="s">
        <v>160</v>
      </c>
      <c r="D2942" s="195" t="s">
        <v>155</v>
      </c>
      <c r="E2942" s="163">
        <v>16.13</v>
      </c>
    </row>
    <row r="2943" spans="1:5">
      <c r="A2943" s="195">
        <v>3848</v>
      </c>
      <c r="B2943" s="195" t="s">
        <v>3111</v>
      </c>
      <c r="C2943" s="195" t="s">
        <v>160</v>
      </c>
      <c r="D2943" s="195" t="s">
        <v>155</v>
      </c>
      <c r="E2943" s="163">
        <v>9.8000000000000007</v>
      </c>
    </row>
    <row r="2944" spans="1:5">
      <c r="A2944" s="195">
        <v>3895</v>
      </c>
      <c r="B2944" s="195" t="s">
        <v>3112</v>
      </c>
      <c r="C2944" s="195" t="s">
        <v>160</v>
      </c>
      <c r="D2944" s="195" t="s">
        <v>155</v>
      </c>
      <c r="E2944" s="163">
        <v>10.66</v>
      </c>
    </row>
    <row r="2945" spans="1:5">
      <c r="A2945" s="195">
        <v>12404</v>
      </c>
      <c r="B2945" s="195" t="s">
        <v>3113</v>
      </c>
      <c r="C2945" s="195" t="s">
        <v>160</v>
      </c>
      <c r="D2945" s="195" t="s">
        <v>155</v>
      </c>
      <c r="E2945" s="163">
        <v>6.85</v>
      </c>
    </row>
    <row r="2946" spans="1:5">
      <c r="A2946" s="195">
        <v>3939</v>
      </c>
      <c r="B2946" s="195" t="s">
        <v>3114</v>
      </c>
      <c r="C2946" s="195" t="s">
        <v>160</v>
      </c>
      <c r="D2946" s="195" t="s">
        <v>155</v>
      </c>
      <c r="E2946" s="163">
        <v>14.12</v>
      </c>
    </row>
    <row r="2947" spans="1:5">
      <c r="A2947" s="195">
        <v>3911</v>
      </c>
      <c r="B2947" s="195" t="s">
        <v>3115</v>
      </c>
      <c r="C2947" s="195" t="s">
        <v>160</v>
      </c>
      <c r="D2947" s="195" t="s">
        <v>155</v>
      </c>
      <c r="E2947" s="163">
        <v>11.53</v>
      </c>
    </row>
    <row r="2948" spans="1:5">
      <c r="A2948" s="195">
        <v>3908</v>
      </c>
      <c r="B2948" s="195" t="s">
        <v>3116</v>
      </c>
      <c r="C2948" s="195" t="s">
        <v>160</v>
      </c>
      <c r="D2948" s="195" t="s">
        <v>155</v>
      </c>
      <c r="E2948" s="163">
        <v>3.73</v>
      </c>
    </row>
    <row r="2949" spans="1:5">
      <c r="A2949" s="195">
        <v>3910</v>
      </c>
      <c r="B2949" s="195" t="s">
        <v>3117</v>
      </c>
      <c r="C2949" s="195" t="s">
        <v>160</v>
      </c>
      <c r="D2949" s="195" t="s">
        <v>155</v>
      </c>
      <c r="E2949" s="163">
        <v>8.25</v>
      </c>
    </row>
    <row r="2950" spans="1:5">
      <c r="A2950" s="195">
        <v>3913</v>
      </c>
      <c r="B2950" s="195" t="s">
        <v>3118</v>
      </c>
      <c r="C2950" s="195" t="s">
        <v>160</v>
      </c>
      <c r="D2950" s="195" t="s">
        <v>155</v>
      </c>
      <c r="E2950" s="163">
        <v>39.450000000000003</v>
      </c>
    </row>
    <row r="2951" spans="1:5">
      <c r="A2951" s="195">
        <v>3912</v>
      </c>
      <c r="B2951" s="195" t="s">
        <v>3119</v>
      </c>
      <c r="C2951" s="195" t="s">
        <v>160</v>
      </c>
      <c r="D2951" s="195" t="s">
        <v>155</v>
      </c>
      <c r="E2951" s="163">
        <v>21.62</v>
      </c>
    </row>
    <row r="2952" spans="1:5">
      <c r="A2952" s="195">
        <v>3909</v>
      </c>
      <c r="B2952" s="195" t="s">
        <v>3120</v>
      </c>
      <c r="C2952" s="195" t="s">
        <v>160</v>
      </c>
      <c r="D2952" s="195" t="s">
        <v>155</v>
      </c>
      <c r="E2952" s="163">
        <v>5.07</v>
      </c>
    </row>
    <row r="2953" spans="1:5">
      <c r="A2953" s="195">
        <v>3914</v>
      </c>
      <c r="B2953" s="195" t="s">
        <v>3121</v>
      </c>
      <c r="C2953" s="195" t="s">
        <v>160</v>
      </c>
      <c r="D2953" s="195" t="s">
        <v>155</v>
      </c>
      <c r="E2953" s="163">
        <v>59.51</v>
      </c>
    </row>
    <row r="2954" spans="1:5">
      <c r="A2954" s="195">
        <v>3915</v>
      </c>
      <c r="B2954" s="195" t="s">
        <v>3122</v>
      </c>
      <c r="C2954" s="195" t="s">
        <v>160</v>
      </c>
      <c r="D2954" s="195" t="s">
        <v>155</v>
      </c>
      <c r="E2954" s="163">
        <v>93.84</v>
      </c>
    </row>
    <row r="2955" spans="1:5">
      <c r="A2955" s="195">
        <v>3916</v>
      </c>
      <c r="B2955" s="195" t="s">
        <v>3123</v>
      </c>
      <c r="C2955" s="195" t="s">
        <v>160</v>
      </c>
      <c r="D2955" s="195" t="s">
        <v>155</v>
      </c>
      <c r="E2955" s="163">
        <v>170.96</v>
      </c>
    </row>
    <row r="2956" spans="1:5">
      <c r="A2956" s="195">
        <v>3917</v>
      </c>
      <c r="B2956" s="195" t="s">
        <v>3124</v>
      </c>
      <c r="C2956" s="195" t="s">
        <v>160</v>
      </c>
      <c r="D2956" s="195" t="s">
        <v>155</v>
      </c>
      <c r="E2956" s="163">
        <v>281.99</v>
      </c>
    </row>
    <row r="2957" spans="1:5">
      <c r="A2957" s="195">
        <v>1904</v>
      </c>
      <c r="B2957" s="195" t="s">
        <v>3125</v>
      </c>
      <c r="C2957" s="195" t="s">
        <v>160</v>
      </c>
      <c r="D2957" s="195" t="s">
        <v>155</v>
      </c>
      <c r="E2957" s="163">
        <v>0.8</v>
      </c>
    </row>
    <row r="2958" spans="1:5">
      <c r="A2958" s="195">
        <v>1899</v>
      </c>
      <c r="B2958" s="195" t="s">
        <v>3126</v>
      </c>
      <c r="C2958" s="195" t="s">
        <v>160</v>
      </c>
      <c r="D2958" s="195" t="s">
        <v>155</v>
      </c>
      <c r="E2958" s="163">
        <v>0.91</v>
      </c>
    </row>
    <row r="2959" spans="1:5">
      <c r="A2959" s="195">
        <v>1900</v>
      </c>
      <c r="B2959" s="195" t="s">
        <v>3127</v>
      </c>
      <c r="C2959" s="195" t="s">
        <v>160</v>
      </c>
      <c r="D2959" s="195" t="s">
        <v>155</v>
      </c>
      <c r="E2959" s="163">
        <v>1.47</v>
      </c>
    </row>
    <row r="2960" spans="1:5">
      <c r="A2960" s="195">
        <v>12407</v>
      </c>
      <c r="B2960" s="195" t="s">
        <v>3128</v>
      </c>
      <c r="C2960" s="195" t="s">
        <v>160</v>
      </c>
      <c r="D2960" s="195" t="s">
        <v>155</v>
      </c>
      <c r="E2960" s="163">
        <v>21.35</v>
      </c>
    </row>
    <row r="2961" spans="1:5">
      <c r="A2961" s="195">
        <v>12408</v>
      </c>
      <c r="B2961" s="195" t="s">
        <v>3129</v>
      </c>
      <c r="C2961" s="195" t="s">
        <v>160</v>
      </c>
      <c r="D2961" s="195" t="s">
        <v>155</v>
      </c>
      <c r="E2961" s="163">
        <v>12.05</v>
      </c>
    </row>
    <row r="2962" spans="1:5">
      <c r="A2962" s="195">
        <v>12409</v>
      </c>
      <c r="B2962" s="195" t="s">
        <v>3130</v>
      </c>
      <c r="C2962" s="195" t="s">
        <v>160</v>
      </c>
      <c r="D2962" s="195" t="s">
        <v>155</v>
      </c>
      <c r="E2962" s="163">
        <v>12.05</v>
      </c>
    </row>
    <row r="2963" spans="1:5">
      <c r="A2963" s="195">
        <v>12410</v>
      </c>
      <c r="B2963" s="195" t="s">
        <v>3131</v>
      </c>
      <c r="C2963" s="195" t="s">
        <v>160</v>
      </c>
      <c r="D2963" s="195" t="s">
        <v>155</v>
      </c>
      <c r="E2963" s="163">
        <v>8.3000000000000007</v>
      </c>
    </row>
    <row r="2964" spans="1:5">
      <c r="A2964" s="195">
        <v>3936</v>
      </c>
      <c r="B2964" s="195" t="s">
        <v>3132</v>
      </c>
      <c r="C2964" s="195" t="s">
        <v>160</v>
      </c>
      <c r="D2964" s="195" t="s">
        <v>155</v>
      </c>
      <c r="E2964" s="163">
        <v>15</v>
      </c>
    </row>
    <row r="2965" spans="1:5">
      <c r="A2965" s="195">
        <v>3922</v>
      </c>
      <c r="B2965" s="195" t="s">
        <v>3133</v>
      </c>
      <c r="C2965" s="195" t="s">
        <v>160</v>
      </c>
      <c r="D2965" s="195" t="s">
        <v>155</v>
      </c>
      <c r="E2965" s="163">
        <v>13.79</v>
      </c>
    </row>
    <row r="2966" spans="1:5">
      <c r="A2966" s="195">
        <v>3924</v>
      </c>
      <c r="B2966" s="195" t="s">
        <v>3134</v>
      </c>
      <c r="C2966" s="195" t="s">
        <v>160</v>
      </c>
      <c r="D2966" s="195" t="s">
        <v>155</v>
      </c>
      <c r="E2966" s="163">
        <v>15</v>
      </c>
    </row>
    <row r="2967" spans="1:5">
      <c r="A2967" s="195">
        <v>3923</v>
      </c>
      <c r="B2967" s="195" t="s">
        <v>3135</v>
      </c>
      <c r="C2967" s="195" t="s">
        <v>160</v>
      </c>
      <c r="D2967" s="195" t="s">
        <v>155</v>
      </c>
      <c r="E2967" s="163">
        <v>15</v>
      </c>
    </row>
    <row r="2968" spans="1:5">
      <c r="A2968" s="195">
        <v>3937</v>
      </c>
      <c r="B2968" s="195" t="s">
        <v>3136</v>
      </c>
      <c r="C2968" s="195" t="s">
        <v>160</v>
      </c>
      <c r="D2968" s="195" t="s">
        <v>155</v>
      </c>
      <c r="E2968" s="163">
        <v>12.37</v>
      </c>
    </row>
    <row r="2969" spans="1:5">
      <c r="A2969" s="195">
        <v>3921</v>
      </c>
      <c r="B2969" s="195" t="s">
        <v>3137</v>
      </c>
      <c r="C2969" s="195" t="s">
        <v>160</v>
      </c>
      <c r="D2969" s="195" t="s">
        <v>155</v>
      </c>
      <c r="E2969" s="163">
        <v>12.38</v>
      </c>
    </row>
    <row r="2970" spans="1:5">
      <c r="A2970" s="195">
        <v>3920</v>
      </c>
      <c r="B2970" s="195" t="s">
        <v>3138</v>
      </c>
      <c r="C2970" s="195" t="s">
        <v>160</v>
      </c>
      <c r="D2970" s="195" t="s">
        <v>155</v>
      </c>
      <c r="E2970" s="163">
        <v>12.37</v>
      </c>
    </row>
    <row r="2971" spans="1:5">
      <c r="A2971" s="195">
        <v>3938</v>
      </c>
      <c r="B2971" s="195" t="s">
        <v>3139</v>
      </c>
      <c r="C2971" s="195" t="s">
        <v>160</v>
      </c>
      <c r="D2971" s="195" t="s">
        <v>155</v>
      </c>
      <c r="E2971" s="163">
        <v>8.16</v>
      </c>
    </row>
    <row r="2972" spans="1:5">
      <c r="A2972" s="195">
        <v>3919</v>
      </c>
      <c r="B2972" s="195" t="s">
        <v>3140</v>
      </c>
      <c r="C2972" s="195" t="s">
        <v>160</v>
      </c>
      <c r="D2972" s="195" t="s">
        <v>155</v>
      </c>
      <c r="E2972" s="163">
        <v>8.31</v>
      </c>
    </row>
    <row r="2973" spans="1:5">
      <c r="A2973" s="195">
        <v>3927</v>
      </c>
      <c r="B2973" s="195" t="s">
        <v>3141</v>
      </c>
      <c r="C2973" s="195" t="s">
        <v>160</v>
      </c>
      <c r="D2973" s="195" t="s">
        <v>155</v>
      </c>
      <c r="E2973" s="163">
        <v>42.12</v>
      </c>
    </row>
    <row r="2974" spans="1:5">
      <c r="A2974" s="195">
        <v>3928</v>
      </c>
      <c r="B2974" s="195" t="s">
        <v>3142</v>
      </c>
      <c r="C2974" s="195" t="s">
        <v>160</v>
      </c>
      <c r="D2974" s="195" t="s">
        <v>155</v>
      </c>
      <c r="E2974" s="163">
        <v>42.12</v>
      </c>
    </row>
    <row r="2975" spans="1:5">
      <c r="A2975" s="195">
        <v>3926</v>
      </c>
      <c r="B2975" s="195" t="s">
        <v>3143</v>
      </c>
      <c r="C2975" s="195" t="s">
        <v>160</v>
      </c>
      <c r="D2975" s="195" t="s">
        <v>155</v>
      </c>
      <c r="E2975" s="163">
        <v>24.01</v>
      </c>
    </row>
    <row r="2976" spans="1:5">
      <c r="A2976" s="195">
        <v>3935</v>
      </c>
      <c r="B2976" s="195" t="s">
        <v>3144</v>
      </c>
      <c r="C2976" s="195" t="s">
        <v>160</v>
      </c>
      <c r="D2976" s="195" t="s">
        <v>155</v>
      </c>
      <c r="E2976" s="163">
        <v>24.01</v>
      </c>
    </row>
    <row r="2977" spans="1:5">
      <c r="A2977" s="195">
        <v>3925</v>
      </c>
      <c r="B2977" s="195" t="s">
        <v>3145</v>
      </c>
      <c r="C2977" s="195" t="s">
        <v>160</v>
      </c>
      <c r="D2977" s="195" t="s">
        <v>155</v>
      </c>
      <c r="E2977" s="163">
        <v>24.01</v>
      </c>
    </row>
    <row r="2978" spans="1:5">
      <c r="A2978" s="195">
        <v>12406</v>
      </c>
      <c r="B2978" s="195" t="s">
        <v>3146</v>
      </c>
      <c r="C2978" s="195" t="s">
        <v>160</v>
      </c>
      <c r="D2978" s="195" t="s">
        <v>155</v>
      </c>
      <c r="E2978" s="163">
        <v>5.89</v>
      </c>
    </row>
    <row r="2979" spans="1:5">
      <c r="A2979" s="195">
        <v>3929</v>
      </c>
      <c r="B2979" s="195" t="s">
        <v>3147</v>
      </c>
      <c r="C2979" s="195" t="s">
        <v>160</v>
      </c>
      <c r="D2979" s="195" t="s">
        <v>155</v>
      </c>
      <c r="E2979" s="163">
        <v>64.17</v>
      </c>
    </row>
    <row r="2980" spans="1:5">
      <c r="A2980" s="195">
        <v>3931</v>
      </c>
      <c r="B2980" s="195" t="s">
        <v>3148</v>
      </c>
      <c r="C2980" s="195" t="s">
        <v>160</v>
      </c>
      <c r="D2980" s="195" t="s">
        <v>155</v>
      </c>
      <c r="E2980" s="163">
        <v>64.17</v>
      </c>
    </row>
    <row r="2981" spans="1:5">
      <c r="A2981" s="195">
        <v>3930</v>
      </c>
      <c r="B2981" s="195" t="s">
        <v>3149</v>
      </c>
      <c r="C2981" s="195" t="s">
        <v>160</v>
      </c>
      <c r="D2981" s="195" t="s">
        <v>155</v>
      </c>
      <c r="E2981" s="163">
        <v>64.17</v>
      </c>
    </row>
    <row r="2982" spans="1:5">
      <c r="A2982" s="195">
        <v>3932</v>
      </c>
      <c r="B2982" s="195" t="s">
        <v>3150</v>
      </c>
      <c r="C2982" s="195" t="s">
        <v>160</v>
      </c>
      <c r="D2982" s="195" t="s">
        <v>155</v>
      </c>
      <c r="E2982" s="163">
        <v>110.81</v>
      </c>
    </row>
    <row r="2983" spans="1:5">
      <c r="A2983" s="195">
        <v>3933</v>
      </c>
      <c r="B2983" s="195" t="s">
        <v>3151</v>
      </c>
      <c r="C2983" s="195" t="s">
        <v>160</v>
      </c>
      <c r="D2983" s="195" t="s">
        <v>155</v>
      </c>
      <c r="E2983" s="163">
        <v>110.81</v>
      </c>
    </row>
    <row r="2984" spans="1:5">
      <c r="A2984" s="195">
        <v>3934</v>
      </c>
      <c r="B2984" s="195" t="s">
        <v>3152</v>
      </c>
      <c r="C2984" s="195" t="s">
        <v>160</v>
      </c>
      <c r="D2984" s="195" t="s">
        <v>155</v>
      </c>
      <c r="E2984" s="163">
        <v>110.81</v>
      </c>
    </row>
    <row r="2985" spans="1:5">
      <c r="A2985" s="195">
        <v>40355</v>
      </c>
      <c r="B2985" s="195" t="s">
        <v>3153</v>
      </c>
      <c r="C2985" s="195" t="s">
        <v>160</v>
      </c>
      <c r="D2985" s="195" t="s">
        <v>167</v>
      </c>
      <c r="E2985" s="163">
        <v>8.3800000000000008</v>
      </c>
    </row>
    <row r="2986" spans="1:5">
      <c r="A2986" s="195">
        <v>40364</v>
      </c>
      <c r="B2986" s="195" t="s">
        <v>3154</v>
      </c>
      <c r="C2986" s="195" t="s">
        <v>160</v>
      </c>
      <c r="D2986" s="195" t="s">
        <v>167</v>
      </c>
      <c r="E2986" s="163">
        <v>39.26</v>
      </c>
    </row>
    <row r="2987" spans="1:5">
      <c r="A2987" s="195">
        <v>40361</v>
      </c>
      <c r="B2987" s="195" t="s">
        <v>3155</v>
      </c>
      <c r="C2987" s="195" t="s">
        <v>160</v>
      </c>
      <c r="D2987" s="195" t="s">
        <v>167</v>
      </c>
      <c r="E2987" s="163">
        <v>30.7</v>
      </c>
    </row>
    <row r="2988" spans="1:5">
      <c r="A2988" s="195">
        <v>40358</v>
      </c>
      <c r="B2988" s="195" t="s">
        <v>3156</v>
      </c>
      <c r="C2988" s="195" t="s">
        <v>160</v>
      </c>
      <c r="D2988" s="195" t="s">
        <v>167</v>
      </c>
      <c r="E2988" s="163">
        <v>11.7</v>
      </c>
    </row>
    <row r="2989" spans="1:5">
      <c r="A2989" s="195">
        <v>40370</v>
      </c>
      <c r="B2989" s="195" t="s">
        <v>3157</v>
      </c>
      <c r="C2989" s="195" t="s">
        <v>160</v>
      </c>
      <c r="D2989" s="195" t="s">
        <v>167</v>
      </c>
      <c r="E2989" s="163">
        <v>124.59</v>
      </c>
    </row>
    <row r="2990" spans="1:5">
      <c r="A2990" s="195">
        <v>40367</v>
      </c>
      <c r="B2990" s="195" t="s">
        <v>3158</v>
      </c>
      <c r="C2990" s="195" t="s">
        <v>160</v>
      </c>
      <c r="D2990" s="195" t="s">
        <v>167</v>
      </c>
      <c r="E2990" s="163">
        <v>61.93</v>
      </c>
    </row>
    <row r="2991" spans="1:5">
      <c r="A2991" s="195">
        <v>40373</v>
      </c>
      <c r="B2991" s="195" t="s">
        <v>3159</v>
      </c>
      <c r="C2991" s="195" t="s">
        <v>160</v>
      </c>
      <c r="D2991" s="195" t="s">
        <v>167</v>
      </c>
      <c r="E2991" s="163">
        <v>168.48</v>
      </c>
    </row>
    <row r="2992" spans="1:5">
      <c r="A2992" s="195">
        <v>38947</v>
      </c>
      <c r="B2992" s="195" t="s">
        <v>3160</v>
      </c>
      <c r="C2992" s="195" t="s">
        <v>160</v>
      </c>
      <c r="D2992" s="195" t="s">
        <v>167</v>
      </c>
      <c r="E2992" s="163">
        <v>7.73</v>
      </c>
    </row>
    <row r="2993" spans="1:5">
      <c r="A2993" s="195">
        <v>38948</v>
      </c>
      <c r="B2993" s="195" t="s">
        <v>3161</v>
      </c>
      <c r="C2993" s="195" t="s">
        <v>160</v>
      </c>
      <c r="D2993" s="195" t="s">
        <v>167</v>
      </c>
      <c r="E2993" s="163">
        <v>12.34</v>
      </c>
    </row>
    <row r="2994" spans="1:5">
      <c r="A2994" s="195">
        <v>38949</v>
      </c>
      <c r="B2994" s="195" t="s">
        <v>3162</v>
      </c>
      <c r="C2994" s="195" t="s">
        <v>160</v>
      </c>
      <c r="D2994" s="195" t="s">
        <v>167</v>
      </c>
      <c r="E2994" s="163">
        <v>13.69</v>
      </c>
    </row>
    <row r="2995" spans="1:5">
      <c r="A2995" s="195">
        <v>38951</v>
      </c>
      <c r="B2995" s="195" t="s">
        <v>3163</v>
      </c>
      <c r="C2995" s="195" t="s">
        <v>160</v>
      </c>
      <c r="D2995" s="195" t="s">
        <v>167</v>
      </c>
      <c r="E2995" s="163">
        <v>21.66</v>
      </c>
    </row>
    <row r="2996" spans="1:5">
      <c r="A2996" s="195">
        <v>39312</v>
      </c>
      <c r="B2996" s="195" t="s">
        <v>3164</v>
      </c>
      <c r="C2996" s="195" t="s">
        <v>160</v>
      </c>
      <c r="D2996" s="195" t="s">
        <v>167</v>
      </c>
      <c r="E2996" s="163">
        <v>16.8</v>
      </c>
    </row>
    <row r="2997" spans="1:5">
      <c r="A2997" s="195">
        <v>39313</v>
      </c>
      <c r="B2997" s="195" t="s">
        <v>3165</v>
      </c>
      <c r="C2997" s="195" t="s">
        <v>160</v>
      </c>
      <c r="D2997" s="195" t="s">
        <v>167</v>
      </c>
      <c r="E2997" s="163">
        <v>21.92</v>
      </c>
    </row>
    <row r="2998" spans="1:5">
      <c r="A2998" s="195">
        <v>38950</v>
      </c>
      <c r="B2998" s="195" t="s">
        <v>3166</v>
      </c>
      <c r="C2998" s="195" t="s">
        <v>160</v>
      </c>
      <c r="D2998" s="195" t="s">
        <v>167</v>
      </c>
      <c r="E2998" s="163">
        <v>33</v>
      </c>
    </row>
    <row r="2999" spans="1:5">
      <c r="A2999" s="195">
        <v>39314</v>
      </c>
      <c r="B2999" s="195" t="s">
        <v>3167</v>
      </c>
      <c r="C2999" s="195" t="s">
        <v>160</v>
      </c>
      <c r="D2999" s="195" t="s">
        <v>167</v>
      </c>
      <c r="E2999" s="163">
        <v>34.81</v>
      </c>
    </row>
    <row r="3000" spans="1:5">
      <c r="A3000" s="195">
        <v>3907</v>
      </c>
      <c r="B3000" s="195" t="s">
        <v>3168</v>
      </c>
      <c r="C3000" s="195" t="s">
        <v>160</v>
      </c>
      <c r="D3000" s="195" t="s">
        <v>155</v>
      </c>
      <c r="E3000" s="163">
        <v>4.6500000000000004</v>
      </c>
    </row>
    <row r="3001" spans="1:5">
      <c r="A3001" s="195">
        <v>3889</v>
      </c>
      <c r="B3001" s="195" t="s">
        <v>3169</v>
      </c>
      <c r="C3001" s="195" t="s">
        <v>160</v>
      </c>
      <c r="D3001" s="195" t="s">
        <v>155</v>
      </c>
      <c r="E3001" s="163">
        <v>3.55</v>
      </c>
    </row>
    <row r="3002" spans="1:5">
      <c r="A3002" s="195">
        <v>3868</v>
      </c>
      <c r="B3002" s="195" t="s">
        <v>3170</v>
      </c>
      <c r="C3002" s="195" t="s">
        <v>160</v>
      </c>
      <c r="D3002" s="195" t="s">
        <v>155</v>
      </c>
      <c r="E3002" s="163">
        <v>1.38</v>
      </c>
    </row>
    <row r="3003" spans="1:5">
      <c r="A3003" s="195">
        <v>3869</v>
      </c>
      <c r="B3003" s="195" t="s">
        <v>3171</v>
      </c>
      <c r="C3003" s="195" t="s">
        <v>160</v>
      </c>
      <c r="D3003" s="195" t="s">
        <v>155</v>
      </c>
      <c r="E3003" s="163">
        <v>3.95</v>
      </c>
    </row>
    <row r="3004" spans="1:5">
      <c r="A3004" s="195">
        <v>3872</v>
      </c>
      <c r="B3004" s="195" t="s">
        <v>3172</v>
      </c>
      <c r="C3004" s="195" t="s">
        <v>160</v>
      </c>
      <c r="D3004" s="195" t="s">
        <v>155</v>
      </c>
      <c r="E3004" s="163">
        <v>4.8</v>
      </c>
    </row>
    <row r="3005" spans="1:5">
      <c r="A3005" s="195">
        <v>3850</v>
      </c>
      <c r="B3005" s="195" t="s">
        <v>3173</v>
      </c>
      <c r="C3005" s="195" t="s">
        <v>160</v>
      </c>
      <c r="D3005" s="195" t="s">
        <v>155</v>
      </c>
      <c r="E3005" s="163">
        <v>12.37</v>
      </c>
    </row>
    <row r="3006" spans="1:5">
      <c r="A3006" s="195">
        <v>38023</v>
      </c>
      <c r="B3006" s="195" t="s">
        <v>3174</v>
      </c>
      <c r="C3006" s="195" t="s">
        <v>160</v>
      </c>
      <c r="D3006" s="195" t="s">
        <v>155</v>
      </c>
      <c r="E3006" s="163">
        <v>5.22</v>
      </c>
    </row>
    <row r="3007" spans="1:5">
      <c r="A3007" s="195">
        <v>37986</v>
      </c>
      <c r="B3007" s="195" t="s">
        <v>3175</v>
      </c>
      <c r="C3007" s="195" t="s">
        <v>160</v>
      </c>
      <c r="D3007" s="195" t="s">
        <v>155</v>
      </c>
      <c r="E3007" s="163">
        <v>2.0099999999999998</v>
      </c>
    </row>
    <row r="3008" spans="1:5">
      <c r="A3008" s="195">
        <v>37987</v>
      </c>
      <c r="B3008" s="195" t="s">
        <v>3176</v>
      </c>
      <c r="C3008" s="195" t="s">
        <v>160</v>
      </c>
      <c r="D3008" s="195" t="s">
        <v>155</v>
      </c>
      <c r="E3008" s="163">
        <v>150.06</v>
      </c>
    </row>
    <row r="3009" spans="1:5">
      <c r="A3009" s="195">
        <v>37988</v>
      </c>
      <c r="B3009" s="195" t="s">
        <v>3177</v>
      </c>
      <c r="C3009" s="195" t="s">
        <v>160</v>
      </c>
      <c r="D3009" s="195" t="s">
        <v>155</v>
      </c>
      <c r="E3009" s="163">
        <v>244.77</v>
      </c>
    </row>
    <row r="3010" spans="1:5">
      <c r="A3010" s="195">
        <v>21120</v>
      </c>
      <c r="B3010" s="195" t="s">
        <v>3178</v>
      </c>
      <c r="C3010" s="195" t="s">
        <v>160</v>
      </c>
      <c r="D3010" s="195" t="s">
        <v>155</v>
      </c>
      <c r="E3010" s="163">
        <v>12.2</v>
      </c>
    </row>
    <row r="3011" spans="1:5">
      <c r="A3011" s="195">
        <v>39318</v>
      </c>
      <c r="B3011" s="195" t="s">
        <v>3179</v>
      </c>
      <c r="C3011" s="195" t="s">
        <v>160</v>
      </c>
      <c r="D3011" s="195" t="s">
        <v>155</v>
      </c>
      <c r="E3011" s="163">
        <v>10.06</v>
      </c>
    </row>
    <row r="3012" spans="1:5">
      <c r="A3012" s="195">
        <v>20162</v>
      </c>
      <c r="B3012" s="195" t="s">
        <v>3180</v>
      </c>
      <c r="C3012" s="195" t="s">
        <v>160</v>
      </c>
      <c r="D3012" s="195" t="s">
        <v>155</v>
      </c>
      <c r="E3012" s="163">
        <v>17.100000000000001</v>
      </c>
    </row>
    <row r="3013" spans="1:5">
      <c r="A3013" s="195">
        <v>40366</v>
      </c>
      <c r="B3013" s="195" t="s">
        <v>3181</v>
      </c>
      <c r="C3013" s="195" t="s">
        <v>160</v>
      </c>
      <c r="D3013" s="195" t="s">
        <v>167</v>
      </c>
      <c r="E3013" s="163">
        <v>30.63</v>
      </c>
    </row>
    <row r="3014" spans="1:5">
      <c r="A3014" s="195">
        <v>40363</v>
      </c>
      <c r="B3014" s="195" t="s">
        <v>3182</v>
      </c>
      <c r="C3014" s="195" t="s">
        <v>160</v>
      </c>
      <c r="D3014" s="195" t="s">
        <v>167</v>
      </c>
      <c r="E3014" s="163">
        <v>23.96</v>
      </c>
    </row>
    <row r="3015" spans="1:5">
      <c r="A3015" s="195">
        <v>40354</v>
      </c>
      <c r="B3015" s="195" t="s">
        <v>3183</v>
      </c>
      <c r="C3015" s="195" t="s">
        <v>160</v>
      </c>
      <c r="D3015" s="195" t="s">
        <v>167</v>
      </c>
      <c r="E3015" s="163">
        <v>10.43</v>
      </c>
    </row>
    <row r="3016" spans="1:5">
      <c r="A3016" s="195">
        <v>40360</v>
      </c>
      <c r="B3016" s="195" t="s">
        <v>3184</v>
      </c>
      <c r="C3016" s="195" t="s">
        <v>160</v>
      </c>
      <c r="D3016" s="195" t="s">
        <v>167</v>
      </c>
      <c r="E3016" s="163">
        <v>15.7</v>
      </c>
    </row>
    <row r="3017" spans="1:5">
      <c r="A3017" s="195">
        <v>40372</v>
      </c>
      <c r="B3017" s="195" t="s">
        <v>3185</v>
      </c>
      <c r="C3017" s="195" t="s">
        <v>160</v>
      </c>
      <c r="D3017" s="195" t="s">
        <v>167</v>
      </c>
      <c r="E3017" s="163">
        <v>96.99</v>
      </c>
    </row>
    <row r="3018" spans="1:5">
      <c r="A3018" s="195">
        <v>40369</v>
      </c>
      <c r="B3018" s="195" t="s">
        <v>3186</v>
      </c>
      <c r="C3018" s="195" t="s">
        <v>160</v>
      </c>
      <c r="D3018" s="195" t="s">
        <v>167</v>
      </c>
      <c r="E3018" s="163">
        <v>48.27</v>
      </c>
    </row>
    <row r="3019" spans="1:5">
      <c r="A3019" s="195">
        <v>40357</v>
      </c>
      <c r="B3019" s="195" t="s">
        <v>3187</v>
      </c>
      <c r="C3019" s="195" t="s">
        <v>160</v>
      </c>
      <c r="D3019" s="195" t="s">
        <v>167</v>
      </c>
      <c r="E3019" s="163">
        <v>11.7</v>
      </c>
    </row>
    <row r="3020" spans="1:5">
      <c r="A3020" s="195">
        <v>40375</v>
      </c>
      <c r="B3020" s="195" t="s">
        <v>3188</v>
      </c>
      <c r="C3020" s="195" t="s">
        <v>160</v>
      </c>
      <c r="D3020" s="195" t="s">
        <v>167</v>
      </c>
      <c r="E3020" s="163">
        <v>131.30000000000001</v>
      </c>
    </row>
    <row r="3021" spans="1:5">
      <c r="A3021" s="195">
        <v>1893</v>
      </c>
      <c r="B3021" s="195" t="s">
        <v>3189</v>
      </c>
      <c r="C3021" s="195" t="s">
        <v>160</v>
      </c>
      <c r="D3021" s="195" t="s">
        <v>155</v>
      </c>
      <c r="E3021" s="163">
        <v>3.03</v>
      </c>
    </row>
    <row r="3022" spans="1:5">
      <c r="A3022" s="195">
        <v>1902</v>
      </c>
      <c r="B3022" s="195" t="s">
        <v>3190</v>
      </c>
      <c r="C3022" s="195" t="s">
        <v>160</v>
      </c>
      <c r="D3022" s="195" t="s">
        <v>155</v>
      </c>
      <c r="E3022" s="163">
        <v>2.21</v>
      </c>
    </row>
    <row r="3023" spans="1:5">
      <c r="A3023" s="195">
        <v>1901</v>
      </c>
      <c r="B3023" s="195" t="s">
        <v>3191</v>
      </c>
      <c r="C3023" s="195" t="s">
        <v>160</v>
      </c>
      <c r="D3023" s="195" t="s">
        <v>155</v>
      </c>
      <c r="E3023" s="163">
        <v>0.69</v>
      </c>
    </row>
    <row r="3024" spans="1:5">
      <c r="A3024" s="195">
        <v>1892</v>
      </c>
      <c r="B3024" s="195" t="s">
        <v>3192</v>
      </c>
      <c r="C3024" s="195" t="s">
        <v>160</v>
      </c>
      <c r="D3024" s="195" t="s">
        <v>155</v>
      </c>
      <c r="E3024" s="163">
        <v>1.42</v>
      </c>
    </row>
    <row r="3025" spans="1:5">
      <c r="A3025" s="195">
        <v>1907</v>
      </c>
      <c r="B3025" s="195" t="s">
        <v>3193</v>
      </c>
      <c r="C3025" s="195" t="s">
        <v>160</v>
      </c>
      <c r="D3025" s="195" t="s">
        <v>155</v>
      </c>
      <c r="E3025" s="163">
        <v>9.77</v>
      </c>
    </row>
    <row r="3026" spans="1:5">
      <c r="A3026" s="195">
        <v>1894</v>
      </c>
      <c r="B3026" s="195" t="s">
        <v>3194</v>
      </c>
      <c r="C3026" s="195" t="s">
        <v>160</v>
      </c>
      <c r="D3026" s="195" t="s">
        <v>155</v>
      </c>
      <c r="E3026" s="163">
        <v>4.3899999999999997</v>
      </c>
    </row>
    <row r="3027" spans="1:5">
      <c r="A3027" s="195">
        <v>1891</v>
      </c>
      <c r="B3027" s="195" t="s">
        <v>3195</v>
      </c>
      <c r="C3027" s="195" t="s">
        <v>160</v>
      </c>
      <c r="D3027" s="195" t="s">
        <v>155</v>
      </c>
      <c r="E3027" s="163">
        <v>1.02</v>
      </c>
    </row>
    <row r="3028" spans="1:5">
      <c r="A3028" s="195">
        <v>1896</v>
      </c>
      <c r="B3028" s="195" t="s">
        <v>3196</v>
      </c>
      <c r="C3028" s="195" t="s">
        <v>160</v>
      </c>
      <c r="D3028" s="195" t="s">
        <v>155</v>
      </c>
      <c r="E3028" s="163">
        <v>13.12</v>
      </c>
    </row>
    <row r="3029" spans="1:5">
      <c r="A3029" s="195">
        <v>1895</v>
      </c>
      <c r="B3029" s="195" t="s">
        <v>3197</v>
      </c>
      <c r="C3029" s="195" t="s">
        <v>160</v>
      </c>
      <c r="D3029" s="195" t="s">
        <v>155</v>
      </c>
      <c r="E3029" s="163">
        <v>23.06</v>
      </c>
    </row>
    <row r="3030" spans="1:5">
      <c r="A3030" s="195">
        <v>2641</v>
      </c>
      <c r="B3030" s="195" t="s">
        <v>3198</v>
      </c>
      <c r="C3030" s="195" t="s">
        <v>160</v>
      </c>
      <c r="D3030" s="195" t="s">
        <v>167</v>
      </c>
      <c r="E3030" s="163">
        <v>26.79</v>
      </c>
    </row>
    <row r="3031" spans="1:5">
      <c r="A3031" s="195">
        <v>2636</v>
      </c>
      <c r="B3031" s="195" t="s">
        <v>3199</v>
      </c>
      <c r="C3031" s="195" t="s">
        <v>160</v>
      </c>
      <c r="D3031" s="195" t="s">
        <v>167</v>
      </c>
      <c r="E3031" s="163">
        <v>1.72</v>
      </c>
    </row>
    <row r="3032" spans="1:5">
      <c r="A3032" s="195">
        <v>2637</v>
      </c>
      <c r="B3032" s="195" t="s">
        <v>3200</v>
      </c>
      <c r="C3032" s="195" t="s">
        <v>160</v>
      </c>
      <c r="D3032" s="195" t="s">
        <v>167</v>
      </c>
      <c r="E3032" s="163">
        <v>1.83</v>
      </c>
    </row>
    <row r="3033" spans="1:5">
      <c r="A3033" s="195">
        <v>2638</v>
      </c>
      <c r="B3033" s="195" t="s">
        <v>3201</v>
      </c>
      <c r="C3033" s="195" t="s">
        <v>160</v>
      </c>
      <c r="D3033" s="195" t="s">
        <v>167</v>
      </c>
      <c r="E3033" s="163">
        <v>2.13</v>
      </c>
    </row>
    <row r="3034" spans="1:5">
      <c r="A3034" s="195">
        <v>2639</v>
      </c>
      <c r="B3034" s="195" t="s">
        <v>3202</v>
      </c>
      <c r="C3034" s="195" t="s">
        <v>160</v>
      </c>
      <c r="D3034" s="195" t="s">
        <v>167</v>
      </c>
      <c r="E3034" s="163">
        <v>3.78</v>
      </c>
    </row>
    <row r="3035" spans="1:5">
      <c r="A3035" s="195">
        <v>2644</v>
      </c>
      <c r="B3035" s="195" t="s">
        <v>3203</v>
      </c>
      <c r="C3035" s="195" t="s">
        <v>160</v>
      </c>
      <c r="D3035" s="195" t="s">
        <v>167</v>
      </c>
      <c r="E3035" s="163">
        <v>5.48</v>
      </c>
    </row>
    <row r="3036" spans="1:5">
      <c r="A3036" s="195">
        <v>2643</v>
      </c>
      <c r="B3036" s="195" t="s">
        <v>3204</v>
      </c>
      <c r="C3036" s="195" t="s">
        <v>160</v>
      </c>
      <c r="D3036" s="195" t="s">
        <v>167</v>
      </c>
      <c r="E3036" s="163">
        <v>7.64</v>
      </c>
    </row>
    <row r="3037" spans="1:5">
      <c r="A3037" s="195">
        <v>2640</v>
      </c>
      <c r="B3037" s="195" t="s">
        <v>3205</v>
      </c>
      <c r="C3037" s="195" t="s">
        <v>160</v>
      </c>
      <c r="D3037" s="195" t="s">
        <v>167</v>
      </c>
      <c r="E3037" s="163">
        <v>11.15</v>
      </c>
    </row>
    <row r="3038" spans="1:5">
      <c r="A3038" s="195">
        <v>2642</v>
      </c>
      <c r="B3038" s="195" t="s">
        <v>3206</v>
      </c>
      <c r="C3038" s="195" t="s">
        <v>160</v>
      </c>
      <c r="D3038" s="195" t="s">
        <v>167</v>
      </c>
      <c r="E3038" s="163">
        <v>16.98</v>
      </c>
    </row>
    <row r="3039" spans="1:5">
      <c r="A3039" s="195">
        <v>38943</v>
      </c>
      <c r="B3039" s="195" t="s">
        <v>3207</v>
      </c>
      <c r="C3039" s="195" t="s">
        <v>160</v>
      </c>
      <c r="D3039" s="195" t="s">
        <v>167</v>
      </c>
      <c r="E3039" s="163">
        <v>5.71</v>
      </c>
    </row>
    <row r="3040" spans="1:5">
      <c r="A3040" s="195">
        <v>38944</v>
      </c>
      <c r="B3040" s="195" t="s">
        <v>3208</v>
      </c>
      <c r="C3040" s="195" t="s">
        <v>160</v>
      </c>
      <c r="D3040" s="195" t="s">
        <v>167</v>
      </c>
      <c r="E3040" s="163">
        <v>8.83</v>
      </c>
    </row>
    <row r="3041" spans="1:5">
      <c r="A3041" s="195">
        <v>38945</v>
      </c>
      <c r="B3041" s="195" t="s">
        <v>3209</v>
      </c>
      <c r="C3041" s="195" t="s">
        <v>160</v>
      </c>
      <c r="D3041" s="195" t="s">
        <v>167</v>
      </c>
      <c r="E3041" s="163">
        <v>17.899999999999999</v>
      </c>
    </row>
    <row r="3042" spans="1:5">
      <c r="A3042" s="195">
        <v>38946</v>
      </c>
      <c r="B3042" s="195" t="s">
        <v>3210</v>
      </c>
      <c r="C3042" s="195" t="s">
        <v>160</v>
      </c>
      <c r="D3042" s="195" t="s">
        <v>167</v>
      </c>
      <c r="E3042" s="163">
        <v>26.69</v>
      </c>
    </row>
    <row r="3043" spans="1:5">
      <c r="A3043" s="195">
        <v>39308</v>
      </c>
      <c r="B3043" s="195" t="s">
        <v>3211</v>
      </c>
      <c r="C3043" s="195" t="s">
        <v>160</v>
      </c>
      <c r="D3043" s="195" t="s">
        <v>167</v>
      </c>
      <c r="E3043" s="163">
        <v>11.64</v>
      </c>
    </row>
    <row r="3044" spans="1:5">
      <c r="A3044" s="195">
        <v>39309</v>
      </c>
      <c r="B3044" s="195" t="s">
        <v>3212</v>
      </c>
      <c r="C3044" s="195" t="s">
        <v>160</v>
      </c>
      <c r="D3044" s="195" t="s">
        <v>167</v>
      </c>
      <c r="E3044" s="163">
        <v>16.829999999999998</v>
      </c>
    </row>
    <row r="3045" spans="1:5">
      <c r="A3045" s="195">
        <v>39310</v>
      </c>
      <c r="B3045" s="195" t="s">
        <v>3213</v>
      </c>
      <c r="C3045" s="195" t="s">
        <v>160</v>
      </c>
      <c r="D3045" s="195" t="s">
        <v>167</v>
      </c>
      <c r="E3045" s="163">
        <v>25.51</v>
      </c>
    </row>
    <row r="3046" spans="1:5">
      <c r="A3046" s="195">
        <v>39311</v>
      </c>
      <c r="B3046" s="195" t="s">
        <v>3214</v>
      </c>
      <c r="C3046" s="195" t="s">
        <v>160</v>
      </c>
      <c r="D3046" s="195" t="s">
        <v>167</v>
      </c>
      <c r="E3046" s="163">
        <v>38.340000000000003</v>
      </c>
    </row>
    <row r="3047" spans="1:5">
      <c r="A3047" s="195">
        <v>39855</v>
      </c>
      <c r="B3047" s="195" t="s">
        <v>3215</v>
      </c>
      <c r="C3047" s="195" t="s">
        <v>160</v>
      </c>
      <c r="D3047" s="195" t="s">
        <v>167</v>
      </c>
      <c r="E3047" s="163">
        <v>2.0699999999999998</v>
      </c>
    </row>
    <row r="3048" spans="1:5">
      <c r="A3048" s="195">
        <v>39856</v>
      </c>
      <c r="B3048" s="195" t="s">
        <v>3216</v>
      </c>
      <c r="C3048" s="195" t="s">
        <v>160</v>
      </c>
      <c r="D3048" s="195" t="s">
        <v>167</v>
      </c>
      <c r="E3048" s="163">
        <v>4.8899999999999997</v>
      </c>
    </row>
    <row r="3049" spans="1:5">
      <c r="A3049" s="195">
        <v>39857</v>
      </c>
      <c r="B3049" s="195" t="s">
        <v>3217</v>
      </c>
      <c r="C3049" s="195" t="s">
        <v>160</v>
      </c>
      <c r="D3049" s="195" t="s">
        <v>167</v>
      </c>
      <c r="E3049" s="163">
        <v>7.92</v>
      </c>
    </row>
    <row r="3050" spans="1:5">
      <c r="A3050" s="195">
        <v>39858</v>
      </c>
      <c r="B3050" s="195" t="s">
        <v>3218</v>
      </c>
      <c r="C3050" s="195" t="s">
        <v>160</v>
      </c>
      <c r="D3050" s="195" t="s">
        <v>167</v>
      </c>
      <c r="E3050" s="163">
        <v>17.57</v>
      </c>
    </row>
    <row r="3051" spans="1:5">
      <c r="A3051" s="195">
        <v>39859</v>
      </c>
      <c r="B3051" s="195" t="s">
        <v>3219</v>
      </c>
      <c r="C3051" s="195" t="s">
        <v>160</v>
      </c>
      <c r="D3051" s="195" t="s">
        <v>167</v>
      </c>
      <c r="E3051" s="163">
        <v>27.08</v>
      </c>
    </row>
    <row r="3052" spans="1:5">
      <c r="A3052" s="195">
        <v>39860</v>
      </c>
      <c r="B3052" s="195" t="s">
        <v>3220</v>
      </c>
      <c r="C3052" s="195" t="s">
        <v>160</v>
      </c>
      <c r="D3052" s="195" t="s">
        <v>167</v>
      </c>
      <c r="E3052" s="163">
        <v>41.56</v>
      </c>
    </row>
    <row r="3053" spans="1:5">
      <c r="A3053" s="195">
        <v>39861</v>
      </c>
      <c r="B3053" s="195" t="s">
        <v>3221</v>
      </c>
      <c r="C3053" s="195" t="s">
        <v>160</v>
      </c>
      <c r="D3053" s="195" t="s">
        <v>167</v>
      </c>
      <c r="E3053" s="163">
        <v>118.66</v>
      </c>
    </row>
    <row r="3054" spans="1:5">
      <c r="A3054" s="195">
        <v>38447</v>
      </c>
      <c r="B3054" s="195" t="s">
        <v>3222</v>
      </c>
      <c r="C3054" s="195" t="s">
        <v>160</v>
      </c>
      <c r="D3054" s="195" t="s">
        <v>167</v>
      </c>
      <c r="E3054" s="163">
        <v>113.03</v>
      </c>
    </row>
    <row r="3055" spans="1:5">
      <c r="A3055" s="195">
        <v>36320</v>
      </c>
      <c r="B3055" s="195" t="s">
        <v>3223</v>
      </c>
      <c r="C3055" s="195" t="s">
        <v>160</v>
      </c>
      <c r="D3055" s="195" t="s">
        <v>167</v>
      </c>
      <c r="E3055" s="163">
        <v>1.64</v>
      </c>
    </row>
    <row r="3056" spans="1:5">
      <c r="A3056" s="195">
        <v>36324</v>
      </c>
      <c r="B3056" s="195" t="s">
        <v>3224</v>
      </c>
      <c r="C3056" s="195" t="s">
        <v>160</v>
      </c>
      <c r="D3056" s="195" t="s">
        <v>167</v>
      </c>
      <c r="E3056" s="163">
        <v>2.48</v>
      </c>
    </row>
    <row r="3057" spans="1:5">
      <c r="A3057" s="195">
        <v>38441</v>
      </c>
      <c r="B3057" s="195" t="s">
        <v>3225</v>
      </c>
      <c r="C3057" s="195" t="s">
        <v>160</v>
      </c>
      <c r="D3057" s="195" t="s">
        <v>167</v>
      </c>
      <c r="E3057" s="163">
        <v>3.26</v>
      </c>
    </row>
    <row r="3058" spans="1:5">
      <c r="A3058" s="195">
        <v>38442</v>
      </c>
      <c r="B3058" s="195" t="s">
        <v>3226</v>
      </c>
      <c r="C3058" s="195" t="s">
        <v>160</v>
      </c>
      <c r="D3058" s="195" t="s">
        <v>167</v>
      </c>
      <c r="E3058" s="163">
        <v>8.2899999999999991</v>
      </c>
    </row>
    <row r="3059" spans="1:5">
      <c r="A3059" s="195">
        <v>38443</v>
      </c>
      <c r="B3059" s="195" t="s">
        <v>3227</v>
      </c>
      <c r="C3059" s="195" t="s">
        <v>160</v>
      </c>
      <c r="D3059" s="195" t="s">
        <v>167</v>
      </c>
      <c r="E3059" s="163">
        <v>12.52</v>
      </c>
    </row>
    <row r="3060" spans="1:5">
      <c r="A3060" s="195">
        <v>38444</v>
      </c>
      <c r="B3060" s="195" t="s">
        <v>3228</v>
      </c>
      <c r="C3060" s="195" t="s">
        <v>160</v>
      </c>
      <c r="D3060" s="195" t="s">
        <v>167</v>
      </c>
      <c r="E3060" s="163">
        <v>18.63</v>
      </c>
    </row>
    <row r="3061" spans="1:5">
      <c r="A3061" s="195">
        <v>38445</v>
      </c>
      <c r="B3061" s="195" t="s">
        <v>3229</v>
      </c>
      <c r="C3061" s="195" t="s">
        <v>160</v>
      </c>
      <c r="D3061" s="195" t="s">
        <v>167</v>
      </c>
      <c r="E3061" s="163">
        <v>43.77</v>
      </c>
    </row>
    <row r="3062" spans="1:5">
      <c r="A3062" s="195">
        <v>38446</v>
      </c>
      <c r="B3062" s="195" t="s">
        <v>3230</v>
      </c>
      <c r="C3062" s="195" t="s">
        <v>160</v>
      </c>
      <c r="D3062" s="195" t="s">
        <v>167</v>
      </c>
      <c r="E3062" s="163">
        <v>70.64</v>
      </c>
    </row>
    <row r="3063" spans="1:5">
      <c r="A3063" s="195">
        <v>3867</v>
      </c>
      <c r="B3063" s="195" t="s">
        <v>3231</v>
      </c>
      <c r="C3063" s="195" t="s">
        <v>160</v>
      </c>
      <c r="D3063" s="195" t="s">
        <v>155</v>
      </c>
      <c r="E3063" s="163">
        <v>83.12</v>
      </c>
    </row>
    <row r="3064" spans="1:5">
      <c r="A3064" s="195">
        <v>3861</v>
      </c>
      <c r="B3064" s="195" t="s">
        <v>3232</v>
      </c>
      <c r="C3064" s="195" t="s">
        <v>160</v>
      </c>
      <c r="D3064" s="195" t="s">
        <v>155</v>
      </c>
      <c r="E3064" s="163">
        <v>0.69</v>
      </c>
    </row>
    <row r="3065" spans="1:5">
      <c r="A3065" s="195">
        <v>3904</v>
      </c>
      <c r="B3065" s="195" t="s">
        <v>3233</v>
      </c>
      <c r="C3065" s="195" t="s">
        <v>160</v>
      </c>
      <c r="D3065" s="195" t="s">
        <v>155</v>
      </c>
      <c r="E3065" s="163">
        <v>0.84</v>
      </c>
    </row>
    <row r="3066" spans="1:5">
      <c r="A3066" s="195">
        <v>3903</v>
      </c>
      <c r="B3066" s="195" t="s">
        <v>3234</v>
      </c>
      <c r="C3066" s="195" t="s">
        <v>160</v>
      </c>
      <c r="D3066" s="195" t="s">
        <v>155</v>
      </c>
      <c r="E3066" s="163">
        <v>2.0699999999999998</v>
      </c>
    </row>
    <row r="3067" spans="1:5">
      <c r="A3067" s="195">
        <v>3862</v>
      </c>
      <c r="B3067" s="195" t="s">
        <v>3235</v>
      </c>
      <c r="C3067" s="195" t="s">
        <v>160</v>
      </c>
      <c r="D3067" s="195" t="s">
        <v>155</v>
      </c>
      <c r="E3067" s="163">
        <v>4.21</v>
      </c>
    </row>
    <row r="3068" spans="1:5">
      <c r="A3068" s="195">
        <v>3863</v>
      </c>
      <c r="B3068" s="195" t="s">
        <v>3236</v>
      </c>
      <c r="C3068" s="195" t="s">
        <v>160</v>
      </c>
      <c r="D3068" s="195" t="s">
        <v>155</v>
      </c>
      <c r="E3068" s="163">
        <v>4.9400000000000004</v>
      </c>
    </row>
    <row r="3069" spans="1:5">
      <c r="A3069" s="195">
        <v>3864</v>
      </c>
      <c r="B3069" s="195" t="s">
        <v>3237</v>
      </c>
      <c r="C3069" s="195" t="s">
        <v>160</v>
      </c>
      <c r="D3069" s="195" t="s">
        <v>155</v>
      </c>
      <c r="E3069" s="163">
        <v>12.87</v>
      </c>
    </row>
    <row r="3070" spans="1:5">
      <c r="A3070" s="195">
        <v>3865</v>
      </c>
      <c r="B3070" s="195" t="s">
        <v>3238</v>
      </c>
      <c r="C3070" s="195" t="s">
        <v>160</v>
      </c>
      <c r="D3070" s="195" t="s">
        <v>155</v>
      </c>
      <c r="E3070" s="163">
        <v>22.39</v>
      </c>
    </row>
    <row r="3071" spans="1:5">
      <c r="A3071" s="195">
        <v>3866</v>
      </c>
      <c r="B3071" s="195" t="s">
        <v>3239</v>
      </c>
      <c r="C3071" s="195" t="s">
        <v>160</v>
      </c>
      <c r="D3071" s="195" t="s">
        <v>155</v>
      </c>
      <c r="E3071" s="163">
        <v>51.24</v>
      </c>
    </row>
    <row r="3072" spans="1:5">
      <c r="A3072" s="195">
        <v>3902</v>
      </c>
      <c r="B3072" s="195" t="s">
        <v>3240</v>
      </c>
      <c r="C3072" s="195" t="s">
        <v>160</v>
      </c>
      <c r="D3072" s="195" t="s">
        <v>155</v>
      </c>
      <c r="E3072" s="163">
        <v>24.91</v>
      </c>
    </row>
    <row r="3073" spans="1:5">
      <c r="A3073" s="195">
        <v>3878</v>
      </c>
      <c r="B3073" s="195" t="s">
        <v>3241</v>
      </c>
      <c r="C3073" s="195" t="s">
        <v>160</v>
      </c>
      <c r="D3073" s="195" t="s">
        <v>155</v>
      </c>
      <c r="E3073" s="163">
        <v>7.87</v>
      </c>
    </row>
    <row r="3074" spans="1:5">
      <c r="A3074" s="195">
        <v>3877</v>
      </c>
      <c r="B3074" s="195" t="s">
        <v>3242</v>
      </c>
      <c r="C3074" s="195" t="s">
        <v>160</v>
      </c>
      <c r="D3074" s="195" t="s">
        <v>155</v>
      </c>
      <c r="E3074" s="163">
        <v>7.19</v>
      </c>
    </row>
    <row r="3075" spans="1:5">
      <c r="A3075" s="195">
        <v>3879</v>
      </c>
      <c r="B3075" s="195" t="s">
        <v>3243</v>
      </c>
      <c r="C3075" s="195" t="s">
        <v>160</v>
      </c>
      <c r="D3075" s="195" t="s">
        <v>155</v>
      </c>
      <c r="E3075" s="163">
        <v>15.88</v>
      </c>
    </row>
    <row r="3076" spans="1:5">
      <c r="A3076" s="195">
        <v>3880</v>
      </c>
      <c r="B3076" s="195" t="s">
        <v>3244</v>
      </c>
      <c r="C3076" s="195" t="s">
        <v>160</v>
      </c>
      <c r="D3076" s="195" t="s">
        <v>155</v>
      </c>
      <c r="E3076" s="163">
        <v>35.83</v>
      </c>
    </row>
    <row r="3077" spans="1:5">
      <c r="A3077" s="195">
        <v>12892</v>
      </c>
      <c r="B3077" s="195" t="s">
        <v>3245</v>
      </c>
      <c r="C3077" s="195" t="s">
        <v>638</v>
      </c>
      <c r="D3077" s="195" t="s">
        <v>155</v>
      </c>
      <c r="E3077" s="163">
        <v>11.61</v>
      </c>
    </row>
    <row r="3078" spans="1:5">
      <c r="A3078" s="195">
        <v>3883</v>
      </c>
      <c r="B3078" s="195" t="s">
        <v>3246</v>
      </c>
      <c r="C3078" s="195" t="s">
        <v>160</v>
      </c>
      <c r="D3078" s="195" t="s">
        <v>155</v>
      </c>
      <c r="E3078" s="163">
        <v>1.66</v>
      </c>
    </row>
    <row r="3079" spans="1:5">
      <c r="A3079" s="195">
        <v>3876</v>
      </c>
      <c r="B3079" s="195" t="s">
        <v>3247</v>
      </c>
      <c r="C3079" s="195" t="s">
        <v>160</v>
      </c>
      <c r="D3079" s="195" t="s">
        <v>155</v>
      </c>
      <c r="E3079" s="163">
        <v>4.1399999999999997</v>
      </c>
    </row>
    <row r="3080" spans="1:5">
      <c r="A3080" s="195">
        <v>3884</v>
      </c>
      <c r="B3080" s="195" t="s">
        <v>3248</v>
      </c>
      <c r="C3080" s="195" t="s">
        <v>160</v>
      </c>
      <c r="D3080" s="195" t="s">
        <v>155</v>
      </c>
      <c r="E3080" s="163">
        <v>2.48</v>
      </c>
    </row>
    <row r="3081" spans="1:5">
      <c r="A3081" s="195">
        <v>3837</v>
      </c>
      <c r="B3081" s="195" t="s">
        <v>3249</v>
      </c>
      <c r="C3081" s="195" t="s">
        <v>160</v>
      </c>
      <c r="D3081" s="195" t="s">
        <v>167</v>
      </c>
      <c r="E3081" s="163">
        <v>44.79</v>
      </c>
    </row>
    <row r="3082" spans="1:5">
      <c r="A3082" s="195">
        <v>3845</v>
      </c>
      <c r="B3082" s="195" t="s">
        <v>3250</v>
      </c>
      <c r="C3082" s="195" t="s">
        <v>160</v>
      </c>
      <c r="D3082" s="195" t="s">
        <v>167</v>
      </c>
      <c r="E3082" s="163">
        <v>16.36</v>
      </c>
    </row>
    <row r="3083" spans="1:5">
      <c r="A3083" s="195">
        <v>11045</v>
      </c>
      <c r="B3083" s="195" t="s">
        <v>3251</v>
      </c>
      <c r="C3083" s="195" t="s">
        <v>160</v>
      </c>
      <c r="D3083" s="195" t="s">
        <v>167</v>
      </c>
      <c r="E3083" s="163">
        <v>31.56</v>
      </c>
    </row>
    <row r="3084" spans="1:5">
      <c r="A3084" s="195">
        <v>20170</v>
      </c>
      <c r="B3084" s="195" t="s">
        <v>3252</v>
      </c>
      <c r="C3084" s="195" t="s">
        <v>160</v>
      </c>
      <c r="D3084" s="195" t="s">
        <v>155</v>
      </c>
      <c r="E3084" s="163">
        <v>13.85</v>
      </c>
    </row>
    <row r="3085" spans="1:5">
      <c r="A3085" s="195">
        <v>20171</v>
      </c>
      <c r="B3085" s="195" t="s">
        <v>3253</v>
      </c>
      <c r="C3085" s="195" t="s">
        <v>160</v>
      </c>
      <c r="D3085" s="195" t="s">
        <v>155</v>
      </c>
      <c r="E3085" s="163">
        <v>41.16</v>
      </c>
    </row>
    <row r="3086" spans="1:5">
      <c r="A3086" s="195">
        <v>20167</v>
      </c>
      <c r="B3086" s="195" t="s">
        <v>3254</v>
      </c>
      <c r="C3086" s="195" t="s">
        <v>160</v>
      </c>
      <c r="D3086" s="195" t="s">
        <v>155</v>
      </c>
      <c r="E3086" s="163">
        <v>5.14</v>
      </c>
    </row>
    <row r="3087" spans="1:5">
      <c r="A3087" s="195">
        <v>20168</v>
      </c>
      <c r="B3087" s="195" t="s">
        <v>3255</v>
      </c>
      <c r="C3087" s="195" t="s">
        <v>160</v>
      </c>
      <c r="D3087" s="195" t="s">
        <v>155</v>
      </c>
      <c r="E3087" s="163">
        <v>8.07</v>
      </c>
    </row>
    <row r="3088" spans="1:5">
      <c r="A3088" s="195">
        <v>20169</v>
      </c>
      <c r="B3088" s="195" t="s">
        <v>3256</v>
      </c>
      <c r="C3088" s="195" t="s">
        <v>160</v>
      </c>
      <c r="D3088" s="195" t="s">
        <v>155</v>
      </c>
      <c r="E3088" s="163">
        <v>11.43</v>
      </c>
    </row>
    <row r="3089" spans="1:5">
      <c r="A3089" s="195">
        <v>3899</v>
      </c>
      <c r="B3089" s="195" t="s">
        <v>3257</v>
      </c>
      <c r="C3089" s="195" t="s">
        <v>160</v>
      </c>
      <c r="D3089" s="195" t="s">
        <v>155</v>
      </c>
      <c r="E3089" s="163">
        <v>6.05</v>
      </c>
    </row>
    <row r="3090" spans="1:5">
      <c r="A3090" s="195">
        <v>38676</v>
      </c>
      <c r="B3090" s="195" t="s">
        <v>3258</v>
      </c>
      <c r="C3090" s="195" t="s">
        <v>160</v>
      </c>
      <c r="D3090" s="195" t="s">
        <v>155</v>
      </c>
      <c r="E3090" s="163">
        <v>29.28</v>
      </c>
    </row>
    <row r="3091" spans="1:5">
      <c r="A3091" s="195">
        <v>3897</v>
      </c>
      <c r="B3091" s="195" t="s">
        <v>3259</v>
      </c>
      <c r="C3091" s="195" t="s">
        <v>160</v>
      </c>
      <c r="D3091" s="195" t="s">
        <v>155</v>
      </c>
      <c r="E3091" s="163">
        <v>1.27</v>
      </c>
    </row>
    <row r="3092" spans="1:5">
      <c r="A3092" s="195">
        <v>3875</v>
      </c>
      <c r="B3092" s="195" t="s">
        <v>3260</v>
      </c>
      <c r="C3092" s="195" t="s">
        <v>160</v>
      </c>
      <c r="D3092" s="195" t="s">
        <v>155</v>
      </c>
      <c r="E3092" s="163">
        <v>2.76</v>
      </c>
    </row>
    <row r="3093" spans="1:5">
      <c r="A3093" s="195">
        <v>3898</v>
      </c>
      <c r="B3093" s="195" t="s">
        <v>3261</v>
      </c>
      <c r="C3093" s="195" t="s">
        <v>160</v>
      </c>
      <c r="D3093" s="195" t="s">
        <v>155</v>
      </c>
      <c r="E3093" s="163">
        <v>5.22</v>
      </c>
    </row>
    <row r="3094" spans="1:5">
      <c r="A3094" s="195">
        <v>3855</v>
      </c>
      <c r="B3094" s="195" t="s">
        <v>3262</v>
      </c>
      <c r="C3094" s="195" t="s">
        <v>160</v>
      </c>
      <c r="D3094" s="195" t="s">
        <v>155</v>
      </c>
      <c r="E3094" s="163">
        <v>5.5</v>
      </c>
    </row>
    <row r="3095" spans="1:5">
      <c r="A3095" s="195">
        <v>3874</v>
      </c>
      <c r="B3095" s="195" t="s">
        <v>3263</v>
      </c>
      <c r="C3095" s="195" t="s">
        <v>160</v>
      </c>
      <c r="D3095" s="195" t="s">
        <v>155</v>
      </c>
      <c r="E3095" s="163">
        <v>5.84</v>
      </c>
    </row>
    <row r="3096" spans="1:5">
      <c r="A3096" s="195">
        <v>3870</v>
      </c>
      <c r="B3096" s="195" t="s">
        <v>3264</v>
      </c>
      <c r="C3096" s="195" t="s">
        <v>160</v>
      </c>
      <c r="D3096" s="195" t="s">
        <v>155</v>
      </c>
      <c r="E3096" s="163">
        <v>7.25</v>
      </c>
    </row>
    <row r="3097" spans="1:5">
      <c r="A3097" s="195">
        <v>38678</v>
      </c>
      <c r="B3097" s="195" t="s">
        <v>3265</v>
      </c>
      <c r="C3097" s="195" t="s">
        <v>160</v>
      </c>
      <c r="D3097" s="195" t="s">
        <v>155</v>
      </c>
      <c r="E3097" s="163">
        <v>19.73</v>
      </c>
    </row>
    <row r="3098" spans="1:5">
      <c r="A3098" s="195">
        <v>3859</v>
      </c>
      <c r="B3098" s="195" t="s">
        <v>3266</v>
      </c>
      <c r="C3098" s="195" t="s">
        <v>160</v>
      </c>
      <c r="D3098" s="195" t="s">
        <v>155</v>
      </c>
      <c r="E3098" s="163">
        <v>1.46</v>
      </c>
    </row>
    <row r="3099" spans="1:5">
      <c r="A3099" s="195">
        <v>3856</v>
      </c>
      <c r="B3099" s="195" t="s">
        <v>3267</v>
      </c>
      <c r="C3099" s="195" t="s">
        <v>160</v>
      </c>
      <c r="D3099" s="195" t="s">
        <v>155</v>
      </c>
      <c r="E3099" s="163">
        <v>1.85</v>
      </c>
    </row>
    <row r="3100" spans="1:5">
      <c r="A3100" s="195">
        <v>3906</v>
      </c>
      <c r="B3100" s="195" t="s">
        <v>3268</v>
      </c>
      <c r="C3100" s="195" t="s">
        <v>160</v>
      </c>
      <c r="D3100" s="195" t="s">
        <v>155</v>
      </c>
      <c r="E3100" s="163">
        <v>1.75</v>
      </c>
    </row>
    <row r="3101" spans="1:5">
      <c r="A3101" s="195">
        <v>3860</v>
      </c>
      <c r="B3101" s="195" t="s">
        <v>3269</v>
      </c>
      <c r="C3101" s="195" t="s">
        <v>160</v>
      </c>
      <c r="D3101" s="195" t="s">
        <v>155</v>
      </c>
      <c r="E3101" s="163">
        <v>5.74</v>
      </c>
    </row>
    <row r="3102" spans="1:5">
      <c r="A3102" s="195">
        <v>3905</v>
      </c>
      <c r="B3102" s="195" t="s">
        <v>3270</v>
      </c>
      <c r="C3102" s="195" t="s">
        <v>160</v>
      </c>
      <c r="D3102" s="195" t="s">
        <v>155</v>
      </c>
      <c r="E3102" s="163">
        <v>12.69</v>
      </c>
    </row>
    <row r="3103" spans="1:5">
      <c r="A3103" s="195">
        <v>3871</v>
      </c>
      <c r="B3103" s="195" t="s">
        <v>3271</v>
      </c>
      <c r="C3103" s="195" t="s">
        <v>160</v>
      </c>
      <c r="D3103" s="195" t="s">
        <v>155</v>
      </c>
      <c r="E3103" s="163">
        <v>26.35</v>
      </c>
    </row>
    <row r="3104" spans="1:5">
      <c r="A3104" s="195">
        <v>37429</v>
      </c>
      <c r="B3104" s="195" t="s">
        <v>3272</v>
      </c>
      <c r="C3104" s="195" t="s">
        <v>160</v>
      </c>
      <c r="D3104" s="195" t="s">
        <v>167</v>
      </c>
      <c r="E3104" s="199">
        <v>2035.36</v>
      </c>
    </row>
    <row r="3105" spans="1:5">
      <c r="A3105" s="195">
        <v>37426</v>
      </c>
      <c r="B3105" s="195" t="s">
        <v>3273</v>
      </c>
      <c r="C3105" s="195" t="s">
        <v>160</v>
      </c>
      <c r="D3105" s="195" t="s">
        <v>167</v>
      </c>
      <c r="E3105" s="163">
        <v>19.579999999999998</v>
      </c>
    </row>
    <row r="3106" spans="1:5">
      <c r="A3106" s="195">
        <v>37427</v>
      </c>
      <c r="B3106" s="195" t="s">
        <v>3274</v>
      </c>
      <c r="C3106" s="195" t="s">
        <v>160</v>
      </c>
      <c r="D3106" s="195" t="s">
        <v>167</v>
      </c>
      <c r="E3106" s="163">
        <v>46.7</v>
      </c>
    </row>
    <row r="3107" spans="1:5">
      <c r="A3107" s="195">
        <v>37424</v>
      </c>
      <c r="B3107" s="195" t="s">
        <v>3275</v>
      </c>
      <c r="C3107" s="195" t="s">
        <v>160</v>
      </c>
      <c r="D3107" s="195" t="s">
        <v>167</v>
      </c>
      <c r="E3107" s="163">
        <v>8.99</v>
      </c>
    </row>
    <row r="3108" spans="1:5">
      <c r="A3108" s="195">
        <v>37428</v>
      </c>
      <c r="B3108" s="195" t="s">
        <v>3276</v>
      </c>
      <c r="C3108" s="195" t="s">
        <v>160</v>
      </c>
      <c r="D3108" s="195" t="s">
        <v>167</v>
      </c>
      <c r="E3108" s="163">
        <v>160.94999999999999</v>
      </c>
    </row>
    <row r="3109" spans="1:5">
      <c r="A3109" s="195">
        <v>37425</v>
      </c>
      <c r="B3109" s="195" t="s">
        <v>3277</v>
      </c>
      <c r="C3109" s="195" t="s">
        <v>160</v>
      </c>
      <c r="D3109" s="195" t="s">
        <v>167</v>
      </c>
      <c r="E3109" s="163">
        <v>9.6999999999999993</v>
      </c>
    </row>
    <row r="3110" spans="1:5">
      <c r="A3110" s="195">
        <v>11519</v>
      </c>
      <c r="B3110" s="195" t="s">
        <v>3278</v>
      </c>
      <c r="C3110" s="195" t="s">
        <v>638</v>
      </c>
      <c r="D3110" s="195" t="s">
        <v>155</v>
      </c>
      <c r="E3110" s="163">
        <v>44.83</v>
      </c>
    </row>
    <row r="3111" spans="1:5">
      <c r="A3111" s="195">
        <v>11520</v>
      </c>
      <c r="B3111" s="195" t="s">
        <v>3279</v>
      </c>
      <c r="C3111" s="195" t="s">
        <v>638</v>
      </c>
      <c r="D3111" s="195" t="s">
        <v>155</v>
      </c>
      <c r="E3111" s="163">
        <v>20.72</v>
      </c>
    </row>
    <row r="3112" spans="1:5">
      <c r="A3112" s="195">
        <v>11518</v>
      </c>
      <c r="B3112" s="195" t="s">
        <v>3280</v>
      </c>
      <c r="C3112" s="195" t="s">
        <v>638</v>
      </c>
      <c r="D3112" s="195" t="s">
        <v>155</v>
      </c>
      <c r="E3112" s="163">
        <v>75.36</v>
      </c>
    </row>
    <row r="3113" spans="1:5">
      <c r="A3113" s="195">
        <v>38473</v>
      </c>
      <c r="B3113" s="195" t="s">
        <v>3281</v>
      </c>
      <c r="C3113" s="195" t="s">
        <v>160</v>
      </c>
      <c r="D3113" s="195" t="s">
        <v>155</v>
      </c>
      <c r="E3113" s="163">
        <v>131.75</v>
      </c>
    </row>
    <row r="3114" spans="1:5">
      <c r="A3114" s="195">
        <v>4244</v>
      </c>
      <c r="B3114" s="195" t="s">
        <v>3282</v>
      </c>
      <c r="C3114" s="195" t="s">
        <v>355</v>
      </c>
      <c r="D3114" s="195" t="s">
        <v>155</v>
      </c>
      <c r="E3114" s="163">
        <v>16.28</v>
      </c>
    </row>
    <row r="3115" spans="1:5">
      <c r="A3115" s="195">
        <v>40977</v>
      </c>
      <c r="B3115" s="195" t="s">
        <v>3283</v>
      </c>
      <c r="C3115" s="195" t="s">
        <v>357</v>
      </c>
      <c r="D3115" s="195" t="s">
        <v>155</v>
      </c>
      <c r="E3115" s="199">
        <v>2903.84</v>
      </c>
    </row>
    <row r="3116" spans="1:5">
      <c r="A3116" s="195">
        <v>4115</v>
      </c>
      <c r="B3116" s="195" t="s">
        <v>3284</v>
      </c>
      <c r="C3116" s="195" t="s">
        <v>187</v>
      </c>
      <c r="D3116" s="195" t="s">
        <v>167</v>
      </c>
      <c r="E3116" s="163">
        <v>17.39</v>
      </c>
    </row>
    <row r="3117" spans="1:5">
      <c r="A3117" s="195">
        <v>4119</v>
      </c>
      <c r="B3117" s="195" t="s">
        <v>3285</v>
      </c>
      <c r="C3117" s="195" t="s">
        <v>187</v>
      </c>
      <c r="D3117" s="195" t="s">
        <v>167</v>
      </c>
      <c r="E3117" s="163">
        <v>35.130000000000003</v>
      </c>
    </row>
    <row r="3118" spans="1:5">
      <c r="A3118" s="195">
        <v>2794</v>
      </c>
      <c r="B3118" s="195" t="s">
        <v>3286</v>
      </c>
      <c r="C3118" s="195" t="s">
        <v>187</v>
      </c>
      <c r="D3118" s="195" t="s">
        <v>167</v>
      </c>
      <c r="E3118" s="163">
        <v>93.2</v>
      </c>
    </row>
    <row r="3119" spans="1:5">
      <c r="A3119" s="195">
        <v>2788</v>
      </c>
      <c r="B3119" s="195" t="s">
        <v>3287</v>
      </c>
      <c r="C3119" s="195" t="s">
        <v>187</v>
      </c>
      <c r="D3119" s="195" t="s">
        <v>167</v>
      </c>
      <c r="E3119" s="163">
        <v>135.77000000000001</v>
      </c>
    </row>
    <row r="3120" spans="1:5">
      <c r="A3120" s="195">
        <v>4006</v>
      </c>
      <c r="B3120" s="195" t="s">
        <v>3288</v>
      </c>
      <c r="C3120" s="195" t="s">
        <v>353</v>
      </c>
      <c r="D3120" s="195" t="s">
        <v>155</v>
      </c>
      <c r="E3120" s="199">
        <v>1296.33</v>
      </c>
    </row>
    <row r="3121" spans="1:5">
      <c r="A3121" s="195">
        <v>36151</v>
      </c>
      <c r="B3121" s="195" t="s">
        <v>3289</v>
      </c>
      <c r="C3121" s="195" t="s">
        <v>160</v>
      </c>
      <c r="D3121" s="195" t="s">
        <v>155</v>
      </c>
      <c r="E3121" s="163">
        <v>25.8</v>
      </c>
    </row>
    <row r="3122" spans="1:5">
      <c r="A3122" s="195">
        <v>37457</v>
      </c>
      <c r="B3122" s="195" t="s">
        <v>3290</v>
      </c>
      <c r="C3122" s="195" t="s">
        <v>187</v>
      </c>
      <c r="D3122" s="195" t="s">
        <v>167</v>
      </c>
      <c r="E3122" s="163">
        <v>3.16</v>
      </c>
    </row>
    <row r="3123" spans="1:5">
      <c r="A3123" s="195">
        <v>37456</v>
      </c>
      <c r="B3123" s="195" t="s">
        <v>3291</v>
      </c>
      <c r="C3123" s="195" t="s">
        <v>187</v>
      </c>
      <c r="D3123" s="195" t="s">
        <v>167</v>
      </c>
      <c r="E3123" s="163">
        <v>1.66</v>
      </c>
    </row>
    <row r="3124" spans="1:5">
      <c r="A3124" s="195">
        <v>37461</v>
      </c>
      <c r="B3124" s="195" t="s">
        <v>3292</v>
      </c>
      <c r="C3124" s="195" t="s">
        <v>187</v>
      </c>
      <c r="D3124" s="195" t="s">
        <v>167</v>
      </c>
      <c r="E3124" s="163">
        <v>11.74</v>
      </c>
    </row>
    <row r="3125" spans="1:5">
      <c r="A3125" s="195">
        <v>37460</v>
      </c>
      <c r="B3125" s="195" t="s">
        <v>3293</v>
      </c>
      <c r="C3125" s="195" t="s">
        <v>187</v>
      </c>
      <c r="D3125" s="195" t="s">
        <v>167</v>
      </c>
      <c r="E3125" s="163">
        <v>16.03</v>
      </c>
    </row>
    <row r="3126" spans="1:5">
      <c r="A3126" s="195">
        <v>37458</v>
      </c>
      <c r="B3126" s="195" t="s">
        <v>3294</v>
      </c>
      <c r="C3126" s="195" t="s">
        <v>187</v>
      </c>
      <c r="D3126" s="195" t="s">
        <v>167</v>
      </c>
      <c r="E3126" s="163">
        <v>4.7</v>
      </c>
    </row>
    <row r="3127" spans="1:5">
      <c r="A3127" s="195">
        <v>37454</v>
      </c>
      <c r="B3127" s="195" t="s">
        <v>3295</v>
      </c>
      <c r="C3127" s="195" t="s">
        <v>187</v>
      </c>
      <c r="D3127" s="195" t="s">
        <v>167</v>
      </c>
      <c r="E3127" s="163">
        <v>1.23</v>
      </c>
    </row>
    <row r="3128" spans="1:5">
      <c r="A3128" s="195">
        <v>37455</v>
      </c>
      <c r="B3128" s="195" t="s">
        <v>3296</v>
      </c>
      <c r="C3128" s="195" t="s">
        <v>187</v>
      </c>
      <c r="D3128" s="195" t="s">
        <v>167</v>
      </c>
      <c r="E3128" s="163">
        <v>2.0699999999999998</v>
      </c>
    </row>
    <row r="3129" spans="1:5">
      <c r="A3129" s="195">
        <v>37459</v>
      </c>
      <c r="B3129" s="195" t="s">
        <v>3297</v>
      </c>
      <c r="C3129" s="195" t="s">
        <v>187</v>
      </c>
      <c r="D3129" s="195" t="s">
        <v>167</v>
      </c>
      <c r="E3129" s="163">
        <v>6.6</v>
      </c>
    </row>
    <row r="3130" spans="1:5">
      <c r="A3130" s="195">
        <v>21029</v>
      </c>
      <c r="B3130" s="195" t="s">
        <v>3298</v>
      </c>
      <c r="C3130" s="195" t="s">
        <v>160</v>
      </c>
      <c r="D3130" s="195" t="s">
        <v>158</v>
      </c>
      <c r="E3130" s="163">
        <v>250</v>
      </c>
    </row>
    <row r="3131" spans="1:5">
      <c r="A3131" s="195">
        <v>21030</v>
      </c>
      <c r="B3131" s="195" t="s">
        <v>3299</v>
      </c>
      <c r="C3131" s="195" t="s">
        <v>160</v>
      </c>
      <c r="D3131" s="195" t="s">
        <v>155</v>
      </c>
      <c r="E3131" s="163">
        <v>308.16000000000003</v>
      </c>
    </row>
    <row r="3132" spans="1:5">
      <c r="A3132" s="195">
        <v>21031</v>
      </c>
      <c r="B3132" s="195" t="s">
        <v>3300</v>
      </c>
      <c r="C3132" s="195" t="s">
        <v>160</v>
      </c>
      <c r="D3132" s="195" t="s">
        <v>155</v>
      </c>
      <c r="E3132" s="163">
        <v>383.66</v>
      </c>
    </row>
    <row r="3133" spans="1:5">
      <c r="A3133" s="195">
        <v>21032</v>
      </c>
      <c r="B3133" s="195" t="s">
        <v>3301</v>
      </c>
      <c r="C3133" s="195" t="s">
        <v>160</v>
      </c>
      <c r="D3133" s="195" t="s">
        <v>155</v>
      </c>
      <c r="E3133" s="163">
        <v>409.65</v>
      </c>
    </row>
    <row r="3134" spans="1:5">
      <c r="A3134" s="195">
        <v>37527</v>
      </c>
      <c r="B3134" s="195" t="s">
        <v>3302</v>
      </c>
      <c r="C3134" s="195" t="s">
        <v>160</v>
      </c>
      <c r="D3134" s="195" t="s">
        <v>155</v>
      </c>
      <c r="E3134" s="163">
        <v>370.04</v>
      </c>
    </row>
    <row r="3135" spans="1:5">
      <c r="A3135" s="195">
        <v>37528</v>
      </c>
      <c r="B3135" s="195" t="s">
        <v>3303</v>
      </c>
      <c r="C3135" s="195" t="s">
        <v>160</v>
      </c>
      <c r="D3135" s="195" t="s">
        <v>155</v>
      </c>
      <c r="E3135" s="163">
        <v>441.21</v>
      </c>
    </row>
    <row r="3136" spans="1:5">
      <c r="A3136" s="195">
        <v>37529</v>
      </c>
      <c r="B3136" s="195" t="s">
        <v>3304</v>
      </c>
      <c r="C3136" s="195" t="s">
        <v>160</v>
      </c>
      <c r="D3136" s="195" t="s">
        <v>155</v>
      </c>
      <c r="E3136" s="163">
        <v>445.54</v>
      </c>
    </row>
    <row r="3137" spans="1:5">
      <c r="A3137" s="195">
        <v>37530</v>
      </c>
      <c r="B3137" s="195" t="s">
        <v>3305</v>
      </c>
      <c r="C3137" s="195" t="s">
        <v>160</v>
      </c>
      <c r="D3137" s="195" t="s">
        <v>155</v>
      </c>
      <c r="E3137" s="163">
        <v>581.67999999999995</v>
      </c>
    </row>
    <row r="3138" spans="1:5">
      <c r="A3138" s="195">
        <v>21034</v>
      </c>
      <c r="B3138" s="195" t="s">
        <v>3306</v>
      </c>
      <c r="C3138" s="195" t="s">
        <v>160</v>
      </c>
      <c r="D3138" s="195" t="s">
        <v>155</v>
      </c>
      <c r="E3138" s="163">
        <v>496.28</v>
      </c>
    </row>
    <row r="3139" spans="1:5">
      <c r="A3139" s="195">
        <v>37531</v>
      </c>
      <c r="B3139" s="195" t="s">
        <v>3307</v>
      </c>
      <c r="C3139" s="195" t="s">
        <v>160</v>
      </c>
      <c r="D3139" s="195" t="s">
        <v>155</v>
      </c>
      <c r="E3139" s="163">
        <v>625</v>
      </c>
    </row>
    <row r="3140" spans="1:5">
      <c r="A3140" s="195">
        <v>21036</v>
      </c>
      <c r="B3140" s="195" t="s">
        <v>3308</v>
      </c>
      <c r="C3140" s="195" t="s">
        <v>160</v>
      </c>
      <c r="D3140" s="195" t="s">
        <v>155</v>
      </c>
      <c r="E3140" s="163">
        <v>759.9</v>
      </c>
    </row>
    <row r="3141" spans="1:5">
      <c r="A3141" s="195">
        <v>21037</v>
      </c>
      <c r="B3141" s="195" t="s">
        <v>3309</v>
      </c>
      <c r="C3141" s="195" t="s">
        <v>160</v>
      </c>
      <c r="D3141" s="195" t="s">
        <v>155</v>
      </c>
      <c r="E3141" s="163">
        <v>866.33</v>
      </c>
    </row>
    <row r="3142" spans="1:5">
      <c r="A3142" s="195">
        <v>20185</v>
      </c>
      <c r="B3142" s="195" t="s">
        <v>3310</v>
      </c>
      <c r="C3142" s="195" t="s">
        <v>187</v>
      </c>
      <c r="D3142" s="195" t="s">
        <v>167</v>
      </c>
      <c r="E3142" s="163">
        <v>19.09</v>
      </c>
    </row>
    <row r="3143" spans="1:5">
      <c r="A3143" s="195">
        <v>20260</v>
      </c>
      <c r="B3143" s="195" t="s">
        <v>3311</v>
      </c>
      <c r="C3143" s="195" t="s">
        <v>160</v>
      </c>
      <c r="D3143" s="195" t="s">
        <v>167</v>
      </c>
      <c r="E3143" s="163">
        <v>15.35</v>
      </c>
    </row>
    <row r="3144" spans="1:5">
      <c r="A3144" s="195">
        <v>37523</v>
      </c>
      <c r="B3144" s="195" t="s">
        <v>3312</v>
      </c>
      <c r="C3144" s="195" t="s">
        <v>160</v>
      </c>
      <c r="D3144" s="195" t="s">
        <v>167</v>
      </c>
      <c r="E3144" s="199">
        <v>451380.11</v>
      </c>
    </row>
    <row r="3145" spans="1:5">
      <c r="A3145" s="195">
        <v>37515</v>
      </c>
      <c r="B3145" s="195" t="s">
        <v>3313</v>
      </c>
      <c r="C3145" s="195" t="s">
        <v>160</v>
      </c>
      <c r="D3145" s="195" t="s">
        <v>167</v>
      </c>
      <c r="E3145" s="199">
        <v>401300</v>
      </c>
    </row>
    <row r="3146" spans="1:5">
      <c r="A3146" s="195">
        <v>12899</v>
      </c>
      <c r="B3146" s="195" t="s">
        <v>3314</v>
      </c>
      <c r="C3146" s="195" t="s">
        <v>160</v>
      </c>
      <c r="D3146" s="195" t="s">
        <v>167</v>
      </c>
      <c r="E3146" s="163">
        <v>84.81</v>
      </c>
    </row>
    <row r="3147" spans="1:5">
      <c r="A3147" s="195">
        <v>12898</v>
      </c>
      <c r="B3147" s="195" t="s">
        <v>3315</v>
      </c>
      <c r="C3147" s="195" t="s">
        <v>160</v>
      </c>
      <c r="D3147" s="195" t="s">
        <v>167</v>
      </c>
      <c r="E3147" s="163">
        <v>134.54</v>
      </c>
    </row>
    <row r="3148" spans="1:5">
      <c r="A3148" s="195">
        <v>42528</v>
      </c>
      <c r="B3148" s="195" t="s">
        <v>3316</v>
      </c>
      <c r="C3148" s="195" t="s">
        <v>157</v>
      </c>
      <c r="D3148" s="195" t="s">
        <v>155</v>
      </c>
      <c r="E3148" s="163">
        <v>6.25</v>
      </c>
    </row>
    <row r="3149" spans="1:5">
      <c r="A3149" s="195">
        <v>39696</v>
      </c>
      <c r="B3149" s="195" t="s">
        <v>3317</v>
      </c>
      <c r="C3149" s="195" t="s">
        <v>157</v>
      </c>
      <c r="D3149" s="195" t="s">
        <v>158</v>
      </c>
      <c r="E3149" s="163">
        <v>4.4000000000000004</v>
      </c>
    </row>
    <row r="3150" spans="1:5">
      <c r="A3150" s="195">
        <v>39700</v>
      </c>
      <c r="B3150" s="195" t="s">
        <v>3318</v>
      </c>
      <c r="C3150" s="195" t="s">
        <v>157</v>
      </c>
      <c r="D3150" s="195" t="s">
        <v>155</v>
      </c>
      <c r="E3150" s="163">
        <v>15.83</v>
      </c>
    </row>
    <row r="3151" spans="1:5">
      <c r="A3151" s="195">
        <v>11621</v>
      </c>
      <c r="B3151" s="195" t="s">
        <v>3319</v>
      </c>
      <c r="C3151" s="195" t="s">
        <v>157</v>
      </c>
      <c r="D3151" s="195" t="s">
        <v>155</v>
      </c>
      <c r="E3151" s="163">
        <v>31.5</v>
      </c>
    </row>
    <row r="3152" spans="1:5">
      <c r="A3152" s="195">
        <v>4014</v>
      </c>
      <c r="B3152" s="195" t="s">
        <v>3320</v>
      </c>
      <c r="C3152" s="195" t="s">
        <v>157</v>
      </c>
      <c r="D3152" s="195" t="s">
        <v>155</v>
      </c>
      <c r="E3152" s="163">
        <v>32.590000000000003</v>
      </c>
    </row>
    <row r="3153" spans="1:5">
      <c r="A3153" s="195">
        <v>4015</v>
      </c>
      <c r="B3153" s="195" t="s">
        <v>3321</v>
      </c>
      <c r="C3153" s="195" t="s">
        <v>157</v>
      </c>
      <c r="D3153" s="195" t="s">
        <v>155</v>
      </c>
      <c r="E3153" s="163">
        <v>40.020000000000003</v>
      </c>
    </row>
    <row r="3154" spans="1:5">
      <c r="A3154" s="195">
        <v>4017</v>
      </c>
      <c r="B3154" s="195" t="s">
        <v>3322</v>
      </c>
      <c r="C3154" s="195" t="s">
        <v>157</v>
      </c>
      <c r="D3154" s="195" t="s">
        <v>155</v>
      </c>
      <c r="E3154" s="163">
        <v>58.23</v>
      </c>
    </row>
    <row r="3155" spans="1:5">
      <c r="A3155" s="195">
        <v>4016</v>
      </c>
      <c r="B3155" s="195" t="s">
        <v>3323</v>
      </c>
      <c r="C3155" s="195" t="s">
        <v>157</v>
      </c>
      <c r="D3155" s="195" t="s">
        <v>158</v>
      </c>
      <c r="E3155" s="163">
        <v>23</v>
      </c>
    </row>
    <row r="3156" spans="1:5">
      <c r="A3156" s="195">
        <v>39699</v>
      </c>
      <c r="B3156" s="195" t="s">
        <v>3324</v>
      </c>
      <c r="C3156" s="195" t="s">
        <v>157</v>
      </c>
      <c r="D3156" s="195" t="s">
        <v>155</v>
      </c>
      <c r="E3156" s="163">
        <v>19.98</v>
      </c>
    </row>
    <row r="3157" spans="1:5">
      <c r="A3157" s="195">
        <v>38544</v>
      </c>
      <c r="B3157" s="195" t="s">
        <v>3325</v>
      </c>
      <c r="C3157" s="195" t="s">
        <v>157</v>
      </c>
      <c r="D3157" s="195" t="s">
        <v>155</v>
      </c>
      <c r="E3157" s="163">
        <v>5.9</v>
      </c>
    </row>
    <row r="3158" spans="1:5">
      <c r="A3158" s="195">
        <v>38545</v>
      </c>
      <c r="B3158" s="195" t="s">
        <v>3326</v>
      </c>
      <c r="C3158" s="195" t="s">
        <v>157</v>
      </c>
      <c r="D3158" s="195" t="s">
        <v>155</v>
      </c>
      <c r="E3158" s="163">
        <v>3.79</v>
      </c>
    </row>
    <row r="3159" spans="1:5">
      <c r="A3159" s="195">
        <v>42527</v>
      </c>
      <c r="B3159" s="195" t="s">
        <v>3327</v>
      </c>
      <c r="C3159" s="195" t="s">
        <v>157</v>
      </c>
      <c r="D3159" s="195" t="s">
        <v>155</v>
      </c>
      <c r="E3159" s="163">
        <v>16.53</v>
      </c>
    </row>
    <row r="3160" spans="1:5">
      <c r="A3160" s="195">
        <v>39323</v>
      </c>
      <c r="B3160" s="195" t="s">
        <v>3328</v>
      </c>
      <c r="C3160" s="195" t="s">
        <v>157</v>
      </c>
      <c r="D3160" s="195" t="s">
        <v>155</v>
      </c>
      <c r="E3160" s="163">
        <v>14.47</v>
      </c>
    </row>
    <row r="3161" spans="1:5">
      <c r="A3161" s="195">
        <v>626</v>
      </c>
      <c r="B3161" s="195" t="s">
        <v>3329</v>
      </c>
      <c r="C3161" s="195" t="s">
        <v>238</v>
      </c>
      <c r="D3161" s="195" t="s">
        <v>158</v>
      </c>
      <c r="E3161" s="163">
        <v>13.88</v>
      </c>
    </row>
    <row r="3162" spans="1:5">
      <c r="A3162" s="195">
        <v>25860</v>
      </c>
      <c r="B3162" s="195" t="s">
        <v>3330</v>
      </c>
      <c r="C3162" s="195" t="s">
        <v>157</v>
      </c>
      <c r="D3162" s="195" t="s">
        <v>167</v>
      </c>
      <c r="E3162" s="163">
        <v>10.27</v>
      </c>
    </row>
    <row r="3163" spans="1:5">
      <c r="A3163" s="195">
        <v>25861</v>
      </c>
      <c r="B3163" s="195" t="s">
        <v>3331</v>
      </c>
      <c r="C3163" s="195" t="s">
        <v>157</v>
      </c>
      <c r="D3163" s="195" t="s">
        <v>167</v>
      </c>
      <c r="E3163" s="163">
        <v>15.5</v>
      </c>
    </row>
    <row r="3164" spans="1:5">
      <c r="A3164" s="195">
        <v>25862</v>
      </c>
      <c r="B3164" s="195" t="s">
        <v>3332</v>
      </c>
      <c r="C3164" s="195" t="s">
        <v>157</v>
      </c>
      <c r="D3164" s="195" t="s">
        <v>167</v>
      </c>
      <c r="E3164" s="163">
        <v>16.45</v>
      </c>
    </row>
    <row r="3165" spans="1:5">
      <c r="A3165" s="195">
        <v>25863</v>
      </c>
      <c r="B3165" s="195" t="s">
        <v>3333</v>
      </c>
      <c r="C3165" s="195" t="s">
        <v>157</v>
      </c>
      <c r="D3165" s="195" t="s">
        <v>167</v>
      </c>
      <c r="E3165" s="163">
        <v>20.56</v>
      </c>
    </row>
    <row r="3166" spans="1:5">
      <c r="A3166" s="195">
        <v>25864</v>
      </c>
      <c r="B3166" s="195" t="s">
        <v>3334</v>
      </c>
      <c r="C3166" s="195" t="s">
        <v>157</v>
      </c>
      <c r="D3166" s="195" t="s">
        <v>167</v>
      </c>
      <c r="E3166" s="163">
        <v>30.84</v>
      </c>
    </row>
    <row r="3167" spans="1:5">
      <c r="A3167" s="195">
        <v>25865</v>
      </c>
      <c r="B3167" s="195" t="s">
        <v>3335</v>
      </c>
      <c r="C3167" s="195" t="s">
        <v>157</v>
      </c>
      <c r="D3167" s="195" t="s">
        <v>167</v>
      </c>
      <c r="E3167" s="163">
        <v>41.31</v>
      </c>
    </row>
    <row r="3168" spans="1:5">
      <c r="A3168" s="195">
        <v>25866</v>
      </c>
      <c r="B3168" s="195" t="s">
        <v>3336</v>
      </c>
      <c r="C3168" s="195" t="s">
        <v>157</v>
      </c>
      <c r="D3168" s="195" t="s">
        <v>167</v>
      </c>
      <c r="E3168" s="163">
        <v>51.3</v>
      </c>
    </row>
    <row r="3169" spans="1:5">
      <c r="A3169" s="195">
        <v>25868</v>
      </c>
      <c r="B3169" s="195" t="s">
        <v>3337</v>
      </c>
      <c r="C3169" s="195" t="s">
        <v>157</v>
      </c>
      <c r="D3169" s="195" t="s">
        <v>167</v>
      </c>
      <c r="E3169" s="163">
        <v>11.45</v>
      </c>
    </row>
    <row r="3170" spans="1:5">
      <c r="A3170" s="195">
        <v>25869</v>
      </c>
      <c r="B3170" s="195" t="s">
        <v>3338</v>
      </c>
      <c r="C3170" s="195" t="s">
        <v>157</v>
      </c>
      <c r="D3170" s="195" t="s">
        <v>167</v>
      </c>
      <c r="E3170" s="163">
        <v>16.16</v>
      </c>
    </row>
    <row r="3171" spans="1:5">
      <c r="A3171" s="195">
        <v>25870</v>
      </c>
      <c r="B3171" s="195" t="s">
        <v>3339</v>
      </c>
      <c r="C3171" s="195" t="s">
        <v>157</v>
      </c>
      <c r="D3171" s="195" t="s">
        <v>167</v>
      </c>
      <c r="E3171" s="163">
        <v>18.32</v>
      </c>
    </row>
    <row r="3172" spans="1:5">
      <c r="A3172" s="195">
        <v>25871</v>
      </c>
      <c r="B3172" s="195" t="s">
        <v>3340</v>
      </c>
      <c r="C3172" s="195" t="s">
        <v>157</v>
      </c>
      <c r="D3172" s="195" t="s">
        <v>167</v>
      </c>
      <c r="E3172" s="163">
        <v>22.49</v>
      </c>
    </row>
    <row r="3173" spans="1:5">
      <c r="A3173" s="195">
        <v>25867</v>
      </c>
      <c r="B3173" s="195" t="s">
        <v>3341</v>
      </c>
      <c r="C3173" s="195" t="s">
        <v>157</v>
      </c>
      <c r="D3173" s="195" t="s">
        <v>167</v>
      </c>
      <c r="E3173" s="163">
        <v>33.299999999999997</v>
      </c>
    </row>
    <row r="3174" spans="1:5">
      <c r="A3174" s="195">
        <v>25872</v>
      </c>
      <c r="B3174" s="195" t="s">
        <v>3342</v>
      </c>
      <c r="C3174" s="195" t="s">
        <v>157</v>
      </c>
      <c r="D3174" s="195" t="s">
        <v>167</v>
      </c>
      <c r="E3174" s="163">
        <v>45</v>
      </c>
    </row>
    <row r="3175" spans="1:5">
      <c r="A3175" s="195">
        <v>25873</v>
      </c>
      <c r="B3175" s="195" t="s">
        <v>3343</v>
      </c>
      <c r="C3175" s="195" t="s">
        <v>157</v>
      </c>
      <c r="D3175" s="195" t="s">
        <v>167</v>
      </c>
      <c r="E3175" s="163">
        <v>56.13</v>
      </c>
    </row>
    <row r="3176" spans="1:5">
      <c r="A3176" s="195">
        <v>11479</v>
      </c>
      <c r="B3176" s="195" t="s">
        <v>3344</v>
      </c>
      <c r="C3176" s="195" t="s">
        <v>160</v>
      </c>
      <c r="D3176" s="195" t="s">
        <v>155</v>
      </c>
      <c r="E3176" s="163">
        <v>31.47</v>
      </c>
    </row>
    <row r="3177" spans="1:5">
      <c r="A3177" s="195">
        <v>11481</v>
      </c>
      <c r="B3177" s="195" t="s">
        <v>3345</v>
      </c>
      <c r="C3177" s="195" t="s">
        <v>160</v>
      </c>
      <c r="D3177" s="195" t="s">
        <v>155</v>
      </c>
      <c r="E3177" s="163">
        <v>28.47</v>
      </c>
    </row>
    <row r="3178" spans="1:5">
      <c r="A3178" s="195">
        <v>43609</v>
      </c>
      <c r="B3178" s="195" t="s">
        <v>3346</v>
      </c>
      <c r="C3178" s="195" t="s">
        <v>160</v>
      </c>
      <c r="D3178" s="195" t="s">
        <v>155</v>
      </c>
      <c r="E3178" s="163">
        <v>28.47</v>
      </c>
    </row>
    <row r="3179" spans="1:5">
      <c r="A3179" s="195">
        <v>11478</v>
      </c>
      <c r="B3179" s="195" t="s">
        <v>3347</v>
      </c>
      <c r="C3179" s="195" t="s">
        <v>160</v>
      </c>
      <c r="D3179" s="195" t="s">
        <v>155</v>
      </c>
      <c r="E3179" s="163">
        <v>54.01</v>
      </c>
    </row>
    <row r="3180" spans="1:5">
      <c r="A3180" s="195">
        <v>43608</v>
      </c>
      <c r="B3180" s="195" t="s">
        <v>3348</v>
      </c>
      <c r="C3180" s="195" t="s">
        <v>160</v>
      </c>
      <c r="D3180" s="195" t="s">
        <v>155</v>
      </c>
      <c r="E3180" s="163">
        <v>41.21</v>
      </c>
    </row>
    <row r="3181" spans="1:5">
      <c r="A3181" s="195">
        <v>11476</v>
      </c>
      <c r="B3181" s="195" t="s">
        <v>3349</v>
      </c>
      <c r="C3181" s="195" t="s">
        <v>160</v>
      </c>
      <c r="D3181" s="195" t="s">
        <v>155</v>
      </c>
      <c r="E3181" s="163">
        <v>41.21</v>
      </c>
    </row>
    <row r="3182" spans="1:5">
      <c r="A3182" s="195">
        <v>40637</v>
      </c>
      <c r="B3182" s="195" t="s">
        <v>3350</v>
      </c>
      <c r="C3182" s="195" t="s">
        <v>160</v>
      </c>
      <c r="D3182" s="195" t="s">
        <v>167</v>
      </c>
      <c r="E3182" s="199">
        <v>572242.47</v>
      </c>
    </row>
    <row r="3183" spans="1:5">
      <c r="A3183" s="195">
        <v>13836</v>
      </c>
      <c r="B3183" s="195" t="s">
        <v>3351</v>
      </c>
      <c r="C3183" s="195" t="s">
        <v>160</v>
      </c>
      <c r="D3183" s="195" t="s">
        <v>167</v>
      </c>
      <c r="E3183" s="199">
        <v>55478.04</v>
      </c>
    </row>
    <row r="3184" spans="1:5">
      <c r="A3184" s="195">
        <v>14534</v>
      </c>
      <c r="B3184" s="195" t="s">
        <v>3352</v>
      </c>
      <c r="C3184" s="195" t="s">
        <v>160</v>
      </c>
      <c r="D3184" s="195" t="s">
        <v>167</v>
      </c>
      <c r="E3184" s="199">
        <v>23224.58</v>
      </c>
    </row>
    <row r="3185" spans="1:5">
      <c r="A3185" s="195">
        <v>14619</v>
      </c>
      <c r="B3185" s="195" t="s">
        <v>3353</v>
      </c>
      <c r="C3185" s="195" t="s">
        <v>160</v>
      </c>
      <c r="D3185" s="195" t="s">
        <v>155</v>
      </c>
      <c r="E3185" s="199">
        <v>13889.22</v>
      </c>
    </row>
    <row r="3186" spans="1:5">
      <c r="A3186" s="195">
        <v>14535</v>
      </c>
      <c r="B3186" s="195" t="s">
        <v>3354</v>
      </c>
      <c r="C3186" s="195" t="s">
        <v>160</v>
      </c>
      <c r="D3186" s="195" t="s">
        <v>167</v>
      </c>
      <c r="E3186" s="199">
        <v>230506.14</v>
      </c>
    </row>
    <row r="3187" spans="1:5">
      <c r="A3187" s="195">
        <v>39813</v>
      </c>
      <c r="B3187" s="195" t="s">
        <v>3355</v>
      </c>
      <c r="C3187" s="195" t="s">
        <v>160</v>
      </c>
      <c r="D3187" s="195" t="s">
        <v>167</v>
      </c>
      <c r="E3187" s="199">
        <v>21768.41</v>
      </c>
    </row>
    <row r="3188" spans="1:5">
      <c r="A3188" s="195">
        <v>40403</v>
      </c>
      <c r="B3188" s="195" t="s">
        <v>3356</v>
      </c>
      <c r="C3188" s="195" t="s">
        <v>160</v>
      </c>
      <c r="D3188" s="195" t="s">
        <v>167</v>
      </c>
      <c r="E3188" s="163">
        <v>533.87</v>
      </c>
    </row>
    <row r="3189" spans="1:5">
      <c r="A3189" s="195">
        <v>12868</v>
      </c>
      <c r="B3189" s="195" t="s">
        <v>3357</v>
      </c>
      <c r="C3189" s="195" t="s">
        <v>355</v>
      </c>
      <c r="D3189" s="195" t="s">
        <v>155</v>
      </c>
      <c r="E3189" s="163">
        <v>17.239999999999998</v>
      </c>
    </row>
    <row r="3190" spans="1:5">
      <c r="A3190" s="195">
        <v>40916</v>
      </c>
      <c r="B3190" s="195" t="s">
        <v>3358</v>
      </c>
      <c r="C3190" s="195" t="s">
        <v>357</v>
      </c>
      <c r="D3190" s="195" t="s">
        <v>155</v>
      </c>
      <c r="E3190" s="199">
        <v>3074.37</v>
      </c>
    </row>
    <row r="3191" spans="1:5">
      <c r="A3191" s="195">
        <v>4755</v>
      </c>
      <c r="B3191" s="195" t="s">
        <v>3359</v>
      </c>
      <c r="C3191" s="195" t="s">
        <v>355</v>
      </c>
      <c r="D3191" s="195" t="s">
        <v>155</v>
      </c>
      <c r="E3191" s="163">
        <v>13.14</v>
      </c>
    </row>
    <row r="3192" spans="1:5">
      <c r="A3192" s="195">
        <v>41067</v>
      </c>
      <c r="B3192" s="195" t="s">
        <v>3360</v>
      </c>
      <c r="C3192" s="195" t="s">
        <v>357</v>
      </c>
      <c r="D3192" s="195" t="s">
        <v>155</v>
      </c>
      <c r="E3192" s="199">
        <v>2345.1799999999998</v>
      </c>
    </row>
    <row r="3193" spans="1:5">
      <c r="A3193" s="195">
        <v>38463</v>
      </c>
      <c r="B3193" s="195" t="s">
        <v>3361</v>
      </c>
      <c r="C3193" s="195" t="s">
        <v>160</v>
      </c>
      <c r="D3193" s="195" t="s">
        <v>155</v>
      </c>
      <c r="E3193" s="163">
        <v>32</v>
      </c>
    </row>
    <row r="3194" spans="1:5">
      <c r="A3194" s="195">
        <v>40703</v>
      </c>
      <c r="B3194" s="195" t="s">
        <v>3362</v>
      </c>
      <c r="C3194" s="195" t="s">
        <v>160</v>
      </c>
      <c r="D3194" s="195" t="s">
        <v>167</v>
      </c>
      <c r="E3194" s="199">
        <v>8233.5300000000007</v>
      </c>
    </row>
    <row r="3195" spans="1:5">
      <c r="A3195" s="195">
        <v>14531</v>
      </c>
      <c r="B3195" s="195" t="s">
        <v>3363</v>
      </c>
      <c r="C3195" s="195" t="s">
        <v>160</v>
      </c>
      <c r="D3195" s="195" t="s">
        <v>167</v>
      </c>
      <c r="E3195" s="199">
        <v>15350.4</v>
      </c>
    </row>
    <row r="3196" spans="1:5">
      <c r="A3196" s="195">
        <v>36533</v>
      </c>
      <c r="B3196" s="195" t="s">
        <v>3364</v>
      </c>
      <c r="C3196" s="195" t="s">
        <v>160</v>
      </c>
      <c r="D3196" s="195" t="s">
        <v>167</v>
      </c>
      <c r="E3196" s="199">
        <v>17664.39</v>
      </c>
    </row>
    <row r="3197" spans="1:5">
      <c r="A3197" s="195">
        <v>11616</v>
      </c>
      <c r="B3197" s="195" t="s">
        <v>3365</v>
      </c>
      <c r="C3197" s="195" t="s">
        <v>160</v>
      </c>
      <c r="D3197" s="195" t="s">
        <v>167</v>
      </c>
      <c r="E3197" s="199">
        <v>16683.75</v>
      </c>
    </row>
    <row r="3198" spans="1:5">
      <c r="A3198" s="195">
        <v>41898</v>
      </c>
      <c r="B3198" s="195" t="s">
        <v>3366</v>
      </c>
      <c r="C3198" s="195" t="s">
        <v>160</v>
      </c>
      <c r="D3198" s="195" t="s">
        <v>167</v>
      </c>
      <c r="E3198" s="199">
        <v>18771.490000000002</v>
      </c>
    </row>
    <row r="3199" spans="1:5">
      <c r="A3199" s="195">
        <v>13447</v>
      </c>
      <c r="B3199" s="195" t="s">
        <v>3367</v>
      </c>
      <c r="C3199" s="195" t="s">
        <v>160</v>
      </c>
      <c r="D3199" s="195" t="s">
        <v>167</v>
      </c>
      <c r="E3199" s="199">
        <v>34540.83</v>
      </c>
    </row>
    <row r="3200" spans="1:5">
      <c r="A3200" s="195">
        <v>14529</v>
      </c>
      <c r="B3200" s="195" t="s">
        <v>3368</v>
      </c>
      <c r="C3200" s="195" t="s">
        <v>160</v>
      </c>
      <c r="D3200" s="195" t="s">
        <v>167</v>
      </c>
      <c r="E3200" s="199">
        <v>19317.810000000001</v>
      </c>
    </row>
    <row r="3201" spans="1:5">
      <c r="A3201" s="195">
        <v>10747</v>
      </c>
      <c r="B3201" s="195" t="s">
        <v>3369</v>
      </c>
      <c r="C3201" s="195" t="s">
        <v>160</v>
      </c>
      <c r="D3201" s="195" t="s">
        <v>167</v>
      </c>
      <c r="E3201" s="199">
        <v>18953.72</v>
      </c>
    </row>
    <row r="3202" spans="1:5">
      <c r="A3202" s="195">
        <v>36141</v>
      </c>
      <c r="B3202" s="195" t="s">
        <v>3370</v>
      </c>
      <c r="C3202" s="195" t="s">
        <v>160</v>
      </c>
      <c r="D3202" s="195" t="s">
        <v>155</v>
      </c>
      <c r="E3202" s="163">
        <v>34.83</v>
      </c>
    </row>
    <row r="3203" spans="1:5">
      <c r="A3203" s="195">
        <v>39434</v>
      </c>
      <c r="B3203" s="195" t="s">
        <v>3371</v>
      </c>
      <c r="C3203" s="195" t="s">
        <v>238</v>
      </c>
      <c r="D3203" s="195" t="s">
        <v>155</v>
      </c>
      <c r="E3203" s="163">
        <v>2.46</v>
      </c>
    </row>
    <row r="3204" spans="1:5">
      <c r="A3204" s="195">
        <v>39433</v>
      </c>
      <c r="B3204" s="195" t="s">
        <v>3372</v>
      </c>
      <c r="C3204" s="195" t="s">
        <v>238</v>
      </c>
      <c r="D3204" s="195" t="s">
        <v>155</v>
      </c>
      <c r="E3204" s="163">
        <v>1.76</v>
      </c>
    </row>
    <row r="3205" spans="1:5">
      <c r="A3205" s="195">
        <v>4049</v>
      </c>
      <c r="B3205" s="195" t="s">
        <v>3373</v>
      </c>
      <c r="C3205" s="195" t="s">
        <v>182</v>
      </c>
      <c r="D3205" s="195" t="s">
        <v>155</v>
      </c>
      <c r="E3205" s="163">
        <v>48.77</v>
      </c>
    </row>
    <row r="3206" spans="1:5">
      <c r="A3206" s="195">
        <v>38120</v>
      </c>
      <c r="B3206" s="195" t="s">
        <v>3374</v>
      </c>
      <c r="C3206" s="195" t="s">
        <v>238</v>
      </c>
      <c r="D3206" s="195" t="s">
        <v>155</v>
      </c>
      <c r="E3206" s="163">
        <v>98.78</v>
      </c>
    </row>
    <row r="3207" spans="1:5">
      <c r="A3207" s="195">
        <v>38877</v>
      </c>
      <c r="B3207" s="195" t="s">
        <v>3375</v>
      </c>
      <c r="C3207" s="195" t="s">
        <v>238</v>
      </c>
      <c r="D3207" s="195" t="s">
        <v>155</v>
      </c>
      <c r="E3207" s="163">
        <v>5.93</v>
      </c>
    </row>
    <row r="3208" spans="1:5">
      <c r="A3208" s="195">
        <v>34546</v>
      </c>
      <c r="B3208" s="195" t="s">
        <v>3376</v>
      </c>
      <c r="C3208" s="195" t="s">
        <v>238</v>
      </c>
      <c r="D3208" s="195" t="s">
        <v>155</v>
      </c>
      <c r="E3208" s="163">
        <v>5.98</v>
      </c>
    </row>
    <row r="3209" spans="1:5">
      <c r="A3209" s="195">
        <v>10498</v>
      </c>
      <c r="B3209" s="195" t="s">
        <v>3377</v>
      </c>
      <c r="C3209" s="195" t="s">
        <v>238</v>
      </c>
      <c r="D3209" s="195" t="s">
        <v>155</v>
      </c>
      <c r="E3209" s="163">
        <v>7.63</v>
      </c>
    </row>
    <row r="3210" spans="1:5">
      <c r="A3210" s="195">
        <v>4823</v>
      </c>
      <c r="B3210" s="195" t="s">
        <v>3378</v>
      </c>
      <c r="C3210" s="195" t="s">
        <v>238</v>
      </c>
      <c r="D3210" s="195" t="s">
        <v>155</v>
      </c>
      <c r="E3210" s="163">
        <v>30.47</v>
      </c>
    </row>
    <row r="3211" spans="1:5">
      <c r="A3211" s="195">
        <v>12357</v>
      </c>
      <c r="B3211" s="195" t="s">
        <v>3379</v>
      </c>
      <c r="C3211" s="195" t="s">
        <v>160</v>
      </c>
      <c r="D3211" s="195" t="s">
        <v>155</v>
      </c>
      <c r="E3211" s="163">
        <v>143.91</v>
      </c>
    </row>
    <row r="3212" spans="1:5">
      <c r="A3212" s="195">
        <v>12358</v>
      </c>
      <c r="B3212" s="195" t="s">
        <v>3380</v>
      </c>
      <c r="C3212" s="195" t="s">
        <v>160</v>
      </c>
      <c r="D3212" s="195" t="s">
        <v>155</v>
      </c>
      <c r="E3212" s="163">
        <v>161.88</v>
      </c>
    </row>
    <row r="3213" spans="1:5">
      <c r="A3213" s="195">
        <v>11079</v>
      </c>
      <c r="B3213" s="195" t="s">
        <v>3381</v>
      </c>
      <c r="C3213" s="195" t="s">
        <v>353</v>
      </c>
      <c r="D3213" s="195" t="s">
        <v>155</v>
      </c>
      <c r="E3213" s="199">
        <v>2579.13</v>
      </c>
    </row>
    <row r="3214" spans="1:5">
      <c r="A3214" s="195">
        <v>11082</v>
      </c>
      <c r="B3214" s="195" t="s">
        <v>3382</v>
      </c>
      <c r="C3214" s="195" t="s">
        <v>353</v>
      </c>
      <c r="D3214" s="195" t="s">
        <v>155</v>
      </c>
      <c r="E3214" s="199">
        <v>2579.13</v>
      </c>
    </row>
    <row r="3215" spans="1:5">
      <c r="A3215" s="195">
        <v>4058</v>
      </c>
      <c r="B3215" s="195" t="s">
        <v>3383</v>
      </c>
      <c r="C3215" s="195" t="s">
        <v>355</v>
      </c>
      <c r="D3215" s="195" t="s">
        <v>155</v>
      </c>
      <c r="E3215" s="163">
        <v>19.12</v>
      </c>
    </row>
    <row r="3216" spans="1:5">
      <c r="A3216" s="195">
        <v>40974</v>
      </c>
      <c r="B3216" s="195" t="s">
        <v>3384</v>
      </c>
      <c r="C3216" s="195" t="s">
        <v>357</v>
      </c>
      <c r="D3216" s="195" t="s">
        <v>155</v>
      </c>
      <c r="E3216" s="199">
        <v>3408.71</v>
      </c>
    </row>
    <row r="3217" spans="1:5">
      <c r="A3217" s="195">
        <v>34794</v>
      </c>
      <c r="B3217" s="195" t="s">
        <v>3385</v>
      </c>
      <c r="C3217" s="195" t="s">
        <v>355</v>
      </c>
      <c r="D3217" s="195" t="s">
        <v>155</v>
      </c>
      <c r="E3217" s="163">
        <v>19.61</v>
      </c>
    </row>
    <row r="3218" spans="1:5">
      <c r="A3218" s="195">
        <v>40925</v>
      </c>
      <c r="B3218" s="195" t="s">
        <v>3386</v>
      </c>
      <c r="C3218" s="195" t="s">
        <v>357</v>
      </c>
      <c r="D3218" s="195" t="s">
        <v>155</v>
      </c>
      <c r="E3218" s="199">
        <v>3495.63</v>
      </c>
    </row>
    <row r="3219" spans="1:5">
      <c r="A3219" s="195">
        <v>13741</v>
      </c>
      <c r="B3219" s="195" t="s">
        <v>3387</v>
      </c>
      <c r="C3219" s="195" t="s">
        <v>160</v>
      </c>
      <c r="D3219" s="195" t="s">
        <v>155</v>
      </c>
      <c r="E3219" s="199">
        <v>2011.89</v>
      </c>
    </row>
    <row r="3220" spans="1:5">
      <c r="A3220" s="195">
        <v>3288</v>
      </c>
      <c r="B3220" s="195" t="s">
        <v>3388</v>
      </c>
      <c r="C3220" s="195" t="s">
        <v>187</v>
      </c>
      <c r="D3220" s="195" t="s">
        <v>158</v>
      </c>
      <c r="E3220" s="163">
        <v>5</v>
      </c>
    </row>
    <row r="3221" spans="1:5">
      <c r="A3221" s="195">
        <v>13587</v>
      </c>
      <c r="B3221" s="195" t="s">
        <v>3389</v>
      </c>
      <c r="C3221" s="195" t="s">
        <v>187</v>
      </c>
      <c r="D3221" s="195" t="s">
        <v>155</v>
      </c>
      <c r="E3221" s="163">
        <v>3.02</v>
      </c>
    </row>
    <row r="3222" spans="1:5">
      <c r="A3222" s="195">
        <v>38598</v>
      </c>
      <c r="B3222" s="195" t="s">
        <v>3390</v>
      </c>
      <c r="C3222" s="195" t="s">
        <v>160</v>
      </c>
      <c r="D3222" s="195" t="s">
        <v>155</v>
      </c>
      <c r="E3222" s="163">
        <v>2.4900000000000002</v>
      </c>
    </row>
    <row r="3223" spans="1:5">
      <c r="A3223" s="195">
        <v>38595</v>
      </c>
      <c r="B3223" s="195" t="s">
        <v>3391</v>
      </c>
      <c r="C3223" s="195" t="s">
        <v>160</v>
      </c>
      <c r="D3223" s="195" t="s">
        <v>155</v>
      </c>
      <c r="E3223" s="163">
        <v>2.11</v>
      </c>
    </row>
    <row r="3224" spans="1:5">
      <c r="A3224" s="195">
        <v>38592</v>
      </c>
      <c r="B3224" s="195" t="s">
        <v>3392</v>
      </c>
      <c r="C3224" s="195" t="s">
        <v>160</v>
      </c>
      <c r="D3224" s="195" t="s">
        <v>155</v>
      </c>
      <c r="E3224" s="163">
        <v>2.14</v>
      </c>
    </row>
    <row r="3225" spans="1:5">
      <c r="A3225" s="195">
        <v>38588</v>
      </c>
      <c r="B3225" s="195" t="s">
        <v>3393</v>
      </c>
      <c r="C3225" s="195" t="s">
        <v>160</v>
      </c>
      <c r="D3225" s="195" t="s">
        <v>155</v>
      </c>
      <c r="E3225" s="163">
        <v>1.71</v>
      </c>
    </row>
    <row r="3226" spans="1:5">
      <c r="A3226" s="195">
        <v>38593</v>
      </c>
      <c r="B3226" s="195" t="s">
        <v>3394</v>
      </c>
      <c r="C3226" s="195" t="s">
        <v>160</v>
      </c>
      <c r="D3226" s="195" t="s">
        <v>155</v>
      </c>
      <c r="E3226" s="163">
        <v>2.36</v>
      </c>
    </row>
    <row r="3227" spans="1:5">
      <c r="A3227" s="195">
        <v>38589</v>
      </c>
      <c r="B3227" s="195" t="s">
        <v>3395</v>
      </c>
      <c r="C3227" s="195" t="s">
        <v>160</v>
      </c>
      <c r="D3227" s="195" t="s">
        <v>155</v>
      </c>
      <c r="E3227" s="163">
        <v>1.79</v>
      </c>
    </row>
    <row r="3228" spans="1:5">
      <c r="A3228" s="195">
        <v>38594</v>
      </c>
      <c r="B3228" s="195" t="s">
        <v>3396</v>
      </c>
      <c r="C3228" s="195" t="s">
        <v>160</v>
      </c>
      <c r="D3228" s="195" t="s">
        <v>155</v>
      </c>
      <c r="E3228" s="163">
        <v>3.72</v>
      </c>
    </row>
    <row r="3229" spans="1:5">
      <c r="A3229" s="195">
        <v>34773</v>
      </c>
      <c r="B3229" s="195" t="s">
        <v>3397</v>
      </c>
      <c r="C3229" s="195" t="s">
        <v>160</v>
      </c>
      <c r="D3229" s="195" t="s">
        <v>155</v>
      </c>
      <c r="E3229" s="163">
        <v>1.76</v>
      </c>
    </row>
    <row r="3230" spans="1:5">
      <c r="A3230" s="195">
        <v>34769</v>
      </c>
      <c r="B3230" s="195" t="s">
        <v>3398</v>
      </c>
      <c r="C3230" s="195" t="s">
        <v>160</v>
      </c>
      <c r="D3230" s="195" t="s">
        <v>155</v>
      </c>
      <c r="E3230" s="163">
        <v>2.1800000000000002</v>
      </c>
    </row>
    <row r="3231" spans="1:5">
      <c r="A3231" s="195">
        <v>34763</v>
      </c>
      <c r="B3231" s="195" t="s">
        <v>3399</v>
      </c>
      <c r="C3231" s="195" t="s">
        <v>160</v>
      </c>
      <c r="D3231" s="195" t="s">
        <v>155</v>
      </c>
      <c r="E3231" s="163">
        <v>1.34</v>
      </c>
    </row>
    <row r="3232" spans="1:5">
      <c r="A3232" s="195">
        <v>34774</v>
      </c>
      <c r="B3232" s="195" t="s">
        <v>3400</v>
      </c>
      <c r="C3232" s="195" t="s">
        <v>160</v>
      </c>
      <c r="D3232" s="195" t="s">
        <v>155</v>
      </c>
      <c r="E3232" s="163">
        <v>1.67</v>
      </c>
    </row>
    <row r="3233" spans="1:5">
      <c r="A3233" s="195">
        <v>34771</v>
      </c>
      <c r="B3233" s="195" t="s">
        <v>3401</v>
      </c>
      <c r="C3233" s="195" t="s">
        <v>160</v>
      </c>
      <c r="D3233" s="195" t="s">
        <v>155</v>
      </c>
      <c r="E3233" s="163">
        <v>2.02</v>
      </c>
    </row>
    <row r="3234" spans="1:5">
      <c r="A3234" s="195">
        <v>34764</v>
      </c>
      <c r="B3234" s="195" t="s">
        <v>3402</v>
      </c>
      <c r="C3234" s="195" t="s">
        <v>160</v>
      </c>
      <c r="D3234" s="195" t="s">
        <v>155</v>
      </c>
      <c r="E3234" s="163">
        <v>1.32</v>
      </c>
    </row>
    <row r="3235" spans="1:5">
      <c r="A3235" s="195">
        <v>34788</v>
      </c>
      <c r="B3235" s="195" t="s">
        <v>3403</v>
      </c>
      <c r="C3235" s="195" t="s">
        <v>160</v>
      </c>
      <c r="D3235" s="195" t="s">
        <v>155</v>
      </c>
      <c r="E3235" s="163">
        <v>1.47</v>
      </c>
    </row>
    <row r="3236" spans="1:5">
      <c r="A3236" s="195">
        <v>34781</v>
      </c>
      <c r="B3236" s="195" t="s">
        <v>3404</v>
      </c>
      <c r="C3236" s="195" t="s">
        <v>160</v>
      </c>
      <c r="D3236" s="195" t="s">
        <v>155</v>
      </c>
      <c r="E3236" s="163">
        <v>1.66</v>
      </c>
    </row>
    <row r="3237" spans="1:5">
      <c r="A3237" s="195">
        <v>41682</v>
      </c>
      <c r="B3237" s="195" t="s">
        <v>3405</v>
      </c>
      <c r="C3237" s="195" t="s">
        <v>160</v>
      </c>
      <c r="D3237" s="195" t="s">
        <v>155</v>
      </c>
      <c r="E3237" s="163">
        <v>26.38</v>
      </c>
    </row>
    <row r="3238" spans="1:5">
      <c r="A3238" s="195">
        <v>41683</v>
      </c>
      <c r="B3238" s="195" t="s">
        <v>3406</v>
      </c>
      <c r="C3238" s="195" t="s">
        <v>160</v>
      </c>
      <c r="D3238" s="195" t="s">
        <v>155</v>
      </c>
      <c r="E3238" s="163">
        <v>19.41</v>
      </c>
    </row>
    <row r="3239" spans="1:5">
      <c r="A3239" s="195">
        <v>41680</v>
      </c>
      <c r="B3239" s="195" t="s">
        <v>3407</v>
      </c>
      <c r="C3239" s="195" t="s">
        <v>160</v>
      </c>
      <c r="D3239" s="195" t="s">
        <v>155</v>
      </c>
      <c r="E3239" s="163">
        <v>10.45</v>
      </c>
    </row>
    <row r="3240" spans="1:5">
      <c r="A3240" s="195">
        <v>41679</v>
      </c>
      <c r="B3240" s="195" t="s">
        <v>3408</v>
      </c>
      <c r="C3240" s="195" t="s">
        <v>160</v>
      </c>
      <c r="D3240" s="195" t="s">
        <v>155</v>
      </c>
      <c r="E3240" s="163">
        <v>23.89</v>
      </c>
    </row>
    <row r="3241" spans="1:5">
      <c r="A3241" s="195">
        <v>41681</v>
      </c>
      <c r="B3241" s="195" t="s">
        <v>3409</v>
      </c>
      <c r="C3241" s="195" t="s">
        <v>160</v>
      </c>
      <c r="D3241" s="195" t="s">
        <v>155</v>
      </c>
      <c r="E3241" s="163">
        <v>16.350000000000001</v>
      </c>
    </row>
    <row r="3242" spans="1:5">
      <c r="A3242" s="195">
        <v>43386</v>
      </c>
      <c r="B3242" s="195" t="s">
        <v>3410</v>
      </c>
      <c r="C3242" s="195" t="s">
        <v>160</v>
      </c>
      <c r="D3242" s="195" t="s">
        <v>155</v>
      </c>
      <c r="E3242" s="163">
        <v>37.33</v>
      </c>
    </row>
    <row r="3243" spans="1:5">
      <c r="A3243" s="195">
        <v>4059</v>
      </c>
      <c r="B3243" s="195" t="s">
        <v>3411</v>
      </c>
      <c r="C3243" s="195" t="s">
        <v>187</v>
      </c>
      <c r="D3243" s="195" t="s">
        <v>155</v>
      </c>
      <c r="E3243" s="163">
        <v>26.38</v>
      </c>
    </row>
    <row r="3244" spans="1:5">
      <c r="A3244" s="195">
        <v>4062</v>
      </c>
      <c r="B3244" s="195" t="s">
        <v>3412</v>
      </c>
      <c r="C3244" s="195" t="s">
        <v>160</v>
      </c>
      <c r="D3244" s="195" t="s">
        <v>155</v>
      </c>
      <c r="E3244" s="163">
        <v>26.38</v>
      </c>
    </row>
    <row r="3245" spans="1:5">
      <c r="A3245" s="195">
        <v>4061</v>
      </c>
      <c r="B3245" s="195" t="s">
        <v>3413</v>
      </c>
      <c r="C3245" s="195" t="s">
        <v>160</v>
      </c>
      <c r="D3245" s="195" t="s">
        <v>155</v>
      </c>
      <c r="E3245" s="163">
        <v>32.85</v>
      </c>
    </row>
    <row r="3246" spans="1:5">
      <c r="A3246" s="195">
        <v>41315</v>
      </c>
      <c r="B3246" s="195" t="s">
        <v>3414</v>
      </c>
      <c r="C3246" s="195" t="s">
        <v>238</v>
      </c>
      <c r="D3246" s="195" t="s">
        <v>155</v>
      </c>
      <c r="E3246" s="163">
        <v>72.540000000000006</v>
      </c>
    </row>
    <row r="3247" spans="1:5">
      <c r="A3247" s="195">
        <v>43148</v>
      </c>
      <c r="B3247" s="195" t="s">
        <v>3415</v>
      </c>
      <c r="C3247" s="195" t="s">
        <v>238</v>
      </c>
      <c r="D3247" s="195" t="s">
        <v>155</v>
      </c>
      <c r="E3247" s="163">
        <v>49.24</v>
      </c>
    </row>
    <row r="3248" spans="1:5">
      <c r="A3248" s="195">
        <v>43147</v>
      </c>
      <c r="B3248" s="195" t="s">
        <v>3416</v>
      </c>
      <c r="C3248" s="195" t="s">
        <v>238</v>
      </c>
      <c r="D3248" s="195" t="s">
        <v>155</v>
      </c>
      <c r="E3248" s="163">
        <v>19.07</v>
      </c>
    </row>
    <row r="3249" spans="1:5">
      <c r="A3249" s="195">
        <v>10608</v>
      </c>
      <c r="B3249" s="195" t="s">
        <v>3417</v>
      </c>
      <c r="C3249" s="195" t="s">
        <v>160</v>
      </c>
      <c r="D3249" s="195" t="s">
        <v>167</v>
      </c>
      <c r="E3249" s="199">
        <v>7936.37</v>
      </c>
    </row>
    <row r="3250" spans="1:5">
      <c r="A3250" s="195">
        <v>4069</v>
      </c>
      <c r="B3250" s="195" t="s">
        <v>3418</v>
      </c>
      <c r="C3250" s="195" t="s">
        <v>355</v>
      </c>
      <c r="D3250" s="195" t="s">
        <v>155</v>
      </c>
      <c r="E3250" s="163">
        <v>25.62</v>
      </c>
    </row>
    <row r="3251" spans="1:5">
      <c r="A3251" s="195">
        <v>40819</v>
      </c>
      <c r="B3251" s="195" t="s">
        <v>3419</v>
      </c>
      <c r="C3251" s="195" t="s">
        <v>357</v>
      </c>
      <c r="D3251" s="195" t="s">
        <v>155</v>
      </c>
      <c r="E3251" s="199">
        <v>4565.04</v>
      </c>
    </row>
    <row r="3252" spans="1:5">
      <c r="A3252" s="195">
        <v>34361</v>
      </c>
      <c r="B3252" s="195" t="s">
        <v>3420</v>
      </c>
      <c r="C3252" s="195" t="s">
        <v>238</v>
      </c>
      <c r="D3252" s="195" t="s">
        <v>155</v>
      </c>
      <c r="E3252" s="163">
        <v>13.88</v>
      </c>
    </row>
    <row r="3253" spans="1:5">
      <c r="A3253" s="195">
        <v>36512</v>
      </c>
      <c r="B3253" s="195" t="s">
        <v>3421</v>
      </c>
      <c r="C3253" s="195" t="s">
        <v>160</v>
      </c>
      <c r="D3253" s="195" t="s">
        <v>167</v>
      </c>
      <c r="E3253" s="199">
        <v>13851.62</v>
      </c>
    </row>
    <row r="3254" spans="1:5">
      <c r="A3254" s="195">
        <v>25972</v>
      </c>
      <c r="B3254" s="195" t="s">
        <v>3422</v>
      </c>
      <c r="C3254" s="195" t="s">
        <v>238</v>
      </c>
      <c r="D3254" s="195" t="s">
        <v>155</v>
      </c>
      <c r="E3254" s="163">
        <v>9.99</v>
      </c>
    </row>
    <row r="3255" spans="1:5">
      <c r="A3255" s="195">
        <v>25973</v>
      </c>
      <c r="B3255" s="195" t="s">
        <v>3423</v>
      </c>
      <c r="C3255" s="195" t="s">
        <v>238</v>
      </c>
      <c r="D3255" s="195" t="s">
        <v>155</v>
      </c>
      <c r="E3255" s="163">
        <v>9.99</v>
      </c>
    </row>
    <row r="3256" spans="1:5">
      <c r="A3256" s="195">
        <v>11697</v>
      </c>
      <c r="B3256" s="195" t="s">
        <v>3424</v>
      </c>
      <c r="C3256" s="195" t="s">
        <v>160</v>
      </c>
      <c r="D3256" s="195" t="s">
        <v>155</v>
      </c>
      <c r="E3256" s="163">
        <v>554.05999999999995</v>
      </c>
    </row>
    <row r="3257" spans="1:5">
      <c r="A3257" s="195">
        <v>11698</v>
      </c>
      <c r="B3257" s="195" t="s">
        <v>3425</v>
      </c>
      <c r="C3257" s="195" t="s">
        <v>160</v>
      </c>
      <c r="D3257" s="195" t="s">
        <v>155</v>
      </c>
      <c r="E3257" s="163">
        <v>660.97</v>
      </c>
    </row>
    <row r="3258" spans="1:5">
      <c r="A3258" s="195">
        <v>11699</v>
      </c>
      <c r="B3258" s="195" t="s">
        <v>3426</v>
      </c>
      <c r="C3258" s="195" t="s">
        <v>160</v>
      </c>
      <c r="D3258" s="195" t="s">
        <v>155</v>
      </c>
      <c r="E3258" s="163">
        <v>730.52</v>
      </c>
    </row>
    <row r="3259" spans="1:5">
      <c r="A3259" s="195">
        <v>10432</v>
      </c>
      <c r="B3259" s="195" t="s">
        <v>3427</v>
      </c>
      <c r="C3259" s="195" t="s">
        <v>160</v>
      </c>
      <c r="D3259" s="195" t="s">
        <v>155</v>
      </c>
      <c r="E3259" s="163">
        <v>295.42</v>
      </c>
    </row>
    <row r="3260" spans="1:5">
      <c r="A3260" s="195">
        <v>10430</v>
      </c>
      <c r="B3260" s="195" t="s">
        <v>3428</v>
      </c>
      <c r="C3260" s="195" t="s">
        <v>160</v>
      </c>
      <c r="D3260" s="195" t="s">
        <v>155</v>
      </c>
      <c r="E3260" s="163">
        <v>318.16000000000003</v>
      </c>
    </row>
    <row r="3261" spans="1:5">
      <c r="A3261" s="195">
        <v>37514</v>
      </c>
      <c r="B3261" s="195" t="s">
        <v>3429</v>
      </c>
      <c r="C3261" s="195" t="s">
        <v>160</v>
      </c>
      <c r="D3261" s="195" t="s">
        <v>167</v>
      </c>
      <c r="E3261" s="199">
        <v>147500</v>
      </c>
    </row>
    <row r="3262" spans="1:5">
      <c r="A3262" s="195">
        <v>37519</v>
      </c>
      <c r="B3262" s="195" t="s">
        <v>3430</v>
      </c>
      <c r="C3262" s="195" t="s">
        <v>160</v>
      </c>
      <c r="D3262" s="195" t="s">
        <v>167</v>
      </c>
      <c r="E3262" s="199">
        <v>227635.77</v>
      </c>
    </row>
    <row r="3263" spans="1:5">
      <c r="A3263" s="195">
        <v>37520</v>
      </c>
      <c r="B3263" s="195" t="s">
        <v>3431</v>
      </c>
      <c r="C3263" s="195" t="s">
        <v>160</v>
      </c>
      <c r="D3263" s="195" t="s">
        <v>167</v>
      </c>
      <c r="E3263" s="199">
        <v>223904.04</v>
      </c>
    </row>
    <row r="3264" spans="1:5">
      <c r="A3264" s="195">
        <v>37521</v>
      </c>
      <c r="B3264" s="195" t="s">
        <v>3432</v>
      </c>
      <c r="C3264" s="195" t="s">
        <v>160</v>
      </c>
      <c r="D3264" s="195" t="s">
        <v>167</v>
      </c>
      <c r="E3264" s="199">
        <v>273162.93</v>
      </c>
    </row>
    <row r="3265" spans="1:5">
      <c r="A3265" s="195">
        <v>37522</v>
      </c>
      <c r="B3265" s="195" t="s">
        <v>3433</v>
      </c>
      <c r="C3265" s="195" t="s">
        <v>160</v>
      </c>
      <c r="D3265" s="195" t="s">
        <v>167</v>
      </c>
      <c r="E3265" s="199">
        <v>281381.25</v>
      </c>
    </row>
    <row r="3266" spans="1:5">
      <c r="A3266" s="195">
        <v>21109</v>
      </c>
      <c r="B3266" s="195" t="s">
        <v>3434</v>
      </c>
      <c r="C3266" s="195" t="s">
        <v>160</v>
      </c>
      <c r="D3266" s="195" t="s">
        <v>167</v>
      </c>
      <c r="E3266" s="163">
        <v>31.97</v>
      </c>
    </row>
    <row r="3267" spans="1:5">
      <c r="A3267" s="195">
        <v>36800</v>
      </c>
      <c r="B3267" s="195" t="s">
        <v>3435</v>
      </c>
      <c r="C3267" s="195" t="s">
        <v>160</v>
      </c>
      <c r="D3267" s="195" t="s">
        <v>155</v>
      </c>
      <c r="E3267" s="163">
        <v>86.81</v>
      </c>
    </row>
    <row r="3268" spans="1:5">
      <c r="A3268" s="195">
        <v>11769</v>
      </c>
      <c r="B3268" s="195" t="s">
        <v>3436</v>
      </c>
      <c r="C3268" s="195" t="s">
        <v>160</v>
      </c>
      <c r="D3268" s="195" t="s">
        <v>155</v>
      </c>
      <c r="E3268" s="163">
        <v>212.76</v>
      </c>
    </row>
    <row r="3269" spans="1:5">
      <c r="A3269" s="195">
        <v>36793</v>
      </c>
      <c r="B3269" s="195" t="s">
        <v>3437</v>
      </c>
      <c r="C3269" s="195" t="s">
        <v>160</v>
      </c>
      <c r="D3269" s="195" t="s">
        <v>155</v>
      </c>
      <c r="E3269" s="163">
        <v>344.46</v>
      </c>
    </row>
    <row r="3270" spans="1:5">
      <c r="A3270" s="195">
        <v>37546</v>
      </c>
      <c r="B3270" s="195" t="s">
        <v>3438</v>
      </c>
      <c r="C3270" s="195" t="s">
        <v>160</v>
      </c>
      <c r="D3270" s="195" t="s">
        <v>155</v>
      </c>
      <c r="E3270" s="199">
        <v>10775.67</v>
      </c>
    </row>
    <row r="3271" spans="1:5">
      <c r="A3271" s="195">
        <v>37544</v>
      </c>
      <c r="B3271" s="195" t="s">
        <v>3439</v>
      </c>
      <c r="C3271" s="195" t="s">
        <v>160</v>
      </c>
      <c r="D3271" s="195" t="s">
        <v>155</v>
      </c>
      <c r="E3271" s="199">
        <v>11397.08</v>
      </c>
    </row>
    <row r="3272" spans="1:5">
      <c r="A3272" s="195">
        <v>37545</v>
      </c>
      <c r="B3272" s="195" t="s">
        <v>3440</v>
      </c>
      <c r="C3272" s="195" t="s">
        <v>160</v>
      </c>
      <c r="D3272" s="195" t="s">
        <v>155</v>
      </c>
      <c r="E3272" s="199">
        <v>13561</v>
      </c>
    </row>
    <row r="3273" spans="1:5">
      <c r="A3273" s="195">
        <v>11771</v>
      </c>
      <c r="B3273" s="195" t="s">
        <v>3441</v>
      </c>
      <c r="C3273" s="195" t="s">
        <v>160</v>
      </c>
      <c r="D3273" s="195" t="s">
        <v>155</v>
      </c>
      <c r="E3273" s="163">
        <v>263.89999999999998</v>
      </c>
    </row>
    <row r="3274" spans="1:5">
      <c r="A3274" s="195">
        <v>39919</v>
      </c>
      <c r="B3274" s="195" t="s">
        <v>3442</v>
      </c>
      <c r="C3274" s="195" t="s">
        <v>160</v>
      </c>
      <c r="D3274" s="195" t="s">
        <v>155</v>
      </c>
      <c r="E3274" s="199">
        <v>53938.19</v>
      </c>
    </row>
    <row r="3275" spans="1:5">
      <c r="A3275" s="195">
        <v>38385</v>
      </c>
      <c r="B3275" s="195" t="s">
        <v>3443</v>
      </c>
      <c r="C3275" s="195" t="s">
        <v>160</v>
      </c>
      <c r="D3275" s="195" t="s">
        <v>155</v>
      </c>
      <c r="E3275" s="163">
        <v>42.08</v>
      </c>
    </row>
    <row r="3276" spans="1:5">
      <c r="A3276" s="195">
        <v>37587</v>
      </c>
      <c r="B3276" s="195" t="s">
        <v>3444</v>
      </c>
      <c r="C3276" s="195" t="s">
        <v>160</v>
      </c>
      <c r="D3276" s="195" t="s">
        <v>155</v>
      </c>
      <c r="E3276" s="163">
        <v>240.03</v>
      </c>
    </row>
    <row r="3277" spans="1:5">
      <c r="A3277" s="195">
        <v>11561</v>
      </c>
      <c r="B3277" s="195" t="s">
        <v>3445</v>
      </c>
      <c r="C3277" s="195" t="s">
        <v>160</v>
      </c>
      <c r="D3277" s="195" t="s">
        <v>155</v>
      </c>
      <c r="E3277" s="163">
        <v>196.85</v>
      </c>
    </row>
    <row r="3278" spans="1:5">
      <c r="A3278" s="195">
        <v>43604</v>
      </c>
      <c r="B3278" s="195" t="s">
        <v>3446</v>
      </c>
      <c r="C3278" s="195" t="s">
        <v>160</v>
      </c>
      <c r="D3278" s="195" t="s">
        <v>155</v>
      </c>
      <c r="E3278" s="163">
        <v>104.94</v>
      </c>
    </row>
    <row r="3279" spans="1:5">
      <c r="A3279" s="195">
        <v>11560</v>
      </c>
      <c r="B3279" s="195" t="s">
        <v>3447</v>
      </c>
      <c r="C3279" s="195" t="s">
        <v>160</v>
      </c>
      <c r="D3279" s="195" t="s">
        <v>155</v>
      </c>
      <c r="E3279" s="163">
        <v>151.94</v>
      </c>
    </row>
    <row r="3280" spans="1:5">
      <c r="A3280" s="195">
        <v>11499</v>
      </c>
      <c r="B3280" s="195" t="s">
        <v>3448</v>
      </c>
      <c r="C3280" s="195" t="s">
        <v>160</v>
      </c>
      <c r="D3280" s="195" t="s">
        <v>155</v>
      </c>
      <c r="E3280" s="163">
        <v>744.02</v>
      </c>
    </row>
    <row r="3281" spans="1:5">
      <c r="A3281" s="195">
        <v>34761</v>
      </c>
      <c r="B3281" s="195" t="s">
        <v>3449</v>
      </c>
      <c r="C3281" s="195" t="s">
        <v>355</v>
      </c>
      <c r="D3281" s="195" t="s">
        <v>155</v>
      </c>
      <c r="E3281" s="163">
        <v>15.96</v>
      </c>
    </row>
    <row r="3282" spans="1:5">
      <c r="A3282" s="195">
        <v>40924</v>
      </c>
      <c r="B3282" s="195" t="s">
        <v>3450</v>
      </c>
      <c r="C3282" s="195" t="s">
        <v>357</v>
      </c>
      <c r="D3282" s="195" t="s">
        <v>155</v>
      </c>
      <c r="E3282" s="199">
        <v>2844.08</v>
      </c>
    </row>
    <row r="3283" spans="1:5">
      <c r="A3283" s="195">
        <v>25957</v>
      </c>
      <c r="B3283" s="195" t="s">
        <v>3451</v>
      </c>
      <c r="C3283" s="195" t="s">
        <v>355</v>
      </c>
      <c r="D3283" s="195" t="s">
        <v>155</v>
      </c>
      <c r="E3283" s="163">
        <v>12.41</v>
      </c>
    </row>
    <row r="3284" spans="1:5">
      <c r="A3284" s="195">
        <v>40983</v>
      </c>
      <c r="B3284" s="195" t="s">
        <v>3452</v>
      </c>
      <c r="C3284" s="195" t="s">
        <v>357</v>
      </c>
      <c r="D3284" s="195" t="s">
        <v>155</v>
      </c>
      <c r="E3284" s="199">
        <v>2213.0300000000002</v>
      </c>
    </row>
    <row r="3285" spans="1:5">
      <c r="A3285" s="195">
        <v>2437</v>
      </c>
      <c r="B3285" s="195" t="s">
        <v>3453</v>
      </c>
      <c r="C3285" s="195" t="s">
        <v>355</v>
      </c>
      <c r="D3285" s="195" t="s">
        <v>155</v>
      </c>
      <c r="E3285" s="163">
        <v>17.77</v>
      </c>
    </row>
    <row r="3286" spans="1:5">
      <c r="A3286" s="195">
        <v>40921</v>
      </c>
      <c r="B3286" s="195" t="s">
        <v>3454</v>
      </c>
      <c r="C3286" s="195" t="s">
        <v>357</v>
      </c>
      <c r="D3286" s="195" t="s">
        <v>155</v>
      </c>
      <c r="E3286" s="199">
        <v>3170.25</v>
      </c>
    </row>
    <row r="3287" spans="1:5">
      <c r="A3287" s="195">
        <v>14252</v>
      </c>
      <c r="B3287" s="195" t="s">
        <v>3455</v>
      </c>
      <c r="C3287" s="195" t="s">
        <v>160</v>
      </c>
      <c r="D3287" s="195" t="s">
        <v>155</v>
      </c>
      <c r="E3287" s="199">
        <v>2531.35</v>
      </c>
    </row>
    <row r="3288" spans="1:5">
      <c r="A3288" s="195">
        <v>730</v>
      </c>
      <c r="B3288" s="195" t="s">
        <v>3456</v>
      </c>
      <c r="C3288" s="195" t="s">
        <v>160</v>
      </c>
      <c r="D3288" s="195" t="s">
        <v>155</v>
      </c>
      <c r="E3288" s="199">
        <v>6763.29</v>
      </c>
    </row>
    <row r="3289" spans="1:5">
      <c r="A3289" s="195">
        <v>723</v>
      </c>
      <c r="B3289" s="195" t="s">
        <v>3457</v>
      </c>
      <c r="C3289" s="195" t="s">
        <v>160</v>
      </c>
      <c r="D3289" s="195" t="s">
        <v>155</v>
      </c>
      <c r="E3289" s="199">
        <v>3361.59</v>
      </c>
    </row>
    <row r="3290" spans="1:5">
      <c r="A3290" s="195">
        <v>36502</v>
      </c>
      <c r="B3290" s="195" t="s">
        <v>3458</v>
      </c>
      <c r="C3290" s="195" t="s">
        <v>160</v>
      </c>
      <c r="D3290" s="195" t="s">
        <v>155</v>
      </c>
      <c r="E3290" s="199">
        <v>3159.5</v>
      </c>
    </row>
    <row r="3291" spans="1:5">
      <c r="A3291" s="195">
        <v>36503</v>
      </c>
      <c r="B3291" s="195" t="s">
        <v>3459</v>
      </c>
      <c r="C3291" s="195" t="s">
        <v>160</v>
      </c>
      <c r="D3291" s="195" t="s">
        <v>155</v>
      </c>
      <c r="E3291" s="199">
        <v>3896.03</v>
      </c>
    </row>
    <row r="3292" spans="1:5">
      <c r="A3292" s="195">
        <v>4090</v>
      </c>
      <c r="B3292" s="195" t="s">
        <v>3460</v>
      </c>
      <c r="C3292" s="195" t="s">
        <v>160</v>
      </c>
      <c r="D3292" s="195" t="s">
        <v>167</v>
      </c>
      <c r="E3292" s="199">
        <v>657500</v>
      </c>
    </row>
    <row r="3293" spans="1:5">
      <c r="A3293" s="195">
        <v>13227</v>
      </c>
      <c r="B3293" s="195" t="s">
        <v>3461</v>
      </c>
      <c r="C3293" s="195" t="s">
        <v>160</v>
      </c>
      <c r="D3293" s="195" t="s">
        <v>167</v>
      </c>
      <c r="E3293" s="199">
        <v>817025.74</v>
      </c>
    </row>
    <row r="3294" spans="1:5">
      <c r="A3294" s="195">
        <v>10597</v>
      </c>
      <c r="B3294" s="195" t="s">
        <v>3462</v>
      </c>
      <c r="C3294" s="195" t="s">
        <v>160</v>
      </c>
      <c r="D3294" s="195" t="s">
        <v>167</v>
      </c>
      <c r="E3294" s="199">
        <v>860024.99</v>
      </c>
    </row>
    <row r="3295" spans="1:5">
      <c r="A3295" s="195">
        <v>39628</v>
      </c>
      <c r="B3295" s="195" t="s">
        <v>3463</v>
      </c>
      <c r="C3295" s="195" t="s">
        <v>160</v>
      </c>
      <c r="D3295" s="195" t="s">
        <v>167</v>
      </c>
      <c r="E3295" s="199">
        <v>3854.78</v>
      </c>
    </row>
    <row r="3296" spans="1:5">
      <c r="A3296" s="195">
        <v>39404</v>
      </c>
      <c r="B3296" s="195" t="s">
        <v>3464</v>
      </c>
      <c r="C3296" s="195" t="s">
        <v>160</v>
      </c>
      <c r="D3296" s="195" t="s">
        <v>167</v>
      </c>
      <c r="E3296" s="199">
        <v>1911.46</v>
      </c>
    </row>
    <row r="3297" spans="1:5">
      <c r="A3297" s="195">
        <v>39402</v>
      </c>
      <c r="B3297" s="195" t="s">
        <v>3465</v>
      </c>
      <c r="C3297" s="195" t="s">
        <v>160</v>
      </c>
      <c r="D3297" s="195" t="s">
        <v>167</v>
      </c>
      <c r="E3297" s="199">
        <v>1574.68</v>
      </c>
    </row>
    <row r="3298" spans="1:5">
      <c r="A3298" s="195">
        <v>39403</v>
      </c>
      <c r="B3298" s="195" t="s">
        <v>3466</v>
      </c>
      <c r="C3298" s="195" t="s">
        <v>160</v>
      </c>
      <c r="D3298" s="195" t="s">
        <v>167</v>
      </c>
      <c r="E3298" s="199">
        <v>1540.43</v>
      </c>
    </row>
    <row r="3299" spans="1:5">
      <c r="A3299" s="195">
        <v>4093</v>
      </c>
      <c r="B3299" s="195" t="s">
        <v>3467</v>
      </c>
      <c r="C3299" s="195" t="s">
        <v>355</v>
      </c>
      <c r="D3299" s="195" t="s">
        <v>155</v>
      </c>
      <c r="E3299" s="163">
        <v>13.86</v>
      </c>
    </row>
    <row r="3300" spans="1:5">
      <c r="A3300" s="195">
        <v>10512</v>
      </c>
      <c r="B3300" s="195" t="s">
        <v>3468</v>
      </c>
      <c r="C3300" s="195" t="s">
        <v>357</v>
      </c>
      <c r="D3300" s="195" t="s">
        <v>155</v>
      </c>
      <c r="E3300" s="199">
        <v>2474.23</v>
      </c>
    </row>
    <row r="3301" spans="1:5">
      <c r="A3301" s="195">
        <v>20020</v>
      </c>
      <c r="B3301" s="195" t="s">
        <v>3469</v>
      </c>
      <c r="C3301" s="195" t="s">
        <v>355</v>
      </c>
      <c r="D3301" s="195" t="s">
        <v>155</v>
      </c>
      <c r="E3301" s="163">
        <v>13.07</v>
      </c>
    </row>
    <row r="3302" spans="1:5">
      <c r="A3302" s="195">
        <v>41038</v>
      </c>
      <c r="B3302" s="195" t="s">
        <v>3470</v>
      </c>
      <c r="C3302" s="195" t="s">
        <v>357</v>
      </c>
      <c r="D3302" s="195" t="s">
        <v>155</v>
      </c>
      <c r="E3302" s="199">
        <v>2333.83</v>
      </c>
    </row>
    <row r="3303" spans="1:5">
      <c r="A3303" s="195">
        <v>4094</v>
      </c>
      <c r="B3303" s="195" t="s">
        <v>3471</v>
      </c>
      <c r="C3303" s="195" t="s">
        <v>355</v>
      </c>
      <c r="D3303" s="195" t="s">
        <v>155</v>
      </c>
      <c r="E3303" s="163">
        <v>18.52</v>
      </c>
    </row>
    <row r="3304" spans="1:5">
      <c r="A3304" s="195">
        <v>40988</v>
      </c>
      <c r="B3304" s="195" t="s">
        <v>3472</v>
      </c>
      <c r="C3304" s="195" t="s">
        <v>357</v>
      </c>
      <c r="D3304" s="195" t="s">
        <v>155</v>
      </c>
      <c r="E3304" s="199">
        <v>3304.18</v>
      </c>
    </row>
    <row r="3305" spans="1:5">
      <c r="A3305" s="195">
        <v>4095</v>
      </c>
      <c r="B3305" s="195" t="s">
        <v>3473</v>
      </c>
      <c r="C3305" s="195" t="s">
        <v>355</v>
      </c>
      <c r="D3305" s="195" t="s">
        <v>155</v>
      </c>
      <c r="E3305" s="163">
        <v>12.8</v>
      </c>
    </row>
    <row r="3306" spans="1:5">
      <c r="A3306" s="195">
        <v>40990</v>
      </c>
      <c r="B3306" s="195" t="s">
        <v>3474</v>
      </c>
      <c r="C3306" s="195" t="s">
        <v>357</v>
      </c>
      <c r="D3306" s="195" t="s">
        <v>155</v>
      </c>
      <c r="E3306" s="199">
        <v>2282.9</v>
      </c>
    </row>
    <row r="3307" spans="1:5">
      <c r="A3307" s="195">
        <v>4097</v>
      </c>
      <c r="B3307" s="195" t="s">
        <v>3475</v>
      </c>
      <c r="C3307" s="195" t="s">
        <v>355</v>
      </c>
      <c r="D3307" s="195" t="s">
        <v>155</v>
      </c>
      <c r="E3307" s="163">
        <v>12.73</v>
      </c>
    </row>
    <row r="3308" spans="1:5">
      <c r="A3308" s="195">
        <v>40994</v>
      </c>
      <c r="B3308" s="195" t="s">
        <v>3476</v>
      </c>
      <c r="C3308" s="195" t="s">
        <v>357</v>
      </c>
      <c r="D3308" s="195" t="s">
        <v>155</v>
      </c>
      <c r="E3308" s="199">
        <v>2269.37</v>
      </c>
    </row>
    <row r="3309" spans="1:5">
      <c r="A3309" s="195">
        <v>4096</v>
      </c>
      <c r="B3309" s="195" t="s">
        <v>3477</v>
      </c>
      <c r="C3309" s="195" t="s">
        <v>355</v>
      </c>
      <c r="D3309" s="195" t="s">
        <v>155</v>
      </c>
      <c r="E3309" s="163">
        <v>12.8</v>
      </c>
    </row>
    <row r="3310" spans="1:5">
      <c r="A3310" s="195">
        <v>40992</v>
      </c>
      <c r="B3310" s="195" t="s">
        <v>3478</v>
      </c>
      <c r="C3310" s="195" t="s">
        <v>357</v>
      </c>
      <c r="D3310" s="195" t="s">
        <v>155</v>
      </c>
      <c r="E3310" s="199">
        <v>2282.9</v>
      </c>
    </row>
    <row r="3311" spans="1:5">
      <c r="A3311" s="195">
        <v>13955</v>
      </c>
      <c r="B3311" s="195" t="s">
        <v>3479</v>
      </c>
      <c r="C3311" s="195" t="s">
        <v>160</v>
      </c>
      <c r="D3311" s="195" t="s">
        <v>167</v>
      </c>
      <c r="E3311" s="199">
        <v>2714.2</v>
      </c>
    </row>
    <row r="3312" spans="1:5">
      <c r="A3312" s="195">
        <v>4114</v>
      </c>
      <c r="B3312" s="195" t="s">
        <v>3480</v>
      </c>
      <c r="C3312" s="195" t="s">
        <v>160</v>
      </c>
      <c r="D3312" s="195" t="s">
        <v>155</v>
      </c>
      <c r="E3312" s="163">
        <v>60.47</v>
      </c>
    </row>
    <row r="3313" spans="1:5">
      <c r="A3313" s="195">
        <v>36797</v>
      </c>
      <c r="B3313" s="195" t="s">
        <v>3481</v>
      </c>
      <c r="C3313" s="195" t="s">
        <v>160</v>
      </c>
      <c r="D3313" s="195" t="s">
        <v>155</v>
      </c>
      <c r="E3313" s="163">
        <v>53.84</v>
      </c>
    </row>
    <row r="3314" spans="1:5">
      <c r="A3314" s="195">
        <v>4107</v>
      </c>
      <c r="B3314" s="195" t="s">
        <v>3482</v>
      </c>
      <c r="C3314" s="195" t="s">
        <v>160</v>
      </c>
      <c r="D3314" s="195" t="s">
        <v>155</v>
      </c>
      <c r="E3314" s="163">
        <v>50.77</v>
      </c>
    </row>
    <row r="3315" spans="1:5">
      <c r="A3315" s="195">
        <v>4102</v>
      </c>
      <c r="B3315" s="195" t="s">
        <v>3483</v>
      </c>
      <c r="C3315" s="195" t="s">
        <v>160</v>
      </c>
      <c r="D3315" s="195" t="s">
        <v>158</v>
      </c>
      <c r="E3315" s="163">
        <v>61.97</v>
      </c>
    </row>
    <row r="3316" spans="1:5">
      <c r="A3316" s="195">
        <v>36799</v>
      </c>
      <c r="B3316" s="195" t="s">
        <v>3484</v>
      </c>
      <c r="C3316" s="195" t="s">
        <v>160</v>
      </c>
      <c r="D3316" s="195" t="s">
        <v>155</v>
      </c>
      <c r="E3316" s="163">
        <v>52.26</v>
      </c>
    </row>
    <row r="3317" spans="1:5">
      <c r="A3317" s="195">
        <v>2747</v>
      </c>
      <c r="B3317" s="195" t="s">
        <v>3485</v>
      </c>
      <c r="C3317" s="195" t="s">
        <v>187</v>
      </c>
      <c r="D3317" s="195" t="s">
        <v>167</v>
      </c>
      <c r="E3317" s="163">
        <v>19.71</v>
      </c>
    </row>
    <row r="3318" spans="1:5">
      <c r="A3318" s="195">
        <v>21138</v>
      </c>
      <c r="B3318" s="195" t="s">
        <v>3486</v>
      </c>
      <c r="C3318" s="195" t="s">
        <v>187</v>
      </c>
      <c r="D3318" s="195" t="s">
        <v>167</v>
      </c>
      <c r="E3318" s="163">
        <v>6.25</v>
      </c>
    </row>
    <row r="3319" spans="1:5">
      <c r="A3319" s="195">
        <v>10826</v>
      </c>
      <c r="B3319" s="195" t="s">
        <v>3487</v>
      </c>
      <c r="C3319" s="195" t="s">
        <v>160</v>
      </c>
      <c r="D3319" s="195" t="s">
        <v>155</v>
      </c>
      <c r="E3319" s="163">
        <v>56.89</v>
      </c>
    </row>
    <row r="3320" spans="1:5">
      <c r="A3320" s="195">
        <v>365</v>
      </c>
      <c r="B3320" s="195" t="s">
        <v>3488</v>
      </c>
      <c r="C3320" s="195" t="s">
        <v>160</v>
      </c>
      <c r="D3320" s="195" t="s">
        <v>155</v>
      </c>
      <c r="E3320" s="163">
        <v>35.270000000000003</v>
      </c>
    </row>
    <row r="3321" spans="1:5">
      <c r="A3321" s="195">
        <v>38639</v>
      </c>
      <c r="B3321" s="195" t="s">
        <v>3489</v>
      </c>
      <c r="C3321" s="195" t="s">
        <v>160</v>
      </c>
      <c r="D3321" s="195" t="s">
        <v>155</v>
      </c>
      <c r="E3321" s="163">
        <v>136.55000000000001</v>
      </c>
    </row>
    <row r="3322" spans="1:5">
      <c r="A3322" s="195">
        <v>38640</v>
      </c>
      <c r="B3322" s="195" t="s">
        <v>3490</v>
      </c>
      <c r="C3322" s="195" t="s">
        <v>160</v>
      </c>
      <c r="D3322" s="195" t="s">
        <v>155</v>
      </c>
      <c r="E3322" s="163">
        <v>2.04</v>
      </c>
    </row>
    <row r="3323" spans="1:5">
      <c r="A3323" s="195">
        <v>358</v>
      </c>
      <c r="B3323" s="195" t="s">
        <v>3491</v>
      </c>
      <c r="C3323" s="195" t="s">
        <v>160</v>
      </c>
      <c r="D3323" s="195" t="s">
        <v>155</v>
      </c>
      <c r="E3323" s="163">
        <v>42.1</v>
      </c>
    </row>
    <row r="3324" spans="1:5">
      <c r="A3324" s="195">
        <v>359</v>
      </c>
      <c r="B3324" s="195" t="s">
        <v>3492</v>
      </c>
      <c r="C3324" s="195" t="s">
        <v>160</v>
      </c>
      <c r="D3324" s="195" t="s">
        <v>155</v>
      </c>
      <c r="E3324" s="163">
        <v>86.48</v>
      </c>
    </row>
    <row r="3325" spans="1:5">
      <c r="A3325" s="195">
        <v>38641</v>
      </c>
      <c r="B3325" s="195" t="s">
        <v>3493</v>
      </c>
      <c r="C3325" s="195" t="s">
        <v>160</v>
      </c>
      <c r="D3325" s="195" t="s">
        <v>155</v>
      </c>
      <c r="E3325" s="163">
        <v>85.34</v>
      </c>
    </row>
    <row r="3326" spans="1:5">
      <c r="A3326" s="195">
        <v>360</v>
      </c>
      <c r="B3326" s="195" t="s">
        <v>3494</v>
      </c>
      <c r="C3326" s="195" t="s">
        <v>160</v>
      </c>
      <c r="D3326" s="195" t="s">
        <v>158</v>
      </c>
      <c r="E3326" s="163">
        <v>1.98</v>
      </c>
    </row>
    <row r="3327" spans="1:5">
      <c r="A3327" s="195">
        <v>42430</v>
      </c>
      <c r="B3327" s="195" t="s">
        <v>3495</v>
      </c>
      <c r="C3327" s="195" t="s">
        <v>160</v>
      </c>
      <c r="D3327" s="195" t="s">
        <v>167</v>
      </c>
      <c r="E3327" s="199">
        <v>5099.7700000000004</v>
      </c>
    </row>
    <row r="3328" spans="1:5">
      <c r="A3328" s="195">
        <v>4214</v>
      </c>
      <c r="B3328" s="195" t="s">
        <v>3496</v>
      </c>
      <c r="C3328" s="195" t="s">
        <v>160</v>
      </c>
      <c r="D3328" s="195" t="s">
        <v>155</v>
      </c>
      <c r="E3328" s="163">
        <v>9.85</v>
      </c>
    </row>
    <row r="3329" spans="1:5">
      <c r="A3329" s="195">
        <v>4215</v>
      </c>
      <c r="B3329" s="195" t="s">
        <v>3497</v>
      </c>
      <c r="C3329" s="195" t="s">
        <v>160</v>
      </c>
      <c r="D3329" s="195" t="s">
        <v>155</v>
      </c>
      <c r="E3329" s="163">
        <v>6.48</v>
      </c>
    </row>
    <row r="3330" spans="1:5">
      <c r="A3330" s="195">
        <v>4210</v>
      </c>
      <c r="B3330" s="195" t="s">
        <v>3498</v>
      </c>
      <c r="C3330" s="195" t="s">
        <v>160</v>
      </c>
      <c r="D3330" s="195" t="s">
        <v>155</v>
      </c>
      <c r="E3330" s="163">
        <v>1.0900000000000001</v>
      </c>
    </row>
    <row r="3331" spans="1:5">
      <c r="A3331" s="195">
        <v>4212</v>
      </c>
      <c r="B3331" s="195" t="s">
        <v>3499</v>
      </c>
      <c r="C3331" s="195" t="s">
        <v>160</v>
      </c>
      <c r="D3331" s="195" t="s">
        <v>155</v>
      </c>
      <c r="E3331" s="163">
        <v>3.13</v>
      </c>
    </row>
    <row r="3332" spans="1:5">
      <c r="A3332" s="195">
        <v>4213</v>
      </c>
      <c r="B3332" s="195" t="s">
        <v>3500</v>
      </c>
      <c r="C3332" s="195" t="s">
        <v>160</v>
      </c>
      <c r="D3332" s="195" t="s">
        <v>155</v>
      </c>
      <c r="E3332" s="163">
        <v>14</v>
      </c>
    </row>
    <row r="3333" spans="1:5">
      <c r="A3333" s="195">
        <v>4211</v>
      </c>
      <c r="B3333" s="195" t="s">
        <v>3501</v>
      </c>
      <c r="C3333" s="195" t="s">
        <v>160</v>
      </c>
      <c r="D3333" s="195" t="s">
        <v>155</v>
      </c>
      <c r="E3333" s="163">
        <v>1.56</v>
      </c>
    </row>
    <row r="3334" spans="1:5">
      <c r="A3334" s="195">
        <v>4209</v>
      </c>
      <c r="B3334" s="195" t="s">
        <v>3502</v>
      </c>
      <c r="C3334" s="195" t="s">
        <v>160</v>
      </c>
      <c r="D3334" s="195" t="s">
        <v>155</v>
      </c>
      <c r="E3334" s="163">
        <v>13.91</v>
      </c>
    </row>
    <row r="3335" spans="1:5">
      <c r="A3335" s="195">
        <v>4180</v>
      </c>
      <c r="B3335" s="195" t="s">
        <v>3503</v>
      </c>
      <c r="C3335" s="195" t="s">
        <v>160</v>
      </c>
      <c r="D3335" s="195" t="s">
        <v>155</v>
      </c>
      <c r="E3335" s="163">
        <v>10.47</v>
      </c>
    </row>
    <row r="3336" spans="1:5">
      <c r="A3336" s="195">
        <v>4177</v>
      </c>
      <c r="B3336" s="195" t="s">
        <v>3504</v>
      </c>
      <c r="C3336" s="195" t="s">
        <v>160</v>
      </c>
      <c r="D3336" s="195" t="s">
        <v>155</v>
      </c>
      <c r="E3336" s="163">
        <v>3.47</v>
      </c>
    </row>
    <row r="3337" spans="1:5">
      <c r="A3337" s="195">
        <v>4179</v>
      </c>
      <c r="B3337" s="195" t="s">
        <v>3505</v>
      </c>
      <c r="C3337" s="195" t="s">
        <v>160</v>
      </c>
      <c r="D3337" s="195" t="s">
        <v>155</v>
      </c>
      <c r="E3337" s="163">
        <v>7.11</v>
      </c>
    </row>
    <row r="3338" spans="1:5">
      <c r="A3338" s="195">
        <v>4208</v>
      </c>
      <c r="B3338" s="195" t="s">
        <v>3506</v>
      </c>
      <c r="C3338" s="195" t="s">
        <v>160</v>
      </c>
      <c r="D3338" s="195" t="s">
        <v>155</v>
      </c>
      <c r="E3338" s="163">
        <v>33.119999999999997</v>
      </c>
    </row>
    <row r="3339" spans="1:5">
      <c r="A3339" s="195">
        <v>4181</v>
      </c>
      <c r="B3339" s="195" t="s">
        <v>3507</v>
      </c>
      <c r="C3339" s="195" t="s">
        <v>160</v>
      </c>
      <c r="D3339" s="195" t="s">
        <v>155</v>
      </c>
      <c r="E3339" s="163">
        <v>21.64</v>
      </c>
    </row>
    <row r="3340" spans="1:5">
      <c r="A3340" s="195">
        <v>4178</v>
      </c>
      <c r="B3340" s="195" t="s">
        <v>3508</v>
      </c>
      <c r="C3340" s="195" t="s">
        <v>160</v>
      </c>
      <c r="D3340" s="195" t="s">
        <v>155</v>
      </c>
      <c r="E3340" s="163">
        <v>4.82</v>
      </c>
    </row>
    <row r="3341" spans="1:5">
      <c r="A3341" s="195">
        <v>4182</v>
      </c>
      <c r="B3341" s="195" t="s">
        <v>3509</v>
      </c>
      <c r="C3341" s="195" t="s">
        <v>160</v>
      </c>
      <c r="D3341" s="195" t="s">
        <v>155</v>
      </c>
      <c r="E3341" s="163">
        <v>53.88</v>
      </c>
    </row>
    <row r="3342" spans="1:5">
      <c r="A3342" s="195">
        <v>4183</v>
      </c>
      <c r="B3342" s="195" t="s">
        <v>3510</v>
      </c>
      <c r="C3342" s="195" t="s">
        <v>160</v>
      </c>
      <c r="D3342" s="195" t="s">
        <v>155</v>
      </c>
      <c r="E3342" s="163">
        <v>86.74</v>
      </c>
    </row>
    <row r="3343" spans="1:5">
      <c r="A3343" s="195">
        <v>4184</v>
      </c>
      <c r="B3343" s="195" t="s">
        <v>3511</v>
      </c>
      <c r="C3343" s="195" t="s">
        <v>160</v>
      </c>
      <c r="D3343" s="195" t="s">
        <v>155</v>
      </c>
      <c r="E3343" s="163">
        <v>191.48</v>
      </c>
    </row>
    <row r="3344" spans="1:5">
      <c r="A3344" s="195">
        <v>4185</v>
      </c>
      <c r="B3344" s="195" t="s">
        <v>3512</v>
      </c>
      <c r="C3344" s="195" t="s">
        <v>160</v>
      </c>
      <c r="D3344" s="195" t="s">
        <v>155</v>
      </c>
      <c r="E3344" s="163">
        <v>318.14999999999998</v>
      </c>
    </row>
    <row r="3345" spans="1:5">
      <c r="A3345" s="195">
        <v>4205</v>
      </c>
      <c r="B3345" s="195" t="s">
        <v>3513</v>
      </c>
      <c r="C3345" s="195" t="s">
        <v>160</v>
      </c>
      <c r="D3345" s="195" t="s">
        <v>155</v>
      </c>
      <c r="E3345" s="163">
        <v>18.37</v>
      </c>
    </row>
    <row r="3346" spans="1:5">
      <c r="A3346" s="195">
        <v>4192</v>
      </c>
      <c r="B3346" s="195" t="s">
        <v>3514</v>
      </c>
      <c r="C3346" s="195" t="s">
        <v>160</v>
      </c>
      <c r="D3346" s="195" t="s">
        <v>155</v>
      </c>
      <c r="E3346" s="163">
        <v>18.37</v>
      </c>
    </row>
    <row r="3347" spans="1:5">
      <c r="A3347" s="195">
        <v>4191</v>
      </c>
      <c r="B3347" s="195" t="s">
        <v>3515</v>
      </c>
      <c r="C3347" s="195" t="s">
        <v>160</v>
      </c>
      <c r="D3347" s="195" t="s">
        <v>155</v>
      </c>
      <c r="E3347" s="163">
        <v>18.37</v>
      </c>
    </row>
    <row r="3348" spans="1:5">
      <c r="A3348" s="195">
        <v>4207</v>
      </c>
      <c r="B3348" s="195" t="s">
        <v>3516</v>
      </c>
      <c r="C3348" s="195" t="s">
        <v>160</v>
      </c>
      <c r="D3348" s="195" t="s">
        <v>155</v>
      </c>
      <c r="E3348" s="163">
        <v>14.78</v>
      </c>
    </row>
    <row r="3349" spans="1:5">
      <c r="A3349" s="195">
        <v>4206</v>
      </c>
      <c r="B3349" s="195" t="s">
        <v>3517</v>
      </c>
      <c r="C3349" s="195" t="s">
        <v>160</v>
      </c>
      <c r="D3349" s="195" t="s">
        <v>155</v>
      </c>
      <c r="E3349" s="163">
        <v>14.36</v>
      </c>
    </row>
    <row r="3350" spans="1:5">
      <c r="A3350" s="195">
        <v>4190</v>
      </c>
      <c r="B3350" s="195" t="s">
        <v>3518</v>
      </c>
      <c r="C3350" s="195" t="s">
        <v>160</v>
      </c>
      <c r="D3350" s="195" t="s">
        <v>155</v>
      </c>
      <c r="E3350" s="163">
        <v>14.36</v>
      </c>
    </row>
    <row r="3351" spans="1:5">
      <c r="A3351" s="195">
        <v>4186</v>
      </c>
      <c r="B3351" s="195" t="s">
        <v>3519</v>
      </c>
      <c r="C3351" s="195" t="s">
        <v>160</v>
      </c>
      <c r="D3351" s="195" t="s">
        <v>155</v>
      </c>
      <c r="E3351" s="163">
        <v>4.24</v>
      </c>
    </row>
    <row r="3352" spans="1:5">
      <c r="A3352" s="195">
        <v>4188</v>
      </c>
      <c r="B3352" s="195" t="s">
        <v>3520</v>
      </c>
      <c r="C3352" s="195" t="s">
        <v>160</v>
      </c>
      <c r="D3352" s="195" t="s">
        <v>155</v>
      </c>
      <c r="E3352" s="163">
        <v>8.66</v>
      </c>
    </row>
    <row r="3353" spans="1:5">
      <c r="A3353" s="195">
        <v>4189</v>
      </c>
      <c r="B3353" s="195" t="s">
        <v>3521</v>
      </c>
      <c r="C3353" s="195" t="s">
        <v>160</v>
      </c>
      <c r="D3353" s="195" t="s">
        <v>155</v>
      </c>
      <c r="E3353" s="163">
        <v>8.66</v>
      </c>
    </row>
    <row r="3354" spans="1:5">
      <c r="A3354" s="195">
        <v>4197</v>
      </c>
      <c r="B3354" s="195" t="s">
        <v>3522</v>
      </c>
      <c r="C3354" s="195" t="s">
        <v>160</v>
      </c>
      <c r="D3354" s="195" t="s">
        <v>155</v>
      </c>
      <c r="E3354" s="163">
        <v>45.87</v>
      </c>
    </row>
    <row r="3355" spans="1:5">
      <c r="A3355" s="195">
        <v>4194</v>
      </c>
      <c r="B3355" s="195" t="s">
        <v>3523</v>
      </c>
      <c r="C3355" s="195" t="s">
        <v>160</v>
      </c>
      <c r="D3355" s="195" t="s">
        <v>155</v>
      </c>
      <c r="E3355" s="163">
        <v>27.72</v>
      </c>
    </row>
    <row r="3356" spans="1:5">
      <c r="A3356" s="195">
        <v>4193</v>
      </c>
      <c r="B3356" s="195" t="s">
        <v>3524</v>
      </c>
      <c r="C3356" s="195" t="s">
        <v>160</v>
      </c>
      <c r="D3356" s="195" t="s">
        <v>155</v>
      </c>
      <c r="E3356" s="163">
        <v>27.72</v>
      </c>
    </row>
    <row r="3357" spans="1:5">
      <c r="A3357" s="195">
        <v>4204</v>
      </c>
      <c r="B3357" s="195" t="s">
        <v>3525</v>
      </c>
      <c r="C3357" s="195" t="s">
        <v>160</v>
      </c>
      <c r="D3357" s="195" t="s">
        <v>155</v>
      </c>
      <c r="E3357" s="163">
        <v>27.72</v>
      </c>
    </row>
    <row r="3358" spans="1:5">
      <c r="A3358" s="195">
        <v>4187</v>
      </c>
      <c r="B3358" s="195" t="s">
        <v>3526</v>
      </c>
      <c r="C3358" s="195" t="s">
        <v>160</v>
      </c>
      <c r="D3358" s="195" t="s">
        <v>155</v>
      </c>
      <c r="E3358" s="163">
        <v>5.52</v>
      </c>
    </row>
    <row r="3359" spans="1:5">
      <c r="A3359" s="195">
        <v>4202</v>
      </c>
      <c r="B3359" s="195" t="s">
        <v>3527</v>
      </c>
      <c r="C3359" s="195" t="s">
        <v>160</v>
      </c>
      <c r="D3359" s="195" t="s">
        <v>155</v>
      </c>
      <c r="E3359" s="163">
        <v>83.78</v>
      </c>
    </row>
    <row r="3360" spans="1:5">
      <c r="A3360" s="195">
        <v>4203</v>
      </c>
      <c r="B3360" s="195" t="s">
        <v>3528</v>
      </c>
      <c r="C3360" s="195" t="s">
        <v>160</v>
      </c>
      <c r="D3360" s="195" t="s">
        <v>155</v>
      </c>
      <c r="E3360" s="163">
        <v>73.989999999999995</v>
      </c>
    </row>
    <row r="3361" spans="1:5">
      <c r="A3361" s="195">
        <v>40368</v>
      </c>
      <c r="B3361" s="195" t="s">
        <v>3529</v>
      </c>
      <c r="C3361" s="195" t="s">
        <v>160</v>
      </c>
      <c r="D3361" s="195" t="s">
        <v>167</v>
      </c>
      <c r="E3361" s="163">
        <v>37.520000000000003</v>
      </c>
    </row>
    <row r="3362" spans="1:5">
      <c r="A3362" s="195">
        <v>40365</v>
      </c>
      <c r="B3362" s="195" t="s">
        <v>3530</v>
      </c>
      <c r="C3362" s="195" t="s">
        <v>160</v>
      </c>
      <c r="D3362" s="195" t="s">
        <v>167</v>
      </c>
      <c r="E3362" s="163">
        <v>25.31</v>
      </c>
    </row>
    <row r="3363" spans="1:5">
      <c r="A3363" s="195">
        <v>40356</v>
      </c>
      <c r="B3363" s="195" t="s">
        <v>3531</v>
      </c>
      <c r="C3363" s="195" t="s">
        <v>160</v>
      </c>
      <c r="D3363" s="195" t="s">
        <v>167</v>
      </c>
      <c r="E3363" s="163">
        <v>8.65</v>
      </c>
    </row>
    <row r="3364" spans="1:5">
      <c r="A3364" s="195">
        <v>40362</v>
      </c>
      <c r="B3364" s="195" t="s">
        <v>3532</v>
      </c>
      <c r="C3364" s="195" t="s">
        <v>160</v>
      </c>
      <c r="D3364" s="195" t="s">
        <v>167</v>
      </c>
      <c r="E3364" s="163">
        <v>16.77</v>
      </c>
    </row>
    <row r="3365" spans="1:5">
      <c r="A3365" s="195">
        <v>40374</v>
      </c>
      <c r="B3365" s="195" t="s">
        <v>3533</v>
      </c>
      <c r="C3365" s="195" t="s">
        <v>160</v>
      </c>
      <c r="D3365" s="195" t="s">
        <v>167</v>
      </c>
      <c r="E3365" s="163">
        <v>98.07</v>
      </c>
    </row>
    <row r="3366" spans="1:5">
      <c r="A3366" s="195">
        <v>40371</v>
      </c>
      <c r="B3366" s="195" t="s">
        <v>3534</v>
      </c>
      <c r="C3366" s="195" t="s">
        <v>160</v>
      </c>
      <c r="D3366" s="195" t="s">
        <v>167</v>
      </c>
      <c r="E3366" s="163">
        <v>61.73</v>
      </c>
    </row>
    <row r="3367" spans="1:5">
      <c r="A3367" s="195">
        <v>40359</v>
      </c>
      <c r="B3367" s="195" t="s">
        <v>3535</v>
      </c>
      <c r="C3367" s="195" t="s">
        <v>160</v>
      </c>
      <c r="D3367" s="195" t="s">
        <v>167</v>
      </c>
      <c r="E3367" s="163">
        <v>11.17</v>
      </c>
    </row>
    <row r="3368" spans="1:5">
      <c r="A3368" s="195">
        <v>7595</v>
      </c>
      <c r="B3368" s="195" t="s">
        <v>3536</v>
      </c>
      <c r="C3368" s="195" t="s">
        <v>355</v>
      </c>
      <c r="D3368" s="195" t="s">
        <v>155</v>
      </c>
      <c r="E3368" s="163">
        <v>8.67</v>
      </c>
    </row>
    <row r="3369" spans="1:5">
      <c r="A3369" s="195">
        <v>41094</v>
      </c>
      <c r="B3369" s="195" t="s">
        <v>3537</v>
      </c>
      <c r="C3369" s="195" t="s">
        <v>357</v>
      </c>
      <c r="D3369" s="195" t="s">
        <v>155</v>
      </c>
      <c r="E3369" s="199">
        <v>1547.76</v>
      </c>
    </row>
    <row r="3370" spans="1:5">
      <c r="A3370" s="195">
        <v>39609</v>
      </c>
      <c r="B3370" s="195" t="s">
        <v>3538</v>
      </c>
      <c r="C3370" s="195" t="s">
        <v>160</v>
      </c>
      <c r="D3370" s="195" t="s">
        <v>155</v>
      </c>
      <c r="E3370" s="199">
        <v>72787.740000000005</v>
      </c>
    </row>
    <row r="3371" spans="1:5">
      <c r="A3371" s="195">
        <v>39610</v>
      </c>
      <c r="B3371" s="195" t="s">
        <v>3539</v>
      </c>
      <c r="C3371" s="195" t="s">
        <v>160</v>
      </c>
      <c r="D3371" s="195" t="s">
        <v>155</v>
      </c>
      <c r="E3371" s="199">
        <v>106247.39</v>
      </c>
    </row>
    <row r="3372" spans="1:5">
      <c r="A3372" s="195">
        <v>39611</v>
      </c>
      <c r="B3372" s="195" t="s">
        <v>3540</v>
      </c>
      <c r="C3372" s="195" t="s">
        <v>160</v>
      </c>
      <c r="D3372" s="195" t="s">
        <v>155</v>
      </c>
      <c r="E3372" s="199">
        <v>128576.73</v>
      </c>
    </row>
    <row r="3373" spans="1:5">
      <c r="A3373" s="195">
        <v>39612</v>
      </c>
      <c r="B3373" s="195" t="s">
        <v>3541</v>
      </c>
      <c r="C3373" s="195" t="s">
        <v>160</v>
      </c>
      <c r="D3373" s="195" t="s">
        <v>155</v>
      </c>
      <c r="E3373" s="199">
        <v>201418.34</v>
      </c>
    </row>
    <row r="3374" spans="1:5">
      <c r="A3374" s="195">
        <v>39608</v>
      </c>
      <c r="B3374" s="195" t="s">
        <v>3542</v>
      </c>
      <c r="C3374" s="195" t="s">
        <v>160</v>
      </c>
      <c r="D3374" s="195" t="s">
        <v>155</v>
      </c>
      <c r="E3374" s="199">
        <v>58200.31</v>
      </c>
    </row>
    <row r="3375" spans="1:5">
      <c r="A3375" s="195">
        <v>38175</v>
      </c>
      <c r="B3375" s="195" t="s">
        <v>3543</v>
      </c>
      <c r="C3375" s="195" t="s">
        <v>160</v>
      </c>
      <c r="D3375" s="195" t="s">
        <v>155</v>
      </c>
      <c r="E3375" s="163">
        <v>3.94</v>
      </c>
    </row>
    <row r="3376" spans="1:5">
      <c r="A3376" s="195">
        <v>38176</v>
      </c>
      <c r="B3376" s="195" t="s">
        <v>3544</v>
      </c>
      <c r="C3376" s="195" t="s">
        <v>160</v>
      </c>
      <c r="D3376" s="195" t="s">
        <v>155</v>
      </c>
      <c r="E3376" s="163">
        <v>11.61</v>
      </c>
    </row>
    <row r="3377" spans="1:5">
      <c r="A3377" s="195">
        <v>36152</v>
      </c>
      <c r="B3377" s="195" t="s">
        <v>3545</v>
      </c>
      <c r="C3377" s="195" t="s">
        <v>160</v>
      </c>
      <c r="D3377" s="195" t="s">
        <v>155</v>
      </c>
      <c r="E3377" s="163">
        <v>5.03</v>
      </c>
    </row>
    <row r="3378" spans="1:5">
      <c r="A3378" s="195">
        <v>11138</v>
      </c>
      <c r="B3378" s="195" t="s">
        <v>3546</v>
      </c>
      <c r="C3378" s="195" t="s">
        <v>182</v>
      </c>
      <c r="D3378" s="195" t="s">
        <v>155</v>
      </c>
      <c r="E3378" s="163">
        <v>2.81</v>
      </c>
    </row>
    <row r="3379" spans="1:5">
      <c r="A3379" s="195">
        <v>5333</v>
      </c>
      <c r="B3379" s="195" t="s">
        <v>3547</v>
      </c>
      <c r="C3379" s="195" t="s">
        <v>182</v>
      </c>
      <c r="D3379" s="195" t="s">
        <v>155</v>
      </c>
      <c r="E3379" s="163">
        <v>18.309999999999999</v>
      </c>
    </row>
    <row r="3380" spans="1:5">
      <c r="A3380" s="195">
        <v>4221</v>
      </c>
      <c r="B3380" s="195" t="s">
        <v>3548</v>
      </c>
      <c r="C3380" s="195" t="s">
        <v>182</v>
      </c>
      <c r="D3380" s="195" t="s">
        <v>158</v>
      </c>
      <c r="E3380" s="163">
        <v>4.37</v>
      </c>
    </row>
    <row r="3381" spans="1:5">
      <c r="A3381" s="195">
        <v>4227</v>
      </c>
      <c r="B3381" s="195" t="s">
        <v>3549</v>
      </c>
      <c r="C3381" s="195" t="s">
        <v>182</v>
      </c>
      <c r="D3381" s="195" t="s">
        <v>158</v>
      </c>
      <c r="E3381" s="163">
        <v>24.5</v>
      </c>
    </row>
    <row r="3382" spans="1:5">
      <c r="A3382" s="195">
        <v>38170</v>
      </c>
      <c r="B3382" s="195" t="s">
        <v>3550</v>
      </c>
      <c r="C3382" s="195" t="s">
        <v>160</v>
      </c>
      <c r="D3382" s="195" t="s">
        <v>155</v>
      </c>
      <c r="E3382" s="163">
        <v>17.25</v>
      </c>
    </row>
    <row r="3383" spans="1:5">
      <c r="A3383" s="195">
        <v>4252</v>
      </c>
      <c r="B3383" s="195" t="s">
        <v>3551</v>
      </c>
      <c r="C3383" s="195" t="s">
        <v>355</v>
      </c>
      <c r="D3383" s="195" t="s">
        <v>155</v>
      </c>
      <c r="E3383" s="163">
        <v>14.4</v>
      </c>
    </row>
    <row r="3384" spans="1:5">
      <c r="A3384" s="195">
        <v>40980</v>
      </c>
      <c r="B3384" s="195" t="s">
        <v>3552</v>
      </c>
      <c r="C3384" s="195" t="s">
        <v>357</v>
      </c>
      <c r="D3384" s="195" t="s">
        <v>155</v>
      </c>
      <c r="E3384" s="199">
        <v>2569.75</v>
      </c>
    </row>
    <row r="3385" spans="1:5">
      <c r="A3385" s="195">
        <v>4243</v>
      </c>
      <c r="B3385" s="195" t="s">
        <v>3553</v>
      </c>
      <c r="C3385" s="195" t="s">
        <v>355</v>
      </c>
      <c r="D3385" s="195" t="s">
        <v>155</v>
      </c>
      <c r="E3385" s="163">
        <v>12.5</v>
      </c>
    </row>
    <row r="3386" spans="1:5">
      <c r="A3386" s="195">
        <v>41031</v>
      </c>
      <c r="B3386" s="195" t="s">
        <v>3554</v>
      </c>
      <c r="C3386" s="195" t="s">
        <v>357</v>
      </c>
      <c r="D3386" s="195" t="s">
        <v>155</v>
      </c>
      <c r="E3386" s="199">
        <v>2230.86</v>
      </c>
    </row>
    <row r="3387" spans="1:5">
      <c r="A3387" s="195">
        <v>37666</v>
      </c>
      <c r="B3387" s="195" t="s">
        <v>3555</v>
      </c>
      <c r="C3387" s="195" t="s">
        <v>355</v>
      </c>
      <c r="D3387" s="195" t="s">
        <v>155</v>
      </c>
      <c r="E3387" s="163">
        <v>12.07</v>
      </c>
    </row>
    <row r="3388" spans="1:5">
      <c r="A3388" s="195">
        <v>40986</v>
      </c>
      <c r="B3388" s="195" t="s">
        <v>3556</v>
      </c>
      <c r="C3388" s="195" t="s">
        <v>357</v>
      </c>
      <c r="D3388" s="195" t="s">
        <v>155</v>
      </c>
      <c r="E3388" s="199">
        <v>2152.86</v>
      </c>
    </row>
    <row r="3389" spans="1:5">
      <c r="A3389" s="195">
        <v>4250</v>
      </c>
      <c r="B3389" s="195" t="s">
        <v>3557</v>
      </c>
      <c r="C3389" s="195" t="s">
        <v>355</v>
      </c>
      <c r="D3389" s="195" t="s">
        <v>155</v>
      </c>
      <c r="E3389" s="163">
        <v>12.84</v>
      </c>
    </row>
    <row r="3390" spans="1:5">
      <c r="A3390" s="195">
        <v>40978</v>
      </c>
      <c r="B3390" s="195" t="s">
        <v>3558</v>
      </c>
      <c r="C3390" s="195" t="s">
        <v>357</v>
      </c>
      <c r="D3390" s="195" t="s">
        <v>155</v>
      </c>
      <c r="E3390" s="199">
        <v>2288.71</v>
      </c>
    </row>
    <row r="3391" spans="1:5">
      <c r="A3391" s="195">
        <v>25960</v>
      </c>
      <c r="B3391" s="195" t="s">
        <v>3559</v>
      </c>
      <c r="C3391" s="195" t="s">
        <v>355</v>
      </c>
      <c r="D3391" s="195" t="s">
        <v>155</v>
      </c>
      <c r="E3391" s="163">
        <v>15.4</v>
      </c>
    </row>
    <row r="3392" spans="1:5">
      <c r="A3392" s="195">
        <v>41043</v>
      </c>
      <c r="B3392" s="195" t="s">
        <v>3560</v>
      </c>
      <c r="C3392" s="195" t="s">
        <v>357</v>
      </c>
      <c r="D3392" s="195" t="s">
        <v>155</v>
      </c>
      <c r="E3392" s="199">
        <v>2745.68</v>
      </c>
    </row>
    <row r="3393" spans="1:5">
      <c r="A3393" s="195">
        <v>4234</v>
      </c>
      <c r="B3393" s="195" t="s">
        <v>3561</v>
      </c>
      <c r="C3393" s="195" t="s">
        <v>355</v>
      </c>
      <c r="D3393" s="195" t="s">
        <v>158</v>
      </c>
      <c r="E3393" s="163">
        <v>16.88</v>
      </c>
    </row>
    <row r="3394" spans="1:5">
      <c r="A3394" s="195">
        <v>40987</v>
      </c>
      <c r="B3394" s="195" t="s">
        <v>3562</v>
      </c>
      <c r="C3394" s="195" t="s">
        <v>357</v>
      </c>
      <c r="D3394" s="195" t="s">
        <v>155</v>
      </c>
      <c r="E3394" s="199">
        <v>3007.78</v>
      </c>
    </row>
    <row r="3395" spans="1:5">
      <c r="A3395" s="195">
        <v>4253</v>
      </c>
      <c r="B3395" s="195" t="s">
        <v>3563</v>
      </c>
      <c r="C3395" s="195" t="s">
        <v>355</v>
      </c>
      <c r="D3395" s="195" t="s">
        <v>155</v>
      </c>
      <c r="E3395" s="163">
        <v>12.8</v>
      </c>
    </row>
    <row r="3396" spans="1:5">
      <c r="A3396" s="195">
        <v>40981</v>
      </c>
      <c r="B3396" s="195" t="s">
        <v>3564</v>
      </c>
      <c r="C3396" s="195" t="s">
        <v>357</v>
      </c>
      <c r="D3396" s="195" t="s">
        <v>155</v>
      </c>
      <c r="E3396" s="199">
        <v>2282.9</v>
      </c>
    </row>
    <row r="3397" spans="1:5">
      <c r="A3397" s="195">
        <v>4254</v>
      </c>
      <c r="B3397" s="195" t="s">
        <v>3565</v>
      </c>
      <c r="C3397" s="195" t="s">
        <v>355</v>
      </c>
      <c r="D3397" s="195" t="s">
        <v>155</v>
      </c>
      <c r="E3397" s="163">
        <v>12.8</v>
      </c>
    </row>
    <row r="3398" spans="1:5">
      <c r="A3398" s="195">
        <v>41036</v>
      </c>
      <c r="B3398" s="195" t="s">
        <v>3566</v>
      </c>
      <c r="C3398" s="195" t="s">
        <v>357</v>
      </c>
      <c r="D3398" s="195" t="s">
        <v>155</v>
      </c>
      <c r="E3398" s="199">
        <v>2282.9</v>
      </c>
    </row>
    <row r="3399" spans="1:5">
      <c r="A3399" s="195">
        <v>4251</v>
      </c>
      <c r="B3399" s="195" t="s">
        <v>3567</v>
      </c>
      <c r="C3399" s="195" t="s">
        <v>355</v>
      </c>
      <c r="D3399" s="195" t="s">
        <v>155</v>
      </c>
      <c r="E3399" s="163">
        <v>15.1</v>
      </c>
    </row>
    <row r="3400" spans="1:5">
      <c r="A3400" s="195">
        <v>40979</v>
      </c>
      <c r="B3400" s="195" t="s">
        <v>3568</v>
      </c>
      <c r="C3400" s="195" t="s">
        <v>357</v>
      </c>
      <c r="D3400" s="195" t="s">
        <v>155</v>
      </c>
      <c r="E3400" s="199">
        <v>2692.64</v>
      </c>
    </row>
    <row r="3401" spans="1:5">
      <c r="A3401" s="195">
        <v>4230</v>
      </c>
      <c r="B3401" s="195" t="s">
        <v>3569</v>
      </c>
      <c r="C3401" s="195" t="s">
        <v>355</v>
      </c>
      <c r="D3401" s="195" t="s">
        <v>155</v>
      </c>
      <c r="E3401" s="163">
        <v>12.82</v>
      </c>
    </row>
    <row r="3402" spans="1:5">
      <c r="A3402" s="195">
        <v>40998</v>
      </c>
      <c r="B3402" s="195" t="s">
        <v>3570</v>
      </c>
      <c r="C3402" s="195" t="s">
        <v>357</v>
      </c>
      <c r="D3402" s="195" t="s">
        <v>155</v>
      </c>
      <c r="E3402" s="199">
        <v>2287.4</v>
      </c>
    </row>
    <row r="3403" spans="1:5">
      <c r="A3403" s="195">
        <v>4257</v>
      </c>
      <c r="B3403" s="195" t="s">
        <v>3571</v>
      </c>
      <c r="C3403" s="195" t="s">
        <v>355</v>
      </c>
      <c r="D3403" s="195" t="s">
        <v>155</v>
      </c>
      <c r="E3403" s="163">
        <v>13.18</v>
      </c>
    </row>
    <row r="3404" spans="1:5">
      <c r="A3404" s="195">
        <v>40982</v>
      </c>
      <c r="B3404" s="195" t="s">
        <v>3572</v>
      </c>
      <c r="C3404" s="195" t="s">
        <v>357</v>
      </c>
      <c r="D3404" s="195" t="s">
        <v>155</v>
      </c>
      <c r="E3404" s="199">
        <v>2349.77</v>
      </c>
    </row>
    <row r="3405" spans="1:5">
      <c r="A3405" s="195">
        <v>4240</v>
      </c>
      <c r="B3405" s="195" t="s">
        <v>3573</v>
      </c>
      <c r="C3405" s="195" t="s">
        <v>355</v>
      </c>
      <c r="D3405" s="195" t="s">
        <v>155</v>
      </c>
      <c r="E3405" s="163">
        <v>15.66</v>
      </c>
    </row>
    <row r="3406" spans="1:5">
      <c r="A3406" s="195">
        <v>41026</v>
      </c>
      <c r="B3406" s="195" t="s">
        <v>3574</v>
      </c>
      <c r="C3406" s="195" t="s">
        <v>357</v>
      </c>
      <c r="D3406" s="195" t="s">
        <v>155</v>
      </c>
      <c r="E3406" s="199">
        <v>2792.47</v>
      </c>
    </row>
    <row r="3407" spans="1:5">
      <c r="A3407" s="195">
        <v>4239</v>
      </c>
      <c r="B3407" s="195" t="s">
        <v>3575</v>
      </c>
      <c r="C3407" s="195" t="s">
        <v>355</v>
      </c>
      <c r="D3407" s="195" t="s">
        <v>155</v>
      </c>
      <c r="E3407" s="163">
        <v>19.21</v>
      </c>
    </row>
    <row r="3408" spans="1:5">
      <c r="A3408" s="195">
        <v>41024</v>
      </c>
      <c r="B3408" s="195" t="s">
        <v>3576</v>
      </c>
      <c r="C3408" s="195" t="s">
        <v>357</v>
      </c>
      <c r="D3408" s="195" t="s">
        <v>155</v>
      </c>
      <c r="E3408" s="199">
        <v>3425.86</v>
      </c>
    </row>
    <row r="3409" spans="1:5">
      <c r="A3409" s="195">
        <v>4248</v>
      </c>
      <c r="B3409" s="195" t="s">
        <v>3577</v>
      </c>
      <c r="C3409" s="195" t="s">
        <v>355</v>
      </c>
      <c r="D3409" s="195" t="s">
        <v>155</v>
      </c>
      <c r="E3409" s="163">
        <v>14.63</v>
      </c>
    </row>
    <row r="3410" spans="1:5">
      <c r="A3410" s="195">
        <v>41033</v>
      </c>
      <c r="B3410" s="195" t="s">
        <v>3578</v>
      </c>
      <c r="C3410" s="195" t="s">
        <v>357</v>
      </c>
      <c r="D3410" s="195" t="s">
        <v>155</v>
      </c>
      <c r="E3410" s="199">
        <v>2611.61</v>
      </c>
    </row>
    <row r="3411" spans="1:5">
      <c r="A3411" s="195">
        <v>25959</v>
      </c>
      <c r="B3411" s="195" t="s">
        <v>3579</v>
      </c>
      <c r="C3411" s="195" t="s">
        <v>355</v>
      </c>
      <c r="D3411" s="195" t="s">
        <v>155</v>
      </c>
      <c r="E3411" s="163">
        <v>16.170000000000002</v>
      </c>
    </row>
    <row r="3412" spans="1:5">
      <c r="A3412" s="195">
        <v>41040</v>
      </c>
      <c r="B3412" s="195" t="s">
        <v>3580</v>
      </c>
      <c r="C3412" s="195" t="s">
        <v>357</v>
      </c>
      <c r="D3412" s="195" t="s">
        <v>155</v>
      </c>
      <c r="E3412" s="199">
        <v>2882.97</v>
      </c>
    </row>
    <row r="3413" spans="1:5">
      <c r="A3413" s="195">
        <v>4238</v>
      </c>
      <c r="B3413" s="195" t="s">
        <v>3581</v>
      </c>
      <c r="C3413" s="195" t="s">
        <v>355</v>
      </c>
      <c r="D3413" s="195" t="s">
        <v>155</v>
      </c>
      <c r="E3413" s="163">
        <v>12.9</v>
      </c>
    </row>
    <row r="3414" spans="1:5">
      <c r="A3414" s="195">
        <v>41012</v>
      </c>
      <c r="B3414" s="195" t="s">
        <v>3582</v>
      </c>
      <c r="C3414" s="195" t="s">
        <v>357</v>
      </c>
      <c r="D3414" s="195" t="s">
        <v>155</v>
      </c>
      <c r="E3414" s="199">
        <v>2302.75</v>
      </c>
    </row>
    <row r="3415" spans="1:5">
      <c r="A3415" s="195">
        <v>4237</v>
      </c>
      <c r="B3415" s="195" t="s">
        <v>3583</v>
      </c>
      <c r="C3415" s="195" t="s">
        <v>355</v>
      </c>
      <c r="D3415" s="195" t="s">
        <v>155</v>
      </c>
      <c r="E3415" s="163">
        <v>12.8</v>
      </c>
    </row>
    <row r="3416" spans="1:5">
      <c r="A3416" s="195">
        <v>41002</v>
      </c>
      <c r="B3416" s="195" t="s">
        <v>3584</v>
      </c>
      <c r="C3416" s="195" t="s">
        <v>357</v>
      </c>
      <c r="D3416" s="195" t="s">
        <v>155</v>
      </c>
      <c r="E3416" s="199">
        <v>2282.9</v>
      </c>
    </row>
    <row r="3417" spans="1:5">
      <c r="A3417" s="195">
        <v>4233</v>
      </c>
      <c r="B3417" s="195" t="s">
        <v>3585</v>
      </c>
      <c r="C3417" s="195" t="s">
        <v>355</v>
      </c>
      <c r="D3417" s="195" t="s">
        <v>155</v>
      </c>
      <c r="E3417" s="163">
        <v>13.88</v>
      </c>
    </row>
    <row r="3418" spans="1:5">
      <c r="A3418" s="195">
        <v>41001</v>
      </c>
      <c r="B3418" s="195" t="s">
        <v>3586</v>
      </c>
      <c r="C3418" s="195" t="s">
        <v>357</v>
      </c>
      <c r="D3418" s="195" t="s">
        <v>155</v>
      </c>
      <c r="E3418" s="199">
        <v>2475.79</v>
      </c>
    </row>
    <row r="3419" spans="1:5">
      <c r="A3419" s="195">
        <v>2</v>
      </c>
      <c r="B3419" s="195" t="s">
        <v>3587</v>
      </c>
      <c r="C3419" s="195" t="s">
        <v>353</v>
      </c>
      <c r="D3419" s="195" t="s">
        <v>155</v>
      </c>
      <c r="E3419" s="163">
        <v>9.74</v>
      </c>
    </row>
    <row r="3420" spans="1:5">
      <c r="A3420" s="195">
        <v>36517</v>
      </c>
      <c r="B3420" s="195" t="s">
        <v>3588</v>
      </c>
      <c r="C3420" s="195" t="s">
        <v>160</v>
      </c>
      <c r="D3420" s="195" t="s">
        <v>167</v>
      </c>
      <c r="E3420" s="199">
        <v>358396.8</v>
      </c>
    </row>
    <row r="3421" spans="1:5">
      <c r="A3421" s="195">
        <v>4262</v>
      </c>
      <c r="B3421" s="195" t="s">
        <v>3589</v>
      </c>
      <c r="C3421" s="195" t="s">
        <v>160</v>
      </c>
      <c r="D3421" s="195" t="s">
        <v>167</v>
      </c>
      <c r="E3421" s="199">
        <v>403600</v>
      </c>
    </row>
    <row r="3422" spans="1:5">
      <c r="A3422" s="195">
        <v>4263</v>
      </c>
      <c r="B3422" s="195" t="s">
        <v>3590</v>
      </c>
      <c r="C3422" s="195" t="s">
        <v>160</v>
      </c>
      <c r="D3422" s="195" t="s">
        <v>167</v>
      </c>
      <c r="E3422" s="199">
        <v>559658.63</v>
      </c>
    </row>
    <row r="3423" spans="1:5">
      <c r="A3423" s="195">
        <v>36518</v>
      </c>
      <c r="B3423" s="195" t="s">
        <v>3591</v>
      </c>
      <c r="C3423" s="195" t="s">
        <v>160</v>
      </c>
      <c r="D3423" s="195" t="s">
        <v>167</v>
      </c>
      <c r="E3423" s="199">
        <v>637149.82999999996</v>
      </c>
    </row>
    <row r="3424" spans="1:5">
      <c r="A3424" s="195">
        <v>14221</v>
      </c>
      <c r="B3424" s="195" t="s">
        <v>3592</v>
      </c>
      <c r="C3424" s="195" t="s">
        <v>160</v>
      </c>
      <c r="D3424" s="195" t="s">
        <v>167</v>
      </c>
      <c r="E3424" s="199">
        <v>371850.11</v>
      </c>
    </row>
    <row r="3425" spans="1:5">
      <c r="A3425" s="195">
        <v>38402</v>
      </c>
      <c r="B3425" s="195" t="s">
        <v>3593</v>
      </c>
      <c r="C3425" s="195" t="s">
        <v>160</v>
      </c>
      <c r="D3425" s="195" t="s">
        <v>155</v>
      </c>
      <c r="E3425" s="163">
        <v>9.68</v>
      </c>
    </row>
    <row r="3426" spans="1:5">
      <c r="A3426" s="195">
        <v>3412</v>
      </c>
      <c r="B3426" s="195" t="s">
        <v>3594</v>
      </c>
      <c r="C3426" s="195" t="s">
        <v>157</v>
      </c>
      <c r="D3426" s="195" t="s">
        <v>167</v>
      </c>
      <c r="E3426" s="163">
        <v>19.010000000000002</v>
      </c>
    </row>
    <row r="3427" spans="1:5">
      <c r="A3427" s="195">
        <v>3413</v>
      </c>
      <c r="B3427" s="195" t="s">
        <v>3595</v>
      </c>
      <c r="C3427" s="195" t="s">
        <v>157</v>
      </c>
      <c r="D3427" s="195" t="s">
        <v>167</v>
      </c>
      <c r="E3427" s="163">
        <v>42.8</v>
      </c>
    </row>
    <row r="3428" spans="1:5">
      <c r="A3428" s="195">
        <v>39744</v>
      </c>
      <c r="B3428" s="195" t="s">
        <v>3596</v>
      </c>
      <c r="C3428" s="195" t="s">
        <v>157</v>
      </c>
      <c r="D3428" s="195" t="s">
        <v>167</v>
      </c>
      <c r="E3428" s="163">
        <v>33.229999999999997</v>
      </c>
    </row>
    <row r="3429" spans="1:5">
      <c r="A3429" s="195">
        <v>39745</v>
      </c>
      <c r="B3429" s="195" t="s">
        <v>3597</v>
      </c>
      <c r="C3429" s="195" t="s">
        <v>157</v>
      </c>
      <c r="D3429" s="195" t="s">
        <v>167</v>
      </c>
      <c r="E3429" s="163">
        <v>70.150000000000006</v>
      </c>
    </row>
    <row r="3430" spans="1:5">
      <c r="A3430" s="195">
        <v>39637</v>
      </c>
      <c r="B3430" s="195" t="s">
        <v>3598</v>
      </c>
      <c r="C3430" s="195" t="s">
        <v>157</v>
      </c>
      <c r="D3430" s="195" t="s">
        <v>155</v>
      </c>
      <c r="E3430" s="163">
        <v>88.06</v>
      </c>
    </row>
    <row r="3431" spans="1:5">
      <c r="A3431" s="195">
        <v>39638</v>
      </c>
      <c r="B3431" s="195" t="s">
        <v>3599</v>
      </c>
      <c r="C3431" s="195" t="s">
        <v>157</v>
      </c>
      <c r="D3431" s="195" t="s">
        <v>155</v>
      </c>
      <c r="E3431" s="163">
        <v>163.98</v>
      </c>
    </row>
    <row r="3432" spans="1:5">
      <c r="A3432" s="195">
        <v>39639</v>
      </c>
      <c r="B3432" s="195" t="s">
        <v>3600</v>
      </c>
      <c r="C3432" s="195" t="s">
        <v>157</v>
      </c>
      <c r="D3432" s="195" t="s">
        <v>155</v>
      </c>
      <c r="E3432" s="163">
        <v>216.2</v>
      </c>
    </row>
    <row r="3433" spans="1:5">
      <c r="A3433" s="195">
        <v>39517</v>
      </c>
      <c r="B3433" s="195" t="s">
        <v>3601</v>
      </c>
      <c r="C3433" s="195" t="s">
        <v>157</v>
      </c>
      <c r="D3433" s="195" t="s">
        <v>167</v>
      </c>
      <c r="E3433" s="163">
        <v>286.94</v>
      </c>
    </row>
    <row r="3434" spans="1:5">
      <c r="A3434" s="195">
        <v>39518</v>
      </c>
      <c r="B3434" s="195" t="s">
        <v>3602</v>
      </c>
      <c r="C3434" s="195" t="s">
        <v>157</v>
      </c>
      <c r="D3434" s="195" t="s">
        <v>167</v>
      </c>
      <c r="E3434" s="163">
        <v>340.18</v>
      </c>
    </row>
    <row r="3435" spans="1:5">
      <c r="A3435" s="195">
        <v>38366</v>
      </c>
      <c r="B3435" s="195" t="s">
        <v>3603</v>
      </c>
      <c r="C3435" s="195" t="s">
        <v>157</v>
      </c>
      <c r="D3435" s="195" t="s">
        <v>155</v>
      </c>
      <c r="E3435" s="163">
        <v>3.34</v>
      </c>
    </row>
    <row r="3436" spans="1:5">
      <c r="A3436" s="195">
        <v>11703</v>
      </c>
      <c r="B3436" s="195" t="s">
        <v>3604</v>
      </c>
      <c r="C3436" s="195" t="s">
        <v>160</v>
      </c>
      <c r="D3436" s="195" t="s">
        <v>155</v>
      </c>
      <c r="E3436" s="163">
        <v>29.69</v>
      </c>
    </row>
    <row r="3437" spans="1:5">
      <c r="A3437" s="195">
        <v>37400</v>
      </c>
      <c r="B3437" s="195" t="s">
        <v>3605</v>
      </c>
      <c r="C3437" s="195" t="s">
        <v>160</v>
      </c>
      <c r="D3437" s="195" t="s">
        <v>155</v>
      </c>
      <c r="E3437" s="163">
        <v>43.73</v>
      </c>
    </row>
    <row r="3438" spans="1:5">
      <c r="A3438" s="195">
        <v>25400</v>
      </c>
      <c r="B3438" s="195" t="s">
        <v>3606</v>
      </c>
      <c r="C3438" s="195" t="s">
        <v>160</v>
      </c>
      <c r="D3438" s="195" t="s">
        <v>155</v>
      </c>
      <c r="E3438" s="199">
        <v>1895.76</v>
      </c>
    </row>
    <row r="3439" spans="1:5">
      <c r="A3439" s="195">
        <v>4276</v>
      </c>
      <c r="B3439" s="195" t="s">
        <v>3607</v>
      </c>
      <c r="C3439" s="195" t="s">
        <v>160</v>
      </c>
      <c r="D3439" s="195" t="s">
        <v>155</v>
      </c>
      <c r="E3439" s="163">
        <v>243.87</v>
      </c>
    </row>
    <row r="3440" spans="1:5">
      <c r="A3440" s="195">
        <v>4273</v>
      </c>
      <c r="B3440" s="195" t="s">
        <v>3608</v>
      </c>
      <c r="C3440" s="195" t="s">
        <v>160</v>
      </c>
      <c r="D3440" s="195" t="s">
        <v>155</v>
      </c>
      <c r="E3440" s="163">
        <v>405.12</v>
      </c>
    </row>
    <row r="3441" spans="1:5">
      <c r="A3441" s="195">
        <v>4274</v>
      </c>
      <c r="B3441" s="195" t="s">
        <v>3609</v>
      </c>
      <c r="C3441" s="195" t="s">
        <v>160</v>
      </c>
      <c r="D3441" s="195" t="s">
        <v>158</v>
      </c>
      <c r="E3441" s="163">
        <v>93.94</v>
      </c>
    </row>
    <row r="3442" spans="1:5">
      <c r="A3442" s="195">
        <v>39438</v>
      </c>
      <c r="B3442" s="195" t="s">
        <v>3610</v>
      </c>
      <c r="C3442" s="195" t="s">
        <v>160</v>
      </c>
      <c r="D3442" s="195" t="s">
        <v>167</v>
      </c>
      <c r="E3442" s="163">
        <v>0.13</v>
      </c>
    </row>
    <row r="3443" spans="1:5">
      <c r="A3443" s="195">
        <v>11963</v>
      </c>
      <c r="B3443" s="195" t="s">
        <v>3611</v>
      </c>
      <c r="C3443" s="195" t="s">
        <v>160</v>
      </c>
      <c r="D3443" s="195" t="s">
        <v>167</v>
      </c>
      <c r="E3443" s="163">
        <v>4.8499999999999996</v>
      </c>
    </row>
    <row r="3444" spans="1:5">
      <c r="A3444" s="195">
        <v>11964</v>
      </c>
      <c r="B3444" s="195" t="s">
        <v>3612</v>
      </c>
      <c r="C3444" s="195" t="s">
        <v>160</v>
      </c>
      <c r="D3444" s="195" t="s">
        <v>167</v>
      </c>
      <c r="E3444" s="163">
        <v>1.22</v>
      </c>
    </row>
    <row r="3445" spans="1:5">
      <c r="A3445" s="195">
        <v>4379</v>
      </c>
      <c r="B3445" s="195" t="s">
        <v>3613</v>
      </c>
      <c r="C3445" s="195" t="s">
        <v>160</v>
      </c>
      <c r="D3445" s="195" t="s">
        <v>167</v>
      </c>
      <c r="E3445" s="163">
        <v>0.02</v>
      </c>
    </row>
    <row r="3446" spans="1:5">
      <c r="A3446" s="195">
        <v>4377</v>
      </c>
      <c r="B3446" s="195" t="s">
        <v>3614</v>
      </c>
      <c r="C3446" s="195" t="s">
        <v>160</v>
      </c>
      <c r="D3446" s="195" t="s">
        <v>167</v>
      </c>
      <c r="E3446" s="163">
        <v>0.09</v>
      </c>
    </row>
    <row r="3447" spans="1:5">
      <c r="A3447" s="195">
        <v>4356</v>
      </c>
      <c r="B3447" s="195" t="s">
        <v>3615</v>
      </c>
      <c r="C3447" s="195" t="s">
        <v>160</v>
      </c>
      <c r="D3447" s="195" t="s">
        <v>167</v>
      </c>
      <c r="E3447" s="163">
        <v>0.13</v>
      </c>
    </row>
    <row r="3448" spans="1:5">
      <c r="A3448" s="195">
        <v>13246</v>
      </c>
      <c r="B3448" s="195" t="s">
        <v>3616</v>
      </c>
      <c r="C3448" s="195" t="s">
        <v>160</v>
      </c>
      <c r="D3448" s="195" t="s">
        <v>167</v>
      </c>
      <c r="E3448" s="163">
        <v>0.23</v>
      </c>
    </row>
    <row r="3449" spans="1:5">
      <c r="A3449" s="195">
        <v>4346</v>
      </c>
      <c r="B3449" s="195" t="s">
        <v>3617</v>
      </c>
      <c r="C3449" s="195" t="s">
        <v>160</v>
      </c>
      <c r="D3449" s="195" t="s">
        <v>167</v>
      </c>
      <c r="E3449" s="163">
        <v>5.2</v>
      </c>
    </row>
    <row r="3450" spans="1:5">
      <c r="A3450" s="195">
        <v>11955</v>
      </c>
      <c r="B3450" s="195" t="s">
        <v>3618</v>
      </c>
      <c r="C3450" s="195" t="s">
        <v>160</v>
      </c>
      <c r="D3450" s="195" t="s">
        <v>167</v>
      </c>
      <c r="E3450" s="163">
        <v>2.27</v>
      </c>
    </row>
    <row r="3451" spans="1:5">
      <c r="A3451" s="195">
        <v>11960</v>
      </c>
      <c r="B3451" s="195" t="s">
        <v>3619</v>
      </c>
      <c r="C3451" s="195" t="s">
        <v>160</v>
      </c>
      <c r="D3451" s="195" t="s">
        <v>167</v>
      </c>
      <c r="E3451" s="163">
        <v>7.0000000000000007E-2</v>
      </c>
    </row>
    <row r="3452" spans="1:5">
      <c r="A3452" s="195">
        <v>4333</v>
      </c>
      <c r="B3452" s="195" t="s">
        <v>3620</v>
      </c>
      <c r="C3452" s="195" t="s">
        <v>160</v>
      </c>
      <c r="D3452" s="195" t="s">
        <v>167</v>
      </c>
      <c r="E3452" s="163">
        <v>0.13</v>
      </c>
    </row>
    <row r="3453" spans="1:5">
      <c r="A3453" s="195">
        <v>4358</v>
      </c>
      <c r="B3453" s="195" t="s">
        <v>3621</v>
      </c>
      <c r="C3453" s="195" t="s">
        <v>160</v>
      </c>
      <c r="D3453" s="195" t="s">
        <v>167</v>
      </c>
      <c r="E3453" s="163">
        <v>1.04</v>
      </c>
    </row>
    <row r="3454" spans="1:5">
      <c r="A3454" s="195">
        <v>39435</v>
      </c>
      <c r="B3454" s="195" t="s">
        <v>3622</v>
      </c>
      <c r="C3454" s="195" t="s">
        <v>160</v>
      </c>
      <c r="D3454" s="195" t="s">
        <v>167</v>
      </c>
      <c r="E3454" s="163">
        <v>0.05</v>
      </c>
    </row>
    <row r="3455" spans="1:5">
      <c r="A3455" s="195">
        <v>39436</v>
      </c>
      <c r="B3455" s="195" t="s">
        <v>3623</v>
      </c>
      <c r="C3455" s="195" t="s">
        <v>160</v>
      </c>
      <c r="D3455" s="195" t="s">
        <v>167</v>
      </c>
      <c r="E3455" s="163">
        <v>0.09</v>
      </c>
    </row>
    <row r="3456" spans="1:5">
      <c r="A3456" s="195">
        <v>39437</v>
      </c>
      <c r="B3456" s="195" t="s">
        <v>3624</v>
      </c>
      <c r="C3456" s="195" t="s">
        <v>160</v>
      </c>
      <c r="D3456" s="195" t="s">
        <v>167</v>
      </c>
      <c r="E3456" s="163">
        <v>0.11</v>
      </c>
    </row>
    <row r="3457" spans="1:5">
      <c r="A3457" s="195">
        <v>39439</v>
      </c>
      <c r="B3457" s="195" t="s">
        <v>3625</v>
      </c>
      <c r="C3457" s="195" t="s">
        <v>160</v>
      </c>
      <c r="D3457" s="195" t="s">
        <v>167</v>
      </c>
      <c r="E3457" s="163">
        <v>0.08</v>
      </c>
    </row>
    <row r="3458" spans="1:5">
      <c r="A3458" s="195">
        <v>39440</v>
      </c>
      <c r="B3458" s="195" t="s">
        <v>3626</v>
      </c>
      <c r="C3458" s="195" t="s">
        <v>160</v>
      </c>
      <c r="D3458" s="195" t="s">
        <v>167</v>
      </c>
      <c r="E3458" s="163">
        <v>0.1</v>
      </c>
    </row>
    <row r="3459" spans="1:5">
      <c r="A3459" s="195">
        <v>39441</v>
      </c>
      <c r="B3459" s="195" t="s">
        <v>3627</v>
      </c>
      <c r="C3459" s="195" t="s">
        <v>160</v>
      </c>
      <c r="D3459" s="195" t="s">
        <v>167</v>
      </c>
      <c r="E3459" s="163">
        <v>0.13</v>
      </c>
    </row>
    <row r="3460" spans="1:5">
      <c r="A3460" s="195">
        <v>39442</v>
      </c>
      <c r="B3460" s="195" t="s">
        <v>3628</v>
      </c>
      <c r="C3460" s="195" t="s">
        <v>160</v>
      </c>
      <c r="D3460" s="195" t="s">
        <v>167</v>
      </c>
      <c r="E3460" s="163">
        <v>0.09</v>
      </c>
    </row>
    <row r="3461" spans="1:5">
      <c r="A3461" s="195">
        <v>39443</v>
      </c>
      <c r="B3461" s="195" t="s">
        <v>3629</v>
      </c>
      <c r="C3461" s="195" t="s">
        <v>160</v>
      </c>
      <c r="D3461" s="195" t="s">
        <v>167</v>
      </c>
      <c r="E3461" s="163">
        <v>0.12</v>
      </c>
    </row>
    <row r="3462" spans="1:5">
      <c r="A3462" s="195">
        <v>4329</v>
      </c>
      <c r="B3462" s="195" t="s">
        <v>3630</v>
      </c>
      <c r="C3462" s="195" t="s">
        <v>160</v>
      </c>
      <c r="D3462" s="195" t="s">
        <v>167</v>
      </c>
      <c r="E3462" s="163">
        <v>1.1100000000000001</v>
      </c>
    </row>
    <row r="3463" spans="1:5">
      <c r="A3463" s="195">
        <v>4383</v>
      </c>
      <c r="B3463" s="195" t="s">
        <v>3631</v>
      </c>
      <c r="C3463" s="195" t="s">
        <v>160</v>
      </c>
      <c r="D3463" s="195" t="s">
        <v>167</v>
      </c>
      <c r="E3463" s="163">
        <v>10.029999999999999</v>
      </c>
    </row>
    <row r="3464" spans="1:5">
      <c r="A3464" s="195">
        <v>4344</v>
      </c>
      <c r="B3464" s="195" t="s">
        <v>3632</v>
      </c>
      <c r="C3464" s="195" t="s">
        <v>160</v>
      </c>
      <c r="D3464" s="195" t="s">
        <v>167</v>
      </c>
      <c r="E3464" s="163">
        <v>10.52</v>
      </c>
    </row>
    <row r="3465" spans="1:5">
      <c r="A3465" s="195">
        <v>436</v>
      </c>
      <c r="B3465" s="195" t="s">
        <v>3633</v>
      </c>
      <c r="C3465" s="195" t="s">
        <v>160</v>
      </c>
      <c r="D3465" s="195" t="s">
        <v>167</v>
      </c>
      <c r="E3465" s="163">
        <v>6.7</v>
      </c>
    </row>
    <row r="3466" spans="1:5">
      <c r="A3466" s="195">
        <v>442</v>
      </c>
      <c r="B3466" s="195" t="s">
        <v>3634</v>
      </c>
      <c r="C3466" s="195" t="s">
        <v>160</v>
      </c>
      <c r="D3466" s="195" t="s">
        <v>167</v>
      </c>
      <c r="E3466" s="163">
        <v>3.96</v>
      </c>
    </row>
    <row r="3467" spans="1:5">
      <c r="A3467" s="195">
        <v>11953</v>
      </c>
      <c r="B3467" s="195" t="s">
        <v>3635</v>
      </c>
      <c r="C3467" s="195" t="s">
        <v>160</v>
      </c>
      <c r="D3467" s="195" t="s">
        <v>167</v>
      </c>
      <c r="E3467" s="163">
        <v>1.66</v>
      </c>
    </row>
    <row r="3468" spans="1:5">
      <c r="A3468" s="195">
        <v>4335</v>
      </c>
      <c r="B3468" s="195" t="s">
        <v>3636</v>
      </c>
      <c r="C3468" s="195" t="s">
        <v>160</v>
      </c>
      <c r="D3468" s="195" t="s">
        <v>167</v>
      </c>
      <c r="E3468" s="163">
        <v>7.06</v>
      </c>
    </row>
    <row r="3469" spans="1:5">
      <c r="A3469" s="195">
        <v>4334</v>
      </c>
      <c r="B3469" s="195" t="s">
        <v>3637</v>
      </c>
      <c r="C3469" s="195" t="s">
        <v>160</v>
      </c>
      <c r="D3469" s="195" t="s">
        <v>167</v>
      </c>
      <c r="E3469" s="163">
        <v>9.69</v>
      </c>
    </row>
    <row r="3470" spans="1:5">
      <c r="A3470" s="195">
        <v>4343</v>
      </c>
      <c r="B3470" s="195" t="s">
        <v>3638</v>
      </c>
      <c r="C3470" s="195" t="s">
        <v>160</v>
      </c>
      <c r="D3470" s="195" t="s">
        <v>167</v>
      </c>
      <c r="E3470" s="163">
        <v>2.38</v>
      </c>
    </row>
    <row r="3471" spans="1:5">
      <c r="A3471" s="195">
        <v>430</v>
      </c>
      <c r="B3471" s="195" t="s">
        <v>3639</v>
      </c>
      <c r="C3471" s="195" t="s">
        <v>160</v>
      </c>
      <c r="D3471" s="195" t="s">
        <v>167</v>
      </c>
      <c r="E3471" s="163">
        <v>5.99</v>
      </c>
    </row>
    <row r="3472" spans="1:5">
      <c r="A3472" s="195">
        <v>441</v>
      </c>
      <c r="B3472" s="195" t="s">
        <v>3640</v>
      </c>
      <c r="C3472" s="195" t="s">
        <v>160</v>
      </c>
      <c r="D3472" s="195" t="s">
        <v>167</v>
      </c>
      <c r="E3472" s="163">
        <v>6.6</v>
      </c>
    </row>
    <row r="3473" spans="1:5">
      <c r="A3473" s="195">
        <v>431</v>
      </c>
      <c r="B3473" s="195" t="s">
        <v>3641</v>
      </c>
      <c r="C3473" s="195" t="s">
        <v>160</v>
      </c>
      <c r="D3473" s="195" t="s">
        <v>167</v>
      </c>
      <c r="E3473" s="163">
        <v>7.96</v>
      </c>
    </row>
    <row r="3474" spans="1:5">
      <c r="A3474" s="195">
        <v>432</v>
      </c>
      <c r="B3474" s="195" t="s">
        <v>3642</v>
      </c>
      <c r="C3474" s="195" t="s">
        <v>160</v>
      </c>
      <c r="D3474" s="195" t="s">
        <v>167</v>
      </c>
      <c r="E3474" s="163">
        <v>8.7899999999999991</v>
      </c>
    </row>
    <row r="3475" spans="1:5">
      <c r="A3475" s="195">
        <v>429</v>
      </c>
      <c r="B3475" s="195" t="s">
        <v>3643</v>
      </c>
      <c r="C3475" s="195" t="s">
        <v>160</v>
      </c>
      <c r="D3475" s="195" t="s">
        <v>167</v>
      </c>
      <c r="E3475" s="163">
        <v>11.85</v>
      </c>
    </row>
    <row r="3476" spans="1:5">
      <c r="A3476" s="195">
        <v>439</v>
      </c>
      <c r="B3476" s="195" t="s">
        <v>3644</v>
      </c>
      <c r="C3476" s="195" t="s">
        <v>160</v>
      </c>
      <c r="D3476" s="195" t="s">
        <v>167</v>
      </c>
      <c r="E3476" s="163">
        <v>10.1</v>
      </c>
    </row>
    <row r="3477" spans="1:5">
      <c r="A3477" s="195">
        <v>433</v>
      </c>
      <c r="B3477" s="195" t="s">
        <v>3645</v>
      </c>
      <c r="C3477" s="195" t="s">
        <v>160</v>
      </c>
      <c r="D3477" s="195" t="s">
        <v>167</v>
      </c>
      <c r="E3477" s="163">
        <v>11.79</v>
      </c>
    </row>
    <row r="3478" spans="1:5">
      <c r="A3478" s="195">
        <v>437</v>
      </c>
      <c r="B3478" s="195" t="s">
        <v>3646</v>
      </c>
      <c r="C3478" s="195" t="s">
        <v>160</v>
      </c>
      <c r="D3478" s="195" t="s">
        <v>167</v>
      </c>
      <c r="E3478" s="163">
        <v>15.66</v>
      </c>
    </row>
    <row r="3479" spans="1:5">
      <c r="A3479" s="195">
        <v>11790</v>
      </c>
      <c r="B3479" s="195" t="s">
        <v>3647</v>
      </c>
      <c r="C3479" s="195" t="s">
        <v>160</v>
      </c>
      <c r="D3479" s="195" t="s">
        <v>167</v>
      </c>
      <c r="E3479" s="163">
        <v>17.77</v>
      </c>
    </row>
    <row r="3480" spans="1:5">
      <c r="A3480" s="195">
        <v>428</v>
      </c>
      <c r="B3480" s="195" t="s">
        <v>3648</v>
      </c>
      <c r="C3480" s="195" t="s">
        <v>160</v>
      </c>
      <c r="D3480" s="195" t="s">
        <v>167</v>
      </c>
      <c r="E3480" s="163">
        <v>19.32</v>
      </c>
    </row>
    <row r="3481" spans="1:5">
      <c r="A3481" s="195">
        <v>4384</v>
      </c>
      <c r="B3481" s="195" t="s">
        <v>3649</v>
      </c>
      <c r="C3481" s="195" t="s">
        <v>160</v>
      </c>
      <c r="D3481" s="195" t="s">
        <v>167</v>
      </c>
      <c r="E3481" s="163">
        <v>11.53</v>
      </c>
    </row>
    <row r="3482" spans="1:5">
      <c r="A3482" s="195">
        <v>4351</v>
      </c>
      <c r="B3482" s="195" t="s">
        <v>3650</v>
      </c>
      <c r="C3482" s="195" t="s">
        <v>160</v>
      </c>
      <c r="D3482" s="195" t="s">
        <v>167</v>
      </c>
      <c r="E3482" s="163">
        <v>8.5500000000000007</v>
      </c>
    </row>
    <row r="3483" spans="1:5">
      <c r="A3483" s="195">
        <v>11054</v>
      </c>
      <c r="B3483" s="195" t="s">
        <v>3651</v>
      </c>
      <c r="C3483" s="195" t="s">
        <v>160</v>
      </c>
      <c r="D3483" s="195" t="s">
        <v>155</v>
      </c>
      <c r="E3483" s="163">
        <v>0.03</v>
      </c>
    </row>
    <row r="3484" spans="1:5">
      <c r="A3484" s="195">
        <v>11055</v>
      </c>
      <c r="B3484" s="195" t="s">
        <v>3652</v>
      </c>
      <c r="C3484" s="195" t="s">
        <v>160</v>
      </c>
      <c r="D3484" s="195" t="s">
        <v>155</v>
      </c>
      <c r="E3484" s="163">
        <v>0.05</v>
      </c>
    </row>
    <row r="3485" spans="1:5">
      <c r="A3485" s="195">
        <v>11056</v>
      </c>
      <c r="B3485" s="195" t="s">
        <v>3653</v>
      </c>
      <c r="C3485" s="195" t="s">
        <v>160</v>
      </c>
      <c r="D3485" s="195" t="s">
        <v>155</v>
      </c>
      <c r="E3485" s="163">
        <v>0.06</v>
      </c>
    </row>
    <row r="3486" spans="1:5">
      <c r="A3486" s="195">
        <v>11057</v>
      </c>
      <c r="B3486" s="195" t="s">
        <v>3654</v>
      </c>
      <c r="C3486" s="195" t="s">
        <v>160</v>
      </c>
      <c r="D3486" s="195" t="s">
        <v>155</v>
      </c>
      <c r="E3486" s="163">
        <v>0.12</v>
      </c>
    </row>
    <row r="3487" spans="1:5">
      <c r="A3487" s="195">
        <v>11059</v>
      </c>
      <c r="B3487" s="195" t="s">
        <v>3655</v>
      </c>
      <c r="C3487" s="195" t="s">
        <v>160</v>
      </c>
      <c r="D3487" s="195" t="s">
        <v>155</v>
      </c>
      <c r="E3487" s="163">
        <v>0.24</v>
      </c>
    </row>
    <row r="3488" spans="1:5">
      <c r="A3488" s="195">
        <v>11058</v>
      </c>
      <c r="B3488" s="195" t="s">
        <v>3656</v>
      </c>
      <c r="C3488" s="195" t="s">
        <v>160</v>
      </c>
      <c r="D3488" s="195" t="s">
        <v>155</v>
      </c>
      <c r="E3488" s="163">
        <v>0.31</v>
      </c>
    </row>
    <row r="3489" spans="1:5">
      <c r="A3489" s="195">
        <v>4380</v>
      </c>
      <c r="B3489" s="195" t="s">
        <v>3657</v>
      </c>
      <c r="C3489" s="195" t="s">
        <v>160</v>
      </c>
      <c r="D3489" s="195" t="s">
        <v>155</v>
      </c>
      <c r="E3489" s="163">
        <v>1.06</v>
      </c>
    </row>
    <row r="3490" spans="1:5">
      <c r="A3490" s="195">
        <v>4299</v>
      </c>
      <c r="B3490" s="195" t="s">
        <v>3658</v>
      </c>
      <c r="C3490" s="195" t="s">
        <v>160</v>
      </c>
      <c r="D3490" s="195" t="s">
        <v>158</v>
      </c>
      <c r="E3490" s="163">
        <v>1</v>
      </c>
    </row>
    <row r="3491" spans="1:5">
      <c r="A3491" s="195">
        <v>4304</v>
      </c>
      <c r="B3491" s="195" t="s">
        <v>3659</v>
      </c>
      <c r="C3491" s="195" t="s">
        <v>160</v>
      </c>
      <c r="D3491" s="195" t="s">
        <v>155</v>
      </c>
      <c r="E3491" s="163">
        <v>1.36</v>
      </c>
    </row>
    <row r="3492" spans="1:5">
      <c r="A3492" s="195">
        <v>4305</v>
      </c>
      <c r="B3492" s="195" t="s">
        <v>3660</v>
      </c>
      <c r="C3492" s="195" t="s">
        <v>160</v>
      </c>
      <c r="D3492" s="195" t="s">
        <v>155</v>
      </c>
      <c r="E3492" s="163">
        <v>1.58</v>
      </c>
    </row>
    <row r="3493" spans="1:5">
      <c r="A3493" s="195">
        <v>4306</v>
      </c>
      <c r="B3493" s="195" t="s">
        <v>3661</v>
      </c>
      <c r="C3493" s="195" t="s">
        <v>160</v>
      </c>
      <c r="D3493" s="195" t="s">
        <v>155</v>
      </c>
      <c r="E3493" s="163">
        <v>1.84</v>
      </c>
    </row>
    <row r="3494" spans="1:5">
      <c r="A3494" s="195">
        <v>4308</v>
      </c>
      <c r="B3494" s="195" t="s">
        <v>3662</v>
      </c>
      <c r="C3494" s="195" t="s">
        <v>160</v>
      </c>
      <c r="D3494" s="195" t="s">
        <v>155</v>
      </c>
      <c r="E3494" s="163">
        <v>3.8</v>
      </c>
    </row>
    <row r="3495" spans="1:5">
      <c r="A3495" s="195">
        <v>4302</v>
      </c>
      <c r="B3495" s="195" t="s">
        <v>3663</v>
      </c>
      <c r="C3495" s="195" t="s">
        <v>160</v>
      </c>
      <c r="D3495" s="195" t="s">
        <v>155</v>
      </c>
      <c r="E3495" s="163">
        <v>2.85</v>
      </c>
    </row>
    <row r="3496" spans="1:5">
      <c r="A3496" s="195">
        <v>4300</v>
      </c>
      <c r="B3496" s="195" t="s">
        <v>3664</v>
      </c>
      <c r="C3496" s="195" t="s">
        <v>160</v>
      </c>
      <c r="D3496" s="195" t="s">
        <v>155</v>
      </c>
      <c r="E3496" s="163">
        <v>0.68</v>
      </c>
    </row>
    <row r="3497" spans="1:5">
      <c r="A3497" s="195">
        <v>4301</v>
      </c>
      <c r="B3497" s="195" t="s">
        <v>3665</v>
      </c>
      <c r="C3497" s="195" t="s">
        <v>160</v>
      </c>
      <c r="D3497" s="195" t="s">
        <v>155</v>
      </c>
      <c r="E3497" s="163">
        <v>0.83</v>
      </c>
    </row>
    <row r="3498" spans="1:5">
      <c r="A3498" s="195">
        <v>4320</v>
      </c>
      <c r="B3498" s="195" t="s">
        <v>3666</v>
      </c>
      <c r="C3498" s="195" t="s">
        <v>160</v>
      </c>
      <c r="D3498" s="195" t="s">
        <v>155</v>
      </c>
      <c r="E3498" s="163">
        <v>2.52</v>
      </c>
    </row>
    <row r="3499" spans="1:5">
      <c r="A3499" s="195">
        <v>4318</v>
      </c>
      <c r="B3499" s="195" t="s">
        <v>3667</v>
      </c>
      <c r="C3499" s="195" t="s">
        <v>160</v>
      </c>
      <c r="D3499" s="195" t="s">
        <v>155</v>
      </c>
      <c r="E3499" s="163">
        <v>1.23</v>
      </c>
    </row>
    <row r="3500" spans="1:5">
      <c r="A3500" s="195">
        <v>40547</v>
      </c>
      <c r="B3500" s="195" t="s">
        <v>3668</v>
      </c>
      <c r="C3500" s="195" t="s">
        <v>2409</v>
      </c>
      <c r="D3500" s="195" t="s">
        <v>167</v>
      </c>
      <c r="E3500" s="163">
        <v>14.01</v>
      </c>
    </row>
    <row r="3501" spans="1:5">
      <c r="A3501" s="195">
        <v>11962</v>
      </c>
      <c r="B3501" s="195" t="s">
        <v>3669</v>
      </c>
      <c r="C3501" s="195" t="s">
        <v>160</v>
      </c>
      <c r="D3501" s="195" t="s">
        <v>167</v>
      </c>
      <c r="E3501" s="163">
        <v>0.11</v>
      </c>
    </row>
    <row r="3502" spans="1:5">
      <c r="A3502" s="195">
        <v>4332</v>
      </c>
      <c r="B3502" s="195" t="s">
        <v>3670</v>
      </c>
      <c r="C3502" s="195" t="s">
        <v>160</v>
      </c>
      <c r="D3502" s="195" t="s">
        <v>167</v>
      </c>
      <c r="E3502" s="163">
        <v>0.55000000000000004</v>
      </c>
    </row>
    <row r="3503" spans="1:5">
      <c r="A3503" s="195">
        <v>4331</v>
      </c>
      <c r="B3503" s="195" t="s">
        <v>3671</v>
      </c>
      <c r="C3503" s="195" t="s">
        <v>160</v>
      </c>
      <c r="D3503" s="195" t="s">
        <v>167</v>
      </c>
      <c r="E3503" s="163">
        <v>2.1</v>
      </c>
    </row>
    <row r="3504" spans="1:5">
      <c r="A3504" s="195">
        <v>4336</v>
      </c>
      <c r="B3504" s="195" t="s">
        <v>3672</v>
      </c>
      <c r="C3504" s="195" t="s">
        <v>160</v>
      </c>
      <c r="D3504" s="195" t="s">
        <v>167</v>
      </c>
      <c r="E3504" s="163">
        <v>2.69</v>
      </c>
    </row>
    <row r="3505" spans="1:5">
      <c r="A3505" s="195">
        <v>13294</v>
      </c>
      <c r="B3505" s="195" t="s">
        <v>3673</v>
      </c>
      <c r="C3505" s="195" t="s">
        <v>160</v>
      </c>
      <c r="D3505" s="195" t="s">
        <v>167</v>
      </c>
      <c r="E3505" s="163">
        <v>0.77</v>
      </c>
    </row>
    <row r="3506" spans="1:5">
      <c r="A3506" s="195">
        <v>11948</v>
      </c>
      <c r="B3506" s="195" t="s">
        <v>3674</v>
      </c>
      <c r="C3506" s="195" t="s">
        <v>160</v>
      </c>
      <c r="D3506" s="195" t="s">
        <v>167</v>
      </c>
      <c r="E3506" s="163">
        <v>0.34</v>
      </c>
    </row>
    <row r="3507" spans="1:5">
      <c r="A3507" s="195">
        <v>4382</v>
      </c>
      <c r="B3507" s="195" t="s">
        <v>3675</v>
      </c>
      <c r="C3507" s="195" t="s">
        <v>160</v>
      </c>
      <c r="D3507" s="195" t="s">
        <v>167</v>
      </c>
      <c r="E3507" s="163">
        <v>0.56999999999999995</v>
      </c>
    </row>
    <row r="3508" spans="1:5">
      <c r="A3508" s="195">
        <v>4354</v>
      </c>
      <c r="B3508" s="195" t="s">
        <v>3676</v>
      </c>
      <c r="C3508" s="195" t="s">
        <v>160</v>
      </c>
      <c r="D3508" s="195" t="s">
        <v>167</v>
      </c>
      <c r="E3508" s="163">
        <v>24.13</v>
      </c>
    </row>
    <row r="3509" spans="1:5">
      <c r="A3509" s="195">
        <v>40839</v>
      </c>
      <c r="B3509" s="195" t="s">
        <v>3677</v>
      </c>
      <c r="C3509" s="195" t="s">
        <v>2409</v>
      </c>
      <c r="D3509" s="195" t="s">
        <v>167</v>
      </c>
      <c r="E3509" s="163">
        <v>58.06</v>
      </c>
    </row>
    <row r="3510" spans="1:5">
      <c r="A3510" s="195">
        <v>40552</v>
      </c>
      <c r="B3510" s="195" t="s">
        <v>3678</v>
      </c>
      <c r="C3510" s="195" t="s">
        <v>2409</v>
      </c>
      <c r="D3510" s="195" t="s">
        <v>167</v>
      </c>
      <c r="E3510" s="163">
        <v>24.02</v>
      </c>
    </row>
    <row r="3511" spans="1:5">
      <c r="A3511" s="195">
        <v>40549</v>
      </c>
      <c r="B3511" s="195" t="s">
        <v>3679</v>
      </c>
      <c r="C3511" s="195" t="s">
        <v>2409</v>
      </c>
      <c r="D3511" s="195" t="s">
        <v>167</v>
      </c>
      <c r="E3511" s="163">
        <v>95.1</v>
      </c>
    </row>
    <row r="3512" spans="1:5">
      <c r="A3512" s="195">
        <v>4385</v>
      </c>
      <c r="B3512" s="195" t="s">
        <v>3680</v>
      </c>
      <c r="C3512" s="195" t="s">
        <v>693</v>
      </c>
      <c r="D3512" s="195" t="s">
        <v>155</v>
      </c>
      <c r="E3512" s="199">
        <v>6068.4</v>
      </c>
    </row>
    <row r="3513" spans="1:5">
      <c r="A3513" s="195">
        <v>20078</v>
      </c>
      <c r="B3513" s="195" t="s">
        <v>3681</v>
      </c>
      <c r="C3513" s="195" t="s">
        <v>160</v>
      </c>
      <c r="D3513" s="195" t="s">
        <v>155</v>
      </c>
      <c r="E3513" s="163">
        <v>32.08</v>
      </c>
    </row>
    <row r="3514" spans="1:5">
      <c r="A3514" s="195">
        <v>20079</v>
      </c>
      <c r="B3514" s="195" t="s">
        <v>3682</v>
      </c>
      <c r="C3514" s="195" t="s">
        <v>160</v>
      </c>
      <c r="D3514" s="195" t="s">
        <v>155</v>
      </c>
      <c r="E3514" s="163">
        <v>200.1</v>
      </c>
    </row>
    <row r="3515" spans="1:5">
      <c r="A3515" s="195">
        <v>39897</v>
      </c>
      <c r="B3515" s="195" t="s">
        <v>3683</v>
      </c>
      <c r="C3515" s="195" t="s">
        <v>160</v>
      </c>
      <c r="D3515" s="195" t="s">
        <v>167</v>
      </c>
      <c r="E3515" s="163">
        <v>38.090000000000003</v>
      </c>
    </row>
    <row r="3516" spans="1:5">
      <c r="A3516" s="195">
        <v>118</v>
      </c>
      <c r="B3516" s="195" t="s">
        <v>3684</v>
      </c>
      <c r="C3516" s="195" t="s">
        <v>160</v>
      </c>
      <c r="D3516" s="195" t="s">
        <v>155</v>
      </c>
      <c r="E3516" s="163">
        <v>121.28</v>
      </c>
    </row>
    <row r="3517" spans="1:5">
      <c r="A3517" s="195">
        <v>4396</v>
      </c>
      <c r="B3517" s="195" t="s">
        <v>3685</v>
      </c>
      <c r="C3517" s="195" t="s">
        <v>157</v>
      </c>
      <c r="D3517" s="195" t="s">
        <v>158</v>
      </c>
      <c r="E3517" s="163">
        <v>169.89</v>
      </c>
    </row>
    <row r="3518" spans="1:5">
      <c r="A3518" s="195">
        <v>36881</v>
      </c>
      <c r="B3518" s="195" t="s">
        <v>3686</v>
      </c>
      <c r="C3518" s="195" t="s">
        <v>157</v>
      </c>
      <c r="D3518" s="195" t="s">
        <v>155</v>
      </c>
      <c r="E3518" s="163">
        <v>151.81</v>
      </c>
    </row>
    <row r="3519" spans="1:5">
      <c r="A3519" s="195">
        <v>36882</v>
      </c>
      <c r="B3519" s="195" t="s">
        <v>3687</v>
      </c>
      <c r="C3519" s="195" t="s">
        <v>157</v>
      </c>
      <c r="D3519" s="195" t="s">
        <v>155</v>
      </c>
      <c r="E3519" s="163">
        <v>177.11</v>
      </c>
    </row>
    <row r="3520" spans="1:5">
      <c r="A3520" s="195">
        <v>4397</v>
      </c>
      <c r="B3520" s="195" t="s">
        <v>3688</v>
      </c>
      <c r="C3520" s="195" t="s">
        <v>157</v>
      </c>
      <c r="D3520" s="195" t="s">
        <v>155</v>
      </c>
      <c r="E3520" s="163">
        <v>275.49</v>
      </c>
    </row>
    <row r="3521" spans="1:5">
      <c r="A3521" s="195">
        <v>4751</v>
      </c>
      <c r="B3521" s="195" t="s">
        <v>3689</v>
      </c>
      <c r="C3521" s="195" t="s">
        <v>355</v>
      </c>
      <c r="D3521" s="195" t="s">
        <v>155</v>
      </c>
      <c r="E3521" s="163">
        <v>18.420000000000002</v>
      </c>
    </row>
    <row r="3522" spans="1:5">
      <c r="A3522" s="195">
        <v>41066</v>
      </c>
      <c r="B3522" s="195" t="s">
        <v>3690</v>
      </c>
      <c r="C3522" s="195" t="s">
        <v>357</v>
      </c>
      <c r="D3522" s="195" t="s">
        <v>155</v>
      </c>
      <c r="E3522" s="199">
        <v>3284.24</v>
      </c>
    </row>
    <row r="3523" spans="1:5">
      <c r="A3523" s="195">
        <v>39604</v>
      </c>
      <c r="B3523" s="195" t="s">
        <v>3691</v>
      </c>
      <c r="C3523" s="195" t="s">
        <v>160</v>
      </c>
      <c r="D3523" s="195" t="s">
        <v>155</v>
      </c>
      <c r="E3523" s="163">
        <v>10.18</v>
      </c>
    </row>
    <row r="3524" spans="1:5">
      <c r="A3524" s="195">
        <v>39605</v>
      </c>
      <c r="B3524" s="195" t="s">
        <v>3692</v>
      </c>
      <c r="C3524" s="195" t="s">
        <v>160</v>
      </c>
      <c r="D3524" s="195" t="s">
        <v>155</v>
      </c>
      <c r="E3524" s="163">
        <v>14.13</v>
      </c>
    </row>
    <row r="3525" spans="1:5">
      <c r="A3525" s="195">
        <v>39606</v>
      </c>
      <c r="B3525" s="195" t="s">
        <v>3693</v>
      </c>
      <c r="C3525" s="195" t="s">
        <v>160</v>
      </c>
      <c r="D3525" s="195" t="s">
        <v>155</v>
      </c>
      <c r="E3525" s="163">
        <v>17.95</v>
      </c>
    </row>
    <row r="3526" spans="1:5">
      <c r="A3526" s="195">
        <v>39607</v>
      </c>
      <c r="B3526" s="195" t="s">
        <v>3694</v>
      </c>
      <c r="C3526" s="195" t="s">
        <v>160</v>
      </c>
      <c r="D3526" s="195" t="s">
        <v>155</v>
      </c>
      <c r="E3526" s="163">
        <v>20.6</v>
      </c>
    </row>
    <row r="3527" spans="1:5">
      <c r="A3527" s="195">
        <v>39594</v>
      </c>
      <c r="B3527" s="195" t="s">
        <v>3695</v>
      </c>
      <c r="C3527" s="195" t="s">
        <v>160</v>
      </c>
      <c r="D3527" s="195" t="s">
        <v>158</v>
      </c>
      <c r="E3527" s="163">
        <v>195</v>
      </c>
    </row>
    <row r="3528" spans="1:5">
      <c r="A3528" s="195">
        <v>39596</v>
      </c>
      <c r="B3528" s="195" t="s">
        <v>3696</v>
      </c>
      <c r="C3528" s="195" t="s">
        <v>160</v>
      </c>
      <c r="D3528" s="195" t="s">
        <v>155</v>
      </c>
      <c r="E3528" s="163">
        <v>339.88</v>
      </c>
    </row>
    <row r="3529" spans="1:5">
      <c r="A3529" s="195">
        <v>39595</v>
      </c>
      <c r="B3529" s="195" t="s">
        <v>3697</v>
      </c>
      <c r="C3529" s="195" t="s">
        <v>160</v>
      </c>
      <c r="D3529" s="195" t="s">
        <v>155</v>
      </c>
      <c r="E3529" s="163">
        <v>285.3</v>
      </c>
    </row>
    <row r="3530" spans="1:5">
      <c r="A3530" s="195">
        <v>39597</v>
      </c>
      <c r="B3530" s="195" t="s">
        <v>3698</v>
      </c>
      <c r="C3530" s="195" t="s">
        <v>160</v>
      </c>
      <c r="D3530" s="195" t="s">
        <v>155</v>
      </c>
      <c r="E3530" s="163">
        <v>458.34</v>
      </c>
    </row>
    <row r="3531" spans="1:5">
      <c r="A3531" s="195">
        <v>10731</v>
      </c>
      <c r="B3531" s="195" t="s">
        <v>3699</v>
      </c>
      <c r="C3531" s="195" t="s">
        <v>157</v>
      </c>
      <c r="D3531" s="195" t="s">
        <v>158</v>
      </c>
      <c r="E3531" s="163">
        <v>28.98</v>
      </c>
    </row>
    <row r="3532" spans="1:5">
      <c r="A3532" s="195">
        <v>4704</v>
      </c>
      <c r="B3532" s="195" t="s">
        <v>3700</v>
      </c>
      <c r="C3532" s="195" t="s">
        <v>157</v>
      </c>
      <c r="D3532" s="195" t="s">
        <v>155</v>
      </c>
      <c r="E3532" s="163">
        <v>26.15</v>
      </c>
    </row>
    <row r="3533" spans="1:5">
      <c r="A3533" s="195">
        <v>10730</v>
      </c>
      <c r="B3533" s="195" t="s">
        <v>3701</v>
      </c>
      <c r="C3533" s="195" t="s">
        <v>157</v>
      </c>
      <c r="D3533" s="195" t="s">
        <v>155</v>
      </c>
      <c r="E3533" s="163">
        <v>28.02</v>
      </c>
    </row>
    <row r="3534" spans="1:5">
      <c r="A3534" s="195">
        <v>4729</v>
      </c>
      <c r="B3534" s="195" t="s">
        <v>3702</v>
      </c>
      <c r="C3534" s="195" t="s">
        <v>353</v>
      </c>
      <c r="D3534" s="195" t="s">
        <v>155</v>
      </c>
      <c r="E3534" s="163">
        <v>124.76</v>
      </c>
    </row>
    <row r="3535" spans="1:5">
      <c r="A3535" s="195">
        <v>4720</v>
      </c>
      <c r="B3535" s="195" t="s">
        <v>3703</v>
      </c>
      <c r="C3535" s="195" t="s">
        <v>353</v>
      </c>
      <c r="D3535" s="195" t="s">
        <v>155</v>
      </c>
      <c r="E3535" s="163">
        <v>142.96</v>
      </c>
    </row>
    <row r="3536" spans="1:5">
      <c r="A3536" s="195">
        <v>4721</v>
      </c>
      <c r="B3536" s="195" t="s">
        <v>3704</v>
      </c>
      <c r="C3536" s="195" t="s">
        <v>353</v>
      </c>
      <c r="D3536" s="195" t="s">
        <v>155</v>
      </c>
      <c r="E3536" s="163">
        <v>123.83</v>
      </c>
    </row>
    <row r="3537" spans="1:5">
      <c r="A3537" s="195">
        <v>4718</v>
      </c>
      <c r="B3537" s="195" t="s">
        <v>3705</v>
      </c>
      <c r="C3537" s="195" t="s">
        <v>353</v>
      </c>
      <c r="D3537" s="195" t="s">
        <v>158</v>
      </c>
      <c r="E3537" s="163">
        <v>124.48</v>
      </c>
    </row>
    <row r="3538" spans="1:5">
      <c r="A3538" s="195">
        <v>4722</v>
      </c>
      <c r="B3538" s="195" t="s">
        <v>3706</v>
      </c>
      <c r="C3538" s="195" t="s">
        <v>353</v>
      </c>
      <c r="D3538" s="195" t="s">
        <v>155</v>
      </c>
      <c r="E3538" s="163">
        <v>116.97</v>
      </c>
    </row>
    <row r="3539" spans="1:5">
      <c r="A3539" s="195">
        <v>4723</v>
      </c>
      <c r="B3539" s="195" t="s">
        <v>3707</v>
      </c>
      <c r="C3539" s="195" t="s">
        <v>353</v>
      </c>
      <c r="D3539" s="195" t="s">
        <v>155</v>
      </c>
      <c r="E3539" s="163">
        <v>115.95</v>
      </c>
    </row>
    <row r="3540" spans="1:5">
      <c r="A3540" s="195">
        <v>4727</v>
      </c>
      <c r="B3540" s="195" t="s">
        <v>3708</v>
      </c>
      <c r="C3540" s="195" t="s">
        <v>353</v>
      </c>
      <c r="D3540" s="195" t="s">
        <v>155</v>
      </c>
      <c r="E3540" s="163">
        <v>106.14</v>
      </c>
    </row>
    <row r="3541" spans="1:5">
      <c r="A3541" s="195">
        <v>4748</v>
      </c>
      <c r="B3541" s="195" t="s">
        <v>3709</v>
      </c>
      <c r="C3541" s="195" t="s">
        <v>353</v>
      </c>
      <c r="D3541" s="195" t="s">
        <v>155</v>
      </c>
      <c r="E3541" s="163">
        <v>114.37</v>
      </c>
    </row>
    <row r="3542" spans="1:5">
      <c r="A3542" s="195">
        <v>4730</v>
      </c>
      <c r="B3542" s="195" t="s">
        <v>3710</v>
      </c>
      <c r="C3542" s="195" t="s">
        <v>353</v>
      </c>
      <c r="D3542" s="195" t="s">
        <v>155</v>
      </c>
      <c r="E3542" s="163">
        <v>116.39</v>
      </c>
    </row>
    <row r="3543" spans="1:5">
      <c r="A3543" s="195">
        <v>13186</v>
      </c>
      <c r="B3543" s="195" t="s">
        <v>3711</v>
      </c>
      <c r="C3543" s="195" t="s">
        <v>353</v>
      </c>
      <c r="D3543" s="195" t="s">
        <v>155</v>
      </c>
      <c r="E3543" s="163">
        <v>91.69</v>
      </c>
    </row>
    <row r="3544" spans="1:5">
      <c r="A3544" s="195">
        <v>10737</v>
      </c>
      <c r="B3544" s="195" t="s">
        <v>3712</v>
      </c>
      <c r="C3544" s="195" t="s">
        <v>157</v>
      </c>
      <c r="D3544" s="195" t="s">
        <v>155</v>
      </c>
      <c r="E3544" s="163">
        <v>91.07</v>
      </c>
    </row>
    <row r="3545" spans="1:5">
      <c r="A3545" s="195">
        <v>10734</v>
      </c>
      <c r="B3545" s="195" t="s">
        <v>3713</v>
      </c>
      <c r="C3545" s="195" t="s">
        <v>157</v>
      </c>
      <c r="D3545" s="195" t="s">
        <v>155</v>
      </c>
      <c r="E3545" s="163">
        <v>54.17</v>
      </c>
    </row>
    <row r="3546" spans="1:5">
      <c r="A3546" s="195">
        <v>4708</v>
      </c>
      <c r="B3546" s="195" t="s">
        <v>3714</v>
      </c>
      <c r="C3546" s="195" t="s">
        <v>157</v>
      </c>
      <c r="D3546" s="195" t="s">
        <v>155</v>
      </c>
      <c r="E3546" s="163">
        <v>105.08</v>
      </c>
    </row>
    <row r="3547" spans="1:5">
      <c r="A3547" s="195">
        <v>4712</v>
      </c>
      <c r="B3547" s="195" t="s">
        <v>3715</v>
      </c>
      <c r="C3547" s="195" t="s">
        <v>157</v>
      </c>
      <c r="D3547" s="195" t="s">
        <v>155</v>
      </c>
      <c r="E3547" s="163">
        <v>51.37</v>
      </c>
    </row>
    <row r="3548" spans="1:5">
      <c r="A3548" s="195">
        <v>4710</v>
      </c>
      <c r="B3548" s="195" t="s">
        <v>3716</v>
      </c>
      <c r="C3548" s="195" t="s">
        <v>157</v>
      </c>
      <c r="D3548" s="195" t="s">
        <v>155</v>
      </c>
      <c r="E3548" s="163">
        <v>164.74</v>
      </c>
    </row>
    <row r="3549" spans="1:5">
      <c r="A3549" s="195">
        <v>4746</v>
      </c>
      <c r="B3549" s="195" t="s">
        <v>3717</v>
      </c>
      <c r="C3549" s="195" t="s">
        <v>353</v>
      </c>
      <c r="D3549" s="195" t="s">
        <v>155</v>
      </c>
      <c r="E3549" s="163">
        <v>86.93</v>
      </c>
    </row>
    <row r="3550" spans="1:5">
      <c r="A3550" s="195">
        <v>4750</v>
      </c>
      <c r="B3550" s="195" t="s">
        <v>3718</v>
      </c>
      <c r="C3550" s="195" t="s">
        <v>355</v>
      </c>
      <c r="D3550" s="195" t="s">
        <v>158</v>
      </c>
      <c r="E3550" s="163">
        <v>16.88</v>
      </c>
    </row>
    <row r="3551" spans="1:5">
      <c r="A3551" s="195">
        <v>41065</v>
      </c>
      <c r="B3551" s="195" t="s">
        <v>3719</v>
      </c>
      <c r="C3551" s="195" t="s">
        <v>357</v>
      </c>
      <c r="D3551" s="195" t="s">
        <v>155</v>
      </c>
      <c r="E3551" s="199">
        <v>3007.78</v>
      </c>
    </row>
    <row r="3552" spans="1:5">
      <c r="A3552" s="195">
        <v>34747</v>
      </c>
      <c r="B3552" s="195" t="s">
        <v>3720</v>
      </c>
      <c r="C3552" s="195" t="s">
        <v>187</v>
      </c>
      <c r="D3552" s="195" t="s">
        <v>155</v>
      </c>
      <c r="E3552" s="163">
        <v>59.04</v>
      </c>
    </row>
    <row r="3553" spans="1:5">
      <c r="A3553" s="195">
        <v>4826</v>
      </c>
      <c r="B3553" s="195" t="s">
        <v>3721</v>
      </c>
      <c r="C3553" s="195" t="s">
        <v>187</v>
      </c>
      <c r="D3553" s="195" t="s">
        <v>155</v>
      </c>
      <c r="E3553" s="163">
        <v>63.48</v>
      </c>
    </row>
    <row r="3554" spans="1:5">
      <c r="A3554" s="195">
        <v>41975</v>
      </c>
      <c r="B3554" s="195" t="s">
        <v>3722</v>
      </c>
      <c r="C3554" s="195" t="s">
        <v>157</v>
      </c>
      <c r="D3554" s="195" t="s">
        <v>167</v>
      </c>
      <c r="E3554" s="163">
        <v>72.17</v>
      </c>
    </row>
    <row r="3555" spans="1:5">
      <c r="A3555" s="195">
        <v>4825</v>
      </c>
      <c r="B3555" s="195" t="s">
        <v>3723</v>
      </c>
      <c r="C3555" s="195" t="s">
        <v>187</v>
      </c>
      <c r="D3555" s="195" t="s">
        <v>155</v>
      </c>
      <c r="E3555" s="163">
        <v>87.87</v>
      </c>
    </row>
    <row r="3556" spans="1:5">
      <c r="A3556" s="195">
        <v>34744</v>
      </c>
      <c r="B3556" s="195" t="s">
        <v>3724</v>
      </c>
      <c r="C3556" s="195" t="s">
        <v>157</v>
      </c>
      <c r="D3556" s="195" t="s">
        <v>167</v>
      </c>
      <c r="E3556" s="163">
        <v>20.92</v>
      </c>
    </row>
    <row r="3557" spans="1:5">
      <c r="A3557" s="195">
        <v>39430</v>
      </c>
      <c r="B3557" s="195" t="s">
        <v>3725</v>
      </c>
      <c r="C3557" s="195" t="s">
        <v>160</v>
      </c>
      <c r="D3557" s="195" t="s">
        <v>155</v>
      </c>
      <c r="E3557" s="163">
        <v>1.85</v>
      </c>
    </row>
    <row r="3558" spans="1:5">
      <c r="A3558" s="195">
        <v>39573</v>
      </c>
      <c r="B3558" s="195" t="s">
        <v>3726</v>
      </c>
      <c r="C3558" s="195" t="s">
        <v>160</v>
      </c>
      <c r="D3558" s="195" t="s">
        <v>155</v>
      </c>
      <c r="E3558" s="163">
        <v>1.82</v>
      </c>
    </row>
    <row r="3559" spans="1:5">
      <c r="A3559" s="195">
        <v>38410</v>
      </c>
      <c r="B3559" s="195" t="s">
        <v>3727</v>
      </c>
      <c r="C3559" s="195" t="s">
        <v>160</v>
      </c>
      <c r="D3559" s="195" t="s">
        <v>155</v>
      </c>
      <c r="E3559" s="199">
        <v>12618.16</v>
      </c>
    </row>
    <row r="3560" spans="1:5">
      <c r="A3560" s="195">
        <v>41596</v>
      </c>
      <c r="B3560" s="195" t="s">
        <v>3728</v>
      </c>
      <c r="C3560" s="195" t="s">
        <v>238</v>
      </c>
      <c r="D3560" s="195" t="s">
        <v>167</v>
      </c>
      <c r="E3560" s="163">
        <v>8.56</v>
      </c>
    </row>
    <row r="3561" spans="1:5">
      <c r="A3561" s="195">
        <v>41598</v>
      </c>
      <c r="B3561" s="195" t="s">
        <v>3729</v>
      </c>
      <c r="C3561" s="195" t="s">
        <v>238</v>
      </c>
      <c r="D3561" s="195" t="s">
        <v>167</v>
      </c>
      <c r="E3561" s="163">
        <v>8.56</v>
      </c>
    </row>
    <row r="3562" spans="1:5">
      <c r="A3562" s="195">
        <v>41594</v>
      </c>
      <c r="B3562" s="195" t="s">
        <v>3730</v>
      </c>
      <c r="C3562" s="195" t="s">
        <v>238</v>
      </c>
      <c r="D3562" s="195" t="s">
        <v>167</v>
      </c>
      <c r="E3562" s="163">
        <v>8.6999999999999993</v>
      </c>
    </row>
    <row r="3563" spans="1:5">
      <c r="A3563" s="195">
        <v>43663</v>
      </c>
      <c r="B3563" s="195" t="s">
        <v>3731</v>
      </c>
      <c r="C3563" s="195" t="s">
        <v>238</v>
      </c>
      <c r="D3563" s="195" t="s">
        <v>167</v>
      </c>
      <c r="E3563" s="163">
        <v>7.16</v>
      </c>
    </row>
    <row r="3564" spans="1:5">
      <c r="A3564" s="195">
        <v>4766</v>
      </c>
      <c r="B3564" s="195" t="s">
        <v>3732</v>
      </c>
      <c r="C3564" s="195" t="s">
        <v>238</v>
      </c>
      <c r="D3564" s="195" t="s">
        <v>167</v>
      </c>
      <c r="E3564" s="163">
        <v>6.74</v>
      </c>
    </row>
    <row r="3565" spans="1:5">
      <c r="A3565" s="195">
        <v>43664</v>
      </c>
      <c r="B3565" s="195" t="s">
        <v>3733</v>
      </c>
      <c r="C3565" s="195" t="s">
        <v>238</v>
      </c>
      <c r="D3565" s="195" t="s">
        <v>167</v>
      </c>
      <c r="E3565" s="163">
        <v>7.2</v>
      </c>
    </row>
    <row r="3566" spans="1:5">
      <c r="A3566" s="195">
        <v>43082</v>
      </c>
      <c r="B3566" s="195" t="s">
        <v>3734</v>
      </c>
      <c r="C3566" s="195" t="s">
        <v>238</v>
      </c>
      <c r="D3566" s="195" t="s">
        <v>167</v>
      </c>
      <c r="E3566" s="163">
        <v>7.85</v>
      </c>
    </row>
    <row r="3567" spans="1:5">
      <c r="A3567" s="195">
        <v>43665</v>
      </c>
      <c r="B3567" s="195" t="s">
        <v>3735</v>
      </c>
      <c r="C3567" s="195" t="s">
        <v>238</v>
      </c>
      <c r="D3567" s="195" t="s">
        <v>167</v>
      </c>
      <c r="E3567" s="163">
        <v>6.74</v>
      </c>
    </row>
    <row r="3568" spans="1:5">
      <c r="A3568" s="195">
        <v>10966</v>
      </c>
      <c r="B3568" s="195" t="s">
        <v>3736</v>
      </c>
      <c r="C3568" s="195" t="s">
        <v>238</v>
      </c>
      <c r="D3568" s="195" t="s">
        <v>167</v>
      </c>
      <c r="E3568" s="163">
        <v>7.16</v>
      </c>
    </row>
    <row r="3569" spans="1:5">
      <c r="A3569" s="195">
        <v>43692</v>
      </c>
      <c r="B3569" s="195" t="s">
        <v>3737</v>
      </c>
      <c r="C3569" s="195" t="s">
        <v>238</v>
      </c>
      <c r="D3569" s="195" t="s">
        <v>167</v>
      </c>
      <c r="E3569" s="163">
        <v>7.16</v>
      </c>
    </row>
    <row r="3570" spans="1:5">
      <c r="A3570" s="195">
        <v>43083</v>
      </c>
      <c r="B3570" s="195" t="s">
        <v>3738</v>
      </c>
      <c r="C3570" s="195" t="s">
        <v>238</v>
      </c>
      <c r="D3570" s="195" t="s">
        <v>167</v>
      </c>
      <c r="E3570" s="163">
        <v>6.8</v>
      </c>
    </row>
    <row r="3571" spans="1:5">
      <c r="A3571" s="195">
        <v>40535</v>
      </c>
      <c r="B3571" s="195" t="s">
        <v>3739</v>
      </c>
      <c r="C3571" s="195" t="s">
        <v>238</v>
      </c>
      <c r="D3571" s="195" t="s">
        <v>167</v>
      </c>
      <c r="E3571" s="163">
        <v>6.8</v>
      </c>
    </row>
    <row r="3572" spans="1:5">
      <c r="A3572" s="195">
        <v>39427</v>
      </c>
      <c r="B3572" s="195" t="s">
        <v>3740</v>
      </c>
      <c r="C3572" s="195" t="s">
        <v>187</v>
      </c>
      <c r="D3572" s="195" t="s">
        <v>155</v>
      </c>
      <c r="E3572" s="163">
        <v>4.92</v>
      </c>
    </row>
    <row r="3573" spans="1:5">
      <c r="A3573" s="195">
        <v>39424</v>
      </c>
      <c r="B3573" s="195" t="s">
        <v>3741</v>
      </c>
      <c r="C3573" s="195" t="s">
        <v>187</v>
      </c>
      <c r="D3573" s="195" t="s">
        <v>155</v>
      </c>
      <c r="E3573" s="163">
        <v>2.92</v>
      </c>
    </row>
    <row r="3574" spans="1:5">
      <c r="A3574" s="195">
        <v>39425</v>
      </c>
      <c r="B3574" s="195" t="s">
        <v>3742</v>
      </c>
      <c r="C3574" s="195" t="s">
        <v>187</v>
      </c>
      <c r="D3574" s="195" t="s">
        <v>155</v>
      </c>
      <c r="E3574" s="163">
        <v>2.89</v>
      </c>
    </row>
    <row r="3575" spans="1:5">
      <c r="A3575" s="195">
        <v>40664</v>
      </c>
      <c r="B3575" s="195" t="s">
        <v>3743</v>
      </c>
      <c r="C3575" s="195" t="s">
        <v>238</v>
      </c>
      <c r="D3575" s="195" t="s">
        <v>167</v>
      </c>
      <c r="E3575" s="163">
        <v>13.95</v>
      </c>
    </row>
    <row r="3576" spans="1:5">
      <c r="A3576" s="195">
        <v>34360</v>
      </c>
      <c r="B3576" s="195" t="s">
        <v>3744</v>
      </c>
      <c r="C3576" s="195" t="s">
        <v>238</v>
      </c>
      <c r="D3576" s="195" t="s">
        <v>167</v>
      </c>
      <c r="E3576" s="163">
        <v>36.729999999999997</v>
      </c>
    </row>
    <row r="3577" spans="1:5">
      <c r="A3577" s="195">
        <v>20259</v>
      </c>
      <c r="B3577" s="195" t="s">
        <v>3745</v>
      </c>
      <c r="C3577" s="195" t="s">
        <v>187</v>
      </c>
      <c r="D3577" s="195" t="s">
        <v>155</v>
      </c>
      <c r="E3577" s="163">
        <v>10.8</v>
      </c>
    </row>
    <row r="3578" spans="1:5">
      <c r="A3578" s="195">
        <v>14077</v>
      </c>
      <c r="B3578" s="195" t="s">
        <v>3746</v>
      </c>
      <c r="C3578" s="195" t="s">
        <v>187</v>
      </c>
      <c r="D3578" s="195" t="s">
        <v>155</v>
      </c>
      <c r="E3578" s="163">
        <v>165.3</v>
      </c>
    </row>
    <row r="3579" spans="1:5">
      <c r="A3579" s="195">
        <v>3678</v>
      </c>
      <c r="B3579" s="195" t="s">
        <v>3747</v>
      </c>
      <c r="C3579" s="195" t="s">
        <v>187</v>
      </c>
      <c r="D3579" s="195" t="s">
        <v>155</v>
      </c>
      <c r="E3579" s="163">
        <v>74.709999999999994</v>
      </c>
    </row>
    <row r="3580" spans="1:5">
      <c r="A3580" s="195">
        <v>39418</v>
      </c>
      <c r="B3580" s="195" t="s">
        <v>3748</v>
      </c>
      <c r="C3580" s="195" t="s">
        <v>187</v>
      </c>
      <c r="D3580" s="195" t="s">
        <v>155</v>
      </c>
      <c r="E3580" s="163">
        <v>5.49</v>
      </c>
    </row>
    <row r="3581" spans="1:5">
      <c r="A3581" s="195">
        <v>39419</v>
      </c>
      <c r="B3581" s="195" t="s">
        <v>3749</v>
      </c>
      <c r="C3581" s="195" t="s">
        <v>187</v>
      </c>
      <c r="D3581" s="195" t="s">
        <v>155</v>
      </c>
      <c r="E3581" s="163">
        <v>6.69</v>
      </c>
    </row>
    <row r="3582" spans="1:5">
      <c r="A3582" s="195">
        <v>39420</v>
      </c>
      <c r="B3582" s="195" t="s">
        <v>3750</v>
      </c>
      <c r="C3582" s="195" t="s">
        <v>187</v>
      </c>
      <c r="D3582" s="195" t="s">
        <v>155</v>
      </c>
      <c r="E3582" s="163">
        <v>7.38</v>
      </c>
    </row>
    <row r="3583" spans="1:5">
      <c r="A3583" s="195">
        <v>39571</v>
      </c>
      <c r="B3583" s="195" t="s">
        <v>3751</v>
      </c>
      <c r="C3583" s="195" t="s">
        <v>187</v>
      </c>
      <c r="D3583" s="195" t="s">
        <v>155</v>
      </c>
      <c r="E3583" s="163">
        <v>4.46</v>
      </c>
    </row>
    <row r="3584" spans="1:5">
      <c r="A3584" s="195">
        <v>39421</v>
      </c>
      <c r="B3584" s="195" t="s">
        <v>3752</v>
      </c>
      <c r="C3584" s="195" t="s">
        <v>187</v>
      </c>
      <c r="D3584" s="195" t="s">
        <v>155</v>
      </c>
      <c r="E3584" s="163">
        <v>6.5</v>
      </c>
    </row>
    <row r="3585" spans="1:5">
      <c r="A3585" s="195">
        <v>39422</v>
      </c>
      <c r="B3585" s="195" t="s">
        <v>3753</v>
      </c>
      <c r="C3585" s="195" t="s">
        <v>187</v>
      </c>
      <c r="D3585" s="195" t="s">
        <v>158</v>
      </c>
      <c r="E3585" s="163">
        <v>7.59</v>
      </c>
    </row>
    <row r="3586" spans="1:5">
      <c r="A3586" s="195">
        <v>39423</v>
      </c>
      <c r="B3586" s="195" t="s">
        <v>3754</v>
      </c>
      <c r="C3586" s="195" t="s">
        <v>187</v>
      </c>
      <c r="D3586" s="195" t="s">
        <v>155</v>
      </c>
      <c r="E3586" s="163">
        <v>8.81</v>
      </c>
    </row>
    <row r="3587" spans="1:5">
      <c r="A3587" s="195">
        <v>39426</v>
      </c>
      <c r="B3587" s="195" t="s">
        <v>3755</v>
      </c>
      <c r="C3587" s="195" t="s">
        <v>187</v>
      </c>
      <c r="D3587" s="195" t="s">
        <v>155</v>
      </c>
      <c r="E3587" s="163">
        <v>19.809999999999999</v>
      </c>
    </row>
    <row r="3588" spans="1:5">
      <c r="A3588" s="195">
        <v>39429</v>
      </c>
      <c r="B3588" s="195" t="s">
        <v>3756</v>
      </c>
      <c r="C3588" s="195" t="s">
        <v>187</v>
      </c>
      <c r="D3588" s="195" t="s">
        <v>155</v>
      </c>
      <c r="E3588" s="163">
        <v>6.25</v>
      </c>
    </row>
    <row r="3589" spans="1:5">
      <c r="A3589" s="195">
        <v>39428</v>
      </c>
      <c r="B3589" s="195" t="s">
        <v>3757</v>
      </c>
      <c r="C3589" s="195" t="s">
        <v>187</v>
      </c>
      <c r="D3589" s="195" t="s">
        <v>155</v>
      </c>
      <c r="E3589" s="163">
        <v>4.7699999999999996</v>
      </c>
    </row>
    <row r="3590" spans="1:5">
      <c r="A3590" s="195">
        <v>39572</v>
      </c>
      <c r="B3590" s="195" t="s">
        <v>3758</v>
      </c>
      <c r="C3590" s="195" t="s">
        <v>187</v>
      </c>
      <c r="D3590" s="195" t="s">
        <v>155</v>
      </c>
      <c r="E3590" s="163">
        <v>4.13</v>
      </c>
    </row>
    <row r="3591" spans="1:5">
      <c r="A3591" s="195">
        <v>39570</v>
      </c>
      <c r="B3591" s="195" t="s">
        <v>3759</v>
      </c>
      <c r="C3591" s="195" t="s">
        <v>187</v>
      </c>
      <c r="D3591" s="195" t="s">
        <v>155</v>
      </c>
      <c r="E3591" s="163">
        <v>4.38</v>
      </c>
    </row>
    <row r="3592" spans="1:5">
      <c r="A3592" s="195">
        <v>39569</v>
      </c>
      <c r="B3592" s="195" t="s">
        <v>3760</v>
      </c>
      <c r="C3592" s="195" t="s">
        <v>187</v>
      </c>
      <c r="D3592" s="195" t="s">
        <v>155</v>
      </c>
      <c r="E3592" s="163">
        <v>4.33</v>
      </c>
    </row>
    <row r="3593" spans="1:5">
      <c r="A3593" s="195">
        <v>11552</v>
      </c>
      <c r="B3593" s="195" t="s">
        <v>3761</v>
      </c>
      <c r="C3593" s="195" t="s">
        <v>187</v>
      </c>
      <c r="D3593" s="195" t="s">
        <v>155</v>
      </c>
      <c r="E3593" s="163">
        <v>6.09</v>
      </c>
    </row>
    <row r="3594" spans="1:5">
      <c r="A3594" s="195">
        <v>40598</v>
      </c>
      <c r="B3594" s="195" t="s">
        <v>3762</v>
      </c>
      <c r="C3594" s="195" t="s">
        <v>238</v>
      </c>
      <c r="D3594" s="195" t="s">
        <v>167</v>
      </c>
      <c r="E3594" s="163">
        <v>6.63</v>
      </c>
    </row>
    <row r="3595" spans="1:5">
      <c r="A3595" s="195">
        <v>39029</v>
      </c>
      <c r="B3595" s="195" t="s">
        <v>3763</v>
      </c>
      <c r="C3595" s="195" t="s">
        <v>187</v>
      </c>
      <c r="D3595" s="195" t="s">
        <v>155</v>
      </c>
      <c r="E3595" s="163">
        <v>13.98</v>
      </c>
    </row>
    <row r="3596" spans="1:5">
      <c r="A3596" s="195">
        <v>39028</v>
      </c>
      <c r="B3596" s="195" t="s">
        <v>3764</v>
      </c>
      <c r="C3596" s="195" t="s">
        <v>187</v>
      </c>
      <c r="D3596" s="195" t="s">
        <v>155</v>
      </c>
      <c r="E3596" s="163">
        <v>8.14</v>
      </c>
    </row>
    <row r="3597" spans="1:5">
      <c r="A3597" s="195">
        <v>39328</v>
      </c>
      <c r="B3597" s="195" t="s">
        <v>3765</v>
      </c>
      <c r="C3597" s="195" t="s">
        <v>187</v>
      </c>
      <c r="D3597" s="195" t="s">
        <v>155</v>
      </c>
      <c r="E3597" s="163">
        <v>4.47</v>
      </c>
    </row>
    <row r="3598" spans="1:5">
      <c r="A3598" s="195">
        <v>38541</v>
      </c>
      <c r="B3598" s="195" t="s">
        <v>3766</v>
      </c>
      <c r="C3598" s="195" t="s">
        <v>160</v>
      </c>
      <c r="D3598" s="195" t="s">
        <v>167</v>
      </c>
      <c r="E3598" s="199">
        <v>2415149.7999999998</v>
      </c>
    </row>
    <row r="3599" spans="1:5">
      <c r="A3599" s="195">
        <v>38542</v>
      </c>
      <c r="B3599" s="195" t="s">
        <v>3767</v>
      </c>
      <c r="C3599" s="195" t="s">
        <v>160</v>
      </c>
      <c r="D3599" s="195" t="s">
        <v>167</v>
      </c>
      <c r="E3599" s="199">
        <v>3755460.82</v>
      </c>
    </row>
    <row r="3600" spans="1:5">
      <c r="A3600" s="195">
        <v>38543</v>
      </c>
      <c r="B3600" s="195" t="s">
        <v>3768</v>
      </c>
      <c r="C3600" s="195" t="s">
        <v>160</v>
      </c>
      <c r="D3600" s="195" t="s">
        <v>167</v>
      </c>
      <c r="E3600" s="199">
        <v>919440.43</v>
      </c>
    </row>
    <row r="3601" spans="1:5">
      <c r="A3601" s="195">
        <v>40406</v>
      </c>
      <c r="B3601" s="195" t="s">
        <v>3769</v>
      </c>
      <c r="C3601" s="195" t="s">
        <v>160</v>
      </c>
      <c r="D3601" s="195" t="s">
        <v>167</v>
      </c>
      <c r="E3601" s="199">
        <v>55446.51</v>
      </c>
    </row>
    <row r="3602" spans="1:5">
      <c r="A3602" s="195">
        <v>40789</v>
      </c>
      <c r="B3602" s="195" t="s">
        <v>3770</v>
      </c>
      <c r="C3602" s="195" t="s">
        <v>160</v>
      </c>
      <c r="D3602" s="195" t="s">
        <v>167</v>
      </c>
      <c r="E3602" s="199">
        <v>7990.41</v>
      </c>
    </row>
    <row r="3603" spans="1:5">
      <c r="A3603" s="195">
        <v>40791</v>
      </c>
      <c r="B3603" s="195" t="s">
        <v>3771</v>
      </c>
      <c r="C3603" s="195" t="s">
        <v>160</v>
      </c>
      <c r="D3603" s="195" t="s">
        <v>167</v>
      </c>
      <c r="E3603" s="199">
        <v>25013.46</v>
      </c>
    </row>
    <row r="3604" spans="1:5">
      <c r="A3604" s="195">
        <v>11651</v>
      </c>
      <c r="B3604" s="195" t="s">
        <v>3772</v>
      </c>
      <c r="C3604" s="195" t="s">
        <v>160</v>
      </c>
      <c r="D3604" s="195" t="s">
        <v>167</v>
      </c>
      <c r="E3604" s="199">
        <v>13680.22</v>
      </c>
    </row>
    <row r="3605" spans="1:5">
      <c r="A3605" s="195">
        <v>42002</v>
      </c>
      <c r="B3605" s="195" t="s">
        <v>3773</v>
      </c>
      <c r="C3605" s="195" t="s">
        <v>160</v>
      </c>
      <c r="D3605" s="195" t="s">
        <v>167</v>
      </c>
      <c r="E3605" s="199">
        <v>787478.06</v>
      </c>
    </row>
    <row r="3606" spans="1:5">
      <c r="A3606" s="195">
        <v>40435</v>
      </c>
      <c r="B3606" s="195" t="s">
        <v>3774</v>
      </c>
      <c r="C3606" s="195" t="s">
        <v>160</v>
      </c>
      <c r="D3606" s="195" t="s">
        <v>167</v>
      </c>
      <c r="E3606" s="199">
        <v>504397.24</v>
      </c>
    </row>
    <row r="3607" spans="1:5">
      <c r="A3607" s="195">
        <v>39012</v>
      </c>
      <c r="B3607" s="195" t="s">
        <v>3775</v>
      </c>
      <c r="C3607" s="195" t="s">
        <v>160</v>
      </c>
      <c r="D3607" s="195" t="s">
        <v>167</v>
      </c>
      <c r="E3607" s="199">
        <v>526268.79</v>
      </c>
    </row>
    <row r="3608" spans="1:5">
      <c r="A3608" s="195">
        <v>13617</v>
      </c>
      <c r="B3608" s="195" t="s">
        <v>3776</v>
      </c>
      <c r="C3608" s="195" t="s">
        <v>160</v>
      </c>
      <c r="D3608" s="195" t="s">
        <v>155</v>
      </c>
      <c r="E3608" s="199">
        <v>57862.29</v>
      </c>
    </row>
    <row r="3609" spans="1:5">
      <c r="A3609" s="195">
        <v>35274</v>
      </c>
      <c r="B3609" s="195" t="s">
        <v>3777</v>
      </c>
      <c r="C3609" s="195" t="s">
        <v>187</v>
      </c>
      <c r="D3609" s="195" t="s">
        <v>155</v>
      </c>
      <c r="E3609" s="163">
        <v>41.29</v>
      </c>
    </row>
    <row r="3610" spans="1:5">
      <c r="A3610" s="195">
        <v>35275</v>
      </c>
      <c r="B3610" s="195" t="s">
        <v>3778</v>
      </c>
      <c r="C3610" s="195" t="s">
        <v>187</v>
      </c>
      <c r="D3610" s="195" t="s">
        <v>155</v>
      </c>
      <c r="E3610" s="163">
        <v>87.65</v>
      </c>
    </row>
    <row r="3611" spans="1:5">
      <c r="A3611" s="195">
        <v>35276</v>
      </c>
      <c r="B3611" s="195" t="s">
        <v>3779</v>
      </c>
      <c r="C3611" s="195" t="s">
        <v>187</v>
      </c>
      <c r="D3611" s="195" t="s">
        <v>155</v>
      </c>
      <c r="E3611" s="163">
        <v>152.51</v>
      </c>
    </row>
    <row r="3612" spans="1:5">
      <c r="A3612" s="195">
        <v>38386</v>
      </c>
      <c r="B3612" s="195" t="s">
        <v>3780</v>
      </c>
      <c r="C3612" s="195" t="s">
        <v>160</v>
      </c>
      <c r="D3612" s="195" t="s">
        <v>155</v>
      </c>
      <c r="E3612" s="163">
        <v>4.51</v>
      </c>
    </row>
    <row r="3613" spans="1:5">
      <c r="A3613" s="195">
        <v>11091</v>
      </c>
      <c r="B3613" s="195" t="s">
        <v>3781</v>
      </c>
      <c r="C3613" s="195" t="s">
        <v>160</v>
      </c>
      <c r="D3613" s="195" t="s">
        <v>155</v>
      </c>
      <c r="E3613" s="163">
        <v>1.22</v>
      </c>
    </row>
    <row r="3614" spans="1:5">
      <c r="A3614" s="195">
        <v>37586</v>
      </c>
      <c r="B3614" s="195" t="s">
        <v>3782</v>
      </c>
      <c r="C3614" s="195" t="s">
        <v>2409</v>
      </c>
      <c r="D3614" s="195" t="s">
        <v>167</v>
      </c>
      <c r="E3614" s="163">
        <v>44.81</v>
      </c>
    </row>
    <row r="3615" spans="1:5">
      <c r="A3615" s="195">
        <v>37395</v>
      </c>
      <c r="B3615" s="195" t="s">
        <v>3783</v>
      </c>
      <c r="C3615" s="195" t="s">
        <v>2409</v>
      </c>
      <c r="D3615" s="195" t="s">
        <v>167</v>
      </c>
      <c r="E3615" s="163">
        <v>38.53</v>
      </c>
    </row>
    <row r="3616" spans="1:5">
      <c r="A3616" s="195">
        <v>14147</v>
      </c>
      <c r="B3616" s="195" t="s">
        <v>3784</v>
      </c>
      <c r="C3616" s="195" t="s">
        <v>2409</v>
      </c>
      <c r="D3616" s="195" t="s">
        <v>167</v>
      </c>
      <c r="E3616" s="163">
        <v>51.11</v>
      </c>
    </row>
    <row r="3617" spans="1:5">
      <c r="A3617" s="195">
        <v>37396</v>
      </c>
      <c r="B3617" s="195" t="s">
        <v>3785</v>
      </c>
      <c r="C3617" s="195" t="s">
        <v>2409</v>
      </c>
      <c r="D3617" s="195" t="s">
        <v>167</v>
      </c>
      <c r="E3617" s="163">
        <v>31.52</v>
      </c>
    </row>
    <row r="3618" spans="1:5">
      <c r="A3618" s="195">
        <v>37397</v>
      </c>
      <c r="B3618" s="195" t="s">
        <v>3786</v>
      </c>
      <c r="C3618" s="195" t="s">
        <v>2409</v>
      </c>
      <c r="D3618" s="195" t="s">
        <v>167</v>
      </c>
      <c r="E3618" s="163">
        <v>33.020000000000003</v>
      </c>
    </row>
    <row r="3619" spans="1:5">
      <c r="A3619" s="195">
        <v>43606</v>
      </c>
      <c r="B3619" s="195" t="s">
        <v>3787</v>
      </c>
      <c r="C3619" s="195" t="s">
        <v>160</v>
      </c>
      <c r="D3619" s="195" t="s">
        <v>155</v>
      </c>
      <c r="E3619" s="163">
        <v>7.29</v>
      </c>
    </row>
    <row r="3620" spans="1:5">
      <c r="A3620" s="195">
        <v>444</v>
      </c>
      <c r="B3620" s="195" t="s">
        <v>3788</v>
      </c>
      <c r="C3620" s="195" t="s">
        <v>160</v>
      </c>
      <c r="D3620" s="195" t="s">
        <v>167</v>
      </c>
      <c r="E3620" s="163">
        <v>20.9</v>
      </c>
    </row>
    <row r="3621" spans="1:5">
      <c r="A3621" s="195">
        <v>445</v>
      </c>
      <c r="B3621" s="195" t="s">
        <v>3789</v>
      </c>
      <c r="C3621" s="195" t="s">
        <v>160</v>
      </c>
      <c r="D3621" s="195" t="s">
        <v>167</v>
      </c>
      <c r="E3621" s="163">
        <v>28.61</v>
      </c>
    </row>
    <row r="3622" spans="1:5">
      <c r="A3622" s="195">
        <v>4783</v>
      </c>
      <c r="B3622" s="195" t="s">
        <v>3790</v>
      </c>
      <c r="C3622" s="195" t="s">
        <v>355</v>
      </c>
      <c r="D3622" s="195" t="s">
        <v>158</v>
      </c>
      <c r="E3622" s="163">
        <v>16.88</v>
      </c>
    </row>
    <row r="3623" spans="1:5">
      <c r="A3623" s="195">
        <v>41079</v>
      </c>
      <c r="B3623" s="195" t="s">
        <v>3791</v>
      </c>
      <c r="C3623" s="195" t="s">
        <v>357</v>
      </c>
      <c r="D3623" s="195" t="s">
        <v>155</v>
      </c>
      <c r="E3623" s="199">
        <v>3007.78</v>
      </c>
    </row>
    <row r="3624" spans="1:5">
      <c r="A3624" s="195">
        <v>12874</v>
      </c>
      <c r="B3624" s="195" t="s">
        <v>3792</v>
      </c>
      <c r="C3624" s="195" t="s">
        <v>355</v>
      </c>
      <c r="D3624" s="195" t="s">
        <v>155</v>
      </c>
      <c r="E3624" s="163">
        <v>18.2</v>
      </c>
    </row>
    <row r="3625" spans="1:5">
      <c r="A3625" s="195">
        <v>41082</v>
      </c>
      <c r="B3625" s="195" t="s">
        <v>3793</v>
      </c>
      <c r="C3625" s="195" t="s">
        <v>357</v>
      </c>
      <c r="D3625" s="195" t="s">
        <v>155</v>
      </c>
      <c r="E3625" s="199">
        <v>3246.19</v>
      </c>
    </row>
    <row r="3626" spans="1:5">
      <c r="A3626" s="195">
        <v>4785</v>
      </c>
      <c r="B3626" s="195" t="s">
        <v>3794</v>
      </c>
      <c r="C3626" s="195" t="s">
        <v>355</v>
      </c>
      <c r="D3626" s="195" t="s">
        <v>155</v>
      </c>
      <c r="E3626" s="163">
        <v>18.14</v>
      </c>
    </row>
    <row r="3627" spans="1:5">
      <c r="A3627" s="195">
        <v>41081</v>
      </c>
      <c r="B3627" s="195" t="s">
        <v>3795</v>
      </c>
      <c r="C3627" s="195" t="s">
        <v>357</v>
      </c>
      <c r="D3627" s="195" t="s">
        <v>155</v>
      </c>
      <c r="E3627" s="199">
        <v>3235.18</v>
      </c>
    </row>
    <row r="3628" spans="1:5">
      <c r="A3628" s="195">
        <v>4801</v>
      </c>
      <c r="B3628" s="195" t="s">
        <v>3796</v>
      </c>
      <c r="C3628" s="195" t="s">
        <v>157</v>
      </c>
      <c r="D3628" s="195" t="s">
        <v>155</v>
      </c>
      <c r="E3628" s="163">
        <v>95.22</v>
      </c>
    </row>
    <row r="3629" spans="1:5">
      <c r="A3629" s="195">
        <v>4794</v>
      </c>
      <c r="B3629" s="195" t="s">
        <v>3797</v>
      </c>
      <c r="C3629" s="195" t="s">
        <v>157</v>
      </c>
      <c r="D3629" s="195" t="s">
        <v>155</v>
      </c>
      <c r="E3629" s="163">
        <v>433.67</v>
      </c>
    </row>
    <row r="3630" spans="1:5">
      <c r="A3630" s="195">
        <v>4796</v>
      </c>
      <c r="B3630" s="195" t="s">
        <v>3798</v>
      </c>
      <c r="C3630" s="195" t="s">
        <v>157</v>
      </c>
      <c r="D3630" s="195" t="s">
        <v>155</v>
      </c>
      <c r="E3630" s="163">
        <v>263.39999999999998</v>
      </c>
    </row>
    <row r="3631" spans="1:5">
      <c r="A3631" s="195">
        <v>4800</v>
      </c>
      <c r="B3631" s="195" t="s">
        <v>3799</v>
      </c>
      <c r="C3631" s="195" t="s">
        <v>157</v>
      </c>
      <c r="D3631" s="195" t="s">
        <v>155</v>
      </c>
      <c r="E3631" s="163">
        <v>72.44</v>
      </c>
    </row>
    <row r="3632" spans="1:5">
      <c r="A3632" s="195">
        <v>4795</v>
      </c>
      <c r="B3632" s="195" t="s">
        <v>3800</v>
      </c>
      <c r="C3632" s="195" t="s">
        <v>157</v>
      </c>
      <c r="D3632" s="195" t="s">
        <v>155</v>
      </c>
      <c r="E3632" s="163">
        <v>422.15</v>
      </c>
    </row>
    <row r="3633" spans="1:5">
      <c r="A3633" s="195">
        <v>39694</v>
      </c>
      <c r="B3633" s="195" t="s">
        <v>3801</v>
      </c>
      <c r="C3633" s="195" t="s">
        <v>157</v>
      </c>
      <c r="D3633" s="195" t="s">
        <v>155</v>
      </c>
      <c r="E3633" s="163">
        <v>361.25</v>
      </c>
    </row>
    <row r="3634" spans="1:5">
      <c r="A3634" s="195">
        <v>1292</v>
      </c>
      <c r="B3634" s="195" t="s">
        <v>3802</v>
      </c>
      <c r="C3634" s="195" t="s">
        <v>157</v>
      </c>
      <c r="D3634" s="195" t="s">
        <v>155</v>
      </c>
      <c r="E3634" s="163">
        <v>45.86</v>
      </c>
    </row>
    <row r="3635" spans="1:5">
      <c r="A3635" s="195">
        <v>1287</v>
      </c>
      <c r="B3635" s="195" t="s">
        <v>3803</v>
      </c>
      <c r="C3635" s="195" t="s">
        <v>157</v>
      </c>
      <c r="D3635" s="195" t="s">
        <v>158</v>
      </c>
      <c r="E3635" s="163">
        <v>22.5</v>
      </c>
    </row>
    <row r="3636" spans="1:5">
      <c r="A3636" s="195">
        <v>1297</v>
      </c>
      <c r="B3636" s="195" t="s">
        <v>3804</v>
      </c>
      <c r="C3636" s="195" t="s">
        <v>157</v>
      </c>
      <c r="D3636" s="195" t="s">
        <v>155</v>
      </c>
      <c r="E3636" s="163">
        <v>18.66</v>
      </c>
    </row>
    <row r="3637" spans="1:5">
      <c r="A3637" s="195">
        <v>4786</v>
      </c>
      <c r="B3637" s="195" t="s">
        <v>3805</v>
      </c>
      <c r="C3637" s="195" t="s">
        <v>157</v>
      </c>
      <c r="D3637" s="195" t="s">
        <v>167</v>
      </c>
      <c r="E3637" s="163">
        <v>83</v>
      </c>
    </row>
    <row r="3638" spans="1:5">
      <c r="A3638" s="195">
        <v>10840</v>
      </c>
      <c r="B3638" s="195" t="s">
        <v>3806</v>
      </c>
      <c r="C3638" s="195" t="s">
        <v>157</v>
      </c>
      <c r="D3638" s="195" t="s">
        <v>158</v>
      </c>
      <c r="E3638" s="163">
        <v>330</v>
      </c>
    </row>
    <row r="3639" spans="1:5">
      <c r="A3639" s="195">
        <v>10841</v>
      </c>
      <c r="B3639" s="195" t="s">
        <v>3807</v>
      </c>
      <c r="C3639" s="195" t="s">
        <v>157</v>
      </c>
      <c r="D3639" s="195" t="s">
        <v>155</v>
      </c>
      <c r="E3639" s="163">
        <v>249.05</v>
      </c>
    </row>
    <row r="3640" spans="1:5">
      <c r="A3640" s="195">
        <v>25980</v>
      </c>
      <c r="B3640" s="195" t="s">
        <v>3808</v>
      </c>
      <c r="C3640" s="195" t="s">
        <v>157</v>
      </c>
      <c r="D3640" s="195" t="s">
        <v>155</v>
      </c>
      <c r="E3640" s="163">
        <v>318.23</v>
      </c>
    </row>
    <row r="3641" spans="1:5">
      <c r="A3641" s="195">
        <v>10842</v>
      </c>
      <c r="B3641" s="195" t="s">
        <v>3809</v>
      </c>
      <c r="C3641" s="195" t="s">
        <v>157</v>
      </c>
      <c r="D3641" s="195" t="s">
        <v>155</v>
      </c>
      <c r="E3641" s="163">
        <v>359.74</v>
      </c>
    </row>
    <row r="3642" spans="1:5">
      <c r="A3642" s="195">
        <v>21108</v>
      </c>
      <c r="B3642" s="195" t="s">
        <v>3810</v>
      </c>
      <c r="C3642" s="195" t="s">
        <v>157</v>
      </c>
      <c r="D3642" s="195" t="s">
        <v>155</v>
      </c>
      <c r="E3642" s="163">
        <v>61.13</v>
      </c>
    </row>
    <row r="3643" spans="1:5">
      <c r="A3643" s="195">
        <v>38180</v>
      </c>
      <c r="B3643" s="195" t="s">
        <v>3811</v>
      </c>
      <c r="C3643" s="195" t="s">
        <v>157</v>
      </c>
      <c r="D3643" s="195" t="s">
        <v>155</v>
      </c>
      <c r="E3643" s="163">
        <v>212.07</v>
      </c>
    </row>
    <row r="3644" spans="1:5">
      <c r="A3644" s="195">
        <v>40648</v>
      </c>
      <c r="B3644" s="195" t="s">
        <v>3812</v>
      </c>
      <c r="C3644" s="195" t="s">
        <v>157</v>
      </c>
      <c r="D3644" s="195" t="s">
        <v>167</v>
      </c>
      <c r="E3644" s="163">
        <v>159.36000000000001</v>
      </c>
    </row>
    <row r="3645" spans="1:5">
      <c r="A3645" s="195">
        <v>40649</v>
      </c>
      <c r="B3645" s="195" t="s">
        <v>3813</v>
      </c>
      <c r="C3645" s="195" t="s">
        <v>157</v>
      </c>
      <c r="D3645" s="195" t="s">
        <v>167</v>
      </c>
      <c r="E3645" s="163">
        <v>92.82</v>
      </c>
    </row>
    <row r="3646" spans="1:5">
      <c r="A3646" s="195">
        <v>40650</v>
      </c>
      <c r="B3646" s="195" t="s">
        <v>3814</v>
      </c>
      <c r="C3646" s="195" t="s">
        <v>157</v>
      </c>
      <c r="D3646" s="195" t="s">
        <v>167</v>
      </c>
      <c r="E3646" s="163">
        <v>119.52</v>
      </c>
    </row>
    <row r="3647" spans="1:5">
      <c r="A3647" s="195">
        <v>40651</v>
      </c>
      <c r="B3647" s="195" t="s">
        <v>3815</v>
      </c>
      <c r="C3647" s="195" t="s">
        <v>157</v>
      </c>
      <c r="D3647" s="195" t="s">
        <v>167</v>
      </c>
      <c r="E3647" s="163">
        <v>220.44</v>
      </c>
    </row>
    <row r="3648" spans="1:5">
      <c r="A3648" s="195">
        <v>40652</v>
      </c>
      <c r="B3648" s="195" t="s">
        <v>3816</v>
      </c>
      <c r="C3648" s="195" t="s">
        <v>157</v>
      </c>
      <c r="D3648" s="195" t="s">
        <v>167</v>
      </c>
      <c r="E3648" s="163">
        <v>118.19</v>
      </c>
    </row>
    <row r="3649" spans="1:5">
      <c r="A3649" s="195">
        <v>40647</v>
      </c>
      <c r="B3649" s="195" t="s">
        <v>3817</v>
      </c>
      <c r="C3649" s="195" t="s">
        <v>157</v>
      </c>
      <c r="D3649" s="195" t="s">
        <v>167</v>
      </c>
      <c r="E3649" s="163">
        <v>130.13999999999999</v>
      </c>
    </row>
    <row r="3650" spans="1:5">
      <c r="A3650" s="195">
        <v>40653</v>
      </c>
      <c r="B3650" s="195" t="s">
        <v>3818</v>
      </c>
      <c r="C3650" s="195" t="s">
        <v>157</v>
      </c>
      <c r="D3650" s="195" t="s">
        <v>167</v>
      </c>
      <c r="E3650" s="163">
        <v>99.6</v>
      </c>
    </row>
    <row r="3651" spans="1:5">
      <c r="A3651" s="195">
        <v>36178</v>
      </c>
      <c r="B3651" s="195" t="s">
        <v>3819</v>
      </c>
      <c r="C3651" s="195" t="s">
        <v>160</v>
      </c>
      <c r="D3651" s="195" t="s">
        <v>155</v>
      </c>
      <c r="E3651" s="163">
        <v>10.98</v>
      </c>
    </row>
    <row r="3652" spans="1:5">
      <c r="A3652" s="195">
        <v>38195</v>
      </c>
      <c r="B3652" s="195" t="s">
        <v>3820</v>
      </c>
      <c r="C3652" s="195" t="s">
        <v>157</v>
      </c>
      <c r="D3652" s="195" t="s">
        <v>155</v>
      </c>
      <c r="E3652" s="163">
        <v>72.2</v>
      </c>
    </row>
    <row r="3653" spans="1:5">
      <c r="A3653" s="195">
        <v>38181</v>
      </c>
      <c r="B3653" s="195" t="s">
        <v>3821</v>
      </c>
      <c r="C3653" s="195" t="s">
        <v>157</v>
      </c>
      <c r="D3653" s="195" t="s">
        <v>155</v>
      </c>
      <c r="E3653" s="163">
        <v>289.51</v>
      </c>
    </row>
    <row r="3654" spans="1:5">
      <c r="A3654" s="195">
        <v>38182</v>
      </c>
      <c r="B3654" s="195" t="s">
        <v>3822</v>
      </c>
      <c r="C3654" s="195" t="s">
        <v>157</v>
      </c>
      <c r="D3654" s="195" t="s">
        <v>155</v>
      </c>
      <c r="E3654" s="163">
        <v>275.77</v>
      </c>
    </row>
    <row r="3655" spans="1:5">
      <c r="A3655" s="195">
        <v>38186</v>
      </c>
      <c r="B3655" s="195" t="s">
        <v>3823</v>
      </c>
      <c r="C3655" s="195" t="s">
        <v>157</v>
      </c>
      <c r="D3655" s="195" t="s">
        <v>155</v>
      </c>
      <c r="E3655" s="163">
        <v>716.82</v>
      </c>
    </row>
    <row r="3656" spans="1:5">
      <c r="A3656" s="195">
        <v>38185</v>
      </c>
      <c r="B3656" s="195" t="s">
        <v>3824</v>
      </c>
      <c r="C3656" s="195" t="s">
        <v>157</v>
      </c>
      <c r="D3656" s="195" t="s">
        <v>155</v>
      </c>
      <c r="E3656" s="163">
        <v>638.22</v>
      </c>
    </row>
    <row r="3657" spans="1:5">
      <c r="A3657" s="195">
        <v>40654</v>
      </c>
      <c r="B3657" s="195" t="s">
        <v>3825</v>
      </c>
      <c r="C3657" s="195" t="s">
        <v>157</v>
      </c>
      <c r="D3657" s="195" t="s">
        <v>167</v>
      </c>
      <c r="E3657" s="163">
        <v>154.71</v>
      </c>
    </row>
    <row r="3658" spans="1:5">
      <c r="A3658" s="195">
        <v>25981</v>
      </c>
      <c r="B3658" s="195" t="s">
        <v>3826</v>
      </c>
      <c r="C3658" s="195" t="s">
        <v>157</v>
      </c>
      <c r="D3658" s="195" t="s">
        <v>155</v>
      </c>
      <c r="E3658" s="163">
        <v>262.89</v>
      </c>
    </row>
    <row r="3659" spans="1:5">
      <c r="A3659" s="195">
        <v>4822</v>
      </c>
      <c r="B3659" s="195" t="s">
        <v>3827</v>
      </c>
      <c r="C3659" s="195" t="s">
        <v>157</v>
      </c>
      <c r="D3659" s="195" t="s">
        <v>155</v>
      </c>
      <c r="E3659" s="163">
        <v>243.22</v>
      </c>
    </row>
    <row r="3660" spans="1:5">
      <c r="A3660" s="195">
        <v>4818</v>
      </c>
      <c r="B3660" s="195" t="s">
        <v>3828</v>
      </c>
      <c r="C3660" s="195" t="s">
        <v>157</v>
      </c>
      <c r="D3660" s="195" t="s">
        <v>158</v>
      </c>
      <c r="E3660" s="163">
        <v>250</v>
      </c>
    </row>
    <row r="3661" spans="1:5">
      <c r="A3661" s="195">
        <v>39567</v>
      </c>
      <c r="B3661" s="195" t="s">
        <v>3829</v>
      </c>
      <c r="C3661" s="195" t="s">
        <v>157</v>
      </c>
      <c r="D3661" s="195" t="s">
        <v>155</v>
      </c>
      <c r="E3661" s="163">
        <v>29.25</v>
      </c>
    </row>
    <row r="3662" spans="1:5">
      <c r="A3662" s="195">
        <v>39566</v>
      </c>
      <c r="B3662" s="195" t="s">
        <v>3830</v>
      </c>
      <c r="C3662" s="195" t="s">
        <v>157</v>
      </c>
      <c r="D3662" s="195" t="s">
        <v>155</v>
      </c>
      <c r="E3662" s="163">
        <v>33.78</v>
      </c>
    </row>
    <row r="3663" spans="1:5">
      <c r="A3663" s="195">
        <v>39416</v>
      </c>
      <c r="B3663" s="195" t="s">
        <v>3831</v>
      </c>
      <c r="C3663" s="195" t="s">
        <v>157</v>
      </c>
      <c r="D3663" s="195" t="s">
        <v>155</v>
      </c>
      <c r="E3663" s="163">
        <v>17.64</v>
      </c>
    </row>
    <row r="3664" spans="1:5">
      <c r="A3664" s="195">
        <v>39417</v>
      </c>
      <c r="B3664" s="195" t="s">
        <v>3832</v>
      </c>
      <c r="C3664" s="195" t="s">
        <v>157</v>
      </c>
      <c r="D3664" s="195" t="s">
        <v>155</v>
      </c>
      <c r="E3664" s="163">
        <v>18.5</v>
      </c>
    </row>
    <row r="3665" spans="1:5">
      <c r="A3665" s="195">
        <v>39414</v>
      </c>
      <c r="B3665" s="195" t="s">
        <v>3833</v>
      </c>
      <c r="C3665" s="195" t="s">
        <v>157</v>
      </c>
      <c r="D3665" s="195" t="s">
        <v>155</v>
      </c>
      <c r="E3665" s="163">
        <v>16.57</v>
      </c>
    </row>
    <row r="3666" spans="1:5">
      <c r="A3666" s="195">
        <v>39415</v>
      </c>
      <c r="B3666" s="195" t="s">
        <v>3834</v>
      </c>
      <c r="C3666" s="195" t="s">
        <v>157</v>
      </c>
      <c r="D3666" s="195" t="s">
        <v>155</v>
      </c>
      <c r="E3666" s="163">
        <v>17.559999999999999</v>
      </c>
    </row>
    <row r="3667" spans="1:5">
      <c r="A3667" s="195">
        <v>39412</v>
      </c>
      <c r="B3667" s="195" t="s">
        <v>3835</v>
      </c>
      <c r="C3667" s="195" t="s">
        <v>157</v>
      </c>
      <c r="D3667" s="195" t="s">
        <v>158</v>
      </c>
      <c r="E3667" s="163">
        <v>12.48</v>
      </c>
    </row>
    <row r="3668" spans="1:5">
      <c r="A3668" s="195">
        <v>39413</v>
      </c>
      <c r="B3668" s="195" t="s">
        <v>3836</v>
      </c>
      <c r="C3668" s="195" t="s">
        <v>157</v>
      </c>
      <c r="D3668" s="195" t="s">
        <v>155</v>
      </c>
      <c r="E3668" s="163">
        <v>12.36</v>
      </c>
    </row>
    <row r="3669" spans="1:5">
      <c r="A3669" s="195">
        <v>11062</v>
      </c>
      <c r="B3669" s="195" t="s">
        <v>3837</v>
      </c>
      <c r="C3669" s="195" t="s">
        <v>157</v>
      </c>
      <c r="D3669" s="195" t="s">
        <v>155</v>
      </c>
      <c r="E3669" s="163">
        <v>62.98</v>
      </c>
    </row>
    <row r="3670" spans="1:5">
      <c r="A3670" s="195">
        <v>11063</v>
      </c>
      <c r="B3670" s="195" t="s">
        <v>3838</v>
      </c>
      <c r="C3670" s="195" t="s">
        <v>157</v>
      </c>
      <c r="D3670" s="195" t="s">
        <v>155</v>
      </c>
      <c r="E3670" s="163">
        <v>60.97</v>
      </c>
    </row>
    <row r="3671" spans="1:5">
      <c r="A3671" s="195">
        <v>13521</v>
      </c>
      <c r="B3671" s="195" t="s">
        <v>3839</v>
      </c>
      <c r="C3671" s="195" t="s">
        <v>160</v>
      </c>
      <c r="D3671" s="195" t="s">
        <v>167</v>
      </c>
      <c r="E3671" s="163">
        <v>74.25</v>
      </c>
    </row>
    <row r="3672" spans="1:5">
      <c r="A3672" s="195">
        <v>10851</v>
      </c>
      <c r="B3672" s="195" t="s">
        <v>3840</v>
      </c>
      <c r="C3672" s="195" t="s">
        <v>160</v>
      </c>
      <c r="D3672" s="195" t="s">
        <v>167</v>
      </c>
      <c r="E3672" s="163">
        <v>48.94</v>
      </c>
    </row>
    <row r="3673" spans="1:5">
      <c r="A3673" s="195">
        <v>39515</v>
      </c>
      <c r="B3673" s="195" t="s">
        <v>3841</v>
      </c>
      <c r="C3673" s="195" t="s">
        <v>160</v>
      </c>
      <c r="D3673" s="195" t="s">
        <v>167</v>
      </c>
      <c r="E3673" s="163">
        <v>51.4</v>
      </c>
    </row>
    <row r="3674" spans="1:5">
      <c r="A3674" s="195">
        <v>39516</v>
      </c>
      <c r="B3674" s="195" t="s">
        <v>3842</v>
      </c>
      <c r="C3674" s="195" t="s">
        <v>160</v>
      </c>
      <c r="D3674" s="195" t="s">
        <v>167</v>
      </c>
      <c r="E3674" s="163">
        <v>43.33</v>
      </c>
    </row>
    <row r="3675" spans="1:5">
      <c r="A3675" s="195">
        <v>39514</v>
      </c>
      <c r="B3675" s="195" t="s">
        <v>3843</v>
      </c>
      <c r="C3675" s="195" t="s">
        <v>160</v>
      </c>
      <c r="D3675" s="195" t="s">
        <v>167</v>
      </c>
      <c r="E3675" s="163">
        <v>26.96</v>
      </c>
    </row>
    <row r="3676" spans="1:5">
      <c r="A3676" s="195">
        <v>4812</v>
      </c>
      <c r="B3676" s="195" t="s">
        <v>3844</v>
      </c>
      <c r="C3676" s="195" t="s">
        <v>157</v>
      </c>
      <c r="D3676" s="195" t="s">
        <v>155</v>
      </c>
      <c r="E3676" s="163">
        <v>8.08</v>
      </c>
    </row>
    <row r="3677" spans="1:5">
      <c r="A3677" s="195">
        <v>10849</v>
      </c>
      <c r="B3677" s="195" t="s">
        <v>3845</v>
      </c>
      <c r="C3677" s="195" t="s">
        <v>160</v>
      </c>
      <c r="D3677" s="195" t="s">
        <v>167</v>
      </c>
      <c r="E3677" s="199">
        <v>1080.01</v>
      </c>
    </row>
    <row r="3678" spans="1:5">
      <c r="A3678" s="195">
        <v>10848</v>
      </c>
      <c r="B3678" s="195" t="s">
        <v>3846</v>
      </c>
      <c r="C3678" s="195" t="s">
        <v>160</v>
      </c>
      <c r="D3678" s="195" t="s">
        <v>167</v>
      </c>
      <c r="E3678" s="163">
        <v>678.38</v>
      </c>
    </row>
    <row r="3679" spans="1:5">
      <c r="A3679" s="195">
        <v>4813</v>
      </c>
      <c r="B3679" s="195" t="s">
        <v>3847</v>
      </c>
      <c r="C3679" s="195" t="s">
        <v>157</v>
      </c>
      <c r="D3679" s="195" t="s">
        <v>167</v>
      </c>
      <c r="E3679" s="163">
        <v>225</v>
      </c>
    </row>
    <row r="3680" spans="1:5">
      <c r="A3680" s="195">
        <v>37560</v>
      </c>
      <c r="B3680" s="195" t="s">
        <v>3848</v>
      </c>
      <c r="C3680" s="195" t="s">
        <v>160</v>
      </c>
      <c r="D3680" s="195" t="s">
        <v>167</v>
      </c>
      <c r="E3680" s="163">
        <v>44.11</v>
      </c>
    </row>
    <row r="3681" spans="1:5">
      <c r="A3681" s="195">
        <v>37557</v>
      </c>
      <c r="B3681" s="195" t="s">
        <v>3849</v>
      </c>
      <c r="C3681" s="195" t="s">
        <v>160</v>
      </c>
      <c r="D3681" s="195" t="s">
        <v>167</v>
      </c>
      <c r="E3681" s="163">
        <v>13.39</v>
      </c>
    </row>
    <row r="3682" spans="1:5">
      <c r="A3682" s="195">
        <v>37556</v>
      </c>
      <c r="B3682" s="195" t="s">
        <v>3850</v>
      </c>
      <c r="C3682" s="195" t="s">
        <v>160</v>
      </c>
      <c r="D3682" s="195" t="s">
        <v>167</v>
      </c>
      <c r="E3682" s="163">
        <v>25.92</v>
      </c>
    </row>
    <row r="3683" spans="1:5">
      <c r="A3683" s="195">
        <v>37559</v>
      </c>
      <c r="B3683" s="195" t="s">
        <v>3851</v>
      </c>
      <c r="C3683" s="195" t="s">
        <v>160</v>
      </c>
      <c r="D3683" s="195" t="s">
        <v>167</v>
      </c>
      <c r="E3683" s="163">
        <v>31.79</v>
      </c>
    </row>
    <row r="3684" spans="1:5">
      <c r="A3684" s="195">
        <v>37539</v>
      </c>
      <c r="B3684" s="195" t="s">
        <v>3852</v>
      </c>
      <c r="C3684" s="195" t="s">
        <v>160</v>
      </c>
      <c r="D3684" s="195" t="s">
        <v>167</v>
      </c>
      <c r="E3684" s="163">
        <v>22.41</v>
      </c>
    </row>
    <row r="3685" spans="1:5">
      <c r="A3685" s="195">
        <v>37558</v>
      </c>
      <c r="B3685" s="195" t="s">
        <v>3853</v>
      </c>
      <c r="C3685" s="195" t="s">
        <v>160</v>
      </c>
      <c r="D3685" s="195" t="s">
        <v>167</v>
      </c>
      <c r="E3685" s="163">
        <v>41.78</v>
      </c>
    </row>
    <row r="3686" spans="1:5">
      <c r="A3686" s="195">
        <v>34723</v>
      </c>
      <c r="B3686" s="195" t="s">
        <v>3854</v>
      </c>
      <c r="C3686" s="195" t="s">
        <v>157</v>
      </c>
      <c r="D3686" s="195" t="s">
        <v>167</v>
      </c>
      <c r="E3686" s="163">
        <v>519.75</v>
      </c>
    </row>
    <row r="3687" spans="1:5">
      <c r="A3687" s="195">
        <v>34721</v>
      </c>
      <c r="B3687" s="195" t="s">
        <v>3855</v>
      </c>
      <c r="C3687" s="195" t="s">
        <v>157</v>
      </c>
      <c r="D3687" s="195" t="s">
        <v>167</v>
      </c>
      <c r="E3687" s="163">
        <v>648</v>
      </c>
    </row>
    <row r="3688" spans="1:5">
      <c r="A3688" s="195">
        <v>4309</v>
      </c>
      <c r="B3688" s="195" t="s">
        <v>3856</v>
      </c>
      <c r="C3688" s="195" t="s">
        <v>160</v>
      </c>
      <c r="D3688" s="195" t="s">
        <v>155</v>
      </c>
      <c r="E3688" s="163">
        <v>5.47</v>
      </c>
    </row>
    <row r="3689" spans="1:5">
      <c r="A3689" s="195">
        <v>4307</v>
      </c>
      <c r="B3689" s="195" t="s">
        <v>3857</v>
      </c>
      <c r="C3689" s="195" t="s">
        <v>160</v>
      </c>
      <c r="D3689" s="195" t="s">
        <v>155</v>
      </c>
      <c r="E3689" s="163">
        <v>9.36</v>
      </c>
    </row>
    <row r="3690" spans="1:5">
      <c r="A3690" s="195">
        <v>10850</v>
      </c>
      <c r="B3690" s="195" t="s">
        <v>3858</v>
      </c>
      <c r="C3690" s="195" t="s">
        <v>160</v>
      </c>
      <c r="D3690" s="195" t="s">
        <v>167</v>
      </c>
      <c r="E3690" s="163">
        <v>33.75</v>
      </c>
    </row>
    <row r="3691" spans="1:5">
      <c r="A3691" s="195">
        <v>42438</v>
      </c>
      <c r="B3691" s="195" t="s">
        <v>3859</v>
      </c>
      <c r="C3691" s="195" t="s">
        <v>160</v>
      </c>
      <c r="D3691" s="195" t="s">
        <v>167</v>
      </c>
      <c r="E3691" s="199">
        <v>1657.13</v>
      </c>
    </row>
    <row r="3692" spans="1:5">
      <c r="A3692" s="195">
        <v>4792</v>
      </c>
      <c r="B3692" s="195" t="s">
        <v>3860</v>
      </c>
      <c r="C3692" s="195" t="s">
        <v>157</v>
      </c>
      <c r="D3692" s="195" t="s">
        <v>155</v>
      </c>
      <c r="E3692" s="163">
        <v>203.58</v>
      </c>
    </row>
    <row r="3693" spans="1:5">
      <c r="A3693" s="195">
        <v>4790</v>
      </c>
      <c r="B3693" s="195" t="s">
        <v>3861</v>
      </c>
      <c r="C3693" s="195" t="s">
        <v>157</v>
      </c>
      <c r="D3693" s="195" t="s">
        <v>158</v>
      </c>
      <c r="E3693" s="163">
        <v>122.4</v>
      </c>
    </row>
    <row r="3694" spans="1:5">
      <c r="A3694" s="195">
        <v>40671</v>
      </c>
      <c r="B3694" s="195" t="s">
        <v>3862</v>
      </c>
      <c r="C3694" s="195" t="s">
        <v>157</v>
      </c>
      <c r="D3694" s="195" t="s">
        <v>155</v>
      </c>
      <c r="E3694" s="163">
        <v>72.06</v>
      </c>
    </row>
    <row r="3695" spans="1:5">
      <c r="A3695" s="195">
        <v>7552</v>
      </c>
      <c r="B3695" s="195" t="s">
        <v>3863</v>
      </c>
      <c r="C3695" s="195" t="s">
        <v>160</v>
      </c>
      <c r="D3695" s="195" t="s">
        <v>167</v>
      </c>
      <c r="E3695" s="163">
        <v>24.92</v>
      </c>
    </row>
    <row r="3696" spans="1:5">
      <c r="A3696" s="195">
        <v>4893</v>
      </c>
      <c r="B3696" s="195" t="s">
        <v>3864</v>
      </c>
      <c r="C3696" s="195" t="s">
        <v>160</v>
      </c>
      <c r="D3696" s="195" t="s">
        <v>155</v>
      </c>
      <c r="E3696" s="163">
        <v>8.68</v>
      </c>
    </row>
    <row r="3697" spans="1:5">
      <c r="A3697" s="195">
        <v>4894</v>
      </c>
      <c r="B3697" s="195" t="s">
        <v>3865</v>
      </c>
      <c r="C3697" s="195" t="s">
        <v>160</v>
      </c>
      <c r="D3697" s="195" t="s">
        <v>155</v>
      </c>
      <c r="E3697" s="163">
        <v>7.44</v>
      </c>
    </row>
    <row r="3698" spans="1:5">
      <c r="A3698" s="195">
        <v>4888</v>
      </c>
      <c r="B3698" s="195" t="s">
        <v>3866</v>
      </c>
      <c r="C3698" s="195" t="s">
        <v>160</v>
      </c>
      <c r="D3698" s="195" t="s">
        <v>155</v>
      </c>
      <c r="E3698" s="163">
        <v>2.5299999999999998</v>
      </c>
    </row>
    <row r="3699" spans="1:5">
      <c r="A3699" s="195">
        <v>4890</v>
      </c>
      <c r="B3699" s="195" t="s">
        <v>3867</v>
      </c>
      <c r="C3699" s="195" t="s">
        <v>160</v>
      </c>
      <c r="D3699" s="195" t="s">
        <v>155</v>
      </c>
      <c r="E3699" s="163">
        <v>4.76</v>
      </c>
    </row>
    <row r="3700" spans="1:5">
      <c r="A3700" s="195">
        <v>12411</v>
      </c>
      <c r="B3700" s="195" t="s">
        <v>3868</v>
      </c>
      <c r="C3700" s="195" t="s">
        <v>160</v>
      </c>
      <c r="D3700" s="195" t="s">
        <v>155</v>
      </c>
      <c r="E3700" s="163">
        <v>25.66</v>
      </c>
    </row>
    <row r="3701" spans="1:5">
      <c r="A3701" s="195">
        <v>4891</v>
      </c>
      <c r="B3701" s="195" t="s">
        <v>3869</v>
      </c>
      <c r="C3701" s="195" t="s">
        <v>160</v>
      </c>
      <c r="D3701" s="195" t="s">
        <v>155</v>
      </c>
      <c r="E3701" s="163">
        <v>12.83</v>
      </c>
    </row>
    <row r="3702" spans="1:5">
      <c r="A3702" s="195">
        <v>4889</v>
      </c>
      <c r="B3702" s="195" t="s">
        <v>3870</v>
      </c>
      <c r="C3702" s="195" t="s">
        <v>160</v>
      </c>
      <c r="D3702" s="195" t="s">
        <v>155</v>
      </c>
      <c r="E3702" s="163">
        <v>3.43</v>
      </c>
    </row>
    <row r="3703" spans="1:5">
      <c r="A3703" s="195">
        <v>4892</v>
      </c>
      <c r="B3703" s="195" t="s">
        <v>3871</v>
      </c>
      <c r="C3703" s="195" t="s">
        <v>160</v>
      </c>
      <c r="D3703" s="195" t="s">
        <v>155</v>
      </c>
      <c r="E3703" s="163">
        <v>35.93</v>
      </c>
    </row>
    <row r="3704" spans="1:5">
      <c r="A3704" s="195">
        <v>12412</v>
      </c>
      <c r="B3704" s="195" t="s">
        <v>3872</v>
      </c>
      <c r="C3704" s="195" t="s">
        <v>160</v>
      </c>
      <c r="D3704" s="195" t="s">
        <v>155</v>
      </c>
      <c r="E3704" s="163">
        <v>66.790000000000006</v>
      </c>
    </row>
    <row r="3705" spans="1:5">
      <c r="A3705" s="195">
        <v>11073</v>
      </c>
      <c r="B3705" s="195" t="s">
        <v>3873</v>
      </c>
      <c r="C3705" s="195" t="s">
        <v>160</v>
      </c>
      <c r="D3705" s="195" t="s">
        <v>155</v>
      </c>
      <c r="E3705" s="163">
        <v>5.2</v>
      </c>
    </row>
    <row r="3706" spans="1:5">
      <c r="A3706" s="195">
        <v>11071</v>
      </c>
      <c r="B3706" s="195" t="s">
        <v>3874</v>
      </c>
      <c r="C3706" s="195" t="s">
        <v>160</v>
      </c>
      <c r="D3706" s="195" t="s">
        <v>155</v>
      </c>
      <c r="E3706" s="163">
        <v>8.43</v>
      </c>
    </row>
    <row r="3707" spans="1:5">
      <c r="A3707" s="195">
        <v>11072</v>
      </c>
      <c r="B3707" s="195" t="s">
        <v>3875</v>
      </c>
      <c r="C3707" s="195" t="s">
        <v>160</v>
      </c>
      <c r="D3707" s="195" t="s">
        <v>155</v>
      </c>
      <c r="E3707" s="163">
        <v>2.94</v>
      </c>
    </row>
    <row r="3708" spans="1:5">
      <c r="A3708" s="195">
        <v>4895</v>
      </c>
      <c r="B3708" s="195" t="s">
        <v>3876</v>
      </c>
      <c r="C3708" s="195" t="s">
        <v>160</v>
      </c>
      <c r="D3708" s="195" t="s">
        <v>155</v>
      </c>
      <c r="E3708" s="163">
        <v>0.59</v>
      </c>
    </row>
    <row r="3709" spans="1:5">
      <c r="A3709" s="195">
        <v>4907</v>
      </c>
      <c r="B3709" s="195" t="s">
        <v>3877</v>
      </c>
      <c r="C3709" s="195" t="s">
        <v>160</v>
      </c>
      <c r="D3709" s="195" t="s">
        <v>167</v>
      </c>
      <c r="E3709" s="163">
        <v>32.92</v>
      </c>
    </row>
    <row r="3710" spans="1:5">
      <c r="A3710" s="195">
        <v>4902</v>
      </c>
      <c r="B3710" s="195" t="s">
        <v>3878</v>
      </c>
      <c r="C3710" s="195" t="s">
        <v>160</v>
      </c>
      <c r="D3710" s="195" t="s">
        <v>167</v>
      </c>
      <c r="E3710" s="163">
        <v>74.52</v>
      </c>
    </row>
    <row r="3711" spans="1:5">
      <c r="A3711" s="195">
        <v>4908</v>
      </c>
      <c r="B3711" s="195" t="s">
        <v>3879</v>
      </c>
      <c r="C3711" s="195" t="s">
        <v>160</v>
      </c>
      <c r="D3711" s="195" t="s">
        <v>167</v>
      </c>
      <c r="E3711" s="163">
        <v>151.32</v>
      </c>
    </row>
    <row r="3712" spans="1:5">
      <c r="A3712" s="195">
        <v>4909</v>
      </c>
      <c r="B3712" s="195" t="s">
        <v>3880</v>
      </c>
      <c r="C3712" s="195" t="s">
        <v>160</v>
      </c>
      <c r="D3712" s="195" t="s">
        <v>167</v>
      </c>
      <c r="E3712" s="163">
        <v>292.23</v>
      </c>
    </row>
    <row r="3713" spans="1:5">
      <c r="A3713" s="195">
        <v>4903</v>
      </c>
      <c r="B3713" s="195" t="s">
        <v>3881</v>
      </c>
      <c r="C3713" s="195" t="s">
        <v>160</v>
      </c>
      <c r="D3713" s="195" t="s">
        <v>167</v>
      </c>
      <c r="E3713" s="163">
        <v>859.28</v>
      </c>
    </row>
    <row r="3714" spans="1:5">
      <c r="A3714" s="195">
        <v>4897</v>
      </c>
      <c r="B3714" s="195" t="s">
        <v>3882</v>
      </c>
      <c r="C3714" s="195" t="s">
        <v>160</v>
      </c>
      <c r="D3714" s="195" t="s">
        <v>155</v>
      </c>
      <c r="E3714" s="163">
        <v>2.48</v>
      </c>
    </row>
    <row r="3715" spans="1:5">
      <c r="A3715" s="195">
        <v>4896</v>
      </c>
      <c r="B3715" s="195" t="s">
        <v>3883</v>
      </c>
      <c r="C3715" s="195" t="s">
        <v>160</v>
      </c>
      <c r="D3715" s="195" t="s">
        <v>155</v>
      </c>
      <c r="E3715" s="163">
        <v>0.88</v>
      </c>
    </row>
    <row r="3716" spans="1:5">
      <c r="A3716" s="195">
        <v>4900</v>
      </c>
      <c r="B3716" s="195" t="s">
        <v>3884</v>
      </c>
      <c r="C3716" s="195" t="s">
        <v>160</v>
      </c>
      <c r="D3716" s="195" t="s">
        <v>155</v>
      </c>
      <c r="E3716" s="163">
        <v>7.4</v>
      </c>
    </row>
    <row r="3717" spans="1:5">
      <c r="A3717" s="195">
        <v>4898</v>
      </c>
      <c r="B3717" s="195" t="s">
        <v>3885</v>
      </c>
      <c r="C3717" s="195" t="s">
        <v>160</v>
      </c>
      <c r="D3717" s="195" t="s">
        <v>155</v>
      </c>
      <c r="E3717" s="163">
        <v>2.77</v>
      </c>
    </row>
    <row r="3718" spans="1:5">
      <c r="A3718" s="195">
        <v>4899</v>
      </c>
      <c r="B3718" s="195" t="s">
        <v>3886</v>
      </c>
      <c r="C3718" s="195" t="s">
        <v>160</v>
      </c>
      <c r="D3718" s="195" t="s">
        <v>155</v>
      </c>
      <c r="E3718" s="163">
        <v>10.15</v>
      </c>
    </row>
    <row r="3719" spans="1:5">
      <c r="A3719" s="195">
        <v>11096</v>
      </c>
      <c r="B3719" s="195" t="s">
        <v>3887</v>
      </c>
      <c r="C3719" s="195" t="s">
        <v>238</v>
      </c>
      <c r="D3719" s="195" t="s">
        <v>155</v>
      </c>
      <c r="E3719" s="163">
        <v>0.64</v>
      </c>
    </row>
    <row r="3720" spans="1:5">
      <c r="A3720" s="195">
        <v>4741</v>
      </c>
      <c r="B3720" s="195" t="s">
        <v>3888</v>
      </c>
      <c r="C3720" s="195" t="s">
        <v>353</v>
      </c>
      <c r="D3720" s="195" t="s">
        <v>155</v>
      </c>
      <c r="E3720" s="163">
        <v>116.97</v>
      </c>
    </row>
    <row r="3721" spans="1:5">
      <c r="A3721" s="195">
        <v>4752</v>
      </c>
      <c r="B3721" s="195" t="s">
        <v>3889</v>
      </c>
      <c r="C3721" s="195" t="s">
        <v>355</v>
      </c>
      <c r="D3721" s="195" t="s">
        <v>155</v>
      </c>
      <c r="E3721" s="163">
        <v>11.26</v>
      </c>
    </row>
    <row r="3722" spans="1:5">
      <c r="A3722" s="195">
        <v>41091</v>
      </c>
      <c r="B3722" s="195" t="s">
        <v>3890</v>
      </c>
      <c r="C3722" s="195" t="s">
        <v>357</v>
      </c>
      <c r="D3722" s="195" t="s">
        <v>155</v>
      </c>
      <c r="E3722" s="199">
        <v>2010.24</v>
      </c>
    </row>
    <row r="3723" spans="1:5">
      <c r="A3723" s="195">
        <v>13954</v>
      </c>
      <c r="B3723" s="195" t="s">
        <v>3891</v>
      </c>
      <c r="C3723" s="195" t="s">
        <v>160</v>
      </c>
      <c r="D3723" s="195" t="s">
        <v>167</v>
      </c>
      <c r="E3723" s="199">
        <v>6328.18</v>
      </c>
    </row>
    <row r="3724" spans="1:5">
      <c r="A3724" s="195">
        <v>3411</v>
      </c>
      <c r="B3724" s="195" t="s">
        <v>3892</v>
      </c>
      <c r="C3724" s="195" t="s">
        <v>238</v>
      </c>
      <c r="D3724" s="195" t="s">
        <v>167</v>
      </c>
      <c r="E3724" s="163">
        <v>53.37</v>
      </c>
    </row>
    <row r="3725" spans="1:5">
      <c r="A3725" s="195">
        <v>39995</v>
      </c>
      <c r="B3725" s="195" t="s">
        <v>3893</v>
      </c>
      <c r="C3725" s="195" t="s">
        <v>353</v>
      </c>
      <c r="D3725" s="195" t="s">
        <v>167</v>
      </c>
      <c r="E3725" s="163">
        <v>410.62</v>
      </c>
    </row>
    <row r="3726" spans="1:5">
      <c r="A3726" s="195">
        <v>11615</v>
      </c>
      <c r="B3726" s="195" t="s">
        <v>3894</v>
      </c>
      <c r="C3726" s="195" t="s">
        <v>157</v>
      </c>
      <c r="D3726" s="195" t="s">
        <v>167</v>
      </c>
      <c r="E3726" s="163">
        <v>3.48</v>
      </c>
    </row>
    <row r="3727" spans="1:5">
      <c r="A3727" s="195">
        <v>3408</v>
      </c>
      <c r="B3727" s="195" t="s">
        <v>3895</v>
      </c>
      <c r="C3727" s="195" t="s">
        <v>157</v>
      </c>
      <c r="D3727" s="195" t="s">
        <v>167</v>
      </c>
      <c r="E3727" s="163">
        <v>9.25</v>
      </c>
    </row>
    <row r="3728" spans="1:5">
      <c r="A3728" s="195">
        <v>3409</v>
      </c>
      <c r="B3728" s="195" t="s">
        <v>3896</v>
      </c>
      <c r="C3728" s="195" t="s">
        <v>157</v>
      </c>
      <c r="D3728" s="195" t="s">
        <v>167</v>
      </c>
      <c r="E3728" s="163">
        <v>23.12</v>
      </c>
    </row>
    <row r="3729" spans="1:5">
      <c r="A3729" s="195">
        <v>11427</v>
      </c>
      <c r="B3729" s="195" t="s">
        <v>3897</v>
      </c>
      <c r="C3729" s="195" t="s">
        <v>238</v>
      </c>
      <c r="D3729" s="195" t="s">
        <v>167</v>
      </c>
      <c r="E3729" s="163">
        <v>76.66</v>
      </c>
    </row>
    <row r="3730" spans="1:5">
      <c r="A3730" s="195">
        <v>4491</v>
      </c>
      <c r="B3730" s="195" t="s">
        <v>3898</v>
      </c>
      <c r="C3730" s="195" t="s">
        <v>187</v>
      </c>
      <c r="D3730" s="195" t="s">
        <v>155</v>
      </c>
      <c r="E3730" s="163">
        <v>5.76</v>
      </c>
    </row>
    <row r="3731" spans="1:5">
      <c r="A3731" s="195">
        <v>2745</v>
      </c>
      <c r="B3731" s="195" t="s">
        <v>3899</v>
      </c>
      <c r="C3731" s="195" t="s">
        <v>187</v>
      </c>
      <c r="D3731" s="195" t="s">
        <v>167</v>
      </c>
      <c r="E3731" s="163">
        <v>2.2999999999999998</v>
      </c>
    </row>
    <row r="3732" spans="1:5">
      <c r="A3732" s="195">
        <v>14439</v>
      </c>
      <c r="B3732" s="195" t="s">
        <v>3900</v>
      </c>
      <c r="C3732" s="195" t="s">
        <v>187</v>
      </c>
      <c r="D3732" s="195" t="s">
        <v>167</v>
      </c>
      <c r="E3732" s="163">
        <v>2.85</v>
      </c>
    </row>
    <row r="3733" spans="1:5">
      <c r="A3733" s="195">
        <v>26022</v>
      </c>
      <c r="B3733" s="195" t="s">
        <v>3901</v>
      </c>
      <c r="C3733" s="195" t="s">
        <v>160</v>
      </c>
      <c r="D3733" s="195" t="s">
        <v>155</v>
      </c>
      <c r="E3733" s="163">
        <v>155.69</v>
      </c>
    </row>
    <row r="3734" spans="1:5">
      <c r="A3734" s="195">
        <v>421</v>
      </c>
      <c r="B3734" s="195" t="s">
        <v>3902</v>
      </c>
      <c r="C3734" s="195" t="s">
        <v>160</v>
      </c>
      <c r="D3734" s="195" t="s">
        <v>167</v>
      </c>
      <c r="E3734" s="163">
        <v>11.67</v>
      </c>
    </row>
    <row r="3735" spans="1:5">
      <c r="A3735" s="195">
        <v>12362</v>
      </c>
      <c r="B3735" s="195" t="s">
        <v>3903</v>
      </c>
      <c r="C3735" s="195" t="s">
        <v>160</v>
      </c>
      <c r="D3735" s="195" t="s">
        <v>167</v>
      </c>
      <c r="E3735" s="163">
        <v>11.36</v>
      </c>
    </row>
    <row r="3736" spans="1:5">
      <c r="A3736" s="195">
        <v>14148</v>
      </c>
      <c r="B3736" s="195" t="s">
        <v>3904</v>
      </c>
      <c r="C3736" s="195" t="s">
        <v>160</v>
      </c>
      <c r="D3736" s="195" t="s">
        <v>167</v>
      </c>
      <c r="E3736" s="163">
        <v>0.87</v>
      </c>
    </row>
    <row r="3737" spans="1:5">
      <c r="A3737" s="195">
        <v>4341</v>
      </c>
      <c r="B3737" s="195" t="s">
        <v>3905</v>
      </c>
      <c r="C3737" s="195" t="s">
        <v>160</v>
      </c>
      <c r="D3737" s="195" t="s">
        <v>167</v>
      </c>
      <c r="E3737" s="163">
        <v>0.52</v>
      </c>
    </row>
    <row r="3738" spans="1:5">
      <c r="A3738" s="195">
        <v>4337</v>
      </c>
      <c r="B3738" s="195" t="s">
        <v>3906</v>
      </c>
      <c r="C3738" s="195" t="s">
        <v>160</v>
      </c>
      <c r="D3738" s="195" t="s">
        <v>167</v>
      </c>
      <c r="E3738" s="163">
        <v>1.31</v>
      </c>
    </row>
    <row r="3739" spans="1:5">
      <c r="A3739" s="195">
        <v>4339</v>
      </c>
      <c r="B3739" s="195" t="s">
        <v>3907</v>
      </c>
      <c r="C3739" s="195" t="s">
        <v>160</v>
      </c>
      <c r="D3739" s="195" t="s">
        <v>167</v>
      </c>
      <c r="E3739" s="163">
        <v>0.27</v>
      </c>
    </row>
    <row r="3740" spans="1:5">
      <c r="A3740" s="195">
        <v>39997</v>
      </c>
      <c r="B3740" s="195" t="s">
        <v>3908</v>
      </c>
      <c r="C3740" s="195" t="s">
        <v>160</v>
      </c>
      <c r="D3740" s="195" t="s">
        <v>167</v>
      </c>
      <c r="E3740" s="163">
        <v>0.15</v>
      </c>
    </row>
    <row r="3741" spans="1:5">
      <c r="A3741" s="195">
        <v>11971</v>
      </c>
      <c r="B3741" s="195" t="s">
        <v>3909</v>
      </c>
      <c r="C3741" s="195" t="s">
        <v>160</v>
      </c>
      <c r="D3741" s="195" t="s">
        <v>167</v>
      </c>
      <c r="E3741" s="163">
        <v>2.17</v>
      </c>
    </row>
    <row r="3742" spans="1:5">
      <c r="A3742" s="195">
        <v>4342</v>
      </c>
      <c r="B3742" s="195" t="s">
        <v>3910</v>
      </c>
      <c r="C3742" s="195" t="s">
        <v>160</v>
      </c>
      <c r="D3742" s="195" t="s">
        <v>167</v>
      </c>
      <c r="E3742" s="163">
        <v>0.11</v>
      </c>
    </row>
    <row r="3743" spans="1:5">
      <c r="A3743" s="195">
        <v>4330</v>
      </c>
      <c r="B3743" s="195" t="s">
        <v>3911</v>
      </c>
      <c r="C3743" s="195" t="s">
        <v>160</v>
      </c>
      <c r="D3743" s="195" t="s">
        <v>167</v>
      </c>
      <c r="E3743" s="163">
        <v>7.0000000000000007E-2</v>
      </c>
    </row>
    <row r="3744" spans="1:5">
      <c r="A3744" s="195">
        <v>4340</v>
      </c>
      <c r="B3744" s="195" t="s">
        <v>3912</v>
      </c>
      <c r="C3744" s="195" t="s">
        <v>160</v>
      </c>
      <c r="D3744" s="195" t="s">
        <v>167</v>
      </c>
      <c r="E3744" s="163">
        <v>0.6</v>
      </c>
    </row>
    <row r="3745" spans="1:5">
      <c r="A3745" s="195">
        <v>5088</v>
      </c>
      <c r="B3745" s="195" t="s">
        <v>3913</v>
      </c>
      <c r="C3745" s="195" t="s">
        <v>160</v>
      </c>
      <c r="D3745" s="195" t="s">
        <v>155</v>
      </c>
      <c r="E3745" s="163">
        <v>5.69</v>
      </c>
    </row>
    <row r="3746" spans="1:5">
      <c r="A3746" s="195">
        <v>11154</v>
      </c>
      <c r="B3746" s="195" t="s">
        <v>3914</v>
      </c>
      <c r="C3746" s="195" t="s">
        <v>160</v>
      </c>
      <c r="D3746" s="195" t="s">
        <v>155</v>
      </c>
      <c r="E3746" s="163">
        <v>611.22</v>
      </c>
    </row>
    <row r="3747" spans="1:5">
      <c r="A3747" s="195">
        <v>4989</v>
      </c>
      <c r="B3747" s="195" t="s">
        <v>3915</v>
      </c>
      <c r="C3747" s="195" t="s">
        <v>160</v>
      </c>
      <c r="D3747" s="195" t="s">
        <v>155</v>
      </c>
      <c r="E3747" s="163">
        <v>246.01</v>
      </c>
    </row>
    <row r="3748" spans="1:5">
      <c r="A3748" s="195">
        <v>4982</v>
      </c>
      <c r="B3748" s="195" t="s">
        <v>3916</v>
      </c>
      <c r="C3748" s="195" t="s">
        <v>160</v>
      </c>
      <c r="D3748" s="195" t="s">
        <v>155</v>
      </c>
      <c r="E3748" s="163">
        <v>230.74</v>
      </c>
    </row>
    <row r="3749" spans="1:5">
      <c r="A3749" s="195">
        <v>4962</v>
      </c>
      <c r="B3749" s="195" t="s">
        <v>3917</v>
      </c>
      <c r="C3749" s="195" t="s">
        <v>160</v>
      </c>
      <c r="D3749" s="195" t="s">
        <v>155</v>
      </c>
      <c r="E3749" s="163">
        <v>181.97</v>
      </c>
    </row>
    <row r="3750" spans="1:5">
      <c r="A3750" s="195">
        <v>4981</v>
      </c>
      <c r="B3750" s="195" t="s">
        <v>3918</v>
      </c>
      <c r="C3750" s="195" t="s">
        <v>160</v>
      </c>
      <c r="D3750" s="195" t="s">
        <v>158</v>
      </c>
      <c r="E3750" s="163">
        <v>162</v>
      </c>
    </row>
    <row r="3751" spans="1:5">
      <c r="A3751" s="195">
        <v>4964</v>
      </c>
      <c r="B3751" s="195" t="s">
        <v>3919</v>
      </c>
      <c r="C3751" s="195" t="s">
        <v>160</v>
      </c>
      <c r="D3751" s="195" t="s">
        <v>155</v>
      </c>
      <c r="E3751" s="163">
        <v>205.51</v>
      </c>
    </row>
    <row r="3752" spans="1:5">
      <c r="A3752" s="195">
        <v>4992</v>
      </c>
      <c r="B3752" s="195" t="s">
        <v>3920</v>
      </c>
      <c r="C3752" s="195" t="s">
        <v>160</v>
      </c>
      <c r="D3752" s="195" t="s">
        <v>155</v>
      </c>
      <c r="E3752" s="163">
        <v>200.75</v>
      </c>
    </row>
    <row r="3753" spans="1:5">
      <c r="A3753" s="195">
        <v>4987</v>
      </c>
      <c r="B3753" s="195" t="s">
        <v>3921</v>
      </c>
      <c r="C3753" s="195" t="s">
        <v>160</v>
      </c>
      <c r="D3753" s="195" t="s">
        <v>155</v>
      </c>
      <c r="E3753" s="163">
        <v>229.67</v>
      </c>
    </row>
    <row r="3754" spans="1:5">
      <c r="A3754" s="195">
        <v>39021</v>
      </c>
      <c r="B3754" s="195" t="s">
        <v>3922</v>
      </c>
      <c r="C3754" s="195" t="s">
        <v>160</v>
      </c>
      <c r="D3754" s="195" t="s">
        <v>155</v>
      </c>
      <c r="E3754" s="163">
        <v>274.92</v>
      </c>
    </row>
    <row r="3755" spans="1:5">
      <c r="A3755" s="195">
        <v>39022</v>
      </c>
      <c r="B3755" s="195" t="s">
        <v>3923</v>
      </c>
      <c r="C3755" s="195" t="s">
        <v>160</v>
      </c>
      <c r="D3755" s="195" t="s">
        <v>158</v>
      </c>
      <c r="E3755" s="163">
        <v>340</v>
      </c>
    </row>
    <row r="3756" spans="1:5">
      <c r="A3756" s="195">
        <v>39024</v>
      </c>
      <c r="B3756" s="195" t="s">
        <v>3924</v>
      </c>
      <c r="C3756" s="195" t="s">
        <v>160</v>
      </c>
      <c r="D3756" s="195" t="s">
        <v>167</v>
      </c>
      <c r="E3756" s="163">
        <v>724.19</v>
      </c>
    </row>
    <row r="3757" spans="1:5">
      <c r="A3757" s="195">
        <v>4914</v>
      </c>
      <c r="B3757" s="195" t="s">
        <v>3925</v>
      </c>
      <c r="C3757" s="195" t="s">
        <v>157</v>
      </c>
      <c r="D3757" s="195" t="s">
        <v>167</v>
      </c>
      <c r="E3757" s="163">
        <v>587.19000000000005</v>
      </c>
    </row>
    <row r="3758" spans="1:5">
      <c r="A3758" s="195">
        <v>4917</v>
      </c>
      <c r="B3758" s="195" t="s">
        <v>3926</v>
      </c>
      <c r="C3758" s="195" t="s">
        <v>157</v>
      </c>
      <c r="D3758" s="195" t="s">
        <v>167</v>
      </c>
      <c r="E3758" s="163">
        <v>405.52</v>
      </c>
    </row>
    <row r="3759" spans="1:5">
      <c r="A3759" s="195">
        <v>39025</v>
      </c>
      <c r="B3759" s="195" t="s">
        <v>3927</v>
      </c>
      <c r="C3759" s="195" t="s">
        <v>160</v>
      </c>
      <c r="D3759" s="195" t="s">
        <v>167</v>
      </c>
      <c r="E3759" s="163">
        <v>742.58</v>
      </c>
    </row>
    <row r="3760" spans="1:5">
      <c r="A3760" s="195">
        <v>4930</v>
      </c>
      <c r="B3760" s="195" t="s">
        <v>3928</v>
      </c>
      <c r="C3760" s="195" t="s">
        <v>157</v>
      </c>
      <c r="D3760" s="195" t="s">
        <v>155</v>
      </c>
      <c r="E3760" s="163">
        <v>295.45999999999998</v>
      </c>
    </row>
    <row r="3761" spans="1:5">
      <c r="A3761" s="195">
        <v>4922</v>
      </c>
      <c r="B3761" s="195" t="s">
        <v>3929</v>
      </c>
      <c r="C3761" s="195" t="s">
        <v>157</v>
      </c>
      <c r="D3761" s="195" t="s">
        <v>167</v>
      </c>
      <c r="E3761" s="163">
        <v>376.15</v>
      </c>
    </row>
    <row r="3762" spans="1:5">
      <c r="A3762" s="195">
        <v>4911</v>
      </c>
      <c r="B3762" s="195" t="s">
        <v>3930</v>
      </c>
      <c r="C3762" s="195" t="s">
        <v>157</v>
      </c>
      <c r="D3762" s="195" t="s">
        <v>155</v>
      </c>
      <c r="E3762" s="163">
        <v>364.28</v>
      </c>
    </row>
    <row r="3763" spans="1:5">
      <c r="A3763" s="195">
        <v>37518</v>
      </c>
      <c r="B3763" s="195" t="s">
        <v>3931</v>
      </c>
      <c r="C3763" s="195" t="s">
        <v>157</v>
      </c>
      <c r="D3763" s="195" t="s">
        <v>155</v>
      </c>
      <c r="E3763" s="163">
        <v>591.95000000000005</v>
      </c>
    </row>
    <row r="3764" spans="1:5">
      <c r="A3764" s="195">
        <v>4910</v>
      </c>
      <c r="B3764" s="195" t="s">
        <v>3932</v>
      </c>
      <c r="C3764" s="195" t="s">
        <v>157</v>
      </c>
      <c r="D3764" s="195" t="s">
        <v>155</v>
      </c>
      <c r="E3764" s="163">
        <v>499.02</v>
      </c>
    </row>
    <row r="3765" spans="1:5">
      <c r="A3765" s="195">
        <v>4943</v>
      </c>
      <c r="B3765" s="195" t="s">
        <v>3933</v>
      </c>
      <c r="C3765" s="195" t="s">
        <v>157</v>
      </c>
      <c r="D3765" s="195" t="s">
        <v>155</v>
      </c>
      <c r="E3765" s="163">
        <v>743.42</v>
      </c>
    </row>
    <row r="3766" spans="1:5">
      <c r="A3766" s="195">
        <v>5002</v>
      </c>
      <c r="B3766" s="195" t="s">
        <v>3934</v>
      </c>
      <c r="C3766" s="195" t="s">
        <v>157</v>
      </c>
      <c r="D3766" s="195" t="s">
        <v>167</v>
      </c>
      <c r="E3766" s="163">
        <v>293.57</v>
      </c>
    </row>
    <row r="3767" spans="1:5">
      <c r="A3767" s="195">
        <v>4977</v>
      </c>
      <c r="B3767" s="195" t="s">
        <v>3935</v>
      </c>
      <c r="C3767" s="195" t="s">
        <v>157</v>
      </c>
      <c r="D3767" s="195" t="s">
        <v>167</v>
      </c>
      <c r="E3767" s="163">
        <v>198.17</v>
      </c>
    </row>
    <row r="3768" spans="1:5">
      <c r="A3768" s="195">
        <v>5028</v>
      </c>
      <c r="B3768" s="195" t="s">
        <v>3936</v>
      </c>
      <c r="C3768" s="195" t="s">
        <v>157</v>
      </c>
      <c r="D3768" s="195" t="s">
        <v>167</v>
      </c>
      <c r="E3768" s="163">
        <v>484.9</v>
      </c>
    </row>
    <row r="3769" spans="1:5">
      <c r="A3769" s="195">
        <v>4998</v>
      </c>
      <c r="B3769" s="195" t="s">
        <v>3937</v>
      </c>
      <c r="C3769" s="195" t="s">
        <v>157</v>
      </c>
      <c r="D3769" s="195" t="s">
        <v>167</v>
      </c>
      <c r="E3769" s="163">
        <v>402.72</v>
      </c>
    </row>
    <row r="3770" spans="1:5">
      <c r="A3770" s="195">
        <v>4969</v>
      </c>
      <c r="B3770" s="195" t="s">
        <v>3938</v>
      </c>
      <c r="C3770" s="195" t="s">
        <v>157</v>
      </c>
      <c r="D3770" s="195" t="s">
        <v>167</v>
      </c>
      <c r="E3770" s="163">
        <v>280.27999999999997</v>
      </c>
    </row>
    <row r="3771" spans="1:5">
      <c r="A3771" s="195">
        <v>11364</v>
      </c>
      <c r="B3771" s="195" t="s">
        <v>3939</v>
      </c>
      <c r="C3771" s="195" t="s">
        <v>160</v>
      </c>
      <c r="D3771" s="195" t="s">
        <v>155</v>
      </c>
      <c r="E3771" s="163">
        <v>139.16999999999999</v>
      </c>
    </row>
    <row r="3772" spans="1:5">
      <c r="A3772" s="195">
        <v>11365</v>
      </c>
      <c r="B3772" s="195" t="s">
        <v>3940</v>
      </c>
      <c r="C3772" s="195" t="s">
        <v>160</v>
      </c>
      <c r="D3772" s="195" t="s">
        <v>155</v>
      </c>
      <c r="E3772" s="163">
        <v>144.41999999999999</v>
      </c>
    </row>
    <row r="3773" spans="1:5">
      <c r="A3773" s="195">
        <v>11366</v>
      </c>
      <c r="B3773" s="195" t="s">
        <v>3941</v>
      </c>
      <c r="C3773" s="195" t="s">
        <v>160</v>
      </c>
      <c r="D3773" s="195" t="s">
        <v>155</v>
      </c>
      <c r="E3773" s="163">
        <v>153.52000000000001</v>
      </c>
    </row>
    <row r="3774" spans="1:5">
      <c r="A3774" s="195">
        <v>43777</v>
      </c>
      <c r="B3774" s="195" t="s">
        <v>3942</v>
      </c>
      <c r="C3774" s="195" t="s">
        <v>160</v>
      </c>
      <c r="D3774" s="195" t="s">
        <v>155</v>
      </c>
      <c r="E3774" s="163">
        <v>180.34</v>
      </c>
    </row>
    <row r="3775" spans="1:5">
      <c r="A3775" s="195">
        <v>20322</v>
      </c>
      <c r="B3775" s="195" t="s">
        <v>3943</v>
      </c>
      <c r="C3775" s="195" t="s">
        <v>160</v>
      </c>
      <c r="D3775" s="195" t="s">
        <v>155</v>
      </c>
      <c r="E3775" s="163">
        <v>167.41</v>
      </c>
    </row>
    <row r="3776" spans="1:5">
      <c r="A3776" s="195">
        <v>10553</v>
      </c>
      <c r="B3776" s="195" t="s">
        <v>3944</v>
      </c>
      <c r="C3776" s="195" t="s">
        <v>160</v>
      </c>
      <c r="D3776" s="195" t="s">
        <v>155</v>
      </c>
      <c r="E3776" s="163">
        <v>152</v>
      </c>
    </row>
    <row r="3777" spans="1:5">
      <c r="A3777" s="195">
        <v>5020</v>
      </c>
      <c r="B3777" s="195" t="s">
        <v>3945</v>
      </c>
      <c r="C3777" s="195" t="s">
        <v>160</v>
      </c>
      <c r="D3777" s="195" t="s">
        <v>155</v>
      </c>
      <c r="E3777" s="163">
        <v>160.26</v>
      </c>
    </row>
    <row r="3778" spans="1:5">
      <c r="A3778" s="195">
        <v>10554</v>
      </c>
      <c r="B3778" s="195" t="s">
        <v>3946</v>
      </c>
      <c r="C3778" s="195" t="s">
        <v>160</v>
      </c>
      <c r="D3778" s="195" t="s">
        <v>155</v>
      </c>
      <c r="E3778" s="163">
        <v>153.35</v>
      </c>
    </row>
    <row r="3779" spans="1:5">
      <c r="A3779" s="195">
        <v>10555</v>
      </c>
      <c r="B3779" s="195" t="s">
        <v>3947</v>
      </c>
      <c r="C3779" s="195" t="s">
        <v>160</v>
      </c>
      <c r="D3779" s="195" t="s">
        <v>155</v>
      </c>
      <c r="E3779" s="163">
        <v>167.24</v>
      </c>
    </row>
    <row r="3780" spans="1:5">
      <c r="A3780" s="195">
        <v>10556</v>
      </c>
      <c r="B3780" s="195" t="s">
        <v>3948</v>
      </c>
      <c r="C3780" s="195" t="s">
        <v>160</v>
      </c>
      <c r="D3780" s="195" t="s">
        <v>155</v>
      </c>
      <c r="E3780" s="163">
        <v>222.36</v>
      </c>
    </row>
    <row r="3781" spans="1:5">
      <c r="A3781" s="195">
        <v>39502</v>
      </c>
      <c r="B3781" s="195" t="s">
        <v>3949</v>
      </c>
      <c r="C3781" s="195" t="s">
        <v>160</v>
      </c>
      <c r="D3781" s="195" t="s">
        <v>155</v>
      </c>
      <c r="E3781" s="163">
        <v>312.24</v>
      </c>
    </row>
    <row r="3782" spans="1:5">
      <c r="A3782" s="195">
        <v>39504</v>
      </c>
      <c r="B3782" s="195" t="s">
        <v>3950</v>
      </c>
      <c r="C3782" s="195" t="s">
        <v>160</v>
      </c>
      <c r="D3782" s="195" t="s">
        <v>155</v>
      </c>
      <c r="E3782" s="163">
        <v>345.28</v>
      </c>
    </row>
    <row r="3783" spans="1:5">
      <c r="A3783" s="195">
        <v>39503</v>
      </c>
      <c r="B3783" s="195" t="s">
        <v>3951</v>
      </c>
      <c r="C3783" s="195" t="s">
        <v>160</v>
      </c>
      <c r="D3783" s="195" t="s">
        <v>155</v>
      </c>
      <c r="E3783" s="163">
        <v>363.4</v>
      </c>
    </row>
    <row r="3784" spans="1:5">
      <c r="A3784" s="195">
        <v>39505</v>
      </c>
      <c r="B3784" s="195" t="s">
        <v>3952</v>
      </c>
      <c r="C3784" s="195" t="s">
        <v>160</v>
      </c>
      <c r="D3784" s="195" t="s">
        <v>155</v>
      </c>
      <c r="E3784" s="163">
        <v>391.61</v>
      </c>
    </row>
    <row r="3785" spans="1:5">
      <c r="A3785" s="195">
        <v>25969</v>
      </c>
      <c r="B3785" s="195" t="s">
        <v>3953</v>
      </c>
      <c r="C3785" s="195" t="s">
        <v>160</v>
      </c>
      <c r="D3785" s="195" t="s">
        <v>167</v>
      </c>
      <c r="E3785" s="163">
        <v>360.15</v>
      </c>
    </row>
    <row r="3786" spans="1:5">
      <c r="A3786" s="195">
        <v>4944</v>
      </c>
      <c r="B3786" s="195" t="s">
        <v>3954</v>
      </c>
      <c r="C3786" s="195" t="s">
        <v>157</v>
      </c>
      <c r="D3786" s="195" t="s">
        <v>155</v>
      </c>
      <c r="E3786" s="199">
        <v>1111.42</v>
      </c>
    </row>
    <row r="3787" spans="1:5">
      <c r="A3787" s="195">
        <v>21102</v>
      </c>
      <c r="B3787" s="195" t="s">
        <v>3955</v>
      </c>
      <c r="C3787" s="195" t="s">
        <v>160</v>
      </c>
      <c r="D3787" s="195" t="s">
        <v>155</v>
      </c>
      <c r="E3787" s="163">
        <v>35.33</v>
      </c>
    </row>
    <row r="3788" spans="1:5">
      <c r="A3788" s="195">
        <v>21101</v>
      </c>
      <c r="B3788" s="195" t="s">
        <v>3956</v>
      </c>
      <c r="C3788" s="195" t="s">
        <v>160</v>
      </c>
      <c r="D3788" s="195" t="s">
        <v>155</v>
      </c>
      <c r="E3788" s="163">
        <v>22.68</v>
      </c>
    </row>
    <row r="3789" spans="1:5">
      <c r="A3789" s="195">
        <v>34713</v>
      </c>
      <c r="B3789" s="195" t="s">
        <v>3957</v>
      </c>
      <c r="C3789" s="195" t="s">
        <v>157</v>
      </c>
      <c r="D3789" s="195" t="s">
        <v>155</v>
      </c>
      <c r="E3789" s="163">
        <v>178.69</v>
      </c>
    </row>
    <row r="3790" spans="1:5">
      <c r="A3790" s="195">
        <v>4947</v>
      </c>
      <c r="B3790" s="195" t="s">
        <v>3958</v>
      </c>
      <c r="C3790" s="195" t="s">
        <v>157</v>
      </c>
      <c r="D3790" s="195" t="s">
        <v>155</v>
      </c>
      <c r="E3790" s="163">
        <v>379.69</v>
      </c>
    </row>
    <row r="3791" spans="1:5">
      <c r="A3791" s="195">
        <v>37563</v>
      </c>
      <c r="B3791" s="195" t="s">
        <v>3959</v>
      </c>
      <c r="C3791" s="195" t="s">
        <v>157</v>
      </c>
      <c r="D3791" s="195" t="s">
        <v>155</v>
      </c>
      <c r="E3791" s="163">
        <v>291.54000000000002</v>
      </c>
    </row>
    <row r="3792" spans="1:5">
      <c r="A3792" s="195">
        <v>4948</v>
      </c>
      <c r="B3792" s="195" t="s">
        <v>3960</v>
      </c>
      <c r="C3792" s="195" t="s">
        <v>157</v>
      </c>
      <c r="D3792" s="195" t="s">
        <v>155</v>
      </c>
      <c r="E3792" s="163">
        <v>264.58999999999997</v>
      </c>
    </row>
    <row r="3793" spans="1:5">
      <c r="A3793" s="195">
        <v>37561</v>
      </c>
      <c r="B3793" s="195" t="s">
        <v>3961</v>
      </c>
      <c r="C3793" s="195" t="s">
        <v>157</v>
      </c>
      <c r="D3793" s="195" t="s">
        <v>155</v>
      </c>
      <c r="E3793" s="163">
        <v>544.24</v>
      </c>
    </row>
    <row r="3794" spans="1:5">
      <c r="A3794" s="195">
        <v>37562</v>
      </c>
      <c r="B3794" s="195" t="s">
        <v>3962</v>
      </c>
      <c r="C3794" s="195" t="s">
        <v>157</v>
      </c>
      <c r="D3794" s="195" t="s">
        <v>155</v>
      </c>
      <c r="E3794" s="163">
        <v>349.07</v>
      </c>
    </row>
    <row r="3795" spans="1:5">
      <c r="A3795" s="195">
        <v>14164</v>
      </c>
      <c r="B3795" s="195" t="s">
        <v>3963</v>
      </c>
      <c r="C3795" s="195" t="s">
        <v>160</v>
      </c>
      <c r="D3795" s="195" t="s">
        <v>167</v>
      </c>
      <c r="E3795" s="199">
        <v>1666.21</v>
      </c>
    </row>
    <row r="3796" spans="1:5">
      <c r="A3796" s="195">
        <v>14163</v>
      </c>
      <c r="B3796" s="195" t="s">
        <v>3964</v>
      </c>
      <c r="C3796" s="195" t="s">
        <v>160</v>
      </c>
      <c r="D3796" s="195" t="s">
        <v>167</v>
      </c>
      <c r="E3796" s="199">
        <v>1893.75</v>
      </c>
    </row>
    <row r="3797" spans="1:5">
      <c r="A3797" s="195">
        <v>5051</v>
      </c>
      <c r="B3797" s="195" t="s">
        <v>3965</v>
      </c>
      <c r="C3797" s="195" t="s">
        <v>160</v>
      </c>
      <c r="D3797" s="195" t="s">
        <v>167</v>
      </c>
      <c r="E3797" s="199">
        <v>1610.61</v>
      </c>
    </row>
    <row r="3798" spans="1:5">
      <c r="A3798" s="195">
        <v>14162</v>
      </c>
      <c r="B3798" s="195" t="s">
        <v>3966</v>
      </c>
      <c r="C3798" s="195" t="s">
        <v>160</v>
      </c>
      <c r="D3798" s="195" t="s">
        <v>167</v>
      </c>
      <c r="E3798" s="199">
        <v>1608.27</v>
      </c>
    </row>
    <row r="3799" spans="1:5">
      <c r="A3799" s="195">
        <v>5052</v>
      </c>
      <c r="B3799" s="195" t="s">
        <v>3967</v>
      </c>
      <c r="C3799" s="195" t="s">
        <v>160</v>
      </c>
      <c r="D3799" s="195" t="s">
        <v>167</v>
      </c>
      <c r="E3799" s="199">
        <v>1200</v>
      </c>
    </row>
    <row r="3800" spans="1:5">
      <c r="A3800" s="195">
        <v>14166</v>
      </c>
      <c r="B3800" s="195" t="s">
        <v>3968</v>
      </c>
      <c r="C3800" s="195" t="s">
        <v>160</v>
      </c>
      <c r="D3800" s="195" t="s">
        <v>167</v>
      </c>
      <c r="E3800" s="199">
        <v>1215.23</v>
      </c>
    </row>
    <row r="3801" spans="1:5">
      <c r="A3801" s="195">
        <v>14165</v>
      </c>
      <c r="B3801" s="195" t="s">
        <v>3969</v>
      </c>
      <c r="C3801" s="195" t="s">
        <v>160</v>
      </c>
      <c r="D3801" s="195" t="s">
        <v>167</v>
      </c>
      <c r="E3801" s="199">
        <v>1683.54</v>
      </c>
    </row>
    <row r="3802" spans="1:5">
      <c r="A3802" s="195">
        <v>5050</v>
      </c>
      <c r="B3802" s="195" t="s">
        <v>3970</v>
      </c>
      <c r="C3802" s="195" t="s">
        <v>160</v>
      </c>
      <c r="D3802" s="195" t="s">
        <v>167</v>
      </c>
      <c r="E3802" s="163">
        <v>414.36</v>
      </c>
    </row>
    <row r="3803" spans="1:5">
      <c r="A3803" s="195">
        <v>12378</v>
      </c>
      <c r="B3803" s="195" t="s">
        <v>3971</v>
      </c>
      <c r="C3803" s="195" t="s">
        <v>160</v>
      </c>
      <c r="D3803" s="195" t="s">
        <v>167</v>
      </c>
      <c r="E3803" s="163">
        <v>984.91</v>
      </c>
    </row>
    <row r="3804" spans="1:5">
      <c r="A3804" s="195">
        <v>12366</v>
      </c>
      <c r="B3804" s="195" t="s">
        <v>3972</v>
      </c>
      <c r="C3804" s="195" t="s">
        <v>160</v>
      </c>
      <c r="D3804" s="195" t="s">
        <v>167</v>
      </c>
      <c r="E3804" s="163">
        <v>789.01</v>
      </c>
    </row>
    <row r="3805" spans="1:5">
      <c r="A3805" s="195">
        <v>5045</v>
      </c>
      <c r="B3805" s="195" t="s">
        <v>3973</v>
      </c>
      <c r="C3805" s="195" t="s">
        <v>160</v>
      </c>
      <c r="D3805" s="195" t="s">
        <v>167</v>
      </c>
      <c r="E3805" s="199">
        <v>1098.73</v>
      </c>
    </row>
    <row r="3806" spans="1:5">
      <c r="A3806" s="195">
        <v>5044</v>
      </c>
      <c r="B3806" s="195" t="s">
        <v>3974</v>
      </c>
      <c r="C3806" s="195" t="s">
        <v>160</v>
      </c>
      <c r="D3806" s="195" t="s">
        <v>167</v>
      </c>
      <c r="E3806" s="163">
        <v>775.17</v>
      </c>
    </row>
    <row r="3807" spans="1:5">
      <c r="A3807" s="195">
        <v>5055</v>
      </c>
      <c r="B3807" s="195" t="s">
        <v>3975</v>
      </c>
      <c r="C3807" s="195" t="s">
        <v>160</v>
      </c>
      <c r="D3807" s="195" t="s">
        <v>167</v>
      </c>
      <c r="E3807" s="199">
        <v>1102.08</v>
      </c>
    </row>
    <row r="3808" spans="1:5">
      <c r="A3808" s="195">
        <v>5053</v>
      </c>
      <c r="B3808" s="195" t="s">
        <v>3976</v>
      </c>
      <c r="C3808" s="195" t="s">
        <v>160</v>
      </c>
      <c r="D3808" s="195" t="s">
        <v>167</v>
      </c>
      <c r="E3808" s="163">
        <v>857.79</v>
      </c>
    </row>
    <row r="3809" spans="1:5">
      <c r="A3809" s="195">
        <v>5035</v>
      </c>
      <c r="B3809" s="195" t="s">
        <v>3977</v>
      </c>
      <c r="C3809" s="195" t="s">
        <v>160</v>
      </c>
      <c r="D3809" s="195" t="s">
        <v>167</v>
      </c>
      <c r="E3809" s="199">
        <v>1402.46</v>
      </c>
    </row>
    <row r="3810" spans="1:5">
      <c r="A3810" s="195">
        <v>5036</v>
      </c>
      <c r="B3810" s="195" t="s">
        <v>3978</v>
      </c>
      <c r="C3810" s="195" t="s">
        <v>160</v>
      </c>
      <c r="D3810" s="195" t="s">
        <v>167</v>
      </c>
      <c r="E3810" s="199">
        <v>2341.17</v>
      </c>
    </row>
    <row r="3811" spans="1:5">
      <c r="A3811" s="195">
        <v>5059</v>
      </c>
      <c r="B3811" s="195" t="s">
        <v>3979</v>
      </c>
      <c r="C3811" s="195" t="s">
        <v>160</v>
      </c>
      <c r="D3811" s="195" t="s">
        <v>167</v>
      </c>
      <c r="E3811" s="199">
        <v>1096.8499999999999</v>
      </c>
    </row>
    <row r="3812" spans="1:5">
      <c r="A3812" s="195">
        <v>5057</v>
      </c>
      <c r="B3812" s="195" t="s">
        <v>3980</v>
      </c>
      <c r="C3812" s="195" t="s">
        <v>160</v>
      </c>
      <c r="D3812" s="195" t="s">
        <v>167</v>
      </c>
      <c r="E3812" s="163">
        <v>943.2</v>
      </c>
    </row>
    <row r="3813" spans="1:5">
      <c r="A3813" s="195">
        <v>5033</v>
      </c>
      <c r="B3813" s="195" t="s">
        <v>3981</v>
      </c>
      <c r="C3813" s="195" t="s">
        <v>160</v>
      </c>
      <c r="D3813" s="195" t="s">
        <v>167</v>
      </c>
      <c r="E3813" s="163">
        <v>783</v>
      </c>
    </row>
    <row r="3814" spans="1:5">
      <c r="A3814" s="195">
        <v>5038</v>
      </c>
      <c r="B3814" s="195" t="s">
        <v>3982</v>
      </c>
      <c r="C3814" s="195" t="s">
        <v>160</v>
      </c>
      <c r="D3814" s="195" t="s">
        <v>167</v>
      </c>
      <c r="E3814" s="163">
        <v>638.14</v>
      </c>
    </row>
    <row r="3815" spans="1:5">
      <c r="A3815" s="195">
        <v>12372</v>
      </c>
      <c r="B3815" s="195" t="s">
        <v>3983</v>
      </c>
      <c r="C3815" s="195" t="s">
        <v>160</v>
      </c>
      <c r="D3815" s="195" t="s">
        <v>167</v>
      </c>
      <c r="E3815" s="163">
        <v>840.94</v>
      </c>
    </row>
    <row r="3816" spans="1:5">
      <c r="A3816" s="195">
        <v>13339</v>
      </c>
      <c r="B3816" s="195" t="s">
        <v>3984</v>
      </c>
      <c r="C3816" s="195" t="s">
        <v>160</v>
      </c>
      <c r="D3816" s="195" t="s">
        <v>167</v>
      </c>
      <c r="E3816" s="199">
        <v>1250.1500000000001</v>
      </c>
    </row>
    <row r="3817" spans="1:5">
      <c r="A3817" s="195">
        <v>12373</v>
      </c>
      <c r="B3817" s="195" t="s">
        <v>3985</v>
      </c>
      <c r="C3817" s="195" t="s">
        <v>160</v>
      </c>
      <c r="D3817" s="195" t="s">
        <v>167</v>
      </c>
      <c r="E3817" s="199">
        <v>1309.17</v>
      </c>
    </row>
    <row r="3818" spans="1:5">
      <c r="A3818" s="195">
        <v>12388</v>
      </c>
      <c r="B3818" s="195" t="s">
        <v>3986</v>
      </c>
      <c r="C3818" s="195" t="s">
        <v>160</v>
      </c>
      <c r="D3818" s="195" t="s">
        <v>167</v>
      </c>
      <c r="E3818" s="163">
        <v>245.27</v>
      </c>
    </row>
    <row r="3819" spans="1:5">
      <c r="A3819" s="195">
        <v>34695</v>
      </c>
      <c r="B3819" s="195" t="s">
        <v>3987</v>
      </c>
      <c r="C3819" s="195" t="s">
        <v>160</v>
      </c>
      <c r="D3819" s="195" t="s">
        <v>167</v>
      </c>
      <c r="E3819" s="163">
        <v>900.45</v>
      </c>
    </row>
    <row r="3820" spans="1:5">
      <c r="A3820" s="195">
        <v>34692</v>
      </c>
      <c r="B3820" s="195" t="s">
        <v>3988</v>
      </c>
      <c r="C3820" s="195" t="s">
        <v>160</v>
      </c>
      <c r="D3820" s="195" t="s">
        <v>167</v>
      </c>
      <c r="E3820" s="199">
        <v>2161.08</v>
      </c>
    </row>
    <row r="3821" spans="1:5">
      <c r="A3821" s="195">
        <v>2731</v>
      </c>
      <c r="B3821" s="195" t="s">
        <v>3989</v>
      </c>
      <c r="C3821" s="195" t="s">
        <v>187</v>
      </c>
      <c r="D3821" s="195" t="s">
        <v>167</v>
      </c>
      <c r="E3821" s="163">
        <v>65.67</v>
      </c>
    </row>
    <row r="3822" spans="1:5">
      <c r="A3822" s="195">
        <v>26028</v>
      </c>
      <c r="B3822" s="195" t="s">
        <v>3990</v>
      </c>
      <c r="C3822" s="195" t="s">
        <v>1320</v>
      </c>
      <c r="D3822" s="195" t="s">
        <v>155</v>
      </c>
      <c r="E3822" s="163">
        <v>288.31</v>
      </c>
    </row>
    <row r="3823" spans="1:5">
      <c r="A3823" s="195">
        <v>11844</v>
      </c>
      <c r="B3823" s="195" t="s">
        <v>3991</v>
      </c>
      <c r="C3823" s="195" t="s">
        <v>187</v>
      </c>
      <c r="D3823" s="195" t="s">
        <v>155</v>
      </c>
      <c r="E3823" s="163">
        <v>43.24</v>
      </c>
    </row>
    <row r="3824" spans="1:5">
      <c r="A3824" s="195">
        <v>4465</v>
      </c>
      <c r="B3824" s="195" t="s">
        <v>3992</v>
      </c>
      <c r="C3824" s="195" t="s">
        <v>187</v>
      </c>
      <c r="D3824" s="195" t="s">
        <v>155</v>
      </c>
      <c r="E3824" s="163">
        <v>35.94</v>
      </c>
    </row>
    <row r="3825" spans="1:5">
      <c r="A3825" s="195">
        <v>35273</v>
      </c>
      <c r="B3825" s="195" t="s">
        <v>3993</v>
      </c>
      <c r="C3825" s="195" t="s">
        <v>187</v>
      </c>
      <c r="D3825" s="195" t="s">
        <v>155</v>
      </c>
      <c r="E3825" s="163">
        <v>43.1</v>
      </c>
    </row>
    <row r="3826" spans="1:5">
      <c r="A3826" s="195">
        <v>4470</v>
      </c>
      <c r="B3826" s="195" t="s">
        <v>3994</v>
      </c>
      <c r="C3826" s="195" t="s">
        <v>187</v>
      </c>
      <c r="D3826" s="195" t="s">
        <v>155</v>
      </c>
      <c r="E3826" s="163">
        <v>99.46</v>
      </c>
    </row>
    <row r="3827" spans="1:5">
      <c r="A3827" s="195">
        <v>20208</v>
      </c>
      <c r="B3827" s="195" t="s">
        <v>3995</v>
      </c>
      <c r="C3827" s="195" t="s">
        <v>187</v>
      </c>
      <c r="D3827" s="195" t="s">
        <v>155</v>
      </c>
      <c r="E3827" s="163">
        <v>89.51</v>
      </c>
    </row>
    <row r="3828" spans="1:5">
      <c r="A3828" s="195">
        <v>20204</v>
      </c>
      <c r="B3828" s="195" t="s">
        <v>3996</v>
      </c>
      <c r="C3828" s="195" t="s">
        <v>187</v>
      </c>
      <c r="D3828" s="195" t="s">
        <v>155</v>
      </c>
      <c r="E3828" s="163">
        <v>66.31</v>
      </c>
    </row>
    <row r="3829" spans="1:5">
      <c r="A3829" s="195">
        <v>4437</v>
      </c>
      <c r="B3829" s="195" t="s">
        <v>3997</v>
      </c>
      <c r="C3829" s="195" t="s">
        <v>187</v>
      </c>
      <c r="D3829" s="195" t="s">
        <v>155</v>
      </c>
      <c r="E3829" s="163">
        <v>74.59</v>
      </c>
    </row>
    <row r="3830" spans="1:5">
      <c r="A3830" s="195">
        <v>14580</v>
      </c>
      <c r="B3830" s="195" t="s">
        <v>3998</v>
      </c>
      <c r="C3830" s="195" t="s">
        <v>187</v>
      </c>
      <c r="D3830" s="195" t="s">
        <v>155</v>
      </c>
      <c r="E3830" s="163">
        <v>74.59</v>
      </c>
    </row>
    <row r="3831" spans="1:5">
      <c r="A3831" s="195">
        <v>40304</v>
      </c>
      <c r="B3831" s="195" t="s">
        <v>3999</v>
      </c>
      <c r="C3831" s="195" t="s">
        <v>238</v>
      </c>
      <c r="D3831" s="195" t="s">
        <v>155</v>
      </c>
      <c r="E3831" s="163">
        <v>20.71</v>
      </c>
    </row>
    <row r="3832" spans="1:5">
      <c r="A3832" s="195">
        <v>5065</v>
      </c>
      <c r="B3832" s="195" t="s">
        <v>4000</v>
      </c>
      <c r="C3832" s="195" t="s">
        <v>238</v>
      </c>
      <c r="D3832" s="195" t="s">
        <v>155</v>
      </c>
      <c r="E3832" s="163">
        <v>31.93</v>
      </c>
    </row>
    <row r="3833" spans="1:5">
      <c r="A3833" s="195">
        <v>5072</v>
      </c>
      <c r="B3833" s="195" t="s">
        <v>4001</v>
      </c>
      <c r="C3833" s="195" t="s">
        <v>238</v>
      </c>
      <c r="D3833" s="195" t="s">
        <v>155</v>
      </c>
      <c r="E3833" s="163">
        <v>29.53</v>
      </c>
    </row>
    <row r="3834" spans="1:5">
      <c r="A3834" s="195">
        <v>5066</v>
      </c>
      <c r="B3834" s="195" t="s">
        <v>4002</v>
      </c>
      <c r="C3834" s="195" t="s">
        <v>238</v>
      </c>
      <c r="D3834" s="195" t="s">
        <v>155</v>
      </c>
      <c r="E3834" s="163">
        <v>22.11</v>
      </c>
    </row>
    <row r="3835" spans="1:5">
      <c r="A3835" s="195">
        <v>5063</v>
      </c>
      <c r="B3835" s="195" t="s">
        <v>4003</v>
      </c>
      <c r="C3835" s="195" t="s">
        <v>238</v>
      </c>
      <c r="D3835" s="195" t="s">
        <v>155</v>
      </c>
      <c r="E3835" s="163">
        <v>20.03</v>
      </c>
    </row>
    <row r="3836" spans="1:5">
      <c r="A3836" s="195">
        <v>20247</v>
      </c>
      <c r="B3836" s="195" t="s">
        <v>4004</v>
      </c>
      <c r="C3836" s="195" t="s">
        <v>238</v>
      </c>
      <c r="D3836" s="195" t="s">
        <v>155</v>
      </c>
      <c r="E3836" s="163">
        <v>18.579999999999998</v>
      </c>
    </row>
    <row r="3837" spans="1:5">
      <c r="A3837" s="195">
        <v>5074</v>
      </c>
      <c r="B3837" s="195" t="s">
        <v>4005</v>
      </c>
      <c r="C3837" s="195" t="s">
        <v>238</v>
      </c>
      <c r="D3837" s="195" t="s">
        <v>155</v>
      </c>
      <c r="E3837" s="163">
        <v>18.8</v>
      </c>
    </row>
    <row r="3838" spans="1:5">
      <c r="A3838" s="195">
        <v>5067</v>
      </c>
      <c r="B3838" s="195" t="s">
        <v>4006</v>
      </c>
      <c r="C3838" s="195" t="s">
        <v>238</v>
      </c>
      <c r="D3838" s="195" t="s">
        <v>155</v>
      </c>
      <c r="E3838" s="163">
        <v>17.89</v>
      </c>
    </row>
    <row r="3839" spans="1:5">
      <c r="A3839" s="195">
        <v>5078</v>
      </c>
      <c r="B3839" s="195" t="s">
        <v>4007</v>
      </c>
      <c r="C3839" s="195" t="s">
        <v>238</v>
      </c>
      <c r="D3839" s="195" t="s">
        <v>155</v>
      </c>
      <c r="E3839" s="163">
        <v>17.68</v>
      </c>
    </row>
    <row r="3840" spans="1:5">
      <c r="A3840" s="195">
        <v>5068</v>
      </c>
      <c r="B3840" s="195" t="s">
        <v>4008</v>
      </c>
      <c r="C3840" s="195" t="s">
        <v>238</v>
      </c>
      <c r="D3840" s="195" t="s">
        <v>155</v>
      </c>
      <c r="E3840" s="163">
        <v>16.78</v>
      </c>
    </row>
    <row r="3841" spans="1:5">
      <c r="A3841" s="195">
        <v>5073</v>
      </c>
      <c r="B3841" s="195" t="s">
        <v>4009</v>
      </c>
      <c r="C3841" s="195" t="s">
        <v>238</v>
      </c>
      <c r="D3841" s="195" t="s">
        <v>155</v>
      </c>
      <c r="E3841" s="163">
        <v>17.11</v>
      </c>
    </row>
    <row r="3842" spans="1:5">
      <c r="A3842" s="195">
        <v>5069</v>
      </c>
      <c r="B3842" s="195" t="s">
        <v>4010</v>
      </c>
      <c r="C3842" s="195" t="s">
        <v>238</v>
      </c>
      <c r="D3842" s="195" t="s">
        <v>155</v>
      </c>
      <c r="E3842" s="163">
        <v>17.11</v>
      </c>
    </row>
    <row r="3843" spans="1:5">
      <c r="A3843" s="195">
        <v>5070</v>
      </c>
      <c r="B3843" s="195" t="s">
        <v>4011</v>
      </c>
      <c r="C3843" s="195" t="s">
        <v>238</v>
      </c>
      <c r="D3843" s="195" t="s">
        <v>155</v>
      </c>
      <c r="E3843" s="163">
        <v>17.29</v>
      </c>
    </row>
    <row r="3844" spans="1:5">
      <c r="A3844" s="195">
        <v>5071</v>
      </c>
      <c r="B3844" s="195" t="s">
        <v>4012</v>
      </c>
      <c r="C3844" s="195" t="s">
        <v>238</v>
      </c>
      <c r="D3844" s="195" t="s">
        <v>155</v>
      </c>
      <c r="E3844" s="163">
        <v>16.78</v>
      </c>
    </row>
    <row r="3845" spans="1:5">
      <c r="A3845" s="195">
        <v>5061</v>
      </c>
      <c r="B3845" s="195" t="s">
        <v>4013</v>
      </c>
      <c r="C3845" s="195" t="s">
        <v>238</v>
      </c>
      <c r="D3845" s="195" t="s">
        <v>158</v>
      </c>
      <c r="E3845" s="163">
        <v>16.5</v>
      </c>
    </row>
    <row r="3846" spans="1:5">
      <c r="A3846" s="195">
        <v>5075</v>
      </c>
      <c r="B3846" s="195" t="s">
        <v>4014</v>
      </c>
      <c r="C3846" s="195" t="s">
        <v>238</v>
      </c>
      <c r="D3846" s="195" t="s">
        <v>155</v>
      </c>
      <c r="E3846" s="163">
        <v>16.78</v>
      </c>
    </row>
    <row r="3847" spans="1:5">
      <c r="A3847" s="195">
        <v>39027</v>
      </c>
      <c r="B3847" s="195" t="s">
        <v>4015</v>
      </c>
      <c r="C3847" s="195" t="s">
        <v>238</v>
      </c>
      <c r="D3847" s="195" t="s">
        <v>155</v>
      </c>
      <c r="E3847" s="163">
        <v>16.77</v>
      </c>
    </row>
    <row r="3848" spans="1:5">
      <c r="A3848" s="195">
        <v>5062</v>
      </c>
      <c r="B3848" s="195" t="s">
        <v>4016</v>
      </c>
      <c r="C3848" s="195" t="s">
        <v>238</v>
      </c>
      <c r="D3848" s="195" t="s">
        <v>155</v>
      </c>
      <c r="E3848" s="163">
        <v>17</v>
      </c>
    </row>
    <row r="3849" spans="1:5">
      <c r="A3849" s="195">
        <v>40568</v>
      </c>
      <c r="B3849" s="195" t="s">
        <v>4017</v>
      </c>
      <c r="C3849" s="195" t="s">
        <v>238</v>
      </c>
      <c r="D3849" s="195" t="s">
        <v>155</v>
      </c>
      <c r="E3849" s="163">
        <v>16.91</v>
      </c>
    </row>
    <row r="3850" spans="1:5">
      <c r="A3850" s="195">
        <v>39026</v>
      </c>
      <c r="B3850" s="195" t="s">
        <v>4018</v>
      </c>
      <c r="C3850" s="195" t="s">
        <v>238</v>
      </c>
      <c r="D3850" s="195" t="s">
        <v>155</v>
      </c>
      <c r="E3850" s="163">
        <v>18.87</v>
      </c>
    </row>
    <row r="3851" spans="1:5">
      <c r="A3851" s="195">
        <v>42431</v>
      </c>
      <c r="B3851" s="195" t="s">
        <v>4019</v>
      </c>
      <c r="C3851" s="195" t="s">
        <v>160</v>
      </c>
      <c r="D3851" s="195" t="s">
        <v>167</v>
      </c>
      <c r="E3851" s="199">
        <v>3137</v>
      </c>
    </row>
    <row r="3852" spans="1:5">
      <c r="A3852" s="195">
        <v>11149</v>
      </c>
      <c r="B3852" s="195" t="s">
        <v>4020</v>
      </c>
      <c r="C3852" s="195" t="s">
        <v>170</v>
      </c>
      <c r="D3852" s="195" t="s">
        <v>155</v>
      </c>
      <c r="E3852" s="163">
        <v>170.47</v>
      </c>
    </row>
    <row r="3853" spans="1:5">
      <c r="A3853" s="195">
        <v>511</v>
      </c>
      <c r="B3853" s="195" t="s">
        <v>4021</v>
      </c>
      <c r="C3853" s="195" t="s">
        <v>182</v>
      </c>
      <c r="D3853" s="195" t="s">
        <v>158</v>
      </c>
      <c r="E3853" s="163">
        <v>14.63</v>
      </c>
    </row>
    <row r="3854" spans="1:5">
      <c r="A3854" s="195">
        <v>11174</v>
      </c>
      <c r="B3854" s="195" t="s">
        <v>4022</v>
      </c>
      <c r="C3854" s="195" t="s">
        <v>4023</v>
      </c>
      <c r="D3854" s="195" t="s">
        <v>155</v>
      </c>
      <c r="E3854" s="163">
        <v>484.01</v>
      </c>
    </row>
    <row r="3855" spans="1:5">
      <c r="A3855" s="195">
        <v>37540</v>
      </c>
      <c r="B3855" s="195" t="s">
        <v>4024</v>
      </c>
      <c r="C3855" s="195" t="s">
        <v>160</v>
      </c>
      <c r="D3855" s="195" t="s">
        <v>155</v>
      </c>
      <c r="E3855" s="199">
        <v>70112.960000000006</v>
      </c>
    </row>
    <row r="3856" spans="1:5">
      <c r="A3856" s="195">
        <v>37548</v>
      </c>
      <c r="B3856" s="195" t="s">
        <v>4025</v>
      </c>
      <c r="C3856" s="195" t="s">
        <v>160</v>
      </c>
      <c r="D3856" s="195" t="s">
        <v>155</v>
      </c>
      <c r="E3856" s="199">
        <v>92934.37</v>
      </c>
    </row>
    <row r="3857" spans="1:5">
      <c r="A3857" s="195">
        <v>39828</v>
      </c>
      <c r="B3857" s="195" t="s">
        <v>4026</v>
      </c>
      <c r="C3857" s="195" t="s">
        <v>160</v>
      </c>
      <c r="D3857" s="195" t="s">
        <v>155</v>
      </c>
      <c r="E3857" s="163">
        <v>557.51</v>
      </c>
    </row>
    <row r="3858" spans="1:5">
      <c r="A3858" s="195">
        <v>12273</v>
      </c>
      <c r="B3858" s="195" t="s">
        <v>4027</v>
      </c>
      <c r="C3858" s="195" t="s">
        <v>160</v>
      </c>
      <c r="D3858" s="195" t="s">
        <v>167</v>
      </c>
      <c r="E3858" s="163">
        <v>76.489999999999995</v>
      </c>
    </row>
    <row r="3859" spans="1:5">
      <c r="A3859" s="195">
        <v>38392</v>
      </c>
      <c r="B3859" s="195" t="s">
        <v>4028</v>
      </c>
      <c r="C3859" s="195" t="s">
        <v>160</v>
      </c>
      <c r="D3859" s="195" t="s">
        <v>155</v>
      </c>
      <c r="E3859" s="163">
        <v>49.8</v>
      </c>
    </row>
    <row r="3860" spans="1:5">
      <c r="A3860" s="195">
        <v>11735</v>
      </c>
      <c r="B3860" s="195" t="s">
        <v>4029</v>
      </c>
      <c r="C3860" s="195" t="s">
        <v>160</v>
      </c>
      <c r="D3860" s="195" t="s">
        <v>155</v>
      </c>
      <c r="E3860" s="163">
        <v>5.88</v>
      </c>
    </row>
    <row r="3861" spans="1:5">
      <c r="A3861" s="195">
        <v>11737</v>
      </c>
      <c r="B3861" s="195" t="s">
        <v>4030</v>
      </c>
      <c r="C3861" s="195" t="s">
        <v>160</v>
      </c>
      <c r="D3861" s="195" t="s">
        <v>155</v>
      </c>
      <c r="E3861" s="163">
        <v>7.86</v>
      </c>
    </row>
    <row r="3862" spans="1:5">
      <c r="A3862" s="195">
        <v>11738</v>
      </c>
      <c r="B3862" s="195" t="s">
        <v>4031</v>
      </c>
      <c r="C3862" s="195" t="s">
        <v>160</v>
      </c>
      <c r="D3862" s="195" t="s">
        <v>155</v>
      </c>
      <c r="E3862" s="163">
        <v>12.77</v>
      </c>
    </row>
    <row r="3863" spans="1:5">
      <c r="A3863" s="195">
        <v>36143</v>
      </c>
      <c r="B3863" s="195" t="s">
        <v>4032</v>
      </c>
      <c r="C3863" s="195" t="s">
        <v>160</v>
      </c>
      <c r="D3863" s="195" t="s">
        <v>155</v>
      </c>
      <c r="E3863" s="163">
        <v>26.44</v>
      </c>
    </row>
    <row r="3864" spans="1:5">
      <c r="A3864" s="195">
        <v>36142</v>
      </c>
      <c r="B3864" s="195" t="s">
        <v>4033</v>
      </c>
      <c r="C3864" s="195" t="s">
        <v>160</v>
      </c>
      <c r="D3864" s="195" t="s">
        <v>155</v>
      </c>
      <c r="E3864" s="163">
        <v>1.93</v>
      </c>
    </row>
    <row r="3865" spans="1:5">
      <c r="A3865" s="195">
        <v>36146</v>
      </c>
      <c r="B3865" s="195" t="s">
        <v>4034</v>
      </c>
      <c r="C3865" s="195" t="s">
        <v>160</v>
      </c>
      <c r="D3865" s="195" t="s">
        <v>155</v>
      </c>
      <c r="E3865" s="163">
        <v>219.3</v>
      </c>
    </row>
    <row r="3866" spans="1:5">
      <c r="A3866" s="195">
        <v>39015</v>
      </c>
      <c r="B3866" s="195" t="s">
        <v>4035</v>
      </c>
      <c r="C3866" s="195" t="s">
        <v>160</v>
      </c>
      <c r="D3866" s="195" t="s">
        <v>167</v>
      </c>
      <c r="E3866" s="163">
        <v>0.8</v>
      </c>
    </row>
    <row r="3867" spans="1:5">
      <c r="A3867" s="195">
        <v>38377</v>
      </c>
      <c r="B3867" s="195" t="s">
        <v>4036</v>
      </c>
      <c r="C3867" s="195" t="s">
        <v>160</v>
      </c>
      <c r="D3867" s="195" t="s">
        <v>155</v>
      </c>
      <c r="E3867" s="163">
        <v>30.13</v>
      </c>
    </row>
    <row r="3868" spans="1:5">
      <c r="A3868" s="195">
        <v>38376</v>
      </c>
      <c r="B3868" s="195" t="s">
        <v>4037</v>
      </c>
      <c r="C3868" s="195" t="s">
        <v>160</v>
      </c>
      <c r="D3868" s="195" t="s">
        <v>155</v>
      </c>
      <c r="E3868" s="163">
        <v>34.36</v>
      </c>
    </row>
    <row r="3869" spans="1:5">
      <c r="A3869" s="195">
        <v>38116</v>
      </c>
      <c r="B3869" s="195" t="s">
        <v>4038</v>
      </c>
      <c r="C3869" s="195" t="s">
        <v>160</v>
      </c>
      <c r="D3869" s="195" t="s">
        <v>155</v>
      </c>
      <c r="E3869" s="163">
        <v>5.48</v>
      </c>
    </row>
    <row r="3870" spans="1:5">
      <c r="A3870" s="195">
        <v>38066</v>
      </c>
      <c r="B3870" s="195" t="s">
        <v>4039</v>
      </c>
      <c r="C3870" s="195" t="s">
        <v>160</v>
      </c>
      <c r="D3870" s="195" t="s">
        <v>155</v>
      </c>
      <c r="E3870" s="163">
        <v>9.0500000000000007</v>
      </c>
    </row>
    <row r="3871" spans="1:5">
      <c r="A3871" s="195">
        <v>38117</v>
      </c>
      <c r="B3871" s="195" t="s">
        <v>4040</v>
      </c>
      <c r="C3871" s="195" t="s">
        <v>160</v>
      </c>
      <c r="D3871" s="195" t="s">
        <v>155</v>
      </c>
      <c r="E3871" s="163">
        <v>9.33</v>
      </c>
    </row>
    <row r="3872" spans="1:5">
      <c r="A3872" s="195">
        <v>38067</v>
      </c>
      <c r="B3872" s="195" t="s">
        <v>4041</v>
      </c>
      <c r="C3872" s="195" t="s">
        <v>160</v>
      </c>
      <c r="D3872" s="195" t="s">
        <v>155</v>
      </c>
      <c r="E3872" s="163">
        <v>12.74</v>
      </c>
    </row>
    <row r="3873" spans="1:5">
      <c r="A3873" s="195">
        <v>41757</v>
      </c>
      <c r="B3873" s="195" t="s">
        <v>4042</v>
      </c>
      <c r="C3873" s="195" t="s">
        <v>160</v>
      </c>
      <c r="D3873" s="195" t="s">
        <v>167</v>
      </c>
      <c r="E3873" s="199">
        <v>3509.3</v>
      </c>
    </row>
    <row r="3874" spans="1:5">
      <c r="A3874" s="195">
        <v>11522</v>
      </c>
      <c r="B3874" s="195" t="s">
        <v>4043</v>
      </c>
      <c r="C3874" s="195" t="s">
        <v>160</v>
      </c>
      <c r="D3874" s="195" t="s">
        <v>155</v>
      </c>
      <c r="E3874" s="163">
        <v>11.03</v>
      </c>
    </row>
    <row r="3875" spans="1:5">
      <c r="A3875" s="195">
        <v>43600</v>
      </c>
      <c r="B3875" s="195" t="s">
        <v>4044</v>
      </c>
      <c r="C3875" s="195" t="s">
        <v>160</v>
      </c>
      <c r="D3875" s="195" t="s">
        <v>155</v>
      </c>
      <c r="E3875" s="163">
        <v>44.21</v>
      </c>
    </row>
    <row r="3876" spans="1:5">
      <c r="A3876" s="195">
        <v>5080</v>
      </c>
      <c r="B3876" s="195" t="s">
        <v>4045</v>
      </c>
      <c r="C3876" s="195" t="s">
        <v>160</v>
      </c>
      <c r="D3876" s="195" t="s">
        <v>155</v>
      </c>
      <c r="E3876" s="163">
        <v>17.239999999999998</v>
      </c>
    </row>
    <row r="3877" spans="1:5">
      <c r="A3877" s="195">
        <v>38168</v>
      </c>
      <c r="B3877" s="195" t="s">
        <v>4046</v>
      </c>
      <c r="C3877" s="195" t="s">
        <v>160</v>
      </c>
      <c r="D3877" s="195" t="s">
        <v>155</v>
      </c>
      <c r="E3877" s="163">
        <v>120.37</v>
      </c>
    </row>
    <row r="3878" spans="1:5">
      <c r="A3878" s="195">
        <v>43601</v>
      </c>
      <c r="B3878" s="195" t="s">
        <v>4047</v>
      </c>
      <c r="C3878" s="195" t="s">
        <v>160</v>
      </c>
      <c r="D3878" s="195" t="s">
        <v>155</v>
      </c>
      <c r="E3878" s="163">
        <v>60.18</v>
      </c>
    </row>
    <row r="3879" spans="1:5">
      <c r="A3879" s="195">
        <v>13393</v>
      </c>
      <c r="B3879" s="195" t="s">
        <v>4048</v>
      </c>
      <c r="C3879" s="195" t="s">
        <v>160</v>
      </c>
      <c r="D3879" s="195" t="s">
        <v>155</v>
      </c>
      <c r="E3879" s="163">
        <v>377.97</v>
      </c>
    </row>
    <row r="3880" spans="1:5">
      <c r="A3880" s="195">
        <v>13395</v>
      </c>
      <c r="B3880" s="195" t="s">
        <v>4049</v>
      </c>
      <c r="C3880" s="195" t="s">
        <v>160</v>
      </c>
      <c r="D3880" s="195" t="s">
        <v>155</v>
      </c>
      <c r="E3880" s="163">
        <v>529.69000000000005</v>
      </c>
    </row>
    <row r="3881" spans="1:5">
      <c r="A3881" s="195">
        <v>12039</v>
      </c>
      <c r="B3881" s="195" t="s">
        <v>4050</v>
      </c>
      <c r="C3881" s="195" t="s">
        <v>160</v>
      </c>
      <c r="D3881" s="195" t="s">
        <v>155</v>
      </c>
      <c r="E3881" s="163">
        <v>556.65</v>
      </c>
    </row>
    <row r="3882" spans="1:5">
      <c r="A3882" s="195">
        <v>13396</v>
      </c>
      <c r="B3882" s="195" t="s">
        <v>4051</v>
      </c>
      <c r="C3882" s="195" t="s">
        <v>160</v>
      </c>
      <c r="D3882" s="195" t="s">
        <v>155</v>
      </c>
      <c r="E3882" s="163">
        <v>781.78</v>
      </c>
    </row>
    <row r="3883" spans="1:5">
      <c r="A3883" s="195">
        <v>12041</v>
      </c>
      <c r="B3883" s="195" t="s">
        <v>4052</v>
      </c>
      <c r="C3883" s="195" t="s">
        <v>160</v>
      </c>
      <c r="D3883" s="195" t="s">
        <v>155</v>
      </c>
      <c r="E3883" s="163">
        <v>638.37</v>
      </c>
    </row>
    <row r="3884" spans="1:5">
      <c r="A3884" s="195">
        <v>12043</v>
      </c>
      <c r="B3884" s="195" t="s">
        <v>4053</v>
      </c>
      <c r="C3884" s="195" t="s">
        <v>160</v>
      </c>
      <c r="D3884" s="195" t="s">
        <v>155</v>
      </c>
      <c r="E3884" s="199">
        <v>1347.81</v>
      </c>
    </row>
    <row r="3885" spans="1:5">
      <c r="A3885" s="195">
        <v>39762</v>
      </c>
      <c r="B3885" s="195" t="s">
        <v>4054</v>
      </c>
      <c r="C3885" s="195" t="s">
        <v>160</v>
      </c>
      <c r="D3885" s="195" t="s">
        <v>155</v>
      </c>
      <c r="E3885" s="163">
        <v>641.59</v>
      </c>
    </row>
    <row r="3886" spans="1:5">
      <c r="A3886" s="195">
        <v>12042</v>
      </c>
      <c r="B3886" s="195" t="s">
        <v>4055</v>
      </c>
      <c r="C3886" s="195" t="s">
        <v>160</v>
      </c>
      <c r="D3886" s="195" t="s">
        <v>155</v>
      </c>
      <c r="E3886" s="163">
        <v>936.71</v>
      </c>
    </row>
    <row r="3887" spans="1:5">
      <c r="A3887" s="195">
        <v>39763</v>
      </c>
      <c r="B3887" s="195" t="s">
        <v>4056</v>
      </c>
      <c r="C3887" s="195" t="s">
        <v>160</v>
      </c>
      <c r="D3887" s="195" t="s">
        <v>155</v>
      </c>
      <c r="E3887" s="199">
        <v>1096.29</v>
      </c>
    </row>
    <row r="3888" spans="1:5">
      <c r="A3888" s="195">
        <v>39760</v>
      </c>
      <c r="B3888" s="195" t="s">
        <v>4057</v>
      </c>
      <c r="C3888" s="195" t="s">
        <v>160</v>
      </c>
      <c r="D3888" s="195" t="s">
        <v>155</v>
      </c>
      <c r="E3888" s="199">
        <v>1092.69</v>
      </c>
    </row>
    <row r="3889" spans="1:5">
      <c r="A3889" s="195">
        <v>39756</v>
      </c>
      <c r="B3889" s="195" t="s">
        <v>4058</v>
      </c>
      <c r="C3889" s="195" t="s">
        <v>160</v>
      </c>
      <c r="D3889" s="195" t="s">
        <v>155</v>
      </c>
      <c r="E3889" s="163">
        <v>392.34</v>
      </c>
    </row>
    <row r="3890" spans="1:5">
      <c r="A3890" s="195">
        <v>12038</v>
      </c>
      <c r="B3890" s="195" t="s">
        <v>4059</v>
      </c>
      <c r="C3890" s="195" t="s">
        <v>160</v>
      </c>
      <c r="D3890" s="195" t="s">
        <v>155</v>
      </c>
      <c r="E3890" s="163">
        <v>490.24</v>
      </c>
    </row>
    <row r="3891" spans="1:5">
      <c r="A3891" s="195">
        <v>39757</v>
      </c>
      <c r="B3891" s="195" t="s">
        <v>4060</v>
      </c>
      <c r="C3891" s="195" t="s">
        <v>160</v>
      </c>
      <c r="D3891" s="195" t="s">
        <v>155</v>
      </c>
      <c r="E3891" s="163">
        <v>453.32</v>
      </c>
    </row>
    <row r="3892" spans="1:5">
      <c r="A3892" s="195">
        <v>39758</v>
      </c>
      <c r="B3892" s="195" t="s">
        <v>4061</v>
      </c>
      <c r="C3892" s="195" t="s">
        <v>160</v>
      </c>
      <c r="D3892" s="195" t="s">
        <v>155</v>
      </c>
      <c r="E3892" s="163">
        <v>660.65</v>
      </c>
    </row>
    <row r="3893" spans="1:5">
      <c r="A3893" s="195">
        <v>39759</v>
      </c>
      <c r="B3893" s="195" t="s">
        <v>4062</v>
      </c>
      <c r="C3893" s="195" t="s">
        <v>160</v>
      </c>
      <c r="D3893" s="195" t="s">
        <v>155</v>
      </c>
      <c r="E3893" s="163">
        <v>815.91</v>
      </c>
    </row>
    <row r="3894" spans="1:5">
      <c r="A3894" s="195">
        <v>39761</v>
      </c>
      <c r="B3894" s="195" t="s">
        <v>4063</v>
      </c>
      <c r="C3894" s="195" t="s">
        <v>160</v>
      </c>
      <c r="D3894" s="195" t="s">
        <v>155</v>
      </c>
      <c r="E3894" s="163">
        <v>980.74</v>
      </c>
    </row>
    <row r="3895" spans="1:5">
      <c r="A3895" s="195">
        <v>39805</v>
      </c>
      <c r="B3895" s="195" t="s">
        <v>4064</v>
      </c>
      <c r="C3895" s="195" t="s">
        <v>160</v>
      </c>
      <c r="D3895" s="195" t="s">
        <v>155</v>
      </c>
      <c r="E3895" s="163">
        <v>136.16</v>
      </c>
    </row>
    <row r="3896" spans="1:5">
      <c r="A3896" s="195">
        <v>39806</v>
      </c>
      <c r="B3896" s="195" t="s">
        <v>4065</v>
      </c>
      <c r="C3896" s="195" t="s">
        <v>160</v>
      </c>
      <c r="D3896" s="195" t="s">
        <v>155</v>
      </c>
      <c r="E3896" s="163">
        <v>252.27</v>
      </c>
    </row>
    <row r="3897" spans="1:5">
      <c r="A3897" s="195">
        <v>39807</v>
      </c>
      <c r="B3897" s="195" t="s">
        <v>4066</v>
      </c>
      <c r="C3897" s="195" t="s">
        <v>160</v>
      </c>
      <c r="D3897" s="195" t="s">
        <v>155</v>
      </c>
      <c r="E3897" s="163">
        <v>546.74</v>
      </c>
    </row>
    <row r="3898" spans="1:5">
      <c r="A3898" s="195">
        <v>43100</v>
      </c>
      <c r="B3898" s="195" t="s">
        <v>4067</v>
      </c>
      <c r="C3898" s="195" t="s">
        <v>160</v>
      </c>
      <c r="D3898" s="195" t="s">
        <v>155</v>
      </c>
      <c r="E3898" s="163">
        <v>427.43</v>
      </c>
    </row>
    <row r="3899" spans="1:5">
      <c r="A3899" s="195">
        <v>39804</v>
      </c>
      <c r="B3899" s="195" t="s">
        <v>4068</v>
      </c>
      <c r="C3899" s="195" t="s">
        <v>160</v>
      </c>
      <c r="D3899" s="195" t="s">
        <v>155</v>
      </c>
      <c r="E3899" s="163">
        <v>79.95</v>
      </c>
    </row>
    <row r="3900" spans="1:5">
      <c r="A3900" s="195">
        <v>39796</v>
      </c>
      <c r="B3900" s="195" t="s">
        <v>4069</v>
      </c>
      <c r="C3900" s="195" t="s">
        <v>160</v>
      </c>
      <c r="D3900" s="195" t="s">
        <v>155</v>
      </c>
      <c r="E3900" s="163">
        <v>82.81</v>
      </c>
    </row>
    <row r="3901" spans="1:5">
      <c r="A3901" s="195">
        <v>39797</v>
      </c>
      <c r="B3901" s="195" t="s">
        <v>4070</v>
      </c>
      <c r="C3901" s="195" t="s">
        <v>160</v>
      </c>
      <c r="D3901" s="195" t="s">
        <v>158</v>
      </c>
      <c r="E3901" s="163">
        <v>130</v>
      </c>
    </row>
    <row r="3902" spans="1:5">
      <c r="A3902" s="195">
        <v>39798</v>
      </c>
      <c r="B3902" s="195" t="s">
        <v>4071</v>
      </c>
      <c r="C3902" s="195" t="s">
        <v>160</v>
      </c>
      <c r="D3902" s="195" t="s">
        <v>155</v>
      </c>
      <c r="E3902" s="163">
        <v>222.99</v>
      </c>
    </row>
    <row r="3903" spans="1:5">
      <c r="A3903" s="195">
        <v>39794</v>
      </c>
      <c r="B3903" s="195" t="s">
        <v>4072</v>
      </c>
      <c r="C3903" s="195" t="s">
        <v>160</v>
      </c>
      <c r="D3903" s="195" t="s">
        <v>155</v>
      </c>
      <c r="E3903" s="163">
        <v>35.15</v>
      </c>
    </row>
    <row r="3904" spans="1:5">
      <c r="A3904" s="195">
        <v>39795</v>
      </c>
      <c r="B3904" s="195" t="s">
        <v>4073</v>
      </c>
      <c r="C3904" s="195" t="s">
        <v>160</v>
      </c>
      <c r="D3904" s="195" t="s">
        <v>155</v>
      </c>
      <c r="E3904" s="163">
        <v>55.53</v>
      </c>
    </row>
    <row r="3905" spans="1:5">
      <c r="A3905" s="195">
        <v>39799</v>
      </c>
      <c r="B3905" s="195" t="s">
        <v>4074</v>
      </c>
      <c r="C3905" s="195" t="s">
        <v>160</v>
      </c>
      <c r="D3905" s="195" t="s">
        <v>155</v>
      </c>
      <c r="E3905" s="163">
        <v>40.97</v>
      </c>
    </row>
    <row r="3906" spans="1:5">
      <c r="A3906" s="195">
        <v>39801</v>
      </c>
      <c r="B3906" s="195" t="s">
        <v>4075</v>
      </c>
      <c r="C3906" s="195" t="s">
        <v>160</v>
      </c>
      <c r="D3906" s="195" t="s">
        <v>155</v>
      </c>
      <c r="E3906" s="163">
        <v>117.27</v>
      </c>
    </row>
    <row r="3907" spans="1:5">
      <c r="A3907" s="195">
        <v>39802</v>
      </c>
      <c r="B3907" s="195" t="s">
        <v>4076</v>
      </c>
      <c r="C3907" s="195" t="s">
        <v>160</v>
      </c>
      <c r="D3907" s="195" t="s">
        <v>155</v>
      </c>
      <c r="E3907" s="163">
        <v>171.89</v>
      </c>
    </row>
    <row r="3908" spans="1:5">
      <c r="A3908" s="195">
        <v>39803</v>
      </c>
      <c r="B3908" s="195" t="s">
        <v>4077</v>
      </c>
      <c r="C3908" s="195" t="s">
        <v>160</v>
      </c>
      <c r="D3908" s="195" t="s">
        <v>155</v>
      </c>
      <c r="E3908" s="163">
        <v>239.79</v>
      </c>
    </row>
    <row r="3909" spans="1:5">
      <c r="A3909" s="195">
        <v>39800</v>
      </c>
      <c r="B3909" s="195" t="s">
        <v>4078</v>
      </c>
      <c r="C3909" s="195" t="s">
        <v>160</v>
      </c>
      <c r="D3909" s="195" t="s">
        <v>155</v>
      </c>
      <c r="E3909" s="163">
        <v>69.8</v>
      </c>
    </row>
    <row r="3910" spans="1:5">
      <c r="A3910" s="195">
        <v>21059</v>
      </c>
      <c r="B3910" s="195" t="s">
        <v>4079</v>
      </c>
      <c r="C3910" s="195" t="s">
        <v>160</v>
      </c>
      <c r="D3910" s="195" t="s">
        <v>167</v>
      </c>
      <c r="E3910" s="163">
        <v>48.13</v>
      </c>
    </row>
    <row r="3911" spans="1:5">
      <c r="A3911" s="195">
        <v>11234</v>
      </c>
      <c r="B3911" s="195" t="s">
        <v>4080</v>
      </c>
      <c r="C3911" s="195" t="s">
        <v>160</v>
      </c>
      <c r="D3911" s="195" t="s">
        <v>167</v>
      </c>
      <c r="E3911" s="163">
        <v>72.55</v>
      </c>
    </row>
    <row r="3912" spans="1:5">
      <c r="A3912" s="195">
        <v>21060</v>
      </c>
      <c r="B3912" s="195" t="s">
        <v>4081</v>
      </c>
      <c r="C3912" s="195" t="s">
        <v>160</v>
      </c>
      <c r="D3912" s="195" t="s">
        <v>167</v>
      </c>
      <c r="E3912" s="163">
        <v>89.3</v>
      </c>
    </row>
    <row r="3913" spans="1:5">
      <c r="A3913" s="195">
        <v>21061</v>
      </c>
      <c r="B3913" s="195" t="s">
        <v>4082</v>
      </c>
      <c r="C3913" s="195" t="s">
        <v>160</v>
      </c>
      <c r="D3913" s="195" t="s">
        <v>167</v>
      </c>
      <c r="E3913" s="163">
        <v>111.62</v>
      </c>
    </row>
    <row r="3914" spans="1:5">
      <c r="A3914" s="195">
        <v>21062</v>
      </c>
      <c r="B3914" s="195" t="s">
        <v>4083</v>
      </c>
      <c r="C3914" s="195" t="s">
        <v>160</v>
      </c>
      <c r="D3914" s="195" t="s">
        <v>167</v>
      </c>
      <c r="E3914" s="163">
        <v>175.81</v>
      </c>
    </row>
    <row r="3915" spans="1:5">
      <c r="A3915" s="195">
        <v>11708</v>
      </c>
      <c r="B3915" s="195" t="s">
        <v>4084</v>
      </c>
      <c r="C3915" s="195" t="s">
        <v>160</v>
      </c>
      <c r="D3915" s="195" t="s">
        <v>167</v>
      </c>
      <c r="E3915" s="163">
        <v>19.18</v>
      </c>
    </row>
    <row r="3916" spans="1:5">
      <c r="A3916" s="195">
        <v>11709</v>
      </c>
      <c r="B3916" s="195" t="s">
        <v>4085</v>
      </c>
      <c r="C3916" s="195" t="s">
        <v>160</v>
      </c>
      <c r="D3916" s="195" t="s">
        <v>167</v>
      </c>
      <c r="E3916" s="163">
        <v>45.06</v>
      </c>
    </row>
    <row r="3917" spans="1:5">
      <c r="A3917" s="195">
        <v>11710</v>
      </c>
      <c r="B3917" s="195" t="s">
        <v>4086</v>
      </c>
      <c r="C3917" s="195" t="s">
        <v>160</v>
      </c>
      <c r="D3917" s="195" t="s">
        <v>167</v>
      </c>
      <c r="E3917" s="163">
        <v>103.6</v>
      </c>
    </row>
    <row r="3918" spans="1:5">
      <c r="A3918" s="195">
        <v>11707</v>
      </c>
      <c r="B3918" s="195" t="s">
        <v>4087</v>
      </c>
      <c r="C3918" s="195" t="s">
        <v>160</v>
      </c>
      <c r="D3918" s="195" t="s">
        <v>167</v>
      </c>
      <c r="E3918" s="163">
        <v>14.37</v>
      </c>
    </row>
    <row r="3919" spans="1:5">
      <c r="A3919" s="195">
        <v>11739</v>
      </c>
      <c r="B3919" s="195" t="s">
        <v>4088</v>
      </c>
      <c r="C3919" s="195" t="s">
        <v>160</v>
      </c>
      <c r="D3919" s="195" t="s">
        <v>155</v>
      </c>
      <c r="E3919" s="163">
        <v>8.56</v>
      </c>
    </row>
    <row r="3920" spans="1:5">
      <c r="A3920" s="195">
        <v>11711</v>
      </c>
      <c r="B3920" s="195" t="s">
        <v>4089</v>
      </c>
      <c r="C3920" s="195" t="s">
        <v>160</v>
      </c>
      <c r="D3920" s="195" t="s">
        <v>155</v>
      </c>
      <c r="E3920" s="163">
        <v>12.54</v>
      </c>
    </row>
    <row r="3921" spans="1:5">
      <c r="A3921" s="195">
        <v>5102</v>
      </c>
      <c r="B3921" s="195" t="s">
        <v>4090</v>
      </c>
      <c r="C3921" s="195" t="s">
        <v>160</v>
      </c>
      <c r="D3921" s="195" t="s">
        <v>155</v>
      </c>
      <c r="E3921" s="163">
        <v>12.13</v>
      </c>
    </row>
    <row r="3922" spans="1:5">
      <c r="A3922" s="195">
        <v>11741</v>
      </c>
      <c r="B3922" s="195" t="s">
        <v>4091</v>
      </c>
      <c r="C3922" s="195" t="s">
        <v>160</v>
      </c>
      <c r="D3922" s="195" t="s">
        <v>155</v>
      </c>
      <c r="E3922" s="163">
        <v>8.83</v>
      </c>
    </row>
    <row r="3923" spans="1:5">
      <c r="A3923" s="195">
        <v>11743</v>
      </c>
      <c r="B3923" s="195" t="s">
        <v>4092</v>
      </c>
      <c r="C3923" s="195" t="s">
        <v>160</v>
      </c>
      <c r="D3923" s="195" t="s">
        <v>155</v>
      </c>
      <c r="E3923" s="163">
        <v>8.02</v>
      </c>
    </row>
    <row r="3924" spans="1:5">
      <c r="A3924" s="195">
        <v>11745</v>
      </c>
      <c r="B3924" s="195" t="s">
        <v>4093</v>
      </c>
      <c r="C3924" s="195" t="s">
        <v>160</v>
      </c>
      <c r="D3924" s="195" t="s">
        <v>155</v>
      </c>
      <c r="E3924" s="163">
        <v>11.39</v>
      </c>
    </row>
    <row r="3925" spans="1:5">
      <c r="A3925" s="195">
        <v>25961</v>
      </c>
      <c r="B3925" s="195" t="s">
        <v>4094</v>
      </c>
      <c r="C3925" s="195" t="s">
        <v>355</v>
      </c>
      <c r="D3925" s="195" t="s">
        <v>155</v>
      </c>
      <c r="E3925" s="163">
        <v>10.94</v>
      </c>
    </row>
    <row r="3926" spans="1:5">
      <c r="A3926" s="195">
        <v>40985</v>
      </c>
      <c r="B3926" s="195" t="s">
        <v>4095</v>
      </c>
      <c r="C3926" s="195" t="s">
        <v>357</v>
      </c>
      <c r="D3926" s="195" t="s">
        <v>155</v>
      </c>
      <c r="E3926" s="199">
        <v>1950.05</v>
      </c>
    </row>
    <row r="3927" spans="1:5">
      <c r="A3927" s="195">
        <v>1088</v>
      </c>
      <c r="B3927" s="195" t="s">
        <v>4096</v>
      </c>
      <c r="C3927" s="195" t="s">
        <v>160</v>
      </c>
      <c r="D3927" s="195" t="s">
        <v>167</v>
      </c>
      <c r="E3927" s="163">
        <v>20.32</v>
      </c>
    </row>
    <row r="3928" spans="1:5">
      <c r="A3928" s="195">
        <v>1087</v>
      </c>
      <c r="B3928" s="195" t="s">
        <v>4097</v>
      </c>
      <c r="C3928" s="195" t="s">
        <v>160</v>
      </c>
      <c r="D3928" s="195" t="s">
        <v>167</v>
      </c>
      <c r="E3928" s="163">
        <v>25.38</v>
      </c>
    </row>
    <row r="3929" spans="1:5">
      <c r="A3929" s="195">
        <v>38777</v>
      </c>
      <c r="B3929" s="195" t="s">
        <v>4098</v>
      </c>
      <c r="C3929" s="195" t="s">
        <v>160</v>
      </c>
      <c r="D3929" s="195" t="s">
        <v>167</v>
      </c>
      <c r="E3929" s="163">
        <v>50.55</v>
      </c>
    </row>
    <row r="3930" spans="1:5">
      <c r="A3930" s="195">
        <v>1086</v>
      </c>
      <c r="B3930" s="195" t="s">
        <v>4099</v>
      </c>
      <c r="C3930" s="195" t="s">
        <v>160</v>
      </c>
      <c r="D3930" s="195" t="s">
        <v>167</v>
      </c>
      <c r="E3930" s="163">
        <v>26.68</v>
      </c>
    </row>
    <row r="3931" spans="1:5">
      <c r="A3931" s="195">
        <v>1079</v>
      </c>
      <c r="B3931" s="195" t="s">
        <v>4100</v>
      </c>
      <c r="C3931" s="195" t="s">
        <v>160</v>
      </c>
      <c r="D3931" s="195" t="s">
        <v>167</v>
      </c>
      <c r="E3931" s="163">
        <v>27.58</v>
      </c>
    </row>
    <row r="3932" spans="1:5">
      <c r="A3932" s="195">
        <v>39374</v>
      </c>
      <c r="B3932" s="195" t="s">
        <v>4101</v>
      </c>
      <c r="C3932" s="195" t="s">
        <v>160</v>
      </c>
      <c r="D3932" s="195" t="s">
        <v>158</v>
      </c>
      <c r="E3932" s="163">
        <v>175</v>
      </c>
    </row>
    <row r="3933" spans="1:5">
      <c r="A3933" s="195">
        <v>1082</v>
      </c>
      <c r="B3933" s="195" t="s">
        <v>4102</v>
      </c>
      <c r="C3933" s="195" t="s">
        <v>160</v>
      </c>
      <c r="D3933" s="195" t="s">
        <v>167</v>
      </c>
      <c r="E3933" s="163">
        <v>173.38</v>
      </c>
    </row>
    <row r="3934" spans="1:5">
      <c r="A3934" s="195">
        <v>12316</v>
      </c>
      <c r="B3934" s="195" t="s">
        <v>4103</v>
      </c>
      <c r="C3934" s="195" t="s">
        <v>160</v>
      </c>
      <c r="D3934" s="195" t="s">
        <v>167</v>
      </c>
      <c r="E3934" s="163">
        <v>79.459999999999994</v>
      </c>
    </row>
    <row r="3935" spans="1:5">
      <c r="A3935" s="195">
        <v>12317</v>
      </c>
      <c r="B3935" s="195" t="s">
        <v>4104</v>
      </c>
      <c r="C3935" s="195" t="s">
        <v>160</v>
      </c>
      <c r="D3935" s="195" t="s">
        <v>167</v>
      </c>
      <c r="E3935" s="163">
        <v>94.76</v>
      </c>
    </row>
    <row r="3936" spans="1:5">
      <c r="A3936" s="195">
        <v>12318</v>
      </c>
      <c r="B3936" s="195" t="s">
        <v>4105</v>
      </c>
      <c r="C3936" s="195" t="s">
        <v>160</v>
      </c>
      <c r="D3936" s="195" t="s">
        <v>167</v>
      </c>
      <c r="E3936" s="163">
        <v>109.17</v>
      </c>
    </row>
    <row r="3937" spans="1:5">
      <c r="A3937" s="195">
        <v>5104</v>
      </c>
      <c r="B3937" s="195" t="s">
        <v>4106</v>
      </c>
      <c r="C3937" s="195" t="s">
        <v>238</v>
      </c>
      <c r="D3937" s="195" t="s">
        <v>167</v>
      </c>
      <c r="E3937" s="163">
        <v>59.89</v>
      </c>
    </row>
    <row r="3938" spans="1:5">
      <c r="A3938" s="195">
        <v>26023</v>
      </c>
      <c r="B3938" s="195" t="s">
        <v>4107</v>
      </c>
      <c r="C3938" s="195" t="s">
        <v>160</v>
      </c>
      <c r="D3938" s="195" t="s">
        <v>155</v>
      </c>
      <c r="E3938" s="163">
        <v>55.3</v>
      </c>
    </row>
    <row r="3939" spans="1:5">
      <c r="A3939" s="195">
        <v>2710</v>
      </c>
      <c r="B3939" s="195" t="s">
        <v>4108</v>
      </c>
      <c r="C3939" s="195" t="s">
        <v>160</v>
      </c>
      <c r="D3939" s="195" t="s">
        <v>155</v>
      </c>
      <c r="E3939" s="163">
        <v>44.17</v>
      </c>
    </row>
    <row r="3940" spans="1:5">
      <c r="A3940" s="195">
        <v>14575</v>
      </c>
      <c r="B3940" s="195" t="s">
        <v>4109</v>
      </c>
      <c r="C3940" s="195" t="s">
        <v>160</v>
      </c>
      <c r="D3940" s="195" t="s">
        <v>167</v>
      </c>
      <c r="E3940" s="199">
        <v>3637767.15</v>
      </c>
    </row>
    <row r="3941" spans="1:5">
      <c r="A3941" s="195">
        <v>20034</v>
      </c>
      <c r="B3941" s="195" t="s">
        <v>4110</v>
      </c>
      <c r="C3941" s="195" t="s">
        <v>160</v>
      </c>
      <c r="D3941" s="195" t="s">
        <v>167</v>
      </c>
      <c r="E3941" s="163">
        <v>107.66</v>
      </c>
    </row>
    <row r="3942" spans="1:5">
      <c r="A3942" s="195">
        <v>20036</v>
      </c>
      <c r="B3942" s="195" t="s">
        <v>4111</v>
      </c>
      <c r="C3942" s="195" t="s">
        <v>160</v>
      </c>
      <c r="D3942" s="195" t="s">
        <v>167</v>
      </c>
      <c r="E3942" s="163">
        <v>207.08</v>
      </c>
    </row>
    <row r="3943" spans="1:5">
      <c r="A3943" s="195">
        <v>20037</v>
      </c>
      <c r="B3943" s="195" t="s">
        <v>4112</v>
      </c>
      <c r="C3943" s="195" t="s">
        <v>160</v>
      </c>
      <c r="D3943" s="195" t="s">
        <v>167</v>
      </c>
      <c r="E3943" s="163">
        <v>390.6</v>
      </c>
    </row>
    <row r="3944" spans="1:5">
      <c r="A3944" s="195">
        <v>20043</v>
      </c>
      <c r="B3944" s="195" t="s">
        <v>4113</v>
      </c>
      <c r="C3944" s="195" t="s">
        <v>160</v>
      </c>
      <c r="D3944" s="195" t="s">
        <v>155</v>
      </c>
      <c r="E3944" s="163">
        <v>7.08</v>
      </c>
    </row>
    <row r="3945" spans="1:5">
      <c r="A3945" s="195">
        <v>20044</v>
      </c>
      <c r="B3945" s="195" t="s">
        <v>4114</v>
      </c>
      <c r="C3945" s="195" t="s">
        <v>160</v>
      </c>
      <c r="D3945" s="195" t="s">
        <v>155</v>
      </c>
      <c r="E3945" s="163">
        <v>8.27</v>
      </c>
    </row>
    <row r="3946" spans="1:5">
      <c r="A3946" s="195">
        <v>20042</v>
      </c>
      <c r="B3946" s="195" t="s">
        <v>4115</v>
      </c>
      <c r="C3946" s="195" t="s">
        <v>160</v>
      </c>
      <c r="D3946" s="195" t="s">
        <v>155</v>
      </c>
      <c r="E3946" s="163">
        <v>5.99</v>
      </c>
    </row>
    <row r="3947" spans="1:5">
      <c r="A3947" s="195">
        <v>20046</v>
      </c>
      <c r="B3947" s="195" t="s">
        <v>4116</v>
      </c>
      <c r="C3947" s="195" t="s">
        <v>160</v>
      </c>
      <c r="D3947" s="195" t="s">
        <v>155</v>
      </c>
      <c r="E3947" s="163">
        <v>17.55</v>
      </c>
    </row>
    <row r="3948" spans="1:5">
      <c r="A3948" s="195">
        <v>20047</v>
      </c>
      <c r="B3948" s="195" t="s">
        <v>4117</v>
      </c>
      <c r="C3948" s="195" t="s">
        <v>160</v>
      </c>
      <c r="D3948" s="195" t="s">
        <v>155</v>
      </c>
      <c r="E3948" s="163">
        <v>47.95</v>
      </c>
    </row>
    <row r="3949" spans="1:5">
      <c r="A3949" s="195">
        <v>20045</v>
      </c>
      <c r="B3949" s="195" t="s">
        <v>4118</v>
      </c>
      <c r="C3949" s="195" t="s">
        <v>160</v>
      </c>
      <c r="D3949" s="195" t="s">
        <v>155</v>
      </c>
      <c r="E3949" s="163">
        <v>7.21</v>
      </c>
    </row>
    <row r="3950" spans="1:5">
      <c r="A3950" s="195">
        <v>20972</v>
      </c>
      <c r="B3950" s="195" t="s">
        <v>4119</v>
      </c>
      <c r="C3950" s="195" t="s">
        <v>160</v>
      </c>
      <c r="D3950" s="195" t="s">
        <v>155</v>
      </c>
      <c r="E3950" s="163">
        <v>76.739999999999995</v>
      </c>
    </row>
    <row r="3951" spans="1:5">
      <c r="A3951" s="195">
        <v>20032</v>
      </c>
      <c r="B3951" s="195" t="s">
        <v>4120</v>
      </c>
      <c r="C3951" s="195" t="s">
        <v>160</v>
      </c>
      <c r="D3951" s="195" t="s">
        <v>167</v>
      </c>
      <c r="E3951" s="163">
        <v>63.86</v>
      </c>
    </row>
    <row r="3952" spans="1:5">
      <c r="A3952" s="195">
        <v>11321</v>
      </c>
      <c r="B3952" s="195" t="s">
        <v>4121</v>
      </c>
      <c r="C3952" s="195" t="s">
        <v>160</v>
      </c>
      <c r="D3952" s="195" t="s">
        <v>167</v>
      </c>
      <c r="E3952" s="163">
        <v>29.11</v>
      </c>
    </row>
    <row r="3953" spans="1:5">
      <c r="A3953" s="195">
        <v>11323</v>
      </c>
      <c r="B3953" s="195" t="s">
        <v>4122</v>
      </c>
      <c r="C3953" s="195" t="s">
        <v>160</v>
      </c>
      <c r="D3953" s="195" t="s">
        <v>167</v>
      </c>
      <c r="E3953" s="163">
        <v>33.479999999999997</v>
      </c>
    </row>
    <row r="3954" spans="1:5">
      <c r="A3954" s="195">
        <v>20327</v>
      </c>
      <c r="B3954" s="195" t="s">
        <v>4123</v>
      </c>
      <c r="C3954" s="195" t="s">
        <v>160</v>
      </c>
      <c r="D3954" s="195" t="s">
        <v>167</v>
      </c>
      <c r="E3954" s="163">
        <v>19</v>
      </c>
    </row>
    <row r="3955" spans="1:5">
      <c r="A3955" s="195">
        <v>25966</v>
      </c>
      <c r="B3955" s="195" t="s">
        <v>4124</v>
      </c>
      <c r="C3955" s="195" t="s">
        <v>182</v>
      </c>
      <c r="D3955" s="195" t="s">
        <v>155</v>
      </c>
      <c r="E3955" s="163">
        <v>16.2</v>
      </c>
    </row>
    <row r="3956" spans="1:5">
      <c r="A3956" s="195">
        <v>13390</v>
      </c>
      <c r="B3956" s="195" t="s">
        <v>4125</v>
      </c>
      <c r="C3956" s="195" t="s">
        <v>160</v>
      </c>
      <c r="D3956" s="195" t="s">
        <v>167</v>
      </c>
      <c r="E3956" s="163">
        <v>100.28</v>
      </c>
    </row>
    <row r="3957" spans="1:5">
      <c r="A3957" s="195">
        <v>6034</v>
      </c>
      <c r="B3957" s="195" t="s">
        <v>4126</v>
      </c>
      <c r="C3957" s="195" t="s">
        <v>160</v>
      </c>
      <c r="D3957" s="195" t="s">
        <v>155</v>
      </c>
      <c r="E3957" s="163">
        <v>14.96</v>
      </c>
    </row>
    <row r="3958" spans="1:5">
      <c r="A3958" s="195">
        <v>6036</v>
      </c>
      <c r="B3958" s="195" t="s">
        <v>4127</v>
      </c>
      <c r="C3958" s="195" t="s">
        <v>160</v>
      </c>
      <c r="D3958" s="195" t="s">
        <v>155</v>
      </c>
      <c r="E3958" s="163">
        <v>20.38</v>
      </c>
    </row>
    <row r="3959" spans="1:5">
      <c r="A3959" s="195">
        <v>6031</v>
      </c>
      <c r="B3959" s="195" t="s">
        <v>4128</v>
      </c>
      <c r="C3959" s="195" t="s">
        <v>160</v>
      </c>
      <c r="D3959" s="195" t="s">
        <v>158</v>
      </c>
      <c r="E3959" s="163">
        <v>23.95</v>
      </c>
    </row>
    <row r="3960" spans="1:5">
      <c r="A3960" s="195">
        <v>6029</v>
      </c>
      <c r="B3960" s="195" t="s">
        <v>4129</v>
      </c>
      <c r="C3960" s="195" t="s">
        <v>160</v>
      </c>
      <c r="D3960" s="195" t="s">
        <v>155</v>
      </c>
      <c r="E3960" s="163">
        <v>24.2</v>
      </c>
    </row>
    <row r="3961" spans="1:5">
      <c r="A3961" s="195">
        <v>6033</v>
      </c>
      <c r="B3961" s="195" t="s">
        <v>4130</v>
      </c>
      <c r="C3961" s="195" t="s">
        <v>160</v>
      </c>
      <c r="D3961" s="195" t="s">
        <v>155</v>
      </c>
      <c r="E3961" s="163">
        <v>31.9</v>
      </c>
    </row>
    <row r="3962" spans="1:5">
      <c r="A3962" s="195">
        <v>11672</v>
      </c>
      <c r="B3962" s="195" t="s">
        <v>4131</v>
      </c>
      <c r="C3962" s="195" t="s">
        <v>160</v>
      </c>
      <c r="D3962" s="195" t="s">
        <v>155</v>
      </c>
      <c r="E3962" s="163">
        <v>69.39</v>
      </c>
    </row>
    <row r="3963" spans="1:5">
      <c r="A3963" s="195">
        <v>11669</v>
      </c>
      <c r="B3963" s="195" t="s">
        <v>4132</v>
      </c>
      <c r="C3963" s="195" t="s">
        <v>160</v>
      </c>
      <c r="D3963" s="195" t="s">
        <v>155</v>
      </c>
      <c r="E3963" s="163">
        <v>66.09</v>
      </c>
    </row>
    <row r="3964" spans="1:5">
      <c r="A3964" s="195">
        <v>11670</v>
      </c>
      <c r="B3964" s="195" t="s">
        <v>4133</v>
      </c>
      <c r="C3964" s="195" t="s">
        <v>160</v>
      </c>
      <c r="D3964" s="195" t="s">
        <v>155</v>
      </c>
      <c r="E3964" s="163">
        <v>25.31</v>
      </c>
    </row>
    <row r="3965" spans="1:5">
      <c r="A3965" s="195">
        <v>20055</v>
      </c>
      <c r="B3965" s="195" t="s">
        <v>4134</v>
      </c>
      <c r="C3965" s="195" t="s">
        <v>160</v>
      </c>
      <c r="D3965" s="195" t="s">
        <v>155</v>
      </c>
      <c r="E3965" s="163">
        <v>49.49</v>
      </c>
    </row>
    <row r="3966" spans="1:5">
      <c r="A3966" s="195">
        <v>11671</v>
      </c>
      <c r="B3966" s="195" t="s">
        <v>4135</v>
      </c>
      <c r="C3966" s="195" t="s">
        <v>160</v>
      </c>
      <c r="D3966" s="195" t="s">
        <v>155</v>
      </c>
      <c r="E3966" s="163">
        <v>106.2</v>
      </c>
    </row>
    <row r="3967" spans="1:5">
      <c r="A3967" s="195">
        <v>6032</v>
      </c>
      <c r="B3967" s="195" t="s">
        <v>4136</v>
      </c>
      <c r="C3967" s="195" t="s">
        <v>160</v>
      </c>
      <c r="D3967" s="195" t="s">
        <v>155</v>
      </c>
      <c r="E3967" s="163">
        <v>30.33</v>
      </c>
    </row>
    <row r="3968" spans="1:5">
      <c r="A3968" s="195">
        <v>11673</v>
      </c>
      <c r="B3968" s="195" t="s">
        <v>4137</v>
      </c>
      <c r="C3968" s="195" t="s">
        <v>160</v>
      </c>
      <c r="D3968" s="195" t="s">
        <v>155</v>
      </c>
      <c r="E3968" s="163">
        <v>23.89</v>
      </c>
    </row>
    <row r="3969" spans="1:5">
      <c r="A3969" s="195">
        <v>11674</v>
      </c>
      <c r="B3969" s="195" t="s">
        <v>4138</v>
      </c>
      <c r="C3969" s="195" t="s">
        <v>160</v>
      </c>
      <c r="D3969" s="195" t="s">
        <v>155</v>
      </c>
      <c r="E3969" s="163">
        <v>30.76</v>
      </c>
    </row>
    <row r="3970" spans="1:5">
      <c r="A3970" s="195">
        <v>11675</v>
      </c>
      <c r="B3970" s="195" t="s">
        <v>4139</v>
      </c>
      <c r="C3970" s="195" t="s">
        <v>160</v>
      </c>
      <c r="D3970" s="195" t="s">
        <v>155</v>
      </c>
      <c r="E3970" s="163">
        <v>48.84</v>
      </c>
    </row>
    <row r="3971" spans="1:5">
      <c r="A3971" s="195">
        <v>11676</v>
      </c>
      <c r="B3971" s="195" t="s">
        <v>4140</v>
      </c>
      <c r="C3971" s="195" t="s">
        <v>160</v>
      </c>
      <c r="D3971" s="195" t="s">
        <v>155</v>
      </c>
      <c r="E3971" s="163">
        <v>65.319999999999993</v>
      </c>
    </row>
    <row r="3972" spans="1:5">
      <c r="A3972" s="195">
        <v>11677</v>
      </c>
      <c r="B3972" s="195" t="s">
        <v>4141</v>
      </c>
      <c r="C3972" s="195" t="s">
        <v>160</v>
      </c>
      <c r="D3972" s="195" t="s">
        <v>155</v>
      </c>
      <c r="E3972" s="163">
        <v>67.45</v>
      </c>
    </row>
    <row r="3973" spans="1:5">
      <c r="A3973" s="195">
        <v>11678</v>
      </c>
      <c r="B3973" s="195" t="s">
        <v>4142</v>
      </c>
      <c r="C3973" s="195" t="s">
        <v>160</v>
      </c>
      <c r="D3973" s="195" t="s">
        <v>155</v>
      </c>
      <c r="E3973" s="163">
        <v>123.54</v>
      </c>
    </row>
    <row r="3974" spans="1:5">
      <c r="A3974" s="195">
        <v>6038</v>
      </c>
      <c r="B3974" s="195" t="s">
        <v>4143</v>
      </c>
      <c r="C3974" s="195" t="s">
        <v>160</v>
      </c>
      <c r="D3974" s="195" t="s">
        <v>155</v>
      </c>
      <c r="E3974" s="163">
        <v>7.84</v>
      </c>
    </row>
    <row r="3975" spans="1:5">
      <c r="A3975" s="195">
        <v>11718</v>
      </c>
      <c r="B3975" s="195" t="s">
        <v>4144</v>
      </c>
      <c r="C3975" s="195" t="s">
        <v>160</v>
      </c>
      <c r="D3975" s="195" t="s">
        <v>155</v>
      </c>
      <c r="E3975" s="163">
        <v>22.35</v>
      </c>
    </row>
    <row r="3976" spans="1:5">
      <c r="A3976" s="195">
        <v>6037</v>
      </c>
      <c r="B3976" s="195" t="s">
        <v>4145</v>
      </c>
      <c r="C3976" s="195" t="s">
        <v>160</v>
      </c>
      <c r="D3976" s="195" t="s">
        <v>155</v>
      </c>
      <c r="E3976" s="163">
        <v>16.3</v>
      </c>
    </row>
    <row r="3977" spans="1:5">
      <c r="A3977" s="195">
        <v>11719</v>
      </c>
      <c r="B3977" s="195" t="s">
        <v>4146</v>
      </c>
      <c r="C3977" s="195" t="s">
        <v>160</v>
      </c>
      <c r="D3977" s="195" t="s">
        <v>155</v>
      </c>
      <c r="E3977" s="163">
        <v>18.13</v>
      </c>
    </row>
    <row r="3978" spans="1:5">
      <c r="A3978" s="195">
        <v>6019</v>
      </c>
      <c r="B3978" s="195" t="s">
        <v>4147</v>
      </c>
      <c r="C3978" s="195" t="s">
        <v>160</v>
      </c>
      <c r="D3978" s="195" t="s">
        <v>155</v>
      </c>
      <c r="E3978" s="163">
        <v>48.52</v>
      </c>
    </row>
    <row r="3979" spans="1:5">
      <c r="A3979" s="195">
        <v>6010</v>
      </c>
      <c r="B3979" s="195" t="s">
        <v>4148</v>
      </c>
      <c r="C3979" s="195" t="s">
        <v>160</v>
      </c>
      <c r="D3979" s="195" t="s">
        <v>155</v>
      </c>
      <c r="E3979" s="163">
        <v>83.49</v>
      </c>
    </row>
    <row r="3980" spans="1:5">
      <c r="A3980" s="195">
        <v>6017</v>
      </c>
      <c r="B3980" s="195" t="s">
        <v>4149</v>
      </c>
      <c r="C3980" s="195" t="s">
        <v>160</v>
      </c>
      <c r="D3980" s="195" t="s">
        <v>155</v>
      </c>
      <c r="E3980" s="163">
        <v>66.13</v>
      </c>
    </row>
    <row r="3981" spans="1:5">
      <c r="A3981" s="195">
        <v>6020</v>
      </c>
      <c r="B3981" s="195" t="s">
        <v>4150</v>
      </c>
      <c r="C3981" s="195" t="s">
        <v>160</v>
      </c>
      <c r="D3981" s="195" t="s">
        <v>155</v>
      </c>
      <c r="E3981" s="163">
        <v>29.14</v>
      </c>
    </row>
    <row r="3982" spans="1:5">
      <c r="A3982" s="195">
        <v>6028</v>
      </c>
      <c r="B3982" s="195" t="s">
        <v>4151</v>
      </c>
      <c r="C3982" s="195" t="s">
        <v>160</v>
      </c>
      <c r="D3982" s="195" t="s">
        <v>155</v>
      </c>
      <c r="E3982" s="163">
        <v>116.3</v>
      </c>
    </row>
    <row r="3983" spans="1:5">
      <c r="A3983" s="195">
        <v>6011</v>
      </c>
      <c r="B3983" s="195" t="s">
        <v>4152</v>
      </c>
      <c r="C3983" s="195" t="s">
        <v>160</v>
      </c>
      <c r="D3983" s="195" t="s">
        <v>155</v>
      </c>
      <c r="E3983" s="163">
        <v>241.19</v>
      </c>
    </row>
    <row r="3984" spans="1:5">
      <c r="A3984" s="195">
        <v>6012</v>
      </c>
      <c r="B3984" s="195" t="s">
        <v>4153</v>
      </c>
      <c r="C3984" s="195" t="s">
        <v>160</v>
      </c>
      <c r="D3984" s="195" t="s">
        <v>155</v>
      </c>
      <c r="E3984" s="163">
        <v>292</v>
      </c>
    </row>
    <row r="3985" spans="1:5">
      <c r="A3985" s="195">
        <v>6016</v>
      </c>
      <c r="B3985" s="195" t="s">
        <v>4154</v>
      </c>
      <c r="C3985" s="195" t="s">
        <v>160</v>
      </c>
      <c r="D3985" s="195" t="s">
        <v>155</v>
      </c>
      <c r="E3985" s="163">
        <v>30.74</v>
      </c>
    </row>
    <row r="3986" spans="1:5">
      <c r="A3986" s="195">
        <v>6027</v>
      </c>
      <c r="B3986" s="195" t="s">
        <v>4155</v>
      </c>
      <c r="C3986" s="195" t="s">
        <v>160</v>
      </c>
      <c r="D3986" s="195" t="s">
        <v>155</v>
      </c>
      <c r="E3986" s="163">
        <v>608.42999999999995</v>
      </c>
    </row>
    <row r="3987" spans="1:5">
      <c r="A3987" s="195">
        <v>6013</v>
      </c>
      <c r="B3987" s="195" t="s">
        <v>4156</v>
      </c>
      <c r="C3987" s="195" t="s">
        <v>160</v>
      </c>
      <c r="D3987" s="195" t="s">
        <v>155</v>
      </c>
      <c r="E3987" s="163">
        <v>91.81</v>
      </c>
    </row>
    <row r="3988" spans="1:5">
      <c r="A3988" s="195">
        <v>6015</v>
      </c>
      <c r="B3988" s="195" t="s">
        <v>4157</v>
      </c>
      <c r="C3988" s="195" t="s">
        <v>160</v>
      </c>
      <c r="D3988" s="195" t="s">
        <v>155</v>
      </c>
      <c r="E3988" s="163">
        <v>133.51</v>
      </c>
    </row>
    <row r="3989" spans="1:5">
      <c r="A3989" s="195">
        <v>6014</v>
      </c>
      <c r="B3989" s="195" t="s">
        <v>4158</v>
      </c>
      <c r="C3989" s="195" t="s">
        <v>160</v>
      </c>
      <c r="D3989" s="195" t="s">
        <v>155</v>
      </c>
      <c r="E3989" s="163">
        <v>127.65</v>
      </c>
    </row>
    <row r="3990" spans="1:5">
      <c r="A3990" s="195">
        <v>6006</v>
      </c>
      <c r="B3990" s="195" t="s">
        <v>4159</v>
      </c>
      <c r="C3990" s="195" t="s">
        <v>160</v>
      </c>
      <c r="D3990" s="195" t="s">
        <v>155</v>
      </c>
      <c r="E3990" s="163">
        <v>66.48</v>
      </c>
    </row>
    <row r="3991" spans="1:5">
      <c r="A3991" s="195">
        <v>6005</v>
      </c>
      <c r="B3991" s="195" t="s">
        <v>4160</v>
      </c>
      <c r="C3991" s="195" t="s">
        <v>160</v>
      </c>
      <c r="D3991" s="195" t="s">
        <v>158</v>
      </c>
      <c r="E3991" s="163">
        <v>75</v>
      </c>
    </row>
    <row r="3992" spans="1:5">
      <c r="A3992" s="195">
        <v>11756</v>
      </c>
      <c r="B3992" s="195" t="s">
        <v>4161</v>
      </c>
      <c r="C3992" s="195" t="s">
        <v>160</v>
      </c>
      <c r="D3992" s="195" t="s">
        <v>155</v>
      </c>
      <c r="E3992" s="163">
        <v>35.82</v>
      </c>
    </row>
    <row r="3993" spans="1:5">
      <c r="A3993" s="195">
        <v>10904</v>
      </c>
      <c r="B3993" s="195" t="s">
        <v>4162</v>
      </c>
      <c r="C3993" s="195" t="s">
        <v>160</v>
      </c>
      <c r="D3993" s="195" t="s">
        <v>158</v>
      </c>
      <c r="E3993" s="163">
        <v>107.45</v>
      </c>
    </row>
    <row r="3994" spans="1:5">
      <c r="A3994" s="195">
        <v>11752</v>
      </c>
      <c r="B3994" s="195" t="s">
        <v>4163</v>
      </c>
      <c r="C3994" s="195" t="s">
        <v>160</v>
      </c>
      <c r="D3994" s="195" t="s">
        <v>155</v>
      </c>
      <c r="E3994" s="163">
        <v>20.65</v>
      </c>
    </row>
    <row r="3995" spans="1:5">
      <c r="A3995" s="195">
        <v>11753</v>
      </c>
      <c r="B3995" s="195" t="s">
        <v>4164</v>
      </c>
      <c r="C3995" s="195" t="s">
        <v>160</v>
      </c>
      <c r="D3995" s="195" t="s">
        <v>155</v>
      </c>
      <c r="E3995" s="163">
        <v>24.66</v>
      </c>
    </row>
    <row r="3996" spans="1:5">
      <c r="A3996" s="195">
        <v>6021</v>
      </c>
      <c r="B3996" s="195" t="s">
        <v>4165</v>
      </c>
      <c r="C3996" s="195" t="s">
        <v>160</v>
      </c>
      <c r="D3996" s="195" t="s">
        <v>155</v>
      </c>
      <c r="E3996" s="163">
        <v>68.430000000000007</v>
      </c>
    </row>
    <row r="3997" spans="1:5">
      <c r="A3997" s="195">
        <v>6024</v>
      </c>
      <c r="B3997" s="195" t="s">
        <v>4166</v>
      </c>
      <c r="C3997" s="195" t="s">
        <v>160</v>
      </c>
      <c r="D3997" s="195" t="s">
        <v>155</v>
      </c>
      <c r="E3997" s="163">
        <v>70.739999999999995</v>
      </c>
    </row>
    <row r="3998" spans="1:5">
      <c r="A3998" s="195">
        <v>38379</v>
      </c>
      <c r="B3998" s="195" t="s">
        <v>4167</v>
      </c>
      <c r="C3998" s="195" t="s">
        <v>187</v>
      </c>
      <c r="D3998" s="195" t="s">
        <v>155</v>
      </c>
      <c r="E3998" s="163">
        <v>40.31</v>
      </c>
    </row>
    <row r="3999" spans="1:5">
      <c r="A3999" s="195">
        <v>13897</v>
      </c>
      <c r="B3999" s="195" t="s">
        <v>4168</v>
      </c>
      <c r="C3999" s="195" t="s">
        <v>160</v>
      </c>
      <c r="D3999" s="195" t="s">
        <v>167</v>
      </c>
      <c r="E3999" s="199">
        <v>5771.3</v>
      </c>
    </row>
    <row r="4000" spans="1:5">
      <c r="A4000" s="195">
        <v>10640</v>
      </c>
      <c r="B4000" s="195" t="s">
        <v>4169</v>
      </c>
      <c r="C4000" s="195" t="s">
        <v>160</v>
      </c>
      <c r="D4000" s="195" t="s">
        <v>167</v>
      </c>
      <c r="E4000" s="199">
        <v>12499.42</v>
      </c>
    </row>
    <row r="4001" spans="1:5">
      <c r="A4001" s="195">
        <v>11086</v>
      </c>
      <c r="B4001" s="195" t="s">
        <v>4170</v>
      </c>
      <c r="C4001" s="195" t="s">
        <v>353</v>
      </c>
      <c r="D4001" s="195" t="s">
        <v>155</v>
      </c>
      <c r="E4001" s="163">
        <v>111.91</v>
      </c>
    </row>
    <row r="4002" spans="1:5">
      <c r="A4002" s="195">
        <v>34357</v>
      </c>
      <c r="B4002" s="195" t="s">
        <v>4171</v>
      </c>
      <c r="C4002" s="195" t="s">
        <v>238</v>
      </c>
      <c r="D4002" s="195" t="s">
        <v>155</v>
      </c>
      <c r="E4002" s="163">
        <v>2.64</v>
      </c>
    </row>
    <row r="4003" spans="1:5">
      <c r="A4003" s="195">
        <v>37329</v>
      </c>
      <c r="B4003" s="195" t="s">
        <v>4172</v>
      </c>
      <c r="C4003" s="195" t="s">
        <v>238</v>
      </c>
      <c r="D4003" s="195" t="s">
        <v>155</v>
      </c>
      <c r="E4003" s="163">
        <v>55.65</v>
      </c>
    </row>
    <row r="4004" spans="1:5">
      <c r="A4004" s="195">
        <v>2510</v>
      </c>
      <c r="B4004" s="195" t="s">
        <v>4173</v>
      </c>
      <c r="C4004" s="195" t="s">
        <v>160</v>
      </c>
      <c r="D4004" s="195" t="s">
        <v>167</v>
      </c>
      <c r="E4004" s="163">
        <v>25.11</v>
      </c>
    </row>
    <row r="4005" spans="1:5">
      <c r="A4005" s="195">
        <v>12359</v>
      </c>
      <c r="B4005" s="195" t="s">
        <v>4174</v>
      </c>
      <c r="C4005" s="195" t="s">
        <v>160</v>
      </c>
      <c r="D4005" s="195" t="s">
        <v>167</v>
      </c>
      <c r="E4005" s="163">
        <v>126.99</v>
      </c>
    </row>
    <row r="4006" spans="1:5">
      <c r="A4006" s="195">
        <v>5320</v>
      </c>
      <c r="B4006" s="195" t="s">
        <v>4175</v>
      </c>
      <c r="C4006" s="195" t="s">
        <v>182</v>
      </c>
      <c r="D4006" s="195" t="s">
        <v>155</v>
      </c>
      <c r="E4006" s="163">
        <v>32.4</v>
      </c>
    </row>
    <row r="4007" spans="1:5">
      <c r="A4007" s="195">
        <v>7353</v>
      </c>
      <c r="B4007" s="195" t="s">
        <v>4176</v>
      </c>
      <c r="C4007" s="195" t="s">
        <v>182</v>
      </c>
      <c r="D4007" s="195" t="s">
        <v>155</v>
      </c>
      <c r="E4007" s="163">
        <v>22.32</v>
      </c>
    </row>
    <row r="4008" spans="1:5">
      <c r="A4008" s="195">
        <v>36144</v>
      </c>
      <c r="B4008" s="195" t="s">
        <v>4177</v>
      </c>
      <c r="C4008" s="195" t="s">
        <v>160</v>
      </c>
      <c r="D4008" s="195" t="s">
        <v>155</v>
      </c>
      <c r="E4008" s="163">
        <v>1.44</v>
      </c>
    </row>
    <row r="4009" spans="1:5">
      <c r="A4009" s="195">
        <v>10518</v>
      </c>
      <c r="B4009" s="195" t="s">
        <v>4178</v>
      </c>
      <c r="C4009" s="195" t="s">
        <v>160</v>
      </c>
      <c r="D4009" s="195" t="s">
        <v>167</v>
      </c>
      <c r="E4009" s="163">
        <v>70.08</v>
      </c>
    </row>
    <row r="4010" spans="1:5">
      <c r="A4010" s="195">
        <v>36530</v>
      </c>
      <c r="B4010" s="195" t="s">
        <v>4179</v>
      </c>
      <c r="C4010" s="195" t="s">
        <v>160</v>
      </c>
      <c r="D4010" s="195" t="s">
        <v>167</v>
      </c>
      <c r="E4010" s="199">
        <v>262986.57</v>
      </c>
    </row>
    <row r="4011" spans="1:5">
      <c r="A4011" s="195">
        <v>6046</v>
      </c>
      <c r="B4011" s="195" t="s">
        <v>4180</v>
      </c>
      <c r="C4011" s="195" t="s">
        <v>160</v>
      </c>
      <c r="D4011" s="195" t="s">
        <v>167</v>
      </c>
      <c r="E4011" s="199">
        <v>285250</v>
      </c>
    </row>
    <row r="4012" spans="1:5">
      <c r="A4012" s="195">
        <v>36531</v>
      </c>
      <c r="B4012" s="195" t="s">
        <v>4181</v>
      </c>
      <c r="C4012" s="195" t="s">
        <v>160</v>
      </c>
      <c r="D4012" s="195" t="s">
        <v>167</v>
      </c>
      <c r="E4012" s="199">
        <v>295685.95</v>
      </c>
    </row>
    <row r="4013" spans="1:5">
      <c r="A4013" s="195">
        <v>34684</v>
      </c>
      <c r="B4013" s="195" t="s">
        <v>4182</v>
      </c>
      <c r="C4013" s="195" t="s">
        <v>157</v>
      </c>
      <c r="D4013" s="195" t="s">
        <v>167</v>
      </c>
      <c r="E4013" s="163">
        <v>196.31</v>
      </c>
    </row>
    <row r="4014" spans="1:5">
      <c r="A4014" s="195">
        <v>34683</v>
      </c>
      <c r="B4014" s="195" t="s">
        <v>4183</v>
      </c>
      <c r="C4014" s="195" t="s">
        <v>157</v>
      </c>
      <c r="D4014" s="195" t="s">
        <v>167</v>
      </c>
      <c r="E4014" s="163">
        <v>122.69</v>
      </c>
    </row>
    <row r="4015" spans="1:5">
      <c r="A4015" s="195">
        <v>533</v>
      </c>
      <c r="B4015" s="195" t="s">
        <v>4184</v>
      </c>
      <c r="C4015" s="195" t="s">
        <v>157</v>
      </c>
      <c r="D4015" s="195" t="s">
        <v>155</v>
      </c>
      <c r="E4015" s="163">
        <v>16.18</v>
      </c>
    </row>
    <row r="4016" spans="1:5">
      <c r="A4016" s="195">
        <v>10515</v>
      </c>
      <c r="B4016" s="195" t="s">
        <v>4185</v>
      </c>
      <c r="C4016" s="195" t="s">
        <v>157</v>
      </c>
      <c r="D4016" s="195" t="s">
        <v>155</v>
      </c>
      <c r="E4016" s="163">
        <v>41.73</v>
      </c>
    </row>
    <row r="4017" spans="1:5">
      <c r="A4017" s="195">
        <v>536</v>
      </c>
      <c r="B4017" s="195" t="s">
        <v>4186</v>
      </c>
      <c r="C4017" s="195" t="s">
        <v>157</v>
      </c>
      <c r="D4017" s="195" t="s">
        <v>158</v>
      </c>
      <c r="E4017" s="163">
        <v>27.42</v>
      </c>
    </row>
    <row r="4018" spans="1:5">
      <c r="A4018" s="195">
        <v>153</v>
      </c>
      <c r="B4018" s="195" t="s">
        <v>4187</v>
      </c>
      <c r="C4018" s="195" t="s">
        <v>182</v>
      </c>
      <c r="D4018" s="195" t="s">
        <v>155</v>
      </c>
      <c r="E4018" s="163">
        <v>79.849999999999994</v>
      </c>
    </row>
    <row r="4019" spans="1:5">
      <c r="A4019" s="195">
        <v>34682</v>
      </c>
      <c r="B4019" s="195" t="s">
        <v>4188</v>
      </c>
      <c r="C4019" s="195" t="s">
        <v>157</v>
      </c>
      <c r="D4019" s="195" t="s">
        <v>167</v>
      </c>
      <c r="E4019" s="163">
        <v>93.82</v>
      </c>
    </row>
    <row r="4020" spans="1:5">
      <c r="A4020" s="195">
        <v>20205</v>
      </c>
      <c r="B4020" s="195" t="s">
        <v>4189</v>
      </c>
      <c r="C4020" s="195" t="s">
        <v>187</v>
      </c>
      <c r="D4020" s="195" t="s">
        <v>155</v>
      </c>
      <c r="E4020" s="163">
        <v>2.76</v>
      </c>
    </row>
    <row r="4021" spans="1:5">
      <c r="A4021" s="195">
        <v>4412</v>
      </c>
      <c r="B4021" s="195" t="s">
        <v>4190</v>
      </c>
      <c r="C4021" s="195" t="s">
        <v>187</v>
      </c>
      <c r="D4021" s="195" t="s">
        <v>155</v>
      </c>
      <c r="E4021" s="163">
        <v>1.65</v>
      </c>
    </row>
    <row r="4022" spans="1:5">
      <c r="A4022" s="195">
        <v>4408</v>
      </c>
      <c r="B4022" s="195" t="s">
        <v>4191</v>
      </c>
      <c r="C4022" s="195" t="s">
        <v>187</v>
      </c>
      <c r="D4022" s="195" t="s">
        <v>155</v>
      </c>
      <c r="E4022" s="163">
        <v>2.06</v>
      </c>
    </row>
    <row r="4023" spans="1:5">
      <c r="A4023" s="195">
        <v>10559</v>
      </c>
      <c r="B4023" s="195" t="s">
        <v>4192</v>
      </c>
      <c r="C4023" s="195" t="s">
        <v>160</v>
      </c>
      <c r="D4023" s="195" t="s">
        <v>167</v>
      </c>
      <c r="E4023" s="199">
        <v>2770</v>
      </c>
    </row>
    <row r="4024" spans="1:5">
      <c r="A4024" s="195">
        <v>10664</v>
      </c>
      <c r="B4024" s="195" t="s">
        <v>4193</v>
      </c>
      <c r="C4024" s="195" t="s">
        <v>160</v>
      </c>
      <c r="D4024" s="195" t="s">
        <v>167</v>
      </c>
      <c r="E4024" s="199">
        <v>7528.26</v>
      </c>
    </row>
    <row r="4025" spans="1:5">
      <c r="A4025" s="195">
        <v>36250</v>
      </c>
      <c r="B4025" s="195" t="s">
        <v>4194</v>
      </c>
      <c r="C4025" s="195" t="s">
        <v>187</v>
      </c>
      <c r="D4025" s="195" t="s">
        <v>155</v>
      </c>
      <c r="E4025" s="163">
        <v>4.2699999999999996</v>
      </c>
    </row>
    <row r="4026" spans="1:5">
      <c r="A4026" s="195">
        <v>10857</v>
      </c>
      <c r="B4026" s="195" t="s">
        <v>4195</v>
      </c>
      <c r="C4026" s="195" t="s">
        <v>187</v>
      </c>
      <c r="D4026" s="195" t="s">
        <v>155</v>
      </c>
      <c r="E4026" s="163">
        <v>11.29</v>
      </c>
    </row>
    <row r="4027" spans="1:5">
      <c r="A4027" s="195">
        <v>4803</v>
      </c>
      <c r="B4027" s="195" t="s">
        <v>4196</v>
      </c>
      <c r="C4027" s="195" t="s">
        <v>187</v>
      </c>
      <c r="D4027" s="195" t="s">
        <v>155</v>
      </c>
      <c r="E4027" s="163">
        <v>38.71</v>
      </c>
    </row>
    <row r="4028" spans="1:5">
      <c r="A4028" s="195">
        <v>6186</v>
      </c>
      <c r="B4028" s="195" t="s">
        <v>4197</v>
      </c>
      <c r="C4028" s="195" t="s">
        <v>187</v>
      </c>
      <c r="D4028" s="195" t="s">
        <v>167</v>
      </c>
      <c r="E4028" s="163">
        <v>12.46</v>
      </c>
    </row>
    <row r="4029" spans="1:5">
      <c r="A4029" s="195">
        <v>4829</v>
      </c>
      <c r="B4029" s="195" t="s">
        <v>4198</v>
      </c>
      <c r="C4029" s="195" t="s">
        <v>187</v>
      </c>
      <c r="D4029" s="195" t="s">
        <v>155</v>
      </c>
      <c r="E4029" s="163">
        <v>29.76</v>
      </c>
    </row>
    <row r="4030" spans="1:5">
      <c r="A4030" s="195">
        <v>39829</v>
      </c>
      <c r="B4030" s="195" t="s">
        <v>4199</v>
      </c>
      <c r="C4030" s="195" t="s">
        <v>187</v>
      </c>
      <c r="D4030" s="195" t="s">
        <v>158</v>
      </c>
      <c r="E4030" s="163">
        <v>17.54</v>
      </c>
    </row>
    <row r="4031" spans="1:5">
      <c r="A4031" s="195">
        <v>20231</v>
      </c>
      <c r="B4031" s="195" t="s">
        <v>4200</v>
      </c>
      <c r="C4031" s="195" t="s">
        <v>187</v>
      </c>
      <c r="D4031" s="195" t="s">
        <v>155</v>
      </c>
      <c r="E4031" s="163">
        <v>49.11</v>
      </c>
    </row>
    <row r="4032" spans="1:5">
      <c r="A4032" s="195">
        <v>4804</v>
      </c>
      <c r="B4032" s="195" t="s">
        <v>4201</v>
      </c>
      <c r="C4032" s="195" t="s">
        <v>187</v>
      </c>
      <c r="D4032" s="195" t="s">
        <v>155</v>
      </c>
      <c r="E4032" s="163">
        <v>29.72</v>
      </c>
    </row>
    <row r="4033" spans="1:5">
      <c r="A4033" s="195">
        <v>34680</v>
      </c>
      <c r="B4033" s="195" t="s">
        <v>4202</v>
      </c>
      <c r="C4033" s="195" t="s">
        <v>187</v>
      </c>
      <c r="D4033" s="195" t="s">
        <v>167</v>
      </c>
      <c r="E4033" s="163">
        <v>28.86</v>
      </c>
    </row>
    <row r="4034" spans="1:5">
      <c r="A4034" s="195">
        <v>11573</v>
      </c>
      <c r="B4034" s="195" t="s">
        <v>4203</v>
      </c>
      <c r="C4034" s="195" t="s">
        <v>160</v>
      </c>
      <c r="D4034" s="195" t="s">
        <v>155</v>
      </c>
      <c r="E4034" s="163">
        <v>4.93</v>
      </c>
    </row>
    <row r="4035" spans="1:5">
      <c r="A4035" s="195">
        <v>38401</v>
      </c>
      <c r="B4035" s="195" t="s">
        <v>4204</v>
      </c>
      <c r="C4035" s="195" t="s">
        <v>160</v>
      </c>
      <c r="D4035" s="195" t="s">
        <v>155</v>
      </c>
      <c r="E4035" s="163">
        <v>11.52</v>
      </c>
    </row>
    <row r="4036" spans="1:5">
      <c r="A4036" s="195">
        <v>11575</v>
      </c>
      <c r="B4036" s="195" t="s">
        <v>4205</v>
      </c>
      <c r="C4036" s="195" t="s">
        <v>160</v>
      </c>
      <c r="D4036" s="195" t="s">
        <v>155</v>
      </c>
      <c r="E4036" s="163">
        <v>47.61</v>
      </c>
    </row>
    <row r="4037" spans="1:5">
      <c r="A4037" s="195">
        <v>38179</v>
      </c>
      <c r="B4037" s="195" t="s">
        <v>4206</v>
      </c>
      <c r="C4037" s="195" t="s">
        <v>160</v>
      </c>
      <c r="D4037" s="195" t="s">
        <v>155</v>
      </c>
      <c r="E4037" s="163">
        <v>39.369999999999997</v>
      </c>
    </row>
    <row r="4038" spans="1:5">
      <c r="A4038" s="195">
        <v>20256</v>
      </c>
      <c r="B4038" s="195" t="s">
        <v>4207</v>
      </c>
      <c r="C4038" s="195" t="s">
        <v>160</v>
      </c>
      <c r="D4038" s="195" t="s">
        <v>155</v>
      </c>
      <c r="E4038" s="163">
        <v>0.31</v>
      </c>
    </row>
    <row r="4039" spans="1:5">
      <c r="A4039" s="195">
        <v>14511</v>
      </c>
      <c r="B4039" s="195" t="s">
        <v>4208</v>
      </c>
      <c r="C4039" s="195" t="s">
        <v>160</v>
      </c>
      <c r="D4039" s="195" t="s">
        <v>167</v>
      </c>
      <c r="E4039" s="199">
        <v>595829.15</v>
      </c>
    </row>
    <row r="4040" spans="1:5">
      <c r="A4040" s="195">
        <v>10642</v>
      </c>
      <c r="B4040" s="195" t="s">
        <v>4209</v>
      </c>
      <c r="C4040" s="195" t="s">
        <v>160</v>
      </c>
      <c r="D4040" s="195" t="s">
        <v>167</v>
      </c>
      <c r="E4040" s="199">
        <v>561300</v>
      </c>
    </row>
    <row r="4041" spans="1:5">
      <c r="A4041" s="195">
        <v>14489</v>
      </c>
      <c r="B4041" s="195" t="s">
        <v>4210</v>
      </c>
      <c r="C4041" s="195" t="s">
        <v>160</v>
      </c>
      <c r="D4041" s="195" t="s">
        <v>167</v>
      </c>
      <c r="E4041" s="199">
        <v>497862.65</v>
      </c>
    </row>
    <row r="4042" spans="1:5">
      <c r="A4042" s="195">
        <v>14513</v>
      </c>
      <c r="B4042" s="195" t="s">
        <v>4211</v>
      </c>
      <c r="C4042" s="195" t="s">
        <v>160</v>
      </c>
      <c r="D4042" s="195" t="s">
        <v>167</v>
      </c>
      <c r="E4042" s="199">
        <v>373408.81</v>
      </c>
    </row>
    <row r="4043" spans="1:5">
      <c r="A4043" s="195">
        <v>13600</v>
      </c>
      <c r="B4043" s="195" t="s">
        <v>4212</v>
      </c>
      <c r="C4043" s="195" t="s">
        <v>160</v>
      </c>
      <c r="D4043" s="195" t="s">
        <v>167</v>
      </c>
      <c r="E4043" s="199">
        <v>481802.51</v>
      </c>
    </row>
    <row r="4044" spans="1:5">
      <c r="A4044" s="195">
        <v>10646</v>
      </c>
      <c r="B4044" s="195" t="s">
        <v>4213</v>
      </c>
      <c r="C4044" s="195" t="s">
        <v>160</v>
      </c>
      <c r="D4044" s="195" t="s">
        <v>167</v>
      </c>
      <c r="E4044" s="199">
        <v>359151.67</v>
      </c>
    </row>
    <row r="4045" spans="1:5">
      <c r="A4045" s="195">
        <v>6070</v>
      </c>
      <c r="B4045" s="195" t="s">
        <v>4214</v>
      </c>
      <c r="C4045" s="195" t="s">
        <v>160</v>
      </c>
      <c r="D4045" s="195" t="s">
        <v>167</v>
      </c>
      <c r="E4045" s="199">
        <v>490736.56</v>
      </c>
    </row>
    <row r="4046" spans="1:5">
      <c r="A4046" s="195">
        <v>6069</v>
      </c>
      <c r="B4046" s="195" t="s">
        <v>4215</v>
      </c>
      <c r="C4046" s="195" t="s">
        <v>160</v>
      </c>
      <c r="D4046" s="195" t="s">
        <v>167</v>
      </c>
      <c r="E4046" s="199">
        <v>108411.1</v>
      </c>
    </row>
    <row r="4047" spans="1:5">
      <c r="A4047" s="195">
        <v>14626</v>
      </c>
      <c r="B4047" s="195" t="s">
        <v>4216</v>
      </c>
      <c r="C4047" s="195" t="s">
        <v>160</v>
      </c>
      <c r="D4047" s="195" t="s">
        <v>167</v>
      </c>
      <c r="E4047" s="199">
        <v>537244.30000000005</v>
      </c>
    </row>
    <row r="4048" spans="1:5">
      <c r="A4048" s="195">
        <v>6067</v>
      </c>
      <c r="B4048" s="195" t="s">
        <v>4217</v>
      </c>
      <c r="C4048" s="195" t="s">
        <v>160</v>
      </c>
      <c r="D4048" s="195" t="s">
        <v>167</v>
      </c>
      <c r="E4048" s="199">
        <v>441021.43</v>
      </c>
    </row>
    <row r="4049" spans="1:5">
      <c r="A4049" s="195">
        <v>38393</v>
      </c>
      <c r="B4049" s="195" t="s">
        <v>4218</v>
      </c>
      <c r="C4049" s="195" t="s">
        <v>160</v>
      </c>
      <c r="D4049" s="195" t="s">
        <v>158</v>
      </c>
      <c r="E4049" s="163">
        <v>13.95</v>
      </c>
    </row>
    <row r="4050" spans="1:5">
      <c r="A4050" s="195">
        <v>38390</v>
      </c>
      <c r="B4050" s="195" t="s">
        <v>4219</v>
      </c>
      <c r="C4050" s="195" t="s">
        <v>160</v>
      </c>
      <c r="D4050" s="195" t="s">
        <v>155</v>
      </c>
      <c r="E4050" s="163">
        <v>30.94</v>
      </c>
    </row>
    <row r="4051" spans="1:5">
      <c r="A4051" s="195">
        <v>36532</v>
      </c>
      <c r="B4051" s="195" t="s">
        <v>4220</v>
      </c>
      <c r="C4051" s="195" t="s">
        <v>160</v>
      </c>
      <c r="D4051" s="195" t="s">
        <v>167</v>
      </c>
      <c r="E4051" s="199">
        <v>21393.72</v>
      </c>
    </row>
    <row r="4052" spans="1:5">
      <c r="A4052" s="195">
        <v>11578</v>
      </c>
      <c r="B4052" s="195" t="s">
        <v>4221</v>
      </c>
      <c r="C4052" s="195" t="s">
        <v>160</v>
      </c>
      <c r="D4052" s="195" t="s">
        <v>155</v>
      </c>
      <c r="E4052" s="163">
        <v>10.28</v>
      </c>
    </row>
    <row r="4053" spans="1:5">
      <c r="A4053" s="195">
        <v>11577</v>
      </c>
      <c r="B4053" s="195" t="s">
        <v>4222</v>
      </c>
      <c r="C4053" s="195" t="s">
        <v>160</v>
      </c>
      <c r="D4053" s="195" t="s">
        <v>155</v>
      </c>
      <c r="E4053" s="163">
        <v>9.81</v>
      </c>
    </row>
    <row r="4054" spans="1:5">
      <c r="A4054" s="195">
        <v>42432</v>
      </c>
      <c r="B4054" s="195" t="s">
        <v>4223</v>
      </c>
      <c r="C4054" s="195" t="s">
        <v>160</v>
      </c>
      <c r="D4054" s="195" t="s">
        <v>167</v>
      </c>
      <c r="E4054" s="199">
        <v>1921.77</v>
      </c>
    </row>
    <row r="4055" spans="1:5">
      <c r="A4055" s="195">
        <v>42437</v>
      </c>
      <c r="B4055" s="195" t="s">
        <v>4224</v>
      </c>
      <c r="C4055" s="195" t="s">
        <v>160</v>
      </c>
      <c r="D4055" s="195" t="s">
        <v>167</v>
      </c>
      <c r="E4055" s="199">
        <v>1461.06</v>
      </c>
    </row>
    <row r="4056" spans="1:5">
      <c r="A4056" s="195">
        <v>1116</v>
      </c>
      <c r="B4056" s="195" t="s">
        <v>4225</v>
      </c>
      <c r="C4056" s="195" t="s">
        <v>187</v>
      </c>
      <c r="D4056" s="195" t="s">
        <v>155</v>
      </c>
      <c r="E4056" s="163">
        <v>21.72</v>
      </c>
    </row>
    <row r="4057" spans="1:5">
      <c r="A4057" s="195">
        <v>1115</v>
      </c>
      <c r="B4057" s="195" t="s">
        <v>4226</v>
      </c>
      <c r="C4057" s="195" t="s">
        <v>187</v>
      </c>
      <c r="D4057" s="195" t="s">
        <v>155</v>
      </c>
      <c r="E4057" s="163">
        <v>26.02</v>
      </c>
    </row>
    <row r="4058" spans="1:5">
      <c r="A4058" s="195">
        <v>1113</v>
      </c>
      <c r="B4058" s="195" t="s">
        <v>4227</v>
      </c>
      <c r="C4058" s="195" t="s">
        <v>187</v>
      </c>
      <c r="D4058" s="195" t="s">
        <v>155</v>
      </c>
      <c r="E4058" s="163">
        <v>30.42</v>
      </c>
    </row>
    <row r="4059" spans="1:5">
      <c r="A4059" s="195">
        <v>1114</v>
      </c>
      <c r="B4059" s="195" t="s">
        <v>4228</v>
      </c>
      <c r="C4059" s="195" t="s">
        <v>187</v>
      </c>
      <c r="D4059" s="195" t="s">
        <v>155</v>
      </c>
      <c r="E4059" s="163">
        <v>36.24</v>
      </c>
    </row>
    <row r="4060" spans="1:5">
      <c r="A4060" s="195">
        <v>40873</v>
      </c>
      <c r="B4060" s="195" t="s">
        <v>4229</v>
      </c>
      <c r="C4060" s="195" t="s">
        <v>187</v>
      </c>
      <c r="D4060" s="195" t="s">
        <v>155</v>
      </c>
      <c r="E4060" s="163">
        <v>28.36</v>
      </c>
    </row>
    <row r="4061" spans="1:5">
      <c r="A4061" s="195">
        <v>20214</v>
      </c>
      <c r="B4061" s="195" t="s">
        <v>4230</v>
      </c>
      <c r="C4061" s="195" t="s">
        <v>160</v>
      </c>
      <c r="D4061" s="195" t="s">
        <v>155</v>
      </c>
      <c r="E4061" s="163">
        <v>41.39</v>
      </c>
    </row>
    <row r="4062" spans="1:5">
      <c r="A4062" s="195">
        <v>11064</v>
      </c>
      <c r="B4062" s="195" t="s">
        <v>4231</v>
      </c>
      <c r="C4062" s="195" t="s">
        <v>160</v>
      </c>
      <c r="D4062" s="195" t="s">
        <v>155</v>
      </c>
      <c r="E4062" s="163">
        <v>17.55</v>
      </c>
    </row>
    <row r="4063" spans="1:5">
      <c r="A4063" s="195">
        <v>7237</v>
      </c>
      <c r="B4063" s="195" t="s">
        <v>4232</v>
      </c>
      <c r="C4063" s="195" t="s">
        <v>160</v>
      </c>
      <c r="D4063" s="195" t="s">
        <v>155</v>
      </c>
      <c r="E4063" s="163">
        <v>23.94</v>
      </c>
    </row>
    <row r="4064" spans="1:5">
      <c r="A4064" s="195">
        <v>11757</v>
      </c>
      <c r="B4064" s="195" t="s">
        <v>4233</v>
      </c>
      <c r="C4064" s="195" t="s">
        <v>160</v>
      </c>
      <c r="D4064" s="195" t="s">
        <v>158</v>
      </c>
      <c r="E4064" s="163">
        <v>28.95</v>
      </c>
    </row>
    <row r="4065" spans="1:5">
      <c r="A4065" s="195">
        <v>11758</v>
      </c>
      <c r="B4065" s="195" t="s">
        <v>4234</v>
      </c>
      <c r="C4065" s="195" t="s">
        <v>160</v>
      </c>
      <c r="D4065" s="195" t="s">
        <v>158</v>
      </c>
      <c r="E4065" s="163">
        <v>42.01</v>
      </c>
    </row>
    <row r="4066" spans="1:5">
      <c r="A4066" s="195">
        <v>37526</v>
      </c>
      <c r="B4066" s="195" t="s">
        <v>4235</v>
      </c>
      <c r="C4066" s="195" t="s">
        <v>160</v>
      </c>
      <c r="D4066" s="195" t="s">
        <v>167</v>
      </c>
      <c r="E4066" s="163">
        <v>3.11</v>
      </c>
    </row>
    <row r="4067" spans="1:5">
      <c r="A4067" s="195">
        <v>6076</v>
      </c>
      <c r="B4067" s="195" t="s">
        <v>4236</v>
      </c>
      <c r="C4067" s="195" t="s">
        <v>353</v>
      </c>
      <c r="D4067" s="195" t="s">
        <v>158</v>
      </c>
      <c r="E4067" s="163">
        <v>55.72</v>
      </c>
    </row>
    <row r="4068" spans="1:5">
      <c r="A4068" s="195">
        <v>13109</v>
      </c>
      <c r="B4068" s="195" t="s">
        <v>4237</v>
      </c>
      <c r="C4068" s="195" t="s">
        <v>160</v>
      </c>
      <c r="D4068" s="195" t="s">
        <v>167</v>
      </c>
      <c r="E4068" s="163">
        <v>254.43</v>
      </c>
    </row>
    <row r="4069" spans="1:5">
      <c r="A4069" s="195">
        <v>13110</v>
      </c>
      <c r="B4069" s="195" t="s">
        <v>4238</v>
      </c>
      <c r="C4069" s="195" t="s">
        <v>160</v>
      </c>
      <c r="D4069" s="195" t="s">
        <v>167</v>
      </c>
      <c r="E4069" s="163">
        <v>334.84</v>
      </c>
    </row>
    <row r="4070" spans="1:5">
      <c r="A4070" s="195">
        <v>7581</v>
      </c>
      <c r="B4070" s="195" t="s">
        <v>4239</v>
      </c>
      <c r="C4070" s="195" t="s">
        <v>160</v>
      </c>
      <c r="D4070" s="195" t="s">
        <v>167</v>
      </c>
      <c r="E4070" s="163">
        <v>2.99</v>
      </c>
    </row>
    <row r="4071" spans="1:5">
      <c r="A4071" s="195">
        <v>4509</v>
      </c>
      <c r="B4071" s="195" t="s">
        <v>4240</v>
      </c>
      <c r="C4071" s="195" t="s">
        <v>187</v>
      </c>
      <c r="D4071" s="195" t="s">
        <v>155</v>
      </c>
      <c r="E4071" s="163">
        <v>2.92</v>
      </c>
    </row>
    <row r="4072" spans="1:5">
      <c r="A4072" s="195">
        <v>4512</v>
      </c>
      <c r="B4072" s="195" t="s">
        <v>4241</v>
      </c>
      <c r="C4072" s="195" t="s">
        <v>187</v>
      </c>
      <c r="D4072" s="195" t="s">
        <v>155</v>
      </c>
      <c r="E4072" s="163">
        <v>1.39</v>
      </c>
    </row>
    <row r="4073" spans="1:5">
      <c r="A4073" s="195">
        <v>4517</v>
      </c>
      <c r="B4073" s="195" t="s">
        <v>4242</v>
      </c>
      <c r="C4073" s="195" t="s">
        <v>187</v>
      </c>
      <c r="D4073" s="195" t="s">
        <v>155</v>
      </c>
      <c r="E4073" s="163">
        <v>2.0099999999999998</v>
      </c>
    </row>
    <row r="4074" spans="1:5">
      <c r="A4074" s="195">
        <v>20206</v>
      </c>
      <c r="B4074" s="195" t="s">
        <v>4243</v>
      </c>
      <c r="C4074" s="195" t="s">
        <v>187</v>
      </c>
      <c r="D4074" s="195" t="s">
        <v>155</v>
      </c>
      <c r="E4074" s="163">
        <v>7.45</v>
      </c>
    </row>
    <row r="4075" spans="1:5">
      <c r="A4075" s="195">
        <v>4460</v>
      </c>
      <c r="B4075" s="195" t="s">
        <v>4244</v>
      </c>
      <c r="C4075" s="195" t="s">
        <v>187</v>
      </c>
      <c r="D4075" s="195" t="s">
        <v>155</v>
      </c>
      <c r="E4075" s="163">
        <v>7.65</v>
      </c>
    </row>
    <row r="4076" spans="1:5">
      <c r="A4076" s="195">
        <v>4417</v>
      </c>
      <c r="B4076" s="195" t="s">
        <v>4245</v>
      </c>
      <c r="C4076" s="195" t="s">
        <v>187</v>
      </c>
      <c r="D4076" s="195" t="s">
        <v>155</v>
      </c>
      <c r="E4076" s="163">
        <v>5.9</v>
      </c>
    </row>
    <row r="4077" spans="1:5">
      <c r="A4077" s="195">
        <v>4415</v>
      </c>
      <c r="B4077" s="195" t="s">
        <v>4246</v>
      </c>
      <c r="C4077" s="195" t="s">
        <v>187</v>
      </c>
      <c r="D4077" s="195" t="s">
        <v>155</v>
      </c>
      <c r="E4077" s="163">
        <v>4.0999999999999996</v>
      </c>
    </row>
    <row r="4078" spans="1:5">
      <c r="A4078" s="195">
        <v>37373</v>
      </c>
      <c r="B4078" s="195" t="s">
        <v>4247</v>
      </c>
      <c r="C4078" s="195" t="s">
        <v>355</v>
      </c>
      <c r="D4078" s="195" t="s">
        <v>158</v>
      </c>
      <c r="E4078" s="163">
        <v>0.06</v>
      </c>
    </row>
    <row r="4079" spans="1:5">
      <c r="A4079" s="195">
        <v>40864</v>
      </c>
      <c r="B4079" s="195" t="s">
        <v>4248</v>
      </c>
      <c r="C4079" s="195" t="s">
        <v>357</v>
      </c>
      <c r="D4079" s="195" t="s">
        <v>158</v>
      </c>
      <c r="E4079" s="163">
        <v>11.13</v>
      </c>
    </row>
    <row r="4080" spans="1:5">
      <c r="A4080" s="195">
        <v>4734</v>
      </c>
      <c r="B4080" s="195" t="s">
        <v>4249</v>
      </c>
      <c r="C4080" s="195" t="s">
        <v>353</v>
      </c>
      <c r="D4080" s="195" t="s">
        <v>155</v>
      </c>
      <c r="E4080" s="163">
        <v>159.27000000000001</v>
      </c>
    </row>
    <row r="4081" spans="1:5">
      <c r="A4081" s="195">
        <v>6085</v>
      </c>
      <c r="B4081" s="195" t="s">
        <v>4250</v>
      </c>
      <c r="C4081" s="195" t="s">
        <v>182</v>
      </c>
      <c r="D4081" s="195" t="s">
        <v>158</v>
      </c>
      <c r="E4081" s="163">
        <v>8.33</v>
      </c>
    </row>
    <row r="4082" spans="1:5">
      <c r="A4082" s="195">
        <v>38396</v>
      </c>
      <c r="B4082" s="195" t="s">
        <v>4251</v>
      </c>
      <c r="C4082" s="195" t="s">
        <v>160</v>
      </c>
      <c r="D4082" s="195" t="s">
        <v>155</v>
      </c>
      <c r="E4082" s="163">
        <v>540.41999999999996</v>
      </c>
    </row>
    <row r="4083" spans="1:5">
      <c r="A4083" s="195">
        <v>6090</v>
      </c>
      <c r="B4083" s="195" t="s">
        <v>4252</v>
      </c>
      <c r="C4083" s="195" t="s">
        <v>182</v>
      </c>
      <c r="D4083" s="195" t="s">
        <v>155</v>
      </c>
      <c r="E4083" s="163">
        <v>15.83</v>
      </c>
    </row>
    <row r="4084" spans="1:5">
      <c r="A4084" s="195">
        <v>11622</v>
      </c>
      <c r="B4084" s="195" t="s">
        <v>4253</v>
      </c>
      <c r="C4084" s="195" t="s">
        <v>238</v>
      </c>
      <c r="D4084" s="195" t="s">
        <v>155</v>
      </c>
      <c r="E4084" s="163">
        <v>60.17</v>
      </c>
    </row>
    <row r="4085" spans="1:5">
      <c r="A4085" s="195">
        <v>43143</v>
      </c>
      <c r="B4085" s="195" t="s">
        <v>4254</v>
      </c>
      <c r="C4085" s="195" t="s">
        <v>182</v>
      </c>
      <c r="D4085" s="195" t="s">
        <v>155</v>
      </c>
      <c r="E4085" s="163">
        <v>22.72</v>
      </c>
    </row>
    <row r="4086" spans="1:5">
      <c r="A4086" s="195">
        <v>7317</v>
      </c>
      <c r="B4086" s="195" t="s">
        <v>4255</v>
      </c>
      <c r="C4086" s="195" t="s">
        <v>238</v>
      </c>
      <c r="D4086" s="195" t="s">
        <v>155</v>
      </c>
      <c r="E4086" s="163">
        <v>29.25</v>
      </c>
    </row>
    <row r="4087" spans="1:5">
      <c r="A4087" s="195">
        <v>142</v>
      </c>
      <c r="B4087" s="195" t="s">
        <v>4256</v>
      </c>
      <c r="C4087" s="195" t="s">
        <v>4257</v>
      </c>
      <c r="D4087" s="195" t="s">
        <v>155</v>
      </c>
      <c r="E4087" s="163">
        <v>28.39</v>
      </c>
    </row>
    <row r="4088" spans="1:5">
      <c r="A4088" s="195">
        <v>43142</v>
      </c>
      <c r="B4088" s="195" t="s">
        <v>4258</v>
      </c>
      <c r="C4088" s="195" t="s">
        <v>182</v>
      </c>
      <c r="D4088" s="195" t="s">
        <v>155</v>
      </c>
      <c r="E4088" s="163">
        <v>128.96</v>
      </c>
    </row>
    <row r="4089" spans="1:5">
      <c r="A4089" s="195">
        <v>38123</v>
      </c>
      <c r="B4089" s="195" t="s">
        <v>4259</v>
      </c>
      <c r="C4089" s="195" t="s">
        <v>238</v>
      </c>
      <c r="D4089" s="195" t="s">
        <v>158</v>
      </c>
      <c r="E4089" s="163">
        <v>38.22</v>
      </c>
    </row>
    <row r="4090" spans="1:5">
      <c r="A4090" s="195">
        <v>42701</v>
      </c>
      <c r="B4090" s="195" t="s">
        <v>4260</v>
      </c>
      <c r="C4090" s="195" t="s">
        <v>160</v>
      </c>
      <c r="D4090" s="195" t="s">
        <v>167</v>
      </c>
      <c r="E4090" s="163">
        <v>50.06</v>
      </c>
    </row>
    <row r="4091" spans="1:5">
      <c r="A4091" s="195">
        <v>42702</v>
      </c>
      <c r="B4091" s="195" t="s">
        <v>4261</v>
      </c>
      <c r="C4091" s="195" t="s">
        <v>160</v>
      </c>
      <c r="D4091" s="195" t="s">
        <v>167</v>
      </c>
      <c r="E4091" s="163">
        <v>88.96</v>
      </c>
    </row>
    <row r="4092" spans="1:5">
      <c r="A4092" s="195">
        <v>37955</v>
      </c>
      <c r="B4092" s="195" t="s">
        <v>4262</v>
      </c>
      <c r="C4092" s="195" t="s">
        <v>160</v>
      </c>
      <c r="D4092" s="195" t="s">
        <v>167</v>
      </c>
      <c r="E4092" s="163">
        <v>115.29</v>
      </c>
    </row>
    <row r="4093" spans="1:5">
      <c r="A4093" s="195">
        <v>42699</v>
      </c>
      <c r="B4093" s="195" t="s">
        <v>4263</v>
      </c>
      <c r="C4093" s="195" t="s">
        <v>160</v>
      </c>
      <c r="D4093" s="195" t="s">
        <v>167</v>
      </c>
      <c r="E4093" s="163">
        <v>30.58</v>
      </c>
    </row>
    <row r="4094" spans="1:5">
      <c r="A4094" s="195">
        <v>42700</v>
      </c>
      <c r="B4094" s="195" t="s">
        <v>4264</v>
      </c>
      <c r="C4094" s="195" t="s">
        <v>160</v>
      </c>
      <c r="D4094" s="195" t="s">
        <v>167</v>
      </c>
      <c r="E4094" s="163">
        <v>87.18</v>
      </c>
    </row>
    <row r="4095" spans="1:5">
      <c r="A4095" s="195">
        <v>37743</v>
      </c>
      <c r="B4095" s="195" t="s">
        <v>4265</v>
      </c>
      <c r="C4095" s="195" t="s">
        <v>160</v>
      </c>
      <c r="D4095" s="195" t="s">
        <v>167</v>
      </c>
      <c r="E4095" s="199">
        <v>174853.14</v>
      </c>
    </row>
    <row r="4096" spans="1:5">
      <c r="A4096" s="195">
        <v>37744</v>
      </c>
      <c r="B4096" s="195" t="s">
        <v>4266</v>
      </c>
      <c r="C4096" s="195" t="s">
        <v>160</v>
      </c>
      <c r="D4096" s="195" t="s">
        <v>167</v>
      </c>
      <c r="E4096" s="199">
        <v>205594.4</v>
      </c>
    </row>
    <row r="4097" spans="1:5">
      <c r="A4097" s="195">
        <v>37741</v>
      </c>
      <c r="B4097" s="195" t="s">
        <v>4267</v>
      </c>
      <c r="C4097" s="195" t="s">
        <v>160</v>
      </c>
      <c r="D4097" s="195" t="s">
        <v>167</v>
      </c>
      <c r="E4097" s="199">
        <v>158993</v>
      </c>
    </row>
    <row r="4098" spans="1:5">
      <c r="A4098" s="195">
        <v>39396</v>
      </c>
      <c r="B4098" s="195" t="s">
        <v>4268</v>
      </c>
      <c r="C4098" s="195" t="s">
        <v>160</v>
      </c>
      <c r="D4098" s="195" t="s">
        <v>167</v>
      </c>
      <c r="E4098" s="163">
        <v>49.18</v>
      </c>
    </row>
    <row r="4099" spans="1:5">
      <c r="A4099" s="195">
        <v>39392</v>
      </c>
      <c r="B4099" s="195" t="s">
        <v>4269</v>
      </c>
      <c r="C4099" s="195" t="s">
        <v>160</v>
      </c>
      <c r="D4099" s="195" t="s">
        <v>167</v>
      </c>
      <c r="E4099" s="163">
        <v>55.48</v>
      </c>
    </row>
    <row r="4100" spans="1:5">
      <c r="A4100" s="195">
        <v>39393</v>
      </c>
      <c r="B4100" s="195" t="s">
        <v>4270</v>
      </c>
      <c r="C4100" s="195" t="s">
        <v>160</v>
      </c>
      <c r="D4100" s="195" t="s">
        <v>167</v>
      </c>
      <c r="E4100" s="163">
        <v>34.31</v>
      </c>
    </row>
    <row r="4101" spans="1:5">
      <c r="A4101" s="195">
        <v>39394</v>
      </c>
      <c r="B4101" s="195" t="s">
        <v>4271</v>
      </c>
      <c r="C4101" s="195" t="s">
        <v>160</v>
      </c>
      <c r="D4101" s="195" t="s">
        <v>167</v>
      </c>
      <c r="E4101" s="163">
        <v>38.619999999999997</v>
      </c>
    </row>
    <row r="4102" spans="1:5">
      <c r="A4102" s="195">
        <v>39395</v>
      </c>
      <c r="B4102" s="195" t="s">
        <v>4272</v>
      </c>
      <c r="C4102" s="195" t="s">
        <v>160</v>
      </c>
      <c r="D4102" s="195" t="s">
        <v>167</v>
      </c>
      <c r="E4102" s="163">
        <v>35.909999999999997</v>
      </c>
    </row>
    <row r="4103" spans="1:5">
      <c r="A4103" s="195">
        <v>14618</v>
      </c>
      <c r="B4103" s="195" t="s">
        <v>4273</v>
      </c>
      <c r="C4103" s="195" t="s">
        <v>160</v>
      </c>
      <c r="D4103" s="195" t="s">
        <v>155</v>
      </c>
      <c r="E4103" s="199">
        <v>1186.02</v>
      </c>
    </row>
    <row r="4104" spans="1:5">
      <c r="A4104" s="195">
        <v>40269</v>
      </c>
      <c r="B4104" s="195" t="s">
        <v>4274</v>
      </c>
      <c r="C4104" s="195" t="s">
        <v>160</v>
      </c>
      <c r="D4104" s="195" t="s">
        <v>155</v>
      </c>
      <c r="E4104" s="199">
        <v>4778.41</v>
      </c>
    </row>
    <row r="4105" spans="1:5">
      <c r="A4105" s="195">
        <v>6110</v>
      </c>
      <c r="B4105" s="195" t="s">
        <v>4275</v>
      </c>
      <c r="C4105" s="195" t="s">
        <v>355</v>
      </c>
      <c r="D4105" s="195" t="s">
        <v>155</v>
      </c>
      <c r="E4105" s="163">
        <v>16.88</v>
      </c>
    </row>
    <row r="4106" spans="1:5">
      <c r="A4106" s="195">
        <v>40910</v>
      </c>
      <c r="B4106" s="195" t="s">
        <v>4276</v>
      </c>
      <c r="C4106" s="195" t="s">
        <v>357</v>
      </c>
      <c r="D4106" s="195" t="s">
        <v>155</v>
      </c>
      <c r="E4106" s="199">
        <v>3007.78</v>
      </c>
    </row>
    <row r="4107" spans="1:5">
      <c r="A4107" s="195">
        <v>6111</v>
      </c>
      <c r="B4107" s="195" t="s">
        <v>4277</v>
      </c>
      <c r="C4107" s="195" t="s">
        <v>355</v>
      </c>
      <c r="D4107" s="195" t="s">
        <v>158</v>
      </c>
      <c r="E4107" s="163">
        <v>11</v>
      </c>
    </row>
    <row r="4108" spans="1:5">
      <c r="A4108" s="195">
        <v>41084</v>
      </c>
      <c r="B4108" s="195" t="s">
        <v>4278</v>
      </c>
      <c r="C4108" s="195" t="s">
        <v>357</v>
      </c>
      <c r="D4108" s="195" t="s">
        <v>155</v>
      </c>
      <c r="E4108" s="199">
        <v>1960.76</v>
      </c>
    </row>
    <row r="4109" spans="1:5">
      <c r="A4109" s="195">
        <v>25950</v>
      </c>
      <c r="B4109" s="195" t="s">
        <v>4279</v>
      </c>
      <c r="C4109" s="195" t="s">
        <v>353</v>
      </c>
      <c r="D4109" s="195" t="s">
        <v>155</v>
      </c>
      <c r="E4109" s="163">
        <v>31.09</v>
      </c>
    </row>
    <row r="4110" spans="1:5">
      <c r="A4110" s="195">
        <v>38637</v>
      </c>
      <c r="B4110" s="195" t="s">
        <v>4280</v>
      </c>
      <c r="C4110" s="195" t="s">
        <v>160</v>
      </c>
      <c r="D4110" s="195" t="s">
        <v>155</v>
      </c>
      <c r="E4110" s="163">
        <v>207.23</v>
      </c>
    </row>
    <row r="4111" spans="1:5">
      <c r="A4111" s="195">
        <v>6150</v>
      </c>
      <c r="B4111" s="195" t="s">
        <v>4281</v>
      </c>
      <c r="C4111" s="195" t="s">
        <v>160</v>
      </c>
      <c r="D4111" s="195" t="s">
        <v>155</v>
      </c>
      <c r="E4111" s="163">
        <v>209.77</v>
      </c>
    </row>
    <row r="4112" spans="1:5">
      <c r="A4112" s="195">
        <v>6136</v>
      </c>
      <c r="B4112" s="195" t="s">
        <v>4282</v>
      </c>
      <c r="C4112" s="195" t="s">
        <v>160</v>
      </c>
      <c r="D4112" s="195" t="s">
        <v>158</v>
      </c>
      <c r="E4112" s="163">
        <v>164.89</v>
      </c>
    </row>
    <row r="4113" spans="1:5">
      <c r="A4113" s="195">
        <v>38638</v>
      </c>
      <c r="B4113" s="195" t="s">
        <v>4283</v>
      </c>
      <c r="C4113" s="195" t="s">
        <v>160</v>
      </c>
      <c r="D4113" s="195" t="s">
        <v>155</v>
      </c>
      <c r="E4113" s="163">
        <v>174.63</v>
      </c>
    </row>
    <row r="4114" spans="1:5">
      <c r="A4114" s="195">
        <v>20262</v>
      </c>
      <c r="B4114" s="195" t="s">
        <v>4284</v>
      </c>
      <c r="C4114" s="195" t="s">
        <v>160</v>
      </c>
      <c r="D4114" s="195" t="s">
        <v>155</v>
      </c>
      <c r="E4114" s="163">
        <v>10.47</v>
      </c>
    </row>
    <row r="4115" spans="1:5">
      <c r="A4115" s="195">
        <v>6148</v>
      </c>
      <c r="B4115" s="195" t="s">
        <v>4285</v>
      </c>
      <c r="C4115" s="195" t="s">
        <v>160</v>
      </c>
      <c r="D4115" s="195" t="s">
        <v>158</v>
      </c>
      <c r="E4115" s="163">
        <v>8.5</v>
      </c>
    </row>
    <row r="4116" spans="1:5">
      <c r="A4116" s="195">
        <v>6145</v>
      </c>
      <c r="B4116" s="195" t="s">
        <v>4286</v>
      </c>
      <c r="C4116" s="195" t="s">
        <v>160</v>
      </c>
      <c r="D4116" s="195" t="s">
        <v>155</v>
      </c>
      <c r="E4116" s="163">
        <v>15.25</v>
      </c>
    </row>
    <row r="4117" spans="1:5">
      <c r="A4117" s="195">
        <v>6149</v>
      </c>
      <c r="B4117" s="195" t="s">
        <v>4287</v>
      </c>
      <c r="C4117" s="195" t="s">
        <v>160</v>
      </c>
      <c r="D4117" s="195" t="s">
        <v>155</v>
      </c>
      <c r="E4117" s="163">
        <v>14.4</v>
      </c>
    </row>
    <row r="4118" spans="1:5">
      <c r="A4118" s="195">
        <v>6146</v>
      </c>
      <c r="B4118" s="195" t="s">
        <v>4288</v>
      </c>
      <c r="C4118" s="195" t="s">
        <v>160</v>
      </c>
      <c r="D4118" s="195" t="s">
        <v>155</v>
      </c>
      <c r="E4118" s="163">
        <v>15.28</v>
      </c>
    </row>
    <row r="4119" spans="1:5">
      <c r="A4119" s="195">
        <v>26026</v>
      </c>
      <c r="B4119" s="195" t="s">
        <v>4289</v>
      </c>
      <c r="C4119" s="195" t="s">
        <v>238</v>
      </c>
      <c r="D4119" s="195" t="s">
        <v>155</v>
      </c>
      <c r="E4119" s="163">
        <v>2.38</v>
      </c>
    </row>
    <row r="4120" spans="1:5">
      <c r="A4120" s="195">
        <v>39961</v>
      </c>
      <c r="B4120" s="195" t="s">
        <v>4290</v>
      </c>
      <c r="C4120" s="195" t="s">
        <v>160</v>
      </c>
      <c r="D4120" s="195" t="s">
        <v>155</v>
      </c>
      <c r="E4120" s="163">
        <v>18.760000000000002</v>
      </c>
    </row>
    <row r="4121" spans="1:5">
      <c r="A4121" s="195">
        <v>42433</v>
      </c>
      <c r="B4121" s="195" t="s">
        <v>4291</v>
      </c>
      <c r="C4121" s="195" t="s">
        <v>160</v>
      </c>
      <c r="D4121" s="195" t="s">
        <v>167</v>
      </c>
      <c r="E4121" s="199">
        <v>3795.91</v>
      </c>
    </row>
    <row r="4122" spans="1:5">
      <c r="A4122" s="195">
        <v>42434</v>
      </c>
      <c r="B4122" s="195" t="s">
        <v>4292</v>
      </c>
      <c r="C4122" s="195" t="s">
        <v>160</v>
      </c>
      <c r="D4122" s="195" t="s">
        <v>167</v>
      </c>
      <c r="E4122" s="199">
        <v>4102.04</v>
      </c>
    </row>
    <row r="4123" spans="1:5">
      <c r="A4123" s="195">
        <v>42435</v>
      </c>
      <c r="B4123" s="195" t="s">
        <v>4293</v>
      </c>
      <c r="C4123" s="195" t="s">
        <v>160</v>
      </c>
      <c r="D4123" s="195" t="s">
        <v>167</v>
      </c>
      <c r="E4123" s="199">
        <v>2045.53</v>
      </c>
    </row>
    <row r="4124" spans="1:5">
      <c r="A4124" s="195">
        <v>38061</v>
      </c>
      <c r="B4124" s="195" t="s">
        <v>4294</v>
      </c>
      <c r="C4124" s="195" t="s">
        <v>160</v>
      </c>
      <c r="D4124" s="195" t="s">
        <v>155</v>
      </c>
      <c r="E4124" s="163">
        <v>50.75</v>
      </c>
    </row>
    <row r="4125" spans="1:5">
      <c r="A4125" s="195">
        <v>20250</v>
      </c>
      <c r="B4125" s="195" t="s">
        <v>4295</v>
      </c>
      <c r="C4125" s="195" t="s">
        <v>238</v>
      </c>
      <c r="D4125" s="195" t="s">
        <v>167</v>
      </c>
      <c r="E4125" s="163">
        <v>14</v>
      </c>
    </row>
    <row r="4126" spans="1:5">
      <c r="A4126" s="195">
        <v>39965</v>
      </c>
      <c r="B4126" s="195" t="s">
        <v>4296</v>
      </c>
      <c r="C4126" s="195" t="s">
        <v>157</v>
      </c>
      <c r="D4126" s="195" t="s">
        <v>167</v>
      </c>
      <c r="E4126" s="199">
        <v>1771.67</v>
      </c>
    </row>
    <row r="4127" spans="1:5">
      <c r="A4127" s="195">
        <v>39964</v>
      </c>
      <c r="B4127" s="195" t="s">
        <v>4297</v>
      </c>
      <c r="C4127" s="195" t="s">
        <v>157</v>
      </c>
      <c r="D4127" s="195" t="s">
        <v>167</v>
      </c>
      <c r="E4127" s="199">
        <v>1427.31</v>
      </c>
    </row>
    <row r="4128" spans="1:5">
      <c r="A4128" s="195">
        <v>13388</v>
      </c>
      <c r="B4128" s="195" t="s">
        <v>4298</v>
      </c>
      <c r="C4128" s="195" t="s">
        <v>238</v>
      </c>
      <c r="D4128" s="195" t="s">
        <v>155</v>
      </c>
      <c r="E4128" s="163">
        <v>96.74</v>
      </c>
    </row>
    <row r="4129" spans="1:5">
      <c r="A4129" s="195">
        <v>39914</v>
      </c>
      <c r="B4129" s="195" t="s">
        <v>4299</v>
      </c>
      <c r="C4129" s="195" t="s">
        <v>238</v>
      </c>
      <c r="D4129" s="195" t="s">
        <v>167</v>
      </c>
      <c r="E4129" s="163">
        <v>180.1</v>
      </c>
    </row>
    <row r="4130" spans="1:5">
      <c r="A4130" s="195">
        <v>12732</v>
      </c>
      <c r="B4130" s="195" t="s">
        <v>4300</v>
      </c>
      <c r="C4130" s="195" t="s">
        <v>160</v>
      </c>
      <c r="D4130" s="195" t="s">
        <v>167</v>
      </c>
      <c r="E4130" s="163">
        <v>207.81</v>
      </c>
    </row>
    <row r="4131" spans="1:5">
      <c r="A4131" s="195">
        <v>6160</v>
      </c>
      <c r="B4131" s="195" t="s">
        <v>4301</v>
      </c>
      <c r="C4131" s="195" t="s">
        <v>355</v>
      </c>
      <c r="D4131" s="195" t="s">
        <v>158</v>
      </c>
      <c r="E4131" s="163">
        <v>16.88</v>
      </c>
    </row>
    <row r="4132" spans="1:5">
      <c r="A4132" s="195">
        <v>41087</v>
      </c>
      <c r="B4132" s="195" t="s">
        <v>4302</v>
      </c>
      <c r="C4132" s="195" t="s">
        <v>357</v>
      </c>
      <c r="D4132" s="195" t="s">
        <v>155</v>
      </c>
      <c r="E4132" s="199">
        <v>3007.78</v>
      </c>
    </row>
    <row r="4133" spans="1:5">
      <c r="A4133" s="195">
        <v>6166</v>
      </c>
      <c r="B4133" s="195" t="s">
        <v>4303</v>
      </c>
      <c r="C4133" s="195" t="s">
        <v>355</v>
      </c>
      <c r="D4133" s="195" t="s">
        <v>155</v>
      </c>
      <c r="E4133" s="163">
        <v>18.82</v>
      </c>
    </row>
    <row r="4134" spans="1:5">
      <c r="A4134" s="195">
        <v>41088</v>
      </c>
      <c r="B4134" s="195" t="s">
        <v>4304</v>
      </c>
      <c r="C4134" s="195" t="s">
        <v>357</v>
      </c>
      <c r="D4134" s="195" t="s">
        <v>155</v>
      </c>
      <c r="E4134" s="199">
        <v>3357.84</v>
      </c>
    </row>
    <row r="4135" spans="1:5">
      <c r="A4135" s="195">
        <v>20232</v>
      </c>
      <c r="B4135" s="195" t="s">
        <v>4305</v>
      </c>
      <c r="C4135" s="195" t="s">
        <v>187</v>
      </c>
      <c r="D4135" s="195" t="s">
        <v>155</v>
      </c>
      <c r="E4135" s="163">
        <v>69.52</v>
      </c>
    </row>
    <row r="4136" spans="1:5">
      <c r="A4136" s="195">
        <v>10856</v>
      </c>
      <c r="B4136" s="195" t="s">
        <v>4306</v>
      </c>
      <c r="C4136" s="195" t="s">
        <v>187</v>
      </c>
      <c r="D4136" s="195" t="s">
        <v>167</v>
      </c>
      <c r="E4136" s="163">
        <v>79.39</v>
      </c>
    </row>
    <row r="4137" spans="1:5">
      <c r="A4137" s="195">
        <v>4828</v>
      </c>
      <c r="B4137" s="195" t="s">
        <v>4307</v>
      </c>
      <c r="C4137" s="195" t="s">
        <v>187</v>
      </c>
      <c r="D4137" s="195" t="s">
        <v>155</v>
      </c>
      <c r="E4137" s="163">
        <v>44.42</v>
      </c>
    </row>
    <row r="4138" spans="1:5">
      <c r="A4138" s="195">
        <v>20249</v>
      </c>
      <c r="B4138" s="195" t="s">
        <v>4308</v>
      </c>
      <c r="C4138" s="195" t="s">
        <v>187</v>
      </c>
      <c r="D4138" s="195" t="s">
        <v>155</v>
      </c>
      <c r="E4138" s="163">
        <v>24.32</v>
      </c>
    </row>
    <row r="4139" spans="1:5">
      <c r="A4139" s="195">
        <v>11609</v>
      </c>
      <c r="B4139" s="195" t="s">
        <v>4309</v>
      </c>
      <c r="C4139" s="195" t="s">
        <v>182</v>
      </c>
      <c r="D4139" s="195" t="s">
        <v>155</v>
      </c>
      <c r="E4139" s="163">
        <v>10</v>
      </c>
    </row>
    <row r="4140" spans="1:5">
      <c r="A4140" s="195">
        <v>20083</v>
      </c>
      <c r="B4140" s="195" t="s">
        <v>4310</v>
      </c>
      <c r="C4140" s="195" t="s">
        <v>160</v>
      </c>
      <c r="D4140" s="195" t="s">
        <v>155</v>
      </c>
      <c r="E4140" s="163">
        <v>76.09</v>
      </c>
    </row>
    <row r="4141" spans="1:5">
      <c r="A4141" s="195">
        <v>20082</v>
      </c>
      <c r="B4141" s="195" t="s">
        <v>4311</v>
      </c>
      <c r="C4141" s="195" t="s">
        <v>160</v>
      </c>
      <c r="D4141" s="195" t="s">
        <v>155</v>
      </c>
      <c r="E4141" s="163">
        <v>29.64</v>
      </c>
    </row>
    <row r="4142" spans="1:5">
      <c r="A4142" s="195">
        <v>5318</v>
      </c>
      <c r="B4142" s="195" t="s">
        <v>4312</v>
      </c>
      <c r="C4142" s="195" t="s">
        <v>182</v>
      </c>
      <c r="D4142" s="195" t="s">
        <v>158</v>
      </c>
      <c r="E4142" s="163">
        <v>12.05</v>
      </c>
    </row>
    <row r="4143" spans="1:5">
      <c r="A4143" s="195">
        <v>10691</v>
      </c>
      <c r="B4143" s="195" t="s">
        <v>4313</v>
      </c>
      <c r="C4143" s="195" t="s">
        <v>182</v>
      </c>
      <c r="D4143" s="195" t="s">
        <v>155</v>
      </c>
      <c r="E4143" s="163">
        <v>46.94</v>
      </c>
    </row>
    <row r="4144" spans="1:5">
      <c r="A4144" s="195">
        <v>12295</v>
      </c>
      <c r="B4144" s="195" t="s">
        <v>4314</v>
      </c>
      <c r="C4144" s="195" t="s">
        <v>160</v>
      </c>
      <c r="D4144" s="195" t="s">
        <v>155</v>
      </c>
      <c r="E4144" s="163">
        <v>2.69</v>
      </c>
    </row>
    <row r="4145" spans="1:5">
      <c r="A4145" s="195">
        <v>12296</v>
      </c>
      <c r="B4145" s="195" t="s">
        <v>4315</v>
      </c>
      <c r="C4145" s="195" t="s">
        <v>160</v>
      </c>
      <c r="D4145" s="195" t="s">
        <v>155</v>
      </c>
      <c r="E4145" s="163">
        <v>3.48</v>
      </c>
    </row>
    <row r="4146" spans="1:5">
      <c r="A4146" s="195">
        <v>12294</v>
      </c>
      <c r="B4146" s="195" t="s">
        <v>4316</v>
      </c>
      <c r="C4146" s="195" t="s">
        <v>160</v>
      </c>
      <c r="D4146" s="195" t="s">
        <v>155</v>
      </c>
      <c r="E4146" s="163">
        <v>8.35</v>
      </c>
    </row>
    <row r="4147" spans="1:5">
      <c r="A4147" s="195">
        <v>14543</v>
      </c>
      <c r="B4147" s="195" t="s">
        <v>4317</v>
      </c>
      <c r="C4147" s="195" t="s">
        <v>160</v>
      </c>
      <c r="D4147" s="195" t="s">
        <v>155</v>
      </c>
      <c r="E4147" s="163">
        <v>5.96</v>
      </c>
    </row>
    <row r="4148" spans="1:5">
      <c r="A4148" s="195">
        <v>13329</v>
      </c>
      <c r="B4148" s="195" t="s">
        <v>4318</v>
      </c>
      <c r="C4148" s="195" t="s">
        <v>160</v>
      </c>
      <c r="D4148" s="195" t="s">
        <v>158</v>
      </c>
      <c r="E4148" s="163">
        <v>3.5</v>
      </c>
    </row>
    <row r="4149" spans="1:5">
      <c r="A4149" s="195">
        <v>21044</v>
      </c>
      <c r="B4149" s="195" t="s">
        <v>4319</v>
      </c>
      <c r="C4149" s="195" t="s">
        <v>160</v>
      </c>
      <c r="D4149" s="195" t="s">
        <v>155</v>
      </c>
      <c r="E4149" s="163">
        <v>28.51</v>
      </c>
    </row>
    <row r="4150" spans="1:5">
      <c r="A4150" s="195">
        <v>21045</v>
      </c>
      <c r="B4150" s="195" t="s">
        <v>4320</v>
      </c>
      <c r="C4150" s="195" t="s">
        <v>160</v>
      </c>
      <c r="D4150" s="195" t="s">
        <v>155</v>
      </c>
      <c r="E4150" s="163">
        <v>39.049999999999997</v>
      </c>
    </row>
    <row r="4151" spans="1:5">
      <c r="A4151" s="195">
        <v>21040</v>
      </c>
      <c r="B4151" s="195" t="s">
        <v>4321</v>
      </c>
      <c r="C4151" s="195" t="s">
        <v>160</v>
      </c>
      <c r="D4151" s="195" t="s">
        <v>158</v>
      </c>
      <c r="E4151" s="163">
        <v>27.9</v>
      </c>
    </row>
    <row r="4152" spans="1:5">
      <c r="A4152" s="195">
        <v>21041</v>
      </c>
      <c r="B4152" s="195" t="s">
        <v>4322</v>
      </c>
      <c r="C4152" s="195" t="s">
        <v>160</v>
      </c>
      <c r="D4152" s="195" t="s">
        <v>155</v>
      </c>
      <c r="E4152" s="163">
        <v>33.68</v>
      </c>
    </row>
    <row r="4153" spans="1:5">
      <c r="A4153" s="195">
        <v>21047</v>
      </c>
      <c r="B4153" s="195" t="s">
        <v>4323</v>
      </c>
      <c r="C4153" s="195" t="s">
        <v>160</v>
      </c>
      <c r="D4153" s="195" t="s">
        <v>155</v>
      </c>
      <c r="E4153" s="163">
        <v>42.03</v>
      </c>
    </row>
    <row r="4154" spans="1:5">
      <c r="A4154" s="195">
        <v>21043</v>
      </c>
      <c r="B4154" s="195" t="s">
        <v>4324</v>
      </c>
      <c r="C4154" s="195" t="s">
        <v>160</v>
      </c>
      <c r="D4154" s="195" t="s">
        <v>155</v>
      </c>
      <c r="E4154" s="163">
        <v>40.92</v>
      </c>
    </row>
    <row r="4155" spans="1:5">
      <c r="A4155" s="195">
        <v>21042</v>
      </c>
      <c r="B4155" s="195" t="s">
        <v>4325</v>
      </c>
      <c r="C4155" s="195" t="s">
        <v>160</v>
      </c>
      <c r="D4155" s="195" t="s">
        <v>155</v>
      </c>
      <c r="E4155" s="163">
        <v>32.4</v>
      </c>
    </row>
    <row r="4156" spans="1:5">
      <c r="A4156" s="195">
        <v>14149</v>
      </c>
      <c r="B4156" s="195" t="s">
        <v>4326</v>
      </c>
      <c r="C4156" s="195" t="s">
        <v>2409</v>
      </c>
      <c r="D4156" s="195" t="s">
        <v>167</v>
      </c>
      <c r="E4156" s="163">
        <v>181.87</v>
      </c>
    </row>
    <row r="4157" spans="1:5">
      <c r="A4157" s="195">
        <v>38099</v>
      </c>
      <c r="B4157" s="195" t="s">
        <v>4327</v>
      </c>
      <c r="C4157" s="195" t="s">
        <v>160</v>
      </c>
      <c r="D4157" s="195" t="s">
        <v>155</v>
      </c>
      <c r="E4157" s="163">
        <v>1.44</v>
      </c>
    </row>
    <row r="4158" spans="1:5">
      <c r="A4158" s="195">
        <v>38100</v>
      </c>
      <c r="B4158" s="195" t="s">
        <v>4328</v>
      </c>
      <c r="C4158" s="195" t="s">
        <v>160</v>
      </c>
      <c r="D4158" s="195" t="s">
        <v>155</v>
      </c>
      <c r="E4158" s="163">
        <v>2.35</v>
      </c>
    </row>
    <row r="4159" spans="1:5">
      <c r="A4159" s="195">
        <v>20061</v>
      </c>
      <c r="B4159" s="195" t="s">
        <v>4329</v>
      </c>
      <c r="C4159" s="195" t="s">
        <v>160</v>
      </c>
      <c r="D4159" s="195" t="s">
        <v>167</v>
      </c>
      <c r="E4159" s="163">
        <v>3.17</v>
      </c>
    </row>
    <row r="4160" spans="1:5">
      <c r="A4160" s="195">
        <v>7576</v>
      </c>
      <c r="B4160" s="195" t="s">
        <v>4330</v>
      </c>
      <c r="C4160" s="195" t="s">
        <v>160</v>
      </c>
      <c r="D4160" s="195" t="s">
        <v>167</v>
      </c>
      <c r="E4160" s="163">
        <v>123.07</v>
      </c>
    </row>
    <row r="4161" spans="1:5">
      <c r="A4161" s="195">
        <v>3384</v>
      </c>
      <c r="B4161" s="195" t="s">
        <v>4331</v>
      </c>
      <c r="C4161" s="195" t="s">
        <v>160</v>
      </c>
      <c r="D4161" s="195" t="s">
        <v>155</v>
      </c>
      <c r="E4161" s="163">
        <v>6.31</v>
      </c>
    </row>
    <row r="4162" spans="1:5">
      <c r="A4162" s="195">
        <v>7572</v>
      </c>
      <c r="B4162" s="195" t="s">
        <v>4332</v>
      </c>
      <c r="C4162" s="195" t="s">
        <v>160</v>
      </c>
      <c r="D4162" s="195" t="s">
        <v>155</v>
      </c>
      <c r="E4162" s="163">
        <v>8.11</v>
      </c>
    </row>
    <row r="4163" spans="1:5">
      <c r="A4163" s="195">
        <v>3396</v>
      </c>
      <c r="B4163" s="195" t="s">
        <v>4333</v>
      </c>
      <c r="C4163" s="195" t="s">
        <v>160</v>
      </c>
      <c r="D4163" s="195" t="s">
        <v>155</v>
      </c>
      <c r="E4163" s="163">
        <v>5.75</v>
      </c>
    </row>
    <row r="4164" spans="1:5">
      <c r="A4164" s="195">
        <v>37590</v>
      </c>
      <c r="B4164" s="195" t="s">
        <v>4334</v>
      </c>
      <c r="C4164" s="195" t="s">
        <v>160</v>
      </c>
      <c r="D4164" s="195" t="s">
        <v>167</v>
      </c>
      <c r="E4164" s="163">
        <v>13.24</v>
      </c>
    </row>
    <row r="4165" spans="1:5">
      <c r="A4165" s="195">
        <v>37591</v>
      </c>
      <c r="B4165" s="195" t="s">
        <v>4335</v>
      </c>
      <c r="C4165" s="195" t="s">
        <v>160</v>
      </c>
      <c r="D4165" s="195" t="s">
        <v>167</v>
      </c>
      <c r="E4165" s="163">
        <v>15.91</v>
      </c>
    </row>
    <row r="4166" spans="1:5">
      <c r="A4166" s="195">
        <v>12626</v>
      </c>
      <c r="B4166" s="195" t="s">
        <v>4336</v>
      </c>
      <c r="C4166" s="195" t="s">
        <v>160</v>
      </c>
      <c r="D4166" s="195" t="s">
        <v>167</v>
      </c>
      <c r="E4166" s="163">
        <v>15.21</v>
      </c>
    </row>
    <row r="4167" spans="1:5">
      <c r="A4167" s="195">
        <v>11033</v>
      </c>
      <c r="B4167" s="195" t="s">
        <v>4337</v>
      </c>
      <c r="C4167" s="195" t="s">
        <v>160</v>
      </c>
      <c r="D4167" s="195" t="s">
        <v>155</v>
      </c>
      <c r="E4167" s="163">
        <v>5.23</v>
      </c>
    </row>
    <row r="4168" spans="1:5">
      <c r="A4168" s="195">
        <v>390</v>
      </c>
      <c r="B4168" s="195" t="s">
        <v>4338</v>
      </c>
      <c r="C4168" s="195" t="s">
        <v>160</v>
      </c>
      <c r="D4168" s="195" t="s">
        <v>155</v>
      </c>
      <c r="E4168" s="163">
        <v>11.55</v>
      </c>
    </row>
    <row r="4169" spans="1:5">
      <c r="A4169" s="195">
        <v>42436</v>
      </c>
      <c r="B4169" s="195" t="s">
        <v>4339</v>
      </c>
      <c r="C4169" s="195" t="s">
        <v>160</v>
      </c>
      <c r="D4169" s="195" t="s">
        <v>167</v>
      </c>
      <c r="E4169" s="199">
        <v>2141.09</v>
      </c>
    </row>
    <row r="4170" spans="1:5">
      <c r="A4170" s="195">
        <v>6193</v>
      </c>
      <c r="B4170" s="195" t="s">
        <v>4340</v>
      </c>
      <c r="C4170" s="195" t="s">
        <v>187</v>
      </c>
      <c r="D4170" s="195" t="s">
        <v>155</v>
      </c>
      <c r="E4170" s="163">
        <v>15.33</v>
      </c>
    </row>
    <row r="4171" spans="1:5">
      <c r="A4171" s="195">
        <v>6194</v>
      </c>
      <c r="B4171" s="195" t="s">
        <v>4341</v>
      </c>
      <c r="C4171" s="195" t="s">
        <v>187</v>
      </c>
      <c r="D4171" s="195" t="s">
        <v>155</v>
      </c>
      <c r="E4171" s="163">
        <v>4.1100000000000003</v>
      </c>
    </row>
    <row r="4172" spans="1:5">
      <c r="A4172" s="195">
        <v>10567</v>
      </c>
      <c r="B4172" s="195" t="s">
        <v>4342</v>
      </c>
      <c r="C4172" s="195" t="s">
        <v>187</v>
      </c>
      <c r="D4172" s="195" t="s">
        <v>155</v>
      </c>
      <c r="E4172" s="163">
        <v>6.51</v>
      </c>
    </row>
    <row r="4173" spans="1:5">
      <c r="A4173" s="195">
        <v>6212</v>
      </c>
      <c r="B4173" s="195" t="s">
        <v>4343</v>
      </c>
      <c r="C4173" s="195" t="s">
        <v>187</v>
      </c>
      <c r="D4173" s="195" t="s">
        <v>158</v>
      </c>
      <c r="E4173" s="163">
        <v>9.5500000000000007</v>
      </c>
    </row>
    <row r="4174" spans="1:5">
      <c r="A4174" s="195">
        <v>3993</v>
      </c>
      <c r="B4174" s="195" t="s">
        <v>4344</v>
      </c>
      <c r="C4174" s="195" t="s">
        <v>157</v>
      </c>
      <c r="D4174" s="195" t="s">
        <v>155</v>
      </c>
      <c r="E4174" s="163">
        <v>14.86</v>
      </c>
    </row>
    <row r="4175" spans="1:5">
      <c r="A4175" s="195">
        <v>3990</v>
      </c>
      <c r="B4175" s="195" t="s">
        <v>4345</v>
      </c>
      <c r="C4175" s="195" t="s">
        <v>187</v>
      </c>
      <c r="D4175" s="195" t="s">
        <v>155</v>
      </c>
      <c r="E4175" s="163">
        <v>18.64</v>
      </c>
    </row>
    <row r="4176" spans="1:5">
      <c r="A4176" s="195">
        <v>3992</v>
      </c>
      <c r="B4176" s="195" t="s">
        <v>4346</v>
      </c>
      <c r="C4176" s="195" t="s">
        <v>187</v>
      </c>
      <c r="D4176" s="195" t="s">
        <v>155</v>
      </c>
      <c r="E4176" s="163">
        <v>25.17</v>
      </c>
    </row>
    <row r="4177" spans="1:5">
      <c r="A4177" s="195">
        <v>6178</v>
      </c>
      <c r="B4177" s="195" t="s">
        <v>4347</v>
      </c>
      <c r="C4177" s="195" t="s">
        <v>157</v>
      </c>
      <c r="D4177" s="195" t="s">
        <v>167</v>
      </c>
      <c r="E4177" s="163">
        <v>207.83</v>
      </c>
    </row>
    <row r="4178" spans="1:5">
      <c r="A4178" s="195">
        <v>6180</v>
      </c>
      <c r="B4178" s="195" t="s">
        <v>4348</v>
      </c>
      <c r="C4178" s="195" t="s">
        <v>157</v>
      </c>
      <c r="D4178" s="195" t="s">
        <v>167</v>
      </c>
      <c r="E4178" s="163">
        <v>224.31</v>
      </c>
    </row>
    <row r="4179" spans="1:5">
      <c r="A4179" s="195">
        <v>6182</v>
      </c>
      <c r="B4179" s="195" t="s">
        <v>4349</v>
      </c>
      <c r="C4179" s="195" t="s">
        <v>157</v>
      </c>
      <c r="D4179" s="195" t="s">
        <v>167</v>
      </c>
      <c r="E4179" s="163">
        <v>278.42</v>
      </c>
    </row>
    <row r="4180" spans="1:5">
      <c r="A4180" s="195">
        <v>43614</v>
      </c>
      <c r="B4180" s="195" t="s">
        <v>4350</v>
      </c>
      <c r="C4180" s="195" t="s">
        <v>187</v>
      </c>
      <c r="D4180" s="195" t="s">
        <v>155</v>
      </c>
      <c r="E4180" s="163">
        <v>12.59</v>
      </c>
    </row>
    <row r="4181" spans="1:5">
      <c r="A4181" s="195">
        <v>6189</v>
      </c>
      <c r="B4181" s="195" t="s">
        <v>4351</v>
      </c>
      <c r="C4181" s="195" t="s">
        <v>187</v>
      </c>
      <c r="D4181" s="195" t="s">
        <v>155</v>
      </c>
      <c r="E4181" s="163">
        <v>22.37</v>
      </c>
    </row>
    <row r="4182" spans="1:5">
      <c r="A4182" s="195">
        <v>6214</v>
      </c>
      <c r="B4182" s="195" t="s">
        <v>4352</v>
      </c>
      <c r="C4182" s="195" t="s">
        <v>157</v>
      </c>
      <c r="D4182" s="195" t="s">
        <v>167</v>
      </c>
      <c r="E4182" s="163">
        <v>130.19</v>
      </c>
    </row>
    <row r="4183" spans="1:5">
      <c r="A4183" s="195">
        <v>36153</v>
      </c>
      <c r="B4183" s="195" t="s">
        <v>4353</v>
      </c>
      <c r="C4183" s="195" t="s">
        <v>160</v>
      </c>
      <c r="D4183" s="195" t="s">
        <v>155</v>
      </c>
      <c r="E4183" s="163">
        <v>172.53</v>
      </c>
    </row>
    <row r="4184" spans="1:5">
      <c r="A4184" s="195">
        <v>10740</v>
      </c>
      <c r="B4184" s="195" t="s">
        <v>4354</v>
      </c>
      <c r="C4184" s="195" t="s">
        <v>160</v>
      </c>
      <c r="D4184" s="195" t="s">
        <v>167</v>
      </c>
      <c r="E4184" s="199">
        <v>10702.94</v>
      </c>
    </row>
    <row r="4185" spans="1:5">
      <c r="A4185" s="195">
        <v>13914</v>
      </c>
      <c r="B4185" s="195" t="s">
        <v>4355</v>
      </c>
      <c r="C4185" s="195" t="s">
        <v>160</v>
      </c>
      <c r="D4185" s="195" t="s">
        <v>167</v>
      </c>
      <c r="E4185" s="163">
        <v>774.4</v>
      </c>
    </row>
    <row r="4186" spans="1:5">
      <c r="A4186" s="195">
        <v>10742</v>
      </c>
      <c r="B4186" s="195" t="s">
        <v>4356</v>
      </c>
      <c r="C4186" s="195" t="s">
        <v>160</v>
      </c>
      <c r="D4186" s="195" t="s">
        <v>167</v>
      </c>
      <c r="E4186" s="199">
        <v>1129.47</v>
      </c>
    </row>
    <row r="4187" spans="1:5">
      <c r="A4187" s="195">
        <v>38465</v>
      </c>
      <c r="B4187" s="195" t="s">
        <v>4357</v>
      </c>
      <c r="C4187" s="195" t="s">
        <v>160</v>
      </c>
      <c r="D4187" s="195" t="s">
        <v>155</v>
      </c>
      <c r="E4187" s="163">
        <v>32.630000000000003</v>
      </c>
    </row>
    <row r="4188" spans="1:5">
      <c r="A4188" s="195">
        <v>7543</v>
      </c>
      <c r="B4188" s="195" t="s">
        <v>4358</v>
      </c>
      <c r="C4188" s="195" t="s">
        <v>160</v>
      </c>
      <c r="D4188" s="195" t="s">
        <v>155</v>
      </c>
      <c r="E4188" s="163">
        <v>4.57</v>
      </c>
    </row>
    <row r="4189" spans="1:5">
      <c r="A4189" s="195">
        <v>43427</v>
      </c>
      <c r="B4189" s="195" t="s">
        <v>4359</v>
      </c>
      <c r="C4189" s="195" t="s">
        <v>160</v>
      </c>
      <c r="D4189" s="195" t="s">
        <v>155</v>
      </c>
      <c r="E4189" s="199">
        <v>1391.06</v>
      </c>
    </row>
    <row r="4190" spans="1:5">
      <c r="A4190" s="195">
        <v>41613</v>
      </c>
      <c r="B4190" s="195" t="s">
        <v>4360</v>
      </c>
      <c r="C4190" s="195" t="s">
        <v>160</v>
      </c>
      <c r="D4190" s="195" t="s">
        <v>155</v>
      </c>
      <c r="E4190" s="163">
        <v>89.42</v>
      </c>
    </row>
    <row r="4191" spans="1:5">
      <c r="A4191" s="195">
        <v>41614</v>
      </c>
      <c r="B4191" s="195" t="s">
        <v>4361</v>
      </c>
      <c r="C4191" s="195" t="s">
        <v>160</v>
      </c>
      <c r="D4191" s="195" t="s">
        <v>155</v>
      </c>
      <c r="E4191" s="163">
        <v>113.93</v>
      </c>
    </row>
    <row r="4192" spans="1:5">
      <c r="A4192" s="195">
        <v>41615</v>
      </c>
      <c r="B4192" s="195" t="s">
        <v>4362</v>
      </c>
      <c r="C4192" s="195" t="s">
        <v>160</v>
      </c>
      <c r="D4192" s="195" t="s">
        <v>155</v>
      </c>
      <c r="E4192" s="163">
        <v>176.1</v>
      </c>
    </row>
    <row r="4193" spans="1:5">
      <c r="A4193" s="195">
        <v>41616</v>
      </c>
      <c r="B4193" s="195" t="s">
        <v>4363</v>
      </c>
      <c r="C4193" s="195" t="s">
        <v>160</v>
      </c>
      <c r="D4193" s="195" t="s">
        <v>155</v>
      </c>
      <c r="E4193" s="163">
        <v>263.12</v>
      </c>
    </row>
    <row r="4194" spans="1:5">
      <c r="A4194" s="195">
        <v>41617</v>
      </c>
      <c r="B4194" s="195" t="s">
        <v>4364</v>
      </c>
      <c r="C4194" s="195" t="s">
        <v>160</v>
      </c>
      <c r="D4194" s="195" t="s">
        <v>155</v>
      </c>
      <c r="E4194" s="163">
        <v>523.17999999999995</v>
      </c>
    </row>
    <row r="4195" spans="1:5">
      <c r="A4195" s="195">
        <v>41618</v>
      </c>
      <c r="B4195" s="195" t="s">
        <v>4365</v>
      </c>
      <c r="C4195" s="195" t="s">
        <v>160</v>
      </c>
      <c r="D4195" s="195" t="s">
        <v>155</v>
      </c>
      <c r="E4195" s="163">
        <v>963.14</v>
      </c>
    </row>
    <row r="4196" spans="1:5">
      <c r="A4196" s="195">
        <v>43428</v>
      </c>
      <c r="B4196" s="195" t="s">
        <v>4366</v>
      </c>
      <c r="C4196" s="195" t="s">
        <v>160</v>
      </c>
      <c r="D4196" s="195" t="s">
        <v>155</v>
      </c>
      <c r="E4196" s="199">
        <v>1691.78</v>
      </c>
    </row>
    <row r="4197" spans="1:5">
      <c r="A4197" s="195">
        <v>41619</v>
      </c>
      <c r="B4197" s="195" t="s">
        <v>4367</v>
      </c>
      <c r="C4197" s="195" t="s">
        <v>160</v>
      </c>
      <c r="D4197" s="195" t="s">
        <v>155</v>
      </c>
      <c r="E4197" s="163">
        <v>109.61</v>
      </c>
    </row>
    <row r="4198" spans="1:5">
      <c r="A4198" s="195">
        <v>41620</v>
      </c>
      <c r="B4198" s="195" t="s">
        <v>4368</v>
      </c>
      <c r="C4198" s="195" t="s">
        <v>160</v>
      </c>
      <c r="D4198" s="195" t="s">
        <v>155</v>
      </c>
      <c r="E4198" s="163">
        <v>138.44999999999999</v>
      </c>
    </row>
    <row r="4199" spans="1:5">
      <c r="A4199" s="195">
        <v>41622</v>
      </c>
      <c r="B4199" s="195" t="s">
        <v>4369</v>
      </c>
      <c r="C4199" s="195" t="s">
        <v>160</v>
      </c>
      <c r="D4199" s="195" t="s">
        <v>155</v>
      </c>
      <c r="E4199" s="163">
        <v>240.13</v>
      </c>
    </row>
    <row r="4200" spans="1:5">
      <c r="A4200" s="195">
        <v>41623</v>
      </c>
      <c r="B4200" s="195" t="s">
        <v>4370</v>
      </c>
      <c r="C4200" s="195" t="s">
        <v>160</v>
      </c>
      <c r="D4200" s="195" t="s">
        <v>155</v>
      </c>
      <c r="E4200" s="163">
        <v>369.22</v>
      </c>
    </row>
    <row r="4201" spans="1:5">
      <c r="A4201" s="195">
        <v>41624</v>
      </c>
      <c r="B4201" s="195" t="s">
        <v>4371</v>
      </c>
      <c r="C4201" s="195" t="s">
        <v>160</v>
      </c>
      <c r="D4201" s="195" t="s">
        <v>155</v>
      </c>
      <c r="E4201" s="163">
        <v>692.28</v>
      </c>
    </row>
    <row r="4202" spans="1:5">
      <c r="A4202" s="195">
        <v>41625</v>
      </c>
      <c r="B4202" s="195" t="s">
        <v>4372</v>
      </c>
      <c r="C4202" s="195" t="s">
        <v>160</v>
      </c>
      <c r="D4202" s="195" t="s">
        <v>155</v>
      </c>
      <c r="E4202" s="199">
        <v>1065.1099999999999</v>
      </c>
    </row>
    <row r="4203" spans="1:5">
      <c r="A4203" s="195">
        <v>39352</v>
      </c>
      <c r="B4203" s="195" t="s">
        <v>4373</v>
      </c>
      <c r="C4203" s="195" t="s">
        <v>160</v>
      </c>
      <c r="D4203" s="195" t="s">
        <v>155</v>
      </c>
      <c r="E4203" s="163">
        <v>2.82</v>
      </c>
    </row>
    <row r="4204" spans="1:5">
      <c r="A4204" s="195">
        <v>39346</v>
      </c>
      <c r="B4204" s="195" t="s">
        <v>4374</v>
      </c>
      <c r="C4204" s="195" t="s">
        <v>160</v>
      </c>
      <c r="D4204" s="195" t="s">
        <v>155</v>
      </c>
      <c r="E4204" s="163">
        <v>2.82</v>
      </c>
    </row>
    <row r="4205" spans="1:5">
      <c r="A4205" s="195">
        <v>39350</v>
      </c>
      <c r="B4205" s="195" t="s">
        <v>4375</v>
      </c>
      <c r="C4205" s="195" t="s">
        <v>160</v>
      </c>
      <c r="D4205" s="195" t="s">
        <v>155</v>
      </c>
      <c r="E4205" s="163">
        <v>3.03</v>
      </c>
    </row>
    <row r="4206" spans="1:5">
      <c r="A4206" s="195">
        <v>39351</v>
      </c>
      <c r="B4206" s="195" t="s">
        <v>4376</v>
      </c>
      <c r="C4206" s="195" t="s">
        <v>160</v>
      </c>
      <c r="D4206" s="195" t="s">
        <v>155</v>
      </c>
      <c r="E4206" s="163">
        <v>3.51</v>
      </c>
    </row>
    <row r="4207" spans="1:5">
      <c r="A4207" s="195">
        <v>38952</v>
      </c>
      <c r="B4207" s="195" t="s">
        <v>4377</v>
      </c>
      <c r="C4207" s="195" t="s">
        <v>160</v>
      </c>
      <c r="D4207" s="195" t="s">
        <v>167</v>
      </c>
      <c r="E4207" s="163">
        <v>3.6</v>
      </c>
    </row>
    <row r="4208" spans="1:5">
      <c r="A4208" s="195">
        <v>38953</v>
      </c>
      <c r="B4208" s="195" t="s">
        <v>4378</v>
      </c>
      <c r="C4208" s="195" t="s">
        <v>160</v>
      </c>
      <c r="D4208" s="195" t="s">
        <v>167</v>
      </c>
      <c r="E4208" s="163">
        <v>5.67</v>
      </c>
    </row>
    <row r="4209" spans="1:5">
      <c r="A4209" s="195">
        <v>38835</v>
      </c>
      <c r="B4209" s="195" t="s">
        <v>4379</v>
      </c>
      <c r="C4209" s="195" t="s">
        <v>160</v>
      </c>
      <c r="D4209" s="195" t="s">
        <v>167</v>
      </c>
      <c r="E4209" s="163">
        <v>5.09</v>
      </c>
    </row>
    <row r="4210" spans="1:5">
      <c r="A4210" s="195">
        <v>38837</v>
      </c>
      <c r="B4210" s="195" t="s">
        <v>4380</v>
      </c>
      <c r="C4210" s="195" t="s">
        <v>160</v>
      </c>
      <c r="D4210" s="195" t="s">
        <v>167</v>
      </c>
      <c r="E4210" s="163">
        <v>13.24</v>
      </c>
    </row>
    <row r="4211" spans="1:5">
      <c r="A4211" s="195">
        <v>38836</v>
      </c>
      <c r="B4211" s="195" t="s">
        <v>4381</v>
      </c>
      <c r="C4211" s="195" t="s">
        <v>160</v>
      </c>
      <c r="D4211" s="195" t="s">
        <v>167</v>
      </c>
      <c r="E4211" s="163">
        <v>7.33</v>
      </c>
    </row>
    <row r="4212" spans="1:5">
      <c r="A4212" s="195">
        <v>2666</v>
      </c>
      <c r="B4212" s="195" t="s">
        <v>4382</v>
      </c>
      <c r="C4212" s="195" t="s">
        <v>160</v>
      </c>
      <c r="D4212" s="195" t="s">
        <v>167</v>
      </c>
      <c r="E4212" s="163">
        <v>5.45</v>
      </c>
    </row>
    <row r="4213" spans="1:5">
      <c r="A4213" s="195">
        <v>2668</v>
      </c>
      <c r="B4213" s="195" t="s">
        <v>4383</v>
      </c>
      <c r="C4213" s="195" t="s">
        <v>160</v>
      </c>
      <c r="D4213" s="195" t="s">
        <v>167</v>
      </c>
      <c r="E4213" s="163">
        <v>6.22</v>
      </c>
    </row>
    <row r="4214" spans="1:5">
      <c r="A4214" s="195">
        <v>2664</v>
      </c>
      <c r="B4214" s="195" t="s">
        <v>4384</v>
      </c>
      <c r="C4214" s="195" t="s">
        <v>160</v>
      </c>
      <c r="D4214" s="195" t="s">
        <v>167</v>
      </c>
      <c r="E4214" s="163">
        <v>9.18</v>
      </c>
    </row>
    <row r="4215" spans="1:5">
      <c r="A4215" s="195">
        <v>2662</v>
      </c>
      <c r="B4215" s="195" t="s">
        <v>4385</v>
      </c>
      <c r="C4215" s="195" t="s">
        <v>160</v>
      </c>
      <c r="D4215" s="195" t="s">
        <v>167</v>
      </c>
      <c r="E4215" s="163">
        <v>11.26</v>
      </c>
    </row>
    <row r="4216" spans="1:5">
      <c r="A4216" s="195">
        <v>20964</v>
      </c>
      <c r="B4216" s="195" t="s">
        <v>4386</v>
      </c>
      <c r="C4216" s="195" t="s">
        <v>160</v>
      </c>
      <c r="D4216" s="195" t="s">
        <v>155</v>
      </c>
      <c r="E4216" s="163">
        <v>41.95</v>
      </c>
    </row>
    <row r="4217" spans="1:5">
      <c r="A4217" s="195">
        <v>10905</v>
      </c>
      <c r="B4217" s="195" t="s">
        <v>4387</v>
      </c>
      <c r="C4217" s="195" t="s">
        <v>160</v>
      </c>
      <c r="D4217" s="195" t="s">
        <v>155</v>
      </c>
      <c r="E4217" s="163">
        <v>56.28</v>
      </c>
    </row>
    <row r="4218" spans="1:5">
      <c r="A4218" s="195">
        <v>42703</v>
      </c>
      <c r="B4218" s="195" t="s">
        <v>4388</v>
      </c>
      <c r="C4218" s="195" t="s">
        <v>160</v>
      </c>
      <c r="D4218" s="195" t="s">
        <v>167</v>
      </c>
      <c r="E4218" s="163">
        <v>97.97</v>
      </c>
    </row>
    <row r="4219" spans="1:5">
      <c r="A4219" s="195">
        <v>42704</v>
      </c>
      <c r="B4219" s="195" t="s">
        <v>4389</v>
      </c>
      <c r="C4219" s="195" t="s">
        <v>160</v>
      </c>
      <c r="D4219" s="195" t="s">
        <v>167</v>
      </c>
      <c r="E4219" s="163">
        <v>150.4</v>
      </c>
    </row>
    <row r="4220" spans="1:5">
      <c r="A4220" s="195">
        <v>42705</v>
      </c>
      <c r="B4220" s="195" t="s">
        <v>4390</v>
      </c>
      <c r="C4220" s="195" t="s">
        <v>160</v>
      </c>
      <c r="D4220" s="195" t="s">
        <v>167</v>
      </c>
      <c r="E4220" s="163">
        <v>191.89</v>
      </c>
    </row>
    <row r="4221" spans="1:5">
      <c r="A4221" s="195">
        <v>42706</v>
      </c>
      <c r="B4221" s="195" t="s">
        <v>4391</v>
      </c>
      <c r="C4221" s="195" t="s">
        <v>160</v>
      </c>
      <c r="D4221" s="195" t="s">
        <v>167</v>
      </c>
      <c r="E4221" s="163">
        <v>237.65</v>
      </c>
    </row>
    <row r="4222" spans="1:5">
      <c r="A4222" s="195">
        <v>11289</v>
      </c>
      <c r="B4222" s="195" t="s">
        <v>4392</v>
      </c>
      <c r="C4222" s="195" t="s">
        <v>160</v>
      </c>
      <c r="D4222" s="195" t="s">
        <v>167</v>
      </c>
      <c r="E4222" s="163">
        <v>78.13</v>
      </c>
    </row>
    <row r="4223" spans="1:5">
      <c r="A4223" s="195">
        <v>11241</v>
      </c>
      <c r="B4223" s="195" t="s">
        <v>4393</v>
      </c>
      <c r="C4223" s="195" t="s">
        <v>160</v>
      </c>
      <c r="D4223" s="195" t="s">
        <v>167</v>
      </c>
      <c r="E4223" s="163">
        <v>195.34</v>
      </c>
    </row>
    <row r="4224" spans="1:5">
      <c r="A4224" s="195">
        <v>11301</v>
      </c>
      <c r="B4224" s="195" t="s">
        <v>4394</v>
      </c>
      <c r="C4224" s="195" t="s">
        <v>160</v>
      </c>
      <c r="D4224" s="195" t="s">
        <v>167</v>
      </c>
      <c r="E4224" s="163">
        <v>495.34</v>
      </c>
    </row>
    <row r="4225" spans="1:5">
      <c r="A4225" s="195">
        <v>21090</v>
      </c>
      <c r="B4225" s="195" t="s">
        <v>4395</v>
      </c>
      <c r="C4225" s="195" t="s">
        <v>160</v>
      </c>
      <c r="D4225" s="195" t="s">
        <v>167</v>
      </c>
      <c r="E4225" s="163">
        <v>606.97</v>
      </c>
    </row>
    <row r="4226" spans="1:5">
      <c r="A4226" s="195">
        <v>14112</v>
      </c>
      <c r="B4226" s="195" t="s">
        <v>4396</v>
      </c>
      <c r="C4226" s="195" t="s">
        <v>160</v>
      </c>
      <c r="D4226" s="195" t="s">
        <v>167</v>
      </c>
      <c r="E4226" s="163">
        <v>253.25</v>
      </c>
    </row>
    <row r="4227" spans="1:5">
      <c r="A4227" s="195">
        <v>11315</v>
      </c>
      <c r="B4227" s="195" t="s">
        <v>4397</v>
      </c>
      <c r="C4227" s="195" t="s">
        <v>160</v>
      </c>
      <c r="D4227" s="195" t="s">
        <v>167</v>
      </c>
      <c r="E4227" s="163">
        <v>118.6</v>
      </c>
    </row>
    <row r="4228" spans="1:5">
      <c r="A4228" s="195">
        <v>11292</v>
      </c>
      <c r="B4228" s="195" t="s">
        <v>4398</v>
      </c>
      <c r="C4228" s="195" t="s">
        <v>160</v>
      </c>
      <c r="D4228" s="195" t="s">
        <v>167</v>
      </c>
      <c r="E4228" s="163">
        <v>277.67</v>
      </c>
    </row>
    <row r="4229" spans="1:5">
      <c r="A4229" s="195">
        <v>21071</v>
      </c>
      <c r="B4229" s="195" t="s">
        <v>4399</v>
      </c>
      <c r="C4229" s="195" t="s">
        <v>160</v>
      </c>
      <c r="D4229" s="195" t="s">
        <v>167</v>
      </c>
      <c r="E4229" s="163">
        <v>181.39</v>
      </c>
    </row>
    <row r="4230" spans="1:5">
      <c r="A4230" s="195">
        <v>11293</v>
      </c>
      <c r="B4230" s="195" t="s">
        <v>4400</v>
      </c>
      <c r="C4230" s="195" t="s">
        <v>160</v>
      </c>
      <c r="D4230" s="195" t="s">
        <v>167</v>
      </c>
      <c r="E4230" s="163">
        <v>306.97000000000003</v>
      </c>
    </row>
    <row r="4231" spans="1:5">
      <c r="A4231" s="195">
        <v>11316</v>
      </c>
      <c r="B4231" s="195" t="s">
        <v>4401</v>
      </c>
      <c r="C4231" s="195" t="s">
        <v>160</v>
      </c>
      <c r="D4231" s="195" t="s">
        <v>167</v>
      </c>
      <c r="E4231" s="163">
        <v>390.69</v>
      </c>
    </row>
    <row r="4232" spans="1:5">
      <c r="A4232" s="195">
        <v>6243</v>
      </c>
      <c r="B4232" s="195" t="s">
        <v>4402</v>
      </c>
      <c r="C4232" s="195" t="s">
        <v>160</v>
      </c>
      <c r="D4232" s="195" t="s">
        <v>167</v>
      </c>
      <c r="E4232" s="163">
        <v>450</v>
      </c>
    </row>
    <row r="4233" spans="1:5">
      <c r="A4233" s="195">
        <v>21079</v>
      </c>
      <c r="B4233" s="195" t="s">
        <v>4403</v>
      </c>
      <c r="C4233" s="195" t="s">
        <v>160</v>
      </c>
      <c r="D4233" s="195" t="s">
        <v>167</v>
      </c>
      <c r="E4233" s="163">
        <v>536.51</v>
      </c>
    </row>
    <row r="4234" spans="1:5">
      <c r="A4234" s="195">
        <v>6240</v>
      </c>
      <c r="B4234" s="195" t="s">
        <v>4404</v>
      </c>
      <c r="C4234" s="195" t="s">
        <v>160</v>
      </c>
      <c r="D4234" s="195" t="s">
        <v>167</v>
      </c>
      <c r="E4234" s="163">
        <v>595.80999999999995</v>
      </c>
    </row>
    <row r="4235" spans="1:5">
      <c r="A4235" s="195">
        <v>11296</v>
      </c>
      <c r="B4235" s="195" t="s">
        <v>4405</v>
      </c>
      <c r="C4235" s="195" t="s">
        <v>160</v>
      </c>
      <c r="D4235" s="195" t="s">
        <v>167</v>
      </c>
      <c r="E4235" s="199">
        <v>1898.37</v>
      </c>
    </row>
    <row r="4236" spans="1:5">
      <c r="A4236" s="195">
        <v>11299</v>
      </c>
      <c r="B4236" s="195" t="s">
        <v>4406</v>
      </c>
      <c r="C4236" s="195" t="s">
        <v>160</v>
      </c>
      <c r="D4236" s="195" t="s">
        <v>167</v>
      </c>
      <c r="E4236" s="163">
        <v>642.54999999999995</v>
      </c>
    </row>
    <row r="4237" spans="1:5">
      <c r="A4237" s="195">
        <v>11066</v>
      </c>
      <c r="B4237" s="195" t="s">
        <v>4407</v>
      </c>
      <c r="C4237" s="195" t="s">
        <v>160</v>
      </c>
      <c r="D4237" s="195" t="s">
        <v>155</v>
      </c>
      <c r="E4237" s="163">
        <v>14.56</v>
      </c>
    </row>
    <row r="4238" spans="1:5">
      <c r="A4238" s="195">
        <v>11065</v>
      </c>
      <c r="B4238" s="195" t="s">
        <v>4408</v>
      </c>
      <c r="C4238" s="195" t="s">
        <v>160</v>
      </c>
      <c r="D4238" s="195" t="s">
        <v>155</v>
      </c>
      <c r="E4238" s="163">
        <v>16.690000000000001</v>
      </c>
    </row>
    <row r="4239" spans="1:5">
      <c r="A4239" s="195">
        <v>11688</v>
      </c>
      <c r="B4239" s="195" t="s">
        <v>4409</v>
      </c>
      <c r="C4239" s="195" t="s">
        <v>160</v>
      </c>
      <c r="D4239" s="195" t="s">
        <v>155</v>
      </c>
      <c r="E4239" s="163">
        <v>396.7</v>
      </c>
    </row>
    <row r="4240" spans="1:5">
      <c r="A4240" s="195">
        <v>37736</v>
      </c>
      <c r="B4240" s="195" t="s">
        <v>4410</v>
      </c>
      <c r="C4240" s="195" t="s">
        <v>160</v>
      </c>
      <c r="D4240" s="195" t="s">
        <v>167</v>
      </c>
      <c r="E4240" s="199">
        <v>63000</v>
      </c>
    </row>
    <row r="4241" spans="1:5">
      <c r="A4241" s="195">
        <v>37739</v>
      </c>
      <c r="B4241" s="195" t="s">
        <v>4411</v>
      </c>
      <c r="C4241" s="195" t="s">
        <v>160</v>
      </c>
      <c r="D4241" s="195" t="s">
        <v>167</v>
      </c>
      <c r="E4241" s="199">
        <v>77538.45</v>
      </c>
    </row>
    <row r="4242" spans="1:5">
      <c r="A4242" s="195">
        <v>37740</v>
      </c>
      <c r="B4242" s="195" t="s">
        <v>4412</v>
      </c>
      <c r="C4242" s="195" t="s">
        <v>160</v>
      </c>
      <c r="D4242" s="195" t="s">
        <v>167</v>
      </c>
      <c r="E4242" s="199">
        <v>44247.48</v>
      </c>
    </row>
    <row r="4243" spans="1:5">
      <c r="A4243" s="195">
        <v>37738</v>
      </c>
      <c r="B4243" s="195" t="s">
        <v>4413</v>
      </c>
      <c r="C4243" s="195" t="s">
        <v>160</v>
      </c>
      <c r="D4243" s="195" t="s">
        <v>167</v>
      </c>
      <c r="E4243" s="199">
        <v>52570.23</v>
      </c>
    </row>
    <row r="4244" spans="1:5">
      <c r="A4244" s="195">
        <v>37737</v>
      </c>
      <c r="B4244" s="195" t="s">
        <v>4414</v>
      </c>
      <c r="C4244" s="195" t="s">
        <v>160</v>
      </c>
      <c r="D4244" s="195" t="s">
        <v>167</v>
      </c>
      <c r="E4244" s="199">
        <v>41824.410000000003</v>
      </c>
    </row>
    <row r="4245" spans="1:5">
      <c r="A4245" s="195">
        <v>25014</v>
      </c>
      <c r="B4245" s="195" t="s">
        <v>4415</v>
      </c>
      <c r="C4245" s="195" t="s">
        <v>160</v>
      </c>
      <c r="D4245" s="195" t="s">
        <v>167</v>
      </c>
      <c r="E4245" s="199">
        <v>87599.49</v>
      </c>
    </row>
    <row r="4246" spans="1:5">
      <c r="A4246" s="195">
        <v>25013</v>
      </c>
      <c r="B4246" s="195" t="s">
        <v>4416</v>
      </c>
      <c r="C4246" s="195" t="s">
        <v>160</v>
      </c>
      <c r="D4246" s="195" t="s">
        <v>167</v>
      </c>
      <c r="E4246" s="199">
        <v>91813.54</v>
      </c>
    </row>
    <row r="4247" spans="1:5">
      <c r="A4247" s="195">
        <v>14405</v>
      </c>
      <c r="B4247" s="195" t="s">
        <v>4417</v>
      </c>
      <c r="C4247" s="195" t="s">
        <v>160</v>
      </c>
      <c r="D4247" s="195" t="s">
        <v>167</v>
      </c>
      <c r="E4247" s="199">
        <v>107774.24</v>
      </c>
    </row>
    <row r="4248" spans="1:5">
      <c r="A4248" s="195">
        <v>36790</v>
      </c>
      <c r="B4248" s="195" t="s">
        <v>4418</v>
      </c>
      <c r="C4248" s="195" t="s">
        <v>160</v>
      </c>
      <c r="D4248" s="195" t="s">
        <v>155</v>
      </c>
      <c r="E4248" s="163">
        <v>221.1</v>
      </c>
    </row>
    <row r="4249" spans="1:5">
      <c r="A4249" s="195">
        <v>20271</v>
      </c>
      <c r="B4249" s="195" t="s">
        <v>4419</v>
      </c>
      <c r="C4249" s="195" t="s">
        <v>160</v>
      </c>
      <c r="D4249" s="195" t="s">
        <v>155</v>
      </c>
      <c r="E4249" s="163">
        <v>567.38</v>
      </c>
    </row>
    <row r="4250" spans="1:5">
      <c r="A4250" s="195">
        <v>10423</v>
      </c>
      <c r="B4250" s="195" t="s">
        <v>4420</v>
      </c>
      <c r="C4250" s="195" t="s">
        <v>160</v>
      </c>
      <c r="D4250" s="195" t="s">
        <v>155</v>
      </c>
      <c r="E4250" s="163">
        <v>351.91</v>
      </c>
    </row>
    <row r="4251" spans="1:5">
      <c r="A4251" s="195">
        <v>37589</v>
      </c>
      <c r="B4251" s="195" t="s">
        <v>4421</v>
      </c>
      <c r="C4251" s="195" t="s">
        <v>160</v>
      </c>
      <c r="D4251" s="195" t="s">
        <v>155</v>
      </c>
      <c r="E4251" s="163">
        <v>270.89999999999998</v>
      </c>
    </row>
    <row r="4252" spans="1:5">
      <c r="A4252" s="195">
        <v>11690</v>
      </c>
      <c r="B4252" s="195" t="s">
        <v>4422</v>
      </c>
      <c r="C4252" s="195" t="s">
        <v>160</v>
      </c>
      <c r="D4252" s="195" t="s">
        <v>155</v>
      </c>
      <c r="E4252" s="163">
        <v>143.91</v>
      </c>
    </row>
    <row r="4253" spans="1:5">
      <c r="A4253" s="195">
        <v>20234</v>
      </c>
      <c r="B4253" s="195" t="s">
        <v>4423</v>
      </c>
      <c r="C4253" s="195" t="s">
        <v>160</v>
      </c>
      <c r="D4253" s="195" t="s">
        <v>155</v>
      </c>
      <c r="E4253" s="163">
        <v>182.12</v>
      </c>
    </row>
    <row r="4254" spans="1:5">
      <c r="A4254" s="195">
        <v>4763</v>
      </c>
      <c r="B4254" s="195" t="s">
        <v>4424</v>
      </c>
      <c r="C4254" s="195" t="s">
        <v>355</v>
      </c>
      <c r="D4254" s="195" t="s">
        <v>155</v>
      </c>
      <c r="E4254" s="163">
        <v>20.7</v>
      </c>
    </row>
    <row r="4255" spans="1:5">
      <c r="A4255" s="195">
        <v>41070</v>
      </c>
      <c r="B4255" s="195" t="s">
        <v>4425</v>
      </c>
      <c r="C4255" s="195" t="s">
        <v>357</v>
      </c>
      <c r="D4255" s="195" t="s">
        <v>155</v>
      </c>
      <c r="E4255" s="199">
        <v>3690.97</v>
      </c>
    </row>
    <row r="4256" spans="1:5">
      <c r="A4256" s="195">
        <v>14583</v>
      </c>
      <c r="B4256" s="195" t="s">
        <v>4426</v>
      </c>
      <c r="C4256" s="195" t="s">
        <v>353</v>
      </c>
      <c r="D4256" s="195" t="s">
        <v>155</v>
      </c>
      <c r="E4256" s="163">
        <v>11.54</v>
      </c>
    </row>
    <row r="4257" spans="1:5">
      <c r="A4257" s="195">
        <v>11457</v>
      </c>
      <c r="B4257" s="195" t="s">
        <v>4427</v>
      </c>
      <c r="C4257" s="195" t="s">
        <v>160</v>
      </c>
      <c r="D4257" s="195" t="s">
        <v>155</v>
      </c>
      <c r="E4257" s="163">
        <v>38.92</v>
      </c>
    </row>
    <row r="4258" spans="1:5">
      <c r="A4258" s="195">
        <v>21121</v>
      </c>
      <c r="B4258" s="195" t="s">
        <v>4428</v>
      </c>
      <c r="C4258" s="195" t="s">
        <v>160</v>
      </c>
      <c r="D4258" s="195" t="s">
        <v>155</v>
      </c>
      <c r="E4258" s="163">
        <v>3.29</v>
      </c>
    </row>
    <row r="4259" spans="1:5">
      <c r="A4259" s="195">
        <v>38010</v>
      </c>
      <c r="B4259" s="195" t="s">
        <v>4429</v>
      </c>
      <c r="C4259" s="195" t="s">
        <v>160</v>
      </c>
      <c r="D4259" s="195" t="s">
        <v>155</v>
      </c>
      <c r="E4259" s="163">
        <v>5.38</v>
      </c>
    </row>
    <row r="4260" spans="1:5">
      <c r="A4260" s="195">
        <v>38011</v>
      </c>
      <c r="B4260" s="195" t="s">
        <v>4430</v>
      </c>
      <c r="C4260" s="195" t="s">
        <v>160</v>
      </c>
      <c r="D4260" s="195" t="s">
        <v>155</v>
      </c>
      <c r="E4260" s="163">
        <v>9.92</v>
      </c>
    </row>
    <row r="4261" spans="1:5">
      <c r="A4261" s="195">
        <v>38012</v>
      </c>
      <c r="B4261" s="195" t="s">
        <v>4431</v>
      </c>
      <c r="C4261" s="195" t="s">
        <v>160</v>
      </c>
      <c r="D4261" s="195" t="s">
        <v>155</v>
      </c>
      <c r="E4261" s="163">
        <v>33.909999999999997</v>
      </c>
    </row>
    <row r="4262" spans="1:5">
      <c r="A4262" s="195">
        <v>38013</v>
      </c>
      <c r="B4262" s="195" t="s">
        <v>4432</v>
      </c>
      <c r="C4262" s="195" t="s">
        <v>160</v>
      </c>
      <c r="D4262" s="195" t="s">
        <v>155</v>
      </c>
      <c r="E4262" s="163">
        <v>44.02</v>
      </c>
    </row>
    <row r="4263" spans="1:5">
      <c r="A4263" s="195">
        <v>38014</v>
      </c>
      <c r="B4263" s="195" t="s">
        <v>4433</v>
      </c>
      <c r="C4263" s="195" t="s">
        <v>160</v>
      </c>
      <c r="D4263" s="195" t="s">
        <v>155</v>
      </c>
      <c r="E4263" s="163">
        <v>71.63</v>
      </c>
    </row>
    <row r="4264" spans="1:5">
      <c r="A4264" s="195">
        <v>38015</v>
      </c>
      <c r="B4264" s="195" t="s">
        <v>4434</v>
      </c>
      <c r="C4264" s="195" t="s">
        <v>160</v>
      </c>
      <c r="D4264" s="195" t="s">
        <v>155</v>
      </c>
      <c r="E4264" s="163">
        <v>172.98</v>
      </c>
    </row>
    <row r="4265" spans="1:5">
      <c r="A4265" s="195">
        <v>38016</v>
      </c>
      <c r="B4265" s="195" t="s">
        <v>4435</v>
      </c>
      <c r="C4265" s="195" t="s">
        <v>160</v>
      </c>
      <c r="D4265" s="195" t="s">
        <v>155</v>
      </c>
      <c r="E4265" s="163">
        <v>210.47</v>
      </c>
    </row>
    <row r="4266" spans="1:5">
      <c r="A4266" s="195">
        <v>12741</v>
      </c>
      <c r="B4266" s="195" t="s">
        <v>4436</v>
      </c>
      <c r="C4266" s="195" t="s">
        <v>160</v>
      </c>
      <c r="D4266" s="195" t="s">
        <v>167</v>
      </c>
      <c r="E4266" s="163">
        <v>997.86</v>
      </c>
    </row>
    <row r="4267" spans="1:5">
      <c r="A4267" s="195">
        <v>12733</v>
      </c>
      <c r="B4267" s="195" t="s">
        <v>4437</v>
      </c>
      <c r="C4267" s="195" t="s">
        <v>160</v>
      </c>
      <c r="D4267" s="195" t="s">
        <v>167</v>
      </c>
      <c r="E4267" s="163">
        <v>5.0199999999999996</v>
      </c>
    </row>
    <row r="4268" spans="1:5">
      <c r="A4268" s="195">
        <v>12734</v>
      </c>
      <c r="B4268" s="195" t="s">
        <v>4438</v>
      </c>
      <c r="C4268" s="195" t="s">
        <v>160</v>
      </c>
      <c r="D4268" s="195" t="s">
        <v>167</v>
      </c>
      <c r="E4268" s="163">
        <v>10.7</v>
      </c>
    </row>
    <row r="4269" spans="1:5">
      <c r="A4269" s="195">
        <v>12735</v>
      </c>
      <c r="B4269" s="195" t="s">
        <v>4439</v>
      </c>
      <c r="C4269" s="195" t="s">
        <v>160</v>
      </c>
      <c r="D4269" s="195" t="s">
        <v>167</v>
      </c>
      <c r="E4269" s="163">
        <v>17.600000000000001</v>
      </c>
    </row>
    <row r="4270" spans="1:5">
      <c r="A4270" s="195">
        <v>12736</v>
      </c>
      <c r="B4270" s="195" t="s">
        <v>4440</v>
      </c>
      <c r="C4270" s="195" t="s">
        <v>160</v>
      </c>
      <c r="D4270" s="195" t="s">
        <v>167</v>
      </c>
      <c r="E4270" s="163">
        <v>40.24</v>
      </c>
    </row>
    <row r="4271" spans="1:5">
      <c r="A4271" s="195">
        <v>12737</v>
      </c>
      <c r="B4271" s="195" t="s">
        <v>4441</v>
      </c>
      <c r="C4271" s="195" t="s">
        <v>160</v>
      </c>
      <c r="D4271" s="195" t="s">
        <v>167</v>
      </c>
      <c r="E4271" s="163">
        <v>51.85</v>
      </c>
    </row>
    <row r="4272" spans="1:5">
      <c r="A4272" s="195">
        <v>12738</v>
      </c>
      <c r="B4272" s="195" t="s">
        <v>4442</v>
      </c>
      <c r="C4272" s="195" t="s">
        <v>160</v>
      </c>
      <c r="D4272" s="195" t="s">
        <v>167</v>
      </c>
      <c r="E4272" s="163">
        <v>102.47</v>
      </c>
    </row>
    <row r="4273" spans="1:5">
      <c r="A4273" s="195">
        <v>12739</v>
      </c>
      <c r="B4273" s="195" t="s">
        <v>4443</v>
      </c>
      <c r="C4273" s="195" t="s">
        <v>160</v>
      </c>
      <c r="D4273" s="195" t="s">
        <v>167</v>
      </c>
      <c r="E4273" s="163">
        <v>291.7</v>
      </c>
    </row>
    <row r="4274" spans="1:5">
      <c r="A4274" s="195">
        <v>12740</v>
      </c>
      <c r="B4274" s="195" t="s">
        <v>4444</v>
      </c>
      <c r="C4274" s="195" t="s">
        <v>160</v>
      </c>
      <c r="D4274" s="195" t="s">
        <v>167</v>
      </c>
      <c r="E4274" s="163">
        <v>456.38</v>
      </c>
    </row>
    <row r="4275" spans="1:5">
      <c r="A4275" s="195">
        <v>6297</v>
      </c>
      <c r="B4275" s="195" t="s">
        <v>4445</v>
      </c>
      <c r="C4275" s="195" t="s">
        <v>160</v>
      </c>
      <c r="D4275" s="195" t="s">
        <v>155</v>
      </c>
      <c r="E4275" s="163">
        <v>25.78</v>
      </c>
    </row>
    <row r="4276" spans="1:5">
      <c r="A4276" s="195">
        <v>6296</v>
      </c>
      <c r="B4276" s="195" t="s">
        <v>4446</v>
      </c>
      <c r="C4276" s="195" t="s">
        <v>160</v>
      </c>
      <c r="D4276" s="195" t="s">
        <v>155</v>
      </c>
      <c r="E4276" s="163">
        <v>20.350000000000001</v>
      </c>
    </row>
    <row r="4277" spans="1:5">
      <c r="A4277" s="195">
        <v>6294</v>
      </c>
      <c r="B4277" s="195" t="s">
        <v>4447</v>
      </c>
      <c r="C4277" s="195" t="s">
        <v>160</v>
      </c>
      <c r="D4277" s="195" t="s">
        <v>155</v>
      </c>
      <c r="E4277" s="163">
        <v>5.8</v>
      </c>
    </row>
    <row r="4278" spans="1:5">
      <c r="A4278" s="195">
        <v>6323</v>
      </c>
      <c r="B4278" s="195" t="s">
        <v>4448</v>
      </c>
      <c r="C4278" s="195" t="s">
        <v>160</v>
      </c>
      <c r="D4278" s="195" t="s">
        <v>155</v>
      </c>
      <c r="E4278" s="163">
        <v>13.3</v>
      </c>
    </row>
    <row r="4279" spans="1:5">
      <c r="A4279" s="195">
        <v>6299</v>
      </c>
      <c r="B4279" s="195" t="s">
        <v>4449</v>
      </c>
      <c r="C4279" s="195" t="s">
        <v>160</v>
      </c>
      <c r="D4279" s="195" t="s">
        <v>155</v>
      </c>
      <c r="E4279" s="163">
        <v>77.540000000000006</v>
      </c>
    </row>
    <row r="4280" spans="1:5">
      <c r="A4280" s="195">
        <v>6298</v>
      </c>
      <c r="B4280" s="195" t="s">
        <v>4450</v>
      </c>
      <c r="C4280" s="195" t="s">
        <v>160</v>
      </c>
      <c r="D4280" s="195" t="s">
        <v>155</v>
      </c>
      <c r="E4280" s="163">
        <v>40.840000000000003</v>
      </c>
    </row>
    <row r="4281" spans="1:5">
      <c r="A4281" s="195">
        <v>6295</v>
      </c>
      <c r="B4281" s="195" t="s">
        <v>4451</v>
      </c>
      <c r="C4281" s="195" t="s">
        <v>160</v>
      </c>
      <c r="D4281" s="195" t="s">
        <v>155</v>
      </c>
      <c r="E4281" s="163">
        <v>8.26</v>
      </c>
    </row>
    <row r="4282" spans="1:5">
      <c r="A4282" s="195">
        <v>6322</v>
      </c>
      <c r="B4282" s="195" t="s">
        <v>4452</v>
      </c>
      <c r="C4282" s="195" t="s">
        <v>160</v>
      </c>
      <c r="D4282" s="195" t="s">
        <v>155</v>
      </c>
      <c r="E4282" s="163">
        <v>103.86</v>
      </c>
    </row>
    <row r="4283" spans="1:5">
      <c r="A4283" s="195">
        <v>6300</v>
      </c>
      <c r="B4283" s="195" t="s">
        <v>4453</v>
      </c>
      <c r="C4283" s="195" t="s">
        <v>160</v>
      </c>
      <c r="D4283" s="195" t="s">
        <v>155</v>
      </c>
      <c r="E4283" s="163">
        <v>191.48</v>
      </c>
    </row>
    <row r="4284" spans="1:5">
      <c r="A4284" s="195">
        <v>6321</v>
      </c>
      <c r="B4284" s="195" t="s">
        <v>4454</v>
      </c>
      <c r="C4284" s="195" t="s">
        <v>160</v>
      </c>
      <c r="D4284" s="195" t="s">
        <v>155</v>
      </c>
      <c r="E4284" s="163">
        <v>273.52999999999997</v>
      </c>
    </row>
    <row r="4285" spans="1:5">
      <c r="A4285" s="195">
        <v>6301</v>
      </c>
      <c r="B4285" s="195" t="s">
        <v>4455</v>
      </c>
      <c r="C4285" s="195" t="s">
        <v>160</v>
      </c>
      <c r="D4285" s="195" t="s">
        <v>155</v>
      </c>
      <c r="E4285" s="163">
        <v>641.12</v>
      </c>
    </row>
    <row r="4286" spans="1:5">
      <c r="A4286" s="195">
        <v>7105</v>
      </c>
      <c r="B4286" s="195" t="s">
        <v>4456</v>
      </c>
      <c r="C4286" s="195" t="s">
        <v>160</v>
      </c>
      <c r="D4286" s="195" t="s">
        <v>155</v>
      </c>
      <c r="E4286" s="163">
        <v>38.17</v>
      </c>
    </row>
    <row r="4287" spans="1:5">
      <c r="A4287" s="195">
        <v>20183</v>
      </c>
      <c r="B4287" s="195" t="s">
        <v>4457</v>
      </c>
      <c r="C4287" s="195" t="s">
        <v>160</v>
      </c>
      <c r="D4287" s="195" t="s">
        <v>155</v>
      </c>
      <c r="E4287" s="163">
        <v>50.25</v>
      </c>
    </row>
    <row r="4288" spans="1:5">
      <c r="A4288" s="195">
        <v>38448</v>
      </c>
      <c r="B4288" s="195" t="s">
        <v>4458</v>
      </c>
      <c r="C4288" s="195" t="s">
        <v>160</v>
      </c>
      <c r="D4288" s="195" t="s">
        <v>155</v>
      </c>
      <c r="E4288" s="163">
        <v>236.13</v>
      </c>
    </row>
    <row r="4289" spans="1:5">
      <c r="A4289" s="195">
        <v>20182</v>
      </c>
      <c r="B4289" s="195" t="s">
        <v>4459</v>
      </c>
      <c r="C4289" s="195" t="s">
        <v>160</v>
      </c>
      <c r="D4289" s="195" t="s">
        <v>155</v>
      </c>
      <c r="E4289" s="163">
        <v>28.68</v>
      </c>
    </row>
    <row r="4290" spans="1:5">
      <c r="A4290" s="195">
        <v>7119</v>
      </c>
      <c r="B4290" s="195" t="s">
        <v>4460</v>
      </c>
      <c r="C4290" s="195" t="s">
        <v>160</v>
      </c>
      <c r="D4290" s="195" t="s">
        <v>155</v>
      </c>
      <c r="E4290" s="163">
        <v>10.33</v>
      </c>
    </row>
    <row r="4291" spans="1:5">
      <c r="A4291" s="195">
        <v>7120</v>
      </c>
      <c r="B4291" s="195" t="s">
        <v>4461</v>
      </c>
      <c r="C4291" s="195" t="s">
        <v>160</v>
      </c>
      <c r="D4291" s="195" t="s">
        <v>155</v>
      </c>
      <c r="E4291" s="163">
        <v>7.09</v>
      </c>
    </row>
    <row r="4292" spans="1:5">
      <c r="A4292" s="195">
        <v>6319</v>
      </c>
      <c r="B4292" s="195" t="s">
        <v>4462</v>
      </c>
      <c r="C4292" s="195" t="s">
        <v>160</v>
      </c>
      <c r="D4292" s="195" t="s">
        <v>155</v>
      </c>
      <c r="E4292" s="163">
        <v>30.29</v>
      </c>
    </row>
    <row r="4293" spans="1:5">
      <c r="A4293" s="195">
        <v>6304</v>
      </c>
      <c r="B4293" s="195" t="s">
        <v>4463</v>
      </c>
      <c r="C4293" s="195" t="s">
        <v>160</v>
      </c>
      <c r="D4293" s="195" t="s">
        <v>155</v>
      </c>
      <c r="E4293" s="163">
        <v>30.29</v>
      </c>
    </row>
    <row r="4294" spans="1:5">
      <c r="A4294" s="195">
        <v>21116</v>
      </c>
      <c r="B4294" s="195" t="s">
        <v>4464</v>
      </c>
      <c r="C4294" s="195" t="s">
        <v>160</v>
      </c>
      <c r="D4294" s="195" t="s">
        <v>155</v>
      </c>
      <c r="E4294" s="163">
        <v>22.93</v>
      </c>
    </row>
    <row r="4295" spans="1:5">
      <c r="A4295" s="195">
        <v>6320</v>
      </c>
      <c r="B4295" s="195" t="s">
        <v>4465</v>
      </c>
      <c r="C4295" s="195" t="s">
        <v>160</v>
      </c>
      <c r="D4295" s="195" t="s">
        <v>155</v>
      </c>
      <c r="E4295" s="163">
        <v>15.6</v>
      </c>
    </row>
    <row r="4296" spans="1:5">
      <c r="A4296" s="195">
        <v>6303</v>
      </c>
      <c r="B4296" s="195" t="s">
        <v>4466</v>
      </c>
      <c r="C4296" s="195" t="s">
        <v>160</v>
      </c>
      <c r="D4296" s="195" t="s">
        <v>155</v>
      </c>
      <c r="E4296" s="163">
        <v>15.6</v>
      </c>
    </row>
    <row r="4297" spans="1:5">
      <c r="A4297" s="195">
        <v>6308</v>
      </c>
      <c r="B4297" s="195" t="s">
        <v>4467</v>
      </c>
      <c r="C4297" s="195" t="s">
        <v>160</v>
      </c>
      <c r="D4297" s="195" t="s">
        <v>155</v>
      </c>
      <c r="E4297" s="163">
        <v>83.82</v>
      </c>
    </row>
    <row r="4298" spans="1:5">
      <c r="A4298" s="195">
        <v>6317</v>
      </c>
      <c r="B4298" s="195" t="s">
        <v>4468</v>
      </c>
      <c r="C4298" s="195" t="s">
        <v>160</v>
      </c>
      <c r="D4298" s="195" t="s">
        <v>155</v>
      </c>
      <c r="E4298" s="163">
        <v>83.82</v>
      </c>
    </row>
    <row r="4299" spans="1:5">
      <c r="A4299" s="195">
        <v>6307</v>
      </c>
      <c r="B4299" s="195" t="s">
        <v>4469</v>
      </c>
      <c r="C4299" s="195" t="s">
        <v>160</v>
      </c>
      <c r="D4299" s="195" t="s">
        <v>155</v>
      </c>
      <c r="E4299" s="163">
        <v>83.82</v>
      </c>
    </row>
    <row r="4300" spans="1:5">
      <c r="A4300" s="195">
        <v>6309</v>
      </c>
      <c r="B4300" s="195" t="s">
        <v>4470</v>
      </c>
      <c r="C4300" s="195" t="s">
        <v>160</v>
      </c>
      <c r="D4300" s="195" t="s">
        <v>155</v>
      </c>
      <c r="E4300" s="163">
        <v>86.25</v>
      </c>
    </row>
    <row r="4301" spans="1:5">
      <c r="A4301" s="195">
        <v>6318</v>
      </c>
      <c r="B4301" s="195" t="s">
        <v>4471</v>
      </c>
      <c r="C4301" s="195" t="s">
        <v>160</v>
      </c>
      <c r="D4301" s="195" t="s">
        <v>155</v>
      </c>
      <c r="E4301" s="163">
        <v>45.21</v>
      </c>
    </row>
    <row r="4302" spans="1:5">
      <c r="A4302" s="195">
        <v>6306</v>
      </c>
      <c r="B4302" s="195" t="s">
        <v>4472</v>
      </c>
      <c r="C4302" s="195" t="s">
        <v>160</v>
      </c>
      <c r="D4302" s="195" t="s">
        <v>155</v>
      </c>
      <c r="E4302" s="163">
        <v>45.21</v>
      </c>
    </row>
    <row r="4303" spans="1:5">
      <c r="A4303" s="195">
        <v>6305</v>
      </c>
      <c r="B4303" s="195" t="s">
        <v>4473</v>
      </c>
      <c r="C4303" s="195" t="s">
        <v>160</v>
      </c>
      <c r="D4303" s="195" t="s">
        <v>155</v>
      </c>
      <c r="E4303" s="163">
        <v>45.21</v>
      </c>
    </row>
    <row r="4304" spans="1:5">
      <c r="A4304" s="195">
        <v>6302</v>
      </c>
      <c r="B4304" s="195" t="s">
        <v>4474</v>
      </c>
      <c r="C4304" s="195" t="s">
        <v>160</v>
      </c>
      <c r="D4304" s="195" t="s">
        <v>155</v>
      </c>
      <c r="E4304" s="163">
        <v>9.59</v>
      </c>
    </row>
    <row r="4305" spans="1:5">
      <c r="A4305" s="195">
        <v>6312</v>
      </c>
      <c r="B4305" s="195" t="s">
        <v>4475</v>
      </c>
      <c r="C4305" s="195" t="s">
        <v>160</v>
      </c>
      <c r="D4305" s="195" t="s">
        <v>155</v>
      </c>
      <c r="E4305" s="163">
        <v>120.56</v>
      </c>
    </row>
    <row r="4306" spans="1:5">
      <c r="A4306" s="195">
        <v>6311</v>
      </c>
      <c r="B4306" s="195" t="s">
        <v>4476</v>
      </c>
      <c r="C4306" s="195" t="s">
        <v>160</v>
      </c>
      <c r="D4306" s="195" t="s">
        <v>155</v>
      </c>
      <c r="E4306" s="163">
        <v>120.56</v>
      </c>
    </row>
    <row r="4307" spans="1:5">
      <c r="A4307" s="195">
        <v>6310</v>
      </c>
      <c r="B4307" s="195" t="s">
        <v>4477</v>
      </c>
      <c r="C4307" s="195" t="s">
        <v>160</v>
      </c>
      <c r="D4307" s="195" t="s">
        <v>155</v>
      </c>
      <c r="E4307" s="163">
        <v>120.56</v>
      </c>
    </row>
    <row r="4308" spans="1:5">
      <c r="A4308" s="195">
        <v>6314</v>
      </c>
      <c r="B4308" s="195" t="s">
        <v>4478</v>
      </c>
      <c r="C4308" s="195" t="s">
        <v>160</v>
      </c>
      <c r="D4308" s="195" t="s">
        <v>155</v>
      </c>
      <c r="E4308" s="163">
        <v>120.56</v>
      </c>
    </row>
    <row r="4309" spans="1:5">
      <c r="A4309" s="195">
        <v>6313</v>
      </c>
      <c r="B4309" s="195" t="s">
        <v>4479</v>
      </c>
      <c r="C4309" s="195" t="s">
        <v>160</v>
      </c>
      <c r="D4309" s="195" t="s">
        <v>155</v>
      </c>
      <c r="E4309" s="163">
        <v>120.56</v>
      </c>
    </row>
    <row r="4310" spans="1:5">
      <c r="A4310" s="195">
        <v>6315</v>
      </c>
      <c r="B4310" s="195" t="s">
        <v>4480</v>
      </c>
      <c r="C4310" s="195" t="s">
        <v>160</v>
      </c>
      <c r="D4310" s="195" t="s">
        <v>155</v>
      </c>
      <c r="E4310" s="163">
        <v>228.28</v>
      </c>
    </row>
    <row r="4311" spans="1:5">
      <c r="A4311" s="195">
        <v>6316</v>
      </c>
      <c r="B4311" s="195" t="s">
        <v>4481</v>
      </c>
      <c r="C4311" s="195" t="s">
        <v>160</v>
      </c>
      <c r="D4311" s="195" t="s">
        <v>155</v>
      </c>
      <c r="E4311" s="163">
        <v>228.28</v>
      </c>
    </row>
    <row r="4312" spans="1:5">
      <c r="A4312" s="195">
        <v>38878</v>
      </c>
      <c r="B4312" s="195" t="s">
        <v>4482</v>
      </c>
      <c r="C4312" s="195" t="s">
        <v>160</v>
      </c>
      <c r="D4312" s="195" t="s">
        <v>167</v>
      </c>
      <c r="E4312" s="163">
        <v>18.63</v>
      </c>
    </row>
    <row r="4313" spans="1:5">
      <c r="A4313" s="195">
        <v>38879</v>
      </c>
      <c r="B4313" s="195" t="s">
        <v>4483</v>
      </c>
      <c r="C4313" s="195" t="s">
        <v>160</v>
      </c>
      <c r="D4313" s="195" t="s">
        <v>167</v>
      </c>
      <c r="E4313" s="163">
        <v>34.92</v>
      </c>
    </row>
    <row r="4314" spans="1:5">
      <c r="A4314" s="195">
        <v>38881</v>
      </c>
      <c r="B4314" s="195" t="s">
        <v>4484</v>
      </c>
      <c r="C4314" s="195" t="s">
        <v>160</v>
      </c>
      <c r="D4314" s="195" t="s">
        <v>167</v>
      </c>
      <c r="E4314" s="163">
        <v>18.27</v>
      </c>
    </row>
    <row r="4315" spans="1:5">
      <c r="A4315" s="195">
        <v>38880</v>
      </c>
      <c r="B4315" s="195" t="s">
        <v>4485</v>
      </c>
      <c r="C4315" s="195" t="s">
        <v>160</v>
      </c>
      <c r="D4315" s="195" t="s">
        <v>167</v>
      </c>
      <c r="E4315" s="163">
        <v>19.149999999999999</v>
      </c>
    </row>
    <row r="4316" spans="1:5">
      <c r="A4316" s="195">
        <v>38882</v>
      </c>
      <c r="B4316" s="195" t="s">
        <v>4486</v>
      </c>
      <c r="C4316" s="195" t="s">
        <v>160</v>
      </c>
      <c r="D4316" s="195" t="s">
        <v>167</v>
      </c>
      <c r="E4316" s="163">
        <v>19.829999999999998</v>
      </c>
    </row>
    <row r="4317" spans="1:5">
      <c r="A4317" s="195">
        <v>38883</v>
      </c>
      <c r="B4317" s="195" t="s">
        <v>4487</v>
      </c>
      <c r="C4317" s="195" t="s">
        <v>160</v>
      </c>
      <c r="D4317" s="195" t="s">
        <v>167</v>
      </c>
      <c r="E4317" s="163">
        <v>29.33</v>
      </c>
    </row>
    <row r="4318" spans="1:5">
      <c r="A4318" s="195">
        <v>38884</v>
      </c>
      <c r="B4318" s="195" t="s">
        <v>4488</v>
      </c>
      <c r="C4318" s="195" t="s">
        <v>160</v>
      </c>
      <c r="D4318" s="195" t="s">
        <v>167</v>
      </c>
      <c r="E4318" s="163">
        <v>31.84</v>
      </c>
    </row>
    <row r="4319" spans="1:5">
      <c r="A4319" s="195">
        <v>38885</v>
      </c>
      <c r="B4319" s="195" t="s">
        <v>4489</v>
      </c>
      <c r="C4319" s="195" t="s">
        <v>160</v>
      </c>
      <c r="D4319" s="195" t="s">
        <v>167</v>
      </c>
      <c r="E4319" s="163">
        <v>30.8</v>
      </c>
    </row>
    <row r="4320" spans="1:5">
      <c r="A4320" s="195">
        <v>38886</v>
      </c>
      <c r="B4320" s="195" t="s">
        <v>4490</v>
      </c>
      <c r="C4320" s="195" t="s">
        <v>160</v>
      </c>
      <c r="D4320" s="195" t="s">
        <v>167</v>
      </c>
      <c r="E4320" s="163">
        <v>33.24</v>
      </c>
    </row>
    <row r="4321" spans="1:5">
      <c r="A4321" s="195">
        <v>38887</v>
      </c>
      <c r="B4321" s="195" t="s">
        <v>4491</v>
      </c>
      <c r="C4321" s="195" t="s">
        <v>160</v>
      </c>
      <c r="D4321" s="195" t="s">
        <v>167</v>
      </c>
      <c r="E4321" s="163">
        <v>29.85</v>
      </c>
    </row>
    <row r="4322" spans="1:5">
      <c r="A4322" s="195">
        <v>38888</v>
      </c>
      <c r="B4322" s="195" t="s">
        <v>4492</v>
      </c>
      <c r="C4322" s="195" t="s">
        <v>160</v>
      </c>
      <c r="D4322" s="195" t="s">
        <v>167</v>
      </c>
      <c r="E4322" s="163">
        <v>35.49</v>
      </c>
    </row>
    <row r="4323" spans="1:5">
      <c r="A4323" s="195">
        <v>38890</v>
      </c>
      <c r="B4323" s="195" t="s">
        <v>4493</v>
      </c>
      <c r="C4323" s="195" t="s">
        <v>160</v>
      </c>
      <c r="D4323" s="195" t="s">
        <v>167</v>
      </c>
      <c r="E4323" s="163">
        <v>52.75</v>
      </c>
    </row>
    <row r="4324" spans="1:5">
      <c r="A4324" s="195">
        <v>38893</v>
      </c>
      <c r="B4324" s="195" t="s">
        <v>4494</v>
      </c>
      <c r="C4324" s="195" t="s">
        <v>160</v>
      </c>
      <c r="D4324" s="195" t="s">
        <v>167</v>
      </c>
      <c r="E4324" s="163">
        <v>42.42</v>
      </c>
    </row>
    <row r="4325" spans="1:5">
      <c r="A4325" s="195">
        <v>38894</v>
      </c>
      <c r="B4325" s="195" t="s">
        <v>4495</v>
      </c>
      <c r="C4325" s="195" t="s">
        <v>160</v>
      </c>
      <c r="D4325" s="195" t="s">
        <v>167</v>
      </c>
      <c r="E4325" s="163">
        <v>53.88</v>
      </c>
    </row>
    <row r="4326" spans="1:5">
      <c r="A4326" s="195">
        <v>38896</v>
      </c>
      <c r="B4326" s="195" t="s">
        <v>4496</v>
      </c>
      <c r="C4326" s="195" t="s">
        <v>160</v>
      </c>
      <c r="D4326" s="195" t="s">
        <v>167</v>
      </c>
      <c r="E4326" s="163">
        <v>54.94</v>
      </c>
    </row>
    <row r="4327" spans="1:5">
      <c r="A4327" s="195">
        <v>39324</v>
      </c>
      <c r="B4327" s="195" t="s">
        <v>4497</v>
      </c>
      <c r="C4327" s="195" t="s">
        <v>160</v>
      </c>
      <c r="D4327" s="195" t="s">
        <v>155</v>
      </c>
      <c r="E4327" s="163">
        <v>7.29</v>
      </c>
    </row>
    <row r="4328" spans="1:5">
      <c r="A4328" s="195">
        <v>39325</v>
      </c>
      <c r="B4328" s="195" t="s">
        <v>4498</v>
      </c>
      <c r="C4328" s="195" t="s">
        <v>160</v>
      </c>
      <c r="D4328" s="195" t="s">
        <v>155</v>
      </c>
      <c r="E4328" s="163">
        <v>11.03</v>
      </c>
    </row>
    <row r="4329" spans="1:5">
      <c r="A4329" s="195">
        <v>39326</v>
      </c>
      <c r="B4329" s="195" t="s">
        <v>4499</v>
      </c>
      <c r="C4329" s="195" t="s">
        <v>160</v>
      </c>
      <c r="D4329" s="195" t="s">
        <v>155</v>
      </c>
      <c r="E4329" s="163">
        <v>28.41</v>
      </c>
    </row>
    <row r="4330" spans="1:5">
      <c r="A4330" s="195">
        <v>39327</v>
      </c>
      <c r="B4330" s="195" t="s">
        <v>4500</v>
      </c>
      <c r="C4330" s="195" t="s">
        <v>160</v>
      </c>
      <c r="D4330" s="195" t="s">
        <v>155</v>
      </c>
      <c r="E4330" s="163">
        <v>43.04</v>
      </c>
    </row>
    <row r="4331" spans="1:5">
      <c r="A4331" s="195">
        <v>20176</v>
      </c>
      <c r="B4331" s="195" t="s">
        <v>4501</v>
      </c>
      <c r="C4331" s="195" t="s">
        <v>160</v>
      </c>
      <c r="D4331" s="195" t="s">
        <v>155</v>
      </c>
      <c r="E4331" s="163">
        <v>43.3</v>
      </c>
    </row>
    <row r="4332" spans="1:5">
      <c r="A4332" s="195">
        <v>11378</v>
      </c>
      <c r="B4332" s="195" t="s">
        <v>4502</v>
      </c>
      <c r="C4332" s="195" t="s">
        <v>160</v>
      </c>
      <c r="D4332" s="195" t="s">
        <v>167</v>
      </c>
      <c r="E4332" s="163">
        <v>91.07</v>
      </c>
    </row>
    <row r="4333" spans="1:5">
      <c r="A4333" s="195">
        <v>11379</v>
      </c>
      <c r="B4333" s="195" t="s">
        <v>4503</v>
      </c>
      <c r="C4333" s="195" t="s">
        <v>160</v>
      </c>
      <c r="D4333" s="195" t="s">
        <v>167</v>
      </c>
      <c r="E4333" s="163">
        <v>76.95</v>
      </c>
    </row>
    <row r="4334" spans="1:5">
      <c r="A4334" s="195">
        <v>11493</v>
      </c>
      <c r="B4334" s="195" t="s">
        <v>4504</v>
      </c>
      <c r="C4334" s="195" t="s">
        <v>160</v>
      </c>
      <c r="D4334" s="195" t="s">
        <v>167</v>
      </c>
      <c r="E4334" s="163">
        <v>44.38</v>
      </c>
    </row>
    <row r="4335" spans="1:5">
      <c r="A4335" s="195">
        <v>42717</v>
      </c>
      <c r="B4335" s="195" t="s">
        <v>4505</v>
      </c>
      <c r="C4335" s="195" t="s">
        <v>160</v>
      </c>
      <c r="D4335" s="195" t="s">
        <v>167</v>
      </c>
      <c r="E4335" s="163">
        <v>583.04</v>
      </c>
    </row>
    <row r="4336" spans="1:5">
      <c r="A4336" s="195">
        <v>42718</v>
      </c>
      <c r="B4336" s="195" t="s">
        <v>4506</v>
      </c>
      <c r="C4336" s="195" t="s">
        <v>160</v>
      </c>
      <c r="D4336" s="195" t="s">
        <v>167</v>
      </c>
      <c r="E4336" s="163">
        <v>647.29</v>
      </c>
    </row>
    <row r="4337" spans="1:5">
      <c r="A4337" s="195">
        <v>7106</v>
      </c>
      <c r="B4337" s="195" t="s">
        <v>4507</v>
      </c>
      <c r="C4337" s="195" t="s">
        <v>160</v>
      </c>
      <c r="D4337" s="195" t="s">
        <v>155</v>
      </c>
      <c r="E4337" s="163">
        <v>168.08</v>
      </c>
    </row>
    <row r="4338" spans="1:5">
      <c r="A4338" s="195">
        <v>7104</v>
      </c>
      <c r="B4338" s="195" t="s">
        <v>4508</v>
      </c>
      <c r="C4338" s="195" t="s">
        <v>160</v>
      </c>
      <c r="D4338" s="195" t="s">
        <v>155</v>
      </c>
      <c r="E4338" s="163">
        <v>3.5</v>
      </c>
    </row>
    <row r="4339" spans="1:5">
      <c r="A4339" s="195">
        <v>7136</v>
      </c>
      <c r="B4339" s="195" t="s">
        <v>4509</v>
      </c>
      <c r="C4339" s="195" t="s">
        <v>160</v>
      </c>
      <c r="D4339" s="195" t="s">
        <v>155</v>
      </c>
      <c r="E4339" s="163">
        <v>6.59</v>
      </c>
    </row>
    <row r="4340" spans="1:5">
      <c r="A4340" s="195">
        <v>7128</v>
      </c>
      <c r="B4340" s="195" t="s">
        <v>4510</v>
      </c>
      <c r="C4340" s="195" t="s">
        <v>160</v>
      </c>
      <c r="D4340" s="195" t="s">
        <v>155</v>
      </c>
      <c r="E4340" s="163">
        <v>10.79</v>
      </c>
    </row>
    <row r="4341" spans="1:5">
      <c r="A4341" s="195">
        <v>7108</v>
      </c>
      <c r="B4341" s="195" t="s">
        <v>4511</v>
      </c>
      <c r="C4341" s="195" t="s">
        <v>160</v>
      </c>
      <c r="D4341" s="195" t="s">
        <v>155</v>
      </c>
      <c r="E4341" s="163">
        <v>11.55</v>
      </c>
    </row>
    <row r="4342" spans="1:5">
      <c r="A4342" s="195">
        <v>7129</v>
      </c>
      <c r="B4342" s="195" t="s">
        <v>4512</v>
      </c>
      <c r="C4342" s="195" t="s">
        <v>160</v>
      </c>
      <c r="D4342" s="195" t="s">
        <v>155</v>
      </c>
      <c r="E4342" s="163">
        <v>9.6</v>
      </c>
    </row>
    <row r="4343" spans="1:5">
      <c r="A4343" s="195">
        <v>7130</v>
      </c>
      <c r="B4343" s="195" t="s">
        <v>4513</v>
      </c>
      <c r="C4343" s="195" t="s">
        <v>160</v>
      </c>
      <c r="D4343" s="195" t="s">
        <v>155</v>
      </c>
      <c r="E4343" s="163">
        <v>15.66</v>
      </c>
    </row>
    <row r="4344" spans="1:5">
      <c r="A4344" s="195">
        <v>7131</v>
      </c>
      <c r="B4344" s="195" t="s">
        <v>4514</v>
      </c>
      <c r="C4344" s="195" t="s">
        <v>160</v>
      </c>
      <c r="D4344" s="195" t="s">
        <v>155</v>
      </c>
      <c r="E4344" s="163">
        <v>19.21</v>
      </c>
    </row>
    <row r="4345" spans="1:5">
      <c r="A4345" s="195">
        <v>7132</v>
      </c>
      <c r="B4345" s="195" t="s">
        <v>4515</v>
      </c>
      <c r="C4345" s="195" t="s">
        <v>160</v>
      </c>
      <c r="D4345" s="195" t="s">
        <v>155</v>
      </c>
      <c r="E4345" s="163">
        <v>53.34</v>
      </c>
    </row>
    <row r="4346" spans="1:5">
      <c r="A4346" s="195">
        <v>7133</v>
      </c>
      <c r="B4346" s="195" t="s">
        <v>4516</v>
      </c>
      <c r="C4346" s="195" t="s">
        <v>160</v>
      </c>
      <c r="D4346" s="195" t="s">
        <v>155</v>
      </c>
      <c r="E4346" s="163">
        <v>82.85</v>
      </c>
    </row>
    <row r="4347" spans="1:5">
      <c r="A4347" s="195">
        <v>37420</v>
      </c>
      <c r="B4347" s="195" t="s">
        <v>4517</v>
      </c>
      <c r="C4347" s="195" t="s">
        <v>160</v>
      </c>
      <c r="D4347" s="195" t="s">
        <v>167</v>
      </c>
      <c r="E4347" s="163">
        <v>40.33</v>
      </c>
    </row>
    <row r="4348" spans="1:5">
      <c r="A4348" s="195">
        <v>37421</v>
      </c>
      <c r="B4348" s="195" t="s">
        <v>4518</v>
      </c>
      <c r="C4348" s="195" t="s">
        <v>160</v>
      </c>
      <c r="D4348" s="195" t="s">
        <v>167</v>
      </c>
      <c r="E4348" s="163">
        <v>55.12</v>
      </c>
    </row>
    <row r="4349" spans="1:5">
      <c r="A4349" s="195">
        <v>37422</v>
      </c>
      <c r="B4349" s="195" t="s">
        <v>4519</v>
      </c>
      <c r="C4349" s="195" t="s">
        <v>160</v>
      </c>
      <c r="D4349" s="195" t="s">
        <v>167</v>
      </c>
      <c r="E4349" s="163">
        <v>51.59</v>
      </c>
    </row>
    <row r="4350" spans="1:5">
      <c r="A4350" s="195">
        <v>37443</v>
      </c>
      <c r="B4350" s="195" t="s">
        <v>4520</v>
      </c>
      <c r="C4350" s="195" t="s">
        <v>160</v>
      </c>
      <c r="D4350" s="195" t="s">
        <v>167</v>
      </c>
      <c r="E4350" s="163">
        <v>146.13</v>
      </c>
    </row>
    <row r="4351" spans="1:5">
      <c r="A4351" s="195">
        <v>37444</v>
      </c>
      <c r="B4351" s="195" t="s">
        <v>4521</v>
      </c>
      <c r="C4351" s="195" t="s">
        <v>160</v>
      </c>
      <c r="D4351" s="195" t="s">
        <v>167</v>
      </c>
      <c r="E4351" s="163">
        <v>148.61000000000001</v>
      </c>
    </row>
    <row r="4352" spans="1:5">
      <c r="A4352" s="195">
        <v>37445</v>
      </c>
      <c r="B4352" s="195" t="s">
        <v>4522</v>
      </c>
      <c r="C4352" s="195" t="s">
        <v>160</v>
      </c>
      <c r="D4352" s="195" t="s">
        <v>167</v>
      </c>
      <c r="E4352" s="163">
        <v>225.25</v>
      </c>
    </row>
    <row r="4353" spans="1:5">
      <c r="A4353" s="195">
        <v>37446</v>
      </c>
      <c r="B4353" s="195" t="s">
        <v>4523</v>
      </c>
      <c r="C4353" s="195" t="s">
        <v>160</v>
      </c>
      <c r="D4353" s="195" t="s">
        <v>167</v>
      </c>
      <c r="E4353" s="163">
        <v>245.56</v>
      </c>
    </row>
    <row r="4354" spans="1:5">
      <c r="A4354" s="195">
        <v>37447</v>
      </c>
      <c r="B4354" s="195" t="s">
        <v>4524</v>
      </c>
      <c r="C4354" s="195" t="s">
        <v>160</v>
      </c>
      <c r="D4354" s="195" t="s">
        <v>167</v>
      </c>
      <c r="E4354" s="163">
        <v>249.4</v>
      </c>
    </row>
    <row r="4355" spans="1:5">
      <c r="A4355" s="195">
        <v>37448</v>
      </c>
      <c r="B4355" s="195" t="s">
        <v>4525</v>
      </c>
      <c r="C4355" s="195" t="s">
        <v>160</v>
      </c>
      <c r="D4355" s="195" t="s">
        <v>167</v>
      </c>
      <c r="E4355" s="163">
        <v>342.1</v>
      </c>
    </row>
    <row r="4356" spans="1:5">
      <c r="A4356" s="195">
        <v>37440</v>
      </c>
      <c r="B4356" s="195" t="s">
        <v>4526</v>
      </c>
      <c r="C4356" s="195" t="s">
        <v>160</v>
      </c>
      <c r="D4356" s="195" t="s">
        <v>167</v>
      </c>
      <c r="E4356" s="163">
        <v>115.99</v>
      </c>
    </row>
    <row r="4357" spans="1:5">
      <c r="A4357" s="195">
        <v>37441</v>
      </c>
      <c r="B4357" s="195" t="s">
        <v>4527</v>
      </c>
      <c r="C4357" s="195" t="s">
        <v>160</v>
      </c>
      <c r="D4357" s="195" t="s">
        <v>167</v>
      </c>
      <c r="E4357" s="163">
        <v>115.99</v>
      </c>
    </row>
    <row r="4358" spans="1:5">
      <c r="A4358" s="195">
        <v>37442</v>
      </c>
      <c r="B4358" s="195" t="s">
        <v>4528</v>
      </c>
      <c r="C4358" s="195" t="s">
        <v>160</v>
      </c>
      <c r="D4358" s="195" t="s">
        <v>167</v>
      </c>
      <c r="E4358" s="163">
        <v>139.69999999999999</v>
      </c>
    </row>
    <row r="4359" spans="1:5">
      <c r="A4359" s="195">
        <v>38017</v>
      </c>
      <c r="B4359" s="195" t="s">
        <v>4529</v>
      </c>
      <c r="C4359" s="195" t="s">
        <v>160</v>
      </c>
      <c r="D4359" s="195" t="s">
        <v>155</v>
      </c>
      <c r="E4359" s="163">
        <v>10.37</v>
      </c>
    </row>
    <row r="4360" spans="1:5">
      <c r="A4360" s="195">
        <v>38018</v>
      </c>
      <c r="B4360" s="195" t="s">
        <v>4530</v>
      </c>
      <c r="C4360" s="195" t="s">
        <v>160</v>
      </c>
      <c r="D4360" s="195" t="s">
        <v>155</v>
      </c>
      <c r="E4360" s="163">
        <v>11.44</v>
      </c>
    </row>
    <row r="4361" spans="1:5">
      <c r="A4361" s="195">
        <v>39895</v>
      </c>
      <c r="B4361" s="195" t="s">
        <v>4531</v>
      </c>
      <c r="C4361" s="195" t="s">
        <v>160</v>
      </c>
      <c r="D4361" s="195" t="s">
        <v>167</v>
      </c>
      <c r="E4361" s="163">
        <v>36.25</v>
      </c>
    </row>
    <row r="4362" spans="1:5">
      <c r="A4362" s="195">
        <v>39896</v>
      </c>
      <c r="B4362" s="195" t="s">
        <v>4532</v>
      </c>
      <c r="C4362" s="195" t="s">
        <v>160</v>
      </c>
      <c r="D4362" s="195" t="s">
        <v>167</v>
      </c>
      <c r="E4362" s="163">
        <v>53.13</v>
      </c>
    </row>
    <row r="4363" spans="1:5">
      <c r="A4363" s="195">
        <v>38873</v>
      </c>
      <c r="B4363" s="195" t="s">
        <v>4533</v>
      </c>
      <c r="C4363" s="195" t="s">
        <v>160</v>
      </c>
      <c r="D4363" s="195" t="s">
        <v>167</v>
      </c>
      <c r="E4363" s="163">
        <v>16.52</v>
      </c>
    </row>
    <row r="4364" spans="1:5">
      <c r="A4364" s="195">
        <v>38874</v>
      </c>
      <c r="B4364" s="195" t="s">
        <v>4534</v>
      </c>
      <c r="C4364" s="195" t="s">
        <v>160</v>
      </c>
      <c r="D4364" s="195" t="s">
        <v>167</v>
      </c>
      <c r="E4364" s="163">
        <v>20.09</v>
      </c>
    </row>
    <row r="4365" spans="1:5">
      <c r="A4365" s="195">
        <v>38875</v>
      </c>
      <c r="B4365" s="195" t="s">
        <v>4535</v>
      </c>
      <c r="C4365" s="195" t="s">
        <v>160</v>
      </c>
      <c r="D4365" s="195" t="s">
        <v>167</v>
      </c>
      <c r="E4365" s="163">
        <v>35.51</v>
      </c>
    </row>
    <row r="4366" spans="1:5">
      <c r="A4366" s="195">
        <v>38876</v>
      </c>
      <c r="B4366" s="195" t="s">
        <v>4536</v>
      </c>
      <c r="C4366" s="195" t="s">
        <v>160</v>
      </c>
      <c r="D4366" s="195" t="s">
        <v>167</v>
      </c>
      <c r="E4366" s="163">
        <v>47.78</v>
      </c>
    </row>
    <row r="4367" spans="1:5">
      <c r="A4367" s="195">
        <v>39000</v>
      </c>
      <c r="B4367" s="195" t="s">
        <v>4537</v>
      </c>
      <c r="C4367" s="195" t="s">
        <v>160</v>
      </c>
      <c r="D4367" s="195" t="s">
        <v>167</v>
      </c>
      <c r="E4367" s="163">
        <v>36.229999999999997</v>
      </c>
    </row>
    <row r="4368" spans="1:5">
      <c r="A4368" s="195">
        <v>38674</v>
      </c>
      <c r="B4368" s="195" t="s">
        <v>4538</v>
      </c>
      <c r="C4368" s="195" t="s">
        <v>160</v>
      </c>
      <c r="D4368" s="195" t="s">
        <v>155</v>
      </c>
      <c r="E4368" s="163">
        <v>36.049999999999997</v>
      </c>
    </row>
    <row r="4369" spans="1:5">
      <c r="A4369" s="195">
        <v>38911</v>
      </c>
      <c r="B4369" s="195" t="s">
        <v>4539</v>
      </c>
      <c r="C4369" s="195" t="s">
        <v>160</v>
      </c>
      <c r="D4369" s="195" t="s">
        <v>167</v>
      </c>
      <c r="E4369" s="163">
        <v>59.25</v>
      </c>
    </row>
    <row r="4370" spans="1:5">
      <c r="A4370" s="195">
        <v>38912</v>
      </c>
      <c r="B4370" s="195" t="s">
        <v>4540</v>
      </c>
      <c r="C4370" s="195" t="s">
        <v>160</v>
      </c>
      <c r="D4370" s="195" t="s">
        <v>167</v>
      </c>
      <c r="E4370" s="163">
        <v>75.3</v>
      </c>
    </row>
    <row r="4371" spans="1:5">
      <c r="A4371" s="195">
        <v>38019</v>
      </c>
      <c r="B4371" s="195" t="s">
        <v>4541</v>
      </c>
      <c r="C4371" s="195" t="s">
        <v>160</v>
      </c>
      <c r="D4371" s="195" t="s">
        <v>155</v>
      </c>
      <c r="E4371" s="163">
        <v>9.0299999999999994</v>
      </c>
    </row>
    <row r="4372" spans="1:5">
      <c r="A4372" s="195">
        <v>38020</v>
      </c>
      <c r="B4372" s="195" t="s">
        <v>4542</v>
      </c>
      <c r="C4372" s="195" t="s">
        <v>160</v>
      </c>
      <c r="D4372" s="195" t="s">
        <v>155</v>
      </c>
      <c r="E4372" s="163">
        <v>11.44</v>
      </c>
    </row>
    <row r="4373" spans="1:5">
      <c r="A4373" s="195">
        <v>38454</v>
      </c>
      <c r="B4373" s="195" t="s">
        <v>4543</v>
      </c>
      <c r="C4373" s="195" t="s">
        <v>160</v>
      </c>
      <c r="D4373" s="195" t="s">
        <v>167</v>
      </c>
      <c r="E4373" s="163">
        <v>6.61</v>
      </c>
    </row>
    <row r="4374" spans="1:5">
      <c r="A4374" s="195">
        <v>38455</v>
      </c>
      <c r="B4374" s="195" t="s">
        <v>4544</v>
      </c>
      <c r="C4374" s="195" t="s">
        <v>160</v>
      </c>
      <c r="D4374" s="195" t="s">
        <v>167</v>
      </c>
      <c r="E4374" s="163">
        <v>6.05</v>
      </c>
    </row>
    <row r="4375" spans="1:5">
      <c r="A4375" s="195">
        <v>38462</v>
      </c>
      <c r="B4375" s="195" t="s">
        <v>4545</v>
      </c>
      <c r="C4375" s="195" t="s">
        <v>160</v>
      </c>
      <c r="D4375" s="195" t="s">
        <v>167</v>
      </c>
      <c r="E4375" s="163">
        <v>170.86</v>
      </c>
    </row>
    <row r="4376" spans="1:5">
      <c r="A4376" s="195">
        <v>36362</v>
      </c>
      <c r="B4376" s="195" t="s">
        <v>4546</v>
      </c>
      <c r="C4376" s="195" t="s">
        <v>160</v>
      </c>
      <c r="D4376" s="195" t="s">
        <v>167</v>
      </c>
      <c r="E4376" s="163">
        <v>2.6</v>
      </c>
    </row>
    <row r="4377" spans="1:5">
      <c r="A4377" s="195">
        <v>36298</v>
      </c>
      <c r="B4377" s="195" t="s">
        <v>4547</v>
      </c>
      <c r="C4377" s="195" t="s">
        <v>160</v>
      </c>
      <c r="D4377" s="195" t="s">
        <v>167</v>
      </c>
      <c r="E4377" s="163">
        <v>3.86</v>
      </c>
    </row>
    <row r="4378" spans="1:5">
      <c r="A4378" s="195">
        <v>38456</v>
      </c>
      <c r="B4378" s="195" t="s">
        <v>4548</v>
      </c>
      <c r="C4378" s="195" t="s">
        <v>160</v>
      </c>
      <c r="D4378" s="195" t="s">
        <v>167</v>
      </c>
      <c r="E4378" s="163">
        <v>6.29</v>
      </c>
    </row>
    <row r="4379" spans="1:5">
      <c r="A4379" s="195">
        <v>38457</v>
      </c>
      <c r="B4379" s="195" t="s">
        <v>4549</v>
      </c>
      <c r="C4379" s="195" t="s">
        <v>160</v>
      </c>
      <c r="D4379" s="195" t="s">
        <v>167</v>
      </c>
      <c r="E4379" s="163">
        <v>14.17</v>
      </c>
    </row>
    <row r="4380" spans="1:5">
      <c r="A4380" s="195">
        <v>38458</v>
      </c>
      <c r="B4380" s="195" t="s">
        <v>4550</v>
      </c>
      <c r="C4380" s="195" t="s">
        <v>160</v>
      </c>
      <c r="D4380" s="195" t="s">
        <v>167</v>
      </c>
      <c r="E4380" s="163">
        <v>18.989999999999998</v>
      </c>
    </row>
    <row r="4381" spans="1:5">
      <c r="A4381" s="195">
        <v>38459</v>
      </c>
      <c r="B4381" s="195" t="s">
        <v>4551</v>
      </c>
      <c r="C4381" s="195" t="s">
        <v>160</v>
      </c>
      <c r="D4381" s="195" t="s">
        <v>167</v>
      </c>
      <c r="E4381" s="163">
        <v>33.51</v>
      </c>
    </row>
    <row r="4382" spans="1:5">
      <c r="A4382" s="195">
        <v>38460</v>
      </c>
      <c r="B4382" s="195" t="s">
        <v>4552</v>
      </c>
      <c r="C4382" s="195" t="s">
        <v>160</v>
      </c>
      <c r="D4382" s="195" t="s">
        <v>167</v>
      </c>
      <c r="E4382" s="163">
        <v>69.989999999999995</v>
      </c>
    </row>
    <row r="4383" spans="1:5">
      <c r="A4383" s="195">
        <v>38461</v>
      </c>
      <c r="B4383" s="195" t="s">
        <v>4553</v>
      </c>
      <c r="C4383" s="195" t="s">
        <v>160</v>
      </c>
      <c r="D4383" s="195" t="s">
        <v>167</v>
      </c>
      <c r="E4383" s="163">
        <v>106.77</v>
      </c>
    </row>
    <row r="4384" spans="1:5">
      <c r="A4384" s="195">
        <v>7094</v>
      </c>
      <c r="B4384" s="195" t="s">
        <v>4554</v>
      </c>
      <c r="C4384" s="195" t="s">
        <v>160</v>
      </c>
      <c r="D4384" s="195" t="s">
        <v>155</v>
      </c>
      <c r="E4384" s="163">
        <v>12.11</v>
      </c>
    </row>
    <row r="4385" spans="1:5">
      <c r="A4385" s="195">
        <v>7116</v>
      </c>
      <c r="B4385" s="195" t="s">
        <v>4555</v>
      </c>
      <c r="C4385" s="195" t="s">
        <v>160</v>
      </c>
      <c r="D4385" s="195" t="s">
        <v>155</v>
      </c>
      <c r="E4385" s="163">
        <v>3.24</v>
      </c>
    </row>
    <row r="4386" spans="1:5">
      <c r="A4386" s="195">
        <v>7118</v>
      </c>
      <c r="B4386" s="195" t="s">
        <v>4556</v>
      </c>
      <c r="C4386" s="195" t="s">
        <v>160</v>
      </c>
      <c r="D4386" s="195" t="s">
        <v>155</v>
      </c>
      <c r="E4386" s="163">
        <v>26.73</v>
      </c>
    </row>
    <row r="4387" spans="1:5">
      <c r="A4387" s="195">
        <v>7117</v>
      </c>
      <c r="B4387" s="195" t="s">
        <v>4557</v>
      </c>
      <c r="C4387" s="195" t="s">
        <v>160</v>
      </c>
      <c r="D4387" s="195" t="s">
        <v>155</v>
      </c>
      <c r="E4387" s="163">
        <v>23.76</v>
      </c>
    </row>
    <row r="4388" spans="1:5">
      <c r="A4388" s="195">
        <v>7098</v>
      </c>
      <c r="B4388" s="195" t="s">
        <v>4558</v>
      </c>
      <c r="C4388" s="195" t="s">
        <v>160</v>
      </c>
      <c r="D4388" s="195" t="s">
        <v>155</v>
      </c>
      <c r="E4388" s="163">
        <v>3.31</v>
      </c>
    </row>
    <row r="4389" spans="1:5">
      <c r="A4389" s="195">
        <v>7110</v>
      </c>
      <c r="B4389" s="195" t="s">
        <v>4559</v>
      </c>
      <c r="C4389" s="195" t="s">
        <v>160</v>
      </c>
      <c r="D4389" s="195" t="s">
        <v>155</v>
      </c>
      <c r="E4389" s="163">
        <v>58.12</v>
      </c>
    </row>
    <row r="4390" spans="1:5">
      <c r="A4390" s="195">
        <v>7123</v>
      </c>
      <c r="B4390" s="195" t="s">
        <v>4560</v>
      </c>
      <c r="C4390" s="195" t="s">
        <v>160</v>
      </c>
      <c r="D4390" s="195" t="s">
        <v>155</v>
      </c>
      <c r="E4390" s="163">
        <v>4.26</v>
      </c>
    </row>
    <row r="4391" spans="1:5">
      <c r="A4391" s="195">
        <v>7121</v>
      </c>
      <c r="B4391" s="195" t="s">
        <v>4561</v>
      </c>
      <c r="C4391" s="195" t="s">
        <v>160</v>
      </c>
      <c r="D4391" s="195" t="s">
        <v>155</v>
      </c>
      <c r="E4391" s="163">
        <v>10.5</v>
      </c>
    </row>
    <row r="4392" spans="1:5">
      <c r="A4392" s="195">
        <v>7137</v>
      </c>
      <c r="B4392" s="195" t="s">
        <v>4562</v>
      </c>
      <c r="C4392" s="195" t="s">
        <v>160</v>
      </c>
      <c r="D4392" s="195" t="s">
        <v>155</v>
      </c>
      <c r="E4392" s="163">
        <v>9.4499999999999993</v>
      </c>
    </row>
    <row r="4393" spans="1:5">
      <c r="A4393" s="195">
        <v>7122</v>
      </c>
      <c r="B4393" s="195" t="s">
        <v>4563</v>
      </c>
      <c r="C4393" s="195" t="s">
        <v>160</v>
      </c>
      <c r="D4393" s="195" t="s">
        <v>155</v>
      </c>
      <c r="E4393" s="163">
        <v>11.81</v>
      </c>
    </row>
    <row r="4394" spans="1:5">
      <c r="A4394" s="195">
        <v>7114</v>
      </c>
      <c r="B4394" s="195" t="s">
        <v>4564</v>
      </c>
      <c r="C4394" s="195" t="s">
        <v>160</v>
      </c>
      <c r="D4394" s="195" t="s">
        <v>155</v>
      </c>
      <c r="E4394" s="163">
        <v>18.21</v>
      </c>
    </row>
    <row r="4395" spans="1:5">
      <c r="A4395" s="195">
        <v>7109</v>
      </c>
      <c r="B4395" s="195" t="s">
        <v>4565</v>
      </c>
      <c r="C4395" s="195" t="s">
        <v>160</v>
      </c>
      <c r="D4395" s="195" t="s">
        <v>155</v>
      </c>
      <c r="E4395" s="163">
        <v>3.19</v>
      </c>
    </row>
    <row r="4396" spans="1:5">
      <c r="A4396" s="195">
        <v>7135</v>
      </c>
      <c r="B4396" s="195" t="s">
        <v>4566</v>
      </c>
      <c r="C4396" s="195" t="s">
        <v>160</v>
      </c>
      <c r="D4396" s="195" t="s">
        <v>155</v>
      </c>
      <c r="E4396" s="163">
        <v>4.9800000000000004</v>
      </c>
    </row>
    <row r="4397" spans="1:5">
      <c r="A4397" s="195">
        <v>37947</v>
      </c>
      <c r="B4397" s="195" t="s">
        <v>4567</v>
      </c>
      <c r="C4397" s="195" t="s">
        <v>160</v>
      </c>
      <c r="D4397" s="195" t="s">
        <v>155</v>
      </c>
      <c r="E4397" s="163">
        <v>5.04</v>
      </c>
    </row>
    <row r="4398" spans="1:5">
      <c r="A4398" s="195">
        <v>7103</v>
      </c>
      <c r="B4398" s="195" t="s">
        <v>4568</v>
      </c>
      <c r="C4398" s="195" t="s">
        <v>160</v>
      </c>
      <c r="D4398" s="195" t="s">
        <v>155</v>
      </c>
      <c r="E4398" s="163">
        <v>11.55</v>
      </c>
    </row>
    <row r="4399" spans="1:5">
      <c r="A4399" s="195">
        <v>40419</v>
      </c>
      <c r="B4399" s="195" t="s">
        <v>4569</v>
      </c>
      <c r="C4399" s="195" t="s">
        <v>160</v>
      </c>
      <c r="D4399" s="195" t="s">
        <v>167</v>
      </c>
      <c r="E4399" s="163">
        <v>36.85</v>
      </c>
    </row>
    <row r="4400" spans="1:5">
      <c r="A4400" s="195">
        <v>40420</v>
      </c>
      <c r="B4400" s="195" t="s">
        <v>4570</v>
      </c>
      <c r="C4400" s="195" t="s">
        <v>160</v>
      </c>
      <c r="D4400" s="195" t="s">
        <v>167</v>
      </c>
      <c r="E4400" s="163">
        <v>53.77</v>
      </c>
    </row>
    <row r="4401" spans="1:5">
      <c r="A4401" s="195">
        <v>40421</v>
      </c>
      <c r="B4401" s="195" t="s">
        <v>4571</v>
      </c>
      <c r="C4401" s="195" t="s">
        <v>160</v>
      </c>
      <c r="D4401" s="195" t="s">
        <v>167</v>
      </c>
      <c r="E4401" s="163">
        <v>57.24</v>
      </c>
    </row>
    <row r="4402" spans="1:5">
      <c r="A4402" s="195">
        <v>7126</v>
      </c>
      <c r="B4402" s="195" t="s">
        <v>4572</v>
      </c>
      <c r="C4402" s="195" t="s">
        <v>160</v>
      </c>
      <c r="D4402" s="195" t="s">
        <v>155</v>
      </c>
      <c r="E4402" s="163">
        <v>24.24</v>
      </c>
    </row>
    <row r="4403" spans="1:5">
      <c r="A4403" s="195">
        <v>38905</v>
      </c>
      <c r="B4403" s="195" t="s">
        <v>4573</v>
      </c>
      <c r="C4403" s="195" t="s">
        <v>160</v>
      </c>
      <c r="D4403" s="195" t="s">
        <v>167</v>
      </c>
      <c r="E4403" s="163">
        <v>18.57</v>
      </c>
    </row>
    <row r="4404" spans="1:5">
      <c r="A4404" s="195">
        <v>38907</v>
      </c>
      <c r="B4404" s="195" t="s">
        <v>4574</v>
      </c>
      <c r="C4404" s="195" t="s">
        <v>160</v>
      </c>
      <c r="D4404" s="195" t="s">
        <v>167</v>
      </c>
      <c r="E4404" s="163">
        <v>19.75</v>
      </c>
    </row>
    <row r="4405" spans="1:5">
      <c r="A4405" s="195">
        <v>38908</v>
      </c>
      <c r="B4405" s="195" t="s">
        <v>4575</v>
      </c>
      <c r="C4405" s="195" t="s">
        <v>160</v>
      </c>
      <c r="D4405" s="195" t="s">
        <v>167</v>
      </c>
      <c r="E4405" s="163">
        <v>22.23</v>
      </c>
    </row>
    <row r="4406" spans="1:5">
      <c r="A4406" s="195">
        <v>38909</v>
      </c>
      <c r="B4406" s="195" t="s">
        <v>4576</v>
      </c>
      <c r="C4406" s="195" t="s">
        <v>160</v>
      </c>
      <c r="D4406" s="195" t="s">
        <v>167</v>
      </c>
      <c r="E4406" s="163">
        <v>31.96</v>
      </c>
    </row>
    <row r="4407" spans="1:5">
      <c r="A4407" s="195">
        <v>38910</v>
      </c>
      <c r="B4407" s="195" t="s">
        <v>4577</v>
      </c>
      <c r="C4407" s="195" t="s">
        <v>160</v>
      </c>
      <c r="D4407" s="195" t="s">
        <v>167</v>
      </c>
      <c r="E4407" s="163">
        <v>34.51</v>
      </c>
    </row>
    <row r="4408" spans="1:5">
      <c r="A4408" s="195">
        <v>38897</v>
      </c>
      <c r="B4408" s="195" t="s">
        <v>4578</v>
      </c>
      <c r="C4408" s="195" t="s">
        <v>160</v>
      </c>
      <c r="D4408" s="195" t="s">
        <v>167</v>
      </c>
      <c r="E4408" s="163">
        <v>18.64</v>
      </c>
    </row>
    <row r="4409" spans="1:5">
      <c r="A4409" s="195">
        <v>38899</v>
      </c>
      <c r="B4409" s="195" t="s">
        <v>4579</v>
      </c>
      <c r="C4409" s="195" t="s">
        <v>160</v>
      </c>
      <c r="D4409" s="195" t="s">
        <v>167</v>
      </c>
      <c r="E4409" s="163">
        <v>20.97</v>
      </c>
    </row>
    <row r="4410" spans="1:5">
      <c r="A4410" s="195">
        <v>38900</v>
      </c>
      <c r="B4410" s="195" t="s">
        <v>4580</v>
      </c>
      <c r="C4410" s="195" t="s">
        <v>160</v>
      </c>
      <c r="D4410" s="195" t="s">
        <v>167</v>
      </c>
      <c r="E4410" s="163">
        <v>21.86</v>
      </c>
    </row>
    <row r="4411" spans="1:5">
      <c r="A4411" s="195">
        <v>38901</v>
      </c>
      <c r="B4411" s="195" t="s">
        <v>4581</v>
      </c>
      <c r="C4411" s="195" t="s">
        <v>160</v>
      </c>
      <c r="D4411" s="195" t="s">
        <v>167</v>
      </c>
      <c r="E4411" s="163">
        <v>35.770000000000003</v>
      </c>
    </row>
    <row r="4412" spans="1:5">
      <c r="A4412" s="195">
        <v>38904</v>
      </c>
      <c r="B4412" s="195" t="s">
        <v>4582</v>
      </c>
      <c r="C4412" s="195" t="s">
        <v>160</v>
      </c>
      <c r="D4412" s="195" t="s">
        <v>167</v>
      </c>
      <c r="E4412" s="163">
        <v>58.1</v>
      </c>
    </row>
    <row r="4413" spans="1:5">
      <c r="A4413" s="195">
        <v>38903</v>
      </c>
      <c r="B4413" s="195" t="s">
        <v>4583</v>
      </c>
      <c r="C4413" s="195" t="s">
        <v>160</v>
      </c>
      <c r="D4413" s="195" t="s">
        <v>167</v>
      </c>
      <c r="E4413" s="163">
        <v>57.74</v>
      </c>
    </row>
    <row r="4414" spans="1:5">
      <c r="A4414" s="195">
        <v>7091</v>
      </c>
      <c r="B4414" s="195" t="s">
        <v>4584</v>
      </c>
      <c r="C4414" s="195" t="s">
        <v>160</v>
      </c>
      <c r="D4414" s="195" t="s">
        <v>155</v>
      </c>
      <c r="E4414" s="163">
        <v>15.24</v>
      </c>
    </row>
    <row r="4415" spans="1:5">
      <c r="A4415" s="195">
        <v>11655</v>
      </c>
      <c r="B4415" s="195" t="s">
        <v>4585</v>
      </c>
      <c r="C4415" s="195" t="s">
        <v>160</v>
      </c>
      <c r="D4415" s="195" t="s">
        <v>155</v>
      </c>
      <c r="E4415" s="163">
        <v>14.56</v>
      </c>
    </row>
    <row r="4416" spans="1:5">
      <c r="A4416" s="195">
        <v>11656</v>
      </c>
      <c r="B4416" s="195" t="s">
        <v>4586</v>
      </c>
      <c r="C4416" s="195" t="s">
        <v>160</v>
      </c>
      <c r="D4416" s="195" t="s">
        <v>155</v>
      </c>
      <c r="E4416" s="163">
        <v>15.23</v>
      </c>
    </row>
    <row r="4417" spans="1:5">
      <c r="A4417" s="195">
        <v>37948</v>
      </c>
      <c r="B4417" s="195" t="s">
        <v>4587</v>
      </c>
      <c r="C4417" s="195" t="s">
        <v>160</v>
      </c>
      <c r="D4417" s="195" t="s">
        <v>155</v>
      </c>
      <c r="E4417" s="163">
        <v>3.08</v>
      </c>
    </row>
    <row r="4418" spans="1:5">
      <c r="A4418" s="195">
        <v>7097</v>
      </c>
      <c r="B4418" s="195" t="s">
        <v>4588</v>
      </c>
      <c r="C4418" s="195" t="s">
        <v>160</v>
      </c>
      <c r="D4418" s="195" t="s">
        <v>155</v>
      </c>
      <c r="E4418" s="163">
        <v>6.77</v>
      </c>
    </row>
    <row r="4419" spans="1:5">
      <c r="A4419" s="195">
        <v>11657</v>
      </c>
      <c r="B4419" s="195" t="s">
        <v>4589</v>
      </c>
      <c r="C4419" s="195" t="s">
        <v>160</v>
      </c>
      <c r="D4419" s="195" t="s">
        <v>155</v>
      </c>
      <c r="E4419" s="163">
        <v>13.27</v>
      </c>
    </row>
    <row r="4420" spans="1:5">
      <c r="A4420" s="195">
        <v>11658</v>
      </c>
      <c r="B4420" s="195" t="s">
        <v>4590</v>
      </c>
      <c r="C4420" s="195" t="s">
        <v>160</v>
      </c>
      <c r="D4420" s="195" t="s">
        <v>155</v>
      </c>
      <c r="E4420" s="163">
        <v>13.52</v>
      </c>
    </row>
    <row r="4421" spans="1:5">
      <c r="A4421" s="195">
        <v>7146</v>
      </c>
      <c r="B4421" s="195" t="s">
        <v>4591</v>
      </c>
      <c r="C4421" s="195" t="s">
        <v>160</v>
      </c>
      <c r="D4421" s="195" t="s">
        <v>155</v>
      </c>
      <c r="E4421" s="163">
        <v>180</v>
      </c>
    </row>
    <row r="4422" spans="1:5">
      <c r="A4422" s="195">
        <v>7138</v>
      </c>
      <c r="B4422" s="195" t="s">
        <v>4592</v>
      </c>
      <c r="C4422" s="195" t="s">
        <v>160</v>
      </c>
      <c r="D4422" s="195" t="s">
        <v>155</v>
      </c>
      <c r="E4422" s="163">
        <v>1.02</v>
      </c>
    </row>
    <row r="4423" spans="1:5">
      <c r="A4423" s="195">
        <v>7139</v>
      </c>
      <c r="B4423" s="195" t="s">
        <v>4593</v>
      </c>
      <c r="C4423" s="195" t="s">
        <v>160</v>
      </c>
      <c r="D4423" s="195" t="s">
        <v>155</v>
      </c>
      <c r="E4423" s="163">
        <v>1.33</v>
      </c>
    </row>
    <row r="4424" spans="1:5">
      <c r="A4424" s="195">
        <v>7140</v>
      </c>
      <c r="B4424" s="195" t="s">
        <v>4594</v>
      </c>
      <c r="C4424" s="195" t="s">
        <v>160</v>
      </c>
      <c r="D4424" s="195" t="s">
        <v>155</v>
      </c>
      <c r="E4424" s="163">
        <v>4.4400000000000004</v>
      </c>
    </row>
    <row r="4425" spans="1:5">
      <c r="A4425" s="195">
        <v>7141</v>
      </c>
      <c r="B4425" s="195" t="s">
        <v>4595</v>
      </c>
      <c r="C4425" s="195" t="s">
        <v>160</v>
      </c>
      <c r="D4425" s="195" t="s">
        <v>155</v>
      </c>
      <c r="E4425" s="163">
        <v>9.7100000000000009</v>
      </c>
    </row>
    <row r="4426" spans="1:5">
      <c r="A4426" s="195">
        <v>7143</v>
      </c>
      <c r="B4426" s="195" t="s">
        <v>4596</v>
      </c>
      <c r="C4426" s="195" t="s">
        <v>160</v>
      </c>
      <c r="D4426" s="195" t="s">
        <v>155</v>
      </c>
      <c r="E4426" s="163">
        <v>32.35</v>
      </c>
    </row>
    <row r="4427" spans="1:5">
      <c r="A4427" s="195">
        <v>7144</v>
      </c>
      <c r="B4427" s="195" t="s">
        <v>4597</v>
      </c>
      <c r="C4427" s="195" t="s">
        <v>160</v>
      </c>
      <c r="D4427" s="195" t="s">
        <v>155</v>
      </c>
      <c r="E4427" s="163">
        <v>64.72</v>
      </c>
    </row>
    <row r="4428" spans="1:5">
      <c r="A4428" s="195">
        <v>7145</v>
      </c>
      <c r="B4428" s="195" t="s">
        <v>4598</v>
      </c>
      <c r="C4428" s="195" t="s">
        <v>160</v>
      </c>
      <c r="D4428" s="195" t="s">
        <v>155</v>
      </c>
      <c r="E4428" s="163">
        <v>106.13</v>
      </c>
    </row>
    <row r="4429" spans="1:5">
      <c r="A4429" s="195">
        <v>7142</v>
      </c>
      <c r="B4429" s="195" t="s">
        <v>4599</v>
      </c>
      <c r="C4429" s="195" t="s">
        <v>160</v>
      </c>
      <c r="D4429" s="195" t="s">
        <v>155</v>
      </c>
      <c r="E4429" s="163">
        <v>10.85</v>
      </c>
    </row>
    <row r="4430" spans="1:5">
      <c r="A4430" s="195">
        <v>3593</v>
      </c>
      <c r="B4430" s="195" t="s">
        <v>4600</v>
      </c>
      <c r="C4430" s="195" t="s">
        <v>160</v>
      </c>
      <c r="D4430" s="195" t="s">
        <v>155</v>
      </c>
      <c r="E4430" s="163">
        <v>55.96</v>
      </c>
    </row>
    <row r="4431" spans="1:5">
      <c r="A4431" s="195">
        <v>3588</v>
      </c>
      <c r="B4431" s="195" t="s">
        <v>4601</v>
      </c>
      <c r="C4431" s="195" t="s">
        <v>160</v>
      </c>
      <c r="D4431" s="195" t="s">
        <v>155</v>
      </c>
      <c r="E4431" s="163">
        <v>43.13</v>
      </c>
    </row>
    <row r="4432" spans="1:5">
      <c r="A4432" s="195">
        <v>3585</v>
      </c>
      <c r="B4432" s="195" t="s">
        <v>4602</v>
      </c>
      <c r="C4432" s="195" t="s">
        <v>160</v>
      </c>
      <c r="D4432" s="195" t="s">
        <v>155</v>
      </c>
      <c r="E4432" s="163">
        <v>13.32</v>
      </c>
    </row>
    <row r="4433" spans="1:5">
      <c r="A4433" s="195">
        <v>3587</v>
      </c>
      <c r="B4433" s="195" t="s">
        <v>4603</v>
      </c>
      <c r="C4433" s="195" t="s">
        <v>160</v>
      </c>
      <c r="D4433" s="195" t="s">
        <v>155</v>
      </c>
      <c r="E4433" s="163">
        <v>26.76</v>
      </c>
    </row>
    <row r="4434" spans="1:5">
      <c r="A4434" s="195">
        <v>3590</v>
      </c>
      <c r="B4434" s="195" t="s">
        <v>4604</v>
      </c>
      <c r="C4434" s="195" t="s">
        <v>160</v>
      </c>
      <c r="D4434" s="195" t="s">
        <v>155</v>
      </c>
      <c r="E4434" s="163">
        <v>158.88</v>
      </c>
    </row>
    <row r="4435" spans="1:5">
      <c r="A4435" s="195">
        <v>3589</v>
      </c>
      <c r="B4435" s="195" t="s">
        <v>4605</v>
      </c>
      <c r="C4435" s="195" t="s">
        <v>160</v>
      </c>
      <c r="D4435" s="195" t="s">
        <v>155</v>
      </c>
      <c r="E4435" s="163">
        <v>85.28</v>
      </c>
    </row>
    <row r="4436" spans="1:5">
      <c r="A4436" s="195">
        <v>3586</v>
      </c>
      <c r="B4436" s="195" t="s">
        <v>4606</v>
      </c>
      <c r="C4436" s="195" t="s">
        <v>160</v>
      </c>
      <c r="D4436" s="195" t="s">
        <v>155</v>
      </c>
      <c r="E4436" s="163">
        <v>17.45</v>
      </c>
    </row>
    <row r="4437" spans="1:5">
      <c r="A4437" s="195">
        <v>3592</v>
      </c>
      <c r="B4437" s="195" t="s">
        <v>4607</v>
      </c>
      <c r="C4437" s="195" t="s">
        <v>160</v>
      </c>
      <c r="D4437" s="195" t="s">
        <v>155</v>
      </c>
      <c r="E4437" s="163">
        <v>251.15</v>
      </c>
    </row>
    <row r="4438" spans="1:5">
      <c r="A4438" s="195">
        <v>3591</v>
      </c>
      <c r="B4438" s="195" t="s">
        <v>4608</v>
      </c>
      <c r="C4438" s="195" t="s">
        <v>160</v>
      </c>
      <c r="D4438" s="195" t="s">
        <v>155</v>
      </c>
      <c r="E4438" s="163">
        <v>402.6</v>
      </c>
    </row>
    <row r="4439" spans="1:5">
      <c r="A4439" s="195">
        <v>40396</v>
      </c>
      <c r="B4439" s="195" t="s">
        <v>4609</v>
      </c>
      <c r="C4439" s="195" t="s">
        <v>160</v>
      </c>
      <c r="D4439" s="195" t="s">
        <v>167</v>
      </c>
      <c r="E4439" s="163">
        <v>87.16</v>
      </c>
    </row>
    <row r="4440" spans="1:5">
      <c r="A4440" s="195">
        <v>40395</v>
      </c>
      <c r="B4440" s="195" t="s">
        <v>4610</v>
      </c>
      <c r="C4440" s="195" t="s">
        <v>160</v>
      </c>
      <c r="D4440" s="195" t="s">
        <v>167</v>
      </c>
      <c r="E4440" s="163">
        <v>66.89</v>
      </c>
    </row>
    <row r="4441" spans="1:5">
      <c r="A4441" s="195">
        <v>40392</v>
      </c>
      <c r="B4441" s="195" t="s">
        <v>4611</v>
      </c>
      <c r="C4441" s="195" t="s">
        <v>160</v>
      </c>
      <c r="D4441" s="195" t="s">
        <v>167</v>
      </c>
      <c r="E4441" s="163">
        <v>21.52</v>
      </c>
    </row>
    <row r="4442" spans="1:5">
      <c r="A4442" s="195">
        <v>40394</v>
      </c>
      <c r="B4442" s="195" t="s">
        <v>4612</v>
      </c>
      <c r="C4442" s="195" t="s">
        <v>160</v>
      </c>
      <c r="D4442" s="195" t="s">
        <v>167</v>
      </c>
      <c r="E4442" s="163">
        <v>43.55</v>
      </c>
    </row>
    <row r="4443" spans="1:5">
      <c r="A4443" s="195">
        <v>40398</v>
      </c>
      <c r="B4443" s="195" t="s">
        <v>4613</v>
      </c>
      <c r="C4443" s="195" t="s">
        <v>160</v>
      </c>
      <c r="D4443" s="195" t="s">
        <v>167</v>
      </c>
      <c r="E4443" s="163">
        <v>279.62</v>
      </c>
    </row>
    <row r="4444" spans="1:5">
      <c r="A4444" s="195">
        <v>40397</v>
      </c>
      <c r="B4444" s="195" t="s">
        <v>4614</v>
      </c>
      <c r="C4444" s="195" t="s">
        <v>160</v>
      </c>
      <c r="D4444" s="195" t="s">
        <v>167</v>
      </c>
      <c r="E4444" s="163">
        <v>143.19999999999999</v>
      </c>
    </row>
    <row r="4445" spans="1:5">
      <c r="A4445" s="195">
        <v>40393</v>
      </c>
      <c r="B4445" s="195" t="s">
        <v>4615</v>
      </c>
      <c r="C4445" s="195" t="s">
        <v>160</v>
      </c>
      <c r="D4445" s="195" t="s">
        <v>167</v>
      </c>
      <c r="E4445" s="163">
        <v>27.72</v>
      </c>
    </row>
    <row r="4446" spans="1:5">
      <c r="A4446" s="195">
        <v>40399</v>
      </c>
      <c r="B4446" s="195" t="s">
        <v>4616</v>
      </c>
      <c r="C4446" s="195" t="s">
        <v>160</v>
      </c>
      <c r="D4446" s="195" t="s">
        <v>167</v>
      </c>
      <c r="E4446" s="163">
        <v>457.45</v>
      </c>
    </row>
    <row r="4447" spans="1:5">
      <c r="A4447" s="195">
        <v>39322</v>
      </c>
      <c r="B4447" s="195" t="s">
        <v>4617</v>
      </c>
      <c r="C4447" s="195" t="s">
        <v>160</v>
      </c>
      <c r="D4447" s="195" t="s">
        <v>167</v>
      </c>
      <c r="E4447" s="163">
        <v>22.52</v>
      </c>
    </row>
    <row r="4448" spans="1:5">
      <c r="A4448" s="195">
        <v>39289</v>
      </c>
      <c r="B4448" s="195" t="s">
        <v>4618</v>
      </c>
      <c r="C4448" s="195" t="s">
        <v>160</v>
      </c>
      <c r="D4448" s="195" t="s">
        <v>167</v>
      </c>
      <c r="E4448" s="163">
        <v>26.98</v>
      </c>
    </row>
    <row r="4449" spans="1:5">
      <c r="A4449" s="195">
        <v>39290</v>
      </c>
      <c r="B4449" s="195" t="s">
        <v>4619</v>
      </c>
      <c r="C4449" s="195" t="s">
        <v>160</v>
      </c>
      <c r="D4449" s="195" t="s">
        <v>167</v>
      </c>
      <c r="E4449" s="163">
        <v>45.79</v>
      </c>
    </row>
    <row r="4450" spans="1:5">
      <c r="A4450" s="195">
        <v>39291</v>
      </c>
      <c r="B4450" s="195" t="s">
        <v>4620</v>
      </c>
      <c r="C4450" s="195" t="s">
        <v>160</v>
      </c>
      <c r="D4450" s="195" t="s">
        <v>167</v>
      </c>
      <c r="E4450" s="163">
        <v>68.56</v>
      </c>
    </row>
    <row r="4451" spans="1:5">
      <c r="A4451" s="195">
        <v>20174</v>
      </c>
      <c r="B4451" s="195" t="s">
        <v>4621</v>
      </c>
      <c r="C4451" s="195" t="s">
        <v>160</v>
      </c>
      <c r="D4451" s="195" t="s">
        <v>155</v>
      </c>
      <c r="E4451" s="163">
        <v>37.14</v>
      </c>
    </row>
    <row r="4452" spans="1:5">
      <c r="A4452" s="195">
        <v>41892</v>
      </c>
      <c r="B4452" s="195" t="s">
        <v>4622</v>
      </c>
      <c r="C4452" s="195" t="s">
        <v>160</v>
      </c>
      <c r="D4452" s="195" t="s">
        <v>167</v>
      </c>
      <c r="E4452" s="163">
        <v>114.6</v>
      </c>
    </row>
    <row r="4453" spans="1:5">
      <c r="A4453" s="195">
        <v>7048</v>
      </c>
      <c r="B4453" s="195" t="s">
        <v>4623</v>
      </c>
      <c r="C4453" s="195" t="s">
        <v>160</v>
      </c>
      <c r="D4453" s="195" t="s">
        <v>167</v>
      </c>
      <c r="E4453" s="163">
        <v>24.73</v>
      </c>
    </row>
    <row r="4454" spans="1:5">
      <c r="A4454" s="195">
        <v>7088</v>
      </c>
      <c r="B4454" s="195" t="s">
        <v>4624</v>
      </c>
      <c r="C4454" s="195" t="s">
        <v>160</v>
      </c>
      <c r="D4454" s="195" t="s">
        <v>167</v>
      </c>
      <c r="E4454" s="163">
        <v>54.09</v>
      </c>
    </row>
    <row r="4455" spans="1:5">
      <c r="A4455" s="195">
        <v>20179</v>
      </c>
      <c r="B4455" s="195" t="s">
        <v>4625</v>
      </c>
      <c r="C4455" s="195" t="s">
        <v>160</v>
      </c>
      <c r="D4455" s="195" t="s">
        <v>155</v>
      </c>
      <c r="E4455" s="163">
        <v>50</v>
      </c>
    </row>
    <row r="4456" spans="1:5">
      <c r="A4456" s="195">
        <v>20178</v>
      </c>
      <c r="B4456" s="195" t="s">
        <v>4626</v>
      </c>
      <c r="C4456" s="195" t="s">
        <v>160</v>
      </c>
      <c r="D4456" s="195" t="s">
        <v>155</v>
      </c>
      <c r="E4456" s="163">
        <v>44.19</v>
      </c>
    </row>
    <row r="4457" spans="1:5">
      <c r="A4457" s="195">
        <v>20180</v>
      </c>
      <c r="B4457" s="195" t="s">
        <v>4627</v>
      </c>
      <c r="C4457" s="195" t="s">
        <v>160</v>
      </c>
      <c r="D4457" s="195" t="s">
        <v>155</v>
      </c>
      <c r="E4457" s="163">
        <v>81.2</v>
      </c>
    </row>
    <row r="4458" spans="1:5">
      <c r="A4458" s="195">
        <v>20181</v>
      </c>
      <c r="B4458" s="195" t="s">
        <v>4628</v>
      </c>
      <c r="C4458" s="195" t="s">
        <v>160</v>
      </c>
      <c r="D4458" s="195" t="s">
        <v>155</v>
      </c>
      <c r="E4458" s="163">
        <v>120.46</v>
      </c>
    </row>
    <row r="4459" spans="1:5">
      <c r="A4459" s="195">
        <v>20177</v>
      </c>
      <c r="B4459" s="195" t="s">
        <v>4629</v>
      </c>
      <c r="C4459" s="195" t="s">
        <v>160</v>
      </c>
      <c r="D4459" s="195" t="s">
        <v>155</v>
      </c>
      <c r="E4459" s="163">
        <v>28.96</v>
      </c>
    </row>
    <row r="4460" spans="1:5">
      <c r="A4460" s="195">
        <v>7082</v>
      </c>
      <c r="B4460" s="195" t="s">
        <v>4630</v>
      </c>
      <c r="C4460" s="195" t="s">
        <v>160</v>
      </c>
      <c r="D4460" s="195" t="s">
        <v>167</v>
      </c>
      <c r="E4460" s="163">
        <v>62.81</v>
      </c>
    </row>
    <row r="4461" spans="1:5">
      <c r="A4461" s="195">
        <v>42707</v>
      </c>
      <c r="B4461" s="195" t="s">
        <v>4631</v>
      </c>
      <c r="C4461" s="195" t="s">
        <v>160</v>
      </c>
      <c r="D4461" s="195" t="s">
        <v>167</v>
      </c>
      <c r="E4461" s="163">
        <v>170.56</v>
      </c>
    </row>
    <row r="4462" spans="1:5">
      <c r="A4462" s="195">
        <v>7069</v>
      </c>
      <c r="B4462" s="195" t="s">
        <v>4632</v>
      </c>
      <c r="C4462" s="195" t="s">
        <v>160</v>
      </c>
      <c r="D4462" s="195" t="s">
        <v>167</v>
      </c>
      <c r="E4462" s="163">
        <v>139.38999999999999</v>
      </c>
    </row>
    <row r="4463" spans="1:5">
      <c r="A4463" s="195">
        <v>42708</v>
      </c>
      <c r="B4463" s="195" t="s">
        <v>4633</v>
      </c>
      <c r="C4463" s="195" t="s">
        <v>160</v>
      </c>
      <c r="D4463" s="195" t="s">
        <v>167</v>
      </c>
      <c r="E4463" s="163">
        <v>447.68</v>
      </c>
    </row>
    <row r="4464" spans="1:5">
      <c r="A4464" s="195">
        <v>7070</v>
      </c>
      <c r="B4464" s="195" t="s">
        <v>4634</v>
      </c>
      <c r="C4464" s="195" t="s">
        <v>160</v>
      </c>
      <c r="D4464" s="195" t="s">
        <v>167</v>
      </c>
      <c r="E4464" s="163">
        <v>199.6</v>
      </c>
    </row>
    <row r="4465" spans="1:5">
      <c r="A4465" s="195">
        <v>42709</v>
      </c>
      <c r="B4465" s="195" t="s">
        <v>4635</v>
      </c>
      <c r="C4465" s="195" t="s">
        <v>160</v>
      </c>
      <c r="D4465" s="195" t="s">
        <v>167</v>
      </c>
      <c r="E4465" s="163">
        <v>669.53</v>
      </c>
    </row>
    <row r="4466" spans="1:5">
      <c r="A4466" s="195">
        <v>42710</v>
      </c>
      <c r="B4466" s="195" t="s">
        <v>4636</v>
      </c>
      <c r="C4466" s="195" t="s">
        <v>160</v>
      </c>
      <c r="D4466" s="195" t="s">
        <v>167</v>
      </c>
      <c r="E4466" s="199">
        <v>1924.57</v>
      </c>
    </row>
    <row r="4467" spans="1:5">
      <c r="A4467" s="195">
        <v>42716</v>
      </c>
      <c r="B4467" s="195" t="s">
        <v>4637</v>
      </c>
      <c r="C4467" s="195" t="s">
        <v>160</v>
      </c>
      <c r="D4467" s="195" t="s">
        <v>167</v>
      </c>
      <c r="E4467" s="199">
        <v>2395.4499999999998</v>
      </c>
    </row>
    <row r="4468" spans="1:5">
      <c r="A4468" s="195">
        <v>20172</v>
      </c>
      <c r="B4468" s="195" t="s">
        <v>4638</v>
      </c>
      <c r="C4468" s="195" t="s">
        <v>160</v>
      </c>
      <c r="D4468" s="195" t="s">
        <v>167</v>
      </c>
      <c r="E4468" s="163">
        <v>46.06</v>
      </c>
    </row>
    <row r="4469" spans="1:5">
      <c r="A4469" s="195">
        <v>40945</v>
      </c>
      <c r="B4469" s="195" t="s">
        <v>4639</v>
      </c>
      <c r="C4469" s="195" t="s">
        <v>355</v>
      </c>
      <c r="D4469" s="195" t="s">
        <v>155</v>
      </c>
      <c r="E4469" s="163">
        <v>16.09</v>
      </c>
    </row>
    <row r="4470" spans="1:5">
      <c r="A4470" s="195">
        <v>40946</v>
      </c>
      <c r="B4470" s="195" t="s">
        <v>4640</v>
      </c>
      <c r="C4470" s="195" t="s">
        <v>357</v>
      </c>
      <c r="D4470" s="195" t="s">
        <v>155</v>
      </c>
      <c r="E4470" s="199">
        <v>2869.14</v>
      </c>
    </row>
    <row r="4471" spans="1:5">
      <c r="A4471" s="195">
        <v>7153</v>
      </c>
      <c r="B4471" s="195" t="s">
        <v>4641</v>
      </c>
      <c r="C4471" s="195" t="s">
        <v>355</v>
      </c>
      <c r="D4471" s="195" t="s">
        <v>155</v>
      </c>
      <c r="E4471" s="163">
        <v>45.62</v>
      </c>
    </row>
    <row r="4472" spans="1:5">
      <c r="A4472" s="195">
        <v>41089</v>
      </c>
      <c r="B4472" s="195" t="s">
        <v>4642</v>
      </c>
      <c r="C4472" s="195" t="s">
        <v>357</v>
      </c>
      <c r="D4472" s="195" t="s">
        <v>155</v>
      </c>
      <c r="E4472" s="199">
        <v>8131.74</v>
      </c>
    </row>
    <row r="4473" spans="1:5">
      <c r="A4473" s="195">
        <v>40943</v>
      </c>
      <c r="B4473" s="195" t="s">
        <v>4643</v>
      </c>
      <c r="C4473" s="195" t="s">
        <v>355</v>
      </c>
      <c r="D4473" s="195" t="s">
        <v>155</v>
      </c>
      <c r="E4473" s="163">
        <v>38.07</v>
      </c>
    </row>
    <row r="4474" spans="1:5">
      <c r="A4474" s="195">
        <v>40944</v>
      </c>
      <c r="B4474" s="195" t="s">
        <v>4644</v>
      </c>
      <c r="C4474" s="195" t="s">
        <v>357</v>
      </c>
      <c r="D4474" s="195" t="s">
        <v>155</v>
      </c>
      <c r="E4474" s="199">
        <v>6786.7</v>
      </c>
    </row>
    <row r="4475" spans="1:5">
      <c r="A4475" s="195">
        <v>6175</v>
      </c>
      <c r="B4475" s="195" t="s">
        <v>4645</v>
      </c>
      <c r="C4475" s="195" t="s">
        <v>355</v>
      </c>
      <c r="D4475" s="195" t="s">
        <v>155</v>
      </c>
      <c r="E4475" s="163">
        <v>22.33</v>
      </c>
    </row>
    <row r="4476" spans="1:5">
      <c r="A4476" s="195">
        <v>41092</v>
      </c>
      <c r="B4476" s="195" t="s">
        <v>4646</v>
      </c>
      <c r="C4476" s="195" t="s">
        <v>357</v>
      </c>
      <c r="D4476" s="195" t="s">
        <v>155</v>
      </c>
      <c r="E4476" s="199">
        <v>3981.78</v>
      </c>
    </row>
    <row r="4477" spans="1:5">
      <c r="A4477" s="195">
        <v>37712</v>
      </c>
      <c r="B4477" s="195" t="s">
        <v>4647</v>
      </c>
      <c r="C4477" s="195" t="s">
        <v>157</v>
      </c>
      <c r="D4477" s="195" t="s">
        <v>167</v>
      </c>
      <c r="E4477" s="163">
        <v>61.49</v>
      </c>
    </row>
    <row r="4478" spans="1:5">
      <c r="A4478" s="195">
        <v>34547</v>
      </c>
      <c r="B4478" s="195" t="s">
        <v>4648</v>
      </c>
      <c r="C4478" s="195" t="s">
        <v>187</v>
      </c>
      <c r="D4478" s="195" t="s">
        <v>155</v>
      </c>
      <c r="E4478" s="163">
        <v>5.37</v>
      </c>
    </row>
    <row r="4479" spans="1:5">
      <c r="A4479" s="195">
        <v>34548</v>
      </c>
      <c r="B4479" s="195" t="s">
        <v>4649</v>
      </c>
      <c r="C4479" s="195" t="s">
        <v>187</v>
      </c>
      <c r="D4479" s="195" t="s">
        <v>155</v>
      </c>
      <c r="E4479" s="163">
        <v>8.82</v>
      </c>
    </row>
    <row r="4480" spans="1:5">
      <c r="A4480" s="195">
        <v>34558</v>
      </c>
      <c r="B4480" s="195" t="s">
        <v>4650</v>
      </c>
      <c r="C4480" s="195" t="s">
        <v>187</v>
      </c>
      <c r="D4480" s="195" t="s">
        <v>155</v>
      </c>
      <c r="E4480" s="163">
        <v>4.37</v>
      </c>
    </row>
    <row r="4481" spans="1:5">
      <c r="A4481" s="195">
        <v>34550</v>
      </c>
      <c r="B4481" s="195" t="s">
        <v>4651</v>
      </c>
      <c r="C4481" s="195" t="s">
        <v>187</v>
      </c>
      <c r="D4481" s="195" t="s">
        <v>155</v>
      </c>
      <c r="E4481" s="163">
        <v>2.3199999999999998</v>
      </c>
    </row>
    <row r="4482" spans="1:5">
      <c r="A4482" s="195">
        <v>34557</v>
      </c>
      <c r="B4482" s="195" t="s">
        <v>4652</v>
      </c>
      <c r="C4482" s="195" t="s">
        <v>187</v>
      </c>
      <c r="D4482" s="195" t="s">
        <v>155</v>
      </c>
      <c r="E4482" s="163">
        <v>3.4</v>
      </c>
    </row>
    <row r="4483" spans="1:5">
      <c r="A4483" s="195">
        <v>37411</v>
      </c>
      <c r="B4483" s="195" t="s">
        <v>4653</v>
      </c>
      <c r="C4483" s="195" t="s">
        <v>157</v>
      </c>
      <c r="D4483" s="195" t="s">
        <v>155</v>
      </c>
      <c r="E4483" s="163">
        <v>24.88</v>
      </c>
    </row>
    <row r="4484" spans="1:5">
      <c r="A4484" s="195">
        <v>39508</v>
      </c>
      <c r="B4484" s="195" t="s">
        <v>4654</v>
      </c>
      <c r="C4484" s="195" t="s">
        <v>157</v>
      </c>
      <c r="D4484" s="195" t="s">
        <v>155</v>
      </c>
      <c r="E4484" s="163">
        <v>13.98</v>
      </c>
    </row>
    <row r="4485" spans="1:5">
      <c r="A4485" s="195">
        <v>39507</v>
      </c>
      <c r="B4485" s="195" t="s">
        <v>4655</v>
      </c>
      <c r="C4485" s="195" t="s">
        <v>157</v>
      </c>
      <c r="D4485" s="195" t="s">
        <v>155</v>
      </c>
      <c r="E4485" s="163">
        <v>20.85</v>
      </c>
    </row>
    <row r="4486" spans="1:5">
      <c r="A4486" s="195">
        <v>7155</v>
      </c>
      <c r="B4486" s="195" t="s">
        <v>4656</v>
      </c>
      <c r="C4486" s="195" t="s">
        <v>157</v>
      </c>
      <c r="D4486" s="195" t="s">
        <v>155</v>
      </c>
      <c r="E4486" s="163">
        <v>26.76</v>
      </c>
    </row>
    <row r="4487" spans="1:5">
      <c r="A4487" s="195">
        <v>42406</v>
      </c>
      <c r="B4487" s="195" t="s">
        <v>4657</v>
      </c>
      <c r="C4487" s="195" t="s">
        <v>157</v>
      </c>
      <c r="D4487" s="195" t="s">
        <v>155</v>
      </c>
      <c r="E4487" s="163">
        <v>30.69</v>
      </c>
    </row>
    <row r="4488" spans="1:5">
      <c r="A4488" s="195">
        <v>7156</v>
      </c>
      <c r="B4488" s="195" t="s">
        <v>4658</v>
      </c>
      <c r="C4488" s="195" t="s">
        <v>157</v>
      </c>
      <c r="D4488" s="195" t="s">
        <v>158</v>
      </c>
      <c r="E4488" s="163">
        <v>38.4</v>
      </c>
    </row>
    <row r="4489" spans="1:5">
      <c r="A4489" s="195">
        <v>43127</v>
      </c>
      <c r="B4489" s="195" t="s">
        <v>4659</v>
      </c>
      <c r="C4489" s="195" t="s">
        <v>157</v>
      </c>
      <c r="D4489" s="195" t="s">
        <v>155</v>
      </c>
      <c r="E4489" s="163">
        <v>54.95</v>
      </c>
    </row>
    <row r="4490" spans="1:5">
      <c r="A4490" s="195">
        <v>10917</v>
      </c>
      <c r="B4490" s="195" t="s">
        <v>4660</v>
      </c>
      <c r="C4490" s="195" t="s">
        <v>157</v>
      </c>
      <c r="D4490" s="195" t="s">
        <v>155</v>
      </c>
      <c r="E4490" s="163">
        <v>11.6</v>
      </c>
    </row>
    <row r="4491" spans="1:5">
      <c r="A4491" s="195">
        <v>21141</v>
      </c>
      <c r="B4491" s="195" t="s">
        <v>4661</v>
      </c>
      <c r="C4491" s="195" t="s">
        <v>157</v>
      </c>
      <c r="D4491" s="195" t="s">
        <v>155</v>
      </c>
      <c r="E4491" s="163">
        <v>17.96</v>
      </c>
    </row>
    <row r="4492" spans="1:5">
      <c r="A4492" s="195">
        <v>39509</v>
      </c>
      <c r="B4492" s="195" t="s">
        <v>4662</v>
      </c>
      <c r="C4492" s="195" t="s">
        <v>157</v>
      </c>
      <c r="D4492" s="195" t="s">
        <v>155</v>
      </c>
      <c r="E4492" s="163">
        <v>17.27</v>
      </c>
    </row>
    <row r="4493" spans="1:5">
      <c r="A4493" s="195">
        <v>25988</v>
      </c>
      <c r="B4493" s="195" t="s">
        <v>4663</v>
      </c>
      <c r="C4493" s="195" t="s">
        <v>157</v>
      </c>
      <c r="D4493" s="195" t="s">
        <v>167</v>
      </c>
      <c r="E4493" s="163">
        <v>12.57</v>
      </c>
    </row>
    <row r="4494" spans="1:5">
      <c r="A4494" s="195">
        <v>7167</v>
      </c>
      <c r="B4494" s="195" t="s">
        <v>4664</v>
      </c>
      <c r="C4494" s="195" t="s">
        <v>157</v>
      </c>
      <c r="D4494" s="195" t="s">
        <v>155</v>
      </c>
      <c r="E4494" s="163">
        <v>24.9</v>
      </c>
    </row>
    <row r="4495" spans="1:5">
      <c r="A4495" s="195">
        <v>10928</v>
      </c>
      <c r="B4495" s="195" t="s">
        <v>4665</v>
      </c>
      <c r="C4495" s="195" t="s">
        <v>157</v>
      </c>
      <c r="D4495" s="195" t="s">
        <v>155</v>
      </c>
      <c r="E4495" s="163">
        <v>14.31</v>
      </c>
    </row>
    <row r="4496" spans="1:5">
      <c r="A4496" s="195">
        <v>10933</v>
      </c>
      <c r="B4496" s="195" t="s">
        <v>4666</v>
      </c>
      <c r="C4496" s="195" t="s">
        <v>157</v>
      </c>
      <c r="D4496" s="195" t="s">
        <v>155</v>
      </c>
      <c r="E4496" s="163">
        <v>21.58</v>
      </c>
    </row>
    <row r="4497" spans="1:5">
      <c r="A4497" s="195">
        <v>7158</v>
      </c>
      <c r="B4497" s="195" t="s">
        <v>4667</v>
      </c>
      <c r="C4497" s="195" t="s">
        <v>157</v>
      </c>
      <c r="D4497" s="195" t="s">
        <v>158</v>
      </c>
      <c r="E4497" s="163">
        <v>36.6</v>
      </c>
    </row>
    <row r="4498" spans="1:5">
      <c r="A4498" s="195">
        <v>10927</v>
      </c>
      <c r="B4498" s="195" t="s">
        <v>4668</v>
      </c>
      <c r="C4498" s="195" t="s">
        <v>157</v>
      </c>
      <c r="D4498" s="195" t="s">
        <v>155</v>
      </c>
      <c r="E4498" s="163">
        <v>23.4</v>
      </c>
    </row>
    <row r="4499" spans="1:5">
      <c r="A4499" s="195">
        <v>7162</v>
      </c>
      <c r="B4499" s="195" t="s">
        <v>4669</v>
      </c>
      <c r="C4499" s="195" t="s">
        <v>157</v>
      </c>
      <c r="D4499" s="195" t="s">
        <v>155</v>
      </c>
      <c r="E4499" s="163">
        <v>57.27</v>
      </c>
    </row>
    <row r="4500" spans="1:5">
      <c r="A4500" s="195">
        <v>10932</v>
      </c>
      <c r="B4500" s="195" t="s">
        <v>4670</v>
      </c>
      <c r="C4500" s="195" t="s">
        <v>157</v>
      </c>
      <c r="D4500" s="195" t="s">
        <v>155</v>
      </c>
      <c r="E4500" s="163">
        <v>99.62</v>
      </c>
    </row>
    <row r="4501" spans="1:5">
      <c r="A4501" s="195">
        <v>10937</v>
      </c>
      <c r="B4501" s="195" t="s">
        <v>4671</v>
      </c>
      <c r="C4501" s="195" t="s">
        <v>157</v>
      </c>
      <c r="D4501" s="195" t="s">
        <v>155</v>
      </c>
      <c r="E4501" s="163">
        <v>25.6</v>
      </c>
    </row>
    <row r="4502" spans="1:5">
      <c r="A4502" s="195">
        <v>10935</v>
      </c>
      <c r="B4502" s="195" t="s">
        <v>4672</v>
      </c>
      <c r="C4502" s="195" t="s">
        <v>157</v>
      </c>
      <c r="D4502" s="195" t="s">
        <v>155</v>
      </c>
      <c r="E4502" s="163">
        <v>44.41</v>
      </c>
    </row>
    <row r="4503" spans="1:5">
      <c r="A4503" s="195">
        <v>10931</v>
      </c>
      <c r="B4503" s="195" t="s">
        <v>4673</v>
      </c>
      <c r="C4503" s="195" t="s">
        <v>157</v>
      </c>
      <c r="D4503" s="195" t="s">
        <v>155</v>
      </c>
      <c r="E4503" s="163">
        <v>12.49</v>
      </c>
    </row>
    <row r="4504" spans="1:5">
      <c r="A4504" s="195">
        <v>7164</v>
      </c>
      <c r="B4504" s="195" t="s">
        <v>4674</v>
      </c>
      <c r="C4504" s="195" t="s">
        <v>157</v>
      </c>
      <c r="D4504" s="195" t="s">
        <v>155</v>
      </c>
      <c r="E4504" s="163">
        <v>41.33</v>
      </c>
    </row>
    <row r="4505" spans="1:5">
      <c r="A4505" s="195">
        <v>36887</v>
      </c>
      <c r="B4505" s="195" t="s">
        <v>4675</v>
      </c>
      <c r="C4505" s="195" t="s">
        <v>157</v>
      </c>
      <c r="D4505" s="195" t="s">
        <v>155</v>
      </c>
      <c r="E4505" s="163">
        <v>14.77</v>
      </c>
    </row>
    <row r="4506" spans="1:5">
      <c r="A4506" s="195">
        <v>34630</v>
      </c>
      <c r="B4506" s="195" t="s">
        <v>4676</v>
      </c>
      <c r="C4506" s="195" t="s">
        <v>160</v>
      </c>
      <c r="D4506" s="195" t="s">
        <v>167</v>
      </c>
      <c r="E4506" s="163">
        <v>999.44</v>
      </c>
    </row>
    <row r="4507" spans="1:5">
      <c r="A4507" s="195">
        <v>7161</v>
      </c>
      <c r="B4507" s="195" t="s">
        <v>4677</v>
      </c>
      <c r="C4507" s="195" t="s">
        <v>157</v>
      </c>
      <c r="D4507" s="195" t="s">
        <v>155</v>
      </c>
      <c r="E4507" s="163">
        <v>5.14</v>
      </c>
    </row>
    <row r="4508" spans="1:5">
      <c r="A4508" s="195">
        <v>7170</v>
      </c>
      <c r="B4508" s="195" t="s">
        <v>4678</v>
      </c>
      <c r="C4508" s="195" t="s">
        <v>157</v>
      </c>
      <c r="D4508" s="195" t="s">
        <v>155</v>
      </c>
      <c r="E4508" s="163">
        <v>2.09</v>
      </c>
    </row>
    <row r="4509" spans="1:5">
      <c r="A4509" s="195">
        <v>37524</v>
      </c>
      <c r="B4509" s="195" t="s">
        <v>4679</v>
      </c>
      <c r="C4509" s="195" t="s">
        <v>187</v>
      </c>
      <c r="D4509" s="195" t="s">
        <v>158</v>
      </c>
      <c r="E4509" s="163">
        <v>2.0099999999999998</v>
      </c>
    </row>
    <row r="4510" spans="1:5">
      <c r="A4510" s="195">
        <v>37525</v>
      </c>
      <c r="B4510" s="195" t="s">
        <v>4680</v>
      </c>
      <c r="C4510" s="195" t="s">
        <v>187</v>
      </c>
      <c r="D4510" s="195" t="s">
        <v>155</v>
      </c>
      <c r="E4510" s="163">
        <v>2.4</v>
      </c>
    </row>
    <row r="4511" spans="1:5">
      <c r="A4511" s="195">
        <v>36789</v>
      </c>
      <c r="B4511" s="195" t="s">
        <v>4681</v>
      </c>
      <c r="C4511" s="195" t="s">
        <v>160</v>
      </c>
      <c r="D4511" s="195" t="s">
        <v>155</v>
      </c>
      <c r="E4511" s="163">
        <v>1.83</v>
      </c>
    </row>
    <row r="4512" spans="1:5">
      <c r="A4512" s="195">
        <v>7173</v>
      </c>
      <c r="B4512" s="195" t="s">
        <v>4682</v>
      </c>
      <c r="C4512" s="195" t="s">
        <v>693</v>
      </c>
      <c r="D4512" s="195" t="s">
        <v>158</v>
      </c>
      <c r="E4512" s="199">
        <v>1184.17</v>
      </c>
    </row>
    <row r="4513" spans="1:5">
      <c r="A4513" s="195">
        <v>7175</v>
      </c>
      <c r="B4513" s="195" t="s">
        <v>4683</v>
      </c>
      <c r="C4513" s="195" t="s">
        <v>160</v>
      </c>
      <c r="D4513" s="195" t="s">
        <v>155</v>
      </c>
      <c r="E4513" s="163">
        <v>1.34</v>
      </c>
    </row>
    <row r="4514" spans="1:5">
      <c r="A4514" s="195">
        <v>40741</v>
      </c>
      <c r="B4514" s="195" t="s">
        <v>4684</v>
      </c>
      <c r="C4514" s="195" t="s">
        <v>160</v>
      </c>
      <c r="D4514" s="195" t="s">
        <v>155</v>
      </c>
      <c r="E4514" s="163">
        <v>2.2799999999999998</v>
      </c>
    </row>
    <row r="4515" spans="1:5">
      <c r="A4515" s="195">
        <v>7184</v>
      </c>
      <c r="B4515" s="195" t="s">
        <v>4685</v>
      </c>
      <c r="C4515" s="195" t="s">
        <v>157</v>
      </c>
      <c r="D4515" s="195" t="s">
        <v>167</v>
      </c>
      <c r="E4515" s="163">
        <v>31.15</v>
      </c>
    </row>
    <row r="4516" spans="1:5">
      <c r="A4516" s="195">
        <v>34458</v>
      </c>
      <c r="B4516" s="195" t="s">
        <v>4686</v>
      </c>
      <c r="C4516" s="195" t="s">
        <v>160</v>
      </c>
      <c r="D4516" s="195" t="s">
        <v>155</v>
      </c>
      <c r="E4516" s="163">
        <v>140.61000000000001</v>
      </c>
    </row>
    <row r="4517" spans="1:5">
      <c r="A4517" s="195">
        <v>34464</v>
      </c>
      <c r="B4517" s="195" t="s">
        <v>4687</v>
      </c>
      <c r="C4517" s="195" t="s">
        <v>160</v>
      </c>
      <c r="D4517" s="195" t="s">
        <v>155</v>
      </c>
      <c r="E4517" s="163">
        <v>188.64</v>
      </c>
    </row>
    <row r="4518" spans="1:5">
      <c r="A4518" s="195">
        <v>34468</v>
      </c>
      <c r="B4518" s="195" t="s">
        <v>4688</v>
      </c>
      <c r="C4518" s="195" t="s">
        <v>160</v>
      </c>
      <c r="D4518" s="195" t="s">
        <v>155</v>
      </c>
      <c r="E4518" s="163">
        <v>217.71</v>
      </c>
    </row>
    <row r="4519" spans="1:5">
      <c r="A4519" s="195">
        <v>34473</v>
      </c>
      <c r="B4519" s="195" t="s">
        <v>4689</v>
      </c>
      <c r="C4519" s="195" t="s">
        <v>160</v>
      </c>
      <c r="D4519" s="195" t="s">
        <v>155</v>
      </c>
      <c r="E4519" s="163">
        <v>178.05</v>
      </c>
    </row>
    <row r="4520" spans="1:5">
      <c r="A4520" s="195">
        <v>34480</v>
      </c>
      <c r="B4520" s="195" t="s">
        <v>4690</v>
      </c>
      <c r="C4520" s="195" t="s">
        <v>160</v>
      </c>
      <c r="D4520" s="195" t="s">
        <v>155</v>
      </c>
      <c r="E4520" s="163">
        <v>242.81</v>
      </c>
    </row>
    <row r="4521" spans="1:5">
      <c r="A4521" s="195">
        <v>34486</v>
      </c>
      <c r="B4521" s="195" t="s">
        <v>4691</v>
      </c>
      <c r="C4521" s="195" t="s">
        <v>160</v>
      </c>
      <c r="D4521" s="195" t="s">
        <v>155</v>
      </c>
      <c r="E4521" s="163">
        <v>271.94</v>
      </c>
    </row>
    <row r="4522" spans="1:5">
      <c r="A4522" s="195">
        <v>7202</v>
      </c>
      <c r="B4522" s="195" t="s">
        <v>4692</v>
      </c>
      <c r="C4522" s="195" t="s">
        <v>157</v>
      </c>
      <c r="D4522" s="195" t="s">
        <v>155</v>
      </c>
      <c r="E4522" s="163">
        <v>55.73</v>
      </c>
    </row>
    <row r="4523" spans="1:5">
      <c r="A4523" s="195">
        <v>7190</v>
      </c>
      <c r="B4523" s="195" t="s">
        <v>4693</v>
      </c>
      <c r="C4523" s="195" t="s">
        <v>160</v>
      </c>
      <c r="D4523" s="195" t="s">
        <v>155</v>
      </c>
      <c r="E4523" s="163">
        <v>9.56</v>
      </c>
    </row>
    <row r="4524" spans="1:5">
      <c r="A4524" s="195">
        <v>34417</v>
      </c>
      <c r="B4524" s="195" t="s">
        <v>4694</v>
      </c>
      <c r="C4524" s="195" t="s">
        <v>160</v>
      </c>
      <c r="D4524" s="195" t="s">
        <v>155</v>
      </c>
      <c r="E4524" s="163">
        <v>16.62</v>
      </c>
    </row>
    <row r="4525" spans="1:5">
      <c r="A4525" s="195">
        <v>7191</v>
      </c>
      <c r="B4525" s="195" t="s">
        <v>4695</v>
      </c>
      <c r="C4525" s="195" t="s">
        <v>160</v>
      </c>
      <c r="D4525" s="195" t="s">
        <v>155</v>
      </c>
      <c r="E4525" s="163">
        <v>19.260000000000002</v>
      </c>
    </row>
    <row r="4526" spans="1:5">
      <c r="A4526" s="195">
        <v>7213</v>
      </c>
      <c r="B4526" s="195" t="s">
        <v>4695</v>
      </c>
      <c r="C4526" s="195" t="s">
        <v>157</v>
      </c>
      <c r="D4526" s="195" t="s">
        <v>155</v>
      </c>
      <c r="E4526" s="163">
        <v>15.78</v>
      </c>
    </row>
    <row r="4527" spans="1:5">
      <c r="A4527" s="195">
        <v>7195</v>
      </c>
      <c r="B4527" s="195" t="s">
        <v>4696</v>
      </c>
      <c r="C4527" s="195" t="s">
        <v>160</v>
      </c>
      <c r="D4527" s="195" t="s">
        <v>155</v>
      </c>
      <c r="E4527" s="163">
        <v>45.89</v>
      </c>
    </row>
    <row r="4528" spans="1:5">
      <c r="A4528" s="195">
        <v>7186</v>
      </c>
      <c r="B4528" s="195" t="s">
        <v>4697</v>
      </c>
      <c r="C4528" s="195" t="s">
        <v>160</v>
      </c>
      <c r="D4528" s="195" t="s">
        <v>158</v>
      </c>
      <c r="E4528" s="163">
        <v>54.9</v>
      </c>
    </row>
    <row r="4529" spans="1:5">
      <c r="A4529" s="195">
        <v>7194</v>
      </c>
      <c r="B4529" s="195" t="s">
        <v>4698</v>
      </c>
      <c r="C4529" s="195" t="s">
        <v>157</v>
      </c>
      <c r="D4529" s="195" t="s">
        <v>155</v>
      </c>
      <c r="E4529" s="163">
        <v>27.22</v>
      </c>
    </row>
    <row r="4530" spans="1:5">
      <c r="A4530" s="195">
        <v>7207</v>
      </c>
      <c r="B4530" s="195" t="s">
        <v>4698</v>
      </c>
      <c r="C4530" s="195" t="s">
        <v>160</v>
      </c>
      <c r="D4530" s="195" t="s">
        <v>155</v>
      </c>
      <c r="E4530" s="163">
        <v>73.069999999999993</v>
      </c>
    </row>
    <row r="4531" spans="1:5">
      <c r="A4531" s="195">
        <v>7197</v>
      </c>
      <c r="B4531" s="195" t="s">
        <v>4699</v>
      </c>
      <c r="C4531" s="195" t="s">
        <v>160</v>
      </c>
      <c r="D4531" s="195" t="s">
        <v>155</v>
      </c>
      <c r="E4531" s="163">
        <v>109.77</v>
      </c>
    </row>
    <row r="4532" spans="1:5">
      <c r="A4532" s="195">
        <v>7192</v>
      </c>
      <c r="B4532" s="195" t="s">
        <v>4700</v>
      </c>
      <c r="C4532" s="195" t="s">
        <v>160</v>
      </c>
      <c r="D4532" s="195" t="s">
        <v>155</v>
      </c>
      <c r="E4532" s="163">
        <v>60.38</v>
      </c>
    </row>
    <row r="4533" spans="1:5">
      <c r="A4533" s="195">
        <v>7193</v>
      </c>
      <c r="B4533" s="195" t="s">
        <v>4701</v>
      </c>
      <c r="C4533" s="195" t="s">
        <v>160</v>
      </c>
      <c r="D4533" s="195" t="s">
        <v>155</v>
      </c>
      <c r="E4533" s="163">
        <v>72.069999999999993</v>
      </c>
    </row>
    <row r="4534" spans="1:5">
      <c r="A4534" s="195">
        <v>7189</v>
      </c>
      <c r="B4534" s="195" t="s">
        <v>4702</v>
      </c>
      <c r="C4534" s="195" t="s">
        <v>160</v>
      </c>
      <c r="D4534" s="195" t="s">
        <v>155</v>
      </c>
      <c r="E4534" s="163">
        <v>101.23</v>
      </c>
    </row>
    <row r="4535" spans="1:5">
      <c r="A4535" s="195">
        <v>7198</v>
      </c>
      <c r="B4535" s="195" t="s">
        <v>4703</v>
      </c>
      <c r="C4535" s="195" t="s">
        <v>157</v>
      </c>
      <c r="D4535" s="195" t="s">
        <v>155</v>
      </c>
      <c r="E4535" s="163">
        <v>37.68</v>
      </c>
    </row>
    <row r="4536" spans="1:5">
      <c r="A4536" s="195">
        <v>34402</v>
      </c>
      <c r="B4536" s="195" t="s">
        <v>4703</v>
      </c>
      <c r="C4536" s="195" t="s">
        <v>160</v>
      </c>
      <c r="D4536" s="195" t="s">
        <v>155</v>
      </c>
      <c r="E4536" s="163">
        <v>151.74</v>
      </c>
    </row>
    <row r="4537" spans="1:5">
      <c r="A4537" s="195">
        <v>7245</v>
      </c>
      <c r="B4537" s="195" t="s">
        <v>4704</v>
      </c>
      <c r="C4537" s="195" t="s">
        <v>160</v>
      </c>
      <c r="D4537" s="195" t="s">
        <v>155</v>
      </c>
      <c r="E4537" s="163">
        <v>43.38</v>
      </c>
    </row>
    <row r="4538" spans="1:5">
      <c r="A4538" s="195">
        <v>34425</v>
      </c>
      <c r="B4538" s="195" t="s">
        <v>4705</v>
      </c>
      <c r="C4538" s="195" t="s">
        <v>160</v>
      </c>
      <c r="D4538" s="195" t="s">
        <v>155</v>
      </c>
      <c r="E4538" s="163">
        <v>93.83</v>
      </c>
    </row>
    <row r="4539" spans="1:5">
      <c r="A4539" s="195">
        <v>7223</v>
      </c>
      <c r="B4539" s="195" t="s">
        <v>4706</v>
      </c>
      <c r="C4539" s="195" t="s">
        <v>160</v>
      </c>
      <c r="D4539" s="195" t="s">
        <v>155</v>
      </c>
      <c r="E4539" s="163">
        <v>109.35</v>
      </c>
    </row>
    <row r="4540" spans="1:5">
      <c r="A4540" s="195">
        <v>7234</v>
      </c>
      <c r="B4540" s="195" t="s">
        <v>4707</v>
      </c>
      <c r="C4540" s="195" t="s">
        <v>160</v>
      </c>
      <c r="D4540" s="195" t="s">
        <v>155</v>
      </c>
      <c r="E4540" s="163">
        <v>157.72999999999999</v>
      </c>
    </row>
    <row r="4541" spans="1:5">
      <c r="A4541" s="195">
        <v>7224</v>
      </c>
      <c r="B4541" s="195" t="s">
        <v>4708</v>
      </c>
      <c r="C4541" s="195" t="s">
        <v>160</v>
      </c>
      <c r="D4541" s="195" t="s">
        <v>155</v>
      </c>
      <c r="E4541" s="163">
        <v>174.21</v>
      </c>
    </row>
    <row r="4542" spans="1:5">
      <c r="A4542" s="195">
        <v>7221</v>
      </c>
      <c r="B4542" s="195" t="s">
        <v>4709</v>
      </c>
      <c r="C4542" s="195" t="s">
        <v>157</v>
      </c>
      <c r="D4542" s="195" t="s">
        <v>155</v>
      </c>
      <c r="E4542" s="163">
        <v>84.71</v>
      </c>
    </row>
    <row r="4543" spans="1:5">
      <c r="A4543" s="195">
        <v>7210</v>
      </c>
      <c r="B4543" s="195" t="s">
        <v>4709</v>
      </c>
      <c r="C4543" s="195" t="s">
        <v>160</v>
      </c>
      <c r="D4543" s="195" t="s">
        <v>155</v>
      </c>
      <c r="E4543" s="163">
        <v>198.23</v>
      </c>
    </row>
    <row r="4544" spans="1:5">
      <c r="A4544" s="195">
        <v>7225</v>
      </c>
      <c r="B4544" s="195" t="s">
        <v>4710</v>
      </c>
      <c r="C4544" s="195" t="s">
        <v>160</v>
      </c>
      <c r="D4544" s="195" t="s">
        <v>155</v>
      </c>
      <c r="E4544" s="163">
        <v>220.26</v>
      </c>
    </row>
    <row r="4545" spans="1:5">
      <c r="A4545" s="195">
        <v>7226</v>
      </c>
      <c r="B4545" s="195" t="s">
        <v>4711</v>
      </c>
      <c r="C4545" s="195" t="s">
        <v>160</v>
      </c>
      <c r="D4545" s="195" t="s">
        <v>155</v>
      </c>
      <c r="E4545" s="163">
        <v>242.38</v>
      </c>
    </row>
    <row r="4546" spans="1:5">
      <c r="A4546" s="195">
        <v>7236</v>
      </c>
      <c r="B4546" s="195" t="s">
        <v>4712</v>
      </c>
      <c r="C4546" s="195" t="s">
        <v>160</v>
      </c>
      <c r="D4546" s="195" t="s">
        <v>155</v>
      </c>
      <c r="E4546" s="163">
        <v>264.35000000000002</v>
      </c>
    </row>
    <row r="4547" spans="1:5">
      <c r="A4547" s="195">
        <v>7227</v>
      </c>
      <c r="B4547" s="195" t="s">
        <v>4713</v>
      </c>
      <c r="C4547" s="195" t="s">
        <v>160</v>
      </c>
      <c r="D4547" s="195" t="s">
        <v>155</v>
      </c>
      <c r="E4547" s="163">
        <v>286.39</v>
      </c>
    </row>
    <row r="4548" spans="1:5">
      <c r="A4548" s="195">
        <v>7212</v>
      </c>
      <c r="B4548" s="195" t="s">
        <v>4714</v>
      </c>
      <c r="C4548" s="195" t="s">
        <v>160</v>
      </c>
      <c r="D4548" s="195" t="s">
        <v>155</v>
      </c>
      <c r="E4548" s="163">
        <v>317.10000000000002</v>
      </c>
    </row>
    <row r="4549" spans="1:5">
      <c r="A4549" s="195">
        <v>7229</v>
      </c>
      <c r="B4549" s="195" t="s">
        <v>4715</v>
      </c>
      <c r="C4549" s="195" t="s">
        <v>160</v>
      </c>
      <c r="D4549" s="195" t="s">
        <v>155</v>
      </c>
      <c r="E4549" s="163">
        <v>209.7</v>
      </c>
    </row>
    <row r="4550" spans="1:5">
      <c r="A4550" s="195">
        <v>7230</v>
      </c>
      <c r="B4550" s="195" t="s">
        <v>4716</v>
      </c>
      <c r="C4550" s="195" t="s">
        <v>160</v>
      </c>
      <c r="D4550" s="195" t="s">
        <v>155</v>
      </c>
      <c r="E4550" s="163">
        <v>334.17</v>
      </c>
    </row>
    <row r="4551" spans="1:5">
      <c r="A4551" s="195">
        <v>7231</v>
      </c>
      <c r="B4551" s="195" t="s">
        <v>4717</v>
      </c>
      <c r="C4551" s="195" t="s">
        <v>160</v>
      </c>
      <c r="D4551" s="195" t="s">
        <v>155</v>
      </c>
      <c r="E4551" s="163">
        <v>438.86</v>
      </c>
    </row>
    <row r="4552" spans="1:5">
      <c r="A4552" s="195">
        <v>7220</v>
      </c>
      <c r="B4552" s="195" t="s">
        <v>4718</v>
      </c>
      <c r="C4552" s="195" t="s">
        <v>160</v>
      </c>
      <c r="D4552" s="195" t="s">
        <v>155</v>
      </c>
      <c r="E4552" s="163">
        <v>539.54</v>
      </c>
    </row>
    <row r="4553" spans="1:5">
      <c r="A4553" s="195">
        <v>34447</v>
      </c>
      <c r="B4553" s="195" t="s">
        <v>4719</v>
      </c>
      <c r="C4553" s="195" t="s">
        <v>160</v>
      </c>
      <c r="D4553" s="195" t="s">
        <v>155</v>
      </c>
      <c r="E4553" s="163">
        <v>600.52</v>
      </c>
    </row>
    <row r="4554" spans="1:5">
      <c r="A4554" s="195">
        <v>7233</v>
      </c>
      <c r="B4554" s="195" t="s">
        <v>4720</v>
      </c>
      <c r="C4554" s="195" t="s">
        <v>160</v>
      </c>
      <c r="D4554" s="195" t="s">
        <v>155</v>
      </c>
      <c r="E4554" s="163">
        <v>672.31</v>
      </c>
    </row>
    <row r="4555" spans="1:5">
      <c r="A4555" s="195">
        <v>40740</v>
      </c>
      <c r="B4555" s="195" t="s">
        <v>4721</v>
      </c>
      <c r="C4555" s="195" t="s">
        <v>157</v>
      </c>
      <c r="D4555" s="195" t="s">
        <v>167</v>
      </c>
      <c r="E4555" s="163">
        <v>206.19</v>
      </c>
    </row>
    <row r="4556" spans="1:5">
      <c r="A4556" s="195">
        <v>25007</v>
      </c>
      <c r="B4556" s="195" t="s">
        <v>4722</v>
      </c>
      <c r="C4556" s="195" t="s">
        <v>157</v>
      </c>
      <c r="D4556" s="195" t="s">
        <v>167</v>
      </c>
      <c r="E4556" s="163">
        <v>59</v>
      </c>
    </row>
    <row r="4557" spans="1:5">
      <c r="A4557" s="195">
        <v>43071</v>
      </c>
      <c r="B4557" s="195" t="s">
        <v>4723</v>
      </c>
      <c r="C4557" s="195" t="s">
        <v>157</v>
      </c>
      <c r="D4557" s="195" t="s">
        <v>167</v>
      </c>
      <c r="E4557" s="163">
        <v>232.17</v>
      </c>
    </row>
    <row r="4558" spans="1:5">
      <c r="A4558" s="195">
        <v>39520</v>
      </c>
      <c r="B4558" s="195" t="s">
        <v>4724</v>
      </c>
      <c r="C4558" s="195" t="s">
        <v>157</v>
      </c>
      <c r="D4558" s="195" t="s">
        <v>167</v>
      </c>
      <c r="E4558" s="163">
        <v>189.41</v>
      </c>
    </row>
    <row r="4559" spans="1:5">
      <c r="A4559" s="195">
        <v>39521</v>
      </c>
      <c r="B4559" s="195" t="s">
        <v>4725</v>
      </c>
      <c r="C4559" s="195" t="s">
        <v>157</v>
      </c>
      <c r="D4559" s="195" t="s">
        <v>167</v>
      </c>
      <c r="E4559" s="163">
        <v>195.6</v>
      </c>
    </row>
    <row r="4560" spans="1:5">
      <c r="A4560" s="195">
        <v>39522</v>
      </c>
      <c r="B4560" s="195" t="s">
        <v>4726</v>
      </c>
      <c r="C4560" s="195" t="s">
        <v>157</v>
      </c>
      <c r="D4560" s="195" t="s">
        <v>167</v>
      </c>
      <c r="E4560" s="163">
        <v>201.98</v>
      </c>
    </row>
    <row r="4561" spans="1:5">
      <c r="A4561" s="195">
        <v>7243</v>
      </c>
      <c r="B4561" s="195" t="s">
        <v>4727</v>
      </c>
      <c r="C4561" s="195" t="s">
        <v>157</v>
      </c>
      <c r="D4561" s="195" t="s">
        <v>167</v>
      </c>
      <c r="E4561" s="163">
        <v>61.65</v>
      </c>
    </row>
    <row r="4562" spans="1:5">
      <c r="A4562" s="195">
        <v>11067</v>
      </c>
      <c r="B4562" s="195" t="s">
        <v>4728</v>
      </c>
      <c r="C4562" s="195" t="s">
        <v>160</v>
      </c>
      <c r="D4562" s="195" t="s">
        <v>167</v>
      </c>
      <c r="E4562" s="163">
        <v>340.89</v>
      </c>
    </row>
    <row r="4563" spans="1:5">
      <c r="A4563" s="195">
        <v>11068</v>
      </c>
      <c r="B4563" s="195" t="s">
        <v>4729</v>
      </c>
      <c r="C4563" s="195" t="s">
        <v>160</v>
      </c>
      <c r="D4563" s="195" t="s">
        <v>167</v>
      </c>
      <c r="E4563" s="163">
        <v>430.66</v>
      </c>
    </row>
    <row r="4564" spans="1:5">
      <c r="A4564" s="195">
        <v>7246</v>
      </c>
      <c r="B4564" s="195" t="s">
        <v>4730</v>
      </c>
      <c r="C4564" s="195" t="s">
        <v>160</v>
      </c>
      <c r="D4564" s="195" t="s">
        <v>155</v>
      </c>
      <c r="E4564" s="163">
        <v>40.36</v>
      </c>
    </row>
    <row r="4565" spans="1:5">
      <c r="A4565" s="195">
        <v>12869</v>
      </c>
      <c r="B4565" s="195" t="s">
        <v>4731</v>
      </c>
      <c r="C4565" s="195" t="s">
        <v>355</v>
      </c>
      <c r="D4565" s="195" t="s">
        <v>155</v>
      </c>
      <c r="E4565" s="163">
        <v>18.420000000000002</v>
      </c>
    </row>
    <row r="4566" spans="1:5">
      <c r="A4566" s="195">
        <v>41097</v>
      </c>
      <c r="B4566" s="195" t="s">
        <v>4732</v>
      </c>
      <c r="C4566" s="195" t="s">
        <v>357</v>
      </c>
      <c r="D4566" s="195" t="s">
        <v>155</v>
      </c>
      <c r="E4566" s="199">
        <v>3284.24</v>
      </c>
    </row>
    <row r="4567" spans="1:5">
      <c r="A4567" s="195">
        <v>1574</v>
      </c>
      <c r="B4567" s="195" t="s">
        <v>4733</v>
      </c>
      <c r="C4567" s="195" t="s">
        <v>160</v>
      </c>
      <c r="D4567" s="195" t="s">
        <v>155</v>
      </c>
      <c r="E4567" s="163">
        <v>1.39</v>
      </c>
    </row>
    <row r="4568" spans="1:5">
      <c r="A4568" s="195">
        <v>1581</v>
      </c>
      <c r="B4568" s="195" t="s">
        <v>4734</v>
      </c>
      <c r="C4568" s="195" t="s">
        <v>160</v>
      </c>
      <c r="D4568" s="195" t="s">
        <v>155</v>
      </c>
      <c r="E4568" s="163">
        <v>9.65</v>
      </c>
    </row>
    <row r="4569" spans="1:5">
      <c r="A4569" s="195">
        <v>1575</v>
      </c>
      <c r="B4569" s="195" t="s">
        <v>4735</v>
      </c>
      <c r="C4569" s="195" t="s">
        <v>160</v>
      </c>
      <c r="D4569" s="195" t="s">
        <v>155</v>
      </c>
      <c r="E4569" s="163">
        <v>1.65</v>
      </c>
    </row>
    <row r="4570" spans="1:5">
      <c r="A4570" s="195">
        <v>1570</v>
      </c>
      <c r="B4570" s="195" t="s">
        <v>4736</v>
      </c>
      <c r="C4570" s="195" t="s">
        <v>160</v>
      </c>
      <c r="D4570" s="195" t="s">
        <v>155</v>
      </c>
      <c r="E4570" s="163">
        <v>0.83</v>
      </c>
    </row>
    <row r="4571" spans="1:5">
      <c r="A4571" s="195">
        <v>1576</v>
      </c>
      <c r="B4571" s="195" t="s">
        <v>4737</v>
      </c>
      <c r="C4571" s="195" t="s">
        <v>160</v>
      </c>
      <c r="D4571" s="195" t="s">
        <v>155</v>
      </c>
      <c r="E4571" s="163">
        <v>2.2799999999999998</v>
      </c>
    </row>
    <row r="4572" spans="1:5">
      <c r="A4572" s="195">
        <v>1577</v>
      </c>
      <c r="B4572" s="195" t="s">
        <v>4738</v>
      </c>
      <c r="C4572" s="195" t="s">
        <v>160</v>
      </c>
      <c r="D4572" s="195" t="s">
        <v>155</v>
      </c>
      <c r="E4572" s="163">
        <v>2.57</v>
      </c>
    </row>
    <row r="4573" spans="1:5">
      <c r="A4573" s="195">
        <v>1571</v>
      </c>
      <c r="B4573" s="195" t="s">
        <v>4739</v>
      </c>
      <c r="C4573" s="195" t="s">
        <v>160</v>
      </c>
      <c r="D4573" s="195" t="s">
        <v>155</v>
      </c>
      <c r="E4573" s="163">
        <v>1.08</v>
      </c>
    </row>
    <row r="4574" spans="1:5">
      <c r="A4574" s="195">
        <v>1578</v>
      </c>
      <c r="B4574" s="195" t="s">
        <v>4740</v>
      </c>
      <c r="C4574" s="195" t="s">
        <v>160</v>
      </c>
      <c r="D4574" s="195" t="s">
        <v>155</v>
      </c>
      <c r="E4574" s="163">
        <v>4.47</v>
      </c>
    </row>
    <row r="4575" spans="1:5">
      <c r="A4575" s="195">
        <v>1573</v>
      </c>
      <c r="B4575" s="195" t="s">
        <v>4741</v>
      </c>
      <c r="C4575" s="195" t="s">
        <v>160</v>
      </c>
      <c r="D4575" s="195" t="s">
        <v>155</v>
      </c>
      <c r="E4575" s="163">
        <v>1.28</v>
      </c>
    </row>
    <row r="4576" spans="1:5">
      <c r="A4576" s="195">
        <v>1579</v>
      </c>
      <c r="B4576" s="195" t="s">
        <v>4742</v>
      </c>
      <c r="C4576" s="195" t="s">
        <v>160</v>
      </c>
      <c r="D4576" s="195" t="s">
        <v>155</v>
      </c>
      <c r="E4576" s="163">
        <v>5.57</v>
      </c>
    </row>
    <row r="4577" spans="1:5">
      <c r="A4577" s="195">
        <v>1580</v>
      </c>
      <c r="B4577" s="195" t="s">
        <v>4743</v>
      </c>
      <c r="C4577" s="195" t="s">
        <v>160</v>
      </c>
      <c r="D4577" s="195" t="s">
        <v>155</v>
      </c>
      <c r="E4577" s="163">
        <v>6.86</v>
      </c>
    </row>
    <row r="4578" spans="1:5">
      <c r="A4578" s="195">
        <v>7571</v>
      </c>
      <c r="B4578" s="195" t="s">
        <v>4744</v>
      </c>
      <c r="C4578" s="195" t="s">
        <v>160</v>
      </c>
      <c r="D4578" s="195" t="s">
        <v>155</v>
      </c>
      <c r="E4578" s="163">
        <v>9.89</v>
      </c>
    </row>
    <row r="4579" spans="1:5">
      <c r="A4579" s="195">
        <v>39321</v>
      </c>
      <c r="B4579" s="195" t="s">
        <v>4745</v>
      </c>
      <c r="C4579" s="195" t="s">
        <v>160</v>
      </c>
      <c r="D4579" s="195" t="s">
        <v>155</v>
      </c>
      <c r="E4579" s="163">
        <v>16.78</v>
      </c>
    </row>
    <row r="4580" spans="1:5">
      <c r="A4580" s="195">
        <v>39319</v>
      </c>
      <c r="B4580" s="195" t="s">
        <v>4746</v>
      </c>
      <c r="C4580" s="195" t="s">
        <v>160</v>
      </c>
      <c r="D4580" s="195" t="s">
        <v>155</v>
      </c>
      <c r="E4580" s="163">
        <v>6.55</v>
      </c>
    </row>
    <row r="4581" spans="1:5">
      <c r="A4581" s="195">
        <v>39320</v>
      </c>
      <c r="B4581" s="195" t="s">
        <v>4747</v>
      </c>
      <c r="C4581" s="195" t="s">
        <v>160</v>
      </c>
      <c r="D4581" s="195" t="s">
        <v>155</v>
      </c>
      <c r="E4581" s="163">
        <v>10.89</v>
      </c>
    </row>
    <row r="4582" spans="1:5">
      <c r="A4582" s="195">
        <v>1591</v>
      </c>
      <c r="B4582" s="195" t="s">
        <v>4748</v>
      </c>
      <c r="C4582" s="195" t="s">
        <v>160</v>
      </c>
      <c r="D4582" s="195" t="s">
        <v>155</v>
      </c>
      <c r="E4582" s="163">
        <v>21.27</v>
      </c>
    </row>
    <row r="4583" spans="1:5">
      <c r="A4583" s="195">
        <v>1547</v>
      </c>
      <c r="B4583" s="195" t="s">
        <v>4749</v>
      </c>
      <c r="C4583" s="195" t="s">
        <v>160</v>
      </c>
      <c r="D4583" s="195" t="s">
        <v>155</v>
      </c>
      <c r="E4583" s="163">
        <v>111.49</v>
      </c>
    </row>
    <row r="4584" spans="1:5">
      <c r="A4584" s="195">
        <v>38196</v>
      </c>
      <c r="B4584" s="195" t="s">
        <v>4750</v>
      </c>
      <c r="C4584" s="195" t="s">
        <v>160</v>
      </c>
      <c r="D4584" s="195" t="s">
        <v>155</v>
      </c>
      <c r="E4584" s="163">
        <v>21.71</v>
      </c>
    </row>
    <row r="4585" spans="1:5">
      <c r="A4585" s="195">
        <v>1543</v>
      </c>
      <c r="B4585" s="195" t="s">
        <v>4751</v>
      </c>
      <c r="C4585" s="195" t="s">
        <v>160</v>
      </c>
      <c r="D4585" s="195" t="s">
        <v>155</v>
      </c>
      <c r="E4585" s="163">
        <v>23.07</v>
      </c>
    </row>
    <row r="4586" spans="1:5">
      <c r="A4586" s="195">
        <v>1585</v>
      </c>
      <c r="B4586" s="195" t="s">
        <v>4752</v>
      </c>
      <c r="C4586" s="195" t="s">
        <v>160</v>
      </c>
      <c r="D4586" s="195" t="s">
        <v>155</v>
      </c>
      <c r="E4586" s="163">
        <v>4.47</v>
      </c>
    </row>
    <row r="4587" spans="1:5">
      <c r="A4587" s="195">
        <v>1593</v>
      </c>
      <c r="B4587" s="195" t="s">
        <v>4753</v>
      </c>
      <c r="C4587" s="195" t="s">
        <v>160</v>
      </c>
      <c r="D4587" s="195" t="s">
        <v>155</v>
      </c>
      <c r="E4587" s="163">
        <v>23.73</v>
      </c>
    </row>
    <row r="4588" spans="1:5">
      <c r="A4588" s="195">
        <v>11838</v>
      </c>
      <c r="B4588" s="195" t="s">
        <v>4754</v>
      </c>
      <c r="C4588" s="195" t="s">
        <v>160</v>
      </c>
      <c r="D4588" s="195" t="s">
        <v>155</v>
      </c>
      <c r="E4588" s="163">
        <v>31.31</v>
      </c>
    </row>
    <row r="4589" spans="1:5">
      <c r="A4589" s="195">
        <v>1594</v>
      </c>
      <c r="B4589" s="195" t="s">
        <v>4755</v>
      </c>
      <c r="C4589" s="195" t="s">
        <v>160</v>
      </c>
      <c r="D4589" s="195" t="s">
        <v>155</v>
      </c>
      <c r="E4589" s="163">
        <v>31.65</v>
      </c>
    </row>
    <row r="4590" spans="1:5">
      <c r="A4590" s="195">
        <v>1586</v>
      </c>
      <c r="B4590" s="195" t="s">
        <v>4756</v>
      </c>
      <c r="C4590" s="195" t="s">
        <v>160</v>
      </c>
      <c r="D4590" s="195" t="s">
        <v>155</v>
      </c>
      <c r="E4590" s="163">
        <v>5.65</v>
      </c>
    </row>
    <row r="4591" spans="1:5">
      <c r="A4591" s="195">
        <v>11839</v>
      </c>
      <c r="B4591" s="195" t="s">
        <v>4757</v>
      </c>
      <c r="C4591" s="195" t="s">
        <v>160</v>
      </c>
      <c r="D4591" s="195" t="s">
        <v>155</v>
      </c>
      <c r="E4591" s="163">
        <v>45.56</v>
      </c>
    </row>
    <row r="4592" spans="1:5">
      <c r="A4592" s="195">
        <v>1587</v>
      </c>
      <c r="B4592" s="195" t="s">
        <v>4758</v>
      </c>
      <c r="C4592" s="195" t="s">
        <v>160</v>
      </c>
      <c r="D4592" s="195" t="s">
        <v>155</v>
      </c>
      <c r="E4592" s="163">
        <v>5.76</v>
      </c>
    </row>
    <row r="4593" spans="1:5">
      <c r="A4593" s="195">
        <v>1545</v>
      </c>
      <c r="B4593" s="195" t="s">
        <v>4759</v>
      </c>
      <c r="C4593" s="195" t="s">
        <v>160</v>
      </c>
      <c r="D4593" s="195" t="s">
        <v>155</v>
      </c>
      <c r="E4593" s="163">
        <v>54.67</v>
      </c>
    </row>
    <row r="4594" spans="1:5">
      <c r="A4594" s="195">
        <v>1588</v>
      </c>
      <c r="B4594" s="195" t="s">
        <v>4760</v>
      </c>
      <c r="C4594" s="195" t="s">
        <v>160</v>
      </c>
      <c r="D4594" s="195" t="s">
        <v>155</v>
      </c>
      <c r="E4594" s="163">
        <v>7.9</v>
      </c>
    </row>
    <row r="4595" spans="1:5">
      <c r="A4595" s="195">
        <v>1535</v>
      </c>
      <c r="B4595" s="195" t="s">
        <v>4761</v>
      </c>
      <c r="C4595" s="195" t="s">
        <v>160</v>
      </c>
      <c r="D4595" s="195" t="s">
        <v>155</v>
      </c>
      <c r="E4595" s="163">
        <v>4.55</v>
      </c>
    </row>
    <row r="4596" spans="1:5">
      <c r="A4596" s="195">
        <v>1589</v>
      </c>
      <c r="B4596" s="195" t="s">
        <v>4762</v>
      </c>
      <c r="C4596" s="195" t="s">
        <v>160</v>
      </c>
      <c r="D4596" s="195" t="s">
        <v>155</v>
      </c>
      <c r="E4596" s="163">
        <v>8.15</v>
      </c>
    </row>
    <row r="4597" spans="1:5">
      <c r="A4597" s="195">
        <v>1546</v>
      </c>
      <c r="B4597" s="195" t="s">
        <v>4763</v>
      </c>
      <c r="C4597" s="195" t="s">
        <v>160</v>
      </c>
      <c r="D4597" s="195" t="s">
        <v>155</v>
      </c>
      <c r="E4597" s="163">
        <v>92.26</v>
      </c>
    </row>
    <row r="4598" spans="1:5">
      <c r="A4598" s="195">
        <v>1590</v>
      </c>
      <c r="B4598" s="195" t="s">
        <v>4764</v>
      </c>
      <c r="C4598" s="195" t="s">
        <v>160</v>
      </c>
      <c r="D4598" s="195" t="s">
        <v>155</v>
      </c>
      <c r="E4598" s="163">
        <v>14.35</v>
      </c>
    </row>
    <row r="4599" spans="1:5">
      <c r="A4599" s="195">
        <v>1542</v>
      </c>
      <c r="B4599" s="195" t="s">
        <v>4765</v>
      </c>
      <c r="C4599" s="195" t="s">
        <v>160</v>
      </c>
      <c r="D4599" s="195" t="s">
        <v>155</v>
      </c>
      <c r="E4599" s="163">
        <v>19.010000000000002</v>
      </c>
    </row>
    <row r="4600" spans="1:5">
      <c r="A4600" s="195">
        <v>38415</v>
      </c>
      <c r="B4600" s="195" t="s">
        <v>4766</v>
      </c>
      <c r="C4600" s="195" t="s">
        <v>160</v>
      </c>
      <c r="D4600" s="195" t="s">
        <v>155</v>
      </c>
      <c r="E4600" s="163">
        <v>879.49</v>
      </c>
    </row>
    <row r="4601" spans="1:5">
      <c r="A4601" s="195">
        <v>38414</v>
      </c>
      <c r="B4601" s="195" t="s">
        <v>4767</v>
      </c>
      <c r="C4601" s="195" t="s">
        <v>160</v>
      </c>
      <c r="D4601" s="195" t="s">
        <v>155</v>
      </c>
      <c r="E4601" s="199">
        <v>1234.3699999999999</v>
      </c>
    </row>
    <row r="4602" spans="1:5">
      <c r="A4602" s="195">
        <v>38128</v>
      </c>
      <c r="B4602" s="195" t="s">
        <v>4768</v>
      </c>
      <c r="C4602" s="195" t="s">
        <v>238</v>
      </c>
      <c r="D4602" s="195" t="s">
        <v>158</v>
      </c>
      <c r="E4602" s="163">
        <v>0.66</v>
      </c>
    </row>
    <row r="4603" spans="1:5">
      <c r="A4603" s="195">
        <v>7253</v>
      </c>
      <c r="B4603" s="195" t="s">
        <v>4769</v>
      </c>
      <c r="C4603" s="195" t="s">
        <v>353</v>
      </c>
      <c r="D4603" s="195" t="s">
        <v>155</v>
      </c>
      <c r="E4603" s="163">
        <v>141.41999999999999</v>
      </c>
    </row>
    <row r="4604" spans="1:5">
      <c r="A4604" s="195">
        <v>43781</v>
      </c>
      <c r="B4604" s="195" t="s">
        <v>4770</v>
      </c>
      <c r="C4604" s="195" t="s">
        <v>4771</v>
      </c>
      <c r="D4604" s="195" t="s">
        <v>155</v>
      </c>
      <c r="E4604" s="163">
        <v>44.44</v>
      </c>
    </row>
    <row r="4605" spans="1:5">
      <c r="A4605" s="195">
        <v>4806</v>
      </c>
      <c r="B4605" s="195" t="s">
        <v>4772</v>
      </c>
      <c r="C4605" s="195" t="s">
        <v>187</v>
      </c>
      <c r="D4605" s="195" t="s">
        <v>155</v>
      </c>
      <c r="E4605" s="163">
        <v>22.48</v>
      </c>
    </row>
    <row r="4606" spans="1:5">
      <c r="A4606" s="195">
        <v>34401</v>
      </c>
      <c r="B4606" s="195" t="s">
        <v>4773</v>
      </c>
      <c r="C4606" s="195" t="s">
        <v>160</v>
      </c>
      <c r="D4606" s="195" t="s">
        <v>155</v>
      </c>
      <c r="E4606" s="163">
        <v>1.89</v>
      </c>
    </row>
    <row r="4607" spans="1:5">
      <c r="A4607" s="195">
        <v>7260</v>
      </c>
      <c r="B4607" s="195" t="s">
        <v>4774</v>
      </c>
      <c r="C4607" s="195" t="s">
        <v>160</v>
      </c>
      <c r="D4607" s="195" t="s">
        <v>155</v>
      </c>
      <c r="E4607" s="163">
        <v>1.68</v>
      </c>
    </row>
    <row r="4608" spans="1:5">
      <c r="A4608" s="195">
        <v>7256</v>
      </c>
      <c r="B4608" s="195" t="s">
        <v>4775</v>
      </c>
      <c r="C4608" s="195" t="s">
        <v>160</v>
      </c>
      <c r="D4608" s="195" t="s">
        <v>155</v>
      </c>
      <c r="E4608" s="163">
        <v>1.66</v>
      </c>
    </row>
    <row r="4609" spans="1:5">
      <c r="A4609" s="195">
        <v>7258</v>
      </c>
      <c r="B4609" s="195" t="s">
        <v>4776</v>
      </c>
      <c r="C4609" s="195" t="s">
        <v>160</v>
      </c>
      <c r="D4609" s="195" t="s">
        <v>155</v>
      </c>
      <c r="E4609" s="163">
        <v>0.68</v>
      </c>
    </row>
    <row r="4610" spans="1:5">
      <c r="A4610" s="195">
        <v>34400</v>
      </c>
      <c r="B4610" s="195" t="s">
        <v>4777</v>
      </c>
      <c r="C4610" s="195" t="s">
        <v>160</v>
      </c>
      <c r="D4610" s="195" t="s">
        <v>155</v>
      </c>
      <c r="E4610" s="163">
        <v>2.92</v>
      </c>
    </row>
    <row r="4611" spans="1:5">
      <c r="A4611" s="195">
        <v>10617</v>
      </c>
      <c r="B4611" s="195" t="s">
        <v>4778</v>
      </c>
      <c r="C4611" s="195" t="s">
        <v>160</v>
      </c>
      <c r="D4611" s="195" t="s">
        <v>155</v>
      </c>
      <c r="E4611" s="163">
        <v>5.58</v>
      </c>
    </row>
    <row r="4612" spans="1:5">
      <c r="A4612" s="195">
        <v>7274</v>
      </c>
      <c r="B4612" s="195" t="s">
        <v>4779</v>
      </c>
      <c r="C4612" s="195" t="s">
        <v>160</v>
      </c>
      <c r="D4612" s="195" t="s">
        <v>167</v>
      </c>
      <c r="E4612" s="163">
        <v>55.43</v>
      </c>
    </row>
    <row r="4613" spans="1:5">
      <c r="A4613" s="195">
        <v>11663</v>
      </c>
      <c r="B4613" s="195" t="s">
        <v>4780</v>
      </c>
      <c r="C4613" s="195" t="s">
        <v>160</v>
      </c>
      <c r="D4613" s="195" t="s">
        <v>167</v>
      </c>
      <c r="E4613" s="163">
        <v>455.94</v>
      </c>
    </row>
    <row r="4614" spans="1:5">
      <c r="A4614" s="195">
        <v>154</v>
      </c>
      <c r="B4614" s="195" t="s">
        <v>4781</v>
      </c>
      <c r="C4614" s="195" t="s">
        <v>182</v>
      </c>
      <c r="D4614" s="195" t="s">
        <v>155</v>
      </c>
      <c r="E4614" s="163">
        <v>60.02</v>
      </c>
    </row>
    <row r="4615" spans="1:5">
      <c r="A4615" s="195">
        <v>38121</v>
      </c>
      <c r="B4615" s="195" t="s">
        <v>4782</v>
      </c>
      <c r="C4615" s="195" t="s">
        <v>182</v>
      </c>
      <c r="D4615" s="195" t="s">
        <v>155</v>
      </c>
      <c r="E4615" s="163">
        <v>15.05</v>
      </c>
    </row>
    <row r="4616" spans="1:5">
      <c r="A4616" s="195">
        <v>7343</v>
      </c>
      <c r="B4616" s="195" t="s">
        <v>4783</v>
      </c>
      <c r="C4616" s="195" t="s">
        <v>182</v>
      </c>
      <c r="D4616" s="195" t="s">
        <v>155</v>
      </c>
      <c r="E4616" s="163">
        <v>15.24</v>
      </c>
    </row>
    <row r="4617" spans="1:5">
      <c r="A4617" s="195">
        <v>43776</v>
      </c>
      <c r="B4617" s="195" t="s">
        <v>4784</v>
      </c>
      <c r="C4617" s="195" t="s">
        <v>182</v>
      </c>
      <c r="D4617" s="195" t="s">
        <v>155</v>
      </c>
      <c r="E4617" s="163">
        <v>19.39</v>
      </c>
    </row>
    <row r="4618" spans="1:5">
      <c r="A4618" s="195">
        <v>7350</v>
      </c>
      <c r="B4618" s="195" t="s">
        <v>4785</v>
      </c>
      <c r="C4618" s="195" t="s">
        <v>182</v>
      </c>
      <c r="D4618" s="195" t="s">
        <v>155</v>
      </c>
      <c r="E4618" s="163">
        <v>22.93</v>
      </c>
    </row>
    <row r="4619" spans="1:5">
      <c r="A4619" s="195">
        <v>7348</v>
      </c>
      <c r="B4619" s="195" t="s">
        <v>4786</v>
      </c>
      <c r="C4619" s="195" t="s">
        <v>182</v>
      </c>
      <c r="D4619" s="195" t="s">
        <v>155</v>
      </c>
      <c r="E4619" s="163">
        <v>12.86</v>
      </c>
    </row>
    <row r="4620" spans="1:5">
      <c r="A4620" s="195">
        <v>7356</v>
      </c>
      <c r="B4620" s="195" t="s">
        <v>4787</v>
      </c>
      <c r="C4620" s="195" t="s">
        <v>182</v>
      </c>
      <c r="D4620" s="195" t="s">
        <v>155</v>
      </c>
      <c r="E4620" s="163">
        <v>19.27</v>
      </c>
    </row>
    <row r="4621" spans="1:5">
      <c r="A4621" s="195">
        <v>7313</v>
      </c>
      <c r="B4621" s="195" t="s">
        <v>4788</v>
      </c>
      <c r="C4621" s="195" t="s">
        <v>182</v>
      </c>
      <c r="D4621" s="195" t="s">
        <v>155</v>
      </c>
      <c r="E4621" s="163">
        <v>15.45</v>
      </c>
    </row>
    <row r="4622" spans="1:5">
      <c r="A4622" s="195">
        <v>7319</v>
      </c>
      <c r="B4622" s="195" t="s">
        <v>4789</v>
      </c>
      <c r="C4622" s="195" t="s">
        <v>182</v>
      </c>
      <c r="D4622" s="195" t="s">
        <v>155</v>
      </c>
      <c r="E4622" s="163">
        <v>8.84</v>
      </c>
    </row>
    <row r="4623" spans="1:5">
      <c r="A4623" s="195">
        <v>38119</v>
      </c>
      <c r="B4623" s="195" t="s">
        <v>4790</v>
      </c>
      <c r="C4623" s="195" t="s">
        <v>182</v>
      </c>
      <c r="D4623" s="195" t="s">
        <v>155</v>
      </c>
      <c r="E4623" s="163">
        <v>55.47</v>
      </c>
    </row>
    <row r="4624" spans="1:5">
      <c r="A4624" s="195">
        <v>7314</v>
      </c>
      <c r="B4624" s="195" t="s">
        <v>4791</v>
      </c>
      <c r="C4624" s="195" t="s">
        <v>182</v>
      </c>
      <c r="D4624" s="195" t="s">
        <v>155</v>
      </c>
      <c r="E4624" s="163">
        <v>59.78</v>
      </c>
    </row>
    <row r="4625" spans="1:5">
      <c r="A4625" s="195">
        <v>38131</v>
      </c>
      <c r="B4625" s="195" t="s">
        <v>4792</v>
      </c>
      <c r="C4625" s="195" t="s">
        <v>182</v>
      </c>
      <c r="D4625" s="195" t="s">
        <v>155</v>
      </c>
      <c r="E4625" s="163">
        <v>55.96</v>
      </c>
    </row>
    <row r="4626" spans="1:5">
      <c r="A4626" s="195">
        <v>7304</v>
      </c>
      <c r="B4626" s="195" t="s">
        <v>4793</v>
      </c>
      <c r="C4626" s="195" t="s">
        <v>182</v>
      </c>
      <c r="D4626" s="195" t="s">
        <v>155</v>
      </c>
      <c r="E4626" s="163">
        <v>57.48</v>
      </c>
    </row>
    <row r="4627" spans="1:5">
      <c r="A4627" s="195">
        <v>43649</v>
      </c>
      <c r="B4627" s="195" t="s">
        <v>4794</v>
      </c>
      <c r="C4627" s="195" t="s">
        <v>182</v>
      </c>
      <c r="D4627" s="195" t="s">
        <v>155</v>
      </c>
      <c r="E4627" s="163">
        <v>29.72</v>
      </c>
    </row>
    <row r="4628" spans="1:5">
      <c r="A4628" s="195">
        <v>43650</v>
      </c>
      <c r="B4628" s="195" t="s">
        <v>4795</v>
      </c>
      <c r="C4628" s="195" t="s">
        <v>182</v>
      </c>
      <c r="D4628" s="195" t="s">
        <v>155</v>
      </c>
      <c r="E4628" s="163">
        <v>28.09</v>
      </c>
    </row>
    <row r="4629" spans="1:5">
      <c r="A4629" s="195">
        <v>7311</v>
      </c>
      <c r="B4629" s="195" t="s">
        <v>4796</v>
      </c>
      <c r="C4629" s="195" t="s">
        <v>182</v>
      </c>
      <c r="D4629" s="195" t="s">
        <v>155</v>
      </c>
      <c r="E4629" s="163">
        <v>28.77</v>
      </c>
    </row>
    <row r="4630" spans="1:5">
      <c r="A4630" s="195">
        <v>7292</v>
      </c>
      <c r="B4630" s="195" t="s">
        <v>4797</v>
      </c>
      <c r="C4630" s="195" t="s">
        <v>182</v>
      </c>
      <c r="D4630" s="195" t="s">
        <v>158</v>
      </c>
      <c r="E4630" s="163">
        <v>27.86</v>
      </c>
    </row>
    <row r="4631" spans="1:5">
      <c r="A4631" s="195">
        <v>7293</v>
      </c>
      <c r="B4631" s="195" t="s">
        <v>4798</v>
      </c>
      <c r="C4631" s="195" t="s">
        <v>182</v>
      </c>
      <c r="D4631" s="195" t="s">
        <v>155</v>
      </c>
      <c r="E4631" s="163">
        <v>30.82</v>
      </c>
    </row>
    <row r="4632" spans="1:5">
      <c r="A4632" s="195">
        <v>7306</v>
      </c>
      <c r="B4632" s="195" t="s">
        <v>4799</v>
      </c>
      <c r="C4632" s="195" t="s">
        <v>182</v>
      </c>
      <c r="D4632" s="195" t="s">
        <v>155</v>
      </c>
      <c r="E4632" s="163">
        <v>34.01</v>
      </c>
    </row>
    <row r="4633" spans="1:5">
      <c r="A4633" s="195">
        <v>7288</v>
      </c>
      <c r="B4633" s="195" t="s">
        <v>4800</v>
      </c>
      <c r="C4633" s="195" t="s">
        <v>182</v>
      </c>
      <c r="D4633" s="195" t="s">
        <v>155</v>
      </c>
      <c r="E4633" s="163">
        <v>28.24</v>
      </c>
    </row>
    <row r="4634" spans="1:5">
      <c r="A4634" s="195">
        <v>43625</v>
      </c>
      <c r="B4634" s="195" t="s">
        <v>4801</v>
      </c>
      <c r="C4634" s="195" t="s">
        <v>182</v>
      </c>
      <c r="D4634" s="195" t="s">
        <v>155</v>
      </c>
      <c r="E4634" s="163">
        <v>22.8</v>
      </c>
    </row>
    <row r="4635" spans="1:5">
      <c r="A4635" s="195">
        <v>43647</v>
      </c>
      <c r="B4635" s="195" t="s">
        <v>4802</v>
      </c>
      <c r="C4635" s="195" t="s">
        <v>182</v>
      </c>
      <c r="D4635" s="195" t="s">
        <v>155</v>
      </c>
      <c r="E4635" s="163">
        <v>20.71</v>
      </c>
    </row>
    <row r="4636" spans="1:5">
      <c r="A4636" s="195">
        <v>43648</v>
      </c>
      <c r="B4636" s="195" t="s">
        <v>4803</v>
      </c>
      <c r="C4636" s="195" t="s">
        <v>182</v>
      </c>
      <c r="D4636" s="195" t="s">
        <v>155</v>
      </c>
      <c r="E4636" s="163">
        <v>19.989999999999998</v>
      </c>
    </row>
    <row r="4637" spans="1:5">
      <c r="A4637" s="195">
        <v>35693</v>
      </c>
      <c r="B4637" s="195" t="s">
        <v>4804</v>
      </c>
      <c r="C4637" s="195" t="s">
        <v>182</v>
      </c>
      <c r="D4637" s="195" t="s">
        <v>155</v>
      </c>
      <c r="E4637" s="163">
        <v>8.84</v>
      </c>
    </row>
    <row r="4638" spans="1:5">
      <c r="A4638" s="195">
        <v>35692</v>
      </c>
      <c r="B4638" s="195" t="s">
        <v>4805</v>
      </c>
      <c r="C4638" s="195" t="s">
        <v>182</v>
      </c>
      <c r="D4638" s="195" t="s">
        <v>155</v>
      </c>
      <c r="E4638" s="163">
        <v>13.16</v>
      </c>
    </row>
    <row r="4639" spans="1:5">
      <c r="A4639" s="195">
        <v>7342</v>
      </c>
      <c r="B4639" s="195" t="s">
        <v>4806</v>
      </c>
      <c r="C4639" s="195" t="s">
        <v>238</v>
      </c>
      <c r="D4639" s="195" t="s">
        <v>155</v>
      </c>
      <c r="E4639" s="163">
        <v>1.69</v>
      </c>
    </row>
    <row r="4640" spans="1:5">
      <c r="A4640" s="195">
        <v>39574</v>
      </c>
      <c r="B4640" s="195" t="s">
        <v>4807</v>
      </c>
      <c r="C4640" s="195" t="s">
        <v>160</v>
      </c>
      <c r="D4640" s="195" t="s">
        <v>155</v>
      </c>
      <c r="E4640" s="163">
        <v>4.16</v>
      </c>
    </row>
    <row r="4641" spans="1:5">
      <c r="A4641" s="195">
        <v>11060</v>
      </c>
      <c r="B4641" s="195" t="s">
        <v>4808</v>
      </c>
      <c r="C4641" s="195" t="s">
        <v>160</v>
      </c>
      <c r="D4641" s="195" t="s">
        <v>155</v>
      </c>
      <c r="E4641" s="163">
        <v>31.03</v>
      </c>
    </row>
    <row r="4642" spans="1:5">
      <c r="A4642" s="195">
        <v>37401</v>
      </c>
      <c r="B4642" s="195" t="s">
        <v>4809</v>
      </c>
      <c r="C4642" s="195" t="s">
        <v>160</v>
      </c>
      <c r="D4642" s="195" t="s">
        <v>155</v>
      </c>
      <c r="E4642" s="163">
        <v>43.73</v>
      </c>
    </row>
    <row r="4643" spans="1:5">
      <c r="A4643" s="195">
        <v>7525</v>
      </c>
      <c r="B4643" s="195" t="s">
        <v>4810</v>
      </c>
      <c r="C4643" s="195" t="s">
        <v>160</v>
      </c>
      <c r="D4643" s="195" t="s">
        <v>155</v>
      </c>
      <c r="E4643" s="163">
        <v>43.08</v>
      </c>
    </row>
    <row r="4644" spans="1:5">
      <c r="A4644" s="195">
        <v>7524</v>
      </c>
      <c r="B4644" s="195" t="s">
        <v>4811</v>
      </c>
      <c r="C4644" s="195" t="s">
        <v>160</v>
      </c>
      <c r="D4644" s="195" t="s">
        <v>155</v>
      </c>
      <c r="E4644" s="163">
        <v>40.6</v>
      </c>
    </row>
    <row r="4645" spans="1:5">
      <c r="A4645" s="195">
        <v>38105</v>
      </c>
      <c r="B4645" s="195" t="s">
        <v>4812</v>
      </c>
      <c r="C4645" s="195" t="s">
        <v>160</v>
      </c>
      <c r="D4645" s="195" t="s">
        <v>155</v>
      </c>
      <c r="E4645" s="163">
        <v>10.43</v>
      </c>
    </row>
    <row r="4646" spans="1:5">
      <c r="A4646" s="195">
        <v>38084</v>
      </c>
      <c r="B4646" s="195" t="s">
        <v>4813</v>
      </c>
      <c r="C4646" s="195" t="s">
        <v>160</v>
      </c>
      <c r="D4646" s="195" t="s">
        <v>155</v>
      </c>
      <c r="E4646" s="163">
        <v>14.81</v>
      </c>
    </row>
    <row r="4647" spans="1:5">
      <c r="A4647" s="195">
        <v>38103</v>
      </c>
      <c r="B4647" s="195" t="s">
        <v>4814</v>
      </c>
      <c r="C4647" s="195" t="s">
        <v>160</v>
      </c>
      <c r="D4647" s="195" t="s">
        <v>155</v>
      </c>
      <c r="E4647" s="163">
        <v>15.66</v>
      </c>
    </row>
    <row r="4648" spans="1:5">
      <c r="A4648" s="195">
        <v>38082</v>
      </c>
      <c r="B4648" s="195" t="s">
        <v>4815</v>
      </c>
      <c r="C4648" s="195" t="s">
        <v>160</v>
      </c>
      <c r="D4648" s="195" t="s">
        <v>155</v>
      </c>
      <c r="E4648" s="163">
        <v>19.28</v>
      </c>
    </row>
    <row r="4649" spans="1:5">
      <c r="A4649" s="195">
        <v>38104</v>
      </c>
      <c r="B4649" s="195" t="s">
        <v>4816</v>
      </c>
      <c r="C4649" s="195" t="s">
        <v>160</v>
      </c>
      <c r="D4649" s="195" t="s">
        <v>155</v>
      </c>
      <c r="E4649" s="163">
        <v>30.65</v>
      </c>
    </row>
    <row r="4650" spans="1:5">
      <c r="A4650" s="195">
        <v>38083</v>
      </c>
      <c r="B4650" s="195" t="s">
        <v>4817</v>
      </c>
      <c r="C4650" s="195" t="s">
        <v>160</v>
      </c>
      <c r="D4650" s="195" t="s">
        <v>155</v>
      </c>
      <c r="E4650" s="163">
        <v>34.03</v>
      </c>
    </row>
    <row r="4651" spans="1:5">
      <c r="A4651" s="195">
        <v>38101</v>
      </c>
      <c r="B4651" s="195" t="s">
        <v>4818</v>
      </c>
      <c r="C4651" s="195" t="s">
        <v>160</v>
      </c>
      <c r="D4651" s="195" t="s">
        <v>155</v>
      </c>
      <c r="E4651" s="163">
        <v>7.44</v>
      </c>
    </row>
    <row r="4652" spans="1:5">
      <c r="A4652" s="195">
        <v>7528</v>
      </c>
      <c r="B4652" s="195" t="s">
        <v>4819</v>
      </c>
      <c r="C4652" s="195" t="s">
        <v>160</v>
      </c>
      <c r="D4652" s="195" t="s">
        <v>158</v>
      </c>
      <c r="E4652" s="163">
        <v>8.75</v>
      </c>
    </row>
    <row r="4653" spans="1:5">
      <c r="A4653" s="195">
        <v>12147</v>
      </c>
      <c r="B4653" s="195" t="s">
        <v>4820</v>
      </c>
      <c r="C4653" s="195" t="s">
        <v>160</v>
      </c>
      <c r="D4653" s="195" t="s">
        <v>155</v>
      </c>
      <c r="E4653" s="163">
        <v>13.34</v>
      </c>
    </row>
    <row r="4654" spans="1:5">
      <c r="A4654" s="195">
        <v>38075</v>
      </c>
      <c r="B4654" s="195" t="s">
        <v>4821</v>
      </c>
      <c r="C4654" s="195" t="s">
        <v>160</v>
      </c>
      <c r="D4654" s="195" t="s">
        <v>155</v>
      </c>
      <c r="E4654" s="163">
        <v>15.15</v>
      </c>
    </row>
    <row r="4655" spans="1:5">
      <c r="A4655" s="195">
        <v>38102</v>
      </c>
      <c r="B4655" s="195" t="s">
        <v>4822</v>
      </c>
      <c r="C4655" s="195" t="s">
        <v>160</v>
      </c>
      <c r="D4655" s="195" t="s">
        <v>155</v>
      </c>
      <c r="E4655" s="163">
        <v>9.52</v>
      </c>
    </row>
    <row r="4656" spans="1:5">
      <c r="A4656" s="195">
        <v>38076</v>
      </c>
      <c r="B4656" s="195" t="s">
        <v>4823</v>
      </c>
      <c r="C4656" s="195" t="s">
        <v>160</v>
      </c>
      <c r="D4656" s="195" t="s">
        <v>155</v>
      </c>
      <c r="E4656" s="163">
        <v>16.989999999999998</v>
      </c>
    </row>
    <row r="4657" spans="1:5">
      <c r="A4657" s="195">
        <v>7592</v>
      </c>
      <c r="B4657" s="195" t="s">
        <v>4824</v>
      </c>
      <c r="C4657" s="195" t="s">
        <v>355</v>
      </c>
      <c r="D4657" s="195" t="s">
        <v>158</v>
      </c>
      <c r="E4657" s="163">
        <v>16.88</v>
      </c>
    </row>
    <row r="4658" spans="1:5">
      <c r="A4658" s="195">
        <v>40820</v>
      </c>
      <c r="B4658" s="195" t="s">
        <v>4825</v>
      </c>
      <c r="C4658" s="195" t="s">
        <v>357</v>
      </c>
      <c r="D4658" s="195" t="s">
        <v>155</v>
      </c>
      <c r="E4658" s="199">
        <v>3007.78</v>
      </c>
    </row>
    <row r="4659" spans="1:5">
      <c r="A4659" s="195">
        <v>11762</v>
      </c>
      <c r="B4659" s="195" t="s">
        <v>4826</v>
      </c>
      <c r="C4659" s="195" t="s">
        <v>160</v>
      </c>
      <c r="D4659" s="195" t="s">
        <v>155</v>
      </c>
      <c r="E4659" s="163">
        <v>59.34</v>
      </c>
    </row>
    <row r="4660" spans="1:5">
      <c r="A4660" s="195">
        <v>13418</v>
      </c>
      <c r="B4660" s="195" t="s">
        <v>4827</v>
      </c>
      <c r="C4660" s="195" t="s">
        <v>160</v>
      </c>
      <c r="D4660" s="195" t="s">
        <v>155</v>
      </c>
      <c r="E4660" s="163">
        <v>16.579999999999998</v>
      </c>
    </row>
    <row r="4661" spans="1:5">
      <c r="A4661" s="195">
        <v>13984</v>
      </c>
      <c r="B4661" s="195" t="s">
        <v>4828</v>
      </c>
      <c r="C4661" s="195" t="s">
        <v>160</v>
      </c>
      <c r="D4661" s="195" t="s">
        <v>155</v>
      </c>
      <c r="E4661" s="163">
        <v>41.47</v>
      </c>
    </row>
    <row r="4662" spans="1:5">
      <c r="A4662" s="195">
        <v>11772</v>
      </c>
      <c r="B4662" s="195" t="s">
        <v>4829</v>
      </c>
      <c r="C4662" s="195" t="s">
        <v>160</v>
      </c>
      <c r="D4662" s="195" t="s">
        <v>155</v>
      </c>
      <c r="E4662" s="163">
        <v>100.71</v>
      </c>
    </row>
    <row r="4663" spans="1:5">
      <c r="A4663" s="195">
        <v>36795</v>
      </c>
      <c r="B4663" s="195" t="s">
        <v>4830</v>
      </c>
      <c r="C4663" s="195" t="s">
        <v>160</v>
      </c>
      <c r="D4663" s="195" t="s">
        <v>155</v>
      </c>
      <c r="E4663" s="163">
        <v>647.77</v>
      </c>
    </row>
    <row r="4664" spans="1:5">
      <c r="A4664" s="195">
        <v>36796</v>
      </c>
      <c r="B4664" s="195" t="s">
        <v>4831</v>
      </c>
      <c r="C4664" s="195" t="s">
        <v>160</v>
      </c>
      <c r="D4664" s="195" t="s">
        <v>155</v>
      </c>
      <c r="E4664" s="163">
        <v>166.78</v>
      </c>
    </row>
    <row r="4665" spans="1:5">
      <c r="A4665" s="195">
        <v>36791</v>
      </c>
      <c r="B4665" s="195" t="s">
        <v>4832</v>
      </c>
      <c r="C4665" s="195" t="s">
        <v>160</v>
      </c>
      <c r="D4665" s="195" t="s">
        <v>155</v>
      </c>
      <c r="E4665" s="163">
        <v>85.93</v>
      </c>
    </row>
    <row r="4666" spans="1:5">
      <c r="A4666" s="195">
        <v>13415</v>
      </c>
      <c r="B4666" s="195" t="s">
        <v>4833</v>
      </c>
      <c r="C4666" s="195" t="s">
        <v>160</v>
      </c>
      <c r="D4666" s="195" t="s">
        <v>158</v>
      </c>
      <c r="E4666" s="163">
        <v>49.95</v>
      </c>
    </row>
    <row r="4667" spans="1:5">
      <c r="A4667" s="195">
        <v>36792</v>
      </c>
      <c r="B4667" s="195" t="s">
        <v>4834</v>
      </c>
      <c r="C4667" s="195" t="s">
        <v>160</v>
      </c>
      <c r="D4667" s="195" t="s">
        <v>155</v>
      </c>
      <c r="E4667" s="163">
        <v>164.26</v>
      </c>
    </row>
    <row r="4668" spans="1:5">
      <c r="A4668" s="195">
        <v>11773</v>
      </c>
      <c r="B4668" s="195" t="s">
        <v>4835</v>
      </c>
      <c r="C4668" s="195" t="s">
        <v>160</v>
      </c>
      <c r="D4668" s="195" t="s">
        <v>155</v>
      </c>
      <c r="E4668" s="163">
        <v>96.15</v>
      </c>
    </row>
    <row r="4669" spans="1:5">
      <c r="A4669" s="195">
        <v>11775</v>
      </c>
      <c r="B4669" s="195" t="s">
        <v>4836</v>
      </c>
      <c r="C4669" s="195" t="s">
        <v>160</v>
      </c>
      <c r="D4669" s="195" t="s">
        <v>155</v>
      </c>
      <c r="E4669" s="163">
        <v>100.4</v>
      </c>
    </row>
    <row r="4670" spans="1:5">
      <c r="A4670" s="195">
        <v>13983</v>
      </c>
      <c r="B4670" s="195" t="s">
        <v>4837</v>
      </c>
      <c r="C4670" s="195" t="s">
        <v>160</v>
      </c>
      <c r="D4670" s="195" t="s">
        <v>155</v>
      </c>
      <c r="E4670" s="163">
        <v>51.29</v>
      </c>
    </row>
    <row r="4671" spans="1:5">
      <c r="A4671" s="195">
        <v>13416</v>
      </c>
      <c r="B4671" s="195" t="s">
        <v>4838</v>
      </c>
      <c r="C4671" s="195" t="s">
        <v>160</v>
      </c>
      <c r="D4671" s="195" t="s">
        <v>155</v>
      </c>
      <c r="E4671" s="163">
        <v>41.37</v>
      </c>
    </row>
    <row r="4672" spans="1:5">
      <c r="A4672" s="195">
        <v>13417</v>
      </c>
      <c r="B4672" s="195" t="s">
        <v>4839</v>
      </c>
      <c r="C4672" s="195" t="s">
        <v>160</v>
      </c>
      <c r="D4672" s="195" t="s">
        <v>155</v>
      </c>
      <c r="E4672" s="163">
        <v>36.49</v>
      </c>
    </row>
    <row r="4673" spans="1:5">
      <c r="A4673" s="195">
        <v>7604</v>
      </c>
      <c r="B4673" s="195" t="s">
        <v>4840</v>
      </c>
      <c r="C4673" s="195" t="s">
        <v>160</v>
      </c>
      <c r="D4673" s="195" t="s">
        <v>155</v>
      </c>
      <c r="E4673" s="163">
        <v>15.8</v>
      </c>
    </row>
    <row r="4674" spans="1:5">
      <c r="A4674" s="195">
        <v>11763</v>
      </c>
      <c r="B4674" s="195" t="s">
        <v>4841</v>
      </c>
      <c r="C4674" s="195" t="s">
        <v>160</v>
      </c>
      <c r="D4674" s="195" t="s">
        <v>155</v>
      </c>
      <c r="E4674" s="163">
        <v>162.57</v>
      </c>
    </row>
    <row r="4675" spans="1:5">
      <c r="A4675" s="195">
        <v>11764</v>
      </c>
      <c r="B4675" s="195" t="s">
        <v>4842</v>
      </c>
      <c r="C4675" s="195" t="s">
        <v>160</v>
      </c>
      <c r="D4675" s="195" t="s">
        <v>155</v>
      </c>
      <c r="E4675" s="163">
        <v>173.65</v>
      </c>
    </row>
    <row r="4676" spans="1:5">
      <c r="A4676" s="195">
        <v>11829</v>
      </c>
      <c r="B4676" s="195" t="s">
        <v>4843</v>
      </c>
      <c r="C4676" s="195" t="s">
        <v>160</v>
      </c>
      <c r="D4676" s="195" t="s">
        <v>155</v>
      </c>
      <c r="E4676" s="163">
        <v>41.61</v>
      </c>
    </row>
    <row r="4677" spans="1:5">
      <c r="A4677" s="195">
        <v>11825</v>
      </c>
      <c r="B4677" s="195" t="s">
        <v>4844</v>
      </c>
      <c r="C4677" s="195" t="s">
        <v>160</v>
      </c>
      <c r="D4677" s="195" t="s">
        <v>155</v>
      </c>
      <c r="E4677" s="163">
        <v>71.36</v>
      </c>
    </row>
    <row r="4678" spans="1:5">
      <c r="A4678" s="195">
        <v>11767</v>
      </c>
      <c r="B4678" s="195" t="s">
        <v>4845</v>
      </c>
      <c r="C4678" s="195" t="s">
        <v>160</v>
      </c>
      <c r="D4678" s="195" t="s">
        <v>155</v>
      </c>
      <c r="E4678" s="163">
        <v>288.23</v>
      </c>
    </row>
    <row r="4679" spans="1:5">
      <c r="A4679" s="195">
        <v>11830</v>
      </c>
      <c r="B4679" s="195" t="s">
        <v>4846</v>
      </c>
      <c r="C4679" s="195" t="s">
        <v>160</v>
      </c>
      <c r="D4679" s="195" t="s">
        <v>155</v>
      </c>
      <c r="E4679" s="163">
        <v>44.97</v>
      </c>
    </row>
    <row r="4680" spans="1:5">
      <c r="A4680" s="195">
        <v>11766</v>
      </c>
      <c r="B4680" s="195" t="s">
        <v>4847</v>
      </c>
      <c r="C4680" s="195" t="s">
        <v>160</v>
      </c>
      <c r="D4680" s="195" t="s">
        <v>155</v>
      </c>
      <c r="E4680" s="163">
        <v>79.94</v>
      </c>
    </row>
    <row r="4681" spans="1:5">
      <c r="A4681" s="195">
        <v>11765</v>
      </c>
      <c r="B4681" s="195" t="s">
        <v>4848</v>
      </c>
      <c r="C4681" s="195" t="s">
        <v>160</v>
      </c>
      <c r="D4681" s="195" t="s">
        <v>155</v>
      </c>
      <c r="E4681" s="163">
        <v>108.86</v>
      </c>
    </row>
    <row r="4682" spans="1:5">
      <c r="A4682" s="195">
        <v>11824</v>
      </c>
      <c r="B4682" s="195" t="s">
        <v>4849</v>
      </c>
      <c r="C4682" s="195" t="s">
        <v>160</v>
      </c>
      <c r="D4682" s="195" t="s">
        <v>155</v>
      </c>
      <c r="E4682" s="163">
        <v>82.45</v>
      </c>
    </row>
    <row r="4683" spans="1:5">
      <c r="A4683" s="195">
        <v>11777</v>
      </c>
      <c r="B4683" s="195" t="s">
        <v>4850</v>
      </c>
      <c r="C4683" s="195" t="s">
        <v>160</v>
      </c>
      <c r="D4683" s="195" t="s">
        <v>155</v>
      </c>
      <c r="E4683" s="163">
        <v>136.88999999999999</v>
      </c>
    </row>
    <row r="4684" spans="1:5">
      <c r="A4684" s="195">
        <v>7602</v>
      </c>
      <c r="B4684" s="195" t="s">
        <v>4851</v>
      </c>
      <c r="C4684" s="195" t="s">
        <v>160</v>
      </c>
      <c r="D4684" s="195" t="s">
        <v>155</v>
      </c>
      <c r="E4684" s="163">
        <v>15.66</v>
      </c>
    </row>
    <row r="4685" spans="1:5">
      <c r="A4685" s="195">
        <v>7603</v>
      </c>
      <c r="B4685" s="195" t="s">
        <v>4852</v>
      </c>
      <c r="C4685" s="195" t="s">
        <v>160</v>
      </c>
      <c r="D4685" s="195" t="s">
        <v>155</v>
      </c>
      <c r="E4685" s="163">
        <v>15.19</v>
      </c>
    </row>
    <row r="4686" spans="1:5">
      <c r="A4686" s="195">
        <v>11826</v>
      </c>
      <c r="B4686" s="195" t="s">
        <v>4853</v>
      </c>
      <c r="C4686" s="195" t="s">
        <v>160</v>
      </c>
      <c r="D4686" s="195" t="s">
        <v>155</v>
      </c>
      <c r="E4686" s="163">
        <v>69.25</v>
      </c>
    </row>
    <row r="4687" spans="1:5">
      <c r="A4687" s="195">
        <v>7606</v>
      </c>
      <c r="B4687" s="195" t="s">
        <v>4854</v>
      </c>
      <c r="C4687" s="195" t="s">
        <v>160</v>
      </c>
      <c r="D4687" s="195" t="s">
        <v>155</v>
      </c>
      <c r="E4687" s="163">
        <v>72.16</v>
      </c>
    </row>
    <row r="4688" spans="1:5">
      <c r="A4688" s="195">
        <v>40329</v>
      </c>
      <c r="B4688" s="195" t="s">
        <v>4855</v>
      </c>
      <c r="C4688" s="195" t="s">
        <v>160</v>
      </c>
      <c r="D4688" s="195" t="s">
        <v>158</v>
      </c>
      <c r="E4688" s="163">
        <v>34.9</v>
      </c>
    </row>
    <row r="4689" spans="1:5">
      <c r="A4689" s="195">
        <v>11823</v>
      </c>
      <c r="B4689" s="195" t="s">
        <v>4856</v>
      </c>
      <c r="C4689" s="195" t="s">
        <v>160</v>
      </c>
      <c r="D4689" s="195" t="s">
        <v>155</v>
      </c>
      <c r="E4689" s="163">
        <v>15.08</v>
      </c>
    </row>
    <row r="4690" spans="1:5">
      <c r="A4690" s="195">
        <v>11822</v>
      </c>
      <c r="B4690" s="195" t="s">
        <v>4857</v>
      </c>
      <c r="C4690" s="195" t="s">
        <v>160</v>
      </c>
      <c r="D4690" s="195" t="s">
        <v>155</v>
      </c>
      <c r="E4690" s="163">
        <v>28.43</v>
      </c>
    </row>
    <row r="4691" spans="1:5">
      <c r="A4691" s="195">
        <v>11831</v>
      </c>
      <c r="B4691" s="195" t="s">
        <v>4858</v>
      </c>
      <c r="C4691" s="195" t="s">
        <v>160</v>
      </c>
      <c r="D4691" s="195" t="s">
        <v>155</v>
      </c>
      <c r="E4691" s="163">
        <v>21.58</v>
      </c>
    </row>
    <row r="4692" spans="1:5">
      <c r="A4692" s="195">
        <v>7613</v>
      </c>
      <c r="B4692" s="195" t="s">
        <v>4859</v>
      </c>
      <c r="C4692" s="195" t="s">
        <v>160</v>
      </c>
      <c r="D4692" s="195" t="s">
        <v>167</v>
      </c>
      <c r="E4692" s="199">
        <v>69965.22</v>
      </c>
    </row>
    <row r="4693" spans="1:5">
      <c r="A4693" s="195">
        <v>7619</v>
      </c>
      <c r="B4693" s="195" t="s">
        <v>4860</v>
      </c>
      <c r="C4693" s="195" t="s">
        <v>160</v>
      </c>
      <c r="D4693" s="195" t="s">
        <v>167</v>
      </c>
      <c r="E4693" s="199">
        <v>10815.12</v>
      </c>
    </row>
    <row r="4694" spans="1:5">
      <c r="A4694" s="195">
        <v>12076</v>
      </c>
      <c r="B4694" s="195" t="s">
        <v>4861</v>
      </c>
      <c r="C4694" s="195" t="s">
        <v>160</v>
      </c>
      <c r="D4694" s="195" t="s">
        <v>167</v>
      </c>
      <c r="E4694" s="199">
        <v>4961.0600000000004</v>
      </c>
    </row>
    <row r="4695" spans="1:5">
      <c r="A4695" s="195">
        <v>7614</v>
      </c>
      <c r="B4695" s="195" t="s">
        <v>4862</v>
      </c>
      <c r="C4695" s="195" t="s">
        <v>160</v>
      </c>
      <c r="D4695" s="195" t="s">
        <v>167</v>
      </c>
      <c r="E4695" s="199">
        <v>13640.45</v>
      </c>
    </row>
    <row r="4696" spans="1:5">
      <c r="A4696" s="195">
        <v>7618</v>
      </c>
      <c r="B4696" s="195" t="s">
        <v>4863</v>
      </c>
      <c r="C4696" s="195" t="s">
        <v>160</v>
      </c>
      <c r="D4696" s="195" t="s">
        <v>167</v>
      </c>
      <c r="E4696" s="199">
        <v>88468.58</v>
      </c>
    </row>
    <row r="4697" spans="1:5">
      <c r="A4697" s="195">
        <v>7620</v>
      </c>
      <c r="B4697" s="195" t="s">
        <v>4864</v>
      </c>
      <c r="C4697" s="195" t="s">
        <v>160</v>
      </c>
      <c r="D4697" s="195" t="s">
        <v>167</v>
      </c>
      <c r="E4697" s="199">
        <v>19135.54</v>
      </c>
    </row>
    <row r="4698" spans="1:5">
      <c r="A4698" s="195">
        <v>7610</v>
      </c>
      <c r="B4698" s="195" t="s">
        <v>4865</v>
      </c>
      <c r="C4698" s="195" t="s">
        <v>160</v>
      </c>
      <c r="D4698" s="195" t="s">
        <v>167</v>
      </c>
      <c r="E4698" s="199">
        <v>6059.58</v>
      </c>
    </row>
    <row r="4699" spans="1:5">
      <c r="A4699" s="195">
        <v>7615</v>
      </c>
      <c r="B4699" s="195" t="s">
        <v>4866</v>
      </c>
      <c r="C4699" s="195" t="s">
        <v>160</v>
      </c>
      <c r="D4699" s="195" t="s">
        <v>167</v>
      </c>
      <c r="E4699" s="199">
        <v>22324.799999999999</v>
      </c>
    </row>
    <row r="4700" spans="1:5">
      <c r="A4700" s="195">
        <v>7617</v>
      </c>
      <c r="B4700" s="195" t="s">
        <v>4867</v>
      </c>
      <c r="C4700" s="195" t="s">
        <v>160</v>
      </c>
      <c r="D4700" s="195" t="s">
        <v>167</v>
      </c>
      <c r="E4700" s="199">
        <v>6768.31</v>
      </c>
    </row>
    <row r="4701" spans="1:5">
      <c r="A4701" s="195">
        <v>7616</v>
      </c>
      <c r="B4701" s="195" t="s">
        <v>4868</v>
      </c>
      <c r="C4701" s="195" t="s">
        <v>160</v>
      </c>
      <c r="D4701" s="195" t="s">
        <v>167</v>
      </c>
      <c r="E4701" s="199">
        <v>36430.53</v>
      </c>
    </row>
    <row r="4702" spans="1:5">
      <c r="A4702" s="195">
        <v>7611</v>
      </c>
      <c r="B4702" s="195" t="s">
        <v>4869</v>
      </c>
      <c r="C4702" s="195" t="s">
        <v>160</v>
      </c>
      <c r="D4702" s="195" t="s">
        <v>167</v>
      </c>
      <c r="E4702" s="199">
        <v>8752.74</v>
      </c>
    </row>
    <row r="4703" spans="1:5">
      <c r="A4703" s="195">
        <v>7612</v>
      </c>
      <c r="B4703" s="195" t="s">
        <v>4870</v>
      </c>
      <c r="C4703" s="195" t="s">
        <v>160</v>
      </c>
      <c r="D4703" s="195" t="s">
        <v>167</v>
      </c>
      <c r="E4703" s="199">
        <v>49970.7</v>
      </c>
    </row>
    <row r="4704" spans="1:5">
      <c r="A4704" s="195">
        <v>37371</v>
      </c>
      <c r="B4704" s="195" t="s">
        <v>4871</v>
      </c>
      <c r="C4704" s="195" t="s">
        <v>355</v>
      </c>
      <c r="D4704" s="195" t="s">
        <v>158</v>
      </c>
      <c r="E4704" s="163">
        <v>1.36</v>
      </c>
    </row>
    <row r="4705" spans="1:5">
      <c r="A4705" s="195">
        <v>40861</v>
      </c>
      <c r="B4705" s="195" t="s">
        <v>4872</v>
      </c>
      <c r="C4705" s="195" t="s">
        <v>357</v>
      </c>
      <c r="D4705" s="195" t="s">
        <v>158</v>
      </c>
      <c r="E4705" s="163">
        <v>257.26</v>
      </c>
    </row>
    <row r="4706" spans="1:5">
      <c r="A4706" s="195">
        <v>36510</v>
      </c>
      <c r="B4706" s="195" t="s">
        <v>4873</v>
      </c>
      <c r="C4706" s="195" t="s">
        <v>160</v>
      </c>
      <c r="D4706" s="195" t="s">
        <v>167</v>
      </c>
      <c r="E4706" s="199">
        <v>699694.16</v>
      </c>
    </row>
    <row r="4707" spans="1:5">
      <c r="A4707" s="195">
        <v>25020</v>
      </c>
      <c r="B4707" s="195" t="s">
        <v>4874</v>
      </c>
      <c r="C4707" s="195" t="s">
        <v>160</v>
      </c>
      <c r="D4707" s="195" t="s">
        <v>167</v>
      </c>
      <c r="E4707" s="199">
        <v>2882493.76</v>
      </c>
    </row>
    <row r="4708" spans="1:5">
      <c r="A4708" s="195">
        <v>7622</v>
      </c>
      <c r="B4708" s="195" t="s">
        <v>4875</v>
      </c>
      <c r="C4708" s="195" t="s">
        <v>160</v>
      </c>
      <c r="D4708" s="195" t="s">
        <v>167</v>
      </c>
      <c r="E4708" s="199">
        <v>678805.6</v>
      </c>
    </row>
    <row r="4709" spans="1:5">
      <c r="A4709" s="195">
        <v>7624</v>
      </c>
      <c r="B4709" s="195" t="s">
        <v>4876</v>
      </c>
      <c r="C4709" s="195" t="s">
        <v>160</v>
      </c>
      <c r="D4709" s="195" t="s">
        <v>167</v>
      </c>
      <c r="E4709" s="199">
        <v>880000</v>
      </c>
    </row>
    <row r="4710" spans="1:5">
      <c r="A4710" s="195">
        <v>7625</v>
      </c>
      <c r="B4710" s="195" t="s">
        <v>4877</v>
      </c>
      <c r="C4710" s="195" t="s">
        <v>160</v>
      </c>
      <c r="D4710" s="195" t="s">
        <v>167</v>
      </c>
      <c r="E4710" s="199">
        <v>874617.65</v>
      </c>
    </row>
    <row r="4711" spans="1:5">
      <c r="A4711" s="195">
        <v>7623</v>
      </c>
      <c r="B4711" s="195" t="s">
        <v>4878</v>
      </c>
      <c r="C4711" s="195" t="s">
        <v>160</v>
      </c>
      <c r="D4711" s="195" t="s">
        <v>167</v>
      </c>
      <c r="E4711" s="199">
        <v>2882493.76</v>
      </c>
    </row>
    <row r="4712" spans="1:5">
      <c r="A4712" s="195">
        <v>36508</v>
      </c>
      <c r="B4712" s="195" t="s">
        <v>4879</v>
      </c>
      <c r="C4712" s="195" t="s">
        <v>160</v>
      </c>
      <c r="D4712" s="195" t="s">
        <v>167</v>
      </c>
      <c r="E4712" s="199">
        <v>1296371.82</v>
      </c>
    </row>
    <row r="4713" spans="1:5">
      <c r="A4713" s="195">
        <v>36509</v>
      </c>
      <c r="B4713" s="195" t="s">
        <v>4880</v>
      </c>
      <c r="C4713" s="195" t="s">
        <v>160</v>
      </c>
      <c r="D4713" s="195" t="s">
        <v>167</v>
      </c>
      <c r="E4713" s="199">
        <v>710458.67</v>
      </c>
    </row>
    <row r="4714" spans="1:5">
      <c r="A4714" s="195">
        <v>13238</v>
      </c>
      <c r="B4714" s="195" t="s">
        <v>4881</v>
      </c>
      <c r="C4714" s="195" t="s">
        <v>160</v>
      </c>
      <c r="D4714" s="195" t="s">
        <v>167</v>
      </c>
      <c r="E4714" s="199">
        <v>209018.67</v>
      </c>
    </row>
    <row r="4715" spans="1:5">
      <c r="A4715" s="195">
        <v>36511</v>
      </c>
      <c r="B4715" s="195" t="s">
        <v>4882</v>
      </c>
      <c r="C4715" s="195" t="s">
        <v>160</v>
      </c>
      <c r="D4715" s="195" t="s">
        <v>167</v>
      </c>
      <c r="E4715" s="199">
        <v>242196.24</v>
      </c>
    </row>
    <row r="4716" spans="1:5">
      <c r="A4716" s="195">
        <v>36515</v>
      </c>
      <c r="B4716" s="195" t="s">
        <v>4883</v>
      </c>
      <c r="C4716" s="195" t="s">
        <v>160</v>
      </c>
      <c r="D4716" s="195" t="s">
        <v>167</v>
      </c>
      <c r="E4716" s="199">
        <v>71331.759999999995</v>
      </c>
    </row>
    <row r="4717" spans="1:5">
      <c r="A4717" s="195">
        <v>10598</v>
      </c>
      <c r="B4717" s="195" t="s">
        <v>4884</v>
      </c>
      <c r="C4717" s="195" t="s">
        <v>160</v>
      </c>
      <c r="D4717" s="195" t="s">
        <v>167</v>
      </c>
      <c r="E4717" s="199">
        <v>115675.24</v>
      </c>
    </row>
    <row r="4718" spans="1:5">
      <c r="A4718" s="195">
        <v>7640</v>
      </c>
      <c r="B4718" s="195" t="s">
        <v>4885</v>
      </c>
      <c r="C4718" s="195" t="s">
        <v>160</v>
      </c>
      <c r="D4718" s="195" t="s">
        <v>167</v>
      </c>
      <c r="E4718" s="199">
        <v>177500</v>
      </c>
    </row>
    <row r="4719" spans="1:5">
      <c r="A4719" s="195">
        <v>36513</v>
      </c>
      <c r="B4719" s="195" t="s">
        <v>4886</v>
      </c>
      <c r="C4719" s="195" t="s">
        <v>160</v>
      </c>
      <c r="D4719" s="195" t="s">
        <v>167</v>
      </c>
      <c r="E4719" s="199">
        <v>170988.89</v>
      </c>
    </row>
    <row r="4720" spans="1:5">
      <c r="A4720" s="195">
        <v>36514</v>
      </c>
      <c r="B4720" s="195" t="s">
        <v>4887</v>
      </c>
      <c r="C4720" s="195" t="s">
        <v>160</v>
      </c>
      <c r="D4720" s="195" t="s">
        <v>167</v>
      </c>
      <c r="E4720" s="199">
        <v>190771.01</v>
      </c>
    </row>
    <row r="4721" spans="1:5">
      <c r="A4721" s="195">
        <v>11572</v>
      </c>
      <c r="B4721" s="195" t="s">
        <v>4888</v>
      </c>
      <c r="C4721" s="195" t="s">
        <v>160</v>
      </c>
      <c r="D4721" s="195" t="s">
        <v>155</v>
      </c>
      <c r="E4721" s="163">
        <v>26.46</v>
      </c>
    </row>
    <row r="4722" spans="1:5">
      <c r="A4722" s="195">
        <v>36149</v>
      </c>
      <c r="B4722" s="195" t="s">
        <v>4889</v>
      </c>
      <c r="C4722" s="195" t="s">
        <v>160</v>
      </c>
      <c r="D4722" s="195" t="s">
        <v>155</v>
      </c>
      <c r="E4722" s="163">
        <v>151.57</v>
      </c>
    </row>
    <row r="4723" spans="1:5">
      <c r="A4723" s="195">
        <v>42407</v>
      </c>
      <c r="B4723" s="195" t="s">
        <v>4890</v>
      </c>
      <c r="C4723" s="195" t="s">
        <v>187</v>
      </c>
      <c r="D4723" s="195" t="s">
        <v>155</v>
      </c>
      <c r="E4723" s="163">
        <v>8.76</v>
      </c>
    </row>
    <row r="4724" spans="1:5">
      <c r="A4724" s="195">
        <v>11581</v>
      </c>
      <c r="B4724" s="195" t="s">
        <v>4891</v>
      </c>
      <c r="C4724" s="195" t="s">
        <v>187</v>
      </c>
      <c r="D4724" s="195" t="s">
        <v>155</v>
      </c>
      <c r="E4724" s="163">
        <v>17.46</v>
      </c>
    </row>
    <row r="4725" spans="1:5">
      <c r="A4725" s="195">
        <v>43605</v>
      </c>
      <c r="B4725" s="195" t="s">
        <v>4892</v>
      </c>
      <c r="C4725" s="195" t="s">
        <v>160</v>
      </c>
      <c r="D4725" s="195" t="s">
        <v>155</v>
      </c>
      <c r="E4725" s="163">
        <v>35.729999999999997</v>
      </c>
    </row>
    <row r="4726" spans="1:5">
      <c r="A4726" s="195">
        <v>11580</v>
      </c>
      <c r="B4726" s="195" t="s">
        <v>4893</v>
      </c>
      <c r="C4726" s="195" t="s">
        <v>187</v>
      </c>
      <c r="D4726" s="195" t="s">
        <v>155</v>
      </c>
      <c r="E4726" s="163">
        <v>7</v>
      </c>
    </row>
    <row r="4727" spans="1:5">
      <c r="A4727" s="195">
        <v>10743</v>
      </c>
      <c r="B4727" s="195" t="s">
        <v>4894</v>
      </c>
      <c r="C4727" s="195" t="s">
        <v>160</v>
      </c>
      <c r="D4727" s="195" t="s">
        <v>167</v>
      </c>
      <c r="E4727" s="163">
        <v>625.28</v>
      </c>
    </row>
    <row r="4728" spans="1:5">
      <c r="A4728" s="195">
        <v>39848</v>
      </c>
      <c r="B4728" s="195" t="s">
        <v>4895</v>
      </c>
      <c r="C4728" s="195" t="s">
        <v>187</v>
      </c>
      <c r="D4728" s="195" t="s">
        <v>167</v>
      </c>
      <c r="E4728" s="163">
        <v>1.39</v>
      </c>
    </row>
    <row r="4729" spans="1:5">
      <c r="A4729" s="195">
        <v>20999</v>
      </c>
      <c r="B4729" s="195" t="s">
        <v>4896</v>
      </c>
      <c r="C4729" s="195" t="s">
        <v>187</v>
      </c>
      <c r="D4729" s="195" t="s">
        <v>167</v>
      </c>
      <c r="E4729" s="163">
        <v>14.78</v>
      </c>
    </row>
    <row r="4730" spans="1:5">
      <c r="A4730" s="195">
        <v>21001</v>
      </c>
      <c r="B4730" s="195" t="s">
        <v>4897</v>
      </c>
      <c r="C4730" s="195" t="s">
        <v>187</v>
      </c>
      <c r="D4730" s="195" t="s">
        <v>167</v>
      </c>
      <c r="E4730" s="163">
        <v>27.58</v>
      </c>
    </row>
    <row r="4731" spans="1:5">
      <c r="A4731" s="195">
        <v>21003</v>
      </c>
      <c r="B4731" s="195" t="s">
        <v>4898</v>
      </c>
      <c r="C4731" s="195" t="s">
        <v>187</v>
      </c>
      <c r="D4731" s="195" t="s">
        <v>167</v>
      </c>
      <c r="E4731" s="163">
        <v>45.32</v>
      </c>
    </row>
    <row r="4732" spans="1:5">
      <c r="A4732" s="195">
        <v>21006</v>
      </c>
      <c r="B4732" s="195" t="s">
        <v>4899</v>
      </c>
      <c r="C4732" s="195" t="s">
        <v>187</v>
      </c>
      <c r="D4732" s="195" t="s">
        <v>167</v>
      </c>
      <c r="E4732" s="163">
        <v>96.18</v>
      </c>
    </row>
    <row r="4733" spans="1:5">
      <c r="A4733" s="195">
        <v>21019</v>
      </c>
      <c r="B4733" s="195" t="s">
        <v>4900</v>
      </c>
      <c r="C4733" s="195" t="s">
        <v>187</v>
      </c>
      <c r="D4733" s="195" t="s">
        <v>167</v>
      </c>
      <c r="E4733" s="163">
        <v>33.43</v>
      </c>
    </row>
    <row r="4734" spans="1:5">
      <c r="A4734" s="195">
        <v>21021</v>
      </c>
      <c r="B4734" s="195" t="s">
        <v>4901</v>
      </c>
      <c r="C4734" s="195" t="s">
        <v>187</v>
      </c>
      <c r="D4734" s="195" t="s">
        <v>167</v>
      </c>
      <c r="E4734" s="163">
        <v>52.85</v>
      </c>
    </row>
    <row r="4735" spans="1:5">
      <c r="A4735" s="195">
        <v>21024</v>
      </c>
      <c r="B4735" s="195" t="s">
        <v>4902</v>
      </c>
      <c r="C4735" s="195" t="s">
        <v>187</v>
      </c>
      <c r="D4735" s="195" t="s">
        <v>167</v>
      </c>
      <c r="E4735" s="163">
        <v>113.24</v>
      </c>
    </row>
    <row r="4736" spans="1:5">
      <c r="A4736" s="195">
        <v>40624</v>
      </c>
      <c r="B4736" s="195" t="s">
        <v>4903</v>
      </c>
      <c r="C4736" s="195" t="s">
        <v>187</v>
      </c>
      <c r="D4736" s="195" t="s">
        <v>167</v>
      </c>
      <c r="E4736" s="163">
        <v>69.209999999999994</v>
      </c>
    </row>
    <row r="4737" spans="1:5">
      <c r="A4737" s="195">
        <v>42575</v>
      </c>
      <c r="B4737" s="195" t="s">
        <v>4904</v>
      </c>
      <c r="C4737" s="195" t="s">
        <v>187</v>
      </c>
      <c r="D4737" s="195" t="s">
        <v>167</v>
      </c>
      <c r="E4737" s="163">
        <v>63.51</v>
      </c>
    </row>
    <row r="4738" spans="1:5">
      <c r="A4738" s="195">
        <v>13127</v>
      </c>
      <c r="B4738" s="195" t="s">
        <v>4905</v>
      </c>
      <c r="C4738" s="195" t="s">
        <v>187</v>
      </c>
      <c r="D4738" s="195" t="s">
        <v>167</v>
      </c>
      <c r="E4738" s="163">
        <v>30.87</v>
      </c>
    </row>
    <row r="4739" spans="1:5">
      <c r="A4739" s="195">
        <v>13137</v>
      </c>
      <c r="B4739" s="195" t="s">
        <v>4906</v>
      </c>
      <c r="C4739" s="195" t="s">
        <v>187</v>
      </c>
      <c r="D4739" s="195" t="s">
        <v>167</v>
      </c>
      <c r="E4739" s="163">
        <v>40.96</v>
      </c>
    </row>
    <row r="4740" spans="1:5">
      <c r="A4740" s="195">
        <v>42574</v>
      </c>
      <c r="B4740" s="195" t="s">
        <v>4907</v>
      </c>
      <c r="C4740" s="195" t="s">
        <v>187</v>
      </c>
      <c r="D4740" s="195" t="s">
        <v>167</v>
      </c>
      <c r="E4740" s="163">
        <v>47.39</v>
      </c>
    </row>
    <row r="4741" spans="1:5">
      <c r="A4741" s="195">
        <v>20989</v>
      </c>
      <c r="B4741" s="195" t="s">
        <v>4908</v>
      </c>
      <c r="C4741" s="195" t="s">
        <v>187</v>
      </c>
      <c r="D4741" s="195" t="s">
        <v>167</v>
      </c>
      <c r="E4741" s="199">
        <v>1467.61</v>
      </c>
    </row>
    <row r="4742" spans="1:5">
      <c r="A4742" s="195">
        <v>21147</v>
      </c>
      <c r="B4742" s="195" t="s">
        <v>4909</v>
      </c>
      <c r="C4742" s="195" t="s">
        <v>187</v>
      </c>
      <c r="D4742" s="195" t="s">
        <v>167</v>
      </c>
      <c r="E4742" s="163">
        <v>137.6</v>
      </c>
    </row>
    <row r="4743" spans="1:5">
      <c r="A4743" s="195">
        <v>21148</v>
      </c>
      <c r="B4743" s="195" t="s">
        <v>4910</v>
      </c>
      <c r="C4743" s="195" t="s">
        <v>187</v>
      </c>
      <c r="D4743" s="195" t="s">
        <v>167</v>
      </c>
      <c r="E4743" s="163">
        <v>84.93</v>
      </c>
    </row>
    <row r="4744" spans="1:5">
      <c r="A4744" s="195">
        <v>20984</v>
      </c>
      <c r="B4744" s="195" t="s">
        <v>4911</v>
      </c>
      <c r="C4744" s="195" t="s">
        <v>187</v>
      </c>
      <c r="D4744" s="195" t="s">
        <v>167</v>
      </c>
      <c r="E4744" s="199">
        <v>2816.06</v>
      </c>
    </row>
    <row r="4745" spans="1:5">
      <c r="A4745" s="195">
        <v>13042</v>
      </c>
      <c r="B4745" s="195" t="s">
        <v>4912</v>
      </c>
      <c r="C4745" s="195" t="s">
        <v>187</v>
      </c>
      <c r="D4745" s="195" t="s">
        <v>167</v>
      </c>
      <c r="E4745" s="199">
        <v>1560.51</v>
      </c>
    </row>
    <row r="4746" spans="1:5">
      <c r="A4746" s="195">
        <v>21150</v>
      </c>
      <c r="B4746" s="195" t="s">
        <v>4913</v>
      </c>
      <c r="C4746" s="195" t="s">
        <v>187</v>
      </c>
      <c r="D4746" s="195" t="s">
        <v>167</v>
      </c>
      <c r="E4746" s="163">
        <v>42.11</v>
      </c>
    </row>
    <row r="4747" spans="1:5">
      <c r="A4747" s="195">
        <v>13141</v>
      </c>
      <c r="B4747" s="195" t="s">
        <v>4914</v>
      </c>
      <c r="C4747" s="195" t="s">
        <v>187</v>
      </c>
      <c r="D4747" s="195" t="s">
        <v>167</v>
      </c>
      <c r="E4747" s="163">
        <v>53.06</v>
      </c>
    </row>
    <row r="4748" spans="1:5">
      <c r="A4748" s="195">
        <v>42576</v>
      </c>
      <c r="B4748" s="195" t="s">
        <v>4915</v>
      </c>
      <c r="C4748" s="195" t="s">
        <v>187</v>
      </c>
      <c r="D4748" s="195" t="s">
        <v>167</v>
      </c>
      <c r="E4748" s="163">
        <v>173.24</v>
      </c>
    </row>
    <row r="4749" spans="1:5">
      <c r="A4749" s="195">
        <v>21151</v>
      </c>
      <c r="B4749" s="195" t="s">
        <v>4916</v>
      </c>
      <c r="C4749" s="195" t="s">
        <v>187</v>
      </c>
      <c r="D4749" s="195" t="s">
        <v>167</v>
      </c>
      <c r="E4749" s="163">
        <v>252.07</v>
      </c>
    </row>
    <row r="4750" spans="1:5">
      <c r="A4750" s="195">
        <v>13142</v>
      </c>
      <c r="B4750" s="195" t="s">
        <v>4917</v>
      </c>
      <c r="C4750" s="195" t="s">
        <v>187</v>
      </c>
      <c r="D4750" s="195" t="s">
        <v>167</v>
      </c>
      <c r="E4750" s="163">
        <v>360.35</v>
      </c>
    </row>
    <row r="4751" spans="1:5">
      <c r="A4751" s="195">
        <v>42577</v>
      </c>
      <c r="B4751" s="195" t="s">
        <v>4918</v>
      </c>
      <c r="C4751" s="195" t="s">
        <v>187</v>
      </c>
      <c r="D4751" s="195" t="s">
        <v>167</v>
      </c>
      <c r="E4751" s="163">
        <v>395.41</v>
      </c>
    </row>
    <row r="4752" spans="1:5">
      <c r="A4752" s="195">
        <v>20994</v>
      </c>
      <c r="B4752" s="195" t="s">
        <v>4919</v>
      </c>
      <c r="C4752" s="195" t="s">
        <v>187</v>
      </c>
      <c r="D4752" s="195" t="s">
        <v>167</v>
      </c>
      <c r="E4752" s="163">
        <v>679.43</v>
      </c>
    </row>
    <row r="4753" spans="1:5">
      <c r="A4753" s="195">
        <v>7672</v>
      </c>
      <c r="B4753" s="195" t="s">
        <v>4920</v>
      </c>
      <c r="C4753" s="195" t="s">
        <v>187</v>
      </c>
      <c r="D4753" s="195" t="s">
        <v>167</v>
      </c>
      <c r="E4753" s="163">
        <v>445.1</v>
      </c>
    </row>
    <row r="4754" spans="1:5">
      <c r="A4754" s="195">
        <v>20995</v>
      </c>
      <c r="B4754" s="195" t="s">
        <v>4921</v>
      </c>
      <c r="C4754" s="195" t="s">
        <v>187</v>
      </c>
      <c r="D4754" s="195" t="s">
        <v>167</v>
      </c>
      <c r="E4754" s="163">
        <v>892.89</v>
      </c>
    </row>
    <row r="4755" spans="1:5">
      <c r="A4755" s="195">
        <v>7690</v>
      </c>
      <c r="B4755" s="195" t="s">
        <v>4922</v>
      </c>
      <c r="C4755" s="195" t="s">
        <v>187</v>
      </c>
      <c r="D4755" s="195" t="s">
        <v>167</v>
      </c>
      <c r="E4755" s="163">
        <v>516.41999999999996</v>
      </c>
    </row>
    <row r="4756" spans="1:5">
      <c r="A4756" s="195">
        <v>20980</v>
      </c>
      <c r="B4756" s="195" t="s">
        <v>4923</v>
      </c>
      <c r="C4756" s="195" t="s">
        <v>187</v>
      </c>
      <c r="D4756" s="195" t="s">
        <v>167</v>
      </c>
      <c r="E4756" s="163">
        <v>563.37</v>
      </c>
    </row>
    <row r="4757" spans="1:5">
      <c r="A4757" s="195">
        <v>7661</v>
      </c>
      <c r="B4757" s="195" t="s">
        <v>4924</v>
      </c>
      <c r="C4757" s="195" t="s">
        <v>187</v>
      </c>
      <c r="D4757" s="195" t="s">
        <v>167</v>
      </c>
      <c r="E4757" s="163">
        <v>670.17</v>
      </c>
    </row>
    <row r="4758" spans="1:5">
      <c r="A4758" s="195">
        <v>21016</v>
      </c>
      <c r="B4758" s="195" t="s">
        <v>4925</v>
      </c>
      <c r="C4758" s="195" t="s">
        <v>187</v>
      </c>
      <c r="D4758" s="195" t="s">
        <v>167</v>
      </c>
      <c r="E4758" s="163">
        <v>180.63</v>
      </c>
    </row>
    <row r="4759" spans="1:5">
      <c r="A4759" s="195">
        <v>21008</v>
      </c>
      <c r="B4759" s="195" t="s">
        <v>4926</v>
      </c>
      <c r="C4759" s="195" t="s">
        <v>187</v>
      </c>
      <c r="D4759" s="195" t="s">
        <v>167</v>
      </c>
      <c r="E4759" s="163">
        <v>21.1</v>
      </c>
    </row>
    <row r="4760" spans="1:5">
      <c r="A4760" s="195">
        <v>21009</v>
      </c>
      <c r="B4760" s="195" t="s">
        <v>4927</v>
      </c>
      <c r="C4760" s="195" t="s">
        <v>187</v>
      </c>
      <c r="D4760" s="195" t="s">
        <v>167</v>
      </c>
      <c r="E4760" s="163">
        <v>27.47</v>
      </c>
    </row>
    <row r="4761" spans="1:5">
      <c r="A4761" s="195">
        <v>21010</v>
      </c>
      <c r="B4761" s="195" t="s">
        <v>4928</v>
      </c>
      <c r="C4761" s="195" t="s">
        <v>187</v>
      </c>
      <c r="D4761" s="195" t="s">
        <v>167</v>
      </c>
      <c r="E4761" s="163">
        <v>36.89</v>
      </c>
    </row>
    <row r="4762" spans="1:5">
      <c r="A4762" s="195">
        <v>21011</v>
      </c>
      <c r="B4762" s="195" t="s">
        <v>4929</v>
      </c>
      <c r="C4762" s="195" t="s">
        <v>187</v>
      </c>
      <c r="D4762" s="195" t="s">
        <v>167</v>
      </c>
      <c r="E4762" s="163">
        <v>53.77</v>
      </c>
    </row>
    <row r="4763" spans="1:5">
      <c r="A4763" s="195">
        <v>21012</v>
      </c>
      <c r="B4763" s="195" t="s">
        <v>4930</v>
      </c>
      <c r="C4763" s="195" t="s">
        <v>187</v>
      </c>
      <c r="D4763" s="195" t="s">
        <v>167</v>
      </c>
      <c r="E4763" s="163">
        <v>59.41</v>
      </c>
    </row>
    <row r="4764" spans="1:5">
      <c r="A4764" s="195">
        <v>21013</v>
      </c>
      <c r="B4764" s="195" t="s">
        <v>4931</v>
      </c>
      <c r="C4764" s="195" t="s">
        <v>187</v>
      </c>
      <c r="D4764" s="195" t="s">
        <v>167</v>
      </c>
      <c r="E4764" s="163">
        <v>77.53</v>
      </c>
    </row>
    <row r="4765" spans="1:5">
      <c r="A4765" s="195">
        <v>21014</v>
      </c>
      <c r="B4765" s="195" t="s">
        <v>4932</v>
      </c>
      <c r="C4765" s="195" t="s">
        <v>187</v>
      </c>
      <c r="D4765" s="195" t="s">
        <v>167</v>
      </c>
      <c r="E4765" s="163">
        <v>108.49</v>
      </c>
    </row>
    <row r="4766" spans="1:5">
      <c r="A4766" s="195">
        <v>21015</v>
      </c>
      <c r="B4766" s="195" t="s">
        <v>4933</v>
      </c>
      <c r="C4766" s="195" t="s">
        <v>187</v>
      </c>
      <c r="D4766" s="195" t="s">
        <v>167</v>
      </c>
      <c r="E4766" s="163">
        <v>124.64</v>
      </c>
    </row>
    <row r="4767" spans="1:5">
      <c r="A4767" s="195">
        <v>7697</v>
      </c>
      <c r="B4767" s="195" t="s">
        <v>4934</v>
      </c>
      <c r="C4767" s="195" t="s">
        <v>187</v>
      </c>
      <c r="D4767" s="195" t="s">
        <v>167</v>
      </c>
      <c r="E4767" s="163">
        <v>59.47</v>
      </c>
    </row>
    <row r="4768" spans="1:5">
      <c r="A4768" s="195">
        <v>7698</v>
      </c>
      <c r="B4768" s="195" t="s">
        <v>4935</v>
      </c>
      <c r="C4768" s="195" t="s">
        <v>187</v>
      </c>
      <c r="D4768" s="195" t="s">
        <v>167</v>
      </c>
      <c r="E4768" s="163">
        <v>51.2</v>
      </c>
    </row>
    <row r="4769" spans="1:5">
      <c r="A4769" s="195">
        <v>7691</v>
      </c>
      <c r="B4769" s="195" t="s">
        <v>4936</v>
      </c>
      <c r="C4769" s="195" t="s">
        <v>187</v>
      </c>
      <c r="D4769" s="195" t="s">
        <v>167</v>
      </c>
      <c r="E4769" s="163">
        <v>21.63</v>
      </c>
    </row>
    <row r="4770" spans="1:5">
      <c r="A4770" s="195">
        <v>40626</v>
      </c>
      <c r="B4770" s="195" t="s">
        <v>4937</v>
      </c>
      <c r="C4770" s="195" t="s">
        <v>187</v>
      </c>
      <c r="D4770" s="195" t="s">
        <v>167</v>
      </c>
      <c r="E4770" s="163">
        <v>40.6</v>
      </c>
    </row>
    <row r="4771" spans="1:5">
      <c r="A4771" s="195">
        <v>7701</v>
      </c>
      <c r="B4771" s="195" t="s">
        <v>4938</v>
      </c>
      <c r="C4771" s="195" t="s">
        <v>187</v>
      </c>
      <c r="D4771" s="195" t="s">
        <v>167</v>
      </c>
      <c r="E4771" s="163">
        <v>106.43</v>
      </c>
    </row>
    <row r="4772" spans="1:5">
      <c r="A4772" s="195">
        <v>7696</v>
      </c>
      <c r="B4772" s="195" t="s">
        <v>4939</v>
      </c>
      <c r="C4772" s="195" t="s">
        <v>187</v>
      </c>
      <c r="D4772" s="195" t="s">
        <v>167</v>
      </c>
      <c r="E4772" s="163">
        <v>85.76</v>
      </c>
    </row>
    <row r="4773" spans="1:5">
      <c r="A4773" s="195">
        <v>7700</v>
      </c>
      <c r="B4773" s="195" t="s">
        <v>4940</v>
      </c>
      <c r="C4773" s="195" t="s">
        <v>187</v>
      </c>
      <c r="D4773" s="195" t="s">
        <v>167</v>
      </c>
      <c r="E4773" s="163">
        <v>27.36</v>
      </c>
    </row>
    <row r="4774" spans="1:5">
      <c r="A4774" s="195">
        <v>7694</v>
      </c>
      <c r="B4774" s="195" t="s">
        <v>4941</v>
      </c>
      <c r="C4774" s="195" t="s">
        <v>187</v>
      </c>
      <c r="D4774" s="195" t="s">
        <v>167</v>
      </c>
      <c r="E4774" s="163">
        <v>143.22999999999999</v>
      </c>
    </row>
    <row r="4775" spans="1:5">
      <c r="A4775" s="195">
        <v>7693</v>
      </c>
      <c r="B4775" s="195" t="s">
        <v>4942</v>
      </c>
      <c r="C4775" s="195" t="s">
        <v>187</v>
      </c>
      <c r="D4775" s="195" t="s">
        <v>167</v>
      </c>
      <c r="E4775" s="163">
        <v>197.25</v>
      </c>
    </row>
    <row r="4776" spans="1:5">
      <c r="A4776" s="195">
        <v>7692</v>
      </c>
      <c r="B4776" s="195" t="s">
        <v>4943</v>
      </c>
      <c r="C4776" s="195" t="s">
        <v>187</v>
      </c>
      <c r="D4776" s="195" t="s">
        <v>167</v>
      </c>
      <c r="E4776" s="163">
        <v>295.32</v>
      </c>
    </row>
    <row r="4777" spans="1:5">
      <c r="A4777" s="195">
        <v>7695</v>
      </c>
      <c r="B4777" s="195" t="s">
        <v>4944</v>
      </c>
      <c r="C4777" s="195" t="s">
        <v>187</v>
      </c>
      <c r="D4777" s="195" t="s">
        <v>167</v>
      </c>
      <c r="E4777" s="163">
        <v>320.27999999999997</v>
      </c>
    </row>
    <row r="4778" spans="1:5">
      <c r="A4778" s="195">
        <v>13356</v>
      </c>
      <c r="B4778" s="195" t="s">
        <v>4945</v>
      </c>
      <c r="C4778" s="195" t="s">
        <v>187</v>
      </c>
      <c r="D4778" s="195" t="s">
        <v>167</v>
      </c>
      <c r="E4778" s="163">
        <v>23.22</v>
      </c>
    </row>
    <row r="4779" spans="1:5">
      <c r="A4779" s="195">
        <v>36365</v>
      </c>
      <c r="B4779" s="195" t="s">
        <v>4946</v>
      </c>
      <c r="C4779" s="195" t="s">
        <v>187</v>
      </c>
      <c r="D4779" s="195" t="s">
        <v>167</v>
      </c>
      <c r="E4779" s="163">
        <v>33.909999999999997</v>
      </c>
    </row>
    <row r="4780" spans="1:5">
      <c r="A4780" s="195">
        <v>41930</v>
      </c>
      <c r="B4780" s="195" t="s">
        <v>4947</v>
      </c>
      <c r="C4780" s="195" t="s">
        <v>187</v>
      </c>
      <c r="D4780" s="195" t="s">
        <v>167</v>
      </c>
      <c r="E4780" s="163">
        <v>109.77</v>
      </c>
    </row>
    <row r="4781" spans="1:5">
      <c r="A4781" s="195">
        <v>41931</v>
      </c>
      <c r="B4781" s="195" t="s">
        <v>4948</v>
      </c>
      <c r="C4781" s="195" t="s">
        <v>187</v>
      </c>
      <c r="D4781" s="195" t="s">
        <v>167</v>
      </c>
      <c r="E4781" s="163">
        <v>187.18</v>
      </c>
    </row>
    <row r="4782" spans="1:5">
      <c r="A4782" s="195">
        <v>41932</v>
      </c>
      <c r="B4782" s="195" t="s">
        <v>4949</v>
      </c>
      <c r="C4782" s="195" t="s">
        <v>187</v>
      </c>
      <c r="D4782" s="195" t="s">
        <v>167</v>
      </c>
      <c r="E4782" s="163">
        <v>302.33999999999997</v>
      </c>
    </row>
    <row r="4783" spans="1:5">
      <c r="A4783" s="195">
        <v>41933</v>
      </c>
      <c r="B4783" s="195" t="s">
        <v>4950</v>
      </c>
      <c r="C4783" s="195" t="s">
        <v>187</v>
      </c>
      <c r="D4783" s="195" t="s">
        <v>167</v>
      </c>
      <c r="E4783" s="163">
        <v>374.44</v>
      </c>
    </row>
    <row r="4784" spans="1:5">
      <c r="A4784" s="195">
        <v>41934</v>
      </c>
      <c r="B4784" s="195" t="s">
        <v>4951</v>
      </c>
      <c r="C4784" s="195" t="s">
        <v>187</v>
      </c>
      <c r="D4784" s="195" t="s">
        <v>167</v>
      </c>
      <c r="E4784" s="163">
        <v>484.99</v>
      </c>
    </row>
    <row r="4785" spans="1:5">
      <c r="A4785" s="195">
        <v>41936</v>
      </c>
      <c r="B4785" s="195" t="s">
        <v>4952</v>
      </c>
      <c r="C4785" s="195" t="s">
        <v>187</v>
      </c>
      <c r="D4785" s="195" t="s">
        <v>167</v>
      </c>
      <c r="E4785" s="163">
        <v>73.12</v>
      </c>
    </row>
    <row r="4786" spans="1:5">
      <c r="A4786" s="195">
        <v>41785</v>
      </c>
      <c r="B4786" s="195" t="s">
        <v>4953</v>
      </c>
      <c r="C4786" s="195" t="s">
        <v>187</v>
      </c>
      <c r="D4786" s="195" t="s">
        <v>167</v>
      </c>
      <c r="E4786" s="199">
        <v>1933.34</v>
      </c>
    </row>
    <row r="4787" spans="1:5">
      <c r="A4787" s="195">
        <v>41781</v>
      </c>
      <c r="B4787" s="195" t="s">
        <v>4954</v>
      </c>
      <c r="C4787" s="195" t="s">
        <v>187</v>
      </c>
      <c r="D4787" s="195" t="s">
        <v>167</v>
      </c>
      <c r="E4787" s="163">
        <v>551.21</v>
      </c>
    </row>
    <row r="4788" spans="1:5">
      <c r="A4788" s="195">
        <v>41783</v>
      </c>
      <c r="B4788" s="195" t="s">
        <v>4955</v>
      </c>
      <c r="C4788" s="195" t="s">
        <v>187</v>
      </c>
      <c r="D4788" s="195" t="s">
        <v>167</v>
      </c>
      <c r="E4788" s="199">
        <v>1454.56</v>
      </c>
    </row>
    <row r="4789" spans="1:5">
      <c r="A4789" s="195">
        <v>41786</v>
      </c>
      <c r="B4789" s="195" t="s">
        <v>4956</v>
      </c>
      <c r="C4789" s="195" t="s">
        <v>187</v>
      </c>
      <c r="D4789" s="195" t="s">
        <v>167</v>
      </c>
      <c r="E4789" s="199">
        <v>3034.36</v>
      </c>
    </row>
    <row r="4790" spans="1:5">
      <c r="A4790" s="195">
        <v>41779</v>
      </c>
      <c r="B4790" s="195" t="s">
        <v>4957</v>
      </c>
      <c r="C4790" s="195" t="s">
        <v>187</v>
      </c>
      <c r="D4790" s="195" t="s">
        <v>167</v>
      </c>
      <c r="E4790" s="163">
        <v>211.41</v>
      </c>
    </row>
    <row r="4791" spans="1:5">
      <c r="A4791" s="195">
        <v>41780</v>
      </c>
      <c r="B4791" s="195" t="s">
        <v>4958</v>
      </c>
      <c r="C4791" s="195" t="s">
        <v>187</v>
      </c>
      <c r="D4791" s="195" t="s">
        <v>167</v>
      </c>
      <c r="E4791" s="163">
        <v>250.04</v>
      </c>
    </row>
    <row r="4792" spans="1:5">
      <c r="A4792" s="195">
        <v>41782</v>
      </c>
      <c r="B4792" s="195" t="s">
        <v>4959</v>
      </c>
      <c r="C4792" s="195" t="s">
        <v>187</v>
      </c>
      <c r="D4792" s="195" t="s">
        <v>167</v>
      </c>
      <c r="E4792" s="199">
        <v>1030.72</v>
      </c>
    </row>
    <row r="4793" spans="1:5">
      <c r="A4793" s="195">
        <v>38130</v>
      </c>
      <c r="B4793" s="195" t="s">
        <v>4960</v>
      </c>
      <c r="C4793" s="195" t="s">
        <v>187</v>
      </c>
      <c r="D4793" s="195" t="s">
        <v>155</v>
      </c>
      <c r="E4793" s="163">
        <v>25.83</v>
      </c>
    </row>
    <row r="4794" spans="1:5">
      <c r="A4794" s="195">
        <v>21123</v>
      </c>
      <c r="B4794" s="195" t="s">
        <v>4961</v>
      </c>
      <c r="C4794" s="195" t="s">
        <v>187</v>
      </c>
      <c r="D4794" s="195" t="s">
        <v>158</v>
      </c>
      <c r="E4794" s="163">
        <v>7.33</v>
      </c>
    </row>
    <row r="4795" spans="1:5">
      <c r="A4795" s="195">
        <v>21124</v>
      </c>
      <c r="B4795" s="195" t="s">
        <v>4962</v>
      </c>
      <c r="C4795" s="195" t="s">
        <v>187</v>
      </c>
      <c r="D4795" s="195" t="s">
        <v>155</v>
      </c>
      <c r="E4795" s="163">
        <v>12.99</v>
      </c>
    </row>
    <row r="4796" spans="1:5">
      <c r="A4796" s="195">
        <v>21125</v>
      </c>
      <c r="B4796" s="195" t="s">
        <v>4963</v>
      </c>
      <c r="C4796" s="195" t="s">
        <v>187</v>
      </c>
      <c r="D4796" s="195" t="s">
        <v>155</v>
      </c>
      <c r="E4796" s="163">
        <v>20.86</v>
      </c>
    </row>
    <row r="4797" spans="1:5">
      <c r="A4797" s="195">
        <v>38028</v>
      </c>
      <c r="B4797" s="195" t="s">
        <v>4964</v>
      </c>
      <c r="C4797" s="195" t="s">
        <v>187</v>
      </c>
      <c r="D4797" s="195" t="s">
        <v>155</v>
      </c>
      <c r="E4797" s="163">
        <v>35.39</v>
      </c>
    </row>
    <row r="4798" spans="1:5">
      <c r="A4798" s="195">
        <v>38029</v>
      </c>
      <c r="B4798" s="195" t="s">
        <v>4965</v>
      </c>
      <c r="C4798" s="195" t="s">
        <v>187</v>
      </c>
      <c r="D4798" s="195" t="s">
        <v>155</v>
      </c>
      <c r="E4798" s="163">
        <v>53.96</v>
      </c>
    </row>
    <row r="4799" spans="1:5">
      <c r="A4799" s="195">
        <v>38030</v>
      </c>
      <c r="B4799" s="195" t="s">
        <v>4966</v>
      </c>
      <c r="C4799" s="195" t="s">
        <v>187</v>
      </c>
      <c r="D4799" s="195" t="s">
        <v>155</v>
      </c>
      <c r="E4799" s="163">
        <v>82.88</v>
      </c>
    </row>
    <row r="4800" spans="1:5">
      <c r="A4800" s="195">
        <v>38031</v>
      </c>
      <c r="B4800" s="195" t="s">
        <v>4967</v>
      </c>
      <c r="C4800" s="195" t="s">
        <v>187</v>
      </c>
      <c r="D4800" s="195" t="s">
        <v>155</v>
      </c>
      <c r="E4800" s="163">
        <v>131.33000000000001</v>
      </c>
    </row>
    <row r="4801" spans="1:5">
      <c r="A4801" s="195">
        <v>39735</v>
      </c>
      <c r="B4801" s="195" t="s">
        <v>4968</v>
      </c>
      <c r="C4801" s="195" t="s">
        <v>187</v>
      </c>
      <c r="D4801" s="195" t="s">
        <v>167</v>
      </c>
      <c r="E4801" s="163">
        <v>84.01</v>
      </c>
    </row>
    <row r="4802" spans="1:5">
      <c r="A4802" s="195">
        <v>39734</v>
      </c>
      <c r="B4802" s="195" t="s">
        <v>4969</v>
      </c>
      <c r="C4802" s="195" t="s">
        <v>187</v>
      </c>
      <c r="D4802" s="195" t="s">
        <v>167</v>
      </c>
      <c r="E4802" s="163">
        <v>99.64</v>
      </c>
    </row>
    <row r="4803" spans="1:5">
      <c r="A4803" s="195">
        <v>39736</v>
      </c>
      <c r="B4803" s="195" t="s">
        <v>4970</v>
      </c>
      <c r="C4803" s="195" t="s">
        <v>187</v>
      </c>
      <c r="D4803" s="195" t="s">
        <v>167</v>
      </c>
      <c r="E4803" s="163">
        <v>113.72</v>
      </c>
    </row>
    <row r="4804" spans="1:5">
      <c r="A4804" s="195">
        <v>39737</v>
      </c>
      <c r="B4804" s="195" t="s">
        <v>4971</v>
      </c>
      <c r="C4804" s="195" t="s">
        <v>187</v>
      </c>
      <c r="D4804" s="195" t="s">
        <v>167</v>
      </c>
      <c r="E4804" s="163">
        <v>15.29</v>
      </c>
    </row>
    <row r="4805" spans="1:5">
      <c r="A4805" s="195">
        <v>39738</v>
      </c>
      <c r="B4805" s="195" t="s">
        <v>4972</v>
      </c>
      <c r="C4805" s="195" t="s">
        <v>187</v>
      </c>
      <c r="D4805" s="195" t="s">
        <v>167</v>
      </c>
      <c r="E4805" s="163">
        <v>5.53</v>
      </c>
    </row>
    <row r="4806" spans="1:5">
      <c r="A4806" s="195">
        <v>39739</v>
      </c>
      <c r="B4806" s="195" t="s">
        <v>4973</v>
      </c>
      <c r="C4806" s="195" t="s">
        <v>187</v>
      </c>
      <c r="D4806" s="195" t="s">
        <v>167</v>
      </c>
      <c r="E4806" s="163">
        <v>78.64</v>
      </c>
    </row>
    <row r="4807" spans="1:5">
      <c r="A4807" s="195">
        <v>39733</v>
      </c>
      <c r="B4807" s="195" t="s">
        <v>4974</v>
      </c>
      <c r="C4807" s="195" t="s">
        <v>187</v>
      </c>
      <c r="D4807" s="195" t="s">
        <v>167</v>
      </c>
      <c r="E4807" s="163">
        <v>136.09</v>
      </c>
    </row>
    <row r="4808" spans="1:5">
      <c r="A4808" s="195">
        <v>39854</v>
      </c>
      <c r="B4808" s="195" t="s">
        <v>4975</v>
      </c>
      <c r="C4808" s="195" t="s">
        <v>187</v>
      </c>
      <c r="D4808" s="195" t="s">
        <v>167</v>
      </c>
      <c r="E4808" s="163">
        <v>138.02000000000001</v>
      </c>
    </row>
    <row r="4809" spans="1:5">
      <c r="A4809" s="195">
        <v>39740</v>
      </c>
      <c r="B4809" s="195" t="s">
        <v>4976</v>
      </c>
      <c r="C4809" s="195" t="s">
        <v>187</v>
      </c>
      <c r="D4809" s="195" t="s">
        <v>167</v>
      </c>
      <c r="E4809" s="163">
        <v>75.52</v>
      </c>
    </row>
    <row r="4810" spans="1:5">
      <c r="A4810" s="195">
        <v>39741</v>
      </c>
      <c r="B4810" s="195" t="s">
        <v>4977</v>
      </c>
      <c r="C4810" s="195" t="s">
        <v>187</v>
      </c>
      <c r="D4810" s="195" t="s">
        <v>167</v>
      </c>
      <c r="E4810" s="163">
        <v>13.91</v>
      </c>
    </row>
    <row r="4811" spans="1:5">
      <c r="A4811" s="195">
        <v>39853</v>
      </c>
      <c r="B4811" s="195" t="s">
        <v>4978</v>
      </c>
      <c r="C4811" s="195" t="s">
        <v>187</v>
      </c>
      <c r="D4811" s="195" t="s">
        <v>167</v>
      </c>
      <c r="E4811" s="163">
        <v>18.28</v>
      </c>
    </row>
    <row r="4812" spans="1:5">
      <c r="A4812" s="195">
        <v>39742</v>
      </c>
      <c r="B4812" s="195" t="s">
        <v>4979</v>
      </c>
      <c r="C4812" s="195" t="s">
        <v>187</v>
      </c>
      <c r="D4812" s="195" t="s">
        <v>167</v>
      </c>
      <c r="E4812" s="163">
        <v>60.7</v>
      </c>
    </row>
    <row r="4813" spans="1:5">
      <c r="A4813" s="195">
        <v>39749</v>
      </c>
      <c r="B4813" s="195" t="s">
        <v>4980</v>
      </c>
      <c r="C4813" s="195" t="s">
        <v>187</v>
      </c>
      <c r="D4813" s="195" t="s">
        <v>167</v>
      </c>
      <c r="E4813" s="163">
        <v>70.05</v>
      </c>
    </row>
    <row r="4814" spans="1:5">
      <c r="A4814" s="195">
        <v>39751</v>
      </c>
      <c r="B4814" s="195" t="s">
        <v>4981</v>
      </c>
      <c r="C4814" s="195" t="s">
        <v>187</v>
      </c>
      <c r="D4814" s="195" t="s">
        <v>167</v>
      </c>
      <c r="E4814" s="163">
        <v>127.28</v>
      </c>
    </row>
    <row r="4815" spans="1:5">
      <c r="A4815" s="195">
        <v>39750</v>
      </c>
      <c r="B4815" s="195" t="s">
        <v>4982</v>
      </c>
      <c r="C4815" s="195" t="s">
        <v>187</v>
      </c>
      <c r="D4815" s="195" t="s">
        <v>167</v>
      </c>
      <c r="E4815" s="163">
        <v>105.79</v>
      </c>
    </row>
    <row r="4816" spans="1:5">
      <c r="A4816" s="195">
        <v>39747</v>
      </c>
      <c r="B4816" s="195" t="s">
        <v>4983</v>
      </c>
      <c r="C4816" s="195" t="s">
        <v>187</v>
      </c>
      <c r="D4816" s="195" t="s">
        <v>167</v>
      </c>
      <c r="E4816" s="163">
        <v>34.03</v>
      </c>
    </row>
    <row r="4817" spans="1:5">
      <c r="A4817" s="195">
        <v>39753</v>
      </c>
      <c r="B4817" s="195" t="s">
        <v>4984</v>
      </c>
      <c r="C4817" s="195" t="s">
        <v>187</v>
      </c>
      <c r="D4817" s="195" t="s">
        <v>167</v>
      </c>
      <c r="E4817" s="163">
        <v>234.3</v>
      </c>
    </row>
    <row r="4818" spans="1:5">
      <c r="A4818" s="195">
        <v>39754</v>
      </c>
      <c r="B4818" s="195" t="s">
        <v>4985</v>
      </c>
      <c r="C4818" s="195" t="s">
        <v>187</v>
      </c>
      <c r="D4818" s="195" t="s">
        <v>167</v>
      </c>
      <c r="E4818" s="163">
        <v>345.19</v>
      </c>
    </row>
    <row r="4819" spans="1:5">
      <c r="A4819" s="195">
        <v>39748</v>
      </c>
      <c r="B4819" s="195" t="s">
        <v>4986</v>
      </c>
      <c r="C4819" s="195" t="s">
        <v>187</v>
      </c>
      <c r="D4819" s="195" t="s">
        <v>167</v>
      </c>
      <c r="E4819" s="163">
        <v>55.06</v>
      </c>
    </row>
    <row r="4820" spans="1:5">
      <c r="A4820" s="195">
        <v>39755</v>
      </c>
      <c r="B4820" s="195" t="s">
        <v>4987</v>
      </c>
      <c r="C4820" s="195" t="s">
        <v>187</v>
      </c>
      <c r="D4820" s="195" t="s">
        <v>167</v>
      </c>
      <c r="E4820" s="163">
        <v>523.39</v>
      </c>
    </row>
    <row r="4821" spans="1:5">
      <c r="A4821" s="195">
        <v>12742</v>
      </c>
      <c r="B4821" s="195" t="s">
        <v>4988</v>
      </c>
      <c r="C4821" s="195" t="s">
        <v>187</v>
      </c>
      <c r="D4821" s="195" t="s">
        <v>167</v>
      </c>
      <c r="E4821" s="163">
        <v>414.43</v>
      </c>
    </row>
    <row r="4822" spans="1:5">
      <c r="A4822" s="195">
        <v>12713</v>
      </c>
      <c r="B4822" s="195" t="s">
        <v>4989</v>
      </c>
      <c r="C4822" s="195" t="s">
        <v>187</v>
      </c>
      <c r="D4822" s="195" t="s">
        <v>167</v>
      </c>
      <c r="E4822" s="163">
        <v>21.98</v>
      </c>
    </row>
    <row r="4823" spans="1:5">
      <c r="A4823" s="195">
        <v>12743</v>
      </c>
      <c r="B4823" s="195" t="s">
        <v>4990</v>
      </c>
      <c r="C4823" s="195" t="s">
        <v>187</v>
      </c>
      <c r="D4823" s="195" t="s">
        <v>167</v>
      </c>
      <c r="E4823" s="163">
        <v>37.81</v>
      </c>
    </row>
    <row r="4824" spans="1:5">
      <c r="A4824" s="195">
        <v>12744</v>
      </c>
      <c r="B4824" s="195" t="s">
        <v>4991</v>
      </c>
      <c r="C4824" s="195" t="s">
        <v>187</v>
      </c>
      <c r="D4824" s="195" t="s">
        <v>167</v>
      </c>
      <c r="E4824" s="163">
        <v>47.98</v>
      </c>
    </row>
    <row r="4825" spans="1:5">
      <c r="A4825" s="195">
        <v>12745</v>
      </c>
      <c r="B4825" s="195" t="s">
        <v>4992</v>
      </c>
      <c r="C4825" s="195" t="s">
        <v>187</v>
      </c>
      <c r="D4825" s="195" t="s">
        <v>167</v>
      </c>
      <c r="E4825" s="163">
        <v>69.680000000000007</v>
      </c>
    </row>
    <row r="4826" spans="1:5">
      <c r="A4826" s="195">
        <v>12746</v>
      </c>
      <c r="B4826" s="195" t="s">
        <v>4993</v>
      </c>
      <c r="C4826" s="195" t="s">
        <v>187</v>
      </c>
      <c r="D4826" s="195" t="s">
        <v>167</v>
      </c>
      <c r="E4826" s="163">
        <v>94.1</v>
      </c>
    </row>
    <row r="4827" spans="1:5">
      <c r="A4827" s="195">
        <v>12747</v>
      </c>
      <c r="B4827" s="195" t="s">
        <v>4994</v>
      </c>
      <c r="C4827" s="195" t="s">
        <v>187</v>
      </c>
      <c r="D4827" s="195" t="s">
        <v>167</v>
      </c>
      <c r="E4827" s="163">
        <v>136.47</v>
      </c>
    </row>
    <row r="4828" spans="1:5">
      <c r="A4828" s="195">
        <v>12748</v>
      </c>
      <c r="B4828" s="195" t="s">
        <v>4995</v>
      </c>
      <c r="C4828" s="195" t="s">
        <v>187</v>
      </c>
      <c r="D4828" s="195" t="s">
        <v>167</v>
      </c>
      <c r="E4828" s="163">
        <v>192.26</v>
      </c>
    </row>
    <row r="4829" spans="1:5">
      <c r="A4829" s="195">
        <v>12749</v>
      </c>
      <c r="B4829" s="195" t="s">
        <v>4996</v>
      </c>
      <c r="C4829" s="195" t="s">
        <v>187</v>
      </c>
      <c r="D4829" s="195" t="s">
        <v>167</v>
      </c>
      <c r="E4829" s="163">
        <v>281.05</v>
      </c>
    </row>
    <row r="4830" spans="1:5">
      <c r="A4830" s="195">
        <v>39726</v>
      </c>
      <c r="B4830" s="195" t="s">
        <v>4997</v>
      </c>
      <c r="C4830" s="195" t="s">
        <v>187</v>
      </c>
      <c r="D4830" s="195" t="s">
        <v>167</v>
      </c>
      <c r="E4830" s="163">
        <v>92.31</v>
      </c>
    </row>
    <row r="4831" spans="1:5">
      <c r="A4831" s="195">
        <v>39728</v>
      </c>
      <c r="B4831" s="195" t="s">
        <v>4998</v>
      </c>
      <c r="C4831" s="195" t="s">
        <v>187</v>
      </c>
      <c r="D4831" s="195" t="s">
        <v>167</v>
      </c>
      <c r="E4831" s="163">
        <v>162.24</v>
      </c>
    </row>
    <row r="4832" spans="1:5">
      <c r="A4832" s="195">
        <v>39727</v>
      </c>
      <c r="B4832" s="195" t="s">
        <v>4999</v>
      </c>
      <c r="C4832" s="195" t="s">
        <v>187</v>
      </c>
      <c r="D4832" s="195" t="s">
        <v>167</v>
      </c>
      <c r="E4832" s="163">
        <v>133.52000000000001</v>
      </c>
    </row>
    <row r="4833" spans="1:5">
      <c r="A4833" s="195">
        <v>39724</v>
      </c>
      <c r="B4833" s="195" t="s">
        <v>5000</v>
      </c>
      <c r="C4833" s="195" t="s">
        <v>187</v>
      </c>
      <c r="D4833" s="195" t="s">
        <v>167</v>
      </c>
      <c r="E4833" s="163">
        <v>40.880000000000003</v>
      </c>
    </row>
    <row r="4834" spans="1:5">
      <c r="A4834" s="195">
        <v>39729</v>
      </c>
      <c r="B4834" s="195" t="s">
        <v>5001</v>
      </c>
      <c r="C4834" s="195" t="s">
        <v>187</v>
      </c>
      <c r="D4834" s="195" t="s">
        <v>167</v>
      </c>
      <c r="E4834" s="163">
        <v>224.68</v>
      </c>
    </row>
    <row r="4835" spans="1:5">
      <c r="A4835" s="195">
        <v>39730</v>
      </c>
      <c r="B4835" s="195" t="s">
        <v>5002</v>
      </c>
      <c r="C4835" s="195" t="s">
        <v>187</v>
      </c>
      <c r="D4835" s="195" t="s">
        <v>167</v>
      </c>
      <c r="E4835" s="163">
        <v>291.51</v>
      </c>
    </row>
    <row r="4836" spans="1:5">
      <c r="A4836" s="195">
        <v>39731</v>
      </c>
      <c r="B4836" s="195" t="s">
        <v>5003</v>
      </c>
      <c r="C4836" s="195" t="s">
        <v>187</v>
      </c>
      <c r="D4836" s="195" t="s">
        <v>167</v>
      </c>
      <c r="E4836" s="163">
        <v>431.75</v>
      </c>
    </row>
    <row r="4837" spans="1:5">
      <c r="A4837" s="195">
        <v>39725</v>
      </c>
      <c r="B4837" s="195" t="s">
        <v>5004</v>
      </c>
      <c r="C4837" s="195" t="s">
        <v>187</v>
      </c>
      <c r="D4837" s="195" t="s">
        <v>167</v>
      </c>
      <c r="E4837" s="163">
        <v>66.63</v>
      </c>
    </row>
    <row r="4838" spans="1:5">
      <c r="A4838" s="195">
        <v>39732</v>
      </c>
      <c r="B4838" s="195" t="s">
        <v>5005</v>
      </c>
      <c r="C4838" s="195" t="s">
        <v>187</v>
      </c>
      <c r="D4838" s="195" t="s">
        <v>167</v>
      </c>
      <c r="E4838" s="163">
        <v>635.51</v>
      </c>
    </row>
    <row r="4839" spans="1:5">
      <c r="A4839" s="195">
        <v>39660</v>
      </c>
      <c r="B4839" s="195" t="s">
        <v>5006</v>
      </c>
      <c r="C4839" s="195" t="s">
        <v>187</v>
      </c>
      <c r="D4839" s="195" t="s">
        <v>167</v>
      </c>
      <c r="E4839" s="163">
        <v>28.96</v>
      </c>
    </row>
    <row r="4840" spans="1:5">
      <c r="A4840" s="195">
        <v>39662</v>
      </c>
      <c r="B4840" s="195" t="s">
        <v>5007</v>
      </c>
      <c r="C4840" s="195" t="s">
        <v>187</v>
      </c>
      <c r="D4840" s="195" t="s">
        <v>167</v>
      </c>
      <c r="E4840" s="163">
        <v>13.88</v>
      </c>
    </row>
    <row r="4841" spans="1:5">
      <c r="A4841" s="195">
        <v>39661</v>
      </c>
      <c r="B4841" s="195" t="s">
        <v>5008</v>
      </c>
      <c r="C4841" s="195" t="s">
        <v>187</v>
      </c>
      <c r="D4841" s="195" t="s">
        <v>167</v>
      </c>
      <c r="E4841" s="163">
        <v>9.4600000000000009</v>
      </c>
    </row>
    <row r="4842" spans="1:5">
      <c r="A4842" s="195">
        <v>39666</v>
      </c>
      <c r="B4842" s="195" t="s">
        <v>5009</v>
      </c>
      <c r="C4842" s="195" t="s">
        <v>187</v>
      </c>
      <c r="D4842" s="195" t="s">
        <v>167</v>
      </c>
      <c r="E4842" s="163">
        <v>43.56</v>
      </c>
    </row>
    <row r="4843" spans="1:5">
      <c r="A4843" s="195">
        <v>39664</v>
      </c>
      <c r="B4843" s="195" t="s">
        <v>5010</v>
      </c>
      <c r="C4843" s="195" t="s">
        <v>187</v>
      </c>
      <c r="D4843" s="195" t="s">
        <v>167</v>
      </c>
      <c r="E4843" s="163">
        <v>21.35</v>
      </c>
    </row>
    <row r="4844" spans="1:5">
      <c r="A4844" s="195">
        <v>39663</v>
      </c>
      <c r="B4844" s="195" t="s">
        <v>5011</v>
      </c>
      <c r="C4844" s="195" t="s">
        <v>187</v>
      </c>
      <c r="D4844" s="195" t="s">
        <v>167</v>
      </c>
      <c r="E4844" s="163">
        <v>17.07</v>
      </c>
    </row>
    <row r="4845" spans="1:5">
      <c r="A4845" s="195">
        <v>39665</v>
      </c>
      <c r="B4845" s="195" t="s">
        <v>5012</v>
      </c>
      <c r="C4845" s="195" t="s">
        <v>187</v>
      </c>
      <c r="D4845" s="195" t="s">
        <v>167</v>
      </c>
      <c r="E4845" s="163">
        <v>36.020000000000003</v>
      </c>
    </row>
    <row r="4846" spans="1:5">
      <c r="A4846" s="195">
        <v>39752</v>
      </c>
      <c r="B4846" s="195" t="s">
        <v>5013</v>
      </c>
      <c r="C4846" s="195" t="s">
        <v>187</v>
      </c>
      <c r="D4846" s="195" t="s">
        <v>167</v>
      </c>
      <c r="E4846" s="163">
        <v>181.11</v>
      </c>
    </row>
    <row r="4847" spans="1:5">
      <c r="A4847" s="195">
        <v>7725</v>
      </c>
      <c r="B4847" s="195" t="s">
        <v>5014</v>
      </c>
      <c r="C4847" s="195" t="s">
        <v>187</v>
      </c>
      <c r="D4847" s="195" t="s">
        <v>158</v>
      </c>
      <c r="E4847" s="163">
        <v>171.63</v>
      </c>
    </row>
    <row r="4848" spans="1:5">
      <c r="A4848" s="195">
        <v>7753</v>
      </c>
      <c r="B4848" s="195" t="s">
        <v>5015</v>
      </c>
      <c r="C4848" s="195" t="s">
        <v>187</v>
      </c>
      <c r="D4848" s="195" t="s">
        <v>155</v>
      </c>
      <c r="E4848" s="163">
        <v>334.6</v>
      </c>
    </row>
    <row r="4849" spans="1:5">
      <c r="A4849" s="195">
        <v>13256</v>
      </c>
      <c r="B4849" s="195" t="s">
        <v>5016</v>
      </c>
      <c r="C4849" s="195" t="s">
        <v>187</v>
      </c>
      <c r="D4849" s="195" t="s">
        <v>155</v>
      </c>
      <c r="E4849" s="163">
        <v>468.73</v>
      </c>
    </row>
    <row r="4850" spans="1:5">
      <c r="A4850" s="195">
        <v>7757</v>
      </c>
      <c r="B4850" s="195" t="s">
        <v>5017</v>
      </c>
      <c r="C4850" s="195" t="s">
        <v>187</v>
      </c>
      <c r="D4850" s="195" t="s">
        <v>155</v>
      </c>
      <c r="E4850" s="163">
        <v>499.74</v>
      </c>
    </row>
    <row r="4851" spans="1:5">
      <c r="A4851" s="195">
        <v>7758</v>
      </c>
      <c r="B4851" s="195" t="s">
        <v>5018</v>
      </c>
      <c r="C4851" s="195" t="s">
        <v>187</v>
      </c>
      <c r="D4851" s="195" t="s">
        <v>155</v>
      </c>
      <c r="E4851" s="163">
        <v>724.01</v>
      </c>
    </row>
    <row r="4852" spans="1:5">
      <c r="A4852" s="195">
        <v>7759</v>
      </c>
      <c r="B4852" s="195" t="s">
        <v>5019</v>
      </c>
      <c r="C4852" s="195" t="s">
        <v>187</v>
      </c>
      <c r="D4852" s="195" t="s">
        <v>155</v>
      </c>
      <c r="E4852" s="199">
        <v>2006.25</v>
      </c>
    </row>
    <row r="4853" spans="1:5">
      <c r="A4853" s="195">
        <v>40334</v>
      </c>
      <c r="B4853" s="195" t="s">
        <v>5020</v>
      </c>
      <c r="C4853" s="195" t="s">
        <v>187</v>
      </c>
      <c r="D4853" s="195" t="s">
        <v>155</v>
      </c>
      <c r="E4853" s="163">
        <v>78.599999999999994</v>
      </c>
    </row>
    <row r="4854" spans="1:5">
      <c r="A4854" s="195">
        <v>7745</v>
      </c>
      <c r="B4854" s="195" t="s">
        <v>5021</v>
      </c>
      <c r="C4854" s="195" t="s">
        <v>187</v>
      </c>
      <c r="D4854" s="195" t="s">
        <v>155</v>
      </c>
      <c r="E4854" s="163">
        <v>88.69</v>
      </c>
    </row>
    <row r="4855" spans="1:5">
      <c r="A4855" s="195">
        <v>7714</v>
      </c>
      <c r="B4855" s="195" t="s">
        <v>5022</v>
      </c>
      <c r="C4855" s="195" t="s">
        <v>187</v>
      </c>
      <c r="D4855" s="195" t="s">
        <v>155</v>
      </c>
      <c r="E4855" s="163">
        <v>106</v>
      </c>
    </row>
    <row r="4856" spans="1:5">
      <c r="A4856" s="195">
        <v>7742</v>
      </c>
      <c r="B4856" s="195" t="s">
        <v>5023</v>
      </c>
      <c r="C4856" s="195" t="s">
        <v>187</v>
      </c>
      <c r="D4856" s="195" t="s">
        <v>155</v>
      </c>
      <c r="E4856" s="163">
        <v>233.93</v>
      </c>
    </row>
    <row r="4857" spans="1:5">
      <c r="A4857" s="195">
        <v>7750</v>
      </c>
      <c r="B4857" s="195" t="s">
        <v>5024</v>
      </c>
      <c r="C4857" s="195" t="s">
        <v>187</v>
      </c>
      <c r="D4857" s="195" t="s">
        <v>155</v>
      </c>
      <c r="E4857" s="163">
        <v>285.56</v>
      </c>
    </row>
    <row r="4858" spans="1:5">
      <c r="A4858" s="195">
        <v>7756</v>
      </c>
      <c r="B4858" s="195" t="s">
        <v>5025</v>
      </c>
      <c r="C4858" s="195" t="s">
        <v>187</v>
      </c>
      <c r="D4858" s="195" t="s">
        <v>155</v>
      </c>
      <c r="E4858" s="163">
        <v>328.11</v>
      </c>
    </row>
    <row r="4859" spans="1:5">
      <c r="A4859" s="195">
        <v>7765</v>
      </c>
      <c r="B4859" s="195" t="s">
        <v>5026</v>
      </c>
      <c r="C4859" s="195" t="s">
        <v>187</v>
      </c>
      <c r="D4859" s="195" t="s">
        <v>155</v>
      </c>
      <c r="E4859" s="163">
        <v>367.77</v>
      </c>
    </row>
    <row r="4860" spans="1:5">
      <c r="A4860" s="195">
        <v>12569</v>
      </c>
      <c r="B4860" s="195" t="s">
        <v>5027</v>
      </c>
      <c r="C4860" s="195" t="s">
        <v>187</v>
      </c>
      <c r="D4860" s="195" t="s">
        <v>155</v>
      </c>
      <c r="E4860" s="163">
        <v>507.67</v>
      </c>
    </row>
    <row r="4861" spans="1:5">
      <c r="A4861" s="195">
        <v>7766</v>
      </c>
      <c r="B4861" s="195" t="s">
        <v>5028</v>
      </c>
      <c r="C4861" s="195" t="s">
        <v>187</v>
      </c>
      <c r="D4861" s="195" t="s">
        <v>155</v>
      </c>
      <c r="E4861" s="163">
        <v>539.4</v>
      </c>
    </row>
    <row r="4862" spans="1:5">
      <c r="A4862" s="195">
        <v>7767</v>
      </c>
      <c r="B4862" s="195" t="s">
        <v>5029</v>
      </c>
      <c r="C4862" s="195" t="s">
        <v>187</v>
      </c>
      <c r="D4862" s="195" t="s">
        <v>155</v>
      </c>
      <c r="E4862" s="163">
        <v>774.49</v>
      </c>
    </row>
    <row r="4863" spans="1:5">
      <c r="A4863" s="195">
        <v>7727</v>
      </c>
      <c r="B4863" s="195" t="s">
        <v>5030</v>
      </c>
      <c r="C4863" s="195" t="s">
        <v>187</v>
      </c>
      <c r="D4863" s="195" t="s">
        <v>155</v>
      </c>
      <c r="E4863" s="199">
        <v>2249.9299999999998</v>
      </c>
    </row>
    <row r="4864" spans="1:5">
      <c r="A4864" s="195">
        <v>7760</v>
      </c>
      <c r="B4864" s="195" t="s">
        <v>5031</v>
      </c>
      <c r="C4864" s="195" t="s">
        <v>187</v>
      </c>
      <c r="D4864" s="195" t="s">
        <v>155</v>
      </c>
      <c r="E4864" s="163">
        <v>89.42</v>
      </c>
    </row>
    <row r="4865" spans="1:5">
      <c r="A4865" s="195">
        <v>7761</v>
      </c>
      <c r="B4865" s="195" t="s">
        <v>5032</v>
      </c>
      <c r="C4865" s="195" t="s">
        <v>187</v>
      </c>
      <c r="D4865" s="195" t="s">
        <v>155</v>
      </c>
      <c r="E4865" s="163">
        <v>93.74</v>
      </c>
    </row>
    <row r="4866" spans="1:5">
      <c r="A4866" s="195">
        <v>7752</v>
      </c>
      <c r="B4866" s="195" t="s">
        <v>5033</v>
      </c>
      <c r="C4866" s="195" t="s">
        <v>187</v>
      </c>
      <c r="D4866" s="195" t="s">
        <v>155</v>
      </c>
      <c r="E4866" s="163">
        <v>113.93</v>
      </c>
    </row>
    <row r="4867" spans="1:5">
      <c r="A4867" s="195">
        <v>7762</v>
      </c>
      <c r="B4867" s="195" t="s">
        <v>5034</v>
      </c>
      <c r="C4867" s="195" t="s">
        <v>187</v>
      </c>
      <c r="D4867" s="195" t="s">
        <v>155</v>
      </c>
      <c r="E4867" s="163">
        <v>148.91</v>
      </c>
    </row>
    <row r="4868" spans="1:5">
      <c r="A4868" s="195">
        <v>7722</v>
      </c>
      <c r="B4868" s="195" t="s">
        <v>5035</v>
      </c>
      <c r="C4868" s="195" t="s">
        <v>187</v>
      </c>
      <c r="D4868" s="195" t="s">
        <v>155</v>
      </c>
      <c r="E4868" s="163">
        <v>227.87</v>
      </c>
    </row>
    <row r="4869" spans="1:5">
      <c r="A4869" s="195">
        <v>7763</v>
      </c>
      <c r="B4869" s="195" t="s">
        <v>5036</v>
      </c>
      <c r="C4869" s="195" t="s">
        <v>187</v>
      </c>
      <c r="D4869" s="195" t="s">
        <v>155</v>
      </c>
      <c r="E4869" s="163">
        <v>277.63</v>
      </c>
    </row>
    <row r="4870" spans="1:5">
      <c r="A4870" s="195">
        <v>7764</v>
      </c>
      <c r="B4870" s="195" t="s">
        <v>5037</v>
      </c>
      <c r="C4870" s="195" t="s">
        <v>187</v>
      </c>
      <c r="D4870" s="195" t="s">
        <v>155</v>
      </c>
      <c r="E4870" s="163">
        <v>331.72</v>
      </c>
    </row>
    <row r="4871" spans="1:5">
      <c r="A4871" s="195">
        <v>12572</v>
      </c>
      <c r="B4871" s="195" t="s">
        <v>5038</v>
      </c>
      <c r="C4871" s="195" t="s">
        <v>187</v>
      </c>
      <c r="D4871" s="195" t="s">
        <v>155</v>
      </c>
      <c r="E4871" s="163">
        <v>468.73</v>
      </c>
    </row>
    <row r="4872" spans="1:5">
      <c r="A4872" s="195">
        <v>12573</v>
      </c>
      <c r="B4872" s="195" t="s">
        <v>5039</v>
      </c>
      <c r="C4872" s="195" t="s">
        <v>187</v>
      </c>
      <c r="D4872" s="195" t="s">
        <v>155</v>
      </c>
      <c r="E4872" s="163">
        <v>616.55999999999995</v>
      </c>
    </row>
    <row r="4873" spans="1:5">
      <c r="A4873" s="195">
        <v>12574</v>
      </c>
      <c r="B4873" s="195" t="s">
        <v>5040</v>
      </c>
      <c r="C4873" s="195" t="s">
        <v>187</v>
      </c>
      <c r="D4873" s="195" t="s">
        <v>155</v>
      </c>
      <c r="E4873" s="163">
        <v>745.5</v>
      </c>
    </row>
    <row r="4874" spans="1:5">
      <c r="A4874" s="195">
        <v>12575</v>
      </c>
      <c r="B4874" s="195" t="s">
        <v>5041</v>
      </c>
      <c r="C4874" s="195" t="s">
        <v>187</v>
      </c>
      <c r="D4874" s="195" t="s">
        <v>155</v>
      </c>
      <c r="E4874" s="199">
        <v>1132.18</v>
      </c>
    </row>
    <row r="4875" spans="1:5">
      <c r="A4875" s="195">
        <v>12576</v>
      </c>
      <c r="B4875" s="195" t="s">
        <v>5042</v>
      </c>
      <c r="C4875" s="195" t="s">
        <v>187</v>
      </c>
      <c r="D4875" s="195" t="s">
        <v>155</v>
      </c>
      <c r="E4875" s="163">
        <v>137.01</v>
      </c>
    </row>
    <row r="4876" spans="1:5">
      <c r="A4876" s="195">
        <v>12577</v>
      </c>
      <c r="B4876" s="195" t="s">
        <v>5043</v>
      </c>
      <c r="C4876" s="195" t="s">
        <v>187</v>
      </c>
      <c r="D4876" s="195" t="s">
        <v>155</v>
      </c>
      <c r="E4876" s="163">
        <v>184.61</v>
      </c>
    </row>
    <row r="4877" spans="1:5">
      <c r="A4877" s="195">
        <v>12578</v>
      </c>
      <c r="B4877" s="195" t="s">
        <v>5044</v>
      </c>
      <c r="C4877" s="195" t="s">
        <v>187</v>
      </c>
      <c r="D4877" s="195" t="s">
        <v>155</v>
      </c>
      <c r="E4877" s="163">
        <v>223.55</v>
      </c>
    </row>
    <row r="4878" spans="1:5">
      <c r="A4878" s="195">
        <v>12579</v>
      </c>
      <c r="B4878" s="195" t="s">
        <v>5045</v>
      </c>
      <c r="C4878" s="195" t="s">
        <v>187</v>
      </c>
      <c r="D4878" s="195" t="s">
        <v>155</v>
      </c>
      <c r="E4878" s="163">
        <v>385.08</v>
      </c>
    </row>
    <row r="4879" spans="1:5">
      <c r="A4879" s="195">
        <v>12580</v>
      </c>
      <c r="B4879" s="195" t="s">
        <v>5046</v>
      </c>
      <c r="C4879" s="195" t="s">
        <v>187</v>
      </c>
      <c r="D4879" s="195" t="s">
        <v>155</v>
      </c>
      <c r="E4879" s="163">
        <v>401.23</v>
      </c>
    </row>
    <row r="4880" spans="1:5">
      <c r="A4880" s="195">
        <v>12581</v>
      </c>
      <c r="B4880" s="195" t="s">
        <v>5047</v>
      </c>
      <c r="C4880" s="195" t="s">
        <v>187</v>
      </c>
      <c r="D4880" s="195" t="s">
        <v>155</v>
      </c>
      <c r="E4880" s="163">
        <v>429.79</v>
      </c>
    </row>
    <row r="4881" spans="1:5">
      <c r="A4881" s="195">
        <v>7720</v>
      </c>
      <c r="B4881" s="195" t="s">
        <v>5048</v>
      </c>
      <c r="C4881" s="195" t="s">
        <v>187</v>
      </c>
      <c r="D4881" s="195" t="s">
        <v>155</v>
      </c>
      <c r="E4881" s="163">
        <v>672.09</v>
      </c>
    </row>
    <row r="4882" spans="1:5">
      <c r="A4882" s="195">
        <v>40335</v>
      </c>
      <c r="B4882" s="195" t="s">
        <v>5049</v>
      </c>
      <c r="C4882" s="195" t="s">
        <v>187</v>
      </c>
      <c r="D4882" s="195" t="s">
        <v>155</v>
      </c>
      <c r="E4882" s="163">
        <v>140.62</v>
      </c>
    </row>
    <row r="4883" spans="1:5">
      <c r="A4883" s="195">
        <v>7740</v>
      </c>
      <c r="B4883" s="195" t="s">
        <v>5050</v>
      </c>
      <c r="C4883" s="195" t="s">
        <v>187</v>
      </c>
      <c r="D4883" s="195" t="s">
        <v>155</v>
      </c>
      <c r="E4883" s="163">
        <v>144.22</v>
      </c>
    </row>
    <row r="4884" spans="1:5">
      <c r="A4884" s="195">
        <v>7741</v>
      </c>
      <c r="B4884" s="195" t="s">
        <v>5051</v>
      </c>
      <c r="C4884" s="195" t="s">
        <v>187</v>
      </c>
      <c r="D4884" s="195" t="s">
        <v>155</v>
      </c>
      <c r="E4884" s="163">
        <v>266.81</v>
      </c>
    </row>
    <row r="4885" spans="1:5">
      <c r="A4885" s="195">
        <v>7774</v>
      </c>
      <c r="B4885" s="195" t="s">
        <v>5052</v>
      </c>
      <c r="C4885" s="195" t="s">
        <v>187</v>
      </c>
      <c r="D4885" s="195" t="s">
        <v>155</v>
      </c>
      <c r="E4885" s="163">
        <v>327.39</v>
      </c>
    </row>
    <row r="4886" spans="1:5">
      <c r="A4886" s="195">
        <v>7744</v>
      </c>
      <c r="B4886" s="195" t="s">
        <v>5053</v>
      </c>
      <c r="C4886" s="195" t="s">
        <v>187</v>
      </c>
      <c r="D4886" s="195" t="s">
        <v>155</v>
      </c>
      <c r="E4886" s="163">
        <v>427.63</v>
      </c>
    </row>
    <row r="4887" spans="1:5">
      <c r="A4887" s="195">
        <v>7773</v>
      </c>
      <c r="B4887" s="195" t="s">
        <v>5054</v>
      </c>
      <c r="C4887" s="195" t="s">
        <v>187</v>
      </c>
      <c r="D4887" s="195" t="s">
        <v>155</v>
      </c>
      <c r="E4887" s="163">
        <v>437.07</v>
      </c>
    </row>
    <row r="4888" spans="1:5">
      <c r="A4888" s="195">
        <v>7754</v>
      </c>
      <c r="B4888" s="195" t="s">
        <v>5055</v>
      </c>
      <c r="C4888" s="195" t="s">
        <v>187</v>
      </c>
      <c r="D4888" s="195" t="s">
        <v>155</v>
      </c>
      <c r="E4888" s="163">
        <v>662.72</v>
      </c>
    </row>
    <row r="4889" spans="1:5">
      <c r="A4889" s="195">
        <v>7735</v>
      </c>
      <c r="B4889" s="195" t="s">
        <v>5056</v>
      </c>
      <c r="C4889" s="195" t="s">
        <v>187</v>
      </c>
      <c r="D4889" s="195" t="s">
        <v>155</v>
      </c>
      <c r="E4889" s="163">
        <v>858.15</v>
      </c>
    </row>
    <row r="4890" spans="1:5">
      <c r="A4890" s="195">
        <v>7755</v>
      </c>
      <c r="B4890" s="195" t="s">
        <v>5057</v>
      </c>
      <c r="C4890" s="195" t="s">
        <v>187</v>
      </c>
      <c r="D4890" s="195" t="s">
        <v>155</v>
      </c>
      <c r="E4890" s="163">
        <v>170.18</v>
      </c>
    </row>
    <row r="4891" spans="1:5">
      <c r="A4891" s="195">
        <v>7776</v>
      </c>
      <c r="B4891" s="195" t="s">
        <v>5058</v>
      </c>
      <c r="C4891" s="195" t="s">
        <v>187</v>
      </c>
      <c r="D4891" s="195" t="s">
        <v>155</v>
      </c>
      <c r="E4891" s="163">
        <v>354.79</v>
      </c>
    </row>
    <row r="4892" spans="1:5">
      <c r="A4892" s="195">
        <v>7743</v>
      </c>
      <c r="B4892" s="195" t="s">
        <v>5059</v>
      </c>
      <c r="C4892" s="195" t="s">
        <v>187</v>
      </c>
      <c r="D4892" s="195" t="s">
        <v>155</v>
      </c>
      <c r="E4892" s="163">
        <v>375.71</v>
      </c>
    </row>
    <row r="4893" spans="1:5">
      <c r="A4893" s="195">
        <v>7733</v>
      </c>
      <c r="B4893" s="195" t="s">
        <v>5060</v>
      </c>
      <c r="C4893" s="195" t="s">
        <v>187</v>
      </c>
      <c r="D4893" s="195" t="s">
        <v>155</v>
      </c>
      <c r="E4893" s="163">
        <v>490.37</v>
      </c>
    </row>
    <row r="4894" spans="1:5">
      <c r="A4894" s="195">
        <v>7775</v>
      </c>
      <c r="B4894" s="195" t="s">
        <v>5061</v>
      </c>
      <c r="C4894" s="195" t="s">
        <v>187</v>
      </c>
      <c r="D4894" s="195" t="s">
        <v>155</v>
      </c>
      <c r="E4894" s="163">
        <v>537.24</v>
      </c>
    </row>
    <row r="4895" spans="1:5">
      <c r="A4895" s="195">
        <v>7734</v>
      </c>
      <c r="B4895" s="195" t="s">
        <v>5062</v>
      </c>
      <c r="C4895" s="195" t="s">
        <v>187</v>
      </c>
      <c r="D4895" s="195" t="s">
        <v>155</v>
      </c>
      <c r="E4895" s="163">
        <v>760.79</v>
      </c>
    </row>
    <row r="4896" spans="1:5">
      <c r="A4896" s="195">
        <v>37449</v>
      </c>
      <c r="B4896" s="195" t="s">
        <v>5063</v>
      </c>
      <c r="C4896" s="195" t="s">
        <v>187</v>
      </c>
      <c r="D4896" s="195" t="s">
        <v>155</v>
      </c>
      <c r="E4896" s="163">
        <v>22.93</v>
      </c>
    </row>
    <row r="4897" spans="1:5">
      <c r="A4897" s="195">
        <v>37450</v>
      </c>
      <c r="B4897" s="195" t="s">
        <v>5064</v>
      </c>
      <c r="C4897" s="195" t="s">
        <v>187</v>
      </c>
      <c r="D4897" s="195" t="s">
        <v>155</v>
      </c>
      <c r="E4897" s="163">
        <v>32.11</v>
      </c>
    </row>
    <row r="4898" spans="1:5">
      <c r="A4898" s="195">
        <v>37451</v>
      </c>
      <c r="B4898" s="195" t="s">
        <v>5065</v>
      </c>
      <c r="C4898" s="195" t="s">
        <v>187</v>
      </c>
      <c r="D4898" s="195" t="s">
        <v>155</v>
      </c>
      <c r="E4898" s="163">
        <v>44.83</v>
      </c>
    </row>
    <row r="4899" spans="1:5">
      <c r="A4899" s="195">
        <v>37452</v>
      </c>
      <c r="B4899" s="195" t="s">
        <v>5066</v>
      </c>
      <c r="C4899" s="195" t="s">
        <v>187</v>
      </c>
      <c r="D4899" s="195" t="s">
        <v>155</v>
      </c>
      <c r="E4899" s="163">
        <v>65.16</v>
      </c>
    </row>
    <row r="4900" spans="1:5">
      <c r="A4900" s="195">
        <v>37453</v>
      </c>
      <c r="B4900" s="195" t="s">
        <v>5067</v>
      </c>
      <c r="C4900" s="195" t="s">
        <v>187</v>
      </c>
      <c r="D4900" s="195" t="s">
        <v>155</v>
      </c>
      <c r="E4900" s="163">
        <v>75.040000000000006</v>
      </c>
    </row>
    <row r="4901" spans="1:5">
      <c r="A4901" s="195">
        <v>7778</v>
      </c>
      <c r="B4901" s="195" t="s">
        <v>5068</v>
      </c>
      <c r="C4901" s="195" t="s">
        <v>187</v>
      </c>
      <c r="D4901" s="195" t="s">
        <v>155</v>
      </c>
      <c r="E4901" s="163">
        <v>28.15</v>
      </c>
    </row>
    <row r="4902" spans="1:5">
      <c r="A4902" s="195">
        <v>7796</v>
      </c>
      <c r="B4902" s="195" t="s">
        <v>5069</v>
      </c>
      <c r="C4902" s="195" t="s">
        <v>187</v>
      </c>
      <c r="D4902" s="195" t="s">
        <v>158</v>
      </c>
      <c r="E4902" s="163">
        <v>38.58</v>
      </c>
    </row>
    <row r="4903" spans="1:5">
      <c r="A4903" s="195">
        <v>7781</v>
      </c>
      <c r="B4903" s="195" t="s">
        <v>5070</v>
      </c>
      <c r="C4903" s="195" t="s">
        <v>187</v>
      </c>
      <c r="D4903" s="195" t="s">
        <v>155</v>
      </c>
      <c r="E4903" s="163">
        <v>45.59</v>
      </c>
    </row>
    <row r="4904" spans="1:5">
      <c r="A4904" s="195">
        <v>7795</v>
      </c>
      <c r="B4904" s="195" t="s">
        <v>5071</v>
      </c>
      <c r="C4904" s="195" t="s">
        <v>187</v>
      </c>
      <c r="D4904" s="195" t="s">
        <v>155</v>
      </c>
      <c r="E4904" s="163">
        <v>67.849999999999994</v>
      </c>
    </row>
    <row r="4905" spans="1:5">
      <c r="A4905" s="195">
        <v>7791</v>
      </c>
      <c r="B4905" s="195" t="s">
        <v>5072</v>
      </c>
      <c r="C4905" s="195" t="s">
        <v>187</v>
      </c>
      <c r="D4905" s="195" t="s">
        <v>155</v>
      </c>
      <c r="E4905" s="163">
        <v>81.22</v>
      </c>
    </row>
    <row r="4906" spans="1:5">
      <c r="A4906" s="195">
        <v>7783</v>
      </c>
      <c r="B4906" s="195" t="s">
        <v>5073</v>
      </c>
      <c r="C4906" s="195" t="s">
        <v>187</v>
      </c>
      <c r="D4906" s="195" t="s">
        <v>155</v>
      </c>
      <c r="E4906" s="163">
        <v>28.78</v>
      </c>
    </row>
    <row r="4907" spans="1:5">
      <c r="A4907" s="195">
        <v>7790</v>
      </c>
      <c r="B4907" s="195" t="s">
        <v>5074</v>
      </c>
      <c r="C4907" s="195" t="s">
        <v>187</v>
      </c>
      <c r="D4907" s="195" t="s">
        <v>155</v>
      </c>
      <c r="E4907" s="163">
        <v>45.35</v>
      </c>
    </row>
    <row r="4908" spans="1:5">
      <c r="A4908" s="195">
        <v>7785</v>
      </c>
      <c r="B4908" s="195" t="s">
        <v>5075</v>
      </c>
      <c r="C4908" s="195" t="s">
        <v>187</v>
      </c>
      <c r="D4908" s="195" t="s">
        <v>155</v>
      </c>
      <c r="E4908" s="163">
        <v>50.04</v>
      </c>
    </row>
    <row r="4909" spans="1:5">
      <c r="A4909" s="195">
        <v>7792</v>
      </c>
      <c r="B4909" s="195" t="s">
        <v>5076</v>
      </c>
      <c r="C4909" s="195" t="s">
        <v>187</v>
      </c>
      <c r="D4909" s="195" t="s">
        <v>155</v>
      </c>
      <c r="E4909" s="163">
        <v>70.98</v>
      </c>
    </row>
    <row r="4910" spans="1:5">
      <c r="A4910" s="195">
        <v>7793</v>
      </c>
      <c r="B4910" s="195" t="s">
        <v>5077</v>
      </c>
      <c r="C4910" s="195" t="s">
        <v>187</v>
      </c>
      <c r="D4910" s="195" t="s">
        <v>155</v>
      </c>
      <c r="E4910" s="163">
        <v>83.83</v>
      </c>
    </row>
    <row r="4911" spans="1:5">
      <c r="A4911" s="195">
        <v>13159</v>
      </c>
      <c r="B4911" s="195" t="s">
        <v>5078</v>
      </c>
      <c r="C4911" s="195" t="s">
        <v>187</v>
      </c>
      <c r="D4911" s="195" t="s">
        <v>155</v>
      </c>
      <c r="E4911" s="163">
        <v>72.98</v>
      </c>
    </row>
    <row r="4912" spans="1:5">
      <c r="A4912" s="195">
        <v>13168</v>
      </c>
      <c r="B4912" s="195" t="s">
        <v>5079</v>
      </c>
      <c r="C4912" s="195" t="s">
        <v>187</v>
      </c>
      <c r="D4912" s="195" t="s">
        <v>155</v>
      </c>
      <c r="E4912" s="163">
        <v>88.62</v>
      </c>
    </row>
    <row r="4913" spans="1:5">
      <c r="A4913" s="195">
        <v>13173</v>
      </c>
      <c r="B4913" s="195" t="s">
        <v>5080</v>
      </c>
      <c r="C4913" s="195" t="s">
        <v>187</v>
      </c>
      <c r="D4913" s="195" t="s">
        <v>155</v>
      </c>
      <c r="E4913" s="163">
        <v>119.91</v>
      </c>
    </row>
    <row r="4914" spans="1:5">
      <c r="A4914" s="195">
        <v>12583</v>
      </c>
      <c r="B4914" s="195" t="s">
        <v>5081</v>
      </c>
      <c r="C4914" s="195" t="s">
        <v>187</v>
      </c>
      <c r="D4914" s="195" t="s">
        <v>155</v>
      </c>
      <c r="E4914" s="163">
        <v>23.98</v>
      </c>
    </row>
    <row r="4915" spans="1:5">
      <c r="A4915" s="195">
        <v>12584</v>
      </c>
      <c r="B4915" s="195" t="s">
        <v>5082</v>
      </c>
      <c r="C4915" s="195" t="s">
        <v>187</v>
      </c>
      <c r="D4915" s="195" t="s">
        <v>155</v>
      </c>
      <c r="E4915" s="163">
        <v>31.28</v>
      </c>
    </row>
    <row r="4916" spans="1:5">
      <c r="A4916" s="195">
        <v>12613</v>
      </c>
      <c r="B4916" s="195" t="s">
        <v>5083</v>
      </c>
      <c r="C4916" s="195" t="s">
        <v>160</v>
      </c>
      <c r="D4916" s="195" t="s">
        <v>155</v>
      </c>
      <c r="E4916" s="163">
        <v>21.79</v>
      </c>
    </row>
    <row r="4917" spans="1:5">
      <c r="A4917" s="195">
        <v>1031</v>
      </c>
      <c r="B4917" s="195" t="s">
        <v>5084</v>
      </c>
      <c r="C4917" s="195" t="s">
        <v>160</v>
      </c>
      <c r="D4917" s="195" t="s">
        <v>155</v>
      </c>
      <c r="E4917" s="163">
        <v>11.94</v>
      </c>
    </row>
    <row r="4918" spans="1:5">
      <c r="A4918" s="195">
        <v>39707</v>
      </c>
      <c r="B4918" s="195" t="s">
        <v>5085</v>
      </c>
      <c r="C4918" s="195" t="s">
        <v>187</v>
      </c>
      <c r="D4918" s="195" t="s">
        <v>167</v>
      </c>
      <c r="E4918" s="163">
        <v>3.35</v>
      </c>
    </row>
    <row r="4919" spans="1:5">
      <c r="A4919" s="195">
        <v>39708</v>
      </c>
      <c r="B4919" s="195" t="s">
        <v>5086</v>
      </c>
      <c r="C4919" s="195" t="s">
        <v>187</v>
      </c>
      <c r="D4919" s="195" t="s">
        <v>167</v>
      </c>
      <c r="E4919" s="163">
        <v>3.25</v>
      </c>
    </row>
    <row r="4920" spans="1:5">
      <c r="A4920" s="195">
        <v>39710</v>
      </c>
      <c r="B4920" s="195" t="s">
        <v>5087</v>
      </c>
      <c r="C4920" s="195" t="s">
        <v>187</v>
      </c>
      <c r="D4920" s="195" t="s">
        <v>167</v>
      </c>
      <c r="E4920" s="163">
        <v>2.29</v>
      </c>
    </row>
    <row r="4921" spans="1:5">
      <c r="A4921" s="195">
        <v>39709</v>
      </c>
      <c r="B4921" s="195" t="s">
        <v>5088</v>
      </c>
      <c r="C4921" s="195" t="s">
        <v>187</v>
      </c>
      <c r="D4921" s="195" t="s">
        <v>167</v>
      </c>
      <c r="E4921" s="163">
        <v>3.17</v>
      </c>
    </row>
    <row r="4922" spans="1:5">
      <c r="A4922" s="195">
        <v>39711</v>
      </c>
      <c r="B4922" s="195" t="s">
        <v>5089</v>
      </c>
      <c r="C4922" s="195" t="s">
        <v>187</v>
      </c>
      <c r="D4922" s="195" t="s">
        <v>167</v>
      </c>
      <c r="E4922" s="163">
        <v>3.56</v>
      </c>
    </row>
    <row r="4923" spans="1:5">
      <c r="A4923" s="195">
        <v>39712</v>
      </c>
      <c r="B4923" s="195" t="s">
        <v>5090</v>
      </c>
      <c r="C4923" s="195" t="s">
        <v>187</v>
      </c>
      <c r="D4923" s="195" t="s">
        <v>167</v>
      </c>
      <c r="E4923" s="163">
        <v>1.25</v>
      </c>
    </row>
    <row r="4924" spans="1:5">
      <c r="A4924" s="195">
        <v>39713</v>
      </c>
      <c r="B4924" s="195" t="s">
        <v>5091</v>
      </c>
      <c r="C4924" s="195" t="s">
        <v>187</v>
      </c>
      <c r="D4924" s="195" t="s">
        <v>167</v>
      </c>
      <c r="E4924" s="163">
        <v>0.98</v>
      </c>
    </row>
    <row r="4925" spans="1:5">
      <c r="A4925" s="195">
        <v>39714</v>
      </c>
      <c r="B4925" s="195" t="s">
        <v>5092</v>
      </c>
      <c r="C4925" s="195" t="s">
        <v>187</v>
      </c>
      <c r="D4925" s="195" t="s">
        <v>167</v>
      </c>
      <c r="E4925" s="163">
        <v>2.2599999999999998</v>
      </c>
    </row>
    <row r="4926" spans="1:5">
      <c r="A4926" s="195">
        <v>39715</v>
      </c>
      <c r="B4926" s="195" t="s">
        <v>5093</v>
      </c>
      <c r="C4926" s="195" t="s">
        <v>187</v>
      </c>
      <c r="D4926" s="195" t="s">
        <v>167</v>
      </c>
      <c r="E4926" s="163">
        <v>1.61</v>
      </c>
    </row>
    <row r="4927" spans="1:5">
      <c r="A4927" s="195">
        <v>39716</v>
      </c>
      <c r="B4927" s="195" t="s">
        <v>5094</v>
      </c>
      <c r="C4927" s="195" t="s">
        <v>187</v>
      </c>
      <c r="D4927" s="195" t="s">
        <v>167</v>
      </c>
      <c r="E4927" s="163">
        <v>1.22</v>
      </c>
    </row>
    <row r="4928" spans="1:5">
      <c r="A4928" s="195">
        <v>39718</v>
      </c>
      <c r="B4928" s="195" t="s">
        <v>5095</v>
      </c>
      <c r="C4928" s="195" t="s">
        <v>187</v>
      </c>
      <c r="D4928" s="195" t="s">
        <v>167</v>
      </c>
      <c r="E4928" s="163">
        <v>2.08</v>
      </c>
    </row>
    <row r="4929" spans="1:5">
      <c r="A4929" s="195">
        <v>9813</v>
      </c>
      <c r="B4929" s="195" t="s">
        <v>5096</v>
      </c>
      <c r="C4929" s="195" t="s">
        <v>187</v>
      </c>
      <c r="D4929" s="195" t="s">
        <v>167</v>
      </c>
      <c r="E4929" s="163">
        <v>3.97</v>
      </c>
    </row>
    <row r="4930" spans="1:5">
      <c r="A4930" s="195">
        <v>9815</v>
      </c>
      <c r="B4930" s="195" t="s">
        <v>5097</v>
      </c>
      <c r="C4930" s="195" t="s">
        <v>187</v>
      </c>
      <c r="D4930" s="195" t="s">
        <v>167</v>
      </c>
      <c r="E4930" s="163">
        <v>7.84</v>
      </c>
    </row>
    <row r="4931" spans="1:5">
      <c r="A4931" s="195">
        <v>25876</v>
      </c>
      <c r="B4931" s="195" t="s">
        <v>5098</v>
      </c>
      <c r="C4931" s="195" t="s">
        <v>187</v>
      </c>
      <c r="D4931" s="195" t="s">
        <v>167</v>
      </c>
      <c r="E4931" s="199">
        <v>3901.18</v>
      </c>
    </row>
    <row r="4932" spans="1:5">
      <c r="A4932" s="195">
        <v>25888</v>
      </c>
      <c r="B4932" s="195" t="s">
        <v>5099</v>
      </c>
      <c r="C4932" s="195" t="s">
        <v>187</v>
      </c>
      <c r="D4932" s="195" t="s">
        <v>167</v>
      </c>
      <c r="E4932" s="163">
        <v>95.61</v>
      </c>
    </row>
    <row r="4933" spans="1:5">
      <c r="A4933" s="195">
        <v>25874</v>
      </c>
      <c r="B4933" s="195" t="s">
        <v>5100</v>
      </c>
      <c r="C4933" s="195" t="s">
        <v>187</v>
      </c>
      <c r="D4933" s="195" t="s">
        <v>167</v>
      </c>
      <c r="E4933" s="199">
        <v>6842.09</v>
      </c>
    </row>
    <row r="4934" spans="1:5">
      <c r="A4934" s="195">
        <v>25877</v>
      </c>
      <c r="B4934" s="195" t="s">
        <v>5101</v>
      </c>
      <c r="C4934" s="195" t="s">
        <v>187</v>
      </c>
      <c r="D4934" s="195" t="s">
        <v>167</v>
      </c>
      <c r="E4934" s="199">
        <v>9336.2900000000009</v>
      </c>
    </row>
    <row r="4935" spans="1:5">
      <c r="A4935" s="195">
        <v>25878</v>
      </c>
      <c r="B4935" s="195" t="s">
        <v>5102</v>
      </c>
      <c r="C4935" s="195" t="s">
        <v>187</v>
      </c>
      <c r="D4935" s="195" t="s">
        <v>167</v>
      </c>
      <c r="E4935" s="163">
        <v>205.23</v>
      </c>
    </row>
    <row r="4936" spans="1:5">
      <c r="A4936" s="195">
        <v>25879</v>
      </c>
      <c r="B4936" s="195" t="s">
        <v>5103</v>
      </c>
      <c r="C4936" s="195" t="s">
        <v>187</v>
      </c>
      <c r="D4936" s="195" t="s">
        <v>167</v>
      </c>
      <c r="E4936" s="199">
        <v>8856.58</v>
      </c>
    </row>
    <row r="4937" spans="1:5">
      <c r="A4937" s="195">
        <v>25887</v>
      </c>
      <c r="B4937" s="195" t="s">
        <v>5104</v>
      </c>
      <c r="C4937" s="195" t="s">
        <v>187</v>
      </c>
      <c r="D4937" s="195" t="s">
        <v>167</v>
      </c>
      <c r="E4937" s="199">
        <v>3538.35</v>
      </c>
    </row>
    <row r="4938" spans="1:5">
      <c r="A4938" s="195">
        <v>25880</v>
      </c>
      <c r="B4938" s="195" t="s">
        <v>5105</v>
      </c>
      <c r="C4938" s="195" t="s">
        <v>187</v>
      </c>
      <c r="D4938" s="195" t="s">
        <v>167</v>
      </c>
      <c r="E4938" s="163">
        <v>319.93</v>
      </c>
    </row>
    <row r="4939" spans="1:5">
      <c r="A4939" s="195">
        <v>25881</v>
      </c>
      <c r="B4939" s="195" t="s">
        <v>5106</v>
      </c>
      <c r="C4939" s="195" t="s">
        <v>187</v>
      </c>
      <c r="D4939" s="195" t="s">
        <v>167</v>
      </c>
      <c r="E4939" s="163">
        <v>783.92</v>
      </c>
    </row>
    <row r="4940" spans="1:5">
      <c r="A4940" s="195">
        <v>25882</v>
      </c>
      <c r="B4940" s="195" t="s">
        <v>5107</v>
      </c>
      <c r="C4940" s="195" t="s">
        <v>187</v>
      </c>
      <c r="D4940" s="195" t="s">
        <v>167</v>
      </c>
      <c r="E4940" s="199">
        <v>1262.6099999999999</v>
      </c>
    </row>
    <row r="4941" spans="1:5">
      <c r="A4941" s="195">
        <v>25883</v>
      </c>
      <c r="B4941" s="195" t="s">
        <v>5108</v>
      </c>
      <c r="C4941" s="195" t="s">
        <v>187</v>
      </c>
      <c r="D4941" s="195" t="s">
        <v>167</v>
      </c>
      <c r="E4941" s="163">
        <v>20.37</v>
      </c>
    </row>
    <row r="4942" spans="1:5">
      <c r="A4942" s="195">
        <v>25884</v>
      </c>
      <c r="B4942" s="195" t="s">
        <v>5109</v>
      </c>
      <c r="C4942" s="195" t="s">
        <v>187</v>
      </c>
      <c r="D4942" s="195" t="s">
        <v>167</v>
      </c>
      <c r="E4942" s="199">
        <v>2216.6799999999998</v>
      </c>
    </row>
    <row r="4943" spans="1:5">
      <c r="A4943" s="195">
        <v>25885</v>
      </c>
      <c r="B4943" s="195" t="s">
        <v>5110</v>
      </c>
      <c r="C4943" s="195" t="s">
        <v>187</v>
      </c>
      <c r="D4943" s="195" t="s">
        <v>167</v>
      </c>
      <c r="E4943" s="199">
        <v>3296.83</v>
      </c>
    </row>
    <row r="4944" spans="1:5">
      <c r="A4944" s="195">
        <v>25889</v>
      </c>
      <c r="B4944" s="195" t="s">
        <v>5111</v>
      </c>
      <c r="C4944" s="195" t="s">
        <v>187</v>
      </c>
      <c r="D4944" s="195" t="s">
        <v>167</v>
      </c>
      <c r="E4944" s="199">
        <v>1653.27</v>
      </c>
    </row>
    <row r="4945" spans="1:5">
      <c r="A4945" s="195">
        <v>25886</v>
      </c>
      <c r="B4945" s="195" t="s">
        <v>5112</v>
      </c>
      <c r="C4945" s="195" t="s">
        <v>187</v>
      </c>
      <c r="D4945" s="195" t="s">
        <v>167</v>
      </c>
      <c r="E4945" s="163">
        <v>45.55</v>
      </c>
    </row>
    <row r="4946" spans="1:5">
      <c r="A4946" s="195">
        <v>25875</v>
      </c>
      <c r="B4946" s="195" t="s">
        <v>5113</v>
      </c>
      <c r="C4946" s="195" t="s">
        <v>187</v>
      </c>
      <c r="D4946" s="195" t="s">
        <v>167</v>
      </c>
      <c r="E4946" s="199">
        <v>2156.9699999999998</v>
      </c>
    </row>
    <row r="4947" spans="1:5">
      <c r="A4947" s="195">
        <v>9876</v>
      </c>
      <c r="B4947" s="195" t="s">
        <v>5114</v>
      </c>
      <c r="C4947" s="195" t="s">
        <v>187</v>
      </c>
      <c r="D4947" s="195" t="s">
        <v>155</v>
      </c>
      <c r="E4947" s="163">
        <v>21.4</v>
      </c>
    </row>
    <row r="4948" spans="1:5">
      <c r="A4948" s="195">
        <v>9877</v>
      </c>
      <c r="B4948" s="195" t="s">
        <v>5115</v>
      </c>
      <c r="C4948" s="195" t="s">
        <v>187</v>
      </c>
      <c r="D4948" s="195" t="s">
        <v>155</v>
      </c>
      <c r="E4948" s="163">
        <v>74.989999999999995</v>
      </c>
    </row>
    <row r="4949" spans="1:5">
      <c r="A4949" s="195">
        <v>9878</v>
      </c>
      <c r="B4949" s="195" t="s">
        <v>5116</v>
      </c>
      <c r="C4949" s="195" t="s">
        <v>187</v>
      </c>
      <c r="D4949" s="195" t="s">
        <v>155</v>
      </c>
      <c r="E4949" s="163">
        <v>97.67</v>
      </c>
    </row>
    <row r="4950" spans="1:5">
      <c r="A4950" s="195">
        <v>9879</v>
      </c>
      <c r="B4950" s="195" t="s">
        <v>5117</v>
      </c>
      <c r="C4950" s="195" t="s">
        <v>187</v>
      </c>
      <c r="D4950" s="195" t="s">
        <v>155</v>
      </c>
      <c r="E4950" s="163">
        <v>233.14</v>
      </c>
    </row>
    <row r="4951" spans="1:5">
      <c r="A4951" s="195">
        <v>42001</v>
      </c>
      <c r="B4951" s="195" t="s">
        <v>5118</v>
      </c>
      <c r="C4951" s="195" t="s">
        <v>187</v>
      </c>
      <c r="D4951" s="195" t="s">
        <v>167</v>
      </c>
      <c r="E4951" s="163">
        <v>593.1</v>
      </c>
    </row>
    <row r="4952" spans="1:5">
      <c r="A4952" s="195">
        <v>41986</v>
      </c>
      <c r="B4952" s="195" t="s">
        <v>5119</v>
      </c>
      <c r="C4952" s="195" t="s">
        <v>187</v>
      </c>
      <c r="D4952" s="195" t="s">
        <v>167</v>
      </c>
      <c r="E4952" s="199">
        <v>2656.16</v>
      </c>
    </row>
    <row r="4953" spans="1:5">
      <c r="A4953" s="195">
        <v>43422</v>
      </c>
      <c r="B4953" s="195" t="s">
        <v>5120</v>
      </c>
      <c r="C4953" s="195" t="s">
        <v>187</v>
      </c>
      <c r="D4953" s="195" t="s">
        <v>167</v>
      </c>
      <c r="E4953" s="199">
        <v>3257.52</v>
      </c>
    </row>
    <row r="4954" spans="1:5">
      <c r="A4954" s="195">
        <v>41987</v>
      </c>
      <c r="B4954" s="195" t="s">
        <v>5121</v>
      </c>
      <c r="C4954" s="195" t="s">
        <v>187</v>
      </c>
      <c r="D4954" s="195" t="s">
        <v>167</v>
      </c>
      <c r="E4954" s="199">
        <v>3775.73</v>
      </c>
    </row>
    <row r="4955" spans="1:5">
      <c r="A4955" s="195">
        <v>41988</v>
      </c>
      <c r="B4955" s="195" t="s">
        <v>5122</v>
      </c>
      <c r="C4955" s="195" t="s">
        <v>187</v>
      </c>
      <c r="D4955" s="195" t="s">
        <v>167</v>
      </c>
      <c r="E4955" s="199">
        <v>4987.21</v>
      </c>
    </row>
    <row r="4956" spans="1:5">
      <c r="A4956" s="195">
        <v>41697</v>
      </c>
      <c r="B4956" s="195" t="s">
        <v>5123</v>
      </c>
      <c r="C4956" s="195" t="s">
        <v>187</v>
      </c>
      <c r="D4956" s="195" t="s">
        <v>167</v>
      </c>
      <c r="E4956" s="163">
        <v>883.96</v>
      </c>
    </row>
    <row r="4957" spans="1:5">
      <c r="A4957" s="195">
        <v>41985</v>
      </c>
      <c r="B4957" s="195" t="s">
        <v>5124</v>
      </c>
      <c r="C4957" s="195" t="s">
        <v>187</v>
      </c>
      <c r="D4957" s="195" t="s">
        <v>167</v>
      </c>
      <c r="E4957" s="199">
        <v>1231.1300000000001</v>
      </c>
    </row>
    <row r="4958" spans="1:5">
      <c r="A4958" s="195">
        <v>41699</v>
      </c>
      <c r="B4958" s="195" t="s">
        <v>5125</v>
      </c>
      <c r="C4958" s="195" t="s">
        <v>187</v>
      </c>
      <c r="D4958" s="195" t="s">
        <v>167</v>
      </c>
      <c r="E4958" s="199">
        <v>1753.07</v>
      </c>
    </row>
    <row r="4959" spans="1:5">
      <c r="A4959" s="195">
        <v>38053</v>
      </c>
      <c r="B4959" s="195" t="s">
        <v>5126</v>
      </c>
      <c r="C4959" s="195" t="s">
        <v>187</v>
      </c>
      <c r="D4959" s="195" t="s">
        <v>167</v>
      </c>
      <c r="E4959" s="163">
        <v>19.079999999999998</v>
      </c>
    </row>
    <row r="4960" spans="1:5">
      <c r="A4960" s="195">
        <v>38054</v>
      </c>
      <c r="B4960" s="195" t="s">
        <v>5127</v>
      </c>
      <c r="C4960" s="195" t="s">
        <v>187</v>
      </c>
      <c r="D4960" s="195" t="s">
        <v>167</v>
      </c>
      <c r="E4960" s="163">
        <v>32.799999999999997</v>
      </c>
    </row>
    <row r="4961" spans="1:5">
      <c r="A4961" s="195">
        <v>38052</v>
      </c>
      <c r="B4961" s="195" t="s">
        <v>5128</v>
      </c>
      <c r="C4961" s="195" t="s">
        <v>187</v>
      </c>
      <c r="D4961" s="195" t="s">
        <v>167</v>
      </c>
      <c r="E4961" s="163">
        <v>9.24</v>
      </c>
    </row>
    <row r="4962" spans="1:5">
      <c r="A4962" s="195">
        <v>38051</v>
      </c>
      <c r="B4962" s="195" t="s">
        <v>5129</v>
      </c>
      <c r="C4962" s="195" t="s">
        <v>187</v>
      </c>
      <c r="D4962" s="195" t="s">
        <v>167</v>
      </c>
      <c r="E4962" s="163">
        <v>5.76</v>
      </c>
    </row>
    <row r="4963" spans="1:5">
      <c r="A4963" s="195">
        <v>38787</v>
      </c>
      <c r="B4963" s="195" t="s">
        <v>5130</v>
      </c>
      <c r="C4963" s="195" t="s">
        <v>187</v>
      </c>
      <c r="D4963" s="195" t="s">
        <v>167</v>
      </c>
      <c r="E4963" s="163">
        <v>5.29</v>
      </c>
    </row>
    <row r="4964" spans="1:5">
      <c r="A4964" s="195">
        <v>38825</v>
      </c>
      <c r="B4964" s="195" t="s">
        <v>5131</v>
      </c>
      <c r="C4964" s="195" t="s">
        <v>187</v>
      </c>
      <c r="D4964" s="195" t="s">
        <v>167</v>
      </c>
      <c r="E4964" s="163">
        <v>6.93</v>
      </c>
    </row>
    <row r="4965" spans="1:5">
      <c r="A4965" s="195">
        <v>38826</v>
      </c>
      <c r="B4965" s="195" t="s">
        <v>5132</v>
      </c>
      <c r="C4965" s="195" t="s">
        <v>187</v>
      </c>
      <c r="D4965" s="195" t="s">
        <v>167</v>
      </c>
      <c r="E4965" s="163">
        <v>10.27</v>
      </c>
    </row>
    <row r="4966" spans="1:5">
      <c r="A4966" s="195">
        <v>38827</v>
      </c>
      <c r="B4966" s="195" t="s">
        <v>5133</v>
      </c>
      <c r="C4966" s="195" t="s">
        <v>187</v>
      </c>
      <c r="D4966" s="195" t="s">
        <v>167</v>
      </c>
      <c r="E4966" s="163">
        <v>16.5</v>
      </c>
    </row>
    <row r="4967" spans="1:5">
      <c r="A4967" s="195">
        <v>38830</v>
      </c>
      <c r="B4967" s="195" t="s">
        <v>5134</v>
      </c>
      <c r="C4967" s="195" t="s">
        <v>187</v>
      </c>
      <c r="D4967" s="195" t="s">
        <v>167</v>
      </c>
      <c r="E4967" s="163">
        <v>23.1</v>
      </c>
    </row>
    <row r="4968" spans="1:5">
      <c r="A4968" s="195">
        <v>38828</v>
      </c>
      <c r="B4968" s="195" t="s">
        <v>5135</v>
      </c>
      <c r="C4968" s="195" t="s">
        <v>187</v>
      </c>
      <c r="D4968" s="195" t="s">
        <v>167</v>
      </c>
      <c r="E4968" s="163">
        <v>10.19</v>
      </c>
    </row>
    <row r="4969" spans="1:5">
      <c r="A4969" s="195">
        <v>38829</v>
      </c>
      <c r="B4969" s="195" t="s">
        <v>5136</v>
      </c>
      <c r="C4969" s="195" t="s">
        <v>187</v>
      </c>
      <c r="D4969" s="195" t="s">
        <v>167</v>
      </c>
      <c r="E4969" s="163">
        <v>16.690000000000001</v>
      </c>
    </row>
    <row r="4970" spans="1:5">
      <c r="A4970" s="195">
        <v>38831</v>
      </c>
      <c r="B4970" s="195" t="s">
        <v>5137</v>
      </c>
      <c r="C4970" s="195" t="s">
        <v>187</v>
      </c>
      <c r="D4970" s="195" t="s">
        <v>167</v>
      </c>
      <c r="E4970" s="163">
        <v>32.22</v>
      </c>
    </row>
    <row r="4971" spans="1:5">
      <c r="A4971" s="195">
        <v>36274</v>
      </c>
      <c r="B4971" s="195" t="s">
        <v>5138</v>
      </c>
      <c r="C4971" s="195" t="s">
        <v>187</v>
      </c>
      <c r="D4971" s="195" t="s">
        <v>167</v>
      </c>
      <c r="E4971" s="163">
        <v>8.07</v>
      </c>
    </row>
    <row r="4972" spans="1:5">
      <c r="A4972" s="195">
        <v>36278</v>
      </c>
      <c r="B4972" s="195" t="s">
        <v>5139</v>
      </c>
      <c r="C4972" s="195" t="s">
        <v>187</v>
      </c>
      <c r="D4972" s="195" t="s">
        <v>167</v>
      </c>
      <c r="E4972" s="163">
        <v>10.95</v>
      </c>
    </row>
    <row r="4973" spans="1:5">
      <c r="A4973" s="195">
        <v>38977</v>
      </c>
      <c r="B4973" s="195" t="s">
        <v>5140</v>
      </c>
      <c r="C4973" s="195" t="s">
        <v>187</v>
      </c>
      <c r="D4973" s="195" t="s">
        <v>167</v>
      </c>
      <c r="E4973" s="163">
        <v>166.59</v>
      </c>
    </row>
    <row r="4974" spans="1:5">
      <c r="A4974" s="195">
        <v>38971</v>
      </c>
      <c r="B4974" s="195" t="s">
        <v>5141</v>
      </c>
      <c r="C4974" s="195" t="s">
        <v>187</v>
      </c>
      <c r="D4974" s="195" t="s">
        <v>167</v>
      </c>
      <c r="E4974" s="163">
        <v>13.72</v>
      </c>
    </row>
    <row r="4975" spans="1:5">
      <c r="A4975" s="195">
        <v>38972</v>
      </c>
      <c r="B4975" s="195" t="s">
        <v>5142</v>
      </c>
      <c r="C4975" s="195" t="s">
        <v>187</v>
      </c>
      <c r="D4975" s="195" t="s">
        <v>167</v>
      </c>
      <c r="E4975" s="163">
        <v>20.9</v>
      </c>
    </row>
    <row r="4976" spans="1:5">
      <c r="A4976" s="195">
        <v>38973</v>
      </c>
      <c r="B4976" s="195" t="s">
        <v>5143</v>
      </c>
      <c r="C4976" s="195" t="s">
        <v>187</v>
      </c>
      <c r="D4976" s="195" t="s">
        <v>167</v>
      </c>
      <c r="E4976" s="163">
        <v>27.65</v>
      </c>
    </row>
    <row r="4977" spans="1:5">
      <c r="A4977" s="195">
        <v>38974</v>
      </c>
      <c r="B4977" s="195" t="s">
        <v>5144</v>
      </c>
      <c r="C4977" s="195" t="s">
        <v>187</v>
      </c>
      <c r="D4977" s="195" t="s">
        <v>167</v>
      </c>
      <c r="E4977" s="163">
        <v>40.32</v>
      </c>
    </row>
    <row r="4978" spans="1:5">
      <c r="A4978" s="195">
        <v>38975</v>
      </c>
      <c r="B4978" s="195" t="s">
        <v>5145</v>
      </c>
      <c r="C4978" s="195" t="s">
        <v>187</v>
      </c>
      <c r="D4978" s="195" t="s">
        <v>167</v>
      </c>
      <c r="E4978" s="163">
        <v>67.2</v>
      </c>
    </row>
    <row r="4979" spans="1:5">
      <c r="A4979" s="195">
        <v>38976</v>
      </c>
      <c r="B4979" s="195" t="s">
        <v>5146</v>
      </c>
      <c r="C4979" s="195" t="s">
        <v>187</v>
      </c>
      <c r="D4979" s="195" t="s">
        <v>167</v>
      </c>
      <c r="E4979" s="163">
        <v>94.24</v>
      </c>
    </row>
    <row r="4980" spans="1:5">
      <c r="A4980" s="195">
        <v>38986</v>
      </c>
      <c r="B4980" s="195" t="s">
        <v>5147</v>
      </c>
      <c r="C4980" s="195" t="s">
        <v>187</v>
      </c>
      <c r="D4980" s="195" t="s">
        <v>167</v>
      </c>
      <c r="E4980" s="163">
        <v>189.65</v>
      </c>
    </row>
    <row r="4981" spans="1:5">
      <c r="A4981" s="195">
        <v>38978</v>
      </c>
      <c r="B4981" s="195" t="s">
        <v>5148</v>
      </c>
      <c r="C4981" s="195" t="s">
        <v>187</v>
      </c>
      <c r="D4981" s="195" t="s">
        <v>167</v>
      </c>
      <c r="E4981" s="163">
        <v>8.07</v>
      </c>
    </row>
    <row r="4982" spans="1:5">
      <c r="A4982" s="195">
        <v>38979</v>
      </c>
      <c r="B4982" s="195" t="s">
        <v>5149</v>
      </c>
      <c r="C4982" s="195" t="s">
        <v>187</v>
      </c>
      <c r="D4982" s="195" t="s">
        <v>167</v>
      </c>
      <c r="E4982" s="163">
        <v>10.95</v>
      </c>
    </row>
    <row r="4983" spans="1:5">
      <c r="A4983" s="195">
        <v>38980</v>
      </c>
      <c r="B4983" s="195" t="s">
        <v>5150</v>
      </c>
      <c r="C4983" s="195" t="s">
        <v>187</v>
      </c>
      <c r="D4983" s="195" t="s">
        <v>167</v>
      </c>
      <c r="E4983" s="163">
        <v>18.3</v>
      </c>
    </row>
    <row r="4984" spans="1:5">
      <c r="A4984" s="195">
        <v>38981</v>
      </c>
      <c r="B4984" s="195" t="s">
        <v>5151</v>
      </c>
      <c r="C4984" s="195" t="s">
        <v>187</v>
      </c>
      <c r="D4984" s="195" t="s">
        <v>167</v>
      </c>
      <c r="E4984" s="163">
        <v>25.34</v>
      </c>
    </row>
    <row r="4985" spans="1:5">
      <c r="A4985" s="195">
        <v>38982</v>
      </c>
      <c r="B4985" s="195" t="s">
        <v>5152</v>
      </c>
      <c r="C4985" s="195" t="s">
        <v>187</v>
      </c>
      <c r="D4985" s="195" t="s">
        <v>167</v>
      </c>
      <c r="E4985" s="163">
        <v>36.880000000000003</v>
      </c>
    </row>
    <row r="4986" spans="1:5">
      <c r="A4986" s="195">
        <v>38983</v>
      </c>
      <c r="B4986" s="195" t="s">
        <v>5153</v>
      </c>
      <c r="C4986" s="195" t="s">
        <v>187</v>
      </c>
      <c r="D4986" s="195" t="s">
        <v>167</v>
      </c>
      <c r="E4986" s="163">
        <v>48.89</v>
      </c>
    </row>
    <row r="4987" spans="1:5">
      <c r="A4987" s="195">
        <v>38984</v>
      </c>
      <c r="B4987" s="195" t="s">
        <v>5154</v>
      </c>
      <c r="C4987" s="195" t="s">
        <v>187</v>
      </c>
      <c r="D4987" s="195" t="s">
        <v>167</v>
      </c>
      <c r="E4987" s="163">
        <v>94.3</v>
      </c>
    </row>
    <row r="4988" spans="1:5">
      <c r="A4988" s="195">
        <v>38985</v>
      </c>
      <c r="B4988" s="195" t="s">
        <v>5155</v>
      </c>
      <c r="C4988" s="195" t="s">
        <v>187</v>
      </c>
      <c r="D4988" s="195" t="s">
        <v>167</v>
      </c>
      <c r="E4988" s="163">
        <v>139.6</v>
      </c>
    </row>
    <row r="4989" spans="1:5">
      <c r="A4989" s="195">
        <v>9836</v>
      </c>
      <c r="B4989" s="195" t="s">
        <v>5156</v>
      </c>
      <c r="C4989" s="195" t="s">
        <v>187</v>
      </c>
      <c r="D4989" s="195" t="s">
        <v>158</v>
      </c>
      <c r="E4989" s="163">
        <v>13.96</v>
      </c>
    </row>
    <row r="4990" spans="1:5">
      <c r="A4990" s="195">
        <v>20065</v>
      </c>
      <c r="B4990" s="195" t="s">
        <v>5157</v>
      </c>
      <c r="C4990" s="195" t="s">
        <v>187</v>
      </c>
      <c r="D4990" s="195" t="s">
        <v>155</v>
      </c>
      <c r="E4990" s="163">
        <v>35.71</v>
      </c>
    </row>
    <row r="4991" spans="1:5">
      <c r="A4991" s="195">
        <v>9835</v>
      </c>
      <c r="B4991" s="195" t="s">
        <v>5158</v>
      </c>
      <c r="C4991" s="195" t="s">
        <v>187</v>
      </c>
      <c r="D4991" s="195" t="s">
        <v>155</v>
      </c>
      <c r="E4991" s="163">
        <v>5.03</v>
      </c>
    </row>
    <row r="4992" spans="1:5">
      <c r="A4992" s="195">
        <v>38032</v>
      </c>
      <c r="B4992" s="195" t="s">
        <v>5159</v>
      </c>
      <c r="C4992" s="195" t="s">
        <v>187</v>
      </c>
      <c r="D4992" s="195" t="s">
        <v>167</v>
      </c>
      <c r="E4992" s="163">
        <v>56.7</v>
      </c>
    </row>
    <row r="4993" spans="1:5">
      <c r="A4993" s="195">
        <v>38033</v>
      </c>
      <c r="B4993" s="195" t="s">
        <v>5160</v>
      </c>
      <c r="C4993" s="195" t="s">
        <v>187</v>
      </c>
      <c r="D4993" s="195" t="s">
        <v>167</v>
      </c>
      <c r="E4993" s="163">
        <v>92.78</v>
      </c>
    </row>
    <row r="4994" spans="1:5">
      <c r="A4994" s="195">
        <v>38034</v>
      </c>
      <c r="B4994" s="195" t="s">
        <v>5161</v>
      </c>
      <c r="C4994" s="195" t="s">
        <v>187</v>
      </c>
      <c r="D4994" s="195" t="s">
        <v>167</v>
      </c>
      <c r="E4994" s="163">
        <v>153.47999999999999</v>
      </c>
    </row>
    <row r="4995" spans="1:5">
      <c r="A4995" s="195">
        <v>38035</v>
      </c>
      <c r="B4995" s="195" t="s">
        <v>5162</v>
      </c>
      <c r="C4995" s="195" t="s">
        <v>187</v>
      </c>
      <c r="D4995" s="195" t="s">
        <v>167</v>
      </c>
      <c r="E4995" s="163">
        <v>213.87</v>
      </c>
    </row>
    <row r="4996" spans="1:5">
      <c r="A4996" s="195">
        <v>38036</v>
      </c>
      <c r="B4996" s="195" t="s">
        <v>5163</v>
      </c>
      <c r="C4996" s="195" t="s">
        <v>187</v>
      </c>
      <c r="D4996" s="195" t="s">
        <v>167</v>
      </c>
      <c r="E4996" s="163">
        <v>301.77999999999997</v>
      </c>
    </row>
    <row r="4997" spans="1:5">
      <c r="A4997" s="195">
        <v>38037</v>
      </c>
      <c r="B4997" s="195" t="s">
        <v>5164</v>
      </c>
      <c r="C4997" s="195" t="s">
        <v>187</v>
      </c>
      <c r="D4997" s="195" t="s">
        <v>167</v>
      </c>
      <c r="E4997" s="163">
        <v>349.92</v>
      </c>
    </row>
    <row r="4998" spans="1:5">
      <c r="A4998" s="195">
        <v>9850</v>
      </c>
      <c r="B4998" s="195" t="s">
        <v>5165</v>
      </c>
      <c r="C4998" s="195" t="s">
        <v>187</v>
      </c>
      <c r="D4998" s="195" t="s">
        <v>167</v>
      </c>
      <c r="E4998" s="163">
        <v>138.75</v>
      </c>
    </row>
    <row r="4999" spans="1:5">
      <c r="A4999" s="195">
        <v>9853</v>
      </c>
      <c r="B4999" s="195" t="s">
        <v>5166</v>
      </c>
      <c r="C4999" s="195" t="s">
        <v>187</v>
      </c>
      <c r="D4999" s="195" t="s">
        <v>167</v>
      </c>
      <c r="E4999" s="163">
        <v>246.74</v>
      </c>
    </row>
    <row r="5000" spans="1:5">
      <c r="A5000" s="195">
        <v>9854</v>
      </c>
      <c r="B5000" s="195" t="s">
        <v>5167</v>
      </c>
      <c r="C5000" s="195" t="s">
        <v>187</v>
      </c>
      <c r="D5000" s="195" t="s">
        <v>167</v>
      </c>
      <c r="E5000" s="163">
        <v>108.11</v>
      </c>
    </row>
    <row r="5001" spans="1:5">
      <c r="A5001" s="195">
        <v>9851</v>
      </c>
      <c r="B5001" s="195" t="s">
        <v>5168</v>
      </c>
      <c r="C5001" s="195" t="s">
        <v>187</v>
      </c>
      <c r="D5001" s="195" t="s">
        <v>167</v>
      </c>
      <c r="E5001" s="163">
        <v>187.46</v>
      </c>
    </row>
    <row r="5002" spans="1:5">
      <c r="A5002" s="195">
        <v>9855</v>
      </c>
      <c r="B5002" s="195" t="s">
        <v>5169</v>
      </c>
      <c r="C5002" s="195" t="s">
        <v>187</v>
      </c>
      <c r="D5002" s="195" t="s">
        <v>167</v>
      </c>
      <c r="E5002" s="163">
        <v>313.55</v>
      </c>
    </row>
    <row r="5003" spans="1:5">
      <c r="A5003" s="195">
        <v>9825</v>
      </c>
      <c r="B5003" s="195" t="s">
        <v>5170</v>
      </c>
      <c r="C5003" s="195" t="s">
        <v>187</v>
      </c>
      <c r="D5003" s="195" t="s">
        <v>167</v>
      </c>
      <c r="E5003" s="163">
        <v>46.44</v>
      </c>
    </row>
    <row r="5004" spans="1:5">
      <c r="A5004" s="195">
        <v>9828</v>
      </c>
      <c r="B5004" s="195" t="s">
        <v>5171</v>
      </c>
      <c r="C5004" s="195" t="s">
        <v>187</v>
      </c>
      <c r="D5004" s="195" t="s">
        <v>167</v>
      </c>
      <c r="E5004" s="163">
        <v>124.98</v>
      </c>
    </row>
    <row r="5005" spans="1:5">
      <c r="A5005" s="195">
        <v>9829</v>
      </c>
      <c r="B5005" s="195" t="s">
        <v>5172</v>
      </c>
      <c r="C5005" s="195" t="s">
        <v>187</v>
      </c>
      <c r="D5005" s="195" t="s">
        <v>167</v>
      </c>
      <c r="E5005" s="163">
        <v>211.81</v>
      </c>
    </row>
    <row r="5006" spans="1:5">
      <c r="A5006" s="195">
        <v>9826</v>
      </c>
      <c r="B5006" s="195" t="s">
        <v>5173</v>
      </c>
      <c r="C5006" s="195" t="s">
        <v>187</v>
      </c>
      <c r="D5006" s="195" t="s">
        <v>167</v>
      </c>
      <c r="E5006" s="163">
        <v>322.45</v>
      </c>
    </row>
    <row r="5007" spans="1:5">
      <c r="A5007" s="195">
        <v>9827</v>
      </c>
      <c r="B5007" s="195" t="s">
        <v>5174</v>
      </c>
      <c r="C5007" s="195" t="s">
        <v>187</v>
      </c>
      <c r="D5007" s="195" t="s">
        <v>167</v>
      </c>
      <c r="E5007" s="163">
        <v>457.89</v>
      </c>
    </row>
    <row r="5008" spans="1:5">
      <c r="A5008" s="195">
        <v>36374</v>
      </c>
      <c r="B5008" s="195" t="s">
        <v>5175</v>
      </c>
      <c r="C5008" s="195" t="s">
        <v>187</v>
      </c>
      <c r="D5008" s="195" t="s">
        <v>167</v>
      </c>
      <c r="E5008" s="163">
        <v>55.66</v>
      </c>
    </row>
    <row r="5009" spans="1:5">
      <c r="A5009" s="195">
        <v>36084</v>
      </c>
      <c r="B5009" s="195" t="s">
        <v>5176</v>
      </c>
      <c r="C5009" s="195" t="s">
        <v>187</v>
      </c>
      <c r="D5009" s="195" t="s">
        <v>167</v>
      </c>
      <c r="E5009" s="163">
        <v>16.489999999999998</v>
      </c>
    </row>
    <row r="5010" spans="1:5">
      <c r="A5010" s="195">
        <v>36373</v>
      </c>
      <c r="B5010" s="195" t="s">
        <v>5177</v>
      </c>
      <c r="C5010" s="195" t="s">
        <v>187</v>
      </c>
      <c r="D5010" s="195" t="s">
        <v>167</v>
      </c>
      <c r="E5010" s="163">
        <v>34.24</v>
      </c>
    </row>
    <row r="5011" spans="1:5">
      <c r="A5011" s="195">
        <v>36377</v>
      </c>
      <c r="B5011" s="195" t="s">
        <v>5178</v>
      </c>
      <c r="C5011" s="195" t="s">
        <v>187</v>
      </c>
      <c r="D5011" s="195" t="s">
        <v>167</v>
      </c>
      <c r="E5011" s="163">
        <v>66.77</v>
      </c>
    </row>
    <row r="5012" spans="1:5">
      <c r="A5012" s="195">
        <v>36375</v>
      </c>
      <c r="B5012" s="195" t="s">
        <v>5179</v>
      </c>
      <c r="C5012" s="195" t="s">
        <v>187</v>
      </c>
      <c r="D5012" s="195" t="s">
        <v>167</v>
      </c>
      <c r="E5012" s="163">
        <v>20.350000000000001</v>
      </c>
    </row>
    <row r="5013" spans="1:5">
      <c r="A5013" s="195">
        <v>36376</v>
      </c>
      <c r="B5013" s="195" t="s">
        <v>5180</v>
      </c>
      <c r="C5013" s="195" t="s">
        <v>187</v>
      </c>
      <c r="D5013" s="195" t="s">
        <v>167</v>
      </c>
      <c r="E5013" s="163">
        <v>39.96</v>
      </c>
    </row>
    <row r="5014" spans="1:5">
      <c r="A5014" s="195">
        <v>36380</v>
      </c>
      <c r="B5014" s="195" t="s">
        <v>5181</v>
      </c>
      <c r="C5014" s="195" t="s">
        <v>187</v>
      </c>
      <c r="D5014" s="195" t="s">
        <v>167</v>
      </c>
      <c r="E5014" s="163">
        <v>83.49</v>
      </c>
    </row>
    <row r="5015" spans="1:5">
      <c r="A5015" s="195">
        <v>36378</v>
      </c>
      <c r="B5015" s="195" t="s">
        <v>5182</v>
      </c>
      <c r="C5015" s="195" t="s">
        <v>187</v>
      </c>
      <c r="D5015" s="195" t="s">
        <v>167</v>
      </c>
      <c r="E5015" s="163">
        <v>25.01</v>
      </c>
    </row>
    <row r="5016" spans="1:5">
      <c r="A5016" s="195">
        <v>36379</v>
      </c>
      <c r="B5016" s="195" t="s">
        <v>5183</v>
      </c>
      <c r="C5016" s="195" t="s">
        <v>187</v>
      </c>
      <c r="D5016" s="195" t="s">
        <v>167</v>
      </c>
      <c r="E5016" s="163">
        <v>50.43</v>
      </c>
    </row>
    <row r="5017" spans="1:5">
      <c r="A5017" s="195">
        <v>9859</v>
      </c>
      <c r="B5017" s="195" t="s">
        <v>5184</v>
      </c>
      <c r="C5017" s="195" t="s">
        <v>187</v>
      </c>
      <c r="D5017" s="195" t="s">
        <v>155</v>
      </c>
      <c r="E5017" s="163">
        <v>10.76</v>
      </c>
    </row>
    <row r="5018" spans="1:5">
      <c r="A5018" s="195">
        <v>9838</v>
      </c>
      <c r="B5018" s="195" t="s">
        <v>5185</v>
      </c>
      <c r="C5018" s="195" t="s">
        <v>187</v>
      </c>
      <c r="D5018" s="195" t="s">
        <v>155</v>
      </c>
      <c r="E5018" s="163">
        <v>8.57</v>
      </c>
    </row>
    <row r="5019" spans="1:5">
      <c r="A5019" s="195">
        <v>9837</v>
      </c>
      <c r="B5019" s="195" t="s">
        <v>5186</v>
      </c>
      <c r="C5019" s="195" t="s">
        <v>187</v>
      </c>
      <c r="D5019" s="195" t="s">
        <v>155</v>
      </c>
      <c r="E5019" s="163">
        <v>12.37</v>
      </c>
    </row>
    <row r="5020" spans="1:5">
      <c r="A5020" s="195">
        <v>9833</v>
      </c>
      <c r="B5020" s="195" t="s">
        <v>5187</v>
      </c>
      <c r="C5020" s="195" t="s">
        <v>187</v>
      </c>
      <c r="D5020" s="195" t="s">
        <v>167</v>
      </c>
      <c r="E5020" s="163">
        <v>10.72</v>
      </c>
    </row>
    <row r="5021" spans="1:5">
      <c r="A5021" s="195">
        <v>9830</v>
      </c>
      <c r="B5021" s="195" t="s">
        <v>5188</v>
      </c>
      <c r="C5021" s="195" t="s">
        <v>187</v>
      </c>
      <c r="D5021" s="195" t="s">
        <v>167</v>
      </c>
      <c r="E5021" s="163">
        <v>5.74</v>
      </c>
    </row>
    <row r="5022" spans="1:5">
      <c r="A5022" s="195">
        <v>9834</v>
      </c>
      <c r="B5022" s="195" t="s">
        <v>5189</v>
      </c>
      <c r="C5022" s="195" t="s">
        <v>187</v>
      </c>
      <c r="D5022" s="195" t="s">
        <v>167</v>
      </c>
      <c r="E5022" s="163">
        <v>29.85</v>
      </c>
    </row>
    <row r="5023" spans="1:5">
      <c r="A5023" s="195">
        <v>9863</v>
      </c>
      <c r="B5023" s="195" t="s">
        <v>5190</v>
      </c>
      <c r="C5023" s="195" t="s">
        <v>187</v>
      </c>
      <c r="D5023" s="195" t="s">
        <v>155</v>
      </c>
      <c r="E5023" s="163">
        <v>77.63</v>
      </c>
    </row>
    <row r="5024" spans="1:5">
      <c r="A5024" s="195">
        <v>9860</v>
      </c>
      <c r="B5024" s="195" t="s">
        <v>5191</v>
      </c>
      <c r="C5024" s="195" t="s">
        <v>187</v>
      </c>
      <c r="D5024" s="195" t="s">
        <v>155</v>
      </c>
      <c r="E5024" s="163">
        <v>49.84</v>
      </c>
    </row>
    <row r="5025" spans="1:5">
      <c r="A5025" s="195">
        <v>9862</v>
      </c>
      <c r="B5025" s="195" t="s">
        <v>5192</v>
      </c>
      <c r="C5025" s="195" t="s">
        <v>187</v>
      </c>
      <c r="D5025" s="195" t="s">
        <v>155</v>
      </c>
      <c r="E5025" s="163">
        <v>35.159999999999997</v>
      </c>
    </row>
    <row r="5026" spans="1:5">
      <c r="A5026" s="195">
        <v>9861</v>
      </c>
      <c r="B5026" s="195" t="s">
        <v>5193</v>
      </c>
      <c r="C5026" s="195" t="s">
        <v>187</v>
      </c>
      <c r="D5026" s="195" t="s">
        <v>155</v>
      </c>
      <c r="E5026" s="163">
        <v>28.26</v>
      </c>
    </row>
    <row r="5027" spans="1:5">
      <c r="A5027" s="195">
        <v>9856</v>
      </c>
      <c r="B5027" s="195" t="s">
        <v>5194</v>
      </c>
      <c r="C5027" s="195" t="s">
        <v>187</v>
      </c>
      <c r="D5027" s="195" t="s">
        <v>155</v>
      </c>
      <c r="E5027" s="163">
        <v>7.59</v>
      </c>
    </row>
    <row r="5028" spans="1:5">
      <c r="A5028" s="195">
        <v>9866</v>
      </c>
      <c r="B5028" s="195" t="s">
        <v>5195</v>
      </c>
      <c r="C5028" s="195" t="s">
        <v>187</v>
      </c>
      <c r="D5028" s="195" t="s">
        <v>155</v>
      </c>
      <c r="E5028" s="163">
        <v>20.87</v>
      </c>
    </row>
    <row r="5029" spans="1:5">
      <c r="A5029" s="195">
        <v>9857</v>
      </c>
      <c r="B5029" s="195" t="s">
        <v>5196</v>
      </c>
      <c r="C5029" s="195" t="s">
        <v>187</v>
      </c>
      <c r="D5029" s="195" t="s">
        <v>155</v>
      </c>
      <c r="E5029" s="163">
        <v>100.4</v>
      </c>
    </row>
    <row r="5030" spans="1:5">
      <c r="A5030" s="195">
        <v>9864</v>
      </c>
      <c r="B5030" s="195" t="s">
        <v>5197</v>
      </c>
      <c r="C5030" s="195" t="s">
        <v>187</v>
      </c>
      <c r="D5030" s="195" t="s">
        <v>155</v>
      </c>
      <c r="E5030" s="163">
        <v>121.2</v>
      </c>
    </row>
    <row r="5031" spans="1:5">
      <c r="A5031" s="195">
        <v>9865</v>
      </c>
      <c r="B5031" s="195" t="s">
        <v>5198</v>
      </c>
      <c r="C5031" s="195" t="s">
        <v>187</v>
      </c>
      <c r="D5031" s="195" t="s">
        <v>155</v>
      </c>
      <c r="E5031" s="163">
        <v>174.31</v>
      </c>
    </row>
    <row r="5032" spans="1:5">
      <c r="A5032" s="195">
        <v>9858</v>
      </c>
      <c r="B5032" s="195" t="s">
        <v>5199</v>
      </c>
      <c r="C5032" s="195" t="s">
        <v>187</v>
      </c>
      <c r="D5032" s="195" t="s">
        <v>155</v>
      </c>
      <c r="E5032" s="163">
        <v>182.74</v>
      </c>
    </row>
    <row r="5033" spans="1:5">
      <c r="A5033" s="195">
        <v>9841</v>
      </c>
      <c r="B5033" s="195" t="s">
        <v>5200</v>
      </c>
      <c r="C5033" s="195" t="s">
        <v>187</v>
      </c>
      <c r="D5033" s="195" t="s">
        <v>155</v>
      </c>
      <c r="E5033" s="163">
        <v>34.450000000000003</v>
      </c>
    </row>
    <row r="5034" spans="1:5">
      <c r="A5034" s="195">
        <v>9840</v>
      </c>
      <c r="B5034" s="195" t="s">
        <v>5201</v>
      </c>
      <c r="C5034" s="195" t="s">
        <v>187</v>
      </c>
      <c r="D5034" s="195" t="s">
        <v>155</v>
      </c>
      <c r="E5034" s="163">
        <v>70.02</v>
      </c>
    </row>
    <row r="5035" spans="1:5">
      <c r="A5035" s="195">
        <v>20067</v>
      </c>
      <c r="B5035" s="195" t="s">
        <v>5202</v>
      </c>
      <c r="C5035" s="195" t="s">
        <v>187</v>
      </c>
      <c r="D5035" s="195" t="s">
        <v>155</v>
      </c>
      <c r="E5035" s="163">
        <v>12.03</v>
      </c>
    </row>
    <row r="5036" spans="1:5">
      <c r="A5036" s="195">
        <v>20068</v>
      </c>
      <c r="B5036" s="195" t="s">
        <v>5203</v>
      </c>
      <c r="C5036" s="195" t="s">
        <v>187</v>
      </c>
      <c r="D5036" s="195" t="s">
        <v>155</v>
      </c>
      <c r="E5036" s="163">
        <v>15</v>
      </c>
    </row>
    <row r="5037" spans="1:5">
      <c r="A5037" s="195">
        <v>9839</v>
      </c>
      <c r="B5037" s="195" t="s">
        <v>5204</v>
      </c>
      <c r="C5037" s="195" t="s">
        <v>187</v>
      </c>
      <c r="D5037" s="195" t="s">
        <v>155</v>
      </c>
      <c r="E5037" s="163">
        <v>19.66</v>
      </c>
    </row>
    <row r="5038" spans="1:5">
      <c r="A5038" s="195">
        <v>9870</v>
      </c>
      <c r="B5038" s="195" t="s">
        <v>5205</v>
      </c>
      <c r="C5038" s="195" t="s">
        <v>187</v>
      </c>
      <c r="D5038" s="195" t="s">
        <v>155</v>
      </c>
      <c r="E5038" s="163">
        <v>84.65</v>
      </c>
    </row>
    <row r="5039" spans="1:5">
      <c r="A5039" s="195">
        <v>9867</v>
      </c>
      <c r="B5039" s="195" t="s">
        <v>5206</v>
      </c>
      <c r="C5039" s="195" t="s">
        <v>187</v>
      </c>
      <c r="D5039" s="195" t="s">
        <v>155</v>
      </c>
      <c r="E5039" s="163">
        <v>3.11</v>
      </c>
    </row>
    <row r="5040" spans="1:5">
      <c r="A5040" s="195">
        <v>9868</v>
      </c>
      <c r="B5040" s="195" t="s">
        <v>5207</v>
      </c>
      <c r="C5040" s="195" t="s">
        <v>187</v>
      </c>
      <c r="D5040" s="195" t="s">
        <v>158</v>
      </c>
      <c r="E5040" s="163">
        <v>3.99</v>
      </c>
    </row>
    <row r="5041" spans="1:5">
      <c r="A5041" s="195">
        <v>9869</v>
      </c>
      <c r="B5041" s="195" t="s">
        <v>5208</v>
      </c>
      <c r="C5041" s="195" t="s">
        <v>187</v>
      </c>
      <c r="D5041" s="195" t="s">
        <v>155</v>
      </c>
      <c r="E5041" s="163">
        <v>8.9600000000000009</v>
      </c>
    </row>
    <row r="5042" spans="1:5">
      <c r="A5042" s="195">
        <v>9874</v>
      </c>
      <c r="B5042" s="195" t="s">
        <v>5209</v>
      </c>
      <c r="C5042" s="195" t="s">
        <v>187</v>
      </c>
      <c r="D5042" s="195" t="s">
        <v>155</v>
      </c>
      <c r="E5042" s="163">
        <v>13.04</v>
      </c>
    </row>
    <row r="5043" spans="1:5">
      <c r="A5043" s="195">
        <v>9875</v>
      </c>
      <c r="B5043" s="195" t="s">
        <v>5210</v>
      </c>
      <c r="C5043" s="195" t="s">
        <v>187</v>
      </c>
      <c r="D5043" s="195" t="s">
        <v>155</v>
      </c>
      <c r="E5043" s="163">
        <v>14.94</v>
      </c>
    </row>
    <row r="5044" spans="1:5">
      <c r="A5044" s="195">
        <v>9873</v>
      </c>
      <c r="B5044" s="195" t="s">
        <v>5211</v>
      </c>
      <c r="C5044" s="195" t="s">
        <v>187</v>
      </c>
      <c r="D5044" s="195" t="s">
        <v>155</v>
      </c>
      <c r="E5044" s="163">
        <v>25.21</v>
      </c>
    </row>
    <row r="5045" spans="1:5">
      <c r="A5045" s="195">
        <v>9871</v>
      </c>
      <c r="B5045" s="195" t="s">
        <v>5212</v>
      </c>
      <c r="C5045" s="195" t="s">
        <v>187</v>
      </c>
      <c r="D5045" s="195" t="s">
        <v>155</v>
      </c>
      <c r="E5045" s="163">
        <v>42.23</v>
      </c>
    </row>
    <row r="5046" spans="1:5">
      <c r="A5046" s="195">
        <v>9872</v>
      </c>
      <c r="B5046" s="195" t="s">
        <v>5213</v>
      </c>
      <c r="C5046" s="195" t="s">
        <v>187</v>
      </c>
      <c r="D5046" s="195" t="s">
        <v>155</v>
      </c>
      <c r="E5046" s="163">
        <v>52.76</v>
      </c>
    </row>
    <row r="5047" spans="1:5">
      <c r="A5047" s="195">
        <v>7667</v>
      </c>
      <c r="B5047" s="195" t="s">
        <v>5214</v>
      </c>
      <c r="C5047" s="195" t="s">
        <v>187</v>
      </c>
      <c r="D5047" s="195" t="s">
        <v>167</v>
      </c>
      <c r="E5047" s="199">
        <v>2506.91</v>
      </c>
    </row>
    <row r="5048" spans="1:5">
      <c r="A5048" s="195">
        <v>7660</v>
      </c>
      <c r="B5048" s="195" t="s">
        <v>5215</v>
      </c>
      <c r="C5048" s="195" t="s">
        <v>187</v>
      </c>
      <c r="D5048" s="195" t="s">
        <v>167</v>
      </c>
      <c r="E5048" s="199">
        <v>3195.71</v>
      </c>
    </row>
    <row r="5049" spans="1:5">
      <c r="A5049" s="195">
        <v>7676</v>
      </c>
      <c r="B5049" s="195" t="s">
        <v>5216</v>
      </c>
      <c r="C5049" s="195" t="s">
        <v>187</v>
      </c>
      <c r="D5049" s="195" t="s">
        <v>167</v>
      </c>
      <c r="E5049" s="199">
        <v>3232.24</v>
      </c>
    </row>
    <row r="5050" spans="1:5">
      <c r="A5050" s="195">
        <v>12426</v>
      </c>
      <c r="B5050" s="195" t="s">
        <v>5217</v>
      </c>
      <c r="C5050" s="195" t="s">
        <v>160</v>
      </c>
      <c r="D5050" s="195" t="s">
        <v>155</v>
      </c>
      <c r="E5050" s="163">
        <v>27.96</v>
      </c>
    </row>
    <row r="5051" spans="1:5">
      <c r="A5051" s="195">
        <v>12425</v>
      </c>
      <c r="B5051" s="195" t="s">
        <v>5218</v>
      </c>
      <c r="C5051" s="195" t="s">
        <v>160</v>
      </c>
      <c r="D5051" s="195" t="s">
        <v>155</v>
      </c>
      <c r="E5051" s="163">
        <v>38.409999999999997</v>
      </c>
    </row>
    <row r="5052" spans="1:5">
      <c r="A5052" s="195">
        <v>12427</v>
      </c>
      <c r="B5052" s="195" t="s">
        <v>5219</v>
      </c>
      <c r="C5052" s="195" t="s">
        <v>160</v>
      </c>
      <c r="D5052" s="195" t="s">
        <v>155</v>
      </c>
      <c r="E5052" s="163">
        <v>159.44</v>
      </c>
    </row>
    <row r="5053" spans="1:5">
      <c r="A5053" s="195">
        <v>12428</v>
      </c>
      <c r="B5053" s="195" t="s">
        <v>5220</v>
      </c>
      <c r="C5053" s="195" t="s">
        <v>160</v>
      </c>
      <c r="D5053" s="195" t="s">
        <v>155</v>
      </c>
      <c r="E5053" s="163">
        <v>102.33</v>
      </c>
    </row>
    <row r="5054" spans="1:5">
      <c r="A5054" s="195">
        <v>12430</v>
      </c>
      <c r="B5054" s="195" t="s">
        <v>5221</v>
      </c>
      <c r="C5054" s="195" t="s">
        <v>160</v>
      </c>
      <c r="D5054" s="195" t="s">
        <v>155</v>
      </c>
      <c r="E5054" s="163">
        <v>34.270000000000003</v>
      </c>
    </row>
    <row r="5055" spans="1:5">
      <c r="A5055" s="195">
        <v>12429</v>
      </c>
      <c r="B5055" s="195" t="s">
        <v>5222</v>
      </c>
      <c r="C5055" s="195" t="s">
        <v>160</v>
      </c>
      <c r="D5055" s="195" t="s">
        <v>155</v>
      </c>
      <c r="E5055" s="163">
        <v>257.81</v>
      </c>
    </row>
    <row r="5056" spans="1:5">
      <c r="A5056" s="195">
        <v>12431</v>
      </c>
      <c r="B5056" s="195" t="s">
        <v>5223</v>
      </c>
      <c r="C5056" s="195" t="s">
        <v>160</v>
      </c>
      <c r="D5056" s="195" t="s">
        <v>155</v>
      </c>
      <c r="E5056" s="163">
        <v>438.75</v>
      </c>
    </row>
    <row r="5057" spans="1:5">
      <c r="A5057" s="195">
        <v>12432</v>
      </c>
      <c r="B5057" s="195" t="s">
        <v>5224</v>
      </c>
      <c r="C5057" s="195" t="s">
        <v>160</v>
      </c>
      <c r="D5057" s="195" t="s">
        <v>155</v>
      </c>
      <c r="E5057" s="163">
        <v>90.24</v>
      </c>
    </row>
    <row r="5058" spans="1:5">
      <c r="A5058" s="195">
        <v>12434</v>
      </c>
      <c r="B5058" s="195" t="s">
        <v>5225</v>
      </c>
      <c r="C5058" s="195" t="s">
        <v>160</v>
      </c>
      <c r="D5058" s="195" t="s">
        <v>155</v>
      </c>
      <c r="E5058" s="163">
        <v>29.4</v>
      </c>
    </row>
    <row r="5059" spans="1:5">
      <c r="A5059" s="195">
        <v>12433</v>
      </c>
      <c r="B5059" s="195" t="s">
        <v>5226</v>
      </c>
      <c r="C5059" s="195" t="s">
        <v>160</v>
      </c>
      <c r="D5059" s="195" t="s">
        <v>155</v>
      </c>
      <c r="E5059" s="163">
        <v>57.44</v>
      </c>
    </row>
    <row r="5060" spans="1:5">
      <c r="A5060" s="195">
        <v>12435</v>
      </c>
      <c r="B5060" s="195" t="s">
        <v>5227</v>
      </c>
      <c r="C5060" s="195" t="s">
        <v>160</v>
      </c>
      <c r="D5060" s="195" t="s">
        <v>155</v>
      </c>
      <c r="E5060" s="163">
        <v>177.78</v>
      </c>
    </row>
    <row r="5061" spans="1:5">
      <c r="A5061" s="195">
        <v>12437</v>
      </c>
      <c r="B5061" s="195" t="s">
        <v>5228</v>
      </c>
      <c r="C5061" s="195" t="s">
        <v>160</v>
      </c>
      <c r="D5061" s="195" t="s">
        <v>155</v>
      </c>
      <c r="E5061" s="163">
        <v>143.58000000000001</v>
      </c>
    </row>
    <row r="5062" spans="1:5">
      <c r="A5062" s="195">
        <v>12439</v>
      </c>
      <c r="B5062" s="195" t="s">
        <v>5229</v>
      </c>
      <c r="C5062" s="195" t="s">
        <v>160</v>
      </c>
      <c r="D5062" s="195" t="s">
        <v>155</v>
      </c>
      <c r="E5062" s="163">
        <v>46.08</v>
      </c>
    </row>
    <row r="5063" spans="1:5">
      <c r="A5063" s="195">
        <v>12438</v>
      </c>
      <c r="B5063" s="195" t="s">
        <v>5230</v>
      </c>
      <c r="C5063" s="195" t="s">
        <v>160</v>
      </c>
      <c r="D5063" s="195" t="s">
        <v>155</v>
      </c>
      <c r="E5063" s="163">
        <v>259.83999999999997</v>
      </c>
    </row>
    <row r="5064" spans="1:5">
      <c r="A5064" s="195">
        <v>12436</v>
      </c>
      <c r="B5064" s="195" t="s">
        <v>5231</v>
      </c>
      <c r="C5064" s="195" t="s">
        <v>160</v>
      </c>
      <c r="D5064" s="195" t="s">
        <v>155</v>
      </c>
      <c r="E5064" s="163">
        <v>328.23</v>
      </c>
    </row>
    <row r="5065" spans="1:5">
      <c r="A5065" s="195">
        <v>36357</v>
      </c>
      <c r="B5065" s="195" t="s">
        <v>5232</v>
      </c>
      <c r="C5065" s="195" t="s">
        <v>160</v>
      </c>
      <c r="D5065" s="195" t="s">
        <v>167</v>
      </c>
      <c r="E5065" s="163">
        <v>143.57</v>
      </c>
    </row>
    <row r="5066" spans="1:5">
      <c r="A5066" s="195">
        <v>12424</v>
      </c>
      <c r="B5066" s="195" t="s">
        <v>5233</v>
      </c>
      <c r="C5066" s="195" t="s">
        <v>160</v>
      </c>
      <c r="D5066" s="195" t="s">
        <v>155</v>
      </c>
      <c r="E5066" s="163">
        <v>59.14</v>
      </c>
    </row>
    <row r="5067" spans="1:5">
      <c r="A5067" s="195">
        <v>12440</v>
      </c>
      <c r="B5067" s="195" t="s">
        <v>5234</v>
      </c>
      <c r="C5067" s="195" t="s">
        <v>160</v>
      </c>
      <c r="D5067" s="195" t="s">
        <v>155</v>
      </c>
      <c r="E5067" s="163">
        <v>57.17</v>
      </c>
    </row>
    <row r="5068" spans="1:5">
      <c r="A5068" s="195">
        <v>9884</v>
      </c>
      <c r="B5068" s="195" t="s">
        <v>5235</v>
      </c>
      <c r="C5068" s="195" t="s">
        <v>160</v>
      </c>
      <c r="D5068" s="195" t="s">
        <v>155</v>
      </c>
      <c r="E5068" s="163">
        <v>42.64</v>
      </c>
    </row>
    <row r="5069" spans="1:5">
      <c r="A5069" s="195">
        <v>9888</v>
      </c>
      <c r="B5069" s="195" t="s">
        <v>5236</v>
      </c>
      <c r="C5069" s="195" t="s">
        <v>160</v>
      </c>
      <c r="D5069" s="195" t="s">
        <v>155</v>
      </c>
      <c r="E5069" s="163">
        <v>34.26</v>
      </c>
    </row>
    <row r="5070" spans="1:5">
      <c r="A5070" s="195">
        <v>9883</v>
      </c>
      <c r="B5070" s="195" t="s">
        <v>5237</v>
      </c>
      <c r="C5070" s="195" t="s">
        <v>160</v>
      </c>
      <c r="D5070" s="195" t="s">
        <v>155</v>
      </c>
      <c r="E5070" s="163">
        <v>14.95</v>
      </c>
    </row>
    <row r="5071" spans="1:5">
      <c r="A5071" s="195">
        <v>9886</v>
      </c>
      <c r="B5071" s="195" t="s">
        <v>5238</v>
      </c>
      <c r="C5071" s="195" t="s">
        <v>160</v>
      </c>
      <c r="D5071" s="195" t="s">
        <v>155</v>
      </c>
      <c r="E5071" s="163">
        <v>20.48</v>
      </c>
    </row>
    <row r="5072" spans="1:5">
      <c r="A5072" s="195">
        <v>9889</v>
      </c>
      <c r="B5072" s="195" t="s">
        <v>5239</v>
      </c>
      <c r="C5072" s="195" t="s">
        <v>160</v>
      </c>
      <c r="D5072" s="195" t="s">
        <v>155</v>
      </c>
      <c r="E5072" s="163">
        <v>103.74</v>
      </c>
    </row>
    <row r="5073" spans="1:5">
      <c r="A5073" s="195">
        <v>9887</v>
      </c>
      <c r="B5073" s="195" t="s">
        <v>5240</v>
      </c>
      <c r="C5073" s="195" t="s">
        <v>160</v>
      </c>
      <c r="D5073" s="195" t="s">
        <v>155</v>
      </c>
      <c r="E5073" s="163">
        <v>62.7</v>
      </c>
    </row>
    <row r="5074" spans="1:5">
      <c r="A5074" s="195">
        <v>9885</v>
      </c>
      <c r="B5074" s="195" t="s">
        <v>5241</v>
      </c>
      <c r="C5074" s="195" t="s">
        <v>160</v>
      </c>
      <c r="D5074" s="195" t="s">
        <v>155</v>
      </c>
      <c r="E5074" s="163">
        <v>19.8</v>
      </c>
    </row>
    <row r="5075" spans="1:5">
      <c r="A5075" s="195">
        <v>9890</v>
      </c>
      <c r="B5075" s="195" t="s">
        <v>5242</v>
      </c>
      <c r="C5075" s="195" t="s">
        <v>160</v>
      </c>
      <c r="D5075" s="195" t="s">
        <v>155</v>
      </c>
      <c r="E5075" s="163">
        <v>160.72</v>
      </c>
    </row>
    <row r="5076" spans="1:5">
      <c r="A5076" s="195">
        <v>9891</v>
      </c>
      <c r="B5076" s="195" t="s">
        <v>5243</v>
      </c>
      <c r="C5076" s="195" t="s">
        <v>160</v>
      </c>
      <c r="D5076" s="195" t="s">
        <v>155</v>
      </c>
      <c r="E5076" s="163">
        <v>225.63</v>
      </c>
    </row>
    <row r="5077" spans="1:5">
      <c r="A5077" s="195">
        <v>39292</v>
      </c>
      <c r="B5077" s="195" t="s">
        <v>5244</v>
      </c>
      <c r="C5077" s="195" t="s">
        <v>160</v>
      </c>
      <c r="D5077" s="195" t="s">
        <v>167</v>
      </c>
      <c r="E5077" s="163">
        <v>10.44</v>
      </c>
    </row>
    <row r="5078" spans="1:5">
      <c r="A5078" s="195">
        <v>39293</v>
      </c>
      <c r="B5078" s="195" t="s">
        <v>5245</v>
      </c>
      <c r="C5078" s="195" t="s">
        <v>160</v>
      </c>
      <c r="D5078" s="195" t="s">
        <v>167</v>
      </c>
      <c r="E5078" s="163">
        <v>16.84</v>
      </c>
    </row>
    <row r="5079" spans="1:5">
      <c r="A5079" s="195">
        <v>39294</v>
      </c>
      <c r="B5079" s="195" t="s">
        <v>5246</v>
      </c>
      <c r="C5079" s="195" t="s">
        <v>160</v>
      </c>
      <c r="D5079" s="195" t="s">
        <v>167</v>
      </c>
      <c r="E5079" s="163">
        <v>16.84</v>
      </c>
    </row>
    <row r="5080" spans="1:5">
      <c r="A5080" s="195">
        <v>39295</v>
      </c>
      <c r="B5080" s="195" t="s">
        <v>5247</v>
      </c>
      <c r="C5080" s="195" t="s">
        <v>160</v>
      </c>
      <c r="D5080" s="195" t="s">
        <v>167</v>
      </c>
      <c r="E5080" s="163">
        <v>28.72</v>
      </c>
    </row>
    <row r="5081" spans="1:5">
      <c r="A5081" s="195">
        <v>36313</v>
      </c>
      <c r="B5081" s="195" t="s">
        <v>5248</v>
      </c>
      <c r="C5081" s="195" t="s">
        <v>160</v>
      </c>
      <c r="D5081" s="195" t="s">
        <v>167</v>
      </c>
      <c r="E5081" s="163">
        <v>34.04</v>
      </c>
    </row>
    <row r="5082" spans="1:5">
      <c r="A5082" s="195">
        <v>36316</v>
      </c>
      <c r="B5082" s="195" t="s">
        <v>5249</v>
      </c>
      <c r="C5082" s="195" t="s">
        <v>160</v>
      </c>
      <c r="D5082" s="195" t="s">
        <v>167</v>
      </c>
      <c r="E5082" s="163">
        <v>41.27</v>
      </c>
    </row>
    <row r="5083" spans="1:5">
      <c r="A5083" s="195">
        <v>64</v>
      </c>
      <c r="B5083" s="195" t="s">
        <v>5250</v>
      </c>
      <c r="C5083" s="195" t="s">
        <v>160</v>
      </c>
      <c r="D5083" s="195" t="s">
        <v>167</v>
      </c>
      <c r="E5083" s="163">
        <v>4.79</v>
      </c>
    </row>
    <row r="5084" spans="1:5">
      <c r="A5084" s="195">
        <v>37423</v>
      </c>
      <c r="B5084" s="195" t="s">
        <v>5251</v>
      </c>
      <c r="C5084" s="195" t="s">
        <v>160</v>
      </c>
      <c r="D5084" s="195" t="s">
        <v>167</v>
      </c>
      <c r="E5084" s="163">
        <v>11.84</v>
      </c>
    </row>
    <row r="5085" spans="1:5">
      <c r="A5085" s="195">
        <v>39296</v>
      </c>
      <c r="B5085" s="195" t="s">
        <v>5252</v>
      </c>
      <c r="C5085" s="195" t="s">
        <v>160</v>
      </c>
      <c r="D5085" s="195" t="s">
        <v>167</v>
      </c>
      <c r="E5085" s="163">
        <v>8.06</v>
      </c>
    </row>
    <row r="5086" spans="1:5">
      <c r="A5086" s="195">
        <v>39297</v>
      </c>
      <c r="B5086" s="195" t="s">
        <v>5253</v>
      </c>
      <c r="C5086" s="195" t="s">
        <v>160</v>
      </c>
      <c r="D5086" s="195" t="s">
        <v>167</v>
      </c>
      <c r="E5086" s="163">
        <v>11.53</v>
      </c>
    </row>
    <row r="5087" spans="1:5">
      <c r="A5087" s="195">
        <v>39298</v>
      </c>
      <c r="B5087" s="195" t="s">
        <v>5254</v>
      </c>
      <c r="C5087" s="195" t="s">
        <v>160</v>
      </c>
      <c r="D5087" s="195" t="s">
        <v>167</v>
      </c>
      <c r="E5087" s="163">
        <v>20.309999999999999</v>
      </c>
    </row>
    <row r="5088" spans="1:5">
      <c r="A5088" s="195">
        <v>39299</v>
      </c>
      <c r="B5088" s="195" t="s">
        <v>5255</v>
      </c>
      <c r="C5088" s="195" t="s">
        <v>160</v>
      </c>
      <c r="D5088" s="195" t="s">
        <v>167</v>
      </c>
      <c r="E5088" s="163">
        <v>34.56</v>
      </c>
    </row>
    <row r="5089" spans="1:5">
      <c r="A5089" s="195">
        <v>9892</v>
      </c>
      <c r="B5089" s="195" t="s">
        <v>5256</v>
      </c>
      <c r="C5089" s="195" t="s">
        <v>160</v>
      </c>
      <c r="D5089" s="195" t="s">
        <v>155</v>
      </c>
      <c r="E5089" s="163">
        <v>6.78</v>
      </c>
    </row>
    <row r="5090" spans="1:5">
      <c r="A5090" s="195">
        <v>9893</v>
      </c>
      <c r="B5090" s="195" t="s">
        <v>5257</v>
      </c>
      <c r="C5090" s="195" t="s">
        <v>160</v>
      </c>
      <c r="D5090" s="195" t="s">
        <v>155</v>
      </c>
      <c r="E5090" s="163">
        <v>92.07</v>
      </c>
    </row>
    <row r="5091" spans="1:5">
      <c r="A5091" s="195">
        <v>9901</v>
      </c>
      <c r="B5091" s="195" t="s">
        <v>5258</v>
      </c>
      <c r="C5091" s="195" t="s">
        <v>160</v>
      </c>
      <c r="D5091" s="195" t="s">
        <v>155</v>
      </c>
      <c r="E5091" s="163">
        <v>40.86</v>
      </c>
    </row>
    <row r="5092" spans="1:5">
      <c r="A5092" s="195">
        <v>9896</v>
      </c>
      <c r="B5092" s="195" t="s">
        <v>5259</v>
      </c>
      <c r="C5092" s="195" t="s">
        <v>160</v>
      </c>
      <c r="D5092" s="195" t="s">
        <v>155</v>
      </c>
      <c r="E5092" s="163">
        <v>36.82</v>
      </c>
    </row>
    <row r="5093" spans="1:5">
      <c r="A5093" s="195">
        <v>9900</v>
      </c>
      <c r="B5093" s="195" t="s">
        <v>5260</v>
      </c>
      <c r="C5093" s="195" t="s">
        <v>160</v>
      </c>
      <c r="D5093" s="195" t="s">
        <v>155</v>
      </c>
      <c r="E5093" s="163">
        <v>22.34</v>
      </c>
    </row>
    <row r="5094" spans="1:5">
      <c r="A5094" s="195">
        <v>9898</v>
      </c>
      <c r="B5094" s="195" t="s">
        <v>5261</v>
      </c>
      <c r="C5094" s="195" t="s">
        <v>160</v>
      </c>
      <c r="D5094" s="195" t="s">
        <v>155</v>
      </c>
      <c r="E5094" s="163">
        <v>189.32</v>
      </c>
    </row>
    <row r="5095" spans="1:5">
      <c r="A5095" s="195">
        <v>9899</v>
      </c>
      <c r="B5095" s="195" t="s">
        <v>5262</v>
      </c>
      <c r="C5095" s="195" t="s">
        <v>160</v>
      </c>
      <c r="D5095" s="195" t="s">
        <v>155</v>
      </c>
      <c r="E5095" s="163">
        <v>12.2</v>
      </c>
    </row>
    <row r="5096" spans="1:5">
      <c r="A5096" s="195">
        <v>9902</v>
      </c>
      <c r="B5096" s="195" t="s">
        <v>5263</v>
      </c>
      <c r="C5096" s="195" t="s">
        <v>160</v>
      </c>
      <c r="D5096" s="195" t="s">
        <v>155</v>
      </c>
      <c r="E5096" s="163">
        <v>239.75</v>
      </c>
    </row>
    <row r="5097" spans="1:5">
      <c r="A5097" s="195">
        <v>9908</v>
      </c>
      <c r="B5097" s="195" t="s">
        <v>5264</v>
      </c>
      <c r="C5097" s="195" t="s">
        <v>160</v>
      </c>
      <c r="D5097" s="195" t="s">
        <v>155</v>
      </c>
      <c r="E5097" s="163">
        <v>478.03</v>
      </c>
    </row>
    <row r="5098" spans="1:5">
      <c r="A5098" s="195">
        <v>9905</v>
      </c>
      <c r="B5098" s="195" t="s">
        <v>5265</v>
      </c>
      <c r="C5098" s="195" t="s">
        <v>160</v>
      </c>
      <c r="D5098" s="195" t="s">
        <v>155</v>
      </c>
      <c r="E5098" s="163">
        <v>7.99</v>
      </c>
    </row>
    <row r="5099" spans="1:5">
      <c r="A5099" s="195">
        <v>9906</v>
      </c>
      <c r="B5099" s="195" t="s">
        <v>5266</v>
      </c>
      <c r="C5099" s="195" t="s">
        <v>160</v>
      </c>
      <c r="D5099" s="195" t="s">
        <v>155</v>
      </c>
      <c r="E5099" s="163">
        <v>9.57</v>
      </c>
    </row>
    <row r="5100" spans="1:5">
      <c r="A5100" s="195">
        <v>9895</v>
      </c>
      <c r="B5100" s="195" t="s">
        <v>5267</v>
      </c>
      <c r="C5100" s="195" t="s">
        <v>160</v>
      </c>
      <c r="D5100" s="195" t="s">
        <v>155</v>
      </c>
      <c r="E5100" s="163">
        <v>15.7</v>
      </c>
    </row>
    <row r="5101" spans="1:5">
      <c r="A5101" s="195">
        <v>9894</v>
      </c>
      <c r="B5101" s="195" t="s">
        <v>5268</v>
      </c>
      <c r="C5101" s="195" t="s">
        <v>160</v>
      </c>
      <c r="D5101" s="195" t="s">
        <v>155</v>
      </c>
      <c r="E5101" s="163">
        <v>30.59</v>
      </c>
    </row>
    <row r="5102" spans="1:5">
      <c r="A5102" s="195">
        <v>9897</v>
      </c>
      <c r="B5102" s="195" t="s">
        <v>5269</v>
      </c>
      <c r="C5102" s="195" t="s">
        <v>160</v>
      </c>
      <c r="D5102" s="195" t="s">
        <v>155</v>
      </c>
      <c r="E5102" s="163">
        <v>33.119999999999997</v>
      </c>
    </row>
    <row r="5103" spans="1:5">
      <c r="A5103" s="195">
        <v>9910</v>
      </c>
      <c r="B5103" s="195" t="s">
        <v>5270</v>
      </c>
      <c r="C5103" s="195" t="s">
        <v>160</v>
      </c>
      <c r="D5103" s="195" t="s">
        <v>155</v>
      </c>
      <c r="E5103" s="163">
        <v>83.37</v>
      </c>
    </row>
    <row r="5104" spans="1:5">
      <c r="A5104" s="195">
        <v>9909</v>
      </c>
      <c r="B5104" s="195" t="s">
        <v>5271</v>
      </c>
      <c r="C5104" s="195" t="s">
        <v>160</v>
      </c>
      <c r="D5104" s="195" t="s">
        <v>155</v>
      </c>
      <c r="E5104" s="163">
        <v>168.22</v>
      </c>
    </row>
    <row r="5105" spans="1:5">
      <c r="A5105" s="195">
        <v>9907</v>
      </c>
      <c r="B5105" s="195" t="s">
        <v>5272</v>
      </c>
      <c r="C5105" s="195" t="s">
        <v>160</v>
      </c>
      <c r="D5105" s="195" t="s">
        <v>155</v>
      </c>
      <c r="E5105" s="163">
        <v>258.66000000000003</v>
      </c>
    </row>
    <row r="5106" spans="1:5">
      <c r="A5106" s="195">
        <v>20973</v>
      </c>
      <c r="B5106" s="195" t="s">
        <v>5273</v>
      </c>
      <c r="C5106" s="195" t="s">
        <v>160</v>
      </c>
      <c r="D5106" s="195" t="s">
        <v>155</v>
      </c>
      <c r="E5106" s="163">
        <v>65.8</v>
      </c>
    </row>
    <row r="5107" spans="1:5">
      <c r="A5107" s="195">
        <v>20974</v>
      </c>
      <c r="B5107" s="195" t="s">
        <v>5274</v>
      </c>
      <c r="C5107" s="195" t="s">
        <v>160</v>
      </c>
      <c r="D5107" s="195" t="s">
        <v>155</v>
      </c>
      <c r="E5107" s="163">
        <v>94.14</v>
      </c>
    </row>
    <row r="5108" spans="1:5">
      <c r="A5108" s="195">
        <v>37989</v>
      </c>
      <c r="B5108" s="195" t="s">
        <v>5275</v>
      </c>
      <c r="C5108" s="195" t="s">
        <v>160</v>
      </c>
      <c r="D5108" s="195" t="s">
        <v>155</v>
      </c>
      <c r="E5108" s="163">
        <v>11.78</v>
      </c>
    </row>
    <row r="5109" spans="1:5">
      <c r="A5109" s="195">
        <v>37990</v>
      </c>
      <c r="B5109" s="195" t="s">
        <v>5276</v>
      </c>
      <c r="C5109" s="195" t="s">
        <v>160</v>
      </c>
      <c r="D5109" s="195" t="s">
        <v>155</v>
      </c>
      <c r="E5109" s="163">
        <v>13.69</v>
      </c>
    </row>
    <row r="5110" spans="1:5">
      <c r="A5110" s="195">
        <v>37991</v>
      </c>
      <c r="B5110" s="195" t="s">
        <v>5277</v>
      </c>
      <c r="C5110" s="195" t="s">
        <v>160</v>
      </c>
      <c r="D5110" s="195" t="s">
        <v>155</v>
      </c>
      <c r="E5110" s="163">
        <v>21.65</v>
      </c>
    </row>
    <row r="5111" spans="1:5">
      <c r="A5111" s="195">
        <v>37992</v>
      </c>
      <c r="B5111" s="195" t="s">
        <v>5278</v>
      </c>
      <c r="C5111" s="195" t="s">
        <v>160</v>
      </c>
      <c r="D5111" s="195" t="s">
        <v>155</v>
      </c>
      <c r="E5111" s="163">
        <v>33.07</v>
      </c>
    </row>
    <row r="5112" spans="1:5">
      <c r="A5112" s="195">
        <v>37993</v>
      </c>
      <c r="B5112" s="195" t="s">
        <v>5279</v>
      </c>
      <c r="C5112" s="195" t="s">
        <v>160</v>
      </c>
      <c r="D5112" s="195" t="s">
        <v>155</v>
      </c>
      <c r="E5112" s="163">
        <v>49.09</v>
      </c>
    </row>
    <row r="5113" spans="1:5">
      <c r="A5113" s="195">
        <v>37994</v>
      </c>
      <c r="B5113" s="195" t="s">
        <v>5280</v>
      </c>
      <c r="C5113" s="195" t="s">
        <v>160</v>
      </c>
      <c r="D5113" s="195" t="s">
        <v>155</v>
      </c>
      <c r="E5113" s="163">
        <v>117.95</v>
      </c>
    </row>
    <row r="5114" spans="1:5">
      <c r="A5114" s="195">
        <v>37995</v>
      </c>
      <c r="B5114" s="195" t="s">
        <v>5281</v>
      </c>
      <c r="C5114" s="195" t="s">
        <v>160</v>
      </c>
      <c r="D5114" s="195" t="s">
        <v>155</v>
      </c>
      <c r="E5114" s="163">
        <v>171.2</v>
      </c>
    </row>
    <row r="5115" spans="1:5">
      <c r="A5115" s="195">
        <v>37996</v>
      </c>
      <c r="B5115" s="195" t="s">
        <v>5282</v>
      </c>
      <c r="C5115" s="195" t="s">
        <v>160</v>
      </c>
      <c r="D5115" s="195" t="s">
        <v>155</v>
      </c>
      <c r="E5115" s="163">
        <v>252.43</v>
      </c>
    </row>
    <row r="5116" spans="1:5">
      <c r="A5116" s="195">
        <v>13883</v>
      </c>
      <c r="B5116" s="195" t="s">
        <v>5283</v>
      </c>
      <c r="C5116" s="195" t="s">
        <v>160</v>
      </c>
      <c r="D5116" s="195" t="s">
        <v>167</v>
      </c>
      <c r="E5116" s="199">
        <v>91260.9</v>
      </c>
    </row>
    <row r="5117" spans="1:5">
      <c r="A5117" s="195">
        <v>38604</v>
      </c>
      <c r="B5117" s="195" t="s">
        <v>5284</v>
      </c>
      <c r="C5117" s="195" t="s">
        <v>160</v>
      </c>
      <c r="D5117" s="195" t="s">
        <v>167</v>
      </c>
      <c r="E5117" s="199">
        <v>113664.24</v>
      </c>
    </row>
    <row r="5118" spans="1:5">
      <c r="A5118" s="195">
        <v>10601</v>
      </c>
      <c r="B5118" s="195" t="s">
        <v>5285</v>
      </c>
      <c r="C5118" s="195" t="s">
        <v>160</v>
      </c>
      <c r="D5118" s="195" t="s">
        <v>167</v>
      </c>
      <c r="E5118" s="199">
        <v>2210996.16</v>
      </c>
    </row>
    <row r="5119" spans="1:5">
      <c r="A5119" s="195">
        <v>26034</v>
      </c>
      <c r="B5119" s="195" t="s">
        <v>5286</v>
      </c>
      <c r="C5119" s="195" t="s">
        <v>160</v>
      </c>
      <c r="D5119" s="195" t="s">
        <v>167</v>
      </c>
      <c r="E5119" s="199">
        <v>5821474.8600000003</v>
      </c>
    </row>
    <row r="5120" spans="1:5">
      <c r="A5120" s="195">
        <v>13894</v>
      </c>
      <c r="B5120" s="195" t="s">
        <v>5287</v>
      </c>
      <c r="C5120" s="195" t="s">
        <v>160</v>
      </c>
      <c r="D5120" s="195" t="s">
        <v>167</v>
      </c>
      <c r="E5120" s="199">
        <v>392649.25</v>
      </c>
    </row>
    <row r="5121" spans="1:5">
      <c r="A5121" s="195">
        <v>13895</v>
      </c>
      <c r="B5121" s="195" t="s">
        <v>5288</v>
      </c>
      <c r="C5121" s="195" t="s">
        <v>160</v>
      </c>
      <c r="D5121" s="195" t="s">
        <v>167</v>
      </c>
      <c r="E5121" s="199">
        <v>527982.35</v>
      </c>
    </row>
    <row r="5122" spans="1:5">
      <c r="A5122" s="195">
        <v>13892</v>
      </c>
      <c r="B5122" s="195" t="s">
        <v>5289</v>
      </c>
      <c r="C5122" s="195" t="s">
        <v>160</v>
      </c>
      <c r="D5122" s="195" t="s">
        <v>167</v>
      </c>
      <c r="E5122" s="199">
        <v>647029.46</v>
      </c>
    </row>
    <row r="5123" spans="1:5">
      <c r="A5123" s="195">
        <v>9914</v>
      </c>
      <c r="B5123" s="195" t="s">
        <v>5290</v>
      </c>
      <c r="C5123" s="195" t="s">
        <v>160</v>
      </c>
      <c r="D5123" s="195" t="s">
        <v>167</v>
      </c>
      <c r="E5123" s="199">
        <v>700000</v>
      </c>
    </row>
    <row r="5124" spans="1:5">
      <c r="A5124" s="195">
        <v>36485</v>
      </c>
      <c r="B5124" s="195" t="s">
        <v>5291</v>
      </c>
      <c r="C5124" s="195" t="s">
        <v>160</v>
      </c>
      <c r="D5124" s="195" t="s">
        <v>167</v>
      </c>
      <c r="E5124" s="199">
        <v>480074.8</v>
      </c>
    </row>
    <row r="5125" spans="1:5">
      <c r="A5125" s="195">
        <v>9912</v>
      </c>
      <c r="B5125" s="195" t="s">
        <v>5292</v>
      </c>
      <c r="C5125" s="195" t="s">
        <v>160</v>
      </c>
      <c r="D5125" s="195" t="s">
        <v>167</v>
      </c>
      <c r="E5125" s="199">
        <v>1800000</v>
      </c>
    </row>
    <row r="5126" spans="1:5">
      <c r="A5126" s="195">
        <v>9921</v>
      </c>
      <c r="B5126" s="195" t="s">
        <v>5293</v>
      </c>
      <c r="C5126" s="195" t="s">
        <v>160</v>
      </c>
      <c r="D5126" s="195" t="s">
        <v>167</v>
      </c>
      <c r="E5126" s="199">
        <v>928525.14</v>
      </c>
    </row>
    <row r="5127" spans="1:5">
      <c r="A5127" s="195">
        <v>21112</v>
      </c>
      <c r="B5127" s="195" t="s">
        <v>5294</v>
      </c>
      <c r="C5127" s="195" t="s">
        <v>160</v>
      </c>
      <c r="D5127" s="195" t="s">
        <v>155</v>
      </c>
      <c r="E5127" s="163">
        <v>185.93</v>
      </c>
    </row>
    <row r="5128" spans="1:5">
      <c r="A5128" s="195">
        <v>10228</v>
      </c>
      <c r="B5128" s="195" t="s">
        <v>5295</v>
      </c>
      <c r="C5128" s="195" t="s">
        <v>160</v>
      </c>
      <c r="D5128" s="195" t="s">
        <v>158</v>
      </c>
      <c r="E5128" s="163">
        <v>216</v>
      </c>
    </row>
    <row r="5129" spans="1:5">
      <c r="A5129" s="195">
        <v>11781</v>
      </c>
      <c r="B5129" s="195" t="s">
        <v>5296</v>
      </c>
      <c r="C5129" s="195" t="s">
        <v>160</v>
      </c>
      <c r="D5129" s="195" t="s">
        <v>155</v>
      </c>
      <c r="E5129" s="163">
        <v>174.98</v>
      </c>
    </row>
    <row r="5130" spans="1:5">
      <c r="A5130" s="195">
        <v>11746</v>
      </c>
      <c r="B5130" s="195" t="s">
        <v>5297</v>
      </c>
      <c r="C5130" s="195" t="s">
        <v>160</v>
      </c>
      <c r="D5130" s="195" t="s">
        <v>155</v>
      </c>
      <c r="E5130" s="163">
        <v>68.08</v>
      </c>
    </row>
    <row r="5131" spans="1:5">
      <c r="A5131" s="195">
        <v>11751</v>
      </c>
      <c r="B5131" s="195" t="s">
        <v>5298</v>
      </c>
      <c r="C5131" s="195" t="s">
        <v>160</v>
      </c>
      <c r="D5131" s="195" t="s">
        <v>155</v>
      </c>
      <c r="E5131" s="163">
        <v>122.28</v>
      </c>
    </row>
    <row r="5132" spans="1:5">
      <c r="A5132" s="195">
        <v>11750</v>
      </c>
      <c r="B5132" s="195" t="s">
        <v>5299</v>
      </c>
      <c r="C5132" s="195" t="s">
        <v>160</v>
      </c>
      <c r="D5132" s="195" t="s">
        <v>155</v>
      </c>
      <c r="E5132" s="163">
        <v>101.47</v>
      </c>
    </row>
    <row r="5133" spans="1:5">
      <c r="A5133" s="195">
        <v>11748</v>
      </c>
      <c r="B5133" s="195" t="s">
        <v>5300</v>
      </c>
      <c r="C5133" s="195" t="s">
        <v>160</v>
      </c>
      <c r="D5133" s="195" t="s">
        <v>155</v>
      </c>
      <c r="E5133" s="163">
        <v>43.69</v>
      </c>
    </row>
    <row r="5134" spans="1:5">
      <c r="A5134" s="195">
        <v>11747</v>
      </c>
      <c r="B5134" s="195" t="s">
        <v>5301</v>
      </c>
      <c r="C5134" s="195" t="s">
        <v>160</v>
      </c>
      <c r="D5134" s="195" t="s">
        <v>155</v>
      </c>
      <c r="E5134" s="163">
        <v>188.55</v>
      </c>
    </row>
    <row r="5135" spans="1:5">
      <c r="A5135" s="195">
        <v>11749</v>
      </c>
      <c r="B5135" s="195" t="s">
        <v>5302</v>
      </c>
      <c r="C5135" s="195" t="s">
        <v>160</v>
      </c>
      <c r="D5135" s="195" t="s">
        <v>155</v>
      </c>
      <c r="E5135" s="163">
        <v>50.43</v>
      </c>
    </row>
    <row r="5136" spans="1:5">
      <c r="A5136" s="195">
        <v>10236</v>
      </c>
      <c r="B5136" s="195" t="s">
        <v>5303</v>
      </c>
      <c r="C5136" s="195" t="s">
        <v>160</v>
      </c>
      <c r="D5136" s="195" t="s">
        <v>167</v>
      </c>
      <c r="E5136" s="163">
        <v>67.959999999999994</v>
      </c>
    </row>
    <row r="5137" spans="1:5">
      <c r="A5137" s="195">
        <v>10233</v>
      </c>
      <c r="B5137" s="195" t="s">
        <v>5304</v>
      </c>
      <c r="C5137" s="195" t="s">
        <v>160</v>
      </c>
      <c r="D5137" s="195" t="s">
        <v>167</v>
      </c>
      <c r="E5137" s="163">
        <v>63.68</v>
      </c>
    </row>
    <row r="5138" spans="1:5">
      <c r="A5138" s="195">
        <v>10234</v>
      </c>
      <c r="B5138" s="195" t="s">
        <v>5305</v>
      </c>
      <c r="C5138" s="195" t="s">
        <v>160</v>
      </c>
      <c r="D5138" s="195" t="s">
        <v>167</v>
      </c>
      <c r="E5138" s="163">
        <v>40.11</v>
      </c>
    </row>
    <row r="5139" spans="1:5">
      <c r="A5139" s="195">
        <v>10231</v>
      </c>
      <c r="B5139" s="195" t="s">
        <v>5306</v>
      </c>
      <c r="C5139" s="195" t="s">
        <v>160</v>
      </c>
      <c r="D5139" s="195" t="s">
        <v>167</v>
      </c>
      <c r="E5139" s="163">
        <v>183.96</v>
      </c>
    </row>
    <row r="5140" spans="1:5">
      <c r="A5140" s="195">
        <v>10232</v>
      </c>
      <c r="B5140" s="195" t="s">
        <v>5307</v>
      </c>
      <c r="C5140" s="195" t="s">
        <v>160</v>
      </c>
      <c r="D5140" s="195" t="s">
        <v>167</v>
      </c>
      <c r="E5140" s="163">
        <v>102.94</v>
      </c>
    </row>
    <row r="5141" spans="1:5">
      <c r="A5141" s="195">
        <v>10229</v>
      </c>
      <c r="B5141" s="195" t="s">
        <v>5308</v>
      </c>
      <c r="C5141" s="195" t="s">
        <v>160</v>
      </c>
      <c r="D5141" s="195" t="s">
        <v>167</v>
      </c>
      <c r="E5141" s="163">
        <v>36.28</v>
      </c>
    </row>
    <row r="5142" spans="1:5">
      <c r="A5142" s="195">
        <v>10235</v>
      </c>
      <c r="B5142" s="195" t="s">
        <v>5309</v>
      </c>
      <c r="C5142" s="195" t="s">
        <v>160</v>
      </c>
      <c r="D5142" s="195" t="s">
        <v>167</v>
      </c>
      <c r="E5142" s="163">
        <v>252.19</v>
      </c>
    </row>
    <row r="5143" spans="1:5">
      <c r="A5143" s="195">
        <v>10230</v>
      </c>
      <c r="B5143" s="195" t="s">
        <v>5310</v>
      </c>
      <c r="C5143" s="195" t="s">
        <v>160</v>
      </c>
      <c r="D5143" s="195" t="s">
        <v>167</v>
      </c>
      <c r="E5143" s="163">
        <v>443.83</v>
      </c>
    </row>
    <row r="5144" spans="1:5">
      <c r="A5144" s="195">
        <v>10409</v>
      </c>
      <c r="B5144" s="195" t="s">
        <v>5311</v>
      </c>
      <c r="C5144" s="195" t="s">
        <v>160</v>
      </c>
      <c r="D5144" s="195" t="s">
        <v>167</v>
      </c>
      <c r="E5144" s="163">
        <v>131.85</v>
      </c>
    </row>
    <row r="5145" spans="1:5">
      <c r="A5145" s="195">
        <v>10411</v>
      </c>
      <c r="B5145" s="195" t="s">
        <v>5312</v>
      </c>
      <c r="C5145" s="195" t="s">
        <v>160</v>
      </c>
      <c r="D5145" s="195" t="s">
        <v>167</v>
      </c>
      <c r="E5145" s="163">
        <v>117.98</v>
      </c>
    </row>
    <row r="5146" spans="1:5">
      <c r="A5146" s="195">
        <v>10404</v>
      </c>
      <c r="B5146" s="195" t="s">
        <v>5313</v>
      </c>
      <c r="C5146" s="195" t="s">
        <v>160</v>
      </c>
      <c r="D5146" s="195" t="s">
        <v>167</v>
      </c>
      <c r="E5146" s="163">
        <v>47.85</v>
      </c>
    </row>
    <row r="5147" spans="1:5">
      <c r="A5147" s="195">
        <v>10410</v>
      </c>
      <c r="B5147" s="195" t="s">
        <v>5314</v>
      </c>
      <c r="C5147" s="195" t="s">
        <v>160</v>
      </c>
      <c r="D5147" s="195" t="s">
        <v>167</v>
      </c>
      <c r="E5147" s="163">
        <v>78.81</v>
      </c>
    </row>
    <row r="5148" spans="1:5">
      <c r="A5148" s="195">
        <v>10405</v>
      </c>
      <c r="B5148" s="195" t="s">
        <v>5315</v>
      </c>
      <c r="C5148" s="195" t="s">
        <v>160</v>
      </c>
      <c r="D5148" s="195" t="s">
        <v>167</v>
      </c>
      <c r="E5148" s="163">
        <v>264.17</v>
      </c>
    </row>
    <row r="5149" spans="1:5">
      <c r="A5149" s="195">
        <v>10408</v>
      </c>
      <c r="B5149" s="195" t="s">
        <v>5316</v>
      </c>
      <c r="C5149" s="195" t="s">
        <v>160</v>
      </c>
      <c r="D5149" s="195" t="s">
        <v>167</v>
      </c>
      <c r="E5149" s="163">
        <v>184.73</v>
      </c>
    </row>
    <row r="5150" spans="1:5">
      <c r="A5150" s="195">
        <v>10412</v>
      </c>
      <c r="B5150" s="195" t="s">
        <v>5317</v>
      </c>
      <c r="C5150" s="195" t="s">
        <v>160</v>
      </c>
      <c r="D5150" s="195" t="s">
        <v>167</v>
      </c>
      <c r="E5150" s="163">
        <v>57.98</v>
      </c>
    </row>
    <row r="5151" spans="1:5">
      <c r="A5151" s="195">
        <v>10406</v>
      </c>
      <c r="B5151" s="195" t="s">
        <v>5318</v>
      </c>
      <c r="C5151" s="195" t="s">
        <v>160</v>
      </c>
      <c r="D5151" s="195" t="s">
        <v>167</v>
      </c>
      <c r="E5151" s="163">
        <v>364.88</v>
      </c>
    </row>
    <row r="5152" spans="1:5">
      <c r="A5152" s="195">
        <v>10407</v>
      </c>
      <c r="B5152" s="195" t="s">
        <v>5319</v>
      </c>
      <c r="C5152" s="195" t="s">
        <v>160</v>
      </c>
      <c r="D5152" s="195" t="s">
        <v>167</v>
      </c>
      <c r="E5152" s="163">
        <v>565.92999999999995</v>
      </c>
    </row>
    <row r="5153" spans="1:5">
      <c r="A5153" s="195">
        <v>10416</v>
      </c>
      <c r="B5153" s="195" t="s">
        <v>5320</v>
      </c>
      <c r="C5153" s="195" t="s">
        <v>160</v>
      </c>
      <c r="D5153" s="195" t="s">
        <v>167</v>
      </c>
      <c r="E5153" s="163">
        <v>70.19</v>
      </c>
    </row>
    <row r="5154" spans="1:5">
      <c r="A5154" s="195">
        <v>10419</v>
      </c>
      <c r="B5154" s="195" t="s">
        <v>5321</v>
      </c>
      <c r="C5154" s="195" t="s">
        <v>160</v>
      </c>
      <c r="D5154" s="195" t="s">
        <v>167</v>
      </c>
      <c r="E5154" s="163">
        <v>60.93</v>
      </c>
    </row>
    <row r="5155" spans="1:5">
      <c r="A5155" s="195">
        <v>21092</v>
      </c>
      <c r="B5155" s="195" t="s">
        <v>5322</v>
      </c>
      <c r="C5155" s="195" t="s">
        <v>160</v>
      </c>
      <c r="D5155" s="195" t="s">
        <v>167</v>
      </c>
      <c r="E5155" s="163">
        <v>34.83</v>
      </c>
    </row>
    <row r="5156" spans="1:5">
      <c r="A5156" s="195">
        <v>10418</v>
      </c>
      <c r="B5156" s="195" t="s">
        <v>5323</v>
      </c>
      <c r="C5156" s="195" t="s">
        <v>160</v>
      </c>
      <c r="D5156" s="195" t="s">
        <v>167</v>
      </c>
      <c r="E5156" s="163">
        <v>40.61</v>
      </c>
    </row>
    <row r="5157" spans="1:5">
      <c r="A5157" s="195">
        <v>12657</v>
      </c>
      <c r="B5157" s="195" t="s">
        <v>5324</v>
      </c>
      <c r="C5157" s="195" t="s">
        <v>160</v>
      </c>
      <c r="D5157" s="195" t="s">
        <v>167</v>
      </c>
      <c r="E5157" s="163">
        <v>163.89</v>
      </c>
    </row>
    <row r="5158" spans="1:5">
      <c r="A5158" s="195">
        <v>10417</v>
      </c>
      <c r="B5158" s="195" t="s">
        <v>5325</v>
      </c>
      <c r="C5158" s="195" t="s">
        <v>160</v>
      </c>
      <c r="D5158" s="195" t="s">
        <v>167</v>
      </c>
      <c r="E5158" s="163">
        <v>102.28</v>
      </c>
    </row>
    <row r="5159" spans="1:5">
      <c r="A5159" s="195">
        <v>10413</v>
      </c>
      <c r="B5159" s="195" t="s">
        <v>5326</v>
      </c>
      <c r="C5159" s="195" t="s">
        <v>160</v>
      </c>
      <c r="D5159" s="195" t="s">
        <v>167</v>
      </c>
      <c r="E5159" s="163">
        <v>37.17</v>
      </c>
    </row>
    <row r="5160" spans="1:5">
      <c r="A5160" s="195">
        <v>10414</v>
      </c>
      <c r="B5160" s="195" t="s">
        <v>5327</v>
      </c>
      <c r="C5160" s="195" t="s">
        <v>160</v>
      </c>
      <c r="D5160" s="195" t="s">
        <v>167</v>
      </c>
      <c r="E5160" s="163">
        <v>223.81</v>
      </c>
    </row>
    <row r="5161" spans="1:5">
      <c r="A5161" s="195">
        <v>10415</v>
      </c>
      <c r="B5161" s="195" t="s">
        <v>5328</v>
      </c>
      <c r="C5161" s="195" t="s">
        <v>160</v>
      </c>
      <c r="D5161" s="195" t="s">
        <v>167</v>
      </c>
      <c r="E5161" s="163">
        <v>388.43</v>
      </c>
    </row>
    <row r="5162" spans="1:5">
      <c r="A5162" s="195">
        <v>38643</v>
      </c>
      <c r="B5162" s="195" t="s">
        <v>5329</v>
      </c>
      <c r="C5162" s="195" t="s">
        <v>160</v>
      </c>
      <c r="D5162" s="195" t="s">
        <v>155</v>
      </c>
      <c r="E5162" s="163">
        <v>41.22</v>
      </c>
    </row>
    <row r="5163" spans="1:5">
      <c r="A5163" s="195">
        <v>6157</v>
      </c>
      <c r="B5163" s="195" t="s">
        <v>5330</v>
      </c>
      <c r="C5163" s="195" t="s">
        <v>160</v>
      </c>
      <c r="D5163" s="195" t="s">
        <v>155</v>
      </c>
      <c r="E5163" s="163">
        <v>56.31</v>
      </c>
    </row>
    <row r="5164" spans="1:5">
      <c r="A5164" s="195">
        <v>37588</v>
      </c>
      <c r="B5164" s="195" t="s">
        <v>5331</v>
      </c>
      <c r="C5164" s="195" t="s">
        <v>160</v>
      </c>
      <c r="D5164" s="195" t="s">
        <v>155</v>
      </c>
      <c r="E5164" s="163">
        <v>22.57</v>
      </c>
    </row>
    <row r="5165" spans="1:5">
      <c r="A5165" s="195">
        <v>6152</v>
      </c>
      <c r="B5165" s="195" t="s">
        <v>5332</v>
      </c>
      <c r="C5165" s="195" t="s">
        <v>160</v>
      </c>
      <c r="D5165" s="195" t="s">
        <v>155</v>
      </c>
      <c r="E5165" s="163">
        <v>3.26</v>
      </c>
    </row>
    <row r="5166" spans="1:5">
      <c r="A5166" s="195">
        <v>6158</v>
      </c>
      <c r="B5166" s="195" t="s">
        <v>5333</v>
      </c>
      <c r="C5166" s="195" t="s">
        <v>160</v>
      </c>
      <c r="D5166" s="195" t="s">
        <v>155</v>
      </c>
      <c r="E5166" s="163">
        <v>3.93</v>
      </c>
    </row>
    <row r="5167" spans="1:5">
      <c r="A5167" s="195">
        <v>6153</v>
      </c>
      <c r="B5167" s="195" t="s">
        <v>5334</v>
      </c>
      <c r="C5167" s="195" t="s">
        <v>160</v>
      </c>
      <c r="D5167" s="195" t="s">
        <v>155</v>
      </c>
      <c r="E5167" s="163">
        <v>3.06</v>
      </c>
    </row>
    <row r="5168" spans="1:5">
      <c r="A5168" s="195">
        <v>6156</v>
      </c>
      <c r="B5168" s="195" t="s">
        <v>5335</v>
      </c>
      <c r="C5168" s="195" t="s">
        <v>160</v>
      </c>
      <c r="D5168" s="195" t="s">
        <v>155</v>
      </c>
      <c r="E5168" s="163">
        <v>3.88</v>
      </c>
    </row>
    <row r="5169" spans="1:5">
      <c r="A5169" s="195">
        <v>6154</v>
      </c>
      <c r="B5169" s="195" t="s">
        <v>5336</v>
      </c>
      <c r="C5169" s="195" t="s">
        <v>160</v>
      </c>
      <c r="D5169" s="195" t="s">
        <v>155</v>
      </c>
      <c r="E5169" s="163">
        <v>7.31</v>
      </c>
    </row>
    <row r="5170" spans="1:5">
      <c r="A5170" s="195">
        <v>6155</v>
      </c>
      <c r="B5170" s="195" t="s">
        <v>5337</v>
      </c>
      <c r="C5170" s="195" t="s">
        <v>160</v>
      </c>
      <c r="D5170" s="195" t="s">
        <v>155</v>
      </c>
      <c r="E5170" s="163">
        <v>15.12</v>
      </c>
    </row>
    <row r="5171" spans="1:5">
      <c r="A5171" s="195">
        <v>43595</v>
      </c>
      <c r="B5171" s="195" t="s">
        <v>5338</v>
      </c>
      <c r="C5171" s="195" t="s">
        <v>160</v>
      </c>
      <c r="D5171" s="195" t="s">
        <v>155</v>
      </c>
      <c r="E5171" s="163">
        <v>15.82</v>
      </c>
    </row>
    <row r="5172" spans="1:5">
      <c r="A5172" s="195">
        <v>43596</v>
      </c>
      <c r="B5172" s="195" t="s">
        <v>5339</v>
      </c>
      <c r="C5172" s="195" t="s">
        <v>160</v>
      </c>
      <c r="D5172" s="195" t="s">
        <v>155</v>
      </c>
      <c r="E5172" s="163">
        <v>18.29</v>
      </c>
    </row>
    <row r="5173" spans="1:5">
      <c r="A5173" s="195">
        <v>38108</v>
      </c>
      <c r="B5173" s="195" t="s">
        <v>5340</v>
      </c>
      <c r="C5173" s="195" t="s">
        <v>160</v>
      </c>
      <c r="D5173" s="195" t="s">
        <v>155</v>
      </c>
      <c r="E5173" s="163">
        <v>45.57</v>
      </c>
    </row>
    <row r="5174" spans="1:5">
      <c r="A5174" s="195">
        <v>38087</v>
      </c>
      <c r="B5174" s="195" t="s">
        <v>5341</v>
      </c>
      <c r="C5174" s="195" t="s">
        <v>160</v>
      </c>
      <c r="D5174" s="195" t="s">
        <v>155</v>
      </c>
      <c r="E5174" s="163">
        <v>58.61</v>
      </c>
    </row>
    <row r="5175" spans="1:5">
      <c r="A5175" s="195">
        <v>38109</v>
      </c>
      <c r="B5175" s="195" t="s">
        <v>5342</v>
      </c>
      <c r="C5175" s="195" t="s">
        <v>160</v>
      </c>
      <c r="D5175" s="195" t="s">
        <v>155</v>
      </c>
      <c r="E5175" s="163">
        <v>72.83</v>
      </c>
    </row>
    <row r="5176" spans="1:5">
      <c r="A5176" s="195">
        <v>38088</v>
      </c>
      <c r="B5176" s="195" t="s">
        <v>5343</v>
      </c>
      <c r="C5176" s="195" t="s">
        <v>160</v>
      </c>
      <c r="D5176" s="195" t="s">
        <v>155</v>
      </c>
      <c r="E5176" s="163">
        <v>76.58</v>
      </c>
    </row>
    <row r="5177" spans="1:5">
      <c r="A5177" s="195">
        <v>38110</v>
      </c>
      <c r="B5177" s="195" t="s">
        <v>5344</v>
      </c>
      <c r="C5177" s="195" t="s">
        <v>160</v>
      </c>
      <c r="D5177" s="195" t="s">
        <v>155</v>
      </c>
      <c r="E5177" s="163">
        <v>28.01</v>
      </c>
    </row>
    <row r="5178" spans="1:5">
      <c r="A5178" s="195">
        <v>38089</v>
      </c>
      <c r="B5178" s="195" t="s">
        <v>5345</v>
      </c>
      <c r="C5178" s="195" t="s">
        <v>160</v>
      </c>
      <c r="D5178" s="195" t="s">
        <v>155</v>
      </c>
      <c r="E5178" s="163">
        <v>48.82</v>
      </c>
    </row>
    <row r="5179" spans="1:5">
      <c r="A5179" s="195">
        <v>38111</v>
      </c>
      <c r="B5179" s="195" t="s">
        <v>5346</v>
      </c>
      <c r="C5179" s="195" t="s">
        <v>160</v>
      </c>
      <c r="D5179" s="195" t="s">
        <v>155</v>
      </c>
      <c r="E5179" s="163">
        <v>31.33</v>
      </c>
    </row>
    <row r="5180" spans="1:5">
      <c r="A5180" s="195">
        <v>38090</v>
      </c>
      <c r="B5180" s="195" t="s">
        <v>5347</v>
      </c>
      <c r="C5180" s="195" t="s">
        <v>160</v>
      </c>
      <c r="D5180" s="195" t="s">
        <v>155</v>
      </c>
      <c r="E5180" s="163">
        <v>50.46</v>
      </c>
    </row>
    <row r="5181" spans="1:5">
      <c r="A5181" s="195">
        <v>11786</v>
      </c>
      <c r="B5181" s="195" t="s">
        <v>5348</v>
      </c>
      <c r="C5181" s="195" t="s">
        <v>160</v>
      </c>
      <c r="D5181" s="195" t="s">
        <v>155</v>
      </c>
      <c r="E5181" s="163">
        <v>292.69</v>
      </c>
    </row>
    <row r="5182" spans="1:5">
      <c r="A5182" s="195">
        <v>13726</v>
      </c>
      <c r="B5182" s="195" t="s">
        <v>5349</v>
      </c>
      <c r="C5182" s="195" t="s">
        <v>160</v>
      </c>
      <c r="D5182" s="195" t="s">
        <v>167</v>
      </c>
      <c r="E5182" s="199">
        <v>45969.38</v>
      </c>
    </row>
    <row r="5183" spans="1:5">
      <c r="A5183" s="195">
        <v>38400</v>
      </c>
      <c r="B5183" s="195" t="s">
        <v>5350</v>
      </c>
      <c r="C5183" s="195" t="s">
        <v>160</v>
      </c>
      <c r="D5183" s="195" t="s">
        <v>155</v>
      </c>
      <c r="E5183" s="163">
        <v>16.12</v>
      </c>
    </row>
    <row r="5184" spans="1:5">
      <c r="A5184" s="195">
        <v>12627</v>
      </c>
      <c r="B5184" s="195" t="s">
        <v>5351</v>
      </c>
      <c r="C5184" s="195" t="s">
        <v>160</v>
      </c>
      <c r="D5184" s="195" t="s">
        <v>167</v>
      </c>
      <c r="E5184" s="163">
        <v>0.43</v>
      </c>
    </row>
    <row r="5185" spans="1:5">
      <c r="A5185" s="195">
        <v>6138</v>
      </c>
      <c r="B5185" s="195" t="s">
        <v>5352</v>
      </c>
      <c r="C5185" s="195" t="s">
        <v>160</v>
      </c>
      <c r="D5185" s="195" t="s">
        <v>155</v>
      </c>
      <c r="E5185" s="163">
        <v>2.7</v>
      </c>
    </row>
    <row r="5186" spans="1:5">
      <c r="A5186" s="195">
        <v>39996</v>
      </c>
      <c r="B5186" s="195" t="s">
        <v>5353</v>
      </c>
      <c r="C5186" s="195" t="s">
        <v>187</v>
      </c>
      <c r="D5186" s="195" t="s">
        <v>155</v>
      </c>
      <c r="E5186" s="163">
        <v>3.13</v>
      </c>
    </row>
    <row r="5187" spans="1:5">
      <c r="A5187" s="195">
        <v>10478</v>
      </c>
      <c r="B5187" s="195" t="s">
        <v>5354</v>
      </c>
      <c r="C5187" s="195" t="s">
        <v>182</v>
      </c>
      <c r="D5187" s="195" t="s">
        <v>155</v>
      </c>
      <c r="E5187" s="163">
        <v>32.119999999999997</v>
      </c>
    </row>
    <row r="5188" spans="1:5">
      <c r="A5188" s="195">
        <v>10475</v>
      </c>
      <c r="B5188" s="195" t="s">
        <v>5355</v>
      </c>
      <c r="C5188" s="195" t="s">
        <v>182</v>
      </c>
      <c r="D5188" s="195" t="s">
        <v>155</v>
      </c>
      <c r="E5188" s="163">
        <v>28.26</v>
      </c>
    </row>
    <row r="5189" spans="1:5">
      <c r="A5189" s="195">
        <v>10481</v>
      </c>
      <c r="B5189" s="195" t="s">
        <v>5356</v>
      </c>
      <c r="C5189" s="195" t="s">
        <v>182</v>
      </c>
      <c r="D5189" s="195" t="s">
        <v>155</v>
      </c>
      <c r="E5189" s="163">
        <v>30.82</v>
      </c>
    </row>
    <row r="5190" spans="1:5">
      <c r="A5190" s="195">
        <v>4031</v>
      </c>
      <c r="B5190" s="195" t="s">
        <v>5357</v>
      </c>
      <c r="C5190" s="195" t="s">
        <v>157</v>
      </c>
      <c r="D5190" s="195" t="s">
        <v>155</v>
      </c>
      <c r="E5190" s="163">
        <v>20.07</v>
      </c>
    </row>
    <row r="5191" spans="1:5">
      <c r="A5191" s="195">
        <v>4030</v>
      </c>
      <c r="B5191" s="195" t="s">
        <v>5358</v>
      </c>
      <c r="C5191" s="195" t="s">
        <v>157</v>
      </c>
      <c r="D5191" s="195" t="s">
        <v>155</v>
      </c>
      <c r="E5191" s="163">
        <v>4.2699999999999996</v>
      </c>
    </row>
    <row r="5192" spans="1:5">
      <c r="A5192" s="195">
        <v>39399</v>
      </c>
      <c r="B5192" s="195" t="s">
        <v>5359</v>
      </c>
      <c r="C5192" s="195" t="s">
        <v>160</v>
      </c>
      <c r="D5192" s="195" t="s">
        <v>167</v>
      </c>
      <c r="E5192" s="199">
        <v>1256.0999999999999</v>
      </c>
    </row>
    <row r="5193" spans="1:5">
      <c r="A5193" s="195">
        <v>39400</v>
      </c>
      <c r="B5193" s="195" t="s">
        <v>5360</v>
      </c>
      <c r="C5193" s="195" t="s">
        <v>160</v>
      </c>
      <c r="D5193" s="195" t="s">
        <v>167</v>
      </c>
      <c r="E5193" s="199">
        <v>1365.33</v>
      </c>
    </row>
    <row r="5194" spans="1:5">
      <c r="A5194" s="195">
        <v>39401</v>
      </c>
      <c r="B5194" s="195" t="s">
        <v>5361</v>
      </c>
      <c r="C5194" s="195" t="s">
        <v>160</v>
      </c>
      <c r="D5194" s="195" t="s">
        <v>167</v>
      </c>
      <c r="E5194" s="199">
        <v>1531.57</v>
      </c>
    </row>
    <row r="5195" spans="1:5">
      <c r="A5195" s="195">
        <v>11652</v>
      </c>
      <c r="B5195" s="195" t="s">
        <v>5362</v>
      </c>
      <c r="C5195" s="195" t="s">
        <v>160</v>
      </c>
      <c r="D5195" s="195" t="s">
        <v>167</v>
      </c>
      <c r="E5195" s="199">
        <v>3295</v>
      </c>
    </row>
    <row r="5196" spans="1:5">
      <c r="A5196" s="195">
        <v>13896</v>
      </c>
      <c r="B5196" s="195" t="s">
        <v>5363</v>
      </c>
      <c r="C5196" s="195" t="s">
        <v>160</v>
      </c>
      <c r="D5196" s="195" t="s">
        <v>167</v>
      </c>
      <c r="E5196" s="199">
        <v>2955.9</v>
      </c>
    </row>
    <row r="5197" spans="1:5">
      <c r="A5197" s="195">
        <v>13475</v>
      </c>
      <c r="B5197" s="195" t="s">
        <v>5364</v>
      </c>
      <c r="C5197" s="195" t="s">
        <v>160</v>
      </c>
      <c r="D5197" s="195" t="s">
        <v>167</v>
      </c>
      <c r="E5197" s="199">
        <v>3600.64</v>
      </c>
    </row>
    <row r="5198" spans="1:5">
      <c r="A5198" s="195">
        <v>25971</v>
      </c>
      <c r="B5198" s="195" t="s">
        <v>5365</v>
      </c>
      <c r="C5198" s="195" t="s">
        <v>160</v>
      </c>
      <c r="D5198" s="195" t="s">
        <v>167</v>
      </c>
      <c r="E5198" s="199">
        <v>2919833.7</v>
      </c>
    </row>
    <row r="5199" spans="1:5">
      <c r="A5199" s="195">
        <v>25970</v>
      </c>
      <c r="B5199" s="195" t="s">
        <v>5366</v>
      </c>
      <c r="C5199" s="195" t="s">
        <v>160</v>
      </c>
      <c r="D5199" s="195" t="s">
        <v>167</v>
      </c>
      <c r="E5199" s="199">
        <v>1229216.1000000001</v>
      </c>
    </row>
    <row r="5200" spans="1:5">
      <c r="A5200" s="195">
        <v>13476</v>
      </c>
      <c r="B5200" s="195" t="s">
        <v>5367</v>
      </c>
      <c r="C5200" s="195" t="s">
        <v>160</v>
      </c>
      <c r="D5200" s="195" t="s">
        <v>167</v>
      </c>
      <c r="E5200" s="199">
        <v>1238123.55</v>
      </c>
    </row>
    <row r="5201" spans="1:5">
      <c r="A5201" s="195">
        <v>10488</v>
      </c>
      <c r="B5201" s="195" t="s">
        <v>5368</v>
      </c>
      <c r="C5201" s="195" t="s">
        <v>160</v>
      </c>
      <c r="D5201" s="195" t="s">
        <v>167</v>
      </c>
      <c r="E5201" s="199">
        <v>1500000</v>
      </c>
    </row>
    <row r="5202" spans="1:5">
      <c r="A5202" s="195">
        <v>13606</v>
      </c>
      <c r="B5202" s="195" t="s">
        <v>5369</v>
      </c>
      <c r="C5202" s="195" t="s">
        <v>160</v>
      </c>
      <c r="D5202" s="195" t="s">
        <v>167</v>
      </c>
      <c r="E5202" s="199">
        <v>1328978.55</v>
      </c>
    </row>
    <row r="5203" spans="1:5">
      <c r="A5203" s="195">
        <v>10489</v>
      </c>
      <c r="B5203" s="195" t="s">
        <v>5370</v>
      </c>
      <c r="C5203" s="195" t="s">
        <v>355</v>
      </c>
      <c r="D5203" s="195" t="s">
        <v>155</v>
      </c>
      <c r="E5203" s="163">
        <v>15.34</v>
      </c>
    </row>
    <row r="5204" spans="1:5">
      <c r="A5204" s="195">
        <v>41073</v>
      </c>
      <c r="B5204" s="195" t="s">
        <v>5371</v>
      </c>
      <c r="C5204" s="195" t="s">
        <v>357</v>
      </c>
      <c r="D5204" s="195" t="s">
        <v>155</v>
      </c>
      <c r="E5204" s="199">
        <v>2735.8</v>
      </c>
    </row>
    <row r="5205" spans="1:5">
      <c r="A5205" s="195">
        <v>34391</v>
      </c>
      <c r="B5205" s="195" t="s">
        <v>5372</v>
      </c>
      <c r="C5205" s="195" t="s">
        <v>157</v>
      </c>
      <c r="D5205" s="195" t="s">
        <v>155</v>
      </c>
      <c r="E5205" s="163">
        <v>574.38</v>
      </c>
    </row>
    <row r="5206" spans="1:5">
      <c r="A5206" s="195">
        <v>10496</v>
      </c>
      <c r="B5206" s="195" t="s">
        <v>5373</v>
      </c>
      <c r="C5206" s="195" t="s">
        <v>157</v>
      </c>
      <c r="D5206" s="195" t="s">
        <v>155</v>
      </c>
      <c r="E5206" s="163">
        <v>500</v>
      </c>
    </row>
    <row r="5207" spans="1:5">
      <c r="A5207" s="195">
        <v>10497</v>
      </c>
      <c r="B5207" s="195" t="s">
        <v>5374</v>
      </c>
      <c r="C5207" s="195" t="s">
        <v>157</v>
      </c>
      <c r="D5207" s="195" t="s">
        <v>155</v>
      </c>
      <c r="E5207" s="199">
        <v>1299.99</v>
      </c>
    </row>
    <row r="5208" spans="1:5">
      <c r="A5208" s="195">
        <v>10504</v>
      </c>
      <c r="B5208" s="195" t="s">
        <v>5375</v>
      </c>
      <c r="C5208" s="195" t="s">
        <v>157</v>
      </c>
      <c r="D5208" s="195" t="s">
        <v>155</v>
      </c>
      <c r="E5208" s="199">
        <v>1520</v>
      </c>
    </row>
    <row r="5209" spans="1:5">
      <c r="A5209" s="195">
        <v>34390</v>
      </c>
      <c r="B5209" s="195" t="s">
        <v>5376</v>
      </c>
      <c r="C5209" s="195" t="s">
        <v>157</v>
      </c>
      <c r="D5209" s="195" t="s">
        <v>155</v>
      </c>
      <c r="E5209" s="163">
        <v>448</v>
      </c>
    </row>
    <row r="5210" spans="1:5">
      <c r="A5210" s="195">
        <v>34389</v>
      </c>
      <c r="B5210" s="195" t="s">
        <v>5377</v>
      </c>
      <c r="C5210" s="195" t="s">
        <v>157</v>
      </c>
      <c r="D5210" s="195" t="s">
        <v>155</v>
      </c>
      <c r="E5210" s="163">
        <v>140</v>
      </c>
    </row>
    <row r="5211" spans="1:5">
      <c r="A5211" s="195">
        <v>34388</v>
      </c>
      <c r="B5211" s="195" t="s">
        <v>5378</v>
      </c>
      <c r="C5211" s="195" t="s">
        <v>157</v>
      </c>
      <c r="D5211" s="195" t="s">
        <v>155</v>
      </c>
      <c r="E5211" s="163">
        <v>198.97</v>
      </c>
    </row>
    <row r="5212" spans="1:5">
      <c r="A5212" s="195">
        <v>34387</v>
      </c>
      <c r="B5212" s="195" t="s">
        <v>5379</v>
      </c>
      <c r="C5212" s="195" t="s">
        <v>157</v>
      </c>
      <c r="D5212" s="195" t="s">
        <v>155</v>
      </c>
      <c r="E5212" s="163">
        <v>323</v>
      </c>
    </row>
    <row r="5213" spans="1:5">
      <c r="A5213" s="195">
        <v>11188</v>
      </c>
      <c r="B5213" s="195" t="s">
        <v>5380</v>
      </c>
      <c r="C5213" s="195" t="s">
        <v>157</v>
      </c>
      <c r="D5213" s="195" t="s">
        <v>155</v>
      </c>
      <c r="E5213" s="163">
        <v>160</v>
      </c>
    </row>
    <row r="5214" spans="1:5">
      <c r="A5214" s="195">
        <v>11189</v>
      </c>
      <c r="B5214" s="195" t="s">
        <v>5381</v>
      </c>
      <c r="C5214" s="195" t="s">
        <v>157</v>
      </c>
      <c r="D5214" s="195" t="s">
        <v>155</v>
      </c>
      <c r="E5214" s="163">
        <v>240</v>
      </c>
    </row>
    <row r="5215" spans="1:5">
      <c r="A5215" s="195">
        <v>21107</v>
      </c>
      <c r="B5215" s="195" t="s">
        <v>5382</v>
      </c>
      <c r="C5215" s="195" t="s">
        <v>157</v>
      </c>
      <c r="D5215" s="195" t="s">
        <v>155</v>
      </c>
      <c r="E5215" s="163">
        <v>172.71</v>
      </c>
    </row>
    <row r="5216" spans="1:5">
      <c r="A5216" s="195">
        <v>34386</v>
      </c>
      <c r="B5216" s="195" t="s">
        <v>5383</v>
      </c>
      <c r="C5216" s="195" t="s">
        <v>157</v>
      </c>
      <c r="D5216" s="195" t="s">
        <v>155</v>
      </c>
      <c r="E5216" s="163">
        <v>299.99</v>
      </c>
    </row>
    <row r="5217" spans="1:5">
      <c r="A5217" s="195">
        <v>10490</v>
      </c>
      <c r="B5217" s="195" t="s">
        <v>5384</v>
      </c>
      <c r="C5217" s="195" t="s">
        <v>157</v>
      </c>
      <c r="D5217" s="195" t="s">
        <v>158</v>
      </c>
      <c r="E5217" s="163">
        <v>90</v>
      </c>
    </row>
    <row r="5218" spans="1:5">
      <c r="A5218" s="195">
        <v>10492</v>
      </c>
      <c r="B5218" s="195" t="s">
        <v>5385</v>
      </c>
      <c r="C5218" s="195" t="s">
        <v>157</v>
      </c>
      <c r="D5218" s="195" t="s">
        <v>155</v>
      </c>
      <c r="E5218" s="163">
        <v>119.99</v>
      </c>
    </row>
    <row r="5219" spans="1:5">
      <c r="A5219" s="195">
        <v>10493</v>
      </c>
      <c r="B5219" s="195" t="s">
        <v>5386</v>
      </c>
      <c r="C5219" s="195" t="s">
        <v>157</v>
      </c>
      <c r="D5219" s="195" t="s">
        <v>155</v>
      </c>
      <c r="E5219" s="163">
        <v>140</v>
      </c>
    </row>
    <row r="5220" spans="1:5">
      <c r="A5220" s="195">
        <v>10491</v>
      </c>
      <c r="B5220" s="195" t="s">
        <v>5387</v>
      </c>
      <c r="C5220" s="195" t="s">
        <v>157</v>
      </c>
      <c r="D5220" s="195" t="s">
        <v>155</v>
      </c>
      <c r="E5220" s="163">
        <v>170</v>
      </c>
    </row>
    <row r="5221" spans="1:5">
      <c r="A5221" s="195">
        <v>34385</v>
      </c>
      <c r="B5221" s="195" t="s">
        <v>5388</v>
      </c>
      <c r="C5221" s="195" t="s">
        <v>157</v>
      </c>
      <c r="D5221" s="195" t="s">
        <v>155</v>
      </c>
      <c r="E5221" s="163">
        <v>248</v>
      </c>
    </row>
    <row r="5222" spans="1:5">
      <c r="A5222" s="195">
        <v>10499</v>
      </c>
      <c r="B5222" s="195" t="s">
        <v>5389</v>
      </c>
      <c r="C5222" s="195" t="s">
        <v>157</v>
      </c>
      <c r="D5222" s="195" t="s">
        <v>155</v>
      </c>
      <c r="E5222" s="163">
        <v>99.99</v>
      </c>
    </row>
    <row r="5223" spans="1:5">
      <c r="A5223" s="195">
        <v>34384</v>
      </c>
      <c r="B5223" s="195" t="s">
        <v>5390</v>
      </c>
      <c r="C5223" s="195" t="s">
        <v>157</v>
      </c>
      <c r="D5223" s="195" t="s">
        <v>155</v>
      </c>
      <c r="E5223" s="163">
        <v>299.99</v>
      </c>
    </row>
    <row r="5224" spans="1:5">
      <c r="A5224" s="195">
        <v>11185</v>
      </c>
      <c r="B5224" s="195" t="s">
        <v>5391</v>
      </c>
      <c r="C5224" s="195" t="s">
        <v>157</v>
      </c>
      <c r="D5224" s="195" t="s">
        <v>155</v>
      </c>
      <c r="E5224" s="163">
        <v>309.99</v>
      </c>
    </row>
    <row r="5225" spans="1:5">
      <c r="A5225" s="195">
        <v>10507</v>
      </c>
      <c r="B5225" s="195" t="s">
        <v>5392</v>
      </c>
      <c r="C5225" s="195" t="s">
        <v>157</v>
      </c>
      <c r="D5225" s="195" t="s">
        <v>155</v>
      </c>
      <c r="E5225" s="163">
        <v>174.27</v>
      </c>
    </row>
    <row r="5226" spans="1:5">
      <c r="A5226" s="195">
        <v>10505</v>
      </c>
      <c r="B5226" s="195" t="s">
        <v>5393</v>
      </c>
      <c r="C5226" s="195" t="s">
        <v>157</v>
      </c>
      <c r="D5226" s="195" t="s">
        <v>155</v>
      </c>
      <c r="E5226" s="163">
        <v>102.83</v>
      </c>
    </row>
    <row r="5227" spans="1:5">
      <c r="A5227" s="195">
        <v>10506</v>
      </c>
      <c r="B5227" s="195" t="s">
        <v>5394</v>
      </c>
      <c r="C5227" s="195" t="s">
        <v>157</v>
      </c>
      <c r="D5227" s="195" t="s">
        <v>155</v>
      </c>
      <c r="E5227" s="163">
        <v>134.24</v>
      </c>
    </row>
    <row r="5228" spans="1:5">
      <c r="A5228" s="195">
        <v>5031</v>
      </c>
      <c r="B5228" s="195" t="s">
        <v>5395</v>
      </c>
      <c r="C5228" s="195" t="s">
        <v>157</v>
      </c>
      <c r="D5228" s="195" t="s">
        <v>158</v>
      </c>
      <c r="E5228" s="163">
        <v>188.5</v>
      </c>
    </row>
    <row r="5229" spans="1:5">
      <c r="A5229" s="195">
        <v>10502</v>
      </c>
      <c r="B5229" s="195" t="s">
        <v>5396</v>
      </c>
      <c r="C5229" s="195" t="s">
        <v>157</v>
      </c>
      <c r="D5229" s="195" t="s">
        <v>155</v>
      </c>
      <c r="E5229" s="163">
        <v>219.64</v>
      </c>
    </row>
    <row r="5230" spans="1:5">
      <c r="A5230" s="195">
        <v>10501</v>
      </c>
      <c r="B5230" s="195" t="s">
        <v>5397</v>
      </c>
      <c r="C5230" s="195" t="s">
        <v>157</v>
      </c>
      <c r="D5230" s="195" t="s">
        <v>155</v>
      </c>
      <c r="E5230" s="163">
        <v>124.09</v>
      </c>
    </row>
    <row r="5231" spans="1:5">
      <c r="A5231" s="195">
        <v>10503</v>
      </c>
      <c r="B5231" s="195" t="s">
        <v>5398</v>
      </c>
      <c r="C5231" s="195" t="s">
        <v>157</v>
      </c>
      <c r="D5231" s="195" t="s">
        <v>155</v>
      </c>
      <c r="E5231" s="163">
        <v>167.65</v>
      </c>
    </row>
    <row r="5232" spans="1:5">
      <c r="A5232" s="195">
        <v>4500</v>
      </c>
      <c r="B5232" s="195" t="s">
        <v>5399</v>
      </c>
      <c r="C5232" s="195" t="s">
        <v>187</v>
      </c>
      <c r="D5232" s="195" t="s">
        <v>155</v>
      </c>
      <c r="E5232" s="163">
        <v>11.1</v>
      </c>
    </row>
    <row r="5233" spans="1:5">
      <c r="A5233" s="195">
        <v>4448</v>
      </c>
      <c r="B5233" s="195" t="s">
        <v>5400</v>
      </c>
      <c r="C5233" s="195" t="s">
        <v>187</v>
      </c>
      <c r="D5233" s="195" t="s">
        <v>155</v>
      </c>
      <c r="E5233" s="163">
        <v>15.25</v>
      </c>
    </row>
    <row r="5234" spans="1:5">
      <c r="A5234" s="195">
        <v>20213</v>
      </c>
      <c r="B5234" s="195" t="s">
        <v>5401</v>
      </c>
      <c r="C5234" s="195" t="s">
        <v>187</v>
      </c>
      <c r="D5234" s="195" t="s">
        <v>155</v>
      </c>
      <c r="E5234" s="163">
        <v>20.97</v>
      </c>
    </row>
    <row r="5235" spans="1:5">
      <c r="A5235" s="195">
        <v>20211</v>
      </c>
      <c r="B5235" s="195" t="s">
        <v>5402</v>
      </c>
      <c r="C5235" s="195" t="s">
        <v>187</v>
      </c>
      <c r="D5235" s="195" t="s">
        <v>155</v>
      </c>
      <c r="E5235" s="163">
        <v>27.76</v>
      </c>
    </row>
    <row r="5236" spans="1:5">
      <c r="A5236" s="195">
        <v>40270</v>
      </c>
      <c r="B5236" s="195" t="s">
        <v>5403</v>
      </c>
      <c r="C5236" s="195" t="s">
        <v>187</v>
      </c>
      <c r="D5236" s="195" t="s">
        <v>167</v>
      </c>
      <c r="E5236" s="163">
        <v>69.08</v>
      </c>
    </row>
    <row r="5237" spans="1:5">
      <c r="A5237" s="195">
        <v>4425</v>
      </c>
      <c r="B5237" s="195" t="s">
        <v>5404</v>
      </c>
      <c r="C5237" s="195" t="s">
        <v>187</v>
      </c>
      <c r="D5237" s="195" t="s">
        <v>155</v>
      </c>
      <c r="E5237" s="163">
        <v>22.95</v>
      </c>
    </row>
    <row r="5238" spans="1:5">
      <c r="A5238" s="195">
        <v>4472</v>
      </c>
      <c r="B5238" s="195" t="s">
        <v>5405</v>
      </c>
      <c r="C5238" s="195" t="s">
        <v>187</v>
      </c>
      <c r="D5238" s="195" t="s">
        <v>155</v>
      </c>
      <c r="E5238" s="163">
        <v>28.67</v>
      </c>
    </row>
    <row r="5239" spans="1:5">
      <c r="A5239" s="195">
        <v>35272</v>
      </c>
      <c r="B5239" s="195" t="s">
        <v>5406</v>
      </c>
      <c r="C5239" s="195" t="s">
        <v>187</v>
      </c>
      <c r="D5239" s="195" t="s">
        <v>155</v>
      </c>
      <c r="E5239" s="163">
        <v>41.44</v>
      </c>
    </row>
    <row r="5240" spans="1:5">
      <c r="A5240" s="195">
        <v>4481</v>
      </c>
      <c r="B5240" s="195" t="s">
        <v>5407</v>
      </c>
      <c r="C5240" s="195" t="s">
        <v>187</v>
      </c>
      <c r="D5240" s="195" t="s">
        <v>155</v>
      </c>
      <c r="E5240" s="163">
        <v>44.36</v>
      </c>
    </row>
    <row r="5241" spans="1:5">
      <c r="A5241" s="195">
        <v>34345</v>
      </c>
      <c r="B5241" s="195" t="s">
        <v>5408</v>
      </c>
      <c r="C5241" s="195" t="s">
        <v>355</v>
      </c>
      <c r="D5241" s="195" t="s">
        <v>155</v>
      </c>
      <c r="E5241" s="163">
        <v>11.45</v>
      </c>
    </row>
    <row r="5242" spans="1:5">
      <c r="A5242" s="195">
        <v>41096</v>
      </c>
      <c r="B5242" s="195" t="s">
        <v>5409</v>
      </c>
      <c r="C5242" s="195" t="s">
        <v>357</v>
      </c>
      <c r="D5242" s="195" t="s">
        <v>155</v>
      </c>
      <c r="E5242" s="199">
        <v>2044.2</v>
      </c>
    </row>
    <row r="5243" spans="1:5">
      <c r="A5243" s="195">
        <v>41776</v>
      </c>
      <c r="B5243" s="195" t="s">
        <v>5410</v>
      </c>
      <c r="C5243" s="195" t="s">
        <v>355</v>
      </c>
      <c r="D5243" s="195" t="s">
        <v>155</v>
      </c>
      <c r="E5243" s="163">
        <v>15.7</v>
      </c>
    </row>
    <row r="5244" spans="1:5">
      <c r="A5244" s="1">
        <v>34390</v>
      </c>
      <c r="B5244" s="1" t="s">
        <v>5376</v>
      </c>
      <c r="C5244" s="1" t="s">
        <v>157</v>
      </c>
      <c r="D5244" s="1" t="s">
        <v>155</v>
      </c>
      <c r="E5244" s="162">
        <v>477.86</v>
      </c>
    </row>
    <row r="5245" spans="1:5">
      <c r="A5245" s="1">
        <v>34389</v>
      </c>
      <c r="B5245" s="1" t="s">
        <v>5377</v>
      </c>
      <c r="C5245" s="1" t="s">
        <v>157</v>
      </c>
      <c r="D5245" s="1" t="s">
        <v>155</v>
      </c>
      <c r="E5245" s="162">
        <v>149.33000000000001</v>
      </c>
    </row>
    <row r="5246" spans="1:5">
      <c r="A5246" s="1">
        <v>34388</v>
      </c>
      <c r="B5246" s="1" t="s">
        <v>5378</v>
      </c>
      <c r="C5246" s="1" t="s">
        <v>157</v>
      </c>
      <c r="D5246" s="1" t="s">
        <v>155</v>
      </c>
      <c r="E5246" s="162">
        <v>212.23</v>
      </c>
    </row>
    <row r="5247" spans="1:5">
      <c r="A5247" s="1">
        <v>34387</v>
      </c>
      <c r="B5247" s="1" t="s">
        <v>5379</v>
      </c>
      <c r="C5247" s="1" t="s">
        <v>157</v>
      </c>
      <c r="D5247" s="1" t="s">
        <v>155</v>
      </c>
      <c r="E5247" s="162">
        <v>344.53</v>
      </c>
    </row>
    <row r="5248" spans="1:5">
      <c r="A5248" s="1">
        <v>11188</v>
      </c>
      <c r="B5248" s="1" t="s">
        <v>5380</v>
      </c>
      <c r="C5248" s="1" t="s">
        <v>157</v>
      </c>
      <c r="D5248" s="1" t="s">
        <v>155</v>
      </c>
      <c r="E5248" s="162">
        <v>170.66</v>
      </c>
    </row>
    <row r="5249" spans="1:5">
      <c r="A5249" s="1">
        <v>11189</v>
      </c>
      <c r="B5249" s="1" t="s">
        <v>5381</v>
      </c>
      <c r="C5249" s="1" t="s">
        <v>157</v>
      </c>
      <c r="D5249" s="1" t="s">
        <v>155</v>
      </c>
      <c r="E5249" s="162">
        <v>256</v>
      </c>
    </row>
    <row r="5250" spans="1:5">
      <c r="A5250" s="1">
        <v>21107</v>
      </c>
      <c r="B5250" s="1" t="s">
        <v>5382</v>
      </c>
      <c r="C5250" s="1" t="s">
        <v>157</v>
      </c>
      <c r="D5250" s="1" t="s">
        <v>155</v>
      </c>
      <c r="E5250" s="162">
        <v>184.22</v>
      </c>
    </row>
    <row r="5251" spans="1:5">
      <c r="A5251" s="1">
        <v>34386</v>
      </c>
      <c r="B5251" s="1" t="s">
        <v>5383</v>
      </c>
      <c r="C5251" s="1" t="s">
        <v>157</v>
      </c>
      <c r="D5251" s="1" t="s">
        <v>155</v>
      </c>
      <c r="E5251" s="162">
        <v>319.99</v>
      </c>
    </row>
    <row r="5252" spans="1:5">
      <c r="A5252" s="1">
        <v>10490</v>
      </c>
      <c r="B5252" s="1" t="s">
        <v>5384</v>
      </c>
      <c r="C5252" s="1" t="s">
        <v>157</v>
      </c>
      <c r="D5252" s="1" t="s">
        <v>158</v>
      </c>
      <c r="E5252" s="162">
        <v>96</v>
      </c>
    </row>
    <row r="5253" spans="1:5">
      <c r="A5253" s="1">
        <v>10492</v>
      </c>
      <c r="B5253" s="1" t="s">
        <v>5385</v>
      </c>
      <c r="C5253" s="1" t="s">
        <v>157</v>
      </c>
      <c r="D5253" s="1" t="s">
        <v>155</v>
      </c>
      <c r="E5253" s="162">
        <v>127.99</v>
      </c>
    </row>
    <row r="5254" spans="1:5">
      <c r="A5254" s="1">
        <v>10493</v>
      </c>
      <c r="B5254" s="1" t="s">
        <v>5386</v>
      </c>
      <c r="C5254" s="1" t="s">
        <v>157</v>
      </c>
      <c r="D5254" s="1" t="s">
        <v>155</v>
      </c>
      <c r="E5254" s="162">
        <v>149.33000000000001</v>
      </c>
    </row>
    <row r="5255" spans="1:5">
      <c r="A5255" s="1">
        <v>10491</v>
      </c>
      <c r="B5255" s="1" t="s">
        <v>5387</v>
      </c>
      <c r="C5255" s="1" t="s">
        <v>157</v>
      </c>
      <c r="D5255" s="1" t="s">
        <v>155</v>
      </c>
      <c r="E5255" s="162">
        <v>181.33</v>
      </c>
    </row>
    <row r="5256" spans="1:5">
      <c r="A5256" s="1">
        <v>34385</v>
      </c>
      <c r="B5256" s="1" t="s">
        <v>5388</v>
      </c>
      <c r="C5256" s="1" t="s">
        <v>157</v>
      </c>
      <c r="D5256" s="1" t="s">
        <v>155</v>
      </c>
      <c r="E5256" s="162">
        <v>264.52999999999997</v>
      </c>
    </row>
    <row r="5257" spans="1:5">
      <c r="A5257" s="1">
        <v>10499</v>
      </c>
      <c r="B5257" s="1" t="s">
        <v>5389</v>
      </c>
      <c r="C5257" s="1" t="s">
        <v>157</v>
      </c>
      <c r="D5257" s="1" t="s">
        <v>155</v>
      </c>
      <c r="E5257" s="162">
        <v>106.66</v>
      </c>
    </row>
    <row r="5258" spans="1:5">
      <c r="A5258" s="1">
        <v>34384</v>
      </c>
      <c r="B5258" s="1" t="s">
        <v>5390</v>
      </c>
      <c r="C5258" s="1" t="s">
        <v>157</v>
      </c>
      <c r="D5258" s="1" t="s">
        <v>155</v>
      </c>
      <c r="E5258" s="162">
        <v>319.99</v>
      </c>
    </row>
    <row r="5259" spans="1:5">
      <c r="A5259" s="1">
        <v>11185</v>
      </c>
      <c r="B5259" s="1" t="s">
        <v>5391</v>
      </c>
      <c r="C5259" s="1" t="s">
        <v>157</v>
      </c>
      <c r="D5259" s="1" t="s">
        <v>155</v>
      </c>
      <c r="E5259" s="162">
        <v>330.66</v>
      </c>
    </row>
    <row r="5260" spans="1:5">
      <c r="A5260" s="1">
        <v>10507</v>
      </c>
      <c r="B5260" s="1" t="s">
        <v>5392</v>
      </c>
      <c r="C5260" s="1" t="s">
        <v>157</v>
      </c>
      <c r="D5260" s="1" t="s">
        <v>155</v>
      </c>
      <c r="E5260" s="162">
        <v>175.66</v>
      </c>
    </row>
    <row r="5261" spans="1:5">
      <c r="A5261" s="1">
        <v>10505</v>
      </c>
      <c r="B5261" s="1" t="s">
        <v>5393</v>
      </c>
      <c r="C5261" s="1" t="s">
        <v>157</v>
      </c>
      <c r="D5261" s="1" t="s">
        <v>155</v>
      </c>
      <c r="E5261" s="162">
        <v>103.65</v>
      </c>
    </row>
    <row r="5262" spans="1:5">
      <c r="A5262" s="1">
        <v>10506</v>
      </c>
      <c r="B5262" s="1" t="s">
        <v>5394</v>
      </c>
      <c r="C5262" s="1" t="s">
        <v>157</v>
      </c>
      <c r="D5262" s="1" t="s">
        <v>155</v>
      </c>
      <c r="E5262" s="162">
        <v>135.31</v>
      </c>
    </row>
    <row r="5263" spans="1:5">
      <c r="A5263" s="1">
        <v>5031</v>
      </c>
      <c r="B5263" s="1" t="s">
        <v>5395</v>
      </c>
      <c r="C5263" s="1" t="s">
        <v>157</v>
      </c>
      <c r="D5263" s="1" t="s">
        <v>158</v>
      </c>
      <c r="E5263" s="162">
        <v>190</v>
      </c>
    </row>
    <row r="5264" spans="1:5">
      <c r="A5264" s="1">
        <v>10502</v>
      </c>
      <c r="B5264" s="1" t="s">
        <v>5396</v>
      </c>
      <c r="C5264" s="1" t="s">
        <v>157</v>
      </c>
      <c r="D5264" s="1" t="s">
        <v>155</v>
      </c>
      <c r="E5264" s="162">
        <v>221.39</v>
      </c>
    </row>
    <row r="5265" spans="1:5">
      <c r="A5265" s="1">
        <v>10501</v>
      </c>
      <c r="B5265" s="1" t="s">
        <v>5397</v>
      </c>
      <c r="C5265" s="1" t="s">
        <v>157</v>
      </c>
      <c r="D5265" s="1" t="s">
        <v>155</v>
      </c>
      <c r="E5265" s="162">
        <v>125.08</v>
      </c>
    </row>
    <row r="5266" spans="1:5">
      <c r="A5266" s="1">
        <v>10503</v>
      </c>
      <c r="B5266" s="1" t="s">
        <v>5398</v>
      </c>
      <c r="C5266" s="1" t="s">
        <v>157</v>
      </c>
      <c r="D5266" s="1" t="s">
        <v>155</v>
      </c>
      <c r="E5266" s="162">
        <v>168.98</v>
      </c>
    </row>
    <row r="5267" spans="1:5">
      <c r="A5267" s="1">
        <v>4500</v>
      </c>
      <c r="B5267" s="1" t="s">
        <v>5399</v>
      </c>
      <c r="C5267" s="1" t="s">
        <v>187</v>
      </c>
      <c r="D5267" s="1" t="s">
        <v>155</v>
      </c>
      <c r="E5267" s="162">
        <v>10.69</v>
      </c>
    </row>
    <row r="5268" spans="1:5">
      <c r="A5268" s="1">
        <v>4448</v>
      </c>
      <c r="B5268" s="1" t="s">
        <v>5400</v>
      </c>
      <c r="C5268" s="1" t="s">
        <v>187</v>
      </c>
      <c r="D5268" s="1" t="s">
        <v>155</v>
      </c>
      <c r="E5268" s="162">
        <v>14.69</v>
      </c>
    </row>
    <row r="5269" spans="1:5">
      <c r="A5269" s="1">
        <v>20213</v>
      </c>
      <c r="B5269" s="1" t="s">
        <v>5401</v>
      </c>
      <c r="C5269" s="1" t="s">
        <v>187</v>
      </c>
      <c r="D5269" s="1" t="s">
        <v>155</v>
      </c>
      <c r="E5269" s="162">
        <v>18.22</v>
      </c>
    </row>
    <row r="5270" spans="1:5">
      <c r="A5270" s="1">
        <v>20211</v>
      </c>
      <c r="B5270" s="1" t="s">
        <v>5402</v>
      </c>
      <c r="C5270" s="1" t="s">
        <v>187</v>
      </c>
      <c r="D5270" s="1" t="s">
        <v>155</v>
      </c>
      <c r="E5270" s="162">
        <v>24.13</v>
      </c>
    </row>
    <row r="5271" spans="1:5">
      <c r="A5271" s="1">
        <v>40270</v>
      </c>
      <c r="B5271" s="1" t="s">
        <v>5403</v>
      </c>
      <c r="C5271" s="1" t="s">
        <v>187</v>
      </c>
      <c r="D5271" s="1" t="s">
        <v>167</v>
      </c>
      <c r="E5271" s="162">
        <v>69.08</v>
      </c>
    </row>
    <row r="5272" spans="1:5">
      <c r="A5272" s="1">
        <v>4425</v>
      </c>
      <c r="B5272" s="1" t="s">
        <v>5404</v>
      </c>
      <c r="C5272" s="1" t="s">
        <v>187</v>
      </c>
      <c r="D5272" s="1" t="s">
        <v>155</v>
      </c>
      <c r="E5272" s="162">
        <v>19.940000000000001</v>
      </c>
    </row>
    <row r="5273" spans="1:5">
      <c r="A5273" s="1">
        <v>4472</v>
      </c>
      <c r="B5273" s="1" t="s">
        <v>5405</v>
      </c>
      <c r="C5273" s="1" t="s">
        <v>187</v>
      </c>
      <c r="D5273" s="1" t="s">
        <v>155</v>
      </c>
      <c r="E5273" s="162">
        <v>24.91</v>
      </c>
    </row>
    <row r="5274" spans="1:5">
      <c r="A5274" s="1">
        <v>35272</v>
      </c>
      <c r="B5274" s="1" t="s">
        <v>5406</v>
      </c>
      <c r="C5274" s="1" t="s">
        <v>187</v>
      </c>
      <c r="D5274" s="1" t="s">
        <v>155</v>
      </c>
      <c r="E5274" s="162">
        <v>36.01</v>
      </c>
    </row>
    <row r="5275" spans="1:5">
      <c r="A5275" s="1">
        <v>4481</v>
      </c>
      <c r="B5275" s="1" t="s">
        <v>5407</v>
      </c>
      <c r="C5275" s="1" t="s">
        <v>187</v>
      </c>
      <c r="D5275" s="1" t="s">
        <v>155</v>
      </c>
      <c r="E5275" s="162">
        <v>38.549999999999997</v>
      </c>
    </row>
    <row r="5276" spans="1:5">
      <c r="A5276" s="1">
        <v>34345</v>
      </c>
      <c r="B5276" s="1" t="s">
        <v>5408</v>
      </c>
      <c r="C5276" s="1" t="s">
        <v>355</v>
      </c>
      <c r="D5276" s="1" t="s">
        <v>155</v>
      </c>
      <c r="E5276" s="162">
        <v>11.45</v>
      </c>
    </row>
    <row r="5277" spans="1:5">
      <c r="A5277" s="1">
        <v>41096</v>
      </c>
      <c r="B5277" s="1" t="s">
        <v>5409</v>
      </c>
      <c r="C5277" s="1" t="s">
        <v>357</v>
      </c>
      <c r="D5277" s="1" t="s">
        <v>155</v>
      </c>
      <c r="E5277" s="161">
        <v>2044.2</v>
      </c>
    </row>
    <row r="5278" spans="1:5">
      <c r="A5278" s="1">
        <v>41776</v>
      </c>
      <c r="B5278" s="1" t="s">
        <v>5410</v>
      </c>
      <c r="C5278" s="1" t="s">
        <v>355</v>
      </c>
      <c r="D5278" s="1" t="s">
        <v>155</v>
      </c>
      <c r="E5278" s="162">
        <v>15.7</v>
      </c>
    </row>
    <row r="5279" spans="1:5">
      <c r="A5279" s="1">
        <v>11157</v>
      </c>
      <c r="B5279" s="1" t="s">
        <v>5411</v>
      </c>
      <c r="C5279" s="1" t="s">
        <v>170</v>
      </c>
      <c r="D5279" s="1" t="s">
        <v>155</v>
      </c>
      <c r="E5279" s="162">
        <v>132.11000000000001</v>
      </c>
    </row>
    <row r="5280" spans="1:5">
      <c r="A5280" s="1" t="s">
        <v>144</v>
      </c>
    </row>
    <row r="5281" spans="1:1">
      <c r="A5281" s="1" t="s">
        <v>5412</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7E48-FADF-462E-AB82-812144BD3C93}">
  <dimension ref="A1:M6859"/>
  <sheetViews>
    <sheetView workbookViewId="0">
      <selection activeCell="B14" sqref="B14"/>
    </sheetView>
  </sheetViews>
  <sheetFormatPr defaultRowHeight="15"/>
  <cols>
    <col min="1" max="1" width="49.19921875" style="1" customWidth="1"/>
    <col min="2" max="2" width="12.296875" style="1" customWidth="1"/>
    <col min="3" max="3" width="49.19921875" style="1" customWidth="1"/>
    <col min="4" max="4" width="12.296875" style="1" customWidth="1"/>
    <col min="5" max="5" width="10.69921875" style="1" customWidth="1"/>
    <col min="6" max="6" width="34.09765625" style="1" customWidth="1"/>
    <col min="7" max="7" width="17.19921875" style="1" customWidth="1"/>
    <col min="8" max="8" width="34.09765625" style="1" customWidth="1"/>
    <col min="9" max="9" width="5.69921875" style="1" customWidth="1"/>
    <col min="10" max="10" width="27.09765625" style="1" customWidth="1"/>
    <col min="11" max="11" width="14.796875" style="1" customWidth="1"/>
    <col min="12" max="12" width="57.3984375" style="1" customWidth="1"/>
    <col min="13" max="256" width="8.796875" style="1"/>
    <col min="257" max="257" width="49.19921875" style="1" customWidth="1"/>
    <col min="258" max="258" width="12.296875" style="1" customWidth="1"/>
    <col min="259" max="259" width="49.19921875" style="1" customWidth="1"/>
    <col min="260" max="260" width="12.296875" style="1" customWidth="1"/>
    <col min="261" max="261" width="10.69921875" style="1" customWidth="1"/>
    <col min="262" max="262" width="34.09765625" style="1" customWidth="1"/>
    <col min="263" max="263" width="17.19921875" style="1" customWidth="1"/>
    <col min="264" max="264" width="34.09765625" style="1" customWidth="1"/>
    <col min="265" max="265" width="5.69921875" style="1" customWidth="1"/>
    <col min="266" max="266" width="27.09765625" style="1" customWidth="1"/>
    <col min="267" max="267" width="14.796875" style="1" customWidth="1"/>
    <col min="268" max="268" width="57.3984375" style="1" customWidth="1"/>
    <col min="269" max="512" width="8.796875" style="1"/>
    <col min="513" max="513" width="49.19921875" style="1" customWidth="1"/>
    <col min="514" max="514" width="12.296875" style="1" customWidth="1"/>
    <col min="515" max="515" width="49.19921875" style="1" customWidth="1"/>
    <col min="516" max="516" width="12.296875" style="1" customWidth="1"/>
    <col min="517" max="517" width="10.69921875" style="1" customWidth="1"/>
    <col min="518" max="518" width="34.09765625" style="1" customWidth="1"/>
    <col min="519" max="519" width="17.19921875" style="1" customWidth="1"/>
    <col min="520" max="520" width="34.09765625" style="1" customWidth="1"/>
    <col min="521" max="521" width="5.69921875" style="1" customWidth="1"/>
    <col min="522" max="522" width="27.09765625" style="1" customWidth="1"/>
    <col min="523" max="523" width="14.796875" style="1" customWidth="1"/>
    <col min="524" max="524" width="57.3984375" style="1" customWidth="1"/>
    <col min="525" max="768" width="8.796875" style="1"/>
    <col min="769" max="769" width="49.19921875" style="1" customWidth="1"/>
    <col min="770" max="770" width="12.296875" style="1" customWidth="1"/>
    <col min="771" max="771" width="49.19921875" style="1" customWidth="1"/>
    <col min="772" max="772" width="12.296875" style="1" customWidth="1"/>
    <col min="773" max="773" width="10.69921875" style="1" customWidth="1"/>
    <col min="774" max="774" width="34.09765625" style="1" customWidth="1"/>
    <col min="775" max="775" width="17.19921875" style="1" customWidth="1"/>
    <col min="776" max="776" width="34.09765625" style="1" customWidth="1"/>
    <col min="777" max="777" width="5.69921875" style="1" customWidth="1"/>
    <col min="778" max="778" width="27.09765625" style="1" customWidth="1"/>
    <col min="779" max="779" width="14.796875" style="1" customWidth="1"/>
    <col min="780" max="780" width="57.3984375" style="1" customWidth="1"/>
    <col min="781" max="1024" width="8.796875" style="1"/>
    <col min="1025" max="1025" width="49.19921875" style="1" customWidth="1"/>
    <col min="1026" max="1026" width="12.296875" style="1" customWidth="1"/>
    <col min="1027" max="1027" width="49.19921875" style="1" customWidth="1"/>
    <col min="1028" max="1028" width="12.296875" style="1" customWidth="1"/>
    <col min="1029" max="1029" width="10.69921875" style="1" customWidth="1"/>
    <col min="1030" max="1030" width="34.09765625" style="1" customWidth="1"/>
    <col min="1031" max="1031" width="17.19921875" style="1" customWidth="1"/>
    <col min="1032" max="1032" width="34.09765625" style="1" customWidth="1"/>
    <col min="1033" max="1033" width="5.69921875" style="1" customWidth="1"/>
    <col min="1034" max="1034" width="27.09765625" style="1" customWidth="1"/>
    <col min="1035" max="1035" width="14.796875" style="1" customWidth="1"/>
    <col min="1036" max="1036" width="57.3984375" style="1" customWidth="1"/>
    <col min="1037" max="1280" width="8.796875" style="1"/>
    <col min="1281" max="1281" width="49.19921875" style="1" customWidth="1"/>
    <col min="1282" max="1282" width="12.296875" style="1" customWidth="1"/>
    <col min="1283" max="1283" width="49.19921875" style="1" customWidth="1"/>
    <col min="1284" max="1284" width="12.296875" style="1" customWidth="1"/>
    <col min="1285" max="1285" width="10.69921875" style="1" customWidth="1"/>
    <col min="1286" max="1286" width="34.09765625" style="1" customWidth="1"/>
    <col min="1287" max="1287" width="17.19921875" style="1" customWidth="1"/>
    <col min="1288" max="1288" width="34.09765625" style="1" customWidth="1"/>
    <col min="1289" max="1289" width="5.69921875" style="1" customWidth="1"/>
    <col min="1290" max="1290" width="27.09765625" style="1" customWidth="1"/>
    <col min="1291" max="1291" width="14.796875" style="1" customWidth="1"/>
    <col min="1292" max="1292" width="57.3984375" style="1" customWidth="1"/>
    <col min="1293" max="1536" width="8.796875" style="1"/>
    <col min="1537" max="1537" width="49.19921875" style="1" customWidth="1"/>
    <col min="1538" max="1538" width="12.296875" style="1" customWidth="1"/>
    <col min="1539" max="1539" width="49.19921875" style="1" customWidth="1"/>
    <col min="1540" max="1540" width="12.296875" style="1" customWidth="1"/>
    <col min="1541" max="1541" width="10.69921875" style="1" customWidth="1"/>
    <col min="1542" max="1542" width="34.09765625" style="1" customWidth="1"/>
    <col min="1543" max="1543" width="17.19921875" style="1" customWidth="1"/>
    <col min="1544" max="1544" width="34.09765625" style="1" customWidth="1"/>
    <col min="1545" max="1545" width="5.69921875" style="1" customWidth="1"/>
    <col min="1546" max="1546" width="27.09765625" style="1" customWidth="1"/>
    <col min="1547" max="1547" width="14.796875" style="1" customWidth="1"/>
    <col min="1548" max="1548" width="57.3984375" style="1" customWidth="1"/>
    <col min="1549" max="1792" width="8.796875" style="1"/>
    <col min="1793" max="1793" width="49.19921875" style="1" customWidth="1"/>
    <col min="1794" max="1794" width="12.296875" style="1" customWidth="1"/>
    <col min="1795" max="1795" width="49.19921875" style="1" customWidth="1"/>
    <col min="1796" max="1796" width="12.296875" style="1" customWidth="1"/>
    <col min="1797" max="1797" width="10.69921875" style="1" customWidth="1"/>
    <col min="1798" max="1798" width="34.09765625" style="1" customWidth="1"/>
    <col min="1799" max="1799" width="17.19921875" style="1" customWidth="1"/>
    <col min="1800" max="1800" width="34.09765625" style="1" customWidth="1"/>
    <col min="1801" max="1801" width="5.69921875" style="1" customWidth="1"/>
    <col min="1802" max="1802" width="27.09765625" style="1" customWidth="1"/>
    <col min="1803" max="1803" width="14.796875" style="1" customWidth="1"/>
    <col min="1804" max="1804" width="57.3984375" style="1" customWidth="1"/>
    <col min="1805" max="2048" width="8.796875" style="1"/>
    <col min="2049" max="2049" width="49.19921875" style="1" customWidth="1"/>
    <col min="2050" max="2050" width="12.296875" style="1" customWidth="1"/>
    <col min="2051" max="2051" width="49.19921875" style="1" customWidth="1"/>
    <col min="2052" max="2052" width="12.296875" style="1" customWidth="1"/>
    <col min="2053" max="2053" width="10.69921875" style="1" customWidth="1"/>
    <col min="2054" max="2054" width="34.09765625" style="1" customWidth="1"/>
    <col min="2055" max="2055" width="17.19921875" style="1" customWidth="1"/>
    <col min="2056" max="2056" width="34.09765625" style="1" customWidth="1"/>
    <col min="2057" max="2057" width="5.69921875" style="1" customWidth="1"/>
    <col min="2058" max="2058" width="27.09765625" style="1" customWidth="1"/>
    <col min="2059" max="2059" width="14.796875" style="1" customWidth="1"/>
    <col min="2060" max="2060" width="57.3984375" style="1" customWidth="1"/>
    <col min="2061" max="2304" width="8.796875" style="1"/>
    <col min="2305" max="2305" width="49.19921875" style="1" customWidth="1"/>
    <col min="2306" max="2306" width="12.296875" style="1" customWidth="1"/>
    <col min="2307" max="2307" width="49.19921875" style="1" customWidth="1"/>
    <col min="2308" max="2308" width="12.296875" style="1" customWidth="1"/>
    <col min="2309" max="2309" width="10.69921875" style="1" customWidth="1"/>
    <col min="2310" max="2310" width="34.09765625" style="1" customWidth="1"/>
    <col min="2311" max="2311" width="17.19921875" style="1" customWidth="1"/>
    <col min="2312" max="2312" width="34.09765625" style="1" customWidth="1"/>
    <col min="2313" max="2313" width="5.69921875" style="1" customWidth="1"/>
    <col min="2314" max="2314" width="27.09765625" style="1" customWidth="1"/>
    <col min="2315" max="2315" width="14.796875" style="1" customWidth="1"/>
    <col min="2316" max="2316" width="57.3984375" style="1" customWidth="1"/>
    <col min="2317" max="2560" width="8.796875" style="1"/>
    <col min="2561" max="2561" width="49.19921875" style="1" customWidth="1"/>
    <col min="2562" max="2562" width="12.296875" style="1" customWidth="1"/>
    <col min="2563" max="2563" width="49.19921875" style="1" customWidth="1"/>
    <col min="2564" max="2564" width="12.296875" style="1" customWidth="1"/>
    <col min="2565" max="2565" width="10.69921875" style="1" customWidth="1"/>
    <col min="2566" max="2566" width="34.09765625" style="1" customWidth="1"/>
    <col min="2567" max="2567" width="17.19921875" style="1" customWidth="1"/>
    <col min="2568" max="2568" width="34.09765625" style="1" customWidth="1"/>
    <col min="2569" max="2569" width="5.69921875" style="1" customWidth="1"/>
    <col min="2570" max="2570" width="27.09765625" style="1" customWidth="1"/>
    <col min="2571" max="2571" width="14.796875" style="1" customWidth="1"/>
    <col min="2572" max="2572" width="57.3984375" style="1" customWidth="1"/>
    <col min="2573" max="2816" width="8.796875" style="1"/>
    <col min="2817" max="2817" width="49.19921875" style="1" customWidth="1"/>
    <col min="2818" max="2818" width="12.296875" style="1" customWidth="1"/>
    <col min="2819" max="2819" width="49.19921875" style="1" customWidth="1"/>
    <col min="2820" max="2820" width="12.296875" style="1" customWidth="1"/>
    <col min="2821" max="2821" width="10.69921875" style="1" customWidth="1"/>
    <col min="2822" max="2822" width="34.09765625" style="1" customWidth="1"/>
    <col min="2823" max="2823" width="17.19921875" style="1" customWidth="1"/>
    <col min="2824" max="2824" width="34.09765625" style="1" customWidth="1"/>
    <col min="2825" max="2825" width="5.69921875" style="1" customWidth="1"/>
    <col min="2826" max="2826" width="27.09765625" style="1" customWidth="1"/>
    <col min="2827" max="2827" width="14.796875" style="1" customWidth="1"/>
    <col min="2828" max="2828" width="57.3984375" style="1" customWidth="1"/>
    <col min="2829" max="3072" width="8.796875" style="1"/>
    <col min="3073" max="3073" width="49.19921875" style="1" customWidth="1"/>
    <col min="3074" max="3074" width="12.296875" style="1" customWidth="1"/>
    <col min="3075" max="3075" width="49.19921875" style="1" customWidth="1"/>
    <col min="3076" max="3076" width="12.296875" style="1" customWidth="1"/>
    <col min="3077" max="3077" width="10.69921875" style="1" customWidth="1"/>
    <col min="3078" max="3078" width="34.09765625" style="1" customWidth="1"/>
    <col min="3079" max="3079" width="17.19921875" style="1" customWidth="1"/>
    <col min="3080" max="3080" width="34.09765625" style="1" customWidth="1"/>
    <col min="3081" max="3081" width="5.69921875" style="1" customWidth="1"/>
    <col min="3082" max="3082" width="27.09765625" style="1" customWidth="1"/>
    <col min="3083" max="3083" width="14.796875" style="1" customWidth="1"/>
    <col min="3084" max="3084" width="57.3984375" style="1" customWidth="1"/>
    <col min="3085" max="3328" width="8.796875" style="1"/>
    <col min="3329" max="3329" width="49.19921875" style="1" customWidth="1"/>
    <col min="3330" max="3330" width="12.296875" style="1" customWidth="1"/>
    <col min="3331" max="3331" width="49.19921875" style="1" customWidth="1"/>
    <col min="3332" max="3332" width="12.296875" style="1" customWidth="1"/>
    <col min="3333" max="3333" width="10.69921875" style="1" customWidth="1"/>
    <col min="3334" max="3334" width="34.09765625" style="1" customWidth="1"/>
    <col min="3335" max="3335" width="17.19921875" style="1" customWidth="1"/>
    <col min="3336" max="3336" width="34.09765625" style="1" customWidth="1"/>
    <col min="3337" max="3337" width="5.69921875" style="1" customWidth="1"/>
    <col min="3338" max="3338" width="27.09765625" style="1" customWidth="1"/>
    <col min="3339" max="3339" width="14.796875" style="1" customWidth="1"/>
    <col min="3340" max="3340" width="57.3984375" style="1" customWidth="1"/>
    <col min="3341" max="3584" width="8.796875" style="1"/>
    <col min="3585" max="3585" width="49.19921875" style="1" customWidth="1"/>
    <col min="3586" max="3586" width="12.296875" style="1" customWidth="1"/>
    <col min="3587" max="3587" width="49.19921875" style="1" customWidth="1"/>
    <col min="3588" max="3588" width="12.296875" style="1" customWidth="1"/>
    <col min="3589" max="3589" width="10.69921875" style="1" customWidth="1"/>
    <col min="3590" max="3590" width="34.09765625" style="1" customWidth="1"/>
    <col min="3591" max="3591" width="17.19921875" style="1" customWidth="1"/>
    <col min="3592" max="3592" width="34.09765625" style="1" customWidth="1"/>
    <col min="3593" max="3593" width="5.69921875" style="1" customWidth="1"/>
    <col min="3594" max="3594" width="27.09765625" style="1" customWidth="1"/>
    <col min="3595" max="3595" width="14.796875" style="1" customWidth="1"/>
    <col min="3596" max="3596" width="57.3984375" style="1" customWidth="1"/>
    <col min="3597" max="3840" width="8.796875" style="1"/>
    <col min="3841" max="3841" width="49.19921875" style="1" customWidth="1"/>
    <col min="3842" max="3842" width="12.296875" style="1" customWidth="1"/>
    <col min="3843" max="3843" width="49.19921875" style="1" customWidth="1"/>
    <col min="3844" max="3844" width="12.296875" style="1" customWidth="1"/>
    <col min="3845" max="3845" width="10.69921875" style="1" customWidth="1"/>
    <col min="3846" max="3846" width="34.09765625" style="1" customWidth="1"/>
    <col min="3847" max="3847" width="17.19921875" style="1" customWidth="1"/>
    <col min="3848" max="3848" width="34.09765625" style="1" customWidth="1"/>
    <col min="3849" max="3849" width="5.69921875" style="1" customWidth="1"/>
    <col min="3850" max="3850" width="27.09765625" style="1" customWidth="1"/>
    <col min="3851" max="3851" width="14.796875" style="1" customWidth="1"/>
    <col min="3852" max="3852" width="57.3984375" style="1" customWidth="1"/>
    <col min="3853" max="4096" width="8.796875" style="1"/>
    <col min="4097" max="4097" width="49.19921875" style="1" customWidth="1"/>
    <col min="4098" max="4098" width="12.296875" style="1" customWidth="1"/>
    <col min="4099" max="4099" width="49.19921875" style="1" customWidth="1"/>
    <col min="4100" max="4100" width="12.296875" style="1" customWidth="1"/>
    <col min="4101" max="4101" width="10.69921875" style="1" customWidth="1"/>
    <col min="4102" max="4102" width="34.09765625" style="1" customWidth="1"/>
    <col min="4103" max="4103" width="17.19921875" style="1" customWidth="1"/>
    <col min="4104" max="4104" width="34.09765625" style="1" customWidth="1"/>
    <col min="4105" max="4105" width="5.69921875" style="1" customWidth="1"/>
    <col min="4106" max="4106" width="27.09765625" style="1" customWidth="1"/>
    <col min="4107" max="4107" width="14.796875" style="1" customWidth="1"/>
    <col min="4108" max="4108" width="57.3984375" style="1" customWidth="1"/>
    <col min="4109" max="4352" width="8.796875" style="1"/>
    <col min="4353" max="4353" width="49.19921875" style="1" customWidth="1"/>
    <col min="4354" max="4354" width="12.296875" style="1" customWidth="1"/>
    <col min="4355" max="4355" width="49.19921875" style="1" customWidth="1"/>
    <col min="4356" max="4356" width="12.296875" style="1" customWidth="1"/>
    <col min="4357" max="4357" width="10.69921875" style="1" customWidth="1"/>
    <col min="4358" max="4358" width="34.09765625" style="1" customWidth="1"/>
    <col min="4359" max="4359" width="17.19921875" style="1" customWidth="1"/>
    <col min="4360" max="4360" width="34.09765625" style="1" customWidth="1"/>
    <col min="4361" max="4361" width="5.69921875" style="1" customWidth="1"/>
    <col min="4362" max="4362" width="27.09765625" style="1" customWidth="1"/>
    <col min="4363" max="4363" width="14.796875" style="1" customWidth="1"/>
    <col min="4364" max="4364" width="57.3984375" style="1" customWidth="1"/>
    <col min="4365" max="4608" width="8.796875" style="1"/>
    <col min="4609" max="4609" width="49.19921875" style="1" customWidth="1"/>
    <col min="4610" max="4610" width="12.296875" style="1" customWidth="1"/>
    <col min="4611" max="4611" width="49.19921875" style="1" customWidth="1"/>
    <col min="4612" max="4612" width="12.296875" style="1" customWidth="1"/>
    <col min="4613" max="4613" width="10.69921875" style="1" customWidth="1"/>
    <col min="4614" max="4614" width="34.09765625" style="1" customWidth="1"/>
    <col min="4615" max="4615" width="17.19921875" style="1" customWidth="1"/>
    <col min="4616" max="4616" width="34.09765625" style="1" customWidth="1"/>
    <col min="4617" max="4617" width="5.69921875" style="1" customWidth="1"/>
    <col min="4618" max="4618" width="27.09765625" style="1" customWidth="1"/>
    <col min="4619" max="4619" width="14.796875" style="1" customWidth="1"/>
    <col min="4620" max="4620" width="57.3984375" style="1" customWidth="1"/>
    <col min="4621" max="4864" width="8.796875" style="1"/>
    <col min="4865" max="4865" width="49.19921875" style="1" customWidth="1"/>
    <col min="4866" max="4866" width="12.296875" style="1" customWidth="1"/>
    <col min="4867" max="4867" width="49.19921875" style="1" customWidth="1"/>
    <col min="4868" max="4868" width="12.296875" style="1" customWidth="1"/>
    <col min="4869" max="4869" width="10.69921875" style="1" customWidth="1"/>
    <col min="4870" max="4870" width="34.09765625" style="1" customWidth="1"/>
    <col min="4871" max="4871" width="17.19921875" style="1" customWidth="1"/>
    <col min="4872" max="4872" width="34.09765625" style="1" customWidth="1"/>
    <col min="4873" max="4873" width="5.69921875" style="1" customWidth="1"/>
    <col min="4874" max="4874" width="27.09765625" style="1" customWidth="1"/>
    <col min="4875" max="4875" width="14.796875" style="1" customWidth="1"/>
    <col min="4876" max="4876" width="57.3984375" style="1" customWidth="1"/>
    <col min="4877" max="5120" width="8.796875" style="1"/>
    <col min="5121" max="5121" width="49.19921875" style="1" customWidth="1"/>
    <col min="5122" max="5122" width="12.296875" style="1" customWidth="1"/>
    <col min="5123" max="5123" width="49.19921875" style="1" customWidth="1"/>
    <col min="5124" max="5124" width="12.296875" style="1" customWidth="1"/>
    <col min="5125" max="5125" width="10.69921875" style="1" customWidth="1"/>
    <col min="5126" max="5126" width="34.09765625" style="1" customWidth="1"/>
    <col min="5127" max="5127" width="17.19921875" style="1" customWidth="1"/>
    <col min="5128" max="5128" width="34.09765625" style="1" customWidth="1"/>
    <col min="5129" max="5129" width="5.69921875" style="1" customWidth="1"/>
    <col min="5130" max="5130" width="27.09765625" style="1" customWidth="1"/>
    <col min="5131" max="5131" width="14.796875" style="1" customWidth="1"/>
    <col min="5132" max="5132" width="57.3984375" style="1" customWidth="1"/>
    <col min="5133" max="5376" width="8.796875" style="1"/>
    <col min="5377" max="5377" width="49.19921875" style="1" customWidth="1"/>
    <col min="5378" max="5378" width="12.296875" style="1" customWidth="1"/>
    <col min="5379" max="5379" width="49.19921875" style="1" customWidth="1"/>
    <col min="5380" max="5380" width="12.296875" style="1" customWidth="1"/>
    <col min="5381" max="5381" width="10.69921875" style="1" customWidth="1"/>
    <col min="5382" max="5382" width="34.09765625" style="1" customWidth="1"/>
    <col min="5383" max="5383" width="17.19921875" style="1" customWidth="1"/>
    <col min="5384" max="5384" width="34.09765625" style="1" customWidth="1"/>
    <col min="5385" max="5385" width="5.69921875" style="1" customWidth="1"/>
    <col min="5386" max="5386" width="27.09765625" style="1" customWidth="1"/>
    <col min="5387" max="5387" width="14.796875" style="1" customWidth="1"/>
    <col min="5388" max="5388" width="57.3984375" style="1" customWidth="1"/>
    <col min="5389" max="5632" width="8.796875" style="1"/>
    <col min="5633" max="5633" width="49.19921875" style="1" customWidth="1"/>
    <col min="5634" max="5634" width="12.296875" style="1" customWidth="1"/>
    <col min="5635" max="5635" width="49.19921875" style="1" customWidth="1"/>
    <col min="5636" max="5636" width="12.296875" style="1" customWidth="1"/>
    <col min="5637" max="5637" width="10.69921875" style="1" customWidth="1"/>
    <col min="5638" max="5638" width="34.09765625" style="1" customWidth="1"/>
    <col min="5639" max="5639" width="17.19921875" style="1" customWidth="1"/>
    <col min="5640" max="5640" width="34.09765625" style="1" customWidth="1"/>
    <col min="5641" max="5641" width="5.69921875" style="1" customWidth="1"/>
    <col min="5642" max="5642" width="27.09765625" style="1" customWidth="1"/>
    <col min="5643" max="5643" width="14.796875" style="1" customWidth="1"/>
    <col min="5644" max="5644" width="57.3984375" style="1" customWidth="1"/>
    <col min="5645" max="5888" width="8.796875" style="1"/>
    <col min="5889" max="5889" width="49.19921875" style="1" customWidth="1"/>
    <col min="5890" max="5890" width="12.296875" style="1" customWidth="1"/>
    <col min="5891" max="5891" width="49.19921875" style="1" customWidth="1"/>
    <col min="5892" max="5892" width="12.296875" style="1" customWidth="1"/>
    <col min="5893" max="5893" width="10.69921875" style="1" customWidth="1"/>
    <col min="5894" max="5894" width="34.09765625" style="1" customWidth="1"/>
    <col min="5895" max="5895" width="17.19921875" style="1" customWidth="1"/>
    <col min="5896" max="5896" width="34.09765625" style="1" customWidth="1"/>
    <col min="5897" max="5897" width="5.69921875" style="1" customWidth="1"/>
    <col min="5898" max="5898" width="27.09765625" style="1" customWidth="1"/>
    <col min="5899" max="5899" width="14.796875" style="1" customWidth="1"/>
    <col min="5900" max="5900" width="57.3984375" style="1" customWidth="1"/>
    <col min="5901" max="6144" width="8.796875" style="1"/>
    <col min="6145" max="6145" width="49.19921875" style="1" customWidth="1"/>
    <col min="6146" max="6146" width="12.296875" style="1" customWidth="1"/>
    <col min="6147" max="6147" width="49.19921875" style="1" customWidth="1"/>
    <col min="6148" max="6148" width="12.296875" style="1" customWidth="1"/>
    <col min="6149" max="6149" width="10.69921875" style="1" customWidth="1"/>
    <col min="6150" max="6150" width="34.09765625" style="1" customWidth="1"/>
    <col min="6151" max="6151" width="17.19921875" style="1" customWidth="1"/>
    <col min="6152" max="6152" width="34.09765625" style="1" customWidth="1"/>
    <col min="6153" max="6153" width="5.69921875" style="1" customWidth="1"/>
    <col min="6154" max="6154" width="27.09765625" style="1" customWidth="1"/>
    <col min="6155" max="6155" width="14.796875" style="1" customWidth="1"/>
    <col min="6156" max="6156" width="57.3984375" style="1" customWidth="1"/>
    <col min="6157" max="6400" width="8.796875" style="1"/>
    <col min="6401" max="6401" width="49.19921875" style="1" customWidth="1"/>
    <col min="6402" max="6402" width="12.296875" style="1" customWidth="1"/>
    <col min="6403" max="6403" width="49.19921875" style="1" customWidth="1"/>
    <col min="6404" max="6404" width="12.296875" style="1" customWidth="1"/>
    <col min="6405" max="6405" width="10.69921875" style="1" customWidth="1"/>
    <col min="6406" max="6406" width="34.09765625" style="1" customWidth="1"/>
    <col min="6407" max="6407" width="17.19921875" style="1" customWidth="1"/>
    <col min="6408" max="6408" width="34.09765625" style="1" customWidth="1"/>
    <col min="6409" max="6409" width="5.69921875" style="1" customWidth="1"/>
    <col min="6410" max="6410" width="27.09765625" style="1" customWidth="1"/>
    <col min="6411" max="6411" width="14.796875" style="1" customWidth="1"/>
    <col min="6412" max="6412" width="57.3984375" style="1" customWidth="1"/>
    <col min="6413" max="6656" width="8.796875" style="1"/>
    <col min="6657" max="6657" width="49.19921875" style="1" customWidth="1"/>
    <col min="6658" max="6658" width="12.296875" style="1" customWidth="1"/>
    <col min="6659" max="6659" width="49.19921875" style="1" customWidth="1"/>
    <col min="6660" max="6660" width="12.296875" style="1" customWidth="1"/>
    <col min="6661" max="6661" width="10.69921875" style="1" customWidth="1"/>
    <col min="6662" max="6662" width="34.09765625" style="1" customWidth="1"/>
    <col min="6663" max="6663" width="17.19921875" style="1" customWidth="1"/>
    <col min="6664" max="6664" width="34.09765625" style="1" customWidth="1"/>
    <col min="6665" max="6665" width="5.69921875" style="1" customWidth="1"/>
    <col min="6666" max="6666" width="27.09765625" style="1" customWidth="1"/>
    <col min="6667" max="6667" width="14.796875" style="1" customWidth="1"/>
    <col min="6668" max="6668" width="57.3984375" style="1" customWidth="1"/>
    <col min="6669" max="6912" width="8.796875" style="1"/>
    <col min="6913" max="6913" width="49.19921875" style="1" customWidth="1"/>
    <col min="6914" max="6914" width="12.296875" style="1" customWidth="1"/>
    <col min="6915" max="6915" width="49.19921875" style="1" customWidth="1"/>
    <col min="6916" max="6916" width="12.296875" style="1" customWidth="1"/>
    <col min="6917" max="6917" width="10.69921875" style="1" customWidth="1"/>
    <col min="6918" max="6918" width="34.09765625" style="1" customWidth="1"/>
    <col min="6919" max="6919" width="17.19921875" style="1" customWidth="1"/>
    <col min="6920" max="6920" width="34.09765625" style="1" customWidth="1"/>
    <col min="6921" max="6921" width="5.69921875" style="1" customWidth="1"/>
    <col min="6922" max="6922" width="27.09765625" style="1" customWidth="1"/>
    <col min="6923" max="6923" width="14.796875" style="1" customWidth="1"/>
    <col min="6924" max="6924" width="57.3984375" style="1" customWidth="1"/>
    <col min="6925" max="7168" width="8.796875" style="1"/>
    <col min="7169" max="7169" width="49.19921875" style="1" customWidth="1"/>
    <col min="7170" max="7170" width="12.296875" style="1" customWidth="1"/>
    <col min="7171" max="7171" width="49.19921875" style="1" customWidth="1"/>
    <col min="7172" max="7172" width="12.296875" style="1" customWidth="1"/>
    <col min="7173" max="7173" width="10.69921875" style="1" customWidth="1"/>
    <col min="7174" max="7174" width="34.09765625" style="1" customWidth="1"/>
    <col min="7175" max="7175" width="17.19921875" style="1" customWidth="1"/>
    <col min="7176" max="7176" width="34.09765625" style="1" customWidth="1"/>
    <col min="7177" max="7177" width="5.69921875" style="1" customWidth="1"/>
    <col min="7178" max="7178" width="27.09765625" style="1" customWidth="1"/>
    <col min="7179" max="7179" width="14.796875" style="1" customWidth="1"/>
    <col min="7180" max="7180" width="57.3984375" style="1" customWidth="1"/>
    <col min="7181" max="7424" width="8.796875" style="1"/>
    <col min="7425" max="7425" width="49.19921875" style="1" customWidth="1"/>
    <col min="7426" max="7426" width="12.296875" style="1" customWidth="1"/>
    <col min="7427" max="7427" width="49.19921875" style="1" customWidth="1"/>
    <col min="7428" max="7428" width="12.296875" style="1" customWidth="1"/>
    <col min="7429" max="7429" width="10.69921875" style="1" customWidth="1"/>
    <col min="7430" max="7430" width="34.09765625" style="1" customWidth="1"/>
    <col min="7431" max="7431" width="17.19921875" style="1" customWidth="1"/>
    <col min="7432" max="7432" width="34.09765625" style="1" customWidth="1"/>
    <col min="7433" max="7433" width="5.69921875" style="1" customWidth="1"/>
    <col min="7434" max="7434" width="27.09765625" style="1" customWidth="1"/>
    <col min="7435" max="7435" width="14.796875" style="1" customWidth="1"/>
    <col min="7436" max="7436" width="57.3984375" style="1" customWidth="1"/>
    <col min="7437" max="7680" width="8.796875" style="1"/>
    <col min="7681" max="7681" width="49.19921875" style="1" customWidth="1"/>
    <col min="7682" max="7682" width="12.296875" style="1" customWidth="1"/>
    <col min="7683" max="7683" width="49.19921875" style="1" customWidth="1"/>
    <col min="7684" max="7684" width="12.296875" style="1" customWidth="1"/>
    <col min="7685" max="7685" width="10.69921875" style="1" customWidth="1"/>
    <col min="7686" max="7686" width="34.09765625" style="1" customWidth="1"/>
    <col min="7687" max="7687" width="17.19921875" style="1" customWidth="1"/>
    <col min="7688" max="7688" width="34.09765625" style="1" customWidth="1"/>
    <col min="7689" max="7689" width="5.69921875" style="1" customWidth="1"/>
    <col min="7690" max="7690" width="27.09765625" style="1" customWidth="1"/>
    <col min="7691" max="7691" width="14.796875" style="1" customWidth="1"/>
    <col min="7692" max="7692" width="57.3984375" style="1" customWidth="1"/>
    <col min="7693" max="7936" width="8.796875" style="1"/>
    <col min="7937" max="7937" width="49.19921875" style="1" customWidth="1"/>
    <col min="7938" max="7938" width="12.296875" style="1" customWidth="1"/>
    <col min="7939" max="7939" width="49.19921875" style="1" customWidth="1"/>
    <col min="7940" max="7940" width="12.296875" style="1" customWidth="1"/>
    <col min="7941" max="7941" width="10.69921875" style="1" customWidth="1"/>
    <col min="7942" max="7942" width="34.09765625" style="1" customWidth="1"/>
    <col min="7943" max="7943" width="17.19921875" style="1" customWidth="1"/>
    <col min="7944" max="7944" width="34.09765625" style="1" customWidth="1"/>
    <col min="7945" max="7945" width="5.69921875" style="1" customWidth="1"/>
    <col min="7946" max="7946" width="27.09765625" style="1" customWidth="1"/>
    <col min="7947" max="7947" width="14.796875" style="1" customWidth="1"/>
    <col min="7948" max="7948" width="57.3984375" style="1" customWidth="1"/>
    <col min="7949" max="8192" width="8.796875" style="1"/>
    <col min="8193" max="8193" width="49.19921875" style="1" customWidth="1"/>
    <col min="8194" max="8194" width="12.296875" style="1" customWidth="1"/>
    <col min="8195" max="8195" width="49.19921875" style="1" customWidth="1"/>
    <col min="8196" max="8196" width="12.296875" style="1" customWidth="1"/>
    <col min="8197" max="8197" width="10.69921875" style="1" customWidth="1"/>
    <col min="8198" max="8198" width="34.09765625" style="1" customWidth="1"/>
    <col min="8199" max="8199" width="17.19921875" style="1" customWidth="1"/>
    <col min="8200" max="8200" width="34.09765625" style="1" customWidth="1"/>
    <col min="8201" max="8201" width="5.69921875" style="1" customWidth="1"/>
    <col min="8202" max="8202" width="27.09765625" style="1" customWidth="1"/>
    <col min="8203" max="8203" width="14.796875" style="1" customWidth="1"/>
    <col min="8204" max="8204" width="57.3984375" style="1" customWidth="1"/>
    <col min="8205" max="8448" width="8.796875" style="1"/>
    <col min="8449" max="8449" width="49.19921875" style="1" customWidth="1"/>
    <col min="8450" max="8450" width="12.296875" style="1" customWidth="1"/>
    <col min="8451" max="8451" width="49.19921875" style="1" customWidth="1"/>
    <col min="8452" max="8452" width="12.296875" style="1" customWidth="1"/>
    <col min="8453" max="8453" width="10.69921875" style="1" customWidth="1"/>
    <col min="8454" max="8454" width="34.09765625" style="1" customWidth="1"/>
    <col min="8455" max="8455" width="17.19921875" style="1" customWidth="1"/>
    <col min="8456" max="8456" width="34.09765625" style="1" customWidth="1"/>
    <col min="8457" max="8457" width="5.69921875" style="1" customWidth="1"/>
    <col min="8458" max="8458" width="27.09765625" style="1" customWidth="1"/>
    <col min="8459" max="8459" width="14.796875" style="1" customWidth="1"/>
    <col min="8460" max="8460" width="57.3984375" style="1" customWidth="1"/>
    <col min="8461" max="8704" width="8.796875" style="1"/>
    <col min="8705" max="8705" width="49.19921875" style="1" customWidth="1"/>
    <col min="8706" max="8706" width="12.296875" style="1" customWidth="1"/>
    <col min="8707" max="8707" width="49.19921875" style="1" customWidth="1"/>
    <col min="8708" max="8708" width="12.296875" style="1" customWidth="1"/>
    <col min="8709" max="8709" width="10.69921875" style="1" customWidth="1"/>
    <col min="8710" max="8710" width="34.09765625" style="1" customWidth="1"/>
    <col min="8711" max="8711" width="17.19921875" style="1" customWidth="1"/>
    <col min="8712" max="8712" width="34.09765625" style="1" customWidth="1"/>
    <col min="8713" max="8713" width="5.69921875" style="1" customWidth="1"/>
    <col min="8714" max="8714" width="27.09765625" style="1" customWidth="1"/>
    <col min="8715" max="8715" width="14.796875" style="1" customWidth="1"/>
    <col min="8716" max="8716" width="57.3984375" style="1" customWidth="1"/>
    <col min="8717" max="8960" width="8.796875" style="1"/>
    <col min="8961" max="8961" width="49.19921875" style="1" customWidth="1"/>
    <col min="8962" max="8962" width="12.296875" style="1" customWidth="1"/>
    <col min="8963" max="8963" width="49.19921875" style="1" customWidth="1"/>
    <col min="8964" max="8964" width="12.296875" style="1" customWidth="1"/>
    <col min="8965" max="8965" width="10.69921875" style="1" customWidth="1"/>
    <col min="8966" max="8966" width="34.09765625" style="1" customWidth="1"/>
    <col min="8967" max="8967" width="17.19921875" style="1" customWidth="1"/>
    <col min="8968" max="8968" width="34.09765625" style="1" customWidth="1"/>
    <col min="8969" max="8969" width="5.69921875" style="1" customWidth="1"/>
    <col min="8970" max="8970" width="27.09765625" style="1" customWidth="1"/>
    <col min="8971" max="8971" width="14.796875" style="1" customWidth="1"/>
    <col min="8972" max="8972" width="57.3984375" style="1" customWidth="1"/>
    <col min="8973" max="9216" width="8.796875" style="1"/>
    <col min="9217" max="9217" width="49.19921875" style="1" customWidth="1"/>
    <col min="9218" max="9218" width="12.296875" style="1" customWidth="1"/>
    <col min="9219" max="9219" width="49.19921875" style="1" customWidth="1"/>
    <col min="9220" max="9220" width="12.296875" style="1" customWidth="1"/>
    <col min="9221" max="9221" width="10.69921875" style="1" customWidth="1"/>
    <col min="9222" max="9222" width="34.09765625" style="1" customWidth="1"/>
    <col min="9223" max="9223" width="17.19921875" style="1" customWidth="1"/>
    <col min="9224" max="9224" width="34.09765625" style="1" customWidth="1"/>
    <col min="9225" max="9225" width="5.69921875" style="1" customWidth="1"/>
    <col min="9226" max="9226" width="27.09765625" style="1" customWidth="1"/>
    <col min="9227" max="9227" width="14.796875" style="1" customWidth="1"/>
    <col min="9228" max="9228" width="57.3984375" style="1" customWidth="1"/>
    <col min="9229" max="9472" width="8.796875" style="1"/>
    <col min="9473" max="9473" width="49.19921875" style="1" customWidth="1"/>
    <col min="9474" max="9474" width="12.296875" style="1" customWidth="1"/>
    <col min="9475" max="9475" width="49.19921875" style="1" customWidth="1"/>
    <col min="9476" max="9476" width="12.296875" style="1" customWidth="1"/>
    <col min="9477" max="9477" width="10.69921875" style="1" customWidth="1"/>
    <col min="9478" max="9478" width="34.09765625" style="1" customWidth="1"/>
    <col min="9479" max="9479" width="17.19921875" style="1" customWidth="1"/>
    <col min="9480" max="9480" width="34.09765625" style="1" customWidth="1"/>
    <col min="9481" max="9481" width="5.69921875" style="1" customWidth="1"/>
    <col min="9482" max="9482" width="27.09765625" style="1" customWidth="1"/>
    <col min="9483" max="9483" width="14.796875" style="1" customWidth="1"/>
    <col min="9484" max="9484" width="57.3984375" style="1" customWidth="1"/>
    <col min="9485" max="9728" width="8.796875" style="1"/>
    <col min="9729" max="9729" width="49.19921875" style="1" customWidth="1"/>
    <col min="9730" max="9730" width="12.296875" style="1" customWidth="1"/>
    <col min="9731" max="9731" width="49.19921875" style="1" customWidth="1"/>
    <col min="9732" max="9732" width="12.296875" style="1" customWidth="1"/>
    <col min="9733" max="9733" width="10.69921875" style="1" customWidth="1"/>
    <col min="9734" max="9734" width="34.09765625" style="1" customWidth="1"/>
    <col min="9735" max="9735" width="17.19921875" style="1" customWidth="1"/>
    <col min="9736" max="9736" width="34.09765625" style="1" customWidth="1"/>
    <col min="9737" max="9737" width="5.69921875" style="1" customWidth="1"/>
    <col min="9738" max="9738" width="27.09765625" style="1" customWidth="1"/>
    <col min="9739" max="9739" width="14.796875" style="1" customWidth="1"/>
    <col min="9740" max="9740" width="57.3984375" style="1" customWidth="1"/>
    <col min="9741" max="9984" width="8.796875" style="1"/>
    <col min="9985" max="9985" width="49.19921875" style="1" customWidth="1"/>
    <col min="9986" max="9986" width="12.296875" style="1" customWidth="1"/>
    <col min="9987" max="9987" width="49.19921875" style="1" customWidth="1"/>
    <col min="9988" max="9988" width="12.296875" style="1" customWidth="1"/>
    <col min="9989" max="9989" width="10.69921875" style="1" customWidth="1"/>
    <col min="9990" max="9990" width="34.09765625" style="1" customWidth="1"/>
    <col min="9991" max="9991" width="17.19921875" style="1" customWidth="1"/>
    <col min="9992" max="9992" width="34.09765625" style="1" customWidth="1"/>
    <col min="9993" max="9993" width="5.69921875" style="1" customWidth="1"/>
    <col min="9994" max="9994" width="27.09765625" style="1" customWidth="1"/>
    <col min="9995" max="9995" width="14.796875" style="1" customWidth="1"/>
    <col min="9996" max="9996" width="57.3984375" style="1" customWidth="1"/>
    <col min="9997" max="10240" width="8.796875" style="1"/>
    <col min="10241" max="10241" width="49.19921875" style="1" customWidth="1"/>
    <col min="10242" max="10242" width="12.296875" style="1" customWidth="1"/>
    <col min="10243" max="10243" width="49.19921875" style="1" customWidth="1"/>
    <col min="10244" max="10244" width="12.296875" style="1" customWidth="1"/>
    <col min="10245" max="10245" width="10.69921875" style="1" customWidth="1"/>
    <col min="10246" max="10246" width="34.09765625" style="1" customWidth="1"/>
    <col min="10247" max="10247" width="17.19921875" style="1" customWidth="1"/>
    <col min="10248" max="10248" width="34.09765625" style="1" customWidth="1"/>
    <col min="10249" max="10249" width="5.69921875" style="1" customWidth="1"/>
    <col min="10250" max="10250" width="27.09765625" style="1" customWidth="1"/>
    <col min="10251" max="10251" width="14.796875" style="1" customWidth="1"/>
    <col min="10252" max="10252" width="57.3984375" style="1" customWidth="1"/>
    <col min="10253" max="10496" width="8.796875" style="1"/>
    <col min="10497" max="10497" width="49.19921875" style="1" customWidth="1"/>
    <col min="10498" max="10498" width="12.296875" style="1" customWidth="1"/>
    <col min="10499" max="10499" width="49.19921875" style="1" customWidth="1"/>
    <col min="10500" max="10500" width="12.296875" style="1" customWidth="1"/>
    <col min="10501" max="10501" width="10.69921875" style="1" customWidth="1"/>
    <col min="10502" max="10502" width="34.09765625" style="1" customWidth="1"/>
    <col min="10503" max="10503" width="17.19921875" style="1" customWidth="1"/>
    <col min="10504" max="10504" width="34.09765625" style="1" customWidth="1"/>
    <col min="10505" max="10505" width="5.69921875" style="1" customWidth="1"/>
    <col min="10506" max="10506" width="27.09765625" style="1" customWidth="1"/>
    <col min="10507" max="10507" width="14.796875" style="1" customWidth="1"/>
    <col min="10508" max="10508" width="57.3984375" style="1" customWidth="1"/>
    <col min="10509" max="10752" width="8.796875" style="1"/>
    <col min="10753" max="10753" width="49.19921875" style="1" customWidth="1"/>
    <col min="10754" max="10754" width="12.296875" style="1" customWidth="1"/>
    <col min="10755" max="10755" width="49.19921875" style="1" customWidth="1"/>
    <col min="10756" max="10756" width="12.296875" style="1" customWidth="1"/>
    <col min="10757" max="10757" width="10.69921875" style="1" customWidth="1"/>
    <col min="10758" max="10758" width="34.09765625" style="1" customWidth="1"/>
    <col min="10759" max="10759" width="17.19921875" style="1" customWidth="1"/>
    <col min="10760" max="10760" width="34.09765625" style="1" customWidth="1"/>
    <col min="10761" max="10761" width="5.69921875" style="1" customWidth="1"/>
    <col min="10762" max="10762" width="27.09765625" style="1" customWidth="1"/>
    <col min="10763" max="10763" width="14.796875" style="1" customWidth="1"/>
    <col min="10764" max="10764" width="57.3984375" style="1" customWidth="1"/>
    <col min="10765" max="11008" width="8.796875" style="1"/>
    <col min="11009" max="11009" width="49.19921875" style="1" customWidth="1"/>
    <col min="11010" max="11010" width="12.296875" style="1" customWidth="1"/>
    <col min="11011" max="11011" width="49.19921875" style="1" customWidth="1"/>
    <col min="11012" max="11012" width="12.296875" style="1" customWidth="1"/>
    <col min="11013" max="11013" width="10.69921875" style="1" customWidth="1"/>
    <col min="11014" max="11014" width="34.09765625" style="1" customWidth="1"/>
    <col min="11015" max="11015" width="17.19921875" style="1" customWidth="1"/>
    <col min="11016" max="11016" width="34.09765625" style="1" customWidth="1"/>
    <col min="11017" max="11017" width="5.69921875" style="1" customWidth="1"/>
    <col min="11018" max="11018" width="27.09765625" style="1" customWidth="1"/>
    <col min="11019" max="11019" width="14.796875" style="1" customWidth="1"/>
    <col min="11020" max="11020" width="57.3984375" style="1" customWidth="1"/>
    <col min="11021" max="11264" width="8.796875" style="1"/>
    <col min="11265" max="11265" width="49.19921875" style="1" customWidth="1"/>
    <col min="11266" max="11266" width="12.296875" style="1" customWidth="1"/>
    <col min="11267" max="11267" width="49.19921875" style="1" customWidth="1"/>
    <col min="11268" max="11268" width="12.296875" style="1" customWidth="1"/>
    <col min="11269" max="11269" width="10.69921875" style="1" customWidth="1"/>
    <col min="11270" max="11270" width="34.09765625" style="1" customWidth="1"/>
    <col min="11271" max="11271" width="17.19921875" style="1" customWidth="1"/>
    <col min="11272" max="11272" width="34.09765625" style="1" customWidth="1"/>
    <col min="11273" max="11273" width="5.69921875" style="1" customWidth="1"/>
    <col min="11274" max="11274" width="27.09765625" style="1" customWidth="1"/>
    <col min="11275" max="11275" width="14.796875" style="1" customWidth="1"/>
    <col min="11276" max="11276" width="57.3984375" style="1" customWidth="1"/>
    <col min="11277" max="11520" width="8.796875" style="1"/>
    <col min="11521" max="11521" width="49.19921875" style="1" customWidth="1"/>
    <col min="11522" max="11522" width="12.296875" style="1" customWidth="1"/>
    <col min="11523" max="11523" width="49.19921875" style="1" customWidth="1"/>
    <col min="11524" max="11524" width="12.296875" style="1" customWidth="1"/>
    <col min="11525" max="11525" width="10.69921875" style="1" customWidth="1"/>
    <col min="11526" max="11526" width="34.09765625" style="1" customWidth="1"/>
    <col min="11527" max="11527" width="17.19921875" style="1" customWidth="1"/>
    <col min="11528" max="11528" width="34.09765625" style="1" customWidth="1"/>
    <col min="11529" max="11529" width="5.69921875" style="1" customWidth="1"/>
    <col min="11530" max="11530" width="27.09765625" style="1" customWidth="1"/>
    <col min="11531" max="11531" width="14.796875" style="1" customWidth="1"/>
    <col min="11532" max="11532" width="57.3984375" style="1" customWidth="1"/>
    <col min="11533" max="11776" width="8.796875" style="1"/>
    <col min="11777" max="11777" width="49.19921875" style="1" customWidth="1"/>
    <col min="11778" max="11778" width="12.296875" style="1" customWidth="1"/>
    <col min="11779" max="11779" width="49.19921875" style="1" customWidth="1"/>
    <col min="11780" max="11780" width="12.296875" style="1" customWidth="1"/>
    <col min="11781" max="11781" width="10.69921875" style="1" customWidth="1"/>
    <col min="11782" max="11782" width="34.09765625" style="1" customWidth="1"/>
    <col min="11783" max="11783" width="17.19921875" style="1" customWidth="1"/>
    <col min="11784" max="11784" width="34.09765625" style="1" customWidth="1"/>
    <col min="11785" max="11785" width="5.69921875" style="1" customWidth="1"/>
    <col min="11786" max="11786" width="27.09765625" style="1" customWidth="1"/>
    <col min="11787" max="11787" width="14.796875" style="1" customWidth="1"/>
    <col min="11788" max="11788" width="57.3984375" style="1" customWidth="1"/>
    <col min="11789" max="12032" width="8.796875" style="1"/>
    <col min="12033" max="12033" width="49.19921875" style="1" customWidth="1"/>
    <col min="12034" max="12034" width="12.296875" style="1" customWidth="1"/>
    <col min="12035" max="12035" width="49.19921875" style="1" customWidth="1"/>
    <col min="12036" max="12036" width="12.296875" style="1" customWidth="1"/>
    <col min="12037" max="12037" width="10.69921875" style="1" customWidth="1"/>
    <col min="12038" max="12038" width="34.09765625" style="1" customWidth="1"/>
    <col min="12039" max="12039" width="17.19921875" style="1" customWidth="1"/>
    <col min="12040" max="12040" width="34.09765625" style="1" customWidth="1"/>
    <col min="12041" max="12041" width="5.69921875" style="1" customWidth="1"/>
    <col min="12042" max="12042" width="27.09765625" style="1" customWidth="1"/>
    <col min="12043" max="12043" width="14.796875" style="1" customWidth="1"/>
    <col min="12044" max="12044" width="57.3984375" style="1" customWidth="1"/>
    <col min="12045" max="12288" width="8.796875" style="1"/>
    <col min="12289" max="12289" width="49.19921875" style="1" customWidth="1"/>
    <col min="12290" max="12290" width="12.296875" style="1" customWidth="1"/>
    <col min="12291" max="12291" width="49.19921875" style="1" customWidth="1"/>
    <col min="12292" max="12292" width="12.296875" style="1" customWidth="1"/>
    <col min="12293" max="12293" width="10.69921875" style="1" customWidth="1"/>
    <col min="12294" max="12294" width="34.09765625" style="1" customWidth="1"/>
    <col min="12295" max="12295" width="17.19921875" style="1" customWidth="1"/>
    <col min="12296" max="12296" width="34.09765625" style="1" customWidth="1"/>
    <col min="12297" max="12297" width="5.69921875" style="1" customWidth="1"/>
    <col min="12298" max="12298" width="27.09765625" style="1" customWidth="1"/>
    <col min="12299" max="12299" width="14.796875" style="1" customWidth="1"/>
    <col min="12300" max="12300" width="57.3984375" style="1" customWidth="1"/>
    <col min="12301" max="12544" width="8.796875" style="1"/>
    <col min="12545" max="12545" width="49.19921875" style="1" customWidth="1"/>
    <col min="12546" max="12546" width="12.296875" style="1" customWidth="1"/>
    <col min="12547" max="12547" width="49.19921875" style="1" customWidth="1"/>
    <col min="12548" max="12548" width="12.296875" style="1" customWidth="1"/>
    <col min="12549" max="12549" width="10.69921875" style="1" customWidth="1"/>
    <col min="12550" max="12550" width="34.09765625" style="1" customWidth="1"/>
    <col min="12551" max="12551" width="17.19921875" style="1" customWidth="1"/>
    <col min="12552" max="12552" width="34.09765625" style="1" customWidth="1"/>
    <col min="12553" max="12553" width="5.69921875" style="1" customWidth="1"/>
    <col min="12554" max="12554" width="27.09765625" style="1" customWidth="1"/>
    <col min="12555" max="12555" width="14.796875" style="1" customWidth="1"/>
    <col min="12556" max="12556" width="57.3984375" style="1" customWidth="1"/>
    <col min="12557" max="12800" width="8.796875" style="1"/>
    <col min="12801" max="12801" width="49.19921875" style="1" customWidth="1"/>
    <col min="12802" max="12802" width="12.296875" style="1" customWidth="1"/>
    <col min="12803" max="12803" width="49.19921875" style="1" customWidth="1"/>
    <col min="12804" max="12804" width="12.296875" style="1" customWidth="1"/>
    <col min="12805" max="12805" width="10.69921875" style="1" customWidth="1"/>
    <col min="12806" max="12806" width="34.09765625" style="1" customWidth="1"/>
    <col min="12807" max="12807" width="17.19921875" style="1" customWidth="1"/>
    <col min="12808" max="12808" width="34.09765625" style="1" customWidth="1"/>
    <col min="12809" max="12809" width="5.69921875" style="1" customWidth="1"/>
    <col min="12810" max="12810" width="27.09765625" style="1" customWidth="1"/>
    <col min="12811" max="12811" width="14.796875" style="1" customWidth="1"/>
    <col min="12812" max="12812" width="57.3984375" style="1" customWidth="1"/>
    <col min="12813" max="13056" width="8.796875" style="1"/>
    <col min="13057" max="13057" width="49.19921875" style="1" customWidth="1"/>
    <col min="13058" max="13058" width="12.296875" style="1" customWidth="1"/>
    <col min="13059" max="13059" width="49.19921875" style="1" customWidth="1"/>
    <col min="13060" max="13060" width="12.296875" style="1" customWidth="1"/>
    <col min="13061" max="13061" width="10.69921875" style="1" customWidth="1"/>
    <col min="13062" max="13062" width="34.09765625" style="1" customWidth="1"/>
    <col min="13063" max="13063" width="17.19921875" style="1" customWidth="1"/>
    <col min="13064" max="13064" width="34.09765625" style="1" customWidth="1"/>
    <col min="13065" max="13065" width="5.69921875" style="1" customWidth="1"/>
    <col min="13066" max="13066" width="27.09765625" style="1" customWidth="1"/>
    <col min="13067" max="13067" width="14.796875" style="1" customWidth="1"/>
    <col min="13068" max="13068" width="57.3984375" style="1" customWidth="1"/>
    <col min="13069" max="13312" width="8.796875" style="1"/>
    <col min="13313" max="13313" width="49.19921875" style="1" customWidth="1"/>
    <col min="13314" max="13314" width="12.296875" style="1" customWidth="1"/>
    <col min="13315" max="13315" width="49.19921875" style="1" customWidth="1"/>
    <col min="13316" max="13316" width="12.296875" style="1" customWidth="1"/>
    <col min="13317" max="13317" width="10.69921875" style="1" customWidth="1"/>
    <col min="13318" max="13318" width="34.09765625" style="1" customWidth="1"/>
    <col min="13319" max="13319" width="17.19921875" style="1" customWidth="1"/>
    <col min="13320" max="13320" width="34.09765625" style="1" customWidth="1"/>
    <col min="13321" max="13321" width="5.69921875" style="1" customWidth="1"/>
    <col min="13322" max="13322" width="27.09765625" style="1" customWidth="1"/>
    <col min="13323" max="13323" width="14.796875" style="1" customWidth="1"/>
    <col min="13324" max="13324" width="57.3984375" style="1" customWidth="1"/>
    <col min="13325" max="13568" width="8.796875" style="1"/>
    <col min="13569" max="13569" width="49.19921875" style="1" customWidth="1"/>
    <col min="13570" max="13570" width="12.296875" style="1" customWidth="1"/>
    <col min="13571" max="13571" width="49.19921875" style="1" customWidth="1"/>
    <col min="13572" max="13572" width="12.296875" style="1" customWidth="1"/>
    <col min="13573" max="13573" width="10.69921875" style="1" customWidth="1"/>
    <col min="13574" max="13574" width="34.09765625" style="1" customWidth="1"/>
    <col min="13575" max="13575" width="17.19921875" style="1" customWidth="1"/>
    <col min="13576" max="13576" width="34.09765625" style="1" customWidth="1"/>
    <col min="13577" max="13577" width="5.69921875" style="1" customWidth="1"/>
    <col min="13578" max="13578" width="27.09765625" style="1" customWidth="1"/>
    <col min="13579" max="13579" width="14.796875" style="1" customWidth="1"/>
    <col min="13580" max="13580" width="57.3984375" style="1" customWidth="1"/>
    <col min="13581" max="13824" width="8.796875" style="1"/>
    <col min="13825" max="13825" width="49.19921875" style="1" customWidth="1"/>
    <col min="13826" max="13826" width="12.296875" style="1" customWidth="1"/>
    <col min="13827" max="13827" width="49.19921875" style="1" customWidth="1"/>
    <col min="13828" max="13828" width="12.296875" style="1" customWidth="1"/>
    <col min="13829" max="13829" width="10.69921875" style="1" customWidth="1"/>
    <col min="13830" max="13830" width="34.09765625" style="1" customWidth="1"/>
    <col min="13831" max="13831" width="17.19921875" style="1" customWidth="1"/>
    <col min="13832" max="13832" width="34.09765625" style="1" customWidth="1"/>
    <col min="13833" max="13833" width="5.69921875" style="1" customWidth="1"/>
    <col min="13834" max="13834" width="27.09765625" style="1" customWidth="1"/>
    <col min="13835" max="13835" width="14.796875" style="1" customWidth="1"/>
    <col min="13836" max="13836" width="57.3984375" style="1" customWidth="1"/>
    <col min="13837" max="14080" width="8.796875" style="1"/>
    <col min="14081" max="14081" width="49.19921875" style="1" customWidth="1"/>
    <col min="14082" max="14082" width="12.296875" style="1" customWidth="1"/>
    <col min="14083" max="14083" width="49.19921875" style="1" customWidth="1"/>
    <col min="14084" max="14084" width="12.296875" style="1" customWidth="1"/>
    <col min="14085" max="14085" width="10.69921875" style="1" customWidth="1"/>
    <col min="14086" max="14086" width="34.09765625" style="1" customWidth="1"/>
    <col min="14087" max="14087" width="17.19921875" style="1" customWidth="1"/>
    <col min="14088" max="14088" width="34.09765625" style="1" customWidth="1"/>
    <col min="14089" max="14089" width="5.69921875" style="1" customWidth="1"/>
    <col min="14090" max="14090" width="27.09765625" style="1" customWidth="1"/>
    <col min="14091" max="14091" width="14.796875" style="1" customWidth="1"/>
    <col min="14092" max="14092" width="57.3984375" style="1" customWidth="1"/>
    <col min="14093" max="14336" width="8.796875" style="1"/>
    <col min="14337" max="14337" width="49.19921875" style="1" customWidth="1"/>
    <col min="14338" max="14338" width="12.296875" style="1" customWidth="1"/>
    <col min="14339" max="14339" width="49.19921875" style="1" customWidth="1"/>
    <col min="14340" max="14340" width="12.296875" style="1" customWidth="1"/>
    <col min="14341" max="14341" width="10.69921875" style="1" customWidth="1"/>
    <col min="14342" max="14342" width="34.09765625" style="1" customWidth="1"/>
    <col min="14343" max="14343" width="17.19921875" style="1" customWidth="1"/>
    <col min="14344" max="14344" width="34.09765625" style="1" customWidth="1"/>
    <col min="14345" max="14345" width="5.69921875" style="1" customWidth="1"/>
    <col min="14346" max="14346" width="27.09765625" style="1" customWidth="1"/>
    <col min="14347" max="14347" width="14.796875" style="1" customWidth="1"/>
    <col min="14348" max="14348" width="57.3984375" style="1" customWidth="1"/>
    <col min="14349" max="14592" width="8.796875" style="1"/>
    <col min="14593" max="14593" width="49.19921875" style="1" customWidth="1"/>
    <col min="14594" max="14594" width="12.296875" style="1" customWidth="1"/>
    <col min="14595" max="14595" width="49.19921875" style="1" customWidth="1"/>
    <col min="14596" max="14596" width="12.296875" style="1" customWidth="1"/>
    <col min="14597" max="14597" width="10.69921875" style="1" customWidth="1"/>
    <col min="14598" max="14598" width="34.09765625" style="1" customWidth="1"/>
    <col min="14599" max="14599" width="17.19921875" style="1" customWidth="1"/>
    <col min="14600" max="14600" width="34.09765625" style="1" customWidth="1"/>
    <col min="14601" max="14601" width="5.69921875" style="1" customWidth="1"/>
    <col min="14602" max="14602" width="27.09765625" style="1" customWidth="1"/>
    <col min="14603" max="14603" width="14.796875" style="1" customWidth="1"/>
    <col min="14604" max="14604" width="57.3984375" style="1" customWidth="1"/>
    <col min="14605" max="14848" width="8.796875" style="1"/>
    <col min="14849" max="14849" width="49.19921875" style="1" customWidth="1"/>
    <col min="14850" max="14850" width="12.296875" style="1" customWidth="1"/>
    <col min="14851" max="14851" width="49.19921875" style="1" customWidth="1"/>
    <col min="14852" max="14852" width="12.296875" style="1" customWidth="1"/>
    <col min="14853" max="14853" width="10.69921875" style="1" customWidth="1"/>
    <col min="14854" max="14854" width="34.09765625" style="1" customWidth="1"/>
    <col min="14855" max="14855" width="17.19921875" style="1" customWidth="1"/>
    <col min="14856" max="14856" width="34.09765625" style="1" customWidth="1"/>
    <col min="14857" max="14857" width="5.69921875" style="1" customWidth="1"/>
    <col min="14858" max="14858" width="27.09765625" style="1" customWidth="1"/>
    <col min="14859" max="14859" width="14.796875" style="1" customWidth="1"/>
    <col min="14860" max="14860" width="57.3984375" style="1" customWidth="1"/>
    <col min="14861" max="15104" width="8.796875" style="1"/>
    <col min="15105" max="15105" width="49.19921875" style="1" customWidth="1"/>
    <col min="15106" max="15106" width="12.296875" style="1" customWidth="1"/>
    <col min="15107" max="15107" width="49.19921875" style="1" customWidth="1"/>
    <col min="15108" max="15108" width="12.296875" style="1" customWidth="1"/>
    <col min="15109" max="15109" width="10.69921875" style="1" customWidth="1"/>
    <col min="15110" max="15110" width="34.09765625" style="1" customWidth="1"/>
    <col min="15111" max="15111" width="17.19921875" style="1" customWidth="1"/>
    <col min="15112" max="15112" width="34.09765625" style="1" customWidth="1"/>
    <col min="15113" max="15113" width="5.69921875" style="1" customWidth="1"/>
    <col min="15114" max="15114" width="27.09765625" style="1" customWidth="1"/>
    <col min="15115" max="15115" width="14.796875" style="1" customWidth="1"/>
    <col min="15116" max="15116" width="57.3984375" style="1" customWidth="1"/>
    <col min="15117" max="15360" width="8.796875" style="1"/>
    <col min="15361" max="15361" width="49.19921875" style="1" customWidth="1"/>
    <col min="15362" max="15362" width="12.296875" style="1" customWidth="1"/>
    <col min="15363" max="15363" width="49.19921875" style="1" customWidth="1"/>
    <col min="15364" max="15364" width="12.296875" style="1" customWidth="1"/>
    <col min="15365" max="15365" width="10.69921875" style="1" customWidth="1"/>
    <col min="15366" max="15366" width="34.09765625" style="1" customWidth="1"/>
    <col min="15367" max="15367" width="17.19921875" style="1" customWidth="1"/>
    <col min="15368" max="15368" width="34.09765625" style="1" customWidth="1"/>
    <col min="15369" max="15369" width="5.69921875" style="1" customWidth="1"/>
    <col min="15370" max="15370" width="27.09765625" style="1" customWidth="1"/>
    <col min="15371" max="15371" width="14.796875" style="1" customWidth="1"/>
    <col min="15372" max="15372" width="57.3984375" style="1" customWidth="1"/>
    <col min="15373" max="15616" width="8.796875" style="1"/>
    <col min="15617" max="15617" width="49.19921875" style="1" customWidth="1"/>
    <col min="15618" max="15618" width="12.296875" style="1" customWidth="1"/>
    <col min="15619" max="15619" width="49.19921875" style="1" customWidth="1"/>
    <col min="15620" max="15620" width="12.296875" style="1" customWidth="1"/>
    <col min="15621" max="15621" width="10.69921875" style="1" customWidth="1"/>
    <col min="15622" max="15622" width="34.09765625" style="1" customWidth="1"/>
    <col min="15623" max="15623" width="17.19921875" style="1" customWidth="1"/>
    <col min="15624" max="15624" width="34.09765625" style="1" customWidth="1"/>
    <col min="15625" max="15625" width="5.69921875" style="1" customWidth="1"/>
    <col min="15626" max="15626" width="27.09765625" style="1" customWidth="1"/>
    <col min="15627" max="15627" width="14.796875" style="1" customWidth="1"/>
    <col min="15628" max="15628" width="57.3984375" style="1" customWidth="1"/>
    <col min="15629" max="15872" width="8.796875" style="1"/>
    <col min="15873" max="15873" width="49.19921875" style="1" customWidth="1"/>
    <col min="15874" max="15874" width="12.296875" style="1" customWidth="1"/>
    <col min="15875" max="15875" width="49.19921875" style="1" customWidth="1"/>
    <col min="15876" max="15876" width="12.296875" style="1" customWidth="1"/>
    <col min="15877" max="15877" width="10.69921875" style="1" customWidth="1"/>
    <col min="15878" max="15878" width="34.09765625" style="1" customWidth="1"/>
    <col min="15879" max="15879" width="17.19921875" style="1" customWidth="1"/>
    <col min="15880" max="15880" width="34.09765625" style="1" customWidth="1"/>
    <col min="15881" max="15881" width="5.69921875" style="1" customWidth="1"/>
    <col min="15882" max="15882" width="27.09765625" style="1" customWidth="1"/>
    <col min="15883" max="15883" width="14.796875" style="1" customWidth="1"/>
    <col min="15884" max="15884" width="57.3984375" style="1" customWidth="1"/>
    <col min="15885" max="16128" width="8.796875" style="1"/>
    <col min="16129" max="16129" width="49.19921875" style="1" customWidth="1"/>
    <col min="16130" max="16130" width="12.296875" style="1" customWidth="1"/>
    <col min="16131" max="16131" width="49.19921875" style="1" customWidth="1"/>
    <col min="16132" max="16132" width="12.296875" style="1" customWidth="1"/>
    <col min="16133" max="16133" width="10.69921875" style="1" customWidth="1"/>
    <col min="16134" max="16134" width="34.09765625" style="1" customWidth="1"/>
    <col min="16135" max="16135" width="17.19921875" style="1" customWidth="1"/>
    <col min="16136" max="16136" width="34.09765625" style="1" customWidth="1"/>
    <col min="16137" max="16137" width="5.69921875" style="1" customWidth="1"/>
    <col min="16138" max="16138" width="27.09765625" style="1" customWidth="1"/>
    <col min="16139" max="16139" width="14.796875" style="1" customWidth="1"/>
    <col min="16140" max="16140" width="57.3984375" style="1" customWidth="1"/>
    <col min="16141" max="16384" width="8.796875" style="1"/>
  </cols>
  <sheetData>
    <row r="1" spans="1:13" ht="15.75" customHeight="1">
      <c r="A1" s="930" t="s">
        <v>5413</v>
      </c>
      <c r="B1" s="931"/>
      <c r="C1" s="931"/>
      <c r="D1" s="931"/>
      <c r="E1" s="931"/>
      <c r="F1" s="931"/>
      <c r="G1" s="931"/>
      <c r="H1" s="931"/>
      <c r="I1" s="931"/>
      <c r="J1" s="931"/>
      <c r="K1" s="931"/>
      <c r="L1" s="931"/>
      <c r="M1" s="931"/>
    </row>
    <row r="2" spans="1:13" ht="15.75" customHeight="1">
      <c r="A2" s="930" t="s">
        <v>5414</v>
      </c>
      <c r="B2" s="931"/>
      <c r="C2" s="931"/>
      <c r="D2" s="931"/>
      <c r="E2" s="931"/>
      <c r="F2" s="931"/>
      <c r="G2" s="931"/>
      <c r="H2" s="931"/>
      <c r="I2" s="931"/>
      <c r="J2" s="931"/>
      <c r="K2" s="931"/>
      <c r="L2" s="931"/>
      <c r="M2" s="931"/>
    </row>
    <row r="3" spans="1:13" ht="15.75" customHeight="1">
      <c r="A3" s="930" t="s">
        <v>5415</v>
      </c>
      <c r="B3" s="931"/>
      <c r="C3" s="931"/>
      <c r="D3" s="931"/>
      <c r="E3" s="931"/>
      <c r="F3" s="931"/>
      <c r="G3" s="931"/>
      <c r="H3" s="931"/>
      <c r="I3" s="931"/>
      <c r="J3" s="931"/>
      <c r="K3" s="931"/>
      <c r="L3" s="931"/>
      <c r="M3" s="931"/>
    </row>
    <row r="5" spans="1:13" ht="15.75">
      <c r="A5" s="196" t="s">
        <v>5416</v>
      </c>
      <c r="B5" s="196" t="s">
        <v>5417</v>
      </c>
      <c r="C5" s="196" t="s">
        <v>5418</v>
      </c>
      <c r="D5" s="196" t="s">
        <v>5419</v>
      </c>
      <c r="E5" s="196" t="s">
        <v>5420</v>
      </c>
      <c r="F5" s="196" t="s">
        <v>5421</v>
      </c>
      <c r="G5" s="196" t="s">
        <v>5422</v>
      </c>
      <c r="H5" s="196" t="s">
        <v>5423</v>
      </c>
      <c r="I5" s="196" t="s">
        <v>150</v>
      </c>
      <c r="J5" s="196" t="s">
        <v>5424</v>
      </c>
      <c r="K5" s="196" t="s">
        <v>5425</v>
      </c>
      <c r="L5" s="196" t="s">
        <v>5426</v>
      </c>
      <c r="M5" s="195"/>
    </row>
    <row r="7" spans="1:13" ht="15.75">
      <c r="A7" s="196" t="s">
        <v>5427</v>
      </c>
      <c r="B7" s="196" t="s">
        <v>5428</v>
      </c>
      <c r="C7" s="196" t="s">
        <v>5429</v>
      </c>
      <c r="D7" s="196">
        <v>45</v>
      </c>
      <c r="E7" s="197" t="s">
        <v>144</v>
      </c>
      <c r="F7" s="196" t="s">
        <v>144</v>
      </c>
      <c r="G7" s="196">
        <v>97141</v>
      </c>
      <c r="H7" s="196" t="s">
        <v>5430</v>
      </c>
      <c r="I7" s="196" t="s">
        <v>5431</v>
      </c>
      <c r="J7" s="196" t="s">
        <v>5432</v>
      </c>
      <c r="K7" s="197">
        <v>6.27</v>
      </c>
      <c r="L7" s="196" t="s">
        <v>5433</v>
      </c>
      <c r="M7" s="195"/>
    </row>
    <row r="8" spans="1:13" ht="15.75">
      <c r="A8" s="196" t="s">
        <v>5427</v>
      </c>
      <c r="B8" s="196" t="s">
        <v>5428</v>
      </c>
      <c r="C8" s="196" t="s">
        <v>5429</v>
      </c>
      <c r="D8" s="196">
        <v>45</v>
      </c>
      <c r="E8" s="197" t="s">
        <v>144</v>
      </c>
      <c r="F8" s="196" t="s">
        <v>144</v>
      </c>
      <c r="G8" s="196">
        <v>97142</v>
      </c>
      <c r="H8" s="196" t="s">
        <v>5434</v>
      </c>
      <c r="I8" s="196" t="s">
        <v>5431</v>
      </c>
      <c r="J8" s="196" t="s">
        <v>5432</v>
      </c>
      <c r="K8" s="197">
        <v>7</v>
      </c>
      <c r="L8" s="196" t="s">
        <v>5433</v>
      </c>
      <c r="M8" s="195"/>
    </row>
    <row r="9" spans="1:13" ht="15.75">
      <c r="A9" s="196" t="s">
        <v>5427</v>
      </c>
      <c r="B9" s="196" t="s">
        <v>5428</v>
      </c>
      <c r="C9" s="196" t="s">
        <v>5429</v>
      </c>
      <c r="D9" s="196">
        <v>45</v>
      </c>
      <c r="E9" s="197" t="s">
        <v>144</v>
      </c>
      <c r="F9" s="196" t="s">
        <v>144</v>
      </c>
      <c r="G9" s="196">
        <v>97143</v>
      </c>
      <c r="H9" s="196" t="s">
        <v>5435</v>
      </c>
      <c r="I9" s="196" t="s">
        <v>5431</v>
      </c>
      <c r="J9" s="196" t="s">
        <v>5432</v>
      </c>
      <c r="K9" s="197">
        <v>8.81</v>
      </c>
      <c r="L9" s="196" t="s">
        <v>5433</v>
      </c>
      <c r="M9" s="195"/>
    </row>
    <row r="10" spans="1:13" ht="15.75">
      <c r="A10" s="196" t="s">
        <v>5427</v>
      </c>
      <c r="B10" s="196" t="s">
        <v>5428</v>
      </c>
      <c r="C10" s="196" t="s">
        <v>5429</v>
      </c>
      <c r="D10" s="196">
        <v>45</v>
      </c>
      <c r="E10" s="197" t="s">
        <v>144</v>
      </c>
      <c r="F10" s="196" t="s">
        <v>144</v>
      </c>
      <c r="G10" s="196">
        <v>97144</v>
      </c>
      <c r="H10" s="196" t="s">
        <v>5436</v>
      </c>
      <c r="I10" s="196" t="s">
        <v>5431</v>
      </c>
      <c r="J10" s="196" t="s">
        <v>5432</v>
      </c>
      <c r="K10" s="197">
        <v>10.62</v>
      </c>
      <c r="L10" s="196" t="s">
        <v>5433</v>
      </c>
      <c r="M10" s="195"/>
    </row>
    <row r="11" spans="1:13" ht="15.75">
      <c r="A11" s="196" t="s">
        <v>5427</v>
      </c>
      <c r="B11" s="196" t="s">
        <v>5428</v>
      </c>
      <c r="C11" s="196" t="s">
        <v>5429</v>
      </c>
      <c r="D11" s="196">
        <v>45</v>
      </c>
      <c r="E11" s="197" t="s">
        <v>144</v>
      </c>
      <c r="F11" s="196" t="s">
        <v>144</v>
      </c>
      <c r="G11" s="196">
        <v>97145</v>
      </c>
      <c r="H11" s="196" t="s">
        <v>5437</v>
      </c>
      <c r="I11" s="196" t="s">
        <v>5431</v>
      </c>
      <c r="J11" s="196" t="s">
        <v>5432</v>
      </c>
      <c r="K11" s="197">
        <v>12.48</v>
      </c>
      <c r="L11" s="196" t="s">
        <v>5433</v>
      </c>
      <c r="M11" s="195"/>
    </row>
    <row r="12" spans="1:13" ht="15.75">
      <c r="A12" s="196" t="s">
        <v>5427</v>
      </c>
      <c r="B12" s="196" t="s">
        <v>5428</v>
      </c>
      <c r="C12" s="196" t="s">
        <v>5429</v>
      </c>
      <c r="D12" s="196">
        <v>45</v>
      </c>
      <c r="E12" s="197" t="s">
        <v>144</v>
      </c>
      <c r="F12" s="196" t="s">
        <v>144</v>
      </c>
      <c r="G12" s="196">
        <v>97146</v>
      </c>
      <c r="H12" s="196" t="s">
        <v>5438</v>
      </c>
      <c r="I12" s="196" t="s">
        <v>5431</v>
      </c>
      <c r="J12" s="196" t="s">
        <v>5432</v>
      </c>
      <c r="K12" s="197">
        <v>14.32</v>
      </c>
      <c r="L12" s="196" t="s">
        <v>5433</v>
      </c>
      <c r="M12" s="195"/>
    </row>
    <row r="13" spans="1:13" ht="15.75">
      <c r="A13" s="196" t="s">
        <v>5427</v>
      </c>
      <c r="B13" s="196" t="s">
        <v>5428</v>
      </c>
      <c r="C13" s="196" t="s">
        <v>5429</v>
      </c>
      <c r="D13" s="196">
        <v>45</v>
      </c>
      <c r="E13" s="197" t="s">
        <v>144</v>
      </c>
      <c r="F13" s="196" t="s">
        <v>144</v>
      </c>
      <c r="G13" s="196">
        <v>97147</v>
      </c>
      <c r="H13" s="196" t="s">
        <v>5439</v>
      </c>
      <c r="I13" s="196" t="s">
        <v>5431</v>
      </c>
      <c r="J13" s="196" t="s">
        <v>5432</v>
      </c>
      <c r="K13" s="197">
        <v>16.16</v>
      </c>
      <c r="L13" s="196" t="s">
        <v>5433</v>
      </c>
      <c r="M13" s="195"/>
    </row>
    <row r="14" spans="1:13" ht="15.75">
      <c r="A14" s="196" t="s">
        <v>5427</v>
      </c>
      <c r="B14" s="196" t="s">
        <v>5428</v>
      </c>
      <c r="C14" s="196" t="s">
        <v>5429</v>
      </c>
      <c r="D14" s="196">
        <v>45</v>
      </c>
      <c r="E14" s="197" t="s">
        <v>144</v>
      </c>
      <c r="F14" s="196" t="s">
        <v>144</v>
      </c>
      <c r="G14" s="196">
        <v>97148</v>
      </c>
      <c r="H14" s="196" t="s">
        <v>5440</v>
      </c>
      <c r="I14" s="196" t="s">
        <v>5431</v>
      </c>
      <c r="J14" s="196" t="s">
        <v>5432</v>
      </c>
      <c r="K14" s="197">
        <v>18</v>
      </c>
      <c r="L14" s="196" t="s">
        <v>5433</v>
      </c>
      <c r="M14" s="195"/>
    </row>
    <row r="15" spans="1:13" ht="15.75">
      <c r="A15" s="196" t="s">
        <v>5427</v>
      </c>
      <c r="B15" s="196" t="s">
        <v>5428</v>
      </c>
      <c r="C15" s="196" t="s">
        <v>5429</v>
      </c>
      <c r="D15" s="196">
        <v>45</v>
      </c>
      <c r="E15" s="197" t="s">
        <v>144</v>
      </c>
      <c r="F15" s="196" t="s">
        <v>144</v>
      </c>
      <c r="G15" s="196">
        <v>97149</v>
      </c>
      <c r="H15" s="196" t="s">
        <v>5441</v>
      </c>
      <c r="I15" s="196" t="s">
        <v>5431</v>
      </c>
      <c r="J15" s="196" t="s">
        <v>5432</v>
      </c>
      <c r="K15" s="197">
        <v>19.86</v>
      </c>
      <c r="L15" s="196" t="s">
        <v>5433</v>
      </c>
      <c r="M15" s="195"/>
    </row>
    <row r="16" spans="1:13" ht="15.75">
      <c r="A16" s="196" t="s">
        <v>5427</v>
      </c>
      <c r="B16" s="196" t="s">
        <v>5428</v>
      </c>
      <c r="C16" s="196" t="s">
        <v>5429</v>
      </c>
      <c r="D16" s="196">
        <v>45</v>
      </c>
      <c r="E16" s="197" t="s">
        <v>144</v>
      </c>
      <c r="F16" s="196" t="s">
        <v>144</v>
      </c>
      <c r="G16" s="196">
        <v>97150</v>
      </c>
      <c r="H16" s="196" t="s">
        <v>5442</v>
      </c>
      <c r="I16" s="196" t="s">
        <v>5431</v>
      </c>
      <c r="J16" s="196" t="s">
        <v>5432</v>
      </c>
      <c r="K16" s="197">
        <v>24.03</v>
      </c>
      <c r="L16" s="196" t="s">
        <v>5433</v>
      </c>
      <c r="M16" s="195"/>
    </row>
    <row r="17" spans="1:12" ht="15.75">
      <c r="A17" s="196" t="s">
        <v>5427</v>
      </c>
      <c r="B17" s="196" t="s">
        <v>5428</v>
      </c>
      <c r="C17" s="196" t="s">
        <v>5429</v>
      </c>
      <c r="D17" s="196">
        <v>45</v>
      </c>
      <c r="E17" s="197" t="s">
        <v>144</v>
      </c>
      <c r="F17" s="196" t="s">
        <v>144</v>
      </c>
      <c r="G17" s="196">
        <v>97151</v>
      </c>
      <c r="H17" s="196" t="s">
        <v>5443</v>
      </c>
      <c r="I17" s="196" t="s">
        <v>5431</v>
      </c>
      <c r="J17" s="196" t="s">
        <v>5432</v>
      </c>
      <c r="K17" s="197">
        <v>28.08</v>
      </c>
      <c r="L17" s="196" t="s">
        <v>5433</v>
      </c>
    </row>
    <row r="18" spans="1:12" ht="15.75">
      <c r="A18" s="196" t="s">
        <v>5427</v>
      </c>
      <c r="B18" s="196" t="s">
        <v>5428</v>
      </c>
      <c r="C18" s="196" t="s">
        <v>5429</v>
      </c>
      <c r="D18" s="196">
        <v>45</v>
      </c>
      <c r="E18" s="197" t="s">
        <v>144</v>
      </c>
      <c r="F18" s="196" t="s">
        <v>144</v>
      </c>
      <c r="G18" s="196">
        <v>97152</v>
      </c>
      <c r="H18" s="196" t="s">
        <v>5444</v>
      </c>
      <c r="I18" s="196" t="s">
        <v>5431</v>
      </c>
      <c r="J18" s="196" t="s">
        <v>5432</v>
      </c>
      <c r="K18" s="197">
        <v>31.85</v>
      </c>
      <c r="L18" s="196" t="s">
        <v>5433</v>
      </c>
    </row>
    <row r="19" spans="1:12" ht="15.75">
      <c r="A19" s="196" t="s">
        <v>5427</v>
      </c>
      <c r="B19" s="196" t="s">
        <v>5428</v>
      </c>
      <c r="C19" s="196" t="s">
        <v>5429</v>
      </c>
      <c r="D19" s="196">
        <v>45</v>
      </c>
      <c r="E19" s="197" t="s">
        <v>144</v>
      </c>
      <c r="F19" s="196" t="s">
        <v>144</v>
      </c>
      <c r="G19" s="196">
        <v>97153</v>
      </c>
      <c r="H19" s="196" t="s">
        <v>5445</v>
      </c>
      <c r="I19" s="196" t="s">
        <v>5431</v>
      </c>
      <c r="J19" s="196" t="s">
        <v>5432</v>
      </c>
      <c r="K19" s="197">
        <v>35.78</v>
      </c>
      <c r="L19" s="196" t="s">
        <v>5433</v>
      </c>
    </row>
    <row r="20" spans="1:12" ht="15.75">
      <c r="A20" s="196" t="s">
        <v>5427</v>
      </c>
      <c r="B20" s="196" t="s">
        <v>5428</v>
      </c>
      <c r="C20" s="196" t="s">
        <v>5429</v>
      </c>
      <c r="D20" s="196">
        <v>45</v>
      </c>
      <c r="E20" s="197" t="s">
        <v>144</v>
      </c>
      <c r="F20" s="196" t="s">
        <v>144</v>
      </c>
      <c r="G20" s="196">
        <v>97154</v>
      </c>
      <c r="H20" s="196" t="s">
        <v>5446</v>
      </c>
      <c r="I20" s="196" t="s">
        <v>5431</v>
      </c>
      <c r="J20" s="196" t="s">
        <v>5432</v>
      </c>
      <c r="K20" s="197">
        <v>39.78</v>
      </c>
      <c r="L20" s="196" t="s">
        <v>5433</v>
      </c>
    </row>
    <row r="21" spans="1:12" ht="15.75">
      <c r="A21" s="196" t="s">
        <v>5427</v>
      </c>
      <c r="B21" s="196" t="s">
        <v>5428</v>
      </c>
      <c r="C21" s="196" t="s">
        <v>5429</v>
      </c>
      <c r="D21" s="196">
        <v>45</v>
      </c>
      <c r="E21" s="197" t="s">
        <v>144</v>
      </c>
      <c r="F21" s="196" t="s">
        <v>144</v>
      </c>
      <c r="G21" s="196">
        <v>97155</v>
      </c>
      <c r="H21" s="196" t="s">
        <v>5447</v>
      </c>
      <c r="I21" s="196" t="s">
        <v>5431</v>
      </c>
      <c r="J21" s="196" t="s">
        <v>5432</v>
      </c>
      <c r="K21" s="197">
        <v>43.77</v>
      </c>
      <c r="L21" s="196" t="s">
        <v>5433</v>
      </c>
    </row>
    <row r="22" spans="1:12" ht="15.75">
      <c r="A22" s="196" t="s">
        <v>5427</v>
      </c>
      <c r="B22" s="196" t="s">
        <v>5428</v>
      </c>
      <c r="C22" s="196" t="s">
        <v>5429</v>
      </c>
      <c r="D22" s="196">
        <v>45</v>
      </c>
      <c r="E22" s="197" t="s">
        <v>144</v>
      </c>
      <c r="F22" s="196" t="s">
        <v>144</v>
      </c>
      <c r="G22" s="196">
        <v>97156</v>
      </c>
      <c r="H22" s="196" t="s">
        <v>5448</v>
      </c>
      <c r="I22" s="196" t="s">
        <v>5431</v>
      </c>
      <c r="J22" s="196" t="s">
        <v>5432</v>
      </c>
      <c r="K22" s="197">
        <v>52.25</v>
      </c>
      <c r="L22" s="196" t="s">
        <v>5433</v>
      </c>
    </row>
    <row r="23" spans="1:12" ht="15.75">
      <c r="A23" s="196" t="s">
        <v>5427</v>
      </c>
      <c r="B23" s="196" t="s">
        <v>5428</v>
      </c>
      <c r="C23" s="196" t="s">
        <v>5429</v>
      </c>
      <c r="D23" s="196">
        <v>45</v>
      </c>
      <c r="E23" s="197" t="s">
        <v>144</v>
      </c>
      <c r="F23" s="196" t="s">
        <v>144</v>
      </c>
      <c r="G23" s="196">
        <v>97157</v>
      </c>
      <c r="H23" s="196" t="s">
        <v>5449</v>
      </c>
      <c r="I23" s="196" t="s">
        <v>5431</v>
      </c>
      <c r="J23" s="196" t="s">
        <v>5432</v>
      </c>
      <c r="K23" s="197">
        <v>3.83</v>
      </c>
      <c r="L23" s="196" t="s">
        <v>5433</v>
      </c>
    </row>
    <row r="24" spans="1:12" ht="15.75">
      <c r="A24" s="196" t="s">
        <v>5427</v>
      </c>
      <c r="B24" s="196" t="s">
        <v>5428</v>
      </c>
      <c r="C24" s="196" t="s">
        <v>5429</v>
      </c>
      <c r="D24" s="196">
        <v>45</v>
      </c>
      <c r="E24" s="197" t="s">
        <v>144</v>
      </c>
      <c r="F24" s="196" t="s">
        <v>144</v>
      </c>
      <c r="G24" s="196">
        <v>97158</v>
      </c>
      <c r="H24" s="196" t="s">
        <v>5450</v>
      </c>
      <c r="I24" s="196" t="s">
        <v>5431</v>
      </c>
      <c r="J24" s="196" t="s">
        <v>5432</v>
      </c>
      <c r="K24" s="197">
        <v>4.28</v>
      </c>
      <c r="L24" s="196" t="s">
        <v>5433</v>
      </c>
    </row>
    <row r="25" spans="1:12" ht="15.75">
      <c r="A25" s="196" t="s">
        <v>5427</v>
      </c>
      <c r="B25" s="196" t="s">
        <v>5428</v>
      </c>
      <c r="C25" s="196" t="s">
        <v>5429</v>
      </c>
      <c r="D25" s="196">
        <v>45</v>
      </c>
      <c r="E25" s="197" t="s">
        <v>144</v>
      </c>
      <c r="F25" s="196" t="s">
        <v>144</v>
      </c>
      <c r="G25" s="196">
        <v>97159</v>
      </c>
      <c r="H25" s="196" t="s">
        <v>5451</v>
      </c>
      <c r="I25" s="196" t="s">
        <v>5431</v>
      </c>
      <c r="J25" s="196" t="s">
        <v>5432</v>
      </c>
      <c r="K25" s="197">
        <v>5.41</v>
      </c>
      <c r="L25" s="196" t="s">
        <v>5433</v>
      </c>
    </row>
    <row r="26" spans="1:12" ht="15.75">
      <c r="A26" s="196" t="s">
        <v>5427</v>
      </c>
      <c r="B26" s="196" t="s">
        <v>5428</v>
      </c>
      <c r="C26" s="196" t="s">
        <v>5429</v>
      </c>
      <c r="D26" s="196">
        <v>45</v>
      </c>
      <c r="E26" s="197" t="s">
        <v>144</v>
      </c>
      <c r="F26" s="196" t="s">
        <v>144</v>
      </c>
      <c r="G26" s="196">
        <v>97160</v>
      </c>
      <c r="H26" s="196" t="s">
        <v>5452</v>
      </c>
      <c r="I26" s="196" t="s">
        <v>5431</v>
      </c>
      <c r="J26" s="196" t="s">
        <v>5432</v>
      </c>
      <c r="K26" s="197">
        <v>6.5</v>
      </c>
      <c r="L26" s="196" t="s">
        <v>5433</v>
      </c>
    </row>
    <row r="27" spans="1:12" ht="15.75">
      <c r="A27" s="196" t="s">
        <v>5427</v>
      </c>
      <c r="B27" s="196" t="s">
        <v>5428</v>
      </c>
      <c r="C27" s="196" t="s">
        <v>5429</v>
      </c>
      <c r="D27" s="196">
        <v>45</v>
      </c>
      <c r="E27" s="197" t="s">
        <v>144</v>
      </c>
      <c r="F27" s="196" t="s">
        <v>144</v>
      </c>
      <c r="G27" s="196">
        <v>97161</v>
      </c>
      <c r="H27" s="196" t="s">
        <v>5453</v>
      </c>
      <c r="I27" s="196" t="s">
        <v>5431</v>
      </c>
      <c r="J27" s="196" t="s">
        <v>5432</v>
      </c>
      <c r="K27" s="197">
        <v>7.68</v>
      </c>
      <c r="L27" s="196" t="s">
        <v>5433</v>
      </c>
    </row>
    <row r="28" spans="1:12" ht="15.75">
      <c r="A28" s="196" t="s">
        <v>5427</v>
      </c>
      <c r="B28" s="196" t="s">
        <v>5428</v>
      </c>
      <c r="C28" s="196" t="s">
        <v>5429</v>
      </c>
      <c r="D28" s="196">
        <v>45</v>
      </c>
      <c r="E28" s="197" t="s">
        <v>144</v>
      </c>
      <c r="F28" s="196" t="s">
        <v>144</v>
      </c>
      <c r="G28" s="196">
        <v>97162</v>
      </c>
      <c r="H28" s="196" t="s">
        <v>5454</v>
      </c>
      <c r="I28" s="196" t="s">
        <v>5431</v>
      </c>
      <c r="J28" s="196" t="s">
        <v>5432</v>
      </c>
      <c r="K28" s="197">
        <v>8.82</v>
      </c>
      <c r="L28" s="196" t="s">
        <v>5433</v>
      </c>
    </row>
    <row r="29" spans="1:12" ht="15.75">
      <c r="A29" s="196" t="s">
        <v>5427</v>
      </c>
      <c r="B29" s="196" t="s">
        <v>5428</v>
      </c>
      <c r="C29" s="196" t="s">
        <v>5429</v>
      </c>
      <c r="D29" s="196">
        <v>45</v>
      </c>
      <c r="E29" s="197" t="s">
        <v>144</v>
      </c>
      <c r="F29" s="196" t="s">
        <v>144</v>
      </c>
      <c r="G29" s="196">
        <v>97163</v>
      </c>
      <c r="H29" s="196" t="s">
        <v>5455</v>
      </c>
      <c r="I29" s="196" t="s">
        <v>5431</v>
      </c>
      <c r="J29" s="196" t="s">
        <v>5432</v>
      </c>
      <c r="K29" s="197">
        <v>9.9600000000000009</v>
      </c>
      <c r="L29" s="196" t="s">
        <v>5433</v>
      </c>
    </row>
    <row r="30" spans="1:12" ht="15.75">
      <c r="A30" s="196" t="s">
        <v>5427</v>
      </c>
      <c r="B30" s="196" t="s">
        <v>5428</v>
      </c>
      <c r="C30" s="196" t="s">
        <v>5429</v>
      </c>
      <c r="D30" s="196">
        <v>45</v>
      </c>
      <c r="E30" s="197" t="s">
        <v>144</v>
      </c>
      <c r="F30" s="196" t="s">
        <v>144</v>
      </c>
      <c r="G30" s="196">
        <v>97164</v>
      </c>
      <c r="H30" s="196" t="s">
        <v>5456</v>
      </c>
      <c r="I30" s="196" t="s">
        <v>5431</v>
      </c>
      <c r="J30" s="196" t="s">
        <v>5432</v>
      </c>
      <c r="K30" s="197">
        <v>11.1</v>
      </c>
      <c r="L30" s="196" t="s">
        <v>5433</v>
      </c>
    </row>
    <row r="31" spans="1:12" ht="15.75">
      <c r="A31" s="196" t="s">
        <v>5427</v>
      </c>
      <c r="B31" s="196" t="s">
        <v>5428</v>
      </c>
      <c r="C31" s="196" t="s">
        <v>5429</v>
      </c>
      <c r="D31" s="196">
        <v>45</v>
      </c>
      <c r="E31" s="197" t="s">
        <v>144</v>
      </c>
      <c r="F31" s="196" t="s">
        <v>144</v>
      </c>
      <c r="G31" s="196">
        <v>97165</v>
      </c>
      <c r="H31" s="196" t="s">
        <v>5457</v>
      </c>
      <c r="I31" s="196" t="s">
        <v>5431</v>
      </c>
      <c r="J31" s="196" t="s">
        <v>5432</v>
      </c>
      <c r="K31" s="197">
        <v>12.26</v>
      </c>
      <c r="L31" s="196" t="s">
        <v>5433</v>
      </c>
    </row>
    <row r="32" spans="1:12" ht="15.75">
      <c r="A32" s="196" t="s">
        <v>5427</v>
      </c>
      <c r="B32" s="196" t="s">
        <v>5428</v>
      </c>
      <c r="C32" s="196" t="s">
        <v>5429</v>
      </c>
      <c r="D32" s="196">
        <v>45</v>
      </c>
      <c r="E32" s="197" t="s">
        <v>144</v>
      </c>
      <c r="F32" s="196" t="s">
        <v>144</v>
      </c>
      <c r="G32" s="196">
        <v>97166</v>
      </c>
      <c r="H32" s="196" t="s">
        <v>5458</v>
      </c>
      <c r="I32" s="196" t="s">
        <v>5431</v>
      </c>
      <c r="J32" s="196" t="s">
        <v>5432</v>
      </c>
      <c r="K32" s="197">
        <v>14.86</v>
      </c>
      <c r="L32" s="196" t="s">
        <v>5433</v>
      </c>
    </row>
    <row r="33" spans="1:12" ht="15.75">
      <c r="A33" s="196" t="s">
        <v>5427</v>
      </c>
      <c r="B33" s="196" t="s">
        <v>5428</v>
      </c>
      <c r="C33" s="196" t="s">
        <v>5429</v>
      </c>
      <c r="D33" s="196">
        <v>45</v>
      </c>
      <c r="E33" s="197" t="s">
        <v>144</v>
      </c>
      <c r="F33" s="196" t="s">
        <v>144</v>
      </c>
      <c r="G33" s="196">
        <v>97167</v>
      </c>
      <c r="H33" s="196" t="s">
        <v>5459</v>
      </c>
      <c r="I33" s="196" t="s">
        <v>5431</v>
      </c>
      <c r="J33" s="196" t="s">
        <v>5432</v>
      </c>
      <c r="K33" s="197">
        <v>17.39</v>
      </c>
      <c r="L33" s="196" t="s">
        <v>5433</v>
      </c>
    </row>
    <row r="34" spans="1:12" ht="15.75">
      <c r="A34" s="196" t="s">
        <v>5427</v>
      </c>
      <c r="B34" s="196" t="s">
        <v>5428</v>
      </c>
      <c r="C34" s="196" t="s">
        <v>5429</v>
      </c>
      <c r="D34" s="196">
        <v>45</v>
      </c>
      <c r="E34" s="197" t="s">
        <v>144</v>
      </c>
      <c r="F34" s="196" t="s">
        <v>144</v>
      </c>
      <c r="G34" s="196">
        <v>97168</v>
      </c>
      <c r="H34" s="196" t="s">
        <v>5460</v>
      </c>
      <c r="I34" s="196" t="s">
        <v>5431</v>
      </c>
      <c r="J34" s="196" t="s">
        <v>5432</v>
      </c>
      <c r="K34" s="197">
        <v>19.63</v>
      </c>
      <c r="L34" s="196" t="s">
        <v>5433</v>
      </c>
    </row>
    <row r="35" spans="1:12" ht="15.75">
      <c r="A35" s="196" t="s">
        <v>5427</v>
      </c>
      <c r="B35" s="196" t="s">
        <v>5428</v>
      </c>
      <c r="C35" s="196" t="s">
        <v>5429</v>
      </c>
      <c r="D35" s="196">
        <v>45</v>
      </c>
      <c r="E35" s="197" t="s">
        <v>144</v>
      </c>
      <c r="F35" s="196" t="s">
        <v>144</v>
      </c>
      <c r="G35" s="196">
        <v>97169</v>
      </c>
      <c r="H35" s="196" t="s">
        <v>5461</v>
      </c>
      <c r="I35" s="196" t="s">
        <v>5431</v>
      </c>
      <c r="J35" s="196" t="s">
        <v>5432</v>
      </c>
      <c r="K35" s="197">
        <v>22.04</v>
      </c>
      <c r="L35" s="196" t="s">
        <v>5433</v>
      </c>
    </row>
    <row r="36" spans="1:12" ht="15.75">
      <c r="A36" s="196" t="s">
        <v>5427</v>
      </c>
      <c r="B36" s="196" t="s">
        <v>5428</v>
      </c>
      <c r="C36" s="196" t="s">
        <v>5429</v>
      </c>
      <c r="D36" s="196">
        <v>45</v>
      </c>
      <c r="E36" s="197" t="s">
        <v>144</v>
      </c>
      <c r="F36" s="196" t="s">
        <v>144</v>
      </c>
      <c r="G36" s="196">
        <v>97170</v>
      </c>
      <c r="H36" s="196" t="s">
        <v>5462</v>
      </c>
      <c r="I36" s="196" t="s">
        <v>5431</v>
      </c>
      <c r="J36" s="196" t="s">
        <v>5432</v>
      </c>
      <c r="K36" s="197">
        <v>24.51</v>
      </c>
      <c r="L36" s="196" t="s">
        <v>5433</v>
      </c>
    </row>
    <row r="37" spans="1:12" ht="15.75">
      <c r="A37" s="196" t="s">
        <v>5427</v>
      </c>
      <c r="B37" s="196" t="s">
        <v>5428</v>
      </c>
      <c r="C37" s="196" t="s">
        <v>5429</v>
      </c>
      <c r="D37" s="196">
        <v>45</v>
      </c>
      <c r="E37" s="197" t="s">
        <v>144</v>
      </c>
      <c r="F37" s="196" t="s">
        <v>144</v>
      </c>
      <c r="G37" s="196">
        <v>97171</v>
      </c>
      <c r="H37" s="196" t="s">
        <v>5463</v>
      </c>
      <c r="I37" s="196" t="s">
        <v>5431</v>
      </c>
      <c r="J37" s="196" t="s">
        <v>5432</v>
      </c>
      <c r="K37" s="197">
        <v>27.01</v>
      </c>
      <c r="L37" s="196" t="s">
        <v>5433</v>
      </c>
    </row>
    <row r="38" spans="1:12" ht="15.75">
      <c r="A38" s="196" t="s">
        <v>5427</v>
      </c>
      <c r="B38" s="196" t="s">
        <v>5428</v>
      </c>
      <c r="C38" s="196" t="s">
        <v>5429</v>
      </c>
      <c r="D38" s="196">
        <v>45</v>
      </c>
      <c r="E38" s="197" t="s">
        <v>144</v>
      </c>
      <c r="F38" s="196" t="s">
        <v>144</v>
      </c>
      <c r="G38" s="196">
        <v>97172</v>
      </c>
      <c r="H38" s="196" t="s">
        <v>5464</v>
      </c>
      <c r="I38" s="196" t="s">
        <v>5431</v>
      </c>
      <c r="J38" s="196" t="s">
        <v>5432</v>
      </c>
      <c r="K38" s="197">
        <v>32.450000000000003</v>
      </c>
      <c r="L38" s="196" t="s">
        <v>5433</v>
      </c>
    </row>
    <row r="39" spans="1:12" ht="15.75">
      <c r="A39" s="196" t="s">
        <v>5427</v>
      </c>
      <c r="B39" s="196" t="s">
        <v>5428</v>
      </c>
      <c r="C39" s="196" t="s">
        <v>5465</v>
      </c>
      <c r="D39" s="196">
        <v>46</v>
      </c>
      <c r="E39" s="197" t="s">
        <v>144</v>
      </c>
      <c r="F39" s="196" t="s">
        <v>144</v>
      </c>
      <c r="G39" s="196">
        <v>97173</v>
      </c>
      <c r="H39" s="196" t="s">
        <v>5466</v>
      </c>
      <c r="I39" s="196" t="s">
        <v>5431</v>
      </c>
      <c r="J39" s="196" t="s">
        <v>5432</v>
      </c>
      <c r="K39" s="197">
        <v>27.18</v>
      </c>
      <c r="L39" s="196" t="s">
        <v>5433</v>
      </c>
    </row>
    <row r="40" spans="1:12" ht="15.75">
      <c r="A40" s="196" t="s">
        <v>5427</v>
      </c>
      <c r="B40" s="196" t="s">
        <v>5428</v>
      </c>
      <c r="C40" s="196" t="s">
        <v>5465</v>
      </c>
      <c r="D40" s="196">
        <v>46</v>
      </c>
      <c r="E40" s="197" t="s">
        <v>144</v>
      </c>
      <c r="F40" s="196" t="s">
        <v>144</v>
      </c>
      <c r="G40" s="196">
        <v>97174</v>
      </c>
      <c r="H40" s="196" t="s">
        <v>5467</v>
      </c>
      <c r="I40" s="196" t="s">
        <v>5431</v>
      </c>
      <c r="J40" s="196" t="s">
        <v>5432</v>
      </c>
      <c r="K40" s="197">
        <v>31.45</v>
      </c>
      <c r="L40" s="196" t="s">
        <v>5433</v>
      </c>
    </row>
    <row r="41" spans="1:12" ht="15.75">
      <c r="A41" s="196" t="s">
        <v>5427</v>
      </c>
      <c r="B41" s="196" t="s">
        <v>5428</v>
      </c>
      <c r="C41" s="196" t="s">
        <v>5465</v>
      </c>
      <c r="D41" s="196">
        <v>46</v>
      </c>
      <c r="E41" s="197" t="s">
        <v>144</v>
      </c>
      <c r="F41" s="196" t="s">
        <v>144</v>
      </c>
      <c r="G41" s="196">
        <v>97175</v>
      </c>
      <c r="H41" s="196" t="s">
        <v>5468</v>
      </c>
      <c r="I41" s="196" t="s">
        <v>5431</v>
      </c>
      <c r="J41" s="196" t="s">
        <v>5432</v>
      </c>
      <c r="K41" s="197">
        <v>35.71</v>
      </c>
      <c r="L41" s="196" t="s">
        <v>5433</v>
      </c>
    </row>
    <row r="42" spans="1:12" ht="15.75">
      <c r="A42" s="196" t="s">
        <v>5427</v>
      </c>
      <c r="B42" s="196" t="s">
        <v>5428</v>
      </c>
      <c r="C42" s="196" t="s">
        <v>5465</v>
      </c>
      <c r="D42" s="196">
        <v>46</v>
      </c>
      <c r="E42" s="197" t="s">
        <v>144</v>
      </c>
      <c r="F42" s="196" t="s">
        <v>144</v>
      </c>
      <c r="G42" s="196">
        <v>97176</v>
      </c>
      <c r="H42" s="196" t="s">
        <v>5469</v>
      </c>
      <c r="I42" s="196" t="s">
        <v>5431</v>
      </c>
      <c r="J42" s="196" t="s">
        <v>5432</v>
      </c>
      <c r="K42" s="197">
        <v>39.99</v>
      </c>
      <c r="L42" s="196" t="s">
        <v>5433</v>
      </c>
    </row>
    <row r="43" spans="1:12" ht="15.75">
      <c r="A43" s="196" t="s">
        <v>5427</v>
      </c>
      <c r="B43" s="196" t="s">
        <v>5428</v>
      </c>
      <c r="C43" s="196" t="s">
        <v>5465</v>
      </c>
      <c r="D43" s="196">
        <v>46</v>
      </c>
      <c r="E43" s="197" t="s">
        <v>144</v>
      </c>
      <c r="F43" s="196" t="s">
        <v>144</v>
      </c>
      <c r="G43" s="196">
        <v>97177</v>
      </c>
      <c r="H43" s="196" t="s">
        <v>5470</v>
      </c>
      <c r="I43" s="196" t="s">
        <v>5431</v>
      </c>
      <c r="J43" s="196" t="s">
        <v>5432</v>
      </c>
      <c r="K43" s="197">
        <v>48.51</v>
      </c>
      <c r="L43" s="196" t="s">
        <v>5433</v>
      </c>
    </row>
    <row r="44" spans="1:12" ht="15.75">
      <c r="A44" s="196" t="s">
        <v>5427</v>
      </c>
      <c r="B44" s="196" t="s">
        <v>5428</v>
      </c>
      <c r="C44" s="196" t="s">
        <v>5465</v>
      </c>
      <c r="D44" s="196">
        <v>46</v>
      </c>
      <c r="E44" s="197" t="s">
        <v>144</v>
      </c>
      <c r="F44" s="196" t="s">
        <v>144</v>
      </c>
      <c r="G44" s="196">
        <v>97178</v>
      </c>
      <c r="H44" s="196" t="s">
        <v>5471</v>
      </c>
      <c r="I44" s="196" t="s">
        <v>5431</v>
      </c>
      <c r="J44" s="196" t="s">
        <v>5432</v>
      </c>
      <c r="K44" s="197">
        <v>57.04</v>
      </c>
      <c r="L44" s="196" t="s">
        <v>5433</v>
      </c>
    </row>
    <row r="45" spans="1:12" ht="15.75">
      <c r="A45" s="196" t="s">
        <v>5427</v>
      </c>
      <c r="B45" s="196" t="s">
        <v>5428</v>
      </c>
      <c r="C45" s="196" t="s">
        <v>5465</v>
      </c>
      <c r="D45" s="196">
        <v>46</v>
      </c>
      <c r="E45" s="197" t="s">
        <v>144</v>
      </c>
      <c r="F45" s="196" t="s">
        <v>144</v>
      </c>
      <c r="G45" s="196">
        <v>97179</v>
      </c>
      <c r="H45" s="196" t="s">
        <v>5472</v>
      </c>
      <c r="I45" s="196" t="s">
        <v>5431</v>
      </c>
      <c r="J45" s="196" t="s">
        <v>5432</v>
      </c>
      <c r="K45" s="197">
        <v>65.58</v>
      </c>
      <c r="L45" s="196" t="s">
        <v>5433</v>
      </c>
    </row>
    <row r="46" spans="1:12" ht="15.75">
      <c r="A46" s="196" t="s">
        <v>5427</v>
      </c>
      <c r="B46" s="196" t="s">
        <v>5428</v>
      </c>
      <c r="C46" s="196" t="s">
        <v>5465</v>
      </c>
      <c r="D46" s="196">
        <v>46</v>
      </c>
      <c r="E46" s="197" t="s">
        <v>144</v>
      </c>
      <c r="F46" s="196" t="s">
        <v>144</v>
      </c>
      <c r="G46" s="196">
        <v>97180</v>
      </c>
      <c r="H46" s="196" t="s">
        <v>5473</v>
      </c>
      <c r="I46" s="196" t="s">
        <v>5431</v>
      </c>
      <c r="J46" s="196" t="s">
        <v>5432</v>
      </c>
      <c r="K46" s="197">
        <v>74.099999999999994</v>
      </c>
      <c r="L46" s="196" t="s">
        <v>5433</v>
      </c>
    </row>
    <row r="47" spans="1:12" ht="15.75">
      <c r="A47" s="196" t="s">
        <v>5427</v>
      </c>
      <c r="B47" s="196" t="s">
        <v>5428</v>
      </c>
      <c r="C47" s="196" t="s">
        <v>5465</v>
      </c>
      <c r="D47" s="196">
        <v>46</v>
      </c>
      <c r="E47" s="197" t="s">
        <v>144</v>
      </c>
      <c r="F47" s="196" t="s">
        <v>144</v>
      </c>
      <c r="G47" s="196">
        <v>97181</v>
      </c>
      <c r="H47" s="196" t="s">
        <v>5474</v>
      </c>
      <c r="I47" s="196" t="s">
        <v>5431</v>
      </c>
      <c r="J47" s="196" t="s">
        <v>5432</v>
      </c>
      <c r="K47" s="197">
        <v>85.5</v>
      </c>
      <c r="L47" s="196" t="s">
        <v>5433</v>
      </c>
    </row>
    <row r="48" spans="1:12" ht="15.75">
      <c r="A48" s="196" t="s">
        <v>5427</v>
      </c>
      <c r="B48" s="196" t="s">
        <v>5428</v>
      </c>
      <c r="C48" s="196" t="s">
        <v>5465</v>
      </c>
      <c r="D48" s="196">
        <v>46</v>
      </c>
      <c r="E48" s="197" t="s">
        <v>144</v>
      </c>
      <c r="F48" s="196" t="s">
        <v>144</v>
      </c>
      <c r="G48" s="196">
        <v>97182</v>
      </c>
      <c r="H48" s="196" t="s">
        <v>5475</v>
      </c>
      <c r="I48" s="196" t="s">
        <v>5431</v>
      </c>
      <c r="J48" s="196" t="s">
        <v>5432</v>
      </c>
      <c r="K48" s="197">
        <v>94.34</v>
      </c>
      <c r="L48" s="196" t="s">
        <v>5433</v>
      </c>
    </row>
    <row r="49" spans="1:12" ht="15.75">
      <c r="A49" s="196" t="s">
        <v>5427</v>
      </c>
      <c r="B49" s="196" t="s">
        <v>5428</v>
      </c>
      <c r="C49" s="196" t="s">
        <v>5465</v>
      </c>
      <c r="D49" s="196">
        <v>46</v>
      </c>
      <c r="E49" s="197" t="s">
        <v>144</v>
      </c>
      <c r="F49" s="196" t="s">
        <v>144</v>
      </c>
      <c r="G49" s="196">
        <v>97183</v>
      </c>
      <c r="H49" s="196" t="s">
        <v>5476</v>
      </c>
      <c r="I49" s="196" t="s">
        <v>5431</v>
      </c>
      <c r="J49" s="196" t="s">
        <v>5432</v>
      </c>
      <c r="K49" s="197">
        <v>22.42</v>
      </c>
      <c r="L49" s="196" t="s">
        <v>5433</v>
      </c>
    </row>
    <row r="50" spans="1:12" ht="15.75">
      <c r="A50" s="196" t="s">
        <v>5427</v>
      </c>
      <c r="B50" s="196" t="s">
        <v>5428</v>
      </c>
      <c r="C50" s="196" t="s">
        <v>5465</v>
      </c>
      <c r="D50" s="196">
        <v>46</v>
      </c>
      <c r="E50" s="197" t="s">
        <v>144</v>
      </c>
      <c r="F50" s="196" t="s">
        <v>144</v>
      </c>
      <c r="G50" s="196">
        <v>97184</v>
      </c>
      <c r="H50" s="196" t="s">
        <v>5477</v>
      </c>
      <c r="I50" s="196" t="s">
        <v>5431</v>
      </c>
      <c r="J50" s="196" t="s">
        <v>5432</v>
      </c>
      <c r="K50" s="197">
        <v>25.99</v>
      </c>
      <c r="L50" s="196" t="s">
        <v>5433</v>
      </c>
    </row>
    <row r="51" spans="1:12" ht="15.75">
      <c r="A51" s="196" t="s">
        <v>5427</v>
      </c>
      <c r="B51" s="196" t="s">
        <v>5428</v>
      </c>
      <c r="C51" s="196" t="s">
        <v>5465</v>
      </c>
      <c r="D51" s="196">
        <v>46</v>
      </c>
      <c r="E51" s="197" t="s">
        <v>144</v>
      </c>
      <c r="F51" s="196" t="s">
        <v>144</v>
      </c>
      <c r="G51" s="196">
        <v>97185</v>
      </c>
      <c r="H51" s="196" t="s">
        <v>5478</v>
      </c>
      <c r="I51" s="196" t="s">
        <v>5431</v>
      </c>
      <c r="J51" s="196" t="s">
        <v>5432</v>
      </c>
      <c r="K51" s="197">
        <v>29.57</v>
      </c>
      <c r="L51" s="196" t="s">
        <v>5433</v>
      </c>
    </row>
    <row r="52" spans="1:12" ht="15.75">
      <c r="A52" s="196" t="s">
        <v>5427</v>
      </c>
      <c r="B52" s="196" t="s">
        <v>5428</v>
      </c>
      <c r="C52" s="196" t="s">
        <v>5465</v>
      </c>
      <c r="D52" s="196">
        <v>46</v>
      </c>
      <c r="E52" s="197" t="s">
        <v>144</v>
      </c>
      <c r="F52" s="196" t="s">
        <v>144</v>
      </c>
      <c r="G52" s="196">
        <v>97186</v>
      </c>
      <c r="H52" s="196" t="s">
        <v>5479</v>
      </c>
      <c r="I52" s="196" t="s">
        <v>5431</v>
      </c>
      <c r="J52" s="196" t="s">
        <v>5432</v>
      </c>
      <c r="K52" s="197">
        <v>33.159999999999997</v>
      </c>
      <c r="L52" s="196" t="s">
        <v>5433</v>
      </c>
    </row>
    <row r="53" spans="1:12" ht="15.75">
      <c r="A53" s="196" t="s">
        <v>5427</v>
      </c>
      <c r="B53" s="196" t="s">
        <v>5428</v>
      </c>
      <c r="C53" s="196" t="s">
        <v>5465</v>
      </c>
      <c r="D53" s="196">
        <v>46</v>
      </c>
      <c r="E53" s="197" t="s">
        <v>144</v>
      </c>
      <c r="F53" s="196" t="s">
        <v>144</v>
      </c>
      <c r="G53" s="196">
        <v>97187</v>
      </c>
      <c r="H53" s="196" t="s">
        <v>5480</v>
      </c>
      <c r="I53" s="196" t="s">
        <v>5431</v>
      </c>
      <c r="J53" s="196" t="s">
        <v>5432</v>
      </c>
      <c r="K53" s="197">
        <v>40.31</v>
      </c>
      <c r="L53" s="196" t="s">
        <v>5433</v>
      </c>
    </row>
    <row r="54" spans="1:12" ht="15.75">
      <c r="A54" s="196" t="s">
        <v>5427</v>
      </c>
      <c r="B54" s="196" t="s">
        <v>5428</v>
      </c>
      <c r="C54" s="196" t="s">
        <v>5465</v>
      </c>
      <c r="D54" s="196">
        <v>46</v>
      </c>
      <c r="E54" s="197" t="s">
        <v>144</v>
      </c>
      <c r="F54" s="196" t="s">
        <v>144</v>
      </c>
      <c r="G54" s="196">
        <v>97188</v>
      </c>
      <c r="H54" s="196" t="s">
        <v>5481</v>
      </c>
      <c r="I54" s="196" t="s">
        <v>5431</v>
      </c>
      <c r="J54" s="196" t="s">
        <v>5432</v>
      </c>
      <c r="K54" s="197">
        <v>47.46</v>
      </c>
      <c r="L54" s="196" t="s">
        <v>5433</v>
      </c>
    </row>
    <row r="55" spans="1:12" ht="15.75">
      <c r="A55" s="196" t="s">
        <v>5427</v>
      </c>
      <c r="B55" s="196" t="s">
        <v>5428</v>
      </c>
      <c r="C55" s="196" t="s">
        <v>5465</v>
      </c>
      <c r="D55" s="196">
        <v>46</v>
      </c>
      <c r="E55" s="197" t="s">
        <v>144</v>
      </c>
      <c r="F55" s="196" t="s">
        <v>144</v>
      </c>
      <c r="G55" s="196">
        <v>97189</v>
      </c>
      <c r="H55" s="196" t="s">
        <v>5482</v>
      </c>
      <c r="I55" s="196" t="s">
        <v>5431</v>
      </c>
      <c r="J55" s="196" t="s">
        <v>5432</v>
      </c>
      <c r="K55" s="197">
        <v>54.62</v>
      </c>
      <c r="L55" s="196" t="s">
        <v>5433</v>
      </c>
    </row>
    <row r="56" spans="1:12" ht="15.75">
      <c r="A56" s="196" t="s">
        <v>5427</v>
      </c>
      <c r="B56" s="196" t="s">
        <v>5428</v>
      </c>
      <c r="C56" s="196" t="s">
        <v>5465</v>
      </c>
      <c r="D56" s="196">
        <v>46</v>
      </c>
      <c r="E56" s="197" t="s">
        <v>144</v>
      </c>
      <c r="F56" s="196" t="s">
        <v>144</v>
      </c>
      <c r="G56" s="196">
        <v>97190</v>
      </c>
      <c r="H56" s="196" t="s">
        <v>5483</v>
      </c>
      <c r="I56" s="196" t="s">
        <v>5431</v>
      </c>
      <c r="J56" s="196" t="s">
        <v>5432</v>
      </c>
      <c r="K56" s="197">
        <v>61.77</v>
      </c>
      <c r="L56" s="196" t="s">
        <v>5433</v>
      </c>
    </row>
    <row r="57" spans="1:12" ht="15.75">
      <c r="A57" s="196" t="s">
        <v>5427</v>
      </c>
      <c r="B57" s="196" t="s">
        <v>5428</v>
      </c>
      <c r="C57" s="196" t="s">
        <v>5465</v>
      </c>
      <c r="D57" s="196">
        <v>46</v>
      </c>
      <c r="E57" s="197" t="s">
        <v>144</v>
      </c>
      <c r="F57" s="196" t="s">
        <v>144</v>
      </c>
      <c r="G57" s="196">
        <v>97191</v>
      </c>
      <c r="H57" s="196" t="s">
        <v>5484</v>
      </c>
      <c r="I57" s="196" t="s">
        <v>5431</v>
      </c>
      <c r="J57" s="196" t="s">
        <v>5432</v>
      </c>
      <c r="K57" s="197">
        <v>71.12</v>
      </c>
      <c r="L57" s="196" t="s">
        <v>5433</v>
      </c>
    </row>
    <row r="58" spans="1:12" ht="15.75">
      <c r="A58" s="196" t="s">
        <v>5427</v>
      </c>
      <c r="B58" s="196" t="s">
        <v>5428</v>
      </c>
      <c r="C58" s="196" t="s">
        <v>5465</v>
      </c>
      <c r="D58" s="196">
        <v>46</v>
      </c>
      <c r="E58" s="197" t="s">
        <v>144</v>
      </c>
      <c r="F58" s="196" t="s">
        <v>144</v>
      </c>
      <c r="G58" s="196">
        <v>97192</v>
      </c>
      <c r="H58" s="196" t="s">
        <v>5485</v>
      </c>
      <c r="I58" s="196" t="s">
        <v>5431</v>
      </c>
      <c r="J58" s="196" t="s">
        <v>5432</v>
      </c>
      <c r="K58" s="197">
        <v>78.5</v>
      </c>
      <c r="L58" s="196" t="s">
        <v>5433</v>
      </c>
    </row>
    <row r="59" spans="1:12" ht="15.75">
      <c r="A59" s="196" t="s">
        <v>5427</v>
      </c>
      <c r="B59" s="196" t="s">
        <v>5428</v>
      </c>
      <c r="C59" s="196" t="s">
        <v>5486</v>
      </c>
      <c r="D59" s="196">
        <v>48</v>
      </c>
      <c r="E59" s="197" t="s">
        <v>144</v>
      </c>
      <c r="F59" s="196" t="s">
        <v>144</v>
      </c>
      <c r="G59" s="196">
        <v>90694</v>
      </c>
      <c r="H59" s="196" t="s">
        <v>5487</v>
      </c>
      <c r="I59" s="196" t="s">
        <v>5431</v>
      </c>
      <c r="J59" s="196" t="s">
        <v>5432</v>
      </c>
      <c r="K59" s="197">
        <v>38.58</v>
      </c>
      <c r="L59" s="196" t="s">
        <v>5433</v>
      </c>
    </row>
    <row r="60" spans="1:12" ht="15.75">
      <c r="A60" s="196" t="s">
        <v>5427</v>
      </c>
      <c r="B60" s="196" t="s">
        <v>5428</v>
      </c>
      <c r="C60" s="196" t="s">
        <v>5486</v>
      </c>
      <c r="D60" s="196">
        <v>48</v>
      </c>
      <c r="E60" s="197" t="s">
        <v>144</v>
      </c>
      <c r="F60" s="196" t="s">
        <v>144</v>
      </c>
      <c r="G60" s="196">
        <v>90695</v>
      </c>
      <c r="H60" s="196" t="s">
        <v>5488</v>
      </c>
      <c r="I60" s="196" t="s">
        <v>5431</v>
      </c>
      <c r="J60" s="196" t="s">
        <v>5432</v>
      </c>
      <c r="K60" s="197">
        <v>80.37</v>
      </c>
      <c r="L60" s="196" t="s">
        <v>5433</v>
      </c>
    </row>
    <row r="61" spans="1:12" ht="15.75">
      <c r="A61" s="196" t="s">
        <v>5427</v>
      </c>
      <c r="B61" s="196" t="s">
        <v>5428</v>
      </c>
      <c r="C61" s="196" t="s">
        <v>5486</v>
      </c>
      <c r="D61" s="196">
        <v>48</v>
      </c>
      <c r="E61" s="197" t="s">
        <v>144</v>
      </c>
      <c r="F61" s="196" t="s">
        <v>144</v>
      </c>
      <c r="G61" s="196">
        <v>90696</v>
      </c>
      <c r="H61" s="196" t="s">
        <v>5489</v>
      </c>
      <c r="I61" s="196" t="s">
        <v>5431</v>
      </c>
      <c r="J61" s="196" t="s">
        <v>5432</v>
      </c>
      <c r="K61" s="197">
        <v>119.41</v>
      </c>
      <c r="L61" s="196" t="s">
        <v>5433</v>
      </c>
    </row>
    <row r="62" spans="1:12" ht="15.75">
      <c r="A62" s="196" t="s">
        <v>5427</v>
      </c>
      <c r="B62" s="196" t="s">
        <v>5428</v>
      </c>
      <c r="C62" s="196" t="s">
        <v>5486</v>
      </c>
      <c r="D62" s="196">
        <v>48</v>
      </c>
      <c r="E62" s="197" t="s">
        <v>144</v>
      </c>
      <c r="F62" s="196" t="s">
        <v>144</v>
      </c>
      <c r="G62" s="196">
        <v>90697</v>
      </c>
      <c r="H62" s="196" t="s">
        <v>5490</v>
      </c>
      <c r="I62" s="196" t="s">
        <v>5431</v>
      </c>
      <c r="J62" s="196" t="s">
        <v>5432</v>
      </c>
      <c r="K62" s="197">
        <v>201.31</v>
      </c>
      <c r="L62" s="196" t="s">
        <v>5433</v>
      </c>
    </row>
    <row r="63" spans="1:12" ht="15.75">
      <c r="A63" s="196" t="s">
        <v>5427</v>
      </c>
      <c r="B63" s="196" t="s">
        <v>5428</v>
      </c>
      <c r="C63" s="196" t="s">
        <v>5486</v>
      </c>
      <c r="D63" s="196">
        <v>48</v>
      </c>
      <c r="E63" s="197" t="s">
        <v>144</v>
      </c>
      <c r="F63" s="196" t="s">
        <v>144</v>
      </c>
      <c r="G63" s="196">
        <v>90698</v>
      </c>
      <c r="H63" s="196" t="s">
        <v>5491</v>
      </c>
      <c r="I63" s="196" t="s">
        <v>5431</v>
      </c>
      <c r="J63" s="196" t="s">
        <v>5432</v>
      </c>
      <c r="K63" s="197">
        <v>322.86</v>
      </c>
      <c r="L63" s="196" t="s">
        <v>5433</v>
      </c>
    </row>
    <row r="64" spans="1:12" ht="15.75">
      <c r="A64" s="196" t="s">
        <v>5427</v>
      </c>
      <c r="B64" s="196" t="s">
        <v>5428</v>
      </c>
      <c r="C64" s="196" t="s">
        <v>5486</v>
      </c>
      <c r="D64" s="196">
        <v>48</v>
      </c>
      <c r="E64" s="197" t="s">
        <v>144</v>
      </c>
      <c r="F64" s="196" t="s">
        <v>144</v>
      </c>
      <c r="G64" s="196">
        <v>90699</v>
      </c>
      <c r="H64" s="196" t="s">
        <v>5492</v>
      </c>
      <c r="I64" s="196" t="s">
        <v>5431</v>
      </c>
      <c r="J64" s="196" t="s">
        <v>5432</v>
      </c>
      <c r="K64" s="197">
        <v>399.19</v>
      </c>
      <c r="L64" s="196" t="s">
        <v>5433</v>
      </c>
    </row>
    <row r="65" spans="1:12" ht="15.75">
      <c r="A65" s="196" t="s">
        <v>5427</v>
      </c>
      <c r="B65" s="196" t="s">
        <v>5428</v>
      </c>
      <c r="C65" s="196" t="s">
        <v>5486</v>
      </c>
      <c r="D65" s="196">
        <v>48</v>
      </c>
      <c r="E65" s="197" t="s">
        <v>144</v>
      </c>
      <c r="F65" s="196" t="s">
        <v>144</v>
      </c>
      <c r="G65" s="196">
        <v>90700</v>
      </c>
      <c r="H65" s="196" t="s">
        <v>5493</v>
      </c>
      <c r="I65" s="196" t="s">
        <v>5431</v>
      </c>
      <c r="J65" s="196" t="s">
        <v>5432</v>
      </c>
      <c r="K65" s="197">
        <v>516.91999999999996</v>
      </c>
      <c r="L65" s="196" t="s">
        <v>5433</v>
      </c>
    </row>
    <row r="66" spans="1:12" ht="15.75">
      <c r="A66" s="196" t="s">
        <v>5427</v>
      </c>
      <c r="B66" s="196" t="s">
        <v>5428</v>
      </c>
      <c r="C66" s="196" t="s">
        <v>5486</v>
      </c>
      <c r="D66" s="196">
        <v>48</v>
      </c>
      <c r="E66" s="197" t="s">
        <v>144</v>
      </c>
      <c r="F66" s="196" t="s">
        <v>144</v>
      </c>
      <c r="G66" s="196">
        <v>90701</v>
      </c>
      <c r="H66" s="196" t="s">
        <v>5494</v>
      </c>
      <c r="I66" s="196" t="s">
        <v>5431</v>
      </c>
      <c r="J66" s="196" t="s">
        <v>5432</v>
      </c>
      <c r="K66" s="197">
        <v>65.2</v>
      </c>
      <c r="L66" s="196" t="s">
        <v>5433</v>
      </c>
    </row>
    <row r="67" spans="1:12" ht="15.75">
      <c r="A67" s="196" t="s">
        <v>5427</v>
      </c>
      <c r="B67" s="196" t="s">
        <v>5428</v>
      </c>
      <c r="C67" s="196" t="s">
        <v>5486</v>
      </c>
      <c r="D67" s="196">
        <v>48</v>
      </c>
      <c r="E67" s="197" t="s">
        <v>144</v>
      </c>
      <c r="F67" s="196" t="s">
        <v>144</v>
      </c>
      <c r="G67" s="196">
        <v>90702</v>
      </c>
      <c r="H67" s="196" t="s">
        <v>5495</v>
      </c>
      <c r="I67" s="196" t="s">
        <v>5431</v>
      </c>
      <c r="J67" s="196" t="s">
        <v>5432</v>
      </c>
      <c r="K67" s="197">
        <v>103.99</v>
      </c>
      <c r="L67" s="196" t="s">
        <v>5433</v>
      </c>
    </row>
    <row r="68" spans="1:12" ht="15.75">
      <c r="A68" s="196" t="s">
        <v>5427</v>
      </c>
      <c r="B68" s="196" t="s">
        <v>5428</v>
      </c>
      <c r="C68" s="196" t="s">
        <v>5486</v>
      </c>
      <c r="D68" s="196">
        <v>48</v>
      </c>
      <c r="E68" s="197" t="s">
        <v>144</v>
      </c>
      <c r="F68" s="196" t="s">
        <v>144</v>
      </c>
      <c r="G68" s="196">
        <v>90703</v>
      </c>
      <c r="H68" s="196" t="s">
        <v>5496</v>
      </c>
      <c r="I68" s="196" t="s">
        <v>5431</v>
      </c>
      <c r="J68" s="196" t="s">
        <v>5432</v>
      </c>
      <c r="K68" s="197">
        <v>170.3</v>
      </c>
      <c r="L68" s="196" t="s">
        <v>5433</v>
      </c>
    </row>
    <row r="69" spans="1:12" ht="15.75">
      <c r="A69" s="196" t="s">
        <v>5427</v>
      </c>
      <c r="B69" s="196" t="s">
        <v>5428</v>
      </c>
      <c r="C69" s="196" t="s">
        <v>5486</v>
      </c>
      <c r="D69" s="196">
        <v>48</v>
      </c>
      <c r="E69" s="197" t="s">
        <v>144</v>
      </c>
      <c r="F69" s="196" t="s">
        <v>144</v>
      </c>
      <c r="G69" s="196">
        <v>90704</v>
      </c>
      <c r="H69" s="196" t="s">
        <v>5497</v>
      </c>
      <c r="I69" s="196" t="s">
        <v>5431</v>
      </c>
      <c r="J69" s="196" t="s">
        <v>5432</v>
      </c>
      <c r="K69" s="197">
        <v>235.64</v>
      </c>
      <c r="L69" s="196" t="s">
        <v>5433</v>
      </c>
    </row>
    <row r="70" spans="1:12" ht="15.75">
      <c r="A70" s="196" t="s">
        <v>5427</v>
      </c>
      <c r="B70" s="196" t="s">
        <v>5428</v>
      </c>
      <c r="C70" s="196" t="s">
        <v>5486</v>
      </c>
      <c r="D70" s="196">
        <v>48</v>
      </c>
      <c r="E70" s="197" t="s">
        <v>144</v>
      </c>
      <c r="F70" s="196" t="s">
        <v>144</v>
      </c>
      <c r="G70" s="196">
        <v>90705</v>
      </c>
      <c r="H70" s="196" t="s">
        <v>5498</v>
      </c>
      <c r="I70" s="196" t="s">
        <v>5431</v>
      </c>
      <c r="J70" s="196" t="s">
        <v>5432</v>
      </c>
      <c r="K70" s="197">
        <v>331.4</v>
      </c>
      <c r="L70" s="196" t="s">
        <v>5433</v>
      </c>
    </row>
    <row r="71" spans="1:12" ht="15.75">
      <c r="A71" s="196" t="s">
        <v>5427</v>
      </c>
      <c r="B71" s="196" t="s">
        <v>5428</v>
      </c>
      <c r="C71" s="196" t="s">
        <v>5486</v>
      </c>
      <c r="D71" s="196">
        <v>48</v>
      </c>
      <c r="E71" s="197" t="s">
        <v>144</v>
      </c>
      <c r="F71" s="196" t="s">
        <v>144</v>
      </c>
      <c r="G71" s="196">
        <v>90706</v>
      </c>
      <c r="H71" s="196" t="s">
        <v>5499</v>
      </c>
      <c r="I71" s="196" t="s">
        <v>5431</v>
      </c>
      <c r="J71" s="196" t="s">
        <v>5432</v>
      </c>
      <c r="K71" s="197">
        <v>386.22</v>
      </c>
      <c r="L71" s="196" t="s">
        <v>5433</v>
      </c>
    </row>
    <row r="72" spans="1:12" ht="15.75">
      <c r="A72" s="196" t="s">
        <v>5427</v>
      </c>
      <c r="B72" s="196" t="s">
        <v>5428</v>
      </c>
      <c r="C72" s="196" t="s">
        <v>5486</v>
      </c>
      <c r="D72" s="196">
        <v>48</v>
      </c>
      <c r="E72" s="197" t="s">
        <v>144</v>
      </c>
      <c r="F72" s="196" t="s">
        <v>144</v>
      </c>
      <c r="G72" s="196">
        <v>90708</v>
      </c>
      <c r="H72" s="196" t="s">
        <v>5500</v>
      </c>
      <c r="I72" s="196" t="s">
        <v>5431</v>
      </c>
      <c r="J72" s="196" t="s">
        <v>5432</v>
      </c>
      <c r="K72" s="198">
        <v>1096.1500000000001</v>
      </c>
      <c r="L72" s="196" t="s">
        <v>5433</v>
      </c>
    </row>
    <row r="73" spans="1:12" ht="15.75">
      <c r="A73" s="196" t="s">
        <v>5427</v>
      </c>
      <c r="B73" s="196" t="s">
        <v>5428</v>
      </c>
      <c r="C73" s="196" t="s">
        <v>5486</v>
      </c>
      <c r="D73" s="196">
        <v>48</v>
      </c>
      <c r="E73" s="197" t="s">
        <v>144</v>
      </c>
      <c r="F73" s="196" t="s">
        <v>144</v>
      </c>
      <c r="G73" s="196">
        <v>90724</v>
      </c>
      <c r="H73" s="196" t="s">
        <v>5501</v>
      </c>
      <c r="I73" s="196" t="s">
        <v>5502</v>
      </c>
      <c r="J73" s="196" t="s">
        <v>5503</v>
      </c>
      <c r="K73" s="197">
        <v>18.829999999999998</v>
      </c>
      <c r="L73" s="196" t="s">
        <v>5433</v>
      </c>
    </row>
    <row r="74" spans="1:12" ht="15.75">
      <c r="A74" s="196" t="s">
        <v>5427</v>
      </c>
      <c r="B74" s="196" t="s">
        <v>5428</v>
      </c>
      <c r="C74" s="196" t="s">
        <v>5486</v>
      </c>
      <c r="D74" s="196">
        <v>48</v>
      </c>
      <c r="E74" s="197" t="s">
        <v>144</v>
      </c>
      <c r="F74" s="196" t="s">
        <v>144</v>
      </c>
      <c r="G74" s="196">
        <v>90725</v>
      </c>
      <c r="H74" s="196" t="s">
        <v>5504</v>
      </c>
      <c r="I74" s="196" t="s">
        <v>5502</v>
      </c>
      <c r="J74" s="196" t="s">
        <v>5503</v>
      </c>
      <c r="K74" s="197">
        <v>23.17</v>
      </c>
      <c r="L74" s="196" t="s">
        <v>5433</v>
      </c>
    </row>
    <row r="75" spans="1:12" ht="15.75">
      <c r="A75" s="196" t="s">
        <v>5427</v>
      </c>
      <c r="B75" s="196" t="s">
        <v>5428</v>
      </c>
      <c r="C75" s="196" t="s">
        <v>5486</v>
      </c>
      <c r="D75" s="196">
        <v>48</v>
      </c>
      <c r="E75" s="197" t="s">
        <v>144</v>
      </c>
      <c r="F75" s="196" t="s">
        <v>144</v>
      </c>
      <c r="G75" s="196">
        <v>90726</v>
      </c>
      <c r="H75" s="196" t="s">
        <v>5505</v>
      </c>
      <c r="I75" s="196" t="s">
        <v>5502</v>
      </c>
      <c r="J75" s="196" t="s">
        <v>5503</v>
      </c>
      <c r="K75" s="197">
        <v>27.55</v>
      </c>
      <c r="L75" s="196" t="s">
        <v>5433</v>
      </c>
    </row>
    <row r="76" spans="1:12" ht="15.75">
      <c r="A76" s="196" t="s">
        <v>5427</v>
      </c>
      <c r="B76" s="196" t="s">
        <v>5428</v>
      </c>
      <c r="C76" s="196" t="s">
        <v>5486</v>
      </c>
      <c r="D76" s="196">
        <v>48</v>
      </c>
      <c r="E76" s="197" t="s">
        <v>144</v>
      </c>
      <c r="F76" s="196" t="s">
        <v>144</v>
      </c>
      <c r="G76" s="196">
        <v>90727</v>
      </c>
      <c r="H76" s="196" t="s">
        <v>5506</v>
      </c>
      <c r="I76" s="196" t="s">
        <v>5502</v>
      </c>
      <c r="J76" s="196" t="s">
        <v>5503</v>
      </c>
      <c r="K76" s="197">
        <v>31.88</v>
      </c>
      <c r="L76" s="196" t="s">
        <v>5433</v>
      </c>
    </row>
    <row r="77" spans="1:12" ht="15.75">
      <c r="A77" s="196" t="s">
        <v>5427</v>
      </c>
      <c r="B77" s="196" t="s">
        <v>5428</v>
      </c>
      <c r="C77" s="196" t="s">
        <v>5486</v>
      </c>
      <c r="D77" s="196">
        <v>48</v>
      </c>
      <c r="E77" s="197" t="s">
        <v>144</v>
      </c>
      <c r="F77" s="196" t="s">
        <v>144</v>
      </c>
      <c r="G77" s="196">
        <v>90728</v>
      </c>
      <c r="H77" s="196" t="s">
        <v>5507</v>
      </c>
      <c r="I77" s="196" t="s">
        <v>5502</v>
      </c>
      <c r="J77" s="196" t="s">
        <v>5503</v>
      </c>
      <c r="K77" s="197">
        <v>36.229999999999997</v>
      </c>
      <c r="L77" s="196" t="s">
        <v>5433</v>
      </c>
    </row>
    <row r="78" spans="1:12" ht="15.75">
      <c r="A78" s="196" t="s">
        <v>5427</v>
      </c>
      <c r="B78" s="196" t="s">
        <v>5428</v>
      </c>
      <c r="C78" s="196" t="s">
        <v>5486</v>
      </c>
      <c r="D78" s="196">
        <v>48</v>
      </c>
      <c r="E78" s="197" t="s">
        <v>144</v>
      </c>
      <c r="F78" s="196" t="s">
        <v>144</v>
      </c>
      <c r="G78" s="196">
        <v>90729</v>
      </c>
      <c r="H78" s="196" t="s">
        <v>5508</v>
      </c>
      <c r="I78" s="196" t="s">
        <v>5502</v>
      </c>
      <c r="J78" s="196" t="s">
        <v>5503</v>
      </c>
      <c r="K78" s="197">
        <v>40.56</v>
      </c>
      <c r="L78" s="196" t="s">
        <v>5433</v>
      </c>
    </row>
    <row r="79" spans="1:12" ht="15.75">
      <c r="A79" s="196" t="s">
        <v>5427</v>
      </c>
      <c r="B79" s="196" t="s">
        <v>5428</v>
      </c>
      <c r="C79" s="196" t="s">
        <v>5486</v>
      </c>
      <c r="D79" s="196">
        <v>48</v>
      </c>
      <c r="E79" s="197" t="s">
        <v>144</v>
      </c>
      <c r="F79" s="196" t="s">
        <v>144</v>
      </c>
      <c r="G79" s="196">
        <v>90730</v>
      </c>
      <c r="H79" s="196" t="s">
        <v>5509</v>
      </c>
      <c r="I79" s="196" t="s">
        <v>5502</v>
      </c>
      <c r="J79" s="196" t="s">
        <v>5503</v>
      </c>
      <c r="K79" s="197">
        <v>44.89</v>
      </c>
      <c r="L79" s="196" t="s">
        <v>5433</v>
      </c>
    </row>
    <row r="80" spans="1:12" ht="15.75">
      <c r="A80" s="196" t="s">
        <v>5427</v>
      </c>
      <c r="B80" s="196" t="s">
        <v>5428</v>
      </c>
      <c r="C80" s="196" t="s">
        <v>5486</v>
      </c>
      <c r="D80" s="196">
        <v>48</v>
      </c>
      <c r="E80" s="197" t="s">
        <v>144</v>
      </c>
      <c r="F80" s="196" t="s">
        <v>144</v>
      </c>
      <c r="G80" s="196">
        <v>90731</v>
      </c>
      <c r="H80" s="196" t="s">
        <v>5510</v>
      </c>
      <c r="I80" s="196" t="s">
        <v>5502</v>
      </c>
      <c r="J80" s="196" t="s">
        <v>5503</v>
      </c>
      <c r="K80" s="197">
        <v>49.23</v>
      </c>
      <c r="L80" s="196" t="s">
        <v>5433</v>
      </c>
    </row>
    <row r="81" spans="1:12" ht="15.75">
      <c r="A81" s="196" t="s">
        <v>5427</v>
      </c>
      <c r="B81" s="196" t="s">
        <v>5428</v>
      </c>
      <c r="C81" s="196" t="s">
        <v>5486</v>
      </c>
      <c r="D81" s="196">
        <v>48</v>
      </c>
      <c r="E81" s="197" t="s">
        <v>144</v>
      </c>
      <c r="F81" s="196" t="s">
        <v>144</v>
      </c>
      <c r="G81" s="196">
        <v>90732</v>
      </c>
      <c r="H81" s="196" t="s">
        <v>5511</v>
      </c>
      <c r="I81" s="196" t="s">
        <v>5502</v>
      </c>
      <c r="J81" s="196" t="s">
        <v>5503</v>
      </c>
      <c r="K81" s="197">
        <v>62.24</v>
      </c>
      <c r="L81" s="196" t="s">
        <v>5433</v>
      </c>
    </row>
    <row r="82" spans="1:12" ht="15.75">
      <c r="A82" s="196" t="s">
        <v>5427</v>
      </c>
      <c r="B82" s="196" t="s">
        <v>5428</v>
      </c>
      <c r="C82" s="196" t="s">
        <v>5486</v>
      </c>
      <c r="D82" s="196">
        <v>48</v>
      </c>
      <c r="E82" s="197" t="s">
        <v>144</v>
      </c>
      <c r="F82" s="196" t="s">
        <v>144</v>
      </c>
      <c r="G82" s="196">
        <v>90733</v>
      </c>
      <c r="H82" s="196" t="s">
        <v>5512</v>
      </c>
      <c r="I82" s="196" t="s">
        <v>5431</v>
      </c>
      <c r="J82" s="196" t="s">
        <v>5503</v>
      </c>
      <c r="K82" s="197">
        <v>2.65</v>
      </c>
      <c r="L82" s="196" t="s">
        <v>5433</v>
      </c>
    </row>
    <row r="83" spans="1:12" ht="15.75">
      <c r="A83" s="196" t="s">
        <v>5427</v>
      </c>
      <c r="B83" s="196" t="s">
        <v>5428</v>
      </c>
      <c r="C83" s="196" t="s">
        <v>5486</v>
      </c>
      <c r="D83" s="196">
        <v>48</v>
      </c>
      <c r="E83" s="197" t="s">
        <v>144</v>
      </c>
      <c r="F83" s="196" t="s">
        <v>144</v>
      </c>
      <c r="G83" s="196">
        <v>90734</v>
      </c>
      <c r="H83" s="196" t="s">
        <v>5513</v>
      </c>
      <c r="I83" s="196" t="s">
        <v>5431</v>
      </c>
      <c r="J83" s="196" t="s">
        <v>5503</v>
      </c>
      <c r="K83" s="197">
        <v>3.14</v>
      </c>
      <c r="L83" s="196" t="s">
        <v>5433</v>
      </c>
    </row>
    <row r="84" spans="1:12" ht="15.75">
      <c r="A84" s="196" t="s">
        <v>5427</v>
      </c>
      <c r="B84" s="196" t="s">
        <v>5428</v>
      </c>
      <c r="C84" s="196" t="s">
        <v>5486</v>
      </c>
      <c r="D84" s="196">
        <v>48</v>
      </c>
      <c r="E84" s="197" t="s">
        <v>144</v>
      </c>
      <c r="F84" s="196" t="s">
        <v>144</v>
      </c>
      <c r="G84" s="196">
        <v>90735</v>
      </c>
      <c r="H84" s="196" t="s">
        <v>5514</v>
      </c>
      <c r="I84" s="196" t="s">
        <v>5431</v>
      </c>
      <c r="J84" s="196" t="s">
        <v>5503</v>
      </c>
      <c r="K84" s="197">
        <v>3.63</v>
      </c>
      <c r="L84" s="196" t="s">
        <v>5433</v>
      </c>
    </row>
    <row r="85" spans="1:12" ht="15.75">
      <c r="A85" s="196" t="s">
        <v>5427</v>
      </c>
      <c r="B85" s="196" t="s">
        <v>5428</v>
      </c>
      <c r="C85" s="196" t="s">
        <v>5486</v>
      </c>
      <c r="D85" s="196">
        <v>48</v>
      </c>
      <c r="E85" s="197" t="s">
        <v>144</v>
      </c>
      <c r="F85" s="196" t="s">
        <v>144</v>
      </c>
      <c r="G85" s="196">
        <v>90736</v>
      </c>
      <c r="H85" s="196" t="s">
        <v>5515</v>
      </c>
      <c r="I85" s="196" t="s">
        <v>5431</v>
      </c>
      <c r="J85" s="196" t="s">
        <v>5503</v>
      </c>
      <c r="K85" s="197">
        <v>4.12</v>
      </c>
      <c r="L85" s="196" t="s">
        <v>5433</v>
      </c>
    </row>
    <row r="86" spans="1:12" ht="15.75">
      <c r="A86" s="196" t="s">
        <v>5427</v>
      </c>
      <c r="B86" s="196" t="s">
        <v>5428</v>
      </c>
      <c r="C86" s="196" t="s">
        <v>5486</v>
      </c>
      <c r="D86" s="196">
        <v>48</v>
      </c>
      <c r="E86" s="197" t="s">
        <v>144</v>
      </c>
      <c r="F86" s="196" t="s">
        <v>144</v>
      </c>
      <c r="G86" s="196">
        <v>90737</v>
      </c>
      <c r="H86" s="196" t="s">
        <v>5516</v>
      </c>
      <c r="I86" s="196" t="s">
        <v>5431</v>
      </c>
      <c r="J86" s="196" t="s">
        <v>5503</v>
      </c>
      <c r="K86" s="197">
        <v>4.6100000000000003</v>
      </c>
      <c r="L86" s="196" t="s">
        <v>5433</v>
      </c>
    </row>
    <row r="87" spans="1:12" ht="15.75">
      <c r="A87" s="196" t="s">
        <v>5427</v>
      </c>
      <c r="B87" s="196" t="s">
        <v>5428</v>
      </c>
      <c r="C87" s="196" t="s">
        <v>5486</v>
      </c>
      <c r="D87" s="196">
        <v>48</v>
      </c>
      <c r="E87" s="197" t="s">
        <v>144</v>
      </c>
      <c r="F87" s="196" t="s">
        <v>144</v>
      </c>
      <c r="G87" s="196">
        <v>90738</v>
      </c>
      <c r="H87" s="196" t="s">
        <v>5517</v>
      </c>
      <c r="I87" s="196" t="s">
        <v>5431</v>
      </c>
      <c r="J87" s="196" t="s">
        <v>5503</v>
      </c>
      <c r="K87" s="197">
        <v>5.0999999999999996</v>
      </c>
      <c r="L87" s="196" t="s">
        <v>5433</v>
      </c>
    </row>
    <row r="88" spans="1:12" ht="15.75">
      <c r="A88" s="196" t="s">
        <v>5427</v>
      </c>
      <c r="B88" s="196" t="s">
        <v>5428</v>
      </c>
      <c r="C88" s="196" t="s">
        <v>5486</v>
      </c>
      <c r="D88" s="196">
        <v>48</v>
      </c>
      <c r="E88" s="197" t="s">
        <v>144</v>
      </c>
      <c r="F88" s="196" t="s">
        <v>144</v>
      </c>
      <c r="G88" s="196">
        <v>90739</v>
      </c>
      <c r="H88" s="196" t="s">
        <v>5518</v>
      </c>
      <c r="I88" s="196" t="s">
        <v>5431</v>
      </c>
      <c r="J88" s="196" t="s">
        <v>5432</v>
      </c>
      <c r="K88" s="197">
        <v>6.63</v>
      </c>
      <c r="L88" s="196" t="s">
        <v>5433</v>
      </c>
    </row>
    <row r="89" spans="1:12" ht="15.75">
      <c r="A89" s="196" t="s">
        <v>5427</v>
      </c>
      <c r="B89" s="196" t="s">
        <v>5428</v>
      </c>
      <c r="C89" s="196" t="s">
        <v>5486</v>
      </c>
      <c r="D89" s="196">
        <v>48</v>
      </c>
      <c r="E89" s="197" t="s">
        <v>144</v>
      </c>
      <c r="F89" s="196" t="s">
        <v>144</v>
      </c>
      <c r="G89" s="196">
        <v>90740</v>
      </c>
      <c r="H89" s="196" t="s">
        <v>5519</v>
      </c>
      <c r="I89" s="196" t="s">
        <v>5431</v>
      </c>
      <c r="J89" s="196" t="s">
        <v>5503</v>
      </c>
      <c r="K89" s="197">
        <v>3.5</v>
      </c>
      <c r="L89" s="196" t="s">
        <v>5433</v>
      </c>
    </row>
    <row r="90" spans="1:12" ht="15.75">
      <c r="A90" s="196" t="s">
        <v>5427</v>
      </c>
      <c r="B90" s="196" t="s">
        <v>5428</v>
      </c>
      <c r="C90" s="196" t="s">
        <v>5486</v>
      </c>
      <c r="D90" s="196">
        <v>48</v>
      </c>
      <c r="E90" s="197" t="s">
        <v>144</v>
      </c>
      <c r="F90" s="196" t="s">
        <v>144</v>
      </c>
      <c r="G90" s="196">
        <v>90741</v>
      </c>
      <c r="H90" s="196" t="s">
        <v>5520</v>
      </c>
      <c r="I90" s="196" t="s">
        <v>5431</v>
      </c>
      <c r="J90" s="196" t="s">
        <v>5503</v>
      </c>
      <c r="K90" s="197">
        <v>3.99</v>
      </c>
      <c r="L90" s="196" t="s">
        <v>5433</v>
      </c>
    </row>
    <row r="91" spans="1:12" ht="15.75">
      <c r="A91" s="196" t="s">
        <v>5427</v>
      </c>
      <c r="B91" s="196" t="s">
        <v>5428</v>
      </c>
      <c r="C91" s="196" t="s">
        <v>5486</v>
      </c>
      <c r="D91" s="196">
        <v>48</v>
      </c>
      <c r="E91" s="197" t="s">
        <v>144</v>
      </c>
      <c r="F91" s="196" t="s">
        <v>144</v>
      </c>
      <c r="G91" s="196">
        <v>90742</v>
      </c>
      <c r="H91" s="196" t="s">
        <v>5521</v>
      </c>
      <c r="I91" s="196" t="s">
        <v>5431</v>
      </c>
      <c r="J91" s="196" t="s">
        <v>5503</v>
      </c>
      <c r="K91" s="197">
        <v>4.4800000000000004</v>
      </c>
      <c r="L91" s="196" t="s">
        <v>5433</v>
      </c>
    </row>
    <row r="92" spans="1:12" ht="15.75">
      <c r="A92" s="196" t="s">
        <v>5427</v>
      </c>
      <c r="B92" s="196" t="s">
        <v>5428</v>
      </c>
      <c r="C92" s="196" t="s">
        <v>5486</v>
      </c>
      <c r="D92" s="196">
        <v>48</v>
      </c>
      <c r="E92" s="197" t="s">
        <v>144</v>
      </c>
      <c r="F92" s="196" t="s">
        <v>144</v>
      </c>
      <c r="G92" s="196">
        <v>90743</v>
      </c>
      <c r="H92" s="196" t="s">
        <v>5522</v>
      </c>
      <c r="I92" s="196" t="s">
        <v>5431</v>
      </c>
      <c r="J92" s="196" t="s">
        <v>5503</v>
      </c>
      <c r="K92" s="197">
        <v>4.9800000000000004</v>
      </c>
      <c r="L92" s="196" t="s">
        <v>5433</v>
      </c>
    </row>
    <row r="93" spans="1:12" ht="15.75">
      <c r="A93" s="196" t="s">
        <v>5427</v>
      </c>
      <c r="B93" s="196" t="s">
        <v>5428</v>
      </c>
      <c r="C93" s="196" t="s">
        <v>5486</v>
      </c>
      <c r="D93" s="196">
        <v>48</v>
      </c>
      <c r="E93" s="197" t="s">
        <v>144</v>
      </c>
      <c r="F93" s="196" t="s">
        <v>144</v>
      </c>
      <c r="G93" s="196">
        <v>90744</v>
      </c>
      <c r="H93" s="196" t="s">
        <v>5523</v>
      </c>
      <c r="I93" s="196" t="s">
        <v>5431</v>
      </c>
      <c r="J93" s="196" t="s">
        <v>5503</v>
      </c>
      <c r="K93" s="197">
        <v>5.46</v>
      </c>
      <c r="L93" s="196" t="s">
        <v>5433</v>
      </c>
    </row>
    <row r="94" spans="1:12" ht="15.75">
      <c r="A94" s="196" t="s">
        <v>5427</v>
      </c>
      <c r="B94" s="196" t="s">
        <v>5428</v>
      </c>
      <c r="C94" s="196" t="s">
        <v>5486</v>
      </c>
      <c r="D94" s="196">
        <v>48</v>
      </c>
      <c r="E94" s="197" t="s">
        <v>144</v>
      </c>
      <c r="F94" s="196" t="s">
        <v>144</v>
      </c>
      <c r="G94" s="196">
        <v>90745</v>
      </c>
      <c r="H94" s="196" t="s">
        <v>5524</v>
      </c>
      <c r="I94" s="196" t="s">
        <v>5431</v>
      </c>
      <c r="J94" s="196" t="s">
        <v>5432</v>
      </c>
      <c r="K94" s="197">
        <v>7.42</v>
      </c>
      <c r="L94" s="196" t="s">
        <v>5433</v>
      </c>
    </row>
    <row r="95" spans="1:12" ht="15.75">
      <c r="A95" s="196" t="s">
        <v>5427</v>
      </c>
      <c r="B95" s="196" t="s">
        <v>5428</v>
      </c>
      <c r="C95" s="196" t="s">
        <v>5486</v>
      </c>
      <c r="D95" s="196">
        <v>48</v>
      </c>
      <c r="E95" s="197" t="s">
        <v>144</v>
      </c>
      <c r="F95" s="196" t="s">
        <v>144</v>
      </c>
      <c r="G95" s="196">
        <v>90746</v>
      </c>
      <c r="H95" s="196" t="s">
        <v>5525</v>
      </c>
      <c r="I95" s="196" t="s">
        <v>5431</v>
      </c>
      <c r="J95" s="196" t="s">
        <v>5503</v>
      </c>
      <c r="K95" s="197">
        <v>2.86</v>
      </c>
      <c r="L95" s="196" t="s">
        <v>5433</v>
      </c>
    </row>
    <row r="96" spans="1:12" ht="15.75">
      <c r="A96" s="196" t="s">
        <v>5427</v>
      </c>
      <c r="B96" s="196" t="s">
        <v>5428</v>
      </c>
      <c r="C96" s="196" t="s">
        <v>5486</v>
      </c>
      <c r="D96" s="196">
        <v>48</v>
      </c>
      <c r="E96" s="197" t="s">
        <v>144</v>
      </c>
      <c r="F96" s="196" t="s">
        <v>144</v>
      </c>
      <c r="G96" s="196">
        <v>90747</v>
      </c>
      <c r="H96" s="196" t="s">
        <v>5526</v>
      </c>
      <c r="I96" s="196" t="s">
        <v>5431</v>
      </c>
      <c r="J96" s="196" t="s">
        <v>5432</v>
      </c>
      <c r="K96" s="197">
        <v>11.68</v>
      </c>
      <c r="L96" s="196" t="s">
        <v>5433</v>
      </c>
    </row>
    <row r="97" spans="1:12" ht="15.75">
      <c r="A97" s="196" t="s">
        <v>5427</v>
      </c>
      <c r="B97" s="196" t="s">
        <v>5428</v>
      </c>
      <c r="C97" s="196" t="s">
        <v>5486</v>
      </c>
      <c r="D97" s="196">
        <v>48</v>
      </c>
      <c r="E97" s="197" t="s">
        <v>144</v>
      </c>
      <c r="F97" s="196" t="s">
        <v>144</v>
      </c>
      <c r="G97" s="196">
        <v>94869</v>
      </c>
      <c r="H97" s="196" t="s">
        <v>5527</v>
      </c>
      <c r="I97" s="196" t="s">
        <v>5431</v>
      </c>
      <c r="J97" s="196" t="s">
        <v>5432</v>
      </c>
      <c r="K97" s="197">
        <v>223.89</v>
      </c>
      <c r="L97" s="196" t="s">
        <v>5433</v>
      </c>
    </row>
    <row r="98" spans="1:12" ht="15.75">
      <c r="A98" s="196" t="s">
        <v>5427</v>
      </c>
      <c r="B98" s="196" t="s">
        <v>5428</v>
      </c>
      <c r="C98" s="196" t="s">
        <v>5486</v>
      </c>
      <c r="D98" s="196">
        <v>48</v>
      </c>
      <c r="E98" s="197" t="s">
        <v>144</v>
      </c>
      <c r="F98" s="196" t="s">
        <v>144</v>
      </c>
      <c r="G98" s="196">
        <v>94870</v>
      </c>
      <c r="H98" s="196" t="s">
        <v>5528</v>
      </c>
      <c r="I98" s="196" t="s">
        <v>5431</v>
      </c>
      <c r="J98" s="196" t="s">
        <v>5503</v>
      </c>
      <c r="K98" s="197">
        <v>0.7</v>
      </c>
      <c r="L98" s="196" t="s">
        <v>5433</v>
      </c>
    </row>
    <row r="99" spans="1:12" ht="15.75">
      <c r="A99" s="196" t="s">
        <v>5427</v>
      </c>
      <c r="B99" s="196" t="s">
        <v>5428</v>
      </c>
      <c r="C99" s="196" t="s">
        <v>5486</v>
      </c>
      <c r="D99" s="196">
        <v>48</v>
      </c>
      <c r="E99" s="197" t="s">
        <v>144</v>
      </c>
      <c r="F99" s="196" t="s">
        <v>144</v>
      </c>
      <c r="G99" s="196">
        <v>94871</v>
      </c>
      <c r="H99" s="196" t="s">
        <v>5529</v>
      </c>
      <c r="I99" s="196" t="s">
        <v>5431</v>
      </c>
      <c r="J99" s="196" t="s">
        <v>5432</v>
      </c>
      <c r="K99" s="197">
        <v>265.08999999999997</v>
      </c>
      <c r="L99" s="196" t="s">
        <v>5433</v>
      </c>
    </row>
    <row r="100" spans="1:12" ht="15.75">
      <c r="A100" s="196" t="s">
        <v>5427</v>
      </c>
      <c r="B100" s="196" t="s">
        <v>5428</v>
      </c>
      <c r="C100" s="196" t="s">
        <v>5486</v>
      </c>
      <c r="D100" s="196">
        <v>48</v>
      </c>
      <c r="E100" s="197" t="s">
        <v>144</v>
      </c>
      <c r="F100" s="196" t="s">
        <v>144</v>
      </c>
      <c r="G100" s="196">
        <v>94872</v>
      </c>
      <c r="H100" s="196" t="s">
        <v>5530</v>
      </c>
      <c r="I100" s="196" t="s">
        <v>5431</v>
      </c>
      <c r="J100" s="196" t="s">
        <v>5503</v>
      </c>
      <c r="K100" s="197">
        <v>1.22</v>
      </c>
      <c r="L100" s="196" t="s">
        <v>5433</v>
      </c>
    </row>
    <row r="101" spans="1:12" ht="15.75">
      <c r="A101" s="196" t="s">
        <v>5427</v>
      </c>
      <c r="B101" s="196" t="s">
        <v>5428</v>
      </c>
      <c r="C101" s="196" t="s">
        <v>5486</v>
      </c>
      <c r="D101" s="196">
        <v>48</v>
      </c>
      <c r="E101" s="197" t="s">
        <v>144</v>
      </c>
      <c r="F101" s="196" t="s">
        <v>144</v>
      </c>
      <c r="G101" s="196">
        <v>94875</v>
      </c>
      <c r="H101" s="196" t="s">
        <v>5531</v>
      </c>
      <c r="I101" s="196" t="s">
        <v>5431</v>
      </c>
      <c r="J101" s="196" t="s">
        <v>5432</v>
      </c>
      <c r="K101" s="198">
        <v>1548.3</v>
      </c>
      <c r="L101" s="196" t="s">
        <v>5433</v>
      </c>
    </row>
    <row r="102" spans="1:12" ht="15.75">
      <c r="A102" s="196" t="s">
        <v>5427</v>
      </c>
      <c r="B102" s="196" t="s">
        <v>5428</v>
      </c>
      <c r="C102" s="196" t="s">
        <v>5486</v>
      </c>
      <c r="D102" s="196">
        <v>48</v>
      </c>
      <c r="E102" s="197" t="s">
        <v>144</v>
      </c>
      <c r="F102" s="196" t="s">
        <v>144</v>
      </c>
      <c r="G102" s="196">
        <v>94876</v>
      </c>
      <c r="H102" s="196" t="s">
        <v>5532</v>
      </c>
      <c r="I102" s="196" t="s">
        <v>5431</v>
      </c>
      <c r="J102" s="196" t="s">
        <v>5432</v>
      </c>
      <c r="K102" s="197">
        <v>17.68</v>
      </c>
      <c r="L102" s="196" t="s">
        <v>5433</v>
      </c>
    </row>
    <row r="103" spans="1:12" ht="15.75">
      <c r="A103" s="196" t="s">
        <v>5427</v>
      </c>
      <c r="B103" s="196" t="s">
        <v>5428</v>
      </c>
      <c r="C103" s="196" t="s">
        <v>5486</v>
      </c>
      <c r="D103" s="196">
        <v>48</v>
      </c>
      <c r="E103" s="197" t="s">
        <v>144</v>
      </c>
      <c r="F103" s="196" t="s">
        <v>144</v>
      </c>
      <c r="G103" s="196">
        <v>94878</v>
      </c>
      <c r="H103" s="196" t="s">
        <v>5533</v>
      </c>
      <c r="I103" s="196" t="s">
        <v>5431</v>
      </c>
      <c r="J103" s="196" t="s">
        <v>5432</v>
      </c>
      <c r="K103" s="197">
        <v>20.75</v>
      </c>
      <c r="L103" s="196" t="s">
        <v>5433</v>
      </c>
    </row>
    <row r="104" spans="1:12" ht="15.75">
      <c r="A104" s="196" t="s">
        <v>5427</v>
      </c>
      <c r="B104" s="196" t="s">
        <v>5428</v>
      </c>
      <c r="C104" s="196" t="s">
        <v>5486</v>
      </c>
      <c r="D104" s="196">
        <v>48</v>
      </c>
      <c r="E104" s="197" t="s">
        <v>144</v>
      </c>
      <c r="F104" s="196" t="s">
        <v>144</v>
      </c>
      <c r="G104" s="196">
        <v>94879</v>
      </c>
      <c r="H104" s="196" t="s">
        <v>5534</v>
      </c>
      <c r="I104" s="196" t="s">
        <v>5431</v>
      </c>
      <c r="J104" s="196" t="s">
        <v>5432</v>
      </c>
      <c r="K104" s="198">
        <v>2062.09</v>
      </c>
      <c r="L104" s="196" t="s">
        <v>5433</v>
      </c>
    </row>
    <row r="105" spans="1:12" ht="15.75">
      <c r="A105" s="196" t="s">
        <v>5427</v>
      </c>
      <c r="B105" s="196" t="s">
        <v>5428</v>
      </c>
      <c r="C105" s="196" t="s">
        <v>5486</v>
      </c>
      <c r="D105" s="196">
        <v>48</v>
      </c>
      <c r="E105" s="197" t="s">
        <v>144</v>
      </c>
      <c r="F105" s="196" t="s">
        <v>144</v>
      </c>
      <c r="G105" s="196">
        <v>94880</v>
      </c>
      <c r="H105" s="196" t="s">
        <v>5535</v>
      </c>
      <c r="I105" s="196" t="s">
        <v>5431</v>
      </c>
      <c r="J105" s="196" t="s">
        <v>5432</v>
      </c>
      <c r="K105" s="197">
        <v>25.41</v>
      </c>
      <c r="L105" s="196" t="s">
        <v>5433</v>
      </c>
    </row>
    <row r="106" spans="1:12" ht="15.75">
      <c r="A106" s="196" t="s">
        <v>5427</v>
      </c>
      <c r="B106" s="196" t="s">
        <v>5428</v>
      </c>
      <c r="C106" s="196" t="s">
        <v>5486</v>
      </c>
      <c r="D106" s="196">
        <v>48</v>
      </c>
      <c r="E106" s="197" t="s">
        <v>144</v>
      </c>
      <c r="F106" s="196" t="s">
        <v>144</v>
      </c>
      <c r="G106" s="196">
        <v>94881</v>
      </c>
      <c r="H106" s="196" t="s">
        <v>5536</v>
      </c>
      <c r="I106" s="196" t="s">
        <v>5431</v>
      </c>
      <c r="J106" s="196" t="s">
        <v>5432</v>
      </c>
      <c r="K106" s="198">
        <v>3222.9</v>
      </c>
      <c r="L106" s="196" t="s">
        <v>5433</v>
      </c>
    </row>
    <row r="107" spans="1:12" ht="15.75">
      <c r="A107" s="196" t="s">
        <v>5427</v>
      </c>
      <c r="B107" s="196" t="s">
        <v>5428</v>
      </c>
      <c r="C107" s="196" t="s">
        <v>5486</v>
      </c>
      <c r="D107" s="196">
        <v>48</v>
      </c>
      <c r="E107" s="197" t="s">
        <v>144</v>
      </c>
      <c r="F107" s="196" t="s">
        <v>144</v>
      </c>
      <c r="G107" s="196">
        <v>94882</v>
      </c>
      <c r="H107" s="196" t="s">
        <v>5537</v>
      </c>
      <c r="I107" s="196" t="s">
        <v>5431</v>
      </c>
      <c r="J107" s="196" t="s">
        <v>5432</v>
      </c>
      <c r="K107" s="197">
        <v>30.15</v>
      </c>
      <c r="L107" s="196" t="s">
        <v>5433</v>
      </c>
    </row>
    <row r="108" spans="1:12" ht="15.75">
      <c r="A108" s="196" t="s">
        <v>5427</v>
      </c>
      <c r="B108" s="196" t="s">
        <v>5428</v>
      </c>
      <c r="C108" s="196" t="s">
        <v>5486</v>
      </c>
      <c r="D108" s="196">
        <v>48</v>
      </c>
      <c r="E108" s="197" t="s">
        <v>144</v>
      </c>
      <c r="F108" s="196" t="s">
        <v>144</v>
      </c>
      <c r="G108" s="196">
        <v>94884</v>
      </c>
      <c r="H108" s="196" t="s">
        <v>5538</v>
      </c>
      <c r="I108" s="196" t="s">
        <v>5431</v>
      </c>
      <c r="J108" s="196" t="s">
        <v>5432</v>
      </c>
      <c r="K108" s="197">
        <v>39.74</v>
      </c>
      <c r="L108" s="196" t="s">
        <v>5433</v>
      </c>
    </row>
    <row r="109" spans="1:12" ht="15.75">
      <c r="A109" s="196" t="s">
        <v>5427</v>
      </c>
      <c r="B109" s="196" t="s">
        <v>5428</v>
      </c>
      <c r="C109" s="196" t="s">
        <v>5486</v>
      </c>
      <c r="D109" s="196">
        <v>48</v>
      </c>
      <c r="E109" s="197" t="s">
        <v>144</v>
      </c>
      <c r="F109" s="196" t="s">
        <v>144</v>
      </c>
      <c r="G109" s="196">
        <v>97121</v>
      </c>
      <c r="H109" s="196" t="s">
        <v>5539</v>
      </c>
      <c r="I109" s="196" t="s">
        <v>5431</v>
      </c>
      <c r="J109" s="196" t="s">
        <v>5503</v>
      </c>
      <c r="K109" s="197">
        <v>1.63</v>
      </c>
      <c r="L109" s="196" t="s">
        <v>5433</v>
      </c>
    </row>
    <row r="110" spans="1:12" ht="15.75">
      <c r="A110" s="196" t="s">
        <v>5427</v>
      </c>
      <c r="B110" s="196" t="s">
        <v>5428</v>
      </c>
      <c r="C110" s="196" t="s">
        <v>5486</v>
      </c>
      <c r="D110" s="196">
        <v>48</v>
      </c>
      <c r="E110" s="197" t="s">
        <v>144</v>
      </c>
      <c r="F110" s="196" t="s">
        <v>144</v>
      </c>
      <c r="G110" s="196">
        <v>97122</v>
      </c>
      <c r="H110" s="196" t="s">
        <v>5540</v>
      </c>
      <c r="I110" s="196" t="s">
        <v>5431</v>
      </c>
      <c r="J110" s="196" t="s">
        <v>5503</v>
      </c>
      <c r="K110" s="197">
        <v>2.2799999999999998</v>
      </c>
      <c r="L110" s="196" t="s">
        <v>5433</v>
      </c>
    </row>
    <row r="111" spans="1:12" ht="15.75">
      <c r="A111" s="196" t="s">
        <v>5427</v>
      </c>
      <c r="B111" s="196" t="s">
        <v>5428</v>
      </c>
      <c r="C111" s="196" t="s">
        <v>5486</v>
      </c>
      <c r="D111" s="196">
        <v>48</v>
      </c>
      <c r="E111" s="197" t="s">
        <v>144</v>
      </c>
      <c r="F111" s="196" t="s">
        <v>144</v>
      </c>
      <c r="G111" s="196">
        <v>97123</v>
      </c>
      <c r="H111" s="196" t="s">
        <v>5541</v>
      </c>
      <c r="I111" s="196" t="s">
        <v>5431</v>
      </c>
      <c r="J111" s="196" t="s">
        <v>5503</v>
      </c>
      <c r="K111" s="197">
        <v>2.89</v>
      </c>
      <c r="L111" s="196" t="s">
        <v>5433</v>
      </c>
    </row>
    <row r="112" spans="1:12" ht="15.75">
      <c r="A112" s="196" t="s">
        <v>5427</v>
      </c>
      <c r="B112" s="196" t="s">
        <v>5428</v>
      </c>
      <c r="C112" s="196" t="s">
        <v>5486</v>
      </c>
      <c r="D112" s="196">
        <v>48</v>
      </c>
      <c r="E112" s="197" t="s">
        <v>144</v>
      </c>
      <c r="F112" s="196" t="s">
        <v>144</v>
      </c>
      <c r="G112" s="196">
        <v>97124</v>
      </c>
      <c r="H112" s="196" t="s">
        <v>5542</v>
      </c>
      <c r="I112" s="196" t="s">
        <v>5431</v>
      </c>
      <c r="J112" s="196" t="s">
        <v>5503</v>
      </c>
      <c r="K112" s="197">
        <v>0.74</v>
      </c>
      <c r="L112" s="196" t="s">
        <v>5433</v>
      </c>
    </row>
    <row r="113" spans="1:12" ht="15.75">
      <c r="A113" s="196" t="s">
        <v>5427</v>
      </c>
      <c r="B113" s="196" t="s">
        <v>5428</v>
      </c>
      <c r="C113" s="196" t="s">
        <v>5486</v>
      </c>
      <c r="D113" s="196">
        <v>48</v>
      </c>
      <c r="E113" s="197" t="s">
        <v>144</v>
      </c>
      <c r="F113" s="196" t="s">
        <v>144</v>
      </c>
      <c r="G113" s="196">
        <v>97125</v>
      </c>
      <c r="H113" s="196" t="s">
        <v>5543</v>
      </c>
      <c r="I113" s="196" t="s">
        <v>5431</v>
      </c>
      <c r="J113" s="196" t="s">
        <v>5503</v>
      </c>
      <c r="K113" s="197">
        <v>1.08</v>
      </c>
      <c r="L113" s="196" t="s">
        <v>5433</v>
      </c>
    </row>
    <row r="114" spans="1:12" ht="15.75">
      <c r="A114" s="196" t="s">
        <v>5427</v>
      </c>
      <c r="B114" s="196" t="s">
        <v>5428</v>
      </c>
      <c r="C114" s="196" t="s">
        <v>5486</v>
      </c>
      <c r="D114" s="196">
        <v>48</v>
      </c>
      <c r="E114" s="197" t="s">
        <v>144</v>
      </c>
      <c r="F114" s="196" t="s">
        <v>144</v>
      </c>
      <c r="G114" s="196">
        <v>97126</v>
      </c>
      <c r="H114" s="196" t="s">
        <v>5544</v>
      </c>
      <c r="I114" s="196" t="s">
        <v>5431</v>
      </c>
      <c r="J114" s="196" t="s">
        <v>5503</v>
      </c>
      <c r="K114" s="197">
        <v>1.37</v>
      </c>
      <c r="L114" s="196" t="s">
        <v>5433</v>
      </c>
    </row>
    <row r="115" spans="1:12" ht="15.75">
      <c r="A115" s="196" t="s">
        <v>5427</v>
      </c>
      <c r="B115" s="196" t="s">
        <v>5428</v>
      </c>
      <c r="C115" s="196" t="s">
        <v>5486</v>
      </c>
      <c r="D115" s="196">
        <v>48</v>
      </c>
      <c r="E115" s="197" t="s">
        <v>144</v>
      </c>
      <c r="F115" s="196" t="s">
        <v>144</v>
      </c>
      <c r="G115" s="196">
        <v>102264</v>
      </c>
      <c r="H115" s="196" t="s">
        <v>5545</v>
      </c>
      <c r="I115" s="196" t="s">
        <v>5431</v>
      </c>
      <c r="J115" s="196" t="s">
        <v>5503</v>
      </c>
      <c r="K115" s="197">
        <v>18.28</v>
      </c>
      <c r="L115" s="196" t="s">
        <v>5433</v>
      </c>
    </row>
    <row r="116" spans="1:12" ht="15.75">
      <c r="A116" s="196" t="s">
        <v>5427</v>
      </c>
      <c r="B116" s="196" t="s">
        <v>5428</v>
      </c>
      <c r="C116" s="196" t="s">
        <v>5486</v>
      </c>
      <c r="D116" s="196">
        <v>48</v>
      </c>
      <c r="E116" s="197" t="s">
        <v>144</v>
      </c>
      <c r="F116" s="196" t="s">
        <v>144</v>
      </c>
      <c r="G116" s="196">
        <v>102265</v>
      </c>
      <c r="H116" s="196" t="s">
        <v>5546</v>
      </c>
      <c r="I116" s="196" t="s">
        <v>5502</v>
      </c>
      <c r="J116" s="196" t="s">
        <v>5503</v>
      </c>
      <c r="K116" s="197">
        <v>79.569999999999993</v>
      </c>
      <c r="L116" s="196" t="s">
        <v>5433</v>
      </c>
    </row>
    <row r="117" spans="1:12" ht="15.75">
      <c r="A117" s="196" t="s">
        <v>5427</v>
      </c>
      <c r="B117" s="196" t="s">
        <v>5428</v>
      </c>
      <c r="C117" s="196" t="s">
        <v>5486</v>
      </c>
      <c r="D117" s="196">
        <v>48</v>
      </c>
      <c r="E117" s="197" t="s">
        <v>144</v>
      </c>
      <c r="F117" s="196" t="s">
        <v>144</v>
      </c>
      <c r="G117" s="196">
        <v>102266</v>
      </c>
      <c r="H117" s="196" t="s">
        <v>5547</v>
      </c>
      <c r="I117" s="196" t="s">
        <v>5502</v>
      </c>
      <c r="J117" s="196" t="s">
        <v>5503</v>
      </c>
      <c r="K117" s="197">
        <v>88.24</v>
      </c>
      <c r="L117" s="196" t="s">
        <v>5433</v>
      </c>
    </row>
    <row r="118" spans="1:12" ht="15.75">
      <c r="A118" s="196" t="s">
        <v>5427</v>
      </c>
      <c r="B118" s="196" t="s">
        <v>5428</v>
      </c>
      <c r="C118" s="196" t="s">
        <v>5486</v>
      </c>
      <c r="D118" s="196">
        <v>48</v>
      </c>
      <c r="E118" s="197" t="s">
        <v>144</v>
      </c>
      <c r="F118" s="196" t="s">
        <v>144</v>
      </c>
      <c r="G118" s="196">
        <v>102267</v>
      </c>
      <c r="H118" s="196" t="s">
        <v>5548</v>
      </c>
      <c r="I118" s="196" t="s">
        <v>5502</v>
      </c>
      <c r="J118" s="196" t="s">
        <v>5503</v>
      </c>
      <c r="K118" s="197">
        <v>101.3</v>
      </c>
      <c r="L118" s="196" t="s">
        <v>5433</v>
      </c>
    </row>
    <row r="119" spans="1:12" ht="15.75">
      <c r="A119" s="196" t="s">
        <v>5427</v>
      </c>
      <c r="B119" s="196" t="s">
        <v>5428</v>
      </c>
      <c r="C119" s="196" t="s">
        <v>5486</v>
      </c>
      <c r="D119" s="196">
        <v>48</v>
      </c>
      <c r="E119" s="197" t="s">
        <v>144</v>
      </c>
      <c r="F119" s="196" t="s">
        <v>144</v>
      </c>
      <c r="G119" s="196">
        <v>102268</v>
      </c>
      <c r="H119" s="196" t="s">
        <v>5549</v>
      </c>
      <c r="I119" s="196" t="s">
        <v>5502</v>
      </c>
      <c r="J119" s="196" t="s">
        <v>5503</v>
      </c>
      <c r="K119" s="197">
        <v>114.31</v>
      </c>
      <c r="L119" s="196" t="s">
        <v>5433</v>
      </c>
    </row>
    <row r="120" spans="1:12" ht="15.75">
      <c r="A120" s="196" t="s">
        <v>5427</v>
      </c>
      <c r="B120" s="196" t="s">
        <v>5428</v>
      </c>
      <c r="C120" s="196" t="s">
        <v>5486</v>
      </c>
      <c r="D120" s="196">
        <v>48</v>
      </c>
      <c r="E120" s="197" t="s">
        <v>144</v>
      </c>
      <c r="F120" s="196" t="s">
        <v>144</v>
      </c>
      <c r="G120" s="196">
        <v>102269</v>
      </c>
      <c r="H120" s="196" t="s">
        <v>5550</v>
      </c>
      <c r="I120" s="196" t="s">
        <v>5502</v>
      </c>
      <c r="J120" s="196" t="s">
        <v>5503</v>
      </c>
      <c r="K120" s="197">
        <v>140.32</v>
      </c>
      <c r="L120" s="196" t="s">
        <v>5433</v>
      </c>
    </row>
    <row r="121" spans="1:12" ht="15.75">
      <c r="A121" s="196" t="s">
        <v>5427</v>
      </c>
      <c r="B121" s="196" t="s">
        <v>5428</v>
      </c>
      <c r="C121" s="196" t="s">
        <v>5551</v>
      </c>
      <c r="D121" s="196">
        <v>51</v>
      </c>
      <c r="E121" s="197" t="s">
        <v>144</v>
      </c>
      <c r="F121" s="196" t="s">
        <v>144</v>
      </c>
      <c r="G121" s="196">
        <v>92833</v>
      </c>
      <c r="H121" s="196" t="s">
        <v>5552</v>
      </c>
      <c r="I121" s="196" t="s">
        <v>5431</v>
      </c>
      <c r="J121" s="196" t="s">
        <v>5432</v>
      </c>
      <c r="K121" s="197">
        <v>189.69</v>
      </c>
      <c r="L121" s="196" t="s">
        <v>5433</v>
      </c>
    </row>
    <row r="122" spans="1:12" ht="15.75">
      <c r="A122" s="196" t="s">
        <v>5427</v>
      </c>
      <c r="B122" s="196" t="s">
        <v>5428</v>
      </c>
      <c r="C122" s="196" t="s">
        <v>5551</v>
      </c>
      <c r="D122" s="196">
        <v>51</v>
      </c>
      <c r="E122" s="197" t="s">
        <v>144</v>
      </c>
      <c r="F122" s="196" t="s">
        <v>144</v>
      </c>
      <c r="G122" s="196">
        <v>92834</v>
      </c>
      <c r="H122" s="196" t="s">
        <v>5553</v>
      </c>
      <c r="I122" s="196" t="s">
        <v>5431</v>
      </c>
      <c r="J122" s="196" t="s">
        <v>5432</v>
      </c>
      <c r="K122" s="197">
        <v>6.45</v>
      </c>
      <c r="L122" s="196" t="s">
        <v>5433</v>
      </c>
    </row>
    <row r="123" spans="1:12" ht="15.75">
      <c r="A123" s="196" t="s">
        <v>5427</v>
      </c>
      <c r="B123" s="196" t="s">
        <v>5428</v>
      </c>
      <c r="C123" s="196" t="s">
        <v>5551</v>
      </c>
      <c r="D123" s="196">
        <v>51</v>
      </c>
      <c r="E123" s="197" t="s">
        <v>144</v>
      </c>
      <c r="F123" s="196" t="s">
        <v>144</v>
      </c>
      <c r="G123" s="196">
        <v>92835</v>
      </c>
      <c r="H123" s="196" t="s">
        <v>5554</v>
      </c>
      <c r="I123" s="196" t="s">
        <v>5431</v>
      </c>
      <c r="J123" s="196" t="s">
        <v>5432</v>
      </c>
      <c r="K123" s="197">
        <v>202.26</v>
      </c>
      <c r="L123" s="196" t="s">
        <v>5433</v>
      </c>
    </row>
    <row r="124" spans="1:12" ht="15.75">
      <c r="A124" s="196" t="s">
        <v>5427</v>
      </c>
      <c r="B124" s="196" t="s">
        <v>5428</v>
      </c>
      <c r="C124" s="196" t="s">
        <v>5551</v>
      </c>
      <c r="D124" s="196">
        <v>51</v>
      </c>
      <c r="E124" s="197" t="s">
        <v>144</v>
      </c>
      <c r="F124" s="196" t="s">
        <v>144</v>
      </c>
      <c r="G124" s="196">
        <v>92836</v>
      </c>
      <c r="H124" s="196" t="s">
        <v>5555</v>
      </c>
      <c r="I124" s="196" t="s">
        <v>5431</v>
      </c>
      <c r="J124" s="196" t="s">
        <v>5432</v>
      </c>
      <c r="K124" s="197">
        <v>8.24</v>
      </c>
      <c r="L124" s="196" t="s">
        <v>5433</v>
      </c>
    </row>
    <row r="125" spans="1:12" ht="15.75">
      <c r="A125" s="196" t="s">
        <v>5427</v>
      </c>
      <c r="B125" s="196" t="s">
        <v>5428</v>
      </c>
      <c r="C125" s="196" t="s">
        <v>5551</v>
      </c>
      <c r="D125" s="196">
        <v>51</v>
      </c>
      <c r="E125" s="197" t="s">
        <v>144</v>
      </c>
      <c r="F125" s="196" t="s">
        <v>144</v>
      </c>
      <c r="G125" s="196">
        <v>92837</v>
      </c>
      <c r="H125" s="196" t="s">
        <v>5556</v>
      </c>
      <c r="I125" s="196" t="s">
        <v>5431</v>
      </c>
      <c r="J125" s="196" t="s">
        <v>5432</v>
      </c>
      <c r="K125" s="197">
        <v>342.37</v>
      </c>
      <c r="L125" s="196" t="s">
        <v>5433</v>
      </c>
    </row>
    <row r="126" spans="1:12" ht="15.75">
      <c r="A126" s="196" t="s">
        <v>5427</v>
      </c>
      <c r="B126" s="196" t="s">
        <v>5428</v>
      </c>
      <c r="C126" s="196" t="s">
        <v>5551</v>
      </c>
      <c r="D126" s="196">
        <v>51</v>
      </c>
      <c r="E126" s="197" t="s">
        <v>144</v>
      </c>
      <c r="F126" s="196" t="s">
        <v>144</v>
      </c>
      <c r="G126" s="196">
        <v>92838</v>
      </c>
      <c r="H126" s="196" t="s">
        <v>5557</v>
      </c>
      <c r="I126" s="196" t="s">
        <v>5431</v>
      </c>
      <c r="J126" s="196" t="s">
        <v>5432</v>
      </c>
      <c r="K126" s="197">
        <v>9.9</v>
      </c>
      <c r="L126" s="196" t="s">
        <v>5433</v>
      </c>
    </row>
    <row r="127" spans="1:12" ht="15.75">
      <c r="A127" s="196" t="s">
        <v>5427</v>
      </c>
      <c r="B127" s="196" t="s">
        <v>5428</v>
      </c>
      <c r="C127" s="196" t="s">
        <v>5551</v>
      </c>
      <c r="D127" s="196">
        <v>51</v>
      </c>
      <c r="E127" s="197" t="s">
        <v>144</v>
      </c>
      <c r="F127" s="196" t="s">
        <v>144</v>
      </c>
      <c r="G127" s="196">
        <v>92839</v>
      </c>
      <c r="H127" s="196" t="s">
        <v>5558</v>
      </c>
      <c r="I127" s="196" t="s">
        <v>5431</v>
      </c>
      <c r="J127" s="196" t="s">
        <v>5432</v>
      </c>
      <c r="K127" s="197">
        <v>419.67</v>
      </c>
      <c r="L127" s="196" t="s">
        <v>5433</v>
      </c>
    </row>
    <row r="128" spans="1:12" ht="15.75">
      <c r="A128" s="196" t="s">
        <v>5427</v>
      </c>
      <c r="B128" s="196" t="s">
        <v>5428</v>
      </c>
      <c r="C128" s="196" t="s">
        <v>5551</v>
      </c>
      <c r="D128" s="196">
        <v>51</v>
      </c>
      <c r="E128" s="197" t="s">
        <v>144</v>
      </c>
      <c r="F128" s="196" t="s">
        <v>144</v>
      </c>
      <c r="G128" s="196">
        <v>92840</v>
      </c>
      <c r="H128" s="196" t="s">
        <v>5559</v>
      </c>
      <c r="I128" s="196" t="s">
        <v>5431</v>
      </c>
      <c r="J128" s="196" t="s">
        <v>5432</v>
      </c>
      <c r="K128" s="197">
        <v>11.73</v>
      </c>
      <c r="L128" s="196" t="s">
        <v>5433</v>
      </c>
    </row>
    <row r="129" spans="1:12" ht="15.75">
      <c r="A129" s="196" t="s">
        <v>5427</v>
      </c>
      <c r="B129" s="196" t="s">
        <v>5428</v>
      </c>
      <c r="C129" s="196" t="s">
        <v>5551</v>
      </c>
      <c r="D129" s="196">
        <v>51</v>
      </c>
      <c r="E129" s="197" t="s">
        <v>144</v>
      </c>
      <c r="F129" s="196" t="s">
        <v>144</v>
      </c>
      <c r="G129" s="196">
        <v>92841</v>
      </c>
      <c r="H129" s="196" t="s">
        <v>5560</v>
      </c>
      <c r="I129" s="196" t="s">
        <v>5431</v>
      </c>
      <c r="J129" s="196" t="s">
        <v>5432</v>
      </c>
      <c r="K129" s="197">
        <v>528.64</v>
      </c>
      <c r="L129" s="196" t="s">
        <v>5433</v>
      </c>
    </row>
    <row r="130" spans="1:12" ht="15.75">
      <c r="A130" s="196" t="s">
        <v>5427</v>
      </c>
      <c r="B130" s="196" t="s">
        <v>5428</v>
      </c>
      <c r="C130" s="196" t="s">
        <v>5551</v>
      </c>
      <c r="D130" s="196">
        <v>51</v>
      </c>
      <c r="E130" s="197" t="s">
        <v>144</v>
      </c>
      <c r="F130" s="196" t="s">
        <v>144</v>
      </c>
      <c r="G130" s="196">
        <v>92842</v>
      </c>
      <c r="H130" s="196" t="s">
        <v>5561</v>
      </c>
      <c r="I130" s="196" t="s">
        <v>5431</v>
      </c>
      <c r="J130" s="196" t="s">
        <v>5432</v>
      </c>
      <c r="K130" s="197">
        <v>13.4</v>
      </c>
      <c r="L130" s="196" t="s">
        <v>5433</v>
      </c>
    </row>
    <row r="131" spans="1:12" ht="15.75">
      <c r="A131" s="196" t="s">
        <v>5427</v>
      </c>
      <c r="B131" s="196" t="s">
        <v>5428</v>
      </c>
      <c r="C131" s="196" t="s">
        <v>5551</v>
      </c>
      <c r="D131" s="196">
        <v>51</v>
      </c>
      <c r="E131" s="197" t="s">
        <v>144</v>
      </c>
      <c r="F131" s="196" t="s">
        <v>144</v>
      </c>
      <c r="G131" s="196">
        <v>92843</v>
      </c>
      <c r="H131" s="196" t="s">
        <v>5562</v>
      </c>
      <c r="I131" s="196" t="s">
        <v>5431</v>
      </c>
      <c r="J131" s="196" t="s">
        <v>5432</v>
      </c>
      <c r="K131" s="197">
        <v>558.75</v>
      </c>
      <c r="L131" s="196" t="s">
        <v>5433</v>
      </c>
    </row>
    <row r="132" spans="1:12" ht="15.75">
      <c r="A132" s="196" t="s">
        <v>5427</v>
      </c>
      <c r="B132" s="196" t="s">
        <v>5428</v>
      </c>
      <c r="C132" s="196" t="s">
        <v>5551</v>
      </c>
      <c r="D132" s="196">
        <v>51</v>
      </c>
      <c r="E132" s="197" t="s">
        <v>144</v>
      </c>
      <c r="F132" s="196" t="s">
        <v>144</v>
      </c>
      <c r="G132" s="196">
        <v>92844</v>
      </c>
      <c r="H132" s="196" t="s">
        <v>5563</v>
      </c>
      <c r="I132" s="196" t="s">
        <v>5431</v>
      </c>
      <c r="J132" s="196" t="s">
        <v>5432</v>
      </c>
      <c r="K132" s="197">
        <v>15.22</v>
      </c>
      <c r="L132" s="196" t="s">
        <v>5433</v>
      </c>
    </row>
    <row r="133" spans="1:12" ht="15.75">
      <c r="A133" s="196" t="s">
        <v>5427</v>
      </c>
      <c r="B133" s="196" t="s">
        <v>5428</v>
      </c>
      <c r="C133" s="196" t="s">
        <v>5551</v>
      </c>
      <c r="D133" s="196">
        <v>51</v>
      </c>
      <c r="E133" s="197" t="s">
        <v>144</v>
      </c>
      <c r="F133" s="196" t="s">
        <v>144</v>
      </c>
      <c r="G133" s="196">
        <v>92845</v>
      </c>
      <c r="H133" s="196" t="s">
        <v>5564</v>
      </c>
      <c r="I133" s="196" t="s">
        <v>5431</v>
      </c>
      <c r="J133" s="196" t="s">
        <v>5432</v>
      </c>
      <c r="K133" s="197">
        <v>787.3</v>
      </c>
      <c r="L133" s="196" t="s">
        <v>5433</v>
      </c>
    </row>
    <row r="134" spans="1:12" ht="15.75">
      <c r="A134" s="196" t="s">
        <v>5427</v>
      </c>
      <c r="B134" s="196" t="s">
        <v>5428</v>
      </c>
      <c r="C134" s="196" t="s">
        <v>5551</v>
      </c>
      <c r="D134" s="196">
        <v>51</v>
      </c>
      <c r="E134" s="197" t="s">
        <v>144</v>
      </c>
      <c r="F134" s="196" t="s">
        <v>144</v>
      </c>
      <c r="G134" s="196">
        <v>92846</v>
      </c>
      <c r="H134" s="196" t="s">
        <v>5565</v>
      </c>
      <c r="I134" s="196" t="s">
        <v>5431</v>
      </c>
      <c r="J134" s="196" t="s">
        <v>5432</v>
      </c>
      <c r="K134" s="197">
        <v>16.88</v>
      </c>
      <c r="L134" s="196" t="s">
        <v>5433</v>
      </c>
    </row>
    <row r="135" spans="1:12" ht="15.75">
      <c r="A135" s="196" t="s">
        <v>5427</v>
      </c>
      <c r="B135" s="196" t="s">
        <v>5428</v>
      </c>
      <c r="C135" s="196" t="s">
        <v>5551</v>
      </c>
      <c r="D135" s="196">
        <v>51</v>
      </c>
      <c r="E135" s="197" t="s">
        <v>144</v>
      </c>
      <c r="F135" s="196" t="s">
        <v>144</v>
      </c>
      <c r="G135" s="196">
        <v>92847</v>
      </c>
      <c r="H135" s="196" t="s">
        <v>5566</v>
      </c>
      <c r="I135" s="196" t="s">
        <v>5431</v>
      </c>
      <c r="J135" s="196" t="s">
        <v>5432</v>
      </c>
      <c r="K135" s="197">
        <v>819.59</v>
      </c>
      <c r="L135" s="196" t="s">
        <v>5433</v>
      </c>
    </row>
    <row r="136" spans="1:12" ht="15.75">
      <c r="A136" s="196" t="s">
        <v>5427</v>
      </c>
      <c r="B136" s="196" t="s">
        <v>5428</v>
      </c>
      <c r="C136" s="196" t="s">
        <v>5551</v>
      </c>
      <c r="D136" s="196">
        <v>51</v>
      </c>
      <c r="E136" s="197" t="s">
        <v>144</v>
      </c>
      <c r="F136" s="196" t="s">
        <v>144</v>
      </c>
      <c r="G136" s="196">
        <v>92848</v>
      </c>
      <c r="H136" s="196" t="s">
        <v>5567</v>
      </c>
      <c r="I136" s="196" t="s">
        <v>5431</v>
      </c>
      <c r="J136" s="196" t="s">
        <v>5432</v>
      </c>
      <c r="K136" s="197">
        <v>18.73</v>
      </c>
      <c r="L136" s="196" t="s">
        <v>5433</v>
      </c>
    </row>
    <row r="137" spans="1:12" ht="15.75">
      <c r="A137" s="196" t="s">
        <v>5427</v>
      </c>
      <c r="B137" s="196" t="s">
        <v>5428</v>
      </c>
      <c r="C137" s="196" t="s">
        <v>5551</v>
      </c>
      <c r="D137" s="196">
        <v>51</v>
      </c>
      <c r="E137" s="197" t="s">
        <v>144</v>
      </c>
      <c r="F137" s="196" t="s">
        <v>144</v>
      </c>
      <c r="G137" s="196">
        <v>92849</v>
      </c>
      <c r="H137" s="196" t="s">
        <v>5568</v>
      </c>
      <c r="I137" s="196" t="s">
        <v>5431</v>
      </c>
      <c r="J137" s="196" t="s">
        <v>5432</v>
      </c>
      <c r="K137" s="197">
        <v>195.46</v>
      </c>
      <c r="L137" s="196" t="s">
        <v>5433</v>
      </c>
    </row>
    <row r="138" spans="1:12" ht="15.75">
      <c r="A138" s="196" t="s">
        <v>5427</v>
      </c>
      <c r="B138" s="196" t="s">
        <v>5428</v>
      </c>
      <c r="C138" s="196" t="s">
        <v>5551</v>
      </c>
      <c r="D138" s="196">
        <v>51</v>
      </c>
      <c r="E138" s="197" t="s">
        <v>144</v>
      </c>
      <c r="F138" s="196" t="s">
        <v>144</v>
      </c>
      <c r="G138" s="196">
        <v>92850</v>
      </c>
      <c r="H138" s="196" t="s">
        <v>5569</v>
      </c>
      <c r="I138" s="196" t="s">
        <v>5431</v>
      </c>
      <c r="J138" s="196" t="s">
        <v>5432</v>
      </c>
      <c r="K138" s="197">
        <v>12.21</v>
      </c>
      <c r="L138" s="196" t="s">
        <v>5433</v>
      </c>
    </row>
    <row r="139" spans="1:12" ht="15.75">
      <c r="A139" s="196" t="s">
        <v>5427</v>
      </c>
      <c r="B139" s="196" t="s">
        <v>5428</v>
      </c>
      <c r="C139" s="196" t="s">
        <v>5551</v>
      </c>
      <c r="D139" s="196">
        <v>51</v>
      </c>
      <c r="E139" s="197" t="s">
        <v>144</v>
      </c>
      <c r="F139" s="196" t="s">
        <v>144</v>
      </c>
      <c r="G139" s="196">
        <v>92851</v>
      </c>
      <c r="H139" s="196" t="s">
        <v>5570</v>
      </c>
      <c r="I139" s="196" t="s">
        <v>5431</v>
      </c>
      <c r="J139" s="196" t="s">
        <v>5432</v>
      </c>
      <c r="K139" s="197">
        <v>209.46</v>
      </c>
      <c r="L139" s="196" t="s">
        <v>5433</v>
      </c>
    </row>
    <row r="140" spans="1:12" ht="15.75">
      <c r="A140" s="196" t="s">
        <v>5427</v>
      </c>
      <c r="B140" s="196" t="s">
        <v>5428</v>
      </c>
      <c r="C140" s="196" t="s">
        <v>5551</v>
      </c>
      <c r="D140" s="196">
        <v>51</v>
      </c>
      <c r="E140" s="197" t="s">
        <v>144</v>
      </c>
      <c r="F140" s="196" t="s">
        <v>144</v>
      </c>
      <c r="G140" s="196">
        <v>92852</v>
      </c>
      <c r="H140" s="196" t="s">
        <v>5571</v>
      </c>
      <c r="I140" s="196" t="s">
        <v>5431</v>
      </c>
      <c r="J140" s="196" t="s">
        <v>5432</v>
      </c>
      <c r="K140" s="197">
        <v>15.43</v>
      </c>
      <c r="L140" s="196" t="s">
        <v>5433</v>
      </c>
    </row>
    <row r="141" spans="1:12" ht="15.75">
      <c r="A141" s="196" t="s">
        <v>5427</v>
      </c>
      <c r="B141" s="196" t="s">
        <v>5428</v>
      </c>
      <c r="C141" s="196" t="s">
        <v>5551</v>
      </c>
      <c r="D141" s="196">
        <v>51</v>
      </c>
      <c r="E141" s="197" t="s">
        <v>144</v>
      </c>
      <c r="F141" s="196" t="s">
        <v>144</v>
      </c>
      <c r="G141" s="196">
        <v>92853</v>
      </c>
      <c r="H141" s="196" t="s">
        <v>5572</v>
      </c>
      <c r="I141" s="196" t="s">
        <v>5431</v>
      </c>
      <c r="J141" s="196" t="s">
        <v>5432</v>
      </c>
      <c r="K141" s="197">
        <v>351.28</v>
      </c>
      <c r="L141" s="196" t="s">
        <v>5433</v>
      </c>
    </row>
    <row r="142" spans="1:12" ht="15.75">
      <c r="A142" s="196" t="s">
        <v>5427</v>
      </c>
      <c r="B142" s="196" t="s">
        <v>5428</v>
      </c>
      <c r="C142" s="196" t="s">
        <v>5551</v>
      </c>
      <c r="D142" s="196">
        <v>51</v>
      </c>
      <c r="E142" s="197" t="s">
        <v>144</v>
      </c>
      <c r="F142" s="196" t="s">
        <v>144</v>
      </c>
      <c r="G142" s="196">
        <v>92854</v>
      </c>
      <c r="H142" s="196" t="s">
        <v>5573</v>
      </c>
      <c r="I142" s="196" t="s">
        <v>5431</v>
      </c>
      <c r="J142" s="196" t="s">
        <v>5432</v>
      </c>
      <c r="K142" s="197">
        <v>18.8</v>
      </c>
      <c r="L142" s="196" t="s">
        <v>5433</v>
      </c>
    </row>
    <row r="143" spans="1:12" ht="15.75">
      <c r="A143" s="196" t="s">
        <v>5427</v>
      </c>
      <c r="B143" s="196" t="s">
        <v>5428</v>
      </c>
      <c r="C143" s="196" t="s">
        <v>5551</v>
      </c>
      <c r="D143" s="196">
        <v>51</v>
      </c>
      <c r="E143" s="197" t="s">
        <v>144</v>
      </c>
      <c r="F143" s="196" t="s">
        <v>144</v>
      </c>
      <c r="G143" s="196">
        <v>92855</v>
      </c>
      <c r="H143" s="196" t="s">
        <v>5574</v>
      </c>
      <c r="I143" s="196" t="s">
        <v>5431</v>
      </c>
      <c r="J143" s="196" t="s">
        <v>5432</v>
      </c>
      <c r="K143" s="197">
        <v>430.11</v>
      </c>
      <c r="L143" s="196" t="s">
        <v>5433</v>
      </c>
    </row>
    <row r="144" spans="1:12" ht="15.75">
      <c r="A144" s="196" t="s">
        <v>5427</v>
      </c>
      <c r="B144" s="196" t="s">
        <v>5428</v>
      </c>
      <c r="C144" s="196" t="s">
        <v>5551</v>
      </c>
      <c r="D144" s="196">
        <v>51</v>
      </c>
      <c r="E144" s="197" t="s">
        <v>144</v>
      </c>
      <c r="F144" s="196" t="s">
        <v>144</v>
      </c>
      <c r="G144" s="196">
        <v>92856</v>
      </c>
      <c r="H144" s="196" t="s">
        <v>5575</v>
      </c>
      <c r="I144" s="196" t="s">
        <v>5431</v>
      </c>
      <c r="J144" s="196" t="s">
        <v>5432</v>
      </c>
      <c r="K144" s="197">
        <v>22.15</v>
      </c>
      <c r="L144" s="196" t="s">
        <v>5433</v>
      </c>
    </row>
    <row r="145" spans="1:12" ht="15.75">
      <c r="A145" s="196" t="s">
        <v>5427</v>
      </c>
      <c r="B145" s="196" t="s">
        <v>5428</v>
      </c>
      <c r="C145" s="196" t="s">
        <v>5551</v>
      </c>
      <c r="D145" s="196">
        <v>51</v>
      </c>
      <c r="E145" s="197" t="s">
        <v>144</v>
      </c>
      <c r="F145" s="196" t="s">
        <v>144</v>
      </c>
      <c r="G145" s="196">
        <v>92857</v>
      </c>
      <c r="H145" s="196" t="s">
        <v>5576</v>
      </c>
      <c r="I145" s="196" t="s">
        <v>5431</v>
      </c>
      <c r="J145" s="196" t="s">
        <v>5432</v>
      </c>
      <c r="K145" s="197">
        <v>540.63</v>
      </c>
      <c r="L145" s="196" t="s">
        <v>5433</v>
      </c>
    </row>
    <row r="146" spans="1:12" ht="15.75">
      <c r="A146" s="196" t="s">
        <v>5427</v>
      </c>
      <c r="B146" s="196" t="s">
        <v>5428</v>
      </c>
      <c r="C146" s="196" t="s">
        <v>5551</v>
      </c>
      <c r="D146" s="196">
        <v>51</v>
      </c>
      <c r="E146" s="197" t="s">
        <v>144</v>
      </c>
      <c r="F146" s="196" t="s">
        <v>144</v>
      </c>
      <c r="G146" s="196">
        <v>92858</v>
      </c>
      <c r="H146" s="196" t="s">
        <v>5577</v>
      </c>
      <c r="I146" s="196" t="s">
        <v>5431</v>
      </c>
      <c r="J146" s="196" t="s">
        <v>5432</v>
      </c>
      <c r="K146" s="197">
        <v>25.36</v>
      </c>
      <c r="L146" s="196" t="s">
        <v>5433</v>
      </c>
    </row>
    <row r="147" spans="1:12" ht="15.75">
      <c r="A147" s="196" t="s">
        <v>5427</v>
      </c>
      <c r="B147" s="196" t="s">
        <v>5428</v>
      </c>
      <c r="C147" s="196" t="s">
        <v>5551</v>
      </c>
      <c r="D147" s="196">
        <v>51</v>
      </c>
      <c r="E147" s="197" t="s">
        <v>144</v>
      </c>
      <c r="F147" s="196" t="s">
        <v>144</v>
      </c>
      <c r="G147" s="196">
        <v>92859</v>
      </c>
      <c r="H147" s="196" t="s">
        <v>5578</v>
      </c>
      <c r="I147" s="196" t="s">
        <v>5431</v>
      </c>
      <c r="J147" s="196" t="s">
        <v>5432</v>
      </c>
      <c r="K147" s="197">
        <v>572.30999999999995</v>
      </c>
      <c r="L147" s="196" t="s">
        <v>5433</v>
      </c>
    </row>
    <row r="148" spans="1:12" ht="15.75">
      <c r="A148" s="196" t="s">
        <v>5427</v>
      </c>
      <c r="B148" s="196" t="s">
        <v>5428</v>
      </c>
      <c r="C148" s="196" t="s">
        <v>5551</v>
      </c>
      <c r="D148" s="196">
        <v>51</v>
      </c>
      <c r="E148" s="197" t="s">
        <v>144</v>
      </c>
      <c r="F148" s="196" t="s">
        <v>144</v>
      </c>
      <c r="G148" s="196">
        <v>92860</v>
      </c>
      <c r="H148" s="196" t="s">
        <v>5579</v>
      </c>
      <c r="I148" s="196" t="s">
        <v>5431</v>
      </c>
      <c r="J148" s="196" t="s">
        <v>5432</v>
      </c>
      <c r="K148" s="197">
        <v>28.78</v>
      </c>
      <c r="L148" s="196" t="s">
        <v>5433</v>
      </c>
    </row>
    <row r="149" spans="1:12" ht="15.75">
      <c r="A149" s="196" t="s">
        <v>5427</v>
      </c>
      <c r="B149" s="196" t="s">
        <v>5428</v>
      </c>
      <c r="C149" s="196" t="s">
        <v>5551</v>
      </c>
      <c r="D149" s="196">
        <v>51</v>
      </c>
      <c r="E149" s="197" t="s">
        <v>144</v>
      </c>
      <c r="F149" s="196" t="s">
        <v>144</v>
      </c>
      <c r="G149" s="196">
        <v>92861</v>
      </c>
      <c r="H149" s="196" t="s">
        <v>5580</v>
      </c>
      <c r="I149" s="196" t="s">
        <v>5431</v>
      </c>
      <c r="J149" s="196" t="s">
        <v>5432</v>
      </c>
      <c r="K149" s="197">
        <v>802.54</v>
      </c>
      <c r="L149" s="196" t="s">
        <v>5433</v>
      </c>
    </row>
    <row r="150" spans="1:12" ht="15.75">
      <c r="A150" s="196" t="s">
        <v>5427</v>
      </c>
      <c r="B150" s="196" t="s">
        <v>5428</v>
      </c>
      <c r="C150" s="196" t="s">
        <v>5551</v>
      </c>
      <c r="D150" s="196">
        <v>51</v>
      </c>
      <c r="E150" s="197" t="s">
        <v>144</v>
      </c>
      <c r="F150" s="196" t="s">
        <v>144</v>
      </c>
      <c r="G150" s="196">
        <v>92862</v>
      </c>
      <c r="H150" s="196" t="s">
        <v>5581</v>
      </c>
      <c r="I150" s="196" t="s">
        <v>5431</v>
      </c>
      <c r="J150" s="196" t="s">
        <v>5432</v>
      </c>
      <c r="K150" s="197">
        <v>32.119999999999997</v>
      </c>
      <c r="L150" s="196" t="s">
        <v>5433</v>
      </c>
    </row>
    <row r="151" spans="1:12" ht="15.75">
      <c r="A151" s="196" t="s">
        <v>5427</v>
      </c>
      <c r="B151" s="196" t="s">
        <v>5428</v>
      </c>
      <c r="C151" s="196" t="s">
        <v>5551</v>
      </c>
      <c r="D151" s="196">
        <v>51</v>
      </c>
      <c r="E151" s="197" t="s">
        <v>144</v>
      </c>
      <c r="F151" s="196" t="s">
        <v>144</v>
      </c>
      <c r="G151" s="196">
        <v>92863</v>
      </c>
      <c r="H151" s="196" t="s">
        <v>5582</v>
      </c>
      <c r="I151" s="196" t="s">
        <v>5431</v>
      </c>
      <c r="J151" s="196" t="s">
        <v>5432</v>
      </c>
      <c r="K151" s="197">
        <v>836.38</v>
      </c>
      <c r="L151" s="196" t="s">
        <v>5433</v>
      </c>
    </row>
    <row r="152" spans="1:12" ht="15.75">
      <c r="A152" s="196" t="s">
        <v>5427</v>
      </c>
      <c r="B152" s="196" t="s">
        <v>5428</v>
      </c>
      <c r="C152" s="196" t="s">
        <v>5551</v>
      </c>
      <c r="D152" s="196">
        <v>51</v>
      </c>
      <c r="E152" s="197" t="s">
        <v>144</v>
      </c>
      <c r="F152" s="196" t="s">
        <v>144</v>
      </c>
      <c r="G152" s="196">
        <v>92864</v>
      </c>
      <c r="H152" s="196" t="s">
        <v>5583</v>
      </c>
      <c r="I152" s="196" t="s">
        <v>5431</v>
      </c>
      <c r="J152" s="196" t="s">
        <v>5432</v>
      </c>
      <c r="K152" s="197">
        <v>35.479999999999997</v>
      </c>
      <c r="L152" s="196" t="s">
        <v>5433</v>
      </c>
    </row>
    <row r="153" spans="1:12" ht="15.75">
      <c r="A153" s="196" t="s">
        <v>5427</v>
      </c>
      <c r="B153" s="196" t="s">
        <v>5428</v>
      </c>
      <c r="C153" s="196" t="s">
        <v>5584</v>
      </c>
      <c r="D153" s="196">
        <v>52</v>
      </c>
      <c r="E153" s="197" t="s">
        <v>144</v>
      </c>
      <c r="F153" s="196" t="s">
        <v>144</v>
      </c>
      <c r="G153" s="196">
        <v>92210</v>
      </c>
      <c r="H153" s="196" t="s">
        <v>5585</v>
      </c>
      <c r="I153" s="196" t="s">
        <v>5431</v>
      </c>
      <c r="J153" s="196" t="s">
        <v>5432</v>
      </c>
      <c r="K153" s="197">
        <v>128.76</v>
      </c>
      <c r="L153" s="196" t="s">
        <v>5433</v>
      </c>
    </row>
    <row r="154" spans="1:12" ht="15.75">
      <c r="A154" s="196" t="s">
        <v>5427</v>
      </c>
      <c r="B154" s="196" t="s">
        <v>5428</v>
      </c>
      <c r="C154" s="196" t="s">
        <v>5584</v>
      </c>
      <c r="D154" s="196">
        <v>52</v>
      </c>
      <c r="E154" s="197" t="s">
        <v>144</v>
      </c>
      <c r="F154" s="196" t="s">
        <v>144</v>
      </c>
      <c r="G154" s="196">
        <v>92211</v>
      </c>
      <c r="H154" s="196" t="s">
        <v>5586</v>
      </c>
      <c r="I154" s="196" t="s">
        <v>5431</v>
      </c>
      <c r="J154" s="196" t="s">
        <v>5432</v>
      </c>
      <c r="K154" s="197">
        <v>154.72</v>
      </c>
      <c r="L154" s="196" t="s">
        <v>5433</v>
      </c>
    </row>
    <row r="155" spans="1:12" ht="15.75">
      <c r="A155" s="196" t="s">
        <v>5427</v>
      </c>
      <c r="B155" s="196" t="s">
        <v>5428</v>
      </c>
      <c r="C155" s="196" t="s">
        <v>5584</v>
      </c>
      <c r="D155" s="196">
        <v>52</v>
      </c>
      <c r="E155" s="197" t="s">
        <v>144</v>
      </c>
      <c r="F155" s="196" t="s">
        <v>144</v>
      </c>
      <c r="G155" s="196">
        <v>92212</v>
      </c>
      <c r="H155" s="196" t="s">
        <v>5587</v>
      </c>
      <c r="I155" s="196" t="s">
        <v>5431</v>
      </c>
      <c r="J155" s="196" t="s">
        <v>5432</v>
      </c>
      <c r="K155" s="197">
        <v>231.05</v>
      </c>
      <c r="L155" s="196" t="s">
        <v>5433</v>
      </c>
    </row>
    <row r="156" spans="1:12" ht="15.75">
      <c r="A156" s="196" t="s">
        <v>5427</v>
      </c>
      <c r="B156" s="196" t="s">
        <v>5428</v>
      </c>
      <c r="C156" s="196" t="s">
        <v>5584</v>
      </c>
      <c r="D156" s="196">
        <v>52</v>
      </c>
      <c r="E156" s="197" t="s">
        <v>144</v>
      </c>
      <c r="F156" s="196" t="s">
        <v>144</v>
      </c>
      <c r="G156" s="196">
        <v>92213</v>
      </c>
      <c r="H156" s="196" t="s">
        <v>5588</v>
      </c>
      <c r="I156" s="196" t="s">
        <v>5431</v>
      </c>
      <c r="J156" s="196" t="s">
        <v>5432</v>
      </c>
      <c r="K156" s="197">
        <v>303.86</v>
      </c>
      <c r="L156" s="196" t="s">
        <v>5433</v>
      </c>
    </row>
    <row r="157" spans="1:12" ht="15.75">
      <c r="A157" s="196" t="s">
        <v>5427</v>
      </c>
      <c r="B157" s="196" t="s">
        <v>5428</v>
      </c>
      <c r="C157" s="196" t="s">
        <v>5584</v>
      </c>
      <c r="D157" s="196">
        <v>52</v>
      </c>
      <c r="E157" s="197" t="s">
        <v>144</v>
      </c>
      <c r="F157" s="196" t="s">
        <v>144</v>
      </c>
      <c r="G157" s="196">
        <v>92214</v>
      </c>
      <c r="H157" s="196" t="s">
        <v>5589</v>
      </c>
      <c r="I157" s="196" t="s">
        <v>5431</v>
      </c>
      <c r="J157" s="196" t="s">
        <v>5432</v>
      </c>
      <c r="K157" s="197">
        <v>367.25</v>
      </c>
      <c r="L157" s="196" t="s">
        <v>5433</v>
      </c>
    </row>
    <row r="158" spans="1:12" ht="15.75">
      <c r="A158" s="196" t="s">
        <v>5427</v>
      </c>
      <c r="B158" s="196" t="s">
        <v>5428</v>
      </c>
      <c r="C158" s="196" t="s">
        <v>5584</v>
      </c>
      <c r="D158" s="196">
        <v>52</v>
      </c>
      <c r="E158" s="197" t="s">
        <v>144</v>
      </c>
      <c r="F158" s="196" t="s">
        <v>144</v>
      </c>
      <c r="G158" s="196">
        <v>92215</v>
      </c>
      <c r="H158" s="196" t="s">
        <v>5590</v>
      </c>
      <c r="I158" s="196" t="s">
        <v>5431</v>
      </c>
      <c r="J158" s="196" t="s">
        <v>5432</v>
      </c>
      <c r="K158" s="197">
        <v>421.78</v>
      </c>
      <c r="L158" s="196" t="s">
        <v>5433</v>
      </c>
    </row>
    <row r="159" spans="1:12" ht="15.75">
      <c r="A159" s="196" t="s">
        <v>5427</v>
      </c>
      <c r="B159" s="196" t="s">
        <v>5428</v>
      </c>
      <c r="C159" s="196" t="s">
        <v>5584</v>
      </c>
      <c r="D159" s="196">
        <v>52</v>
      </c>
      <c r="E159" s="197" t="s">
        <v>144</v>
      </c>
      <c r="F159" s="196" t="s">
        <v>144</v>
      </c>
      <c r="G159" s="196">
        <v>92216</v>
      </c>
      <c r="H159" s="196" t="s">
        <v>5591</v>
      </c>
      <c r="I159" s="196" t="s">
        <v>5431</v>
      </c>
      <c r="J159" s="196" t="s">
        <v>5432</v>
      </c>
      <c r="K159" s="197">
        <v>440.9</v>
      </c>
      <c r="L159" s="196" t="s">
        <v>5433</v>
      </c>
    </row>
    <row r="160" spans="1:12" ht="15.75">
      <c r="A160" s="196" t="s">
        <v>5427</v>
      </c>
      <c r="B160" s="196" t="s">
        <v>5428</v>
      </c>
      <c r="C160" s="196" t="s">
        <v>5584</v>
      </c>
      <c r="D160" s="196">
        <v>52</v>
      </c>
      <c r="E160" s="197" t="s">
        <v>144</v>
      </c>
      <c r="F160" s="196" t="s">
        <v>144</v>
      </c>
      <c r="G160" s="196">
        <v>92219</v>
      </c>
      <c r="H160" s="196" t="s">
        <v>5592</v>
      </c>
      <c r="I160" s="196" t="s">
        <v>5431</v>
      </c>
      <c r="J160" s="196" t="s">
        <v>5432</v>
      </c>
      <c r="K160" s="197">
        <v>135.94</v>
      </c>
      <c r="L160" s="196" t="s">
        <v>5433</v>
      </c>
    </row>
    <row r="161" spans="1:12" ht="15.75">
      <c r="A161" s="196" t="s">
        <v>5427</v>
      </c>
      <c r="B161" s="196" t="s">
        <v>5428</v>
      </c>
      <c r="C161" s="196" t="s">
        <v>5584</v>
      </c>
      <c r="D161" s="196">
        <v>52</v>
      </c>
      <c r="E161" s="197" t="s">
        <v>144</v>
      </c>
      <c r="F161" s="196" t="s">
        <v>144</v>
      </c>
      <c r="G161" s="196">
        <v>92220</v>
      </c>
      <c r="H161" s="196" t="s">
        <v>5593</v>
      </c>
      <c r="I161" s="196" t="s">
        <v>5431</v>
      </c>
      <c r="J161" s="196" t="s">
        <v>5432</v>
      </c>
      <c r="K161" s="197">
        <v>163.61000000000001</v>
      </c>
      <c r="L161" s="196" t="s">
        <v>5433</v>
      </c>
    </row>
    <row r="162" spans="1:12" ht="15.75">
      <c r="A162" s="196" t="s">
        <v>5427</v>
      </c>
      <c r="B162" s="196" t="s">
        <v>5428</v>
      </c>
      <c r="C162" s="196" t="s">
        <v>5584</v>
      </c>
      <c r="D162" s="196">
        <v>52</v>
      </c>
      <c r="E162" s="197" t="s">
        <v>144</v>
      </c>
      <c r="F162" s="196" t="s">
        <v>144</v>
      </c>
      <c r="G162" s="196">
        <v>92221</v>
      </c>
      <c r="H162" s="196" t="s">
        <v>5594</v>
      </c>
      <c r="I162" s="196" t="s">
        <v>5431</v>
      </c>
      <c r="J162" s="196" t="s">
        <v>5432</v>
      </c>
      <c r="K162" s="197">
        <v>241.48</v>
      </c>
      <c r="L162" s="196" t="s">
        <v>5433</v>
      </c>
    </row>
    <row r="163" spans="1:12" ht="15.75">
      <c r="A163" s="196" t="s">
        <v>5427</v>
      </c>
      <c r="B163" s="196" t="s">
        <v>5428</v>
      </c>
      <c r="C163" s="196" t="s">
        <v>5584</v>
      </c>
      <c r="D163" s="196">
        <v>52</v>
      </c>
      <c r="E163" s="197" t="s">
        <v>144</v>
      </c>
      <c r="F163" s="196" t="s">
        <v>144</v>
      </c>
      <c r="G163" s="196">
        <v>92222</v>
      </c>
      <c r="H163" s="196" t="s">
        <v>5595</v>
      </c>
      <c r="I163" s="196" t="s">
        <v>5431</v>
      </c>
      <c r="J163" s="196" t="s">
        <v>5432</v>
      </c>
      <c r="K163" s="197">
        <v>315.95999999999998</v>
      </c>
      <c r="L163" s="196" t="s">
        <v>5433</v>
      </c>
    </row>
    <row r="164" spans="1:12" ht="15.75">
      <c r="A164" s="196" t="s">
        <v>5427</v>
      </c>
      <c r="B164" s="196" t="s">
        <v>5428</v>
      </c>
      <c r="C164" s="196" t="s">
        <v>5584</v>
      </c>
      <c r="D164" s="196">
        <v>52</v>
      </c>
      <c r="E164" s="197" t="s">
        <v>144</v>
      </c>
      <c r="F164" s="196" t="s">
        <v>144</v>
      </c>
      <c r="G164" s="196">
        <v>92223</v>
      </c>
      <c r="H164" s="196" t="s">
        <v>5596</v>
      </c>
      <c r="I164" s="196" t="s">
        <v>5431</v>
      </c>
      <c r="J164" s="196" t="s">
        <v>5432</v>
      </c>
      <c r="K164" s="197">
        <v>380.8</v>
      </c>
      <c r="L164" s="196" t="s">
        <v>5433</v>
      </c>
    </row>
    <row r="165" spans="1:12" ht="15.75">
      <c r="A165" s="196" t="s">
        <v>5427</v>
      </c>
      <c r="B165" s="196" t="s">
        <v>5428</v>
      </c>
      <c r="C165" s="196" t="s">
        <v>5584</v>
      </c>
      <c r="D165" s="196">
        <v>52</v>
      </c>
      <c r="E165" s="197" t="s">
        <v>144</v>
      </c>
      <c r="F165" s="196" t="s">
        <v>144</v>
      </c>
      <c r="G165" s="196">
        <v>92224</v>
      </c>
      <c r="H165" s="196" t="s">
        <v>5597</v>
      </c>
      <c r="I165" s="196" t="s">
        <v>5431</v>
      </c>
      <c r="J165" s="196" t="s">
        <v>5432</v>
      </c>
      <c r="K165" s="197">
        <v>436.84</v>
      </c>
      <c r="L165" s="196" t="s">
        <v>5433</v>
      </c>
    </row>
    <row r="166" spans="1:12" ht="15.75">
      <c r="A166" s="196" t="s">
        <v>5427</v>
      </c>
      <c r="B166" s="196" t="s">
        <v>5428</v>
      </c>
      <c r="C166" s="196" t="s">
        <v>5584</v>
      </c>
      <c r="D166" s="196">
        <v>52</v>
      </c>
      <c r="E166" s="197" t="s">
        <v>144</v>
      </c>
      <c r="F166" s="196" t="s">
        <v>144</v>
      </c>
      <c r="G166" s="196">
        <v>92226</v>
      </c>
      <c r="H166" s="196" t="s">
        <v>5598</v>
      </c>
      <c r="I166" s="196" t="s">
        <v>5431</v>
      </c>
      <c r="J166" s="196" t="s">
        <v>5432</v>
      </c>
      <c r="K166" s="197">
        <v>457.73</v>
      </c>
      <c r="L166" s="196" t="s">
        <v>5433</v>
      </c>
    </row>
    <row r="167" spans="1:12" ht="15.75">
      <c r="A167" s="196" t="s">
        <v>5427</v>
      </c>
      <c r="B167" s="196" t="s">
        <v>5428</v>
      </c>
      <c r="C167" s="196" t="s">
        <v>5584</v>
      </c>
      <c r="D167" s="196">
        <v>52</v>
      </c>
      <c r="E167" s="197" t="s">
        <v>144</v>
      </c>
      <c r="F167" s="196" t="s">
        <v>144</v>
      </c>
      <c r="G167" s="196">
        <v>92808</v>
      </c>
      <c r="H167" s="196" t="s">
        <v>5599</v>
      </c>
      <c r="I167" s="196" t="s">
        <v>5431</v>
      </c>
      <c r="J167" s="196" t="s">
        <v>5432</v>
      </c>
      <c r="K167" s="197">
        <v>29.13</v>
      </c>
      <c r="L167" s="196" t="s">
        <v>5433</v>
      </c>
    </row>
    <row r="168" spans="1:12" ht="15.75">
      <c r="A168" s="196" t="s">
        <v>5427</v>
      </c>
      <c r="B168" s="196" t="s">
        <v>5428</v>
      </c>
      <c r="C168" s="196" t="s">
        <v>5584</v>
      </c>
      <c r="D168" s="196">
        <v>52</v>
      </c>
      <c r="E168" s="197" t="s">
        <v>144</v>
      </c>
      <c r="F168" s="196" t="s">
        <v>144</v>
      </c>
      <c r="G168" s="196">
        <v>92809</v>
      </c>
      <c r="H168" s="196" t="s">
        <v>5600</v>
      </c>
      <c r="I168" s="196" t="s">
        <v>5431</v>
      </c>
      <c r="J168" s="196" t="s">
        <v>5432</v>
      </c>
      <c r="K168" s="197">
        <v>37.409999999999997</v>
      </c>
      <c r="L168" s="196" t="s">
        <v>5433</v>
      </c>
    </row>
    <row r="169" spans="1:12" ht="15.75">
      <c r="A169" s="196" t="s">
        <v>5427</v>
      </c>
      <c r="B169" s="196" t="s">
        <v>5428</v>
      </c>
      <c r="C169" s="196" t="s">
        <v>5584</v>
      </c>
      <c r="D169" s="196">
        <v>52</v>
      </c>
      <c r="E169" s="197" t="s">
        <v>144</v>
      </c>
      <c r="F169" s="196" t="s">
        <v>144</v>
      </c>
      <c r="G169" s="196">
        <v>92810</v>
      </c>
      <c r="H169" s="196" t="s">
        <v>5601</v>
      </c>
      <c r="I169" s="196" t="s">
        <v>5431</v>
      </c>
      <c r="J169" s="196" t="s">
        <v>5432</v>
      </c>
      <c r="K169" s="197">
        <v>45.54</v>
      </c>
      <c r="L169" s="196" t="s">
        <v>5433</v>
      </c>
    </row>
    <row r="170" spans="1:12" ht="15.75">
      <c r="A170" s="196" t="s">
        <v>5427</v>
      </c>
      <c r="B170" s="196" t="s">
        <v>5428</v>
      </c>
      <c r="C170" s="196" t="s">
        <v>5584</v>
      </c>
      <c r="D170" s="196">
        <v>52</v>
      </c>
      <c r="E170" s="197" t="s">
        <v>144</v>
      </c>
      <c r="F170" s="196" t="s">
        <v>144</v>
      </c>
      <c r="G170" s="196">
        <v>92811</v>
      </c>
      <c r="H170" s="196" t="s">
        <v>5602</v>
      </c>
      <c r="I170" s="196" t="s">
        <v>5431</v>
      </c>
      <c r="J170" s="196" t="s">
        <v>5432</v>
      </c>
      <c r="K170" s="197">
        <v>54.28</v>
      </c>
      <c r="L170" s="196" t="s">
        <v>5433</v>
      </c>
    </row>
    <row r="171" spans="1:12" ht="15.75">
      <c r="A171" s="196" t="s">
        <v>5427</v>
      </c>
      <c r="B171" s="196" t="s">
        <v>5428</v>
      </c>
      <c r="C171" s="196" t="s">
        <v>5584</v>
      </c>
      <c r="D171" s="196">
        <v>52</v>
      </c>
      <c r="E171" s="197" t="s">
        <v>144</v>
      </c>
      <c r="F171" s="196" t="s">
        <v>144</v>
      </c>
      <c r="G171" s="196">
        <v>92812</v>
      </c>
      <c r="H171" s="196" t="s">
        <v>5603</v>
      </c>
      <c r="I171" s="196" t="s">
        <v>5431</v>
      </c>
      <c r="J171" s="196" t="s">
        <v>5432</v>
      </c>
      <c r="K171" s="197">
        <v>62.92</v>
      </c>
      <c r="L171" s="196" t="s">
        <v>5433</v>
      </c>
    </row>
    <row r="172" spans="1:12" ht="15.75">
      <c r="A172" s="196" t="s">
        <v>5427</v>
      </c>
      <c r="B172" s="196" t="s">
        <v>5428</v>
      </c>
      <c r="C172" s="196" t="s">
        <v>5584</v>
      </c>
      <c r="D172" s="196">
        <v>52</v>
      </c>
      <c r="E172" s="197" t="s">
        <v>144</v>
      </c>
      <c r="F172" s="196" t="s">
        <v>144</v>
      </c>
      <c r="G172" s="196">
        <v>92813</v>
      </c>
      <c r="H172" s="196" t="s">
        <v>5604</v>
      </c>
      <c r="I172" s="196" t="s">
        <v>5431</v>
      </c>
      <c r="J172" s="196" t="s">
        <v>5432</v>
      </c>
      <c r="K172" s="197">
        <v>73.13</v>
      </c>
      <c r="L172" s="196" t="s">
        <v>5433</v>
      </c>
    </row>
    <row r="173" spans="1:12" ht="15.75">
      <c r="A173" s="196" t="s">
        <v>5427</v>
      </c>
      <c r="B173" s="196" t="s">
        <v>5428</v>
      </c>
      <c r="C173" s="196" t="s">
        <v>5584</v>
      </c>
      <c r="D173" s="196">
        <v>52</v>
      </c>
      <c r="E173" s="197" t="s">
        <v>144</v>
      </c>
      <c r="F173" s="196" t="s">
        <v>144</v>
      </c>
      <c r="G173" s="196">
        <v>92814</v>
      </c>
      <c r="H173" s="196" t="s">
        <v>5605</v>
      </c>
      <c r="I173" s="196" t="s">
        <v>5431</v>
      </c>
      <c r="J173" s="196" t="s">
        <v>5432</v>
      </c>
      <c r="K173" s="197">
        <v>83.83</v>
      </c>
      <c r="L173" s="196" t="s">
        <v>5433</v>
      </c>
    </row>
    <row r="174" spans="1:12" ht="15.75">
      <c r="A174" s="196" t="s">
        <v>5427</v>
      </c>
      <c r="B174" s="196" t="s">
        <v>5428</v>
      </c>
      <c r="C174" s="196" t="s">
        <v>5584</v>
      </c>
      <c r="D174" s="196">
        <v>52</v>
      </c>
      <c r="E174" s="197" t="s">
        <v>144</v>
      </c>
      <c r="F174" s="196" t="s">
        <v>144</v>
      </c>
      <c r="G174" s="196">
        <v>92815</v>
      </c>
      <c r="H174" s="196" t="s">
        <v>5606</v>
      </c>
      <c r="I174" s="196" t="s">
        <v>5431</v>
      </c>
      <c r="J174" s="196" t="s">
        <v>5432</v>
      </c>
      <c r="K174" s="197">
        <v>96.27</v>
      </c>
      <c r="L174" s="196" t="s">
        <v>5433</v>
      </c>
    </row>
    <row r="175" spans="1:12" ht="15.75">
      <c r="A175" s="196" t="s">
        <v>5427</v>
      </c>
      <c r="B175" s="196" t="s">
        <v>5428</v>
      </c>
      <c r="C175" s="196" t="s">
        <v>5584</v>
      </c>
      <c r="D175" s="196">
        <v>52</v>
      </c>
      <c r="E175" s="197" t="s">
        <v>144</v>
      </c>
      <c r="F175" s="196" t="s">
        <v>144</v>
      </c>
      <c r="G175" s="196">
        <v>92816</v>
      </c>
      <c r="H175" s="196" t="s">
        <v>5607</v>
      </c>
      <c r="I175" s="196" t="s">
        <v>5431</v>
      </c>
      <c r="J175" s="196" t="s">
        <v>5432</v>
      </c>
      <c r="K175" s="197">
        <v>635.20000000000005</v>
      </c>
      <c r="L175" s="196" t="s">
        <v>5433</v>
      </c>
    </row>
    <row r="176" spans="1:12" ht="15.75">
      <c r="A176" s="196" t="s">
        <v>5427</v>
      </c>
      <c r="B176" s="196" t="s">
        <v>5428</v>
      </c>
      <c r="C176" s="196" t="s">
        <v>5584</v>
      </c>
      <c r="D176" s="196">
        <v>52</v>
      </c>
      <c r="E176" s="197" t="s">
        <v>144</v>
      </c>
      <c r="F176" s="196" t="s">
        <v>144</v>
      </c>
      <c r="G176" s="196">
        <v>92817</v>
      </c>
      <c r="H176" s="196" t="s">
        <v>5608</v>
      </c>
      <c r="I176" s="196" t="s">
        <v>5431</v>
      </c>
      <c r="J176" s="196" t="s">
        <v>5432</v>
      </c>
      <c r="K176" s="197">
        <v>120.47</v>
      </c>
      <c r="L176" s="196" t="s">
        <v>5433</v>
      </c>
    </row>
    <row r="177" spans="1:12" ht="15.75">
      <c r="A177" s="196" t="s">
        <v>5427</v>
      </c>
      <c r="B177" s="196" t="s">
        <v>5428</v>
      </c>
      <c r="C177" s="196" t="s">
        <v>5584</v>
      </c>
      <c r="D177" s="196">
        <v>52</v>
      </c>
      <c r="E177" s="197" t="s">
        <v>144</v>
      </c>
      <c r="F177" s="196" t="s">
        <v>144</v>
      </c>
      <c r="G177" s="196">
        <v>92818</v>
      </c>
      <c r="H177" s="196" t="s">
        <v>5609</v>
      </c>
      <c r="I177" s="196" t="s">
        <v>5431</v>
      </c>
      <c r="J177" s="196" t="s">
        <v>5432</v>
      </c>
      <c r="K177" s="197">
        <v>907.89</v>
      </c>
      <c r="L177" s="196" t="s">
        <v>5433</v>
      </c>
    </row>
    <row r="178" spans="1:12" ht="15.75">
      <c r="A178" s="196" t="s">
        <v>5427</v>
      </c>
      <c r="B178" s="196" t="s">
        <v>5428</v>
      </c>
      <c r="C178" s="196" t="s">
        <v>5584</v>
      </c>
      <c r="D178" s="196">
        <v>52</v>
      </c>
      <c r="E178" s="197" t="s">
        <v>144</v>
      </c>
      <c r="F178" s="196" t="s">
        <v>144</v>
      </c>
      <c r="G178" s="196">
        <v>92819</v>
      </c>
      <c r="H178" s="196" t="s">
        <v>5610</v>
      </c>
      <c r="I178" s="196" t="s">
        <v>5431</v>
      </c>
      <c r="J178" s="196" t="s">
        <v>5432</v>
      </c>
      <c r="K178" s="197">
        <v>162.16</v>
      </c>
      <c r="L178" s="196" t="s">
        <v>5433</v>
      </c>
    </row>
    <row r="179" spans="1:12" ht="15.75">
      <c r="A179" s="196" t="s">
        <v>5427</v>
      </c>
      <c r="B179" s="196" t="s">
        <v>5428</v>
      </c>
      <c r="C179" s="196" t="s">
        <v>5584</v>
      </c>
      <c r="D179" s="196">
        <v>52</v>
      </c>
      <c r="E179" s="197" t="s">
        <v>144</v>
      </c>
      <c r="F179" s="196" t="s">
        <v>144</v>
      </c>
      <c r="G179" s="196">
        <v>92820</v>
      </c>
      <c r="H179" s="196" t="s">
        <v>5611</v>
      </c>
      <c r="I179" s="196" t="s">
        <v>5431</v>
      </c>
      <c r="J179" s="196" t="s">
        <v>5432</v>
      </c>
      <c r="K179" s="197">
        <v>34.75</v>
      </c>
      <c r="L179" s="196" t="s">
        <v>5433</v>
      </c>
    </row>
    <row r="180" spans="1:12" ht="15.75">
      <c r="A180" s="196" t="s">
        <v>5427</v>
      </c>
      <c r="B180" s="196" t="s">
        <v>5428</v>
      </c>
      <c r="C180" s="196" t="s">
        <v>5584</v>
      </c>
      <c r="D180" s="196">
        <v>52</v>
      </c>
      <c r="E180" s="197" t="s">
        <v>144</v>
      </c>
      <c r="F180" s="196" t="s">
        <v>144</v>
      </c>
      <c r="G180" s="196">
        <v>92821</v>
      </c>
      <c r="H180" s="196" t="s">
        <v>5612</v>
      </c>
      <c r="I180" s="196" t="s">
        <v>5431</v>
      </c>
      <c r="J180" s="196" t="s">
        <v>5432</v>
      </c>
      <c r="K180" s="197">
        <v>44.59</v>
      </c>
      <c r="L180" s="196" t="s">
        <v>5433</v>
      </c>
    </row>
    <row r="181" spans="1:12" ht="15.75">
      <c r="A181" s="196" t="s">
        <v>5427</v>
      </c>
      <c r="B181" s="196" t="s">
        <v>5428</v>
      </c>
      <c r="C181" s="196" t="s">
        <v>5584</v>
      </c>
      <c r="D181" s="196">
        <v>52</v>
      </c>
      <c r="E181" s="197" t="s">
        <v>144</v>
      </c>
      <c r="F181" s="196" t="s">
        <v>144</v>
      </c>
      <c r="G181" s="196">
        <v>92822</v>
      </c>
      <c r="H181" s="196" t="s">
        <v>5613</v>
      </c>
      <c r="I181" s="196" t="s">
        <v>5431</v>
      </c>
      <c r="J181" s="196" t="s">
        <v>5432</v>
      </c>
      <c r="K181" s="197">
        <v>54.43</v>
      </c>
      <c r="L181" s="196" t="s">
        <v>5433</v>
      </c>
    </row>
    <row r="182" spans="1:12" ht="15.75">
      <c r="A182" s="196" t="s">
        <v>5427</v>
      </c>
      <c r="B182" s="196" t="s">
        <v>5428</v>
      </c>
      <c r="C182" s="196" t="s">
        <v>5584</v>
      </c>
      <c r="D182" s="196">
        <v>52</v>
      </c>
      <c r="E182" s="197" t="s">
        <v>144</v>
      </c>
      <c r="F182" s="196" t="s">
        <v>144</v>
      </c>
      <c r="G182" s="196">
        <v>92824</v>
      </c>
      <c r="H182" s="196" t="s">
        <v>5614</v>
      </c>
      <c r="I182" s="196" t="s">
        <v>5431</v>
      </c>
      <c r="J182" s="196" t="s">
        <v>5432</v>
      </c>
      <c r="K182" s="197">
        <v>64.709999999999994</v>
      </c>
      <c r="L182" s="196" t="s">
        <v>5433</v>
      </c>
    </row>
    <row r="183" spans="1:12" ht="15.75">
      <c r="A183" s="196" t="s">
        <v>5427</v>
      </c>
      <c r="B183" s="196" t="s">
        <v>5428</v>
      </c>
      <c r="C183" s="196" t="s">
        <v>5584</v>
      </c>
      <c r="D183" s="196">
        <v>52</v>
      </c>
      <c r="E183" s="197" t="s">
        <v>144</v>
      </c>
      <c r="F183" s="196" t="s">
        <v>144</v>
      </c>
      <c r="G183" s="196">
        <v>92825</v>
      </c>
      <c r="H183" s="196" t="s">
        <v>5615</v>
      </c>
      <c r="I183" s="196" t="s">
        <v>5431</v>
      </c>
      <c r="J183" s="196" t="s">
        <v>5432</v>
      </c>
      <c r="K183" s="197">
        <v>75.02</v>
      </c>
      <c r="L183" s="196" t="s">
        <v>5433</v>
      </c>
    </row>
    <row r="184" spans="1:12" ht="15.75">
      <c r="A184" s="196" t="s">
        <v>5427</v>
      </c>
      <c r="B184" s="196" t="s">
        <v>5428</v>
      </c>
      <c r="C184" s="196" t="s">
        <v>5584</v>
      </c>
      <c r="D184" s="196">
        <v>52</v>
      </c>
      <c r="E184" s="197" t="s">
        <v>144</v>
      </c>
      <c r="F184" s="196" t="s">
        <v>144</v>
      </c>
      <c r="G184" s="196">
        <v>92826</v>
      </c>
      <c r="H184" s="196" t="s">
        <v>5616</v>
      </c>
      <c r="I184" s="196" t="s">
        <v>5431</v>
      </c>
      <c r="J184" s="196" t="s">
        <v>5432</v>
      </c>
      <c r="K184" s="197">
        <v>86.68</v>
      </c>
      <c r="L184" s="196" t="s">
        <v>5433</v>
      </c>
    </row>
    <row r="185" spans="1:12" ht="15.75">
      <c r="A185" s="196" t="s">
        <v>5427</v>
      </c>
      <c r="B185" s="196" t="s">
        <v>5428</v>
      </c>
      <c r="C185" s="196" t="s">
        <v>5584</v>
      </c>
      <c r="D185" s="196">
        <v>52</v>
      </c>
      <c r="E185" s="197" t="s">
        <v>144</v>
      </c>
      <c r="F185" s="196" t="s">
        <v>144</v>
      </c>
      <c r="G185" s="196">
        <v>92827</v>
      </c>
      <c r="H185" s="196" t="s">
        <v>5617</v>
      </c>
      <c r="I185" s="196" t="s">
        <v>5431</v>
      </c>
      <c r="J185" s="196" t="s">
        <v>5432</v>
      </c>
      <c r="K185" s="197">
        <v>98.89</v>
      </c>
      <c r="L185" s="196" t="s">
        <v>5433</v>
      </c>
    </row>
    <row r="186" spans="1:12" ht="15.75">
      <c r="A186" s="196" t="s">
        <v>5427</v>
      </c>
      <c r="B186" s="196" t="s">
        <v>5428</v>
      </c>
      <c r="C186" s="196" t="s">
        <v>5584</v>
      </c>
      <c r="D186" s="196">
        <v>52</v>
      </c>
      <c r="E186" s="197" t="s">
        <v>144</v>
      </c>
      <c r="F186" s="196" t="s">
        <v>144</v>
      </c>
      <c r="G186" s="196">
        <v>92828</v>
      </c>
      <c r="H186" s="196" t="s">
        <v>5618</v>
      </c>
      <c r="I186" s="196" t="s">
        <v>5431</v>
      </c>
      <c r="J186" s="196" t="s">
        <v>5432</v>
      </c>
      <c r="K186" s="197">
        <v>113.1</v>
      </c>
      <c r="L186" s="196" t="s">
        <v>5433</v>
      </c>
    </row>
    <row r="187" spans="1:12" ht="15.75">
      <c r="A187" s="196" t="s">
        <v>5427</v>
      </c>
      <c r="B187" s="196" t="s">
        <v>5428</v>
      </c>
      <c r="C187" s="196" t="s">
        <v>5584</v>
      </c>
      <c r="D187" s="196">
        <v>52</v>
      </c>
      <c r="E187" s="197" t="s">
        <v>144</v>
      </c>
      <c r="F187" s="196" t="s">
        <v>144</v>
      </c>
      <c r="G187" s="196">
        <v>92829</v>
      </c>
      <c r="H187" s="196" t="s">
        <v>5619</v>
      </c>
      <c r="I187" s="196" t="s">
        <v>5431</v>
      </c>
      <c r="J187" s="196" t="s">
        <v>5432</v>
      </c>
      <c r="K187" s="197">
        <v>655.04</v>
      </c>
      <c r="L187" s="196" t="s">
        <v>5433</v>
      </c>
    </row>
    <row r="188" spans="1:12" ht="15.75">
      <c r="A188" s="196" t="s">
        <v>5427</v>
      </c>
      <c r="B188" s="196" t="s">
        <v>5428</v>
      </c>
      <c r="C188" s="196" t="s">
        <v>5584</v>
      </c>
      <c r="D188" s="196">
        <v>52</v>
      </c>
      <c r="E188" s="197" t="s">
        <v>144</v>
      </c>
      <c r="F188" s="196" t="s">
        <v>144</v>
      </c>
      <c r="G188" s="196">
        <v>92830</v>
      </c>
      <c r="H188" s="196" t="s">
        <v>5620</v>
      </c>
      <c r="I188" s="196" t="s">
        <v>5431</v>
      </c>
      <c r="J188" s="196" t="s">
        <v>5432</v>
      </c>
      <c r="K188" s="197">
        <v>140.31</v>
      </c>
      <c r="L188" s="196" t="s">
        <v>5433</v>
      </c>
    </row>
    <row r="189" spans="1:12" ht="15.75">
      <c r="A189" s="196" t="s">
        <v>5427</v>
      </c>
      <c r="B189" s="196" t="s">
        <v>5428</v>
      </c>
      <c r="C189" s="196" t="s">
        <v>5584</v>
      </c>
      <c r="D189" s="196">
        <v>52</v>
      </c>
      <c r="E189" s="197" t="s">
        <v>144</v>
      </c>
      <c r="F189" s="196" t="s">
        <v>144</v>
      </c>
      <c r="G189" s="196">
        <v>92831</v>
      </c>
      <c r="H189" s="196" t="s">
        <v>5621</v>
      </c>
      <c r="I189" s="196" t="s">
        <v>5431</v>
      </c>
      <c r="J189" s="196" t="s">
        <v>5432</v>
      </c>
      <c r="K189" s="197">
        <v>932.24</v>
      </c>
      <c r="L189" s="196" t="s">
        <v>5433</v>
      </c>
    </row>
    <row r="190" spans="1:12" ht="15.75">
      <c r="A190" s="196" t="s">
        <v>5427</v>
      </c>
      <c r="B190" s="196" t="s">
        <v>5428</v>
      </c>
      <c r="C190" s="196" t="s">
        <v>5584</v>
      </c>
      <c r="D190" s="196">
        <v>52</v>
      </c>
      <c r="E190" s="197" t="s">
        <v>144</v>
      </c>
      <c r="F190" s="196" t="s">
        <v>144</v>
      </c>
      <c r="G190" s="196">
        <v>92832</v>
      </c>
      <c r="H190" s="196" t="s">
        <v>5622</v>
      </c>
      <c r="I190" s="196" t="s">
        <v>5431</v>
      </c>
      <c r="J190" s="196" t="s">
        <v>5432</v>
      </c>
      <c r="K190" s="197">
        <v>186.51</v>
      </c>
      <c r="L190" s="196" t="s">
        <v>5433</v>
      </c>
    </row>
    <row r="191" spans="1:12" ht="15.75">
      <c r="A191" s="196" t="s">
        <v>5427</v>
      </c>
      <c r="B191" s="196" t="s">
        <v>5428</v>
      </c>
      <c r="C191" s="196" t="s">
        <v>5584</v>
      </c>
      <c r="D191" s="196">
        <v>52</v>
      </c>
      <c r="E191" s="197" t="s">
        <v>144</v>
      </c>
      <c r="F191" s="196" t="s">
        <v>144</v>
      </c>
      <c r="G191" s="196">
        <v>95565</v>
      </c>
      <c r="H191" s="196" t="s">
        <v>5623</v>
      </c>
      <c r="I191" s="196" t="s">
        <v>5431</v>
      </c>
      <c r="J191" s="196" t="s">
        <v>5432</v>
      </c>
      <c r="K191" s="197">
        <v>110.13</v>
      </c>
      <c r="L191" s="196" t="s">
        <v>5433</v>
      </c>
    </row>
    <row r="192" spans="1:12" ht="15.75">
      <c r="A192" s="196" t="s">
        <v>5427</v>
      </c>
      <c r="B192" s="196" t="s">
        <v>5428</v>
      </c>
      <c r="C192" s="196" t="s">
        <v>5584</v>
      </c>
      <c r="D192" s="196">
        <v>52</v>
      </c>
      <c r="E192" s="197" t="s">
        <v>144</v>
      </c>
      <c r="F192" s="196" t="s">
        <v>144</v>
      </c>
      <c r="G192" s="196">
        <v>95566</v>
      </c>
      <c r="H192" s="196" t="s">
        <v>5624</v>
      </c>
      <c r="I192" s="196" t="s">
        <v>5431</v>
      </c>
      <c r="J192" s="196" t="s">
        <v>5432</v>
      </c>
      <c r="K192" s="197">
        <v>115.77</v>
      </c>
      <c r="L192" s="196" t="s">
        <v>5433</v>
      </c>
    </row>
    <row r="193" spans="1:12" ht="15.75">
      <c r="A193" s="196" t="s">
        <v>5427</v>
      </c>
      <c r="B193" s="196" t="s">
        <v>5428</v>
      </c>
      <c r="C193" s="196" t="s">
        <v>5584</v>
      </c>
      <c r="D193" s="196">
        <v>52</v>
      </c>
      <c r="E193" s="197" t="s">
        <v>144</v>
      </c>
      <c r="F193" s="196" t="s">
        <v>144</v>
      </c>
      <c r="G193" s="196">
        <v>95567</v>
      </c>
      <c r="H193" s="196" t="s">
        <v>5625</v>
      </c>
      <c r="I193" s="196" t="s">
        <v>5431</v>
      </c>
      <c r="J193" s="196" t="s">
        <v>5432</v>
      </c>
      <c r="K193" s="197">
        <v>68.91</v>
      </c>
      <c r="L193" s="196" t="s">
        <v>5433</v>
      </c>
    </row>
    <row r="194" spans="1:12" ht="15.75">
      <c r="A194" s="196" t="s">
        <v>5427</v>
      </c>
      <c r="B194" s="196" t="s">
        <v>5428</v>
      </c>
      <c r="C194" s="196" t="s">
        <v>5584</v>
      </c>
      <c r="D194" s="196">
        <v>52</v>
      </c>
      <c r="E194" s="197" t="s">
        <v>144</v>
      </c>
      <c r="F194" s="196" t="s">
        <v>144</v>
      </c>
      <c r="G194" s="196">
        <v>95568</v>
      </c>
      <c r="H194" s="196" t="s">
        <v>5626</v>
      </c>
      <c r="I194" s="196" t="s">
        <v>5431</v>
      </c>
      <c r="J194" s="196" t="s">
        <v>5432</v>
      </c>
      <c r="K194" s="197">
        <v>84.42</v>
      </c>
      <c r="L194" s="196" t="s">
        <v>5433</v>
      </c>
    </row>
    <row r="195" spans="1:12" ht="15.75">
      <c r="A195" s="196" t="s">
        <v>5427</v>
      </c>
      <c r="B195" s="196" t="s">
        <v>5428</v>
      </c>
      <c r="C195" s="196" t="s">
        <v>5584</v>
      </c>
      <c r="D195" s="196">
        <v>52</v>
      </c>
      <c r="E195" s="197" t="s">
        <v>144</v>
      </c>
      <c r="F195" s="196" t="s">
        <v>144</v>
      </c>
      <c r="G195" s="196">
        <v>95569</v>
      </c>
      <c r="H195" s="196" t="s">
        <v>5627</v>
      </c>
      <c r="I195" s="196" t="s">
        <v>5431</v>
      </c>
      <c r="J195" s="196" t="s">
        <v>5432</v>
      </c>
      <c r="K195" s="197">
        <v>115.5</v>
      </c>
      <c r="L195" s="196" t="s">
        <v>5433</v>
      </c>
    </row>
    <row r="196" spans="1:12" ht="15.75">
      <c r="A196" s="196" t="s">
        <v>5427</v>
      </c>
      <c r="B196" s="196" t="s">
        <v>5428</v>
      </c>
      <c r="C196" s="196" t="s">
        <v>5584</v>
      </c>
      <c r="D196" s="196">
        <v>52</v>
      </c>
      <c r="E196" s="197" t="s">
        <v>144</v>
      </c>
      <c r="F196" s="196" t="s">
        <v>144</v>
      </c>
      <c r="G196" s="196">
        <v>95570</v>
      </c>
      <c r="H196" s="196" t="s">
        <v>5628</v>
      </c>
      <c r="I196" s="196" t="s">
        <v>5431</v>
      </c>
      <c r="J196" s="196" t="s">
        <v>5432</v>
      </c>
      <c r="K196" s="197">
        <v>74.55</v>
      </c>
      <c r="L196" s="196" t="s">
        <v>5433</v>
      </c>
    </row>
    <row r="197" spans="1:12" ht="15.75">
      <c r="A197" s="196" t="s">
        <v>5427</v>
      </c>
      <c r="B197" s="196" t="s">
        <v>5428</v>
      </c>
      <c r="C197" s="196" t="s">
        <v>5584</v>
      </c>
      <c r="D197" s="196">
        <v>52</v>
      </c>
      <c r="E197" s="197" t="s">
        <v>144</v>
      </c>
      <c r="F197" s="196" t="s">
        <v>144</v>
      </c>
      <c r="G197" s="196">
        <v>95571</v>
      </c>
      <c r="H197" s="196" t="s">
        <v>5629</v>
      </c>
      <c r="I197" s="196" t="s">
        <v>5431</v>
      </c>
      <c r="J197" s="196" t="s">
        <v>5432</v>
      </c>
      <c r="K197" s="197">
        <v>91.62</v>
      </c>
      <c r="L197" s="196" t="s">
        <v>5433</v>
      </c>
    </row>
    <row r="198" spans="1:12" ht="15.75">
      <c r="A198" s="196" t="s">
        <v>5427</v>
      </c>
      <c r="B198" s="196" t="s">
        <v>5428</v>
      </c>
      <c r="C198" s="196" t="s">
        <v>5584</v>
      </c>
      <c r="D198" s="196">
        <v>52</v>
      </c>
      <c r="E198" s="197" t="s">
        <v>144</v>
      </c>
      <c r="F198" s="196" t="s">
        <v>144</v>
      </c>
      <c r="G198" s="196">
        <v>95572</v>
      </c>
      <c r="H198" s="196" t="s">
        <v>5630</v>
      </c>
      <c r="I198" s="196" t="s">
        <v>5431</v>
      </c>
      <c r="J198" s="196" t="s">
        <v>5432</v>
      </c>
      <c r="K198" s="197">
        <v>124.4</v>
      </c>
      <c r="L198" s="196" t="s">
        <v>5433</v>
      </c>
    </row>
    <row r="199" spans="1:12" ht="15.75">
      <c r="A199" s="196" t="s">
        <v>5427</v>
      </c>
      <c r="B199" s="196" t="s">
        <v>5428</v>
      </c>
      <c r="C199" s="196" t="s">
        <v>5631</v>
      </c>
      <c r="D199" s="196">
        <v>230</v>
      </c>
      <c r="E199" s="197" t="s">
        <v>144</v>
      </c>
      <c r="F199" s="196" t="s">
        <v>144</v>
      </c>
      <c r="G199" s="196">
        <v>97127</v>
      </c>
      <c r="H199" s="196" t="s">
        <v>5632</v>
      </c>
      <c r="I199" s="196" t="s">
        <v>5431</v>
      </c>
      <c r="J199" s="196" t="s">
        <v>5503</v>
      </c>
      <c r="K199" s="197">
        <v>4.17</v>
      </c>
      <c r="L199" s="196" t="s">
        <v>5433</v>
      </c>
    </row>
    <row r="200" spans="1:12" ht="15.75">
      <c r="A200" s="196" t="s">
        <v>5427</v>
      </c>
      <c r="B200" s="196" t="s">
        <v>5428</v>
      </c>
      <c r="C200" s="196" t="s">
        <v>5631</v>
      </c>
      <c r="D200" s="196">
        <v>230</v>
      </c>
      <c r="E200" s="197" t="s">
        <v>144</v>
      </c>
      <c r="F200" s="196" t="s">
        <v>144</v>
      </c>
      <c r="G200" s="196">
        <v>97128</v>
      </c>
      <c r="H200" s="196" t="s">
        <v>5633</v>
      </c>
      <c r="I200" s="196" t="s">
        <v>5431</v>
      </c>
      <c r="J200" s="196" t="s">
        <v>5432</v>
      </c>
      <c r="K200" s="197">
        <v>7.96</v>
      </c>
      <c r="L200" s="196" t="s">
        <v>5433</v>
      </c>
    </row>
    <row r="201" spans="1:12" ht="15.75">
      <c r="A201" s="196" t="s">
        <v>5427</v>
      </c>
      <c r="B201" s="196" t="s">
        <v>5428</v>
      </c>
      <c r="C201" s="196" t="s">
        <v>5631</v>
      </c>
      <c r="D201" s="196">
        <v>230</v>
      </c>
      <c r="E201" s="197" t="s">
        <v>144</v>
      </c>
      <c r="F201" s="196" t="s">
        <v>144</v>
      </c>
      <c r="G201" s="196">
        <v>97129</v>
      </c>
      <c r="H201" s="196" t="s">
        <v>5634</v>
      </c>
      <c r="I201" s="196" t="s">
        <v>5431</v>
      </c>
      <c r="J201" s="196" t="s">
        <v>5432</v>
      </c>
      <c r="K201" s="197">
        <v>9.7899999999999991</v>
      </c>
      <c r="L201" s="196" t="s">
        <v>5433</v>
      </c>
    </row>
    <row r="202" spans="1:12" ht="15.75">
      <c r="A202" s="196" t="s">
        <v>5427</v>
      </c>
      <c r="B202" s="196" t="s">
        <v>5428</v>
      </c>
      <c r="C202" s="196" t="s">
        <v>5631</v>
      </c>
      <c r="D202" s="196">
        <v>230</v>
      </c>
      <c r="E202" s="197" t="s">
        <v>144</v>
      </c>
      <c r="F202" s="196" t="s">
        <v>144</v>
      </c>
      <c r="G202" s="196">
        <v>97130</v>
      </c>
      <c r="H202" s="196" t="s">
        <v>5635</v>
      </c>
      <c r="I202" s="196" t="s">
        <v>5431</v>
      </c>
      <c r="J202" s="196" t="s">
        <v>5432</v>
      </c>
      <c r="K202" s="197">
        <v>11.63</v>
      </c>
      <c r="L202" s="196" t="s">
        <v>5433</v>
      </c>
    </row>
    <row r="203" spans="1:12" ht="15.75">
      <c r="A203" s="196" t="s">
        <v>5427</v>
      </c>
      <c r="B203" s="196" t="s">
        <v>5428</v>
      </c>
      <c r="C203" s="196" t="s">
        <v>5631</v>
      </c>
      <c r="D203" s="196">
        <v>230</v>
      </c>
      <c r="E203" s="197" t="s">
        <v>144</v>
      </c>
      <c r="F203" s="196" t="s">
        <v>144</v>
      </c>
      <c r="G203" s="196">
        <v>97131</v>
      </c>
      <c r="H203" s="196" t="s">
        <v>5636</v>
      </c>
      <c r="I203" s="196" t="s">
        <v>5431</v>
      </c>
      <c r="J203" s="196" t="s">
        <v>5432</v>
      </c>
      <c r="K203" s="197">
        <v>13.47</v>
      </c>
      <c r="L203" s="196" t="s">
        <v>5433</v>
      </c>
    </row>
    <row r="204" spans="1:12" ht="15.75">
      <c r="A204" s="196" t="s">
        <v>5427</v>
      </c>
      <c r="B204" s="196" t="s">
        <v>5428</v>
      </c>
      <c r="C204" s="196" t="s">
        <v>5631</v>
      </c>
      <c r="D204" s="196">
        <v>230</v>
      </c>
      <c r="E204" s="197" t="s">
        <v>144</v>
      </c>
      <c r="F204" s="196" t="s">
        <v>144</v>
      </c>
      <c r="G204" s="196">
        <v>97132</v>
      </c>
      <c r="H204" s="196" t="s">
        <v>5637</v>
      </c>
      <c r="I204" s="196" t="s">
        <v>5431</v>
      </c>
      <c r="J204" s="196" t="s">
        <v>5432</v>
      </c>
      <c r="K204" s="197">
        <v>15.28</v>
      </c>
      <c r="L204" s="196" t="s">
        <v>5433</v>
      </c>
    </row>
    <row r="205" spans="1:12" ht="15.75">
      <c r="A205" s="196" t="s">
        <v>5427</v>
      </c>
      <c r="B205" s="196" t="s">
        <v>5428</v>
      </c>
      <c r="C205" s="196" t="s">
        <v>5631</v>
      </c>
      <c r="D205" s="196">
        <v>230</v>
      </c>
      <c r="E205" s="197" t="s">
        <v>144</v>
      </c>
      <c r="F205" s="196" t="s">
        <v>144</v>
      </c>
      <c r="G205" s="196">
        <v>97133</v>
      </c>
      <c r="H205" s="196" t="s">
        <v>5638</v>
      </c>
      <c r="I205" s="196" t="s">
        <v>5431</v>
      </c>
      <c r="J205" s="196" t="s">
        <v>5432</v>
      </c>
      <c r="K205" s="197">
        <v>18.95</v>
      </c>
      <c r="L205" s="196" t="s">
        <v>5433</v>
      </c>
    </row>
    <row r="206" spans="1:12" ht="15.75">
      <c r="A206" s="196" t="s">
        <v>5427</v>
      </c>
      <c r="B206" s="196" t="s">
        <v>5428</v>
      </c>
      <c r="C206" s="196" t="s">
        <v>5631</v>
      </c>
      <c r="D206" s="196">
        <v>230</v>
      </c>
      <c r="E206" s="197" t="s">
        <v>144</v>
      </c>
      <c r="F206" s="196" t="s">
        <v>144</v>
      </c>
      <c r="G206" s="196">
        <v>97134</v>
      </c>
      <c r="H206" s="196" t="s">
        <v>5639</v>
      </c>
      <c r="I206" s="196" t="s">
        <v>5431</v>
      </c>
      <c r="J206" s="196" t="s">
        <v>5503</v>
      </c>
      <c r="K206" s="197">
        <v>2</v>
      </c>
      <c r="L206" s="196" t="s">
        <v>5433</v>
      </c>
    </row>
    <row r="207" spans="1:12" ht="15.75">
      <c r="A207" s="196" t="s">
        <v>5427</v>
      </c>
      <c r="B207" s="196" t="s">
        <v>5428</v>
      </c>
      <c r="C207" s="196" t="s">
        <v>5631</v>
      </c>
      <c r="D207" s="196">
        <v>230</v>
      </c>
      <c r="E207" s="197" t="s">
        <v>144</v>
      </c>
      <c r="F207" s="196" t="s">
        <v>144</v>
      </c>
      <c r="G207" s="196">
        <v>97135</v>
      </c>
      <c r="H207" s="196" t="s">
        <v>5640</v>
      </c>
      <c r="I207" s="196" t="s">
        <v>5431</v>
      </c>
      <c r="J207" s="196" t="s">
        <v>5432</v>
      </c>
      <c r="K207" s="197">
        <v>4.13</v>
      </c>
      <c r="L207" s="196" t="s">
        <v>5433</v>
      </c>
    </row>
    <row r="208" spans="1:12" ht="15.75">
      <c r="A208" s="196" t="s">
        <v>5427</v>
      </c>
      <c r="B208" s="196" t="s">
        <v>5428</v>
      </c>
      <c r="C208" s="196" t="s">
        <v>5631</v>
      </c>
      <c r="D208" s="196">
        <v>230</v>
      </c>
      <c r="E208" s="197" t="s">
        <v>144</v>
      </c>
      <c r="F208" s="196" t="s">
        <v>144</v>
      </c>
      <c r="G208" s="196">
        <v>97136</v>
      </c>
      <c r="H208" s="196" t="s">
        <v>5641</v>
      </c>
      <c r="I208" s="196" t="s">
        <v>5431</v>
      </c>
      <c r="J208" s="196" t="s">
        <v>5432</v>
      </c>
      <c r="K208" s="197">
        <v>5.08</v>
      </c>
      <c r="L208" s="196" t="s">
        <v>5433</v>
      </c>
    </row>
    <row r="209" spans="1:12" ht="15.75">
      <c r="A209" s="196" t="s">
        <v>5427</v>
      </c>
      <c r="B209" s="196" t="s">
        <v>5428</v>
      </c>
      <c r="C209" s="196" t="s">
        <v>5631</v>
      </c>
      <c r="D209" s="196">
        <v>230</v>
      </c>
      <c r="E209" s="197" t="s">
        <v>144</v>
      </c>
      <c r="F209" s="196" t="s">
        <v>144</v>
      </c>
      <c r="G209" s="196">
        <v>97137</v>
      </c>
      <c r="H209" s="196" t="s">
        <v>5642</v>
      </c>
      <c r="I209" s="196" t="s">
        <v>5431</v>
      </c>
      <c r="J209" s="196" t="s">
        <v>5432</v>
      </c>
      <c r="K209" s="197">
        <v>6.03</v>
      </c>
      <c r="L209" s="196" t="s">
        <v>5433</v>
      </c>
    </row>
    <row r="210" spans="1:12" ht="15.75">
      <c r="A210" s="196" t="s">
        <v>5427</v>
      </c>
      <c r="B210" s="196" t="s">
        <v>5428</v>
      </c>
      <c r="C210" s="196" t="s">
        <v>5631</v>
      </c>
      <c r="D210" s="196">
        <v>230</v>
      </c>
      <c r="E210" s="197" t="s">
        <v>144</v>
      </c>
      <c r="F210" s="196" t="s">
        <v>144</v>
      </c>
      <c r="G210" s="196">
        <v>97138</v>
      </c>
      <c r="H210" s="196" t="s">
        <v>5643</v>
      </c>
      <c r="I210" s="196" t="s">
        <v>5431</v>
      </c>
      <c r="J210" s="196" t="s">
        <v>5432</v>
      </c>
      <c r="K210" s="197">
        <v>6.99</v>
      </c>
      <c r="L210" s="196" t="s">
        <v>5433</v>
      </c>
    </row>
    <row r="211" spans="1:12" ht="15.75">
      <c r="A211" s="196" t="s">
        <v>5427</v>
      </c>
      <c r="B211" s="196" t="s">
        <v>5428</v>
      </c>
      <c r="C211" s="196" t="s">
        <v>5631</v>
      </c>
      <c r="D211" s="196">
        <v>230</v>
      </c>
      <c r="E211" s="197" t="s">
        <v>144</v>
      </c>
      <c r="F211" s="196" t="s">
        <v>144</v>
      </c>
      <c r="G211" s="196">
        <v>97139</v>
      </c>
      <c r="H211" s="196" t="s">
        <v>5644</v>
      </c>
      <c r="I211" s="196" t="s">
        <v>5431</v>
      </c>
      <c r="J211" s="196" t="s">
        <v>5432</v>
      </c>
      <c r="K211" s="197">
        <v>7.93</v>
      </c>
      <c r="L211" s="196" t="s">
        <v>5433</v>
      </c>
    </row>
    <row r="212" spans="1:12" ht="15.75">
      <c r="A212" s="196" t="s">
        <v>5427</v>
      </c>
      <c r="B212" s="196" t="s">
        <v>5428</v>
      </c>
      <c r="C212" s="196" t="s">
        <v>5631</v>
      </c>
      <c r="D212" s="196">
        <v>230</v>
      </c>
      <c r="E212" s="197" t="s">
        <v>144</v>
      </c>
      <c r="F212" s="196" t="s">
        <v>144</v>
      </c>
      <c r="G212" s="196">
        <v>97140</v>
      </c>
      <c r="H212" s="196" t="s">
        <v>5645</v>
      </c>
      <c r="I212" s="196" t="s">
        <v>5431</v>
      </c>
      <c r="J212" s="196" t="s">
        <v>5432</v>
      </c>
      <c r="K212" s="197">
        <v>9.84</v>
      </c>
      <c r="L212" s="196" t="s">
        <v>5433</v>
      </c>
    </row>
    <row r="213" spans="1:12" ht="15.75">
      <c r="A213" s="196" t="s">
        <v>5646</v>
      </c>
      <c r="B213" s="196" t="s">
        <v>5647</v>
      </c>
      <c r="C213" s="196" t="s">
        <v>5648</v>
      </c>
      <c r="D213" s="196">
        <v>1</v>
      </c>
      <c r="E213" s="197" t="s">
        <v>144</v>
      </c>
      <c r="F213" s="196" t="s">
        <v>144</v>
      </c>
      <c r="G213" s="196">
        <v>93206</v>
      </c>
      <c r="H213" s="196" t="s">
        <v>5649</v>
      </c>
      <c r="I213" s="196" t="s">
        <v>5650</v>
      </c>
      <c r="J213" s="196" t="s">
        <v>5432</v>
      </c>
      <c r="K213" s="197">
        <v>982.39</v>
      </c>
      <c r="L213" s="196" t="s">
        <v>5433</v>
      </c>
    </row>
    <row r="214" spans="1:12" ht="15.75">
      <c r="A214" s="196" t="s">
        <v>5646</v>
      </c>
      <c r="B214" s="196" t="s">
        <v>5647</v>
      </c>
      <c r="C214" s="196" t="s">
        <v>5648</v>
      </c>
      <c r="D214" s="196">
        <v>1</v>
      </c>
      <c r="E214" s="197" t="s">
        <v>144</v>
      </c>
      <c r="F214" s="196" t="s">
        <v>144</v>
      </c>
      <c r="G214" s="196">
        <v>93207</v>
      </c>
      <c r="H214" s="196" t="s">
        <v>5651</v>
      </c>
      <c r="I214" s="196" t="s">
        <v>5650</v>
      </c>
      <c r="J214" s="196" t="s">
        <v>5432</v>
      </c>
      <c r="K214" s="197">
        <v>939.03</v>
      </c>
      <c r="L214" s="196" t="s">
        <v>5433</v>
      </c>
    </row>
    <row r="215" spans="1:12" ht="15.75">
      <c r="A215" s="196" t="s">
        <v>5646</v>
      </c>
      <c r="B215" s="196" t="s">
        <v>5647</v>
      </c>
      <c r="C215" s="196" t="s">
        <v>5648</v>
      </c>
      <c r="D215" s="196">
        <v>1</v>
      </c>
      <c r="E215" s="197" t="s">
        <v>144</v>
      </c>
      <c r="F215" s="196" t="s">
        <v>144</v>
      </c>
      <c r="G215" s="196">
        <v>93208</v>
      </c>
      <c r="H215" s="196" t="s">
        <v>5652</v>
      </c>
      <c r="I215" s="196" t="s">
        <v>5650</v>
      </c>
      <c r="J215" s="196" t="s">
        <v>5432</v>
      </c>
      <c r="K215" s="197">
        <v>753.59</v>
      </c>
      <c r="L215" s="196" t="s">
        <v>5433</v>
      </c>
    </row>
    <row r="216" spans="1:12" ht="15.75">
      <c r="A216" s="196" t="s">
        <v>5646</v>
      </c>
      <c r="B216" s="196" t="s">
        <v>5647</v>
      </c>
      <c r="C216" s="196" t="s">
        <v>5648</v>
      </c>
      <c r="D216" s="196">
        <v>1</v>
      </c>
      <c r="E216" s="197" t="s">
        <v>144</v>
      </c>
      <c r="F216" s="196" t="s">
        <v>144</v>
      </c>
      <c r="G216" s="196">
        <v>93209</v>
      </c>
      <c r="H216" s="196" t="s">
        <v>5653</v>
      </c>
      <c r="I216" s="196" t="s">
        <v>5650</v>
      </c>
      <c r="J216" s="196" t="s">
        <v>5432</v>
      </c>
      <c r="K216" s="197">
        <v>801.34</v>
      </c>
      <c r="L216" s="196" t="s">
        <v>5433</v>
      </c>
    </row>
    <row r="217" spans="1:12" ht="15.75">
      <c r="A217" s="196" t="s">
        <v>5646</v>
      </c>
      <c r="B217" s="196" t="s">
        <v>5647</v>
      </c>
      <c r="C217" s="196" t="s">
        <v>5648</v>
      </c>
      <c r="D217" s="196">
        <v>1</v>
      </c>
      <c r="E217" s="197" t="s">
        <v>144</v>
      </c>
      <c r="F217" s="196" t="s">
        <v>144</v>
      </c>
      <c r="G217" s="196">
        <v>93210</v>
      </c>
      <c r="H217" s="196" t="s">
        <v>5654</v>
      </c>
      <c r="I217" s="196" t="s">
        <v>5650</v>
      </c>
      <c r="J217" s="196" t="s">
        <v>5432</v>
      </c>
      <c r="K217" s="197">
        <v>508.67</v>
      </c>
      <c r="L217" s="196" t="s">
        <v>5433</v>
      </c>
    </row>
    <row r="218" spans="1:12" ht="15.75">
      <c r="A218" s="196" t="s">
        <v>5646</v>
      </c>
      <c r="B218" s="196" t="s">
        <v>5647</v>
      </c>
      <c r="C218" s="196" t="s">
        <v>5648</v>
      </c>
      <c r="D218" s="196">
        <v>1</v>
      </c>
      <c r="E218" s="197" t="s">
        <v>144</v>
      </c>
      <c r="F218" s="196" t="s">
        <v>144</v>
      </c>
      <c r="G218" s="196">
        <v>93211</v>
      </c>
      <c r="H218" s="196" t="s">
        <v>5655</v>
      </c>
      <c r="I218" s="196" t="s">
        <v>5650</v>
      </c>
      <c r="J218" s="196" t="s">
        <v>5432</v>
      </c>
      <c r="K218" s="197">
        <v>508.58</v>
      </c>
      <c r="L218" s="196" t="s">
        <v>5433</v>
      </c>
    </row>
    <row r="219" spans="1:12" ht="15.75">
      <c r="A219" s="196" t="s">
        <v>5646</v>
      </c>
      <c r="B219" s="196" t="s">
        <v>5647</v>
      </c>
      <c r="C219" s="196" t="s">
        <v>5648</v>
      </c>
      <c r="D219" s="196">
        <v>1</v>
      </c>
      <c r="E219" s="197" t="s">
        <v>144</v>
      </c>
      <c r="F219" s="196" t="s">
        <v>144</v>
      </c>
      <c r="G219" s="196">
        <v>93212</v>
      </c>
      <c r="H219" s="196" t="s">
        <v>5656</v>
      </c>
      <c r="I219" s="196" t="s">
        <v>5650</v>
      </c>
      <c r="J219" s="196" t="s">
        <v>5432</v>
      </c>
      <c r="K219" s="197">
        <v>843.56</v>
      </c>
      <c r="L219" s="196" t="s">
        <v>5433</v>
      </c>
    </row>
    <row r="220" spans="1:12" ht="15.75">
      <c r="A220" s="196" t="s">
        <v>5646</v>
      </c>
      <c r="B220" s="196" t="s">
        <v>5647</v>
      </c>
      <c r="C220" s="196" t="s">
        <v>5648</v>
      </c>
      <c r="D220" s="196">
        <v>1</v>
      </c>
      <c r="E220" s="197" t="s">
        <v>144</v>
      </c>
      <c r="F220" s="196" t="s">
        <v>144</v>
      </c>
      <c r="G220" s="196">
        <v>93213</v>
      </c>
      <c r="H220" s="196" t="s">
        <v>5657</v>
      </c>
      <c r="I220" s="196" t="s">
        <v>5650</v>
      </c>
      <c r="J220" s="196" t="s">
        <v>5432</v>
      </c>
      <c r="K220" s="197">
        <v>873.38</v>
      </c>
      <c r="L220" s="196" t="s">
        <v>5433</v>
      </c>
    </row>
    <row r="221" spans="1:12" ht="15.75">
      <c r="A221" s="196" t="s">
        <v>5646</v>
      </c>
      <c r="B221" s="196" t="s">
        <v>5647</v>
      </c>
      <c r="C221" s="196" t="s">
        <v>5648</v>
      </c>
      <c r="D221" s="196">
        <v>1</v>
      </c>
      <c r="E221" s="197" t="s">
        <v>144</v>
      </c>
      <c r="F221" s="196" t="s">
        <v>144</v>
      </c>
      <c r="G221" s="196">
        <v>93214</v>
      </c>
      <c r="H221" s="196" t="s">
        <v>5658</v>
      </c>
      <c r="I221" s="196" t="s">
        <v>5502</v>
      </c>
      <c r="J221" s="196" t="s">
        <v>5432</v>
      </c>
      <c r="K221" s="198">
        <v>4720.99</v>
      </c>
      <c r="L221" s="196" t="s">
        <v>5433</v>
      </c>
    </row>
    <row r="222" spans="1:12" ht="15.75">
      <c r="A222" s="196" t="s">
        <v>5646</v>
      </c>
      <c r="B222" s="196" t="s">
        <v>5647</v>
      </c>
      <c r="C222" s="196" t="s">
        <v>5648</v>
      </c>
      <c r="D222" s="196">
        <v>1</v>
      </c>
      <c r="E222" s="197" t="s">
        <v>144</v>
      </c>
      <c r="F222" s="196" t="s">
        <v>144</v>
      </c>
      <c r="G222" s="196">
        <v>93243</v>
      </c>
      <c r="H222" s="196" t="s">
        <v>5659</v>
      </c>
      <c r="I222" s="196" t="s">
        <v>5502</v>
      </c>
      <c r="J222" s="196" t="s">
        <v>5432</v>
      </c>
      <c r="K222" s="198">
        <v>7301.4</v>
      </c>
      <c r="L222" s="196" t="s">
        <v>5433</v>
      </c>
    </row>
    <row r="223" spans="1:12" ht="15.75">
      <c r="A223" s="196" t="s">
        <v>5646</v>
      </c>
      <c r="B223" s="196" t="s">
        <v>5647</v>
      </c>
      <c r="C223" s="196" t="s">
        <v>5648</v>
      </c>
      <c r="D223" s="196">
        <v>1</v>
      </c>
      <c r="E223" s="197" t="s">
        <v>144</v>
      </c>
      <c r="F223" s="196" t="s">
        <v>144</v>
      </c>
      <c r="G223" s="196">
        <v>93582</v>
      </c>
      <c r="H223" s="196" t="s">
        <v>5660</v>
      </c>
      <c r="I223" s="196" t="s">
        <v>5650</v>
      </c>
      <c r="J223" s="196" t="s">
        <v>5432</v>
      </c>
      <c r="K223" s="197">
        <v>238.12</v>
      </c>
      <c r="L223" s="196" t="s">
        <v>5433</v>
      </c>
    </row>
    <row r="224" spans="1:12" ht="15.75">
      <c r="A224" s="196" t="s">
        <v>5646</v>
      </c>
      <c r="B224" s="196" t="s">
        <v>5647</v>
      </c>
      <c r="C224" s="196" t="s">
        <v>5648</v>
      </c>
      <c r="D224" s="196">
        <v>1</v>
      </c>
      <c r="E224" s="197" t="s">
        <v>144</v>
      </c>
      <c r="F224" s="196" t="s">
        <v>144</v>
      </c>
      <c r="G224" s="196">
        <v>93583</v>
      </c>
      <c r="H224" s="196" t="s">
        <v>5661</v>
      </c>
      <c r="I224" s="196" t="s">
        <v>5650</v>
      </c>
      <c r="J224" s="196" t="s">
        <v>5432</v>
      </c>
      <c r="K224" s="197">
        <v>390.73</v>
      </c>
      <c r="L224" s="196" t="s">
        <v>5433</v>
      </c>
    </row>
    <row r="225" spans="1:12" ht="15.75">
      <c r="A225" s="196" t="s">
        <v>5646</v>
      </c>
      <c r="B225" s="196" t="s">
        <v>5647</v>
      </c>
      <c r="C225" s="196" t="s">
        <v>5648</v>
      </c>
      <c r="D225" s="196">
        <v>1</v>
      </c>
      <c r="E225" s="197" t="s">
        <v>144</v>
      </c>
      <c r="F225" s="196" t="s">
        <v>144</v>
      </c>
      <c r="G225" s="196">
        <v>93584</v>
      </c>
      <c r="H225" s="196" t="s">
        <v>5662</v>
      </c>
      <c r="I225" s="196" t="s">
        <v>5650</v>
      </c>
      <c r="J225" s="196" t="s">
        <v>5432</v>
      </c>
      <c r="K225" s="197">
        <v>743.04</v>
      </c>
      <c r="L225" s="196" t="s">
        <v>5433</v>
      </c>
    </row>
    <row r="226" spans="1:12" ht="15.75">
      <c r="A226" s="196" t="s">
        <v>5646</v>
      </c>
      <c r="B226" s="196" t="s">
        <v>5647</v>
      </c>
      <c r="C226" s="196" t="s">
        <v>5648</v>
      </c>
      <c r="D226" s="196">
        <v>1</v>
      </c>
      <c r="E226" s="197" t="s">
        <v>144</v>
      </c>
      <c r="F226" s="196" t="s">
        <v>144</v>
      </c>
      <c r="G226" s="196">
        <v>93585</v>
      </c>
      <c r="H226" s="196" t="s">
        <v>5663</v>
      </c>
      <c r="I226" s="196" t="s">
        <v>5650</v>
      </c>
      <c r="J226" s="196" t="s">
        <v>5432</v>
      </c>
      <c r="K226" s="197">
        <v>983.81</v>
      </c>
      <c r="L226" s="196" t="s">
        <v>5433</v>
      </c>
    </row>
    <row r="227" spans="1:12" ht="15.75">
      <c r="A227" s="196" t="s">
        <v>5646</v>
      </c>
      <c r="B227" s="196" t="s">
        <v>5647</v>
      </c>
      <c r="C227" s="196" t="s">
        <v>5648</v>
      </c>
      <c r="D227" s="196">
        <v>1</v>
      </c>
      <c r="E227" s="197" t="s">
        <v>144</v>
      </c>
      <c r="F227" s="196" t="s">
        <v>144</v>
      </c>
      <c r="G227" s="196">
        <v>98441</v>
      </c>
      <c r="H227" s="196" t="s">
        <v>5664</v>
      </c>
      <c r="I227" s="196" t="s">
        <v>5650</v>
      </c>
      <c r="J227" s="196" t="s">
        <v>5503</v>
      </c>
      <c r="K227" s="197">
        <v>119.4</v>
      </c>
      <c r="L227" s="196" t="s">
        <v>5433</v>
      </c>
    </row>
    <row r="228" spans="1:12" ht="15.75">
      <c r="A228" s="196" t="s">
        <v>5646</v>
      </c>
      <c r="B228" s="196" t="s">
        <v>5647</v>
      </c>
      <c r="C228" s="196" t="s">
        <v>5648</v>
      </c>
      <c r="D228" s="196">
        <v>1</v>
      </c>
      <c r="E228" s="197" t="s">
        <v>144</v>
      </c>
      <c r="F228" s="196" t="s">
        <v>144</v>
      </c>
      <c r="G228" s="196">
        <v>98442</v>
      </c>
      <c r="H228" s="196" t="s">
        <v>5665</v>
      </c>
      <c r="I228" s="196" t="s">
        <v>5650</v>
      </c>
      <c r="J228" s="196" t="s">
        <v>5503</v>
      </c>
      <c r="K228" s="197">
        <v>122.27</v>
      </c>
      <c r="L228" s="196" t="s">
        <v>5433</v>
      </c>
    </row>
    <row r="229" spans="1:12" ht="15.75">
      <c r="A229" s="196" t="s">
        <v>5646</v>
      </c>
      <c r="B229" s="196" t="s">
        <v>5647</v>
      </c>
      <c r="C229" s="196" t="s">
        <v>5648</v>
      </c>
      <c r="D229" s="196">
        <v>1</v>
      </c>
      <c r="E229" s="197" t="s">
        <v>144</v>
      </c>
      <c r="F229" s="196" t="s">
        <v>144</v>
      </c>
      <c r="G229" s="196">
        <v>98443</v>
      </c>
      <c r="H229" s="196" t="s">
        <v>5666</v>
      </c>
      <c r="I229" s="196" t="s">
        <v>5650</v>
      </c>
      <c r="J229" s="196" t="s">
        <v>5503</v>
      </c>
      <c r="K229" s="197">
        <v>103.21</v>
      </c>
      <c r="L229" s="196" t="s">
        <v>5433</v>
      </c>
    </row>
    <row r="230" spans="1:12" ht="15.75">
      <c r="A230" s="196" t="s">
        <v>5646</v>
      </c>
      <c r="B230" s="196" t="s">
        <v>5647</v>
      </c>
      <c r="C230" s="196" t="s">
        <v>5648</v>
      </c>
      <c r="D230" s="196">
        <v>1</v>
      </c>
      <c r="E230" s="197" t="s">
        <v>144</v>
      </c>
      <c r="F230" s="196" t="s">
        <v>144</v>
      </c>
      <c r="G230" s="196">
        <v>98444</v>
      </c>
      <c r="H230" s="196" t="s">
        <v>5667</v>
      </c>
      <c r="I230" s="196" t="s">
        <v>5650</v>
      </c>
      <c r="J230" s="196" t="s">
        <v>5503</v>
      </c>
      <c r="K230" s="197">
        <v>105.26</v>
      </c>
      <c r="L230" s="196" t="s">
        <v>5433</v>
      </c>
    </row>
    <row r="231" spans="1:12" ht="15.75">
      <c r="A231" s="196" t="s">
        <v>5646</v>
      </c>
      <c r="B231" s="196" t="s">
        <v>5647</v>
      </c>
      <c r="C231" s="196" t="s">
        <v>5648</v>
      </c>
      <c r="D231" s="196">
        <v>1</v>
      </c>
      <c r="E231" s="197" t="s">
        <v>144</v>
      </c>
      <c r="F231" s="196" t="s">
        <v>144</v>
      </c>
      <c r="G231" s="196">
        <v>98445</v>
      </c>
      <c r="H231" s="196" t="s">
        <v>5668</v>
      </c>
      <c r="I231" s="196" t="s">
        <v>5650</v>
      </c>
      <c r="J231" s="196" t="s">
        <v>5503</v>
      </c>
      <c r="K231" s="197">
        <v>145.18</v>
      </c>
      <c r="L231" s="196" t="s">
        <v>5433</v>
      </c>
    </row>
    <row r="232" spans="1:12" ht="15.75">
      <c r="A232" s="196" t="s">
        <v>5646</v>
      </c>
      <c r="B232" s="196" t="s">
        <v>5647</v>
      </c>
      <c r="C232" s="196" t="s">
        <v>5648</v>
      </c>
      <c r="D232" s="196">
        <v>1</v>
      </c>
      <c r="E232" s="197" t="s">
        <v>144</v>
      </c>
      <c r="F232" s="196" t="s">
        <v>144</v>
      </c>
      <c r="G232" s="196">
        <v>98446</v>
      </c>
      <c r="H232" s="196" t="s">
        <v>5669</v>
      </c>
      <c r="I232" s="196" t="s">
        <v>5650</v>
      </c>
      <c r="J232" s="196" t="s">
        <v>5503</v>
      </c>
      <c r="K232" s="197">
        <v>188.53</v>
      </c>
      <c r="L232" s="196" t="s">
        <v>5433</v>
      </c>
    </row>
    <row r="233" spans="1:12" ht="15.75">
      <c r="A233" s="196" t="s">
        <v>5646</v>
      </c>
      <c r="B233" s="196" t="s">
        <v>5647</v>
      </c>
      <c r="C233" s="196" t="s">
        <v>5648</v>
      </c>
      <c r="D233" s="196">
        <v>1</v>
      </c>
      <c r="E233" s="197" t="s">
        <v>144</v>
      </c>
      <c r="F233" s="196" t="s">
        <v>144</v>
      </c>
      <c r="G233" s="196">
        <v>98447</v>
      </c>
      <c r="H233" s="196" t="s">
        <v>5670</v>
      </c>
      <c r="I233" s="196" t="s">
        <v>5650</v>
      </c>
      <c r="J233" s="196" t="s">
        <v>5503</v>
      </c>
      <c r="K233" s="197">
        <v>122.65</v>
      </c>
      <c r="L233" s="196" t="s">
        <v>5433</v>
      </c>
    </row>
    <row r="234" spans="1:12" ht="15.75">
      <c r="A234" s="196" t="s">
        <v>5646</v>
      </c>
      <c r="B234" s="196" t="s">
        <v>5647</v>
      </c>
      <c r="C234" s="196" t="s">
        <v>5648</v>
      </c>
      <c r="D234" s="196">
        <v>1</v>
      </c>
      <c r="E234" s="197" t="s">
        <v>144</v>
      </c>
      <c r="F234" s="196" t="s">
        <v>144</v>
      </c>
      <c r="G234" s="196">
        <v>98448</v>
      </c>
      <c r="H234" s="196" t="s">
        <v>5671</v>
      </c>
      <c r="I234" s="196" t="s">
        <v>5650</v>
      </c>
      <c r="J234" s="196" t="s">
        <v>5503</v>
      </c>
      <c r="K234" s="197">
        <v>156.12</v>
      </c>
      <c r="L234" s="196" t="s">
        <v>5433</v>
      </c>
    </row>
    <row r="235" spans="1:12" ht="15.75">
      <c r="A235" s="196" t="s">
        <v>5646</v>
      </c>
      <c r="B235" s="196" t="s">
        <v>5647</v>
      </c>
      <c r="C235" s="196" t="s">
        <v>5648</v>
      </c>
      <c r="D235" s="196">
        <v>1</v>
      </c>
      <c r="E235" s="197" t="s">
        <v>144</v>
      </c>
      <c r="F235" s="196" t="s">
        <v>144</v>
      </c>
      <c r="G235" s="196">
        <v>98449</v>
      </c>
      <c r="H235" s="196" t="s">
        <v>5672</v>
      </c>
      <c r="I235" s="196" t="s">
        <v>5650</v>
      </c>
      <c r="J235" s="196" t="s">
        <v>5503</v>
      </c>
      <c r="K235" s="197">
        <v>150.56</v>
      </c>
      <c r="L235" s="196" t="s">
        <v>5433</v>
      </c>
    </row>
    <row r="236" spans="1:12" ht="15.75">
      <c r="A236" s="196" t="s">
        <v>5646</v>
      </c>
      <c r="B236" s="196" t="s">
        <v>5647</v>
      </c>
      <c r="C236" s="196" t="s">
        <v>5648</v>
      </c>
      <c r="D236" s="196">
        <v>1</v>
      </c>
      <c r="E236" s="197" t="s">
        <v>144</v>
      </c>
      <c r="F236" s="196" t="s">
        <v>144</v>
      </c>
      <c r="G236" s="196">
        <v>98450</v>
      </c>
      <c r="H236" s="196" t="s">
        <v>5673</v>
      </c>
      <c r="I236" s="196" t="s">
        <v>5650</v>
      </c>
      <c r="J236" s="196" t="s">
        <v>5503</v>
      </c>
      <c r="K236" s="197">
        <v>154.76</v>
      </c>
      <c r="L236" s="196" t="s">
        <v>5433</v>
      </c>
    </row>
    <row r="237" spans="1:12" ht="15.75">
      <c r="A237" s="196" t="s">
        <v>5646</v>
      </c>
      <c r="B237" s="196" t="s">
        <v>5647</v>
      </c>
      <c r="C237" s="196" t="s">
        <v>5648</v>
      </c>
      <c r="D237" s="196">
        <v>1</v>
      </c>
      <c r="E237" s="197" t="s">
        <v>144</v>
      </c>
      <c r="F237" s="196" t="s">
        <v>144</v>
      </c>
      <c r="G237" s="196">
        <v>98451</v>
      </c>
      <c r="H237" s="196" t="s">
        <v>5674</v>
      </c>
      <c r="I237" s="196" t="s">
        <v>5650</v>
      </c>
      <c r="J237" s="196" t="s">
        <v>5503</v>
      </c>
      <c r="K237" s="197">
        <v>131.9</v>
      </c>
      <c r="L237" s="196" t="s">
        <v>5433</v>
      </c>
    </row>
    <row r="238" spans="1:12" ht="15.75">
      <c r="A238" s="196" t="s">
        <v>5646</v>
      </c>
      <c r="B238" s="196" t="s">
        <v>5647</v>
      </c>
      <c r="C238" s="196" t="s">
        <v>5648</v>
      </c>
      <c r="D238" s="196">
        <v>1</v>
      </c>
      <c r="E238" s="197" t="s">
        <v>144</v>
      </c>
      <c r="F238" s="196" t="s">
        <v>144</v>
      </c>
      <c r="G238" s="196">
        <v>98452</v>
      </c>
      <c r="H238" s="196" t="s">
        <v>5675</v>
      </c>
      <c r="I238" s="196" t="s">
        <v>5650</v>
      </c>
      <c r="J238" s="196" t="s">
        <v>5503</v>
      </c>
      <c r="K238" s="197">
        <v>134.44999999999999</v>
      </c>
      <c r="L238" s="196" t="s">
        <v>5433</v>
      </c>
    </row>
    <row r="239" spans="1:12" ht="15.75">
      <c r="A239" s="196" t="s">
        <v>5646</v>
      </c>
      <c r="B239" s="196" t="s">
        <v>5647</v>
      </c>
      <c r="C239" s="196" t="s">
        <v>5648</v>
      </c>
      <c r="D239" s="196">
        <v>1</v>
      </c>
      <c r="E239" s="197" t="s">
        <v>144</v>
      </c>
      <c r="F239" s="196" t="s">
        <v>144</v>
      </c>
      <c r="G239" s="196">
        <v>98453</v>
      </c>
      <c r="H239" s="196" t="s">
        <v>5676</v>
      </c>
      <c r="I239" s="196" t="s">
        <v>5650</v>
      </c>
      <c r="J239" s="196" t="s">
        <v>5503</v>
      </c>
      <c r="K239" s="197">
        <v>181.25</v>
      </c>
      <c r="L239" s="196" t="s">
        <v>5433</v>
      </c>
    </row>
    <row r="240" spans="1:12" ht="15.75">
      <c r="A240" s="196" t="s">
        <v>5646</v>
      </c>
      <c r="B240" s="196" t="s">
        <v>5647</v>
      </c>
      <c r="C240" s="196" t="s">
        <v>5648</v>
      </c>
      <c r="D240" s="196">
        <v>1</v>
      </c>
      <c r="E240" s="197" t="s">
        <v>144</v>
      </c>
      <c r="F240" s="196" t="s">
        <v>144</v>
      </c>
      <c r="G240" s="196">
        <v>98454</v>
      </c>
      <c r="H240" s="196" t="s">
        <v>5677</v>
      </c>
      <c r="I240" s="196" t="s">
        <v>5650</v>
      </c>
      <c r="J240" s="196" t="s">
        <v>5503</v>
      </c>
      <c r="K240" s="197">
        <v>236.5</v>
      </c>
      <c r="L240" s="196" t="s">
        <v>5433</v>
      </c>
    </row>
    <row r="241" spans="1:12" ht="15.75">
      <c r="A241" s="196" t="s">
        <v>5646</v>
      </c>
      <c r="B241" s="196" t="s">
        <v>5647</v>
      </c>
      <c r="C241" s="196" t="s">
        <v>5648</v>
      </c>
      <c r="D241" s="196">
        <v>1</v>
      </c>
      <c r="E241" s="197" t="s">
        <v>144</v>
      </c>
      <c r="F241" s="196" t="s">
        <v>144</v>
      </c>
      <c r="G241" s="196">
        <v>98455</v>
      </c>
      <c r="H241" s="196" t="s">
        <v>5678</v>
      </c>
      <c r="I241" s="196" t="s">
        <v>5650</v>
      </c>
      <c r="J241" s="196" t="s">
        <v>5503</v>
      </c>
      <c r="K241" s="197">
        <v>156.25</v>
      </c>
      <c r="L241" s="196" t="s">
        <v>5433</v>
      </c>
    </row>
    <row r="242" spans="1:12" ht="15.75">
      <c r="A242" s="196" t="s">
        <v>5646</v>
      </c>
      <c r="B242" s="196" t="s">
        <v>5647</v>
      </c>
      <c r="C242" s="196" t="s">
        <v>5648</v>
      </c>
      <c r="D242" s="196">
        <v>1</v>
      </c>
      <c r="E242" s="197" t="s">
        <v>144</v>
      </c>
      <c r="F242" s="196" t="s">
        <v>144</v>
      </c>
      <c r="G242" s="196">
        <v>98456</v>
      </c>
      <c r="H242" s="196" t="s">
        <v>5679</v>
      </c>
      <c r="I242" s="196" t="s">
        <v>5650</v>
      </c>
      <c r="J242" s="196" t="s">
        <v>5503</v>
      </c>
      <c r="K242" s="197">
        <v>200.81</v>
      </c>
      <c r="L242" s="196" t="s">
        <v>5433</v>
      </c>
    </row>
    <row r="243" spans="1:12" ht="15.75">
      <c r="A243" s="196" t="s">
        <v>5646</v>
      </c>
      <c r="B243" s="196" t="s">
        <v>5647</v>
      </c>
      <c r="C243" s="196" t="s">
        <v>5648</v>
      </c>
      <c r="D243" s="196">
        <v>1</v>
      </c>
      <c r="E243" s="197" t="s">
        <v>144</v>
      </c>
      <c r="F243" s="196" t="s">
        <v>144</v>
      </c>
      <c r="G243" s="196">
        <v>98458</v>
      </c>
      <c r="H243" s="196" t="s">
        <v>5680</v>
      </c>
      <c r="I243" s="196" t="s">
        <v>5650</v>
      </c>
      <c r="J243" s="196" t="s">
        <v>5503</v>
      </c>
      <c r="K243" s="197">
        <v>114.63</v>
      </c>
      <c r="L243" s="196" t="s">
        <v>5433</v>
      </c>
    </row>
    <row r="244" spans="1:12" ht="15.75">
      <c r="A244" s="196" t="s">
        <v>5646</v>
      </c>
      <c r="B244" s="196" t="s">
        <v>5647</v>
      </c>
      <c r="C244" s="196" t="s">
        <v>5648</v>
      </c>
      <c r="D244" s="196">
        <v>1</v>
      </c>
      <c r="E244" s="197" t="s">
        <v>144</v>
      </c>
      <c r="F244" s="196" t="s">
        <v>144</v>
      </c>
      <c r="G244" s="196">
        <v>98459</v>
      </c>
      <c r="H244" s="196" t="s">
        <v>5681</v>
      </c>
      <c r="I244" s="196" t="s">
        <v>5650</v>
      </c>
      <c r="J244" s="196" t="s">
        <v>5432</v>
      </c>
      <c r="K244" s="197">
        <v>105.7</v>
      </c>
      <c r="L244" s="196" t="s">
        <v>5433</v>
      </c>
    </row>
    <row r="245" spans="1:12" ht="15.75">
      <c r="A245" s="196" t="s">
        <v>5646</v>
      </c>
      <c r="B245" s="196" t="s">
        <v>5647</v>
      </c>
      <c r="C245" s="196" t="s">
        <v>5648</v>
      </c>
      <c r="D245" s="196">
        <v>1</v>
      </c>
      <c r="E245" s="197" t="s">
        <v>144</v>
      </c>
      <c r="F245" s="196" t="s">
        <v>144</v>
      </c>
      <c r="G245" s="196">
        <v>98460</v>
      </c>
      <c r="H245" s="196" t="s">
        <v>5682</v>
      </c>
      <c r="I245" s="196" t="s">
        <v>5650</v>
      </c>
      <c r="J245" s="196" t="s">
        <v>5503</v>
      </c>
      <c r="K245" s="197">
        <v>119.51</v>
      </c>
      <c r="L245" s="196" t="s">
        <v>5433</v>
      </c>
    </row>
    <row r="246" spans="1:12" ht="15.75">
      <c r="A246" s="196" t="s">
        <v>5646</v>
      </c>
      <c r="B246" s="196" t="s">
        <v>5647</v>
      </c>
      <c r="C246" s="196" t="s">
        <v>5648</v>
      </c>
      <c r="D246" s="196">
        <v>1</v>
      </c>
      <c r="E246" s="197" t="s">
        <v>144</v>
      </c>
      <c r="F246" s="196" t="s">
        <v>144</v>
      </c>
      <c r="G246" s="196">
        <v>98461</v>
      </c>
      <c r="H246" s="196" t="s">
        <v>5683</v>
      </c>
      <c r="I246" s="196" t="s">
        <v>5502</v>
      </c>
      <c r="J246" s="196" t="s">
        <v>5432</v>
      </c>
      <c r="K246" s="198">
        <v>3953.46</v>
      </c>
      <c r="L246" s="196" t="s">
        <v>5433</v>
      </c>
    </row>
    <row r="247" spans="1:12" ht="15.75">
      <c r="A247" s="196" t="s">
        <v>5646</v>
      </c>
      <c r="B247" s="196" t="s">
        <v>5647</v>
      </c>
      <c r="C247" s="196" t="s">
        <v>5648</v>
      </c>
      <c r="D247" s="196">
        <v>1</v>
      </c>
      <c r="E247" s="197" t="s">
        <v>144</v>
      </c>
      <c r="F247" s="196" t="s">
        <v>144</v>
      </c>
      <c r="G247" s="196">
        <v>98462</v>
      </c>
      <c r="H247" s="196" t="s">
        <v>5684</v>
      </c>
      <c r="I247" s="196" t="s">
        <v>5502</v>
      </c>
      <c r="J247" s="196" t="s">
        <v>5432</v>
      </c>
      <c r="K247" s="198">
        <v>5981.37</v>
      </c>
      <c r="L247" s="196" t="s">
        <v>5433</v>
      </c>
    </row>
    <row r="248" spans="1:12" ht="15.75">
      <c r="A248" s="196" t="s">
        <v>5685</v>
      </c>
      <c r="B248" s="196" t="s">
        <v>5686</v>
      </c>
      <c r="C248" s="196" t="s">
        <v>5687</v>
      </c>
      <c r="D248" s="196">
        <v>325</v>
      </c>
      <c r="E248" s="197" t="s">
        <v>144</v>
      </c>
      <c r="F248" s="196" t="s">
        <v>144</v>
      </c>
      <c r="G248" s="196">
        <v>5631</v>
      </c>
      <c r="H248" s="196" t="s">
        <v>5688</v>
      </c>
      <c r="I248" s="196" t="s">
        <v>5689</v>
      </c>
      <c r="J248" s="196" t="s">
        <v>5432</v>
      </c>
      <c r="K248" s="197">
        <v>135.02000000000001</v>
      </c>
      <c r="L248" s="196" t="s">
        <v>5433</v>
      </c>
    </row>
    <row r="249" spans="1:12" ht="15.75">
      <c r="A249" s="196" t="s">
        <v>5685</v>
      </c>
      <c r="B249" s="196" t="s">
        <v>5686</v>
      </c>
      <c r="C249" s="196" t="s">
        <v>5687</v>
      </c>
      <c r="D249" s="196">
        <v>325</v>
      </c>
      <c r="E249" s="197" t="s">
        <v>144</v>
      </c>
      <c r="F249" s="196" t="s">
        <v>144</v>
      </c>
      <c r="G249" s="196">
        <v>5678</v>
      </c>
      <c r="H249" s="196" t="s">
        <v>5690</v>
      </c>
      <c r="I249" s="196" t="s">
        <v>5689</v>
      </c>
      <c r="J249" s="196" t="s">
        <v>5432</v>
      </c>
      <c r="K249" s="197">
        <v>100.7</v>
      </c>
      <c r="L249" s="196" t="s">
        <v>5433</v>
      </c>
    </row>
    <row r="250" spans="1:12" ht="15.75">
      <c r="A250" s="196" t="s">
        <v>5685</v>
      </c>
      <c r="B250" s="196" t="s">
        <v>5686</v>
      </c>
      <c r="C250" s="196" t="s">
        <v>5687</v>
      </c>
      <c r="D250" s="196">
        <v>325</v>
      </c>
      <c r="E250" s="197" t="s">
        <v>144</v>
      </c>
      <c r="F250" s="196" t="s">
        <v>144</v>
      </c>
      <c r="G250" s="196">
        <v>5680</v>
      </c>
      <c r="H250" s="196" t="s">
        <v>5691</v>
      </c>
      <c r="I250" s="196" t="s">
        <v>5689</v>
      </c>
      <c r="J250" s="196" t="s">
        <v>5432</v>
      </c>
      <c r="K250" s="197">
        <v>93.35</v>
      </c>
      <c r="L250" s="196" t="s">
        <v>5433</v>
      </c>
    </row>
    <row r="251" spans="1:12" ht="15.75">
      <c r="A251" s="196" t="s">
        <v>5685</v>
      </c>
      <c r="B251" s="196" t="s">
        <v>5686</v>
      </c>
      <c r="C251" s="196" t="s">
        <v>5687</v>
      </c>
      <c r="D251" s="196">
        <v>325</v>
      </c>
      <c r="E251" s="197" t="s">
        <v>144</v>
      </c>
      <c r="F251" s="196" t="s">
        <v>144</v>
      </c>
      <c r="G251" s="196">
        <v>5684</v>
      </c>
      <c r="H251" s="196" t="s">
        <v>5692</v>
      </c>
      <c r="I251" s="196" t="s">
        <v>5689</v>
      </c>
      <c r="J251" s="196" t="s">
        <v>5432</v>
      </c>
      <c r="K251" s="197">
        <v>105.67</v>
      </c>
      <c r="L251" s="196" t="s">
        <v>5433</v>
      </c>
    </row>
    <row r="252" spans="1:12" ht="15.75">
      <c r="A252" s="196" t="s">
        <v>5685</v>
      </c>
      <c r="B252" s="196" t="s">
        <v>5686</v>
      </c>
      <c r="C252" s="196" t="s">
        <v>5687</v>
      </c>
      <c r="D252" s="196">
        <v>325</v>
      </c>
      <c r="E252" s="197" t="s">
        <v>144</v>
      </c>
      <c r="F252" s="196" t="s">
        <v>144</v>
      </c>
      <c r="G252" s="196">
        <v>5689</v>
      </c>
      <c r="H252" s="196" t="s">
        <v>5693</v>
      </c>
      <c r="I252" s="196" t="s">
        <v>5689</v>
      </c>
      <c r="J252" s="196" t="s">
        <v>5432</v>
      </c>
      <c r="K252" s="197">
        <v>4.07</v>
      </c>
      <c r="L252" s="196" t="s">
        <v>5433</v>
      </c>
    </row>
    <row r="253" spans="1:12" ht="15.75">
      <c r="A253" s="196" t="s">
        <v>5685</v>
      </c>
      <c r="B253" s="196" t="s">
        <v>5686</v>
      </c>
      <c r="C253" s="196" t="s">
        <v>5687</v>
      </c>
      <c r="D253" s="196">
        <v>325</v>
      </c>
      <c r="E253" s="197" t="s">
        <v>144</v>
      </c>
      <c r="F253" s="196" t="s">
        <v>144</v>
      </c>
      <c r="G253" s="196">
        <v>5795</v>
      </c>
      <c r="H253" s="196" t="s">
        <v>5694</v>
      </c>
      <c r="I253" s="196" t="s">
        <v>5689</v>
      </c>
      <c r="J253" s="196" t="s">
        <v>5432</v>
      </c>
      <c r="K253" s="197">
        <v>21.32</v>
      </c>
      <c r="L253" s="196" t="s">
        <v>5433</v>
      </c>
    </row>
    <row r="254" spans="1:12" ht="15.75">
      <c r="A254" s="196" t="s">
        <v>5685</v>
      </c>
      <c r="B254" s="196" t="s">
        <v>5686</v>
      </c>
      <c r="C254" s="196" t="s">
        <v>5687</v>
      </c>
      <c r="D254" s="196">
        <v>325</v>
      </c>
      <c r="E254" s="197" t="s">
        <v>144</v>
      </c>
      <c r="F254" s="196" t="s">
        <v>144</v>
      </c>
      <c r="G254" s="196">
        <v>5811</v>
      </c>
      <c r="H254" s="196" t="s">
        <v>5695</v>
      </c>
      <c r="I254" s="196" t="s">
        <v>5689</v>
      </c>
      <c r="J254" s="196" t="s">
        <v>5432</v>
      </c>
      <c r="K254" s="197">
        <v>141.22999999999999</v>
      </c>
      <c r="L254" s="196" t="s">
        <v>5433</v>
      </c>
    </row>
    <row r="255" spans="1:12" ht="15.75">
      <c r="A255" s="196" t="s">
        <v>5685</v>
      </c>
      <c r="B255" s="196" t="s">
        <v>5686</v>
      </c>
      <c r="C255" s="196" t="s">
        <v>5687</v>
      </c>
      <c r="D255" s="196">
        <v>325</v>
      </c>
      <c r="E255" s="197" t="s">
        <v>144</v>
      </c>
      <c r="F255" s="196" t="s">
        <v>144</v>
      </c>
      <c r="G255" s="196">
        <v>5823</v>
      </c>
      <c r="H255" s="196" t="s">
        <v>5696</v>
      </c>
      <c r="I255" s="196" t="s">
        <v>5689</v>
      </c>
      <c r="J255" s="196" t="s">
        <v>5432</v>
      </c>
      <c r="K255" s="197">
        <v>174.18</v>
      </c>
      <c r="L255" s="196" t="s">
        <v>5433</v>
      </c>
    </row>
    <row r="256" spans="1:12" ht="15.75">
      <c r="A256" s="196" t="s">
        <v>5685</v>
      </c>
      <c r="B256" s="196" t="s">
        <v>5686</v>
      </c>
      <c r="C256" s="196" t="s">
        <v>5687</v>
      </c>
      <c r="D256" s="196">
        <v>325</v>
      </c>
      <c r="E256" s="197" t="s">
        <v>144</v>
      </c>
      <c r="F256" s="196" t="s">
        <v>144</v>
      </c>
      <c r="G256" s="196">
        <v>5824</v>
      </c>
      <c r="H256" s="196" t="s">
        <v>5697</v>
      </c>
      <c r="I256" s="196" t="s">
        <v>5689</v>
      </c>
      <c r="J256" s="196" t="s">
        <v>5432</v>
      </c>
      <c r="K256" s="197">
        <v>134.87</v>
      </c>
      <c r="L256" s="196" t="s">
        <v>5433</v>
      </c>
    </row>
    <row r="257" spans="1:12" ht="15.75">
      <c r="A257" s="196" t="s">
        <v>5685</v>
      </c>
      <c r="B257" s="196" t="s">
        <v>5686</v>
      </c>
      <c r="C257" s="196" t="s">
        <v>5687</v>
      </c>
      <c r="D257" s="196">
        <v>325</v>
      </c>
      <c r="E257" s="197" t="s">
        <v>144</v>
      </c>
      <c r="F257" s="196" t="s">
        <v>144</v>
      </c>
      <c r="G257" s="196">
        <v>5835</v>
      </c>
      <c r="H257" s="196" t="s">
        <v>5698</v>
      </c>
      <c r="I257" s="196" t="s">
        <v>5689</v>
      </c>
      <c r="J257" s="196" t="s">
        <v>5432</v>
      </c>
      <c r="K257" s="197">
        <v>253.76</v>
      </c>
      <c r="L257" s="196" t="s">
        <v>5433</v>
      </c>
    </row>
    <row r="258" spans="1:12" ht="15.75">
      <c r="A258" s="196" t="s">
        <v>5685</v>
      </c>
      <c r="B258" s="196" t="s">
        <v>5686</v>
      </c>
      <c r="C258" s="196" t="s">
        <v>5687</v>
      </c>
      <c r="D258" s="196">
        <v>325</v>
      </c>
      <c r="E258" s="197" t="s">
        <v>144</v>
      </c>
      <c r="F258" s="196" t="s">
        <v>144</v>
      </c>
      <c r="G258" s="196">
        <v>5839</v>
      </c>
      <c r="H258" s="196" t="s">
        <v>5699</v>
      </c>
      <c r="I258" s="196" t="s">
        <v>5689</v>
      </c>
      <c r="J258" s="196" t="s">
        <v>5432</v>
      </c>
      <c r="K258" s="197">
        <v>6.12</v>
      </c>
      <c r="L258" s="196" t="s">
        <v>5433</v>
      </c>
    </row>
    <row r="259" spans="1:12" ht="15.75">
      <c r="A259" s="196" t="s">
        <v>5685</v>
      </c>
      <c r="B259" s="196" t="s">
        <v>5686</v>
      </c>
      <c r="C259" s="196" t="s">
        <v>5687</v>
      </c>
      <c r="D259" s="196">
        <v>325</v>
      </c>
      <c r="E259" s="197" t="s">
        <v>144</v>
      </c>
      <c r="F259" s="196" t="s">
        <v>144</v>
      </c>
      <c r="G259" s="196">
        <v>5843</v>
      </c>
      <c r="H259" s="196" t="s">
        <v>5700</v>
      </c>
      <c r="I259" s="196" t="s">
        <v>5689</v>
      </c>
      <c r="J259" s="196" t="s">
        <v>5432</v>
      </c>
      <c r="K259" s="197">
        <v>172.49</v>
      </c>
      <c r="L259" s="196" t="s">
        <v>5433</v>
      </c>
    </row>
    <row r="260" spans="1:12" ht="15.75">
      <c r="A260" s="196" t="s">
        <v>5685</v>
      </c>
      <c r="B260" s="196" t="s">
        <v>5686</v>
      </c>
      <c r="C260" s="196" t="s">
        <v>5687</v>
      </c>
      <c r="D260" s="196">
        <v>325</v>
      </c>
      <c r="E260" s="197" t="s">
        <v>144</v>
      </c>
      <c r="F260" s="196" t="s">
        <v>144</v>
      </c>
      <c r="G260" s="196">
        <v>5847</v>
      </c>
      <c r="H260" s="196" t="s">
        <v>5701</v>
      </c>
      <c r="I260" s="196" t="s">
        <v>5689</v>
      </c>
      <c r="J260" s="196" t="s">
        <v>5432</v>
      </c>
      <c r="K260" s="197">
        <v>177.68</v>
      </c>
      <c r="L260" s="196" t="s">
        <v>5433</v>
      </c>
    </row>
    <row r="261" spans="1:12" ht="15.75">
      <c r="A261" s="196" t="s">
        <v>5685</v>
      </c>
      <c r="B261" s="196" t="s">
        <v>5686</v>
      </c>
      <c r="C261" s="196" t="s">
        <v>5687</v>
      </c>
      <c r="D261" s="196">
        <v>325</v>
      </c>
      <c r="E261" s="197" t="s">
        <v>144</v>
      </c>
      <c r="F261" s="196" t="s">
        <v>144</v>
      </c>
      <c r="G261" s="196">
        <v>5851</v>
      </c>
      <c r="H261" s="196" t="s">
        <v>5702</v>
      </c>
      <c r="I261" s="196" t="s">
        <v>5689</v>
      </c>
      <c r="J261" s="196" t="s">
        <v>5432</v>
      </c>
      <c r="K261" s="197">
        <v>169.04</v>
      </c>
      <c r="L261" s="196" t="s">
        <v>5433</v>
      </c>
    </row>
    <row r="262" spans="1:12" ht="15.75">
      <c r="A262" s="196" t="s">
        <v>5685</v>
      </c>
      <c r="B262" s="196" t="s">
        <v>5686</v>
      </c>
      <c r="C262" s="196" t="s">
        <v>5687</v>
      </c>
      <c r="D262" s="196">
        <v>325</v>
      </c>
      <c r="E262" s="197" t="s">
        <v>144</v>
      </c>
      <c r="F262" s="196" t="s">
        <v>144</v>
      </c>
      <c r="G262" s="196">
        <v>5855</v>
      </c>
      <c r="H262" s="196" t="s">
        <v>5703</v>
      </c>
      <c r="I262" s="196" t="s">
        <v>5689</v>
      </c>
      <c r="J262" s="196" t="s">
        <v>5432</v>
      </c>
      <c r="K262" s="197">
        <v>446.56</v>
      </c>
      <c r="L262" s="196" t="s">
        <v>5433</v>
      </c>
    </row>
    <row r="263" spans="1:12" ht="15.75">
      <c r="A263" s="196" t="s">
        <v>5685</v>
      </c>
      <c r="B263" s="196" t="s">
        <v>5686</v>
      </c>
      <c r="C263" s="196" t="s">
        <v>5687</v>
      </c>
      <c r="D263" s="196">
        <v>325</v>
      </c>
      <c r="E263" s="197" t="s">
        <v>144</v>
      </c>
      <c r="F263" s="196" t="s">
        <v>144</v>
      </c>
      <c r="G263" s="196">
        <v>5863</v>
      </c>
      <c r="H263" s="196" t="s">
        <v>5704</v>
      </c>
      <c r="I263" s="196" t="s">
        <v>5689</v>
      </c>
      <c r="J263" s="196" t="s">
        <v>5432</v>
      </c>
      <c r="K263" s="197">
        <v>13.8</v>
      </c>
      <c r="L263" s="196" t="s">
        <v>5433</v>
      </c>
    </row>
    <row r="264" spans="1:12" ht="15.75">
      <c r="A264" s="196" t="s">
        <v>5685</v>
      </c>
      <c r="B264" s="196" t="s">
        <v>5686</v>
      </c>
      <c r="C264" s="196" t="s">
        <v>5687</v>
      </c>
      <c r="D264" s="196">
        <v>325</v>
      </c>
      <c r="E264" s="197" t="s">
        <v>144</v>
      </c>
      <c r="F264" s="196" t="s">
        <v>144</v>
      </c>
      <c r="G264" s="196">
        <v>5867</v>
      </c>
      <c r="H264" s="196" t="s">
        <v>5705</v>
      </c>
      <c r="I264" s="196" t="s">
        <v>5689</v>
      </c>
      <c r="J264" s="196" t="s">
        <v>5432</v>
      </c>
      <c r="K264" s="197">
        <v>104.61</v>
      </c>
      <c r="L264" s="196" t="s">
        <v>5433</v>
      </c>
    </row>
    <row r="265" spans="1:12" ht="15.75">
      <c r="A265" s="196" t="s">
        <v>5685</v>
      </c>
      <c r="B265" s="196" t="s">
        <v>5686</v>
      </c>
      <c r="C265" s="196" t="s">
        <v>5687</v>
      </c>
      <c r="D265" s="196">
        <v>325</v>
      </c>
      <c r="E265" s="197" t="s">
        <v>144</v>
      </c>
      <c r="F265" s="196" t="s">
        <v>144</v>
      </c>
      <c r="G265" s="196">
        <v>5875</v>
      </c>
      <c r="H265" s="196" t="s">
        <v>5706</v>
      </c>
      <c r="I265" s="196" t="s">
        <v>5689</v>
      </c>
      <c r="J265" s="196" t="s">
        <v>5432</v>
      </c>
      <c r="K265" s="197">
        <v>93.36</v>
      </c>
      <c r="L265" s="196" t="s">
        <v>5433</v>
      </c>
    </row>
    <row r="266" spans="1:12" ht="15.75">
      <c r="A266" s="196" t="s">
        <v>5685</v>
      </c>
      <c r="B266" s="196" t="s">
        <v>5686</v>
      </c>
      <c r="C266" s="196" t="s">
        <v>5687</v>
      </c>
      <c r="D266" s="196">
        <v>325</v>
      </c>
      <c r="E266" s="197" t="s">
        <v>144</v>
      </c>
      <c r="F266" s="196" t="s">
        <v>144</v>
      </c>
      <c r="G266" s="196">
        <v>5879</v>
      </c>
      <c r="H266" s="196" t="s">
        <v>5707</v>
      </c>
      <c r="I266" s="196" t="s">
        <v>5689</v>
      </c>
      <c r="J266" s="196" t="s">
        <v>5432</v>
      </c>
      <c r="K266" s="197">
        <v>89.45</v>
      </c>
      <c r="L266" s="196" t="s">
        <v>5433</v>
      </c>
    </row>
    <row r="267" spans="1:12" ht="15.75">
      <c r="A267" s="196" t="s">
        <v>5685</v>
      </c>
      <c r="B267" s="196" t="s">
        <v>5686</v>
      </c>
      <c r="C267" s="196" t="s">
        <v>5687</v>
      </c>
      <c r="D267" s="196">
        <v>325</v>
      </c>
      <c r="E267" s="197" t="s">
        <v>144</v>
      </c>
      <c r="F267" s="196" t="s">
        <v>144</v>
      </c>
      <c r="G267" s="196">
        <v>5882</v>
      </c>
      <c r="H267" s="196" t="s">
        <v>5708</v>
      </c>
      <c r="I267" s="196" t="s">
        <v>5689</v>
      </c>
      <c r="J267" s="196" t="s">
        <v>5432</v>
      </c>
      <c r="K267" s="197">
        <v>88.08</v>
      </c>
      <c r="L267" s="196" t="s">
        <v>5433</v>
      </c>
    </row>
    <row r="268" spans="1:12" ht="15.75">
      <c r="A268" s="196" t="s">
        <v>5685</v>
      </c>
      <c r="B268" s="196" t="s">
        <v>5686</v>
      </c>
      <c r="C268" s="196" t="s">
        <v>5687</v>
      </c>
      <c r="D268" s="196">
        <v>325</v>
      </c>
      <c r="E268" s="197" t="s">
        <v>144</v>
      </c>
      <c r="F268" s="196" t="s">
        <v>144</v>
      </c>
      <c r="G268" s="196">
        <v>5890</v>
      </c>
      <c r="H268" s="196" t="s">
        <v>5709</v>
      </c>
      <c r="I268" s="196" t="s">
        <v>5689</v>
      </c>
      <c r="J268" s="196" t="s">
        <v>5432</v>
      </c>
      <c r="K268" s="197">
        <v>135.79</v>
      </c>
      <c r="L268" s="196" t="s">
        <v>5433</v>
      </c>
    </row>
    <row r="269" spans="1:12" ht="15.75">
      <c r="A269" s="196" t="s">
        <v>5685</v>
      </c>
      <c r="B269" s="196" t="s">
        <v>5686</v>
      </c>
      <c r="C269" s="196" t="s">
        <v>5687</v>
      </c>
      <c r="D269" s="196">
        <v>325</v>
      </c>
      <c r="E269" s="197" t="s">
        <v>144</v>
      </c>
      <c r="F269" s="196" t="s">
        <v>144</v>
      </c>
      <c r="G269" s="196">
        <v>5894</v>
      </c>
      <c r="H269" s="196" t="s">
        <v>5710</v>
      </c>
      <c r="I269" s="196" t="s">
        <v>5689</v>
      </c>
      <c r="J269" s="196" t="s">
        <v>5432</v>
      </c>
      <c r="K269" s="197">
        <v>132.31</v>
      </c>
      <c r="L269" s="196" t="s">
        <v>5433</v>
      </c>
    </row>
    <row r="270" spans="1:12" ht="15.75">
      <c r="A270" s="196" t="s">
        <v>5685</v>
      </c>
      <c r="B270" s="196" t="s">
        <v>5686</v>
      </c>
      <c r="C270" s="196" t="s">
        <v>5687</v>
      </c>
      <c r="D270" s="196">
        <v>325</v>
      </c>
      <c r="E270" s="197" t="s">
        <v>144</v>
      </c>
      <c r="F270" s="196" t="s">
        <v>144</v>
      </c>
      <c r="G270" s="196">
        <v>5901</v>
      </c>
      <c r="H270" s="196" t="s">
        <v>5711</v>
      </c>
      <c r="I270" s="196" t="s">
        <v>5689</v>
      </c>
      <c r="J270" s="196" t="s">
        <v>5432</v>
      </c>
      <c r="K270" s="197">
        <v>207.97</v>
      </c>
      <c r="L270" s="196" t="s">
        <v>5433</v>
      </c>
    </row>
    <row r="271" spans="1:12" ht="15.75">
      <c r="A271" s="196" t="s">
        <v>5685</v>
      </c>
      <c r="B271" s="196" t="s">
        <v>5686</v>
      </c>
      <c r="C271" s="196" t="s">
        <v>5687</v>
      </c>
      <c r="D271" s="196">
        <v>325</v>
      </c>
      <c r="E271" s="197" t="s">
        <v>144</v>
      </c>
      <c r="F271" s="196" t="s">
        <v>144</v>
      </c>
      <c r="G271" s="196">
        <v>5909</v>
      </c>
      <c r="H271" s="196" t="s">
        <v>5712</v>
      </c>
      <c r="I271" s="196" t="s">
        <v>5689</v>
      </c>
      <c r="J271" s="196" t="s">
        <v>5432</v>
      </c>
      <c r="K271" s="197">
        <v>26.7</v>
      </c>
      <c r="L271" s="196" t="s">
        <v>5433</v>
      </c>
    </row>
    <row r="272" spans="1:12" ht="15.75">
      <c r="A272" s="196" t="s">
        <v>5685</v>
      </c>
      <c r="B272" s="196" t="s">
        <v>5686</v>
      </c>
      <c r="C272" s="196" t="s">
        <v>5687</v>
      </c>
      <c r="D272" s="196">
        <v>325</v>
      </c>
      <c r="E272" s="197" t="s">
        <v>144</v>
      </c>
      <c r="F272" s="196" t="s">
        <v>144</v>
      </c>
      <c r="G272" s="196">
        <v>5921</v>
      </c>
      <c r="H272" s="196" t="s">
        <v>5713</v>
      </c>
      <c r="I272" s="196" t="s">
        <v>5689</v>
      </c>
      <c r="J272" s="196" t="s">
        <v>5432</v>
      </c>
      <c r="K272" s="197">
        <v>3.19</v>
      </c>
      <c r="L272" s="196" t="s">
        <v>5433</v>
      </c>
    </row>
    <row r="273" spans="1:12" ht="15.75">
      <c r="A273" s="196" t="s">
        <v>5685</v>
      </c>
      <c r="B273" s="196" t="s">
        <v>5686</v>
      </c>
      <c r="C273" s="196" t="s">
        <v>5687</v>
      </c>
      <c r="D273" s="196">
        <v>325</v>
      </c>
      <c r="E273" s="197" t="s">
        <v>144</v>
      </c>
      <c r="F273" s="196" t="s">
        <v>144</v>
      </c>
      <c r="G273" s="196">
        <v>5928</v>
      </c>
      <c r="H273" s="196" t="s">
        <v>5714</v>
      </c>
      <c r="I273" s="196" t="s">
        <v>5689</v>
      </c>
      <c r="J273" s="196" t="s">
        <v>5432</v>
      </c>
      <c r="K273" s="197">
        <v>171.07</v>
      </c>
      <c r="L273" s="196" t="s">
        <v>5433</v>
      </c>
    </row>
    <row r="274" spans="1:12" ht="15.75">
      <c r="A274" s="196" t="s">
        <v>5685</v>
      </c>
      <c r="B274" s="196" t="s">
        <v>5686</v>
      </c>
      <c r="C274" s="196" t="s">
        <v>5687</v>
      </c>
      <c r="D274" s="196">
        <v>325</v>
      </c>
      <c r="E274" s="197" t="s">
        <v>144</v>
      </c>
      <c r="F274" s="196" t="s">
        <v>144</v>
      </c>
      <c r="G274" s="196">
        <v>5932</v>
      </c>
      <c r="H274" s="196" t="s">
        <v>5715</v>
      </c>
      <c r="I274" s="196" t="s">
        <v>5689</v>
      </c>
      <c r="J274" s="196" t="s">
        <v>5432</v>
      </c>
      <c r="K274" s="197">
        <v>158.97999999999999</v>
      </c>
      <c r="L274" s="196" t="s">
        <v>5433</v>
      </c>
    </row>
    <row r="275" spans="1:12" ht="15.75">
      <c r="A275" s="196" t="s">
        <v>5685</v>
      </c>
      <c r="B275" s="196" t="s">
        <v>5686</v>
      </c>
      <c r="C275" s="196" t="s">
        <v>5687</v>
      </c>
      <c r="D275" s="196">
        <v>325</v>
      </c>
      <c r="E275" s="197" t="s">
        <v>144</v>
      </c>
      <c r="F275" s="196" t="s">
        <v>144</v>
      </c>
      <c r="G275" s="196">
        <v>5940</v>
      </c>
      <c r="H275" s="196" t="s">
        <v>5716</v>
      </c>
      <c r="I275" s="196" t="s">
        <v>5689</v>
      </c>
      <c r="J275" s="196" t="s">
        <v>5432</v>
      </c>
      <c r="K275" s="197">
        <v>132.27000000000001</v>
      </c>
      <c r="L275" s="196" t="s">
        <v>5433</v>
      </c>
    </row>
    <row r="276" spans="1:12" ht="15.75">
      <c r="A276" s="196" t="s">
        <v>5685</v>
      </c>
      <c r="B276" s="196" t="s">
        <v>5686</v>
      </c>
      <c r="C276" s="196" t="s">
        <v>5687</v>
      </c>
      <c r="D276" s="196">
        <v>325</v>
      </c>
      <c r="E276" s="197" t="s">
        <v>144</v>
      </c>
      <c r="F276" s="196" t="s">
        <v>144</v>
      </c>
      <c r="G276" s="196">
        <v>5944</v>
      </c>
      <c r="H276" s="196" t="s">
        <v>5717</v>
      </c>
      <c r="I276" s="196" t="s">
        <v>5689</v>
      </c>
      <c r="J276" s="196" t="s">
        <v>5432</v>
      </c>
      <c r="K276" s="197">
        <v>146.09</v>
      </c>
      <c r="L276" s="196" t="s">
        <v>5433</v>
      </c>
    </row>
    <row r="277" spans="1:12" ht="15.75">
      <c r="A277" s="196" t="s">
        <v>5685</v>
      </c>
      <c r="B277" s="196" t="s">
        <v>5686</v>
      </c>
      <c r="C277" s="196" t="s">
        <v>5687</v>
      </c>
      <c r="D277" s="196">
        <v>325</v>
      </c>
      <c r="E277" s="197" t="s">
        <v>144</v>
      </c>
      <c r="F277" s="196" t="s">
        <v>144</v>
      </c>
      <c r="G277" s="196">
        <v>5953</v>
      </c>
      <c r="H277" s="196" t="s">
        <v>5718</v>
      </c>
      <c r="I277" s="196" t="s">
        <v>5689</v>
      </c>
      <c r="J277" s="196" t="s">
        <v>5432</v>
      </c>
      <c r="K277" s="197">
        <v>41.43</v>
      </c>
      <c r="L277" s="196" t="s">
        <v>5433</v>
      </c>
    </row>
    <row r="278" spans="1:12" ht="15.75">
      <c r="A278" s="196" t="s">
        <v>5685</v>
      </c>
      <c r="B278" s="196" t="s">
        <v>5686</v>
      </c>
      <c r="C278" s="196" t="s">
        <v>5687</v>
      </c>
      <c r="D278" s="196">
        <v>325</v>
      </c>
      <c r="E278" s="197" t="s">
        <v>144</v>
      </c>
      <c r="F278" s="196" t="s">
        <v>144</v>
      </c>
      <c r="G278" s="196">
        <v>6259</v>
      </c>
      <c r="H278" s="196" t="s">
        <v>5719</v>
      </c>
      <c r="I278" s="196" t="s">
        <v>5689</v>
      </c>
      <c r="J278" s="196" t="s">
        <v>5432</v>
      </c>
      <c r="K278" s="197">
        <v>172.25</v>
      </c>
      <c r="L278" s="196" t="s">
        <v>5433</v>
      </c>
    </row>
    <row r="279" spans="1:12" ht="15.75">
      <c r="A279" s="196" t="s">
        <v>5685</v>
      </c>
      <c r="B279" s="196" t="s">
        <v>5686</v>
      </c>
      <c r="C279" s="196" t="s">
        <v>5687</v>
      </c>
      <c r="D279" s="196">
        <v>325</v>
      </c>
      <c r="E279" s="197" t="s">
        <v>144</v>
      </c>
      <c r="F279" s="196" t="s">
        <v>144</v>
      </c>
      <c r="G279" s="196">
        <v>6879</v>
      </c>
      <c r="H279" s="196" t="s">
        <v>5720</v>
      </c>
      <c r="I279" s="196" t="s">
        <v>5689</v>
      </c>
      <c r="J279" s="196" t="s">
        <v>5432</v>
      </c>
      <c r="K279" s="197">
        <v>136.75</v>
      </c>
      <c r="L279" s="196" t="s">
        <v>5433</v>
      </c>
    </row>
    <row r="280" spans="1:12" ht="15.75">
      <c r="A280" s="196" t="s">
        <v>5685</v>
      </c>
      <c r="B280" s="196" t="s">
        <v>5686</v>
      </c>
      <c r="C280" s="196" t="s">
        <v>5687</v>
      </c>
      <c r="D280" s="196">
        <v>325</v>
      </c>
      <c r="E280" s="197" t="s">
        <v>144</v>
      </c>
      <c r="F280" s="196" t="s">
        <v>144</v>
      </c>
      <c r="G280" s="196">
        <v>7030</v>
      </c>
      <c r="H280" s="196" t="s">
        <v>5721</v>
      </c>
      <c r="I280" s="196" t="s">
        <v>5689</v>
      </c>
      <c r="J280" s="196" t="s">
        <v>5432</v>
      </c>
      <c r="K280" s="197">
        <v>167.3</v>
      </c>
      <c r="L280" s="196" t="s">
        <v>5433</v>
      </c>
    </row>
    <row r="281" spans="1:12" ht="15.75">
      <c r="A281" s="196" t="s">
        <v>5685</v>
      </c>
      <c r="B281" s="196" t="s">
        <v>5686</v>
      </c>
      <c r="C281" s="196" t="s">
        <v>5687</v>
      </c>
      <c r="D281" s="196">
        <v>325</v>
      </c>
      <c r="E281" s="197" t="s">
        <v>144</v>
      </c>
      <c r="F281" s="196" t="s">
        <v>144</v>
      </c>
      <c r="G281" s="196">
        <v>7042</v>
      </c>
      <c r="H281" s="196" t="s">
        <v>5722</v>
      </c>
      <c r="I281" s="196" t="s">
        <v>5689</v>
      </c>
      <c r="J281" s="196" t="s">
        <v>5503</v>
      </c>
      <c r="K281" s="197">
        <v>9.89</v>
      </c>
      <c r="L281" s="196" t="s">
        <v>5433</v>
      </c>
    </row>
    <row r="282" spans="1:12" ht="15.75">
      <c r="A282" s="196" t="s">
        <v>5685</v>
      </c>
      <c r="B282" s="196" t="s">
        <v>5686</v>
      </c>
      <c r="C282" s="196" t="s">
        <v>5687</v>
      </c>
      <c r="D282" s="196">
        <v>325</v>
      </c>
      <c r="E282" s="197" t="s">
        <v>144</v>
      </c>
      <c r="F282" s="196" t="s">
        <v>144</v>
      </c>
      <c r="G282" s="196">
        <v>7049</v>
      </c>
      <c r="H282" s="196" t="s">
        <v>5723</v>
      </c>
      <c r="I282" s="196" t="s">
        <v>5689</v>
      </c>
      <c r="J282" s="196" t="s">
        <v>5432</v>
      </c>
      <c r="K282" s="197">
        <v>146.81</v>
      </c>
      <c r="L282" s="196" t="s">
        <v>5433</v>
      </c>
    </row>
    <row r="283" spans="1:12" ht="15.75">
      <c r="A283" s="196" t="s">
        <v>5685</v>
      </c>
      <c r="B283" s="196" t="s">
        <v>5686</v>
      </c>
      <c r="C283" s="196" t="s">
        <v>5687</v>
      </c>
      <c r="D283" s="196">
        <v>325</v>
      </c>
      <c r="E283" s="197" t="s">
        <v>144</v>
      </c>
      <c r="F283" s="196" t="s">
        <v>144</v>
      </c>
      <c r="G283" s="196">
        <v>67826</v>
      </c>
      <c r="H283" s="196" t="s">
        <v>5724</v>
      </c>
      <c r="I283" s="196" t="s">
        <v>5689</v>
      </c>
      <c r="J283" s="196" t="s">
        <v>5432</v>
      </c>
      <c r="K283" s="197">
        <v>124.57</v>
      </c>
      <c r="L283" s="196" t="s">
        <v>5433</v>
      </c>
    </row>
    <row r="284" spans="1:12" ht="15.75">
      <c r="A284" s="196" t="s">
        <v>5685</v>
      </c>
      <c r="B284" s="196" t="s">
        <v>5686</v>
      </c>
      <c r="C284" s="196" t="s">
        <v>5687</v>
      </c>
      <c r="D284" s="196">
        <v>325</v>
      </c>
      <c r="E284" s="197" t="s">
        <v>144</v>
      </c>
      <c r="F284" s="196" t="s">
        <v>144</v>
      </c>
      <c r="G284" s="196">
        <v>73417</v>
      </c>
      <c r="H284" s="196" t="s">
        <v>5725</v>
      </c>
      <c r="I284" s="196" t="s">
        <v>5689</v>
      </c>
      <c r="J284" s="196" t="s">
        <v>5432</v>
      </c>
      <c r="K284" s="197">
        <v>136.97999999999999</v>
      </c>
      <c r="L284" s="196" t="s">
        <v>5433</v>
      </c>
    </row>
    <row r="285" spans="1:12" ht="15.75">
      <c r="A285" s="196" t="s">
        <v>5685</v>
      </c>
      <c r="B285" s="196" t="s">
        <v>5686</v>
      </c>
      <c r="C285" s="196" t="s">
        <v>5687</v>
      </c>
      <c r="D285" s="196">
        <v>325</v>
      </c>
      <c r="E285" s="197" t="s">
        <v>144</v>
      </c>
      <c r="F285" s="196" t="s">
        <v>144</v>
      </c>
      <c r="G285" s="196">
        <v>73436</v>
      </c>
      <c r="H285" s="196" t="s">
        <v>5726</v>
      </c>
      <c r="I285" s="196" t="s">
        <v>5689</v>
      </c>
      <c r="J285" s="196" t="s">
        <v>5432</v>
      </c>
      <c r="K285" s="197">
        <v>143.88999999999999</v>
      </c>
      <c r="L285" s="196" t="s">
        <v>5433</v>
      </c>
    </row>
    <row r="286" spans="1:12" ht="15.75">
      <c r="A286" s="196" t="s">
        <v>5685</v>
      </c>
      <c r="B286" s="196" t="s">
        <v>5686</v>
      </c>
      <c r="C286" s="196" t="s">
        <v>5687</v>
      </c>
      <c r="D286" s="196">
        <v>325</v>
      </c>
      <c r="E286" s="197" t="s">
        <v>144</v>
      </c>
      <c r="F286" s="196" t="s">
        <v>144</v>
      </c>
      <c r="G286" s="196">
        <v>73467</v>
      </c>
      <c r="H286" s="196" t="s">
        <v>5727</v>
      </c>
      <c r="I286" s="196" t="s">
        <v>5689</v>
      </c>
      <c r="J286" s="196" t="s">
        <v>5432</v>
      </c>
      <c r="K286" s="197">
        <v>114.98</v>
      </c>
      <c r="L286" s="196" t="s">
        <v>5433</v>
      </c>
    </row>
    <row r="287" spans="1:12" ht="15.75">
      <c r="A287" s="196" t="s">
        <v>5685</v>
      </c>
      <c r="B287" s="196" t="s">
        <v>5686</v>
      </c>
      <c r="C287" s="196" t="s">
        <v>5687</v>
      </c>
      <c r="D287" s="196">
        <v>325</v>
      </c>
      <c r="E287" s="197" t="s">
        <v>144</v>
      </c>
      <c r="F287" s="196" t="s">
        <v>144</v>
      </c>
      <c r="G287" s="196">
        <v>73536</v>
      </c>
      <c r="H287" s="196" t="s">
        <v>5728</v>
      </c>
      <c r="I287" s="196" t="s">
        <v>5689</v>
      </c>
      <c r="J287" s="196" t="s">
        <v>5503</v>
      </c>
      <c r="K287" s="197">
        <v>8.4</v>
      </c>
      <c r="L287" s="196" t="s">
        <v>5433</v>
      </c>
    </row>
    <row r="288" spans="1:12" ht="15.75">
      <c r="A288" s="196" t="s">
        <v>5685</v>
      </c>
      <c r="B288" s="196" t="s">
        <v>5686</v>
      </c>
      <c r="C288" s="196" t="s">
        <v>5687</v>
      </c>
      <c r="D288" s="196">
        <v>325</v>
      </c>
      <c r="E288" s="197" t="s">
        <v>144</v>
      </c>
      <c r="F288" s="196" t="s">
        <v>144</v>
      </c>
      <c r="G288" s="196">
        <v>83362</v>
      </c>
      <c r="H288" s="196" t="s">
        <v>5729</v>
      </c>
      <c r="I288" s="196" t="s">
        <v>5689</v>
      </c>
      <c r="J288" s="196" t="s">
        <v>5432</v>
      </c>
      <c r="K288" s="197">
        <v>209.2</v>
      </c>
      <c r="L288" s="196" t="s">
        <v>5433</v>
      </c>
    </row>
    <row r="289" spans="1:12" ht="15.75">
      <c r="A289" s="196" t="s">
        <v>5685</v>
      </c>
      <c r="B289" s="196" t="s">
        <v>5686</v>
      </c>
      <c r="C289" s="196" t="s">
        <v>5687</v>
      </c>
      <c r="D289" s="196">
        <v>325</v>
      </c>
      <c r="E289" s="197" t="s">
        <v>144</v>
      </c>
      <c r="F289" s="196" t="s">
        <v>144</v>
      </c>
      <c r="G289" s="196">
        <v>83765</v>
      </c>
      <c r="H289" s="196" t="s">
        <v>5730</v>
      </c>
      <c r="I289" s="196" t="s">
        <v>5689</v>
      </c>
      <c r="J289" s="196" t="s">
        <v>5432</v>
      </c>
      <c r="K289" s="197">
        <v>78.8</v>
      </c>
      <c r="L289" s="196" t="s">
        <v>5433</v>
      </c>
    </row>
    <row r="290" spans="1:12" ht="15.75">
      <c r="A290" s="196" t="s">
        <v>5685</v>
      </c>
      <c r="B290" s="196" t="s">
        <v>5686</v>
      </c>
      <c r="C290" s="196" t="s">
        <v>5687</v>
      </c>
      <c r="D290" s="196">
        <v>325</v>
      </c>
      <c r="E290" s="197" t="s">
        <v>144</v>
      </c>
      <c r="F290" s="196" t="s">
        <v>144</v>
      </c>
      <c r="G290" s="196">
        <v>87445</v>
      </c>
      <c r="H290" s="196" t="s">
        <v>5731</v>
      </c>
      <c r="I290" s="196" t="s">
        <v>5689</v>
      </c>
      <c r="J290" s="196" t="s">
        <v>5503</v>
      </c>
      <c r="K290" s="197">
        <v>3.86</v>
      </c>
      <c r="L290" s="196" t="s">
        <v>5433</v>
      </c>
    </row>
    <row r="291" spans="1:12" ht="15.75">
      <c r="A291" s="196" t="s">
        <v>5685</v>
      </c>
      <c r="B291" s="196" t="s">
        <v>5686</v>
      </c>
      <c r="C291" s="196" t="s">
        <v>5687</v>
      </c>
      <c r="D291" s="196">
        <v>325</v>
      </c>
      <c r="E291" s="197" t="s">
        <v>144</v>
      </c>
      <c r="F291" s="196" t="s">
        <v>144</v>
      </c>
      <c r="G291" s="196">
        <v>88386</v>
      </c>
      <c r="H291" s="196" t="s">
        <v>5732</v>
      </c>
      <c r="I291" s="196" t="s">
        <v>5689</v>
      </c>
      <c r="J291" s="196" t="s">
        <v>5503</v>
      </c>
      <c r="K291" s="197">
        <v>3.58</v>
      </c>
      <c r="L291" s="196" t="s">
        <v>5433</v>
      </c>
    </row>
    <row r="292" spans="1:12" ht="15.75">
      <c r="A292" s="196" t="s">
        <v>5685</v>
      </c>
      <c r="B292" s="196" t="s">
        <v>5686</v>
      </c>
      <c r="C292" s="196" t="s">
        <v>5687</v>
      </c>
      <c r="D292" s="196">
        <v>325</v>
      </c>
      <c r="E292" s="197" t="s">
        <v>144</v>
      </c>
      <c r="F292" s="196" t="s">
        <v>144</v>
      </c>
      <c r="G292" s="196">
        <v>88393</v>
      </c>
      <c r="H292" s="196" t="s">
        <v>5733</v>
      </c>
      <c r="I292" s="196" t="s">
        <v>5689</v>
      </c>
      <c r="J292" s="196" t="s">
        <v>5503</v>
      </c>
      <c r="K292" s="197">
        <v>4.8499999999999996</v>
      </c>
      <c r="L292" s="196" t="s">
        <v>5433</v>
      </c>
    </row>
    <row r="293" spans="1:12" ht="15.75">
      <c r="A293" s="196" t="s">
        <v>5685</v>
      </c>
      <c r="B293" s="196" t="s">
        <v>5686</v>
      </c>
      <c r="C293" s="196" t="s">
        <v>5687</v>
      </c>
      <c r="D293" s="196">
        <v>325</v>
      </c>
      <c r="E293" s="197" t="s">
        <v>144</v>
      </c>
      <c r="F293" s="196" t="s">
        <v>144</v>
      </c>
      <c r="G293" s="196">
        <v>88399</v>
      </c>
      <c r="H293" s="196" t="s">
        <v>5734</v>
      </c>
      <c r="I293" s="196" t="s">
        <v>5689</v>
      </c>
      <c r="J293" s="196" t="s">
        <v>5503</v>
      </c>
      <c r="K293" s="197">
        <v>2.74</v>
      </c>
      <c r="L293" s="196" t="s">
        <v>5433</v>
      </c>
    </row>
    <row r="294" spans="1:12" ht="15.75">
      <c r="A294" s="196" t="s">
        <v>5685</v>
      </c>
      <c r="B294" s="196" t="s">
        <v>5686</v>
      </c>
      <c r="C294" s="196" t="s">
        <v>5687</v>
      </c>
      <c r="D294" s="196">
        <v>325</v>
      </c>
      <c r="E294" s="197" t="s">
        <v>144</v>
      </c>
      <c r="F294" s="196" t="s">
        <v>144</v>
      </c>
      <c r="G294" s="196">
        <v>88418</v>
      </c>
      <c r="H294" s="196" t="s">
        <v>5735</v>
      </c>
      <c r="I294" s="196" t="s">
        <v>5689</v>
      </c>
      <c r="J294" s="196" t="s">
        <v>5503</v>
      </c>
      <c r="K294" s="197">
        <v>12.76</v>
      </c>
      <c r="L294" s="196" t="s">
        <v>5433</v>
      </c>
    </row>
    <row r="295" spans="1:12" ht="15.75">
      <c r="A295" s="196" t="s">
        <v>5685</v>
      </c>
      <c r="B295" s="196" t="s">
        <v>5686</v>
      </c>
      <c r="C295" s="196" t="s">
        <v>5687</v>
      </c>
      <c r="D295" s="196">
        <v>325</v>
      </c>
      <c r="E295" s="197" t="s">
        <v>144</v>
      </c>
      <c r="F295" s="196" t="s">
        <v>144</v>
      </c>
      <c r="G295" s="196">
        <v>88433</v>
      </c>
      <c r="H295" s="196" t="s">
        <v>5736</v>
      </c>
      <c r="I295" s="196" t="s">
        <v>5689</v>
      </c>
      <c r="J295" s="196" t="s">
        <v>5503</v>
      </c>
      <c r="K295" s="197">
        <v>15.99</v>
      </c>
      <c r="L295" s="196" t="s">
        <v>5433</v>
      </c>
    </row>
    <row r="296" spans="1:12" ht="15.75">
      <c r="A296" s="196" t="s">
        <v>5685</v>
      </c>
      <c r="B296" s="196" t="s">
        <v>5686</v>
      </c>
      <c r="C296" s="196" t="s">
        <v>5687</v>
      </c>
      <c r="D296" s="196">
        <v>325</v>
      </c>
      <c r="E296" s="197" t="s">
        <v>144</v>
      </c>
      <c r="F296" s="196" t="s">
        <v>144</v>
      </c>
      <c r="G296" s="196">
        <v>88830</v>
      </c>
      <c r="H296" s="196" t="s">
        <v>5737</v>
      </c>
      <c r="I296" s="196" t="s">
        <v>5689</v>
      </c>
      <c r="J296" s="196" t="s">
        <v>5503</v>
      </c>
      <c r="K296" s="197">
        <v>1.3</v>
      </c>
      <c r="L296" s="196" t="s">
        <v>5433</v>
      </c>
    </row>
    <row r="297" spans="1:12" ht="15.75">
      <c r="A297" s="196" t="s">
        <v>5685</v>
      </c>
      <c r="B297" s="196" t="s">
        <v>5686</v>
      </c>
      <c r="C297" s="196" t="s">
        <v>5687</v>
      </c>
      <c r="D297" s="196">
        <v>325</v>
      </c>
      <c r="E297" s="197" t="s">
        <v>144</v>
      </c>
      <c r="F297" s="196" t="s">
        <v>144</v>
      </c>
      <c r="G297" s="196">
        <v>88843</v>
      </c>
      <c r="H297" s="196" t="s">
        <v>5738</v>
      </c>
      <c r="I297" s="196" t="s">
        <v>5689</v>
      </c>
      <c r="J297" s="196" t="s">
        <v>5432</v>
      </c>
      <c r="K297" s="197">
        <v>141.76</v>
      </c>
      <c r="L297" s="196" t="s">
        <v>5433</v>
      </c>
    </row>
    <row r="298" spans="1:12" ht="15.75">
      <c r="A298" s="196" t="s">
        <v>5685</v>
      </c>
      <c r="B298" s="196" t="s">
        <v>5686</v>
      </c>
      <c r="C298" s="196" t="s">
        <v>5687</v>
      </c>
      <c r="D298" s="196">
        <v>325</v>
      </c>
      <c r="E298" s="197" t="s">
        <v>144</v>
      </c>
      <c r="F298" s="196" t="s">
        <v>144</v>
      </c>
      <c r="G298" s="196">
        <v>88907</v>
      </c>
      <c r="H298" s="196" t="s">
        <v>5739</v>
      </c>
      <c r="I298" s="196" t="s">
        <v>5689</v>
      </c>
      <c r="J298" s="196" t="s">
        <v>5432</v>
      </c>
      <c r="K298" s="197">
        <v>161.05000000000001</v>
      </c>
      <c r="L298" s="196" t="s">
        <v>5433</v>
      </c>
    </row>
    <row r="299" spans="1:12" ht="15.75">
      <c r="A299" s="196" t="s">
        <v>5685</v>
      </c>
      <c r="B299" s="196" t="s">
        <v>5686</v>
      </c>
      <c r="C299" s="196" t="s">
        <v>5687</v>
      </c>
      <c r="D299" s="196">
        <v>325</v>
      </c>
      <c r="E299" s="197" t="s">
        <v>144</v>
      </c>
      <c r="F299" s="196" t="s">
        <v>144</v>
      </c>
      <c r="G299" s="196">
        <v>89021</v>
      </c>
      <c r="H299" s="196" t="s">
        <v>5740</v>
      </c>
      <c r="I299" s="196" t="s">
        <v>5689</v>
      </c>
      <c r="J299" s="196" t="s">
        <v>5503</v>
      </c>
      <c r="K299" s="197">
        <v>1.86</v>
      </c>
      <c r="L299" s="196" t="s">
        <v>5433</v>
      </c>
    </row>
    <row r="300" spans="1:12" ht="15.75">
      <c r="A300" s="196" t="s">
        <v>5685</v>
      </c>
      <c r="B300" s="196" t="s">
        <v>5686</v>
      </c>
      <c r="C300" s="196" t="s">
        <v>5687</v>
      </c>
      <c r="D300" s="196">
        <v>325</v>
      </c>
      <c r="E300" s="197" t="s">
        <v>144</v>
      </c>
      <c r="F300" s="196" t="s">
        <v>144</v>
      </c>
      <c r="G300" s="196">
        <v>89028</v>
      </c>
      <c r="H300" s="196" t="s">
        <v>5741</v>
      </c>
      <c r="I300" s="196" t="s">
        <v>5689</v>
      </c>
      <c r="J300" s="196" t="s">
        <v>5432</v>
      </c>
      <c r="K300" s="197">
        <v>154.55000000000001</v>
      </c>
      <c r="L300" s="196" t="s">
        <v>5433</v>
      </c>
    </row>
    <row r="301" spans="1:12" ht="15.75">
      <c r="A301" s="196" t="s">
        <v>5685</v>
      </c>
      <c r="B301" s="196" t="s">
        <v>5686</v>
      </c>
      <c r="C301" s="196" t="s">
        <v>5687</v>
      </c>
      <c r="D301" s="196">
        <v>325</v>
      </c>
      <c r="E301" s="197" t="s">
        <v>144</v>
      </c>
      <c r="F301" s="196" t="s">
        <v>144</v>
      </c>
      <c r="G301" s="196">
        <v>89032</v>
      </c>
      <c r="H301" s="196" t="s">
        <v>5742</v>
      </c>
      <c r="I301" s="196" t="s">
        <v>5689</v>
      </c>
      <c r="J301" s="196" t="s">
        <v>5432</v>
      </c>
      <c r="K301" s="197">
        <v>127.35</v>
      </c>
      <c r="L301" s="196" t="s">
        <v>5433</v>
      </c>
    </row>
    <row r="302" spans="1:12" ht="15.75">
      <c r="A302" s="196" t="s">
        <v>5685</v>
      </c>
      <c r="B302" s="196" t="s">
        <v>5686</v>
      </c>
      <c r="C302" s="196" t="s">
        <v>5687</v>
      </c>
      <c r="D302" s="196">
        <v>325</v>
      </c>
      <c r="E302" s="197" t="s">
        <v>144</v>
      </c>
      <c r="F302" s="196" t="s">
        <v>144</v>
      </c>
      <c r="G302" s="196">
        <v>89035</v>
      </c>
      <c r="H302" s="196" t="s">
        <v>5743</v>
      </c>
      <c r="I302" s="196" t="s">
        <v>5689</v>
      </c>
      <c r="J302" s="196" t="s">
        <v>5432</v>
      </c>
      <c r="K302" s="197">
        <v>126.72</v>
      </c>
      <c r="L302" s="196" t="s">
        <v>5433</v>
      </c>
    </row>
    <row r="303" spans="1:12" ht="15.75">
      <c r="A303" s="196" t="s">
        <v>5685</v>
      </c>
      <c r="B303" s="196" t="s">
        <v>5686</v>
      </c>
      <c r="C303" s="196" t="s">
        <v>5687</v>
      </c>
      <c r="D303" s="196">
        <v>325</v>
      </c>
      <c r="E303" s="197" t="s">
        <v>144</v>
      </c>
      <c r="F303" s="196" t="s">
        <v>144</v>
      </c>
      <c r="G303" s="196">
        <v>89225</v>
      </c>
      <c r="H303" s="196" t="s">
        <v>5744</v>
      </c>
      <c r="I303" s="196" t="s">
        <v>5689</v>
      </c>
      <c r="J303" s="196" t="s">
        <v>5503</v>
      </c>
      <c r="K303" s="197">
        <v>3.78</v>
      </c>
      <c r="L303" s="196" t="s">
        <v>5433</v>
      </c>
    </row>
    <row r="304" spans="1:12" ht="15.75">
      <c r="A304" s="196" t="s">
        <v>5685</v>
      </c>
      <c r="B304" s="196" t="s">
        <v>5686</v>
      </c>
      <c r="C304" s="196" t="s">
        <v>5687</v>
      </c>
      <c r="D304" s="196">
        <v>325</v>
      </c>
      <c r="E304" s="197" t="s">
        <v>144</v>
      </c>
      <c r="F304" s="196" t="s">
        <v>144</v>
      </c>
      <c r="G304" s="196">
        <v>89234</v>
      </c>
      <c r="H304" s="196" t="s">
        <v>5745</v>
      </c>
      <c r="I304" s="196" t="s">
        <v>5689</v>
      </c>
      <c r="J304" s="196" t="s">
        <v>5432</v>
      </c>
      <c r="K304" s="197">
        <v>389.77</v>
      </c>
      <c r="L304" s="196" t="s">
        <v>5433</v>
      </c>
    </row>
    <row r="305" spans="1:12" ht="15.75">
      <c r="A305" s="196" t="s">
        <v>5685</v>
      </c>
      <c r="B305" s="196" t="s">
        <v>5686</v>
      </c>
      <c r="C305" s="196" t="s">
        <v>5687</v>
      </c>
      <c r="D305" s="196">
        <v>325</v>
      </c>
      <c r="E305" s="197" t="s">
        <v>144</v>
      </c>
      <c r="F305" s="196" t="s">
        <v>144</v>
      </c>
      <c r="G305" s="196">
        <v>89242</v>
      </c>
      <c r="H305" s="196" t="s">
        <v>5746</v>
      </c>
      <c r="I305" s="196" t="s">
        <v>5689</v>
      </c>
      <c r="J305" s="196" t="s">
        <v>5432</v>
      </c>
      <c r="K305" s="197">
        <v>919.45</v>
      </c>
      <c r="L305" s="196" t="s">
        <v>5433</v>
      </c>
    </row>
    <row r="306" spans="1:12" ht="15.75">
      <c r="A306" s="196" t="s">
        <v>5685</v>
      </c>
      <c r="B306" s="196" t="s">
        <v>5686</v>
      </c>
      <c r="C306" s="196" t="s">
        <v>5687</v>
      </c>
      <c r="D306" s="196">
        <v>325</v>
      </c>
      <c r="E306" s="197" t="s">
        <v>144</v>
      </c>
      <c r="F306" s="196" t="s">
        <v>144</v>
      </c>
      <c r="G306" s="196">
        <v>89250</v>
      </c>
      <c r="H306" s="196" t="s">
        <v>5747</v>
      </c>
      <c r="I306" s="196" t="s">
        <v>5689</v>
      </c>
      <c r="J306" s="196" t="s">
        <v>5432</v>
      </c>
      <c r="K306" s="197">
        <v>796.43</v>
      </c>
      <c r="L306" s="196" t="s">
        <v>5433</v>
      </c>
    </row>
    <row r="307" spans="1:12" ht="15.75">
      <c r="A307" s="196" t="s">
        <v>5685</v>
      </c>
      <c r="B307" s="196" t="s">
        <v>5686</v>
      </c>
      <c r="C307" s="196" t="s">
        <v>5687</v>
      </c>
      <c r="D307" s="196">
        <v>325</v>
      </c>
      <c r="E307" s="197" t="s">
        <v>144</v>
      </c>
      <c r="F307" s="196" t="s">
        <v>144</v>
      </c>
      <c r="G307" s="196">
        <v>89257</v>
      </c>
      <c r="H307" s="196" t="s">
        <v>5748</v>
      </c>
      <c r="I307" s="196" t="s">
        <v>5689</v>
      </c>
      <c r="J307" s="196" t="s">
        <v>5432</v>
      </c>
      <c r="K307" s="197">
        <v>220.45</v>
      </c>
      <c r="L307" s="196" t="s">
        <v>5433</v>
      </c>
    </row>
    <row r="308" spans="1:12" ht="15.75">
      <c r="A308" s="196" t="s">
        <v>5685</v>
      </c>
      <c r="B308" s="196" t="s">
        <v>5686</v>
      </c>
      <c r="C308" s="196" t="s">
        <v>5687</v>
      </c>
      <c r="D308" s="196">
        <v>325</v>
      </c>
      <c r="E308" s="197" t="s">
        <v>144</v>
      </c>
      <c r="F308" s="196" t="s">
        <v>144</v>
      </c>
      <c r="G308" s="196">
        <v>89272</v>
      </c>
      <c r="H308" s="196" t="s">
        <v>5749</v>
      </c>
      <c r="I308" s="196" t="s">
        <v>5689</v>
      </c>
      <c r="J308" s="196" t="s">
        <v>5432</v>
      </c>
      <c r="K308" s="197">
        <v>127.9</v>
      </c>
      <c r="L308" s="196" t="s">
        <v>5433</v>
      </c>
    </row>
    <row r="309" spans="1:12" ht="15.75">
      <c r="A309" s="196" t="s">
        <v>5685</v>
      </c>
      <c r="B309" s="196" t="s">
        <v>5686</v>
      </c>
      <c r="C309" s="196" t="s">
        <v>5687</v>
      </c>
      <c r="D309" s="196">
        <v>325</v>
      </c>
      <c r="E309" s="197" t="s">
        <v>144</v>
      </c>
      <c r="F309" s="196" t="s">
        <v>144</v>
      </c>
      <c r="G309" s="196">
        <v>89278</v>
      </c>
      <c r="H309" s="196" t="s">
        <v>5750</v>
      </c>
      <c r="I309" s="196" t="s">
        <v>5689</v>
      </c>
      <c r="J309" s="196" t="s">
        <v>5503</v>
      </c>
      <c r="K309" s="197">
        <v>8.99</v>
      </c>
      <c r="L309" s="196" t="s">
        <v>5433</v>
      </c>
    </row>
    <row r="310" spans="1:12" ht="15.75">
      <c r="A310" s="196" t="s">
        <v>5685</v>
      </c>
      <c r="B310" s="196" t="s">
        <v>5686</v>
      </c>
      <c r="C310" s="196" t="s">
        <v>5687</v>
      </c>
      <c r="D310" s="196">
        <v>325</v>
      </c>
      <c r="E310" s="197" t="s">
        <v>144</v>
      </c>
      <c r="F310" s="196" t="s">
        <v>144</v>
      </c>
      <c r="G310" s="196">
        <v>89843</v>
      </c>
      <c r="H310" s="196" t="s">
        <v>5751</v>
      </c>
      <c r="I310" s="196" t="s">
        <v>5689</v>
      </c>
      <c r="J310" s="196" t="s">
        <v>5432</v>
      </c>
      <c r="K310" s="197">
        <v>144.55000000000001</v>
      </c>
      <c r="L310" s="196" t="s">
        <v>5433</v>
      </c>
    </row>
    <row r="311" spans="1:12" ht="15.75">
      <c r="A311" s="196" t="s">
        <v>5685</v>
      </c>
      <c r="B311" s="196" t="s">
        <v>5686</v>
      </c>
      <c r="C311" s="196" t="s">
        <v>5687</v>
      </c>
      <c r="D311" s="196">
        <v>325</v>
      </c>
      <c r="E311" s="197" t="s">
        <v>144</v>
      </c>
      <c r="F311" s="196" t="s">
        <v>144</v>
      </c>
      <c r="G311" s="196">
        <v>89876</v>
      </c>
      <c r="H311" s="196" t="s">
        <v>5752</v>
      </c>
      <c r="I311" s="196" t="s">
        <v>5689</v>
      </c>
      <c r="J311" s="196" t="s">
        <v>5432</v>
      </c>
      <c r="K311" s="197">
        <v>225.27</v>
      </c>
      <c r="L311" s="196" t="s">
        <v>5433</v>
      </c>
    </row>
    <row r="312" spans="1:12" ht="15.75">
      <c r="A312" s="196" t="s">
        <v>5685</v>
      </c>
      <c r="B312" s="196" t="s">
        <v>5686</v>
      </c>
      <c r="C312" s="196" t="s">
        <v>5687</v>
      </c>
      <c r="D312" s="196">
        <v>325</v>
      </c>
      <c r="E312" s="197" t="s">
        <v>144</v>
      </c>
      <c r="F312" s="196" t="s">
        <v>144</v>
      </c>
      <c r="G312" s="196">
        <v>89883</v>
      </c>
      <c r="H312" s="196" t="s">
        <v>5753</v>
      </c>
      <c r="I312" s="196" t="s">
        <v>5689</v>
      </c>
      <c r="J312" s="196" t="s">
        <v>5432</v>
      </c>
      <c r="K312" s="197">
        <v>249.6</v>
      </c>
      <c r="L312" s="196" t="s">
        <v>5433</v>
      </c>
    </row>
    <row r="313" spans="1:12" ht="15.75">
      <c r="A313" s="196" t="s">
        <v>5685</v>
      </c>
      <c r="B313" s="196" t="s">
        <v>5686</v>
      </c>
      <c r="C313" s="196" t="s">
        <v>5687</v>
      </c>
      <c r="D313" s="196">
        <v>325</v>
      </c>
      <c r="E313" s="197" t="s">
        <v>144</v>
      </c>
      <c r="F313" s="196" t="s">
        <v>144</v>
      </c>
      <c r="G313" s="196">
        <v>90586</v>
      </c>
      <c r="H313" s="196" t="s">
        <v>5754</v>
      </c>
      <c r="I313" s="196" t="s">
        <v>5689</v>
      </c>
      <c r="J313" s="196" t="s">
        <v>5432</v>
      </c>
      <c r="K313" s="197">
        <v>1.45</v>
      </c>
      <c r="L313" s="196" t="s">
        <v>5433</v>
      </c>
    </row>
    <row r="314" spans="1:12" ht="15.75">
      <c r="A314" s="196" t="s">
        <v>5685</v>
      </c>
      <c r="B314" s="196" t="s">
        <v>5686</v>
      </c>
      <c r="C314" s="196" t="s">
        <v>5687</v>
      </c>
      <c r="D314" s="196">
        <v>325</v>
      </c>
      <c r="E314" s="197" t="s">
        <v>144</v>
      </c>
      <c r="F314" s="196" t="s">
        <v>144</v>
      </c>
      <c r="G314" s="196">
        <v>90625</v>
      </c>
      <c r="H314" s="196" t="s">
        <v>5755</v>
      </c>
      <c r="I314" s="196" t="s">
        <v>5689</v>
      </c>
      <c r="J314" s="196" t="s">
        <v>5432</v>
      </c>
      <c r="K314" s="197">
        <v>5.66</v>
      </c>
      <c r="L314" s="196" t="s">
        <v>5433</v>
      </c>
    </row>
    <row r="315" spans="1:12" ht="15.75">
      <c r="A315" s="196" t="s">
        <v>5685</v>
      </c>
      <c r="B315" s="196" t="s">
        <v>5686</v>
      </c>
      <c r="C315" s="196" t="s">
        <v>5687</v>
      </c>
      <c r="D315" s="196">
        <v>325</v>
      </c>
      <c r="E315" s="197" t="s">
        <v>144</v>
      </c>
      <c r="F315" s="196" t="s">
        <v>144</v>
      </c>
      <c r="G315" s="196">
        <v>90631</v>
      </c>
      <c r="H315" s="196" t="s">
        <v>5756</v>
      </c>
      <c r="I315" s="196" t="s">
        <v>5689</v>
      </c>
      <c r="J315" s="196" t="s">
        <v>5432</v>
      </c>
      <c r="K315" s="197">
        <v>92.89</v>
      </c>
      <c r="L315" s="196" t="s">
        <v>5433</v>
      </c>
    </row>
    <row r="316" spans="1:12" ht="15.75">
      <c r="A316" s="196" t="s">
        <v>5685</v>
      </c>
      <c r="B316" s="196" t="s">
        <v>5686</v>
      </c>
      <c r="C316" s="196" t="s">
        <v>5687</v>
      </c>
      <c r="D316" s="196">
        <v>325</v>
      </c>
      <c r="E316" s="197" t="s">
        <v>144</v>
      </c>
      <c r="F316" s="196" t="s">
        <v>144</v>
      </c>
      <c r="G316" s="196">
        <v>90637</v>
      </c>
      <c r="H316" s="196" t="s">
        <v>5757</v>
      </c>
      <c r="I316" s="196" t="s">
        <v>5689</v>
      </c>
      <c r="J316" s="196" t="s">
        <v>5503</v>
      </c>
      <c r="K316" s="197">
        <v>11.37</v>
      </c>
      <c r="L316" s="196" t="s">
        <v>5433</v>
      </c>
    </row>
    <row r="317" spans="1:12" ht="15.75">
      <c r="A317" s="196" t="s">
        <v>5685</v>
      </c>
      <c r="B317" s="196" t="s">
        <v>5686</v>
      </c>
      <c r="C317" s="196" t="s">
        <v>5687</v>
      </c>
      <c r="D317" s="196">
        <v>325</v>
      </c>
      <c r="E317" s="197" t="s">
        <v>144</v>
      </c>
      <c r="F317" s="196" t="s">
        <v>144</v>
      </c>
      <c r="G317" s="196">
        <v>90643</v>
      </c>
      <c r="H317" s="196" t="s">
        <v>5758</v>
      </c>
      <c r="I317" s="196" t="s">
        <v>5689</v>
      </c>
      <c r="J317" s="196" t="s">
        <v>5503</v>
      </c>
      <c r="K317" s="197">
        <v>18.11</v>
      </c>
      <c r="L317" s="196" t="s">
        <v>5433</v>
      </c>
    </row>
    <row r="318" spans="1:12" ht="15.75">
      <c r="A318" s="196" t="s">
        <v>5685</v>
      </c>
      <c r="B318" s="196" t="s">
        <v>5686</v>
      </c>
      <c r="C318" s="196" t="s">
        <v>5687</v>
      </c>
      <c r="D318" s="196">
        <v>325</v>
      </c>
      <c r="E318" s="197" t="s">
        <v>144</v>
      </c>
      <c r="F318" s="196" t="s">
        <v>144</v>
      </c>
      <c r="G318" s="196">
        <v>90650</v>
      </c>
      <c r="H318" s="196" t="s">
        <v>5759</v>
      </c>
      <c r="I318" s="196" t="s">
        <v>5689</v>
      </c>
      <c r="J318" s="196" t="s">
        <v>5503</v>
      </c>
      <c r="K318" s="197">
        <v>7.35</v>
      </c>
      <c r="L318" s="196" t="s">
        <v>5433</v>
      </c>
    </row>
    <row r="319" spans="1:12" ht="15.75">
      <c r="A319" s="196" t="s">
        <v>5685</v>
      </c>
      <c r="B319" s="196" t="s">
        <v>5686</v>
      </c>
      <c r="C319" s="196" t="s">
        <v>5687</v>
      </c>
      <c r="D319" s="196">
        <v>325</v>
      </c>
      <c r="E319" s="197" t="s">
        <v>144</v>
      </c>
      <c r="F319" s="196" t="s">
        <v>144</v>
      </c>
      <c r="G319" s="196">
        <v>90656</v>
      </c>
      <c r="H319" s="196" t="s">
        <v>5760</v>
      </c>
      <c r="I319" s="196" t="s">
        <v>5689</v>
      </c>
      <c r="J319" s="196" t="s">
        <v>5503</v>
      </c>
      <c r="K319" s="197">
        <v>11.21</v>
      </c>
      <c r="L319" s="196" t="s">
        <v>5433</v>
      </c>
    </row>
    <row r="320" spans="1:12" ht="15.75">
      <c r="A320" s="196" t="s">
        <v>5685</v>
      </c>
      <c r="B320" s="196" t="s">
        <v>5686</v>
      </c>
      <c r="C320" s="196" t="s">
        <v>5687</v>
      </c>
      <c r="D320" s="196">
        <v>325</v>
      </c>
      <c r="E320" s="197" t="s">
        <v>144</v>
      </c>
      <c r="F320" s="196" t="s">
        <v>144</v>
      </c>
      <c r="G320" s="196">
        <v>90662</v>
      </c>
      <c r="H320" s="196" t="s">
        <v>5761</v>
      </c>
      <c r="I320" s="196" t="s">
        <v>5689</v>
      </c>
      <c r="J320" s="196" t="s">
        <v>5503</v>
      </c>
      <c r="K320" s="197">
        <v>11.75</v>
      </c>
      <c r="L320" s="196" t="s">
        <v>5433</v>
      </c>
    </row>
    <row r="321" spans="1:12" ht="15.75">
      <c r="A321" s="196" t="s">
        <v>5685</v>
      </c>
      <c r="B321" s="196" t="s">
        <v>5686</v>
      </c>
      <c r="C321" s="196" t="s">
        <v>5687</v>
      </c>
      <c r="D321" s="196">
        <v>325</v>
      </c>
      <c r="E321" s="197" t="s">
        <v>144</v>
      </c>
      <c r="F321" s="196" t="s">
        <v>144</v>
      </c>
      <c r="G321" s="196">
        <v>90668</v>
      </c>
      <c r="H321" s="196" t="s">
        <v>5762</v>
      </c>
      <c r="I321" s="196" t="s">
        <v>5689</v>
      </c>
      <c r="J321" s="196" t="s">
        <v>5432</v>
      </c>
      <c r="K321" s="197">
        <v>21.38</v>
      </c>
      <c r="L321" s="196" t="s">
        <v>5433</v>
      </c>
    </row>
    <row r="322" spans="1:12" ht="15.75">
      <c r="A322" s="196" t="s">
        <v>5685</v>
      </c>
      <c r="B322" s="196" t="s">
        <v>5686</v>
      </c>
      <c r="C322" s="196" t="s">
        <v>5687</v>
      </c>
      <c r="D322" s="196">
        <v>325</v>
      </c>
      <c r="E322" s="197" t="s">
        <v>144</v>
      </c>
      <c r="F322" s="196" t="s">
        <v>144</v>
      </c>
      <c r="G322" s="196">
        <v>90674</v>
      </c>
      <c r="H322" s="196" t="s">
        <v>5763</v>
      </c>
      <c r="I322" s="196" t="s">
        <v>5689</v>
      </c>
      <c r="J322" s="196" t="s">
        <v>5432</v>
      </c>
      <c r="K322" s="197">
        <v>413.23</v>
      </c>
      <c r="L322" s="196" t="s">
        <v>5433</v>
      </c>
    </row>
    <row r="323" spans="1:12" ht="15.75">
      <c r="A323" s="196" t="s">
        <v>5685</v>
      </c>
      <c r="B323" s="196" t="s">
        <v>5686</v>
      </c>
      <c r="C323" s="196" t="s">
        <v>5687</v>
      </c>
      <c r="D323" s="196">
        <v>325</v>
      </c>
      <c r="E323" s="197" t="s">
        <v>144</v>
      </c>
      <c r="F323" s="196" t="s">
        <v>144</v>
      </c>
      <c r="G323" s="196">
        <v>90680</v>
      </c>
      <c r="H323" s="196" t="s">
        <v>5764</v>
      </c>
      <c r="I323" s="196" t="s">
        <v>5689</v>
      </c>
      <c r="J323" s="196" t="s">
        <v>5432</v>
      </c>
      <c r="K323" s="197">
        <v>253.93</v>
      </c>
      <c r="L323" s="196" t="s">
        <v>5433</v>
      </c>
    </row>
    <row r="324" spans="1:12" ht="15.75">
      <c r="A324" s="196" t="s">
        <v>5685</v>
      </c>
      <c r="B324" s="196" t="s">
        <v>5686</v>
      </c>
      <c r="C324" s="196" t="s">
        <v>5687</v>
      </c>
      <c r="D324" s="196">
        <v>325</v>
      </c>
      <c r="E324" s="197" t="s">
        <v>144</v>
      </c>
      <c r="F324" s="196" t="s">
        <v>144</v>
      </c>
      <c r="G324" s="196">
        <v>90686</v>
      </c>
      <c r="H324" s="196" t="s">
        <v>5765</v>
      </c>
      <c r="I324" s="196" t="s">
        <v>5689</v>
      </c>
      <c r="J324" s="196" t="s">
        <v>5432</v>
      </c>
      <c r="K324" s="197">
        <v>118.3</v>
      </c>
      <c r="L324" s="196" t="s">
        <v>5433</v>
      </c>
    </row>
    <row r="325" spans="1:12" ht="15.75">
      <c r="A325" s="196" t="s">
        <v>5685</v>
      </c>
      <c r="B325" s="196" t="s">
        <v>5686</v>
      </c>
      <c r="C325" s="196" t="s">
        <v>5687</v>
      </c>
      <c r="D325" s="196">
        <v>325</v>
      </c>
      <c r="E325" s="197" t="s">
        <v>144</v>
      </c>
      <c r="F325" s="196" t="s">
        <v>144</v>
      </c>
      <c r="G325" s="196">
        <v>90692</v>
      </c>
      <c r="H325" s="196" t="s">
        <v>5766</v>
      </c>
      <c r="I325" s="196" t="s">
        <v>5689</v>
      </c>
      <c r="J325" s="196" t="s">
        <v>5432</v>
      </c>
      <c r="K325" s="197">
        <v>85.96</v>
      </c>
      <c r="L325" s="196" t="s">
        <v>5433</v>
      </c>
    </row>
    <row r="326" spans="1:12" ht="15.75">
      <c r="A326" s="196" t="s">
        <v>5685</v>
      </c>
      <c r="B326" s="196" t="s">
        <v>5686</v>
      </c>
      <c r="C326" s="196" t="s">
        <v>5687</v>
      </c>
      <c r="D326" s="196">
        <v>325</v>
      </c>
      <c r="E326" s="197" t="s">
        <v>144</v>
      </c>
      <c r="F326" s="196" t="s">
        <v>144</v>
      </c>
      <c r="G326" s="196">
        <v>90964</v>
      </c>
      <c r="H326" s="196" t="s">
        <v>5767</v>
      </c>
      <c r="I326" s="196" t="s">
        <v>5689</v>
      </c>
      <c r="J326" s="196" t="s">
        <v>5432</v>
      </c>
      <c r="K326" s="197">
        <v>20.28</v>
      </c>
      <c r="L326" s="196" t="s">
        <v>5433</v>
      </c>
    </row>
    <row r="327" spans="1:12" ht="15.75">
      <c r="A327" s="196" t="s">
        <v>5685</v>
      </c>
      <c r="B327" s="196" t="s">
        <v>5686</v>
      </c>
      <c r="C327" s="196" t="s">
        <v>5687</v>
      </c>
      <c r="D327" s="196">
        <v>325</v>
      </c>
      <c r="E327" s="197" t="s">
        <v>144</v>
      </c>
      <c r="F327" s="196" t="s">
        <v>144</v>
      </c>
      <c r="G327" s="196">
        <v>90972</v>
      </c>
      <c r="H327" s="196" t="s">
        <v>5768</v>
      </c>
      <c r="I327" s="196" t="s">
        <v>5689</v>
      </c>
      <c r="J327" s="196" t="s">
        <v>5432</v>
      </c>
      <c r="K327" s="197">
        <v>53.65</v>
      </c>
      <c r="L327" s="196" t="s">
        <v>5433</v>
      </c>
    </row>
    <row r="328" spans="1:12" ht="15.75">
      <c r="A328" s="196" t="s">
        <v>5685</v>
      </c>
      <c r="B328" s="196" t="s">
        <v>5686</v>
      </c>
      <c r="C328" s="196" t="s">
        <v>5687</v>
      </c>
      <c r="D328" s="196">
        <v>325</v>
      </c>
      <c r="E328" s="197" t="s">
        <v>144</v>
      </c>
      <c r="F328" s="196" t="s">
        <v>144</v>
      </c>
      <c r="G328" s="196">
        <v>90979</v>
      </c>
      <c r="H328" s="196" t="s">
        <v>5769</v>
      </c>
      <c r="I328" s="196" t="s">
        <v>5689</v>
      </c>
      <c r="J328" s="196" t="s">
        <v>5432</v>
      </c>
      <c r="K328" s="197">
        <v>138.69</v>
      </c>
      <c r="L328" s="196" t="s">
        <v>5433</v>
      </c>
    </row>
    <row r="329" spans="1:12" ht="15.75">
      <c r="A329" s="196" t="s">
        <v>5685</v>
      </c>
      <c r="B329" s="196" t="s">
        <v>5686</v>
      </c>
      <c r="C329" s="196" t="s">
        <v>5687</v>
      </c>
      <c r="D329" s="196">
        <v>325</v>
      </c>
      <c r="E329" s="197" t="s">
        <v>144</v>
      </c>
      <c r="F329" s="196" t="s">
        <v>144</v>
      </c>
      <c r="G329" s="196">
        <v>90991</v>
      </c>
      <c r="H329" s="196" t="s">
        <v>5770</v>
      </c>
      <c r="I329" s="196" t="s">
        <v>5689</v>
      </c>
      <c r="J329" s="196" t="s">
        <v>5432</v>
      </c>
      <c r="K329" s="197">
        <v>131.57</v>
      </c>
      <c r="L329" s="196" t="s">
        <v>5433</v>
      </c>
    </row>
    <row r="330" spans="1:12" ht="15.75">
      <c r="A330" s="196" t="s">
        <v>5685</v>
      </c>
      <c r="B330" s="196" t="s">
        <v>5686</v>
      </c>
      <c r="C330" s="196" t="s">
        <v>5687</v>
      </c>
      <c r="D330" s="196">
        <v>325</v>
      </c>
      <c r="E330" s="197" t="s">
        <v>144</v>
      </c>
      <c r="F330" s="196" t="s">
        <v>144</v>
      </c>
      <c r="G330" s="196">
        <v>90999</v>
      </c>
      <c r="H330" s="196" t="s">
        <v>5771</v>
      </c>
      <c r="I330" s="196" t="s">
        <v>5689</v>
      </c>
      <c r="J330" s="196" t="s">
        <v>5432</v>
      </c>
      <c r="K330" s="197">
        <v>71.260000000000005</v>
      </c>
      <c r="L330" s="196" t="s">
        <v>5433</v>
      </c>
    </row>
    <row r="331" spans="1:12" ht="15.75">
      <c r="A331" s="196" t="s">
        <v>5685</v>
      </c>
      <c r="B331" s="196" t="s">
        <v>5686</v>
      </c>
      <c r="C331" s="196" t="s">
        <v>5687</v>
      </c>
      <c r="D331" s="196">
        <v>325</v>
      </c>
      <c r="E331" s="197" t="s">
        <v>144</v>
      </c>
      <c r="F331" s="196" t="s">
        <v>144</v>
      </c>
      <c r="G331" s="196">
        <v>91031</v>
      </c>
      <c r="H331" s="196" t="s">
        <v>5772</v>
      </c>
      <c r="I331" s="196" t="s">
        <v>5689</v>
      </c>
      <c r="J331" s="196" t="s">
        <v>5432</v>
      </c>
      <c r="K331" s="197">
        <v>166.35</v>
      </c>
      <c r="L331" s="196" t="s">
        <v>5433</v>
      </c>
    </row>
    <row r="332" spans="1:12" ht="15.75">
      <c r="A332" s="196" t="s">
        <v>5685</v>
      </c>
      <c r="B332" s="196" t="s">
        <v>5686</v>
      </c>
      <c r="C332" s="196" t="s">
        <v>5687</v>
      </c>
      <c r="D332" s="196">
        <v>325</v>
      </c>
      <c r="E332" s="197" t="s">
        <v>144</v>
      </c>
      <c r="F332" s="196" t="s">
        <v>144</v>
      </c>
      <c r="G332" s="196">
        <v>91277</v>
      </c>
      <c r="H332" s="196" t="s">
        <v>5773</v>
      </c>
      <c r="I332" s="196" t="s">
        <v>5689</v>
      </c>
      <c r="J332" s="196" t="s">
        <v>5432</v>
      </c>
      <c r="K332" s="197">
        <v>9.08</v>
      </c>
      <c r="L332" s="196" t="s">
        <v>5433</v>
      </c>
    </row>
    <row r="333" spans="1:12" ht="15.75">
      <c r="A333" s="196" t="s">
        <v>5685</v>
      </c>
      <c r="B333" s="196" t="s">
        <v>5686</v>
      </c>
      <c r="C333" s="196" t="s">
        <v>5687</v>
      </c>
      <c r="D333" s="196">
        <v>325</v>
      </c>
      <c r="E333" s="197" t="s">
        <v>144</v>
      </c>
      <c r="F333" s="196" t="s">
        <v>144</v>
      </c>
      <c r="G333" s="196">
        <v>91283</v>
      </c>
      <c r="H333" s="196" t="s">
        <v>5774</v>
      </c>
      <c r="I333" s="196" t="s">
        <v>5689</v>
      </c>
      <c r="J333" s="196" t="s">
        <v>5503</v>
      </c>
      <c r="K333" s="197">
        <v>20.75</v>
      </c>
      <c r="L333" s="196" t="s">
        <v>5433</v>
      </c>
    </row>
    <row r="334" spans="1:12" ht="15.75">
      <c r="A334" s="196" t="s">
        <v>5685</v>
      </c>
      <c r="B334" s="196" t="s">
        <v>5686</v>
      </c>
      <c r="C334" s="196" t="s">
        <v>5687</v>
      </c>
      <c r="D334" s="196">
        <v>325</v>
      </c>
      <c r="E334" s="197" t="s">
        <v>144</v>
      </c>
      <c r="F334" s="196" t="s">
        <v>144</v>
      </c>
      <c r="G334" s="196">
        <v>91386</v>
      </c>
      <c r="H334" s="196" t="s">
        <v>5775</v>
      </c>
      <c r="I334" s="196" t="s">
        <v>5689</v>
      </c>
      <c r="J334" s="196" t="s">
        <v>5432</v>
      </c>
      <c r="K334" s="197">
        <v>177.26</v>
      </c>
      <c r="L334" s="196" t="s">
        <v>5433</v>
      </c>
    </row>
    <row r="335" spans="1:12" ht="15.75">
      <c r="A335" s="196" t="s">
        <v>5685</v>
      </c>
      <c r="B335" s="196" t="s">
        <v>5686</v>
      </c>
      <c r="C335" s="196" t="s">
        <v>5687</v>
      </c>
      <c r="D335" s="196">
        <v>325</v>
      </c>
      <c r="E335" s="197" t="s">
        <v>144</v>
      </c>
      <c r="F335" s="196" t="s">
        <v>144</v>
      </c>
      <c r="G335" s="196">
        <v>91533</v>
      </c>
      <c r="H335" s="196" t="s">
        <v>5776</v>
      </c>
      <c r="I335" s="196" t="s">
        <v>5689</v>
      </c>
      <c r="J335" s="196" t="s">
        <v>5432</v>
      </c>
      <c r="K335" s="197">
        <v>25.59</v>
      </c>
      <c r="L335" s="196" t="s">
        <v>5433</v>
      </c>
    </row>
    <row r="336" spans="1:12" ht="15.75">
      <c r="A336" s="196" t="s">
        <v>5685</v>
      </c>
      <c r="B336" s="196" t="s">
        <v>5686</v>
      </c>
      <c r="C336" s="196" t="s">
        <v>5687</v>
      </c>
      <c r="D336" s="196">
        <v>325</v>
      </c>
      <c r="E336" s="197" t="s">
        <v>144</v>
      </c>
      <c r="F336" s="196" t="s">
        <v>144</v>
      </c>
      <c r="G336" s="196">
        <v>91634</v>
      </c>
      <c r="H336" s="196" t="s">
        <v>5777</v>
      </c>
      <c r="I336" s="196" t="s">
        <v>5689</v>
      </c>
      <c r="J336" s="196" t="s">
        <v>5432</v>
      </c>
      <c r="K336" s="197">
        <v>150.65</v>
      </c>
      <c r="L336" s="196" t="s">
        <v>5433</v>
      </c>
    </row>
    <row r="337" spans="1:12" ht="15.75">
      <c r="A337" s="196" t="s">
        <v>5685</v>
      </c>
      <c r="B337" s="196" t="s">
        <v>5686</v>
      </c>
      <c r="C337" s="196" t="s">
        <v>5687</v>
      </c>
      <c r="D337" s="196">
        <v>325</v>
      </c>
      <c r="E337" s="197" t="s">
        <v>144</v>
      </c>
      <c r="F337" s="196" t="s">
        <v>144</v>
      </c>
      <c r="G337" s="196">
        <v>91645</v>
      </c>
      <c r="H337" s="196" t="s">
        <v>5778</v>
      </c>
      <c r="I337" s="196" t="s">
        <v>5689</v>
      </c>
      <c r="J337" s="196" t="s">
        <v>5432</v>
      </c>
      <c r="K337" s="197">
        <v>324.27</v>
      </c>
      <c r="L337" s="196" t="s">
        <v>5433</v>
      </c>
    </row>
    <row r="338" spans="1:12" ht="15.75">
      <c r="A338" s="196" t="s">
        <v>5685</v>
      </c>
      <c r="B338" s="196" t="s">
        <v>5686</v>
      </c>
      <c r="C338" s="196" t="s">
        <v>5687</v>
      </c>
      <c r="D338" s="196">
        <v>325</v>
      </c>
      <c r="E338" s="197" t="s">
        <v>144</v>
      </c>
      <c r="F338" s="196" t="s">
        <v>144</v>
      </c>
      <c r="G338" s="196">
        <v>91692</v>
      </c>
      <c r="H338" s="196" t="s">
        <v>5779</v>
      </c>
      <c r="I338" s="196" t="s">
        <v>5689</v>
      </c>
      <c r="J338" s="196" t="s">
        <v>5503</v>
      </c>
      <c r="K338" s="197">
        <v>20.190000000000001</v>
      </c>
      <c r="L338" s="196" t="s">
        <v>5433</v>
      </c>
    </row>
    <row r="339" spans="1:12" ht="15.75">
      <c r="A339" s="196" t="s">
        <v>5685</v>
      </c>
      <c r="B339" s="196" t="s">
        <v>5686</v>
      </c>
      <c r="C339" s="196" t="s">
        <v>5687</v>
      </c>
      <c r="D339" s="196">
        <v>325</v>
      </c>
      <c r="E339" s="197" t="s">
        <v>144</v>
      </c>
      <c r="F339" s="196" t="s">
        <v>144</v>
      </c>
      <c r="G339" s="196">
        <v>92043</v>
      </c>
      <c r="H339" s="196" t="s">
        <v>5780</v>
      </c>
      <c r="I339" s="196" t="s">
        <v>5689</v>
      </c>
      <c r="J339" s="196" t="s">
        <v>5432</v>
      </c>
      <c r="K339" s="197">
        <v>9.0500000000000007</v>
      </c>
      <c r="L339" s="196" t="s">
        <v>5433</v>
      </c>
    </row>
    <row r="340" spans="1:12" ht="15.75">
      <c r="A340" s="196" t="s">
        <v>5685</v>
      </c>
      <c r="B340" s="196" t="s">
        <v>5686</v>
      </c>
      <c r="C340" s="196" t="s">
        <v>5687</v>
      </c>
      <c r="D340" s="196">
        <v>325</v>
      </c>
      <c r="E340" s="197" t="s">
        <v>144</v>
      </c>
      <c r="F340" s="196" t="s">
        <v>144</v>
      </c>
      <c r="G340" s="196">
        <v>92106</v>
      </c>
      <c r="H340" s="196" t="s">
        <v>5781</v>
      </c>
      <c r="I340" s="196" t="s">
        <v>5689</v>
      </c>
      <c r="J340" s="196" t="s">
        <v>5432</v>
      </c>
      <c r="K340" s="197">
        <v>214.15</v>
      </c>
      <c r="L340" s="196" t="s">
        <v>5433</v>
      </c>
    </row>
    <row r="341" spans="1:12" ht="15.75">
      <c r="A341" s="196" t="s">
        <v>5685</v>
      </c>
      <c r="B341" s="196" t="s">
        <v>5686</v>
      </c>
      <c r="C341" s="196" t="s">
        <v>5687</v>
      </c>
      <c r="D341" s="196">
        <v>325</v>
      </c>
      <c r="E341" s="197" t="s">
        <v>144</v>
      </c>
      <c r="F341" s="196" t="s">
        <v>144</v>
      </c>
      <c r="G341" s="196">
        <v>92112</v>
      </c>
      <c r="H341" s="196" t="s">
        <v>5782</v>
      </c>
      <c r="I341" s="196" t="s">
        <v>5689</v>
      </c>
      <c r="J341" s="196" t="s">
        <v>5503</v>
      </c>
      <c r="K341" s="197">
        <v>2.27</v>
      </c>
      <c r="L341" s="196" t="s">
        <v>5433</v>
      </c>
    </row>
    <row r="342" spans="1:12" ht="15.75">
      <c r="A342" s="196" t="s">
        <v>5685</v>
      </c>
      <c r="B342" s="196" t="s">
        <v>5686</v>
      </c>
      <c r="C342" s="196" t="s">
        <v>5687</v>
      </c>
      <c r="D342" s="196">
        <v>325</v>
      </c>
      <c r="E342" s="197" t="s">
        <v>144</v>
      </c>
      <c r="F342" s="196" t="s">
        <v>144</v>
      </c>
      <c r="G342" s="196">
        <v>92118</v>
      </c>
      <c r="H342" s="196" t="s">
        <v>5783</v>
      </c>
      <c r="I342" s="196" t="s">
        <v>5689</v>
      </c>
      <c r="J342" s="196" t="s">
        <v>5503</v>
      </c>
      <c r="K342" s="197">
        <v>0.21</v>
      </c>
      <c r="L342" s="196" t="s">
        <v>5433</v>
      </c>
    </row>
    <row r="343" spans="1:12" ht="15.75">
      <c r="A343" s="196" t="s">
        <v>5685</v>
      </c>
      <c r="B343" s="196" t="s">
        <v>5686</v>
      </c>
      <c r="C343" s="196" t="s">
        <v>5687</v>
      </c>
      <c r="D343" s="196">
        <v>325</v>
      </c>
      <c r="E343" s="197" t="s">
        <v>144</v>
      </c>
      <c r="F343" s="196" t="s">
        <v>144</v>
      </c>
      <c r="G343" s="196">
        <v>92138</v>
      </c>
      <c r="H343" s="196" t="s">
        <v>5784</v>
      </c>
      <c r="I343" s="196" t="s">
        <v>5689</v>
      </c>
      <c r="J343" s="196" t="s">
        <v>5503</v>
      </c>
      <c r="K343" s="197">
        <v>69.47</v>
      </c>
      <c r="L343" s="196" t="s">
        <v>5433</v>
      </c>
    </row>
    <row r="344" spans="1:12" ht="15.75">
      <c r="A344" s="196" t="s">
        <v>5685</v>
      </c>
      <c r="B344" s="196" t="s">
        <v>5686</v>
      </c>
      <c r="C344" s="196" t="s">
        <v>5687</v>
      </c>
      <c r="D344" s="196">
        <v>325</v>
      </c>
      <c r="E344" s="197" t="s">
        <v>144</v>
      </c>
      <c r="F344" s="196" t="s">
        <v>144</v>
      </c>
      <c r="G344" s="196">
        <v>92145</v>
      </c>
      <c r="H344" s="196" t="s">
        <v>5785</v>
      </c>
      <c r="I344" s="196" t="s">
        <v>5689</v>
      </c>
      <c r="J344" s="196" t="s">
        <v>5503</v>
      </c>
      <c r="K344" s="197">
        <v>62.44</v>
      </c>
      <c r="L344" s="196" t="s">
        <v>5433</v>
      </c>
    </row>
    <row r="345" spans="1:12" ht="15.75">
      <c r="A345" s="196" t="s">
        <v>5685</v>
      </c>
      <c r="B345" s="196" t="s">
        <v>5686</v>
      </c>
      <c r="C345" s="196" t="s">
        <v>5687</v>
      </c>
      <c r="D345" s="196">
        <v>325</v>
      </c>
      <c r="E345" s="197" t="s">
        <v>144</v>
      </c>
      <c r="F345" s="196" t="s">
        <v>144</v>
      </c>
      <c r="G345" s="196">
        <v>92242</v>
      </c>
      <c r="H345" s="196" t="s">
        <v>5786</v>
      </c>
      <c r="I345" s="196" t="s">
        <v>5689</v>
      </c>
      <c r="J345" s="196" t="s">
        <v>5432</v>
      </c>
      <c r="K345" s="197">
        <v>284.33</v>
      </c>
      <c r="L345" s="196" t="s">
        <v>5433</v>
      </c>
    </row>
    <row r="346" spans="1:12" ht="15.75">
      <c r="A346" s="196" t="s">
        <v>5685</v>
      </c>
      <c r="B346" s="196" t="s">
        <v>5686</v>
      </c>
      <c r="C346" s="196" t="s">
        <v>5687</v>
      </c>
      <c r="D346" s="196">
        <v>325</v>
      </c>
      <c r="E346" s="197" t="s">
        <v>144</v>
      </c>
      <c r="F346" s="196" t="s">
        <v>144</v>
      </c>
      <c r="G346" s="196">
        <v>92716</v>
      </c>
      <c r="H346" s="196" t="s">
        <v>5787</v>
      </c>
      <c r="I346" s="196" t="s">
        <v>5689</v>
      </c>
      <c r="J346" s="196" t="s">
        <v>5432</v>
      </c>
      <c r="K346" s="197">
        <v>18.13</v>
      </c>
      <c r="L346" s="196" t="s">
        <v>5433</v>
      </c>
    </row>
    <row r="347" spans="1:12" ht="15.75">
      <c r="A347" s="196" t="s">
        <v>5685</v>
      </c>
      <c r="B347" s="196" t="s">
        <v>5686</v>
      </c>
      <c r="C347" s="196" t="s">
        <v>5687</v>
      </c>
      <c r="D347" s="196">
        <v>325</v>
      </c>
      <c r="E347" s="197" t="s">
        <v>144</v>
      </c>
      <c r="F347" s="196" t="s">
        <v>144</v>
      </c>
      <c r="G347" s="196">
        <v>92960</v>
      </c>
      <c r="H347" s="196" t="s">
        <v>5788</v>
      </c>
      <c r="I347" s="196" t="s">
        <v>5689</v>
      </c>
      <c r="J347" s="196" t="s">
        <v>5432</v>
      </c>
      <c r="K347" s="197">
        <v>14.62</v>
      </c>
      <c r="L347" s="196" t="s">
        <v>5433</v>
      </c>
    </row>
    <row r="348" spans="1:12" ht="15.75">
      <c r="A348" s="196" t="s">
        <v>5685</v>
      </c>
      <c r="B348" s="196" t="s">
        <v>5686</v>
      </c>
      <c r="C348" s="196" t="s">
        <v>5687</v>
      </c>
      <c r="D348" s="196">
        <v>325</v>
      </c>
      <c r="E348" s="197" t="s">
        <v>144</v>
      </c>
      <c r="F348" s="196" t="s">
        <v>144</v>
      </c>
      <c r="G348" s="196">
        <v>92966</v>
      </c>
      <c r="H348" s="196" t="s">
        <v>5789</v>
      </c>
      <c r="I348" s="196" t="s">
        <v>5689</v>
      </c>
      <c r="J348" s="196" t="s">
        <v>5432</v>
      </c>
      <c r="K348" s="197">
        <v>21.39</v>
      </c>
      <c r="L348" s="196" t="s">
        <v>5433</v>
      </c>
    </row>
    <row r="349" spans="1:12" ht="15.75">
      <c r="A349" s="196" t="s">
        <v>5685</v>
      </c>
      <c r="B349" s="196" t="s">
        <v>5686</v>
      </c>
      <c r="C349" s="196" t="s">
        <v>5687</v>
      </c>
      <c r="D349" s="196">
        <v>325</v>
      </c>
      <c r="E349" s="197" t="s">
        <v>144</v>
      </c>
      <c r="F349" s="196" t="s">
        <v>144</v>
      </c>
      <c r="G349" s="196">
        <v>93224</v>
      </c>
      <c r="H349" s="196" t="s">
        <v>5790</v>
      </c>
      <c r="I349" s="196" t="s">
        <v>5689</v>
      </c>
      <c r="J349" s="196" t="s">
        <v>5432</v>
      </c>
      <c r="K349" s="197">
        <v>610.72</v>
      </c>
      <c r="L349" s="196" t="s">
        <v>5433</v>
      </c>
    </row>
    <row r="350" spans="1:12" ht="15.75">
      <c r="A350" s="196" t="s">
        <v>5685</v>
      </c>
      <c r="B350" s="196" t="s">
        <v>5686</v>
      </c>
      <c r="C350" s="196" t="s">
        <v>5687</v>
      </c>
      <c r="D350" s="196">
        <v>325</v>
      </c>
      <c r="E350" s="197" t="s">
        <v>144</v>
      </c>
      <c r="F350" s="196" t="s">
        <v>144</v>
      </c>
      <c r="G350" s="196">
        <v>93233</v>
      </c>
      <c r="H350" s="196" t="s">
        <v>5791</v>
      </c>
      <c r="I350" s="196" t="s">
        <v>5689</v>
      </c>
      <c r="J350" s="196" t="s">
        <v>5503</v>
      </c>
      <c r="K350" s="197">
        <v>8.77</v>
      </c>
      <c r="L350" s="196" t="s">
        <v>5433</v>
      </c>
    </row>
    <row r="351" spans="1:12" ht="15.75">
      <c r="A351" s="196" t="s">
        <v>5685</v>
      </c>
      <c r="B351" s="196" t="s">
        <v>5686</v>
      </c>
      <c r="C351" s="196" t="s">
        <v>5687</v>
      </c>
      <c r="D351" s="196">
        <v>325</v>
      </c>
      <c r="E351" s="197" t="s">
        <v>144</v>
      </c>
      <c r="F351" s="196" t="s">
        <v>144</v>
      </c>
      <c r="G351" s="196">
        <v>93272</v>
      </c>
      <c r="H351" s="196" t="s">
        <v>5792</v>
      </c>
      <c r="I351" s="196" t="s">
        <v>5689</v>
      </c>
      <c r="J351" s="196" t="s">
        <v>5432</v>
      </c>
      <c r="K351" s="197">
        <v>86.52</v>
      </c>
      <c r="L351" s="196" t="s">
        <v>5433</v>
      </c>
    </row>
    <row r="352" spans="1:12" ht="15.75">
      <c r="A352" s="196" t="s">
        <v>5685</v>
      </c>
      <c r="B352" s="196" t="s">
        <v>5686</v>
      </c>
      <c r="C352" s="196" t="s">
        <v>5687</v>
      </c>
      <c r="D352" s="196">
        <v>325</v>
      </c>
      <c r="E352" s="197" t="s">
        <v>144</v>
      </c>
      <c r="F352" s="196" t="s">
        <v>144</v>
      </c>
      <c r="G352" s="196">
        <v>93281</v>
      </c>
      <c r="H352" s="196" t="s">
        <v>5793</v>
      </c>
      <c r="I352" s="196" t="s">
        <v>5689</v>
      </c>
      <c r="J352" s="196" t="s">
        <v>5432</v>
      </c>
      <c r="K352" s="197">
        <v>19.239999999999998</v>
      </c>
      <c r="L352" s="196" t="s">
        <v>5433</v>
      </c>
    </row>
    <row r="353" spans="1:12" ht="15.75">
      <c r="A353" s="196" t="s">
        <v>5685</v>
      </c>
      <c r="B353" s="196" t="s">
        <v>5686</v>
      </c>
      <c r="C353" s="196" t="s">
        <v>5687</v>
      </c>
      <c r="D353" s="196">
        <v>325</v>
      </c>
      <c r="E353" s="197" t="s">
        <v>144</v>
      </c>
      <c r="F353" s="196" t="s">
        <v>144</v>
      </c>
      <c r="G353" s="196">
        <v>93287</v>
      </c>
      <c r="H353" s="196" t="s">
        <v>5794</v>
      </c>
      <c r="I353" s="196" t="s">
        <v>5689</v>
      </c>
      <c r="J353" s="196" t="s">
        <v>5432</v>
      </c>
      <c r="K353" s="197">
        <v>321.69</v>
      </c>
      <c r="L353" s="196" t="s">
        <v>5433</v>
      </c>
    </row>
    <row r="354" spans="1:12" ht="15.75">
      <c r="A354" s="196" t="s">
        <v>5685</v>
      </c>
      <c r="B354" s="196" t="s">
        <v>5686</v>
      </c>
      <c r="C354" s="196" t="s">
        <v>5687</v>
      </c>
      <c r="D354" s="196">
        <v>325</v>
      </c>
      <c r="E354" s="197" t="s">
        <v>144</v>
      </c>
      <c r="F354" s="196" t="s">
        <v>144</v>
      </c>
      <c r="G354" s="196">
        <v>93402</v>
      </c>
      <c r="H354" s="196" t="s">
        <v>5795</v>
      </c>
      <c r="I354" s="196" t="s">
        <v>5689</v>
      </c>
      <c r="J354" s="196" t="s">
        <v>5432</v>
      </c>
      <c r="K354" s="197">
        <v>168.39</v>
      </c>
      <c r="L354" s="196" t="s">
        <v>5433</v>
      </c>
    </row>
    <row r="355" spans="1:12" ht="15.75">
      <c r="A355" s="196" t="s">
        <v>5685</v>
      </c>
      <c r="B355" s="196" t="s">
        <v>5686</v>
      </c>
      <c r="C355" s="196" t="s">
        <v>5687</v>
      </c>
      <c r="D355" s="196">
        <v>325</v>
      </c>
      <c r="E355" s="197" t="s">
        <v>144</v>
      </c>
      <c r="F355" s="196" t="s">
        <v>144</v>
      </c>
      <c r="G355" s="196">
        <v>93408</v>
      </c>
      <c r="H355" s="196" t="s">
        <v>5796</v>
      </c>
      <c r="I355" s="196" t="s">
        <v>5689</v>
      </c>
      <c r="J355" s="196" t="s">
        <v>5432</v>
      </c>
      <c r="K355" s="197">
        <v>67.87</v>
      </c>
      <c r="L355" s="196" t="s">
        <v>5433</v>
      </c>
    </row>
    <row r="356" spans="1:12" ht="15.75">
      <c r="A356" s="196" t="s">
        <v>5685</v>
      </c>
      <c r="B356" s="196" t="s">
        <v>5686</v>
      </c>
      <c r="C356" s="196" t="s">
        <v>5687</v>
      </c>
      <c r="D356" s="196">
        <v>325</v>
      </c>
      <c r="E356" s="197" t="s">
        <v>144</v>
      </c>
      <c r="F356" s="196" t="s">
        <v>144</v>
      </c>
      <c r="G356" s="196">
        <v>93415</v>
      </c>
      <c r="H356" s="196" t="s">
        <v>5797</v>
      </c>
      <c r="I356" s="196" t="s">
        <v>5689</v>
      </c>
      <c r="J356" s="196" t="s">
        <v>5432</v>
      </c>
      <c r="K356" s="197">
        <v>14.27</v>
      </c>
      <c r="L356" s="196" t="s">
        <v>5433</v>
      </c>
    </row>
    <row r="357" spans="1:12" ht="15.75">
      <c r="A357" s="196" t="s">
        <v>5685</v>
      </c>
      <c r="B357" s="196" t="s">
        <v>5686</v>
      </c>
      <c r="C357" s="196" t="s">
        <v>5687</v>
      </c>
      <c r="D357" s="196">
        <v>325</v>
      </c>
      <c r="E357" s="197" t="s">
        <v>144</v>
      </c>
      <c r="F357" s="196" t="s">
        <v>144</v>
      </c>
      <c r="G357" s="196">
        <v>93421</v>
      </c>
      <c r="H357" s="196" t="s">
        <v>5798</v>
      </c>
      <c r="I357" s="196" t="s">
        <v>5689</v>
      </c>
      <c r="J357" s="196" t="s">
        <v>5432</v>
      </c>
      <c r="K357" s="197">
        <v>53.72</v>
      </c>
      <c r="L357" s="196" t="s">
        <v>5433</v>
      </c>
    </row>
    <row r="358" spans="1:12" ht="15.75">
      <c r="A358" s="196" t="s">
        <v>5685</v>
      </c>
      <c r="B358" s="196" t="s">
        <v>5686</v>
      </c>
      <c r="C358" s="196" t="s">
        <v>5687</v>
      </c>
      <c r="D358" s="196">
        <v>325</v>
      </c>
      <c r="E358" s="197" t="s">
        <v>144</v>
      </c>
      <c r="F358" s="196" t="s">
        <v>144</v>
      </c>
      <c r="G358" s="196">
        <v>93427</v>
      </c>
      <c r="H358" s="196" t="s">
        <v>5799</v>
      </c>
      <c r="I358" s="196" t="s">
        <v>5689</v>
      </c>
      <c r="J358" s="196" t="s">
        <v>5432</v>
      </c>
      <c r="K358" s="197">
        <v>123.78</v>
      </c>
      <c r="L358" s="196" t="s">
        <v>5433</v>
      </c>
    </row>
    <row r="359" spans="1:12" ht="15.75">
      <c r="A359" s="196" t="s">
        <v>5685</v>
      </c>
      <c r="B359" s="196" t="s">
        <v>5686</v>
      </c>
      <c r="C359" s="196" t="s">
        <v>5687</v>
      </c>
      <c r="D359" s="196">
        <v>325</v>
      </c>
      <c r="E359" s="197" t="s">
        <v>144</v>
      </c>
      <c r="F359" s="196" t="s">
        <v>144</v>
      </c>
      <c r="G359" s="196">
        <v>93433</v>
      </c>
      <c r="H359" s="196" t="s">
        <v>5800</v>
      </c>
      <c r="I359" s="196" t="s">
        <v>5689</v>
      </c>
      <c r="J359" s="196" t="s">
        <v>5432</v>
      </c>
      <c r="K359" s="198">
        <v>2386.17</v>
      </c>
      <c r="L359" s="196" t="s">
        <v>5433</v>
      </c>
    </row>
    <row r="360" spans="1:12" ht="15.75">
      <c r="A360" s="196" t="s">
        <v>5685</v>
      </c>
      <c r="B360" s="196" t="s">
        <v>5686</v>
      </c>
      <c r="C360" s="196" t="s">
        <v>5687</v>
      </c>
      <c r="D360" s="196">
        <v>325</v>
      </c>
      <c r="E360" s="197" t="s">
        <v>144</v>
      </c>
      <c r="F360" s="196" t="s">
        <v>144</v>
      </c>
      <c r="G360" s="196">
        <v>93439</v>
      </c>
      <c r="H360" s="196" t="s">
        <v>5801</v>
      </c>
      <c r="I360" s="196" t="s">
        <v>5689</v>
      </c>
      <c r="J360" s="196" t="s">
        <v>5432</v>
      </c>
      <c r="K360" s="197">
        <v>121.55</v>
      </c>
      <c r="L360" s="196" t="s">
        <v>5433</v>
      </c>
    </row>
    <row r="361" spans="1:12" ht="15.75">
      <c r="A361" s="196" t="s">
        <v>5685</v>
      </c>
      <c r="B361" s="196" t="s">
        <v>5686</v>
      </c>
      <c r="C361" s="196" t="s">
        <v>5687</v>
      </c>
      <c r="D361" s="196">
        <v>325</v>
      </c>
      <c r="E361" s="197" t="s">
        <v>144</v>
      </c>
      <c r="F361" s="196" t="s">
        <v>144</v>
      </c>
      <c r="G361" s="196">
        <v>95121</v>
      </c>
      <c r="H361" s="196" t="s">
        <v>5802</v>
      </c>
      <c r="I361" s="196" t="s">
        <v>5689</v>
      </c>
      <c r="J361" s="196" t="s">
        <v>5432</v>
      </c>
      <c r="K361" s="197">
        <v>216.36</v>
      </c>
      <c r="L361" s="196" t="s">
        <v>5433</v>
      </c>
    </row>
    <row r="362" spans="1:12" ht="15.75">
      <c r="A362" s="196" t="s">
        <v>5685</v>
      </c>
      <c r="B362" s="196" t="s">
        <v>5686</v>
      </c>
      <c r="C362" s="196" t="s">
        <v>5687</v>
      </c>
      <c r="D362" s="196">
        <v>325</v>
      </c>
      <c r="E362" s="197" t="s">
        <v>144</v>
      </c>
      <c r="F362" s="196" t="s">
        <v>144</v>
      </c>
      <c r="G362" s="196">
        <v>95127</v>
      </c>
      <c r="H362" s="196" t="s">
        <v>5803</v>
      </c>
      <c r="I362" s="196" t="s">
        <v>5689</v>
      </c>
      <c r="J362" s="196" t="s">
        <v>5432</v>
      </c>
      <c r="K362" s="197">
        <v>154.72999999999999</v>
      </c>
      <c r="L362" s="196" t="s">
        <v>5433</v>
      </c>
    </row>
    <row r="363" spans="1:12" ht="15.75">
      <c r="A363" s="196" t="s">
        <v>5685</v>
      </c>
      <c r="B363" s="196" t="s">
        <v>5686</v>
      </c>
      <c r="C363" s="196" t="s">
        <v>5687</v>
      </c>
      <c r="D363" s="196">
        <v>325</v>
      </c>
      <c r="E363" s="197" t="s">
        <v>144</v>
      </c>
      <c r="F363" s="196" t="s">
        <v>144</v>
      </c>
      <c r="G363" s="196">
        <v>95133</v>
      </c>
      <c r="H363" s="196" t="s">
        <v>5804</v>
      </c>
      <c r="I363" s="196" t="s">
        <v>5689</v>
      </c>
      <c r="J363" s="196" t="s">
        <v>5432</v>
      </c>
      <c r="K363" s="197">
        <v>114.18</v>
      </c>
      <c r="L363" s="196" t="s">
        <v>5433</v>
      </c>
    </row>
    <row r="364" spans="1:12" ht="15.75">
      <c r="A364" s="196" t="s">
        <v>5685</v>
      </c>
      <c r="B364" s="196" t="s">
        <v>5686</v>
      </c>
      <c r="C364" s="196" t="s">
        <v>5687</v>
      </c>
      <c r="D364" s="196">
        <v>325</v>
      </c>
      <c r="E364" s="197" t="s">
        <v>144</v>
      </c>
      <c r="F364" s="196" t="s">
        <v>144</v>
      </c>
      <c r="G364" s="196">
        <v>95139</v>
      </c>
      <c r="H364" s="196" t="s">
        <v>5805</v>
      </c>
      <c r="I364" s="196" t="s">
        <v>5689</v>
      </c>
      <c r="J364" s="196" t="s">
        <v>5432</v>
      </c>
      <c r="K364" s="197">
        <v>0.06</v>
      </c>
      <c r="L364" s="196" t="s">
        <v>5433</v>
      </c>
    </row>
    <row r="365" spans="1:12" ht="15.75">
      <c r="A365" s="196" t="s">
        <v>5685</v>
      </c>
      <c r="B365" s="196" t="s">
        <v>5686</v>
      </c>
      <c r="C365" s="196" t="s">
        <v>5687</v>
      </c>
      <c r="D365" s="196">
        <v>325</v>
      </c>
      <c r="E365" s="197" t="s">
        <v>144</v>
      </c>
      <c r="F365" s="196" t="s">
        <v>144</v>
      </c>
      <c r="G365" s="196">
        <v>95212</v>
      </c>
      <c r="H365" s="196" t="s">
        <v>5806</v>
      </c>
      <c r="I365" s="196" t="s">
        <v>5689</v>
      </c>
      <c r="J365" s="196" t="s">
        <v>5432</v>
      </c>
      <c r="K365" s="197">
        <v>94.86</v>
      </c>
      <c r="L365" s="196" t="s">
        <v>5433</v>
      </c>
    </row>
    <row r="366" spans="1:12" ht="15.75">
      <c r="A366" s="196" t="s">
        <v>5685</v>
      </c>
      <c r="B366" s="196" t="s">
        <v>5686</v>
      </c>
      <c r="C366" s="196" t="s">
        <v>5687</v>
      </c>
      <c r="D366" s="196">
        <v>325</v>
      </c>
      <c r="E366" s="197" t="s">
        <v>144</v>
      </c>
      <c r="F366" s="196" t="s">
        <v>144</v>
      </c>
      <c r="G366" s="196">
        <v>95218</v>
      </c>
      <c r="H366" s="196" t="s">
        <v>5807</v>
      </c>
      <c r="I366" s="196" t="s">
        <v>5689</v>
      </c>
      <c r="J366" s="196" t="s">
        <v>5432</v>
      </c>
      <c r="K366" s="197">
        <v>25.05</v>
      </c>
      <c r="L366" s="196" t="s">
        <v>5433</v>
      </c>
    </row>
    <row r="367" spans="1:12" ht="15.75">
      <c r="A367" s="196" t="s">
        <v>5685</v>
      </c>
      <c r="B367" s="196" t="s">
        <v>5686</v>
      </c>
      <c r="C367" s="196" t="s">
        <v>5687</v>
      </c>
      <c r="D367" s="196">
        <v>325</v>
      </c>
      <c r="E367" s="197" t="s">
        <v>144</v>
      </c>
      <c r="F367" s="196" t="s">
        <v>144</v>
      </c>
      <c r="G367" s="196">
        <v>95258</v>
      </c>
      <c r="H367" s="196" t="s">
        <v>5808</v>
      </c>
      <c r="I367" s="196" t="s">
        <v>5689</v>
      </c>
      <c r="J367" s="196" t="s">
        <v>5432</v>
      </c>
      <c r="K367" s="197">
        <v>20.99</v>
      </c>
      <c r="L367" s="196" t="s">
        <v>5433</v>
      </c>
    </row>
    <row r="368" spans="1:12" ht="15.75">
      <c r="A368" s="196" t="s">
        <v>5685</v>
      </c>
      <c r="B368" s="196" t="s">
        <v>5686</v>
      </c>
      <c r="C368" s="196" t="s">
        <v>5687</v>
      </c>
      <c r="D368" s="196">
        <v>325</v>
      </c>
      <c r="E368" s="197" t="s">
        <v>144</v>
      </c>
      <c r="F368" s="196" t="s">
        <v>144</v>
      </c>
      <c r="G368" s="196">
        <v>95264</v>
      </c>
      <c r="H368" s="196" t="s">
        <v>5809</v>
      </c>
      <c r="I368" s="196" t="s">
        <v>5689</v>
      </c>
      <c r="J368" s="196" t="s">
        <v>5432</v>
      </c>
      <c r="K368" s="197">
        <v>6.1</v>
      </c>
      <c r="L368" s="196" t="s">
        <v>5433</v>
      </c>
    </row>
    <row r="369" spans="1:12" ht="15.75">
      <c r="A369" s="196" t="s">
        <v>5685</v>
      </c>
      <c r="B369" s="196" t="s">
        <v>5686</v>
      </c>
      <c r="C369" s="196" t="s">
        <v>5687</v>
      </c>
      <c r="D369" s="196">
        <v>325</v>
      </c>
      <c r="E369" s="197" t="s">
        <v>144</v>
      </c>
      <c r="F369" s="196" t="s">
        <v>144</v>
      </c>
      <c r="G369" s="196">
        <v>95270</v>
      </c>
      <c r="H369" s="196" t="s">
        <v>5810</v>
      </c>
      <c r="I369" s="196" t="s">
        <v>5689</v>
      </c>
      <c r="J369" s="196" t="s">
        <v>5432</v>
      </c>
      <c r="K369" s="197">
        <v>8.92</v>
      </c>
      <c r="L369" s="196" t="s">
        <v>5433</v>
      </c>
    </row>
    <row r="370" spans="1:12" ht="15.75">
      <c r="A370" s="196" t="s">
        <v>5685</v>
      </c>
      <c r="B370" s="196" t="s">
        <v>5686</v>
      </c>
      <c r="C370" s="196" t="s">
        <v>5687</v>
      </c>
      <c r="D370" s="196">
        <v>325</v>
      </c>
      <c r="E370" s="197" t="s">
        <v>144</v>
      </c>
      <c r="F370" s="196" t="s">
        <v>144</v>
      </c>
      <c r="G370" s="196">
        <v>95276</v>
      </c>
      <c r="H370" s="196" t="s">
        <v>5811</v>
      </c>
      <c r="I370" s="196" t="s">
        <v>5689</v>
      </c>
      <c r="J370" s="196" t="s">
        <v>5432</v>
      </c>
      <c r="K370" s="197">
        <v>2.27</v>
      </c>
      <c r="L370" s="196" t="s">
        <v>5433</v>
      </c>
    </row>
    <row r="371" spans="1:12" ht="15.75">
      <c r="A371" s="196" t="s">
        <v>5685</v>
      </c>
      <c r="B371" s="196" t="s">
        <v>5686</v>
      </c>
      <c r="C371" s="196" t="s">
        <v>5687</v>
      </c>
      <c r="D371" s="196">
        <v>325</v>
      </c>
      <c r="E371" s="197" t="s">
        <v>144</v>
      </c>
      <c r="F371" s="196" t="s">
        <v>144</v>
      </c>
      <c r="G371" s="196">
        <v>95282</v>
      </c>
      <c r="H371" s="196" t="s">
        <v>5812</v>
      </c>
      <c r="I371" s="196" t="s">
        <v>5689</v>
      </c>
      <c r="J371" s="196" t="s">
        <v>5432</v>
      </c>
      <c r="K371" s="197">
        <v>8.9</v>
      </c>
      <c r="L371" s="196" t="s">
        <v>5433</v>
      </c>
    </row>
    <row r="372" spans="1:12" ht="15.75">
      <c r="A372" s="196" t="s">
        <v>5685</v>
      </c>
      <c r="B372" s="196" t="s">
        <v>5686</v>
      </c>
      <c r="C372" s="196" t="s">
        <v>5687</v>
      </c>
      <c r="D372" s="196">
        <v>325</v>
      </c>
      <c r="E372" s="197" t="s">
        <v>144</v>
      </c>
      <c r="F372" s="196" t="s">
        <v>144</v>
      </c>
      <c r="G372" s="196">
        <v>95620</v>
      </c>
      <c r="H372" s="196" t="s">
        <v>5813</v>
      </c>
      <c r="I372" s="196" t="s">
        <v>5689</v>
      </c>
      <c r="J372" s="196" t="s">
        <v>5432</v>
      </c>
      <c r="K372" s="197">
        <v>20.54</v>
      </c>
      <c r="L372" s="196" t="s">
        <v>5433</v>
      </c>
    </row>
    <row r="373" spans="1:12" ht="15.75">
      <c r="A373" s="196" t="s">
        <v>5685</v>
      </c>
      <c r="B373" s="196" t="s">
        <v>5686</v>
      </c>
      <c r="C373" s="196" t="s">
        <v>5687</v>
      </c>
      <c r="D373" s="196">
        <v>325</v>
      </c>
      <c r="E373" s="197" t="s">
        <v>144</v>
      </c>
      <c r="F373" s="196" t="s">
        <v>144</v>
      </c>
      <c r="G373" s="196">
        <v>95631</v>
      </c>
      <c r="H373" s="196" t="s">
        <v>5814</v>
      </c>
      <c r="I373" s="196" t="s">
        <v>5689</v>
      </c>
      <c r="J373" s="196" t="s">
        <v>5432</v>
      </c>
      <c r="K373" s="197">
        <v>151.83000000000001</v>
      </c>
      <c r="L373" s="196" t="s">
        <v>5433</v>
      </c>
    </row>
    <row r="374" spans="1:12" ht="15.75">
      <c r="A374" s="196" t="s">
        <v>5685</v>
      </c>
      <c r="B374" s="196" t="s">
        <v>5686</v>
      </c>
      <c r="C374" s="196" t="s">
        <v>5687</v>
      </c>
      <c r="D374" s="196">
        <v>325</v>
      </c>
      <c r="E374" s="197" t="s">
        <v>144</v>
      </c>
      <c r="F374" s="196" t="s">
        <v>144</v>
      </c>
      <c r="G374" s="196">
        <v>95702</v>
      </c>
      <c r="H374" s="196" t="s">
        <v>5815</v>
      </c>
      <c r="I374" s="196" t="s">
        <v>5689</v>
      </c>
      <c r="J374" s="196" t="s">
        <v>5432</v>
      </c>
      <c r="K374" s="197">
        <v>28.41</v>
      </c>
      <c r="L374" s="196" t="s">
        <v>5433</v>
      </c>
    </row>
    <row r="375" spans="1:12" ht="15.75">
      <c r="A375" s="196" t="s">
        <v>5685</v>
      </c>
      <c r="B375" s="196" t="s">
        <v>5686</v>
      </c>
      <c r="C375" s="196" t="s">
        <v>5687</v>
      </c>
      <c r="D375" s="196">
        <v>325</v>
      </c>
      <c r="E375" s="197" t="s">
        <v>144</v>
      </c>
      <c r="F375" s="196" t="s">
        <v>144</v>
      </c>
      <c r="G375" s="196">
        <v>95708</v>
      </c>
      <c r="H375" s="196" t="s">
        <v>5816</v>
      </c>
      <c r="I375" s="196" t="s">
        <v>5689</v>
      </c>
      <c r="J375" s="196" t="s">
        <v>5432</v>
      </c>
      <c r="K375" s="197">
        <v>103.42</v>
      </c>
      <c r="L375" s="196" t="s">
        <v>5433</v>
      </c>
    </row>
    <row r="376" spans="1:12" ht="15.75">
      <c r="A376" s="196" t="s">
        <v>5685</v>
      </c>
      <c r="B376" s="196" t="s">
        <v>5686</v>
      </c>
      <c r="C376" s="196" t="s">
        <v>5687</v>
      </c>
      <c r="D376" s="196">
        <v>325</v>
      </c>
      <c r="E376" s="197" t="s">
        <v>144</v>
      </c>
      <c r="F376" s="196" t="s">
        <v>144</v>
      </c>
      <c r="G376" s="196">
        <v>95714</v>
      </c>
      <c r="H376" s="196" t="s">
        <v>5817</v>
      </c>
      <c r="I376" s="196" t="s">
        <v>5689</v>
      </c>
      <c r="J376" s="196" t="s">
        <v>5432</v>
      </c>
      <c r="K376" s="197">
        <v>164.99</v>
      </c>
      <c r="L376" s="196" t="s">
        <v>5433</v>
      </c>
    </row>
    <row r="377" spans="1:12" ht="15.75">
      <c r="A377" s="196" t="s">
        <v>5685</v>
      </c>
      <c r="B377" s="196" t="s">
        <v>5686</v>
      </c>
      <c r="C377" s="196" t="s">
        <v>5687</v>
      </c>
      <c r="D377" s="196">
        <v>325</v>
      </c>
      <c r="E377" s="197" t="s">
        <v>144</v>
      </c>
      <c r="F377" s="196" t="s">
        <v>144</v>
      </c>
      <c r="G377" s="196">
        <v>95720</v>
      </c>
      <c r="H377" s="196" t="s">
        <v>5818</v>
      </c>
      <c r="I377" s="196" t="s">
        <v>5689</v>
      </c>
      <c r="J377" s="196" t="s">
        <v>5432</v>
      </c>
      <c r="K377" s="197">
        <v>162.12</v>
      </c>
      <c r="L377" s="196" t="s">
        <v>5433</v>
      </c>
    </row>
    <row r="378" spans="1:12" ht="15.75">
      <c r="A378" s="196" t="s">
        <v>5685</v>
      </c>
      <c r="B378" s="196" t="s">
        <v>5686</v>
      </c>
      <c r="C378" s="196" t="s">
        <v>5687</v>
      </c>
      <c r="D378" s="196">
        <v>325</v>
      </c>
      <c r="E378" s="197" t="s">
        <v>144</v>
      </c>
      <c r="F378" s="196" t="s">
        <v>144</v>
      </c>
      <c r="G378" s="196">
        <v>95872</v>
      </c>
      <c r="H378" s="196" t="s">
        <v>5819</v>
      </c>
      <c r="I378" s="196" t="s">
        <v>5689</v>
      </c>
      <c r="J378" s="196" t="s">
        <v>5432</v>
      </c>
      <c r="K378" s="197">
        <v>210.17</v>
      </c>
      <c r="L378" s="196" t="s">
        <v>5433</v>
      </c>
    </row>
    <row r="379" spans="1:12" ht="15.75">
      <c r="A379" s="196" t="s">
        <v>5685</v>
      </c>
      <c r="B379" s="196" t="s">
        <v>5686</v>
      </c>
      <c r="C379" s="196" t="s">
        <v>5687</v>
      </c>
      <c r="D379" s="196">
        <v>325</v>
      </c>
      <c r="E379" s="197" t="s">
        <v>144</v>
      </c>
      <c r="F379" s="196" t="s">
        <v>144</v>
      </c>
      <c r="G379" s="196">
        <v>96013</v>
      </c>
      <c r="H379" s="196" t="s">
        <v>5820</v>
      </c>
      <c r="I379" s="196" t="s">
        <v>5689</v>
      </c>
      <c r="J379" s="196" t="s">
        <v>5432</v>
      </c>
      <c r="K379" s="197">
        <v>177.96</v>
      </c>
      <c r="L379" s="196" t="s">
        <v>5433</v>
      </c>
    </row>
    <row r="380" spans="1:12" ht="15.75">
      <c r="A380" s="196" t="s">
        <v>5685</v>
      </c>
      <c r="B380" s="196" t="s">
        <v>5686</v>
      </c>
      <c r="C380" s="196" t="s">
        <v>5687</v>
      </c>
      <c r="D380" s="196">
        <v>325</v>
      </c>
      <c r="E380" s="197" t="s">
        <v>144</v>
      </c>
      <c r="F380" s="196" t="s">
        <v>144</v>
      </c>
      <c r="G380" s="196">
        <v>96020</v>
      </c>
      <c r="H380" s="196" t="s">
        <v>5821</v>
      </c>
      <c r="I380" s="196" t="s">
        <v>5689</v>
      </c>
      <c r="J380" s="196" t="s">
        <v>5432</v>
      </c>
      <c r="K380" s="197">
        <v>177.64</v>
      </c>
      <c r="L380" s="196" t="s">
        <v>5433</v>
      </c>
    </row>
    <row r="381" spans="1:12" ht="15.75">
      <c r="A381" s="196" t="s">
        <v>5685</v>
      </c>
      <c r="B381" s="196" t="s">
        <v>5686</v>
      </c>
      <c r="C381" s="196" t="s">
        <v>5687</v>
      </c>
      <c r="D381" s="196">
        <v>325</v>
      </c>
      <c r="E381" s="197" t="s">
        <v>144</v>
      </c>
      <c r="F381" s="196" t="s">
        <v>144</v>
      </c>
      <c r="G381" s="196">
        <v>96028</v>
      </c>
      <c r="H381" s="196" t="s">
        <v>5822</v>
      </c>
      <c r="I381" s="196" t="s">
        <v>5689</v>
      </c>
      <c r="J381" s="196" t="s">
        <v>5432</v>
      </c>
      <c r="K381" s="197">
        <v>131.87</v>
      </c>
      <c r="L381" s="196" t="s">
        <v>5433</v>
      </c>
    </row>
    <row r="382" spans="1:12" ht="15.75">
      <c r="A382" s="196" t="s">
        <v>5685</v>
      </c>
      <c r="B382" s="196" t="s">
        <v>5686</v>
      </c>
      <c r="C382" s="196" t="s">
        <v>5687</v>
      </c>
      <c r="D382" s="196">
        <v>325</v>
      </c>
      <c r="E382" s="197" t="s">
        <v>144</v>
      </c>
      <c r="F382" s="196" t="s">
        <v>144</v>
      </c>
      <c r="G382" s="196">
        <v>96035</v>
      </c>
      <c r="H382" s="196" t="s">
        <v>5823</v>
      </c>
      <c r="I382" s="196" t="s">
        <v>5689</v>
      </c>
      <c r="J382" s="196" t="s">
        <v>5432</v>
      </c>
      <c r="K382" s="197">
        <v>185.37</v>
      </c>
      <c r="L382" s="196" t="s">
        <v>5433</v>
      </c>
    </row>
    <row r="383" spans="1:12" ht="15.75">
      <c r="A383" s="196" t="s">
        <v>5685</v>
      </c>
      <c r="B383" s="196" t="s">
        <v>5686</v>
      </c>
      <c r="C383" s="196" t="s">
        <v>5687</v>
      </c>
      <c r="D383" s="196">
        <v>325</v>
      </c>
      <c r="E383" s="197" t="s">
        <v>144</v>
      </c>
      <c r="F383" s="196" t="s">
        <v>144</v>
      </c>
      <c r="G383" s="196">
        <v>96157</v>
      </c>
      <c r="H383" s="196" t="s">
        <v>5824</v>
      </c>
      <c r="I383" s="196" t="s">
        <v>5689</v>
      </c>
      <c r="J383" s="196" t="s">
        <v>5432</v>
      </c>
      <c r="K383" s="197">
        <v>132.19</v>
      </c>
      <c r="L383" s="196" t="s">
        <v>5433</v>
      </c>
    </row>
    <row r="384" spans="1:12" ht="15.75">
      <c r="A384" s="196" t="s">
        <v>5685</v>
      </c>
      <c r="B384" s="196" t="s">
        <v>5686</v>
      </c>
      <c r="C384" s="196" t="s">
        <v>5687</v>
      </c>
      <c r="D384" s="196">
        <v>325</v>
      </c>
      <c r="E384" s="197" t="s">
        <v>144</v>
      </c>
      <c r="F384" s="196" t="s">
        <v>144</v>
      </c>
      <c r="G384" s="196">
        <v>96158</v>
      </c>
      <c r="H384" s="196" t="s">
        <v>5825</v>
      </c>
      <c r="I384" s="196" t="s">
        <v>5689</v>
      </c>
      <c r="J384" s="196" t="s">
        <v>5432</v>
      </c>
      <c r="K384" s="197">
        <v>94.59</v>
      </c>
      <c r="L384" s="196" t="s">
        <v>5433</v>
      </c>
    </row>
    <row r="385" spans="1:12" ht="15.75">
      <c r="A385" s="196" t="s">
        <v>5685</v>
      </c>
      <c r="B385" s="196" t="s">
        <v>5686</v>
      </c>
      <c r="C385" s="196" t="s">
        <v>5687</v>
      </c>
      <c r="D385" s="196">
        <v>325</v>
      </c>
      <c r="E385" s="197" t="s">
        <v>144</v>
      </c>
      <c r="F385" s="196" t="s">
        <v>144</v>
      </c>
      <c r="G385" s="196">
        <v>96245</v>
      </c>
      <c r="H385" s="196" t="s">
        <v>5826</v>
      </c>
      <c r="I385" s="196" t="s">
        <v>5689</v>
      </c>
      <c r="J385" s="196" t="s">
        <v>5432</v>
      </c>
      <c r="K385" s="197">
        <v>64.849999999999994</v>
      </c>
      <c r="L385" s="196" t="s">
        <v>5433</v>
      </c>
    </row>
    <row r="386" spans="1:12" ht="15.75">
      <c r="A386" s="196" t="s">
        <v>5685</v>
      </c>
      <c r="B386" s="196" t="s">
        <v>5686</v>
      </c>
      <c r="C386" s="196" t="s">
        <v>5687</v>
      </c>
      <c r="D386" s="196">
        <v>325</v>
      </c>
      <c r="E386" s="197" t="s">
        <v>144</v>
      </c>
      <c r="F386" s="196" t="s">
        <v>144</v>
      </c>
      <c r="G386" s="196">
        <v>96303</v>
      </c>
      <c r="H386" s="196" t="s">
        <v>5827</v>
      </c>
      <c r="I386" s="196" t="s">
        <v>5689</v>
      </c>
      <c r="J386" s="196" t="s">
        <v>5432</v>
      </c>
      <c r="K386" s="197">
        <v>154.33000000000001</v>
      </c>
      <c r="L386" s="196" t="s">
        <v>5433</v>
      </c>
    </row>
    <row r="387" spans="1:12" ht="15.75">
      <c r="A387" s="196" t="s">
        <v>5685</v>
      </c>
      <c r="B387" s="196" t="s">
        <v>5686</v>
      </c>
      <c r="C387" s="196" t="s">
        <v>5687</v>
      </c>
      <c r="D387" s="196">
        <v>325</v>
      </c>
      <c r="E387" s="197" t="s">
        <v>144</v>
      </c>
      <c r="F387" s="196" t="s">
        <v>144</v>
      </c>
      <c r="G387" s="196">
        <v>96309</v>
      </c>
      <c r="H387" s="196" t="s">
        <v>5828</v>
      </c>
      <c r="I387" s="196" t="s">
        <v>5689</v>
      </c>
      <c r="J387" s="196" t="s">
        <v>5432</v>
      </c>
      <c r="K387" s="197">
        <v>1.1000000000000001</v>
      </c>
      <c r="L387" s="196" t="s">
        <v>5433</v>
      </c>
    </row>
    <row r="388" spans="1:12" ht="15.75">
      <c r="A388" s="196" t="s">
        <v>5685</v>
      </c>
      <c r="B388" s="196" t="s">
        <v>5686</v>
      </c>
      <c r="C388" s="196" t="s">
        <v>5687</v>
      </c>
      <c r="D388" s="196">
        <v>325</v>
      </c>
      <c r="E388" s="197" t="s">
        <v>144</v>
      </c>
      <c r="F388" s="196" t="s">
        <v>144</v>
      </c>
      <c r="G388" s="196">
        <v>96463</v>
      </c>
      <c r="H388" s="196" t="s">
        <v>5829</v>
      </c>
      <c r="I388" s="196" t="s">
        <v>5689</v>
      </c>
      <c r="J388" s="196" t="s">
        <v>5432</v>
      </c>
      <c r="K388" s="197">
        <v>140.71</v>
      </c>
      <c r="L388" s="196" t="s">
        <v>5433</v>
      </c>
    </row>
    <row r="389" spans="1:12" ht="15.75">
      <c r="A389" s="196" t="s">
        <v>5685</v>
      </c>
      <c r="B389" s="196" t="s">
        <v>5686</v>
      </c>
      <c r="C389" s="196" t="s">
        <v>5687</v>
      </c>
      <c r="D389" s="196">
        <v>325</v>
      </c>
      <c r="E389" s="197" t="s">
        <v>144</v>
      </c>
      <c r="F389" s="196" t="s">
        <v>144</v>
      </c>
      <c r="G389" s="196">
        <v>98764</v>
      </c>
      <c r="H389" s="196" t="s">
        <v>5830</v>
      </c>
      <c r="I389" s="196" t="s">
        <v>5689</v>
      </c>
      <c r="J389" s="196" t="s">
        <v>5432</v>
      </c>
      <c r="K389" s="197">
        <v>2.91</v>
      </c>
      <c r="L389" s="196" t="s">
        <v>5433</v>
      </c>
    </row>
    <row r="390" spans="1:12" ht="15.75">
      <c r="A390" s="196" t="s">
        <v>5685</v>
      </c>
      <c r="B390" s="196" t="s">
        <v>5686</v>
      </c>
      <c r="C390" s="196" t="s">
        <v>5687</v>
      </c>
      <c r="D390" s="196">
        <v>325</v>
      </c>
      <c r="E390" s="197" t="s">
        <v>144</v>
      </c>
      <c r="F390" s="196" t="s">
        <v>144</v>
      </c>
      <c r="G390" s="196">
        <v>99833</v>
      </c>
      <c r="H390" s="196" t="s">
        <v>5831</v>
      </c>
      <c r="I390" s="196" t="s">
        <v>5689</v>
      </c>
      <c r="J390" s="196" t="s">
        <v>5432</v>
      </c>
      <c r="K390" s="197">
        <v>1.04</v>
      </c>
      <c r="L390" s="196" t="s">
        <v>5433</v>
      </c>
    </row>
    <row r="391" spans="1:12" ht="15.75">
      <c r="A391" s="196" t="s">
        <v>5685</v>
      </c>
      <c r="B391" s="196" t="s">
        <v>5686</v>
      </c>
      <c r="C391" s="196" t="s">
        <v>5687</v>
      </c>
      <c r="D391" s="196">
        <v>325</v>
      </c>
      <c r="E391" s="197" t="s">
        <v>144</v>
      </c>
      <c r="F391" s="196" t="s">
        <v>144</v>
      </c>
      <c r="G391" s="196">
        <v>100641</v>
      </c>
      <c r="H391" s="196" t="s">
        <v>5832</v>
      </c>
      <c r="I391" s="196" t="s">
        <v>5689</v>
      </c>
      <c r="J391" s="196" t="s">
        <v>5432</v>
      </c>
      <c r="K391" s="197">
        <v>408.49</v>
      </c>
      <c r="L391" s="196" t="s">
        <v>5433</v>
      </c>
    </row>
    <row r="392" spans="1:12" ht="15.75">
      <c r="A392" s="196" t="s">
        <v>5685</v>
      </c>
      <c r="B392" s="196" t="s">
        <v>5686</v>
      </c>
      <c r="C392" s="196" t="s">
        <v>5687</v>
      </c>
      <c r="D392" s="196">
        <v>325</v>
      </c>
      <c r="E392" s="197" t="s">
        <v>144</v>
      </c>
      <c r="F392" s="196" t="s">
        <v>144</v>
      </c>
      <c r="G392" s="196">
        <v>100647</v>
      </c>
      <c r="H392" s="196" t="s">
        <v>5833</v>
      </c>
      <c r="I392" s="196" t="s">
        <v>5689</v>
      </c>
      <c r="J392" s="196" t="s">
        <v>5432</v>
      </c>
      <c r="K392" s="197">
        <v>872.27</v>
      </c>
      <c r="L392" s="196" t="s">
        <v>5433</v>
      </c>
    </row>
    <row r="393" spans="1:12" ht="15.75">
      <c r="A393" s="196" t="s">
        <v>5685</v>
      </c>
      <c r="B393" s="196" t="s">
        <v>5686</v>
      </c>
      <c r="C393" s="196" t="s">
        <v>5687</v>
      </c>
      <c r="D393" s="196">
        <v>325</v>
      </c>
      <c r="E393" s="197" t="s">
        <v>144</v>
      </c>
      <c r="F393" s="196" t="s">
        <v>144</v>
      </c>
      <c r="G393" s="196">
        <v>102275</v>
      </c>
      <c r="H393" s="196" t="s">
        <v>5834</v>
      </c>
      <c r="I393" s="196" t="s">
        <v>5689</v>
      </c>
      <c r="J393" s="196" t="s">
        <v>5432</v>
      </c>
      <c r="K393" s="197">
        <v>20.7</v>
      </c>
      <c r="L393" s="196" t="s">
        <v>5433</v>
      </c>
    </row>
    <row r="394" spans="1:12" ht="15.75">
      <c r="A394" s="196" t="s">
        <v>5685</v>
      </c>
      <c r="B394" s="196" t="s">
        <v>5686</v>
      </c>
      <c r="C394" s="196" t="s">
        <v>5835</v>
      </c>
      <c r="D394" s="196">
        <v>327</v>
      </c>
      <c r="E394" s="197" t="s">
        <v>144</v>
      </c>
      <c r="F394" s="196" t="s">
        <v>144</v>
      </c>
      <c r="G394" s="196">
        <v>5632</v>
      </c>
      <c r="H394" s="196" t="s">
        <v>5836</v>
      </c>
      <c r="I394" s="196" t="s">
        <v>5837</v>
      </c>
      <c r="J394" s="196" t="s">
        <v>5432</v>
      </c>
      <c r="K394" s="197">
        <v>53.52</v>
      </c>
      <c r="L394" s="196" t="s">
        <v>5433</v>
      </c>
    </row>
    <row r="395" spans="1:12" ht="15.75">
      <c r="A395" s="196" t="s">
        <v>5685</v>
      </c>
      <c r="B395" s="196" t="s">
        <v>5686</v>
      </c>
      <c r="C395" s="196" t="s">
        <v>5835</v>
      </c>
      <c r="D395" s="196">
        <v>327</v>
      </c>
      <c r="E395" s="197" t="s">
        <v>144</v>
      </c>
      <c r="F395" s="196" t="s">
        <v>144</v>
      </c>
      <c r="G395" s="196">
        <v>5679</v>
      </c>
      <c r="H395" s="196" t="s">
        <v>5838</v>
      </c>
      <c r="I395" s="196" t="s">
        <v>5837</v>
      </c>
      <c r="J395" s="196" t="s">
        <v>5432</v>
      </c>
      <c r="K395" s="197">
        <v>41.03</v>
      </c>
      <c r="L395" s="196" t="s">
        <v>5433</v>
      </c>
    </row>
    <row r="396" spans="1:12" ht="15.75">
      <c r="A396" s="196" t="s">
        <v>5685</v>
      </c>
      <c r="B396" s="196" t="s">
        <v>5686</v>
      </c>
      <c r="C396" s="196" t="s">
        <v>5835</v>
      </c>
      <c r="D396" s="196">
        <v>327</v>
      </c>
      <c r="E396" s="197" t="s">
        <v>144</v>
      </c>
      <c r="F396" s="196" t="s">
        <v>144</v>
      </c>
      <c r="G396" s="196">
        <v>5681</v>
      </c>
      <c r="H396" s="196" t="s">
        <v>5839</v>
      </c>
      <c r="I396" s="196" t="s">
        <v>5837</v>
      </c>
      <c r="J396" s="196" t="s">
        <v>5432</v>
      </c>
      <c r="K396" s="197">
        <v>38.950000000000003</v>
      </c>
      <c r="L396" s="196" t="s">
        <v>5433</v>
      </c>
    </row>
    <row r="397" spans="1:12" ht="15.75">
      <c r="A397" s="196" t="s">
        <v>5685</v>
      </c>
      <c r="B397" s="196" t="s">
        <v>5686</v>
      </c>
      <c r="C397" s="196" t="s">
        <v>5835</v>
      </c>
      <c r="D397" s="196">
        <v>327</v>
      </c>
      <c r="E397" s="197" t="s">
        <v>144</v>
      </c>
      <c r="F397" s="196" t="s">
        <v>144</v>
      </c>
      <c r="G397" s="196">
        <v>5685</v>
      </c>
      <c r="H397" s="196" t="s">
        <v>5840</v>
      </c>
      <c r="I397" s="196" t="s">
        <v>5837</v>
      </c>
      <c r="J397" s="196" t="s">
        <v>5432</v>
      </c>
      <c r="K397" s="197">
        <v>39.99</v>
      </c>
      <c r="L397" s="196" t="s">
        <v>5433</v>
      </c>
    </row>
    <row r="398" spans="1:12" ht="15.75">
      <c r="A398" s="196" t="s">
        <v>5685</v>
      </c>
      <c r="B398" s="196" t="s">
        <v>5686</v>
      </c>
      <c r="C398" s="196" t="s">
        <v>5835</v>
      </c>
      <c r="D398" s="196">
        <v>327</v>
      </c>
      <c r="E398" s="197" t="s">
        <v>144</v>
      </c>
      <c r="F398" s="196" t="s">
        <v>144</v>
      </c>
      <c r="G398" s="196">
        <v>5690</v>
      </c>
      <c r="H398" s="196" t="s">
        <v>5841</v>
      </c>
      <c r="I398" s="196" t="s">
        <v>5837</v>
      </c>
      <c r="J398" s="196" t="s">
        <v>5432</v>
      </c>
      <c r="K398" s="197">
        <v>2.5299999999999998</v>
      </c>
      <c r="L398" s="196" t="s">
        <v>5433</v>
      </c>
    </row>
    <row r="399" spans="1:12" ht="15.75">
      <c r="A399" s="196" t="s">
        <v>5685</v>
      </c>
      <c r="B399" s="196" t="s">
        <v>5686</v>
      </c>
      <c r="C399" s="196" t="s">
        <v>5835</v>
      </c>
      <c r="D399" s="196">
        <v>327</v>
      </c>
      <c r="E399" s="197" t="s">
        <v>144</v>
      </c>
      <c r="F399" s="196" t="s">
        <v>144</v>
      </c>
      <c r="G399" s="196">
        <v>5806</v>
      </c>
      <c r="H399" s="196" t="s">
        <v>5842</v>
      </c>
      <c r="I399" s="196" t="s">
        <v>5837</v>
      </c>
      <c r="J399" s="196" t="s">
        <v>5503</v>
      </c>
      <c r="K399" s="197">
        <v>0.22</v>
      </c>
      <c r="L399" s="196" t="s">
        <v>5433</v>
      </c>
    </row>
    <row r="400" spans="1:12" ht="15.75">
      <c r="A400" s="196" t="s">
        <v>5685</v>
      </c>
      <c r="B400" s="196" t="s">
        <v>5686</v>
      </c>
      <c r="C400" s="196" t="s">
        <v>5835</v>
      </c>
      <c r="D400" s="196">
        <v>327</v>
      </c>
      <c r="E400" s="197" t="s">
        <v>144</v>
      </c>
      <c r="F400" s="196" t="s">
        <v>144</v>
      </c>
      <c r="G400" s="196">
        <v>5826</v>
      </c>
      <c r="H400" s="196" t="s">
        <v>5843</v>
      </c>
      <c r="I400" s="196" t="s">
        <v>5837</v>
      </c>
      <c r="J400" s="196" t="s">
        <v>5432</v>
      </c>
      <c r="K400" s="197">
        <v>31.63</v>
      </c>
      <c r="L400" s="196" t="s">
        <v>5433</v>
      </c>
    </row>
    <row r="401" spans="1:12" ht="15.75">
      <c r="A401" s="196" t="s">
        <v>5685</v>
      </c>
      <c r="B401" s="196" t="s">
        <v>5686</v>
      </c>
      <c r="C401" s="196" t="s">
        <v>5835</v>
      </c>
      <c r="D401" s="196">
        <v>327</v>
      </c>
      <c r="E401" s="197" t="s">
        <v>144</v>
      </c>
      <c r="F401" s="196" t="s">
        <v>144</v>
      </c>
      <c r="G401" s="196">
        <v>5829</v>
      </c>
      <c r="H401" s="196" t="s">
        <v>5844</v>
      </c>
      <c r="I401" s="196" t="s">
        <v>5837</v>
      </c>
      <c r="J401" s="196" t="s">
        <v>5432</v>
      </c>
      <c r="K401" s="197">
        <v>124.9</v>
      </c>
      <c r="L401" s="196" t="s">
        <v>5433</v>
      </c>
    </row>
    <row r="402" spans="1:12" ht="15.75">
      <c r="A402" s="196" t="s">
        <v>5685</v>
      </c>
      <c r="B402" s="196" t="s">
        <v>5686</v>
      </c>
      <c r="C402" s="196" t="s">
        <v>5835</v>
      </c>
      <c r="D402" s="196">
        <v>327</v>
      </c>
      <c r="E402" s="197" t="s">
        <v>144</v>
      </c>
      <c r="F402" s="196" t="s">
        <v>144</v>
      </c>
      <c r="G402" s="196">
        <v>5837</v>
      </c>
      <c r="H402" s="196" t="s">
        <v>5845</v>
      </c>
      <c r="I402" s="196" t="s">
        <v>5837</v>
      </c>
      <c r="J402" s="196" t="s">
        <v>5432</v>
      </c>
      <c r="K402" s="197">
        <v>92.29</v>
      </c>
      <c r="L402" s="196" t="s">
        <v>5433</v>
      </c>
    </row>
    <row r="403" spans="1:12" ht="15.75">
      <c r="A403" s="196" t="s">
        <v>5685</v>
      </c>
      <c r="B403" s="196" t="s">
        <v>5686</v>
      </c>
      <c r="C403" s="196" t="s">
        <v>5835</v>
      </c>
      <c r="D403" s="196">
        <v>327</v>
      </c>
      <c r="E403" s="197" t="s">
        <v>144</v>
      </c>
      <c r="F403" s="196" t="s">
        <v>144</v>
      </c>
      <c r="G403" s="196">
        <v>5841</v>
      </c>
      <c r="H403" s="196" t="s">
        <v>5846</v>
      </c>
      <c r="I403" s="196" t="s">
        <v>5837</v>
      </c>
      <c r="J403" s="196" t="s">
        <v>5432</v>
      </c>
      <c r="K403" s="197">
        <v>2.91</v>
      </c>
      <c r="L403" s="196" t="s">
        <v>5433</v>
      </c>
    </row>
    <row r="404" spans="1:12" ht="15.75">
      <c r="A404" s="196" t="s">
        <v>5685</v>
      </c>
      <c r="B404" s="196" t="s">
        <v>5686</v>
      </c>
      <c r="C404" s="196" t="s">
        <v>5835</v>
      </c>
      <c r="D404" s="196">
        <v>327</v>
      </c>
      <c r="E404" s="197" t="s">
        <v>144</v>
      </c>
      <c r="F404" s="196" t="s">
        <v>144</v>
      </c>
      <c r="G404" s="196">
        <v>5845</v>
      </c>
      <c r="H404" s="196" t="s">
        <v>5847</v>
      </c>
      <c r="I404" s="196" t="s">
        <v>5837</v>
      </c>
      <c r="J404" s="196" t="s">
        <v>5432</v>
      </c>
      <c r="K404" s="197">
        <v>32.82</v>
      </c>
      <c r="L404" s="196" t="s">
        <v>5433</v>
      </c>
    </row>
    <row r="405" spans="1:12" ht="15.75">
      <c r="A405" s="196" t="s">
        <v>5685</v>
      </c>
      <c r="B405" s="196" t="s">
        <v>5686</v>
      </c>
      <c r="C405" s="196" t="s">
        <v>5835</v>
      </c>
      <c r="D405" s="196">
        <v>327</v>
      </c>
      <c r="E405" s="197" t="s">
        <v>144</v>
      </c>
      <c r="F405" s="196" t="s">
        <v>144</v>
      </c>
      <c r="G405" s="196">
        <v>5849</v>
      </c>
      <c r="H405" s="196" t="s">
        <v>5848</v>
      </c>
      <c r="I405" s="196" t="s">
        <v>5837</v>
      </c>
      <c r="J405" s="196" t="s">
        <v>5432</v>
      </c>
      <c r="K405" s="197">
        <v>51.45</v>
      </c>
      <c r="L405" s="196" t="s">
        <v>5433</v>
      </c>
    </row>
    <row r="406" spans="1:12" ht="15.75">
      <c r="A406" s="196" t="s">
        <v>5685</v>
      </c>
      <c r="B406" s="196" t="s">
        <v>5686</v>
      </c>
      <c r="C406" s="196" t="s">
        <v>5835</v>
      </c>
      <c r="D406" s="196">
        <v>327</v>
      </c>
      <c r="E406" s="197" t="s">
        <v>144</v>
      </c>
      <c r="F406" s="196" t="s">
        <v>144</v>
      </c>
      <c r="G406" s="196">
        <v>5853</v>
      </c>
      <c r="H406" s="196" t="s">
        <v>5849</v>
      </c>
      <c r="I406" s="196" t="s">
        <v>5837</v>
      </c>
      <c r="J406" s="196" t="s">
        <v>5432</v>
      </c>
      <c r="K406" s="197">
        <v>51.65</v>
      </c>
      <c r="L406" s="196" t="s">
        <v>5433</v>
      </c>
    </row>
    <row r="407" spans="1:12" ht="15.75">
      <c r="A407" s="196" t="s">
        <v>5685</v>
      </c>
      <c r="B407" s="196" t="s">
        <v>5686</v>
      </c>
      <c r="C407" s="196" t="s">
        <v>5835</v>
      </c>
      <c r="D407" s="196">
        <v>327</v>
      </c>
      <c r="E407" s="197" t="s">
        <v>144</v>
      </c>
      <c r="F407" s="196" t="s">
        <v>144</v>
      </c>
      <c r="G407" s="196">
        <v>5857</v>
      </c>
      <c r="H407" s="196" t="s">
        <v>5850</v>
      </c>
      <c r="I407" s="196" t="s">
        <v>5837</v>
      </c>
      <c r="J407" s="196" t="s">
        <v>5432</v>
      </c>
      <c r="K407" s="197">
        <v>127.94</v>
      </c>
      <c r="L407" s="196" t="s">
        <v>5433</v>
      </c>
    </row>
    <row r="408" spans="1:12" ht="15.75">
      <c r="A408" s="196" t="s">
        <v>5685</v>
      </c>
      <c r="B408" s="196" t="s">
        <v>5686</v>
      </c>
      <c r="C408" s="196" t="s">
        <v>5835</v>
      </c>
      <c r="D408" s="196">
        <v>327</v>
      </c>
      <c r="E408" s="197" t="s">
        <v>144</v>
      </c>
      <c r="F408" s="196" t="s">
        <v>144</v>
      </c>
      <c r="G408" s="196">
        <v>5865</v>
      </c>
      <c r="H408" s="196" t="s">
        <v>5851</v>
      </c>
      <c r="I408" s="196" t="s">
        <v>5837</v>
      </c>
      <c r="J408" s="196" t="s">
        <v>5432</v>
      </c>
      <c r="K408" s="197">
        <v>6.57</v>
      </c>
      <c r="L408" s="196" t="s">
        <v>5433</v>
      </c>
    </row>
    <row r="409" spans="1:12" ht="15.75">
      <c r="A409" s="196" t="s">
        <v>5685</v>
      </c>
      <c r="B409" s="196" t="s">
        <v>5686</v>
      </c>
      <c r="C409" s="196" t="s">
        <v>5835</v>
      </c>
      <c r="D409" s="196">
        <v>327</v>
      </c>
      <c r="E409" s="197" t="s">
        <v>144</v>
      </c>
      <c r="F409" s="196" t="s">
        <v>144</v>
      </c>
      <c r="G409" s="196">
        <v>5869</v>
      </c>
      <c r="H409" s="196" t="s">
        <v>5852</v>
      </c>
      <c r="I409" s="196" t="s">
        <v>5837</v>
      </c>
      <c r="J409" s="196" t="s">
        <v>5432</v>
      </c>
      <c r="K409" s="197">
        <v>44.96</v>
      </c>
      <c r="L409" s="196" t="s">
        <v>5433</v>
      </c>
    </row>
    <row r="410" spans="1:12" ht="15.75">
      <c r="A410" s="196" t="s">
        <v>5685</v>
      </c>
      <c r="B410" s="196" t="s">
        <v>5686</v>
      </c>
      <c r="C410" s="196" t="s">
        <v>5835</v>
      </c>
      <c r="D410" s="196">
        <v>327</v>
      </c>
      <c r="E410" s="197" t="s">
        <v>144</v>
      </c>
      <c r="F410" s="196" t="s">
        <v>144</v>
      </c>
      <c r="G410" s="196">
        <v>5877</v>
      </c>
      <c r="H410" s="196" t="s">
        <v>5853</v>
      </c>
      <c r="I410" s="196" t="s">
        <v>5837</v>
      </c>
      <c r="J410" s="196" t="s">
        <v>5432</v>
      </c>
      <c r="K410" s="197">
        <v>40.369999999999997</v>
      </c>
      <c r="L410" s="196" t="s">
        <v>5433</v>
      </c>
    </row>
    <row r="411" spans="1:12" ht="15.75">
      <c r="A411" s="196" t="s">
        <v>5685</v>
      </c>
      <c r="B411" s="196" t="s">
        <v>5686</v>
      </c>
      <c r="C411" s="196" t="s">
        <v>5835</v>
      </c>
      <c r="D411" s="196">
        <v>327</v>
      </c>
      <c r="E411" s="197" t="s">
        <v>144</v>
      </c>
      <c r="F411" s="196" t="s">
        <v>144</v>
      </c>
      <c r="G411" s="196">
        <v>5881</v>
      </c>
      <c r="H411" s="196" t="s">
        <v>5854</v>
      </c>
      <c r="I411" s="196" t="s">
        <v>5837</v>
      </c>
      <c r="J411" s="196" t="s">
        <v>5432</v>
      </c>
      <c r="K411" s="197">
        <v>47.98</v>
      </c>
      <c r="L411" s="196" t="s">
        <v>5433</v>
      </c>
    </row>
    <row r="412" spans="1:12" ht="15.75">
      <c r="A412" s="196" t="s">
        <v>5685</v>
      </c>
      <c r="B412" s="196" t="s">
        <v>5686</v>
      </c>
      <c r="C412" s="196" t="s">
        <v>5835</v>
      </c>
      <c r="D412" s="196">
        <v>327</v>
      </c>
      <c r="E412" s="197" t="s">
        <v>144</v>
      </c>
      <c r="F412" s="196" t="s">
        <v>144</v>
      </c>
      <c r="G412" s="196">
        <v>5884</v>
      </c>
      <c r="H412" s="196" t="s">
        <v>5855</v>
      </c>
      <c r="I412" s="196" t="s">
        <v>5837</v>
      </c>
      <c r="J412" s="196" t="s">
        <v>5432</v>
      </c>
      <c r="K412" s="197">
        <v>37.08</v>
      </c>
      <c r="L412" s="196" t="s">
        <v>5433</v>
      </c>
    </row>
    <row r="413" spans="1:12" ht="15.75">
      <c r="A413" s="196" t="s">
        <v>5685</v>
      </c>
      <c r="B413" s="196" t="s">
        <v>5686</v>
      </c>
      <c r="C413" s="196" t="s">
        <v>5835</v>
      </c>
      <c r="D413" s="196">
        <v>327</v>
      </c>
      <c r="E413" s="197" t="s">
        <v>144</v>
      </c>
      <c r="F413" s="196" t="s">
        <v>144</v>
      </c>
      <c r="G413" s="196">
        <v>5892</v>
      </c>
      <c r="H413" s="196" t="s">
        <v>5856</v>
      </c>
      <c r="I413" s="196" t="s">
        <v>5837</v>
      </c>
      <c r="J413" s="196" t="s">
        <v>5432</v>
      </c>
      <c r="K413" s="197">
        <v>32.74</v>
      </c>
      <c r="L413" s="196" t="s">
        <v>5433</v>
      </c>
    </row>
    <row r="414" spans="1:12" ht="15.75">
      <c r="A414" s="196" t="s">
        <v>5685</v>
      </c>
      <c r="B414" s="196" t="s">
        <v>5686</v>
      </c>
      <c r="C414" s="196" t="s">
        <v>5835</v>
      </c>
      <c r="D414" s="196">
        <v>327</v>
      </c>
      <c r="E414" s="197" t="s">
        <v>144</v>
      </c>
      <c r="F414" s="196" t="s">
        <v>144</v>
      </c>
      <c r="G414" s="196">
        <v>5896</v>
      </c>
      <c r="H414" s="196" t="s">
        <v>5857</v>
      </c>
      <c r="I414" s="196" t="s">
        <v>5837</v>
      </c>
      <c r="J414" s="196" t="s">
        <v>5432</v>
      </c>
      <c r="K414" s="197">
        <v>30.59</v>
      </c>
      <c r="L414" s="196" t="s">
        <v>5433</v>
      </c>
    </row>
    <row r="415" spans="1:12" ht="15.75">
      <c r="A415" s="196" t="s">
        <v>5685</v>
      </c>
      <c r="B415" s="196" t="s">
        <v>5686</v>
      </c>
      <c r="C415" s="196" t="s">
        <v>5835</v>
      </c>
      <c r="D415" s="196">
        <v>327</v>
      </c>
      <c r="E415" s="197" t="s">
        <v>144</v>
      </c>
      <c r="F415" s="196" t="s">
        <v>144</v>
      </c>
      <c r="G415" s="196">
        <v>5903</v>
      </c>
      <c r="H415" s="196" t="s">
        <v>5858</v>
      </c>
      <c r="I415" s="196" t="s">
        <v>5837</v>
      </c>
      <c r="J415" s="196" t="s">
        <v>5432</v>
      </c>
      <c r="K415" s="197">
        <v>38.82</v>
      </c>
      <c r="L415" s="196" t="s">
        <v>5433</v>
      </c>
    </row>
    <row r="416" spans="1:12" ht="15.75">
      <c r="A416" s="196" t="s">
        <v>5685</v>
      </c>
      <c r="B416" s="196" t="s">
        <v>5686</v>
      </c>
      <c r="C416" s="196" t="s">
        <v>5835</v>
      </c>
      <c r="D416" s="196">
        <v>327</v>
      </c>
      <c r="E416" s="197" t="s">
        <v>144</v>
      </c>
      <c r="F416" s="196" t="s">
        <v>144</v>
      </c>
      <c r="G416" s="196">
        <v>5911</v>
      </c>
      <c r="H416" s="196" t="s">
        <v>5859</v>
      </c>
      <c r="I416" s="196" t="s">
        <v>5837</v>
      </c>
      <c r="J416" s="196" t="s">
        <v>5432</v>
      </c>
      <c r="K416" s="197">
        <v>20.55</v>
      </c>
      <c r="L416" s="196" t="s">
        <v>5433</v>
      </c>
    </row>
    <row r="417" spans="1:12" ht="15.75">
      <c r="A417" s="196" t="s">
        <v>5685</v>
      </c>
      <c r="B417" s="196" t="s">
        <v>5686</v>
      </c>
      <c r="C417" s="196" t="s">
        <v>5835</v>
      </c>
      <c r="D417" s="196">
        <v>327</v>
      </c>
      <c r="E417" s="197" t="s">
        <v>144</v>
      </c>
      <c r="F417" s="196" t="s">
        <v>144</v>
      </c>
      <c r="G417" s="196">
        <v>5923</v>
      </c>
      <c r="H417" s="196" t="s">
        <v>5860</v>
      </c>
      <c r="I417" s="196" t="s">
        <v>5837</v>
      </c>
      <c r="J417" s="196" t="s">
        <v>5432</v>
      </c>
      <c r="K417" s="197">
        <v>1.98</v>
      </c>
      <c r="L417" s="196" t="s">
        <v>5433</v>
      </c>
    </row>
    <row r="418" spans="1:12" ht="15.75">
      <c r="A418" s="196" t="s">
        <v>5685</v>
      </c>
      <c r="B418" s="196" t="s">
        <v>5686</v>
      </c>
      <c r="C418" s="196" t="s">
        <v>5835</v>
      </c>
      <c r="D418" s="196">
        <v>327</v>
      </c>
      <c r="E418" s="197" t="s">
        <v>144</v>
      </c>
      <c r="F418" s="196" t="s">
        <v>144</v>
      </c>
      <c r="G418" s="196">
        <v>5930</v>
      </c>
      <c r="H418" s="196" t="s">
        <v>5861</v>
      </c>
      <c r="I418" s="196" t="s">
        <v>5837</v>
      </c>
      <c r="J418" s="196" t="s">
        <v>5432</v>
      </c>
      <c r="K418" s="197">
        <v>33.42</v>
      </c>
      <c r="L418" s="196" t="s">
        <v>5433</v>
      </c>
    </row>
    <row r="419" spans="1:12" ht="15.75">
      <c r="A419" s="196" t="s">
        <v>5685</v>
      </c>
      <c r="B419" s="196" t="s">
        <v>5686</v>
      </c>
      <c r="C419" s="196" t="s">
        <v>5835</v>
      </c>
      <c r="D419" s="196">
        <v>327</v>
      </c>
      <c r="E419" s="197" t="s">
        <v>144</v>
      </c>
      <c r="F419" s="196" t="s">
        <v>144</v>
      </c>
      <c r="G419" s="196">
        <v>5934</v>
      </c>
      <c r="H419" s="196" t="s">
        <v>5862</v>
      </c>
      <c r="I419" s="196" t="s">
        <v>5837</v>
      </c>
      <c r="J419" s="196" t="s">
        <v>5432</v>
      </c>
      <c r="K419" s="197">
        <v>55.58</v>
      </c>
      <c r="L419" s="196" t="s">
        <v>5433</v>
      </c>
    </row>
    <row r="420" spans="1:12" ht="15.75">
      <c r="A420" s="196" t="s">
        <v>5685</v>
      </c>
      <c r="B420" s="196" t="s">
        <v>5686</v>
      </c>
      <c r="C420" s="196" t="s">
        <v>5835</v>
      </c>
      <c r="D420" s="196">
        <v>327</v>
      </c>
      <c r="E420" s="197" t="s">
        <v>144</v>
      </c>
      <c r="F420" s="196" t="s">
        <v>144</v>
      </c>
      <c r="G420" s="196">
        <v>5942</v>
      </c>
      <c r="H420" s="196" t="s">
        <v>5863</v>
      </c>
      <c r="I420" s="196" t="s">
        <v>5837</v>
      </c>
      <c r="J420" s="196" t="s">
        <v>5432</v>
      </c>
      <c r="K420" s="197">
        <v>45.6</v>
      </c>
      <c r="L420" s="196" t="s">
        <v>5433</v>
      </c>
    </row>
    <row r="421" spans="1:12" ht="15.75">
      <c r="A421" s="196" t="s">
        <v>5685</v>
      </c>
      <c r="B421" s="196" t="s">
        <v>5686</v>
      </c>
      <c r="C421" s="196" t="s">
        <v>5835</v>
      </c>
      <c r="D421" s="196">
        <v>327</v>
      </c>
      <c r="E421" s="197" t="s">
        <v>144</v>
      </c>
      <c r="F421" s="196" t="s">
        <v>144</v>
      </c>
      <c r="G421" s="196">
        <v>5946</v>
      </c>
      <c r="H421" s="196" t="s">
        <v>5864</v>
      </c>
      <c r="I421" s="196" t="s">
        <v>5837</v>
      </c>
      <c r="J421" s="196" t="s">
        <v>5432</v>
      </c>
      <c r="K421" s="197">
        <v>55.53</v>
      </c>
      <c r="L421" s="196" t="s">
        <v>5433</v>
      </c>
    </row>
    <row r="422" spans="1:12" ht="15.75">
      <c r="A422" s="196" t="s">
        <v>5685</v>
      </c>
      <c r="B422" s="196" t="s">
        <v>5686</v>
      </c>
      <c r="C422" s="196" t="s">
        <v>5835</v>
      </c>
      <c r="D422" s="196">
        <v>327</v>
      </c>
      <c r="E422" s="197" t="s">
        <v>144</v>
      </c>
      <c r="F422" s="196" t="s">
        <v>144</v>
      </c>
      <c r="G422" s="196">
        <v>5952</v>
      </c>
      <c r="H422" s="196" t="s">
        <v>5865</v>
      </c>
      <c r="I422" s="196" t="s">
        <v>5837</v>
      </c>
      <c r="J422" s="196" t="s">
        <v>5432</v>
      </c>
      <c r="K422" s="197">
        <v>19.82</v>
      </c>
      <c r="L422" s="196" t="s">
        <v>5433</v>
      </c>
    </row>
    <row r="423" spans="1:12" ht="15.75">
      <c r="A423" s="196" t="s">
        <v>5685</v>
      </c>
      <c r="B423" s="196" t="s">
        <v>5686</v>
      </c>
      <c r="C423" s="196" t="s">
        <v>5835</v>
      </c>
      <c r="D423" s="196">
        <v>327</v>
      </c>
      <c r="E423" s="197" t="s">
        <v>144</v>
      </c>
      <c r="F423" s="196" t="s">
        <v>144</v>
      </c>
      <c r="G423" s="196">
        <v>5954</v>
      </c>
      <c r="H423" s="196" t="s">
        <v>5866</v>
      </c>
      <c r="I423" s="196" t="s">
        <v>5837</v>
      </c>
      <c r="J423" s="196" t="s">
        <v>5432</v>
      </c>
      <c r="K423" s="197">
        <v>3.33</v>
      </c>
      <c r="L423" s="196" t="s">
        <v>5433</v>
      </c>
    </row>
    <row r="424" spans="1:12" ht="15.75">
      <c r="A424" s="196" t="s">
        <v>5685</v>
      </c>
      <c r="B424" s="196" t="s">
        <v>5686</v>
      </c>
      <c r="C424" s="196" t="s">
        <v>5835</v>
      </c>
      <c r="D424" s="196">
        <v>327</v>
      </c>
      <c r="E424" s="197" t="s">
        <v>144</v>
      </c>
      <c r="F424" s="196" t="s">
        <v>144</v>
      </c>
      <c r="G424" s="196">
        <v>5961</v>
      </c>
      <c r="H424" s="196" t="s">
        <v>5867</v>
      </c>
      <c r="I424" s="196" t="s">
        <v>5837</v>
      </c>
      <c r="J424" s="196" t="s">
        <v>5432</v>
      </c>
      <c r="K424" s="197">
        <v>37.97</v>
      </c>
      <c r="L424" s="196" t="s">
        <v>5433</v>
      </c>
    </row>
    <row r="425" spans="1:12" ht="15.75">
      <c r="A425" s="196" t="s">
        <v>5685</v>
      </c>
      <c r="B425" s="196" t="s">
        <v>5686</v>
      </c>
      <c r="C425" s="196" t="s">
        <v>5835</v>
      </c>
      <c r="D425" s="196">
        <v>327</v>
      </c>
      <c r="E425" s="197" t="s">
        <v>144</v>
      </c>
      <c r="F425" s="196" t="s">
        <v>144</v>
      </c>
      <c r="G425" s="196">
        <v>6260</v>
      </c>
      <c r="H425" s="196" t="s">
        <v>5868</v>
      </c>
      <c r="I425" s="196" t="s">
        <v>5837</v>
      </c>
      <c r="J425" s="196" t="s">
        <v>5432</v>
      </c>
      <c r="K425" s="197">
        <v>34.46</v>
      </c>
      <c r="L425" s="196" t="s">
        <v>5433</v>
      </c>
    </row>
    <row r="426" spans="1:12" ht="15.75">
      <c r="A426" s="196" t="s">
        <v>5685</v>
      </c>
      <c r="B426" s="196" t="s">
        <v>5686</v>
      </c>
      <c r="C426" s="196" t="s">
        <v>5835</v>
      </c>
      <c r="D426" s="196">
        <v>327</v>
      </c>
      <c r="E426" s="197" t="s">
        <v>144</v>
      </c>
      <c r="F426" s="196" t="s">
        <v>144</v>
      </c>
      <c r="G426" s="196">
        <v>6880</v>
      </c>
      <c r="H426" s="196" t="s">
        <v>5869</v>
      </c>
      <c r="I426" s="196" t="s">
        <v>5837</v>
      </c>
      <c r="J426" s="196" t="s">
        <v>5432</v>
      </c>
      <c r="K426" s="197">
        <v>52.26</v>
      </c>
      <c r="L426" s="196" t="s">
        <v>5433</v>
      </c>
    </row>
    <row r="427" spans="1:12" ht="15.75">
      <c r="A427" s="196" t="s">
        <v>5685</v>
      </c>
      <c r="B427" s="196" t="s">
        <v>5686</v>
      </c>
      <c r="C427" s="196" t="s">
        <v>5835</v>
      </c>
      <c r="D427" s="196">
        <v>327</v>
      </c>
      <c r="E427" s="197" t="s">
        <v>144</v>
      </c>
      <c r="F427" s="196" t="s">
        <v>144</v>
      </c>
      <c r="G427" s="196">
        <v>7031</v>
      </c>
      <c r="H427" s="196" t="s">
        <v>5870</v>
      </c>
      <c r="I427" s="196" t="s">
        <v>5837</v>
      </c>
      <c r="J427" s="196" t="s">
        <v>5432</v>
      </c>
      <c r="K427" s="197">
        <v>4.3</v>
      </c>
      <c r="L427" s="196" t="s">
        <v>5433</v>
      </c>
    </row>
    <row r="428" spans="1:12" ht="15.75">
      <c r="A428" s="196" t="s">
        <v>5685</v>
      </c>
      <c r="B428" s="196" t="s">
        <v>5686</v>
      </c>
      <c r="C428" s="196" t="s">
        <v>5835</v>
      </c>
      <c r="D428" s="196">
        <v>327</v>
      </c>
      <c r="E428" s="197" t="s">
        <v>144</v>
      </c>
      <c r="F428" s="196" t="s">
        <v>144</v>
      </c>
      <c r="G428" s="196">
        <v>7043</v>
      </c>
      <c r="H428" s="196" t="s">
        <v>5871</v>
      </c>
      <c r="I428" s="196" t="s">
        <v>5837</v>
      </c>
      <c r="J428" s="196" t="s">
        <v>5503</v>
      </c>
      <c r="K428" s="197">
        <v>0.26</v>
      </c>
      <c r="L428" s="196" t="s">
        <v>5433</v>
      </c>
    </row>
    <row r="429" spans="1:12" ht="15.75">
      <c r="A429" s="196" t="s">
        <v>5685</v>
      </c>
      <c r="B429" s="196" t="s">
        <v>5686</v>
      </c>
      <c r="C429" s="196" t="s">
        <v>5835</v>
      </c>
      <c r="D429" s="196">
        <v>327</v>
      </c>
      <c r="E429" s="197" t="s">
        <v>144</v>
      </c>
      <c r="F429" s="196" t="s">
        <v>144</v>
      </c>
      <c r="G429" s="196">
        <v>7050</v>
      </c>
      <c r="H429" s="196" t="s">
        <v>5872</v>
      </c>
      <c r="I429" s="196" t="s">
        <v>5837</v>
      </c>
      <c r="J429" s="196" t="s">
        <v>5432</v>
      </c>
      <c r="K429" s="197">
        <v>48.41</v>
      </c>
      <c r="L429" s="196" t="s">
        <v>5433</v>
      </c>
    </row>
    <row r="430" spans="1:12" ht="15.75">
      <c r="A430" s="196" t="s">
        <v>5685</v>
      </c>
      <c r="B430" s="196" t="s">
        <v>5686</v>
      </c>
      <c r="C430" s="196" t="s">
        <v>5835</v>
      </c>
      <c r="D430" s="196">
        <v>327</v>
      </c>
      <c r="E430" s="197" t="s">
        <v>144</v>
      </c>
      <c r="F430" s="196" t="s">
        <v>144</v>
      </c>
      <c r="G430" s="196">
        <v>67827</v>
      </c>
      <c r="H430" s="196" t="s">
        <v>5873</v>
      </c>
      <c r="I430" s="196" t="s">
        <v>5837</v>
      </c>
      <c r="J430" s="196" t="s">
        <v>5432</v>
      </c>
      <c r="K430" s="197">
        <v>37.090000000000003</v>
      </c>
      <c r="L430" s="196" t="s">
        <v>5433</v>
      </c>
    </row>
    <row r="431" spans="1:12" ht="15.75">
      <c r="A431" s="196" t="s">
        <v>5685</v>
      </c>
      <c r="B431" s="196" t="s">
        <v>5686</v>
      </c>
      <c r="C431" s="196" t="s">
        <v>5835</v>
      </c>
      <c r="D431" s="196">
        <v>327</v>
      </c>
      <c r="E431" s="197" t="s">
        <v>144</v>
      </c>
      <c r="F431" s="196" t="s">
        <v>144</v>
      </c>
      <c r="G431" s="196">
        <v>73395</v>
      </c>
      <c r="H431" s="196" t="s">
        <v>5874</v>
      </c>
      <c r="I431" s="196" t="s">
        <v>5837</v>
      </c>
      <c r="J431" s="196" t="s">
        <v>5432</v>
      </c>
      <c r="K431" s="197">
        <v>4.29</v>
      </c>
      <c r="L431" s="196" t="s">
        <v>5433</v>
      </c>
    </row>
    <row r="432" spans="1:12" ht="15.75">
      <c r="A432" s="196" t="s">
        <v>5685</v>
      </c>
      <c r="B432" s="196" t="s">
        <v>5686</v>
      </c>
      <c r="C432" s="196" t="s">
        <v>5835</v>
      </c>
      <c r="D432" s="196">
        <v>327</v>
      </c>
      <c r="E432" s="197" t="s">
        <v>144</v>
      </c>
      <c r="F432" s="196" t="s">
        <v>144</v>
      </c>
      <c r="G432" s="196">
        <v>83766</v>
      </c>
      <c r="H432" s="196" t="s">
        <v>5875</v>
      </c>
      <c r="I432" s="196" t="s">
        <v>5837</v>
      </c>
      <c r="J432" s="196" t="s">
        <v>5432</v>
      </c>
      <c r="K432" s="197">
        <v>32.43</v>
      </c>
      <c r="L432" s="196" t="s">
        <v>5433</v>
      </c>
    </row>
    <row r="433" spans="1:12" ht="15.75">
      <c r="A433" s="196" t="s">
        <v>5685</v>
      </c>
      <c r="B433" s="196" t="s">
        <v>5686</v>
      </c>
      <c r="C433" s="196" t="s">
        <v>5835</v>
      </c>
      <c r="D433" s="196">
        <v>327</v>
      </c>
      <c r="E433" s="197" t="s">
        <v>144</v>
      </c>
      <c r="F433" s="196" t="s">
        <v>144</v>
      </c>
      <c r="G433" s="196">
        <v>84013</v>
      </c>
      <c r="H433" s="196" t="s">
        <v>5876</v>
      </c>
      <c r="I433" s="196" t="s">
        <v>5837</v>
      </c>
      <c r="J433" s="196" t="s">
        <v>5432</v>
      </c>
      <c r="K433" s="197">
        <v>52.09</v>
      </c>
      <c r="L433" s="196" t="s">
        <v>5433</v>
      </c>
    </row>
    <row r="434" spans="1:12" ht="15.75">
      <c r="A434" s="196" t="s">
        <v>5685</v>
      </c>
      <c r="B434" s="196" t="s">
        <v>5686</v>
      </c>
      <c r="C434" s="196" t="s">
        <v>5835</v>
      </c>
      <c r="D434" s="196">
        <v>327</v>
      </c>
      <c r="E434" s="197" t="s">
        <v>144</v>
      </c>
      <c r="F434" s="196" t="s">
        <v>144</v>
      </c>
      <c r="G434" s="196">
        <v>87446</v>
      </c>
      <c r="H434" s="196" t="s">
        <v>5877</v>
      </c>
      <c r="I434" s="196" t="s">
        <v>5837</v>
      </c>
      <c r="J434" s="196" t="s">
        <v>5503</v>
      </c>
      <c r="K434" s="197">
        <v>0.41</v>
      </c>
      <c r="L434" s="196" t="s">
        <v>5433</v>
      </c>
    </row>
    <row r="435" spans="1:12" ht="15.75">
      <c r="A435" s="196" t="s">
        <v>5685</v>
      </c>
      <c r="B435" s="196" t="s">
        <v>5686</v>
      </c>
      <c r="C435" s="196" t="s">
        <v>5835</v>
      </c>
      <c r="D435" s="196">
        <v>327</v>
      </c>
      <c r="E435" s="197" t="s">
        <v>144</v>
      </c>
      <c r="F435" s="196" t="s">
        <v>144</v>
      </c>
      <c r="G435" s="196">
        <v>88392</v>
      </c>
      <c r="H435" s="196" t="s">
        <v>5878</v>
      </c>
      <c r="I435" s="196" t="s">
        <v>5837</v>
      </c>
      <c r="J435" s="196" t="s">
        <v>5503</v>
      </c>
      <c r="K435" s="197">
        <v>0.8</v>
      </c>
      <c r="L435" s="196" t="s">
        <v>5433</v>
      </c>
    </row>
    <row r="436" spans="1:12" ht="15.75">
      <c r="A436" s="196" t="s">
        <v>5685</v>
      </c>
      <c r="B436" s="196" t="s">
        <v>5686</v>
      </c>
      <c r="C436" s="196" t="s">
        <v>5835</v>
      </c>
      <c r="D436" s="196">
        <v>327</v>
      </c>
      <c r="E436" s="197" t="s">
        <v>144</v>
      </c>
      <c r="F436" s="196" t="s">
        <v>144</v>
      </c>
      <c r="G436" s="196">
        <v>88398</v>
      </c>
      <c r="H436" s="196" t="s">
        <v>5879</v>
      </c>
      <c r="I436" s="196" t="s">
        <v>5837</v>
      </c>
      <c r="J436" s="196" t="s">
        <v>5503</v>
      </c>
      <c r="K436" s="197">
        <v>0.96</v>
      </c>
      <c r="L436" s="196" t="s">
        <v>5433</v>
      </c>
    </row>
    <row r="437" spans="1:12" ht="15.75">
      <c r="A437" s="196" t="s">
        <v>5685</v>
      </c>
      <c r="B437" s="196" t="s">
        <v>5686</v>
      </c>
      <c r="C437" s="196" t="s">
        <v>5835</v>
      </c>
      <c r="D437" s="196">
        <v>327</v>
      </c>
      <c r="E437" s="197" t="s">
        <v>144</v>
      </c>
      <c r="F437" s="196" t="s">
        <v>144</v>
      </c>
      <c r="G437" s="196">
        <v>88404</v>
      </c>
      <c r="H437" s="196" t="s">
        <v>5880</v>
      </c>
      <c r="I437" s="196" t="s">
        <v>5837</v>
      </c>
      <c r="J437" s="196" t="s">
        <v>5503</v>
      </c>
      <c r="K437" s="197">
        <v>0.76</v>
      </c>
      <c r="L437" s="196" t="s">
        <v>5433</v>
      </c>
    </row>
    <row r="438" spans="1:12" ht="15.75">
      <c r="A438" s="196" t="s">
        <v>5685</v>
      </c>
      <c r="B438" s="196" t="s">
        <v>5686</v>
      </c>
      <c r="C438" s="196" t="s">
        <v>5835</v>
      </c>
      <c r="D438" s="196">
        <v>327</v>
      </c>
      <c r="E438" s="197" t="s">
        <v>144</v>
      </c>
      <c r="F438" s="196" t="s">
        <v>144</v>
      </c>
      <c r="G438" s="196">
        <v>88430</v>
      </c>
      <c r="H438" s="196" t="s">
        <v>5881</v>
      </c>
      <c r="I438" s="196" t="s">
        <v>5837</v>
      </c>
      <c r="J438" s="196" t="s">
        <v>5503</v>
      </c>
      <c r="K438" s="197">
        <v>5.01</v>
      </c>
      <c r="L438" s="196" t="s">
        <v>5433</v>
      </c>
    </row>
    <row r="439" spans="1:12" ht="15.75">
      <c r="A439" s="196" t="s">
        <v>5685</v>
      </c>
      <c r="B439" s="196" t="s">
        <v>5686</v>
      </c>
      <c r="C439" s="196" t="s">
        <v>5835</v>
      </c>
      <c r="D439" s="196">
        <v>327</v>
      </c>
      <c r="E439" s="197" t="s">
        <v>144</v>
      </c>
      <c r="F439" s="196" t="s">
        <v>144</v>
      </c>
      <c r="G439" s="196">
        <v>88438</v>
      </c>
      <c r="H439" s="196" t="s">
        <v>5882</v>
      </c>
      <c r="I439" s="196" t="s">
        <v>5837</v>
      </c>
      <c r="J439" s="196" t="s">
        <v>5503</v>
      </c>
      <c r="K439" s="197">
        <v>6.64</v>
      </c>
      <c r="L439" s="196" t="s">
        <v>5433</v>
      </c>
    </row>
    <row r="440" spans="1:12" ht="15.75">
      <c r="A440" s="196" t="s">
        <v>5685</v>
      </c>
      <c r="B440" s="196" t="s">
        <v>5686</v>
      </c>
      <c r="C440" s="196" t="s">
        <v>5835</v>
      </c>
      <c r="D440" s="196">
        <v>327</v>
      </c>
      <c r="E440" s="197" t="s">
        <v>144</v>
      </c>
      <c r="F440" s="196" t="s">
        <v>144</v>
      </c>
      <c r="G440" s="196">
        <v>88831</v>
      </c>
      <c r="H440" s="196" t="s">
        <v>5883</v>
      </c>
      <c r="I440" s="196" t="s">
        <v>5837</v>
      </c>
      <c r="J440" s="196" t="s">
        <v>5884</v>
      </c>
      <c r="K440" s="197">
        <v>0.3</v>
      </c>
      <c r="L440" s="196" t="s">
        <v>5433</v>
      </c>
    </row>
    <row r="441" spans="1:12" ht="15.75">
      <c r="A441" s="196" t="s">
        <v>5685</v>
      </c>
      <c r="B441" s="196" t="s">
        <v>5686</v>
      </c>
      <c r="C441" s="196" t="s">
        <v>5835</v>
      </c>
      <c r="D441" s="196">
        <v>327</v>
      </c>
      <c r="E441" s="197" t="s">
        <v>144</v>
      </c>
      <c r="F441" s="196" t="s">
        <v>144</v>
      </c>
      <c r="G441" s="196">
        <v>88844</v>
      </c>
      <c r="H441" s="196" t="s">
        <v>5885</v>
      </c>
      <c r="I441" s="196" t="s">
        <v>5837</v>
      </c>
      <c r="J441" s="196" t="s">
        <v>5432</v>
      </c>
      <c r="K441" s="197">
        <v>45.19</v>
      </c>
      <c r="L441" s="196" t="s">
        <v>5433</v>
      </c>
    </row>
    <row r="442" spans="1:12" ht="15.75">
      <c r="A442" s="196" t="s">
        <v>5685</v>
      </c>
      <c r="B442" s="196" t="s">
        <v>5686</v>
      </c>
      <c r="C442" s="196" t="s">
        <v>5835</v>
      </c>
      <c r="D442" s="196">
        <v>327</v>
      </c>
      <c r="E442" s="197" t="s">
        <v>144</v>
      </c>
      <c r="F442" s="196" t="s">
        <v>144</v>
      </c>
      <c r="G442" s="196">
        <v>88908</v>
      </c>
      <c r="H442" s="196" t="s">
        <v>5886</v>
      </c>
      <c r="I442" s="196" t="s">
        <v>5837</v>
      </c>
      <c r="J442" s="196" t="s">
        <v>5432</v>
      </c>
      <c r="K442" s="197">
        <v>57.05</v>
      </c>
      <c r="L442" s="196" t="s">
        <v>5433</v>
      </c>
    </row>
    <row r="443" spans="1:12" ht="15.75">
      <c r="A443" s="196" t="s">
        <v>5685</v>
      </c>
      <c r="B443" s="196" t="s">
        <v>5686</v>
      </c>
      <c r="C443" s="196" t="s">
        <v>5835</v>
      </c>
      <c r="D443" s="196">
        <v>327</v>
      </c>
      <c r="E443" s="197" t="s">
        <v>144</v>
      </c>
      <c r="F443" s="196" t="s">
        <v>144</v>
      </c>
      <c r="G443" s="196">
        <v>89022</v>
      </c>
      <c r="H443" s="196" t="s">
        <v>5887</v>
      </c>
      <c r="I443" s="196" t="s">
        <v>5837</v>
      </c>
      <c r="J443" s="196" t="s">
        <v>5503</v>
      </c>
      <c r="K443" s="197">
        <v>0.36</v>
      </c>
      <c r="L443" s="196" t="s">
        <v>5433</v>
      </c>
    </row>
    <row r="444" spans="1:12" ht="15.75">
      <c r="A444" s="196" t="s">
        <v>5685</v>
      </c>
      <c r="B444" s="196" t="s">
        <v>5686</v>
      </c>
      <c r="C444" s="196" t="s">
        <v>5835</v>
      </c>
      <c r="D444" s="196">
        <v>327</v>
      </c>
      <c r="E444" s="197" t="s">
        <v>144</v>
      </c>
      <c r="F444" s="196" t="s">
        <v>144</v>
      </c>
      <c r="G444" s="196">
        <v>89027</v>
      </c>
      <c r="H444" s="196" t="s">
        <v>5888</v>
      </c>
      <c r="I444" s="196" t="s">
        <v>5837</v>
      </c>
      <c r="J444" s="196" t="s">
        <v>5432</v>
      </c>
      <c r="K444" s="197">
        <v>3.49</v>
      </c>
      <c r="L444" s="196" t="s">
        <v>5433</v>
      </c>
    </row>
    <row r="445" spans="1:12" ht="15.75">
      <c r="A445" s="196" t="s">
        <v>5685</v>
      </c>
      <c r="B445" s="196" t="s">
        <v>5686</v>
      </c>
      <c r="C445" s="196" t="s">
        <v>5835</v>
      </c>
      <c r="D445" s="196">
        <v>327</v>
      </c>
      <c r="E445" s="197" t="s">
        <v>144</v>
      </c>
      <c r="F445" s="196" t="s">
        <v>144</v>
      </c>
      <c r="G445" s="196">
        <v>89031</v>
      </c>
      <c r="H445" s="196" t="s">
        <v>5889</v>
      </c>
      <c r="I445" s="196" t="s">
        <v>5837</v>
      </c>
      <c r="J445" s="196" t="s">
        <v>5432</v>
      </c>
      <c r="K445" s="197">
        <v>43.99</v>
      </c>
      <c r="L445" s="196" t="s">
        <v>5433</v>
      </c>
    </row>
    <row r="446" spans="1:12" ht="15.75">
      <c r="A446" s="196" t="s">
        <v>5685</v>
      </c>
      <c r="B446" s="196" t="s">
        <v>5686</v>
      </c>
      <c r="C446" s="196" t="s">
        <v>5835</v>
      </c>
      <c r="D446" s="196">
        <v>327</v>
      </c>
      <c r="E446" s="197" t="s">
        <v>144</v>
      </c>
      <c r="F446" s="196" t="s">
        <v>144</v>
      </c>
      <c r="G446" s="196">
        <v>89036</v>
      </c>
      <c r="H446" s="196" t="s">
        <v>5890</v>
      </c>
      <c r="I446" s="196" t="s">
        <v>5837</v>
      </c>
      <c r="J446" s="196" t="s">
        <v>5432</v>
      </c>
      <c r="K446" s="197">
        <v>28.9</v>
      </c>
      <c r="L446" s="196" t="s">
        <v>5433</v>
      </c>
    </row>
    <row r="447" spans="1:12" ht="15.75">
      <c r="A447" s="196" t="s">
        <v>5685</v>
      </c>
      <c r="B447" s="196" t="s">
        <v>5686</v>
      </c>
      <c r="C447" s="196" t="s">
        <v>5835</v>
      </c>
      <c r="D447" s="196">
        <v>327</v>
      </c>
      <c r="E447" s="197" t="s">
        <v>144</v>
      </c>
      <c r="F447" s="196" t="s">
        <v>144</v>
      </c>
      <c r="G447" s="196">
        <v>89218</v>
      </c>
      <c r="H447" s="196" t="s">
        <v>5891</v>
      </c>
      <c r="I447" s="196" t="s">
        <v>5837</v>
      </c>
      <c r="J447" s="196" t="s">
        <v>5432</v>
      </c>
      <c r="K447" s="197">
        <v>60.02</v>
      </c>
      <c r="L447" s="196" t="s">
        <v>5433</v>
      </c>
    </row>
    <row r="448" spans="1:12" ht="15.75">
      <c r="A448" s="196" t="s">
        <v>5685</v>
      </c>
      <c r="B448" s="196" t="s">
        <v>5686</v>
      </c>
      <c r="C448" s="196" t="s">
        <v>5835</v>
      </c>
      <c r="D448" s="196">
        <v>327</v>
      </c>
      <c r="E448" s="197" t="s">
        <v>144</v>
      </c>
      <c r="F448" s="196" t="s">
        <v>144</v>
      </c>
      <c r="G448" s="196">
        <v>89226</v>
      </c>
      <c r="H448" s="196" t="s">
        <v>5892</v>
      </c>
      <c r="I448" s="196" t="s">
        <v>5837</v>
      </c>
      <c r="J448" s="196" t="s">
        <v>5503</v>
      </c>
      <c r="K448" s="197">
        <v>1.24</v>
      </c>
      <c r="L448" s="196" t="s">
        <v>5433</v>
      </c>
    </row>
    <row r="449" spans="1:12" ht="15.75">
      <c r="A449" s="196" t="s">
        <v>5685</v>
      </c>
      <c r="B449" s="196" t="s">
        <v>5686</v>
      </c>
      <c r="C449" s="196" t="s">
        <v>5835</v>
      </c>
      <c r="D449" s="196">
        <v>327</v>
      </c>
      <c r="E449" s="197" t="s">
        <v>144</v>
      </c>
      <c r="F449" s="196" t="s">
        <v>144</v>
      </c>
      <c r="G449" s="196">
        <v>89235</v>
      </c>
      <c r="H449" s="196" t="s">
        <v>5893</v>
      </c>
      <c r="I449" s="196" t="s">
        <v>5837</v>
      </c>
      <c r="J449" s="196" t="s">
        <v>5432</v>
      </c>
      <c r="K449" s="197">
        <v>118.44</v>
      </c>
      <c r="L449" s="196" t="s">
        <v>5433</v>
      </c>
    </row>
    <row r="450" spans="1:12" ht="15.75">
      <c r="A450" s="196" t="s">
        <v>5685</v>
      </c>
      <c r="B450" s="196" t="s">
        <v>5686</v>
      </c>
      <c r="C450" s="196" t="s">
        <v>5835</v>
      </c>
      <c r="D450" s="196">
        <v>327</v>
      </c>
      <c r="E450" s="197" t="s">
        <v>144</v>
      </c>
      <c r="F450" s="196" t="s">
        <v>144</v>
      </c>
      <c r="G450" s="196">
        <v>89243</v>
      </c>
      <c r="H450" s="196" t="s">
        <v>5894</v>
      </c>
      <c r="I450" s="196" t="s">
        <v>5837</v>
      </c>
      <c r="J450" s="196" t="s">
        <v>5432</v>
      </c>
      <c r="K450" s="197">
        <v>247.96</v>
      </c>
      <c r="L450" s="196" t="s">
        <v>5433</v>
      </c>
    </row>
    <row r="451" spans="1:12" ht="15.75">
      <c r="A451" s="196" t="s">
        <v>5685</v>
      </c>
      <c r="B451" s="196" t="s">
        <v>5686</v>
      </c>
      <c r="C451" s="196" t="s">
        <v>5835</v>
      </c>
      <c r="D451" s="196">
        <v>327</v>
      </c>
      <c r="E451" s="197" t="s">
        <v>144</v>
      </c>
      <c r="F451" s="196" t="s">
        <v>144</v>
      </c>
      <c r="G451" s="196">
        <v>89251</v>
      </c>
      <c r="H451" s="196" t="s">
        <v>5895</v>
      </c>
      <c r="I451" s="196" t="s">
        <v>5837</v>
      </c>
      <c r="J451" s="196" t="s">
        <v>5432</v>
      </c>
      <c r="K451" s="197">
        <v>218.28</v>
      </c>
      <c r="L451" s="196" t="s">
        <v>5433</v>
      </c>
    </row>
    <row r="452" spans="1:12" ht="15.75">
      <c r="A452" s="196" t="s">
        <v>5685</v>
      </c>
      <c r="B452" s="196" t="s">
        <v>5686</v>
      </c>
      <c r="C452" s="196" t="s">
        <v>5835</v>
      </c>
      <c r="D452" s="196">
        <v>327</v>
      </c>
      <c r="E452" s="197" t="s">
        <v>144</v>
      </c>
      <c r="F452" s="196" t="s">
        <v>144</v>
      </c>
      <c r="G452" s="196">
        <v>89258</v>
      </c>
      <c r="H452" s="196" t="s">
        <v>5896</v>
      </c>
      <c r="I452" s="196" t="s">
        <v>5837</v>
      </c>
      <c r="J452" s="196" t="s">
        <v>5432</v>
      </c>
      <c r="K452" s="197">
        <v>79.5</v>
      </c>
      <c r="L452" s="196" t="s">
        <v>5433</v>
      </c>
    </row>
    <row r="453" spans="1:12" ht="15.75">
      <c r="A453" s="196" t="s">
        <v>5685</v>
      </c>
      <c r="B453" s="196" t="s">
        <v>5686</v>
      </c>
      <c r="C453" s="196" t="s">
        <v>5835</v>
      </c>
      <c r="D453" s="196">
        <v>327</v>
      </c>
      <c r="E453" s="197" t="s">
        <v>144</v>
      </c>
      <c r="F453" s="196" t="s">
        <v>144</v>
      </c>
      <c r="G453" s="196">
        <v>89273</v>
      </c>
      <c r="H453" s="196" t="s">
        <v>5897</v>
      </c>
      <c r="I453" s="196" t="s">
        <v>5837</v>
      </c>
      <c r="J453" s="196" t="s">
        <v>5432</v>
      </c>
      <c r="K453" s="197">
        <v>56.89</v>
      </c>
      <c r="L453" s="196" t="s">
        <v>5433</v>
      </c>
    </row>
    <row r="454" spans="1:12" ht="15.75">
      <c r="A454" s="196" t="s">
        <v>5685</v>
      </c>
      <c r="B454" s="196" t="s">
        <v>5686</v>
      </c>
      <c r="C454" s="196" t="s">
        <v>5835</v>
      </c>
      <c r="D454" s="196">
        <v>327</v>
      </c>
      <c r="E454" s="197" t="s">
        <v>144</v>
      </c>
      <c r="F454" s="196" t="s">
        <v>144</v>
      </c>
      <c r="G454" s="196">
        <v>89279</v>
      </c>
      <c r="H454" s="196" t="s">
        <v>5898</v>
      </c>
      <c r="I454" s="196" t="s">
        <v>5837</v>
      </c>
      <c r="J454" s="196" t="s">
        <v>5503</v>
      </c>
      <c r="K454" s="197">
        <v>1.52</v>
      </c>
      <c r="L454" s="196" t="s">
        <v>5433</v>
      </c>
    </row>
    <row r="455" spans="1:12" ht="15.75">
      <c r="A455" s="196" t="s">
        <v>5685</v>
      </c>
      <c r="B455" s="196" t="s">
        <v>5686</v>
      </c>
      <c r="C455" s="196" t="s">
        <v>5835</v>
      </c>
      <c r="D455" s="196">
        <v>327</v>
      </c>
      <c r="E455" s="197" t="s">
        <v>144</v>
      </c>
      <c r="F455" s="196" t="s">
        <v>144</v>
      </c>
      <c r="G455" s="196">
        <v>89877</v>
      </c>
      <c r="H455" s="196" t="s">
        <v>5899</v>
      </c>
      <c r="I455" s="196" t="s">
        <v>5837</v>
      </c>
      <c r="J455" s="196" t="s">
        <v>5432</v>
      </c>
      <c r="K455" s="197">
        <v>49.7</v>
      </c>
      <c r="L455" s="196" t="s">
        <v>5433</v>
      </c>
    </row>
    <row r="456" spans="1:12" ht="15.75">
      <c r="A456" s="196" t="s">
        <v>5685</v>
      </c>
      <c r="B456" s="196" t="s">
        <v>5686</v>
      </c>
      <c r="C456" s="196" t="s">
        <v>5835</v>
      </c>
      <c r="D456" s="196">
        <v>327</v>
      </c>
      <c r="E456" s="197" t="s">
        <v>144</v>
      </c>
      <c r="F456" s="196" t="s">
        <v>144</v>
      </c>
      <c r="G456" s="196">
        <v>89884</v>
      </c>
      <c r="H456" s="196" t="s">
        <v>5900</v>
      </c>
      <c r="I456" s="196" t="s">
        <v>5837</v>
      </c>
      <c r="J456" s="196" t="s">
        <v>5432</v>
      </c>
      <c r="K456" s="197">
        <v>51.52</v>
      </c>
      <c r="L456" s="196" t="s">
        <v>5433</v>
      </c>
    </row>
    <row r="457" spans="1:12" ht="15.75">
      <c r="A457" s="196" t="s">
        <v>5685</v>
      </c>
      <c r="B457" s="196" t="s">
        <v>5686</v>
      </c>
      <c r="C457" s="196" t="s">
        <v>5835</v>
      </c>
      <c r="D457" s="196">
        <v>327</v>
      </c>
      <c r="E457" s="197" t="s">
        <v>144</v>
      </c>
      <c r="F457" s="196" t="s">
        <v>144</v>
      </c>
      <c r="G457" s="196">
        <v>90587</v>
      </c>
      <c r="H457" s="196" t="s">
        <v>5901</v>
      </c>
      <c r="I457" s="196" t="s">
        <v>5837</v>
      </c>
      <c r="J457" s="196" t="s">
        <v>5432</v>
      </c>
      <c r="K457" s="197">
        <v>0.41</v>
      </c>
      <c r="L457" s="196" t="s">
        <v>5433</v>
      </c>
    </row>
    <row r="458" spans="1:12" ht="15.75">
      <c r="A458" s="196" t="s">
        <v>5685</v>
      </c>
      <c r="B458" s="196" t="s">
        <v>5686</v>
      </c>
      <c r="C458" s="196" t="s">
        <v>5835</v>
      </c>
      <c r="D458" s="196">
        <v>327</v>
      </c>
      <c r="E458" s="197" t="s">
        <v>144</v>
      </c>
      <c r="F458" s="196" t="s">
        <v>144</v>
      </c>
      <c r="G458" s="196">
        <v>90626</v>
      </c>
      <c r="H458" s="196" t="s">
        <v>5902</v>
      </c>
      <c r="I458" s="196" t="s">
        <v>5837</v>
      </c>
      <c r="J458" s="196" t="s">
        <v>5432</v>
      </c>
      <c r="K458" s="197">
        <v>1.79</v>
      </c>
      <c r="L458" s="196" t="s">
        <v>5433</v>
      </c>
    </row>
    <row r="459" spans="1:12" ht="15.75">
      <c r="A459" s="196" t="s">
        <v>5685</v>
      </c>
      <c r="B459" s="196" t="s">
        <v>5686</v>
      </c>
      <c r="C459" s="196" t="s">
        <v>5835</v>
      </c>
      <c r="D459" s="196">
        <v>327</v>
      </c>
      <c r="E459" s="197" t="s">
        <v>144</v>
      </c>
      <c r="F459" s="196" t="s">
        <v>144</v>
      </c>
      <c r="G459" s="196">
        <v>90632</v>
      </c>
      <c r="H459" s="196" t="s">
        <v>5903</v>
      </c>
      <c r="I459" s="196" t="s">
        <v>5837</v>
      </c>
      <c r="J459" s="196" t="s">
        <v>5432</v>
      </c>
      <c r="K459" s="197">
        <v>50.19</v>
      </c>
      <c r="L459" s="196" t="s">
        <v>5433</v>
      </c>
    </row>
    <row r="460" spans="1:12" ht="15.75">
      <c r="A460" s="196" t="s">
        <v>5685</v>
      </c>
      <c r="B460" s="196" t="s">
        <v>5686</v>
      </c>
      <c r="C460" s="196" t="s">
        <v>5835</v>
      </c>
      <c r="D460" s="196">
        <v>327</v>
      </c>
      <c r="E460" s="197" t="s">
        <v>144</v>
      </c>
      <c r="F460" s="196" t="s">
        <v>144</v>
      </c>
      <c r="G460" s="196">
        <v>90638</v>
      </c>
      <c r="H460" s="196" t="s">
        <v>5904</v>
      </c>
      <c r="I460" s="196" t="s">
        <v>5837</v>
      </c>
      <c r="J460" s="196" t="s">
        <v>5503</v>
      </c>
      <c r="K460" s="197">
        <v>3.85</v>
      </c>
      <c r="L460" s="196" t="s">
        <v>5433</v>
      </c>
    </row>
    <row r="461" spans="1:12" ht="15.75">
      <c r="A461" s="196" t="s">
        <v>5685</v>
      </c>
      <c r="B461" s="196" t="s">
        <v>5686</v>
      </c>
      <c r="C461" s="196" t="s">
        <v>5835</v>
      </c>
      <c r="D461" s="196">
        <v>327</v>
      </c>
      <c r="E461" s="197" t="s">
        <v>144</v>
      </c>
      <c r="F461" s="196" t="s">
        <v>144</v>
      </c>
      <c r="G461" s="196">
        <v>90644</v>
      </c>
      <c r="H461" s="196" t="s">
        <v>5905</v>
      </c>
      <c r="I461" s="196" t="s">
        <v>5837</v>
      </c>
      <c r="J461" s="196" t="s">
        <v>5503</v>
      </c>
      <c r="K461" s="197">
        <v>5.76</v>
      </c>
      <c r="L461" s="196" t="s">
        <v>5433</v>
      </c>
    </row>
    <row r="462" spans="1:12" ht="15.75">
      <c r="A462" s="196" t="s">
        <v>5685</v>
      </c>
      <c r="B462" s="196" t="s">
        <v>5686</v>
      </c>
      <c r="C462" s="196" t="s">
        <v>5835</v>
      </c>
      <c r="D462" s="196">
        <v>327</v>
      </c>
      <c r="E462" s="197" t="s">
        <v>144</v>
      </c>
      <c r="F462" s="196" t="s">
        <v>144</v>
      </c>
      <c r="G462" s="196">
        <v>90651</v>
      </c>
      <c r="H462" s="196" t="s">
        <v>5906</v>
      </c>
      <c r="I462" s="196" t="s">
        <v>5837</v>
      </c>
      <c r="J462" s="196" t="s">
        <v>5503</v>
      </c>
      <c r="K462" s="197">
        <v>0.78</v>
      </c>
      <c r="L462" s="196" t="s">
        <v>5433</v>
      </c>
    </row>
    <row r="463" spans="1:12" ht="15.75">
      <c r="A463" s="196" t="s">
        <v>5685</v>
      </c>
      <c r="B463" s="196" t="s">
        <v>5686</v>
      </c>
      <c r="C463" s="196" t="s">
        <v>5835</v>
      </c>
      <c r="D463" s="196">
        <v>327</v>
      </c>
      <c r="E463" s="197" t="s">
        <v>144</v>
      </c>
      <c r="F463" s="196" t="s">
        <v>144</v>
      </c>
      <c r="G463" s="196">
        <v>90657</v>
      </c>
      <c r="H463" s="196" t="s">
        <v>5907</v>
      </c>
      <c r="I463" s="196" t="s">
        <v>5837</v>
      </c>
      <c r="J463" s="196" t="s">
        <v>5503</v>
      </c>
      <c r="K463" s="197">
        <v>3.74</v>
      </c>
      <c r="L463" s="196" t="s">
        <v>5433</v>
      </c>
    </row>
    <row r="464" spans="1:12" ht="15.75">
      <c r="A464" s="196" t="s">
        <v>5685</v>
      </c>
      <c r="B464" s="196" t="s">
        <v>5686</v>
      </c>
      <c r="C464" s="196" t="s">
        <v>5835</v>
      </c>
      <c r="D464" s="196">
        <v>327</v>
      </c>
      <c r="E464" s="197" t="s">
        <v>144</v>
      </c>
      <c r="F464" s="196" t="s">
        <v>144</v>
      </c>
      <c r="G464" s="196">
        <v>90663</v>
      </c>
      <c r="H464" s="196" t="s">
        <v>5908</v>
      </c>
      <c r="I464" s="196" t="s">
        <v>5837</v>
      </c>
      <c r="J464" s="196" t="s">
        <v>5503</v>
      </c>
      <c r="K464" s="197">
        <v>4.01</v>
      </c>
      <c r="L464" s="196" t="s">
        <v>5433</v>
      </c>
    </row>
    <row r="465" spans="1:12" ht="15.75">
      <c r="A465" s="196" t="s">
        <v>5685</v>
      </c>
      <c r="B465" s="196" t="s">
        <v>5686</v>
      </c>
      <c r="C465" s="196" t="s">
        <v>5835</v>
      </c>
      <c r="D465" s="196">
        <v>327</v>
      </c>
      <c r="E465" s="197" t="s">
        <v>144</v>
      </c>
      <c r="F465" s="196" t="s">
        <v>144</v>
      </c>
      <c r="G465" s="196">
        <v>90669</v>
      </c>
      <c r="H465" s="196" t="s">
        <v>5909</v>
      </c>
      <c r="I465" s="196" t="s">
        <v>5837</v>
      </c>
      <c r="J465" s="196" t="s">
        <v>5432</v>
      </c>
      <c r="K465" s="197">
        <v>5.28</v>
      </c>
      <c r="L465" s="196" t="s">
        <v>5433</v>
      </c>
    </row>
    <row r="466" spans="1:12" ht="15.75">
      <c r="A466" s="196" t="s">
        <v>5685</v>
      </c>
      <c r="B466" s="196" t="s">
        <v>5686</v>
      </c>
      <c r="C466" s="196" t="s">
        <v>5835</v>
      </c>
      <c r="D466" s="196">
        <v>327</v>
      </c>
      <c r="E466" s="197" t="s">
        <v>144</v>
      </c>
      <c r="F466" s="196" t="s">
        <v>144</v>
      </c>
      <c r="G466" s="196">
        <v>90675</v>
      </c>
      <c r="H466" s="196" t="s">
        <v>5910</v>
      </c>
      <c r="I466" s="196" t="s">
        <v>5837</v>
      </c>
      <c r="J466" s="196" t="s">
        <v>5432</v>
      </c>
      <c r="K466" s="197">
        <v>164.74</v>
      </c>
      <c r="L466" s="196" t="s">
        <v>5433</v>
      </c>
    </row>
    <row r="467" spans="1:12" ht="15.75">
      <c r="A467" s="196" t="s">
        <v>5685</v>
      </c>
      <c r="B467" s="196" t="s">
        <v>5686</v>
      </c>
      <c r="C467" s="196" t="s">
        <v>5835</v>
      </c>
      <c r="D467" s="196">
        <v>327</v>
      </c>
      <c r="E467" s="197" t="s">
        <v>144</v>
      </c>
      <c r="F467" s="196" t="s">
        <v>144</v>
      </c>
      <c r="G467" s="196">
        <v>90681</v>
      </c>
      <c r="H467" s="196" t="s">
        <v>5911</v>
      </c>
      <c r="I467" s="196" t="s">
        <v>5837</v>
      </c>
      <c r="J467" s="196" t="s">
        <v>5432</v>
      </c>
      <c r="K467" s="197">
        <v>100.53</v>
      </c>
      <c r="L467" s="196" t="s">
        <v>5433</v>
      </c>
    </row>
    <row r="468" spans="1:12" ht="15.75">
      <c r="A468" s="196" t="s">
        <v>5685</v>
      </c>
      <c r="B468" s="196" t="s">
        <v>5686</v>
      </c>
      <c r="C468" s="196" t="s">
        <v>5835</v>
      </c>
      <c r="D468" s="196">
        <v>327</v>
      </c>
      <c r="E468" s="197" t="s">
        <v>144</v>
      </c>
      <c r="F468" s="196" t="s">
        <v>144</v>
      </c>
      <c r="G468" s="196">
        <v>90687</v>
      </c>
      <c r="H468" s="196" t="s">
        <v>5912</v>
      </c>
      <c r="I468" s="196" t="s">
        <v>5837</v>
      </c>
      <c r="J468" s="196" t="s">
        <v>5432</v>
      </c>
      <c r="K468" s="197">
        <v>48.66</v>
      </c>
      <c r="L468" s="196" t="s">
        <v>5433</v>
      </c>
    </row>
    <row r="469" spans="1:12" ht="15.75">
      <c r="A469" s="196" t="s">
        <v>5685</v>
      </c>
      <c r="B469" s="196" t="s">
        <v>5686</v>
      </c>
      <c r="C469" s="196" t="s">
        <v>5835</v>
      </c>
      <c r="D469" s="196">
        <v>327</v>
      </c>
      <c r="E469" s="197" t="s">
        <v>144</v>
      </c>
      <c r="F469" s="196" t="s">
        <v>144</v>
      </c>
      <c r="G469" s="196">
        <v>90693</v>
      </c>
      <c r="H469" s="196" t="s">
        <v>5913</v>
      </c>
      <c r="I469" s="196" t="s">
        <v>5837</v>
      </c>
      <c r="J469" s="196" t="s">
        <v>5432</v>
      </c>
      <c r="K469" s="197">
        <v>32.93</v>
      </c>
      <c r="L469" s="196" t="s">
        <v>5433</v>
      </c>
    </row>
    <row r="470" spans="1:12" ht="15.75">
      <c r="A470" s="196" t="s">
        <v>5685</v>
      </c>
      <c r="B470" s="196" t="s">
        <v>5686</v>
      </c>
      <c r="C470" s="196" t="s">
        <v>5835</v>
      </c>
      <c r="D470" s="196">
        <v>327</v>
      </c>
      <c r="E470" s="197" t="s">
        <v>144</v>
      </c>
      <c r="F470" s="196" t="s">
        <v>144</v>
      </c>
      <c r="G470" s="196">
        <v>90965</v>
      </c>
      <c r="H470" s="196" t="s">
        <v>5914</v>
      </c>
      <c r="I470" s="196" t="s">
        <v>5837</v>
      </c>
      <c r="J470" s="196" t="s">
        <v>5432</v>
      </c>
      <c r="K470" s="197">
        <v>4.46</v>
      </c>
      <c r="L470" s="196" t="s">
        <v>5433</v>
      </c>
    </row>
    <row r="471" spans="1:12" ht="15.75">
      <c r="A471" s="196" t="s">
        <v>5685</v>
      </c>
      <c r="B471" s="196" t="s">
        <v>5686</v>
      </c>
      <c r="C471" s="196" t="s">
        <v>5835</v>
      </c>
      <c r="D471" s="196">
        <v>327</v>
      </c>
      <c r="E471" s="197" t="s">
        <v>144</v>
      </c>
      <c r="F471" s="196" t="s">
        <v>144</v>
      </c>
      <c r="G471" s="196">
        <v>90973</v>
      </c>
      <c r="H471" s="196" t="s">
        <v>5915</v>
      </c>
      <c r="I471" s="196" t="s">
        <v>5837</v>
      </c>
      <c r="J471" s="196" t="s">
        <v>5432</v>
      </c>
      <c r="K471" s="197">
        <v>4.47</v>
      </c>
      <c r="L471" s="196" t="s">
        <v>5433</v>
      </c>
    </row>
    <row r="472" spans="1:12" ht="15.75">
      <c r="A472" s="196" t="s">
        <v>5685</v>
      </c>
      <c r="B472" s="196" t="s">
        <v>5686</v>
      </c>
      <c r="C472" s="196" t="s">
        <v>5835</v>
      </c>
      <c r="D472" s="196">
        <v>327</v>
      </c>
      <c r="E472" s="197" t="s">
        <v>144</v>
      </c>
      <c r="F472" s="196" t="s">
        <v>144</v>
      </c>
      <c r="G472" s="196">
        <v>90982</v>
      </c>
      <c r="H472" s="196" t="s">
        <v>5916</v>
      </c>
      <c r="I472" s="196" t="s">
        <v>5837</v>
      </c>
      <c r="J472" s="196" t="s">
        <v>5432</v>
      </c>
      <c r="K472" s="197">
        <v>11.36</v>
      </c>
      <c r="L472" s="196" t="s">
        <v>5433</v>
      </c>
    </row>
    <row r="473" spans="1:12" ht="15.75">
      <c r="A473" s="196" t="s">
        <v>5685</v>
      </c>
      <c r="B473" s="196" t="s">
        <v>5686</v>
      </c>
      <c r="C473" s="196" t="s">
        <v>5835</v>
      </c>
      <c r="D473" s="196">
        <v>327</v>
      </c>
      <c r="E473" s="197" t="s">
        <v>144</v>
      </c>
      <c r="F473" s="196" t="s">
        <v>144</v>
      </c>
      <c r="G473" s="196">
        <v>91001</v>
      </c>
      <c r="H473" s="196" t="s">
        <v>5917</v>
      </c>
      <c r="I473" s="196" t="s">
        <v>5837</v>
      </c>
      <c r="J473" s="196" t="s">
        <v>5432</v>
      </c>
      <c r="K473" s="197">
        <v>5.3</v>
      </c>
      <c r="L473" s="196" t="s">
        <v>5433</v>
      </c>
    </row>
    <row r="474" spans="1:12" ht="15.75">
      <c r="A474" s="196" t="s">
        <v>5685</v>
      </c>
      <c r="B474" s="196" t="s">
        <v>5686</v>
      </c>
      <c r="C474" s="196" t="s">
        <v>5835</v>
      </c>
      <c r="D474" s="196">
        <v>327</v>
      </c>
      <c r="E474" s="197" t="s">
        <v>144</v>
      </c>
      <c r="F474" s="196" t="s">
        <v>144</v>
      </c>
      <c r="G474" s="196">
        <v>91032</v>
      </c>
      <c r="H474" s="196" t="s">
        <v>5918</v>
      </c>
      <c r="I474" s="196" t="s">
        <v>5837</v>
      </c>
      <c r="J474" s="196" t="s">
        <v>5432</v>
      </c>
      <c r="K474" s="197">
        <v>36.74</v>
      </c>
      <c r="L474" s="196" t="s">
        <v>5433</v>
      </c>
    </row>
    <row r="475" spans="1:12" ht="15.75">
      <c r="A475" s="196" t="s">
        <v>5685</v>
      </c>
      <c r="B475" s="196" t="s">
        <v>5686</v>
      </c>
      <c r="C475" s="196" t="s">
        <v>5835</v>
      </c>
      <c r="D475" s="196">
        <v>327</v>
      </c>
      <c r="E475" s="197" t="s">
        <v>144</v>
      </c>
      <c r="F475" s="196" t="s">
        <v>144</v>
      </c>
      <c r="G475" s="196">
        <v>91278</v>
      </c>
      <c r="H475" s="196" t="s">
        <v>5919</v>
      </c>
      <c r="I475" s="196" t="s">
        <v>5837</v>
      </c>
      <c r="J475" s="196" t="s">
        <v>5432</v>
      </c>
      <c r="K475" s="197">
        <v>0.53</v>
      </c>
      <c r="L475" s="196" t="s">
        <v>5433</v>
      </c>
    </row>
    <row r="476" spans="1:12" ht="15.75">
      <c r="A476" s="196" t="s">
        <v>5685</v>
      </c>
      <c r="B476" s="196" t="s">
        <v>5686</v>
      </c>
      <c r="C476" s="196" t="s">
        <v>5835</v>
      </c>
      <c r="D476" s="196">
        <v>327</v>
      </c>
      <c r="E476" s="197" t="s">
        <v>144</v>
      </c>
      <c r="F476" s="196" t="s">
        <v>144</v>
      </c>
      <c r="G476" s="196">
        <v>91285</v>
      </c>
      <c r="H476" s="196" t="s">
        <v>5920</v>
      </c>
      <c r="I476" s="196" t="s">
        <v>5837</v>
      </c>
      <c r="J476" s="196" t="s">
        <v>5503</v>
      </c>
      <c r="K476" s="197">
        <v>0.8</v>
      </c>
      <c r="L476" s="196" t="s">
        <v>5433</v>
      </c>
    </row>
    <row r="477" spans="1:12" ht="15.75">
      <c r="A477" s="196" t="s">
        <v>5685</v>
      </c>
      <c r="B477" s="196" t="s">
        <v>5686</v>
      </c>
      <c r="C477" s="196" t="s">
        <v>5835</v>
      </c>
      <c r="D477" s="196">
        <v>327</v>
      </c>
      <c r="E477" s="197" t="s">
        <v>144</v>
      </c>
      <c r="F477" s="196" t="s">
        <v>144</v>
      </c>
      <c r="G477" s="196">
        <v>91387</v>
      </c>
      <c r="H477" s="196" t="s">
        <v>5921</v>
      </c>
      <c r="I477" s="196" t="s">
        <v>5837</v>
      </c>
      <c r="J477" s="196" t="s">
        <v>5432</v>
      </c>
      <c r="K477" s="197">
        <v>40.549999999999997</v>
      </c>
      <c r="L477" s="196" t="s">
        <v>5433</v>
      </c>
    </row>
    <row r="478" spans="1:12" ht="15.75">
      <c r="A478" s="196" t="s">
        <v>5685</v>
      </c>
      <c r="B478" s="196" t="s">
        <v>5686</v>
      </c>
      <c r="C478" s="196" t="s">
        <v>5835</v>
      </c>
      <c r="D478" s="196">
        <v>327</v>
      </c>
      <c r="E478" s="197" t="s">
        <v>144</v>
      </c>
      <c r="F478" s="196" t="s">
        <v>144</v>
      </c>
      <c r="G478" s="196">
        <v>91395</v>
      </c>
      <c r="H478" s="196" t="s">
        <v>5922</v>
      </c>
      <c r="I478" s="196" t="s">
        <v>5837</v>
      </c>
      <c r="J478" s="196" t="s">
        <v>5432</v>
      </c>
      <c r="K478" s="197">
        <v>33.94</v>
      </c>
      <c r="L478" s="196" t="s">
        <v>5433</v>
      </c>
    </row>
    <row r="479" spans="1:12" ht="15.75">
      <c r="A479" s="196" t="s">
        <v>5685</v>
      </c>
      <c r="B479" s="196" t="s">
        <v>5686</v>
      </c>
      <c r="C479" s="196" t="s">
        <v>5835</v>
      </c>
      <c r="D479" s="196">
        <v>327</v>
      </c>
      <c r="E479" s="197" t="s">
        <v>144</v>
      </c>
      <c r="F479" s="196" t="s">
        <v>144</v>
      </c>
      <c r="G479" s="196">
        <v>91486</v>
      </c>
      <c r="H479" s="196" t="s">
        <v>5923</v>
      </c>
      <c r="I479" s="196" t="s">
        <v>5837</v>
      </c>
      <c r="J479" s="196" t="s">
        <v>5432</v>
      </c>
      <c r="K479" s="197">
        <v>39.85</v>
      </c>
      <c r="L479" s="196" t="s">
        <v>5433</v>
      </c>
    </row>
    <row r="480" spans="1:12" ht="15.75">
      <c r="A480" s="196" t="s">
        <v>5685</v>
      </c>
      <c r="B480" s="196" t="s">
        <v>5686</v>
      </c>
      <c r="C480" s="196" t="s">
        <v>5835</v>
      </c>
      <c r="D480" s="196">
        <v>327</v>
      </c>
      <c r="E480" s="197" t="s">
        <v>144</v>
      </c>
      <c r="F480" s="196" t="s">
        <v>144</v>
      </c>
      <c r="G480" s="196">
        <v>91534</v>
      </c>
      <c r="H480" s="196" t="s">
        <v>5924</v>
      </c>
      <c r="I480" s="196" t="s">
        <v>5837</v>
      </c>
      <c r="J480" s="196" t="s">
        <v>5432</v>
      </c>
      <c r="K480" s="197">
        <v>18.940000000000001</v>
      </c>
      <c r="L480" s="196" t="s">
        <v>5433</v>
      </c>
    </row>
    <row r="481" spans="1:12" ht="15.75">
      <c r="A481" s="196" t="s">
        <v>5685</v>
      </c>
      <c r="B481" s="196" t="s">
        <v>5686</v>
      </c>
      <c r="C481" s="196" t="s">
        <v>5835</v>
      </c>
      <c r="D481" s="196">
        <v>327</v>
      </c>
      <c r="E481" s="197" t="s">
        <v>144</v>
      </c>
      <c r="F481" s="196" t="s">
        <v>144</v>
      </c>
      <c r="G481" s="196">
        <v>91635</v>
      </c>
      <c r="H481" s="196" t="s">
        <v>5925</v>
      </c>
      <c r="I481" s="196" t="s">
        <v>5837</v>
      </c>
      <c r="J481" s="196" t="s">
        <v>5432</v>
      </c>
      <c r="K481" s="197">
        <v>32.33</v>
      </c>
      <c r="L481" s="196" t="s">
        <v>5433</v>
      </c>
    </row>
    <row r="482" spans="1:12" ht="15.75">
      <c r="A482" s="196" t="s">
        <v>5685</v>
      </c>
      <c r="B482" s="196" t="s">
        <v>5686</v>
      </c>
      <c r="C482" s="196" t="s">
        <v>5835</v>
      </c>
      <c r="D482" s="196">
        <v>327</v>
      </c>
      <c r="E482" s="197" t="s">
        <v>144</v>
      </c>
      <c r="F482" s="196" t="s">
        <v>144</v>
      </c>
      <c r="G482" s="196">
        <v>91646</v>
      </c>
      <c r="H482" s="196" t="s">
        <v>5926</v>
      </c>
      <c r="I482" s="196" t="s">
        <v>5837</v>
      </c>
      <c r="J482" s="196" t="s">
        <v>5432</v>
      </c>
      <c r="K482" s="197">
        <v>56.63</v>
      </c>
      <c r="L482" s="196" t="s">
        <v>5433</v>
      </c>
    </row>
    <row r="483" spans="1:12" ht="15.75">
      <c r="A483" s="196" t="s">
        <v>5685</v>
      </c>
      <c r="B483" s="196" t="s">
        <v>5686</v>
      </c>
      <c r="C483" s="196" t="s">
        <v>5835</v>
      </c>
      <c r="D483" s="196">
        <v>327</v>
      </c>
      <c r="E483" s="197" t="s">
        <v>144</v>
      </c>
      <c r="F483" s="196" t="s">
        <v>144</v>
      </c>
      <c r="G483" s="196">
        <v>91693</v>
      </c>
      <c r="H483" s="196" t="s">
        <v>5927</v>
      </c>
      <c r="I483" s="196" t="s">
        <v>5837</v>
      </c>
      <c r="J483" s="196" t="s">
        <v>5503</v>
      </c>
      <c r="K483" s="197">
        <v>18.239999999999998</v>
      </c>
      <c r="L483" s="196" t="s">
        <v>5433</v>
      </c>
    </row>
    <row r="484" spans="1:12" ht="15.75">
      <c r="A484" s="196" t="s">
        <v>5685</v>
      </c>
      <c r="B484" s="196" t="s">
        <v>5686</v>
      </c>
      <c r="C484" s="196" t="s">
        <v>5835</v>
      </c>
      <c r="D484" s="196">
        <v>327</v>
      </c>
      <c r="E484" s="197" t="s">
        <v>144</v>
      </c>
      <c r="F484" s="196" t="s">
        <v>144</v>
      </c>
      <c r="G484" s="196">
        <v>92044</v>
      </c>
      <c r="H484" s="196" t="s">
        <v>5928</v>
      </c>
      <c r="I484" s="196" t="s">
        <v>5837</v>
      </c>
      <c r="J484" s="196" t="s">
        <v>5432</v>
      </c>
      <c r="K484" s="197">
        <v>5.16</v>
      </c>
      <c r="L484" s="196" t="s">
        <v>5433</v>
      </c>
    </row>
    <row r="485" spans="1:12" ht="15.75">
      <c r="A485" s="196" t="s">
        <v>5685</v>
      </c>
      <c r="B485" s="196" t="s">
        <v>5686</v>
      </c>
      <c r="C485" s="196" t="s">
        <v>5835</v>
      </c>
      <c r="D485" s="196">
        <v>327</v>
      </c>
      <c r="E485" s="197" t="s">
        <v>144</v>
      </c>
      <c r="F485" s="196" t="s">
        <v>144</v>
      </c>
      <c r="G485" s="196">
        <v>92107</v>
      </c>
      <c r="H485" s="196" t="s">
        <v>5929</v>
      </c>
      <c r="I485" s="196" t="s">
        <v>5837</v>
      </c>
      <c r="J485" s="196" t="s">
        <v>5432</v>
      </c>
      <c r="K485" s="197">
        <v>41.34</v>
      </c>
      <c r="L485" s="196" t="s">
        <v>5433</v>
      </c>
    </row>
    <row r="486" spans="1:12" ht="15.75">
      <c r="A486" s="196" t="s">
        <v>5685</v>
      </c>
      <c r="B486" s="196" t="s">
        <v>5686</v>
      </c>
      <c r="C486" s="196" t="s">
        <v>5835</v>
      </c>
      <c r="D486" s="196">
        <v>327</v>
      </c>
      <c r="E486" s="197" t="s">
        <v>144</v>
      </c>
      <c r="F486" s="196" t="s">
        <v>144</v>
      </c>
      <c r="G486" s="196">
        <v>92113</v>
      </c>
      <c r="H486" s="196" t="s">
        <v>5930</v>
      </c>
      <c r="I486" s="196" t="s">
        <v>5837</v>
      </c>
      <c r="J486" s="196" t="s">
        <v>5503</v>
      </c>
      <c r="K486" s="197">
        <v>0.89</v>
      </c>
      <c r="L486" s="196" t="s">
        <v>5433</v>
      </c>
    </row>
    <row r="487" spans="1:12" ht="15.75">
      <c r="A487" s="196" t="s">
        <v>5685</v>
      </c>
      <c r="B487" s="196" t="s">
        <v>5686</v>
      </c>
      <c r="C487" s="196" t="s">
        <v>5835</v>
      </c>
      <c r="D487" s="196">
        <v>327</v>
      </c>
      <c r="E487" s="197" t="s">
        <v>144</v>
      </c>
      <c r="F487" s="196" t="s">
        <v>144</v>
      </c>
      <c r="G487" s="196">
        <v>92119</v>
      </c>
      <c r="H487" s="196" t="s">
        <v>5931</v>
      </c>
      <c r="I487" s="196" t="s">
        <v>5837</v>
      </c>
      <c r="J487" s="196" t="s">
        <v>5503</v>
      </c>
      <c r="K487" s="197">
        <v>0.1</v>
      </c>
      <c r="L487" s="196" t="s">
        <v>5433</v>
      </c>
    </row>
    <row r="488" spans="1:12" ht="15.75">
      <c r="A488" s="196" t="s">
        <v>5685</v>
      </c>
      <c r="B488" s="196" t="s">
        <v>5686</v>
      </c>
      <c r="C488" s="196" t="s">
        <v>5835</v>
      </c>
      <c r="D488" s="196">
        <v>327</v>
      </c>
      <c r="E488" s="197" t="s">
        <v>144</v>
      </c>
      <c r="F488" s="196" t="s">
        <v>144</v>
      </c>
      <c r="G488" s="196">
        <v>92139</v>
      </c>
      <c r="H488" s="196" t="s">
        <v>5932</v>
      </c>
      <c r="I488" s="196" t="s">
        <v>5837</v>
      </c>
      <c r="J488" s="196" t="s">
        <v>5503</v>
      </c>
      <c r="K488" s="197">
        <v>29.17</v>
      </c>
      <c r="L488" s="196" t="s">
        <v>5433</v>
      </c>
    </row>
    <row r="489" spans="1:12" ht="15.75">
      <c r="A489" s="196" t="s">
        <v>5685</v>
      </c>
      <c r="B489" s="196" t="s">
        <v>5686</v>
      </c>
      <c r="C489" s="196" t="s">
        <v>5835</v>
      </c>
      <c r="D489" s="196">
        <v>327</v>
      </c>
      <c r="E489" s="197" t="s">
        <v>144</v>
      </c>
      <c r="F489" s="196" t="s">
        <v>144</v>
      </c>
      <c r="G489" s="196">
        <v>92146</v>
      </c>
      <c r="H489" s="196" t="s">
        <v>5933</v>
      </c>
      <c r="I489" s="196" t="s">
        <v>5837</v>
      </c>
      <c r="J489" s="196" t="s">
        <v>5503</v>
      </c>
      <c r="K489" s="197">
        <v>21.44</v>
      </c>
      <c r="L489" s="196" t="s">
        <v>5433</v>
      </c>
    </row>
    <row r="490" spans="1:12" ht="15.75">
      <c r="A490" s="196" t="s">
        <v>5685</v>
      </c>
      <c r="B490" s="196" t="s">
        <v>5686</v>
      </c>
      <c r="C490" s="196" t="s">
        <v>5835</v>
      </c>
      <c r="D490" s="196">
        <v>327</v>
      </c>
      <c r="E490" s="197" t="s">
        <v>144</v>
      </c>
      <c r="F490" s="196" t="s">
        <v>144</v>
      </c>
      <c r="G490" s="196">
        <v>92243</v>
      </c>
      <c r="H490" s="196" t="s">
        <v>5934</v>
      </c>
      <c r="I490" s="196" t="s">
        <v>5837</v>
      </c>
      <c r="J490" s="196" t="s">
        <v>5432</v>
      </c>
      <c r="K490" s="197">
        <v>47.81</v>
      </c>
      <c r="L490" s="196" t="s">
        <v>5433</v>
      </c>
    </row>
    <row r="491" spans="1:12" ht="15.75">
      <c r="A491" s="196" t="s">
        <v>5685</v>
      </c>
      <c r="B491" s="196" t="s">
        <v>5686</v>
      </c>
      <c r="C491" s="196" t="s">
        <v>5835</v>
      </c>
      <c r="D491" s="196">
        <v>327</v>
      </c>
      <c r="E491" s="197" t="s">
        <v>144</v>
      </c>
      <c r="F491" s="196" t="s">
        <v>144</v>
      </c>
      <c r="G491" s="196">
        <v>92717</v>
      </c>
      <c r="H491" s="196" t="s">
        <v>5935</v>
      </c>
      <c r="I491" s="196" t="s">
        <v>5837</v>
      </c>
      <c r="J491" s="196" t="s">
        <v>5432</v>
      </c>
      <c r="K491" s="197">
        <v>0.2</v>
      </c>
      <c r="L491" s="196" t="s">
        <v>5433</v>
      </c>
    </row>
    <row r="492" spans="1:12" ht="15.75">
      <c r="A492" s="196" t="s">
        <v>5685</v>
      </c>
      <c r="B492" s="196" t="s">
        <v>5686</v>
      </c>
      <c r="C492" s="196" t="s">
        <v>5835</v>
      </c>
      <c r="D492" s="196">
        <v>327</v>
      </c>
      <c r="E492" s="197" t="s">
        <v>144</v>
      </c>
      <c r="F492" s="196" t="s">
        <v>144</v>
      </c>
      <c r="G492" s="196">
        <v>92961</v>
      </c>
      <c r="H492" s="196" t="s">
        <v>5936</v>
      </c>
      <c r="I492" s="196" t="s">
        <v>5837</v>
      </c>
      <c r="J492" s="196" t="s">
        <v>5432</v>
      </c>
      <c r="K492" s="197">
        <v>3.97</v>
      </c>
      <c r="L492" s="196" t="s">
        <v>5433</v>
      </c>
    </row>
    <row r="493" spans="1:12" ht="15.75">
      <c r="A493" s="196" t="s">
        <v>5685</v>
      </c>
      <c r="B493" s="196" t="s">
        <v>5686</v>
      </c>
      <c r="C493" s="196" t="s">
        <v>5835</v>
      </c>
      <c r="D493" s="196">
        <v>327</v>
      </c>
      <c r="E493" s="197" t="s">
        <v>144</v>
      </c>
      <c r="F493" s="196" t="s">
        <v>144</v>
      </c>
      <c r="G493" s="196">
        <v>92967</v>
      </c>
      <c r="H493" s="196" t="s">
        <v>5937</v>
      </c>
      <c r="I493" s="196" t="s">
        <v>5837</v>
      </c>
      <c r="J493" s="196" t="s">
        <v>5432</v>
      </c>
      <c r="K493" s="197">
        <v>19.850000000000001</v>
      </c>
      <c r="L493" s="196" t="s">
        <v>5433</v>
      </c>
    </row>
    <row r="494" spans="1:12" ht="15.75">
      <c r="A494" s="196" t="s">
        <v>5685</v>
      </c>
      <c r="B494" s="196" t="s">
        <v>5686</v>
      </c>
      <c r="C494" s="196" t="s">
        <v>5835</v>
      </c>
      <c r="D494" s="196">
        <v>327</v>
      </c>
      <c r="E494" s="197" t="s">
        <v>144</v>
      </c>
      <c r="F494" s="196" t="s">
        <v>144</v>
      </c>
      <c r="G494" s="196">
        <v>93225</v>
      </c>
      <c r="H494" s="196" t="s">
        <v>5938</v>
      </c>
      <c r="I494" s="196" t="s">
        <v>5837</v>
      </c>
      <c r="J494" s="196" t="s">
        <v>5432</v>
      </c>
      <c r="K494" s="197">
        <v>246.1</v>
      </c>
      <c r="L494" s="196" t="s">
        <v>5433</v>
      </c>
    </row>
    <row r="495" spans="1:12" ht="15.75">
      <c r="A495" s="196" t="s">
        <v>5685</v>
      </c>
      <c r="B495" s="196" t="s">
        <v>5686</v>
      </c>
      <c r="C495" s="196" t="s">
        <v>5835</v>
      </c>
      <c r="D495" s="196">
        <v>327</v>
      </c>
      <c r="E495" s="197" t="s">
        <v>144</v>
      </c>
      <c r="F495" s="196" t="s">
        <v>144</v>
      </c>
      <c r="G495" s="196">
        <v>93234</v>
      </c>
      <c r="H495" s="196" t="s">
        <v>5939</v>
      </c>
      <c r="I495" s="196" t="s">
        <v>5837</v>
      </c>
      <c r="J495" s="196" t="s">
        <v>5503</v>
      </c>
      <c r="K495" s="197">
        <v>0.38</v>
      </c>
      <c r="L495" s="196" t="s">
        <v>5433</v>
      </c>
    </row>
    <row r="496" spans="1:12" ht="15.75">
      <c r="A496" s="196" t="s">
        <v>5685</v>
      </c>
      <c r="B496" s="196" t="s">
        <v>5686</v>
      </c>
      <c r="C496" s="196" t="s">
        <v>5835</v>
      </c>
      <c r="D496" s="196">
        <v>327</v>
      </c>
      <c r="E496" s="197" t="s">
        <v>144</v>
      </c>
      <c r="F496" s="196" t="s">
        <v>144</v>
      </c>
      <c r="G496" s="196">
        <v>93244</v>
      </c>
      <c r="H496" s="196" t="s">
        <v>5940</v>
      </c>
      <c r="I496" s="196" t="s">
        <v>5837</v>
      </c>
      <c r="J496" s="196" t="s">
        <v>5432</v>
      </c>
      <c r="K496" s="197">
        <v>40.86</v>
      </c>
      <c r="L496" s="196" t="s">
        <v>5433</v>
      </c>
    </row>
    <row r="497" spans="1:12" ht="15.75">
      <c r="A497" s="196" t="s">
        <v>5685</v>
      </c>
      <c r="B497" s="196" t="s">
        <v>5686</v>
      </c>
      <c r="C497" s="196" t="s">
        <v>5835</v>
      </c>
      <c r="D497" s="196">
        <v>327</v>
      </c>
      <c r="E497" s="197" t="s">
        <v>144</v>
      </c>
      <c r="F497" s="196" t="s">
        <v>144</v>
      </c>
      <c r="G497" s="196">
        <v>93274</v>
      </c>
      <c r="H497" s="196" t="s">
        <v>5941</v>
      </c>
      <c r="I497" s="196" t="s">
        <v>5837</v>
      </c>
      <c r="J497" s="196" t="s">
        <v>5432</v>
      </c>
      <c r="K497" s="197">
        <v>49.89</v>
      </c>
      <c r="L497" s="196" t="s">
        <v>5433</v>
      </c>
    </row>
    <row r="498" spans="1:12" ht="15.75">
      <c r="A498" s="196" t="s">
        <v>5685</v>
      </c>
      <c r="B498" s="196" t="s">
        <v>5686</v>
      </c>
      <c r="C498" s="196" t="s">
        <v>5835</v>
      </c>
      <c r="D498" s="196">
        <v>327</v>
      </c>
      <c r="E498" s="197" t="s">
        <v>144</v>
      </c>
      <c r="F498" s="196" t="s">
        <v>144</v>
      </c>
      <c r="G498" s="196">
        <v>93282</v>
      </c>
      <c r="H498" s="196" t="s">
        <v>5942</v>
      </c>
      <c r="I498" s="196" t="s">
        <v>5837</v>
      </c>
      <c r="J498" s="196" t="s">
        <v>5432</v>
      </c>
      <c r="K498" s="197">
        <v>18.5</v>
      </c>
      <c r="L498" s="196" t="s">
        <v>5433</v>
      </c>
    </row>
    <row r="499" spans="1:12" ht="15.75">
      <c r="A499" s="196" t="s">
        <v>5685</v>
      </c>
      <c r="B499" s="196" t="s">
        <v>5686</v>
      </c>
      <c r="C499" s="196" t="s">
        <v>5835</v>
      </c>
      <c r="D499" s="196">
        <v>327</v>
      </c>
      <c r="E499" s="197" t="s">
        <v>144</v>
      </c>
      <c r="F499" s="196" t="s">
        <v>144</v>
      </c>
      <c r="G499" s="196">
        <v>93288</v>
      </c>
      <c r="H499" s="196" t="s">
        <v>5943</v>
      </c>
      <c r="I499" s="196" t="s">
        <v>5837</v>
      </c>
      <c r="J499" s="196" t="s">
        <v>5432</v>
      </c>
      <c r="K499" s="197">
        <v>93.27</v>
      </c>
      <c r="L499" s="196" t="s">
        <v>5433</v>
      </c>
    </row>
    <row r="500" spans="1:12" ht="15.75">
      <c r="A500" s="196" t="s">
        <v>5685</v>
      </c>
      <c r="B500" s="196" t="s">
        <v>5686</v>
      </c>
      <c r="C500" s="196" t="s">
        <v>5835</v>
      </c>
      <c r="D500" s="196">
        <v>327</v>
      </c>
      <c r="E500" s="197" t="s">
        <v>144</v>
      </c>
      <c r="F500" s="196" t="s">
        <v>144</v>
      </c>
      <c r="G500" s="196">
        <v>93403</v>
      </c>
      <c r="H500" s="196" t="s">
        <v>5944</v>
      </c>
      <c r="I500" s="196" t="s">
        <v>5837</v>
      </c>
      <c r="J500" s="196" t="s">
        <v>5432</v>
      </c>
      <c r="K500" s="197">
        <v>32.33</v>
      </c>
      <c r="L500" s="196" t="s">
        <v>5433</v>
      </c>
    </row>
    <row r="501" spans="1:12" ht="15.75">
      <c r="A501" s="196" t="s">
        <v>5685</v>
      </c>
      <c r="B501" s="196" t="s">
        <v>5686</v>
      </c>
      <c r="C501" s="196" t="s">
        <v>5835</v>
      </c>
      <c r="D501" s="196">
        <v>327</v>
      </c>
      <c r="E501" s="197" t="s">
        <v>144</v>
      </c>
      <c r="F501" s="196" t="s">
        <v>144</v>
      </c>
      <c r="G501" s="196">
        <v>93409</v>
      </c>
      <c r="H501" s="196" t="s">
        <v>5945</v>
      </c>
      <c r="I501" s="196" t="s">
        <v>5837</v>
      </c>
      <c r="J501" s="196" t="s">
        <v>5432</v>
      </c>
      <c r="K501" s="197">
        <v>26.53</v>
      </c>
      <c r="L501" s="196" t="s">
        <v>5433</v>
      </c>
    </row>
    <row r="502" spans="1:12" ht="15.75">
      <c r="A502" s="196" t="s">
        <v>5685</v>
      </c>
      <c r="B502" s="196" t="s">
        <v>5686</v>
      </c>
      <c r="C502" s="196" t="s">
        <v>5835</v>
      </c>
      <c r="D502" s="196">
        <v>327</v>
      </c>
      <c r="E502" s="197" t="s">
        <v>144</v>
      </c>
      <c r="F502" s="196" t="s">
        <v>144</v>
      </c>
      <c r="G502" s="196">
        <v>93416</v>
      </c>
      <c r="H502" s="196" t="s">
        <v>5946</v>
      </c>
      <c r="I502" s="196" t="s">
        <v>5837</v>
      </c>
      <c r="J502" s="196" t="s">
        <v>5432</v>
      </c>
      <c r="K502" s="197">
        <v>0.2</v>
      </c>
      <c r="L502" s="196" t="s">
        <v>5433</v>
      </c>
    </row>
    <row r="503" spans="1:12" ht="15.75">
      <c r="A503" s="196" t="s">
        <v>5685</v>
      </c>
      <c r="B503" s="196" t="s">
        <v>5686</v>
      </c>
      <c r="C503" s="196" t="s">
        <v>5835</v>
      </c>
      <c r="D503" s="196">
        <v>327</v>
      </c>
      <c r="E503" s="197" t="s">
        <v>144</v>
      </c>
      <c r="F503" s="196" t="s">
        <v>144</v>
      </c>
      <c r="G503" s="196">
        <v>93422</v>
      </c>
      <c r="H503" s="196" t="s">
        <v>5947</v>
      </c>
      <c r="I503" s="196" t="s">
        <v>5837</v>
      </c>
      <c r="J503" s="196" t="s">
        <v>5432</v>
      </c>
      <c r="K503" s="197">
        <v>2.7</v>
      </c>
      <c r="L503" s="196" t="s">
        <v>5433</v>
      </c>
    </row>
    <row r="504" spans="1:12" ht="15.75">
      <c r="A504" s="196" t="s">
        <v>5685</v>
      </c>
      <c r="B504" s="196" t="s">
        <v>5686</v>
      </c>
      <c r="C504" s="196" t="s">
        <v>5835</v>
      </c>
      <c r="D504" s="196">
        <v>327</v>
      </c>
      <c r="E504" s="197" t="s">
        <v>144</v>
      </c>
      <c r="F504" s="196" t="s">
        <v>144</v>
      </c>
      <c r="G504" s="196">
        <v>93428</v>
      </c>
      <c r="H504" s="196" t="s">
        <v>5948</v>
      </c>
      <c r="I504" s="196" t="s">
        <v>5837</v>
      </c>
      <c r="J504" s="196" t="s">
        <v>5432</v>
      </c>
      <c r="K504" s="197">
        <v>3.82</v>
      </c>
      <c r="L504" s="196" t="s">
        <v>5433</v>
      </c>
    </row>
    <row r="505" spans="1:12" ht="15.75">
      <c r="A505" s="196" t="s">
        <v>5685</v>
      </c>
      <c r="B505" s="196" t="s">
        <v>5686</v>
      </c>
      <c r="C505" s="196" t="s">
        <v>5835</v>
      </c>
      <c r="D505" s="196">
        <v>327</v>
      </c>
      <c r="E505" s="197" t="s">
        <v>144</v>
      </c>
      <c r="F505" s="196" t="s">
        <v>144</v>
      </c>
      <c r="G505" s="196">
        <v>93434</v>
      </c>
      <c r="H505" s="196" t="s">
        <v>5949</v>
      </c>
      <c r="I505" s="196" t="s">
        <v>5837</v>
      </c>
      <c r="J505" s="196" t="s">
        <v>5432</v>
      </c>
      <c r="K505" s="197">
        <v>172.83</v>
      </c>
      <c r="L505" s="196" t="s">
        <v>5433</v>
      </c>
    </row>
    <row r="506" spans="1:12" ht="15.75">
      <c r="A506" s="196" t="s">
        <v>5685</v>
      </c>
      <c r="B506" s="196" t="s">
        <v>5686</v>
      </c>
      <c r="C506" s="196" t="s">
        <v>5835</v>
      </c>
      <c r="D506" s="196">
        <v>327</v>
      </c>
      <c r="E506" s="197" t="s">
        <v>144</v>
      </c>
      <c r="F506" s="196" t="s">
        <v>144</v>
      </c>
      <c r="G506" s="196">
        <v>93440</v>
      </c>
      <c r="H506" s="196" t="s">
        <v>5950</v>
      </c>
      <c r="I506" s="196" t="s">
        <v>5837</v>
      </c>
      <c r="J506" s="196" t="s">
        <v>5432</v>
      </c>
      <c r="K506" s="197">
        <v>92.57</v>
      </c>
      <c r="L506" s="196" t="s">
        <v>5433</v>
      </c>
    </row>
    <row r="507" spans="1:12" ht="15.75">
      <c r="A507" s="196" t="s">
        <v>5685</v>
      </c>
      <c r="B507" s="196" t="s">
        <v>5686</v>
      </c>
      <c r="C507" s="196" t="s">
        <v>5835</v>
      </c>
      <c r="D507" s="196">
        <v>327</v>
      </c>
      <c r="E507" s="197" t="s">
        <v>144</v>
      </c>
      <c r="F507" s="196" t="s">
        <v>144</v>
      </c>
      <c r="G507" s="196">
        <v>95122</v>
      </c>
      <c r="H507" s="196" t="s">
        <v>5951</v>
      </c>
      <c r="I507" s="196" t="s">
        <v>5837</v>
      </c>
      <c r="J507" s="196" t="s">
        <v>5432</v>
      </c>
      <c r="K507" s="197">
        <v>131.69</v>
      </c>
      <c r="L507" s="196" t="s">
        <v>5433</v>
      </c>
    </row>
    <row r="508" spans="1:12" ht="15.75">
      <c r="A508" s="196" t="s">
        <v>5685</v>
      </c>
      <c r="B508" s="196" t="s">
        <v>5686</v>
      </c>
      <c r="C508" s="196" t="s">
        <v>5835</v>
      </c>
      <c r="D508" s="196">
        <v>327</v>
      </c>
      <c r="E508" s="197" t="s">
        <v>144</v>
      </c>
      <c r="F508" s="196" t="s">
        <v>144</v>
      </c>
      <c r="G508" s="196">
        <v>95128</v>
      </c>
      <c r="H508" s="196" t="s">
        <v>5952</v>
      </c>
      <c r="I508" s="196" t="s">
        <v>5837</v>
      </c>
      <c r="J508" s="196" t="s">
        <v>5432</v>
      </c>
      <c r="K508" s="197">
        <v>33.08</v>
      </c>
      <c r="L508" s="196" t="s">
        <v>5433</v>
      </c>
    </row>
    <row r="509" spans="1:12" ht="15.75">
      <c r="A509" s="196" t="s">
        <v>5685</v>
      </c>
      <c r="B509" s="196" t="s">
        <v>5686</v>
      </c>
      <c r="C509" s="196" t="s">
        <v>5835</v>
      </c>
      <c r="D509" s="196">
        <v>327</v>
      </c>
      <c r="E509" s="197" t="s">
        <v>144</v>
      </c>
      <c r="F509" s="196" t="s">
        <v>144</v>
      </c>
      <c r="G509" s="196">
        <v>95140</v>
      </c>
      <c r="H509" s="196" t="s">
        <v>5953</v>
      </c>
      <c r="I509" s="196" t="s">
        <v>5837</v>
      </c>
      <c r="J509" s="196" t="s">
        <v>5432</v>
      </c>
      <c r="K509" s="197">
        <v>0.04</v>
      </c>
      <c r="L509" s="196" t="s">
        <v>5433</v>
      </c>
    </row>
    <row r="510" spans="1:12" ht="15.75">
      <c r="A510" s="196" t="s">
        <v>5685</v>
      </c>
      <c r="B510" s="196" t="s">
        <v>5686</v>
      </c>
      <c r="C510" s="196" t="s">
        <v>5835</v>
      </c>
      <c r="D510" s="196">
        <v>327</v>
      </c>
      <c r="E510" s="197" t="s">
        <v>144</v>
      </c>
      <c r="F510" s="196" t="s">
        <v>144</v>
      </c>
      <c r="G510" s="196">
        <v>95213</v>
      </c>
      <c r="H510" s="196" t="s">
        <v>5954</v>
      </c>
      <c r="I510" s="196" t="s">
        <v>5837</v>
      </c>
      <c r="J510" s="196" t="s">
        <v>5432</v>
      </c>
      <c r="K510" s="197">
        <v>54.11</v>
      </c>
      <c r="L510" s="196" t="s">
        <v>5433</v>
      </c>
    </row>
    <row r="511" spans="1:12" ht="15.75">
      <c r="A511" s="196" t="s">
        <v>5685</v>
      </c>
      <c r="B511" s="196" t="s">
        <v>5686</v>
      </c>
      <c r="C511" s="196" t="s">
        <v>5835</v>
      </c>
      <c r="D511" s="196">
        <v>327</v>
      </c>
      <c r="E511" s="197" t="s">
        <v>144</v>
      </c>
      <c r="F511" s="196" t="s">
        <v>144</v>
      </c>
      <c r="G511" s="196">
        <v>95219</v>
      </c>
      <c r="H511" s="196" t="s">
        <v>5955</v>
      </c>
      <c r="I511" s="196" t="s">
        <v>5837</v>
      </c>
      <c r="J511" s="196" t="s">
        <v>5432</v>
      </c>
      <c r="K511" s="197">
        <v>24.51</v>
      </c>
      <c r="L511" s="196" t="s">
        <v>5433</v>
      </c>
    </row>
    <row r="512" spans="1:12" ht="15.75">
      <c r="A512" s="196" t="s">
        <v>5685</v>
      </c>
      <c r="B512" s="196" t="s">
        <v>5686</v>
      </c>
      <c r="C512" s="196" t="s">
        <v>5835</v>
      </c>
      <c r="D512" s="196">
        <v>327</v>
      </c>
      <c r="E512" s="197" t="s">
        <v>144</v>
      </c>
      <c r="F512" s="196" t="s">
        <v>144</v>
      </c>
      <c r="G512" s="196">
        <v>95259</v>
      </c>
      <c r="H512" s="196" t="s">
        <v>5956</v>
      </c>
      <c r="I512" s="196" t="s">
        <v>5837</v>
      </c>
      <c r="J512" s="196" t="s">
        <v>5432</v>
      </c>
      <c r="K512" s="197">
        <v>19.66</v>
      </c>
      <c r="L512" s="196" t="s">
        <v>5433</v>
      </c>
    </row>
    <row r="513" spans="1:12" ht="15.75">
      <c r="A513" s="196" t="s">
        <v>5685</v>
      </c>
      <c r="B513" s="196" t="s">
        <v>5686</v>
      </c>
      <c r="C513" s="196" t="s">
        <v>5835</v>
      </c>
      <c r="D513" s="196">
        <v>327</v>
      </c>
      <c r="E513" s="197" t="s">
        <v>144</v>
      </c>
      <c r="F513" s="196" t="s">
        <v>144</v>
      </c>
      <c r="G513" s="196">
        <v>95265</v>
      </c>
      <c r="H513" s="196" t="s">
        <v>5957</v>
      </c>
      <c r="I513" s="196" t="s">
        <v>5837</v>
      </c>
      <c r="J513" s="196" t="s">
        <v>5432</v>
      </c>
      <c r="K513" s="197">
        <v>0.68</v>
      </c>
      <c r="L513" s="196" t="s">
        <v>5433</v>
      </c>
    </row>
    <row r="514" spans="1:12" ht="15.75">
      <c r="A514" s="196" t="s">
        <v>5685</v>
      </c>
      <c r="B514" s="196" t="s">
        <v>5686</v>
      </c>
      <c r="C514" s="196" t="s">
        <v>5835</v>
      </c>
      <c r="D514" s="196">
        <v>327</v>
      </c>
      <c r="E514" s="197" t="s">
        <v>144</v>
      </c>
      <c r="F514" s="196" t="s">
        <v>144</v>
      </c>
      <c r="G514" s="196">
        <v>95271</v>
      </c>
      <c r="H514" s="196" t="s">
        <v>5958</v>
      </c>
      <c r="I514" s="196" t="s">
        <v>5837</v>
      </c>
      <c r="J514" s="196" t="s">
        <v>5432</v>
      </c>
      <c r="K514" s="197">
        <v>0.45</v>
      </c>
      <c r="L514" s="196" t="s">
        <v>5433</v>
      </c>
    </row>
    <row r="515" spans="1:12" ht="15.75">
      <c r="A515" s="196" t="s">
        <v>5685</v>
      </c>
      <c r="B515" s="196" t="s">
        <v>5686</v>
      </c>
      <c r="C515" s="196" t="s">
        <v>5835</v>
      </c>
      <c r="D515" s="196">
        <v>327</v>
      </c>
      <c r="E515" s="197" t="s">
        <v>144</v>
      </c>
      <c r="F515" s="196" t="s">
        <v>144</v>
      </c>
      <c r="G515" s="196">
        <v>95277</v>
      </c>
      <c r="H515" s="196" t="s">
        <v>5959</v>
      </c>
      <c r="I515" s="196" t="s">
        <v>5837</v>
      </c>
      <c r="J515" s="196" t="s">
        <v>5432</v>
      </c>
      <c r="K515" s="197">
        <v>0.44</v>
      </c>
      <c r="L515" s="196" t="s">
        <v>5433</v>
      </c>
    </row>
    <row r="516" spans="1:12" ht="15.75">
      <c r="A516" s="196" t="s">
        <v>5685</v>
      </c>
      <c r="B516" s="196" t="s">
        <v>5686</v>
      </c>
      <c r="C516" s="196" t="s">
        <v>5835</v>
      </c>
      <c r="D516" s="196">
        <v>327</v>
      </c>
      <c r="E516" s="197" t="s">
        <v>144</v>
      </c>
      <c r="F516" s="196" t="s">
        <v>144</v>
      </c>
      <c r="G516" s="196">
        <v>95283</v>
      </c>
      <c r="H516" s="196" t="s">
        <v>5960</v>
      </c>
      <c r="I516" s="196" t="s">
        <v>5837</v>
      </c>
      <c r="J516" s="196" t="s">
        <v>5432</v>
      </c>
      <c r="K516" s="197">
        <v>0.49</v>
      </c>
      <c r="L516" s="196" t="s">
        <v>5433</v>
      </c>
    </row>
    <row r="517" spans="1:12" ht="15.75">
      <c r="A517" s="196" t="s">
        <v>5685</v>
      </c>
      <c r="B517" s="196" t="s">
        <v>5686</v>
      </c>
      <c r="C517" s="196" t="s">
        <v>5835</v>
      </c>
      <c r="D517" s="196">
        <v>327</v>
      </c>
      <c r="E517" s="197" t="s">
        <v>144</v>
      </c>
      <c r="F517" s="196" t="s">
        <v>144</v>
      </c>
      <c r="G517" s="196">
        <v>95621</v>
      </c>
      <c r="H517" s="196" t="s">
        <v>5961</v>
      </c>
      <c r="I517" s="196" t="s">
        <v>5837</v>
      </c>
      <c r="J517" s="196" t="s">
        <v>5432</v>
      </c>
      <c r="K517" s="197">
        <v>19.45</v>
      </c>
      <c r="L517" s="196" t="s">
        <v>5433</v>
      </c>
    </row>
    <row r="518" spans="1:12" ht="15.75">
      <c r="A518" s="196" t="s">
        <v>5685</v>
      </c>
      <c r="B518" s="196" t="s">
        <v>5686</v>
      </c>
      <c r="C518" s="196" t="s">
        <v>5835</v>
      </c>
      <c r="D518" s="196">
        <v>327</v>
      </c>
      <c r="E518" s="197" t="s">
        <v>144</v>
      </c>
      <c r="F518" s="196" t="s">
        <v>144</v>
      </c>
      <c r="G518" s="196">
        <v>95632</v>
      </c>
      <c r="H518" s="196" t="s">
        <v>5962</v>
      </c>
      <c r="I518" s="196" t="s">
        <v>5837</v>
      </c>
      <c r="J518" s="196" t="s">
        <v>5432</v>
      </c>
      <c r="K518" s="197">
        <v>50.8</v>
      </c>
      <c r="L518" s="196" t="s">
        <v>5433</v>
      </c>
    </row>
    <row r="519" spans="1:12" ht="15.75">
      <c r="A519" s="196" t="s">
        <v>5685</v>
      </c>
      <c r="B519" s="196" t="s">
        <v>5686</v>
      </c>
      <c r="C519" s="196" t="s">
        <v>5835</v>
      </c>
      <c r="D519" s="196">
        <v>327</v>
      </c>
      <c r="E519" s="197" t="s">
        <v>144</v>
      </c>
      <c r="F519" s="196" t="s">
        <v>144</v>
      </c>
      <c r="G519" s="196">
        <v>95703</v>
      </c>
      <c r="H519" s="196" t="s">
        <v>5963</v>
      </c>
      <c r="I519" s="196" t="s">
        <v>5837</v>
      </c>
      <c r="J519" s="196" t="s">
        <v>5432</v>
      </c>
      <c r="K519" s="197">
        <v>22.11</v>
      </c>
      <c r="L519" s="196" t="s">
        <v>5433</v>
      </c>
    </row>
    <row r="520" spans="1:12" ht="15.75">
      <c r="A520" s="196" t="s">
        <v>5685</v>
      </c>
      <c r="B520" s="196" t="s">
        <v>5686</v>
      </c>
      <c r="C520" s="196" t="s">
        <v>5835</v>
      </c>
      <c r="D520" s="196">
        <v>327</v>
      </c>
      <c r="E520" s="197" t="s">
        <v>144</v>
      </c>
      <c r="F520" s="196" t="s">
        <v>144</v>
      </c>
      <c r="G520" s="196">
        <v>95709</v>
      </c>
      <c r="H520" s="196" t="s">
        <v>5964</v>
      </c>
      <c r="I520" s="196" t="s">
        <v>5837</v>
      </c>
      <c r="J520" s="196" t="s">
        <v>5432</v>
      </c>
      <c r="K520" s="197">
        <v>48.86</v>
      </c>
      <c r="L520" s="196" t="s">
        <v>5433</v>
      </c>
    </row>
    <row r="521" spans="1:12" ht="15.75">
      <c r="A521" s="196" t="s">
        <v>5685</v>
      </c>
      <c r="B521" s="196" t="s">
        <v>5686</v>
      </c>
      <c r="C521" s="196" t="s">
        <v>5835</v>
      </c>
      <c r="D521" s="196">
        <v>327</v>
      </c>
      <c r="E521" s="197" t="s">
        <v>144</v>
      </c>
      <c r="F521" s="196" t="s">
        <v>144</v>
      </c>
      <c r="G521" s="196">
        <v>95715</v>
      </c>
      <c r="H521" s="196" t="s">
        <v>5965</v>
      </c>
      <c r="I521" s="196" t="s">
        <v>5837</v>
      </c>
      <c r="J521" s="196" t="s">
        <v>5432</v>
      </c>
      <c r="K521" s="197">
        <v>58.93</v>
      </c>
      <c r="L521" s="196" t="s">
        <v>5433</v>
      </c>
    </row>
    <row r="522" spans="1:12" ht="15.75">
      <c r="A522" s="196" t="s">
        <v>5685</v>
      </c>
      <c r="B522" s="196" t="s">
        <v>5686</v>
      </c>
      <c r="C522" s="196" t="s">
        <v>5835</v>
      </c>
      <c r="D522" s="196">
        <v>327</v>
      </c>
      <c r="E522" s="197" t="s">
        <v>144</v>
      </c>
      <c r="F522" s="196" t="s">
        <v>144</v>
      </c>
      <c r="G522" s="196">
        <v>95721</v>
      </c>
      <c r="H522" s="196" t="s">
        <v>5966</v>
      </c>
      <c r="I522" s="196" t="s">
        <v>5837</v>
      </c>
      <c r="J522" s="196" t="s">
        <v>5432</v>
      </c>
      <c r="K522" s="197">
        <v>57.56</v>
      </c>
      <c r="L522" s="196" t="s">
        <v>5433</v>
      </c>
    </row>
    <row r="523" spans="1:12" ht="15.75">
      <c r="A523" s="196" t="s">
        <v>5685</v>
      </c>
      <c r="B523" s="196" t="s">
        <v>5686</v>
      </c>
      <c r="C523" s="196" t="s">
        <v>5835</v>
      </c>
      <c r="D523" s="196">
        <v>327</v>
      </c>
      <c r="E523" s="197" t="s">
        <v>144</v>
      </c>
      <c r="F523" s="196" t="s">
        <v>144</v>
      </c>
      <c r="G523" s="196">
        <v>95873</v>
      </c>
      <c r="H523" s="196" t="s">
        <v>5967</v>
      </c>
      <c r="I523" s="196" t="s">
        <v>5837</v>
      </c>
      <c r="J523" s="196" t="s">
        <v>5432</v>
      </c>
      <c r="K523" s="197">
        <v>6.11</v>
      </c>
      <c r="L523" s="196" t="s">
        <v>5433</v>
      </c>
    </row>
    <row r="524" spans="1:12" ht="15.75">
      <c r="A524" s="196" t="s">
        <v>5685</v>
      </c>
      <c r="B524" s="196" t="s">
        <v>5686</v>
      </c>
      <c r="C524" s="196" t="s">
        <v>5835</v>
      </c>
      <c r="D524" s="196">
        <v>327</v>
      </c>
      <c r="E524" s="197" t="s">
        <v>144</v>
      </c>
      <c r="F524" s="196" t="s">
        <v>144</v>
      </c>
      <c r="G524" s="196">
        <v>96014</v>
      </c>
      <c r="H524" s="196" t="s">
        <v>5968</v>
      </c>
      <c r="I524" s="196" t="s">
        <v>5837</v>
      </c>
      <c r="J524" s="196" t="s">
        <v>5432</v>
      </c>
      <c r="K524" s="197">
        <v>35.61</v>
      </c>
      <c r="L524" s="196" t="s">
        <v>5433</v>
      </c>
    </row>
    <row r="525" spans="1:12" ht="15.75">
      <c r="A525" s="196" t="s">
        <v>5685</v>
      </c>
      <c r="B525" s="196" t="s">
        <v>5686</v>
      </c>
      <c r="C525" s="196" t="s">
        <v>5835</v>
      </c>
      <c r="D525" s="196">
        <v>327</v>
      </c>
      <c r="E525" s="197" t="s">
        <v>144</v>
      </c>
      <c r="F525" s="196" t="s">
        <v>144</v>
      </c>
      <c r="G525" s="196">
        <v>96021</v>
      </c>
      <c r="H525" s="196" t="s">
        <v>5969</v>
      </c>
      <c r="I525" s="196" t="s">
        <v>5837</v>
      </c>
      <c r="J525" s="196" t="s">
        <v>5432</v>
      </c>
      <c r="K525" s="197">
        <v>35.450000000000003</v>
      </c>
      <c r="L525" s="196" t="s">
        <v>5433</v>
      </c>
    </row>
    <row r="526" spans="1:12" ht="15.75">
      <c r="A526" s="196" t="s">
        <v>5685</v>
      </c>
      <c r="B526" s="196" t="s">
        <v>5686</v>
      </c>
      <c r="C526" s="196" t="s">
        <v>5835</v>
      </c>
      <c r="D526" s="196">
        <v>327</v>
      </c>
      <c r="E526" s="197" t="s">
        <v>144</v>
      </c>
      <c r="F526" s="196" t="s">
        <v>144</v>
      </c>
      <c r="G526" s="196">
        <v>96029</v>
      </c>
      <c r="H526" s="196" t="s">
        <v>5970</v>
      </c>
      <c r="I526" s="196" t="s">
        <v>5837</v>
      </c>
      <c r="J526" s="196" t="s">
        <v>5432</v>
      </c>
      <c r="K526" s="197">
        <v>31.53</v>
      </c>
      <c r="L526" s="196" t="s">
        <v>5433</v>
      </c>
    </row>
    <row r="527" spans="1:12" ht="15.75">
      <c r="A527" s="196" t="s">
        <v>5685</v>
      </c>
      <c r="B527" s="196" t="s">
        <v>5686</v>
      </c>
      <c r="C527" s="196" t="s">
        <v>5835</v>
      </c>
      <c r="D527" s="196">
        <v>327</v>
      </c>
      <c r="E527" s="197" t="s">
        <v>144</v>
      </c>
      <c r="F527" s="196" t="s">
        <v>144</v>
      </c>
      <c r="G527" s="196">
        <v>96036</v>
      </c>
      <c r="H527" s="196" t="s">
        <v>5971</v>
      </c>
      <c r="I527" s="196" t="s">
        <v>5837</v>
      </c>
      <c r="J527" s="196" t="s">
        <v>5432</v>
      </c>
      <c r="K527" s="197">
        <v>43.8</v>
      </c>
      <c r="L527" s="196" t="s">
        <v>5433</v>
      </c>
    </row>
    <row r="528" spans="1:12" ht="15.75">
      <c r="A528" s="196" t="s">
        <v>5685</v>
      </c>
      <c r="B528" s="196" t="s">
        <v>5686</v>
      </c>
      <c r="C528" s="196" t="s">
        <v>5835</v>
      </c>
      <c r="D528" s="196">
        <v>327</v>
      </c>
      <c r="E528" s="197" t="s">
        <v>144</v>
      </c>
      <c r="F528" s="196" t="s">
        <v>144</v>
      </c>
      <c r="G528" s="196">
        <v>96155</v>
      </c>
      <c r="H528" s="196" t="s">
        <v>5972</v>
      </c>
      <c r="I528" s="196" t="s">
        <v>5837</v>
      </c>
      <c r="J528" s="196" t="s">
        <v>5432</v>
      </c>
      <c r="K528" s="197">
        <v>31.69</v>
      </c>
      <c r="L528" s="196" t="s">
        <v>5433</v>
      </c>
    </row>
    <row r="529" spans="1:12" ht="15.75">
      <c r="A529" s="196" t="s">
        <v>5685</v>
      </c>
      <c r="B529" s="196" t="s">
        <v>5686</v>
      </c>
      <c r="C529" s="196" t="s">
        <v>5835</v>
      </c>
      <c r="D529" s="196">
        <v>327</v>
      </c>
      <c r="E529" s="197" t="s">
        <v>144</v>
      </c>
      <c r="F529" s="196" t="s">
        <v>144</v>
      </c>
      <c r="G529" s="196">
        <v>96156</v>
      </c>
      <c r="H529" s="196" t="s">
        <v>5973</v>
      </c>
      <c r="I529" s="196" t="s">
        <v>5837</v>
      </c>
      <c r="J529" s="196" t="s">
        <v>5432</v>
      </c>
      <c r="K529" s="197">
        <v>36.97</v>
      </c>
      <c r="L529" s="196" t="s">
        <v>5433</v>
      </c>
    </row>
    <row r="530" spans="1:12" ht="15.75">
      <c r="A530" s="196" t="s">
        <v>5685</v>
      </c>
      <c r="B530" s="196" t="s">
        <v>5686</v>
      </c>
      <c r="C530" s="196" t="s">
        <v>5835</v>
      </c>
      <c r="D530" s="196">
        <v>327</v>
      </c>
      <c r="E530" s="197" t="s">
        <v>144</v>
      </c>
      <c r="F530" s="196" t="s">
        <v>144</v>
      </c>
      <c r="G530" s="196">
        <v>96159</v>
      </c>
      <c r="H530" s="196" t="s">
        <v>5974</v>
      </c>
      <c r="I530" s="196" t="s">
        <v>5837</v>
      </c>
      <c r="J530" s="196" t="s">
        <v>5432</v>
      </c>
      <c r="K530" s="197">
        <v>47.72</v>
      </c>
      <c r="L530" s="196" t="s">
        <v>5433</v>
      </c>
    </row>
    <row r="531" spans="1:12" ht="15.75">
      <c r="A531" s="196" t="s">
        <v>5685</v>
      </c>
      <c r="B531" s="196" t="s">
        <v>5686</v>
      </c>
      <c r="C531" s="196" t="s">
        <v>5835</v>
      </c>
      <c r="D531" s="196">
        <v>327</v>
      </c>
      <c r="E531" s="197" t="s">
        <v>144</v>
      </c>
      <c r="F531" s="196" t="s">
        <v>144</v>
      </c>
      <c r="G531" s="196">
        <v>96246</v>
      </c>
      <c r="H531" s="196" t="s">
        <v>5975</v>
      </c>
      <c r="I531" s="196" t="s">
        <v>5837</v>
      </c>
      <c r="J531" s="196" t="s">
        <v>5432</v>
      </c>
      <c r="K531" s="197">
        <v>36.47</v>
      </c>
      <c r="L531" s="196" t="s">
        <v>5433</v>
      </c>
    </row>
    <row r="532" spans="1:12" ht="15.75">
      <c r="A532" s="196" t="s">
        <v>5685</v>
      </c>
      <c r="B532" s="196" t="s">
        <v>5686</v>
      </c>
      <c r="C532" s="196" t="s">
        <v>5835</v>
      </c>
      <c r="D532" s="196">
        <v>327</v>
      </c>
      <c r="E532" s="197" t="s">
        <v>144</v>
      </c>
      <c r="F532" s="196" t="s">
        <v>144</v>
      </c>
      <c r="G532" s="196">
        <v>96302</v>
      </c>
      <c r="H532" s="196" t="s">
        <v>5976</v>
      </c>
      <c r="I532" s="196" t="s">
        <v>5837</v>
      </c>
      <c r="J532" s="196" t="s">
        <v>5432</v>
      </c>
      <c r="K532" s="197">
        <v>65.94</v>
      </c>
      <c r="L532" s="196" t="s">
        <v>5433</v>
      </c>
    </row>
    <row r="533" spans="1:12" ht="15.75">
      <c r="A533" s="196" t="s">
        <v>5685</v>
      </c>
      <c r="B533" s="196" t="s">
        <v>5686</v>
      </c>
      <c r="C533" s="196" t="s">
        <v>5835</v>
      </c>
      <c r="D533" s="196">
        <v>327</v>
      </c>
      <c r="E533" s="197" t="s">
        <v>144</v>
      </c>
      <c r="F533" s="196" t="s">
        <v>144</v>
      </c>
      <c r="G533" s="196">
        <v>96308</v>
      </c>
      <c r="H533" s="196" t="s">
        <v>5977</v>
      </c>
      <c r="I533" s="196" t="s">
        <v>5837</v>
      </c>
      <c r="J533" s="196" t="s">
        <v>5432</v>
      </c>
      <c r="K533" s="197">
        <v>0.16</v>
      </c>
      <c r="L533" s="196" t="s">
        <v>5433</v>
      </c>
    </row>
    <row r="534" spans="1:12" ht="15.75">
      <c r="A534" s="196" t="s">
        <v>5685</v>
      </c>
      <c r="B534" s="196" t="s">
        <v>5686</v>
      </c>
      <c r="C534" s="196" t="s">
        <v>5835</v>
      </c>
      <c r="D534" s="196">
        <v>327</v>
      </c>
      <c r="E534" s="197" t="s">
        <v>144</v>
      </c>
      <c r="F534" s="196" t="s">
        <v>144</v>
      </c>
      <c r="G534" s="196">
        <v>96464</v>
      </c>
      <c r="H534" s="196" t="s">
        <v>5978</v>
      </c>
      <c r="I534" s="196" t="s">
        <v>5837</v>
      </c>
      <c r="J534" s="196" t="s">
        <v>5432</v>
      </c>
      <c r="K534" s="197">
        <v>54.35</v>
      </c>
      <c r="L534" s="196" t="s">
        <v>5433</v>
      </c>
    </row>
    <row r="535" spans="1:12" ht="15.75">
      <c r="A535" s="196" t="s">
        <v>5685</v>
      </c>
      <c r="B535" s="196" t="s">
        <v>5686</v>
      </c>
      <c r="C535" s="196" t="s">
        <v>5835</v>
      </c>
      <c r="D535" s="196">
        <v>327</v>
      </c>
      <c r="E535" s="197" t="s">
        <v>144</v>
      </c>
      <c r="F535" s="196" t="s">
        <v>144</v>
      </c>
      <c r="G535" s="196">
        <v>98765</v>
      </c>
      <c r="H535" s="196" t="s">
        <v>5979</v>
      </c>
      <c r="I535" s="196" t="s">
        <v>5837</v>
      </c>
      <c r="J535" s="196" t="s">
        <v>5432</v>
      </c>
      <c r="K535" s="197">
        <v>0.08</v>
      </c>
      <c r="L535" s="196" t="s">
        <v>5433</v>
      </c>
    </row>
    <row r="536" spans="1:12" ht="15.75">
      <c r="A536" s="196" t="s">
        <v>5685</v>
      </c>
      <c r="B536" s="196" t="s">
        <v>5686</v>
      </c>
      <c r="C536" s="196" t="s">
        <v>5835</v>
      </c>
      <c r="D536" s="196">
        <v>327</v>
      </c>
      <c r="E536" s="197" t="s">
        <v>144</v>
      </c>
      <c r="F536" s="196" t="s">
        <v>144</v>
      </c>
      <c r="G536" s="196">
        <v>99834</v>
      </c>
      <c r="H536" s="196" t="s">
        <v>5980</v>
      </c>
      <c r="I536" s="196" t="s">
        <v>5837</v>
      </c>
      <c r="J536" s="196" t="s">
        <v>5432</v>
      </c>
      <c r="K536" s="197">
        <v>0.14000000000000001</v>
      </c>
      <c r="L536" s="196" t="s">
        <v>5433</v>
      </c>
    </row>
    <row r="537" spans="1:12" ht="15.75">
      <c r="A537" s="196" t="s">
        <v>5685</v>
      </c>
      <c r="B537" s="196" t="s">
        <v>5686</v>
      </c>
      <c r="C537" s="196" t="s">
        <v>5835</v>
      </c>
      <c r="D537" s="196">
        <v>327</v>
      </c>
      <c r="E537" s="197" t="s">
        <v>144</v>
      </c>
      <c r="F537" s="196" t="s">
        <v>144</v>
      </c>
      <c r="G537" s="196">
        <v>100642</v>
      </c>
      <c r="H537" s="196" t="s">
        <v>5981</v>
      </c>
      <c r="I537" s="196" t="s">
        <v>5837</v>
      </c>
      <c r="J537" s="196" t="s">
        <v>5432</v>
      </c>
      <c r="K537" s="197">
        <v>123.53</v>
      </c>
      <c r="L537" s="196" t="s">
        <v>5433</v>
      </c>
    </row>
    <row r="538" spans="1:12" ht="15.75">
      <c r="A538" s="196" t="s">
        <v>5685</v>
      </c>
      <c r="B538" s="196" t="s">
        <v>5686</v>
      </c>
      <c r="C538" s="196" t="s">
        <v>5835</v>
      </c>
      <c r="D538" s="196">
        <v>327</v>
      </c>
      <c r="E538" s="197" t="s">
        <v>144</v>
      </c>
      <c r="F538" s="196" t="s">
        <v>144</v>
      </c>
      <c r="G538" s="196">
        <v>100648</v>
      </c>
      <c r="H538" s="196" t="s">
        <v>5982</v>
      </c>
      <c r="I538" s="196" t="s">
        <v>5837</v>
      </c>
      <c r="J538" s="196" t="s">
        <v>5432</v>
      </c>
      <c r="K538" s="197">
        <v>293.95</v>
      </c>
      <c r="L538" s="196" t="s">
        <v>5433</v>
      </c>
    </row>
    <row r="539" spans="1:12" ht="15.75">
      <c r="A539" s="196" t="s">
        <v>5685</v>
      </c>
      <c r="B539" s="196" t="s">
        <v>5686</v>
      </c>
      <c r="C539" s="196" t="s">
        <v>5835</v>
      </c>
      <c r="D539" s="196">
        <v>327</v>
      </c>
      <c r="E539" s="197" t="s">
        <v>144</v>
      </c>
      <c r="F539" s="196" t="s">
        <v>144</v>
      </c>
      <c r="G539" s="196">
        <v>102274</v>
      </c>
      <c r="H539" s="196" t="s">
        <v>5983</v>
      </c>
      <c r="I539" s="196" t="s">
        <v>5837</v>
      </c>
      <c r="J539" s="196" t="s">
        <v>5432</v>
      </c>
      <c r="K539" s="197">
        <v>19.27</v>
      </c>
      <c r="L539" s="196" t="s">
        <v>5433</v>
      </c>
    </row>
    <row r="540" spans="1:12" ht="15.75">
      <c r="A540" s="196" t="s">
        <v>5685</v>
      </c>
      <c r="B540" s="196" t="s">
        <v>5686</v>
      </c>
      <c r="C540" s="196" t="s">
        <v>5984</v>
      </c>
      <c r="D540" s="196">
        <v>329</v>
      </c>
      <c r="E540" s="197" t="s">
        <v>144</v>
      </c>
      <c r="F540" s="196" t="s">
        <v>144</v>
      </c>
      <c r="G540" s="196">
        <v>5089</v>
      </c>
      <c r="H540" s="196" t="s">
        <v>5985</v>
      </c>
      <c r="I540" s="196" t="s">
        <v>5986</v>
      </c>
      <c r="J540" s="196" t="s">
        <v>5432</v>
      </c>
      <c r="K540" s="197">
        <v>24.9</v>
      </c>
      <c r="L540" s="196" t="s">
        <v>5433</v>
      </c>
    </row>
    <row r="541" spans="1:12" ht="15.75">
      <c r="A541" s="196" t="s">
        <v>5685</v>
      </c>
      <c r="B541" s="196" t="s">
        <v>5686</v>
      </c>
      <c r="C541" s="196" t="s">
        <v>5984</v>
      </c>
      <c r="D541" s="196">
        <v>329</v>
      </c>
      <c r="E541" s="197" t="s">
        <v>144</v>
      </c>
      <c r="F541" s="196" t="s">
        <v>144</v>
      </c>
      <c r="G541" s="196">
        <v>5627</v>
      </c>
      <c r="H541" s="196" t="s">
        <v>5987</v>
      </c>
      <c r="I541" s="196" t="s">
        <v>5986</v>
      </c>
      <c r="J541" s="196" t="s">
        <v>5432</v>
      </c>
      <c r="K541" s="197">
        <v>27.55</v>
      </c>
      <c r="L541" s="196" t="s">
        <v>5433</v>
      </c>
    </row>
    <row r="542" spans="1:12" ht="15.75">
      <c r="A542" s="196" t="s">
        <v>5685</v>
      </c>
      <c r="B542" s="196" t="s">
        <v>5686</v>
      </c>
      <c r="C542" s="196" t="s">
        <v>5984</v>
      </c>
      <c r="D542" s="196">
        <v>329</v>
      </c>
      <c r="E542" s="197" t="s">
        <v>144</v>
      </c>
      <c r="F542" s="196" t="s">
        <v>144</v>
      </c>
      <c r="G542" s="196">
        <v>5628</v>
      </c>
      <c r="H542" s="196" t="s">
        <v>5988</v>
      </c>
      <c r="I542" s="196" t="s">
        <v>5986</v>
      </c>
      <c r="J542" s="196" t="s">
        <v>5432</v>
      </c>
      <c r="K542" s="197">
        <v>3.73</v>
      </c>
      <c r="L542" s="196" t="s">
        <v>5433</v>
      </c>
    </row>
    <row r="543" spans="1:12" ht="15.75">
      <c r="A543" s="196" t="s">
        <v>5685</v>
      </c>
      <c r="B543" s="196" t="s">
        <v>5686</v>
      </c>
      <c r="C543" s="196" t="s">
        <v>5984</v>
      </c>
      <c r="D543" s="196">
        <v>329</v>
      </c>
      <c r="E543" s="197" t="s">
        <v>144</v>
      </c>
      <c r="F543" s="196" t="s">
        <v>144</v>
      </c>
      <c r="G543" s="196">
        <v>5629</v>
      </c>
      <c r="H543" s="196" t="s">
        <v>5989</v>
      </c>
      <c r="I543" s="196" t="s">
        <v>5986</v>
      </c>
      <c r="J543" s="196" t="s">
        <v>5432</v>
      </c>
      <c r="K543" s="197">
        <v>34.44</v>
      </c>
      <c r="L543" s="196" t="s">
        <v>5433</v>
      </c>
    </row>
    <row r="544" spans="1:12" ht="15.75">
      <c r="A544" s="196" t="s">
        <v>5685</v>
      </c>
      <c r="B544" s="196" t="s">
        <v>5686</v>
      </c>
      <c r="C544" s="196" t="s">
        <v>5984</v>
      </c>
      <c r="D544" s="196">
        <v>329</v>
      </c>
      <c r="E544" s="197" t="s">
        <v>144</v>
      </c>
      <c r="F544" s="196" t="s">
        <v>144</v>
      </c>
      <c r="G544" s="196">
        <v>5630</v>
      </c>
      <c r="H544" s="196" t="s">
        <v>5990</v>
      </c>
      <c r="I544" s="196" t="s">
        <v>5986</v>
      </c>
      <c r="J544" s="196" t="s">
        <v>5884</v>
      </c>
      <c r="K544" s="197">
        <v>47.06</v>
      </c>
      <c r="L544" s="196" t="s">
        <v>5433</v>
      </c>
    </row>
    <row r="545" spans="1:12" ht="15.75">
      <c r="A545" s="196" t="s">
        <v>5685</v>
      </c>
      <c r="B545" s="196" t="s">
        <v>5686</v>
      </c>
      <c r="C545" s="196" t="s">
        <v>5984</v>
      </c>
      <c r="D545" s="196">
        <v>329</v>
      </c>
      <c r="E545" s="197" t="s">
        <v>144</v>
      </c>
      <c r="F545" s="196" t="s">
        <v>144</v>
      </c>
      <c r="G545" s="196">
        <v>5658</v>
      </c>
      <c r="H545" s="196" t="s">
        <v>5991</v>
      </c>
      <c r="I545" s="196" t="s">
        <v>5986</v>
      </c>
      <c r="J545" s="196" t="s">
        <v>5432</v>
      </c>
      <c r="K545" s="197">
        <v>1.54</v>
      </c>
      <c r="L545" s="196" t="s">
        <v>5433</v>
      </c>
    </row>
    <row r="546" spans="1:12" ht="15.75">
      <c r="A546" s="196" t="s">
        <v>5685</v>
      </c>
      <c r="B546" s="196" t="s">
        <v>5686</v>
      </c>
      <c r="C546" s="196" t="s">
        <v>5984</v>
      </c>
      <c r="D546" s="196">
        <v>329</v>
      </c>
      <c r="E546" s="197" t="s">
        <v>144</v>
      </c>
      <c r="F546" s="196" t="s">
        <v>144</v>
      </c>
      <c r="G546" s="196">
        <v>5664</v>
      </c>
      <c r="H546" s="196" t="s">
        <v>5992</v>
      </c>
      <c r="I546" s="196" t="s">
        <v>5986</v>
      </c>
      <c r="J546" s="196" t="s">
        <v>5432</v>
      </c>
      <c r="K546" s="197">
        <v>20.69</v>
      </c>
      <c r="L546" s="196" t="s">
        <v>5433</v>
      </c>
    </row>
    <row r="547" spans="1:12" ht="15.75">
      <c r="A547" s="196" t="s">
        <v>5685</v>
      </c>
      <c r="B547" s="196" t="s">
        <v>5686</v>
      </c>
      <c r="C547" s="196" t="s">
        <v>5984</v>
      </c>
      <c r="D547" s="196">
        <v>329</v>
      </c>
      <c r="E547" s="197" t="s">
        <v>144</v>
      </c>
      <c r="F547" s="196" t="s">
        <v>144</v>
      </c>
      <c r="G547" s="196">
        <v>5667</v>
      </c>
      <c r="H547" s="196" t="s">
        <v>5993</v>
      </c>
      <c r="I547" s="196" t="s">
        <v>5986</v>
      </c>
      <c r="J547" s="196" t="s">
        <v>5432</v>
      </c>
      <c r="K547" s="197">
        <v>18.399999999999999</v>
      </c>
      <c r="L547" s="196" t="s">
        <v>5433</v>
      </c>
    </row>
    <row r="548" spans="1:12" ht="15.75">
      <c r="A548" s="196" t="s">
        <v>5685</v>
      </c>
      <c r="B548" s="196" t="s">
        <v>5686</v>
      </c>
      <c r="C548" s="196" t="s">
        <v>5984</v>
      </c>
      <c r="D548" s="196">
        <v>329</v>
      </c>
      <c r="E548" s="197" t="s">
        <v>144</v>
      </c>
      <c r="F548" s="196" t="s">
        <v>144</v>
      </c>
      <c r="G548" s="196">
        <v>5668</v>
      </c>
      <c r="H548" s="196" t="s">
        <v>5994</v>
      </c>
      <c r="I548" s="196" t="s">
        <v>5986</v>
      </c>
      <c r="J548" s="196" t="s">
        <v>5884</v>
      </c>
      <c r="K548" s="197">
        <v>36</v>
      </c>
      <c r="L548" s="196" t="s">
        <v>5433</v>
      </c>
    </row>
    <row r="549" spans="1:12" ht="15.75">
      <c r="A549" s="196" t="s">
        <v>5685</v>
      </c>
      <c r="B549" s="196" t="s">
        <v>5686</v>
      </c>
      <c r="C549" s="196" t="s">
        <v>5984</v>
      </c>
      <c r="D549" s="196">
        <v>329</v>
      </c>
      <c r="E549" s="197" t="s">
        <v>144</v>
      </c>
      <c r="F549" s="196" t="s">
        <v>144</v>
      </c>
      <c r="G549" s="196">
        <v>5674</v>
      </c>
      <c r="H549" s="196" t="s">
        <v>5995</v>
      </c>
      <c r="I549" s="196" t="s">
        <v>5986</v>
      </c>
      <c r="J549" s="196" t="s">
        <v>5432</v>
      </c>
      <c r="K549" s="197">
        <v>23.95</v>
      </c>
      <c r="L549" s="196" t="s">
        <v>5433</v>
      </c>
    </row>
    <row r="550" spans="1:12" ht="15.75">
      <c r="A550" s="196" t="s">
        <v>5685</v>
      </c>
      <c r="B550" s="196" t="s">
        <v>5686</v>
      </c>
      <c r="C550" s="196" t="s">
        <v>5984</v>
      </c>
      <c r="D550" s="196">
        <v>329</v>
      </c>
      <c r="E550" s="197" t="s">
        <v>144</v>
      </c>
      <c r="F550" s="196" t="s">
        <v>144</v>
      </c>
      <c r="G550" s="196">
        <v>5692</v>
      </c>
      <c r="H550" s="196" t="s">
        <v>5996</v>
      </c>
      <c r="I550" s="196" t="s">
        <v>5986</v>
      </c>
      <c r="J550" s="196" t="s">
        <v>5503</v>
      </c>
      <c r="K550" s="197">
        <v>0.22</v>
      </c>
      <c r="L550" s="196" t="s">
        <v>5433</v>
      </c>
    </row>
    <row r="551" spans="1:12" ht="15.75">
      <c r="A551" s="196" t="s">
        <v>5685</v>
      </c>
      <c r="B551" s="196" t="s">
        <v>5686</v>
      </c>
      <c r="C551" s="196" t="s">
        <v>5984</v>
      </c>
      <c r="D551" s="196">
        <v>329</v>
      </c>
      <c r="E551" s="197" t="s">
        <v>144</v>
      </c>
      <c r="F551" s="196" t="s">
        <v>144</v>
      </c>
      <c r="G551" s="196">
        <v>5693</v>
      </c>
      <c r="H551" s="196" t="s">
        <v>5997</v>
      </c>
      <c r="I551" s="196" t="s">
        <v>5986</v>
      </c>
      <c r="J551" s="196" t="s">
        <v>5884</v>
      </c>
      <c r="K551" s="197">
        <v>7.96</v>
      </c>
      <c r="L551" s="196" t="s">
        <v>5433</v>
      </c>
    </row>
    <row r="552" spans="1:12" ht="15.75">
      <c r="A552" s="196" t="s">
        <v>5685</v>
      </c>
      <c r="B552" s="196" t="s">
        <v>5686</v>
      </c>
      <c r="C552" s="196" t="s">
        <v>5984</v>
      </c>
      <c r="D552" s="196">
        <v>329</v>
      </c>
      <c r="E552" s="197" t="s">
        <v>144</v>
      </c>
      <c r="F552" s="196" t="s">
        <v>144</v>
      </c>
      <c r="G552" s="196">
        <v>5695</v>
      </c>
      <c r="H552" s="196" t="s">
        <v>5998</v>
      </c>
      <c r="I552" s="196" t="s">
        <v>5986</v>
      </c>
      <c r="J552" s="196" t="s">
        <v>5432</v>
      </c>
      <c r="K552" s="197">
        <v>29.28</v>
      </c>
      <c r="L552" s="196" t="s">
        <v>5433</v>
      </c>
    </row>
    <row r="553" spans="1:12" ht="15.75">
      <c r="A553" s="196" t="s">
        <v>5685</v>
      </c>
      <c r="B553" s="196" t="s">
        <v>5686</v>
      </c>
      <c r="C553" s="196" t="s">
        <v>5984</v>
      </c>
      <c r="D553" s="196">
        <v>329</v>
      </c>
      <c r="E553" s="197" t="s">
        <v>144</v>
      </c>
      <c r="F553" s="196" t="s">
        <v>144</v>
      </c>
      <c r="G553" s="196">
        <v>5703</v>
      </c>
      <c r="H553" s="196" t="s">
        <v>5999</v>
      </c>
      <c r="I553" s="196" t="s">
        <v>5986</v>
      </c>
      <c r="J553" s="196" t="s">
        <v>5503</v>
      </c>
      <c r="K553" s="197">
        <v>14.28</v>
      </c>
      <c r="L553" s="196" t="s">
        <v>5433</v>
      </c>
    </row>
    <row r="554" spans="1:12" ht="15.75">
      <c r="A554" s="196" t="s">
        <v>5685</v>
      </c>
      <c r="B554" s="196" t="s">
        <v>5686</v>
      </c>
      <c r="C554" s="196" t="s">
        <v>5984</v>
      </c>
      <c r="D554" s="196">
        <v>329</v>
      </c>
      <c r="E554" s="197" t="s">
        <v>144</v>
      </c>
      <c r="F554" s="196" t="s">
        <v>144</v>
      </c>
      <c r="G554" s="196">
        <v>5705</v>
      </c>
      <c r="H554" s="196" t="s">
        <v>6000</v>
      </c>
      <c r="I554" s="196" t="s">
        <v>5986</v>
      </c>
      <c r="J554" s="196" t="s">
        <v>5432</v>
      </c>
      <c r="K554" s="197">
        <v>18.16</v>
      </c>
      <c r="L554" s="196" t="s">
        <v>5433</v>
      </c>
    </row>
    <row r="555" spans="1:12" ht="15.75">
      <c r="A555" s="196" t="s">
        <v>5685</v>
      </c>
      <c r="B555" s="196" t="s">
        <v>5686</v>
      </c>
      <c r="C555" s="196" t="s">
        <v>5984</v>
      </c>
      <c r="D555" s="196">
        <v>329</v>
      </c>
      <c r="E555" s="197" t="s">
        <v>144</v>
      </c>
      <c r="F555" s="196" t="s">
        <v>144</v>
      </c>
      <c r="G555" s="196">
        <v>5707</v>
      </c>
      <c r="H555" s="196" t="s">
        <v>6001</v>
      </c>
      <c r="I555" s="196" t="s">
        <v>5986</v>
      </c>
      <c r="J555" s="196" t="s">
        <v>5432</v>
      </c>
      <c r="K555" s="197">
        <v>46.42</v>
      </c>
      <c r="L555" s="196" t="s">
        <v>5433</v>
      </c>
    </row>
    <row r="556" spans="1:12" ht="15.75">
      <c r="A556" s="196" t="s">
        <v>5685</v>
      </c>
      <c r="B556" s="196" t="s">
        <v>5686</v>
      </c>
      <c r="C556" s="196" t="s">
        <v>5984</v>
      </c>
      <c r="D556" s="196">
        <v>329</v>
      </c>
      <c r="E556" s="197" t="s">
        <v>144</v>
      </c>
      <c r="F556" s="196" t="s">
        <v>144</v>
      </c>
      <c r="G556" s="196">
        <v>5710</v>
      </c>
      <c r="H556" s="196" t="s">
        <v>6002</v>
      </c>
      <c r="I556" s="196" t="s">
        <v>5986</v>
      </c>
      <c r="J556" s="196" t="s">
        <v>5432</v>
      </c>
      <c r="K556" s="197">
        <v>96.45</v>
      </c>
      <c r="L556" s="196" t="s">
        <v>5433</v>
      </c>
    </row>
    <row r="557" spans="1:12" ht="15.75">
      <c r="A557" s="196" t="s">
        <v>5685</v>
      </c>
      <c r="B557" s="196" t="s">
        <v>5686</v>
      </c>
      <c r="C557" s="196" t="s">
        <v>5984</v>
      </c>
      <c r="D557" s="196">
        <v>329</v>
      </c>
      <c r="E557" s="197" t="s">
        <v>144</v>
      </c>
      <c r="F557" s="196" t="s">
        <v>144</v>
      </c>
      <c r="G557" s="196">
        <v>5711</v>
      </c>
      <c r="H557" s="196" t="s">
        <v>6003</v>
      </c>
      <c r="I557" s="196" t="s">
        <v>5986</v>
      </c>
      <c r="J557" s="196" t="s">
        <v>5884</v>
      </c>
      <c r="K557" s="197">
        <v>65.02</v>
      </c>
      <c r="L557" s="196" t="s">
        <v>5433</v>
      </c>
    </row>
    <row r="558" spans="1:12" ht="15.75">
      <c r="A558" s="196" t="s">
        <v>5685</v>
      </c>
      <c r="B558" s="196" t="s">
        <v>5686</v>
      </c>
      <c r="C558" s="196" t="s">
        <v>5984</v>
      </c>
      <c r="D558" s="196">
        <v>329</v>
      </c>
      <c r="E558" s="197" t="s">
        <v>144</v>
      </c>
      <c r="F558" s="196" t="s">
        <v>144</v>
      </c>
      <c r="G558" s="196">
        <v>5714</v>
      </c>
      <c r="H558" s="196" t="s">
        <v>6004</v>
      </c>
      <c r="I558" s="196" t="s">
        <v>5986</v>
      </c>
      <c r="J558" s="196" t="s">
        <v>5432</v>
      </c>
      <c r="K558" s="197">
        <v>10.34</v>
      </c>
      <c r="L558" s="196" t="s">
        <v>5433</v>
      </c>
    </row>
    <row r="559" spans="1:12" ht="15.75">
      <c r="A559" s="196" t="s">
        <v>5685</v>
      </c>
      <c r="B559" s="196" t="s">
        <v>5686</v>
      </c>
      <c r="C559" s="196" t="s">
        <v>5984</v>
      </c>
      <c r="D559" s="196">
        <v>329</v>
      </c>
      <c r="E559" s="197" t="s">
        <v>144</v>
      </c>
      <c r="F559" s="196" t="s">
        <v>144</v>
      </c>
      <c r="G559" s="196">
        <v>5715</v>
      </c>
      <c r="H559" s="196" t="s">
        <v>6005</v>
      </c>
      <c r="I559" s="196" t="s">
        <v>5986</v>
      </c>
      <c r="J559" s="196" t="s">
        <v>5884</v>
      </c>
      <c r="K559" s="197">
        <v>87.48</v>
      </c>
      <c r="L559" s="196" t="s">
        <v>5433</v>
      </c>
    </row>
    <row r="560" spans="1:12" ht="15.75">
      <c r="A560" s="196" t="s">
        <v>5685</v>
      </c>
      <c r="B560" s="196" t="s">
        <v>5686</v>
      </c>
      <c r="C560" s="196" t="s">
        <v>5984</v>
      </c>
      <c r="D560" s="196">
        <v>329</v>
      </c>
      <c r="E560" s="197" t="s">
        <v>144</v>
      </c>
      <c r="F560" s="196" t="s">
        <v>144</v>
      </c>
      <c r="G560" s="196">
        <v>5718</v>
      </c>
      <c r="H560" s="196" t="s">
        <v>6006</v>
      </c>
      <c r="I560" s="196" t="s">
        <v>5986</v>
      </c>
      <c r="J560" s="196" t="s">
        <v>5884</v>
      </c>
      <c r="K560" s="197">
        <v>77.61</v>
      </c>
      <c r="L560" s="196" t="s">
        <v>5433</v>
      </c>
    </row>
    <row r="561" spans="1:12" ht="15.75">
      <c r="A561" s="196" t="s">
        <v>5685</v>
      </c>
      <c r="B561" s="196" t="s">
        <v>5686</v>
      </c>
      <c r="C561" s="196" t="s">
        <v>5984</v>
      </c>
      <c r="D561" s="196">
        <v>329</v>
      </c>
      <c r="E561" s="197" t="s">
        <v>144</v>
      </c>
      <c r="F561" s="196" t="s">
        <v>144</v>
      </c>
      <c r="G561" s="196">
        <v>5721</v>
      </c>
      <c r="H561" s="196" t="s">
        <v>6007</v>
      </c>
      <c r="I561" s="196" t="s">
        <v>5986</v>
      </c>
      <c r="J561" s="196" t="s">
        <v>5884</v>
      </c>
      <c r="K561" s="197">
        <v>68.47</v>
      </c>
      <c r="L561" s="196" t="s">
        <v>5433</v>
      </c>
    </row>
    <row r="562" spans="1:12" ht="15.75">
      <c r="A562" s="196" t="s">
        <v>5685</v>
      </c>
      <c r="B562" s="196" t="s">
        <v>5686</v>
      </c>
      <c r="C562" s="196" t="s">
        <v>5984</v>
      </c>
      <c r="D562" s="196">
        <v>329</v>
      </c>
      <c r="E562" s="197" t="s">
        <v>144</v>
      </c>
      <c r="F562" s="196" t="s">
        <v>144</v>
      </c>
      <c r="G562" s="196">
        <v>5722</v>
      </c>
      <c r="H562" s="196" t="s">
        <v>6008</v>
      </c>
      <c r="I562" s="196" t="s">
        <v>5986</v>
      </c>
      <c r="J562" s="196" t="s">
        <v>5884</v>
      </c>
      <c r="K562" s="197">
        <v>158.36000000000001</v>
      </c>
      <c r="L562" s="196" t="s">
        <v>5433</v>
      </c>
    </row>
    <row r="563" spans="1:12" ht="15.75">
      <c r="A563" s="196" t="s">
        <v>5685</v>
      </c>
      <c r="B563" s="196" t="s">
        <v>5686</v>
      </c>
      <c r="C563" s="196" t="s">
        <v>5984</v>
      </c>
      <c r="D563" s="196">
        <v>329</v>
      </c>
      <c r="E563" s="197" t="s">
        <v>144</v>
      </c>
      <c r="F563" s="196" t="s">
        <v>144</v>
      </c>
      <c r="G563" s="196">
        <v>5724</v>
      </c>
      <c r="H563" s="196" t="s">
        <v>6009</v>
      </c>
      <c r="I563" s="196" t="s">
        <v>5986</v>
      </c>
      <c r="J563" s="196" t="s">
        <v>5432</v>
      </c>
      <c r="K563" s="197">
        <v>37.74</v>
      </c>
      <c r="L563" s="196" t="s">
        <v>5433</v>
      </c>
    </row>
    <row r="564" spans="1:12" ht="15.75">
      <c r="A564" s="196" t="s">
        <v>5685</v>
      </c>
      <c r="B564" s="196" t="s">
        <v>5686</v>
      </c>
      <c r="C564" s="196" t="s">
        <v>5984</v>
      </c>
      <c r="D564" s="196">
        <v>329</v>
      </c>
      <c r="E564" s="197" t="s">
        <v>144</v>
      </c>
      <c r="F564" s="196" t="s">
        <v>144</v>
      </c>
      <c r="G564" s="196">
        <v>5727</v>
      </c>
      <c r="H564" s="196" t="s">
        <v>6010</v>
      </c>
      <c r="I564" s="196" t="s">
        <v>5986</v>
      </c>
      <c r="J564" s="196" t="s">
        <v>5432</v>
      </c>
      <c r="K564" s="197">
        <v>7.23</v>
      </c>
      <c r="L564" s="196" t="s">
        <v>5433</v>
      </c>
    </row>
    <row r="565" spans="1:12" ht="15.75">
      <c r="A565" s="196" t="s">
        <v>5685</v>
      </c>
      <c r="B565" s="196" t="s">
        <v>5686</v>
      </c>
      <c r="C565" s="196" t="s">
        <v>5984</v>
      </c>
      <c r="D565" s="196">
        <v>329</v>
      </c>
      <c r="E565" s="197" t="s">
        <v>144</v>
      </c>
      <c r="F565" s="196" t="s">
        <v>144</v>
      </c>
      <c r="G565" s="196">
        <v>5729</v>
      </c>
      <c r="H565" s="196" t="s">
        <v>6011</v>
      </c>
      <c r="I565" s="196" t="s">
        <v>5986</v>
      </c>
      <c r="J565" s="196" t="s">
        <v>5432</v>
      </c>
      <c r="K565" s="197">
        <v>29.41</v>
      </c>
      <c r="L565" s="196" t="s">
        <v>5433</v>
      </c>
    </row>
    <row r="566" spans="1:12" ht="15.75">
      <c r="A566" s="196" t="s">
        <v>5685</v>
      </c>
      <c r="B566" s="196" t="s">
        <v>5686</v>
      </c>
      <c r="C566" s="196" t="s">
        <v>5984</v>
      </c>
      <c r="D566" s="196">
        <v>329</v>
      </c>
      <c r="E566" s="197" t="s">
        <v>144</v>
      </c>
      <c r="F566" s="196" t="s">
        <v>144</v>
      </c>
      <c r="G566" s="196">
        <v>5730</v>
      </c>
      <c r="H566" s="196" t="s">
        <v>6012</v>
      </c>
      <c r="I566" s="196" t="s">
        <v>5986</v>
      </c>
      <c r="J566" s="196" t="s">
        <v>5884</v>
      </c>
      <c r="K566" s="197">
        <v>30.24</v>
      </c>
      <c r="L566" s="196" t="s">
        <v>5433</v>
      </c>
    </row>
    <row r="567" spans="1:12" ht="15.75">
      <c r="A567" s="196" t="s">
        <v>5685</v>
      </c>
      <c r="B567" s="196" t="s">
        <v>5686</v>
      </c>
      <c r="C567" s="196" t="s">
        <v>5984</v>
      </c>
      <c r="D567" s="196">
        <v>329</v>
      </c>
      <c r="E567" s="197" t="s">
        <v>144</v>
      </c>
      <c r="F567" s="196" t="s">
        <v>144</v>
      </c>
      <c r="G567" s="196">
        <v>5735</v>
      </c>
      <c r="H567" s="196" t="s">
        <v>6013</v>
      </c>
      <c r="I567" s="196" t="s">
        <v>5986</v>
      </c>
      <c r="J567" s="196" t="s">
        <v>5432</v>
      </c>
      <c r="K567" s="197">
        <v>19.96</v>
      </c>
      <c r="L567" s="196" t="s">
        <v>5433</v>
      </c>
    </row>
    <row r="568" spans="1:12" ht="15.75">
      <c r="A568" s="196" t="s">
        <v>5685</v>
      </c>
      <c r="B568" s="196" t="s">
        <v>5686</v>
      </c>
      <c r="C568" s="196" t="s">
        <v>5984</v>
      </c>
      <c r="D568" s="196">
        <v>329</v>
      </c>
      <c r="E568" s="197" t="s">
        <v>144</v>
      </c>
      <c r="F568" s="196" t="s">
        <v>144</v>
      </c>
      <c r="G568" s="196">
        <v>5736</v>
      </c>
      <c r="H568" s="196" t="s">
        <v>6014</v>
      </c>
      <c r="I568" s="196" t="s">
        <v>5986</v>
      </c>
      <c r="J568" s="196" t="s">
        <v>5884</v>
      </c>
      <c r="K568" s="197">
        <v>33.03</v>
      </c>
      <c r="L568" s="196" t="s">
        <v>5433</v>
      </c>
    </row>
    <row r="569" spans="1:12" ht="15.75">
      <c r="A569" s="196" t="s">
        <v>5685</v>
      </c>
      <c r="B569" s="196" t="s">
        <v>5686</v>
      </c>
      <c r="C569" s="196" t="s">
        <v>5984</v>
      </c>
      <c r="D569" s="196">
        <v>329</v>
      </c>
      <c r="E569" s="197" t="s">
        <v>144</v>
      </c>
      <c r="F569" s="196" t="s">
        <v>144</v>
      </c>
      <c r="G569" s="196">
        <v>5738</v>
      </c>
      <c r="H569" s="196" t="s">
        <v>6015</v>
      </c>
      <c r="I569" s="196" t="s">
        <v>5986</v>
      </c>
      <c r="J569" s="196" t="s">
        <v>5432</v>
      </c>
      <c r="K569" s="197">
        <v>26.15</v>
      </c>
      <c r="L569" s="196" t="s">
        <v>5433</v>
      </c>
    </row>
    <row r="570" spans="1:12" ht="15.75">
      <c r="A570" s="196" t="s">
        <v>5685</v>
      </c>
      <c r="B570" s="196" t="s">
        <v>5686</v>
      </c>
      <c r="C570" s="196" t="s">
        <v>5984</v>
      </c>
      <c r="D570" s="196">
        <v>329</v>
      </c>
      <c r="E570" s="197" t="s">
        <v>144</v>
      </c>
      <c r="F570" s="196" t="s">
        <v>144</v>
      </c>
      <c r="G570" s="196">
        <v>5739</v>
      </c>
      <c r="H570" s="196" t="s">
        <v>6016</v>
      </c>
      <c r="I570" s="196" t="s">
        <v>5986</v>
      </c>
      <c r="J570" s="196" t="s">
        <v>5432</v>
      </c>
      <c r="K570" s="197">
        <v>32.729999999999997</v>
      </c>
      <c r="L570" s="196" t="s">
        <v>5433</v>
      </c>
    </row>
    <row r="571" spans="1:12" ht="15.75">
      <c r="A571" s="196" t="s">
        <v>5685</v>
      </c>
      <c r="B571" s="196" t="s">
        <v>5686</v>
      </c>
      <c r="C571" s="196" t="s">
        <v>5984</v>
      </c>
      <c r="D571" s="196">
        <v>329</v>
      </c>
      <c r="E571" s="197" t="s">
        <v>144</v>
      </c>
      <c r="F571" s="196" t="s">
        <v>144</v>
      </c>
      <c r="G571" s="196">
        <v>5741</v>
      </c>
      <c r="H571" s="196" t="s">
        <v>6017</v>
      </c>
      <c r="I571" s="196" t="s">
        <v>5986</v>
      </c>
      <c r="J571" s="196" t="s">
        <v>5432</v>
      </c>
      <c r="K571" s="197">
        <v>30.86</v>
      </c>
      <c r="L571" s="196" t="s">
        <v>5433</v>
      </c>
    </row>
    <row r="572" spans="1:12" ht="15.75">
      <c r="A572" s="196" t="s">
        <v>5685</v>
      </c>
      <c r="B572" s="196" t="s">
        <v>5686</v>
      </c>
      <c r="C572" s="196" t="s">
        <v>5984</v>
      </c>
      <c r="D572" s="196">
        <v>329</v>
      </c>
      <c r="E572" s="197" t="s">
        <v>144</v>
      </c>
      <c r="F572" s="196" t="s">
        <v>144</v>
      </c>
      <c r="G572" s="196">
        <v>5742</v>
      </c>
      <c r="H572" s="196" t="s">
        <v>6018</v>
      </c>
      <c r="I572" s="196" t="s">
        <v>5986</v>
      </c>
      <c r="J572" s="196" t="s">
        <v>5884</v>
      </c>
      <c r="K572" s="197">
        <v>20.14</v>
      </c>
      <c r="L572" s="196" t="s">
        <v>5433</v>
      </c>
    </row>
    <row r="573" spans="1:12" ht="15.75">
      <c r="A573" s="196" t="s">
        <v>5685</v>
      </c>
      <c r="B573" s="196" t="s">
        <v>5686</v>
      </c>
      <c r="C573" s="196" t="s">
        <v>5984</v>
      </c>
      <c r="D573" s="196">
        <v>329</v>
      </c>
      <c r="E573" s="197" t="s">
        <v>144</v>
      </c>
      <c r="F573" s="196" t="s">
        <v>144</v>
      </c>
      <c r="G573" s="196">
        <v>5747</v>
      </c>
      <c r="H573" s="196" t="s">
        <v>6019</v>
      </c>
      <c r="I573" s="196" t="s">
        <v>5986</v>
      </c>
      <c r="J573" s="196" t="s">
        <v>5884</v>
      </c>
      <c r="K573" s="197">
        <v>115.49</v>
      </c>
      <c r="L573" s="196" t="s">
        <v>5433</v>
      </c>
    </row>
    <row r="574" spans="1:12" ht="15.75">
      <c r="A574" s="196" t="s">
        <v>5685</v>
      </c>
      <c r="B574" s="196" t="s">
        <v>5686</v>
      </c>
      <c r="C574" s="196" t="s">
        <v>5984</v>
      </c>
      <c r="D574" s="196">
        <v>329</v>
      </c>
      <c r="E574" s="197" t="s">
        <v>144</v>
      </c>
      <c r="F574" s="196" t="s">
        <v>144</v>
      </c>
      <c r="G574" s="196">
        <v>5751</v>
      </c>
      <c r="H574" s="196" t="s">
        <v>6020</v>
      </c>
      <c r="I574" s="196" t="s">
        <v>5986</v>
      </c>
      <c r="J574" s="196" t="s">
        <v>5432</v>
      </c>
      <c r="K574" s="197">
        <v>19.760000000000002</v>
      </c>
      <c r="L574" s="196" t="s">
        <v>5433</v>
      </c>
    </row>
    <row r="575" spans="1:12" ht="15.75">
      <c r="A575" s="196" t="s">
        <v>5685</v>
      </c>
      <c r="B575" s="196" t="s">
        <v>5686</v>
      </c>
      <c r="C575" s="196" t="s">
        <v>5984</v>
      </c>
      <c r="D575" s="196">
        <v>329</v>
      </c>
      <c r="E575" s="197" t="s">
        <v>144</v>
      </c>
      <c r="F575" s="196" t="s">
        <v>144</v>
      </c>
      <c r="G575" s="196">
        <v>5754</v>
      </c>
      <c r="H575" s="196" t="s">
        <v>6021</v>
      </c>
      <c r="I575" s="196" t="s">
        <v>5986</v>
      </c>
      <c r="J575" s="196" t="s">
        <v>5432</v>
      </c>
      <c r="K575" s="197">
        <v>16.64</v>
      </c>
      <c r="L575" s="196" t="s">
        <v>5433</v>
      </c>
    </row>
    <row r="576" spans="1:12" ht="15.75">
      <c r="A576" s="196" t="s">
        <v>5685</v>
      </c>
      <c r="B576" s="196" t="s">
        <v>5686</v>
      </c>
      <c r="C576" s="196" t="s">
        <v>5984</v>
      </c>
      <c r="D576" s="196">
        <v>329</v>
      </c>
      <c r="E576" s="197" t="s">
        <v>144</v>
      </c>
      <c r="F576" s="196" t="s">
        <v>144</v>
      </c>
      <c r="G576" s="196">
        <v>5763</v>
      </c>
      <c r="H576" s="196" t="s">
        <v>6022</v>
      </c>
      <c r="I576" s="196" t="s">
        <v>5986</v>
      </c>
      <c r="J576" s="196" t="s">
        <v>5432</v>
      </c>
      <c r="K576" s="197">
        <v>28.62</v>
      </c>
      <c r="L576" s="196" t="s">
        <v>5433</v>
      </c>
    </row>
    <row r="577" spans="1:12" ht="15.75">
      <c r="A577" s="196" t="s">
        <v>5685</v>
      </c>
      <c r="B577" s="196" t="s">
        <v>5686</v>
      </c>
      <c r="C577" s="196" t="s">
        <v>5984</v>
      </c>
      <c r="D577" s="196">
        <v>329</v>
      </c>
      <c r="E577" s="197" t="s">
        <v>144</v>
      </c>
      <c r="F577" s="196" t="s">
        <v>144</v>
      </c>
      <c r="G577" s="196">
        <v>5765</v>
      </c>
      <c r="H577" s="196" t="s">
        <v>6023</v>
      </c>
      <c r="I577" s="196" t="s">
        <v>5986</v>
      </c>
      <c r="J577" s="196" t="s">
        <v>5432</v>
      </c>
      <c r="K577" s="197">
        <v>2.17</v>
      </c>
      <c r="L577" s="196" t="s">
        <v>5433</v>
      </c>
    </row>
    <row r="578" spans="1:12" ht="15.75">
      <c r="A578" s="196" t="s">
        <v>5685</v>
      </c>
      <c r="B578" s="196" t="s">
        <v>5686</v>
      </c>
      <c r="C578" s="196" t="s">
        <v>5984</v>
      </c>
      <c r="D578" s="196">
        <v>329</v>
      </c>
      <c r="E578" s="197" t="s">
        <v>144</v>
      </c>
      <c r="F578" s="196" t="s">
        <v>144</v>
      </c>
      <c r="G578" s="196">
        <v>5766</v>
      </c>
      <c r="H578" s="196" t="s">
        <v>6024</v>
      </c>
      <c r="I578" s="196" t="s">
        <v>5986</v>
      </c>
      <c r="J578" s="196" t="s">
        <v>5884</v>
      </c>
      <c r="K578" s="197">
        <v>3.98</v>
      </c>
      <c r="L578" s="196" t="s">
        <v>5433</v>
      </c>
    </row>
    <row r="579" spans="1:12" ht="15.75">
      <c r="A579" s="196" t="s">
        <v>5685</v>
      </c>
      <c r="B579" s="196" t="s">
        <v>5686</v>
      </c>
      <c r="C579" s="196" t="s">
        <v>5984</v>
      </c>
      <c r="D579" s="196">
        <v>329</v>
      </c>
      <c r="E579" s="197" t="s">
        <v>144</v>
      </c>
      <c r="F579" s="196" t="s">
        <v>144</v>
      </c>
      <c r="G579" s="196">
        <v>5779</v>
      </c>
      <c r="H579" s="196" t="s">
        <v>6025</v>
      </c>
      <c r="I579" s="196" t="s">
        <v>5986</v>
      </c>
      <c r="J579" s="196" t="s">
        <v>5432</v>
      </c>
      <c r="K579" s="197">
        <v>42.27</v>
      </c>
      <c r="L579" s="196" t="s">
        <v>5433</v>
      </c>
    </row>
    <row r="580" spans="1:12" ht="15.75">
      <c r="A580" s="196" t="s">
        <v>5685</v>
      </c>
      <c r="B580" s="196" t="s">
        <v>5686</v>
      </c>
      <c r="C580" s="196" t="s">
        <v>5984</v>
      </c>
      <c r="D580" s="196">
        <v>329</v>
      </c>
      <c r="E580" s="197" t="s">
        <v>144</v>
      </c>
      <c r="F580" s="196" t="s">
        <v>144</v>
      </c>
      <c r="G580" s="196">
        <v>5787</v>
      </c>
      <c r="H580" s="196" t="s">
        <v>6026</v>
      </c>
      <c r="I580" s="196" t="s">
        <v>5986</v>
      </c>
      <c r="J580" s="196" t="s">
        <v>5884</v>
      </c>
      <c r="K580" s="197">
        <v>51.39</v>
      </c>
      <c r="L580" s="196" t="s">
        <v>5433</v>
      </c>
    </row>
    <row r="581" spans="1:12" ht="15.75">
      <c r="A581" s="196" t="s">
        <v>5685</v>
      </c>
      <c r="B581" s="196" t="s">
        <v>5686</v>
      </c>
      <c r="C581" s="196" t="s">
        <v>5984</v>
      </c>
      <c r="D581" s="196">
        <v>329</v>
      </c>
      <c r="E581" s="197" t="s">
        <v>144</v>
      </c>
      <c r="F581" s="196" t="s">
        <v>144</v>
      </c>
      <c r="G581" s="196">
        <v>5797</v>
      </c>
      <c r="H581" s="196" t="s">
        <v>6027</v>
      </c>
      <c r="I581" s="196" t="s">
        <v>5986</v>
      </c>
      <c r="J581" s="196" t="s">
        <v>5432</v>
      </c>
      <c r="K581" s="197">
        <v>3.67</v>
      </c>
      <c r="L581" s="196" t="s">
        <v>5433</v>
      </c>
    </row>
    <row r="582" spans="1:12" ht="15.75">
      <c r="A582" s="196" t="s">
        <v>5685</v>
      </c>
      <c r="B582" s="196" t="s">
        <v>5686</v>
      </c>
      <c r="C582" s="196" t="s">
        <v>5984</v>
      </c>
      <c r="D582" s="196">
        <v>329</v>
      </c>
      <c r="E582" s="197" t="s">
        <v>144</v>
      </c>
      <c r="F582" s="196" t="s">
        <v>144</v>
      </c>
      <c r="G582" s="196">
        <v>5800</v>
      </c>
      <c r="H582" s="196" t="s">
        <v>6028</v>
      </c>
      <c r="I582" s="196" t="s">
        <v>5986</v>
      </c>
      <c r="J582" s="196" t="s">
        <v>5503</v>
      </c>
      <c r="K582" s="197">
        <v>0.36</v>
      </c>
      <c r="L582" s="196" t="s">
        <v>5433</v>
      </c>
    </row>
    <row r="583" spans="1:12" ht="15.75">
      <c r="A583" s="196" t="s">
        <v>5685</v>
      </c>
      <c r="B583" s="196" t="s">
        <v>5686</v>
      </c>
      <c r="C583" s="196" t="s">
        <v>5984</v>
      </c>
      <c r="D583" s="196">
        <v>329</v>
      </c>
      <c r="E583" s="197" t="s">
        <v>144</v>
      </c>
      <c r="F583" s="196" t="s">
        <v>144</v>
      </c>
      <c r="G583" s="196">
        <v>7032</v>
      </c>
      <c r="H583" s="196" t="s">
        <v>6029</v>
      </c>
      <c r="I583" s="196" t="s">
        <v>5986</v>
      </c>
      <c r="J583" s="196" t="s">
        <v>5432</v>
      </c>
      <c r="K583" s="197">
        <v>3.69</v>
      </c>
      <c r="L583" s="196" t="s">
        <v>5433</v>
      </c>
    </row>
    <row r="584" spans="1:12" ht="15.75">
      <c r="A584" s="196" t="s">
        <v>5685</v>
      </c>
      <c r="B584" s="196" t="s">
        <v>5686</v>
      </c>
      <c r="C584" s="196" t="s">
        <v>5984</v>
      </c>
      <c r="D584" s="196">
        <v>329</v>
      </c>
      <c r="E584" s="197" t="s">
        <v>144</v>
      </c>
      <c r="F584" s="196" t="s">
        <v>144</v>
      </c>
      <c r="G584" s="196">
        <v>7033</v>
      </c>
      <c r="H584" s="196" t="s">
        <v>6030</v>
      </c>
      <c r="I584" s="196" t="s">
        <v>5986</v>
      </c>
      <c r="J584" s="196" t="s">
        <v>5432</v>
      </c>
      <c r="K584" s="197">
        <v>0.61</v>
      </c>
      <c r="L584" s="196" t="s">
        <v>5433</v>
      </c>
    </row>
    <row r="585" spans="1:12" ht="15.75">
      <c r="A585" s="196" t="s">
        <v>5685</v>
      </c>
      <c r="B585" s="196" t="s">
        <v>5686</v>
      </c>
      <c r="C585" s="196" t="s">
        <v>5984</v>
      </c>
      <c r="D585" s="196">
        <v>329</v>
      </c>
      <c r="E585" s="197" t="s">
        <v>144</v>
      </c>
      <c r="F585" s="196" t="s">
        <v>144</v>
      </c>
      <c r="G585" s="196">
        <v>7034</v>
      </c>
      <c r="H585" s="196" t="s">
        <v>6031</v>
      </c>
      <c r="I585" s="196" t="s">
        <v>5986</v>
      </c>
      <c r="J585" s="196" t="s">
        <v>5432</v>
      </c>
      <c r="K585" s="197">
        <v>6.92</v>
      </c>
      <c r="L585" s="196" t="s">
        <v>5433</v>
      </c>
    </row>
    <row r="586" spans="1:12" ht="15.75">
      <c r="A586" s="196" t="s">
        <v>5685</v>
      </c>
      <c r="B586" s="196" t="s">
        <v>5686</v>
      </c>
      <c r="C586" s="196" t="s">
        <v>5984</v>
      </c>
      <c r="D586" s="196">
        <v>329</v>
      </c>
      <c r="E586" s="197" t="s">
        <v>144</v>
      </c>
      <c r="F586" s="196" t="s">
        <v>144</v>
      </c>
      <c r="G586" s="196">
        <v>7035</v>
      </c>
      <c r="H586" s="196" t="s">
        <v>6032</v>
      </c>
      <c r="I586" s="196" t="s">
        <v>5986</v>
      </c>
      <c r="J586" s="196" t="s">
        <v>5884</v>
      </c>
      <c r="K586" s="197">
        <v>156.08000000000001</v>
      </c>
      <c r="L586" s="196" t="s">
        <v>5433</v>
      </c>
    </row>
    <row r="587" spans="1:12" ht="15.75">
      <c r="A587" s="196" t="s">
        <v>5685</v>
      </c>
      <c r="B587" s="196" t="s">
        <v>5686</v>
      </c>
      <c r="C587" s="196" t="s">
        <v>5984</v>
      </c>
      <c r="D587" s="196">
        <v>329</v>
      </c>
      <c r="E587" s="197" t="s">
        <v>144</v>
      </c>
      <c r="F587" s="196" t="s">
        <v>144</v>
      </c>
      <c r="G587" s="196">
        <v>7038</v>
      </c>
      <c r="H587" s="196" t="s">
        <v>6033</v>
      </c>
      <c r="I587" s="196" t="s">
        <v>5986</v>
      </c>
      <c r="J587" s="196" t="s">
        <v>5432</v>
      </c>
      <c r="K587" s="197">
        <v>29.91</v>
      </c>
      <c r="L587" s="196" t="s">
        <v>5433</v>
      </c>
    </row>
    <row r="588" spans="1:12" ht="15.75">
      <c r="A588" s="196" t="s">
        <v>5685</v>
      </c>
      <c r="B588" s="196" t="s">
        <v>5686</v>
      </c>
      <c r="C588" s="196" t="s">
        <v>5984</v>
      </c>
      <c r="D588" s="196">
        <v>329</v>
      </c>
      <c r="E588" s="197" t="s">
        <v>144</v>
      </c>
      <c r="F588" s="196" t="s">
        <v>144</v>
      </c>
      <c r="G588" s="196">
        <v>7039</v>
      </c>
      <c r="H588" s="196" t="s">
        <v>6034</v>
      </c>
      <c r="I588" s="196" t="s">
        <v>5986</v>
      </c>
      <c r="J588" s="196" t="s">
        <v>5432</v>
      </c>
      <c r="K588" s="197">
        <v>4.1500000000000004</v>
      </c>
      <c r="L588" s="196" t="s">
        <v>5433</v>
      </c>
    </row>
    <row r="589" spans="1:12" ht="15.75">
      <c r="A589" s="196" t="s">
        <v>5685</v>
      </c>
      <c r="B589" s="196" t="s">
        <v>5686</v>
      </c>
      <c r="C589" s="196" t="s">
        <v>5984</v>
      </c>
      <c r="D589" s="196">
        <v>329</v>
      </c>
      <c r="E589" s="197" t="s">
        <v>144</v>
      </c>
      <c r="F589" s="196" t="s">
        <v>144</v>
      </c>
      <c r="G589" s="196">
        <v>7040</v>
      </c>
      <c r="H589" s="196" t="s">
        <v>6035</v>
      </c>
      <c r="I589" s="196" t="s">
        <v>5986</v>
      </c>
      <c r="J589" s="196" t="s">
        <v>5432</v>
      </c>
      <c r="K589" s="197">
        <v>37.43</v>
      </c>
      <c r="L589" s="196" t="s">
        <v>5433</v>
      </c>
    </row>
    <row r="590" spans="1:12" ht="15.75">
      <c r="A590" s="196" t="s">
        <v>5685</v>
      </c>
      <c r="B590" s="196" t="s">
        <v>5686</v>
      </c>
      <c r="C590" s="196" t="s">
        <v>5984</v>
      </c>
      <c r="D590" s="196">
        <v>329</v>
      </c>
      <c r="E590" s="197" t="s">
        <v>144</v>
      </c>
      <c r="F590" s="196" t="s">
        <v>144</v>
      </c>
      <c r="G590" s="196">
        <v>7044</v>
      </c>
      <c r="H590" s="196" t="s">
        <v>6036</v>
      </c>
      <c r="I590" s="196" t="s">
        <v>5986</v>
      </c>
      <c r="J590" s="196" t="s">
        <v>5503</v>
      </c>
      <c r="K590" s="197">
        <v>0.24</v>
      </c>
      <c r="L590" s="196" t="s">
        <v>5433</v>
      </c>
    </row>
    <row r="591" spans="1:12" ht="15.75">
      <c r="A591" s="196" t="s">
        <v>5685</v>
      </c>
      <c r="B591" s="196" t="s">
        <v>5686</v>
      </c>
      <c r="C591" s="196" t="s">
        <v>5984</v>
      </c>
      <c r="D591" s="196">
        <v>329</v>
      </c>
      <c r="E591" s="197" t="s">
        <v>144</v>
      </c>
      <c r="F591" s="196" t="s">
        <v>144</v>
      </c>
      <c r="G591" s="196">
        <v>7045</v>
      </c>
      <c r="H591" s="196" t="s">
        <v>6037</v>
      </c>
      <c r="I591" s="196" t="s">
        <v>5986</v>
      </c>
      <c r="J591" s="196" t="s">
        <v>5503</v>
      </c>
      <c r="K591" s="197">
        <v>0.02</v>
      </c>
      <c r="L591" s="196" t="s">
        <v>5433</v>
      </c>
    </row>
    <row r="592" spans="1:12" ht="15.75">
      <c r="A592" s="196" t="s">
        <v>5685</v>
      </c>
      <c r="B592" s="196" t="s">
        <v>5686</v>
      </c>
      <c r="C592" s="196" t="s">
        <v>5984</v>
      </c>
      <c r="D592" s="196">
        <v>329</v>
      </c>
      <c r="E592" s="197" t="s">
        <v>144</v>
      </c>
      <c r="F592" s="196" t="s">
        <v>144</v>
      </c>
      <c r="G592" s="196">
        <v>7046</v>
      </c>
      <c r="H592" s="196" t="s">
        <v>6038</v>
      </c>
      <c r="I592" s="196" t="s">
        <v>5986</v>
      </c>
      <c r="J592" s="196" t="s">
        <v>5503</v>
      </c>
      <c r="K592" s="197">
        <v>0.27</v>
      </c>
      <c r="L592" s="196" t="s">
        <v>5433</v>
      </c>
    </row>
    <row r="593" spans="1:12" ht="15.75">
      <c r="A593" s="196" t="s">
        <v>5685</v>
      </c>
      <c r="B593" s="196" t="s">
        <v>5686</v>
      </c>
      <c r="C593" s="196" t="s">
        <v>5984</v>
      </c>
      <c r="D593" s="196">
        <v>329</v>
      </c>
      <c r="E593" s="197" t="s">
        <v>144</v>
      </c>
      <c r="F593" s="196" t="s">
        <v>144</v>
      </c>
      <c r="G593" s="196">
        <v>7047</v>
      </c>
      <c r="H593" s="196" t="s">
        <v>6039</v>
      </c>
      <c r="I593" s="196" t="s">
        <v>5986</v>
      </c>
      <c r="J593" s="196" t="s">
        <v>5884</v>
      </c>
      <c r="K593" s="197">
        <v>9.36</v>
      </c>
      <c r="L593" s="196" t="s">
        <v>5433</v>
      </c>
    </row>
    <row r="594" spans="1:12" ht="15.75">
      <c r="A594" s="196" t="s">
        <v>5685</v>
      </c>
      <c r="B594" s="196" t="s">
        <v>5686</v>
      </c>
      <c r="C594" s="196" t="s">
        <v>5984</v>
      </c>
      <c r="D594" s="196">
        <v>329</v>
      </c>
      <c r="E594" s="197" t="s">
        <v>144</v>
      </c>
      <c r="F594" s="196" t="s">
        <v>144</v>
      </c>
      <c r="G594" s="196">
        <v>7051</v>
      </c>
      <c r="H594" s="196" t="s">
        <v>6040</v>
      </c>
      <c r="I594" s="196" t="s">
        <v>5986</v>
      </c>
      <c r="J594" s="196" t="s">
        <v>5432</v>
      </c>
      <c r="K594" s="197">
        <v>26.53</v>
      </c>
      <c r="L594" s="196" t="s">
        <v>5433</v>
      </c>
    </row>
    <row r="595" spans="1:12" ht="15.75">
      <c r="A595" s="196" t="s">
        <v>5685</v>
      </c>
      <c r="B595" s="196" t="s">
        <v>5686</v>
      </c>
      <c r="C595" s="196" t="s">
        <v>5984</v>
      </c>
      <c r="D595" s="196">
        <v>329</v>
      </c>
      <c r="E595" s="197" t="s">
        <v>144</v>
      </c>
      <c r="F595" s="196" t="s">
        <v>144</v>
      </c>
      <c r="G595" s="196">
        <v>7052</v>
      </c>
      <c r="H595" s="196" t="s">
        <v>6041</v>
      </c>
      <c r="I595" s="196" t="s">
        <v>5986</v>
      </c>
      <c r="J595" s="196" t="s">
        <v>5432</v>
      </c>
      <c r="K595" s="197">
        <v>3.68</v>
      </c>
      <c r="L595" s="196" t="s">
        <v>5433</v>
      </c>
    </row>
    <row r="596" spans="1:12" ht="15.75">
      <c r="A596" s="196" t="s">
        <v>5685</v>
      </c>
      <c r="B596" s="196" t="s">
        <v>5686</v>
      </c>
      <c r="C596" s="196" t="s">
        <v>5984</v>
      </c>
      <c r="D596" s="196">
        <v>329</v>
      </c>
      <c r="E596" s="197" t="s">
        <v>144</v>
      </c>
      <c r="F596" s="196" t="s">
        <v>144</v>
      </c>
      <c r="G596" s="196">
        <v>7053</v>
      </c>
      <c r="H596" s="196" t="s">
        <v>6042</v>
      </c>
      <c r="I596" s="196" t="s">
        <v>5986</v>
      </c>
      <c r="J596" s="196" t="s">
        <v>5432</v>
      </c>
      <c r="K596" s="197">
        <v>33.200000000000003</v>
      </c>
      <c r="L596" s="196" t="s">
        <v>5433</v>
      </c>
    </row>
    <row r="597" spans="1:12" ht="15.75">
      <c r="A597" s="196" t="s">
        <v>5685</v>
      </c>
      <c r="B597" s="196" t="s">
        <v>5686</v>
      </c>
      <c r="C597" s="196" t="s">
        <v>5984</v>
      </c>
      <c r="D597" s="196">
        <v>329</v>
      </c>
      <c r="E597" s="197" t="s">
        <v>144</v>
      </c>
      <c r="F597" s="196" t="s">
        <v>144</v>
      </c>
      <c r="G597" s="196">
        <v>7054</v>
      </c>
      <c r="H597" s="196" t="s">
        <v>6043</v>
      </c>
      <c r="I597" s="196" t="s">
        <v>5986</v>
      </c>
      <c r="J597" s="196" t="s">
        <v>5884</v>
      </c>
      <c r="K597" s="197">
        <v>65.2</v>
      </c>
      <c r="L597" s="196" t="s">
        <v>5433</v>
      </c>
    </row>
    <row r="598" spans="1:12" ht="15.75">
      <c r="A598" s="196" t="s">
        <v>5685</v>
      </c>
      <c r="B598" s="196" t="s">
        <v>5686</v>
      </c>
      <c r="C598" s="196" t="s">
        <v>5984</v>
      </c>
      <c r="D598" s="196">
        <v>329</v>
      </c>
      <c r="E598" s="197" t="s">
        <v>144</v>
      </c>
      <c r="F598" s="196" t="s">
        <v>144</v>
      </c>
      <c r="G598" s="196">
        <v>7058</v>
      </c>
      <c r="H598" s="196" t="s">
        <v>6044</v>
      </c>
      <c r="I598" s="196" t="s">
        <v>5986</v>
      </c>
      <c r="J598" s="196" t="s">
        <v>5432</v>
      </c>
      <c r="K598" s="197">
        <v>14.92</v>
      </c>
      <c r="L598" s="196" t="s">
        <v>5433</v>
      </c>
    </row>
    <row r="599" spans="1:12" ht="15.75">
      <c r="A599" s="196" t="s">
        <v>5685</v>
      </c>
      <c r="B599" s="196" t="s">
        <v>5686</v>
      </c>
      <c r="C599" s="196" t="s">
        <v>5984</v>
      </c>
      <c r="D599" s="196">
        <v>329</v>
      </c>
      <c r="E599" s="197" t="s">
        <v>144</v>
      </c>
      <c r="F599" s="196" t="s">
        <v>144</v>
      </c>
      <c r="G599" s="196">
        <v>7059</v>
      </c>
      <c r="H599" s="196" t="s">
        <v>6045</v>
      </c>
      <c r="I599" s="196" t="s">
        <v>5986</v>
      </c>
      <c r="J599" s="196" t="s">
        <v>5432</v>
      </c>
      <c r="K599" s="197">
        <v>2.75</v>
      </c>
      <c r="L599" s="196" t="s">
        <v>5433</v>
      </c>
    </row>
    <row r="600" spans="1:12" ht="15.75">
      <c r="A600" s="196" t="s">
        <v>5685</v>
      </c>
      <c r="B600" s="196" t="s">
        <v>5686</v>
      </c>
      <c r="C600" s="196" t="s">
        <v>5984</v>
      </c>
      <c r="D600" s="196">
        <v>329</v>
      </c>
      <c r="E600" s="197" t="s">
        <v>144</v>
      </c>
      <c r="F600" s="196" t="s">
        <v>144</v>
      </c>
      <c r="G600" s="196">
        <v>7060</v>
      </c>
      <c r="H600" s="196" t="s">
        <v>6046</v>
      </c>
      <c r="I600" s="196" t="s">
        <v>5986</v>
      </c>
      <c r="J600" s="196" t="s">
        <v>5432</v>
      </c>
      <c r="K600" s="197">
        <v>27.97</v>
      </c>
      <c r="L600" s="196" t="s">
        <v>5433</v>
      </c>
    </row>
    <row r="601" spans="1:12" ht="15.75">
      <c r="A601" s="196" t="s">
        <v>5685</v>
      </c>
      <c r="B601" s="196" t="s">
        <v>5686</v>
      </c>
      <c r="C601" s="196" t="s">
        <v>5984</v>
      </c>
      <c r="D601" s="196">
        <v>329</v>
      </c>
      <c r="E601" s="197" t="s">
        <v>144</v>
      </c>
      <c r="F601" s="196" t="s">
        <v>144</v>
      </c>
      <c r="G601" s="196">
        <v>7061</v>
      </c>
      <c r="H601" s="196" t="s">
        <v>6047</v>
      </c>
      <c r="I601" s="196" t="s">
        <v>5986</v>
      </c>
      <c r="J601" s="196" t="s">
        <v>5884</v>
      </c>
      <c r="K601" s="197">
        <v>59.51</v>
      </c>
      <c r="L601" s="196" t="s">
        <v>5433</v>
      </c>
    </row>
    <row r="602" spans="1:12" ht="15.75">
      <c r="A602" s="196" t="s">
        <v>5685</v>
      </c>
      <c r="B602" s="196" t="s">
        <v>5686</v>
      </c>
      <c r="C602" s="196" t="s">
        <v>5984</v>
      </c>
      <c r="D602" s="196">
        <v>329</v>
      </c>
      <c r="E602" s="197" t="s">
        <v>144</v>
      </c>
      <c r="F602" s="196" t="s">
        <v>144</v>
      </c>
      <c r="G602" s="196">
        <v>7063</v>
      </c>
      <c r="H602" s="196" t="s">
        <v>6048</v>
      </c>
      <c r="I602" s="196" t="s">
        <v>5986</v>
      </c>
      <c r="J602" s="196" t="s">
        <v>5432</v>
      </c>
      <c r="K602" s="197">
        <v>12.9</v>
      </c>
      <c r="L602" s="196" t="s">
        <v>5433</v>
      </c>
    </row>
    <row r="603" spans="1:12" ht="15.75">
      <c r="A603" s="196" t="s">
        <v>5685</v>
      </c>
      <c r="B603" s="196" t="s">
        <v>5686</v>
      </c>
      <c r="C603" s="196" t="s">
        <v>5984</v>
      </c>
      <c r="D603" s="196">
        <v>329</v>
      </c>
      <c r="E603" s="197" t="s">
        <v>144</v>
      </c>
      <c r="F603" s="196" t="s">
        <v>144</v>
      </c>
      <c r="G603" s="196">
        <v>7064</v>
      </c>
      <c r="H603" s="196" t="s">
        <v>6049</v>
      </c>
      <c r="I603" s="196" t="s">
        <v>5986</v>
      </c>
      <c r="J603" s="196" t="s">
        <v>5432</v>
      </c>
      <c r="K603" s="197">
        <v>1.79</v>
      </c>
      <c r="L603" s="196" t="s">
        <v>5433</v>
      </c>
    </row>
    <row r="604" spans="1:12" ht="15.75">
      <c r="A604" s="196" t="s">
        <v>5685</v>
      </c>
      <c r="B604" s="196" t="s">
        <v>5686</v>
      </c>
      <c r="C604" s="196" t="s">
        <v>5984</v>
      </c>
      <c r="D604" s="196">
        <v>329</v>
      </c>
      <c r="E604" s="197" t="s">
        <v>144</v>
      </c>
      <c r="F604" s="196" t="s">
        <v>144</v>
      </c>
      <c r="G604" s="196">
        <v>7065</v>
      </c>
      <c r="H604" s="196" t="s">
        <v>6050</v>
      </c>
      <c r="I604" s="196" t="s">
        <v>5986</v>
      </c>
      <c r="J604" s="196" t="s">
        <v>5432</v>
      </c>
      <c r="K604" s="197">
        <v>14.12</v>
      </c>
      <c r="L604" s="196" t="s">
        <v>5433</v>
      </c>
    </row>
    <row r="605" spans="1:12" ht="15.75">
      <c r="A605" s="196" t="s">
        <v>5685</v>
      </c>
      <c r="B605" s="196" t="s">
        <v>5686</v>
      </c>
      <c r="C605" s="196" t="s">
        <v>5984</v>
      </c>
      <c r="D605" s="196">
        <v>329</v>
      </c>
      <c r="E605" s="197" t="s">
        <v>144</v>
      </c>
      <c r="F605" s="196" t="s">
        <v>144</v>
      </c>
      <c r="G605" s="196">
        <v>7066</v>
      </c>
      <c r="H605" s="196" t="s">
        <v>6051</v>
      </c>
      <c r="I605" s="196" t="s">
        <v>5986</v>
      </c>
      <c r="J605" s="196" t="s">
        <v>5884</v>
      </c>
      <c r="K605" s="197">
        <v>125.55</v>
      </c>
      <c r="L605" s="196" t="s">
        <v>5433</v>
      </c>
    </row>
    <row r="606" spans="1:12" ht="15.75">
      <c r="A606" s="196" t="s">
        <v>5685</v>
      </c>
      <c r="B606" s="196" t="s">
        <v>5686</v>
      </c>
      <c r="C606" s="196" t="s">
        <v>5984</v>
      </c>
      <c r="D606" s="196">
        <v>329</v>
      </c>
      <c r="E606" s="197" t="s">
        <v>144</v>
      </c>
      <c r="F606" s="196" t="s">
        <v>144</v>
      </c>
      <c r="G606" s="196">
        <v>53786</v>
      </c>
      <c r="H606" s="196" t="s">
        <v>6052</v>
      </c>
      <c r="I606" s="196" t="s">
        <v>5986</v>
      </c>
      <c r="J606" s="196" t="s">
        <v>5884</v>
      </c>
      <c r="K606" s="197">
        <v>38.979999999999997</v>
      </c>
      <c r="L606" s="196" t="s">
        <v>5433</v>
      </c>
    </row>
    <row r="607" spans="1:12" ht="15.75">
      <c r="A607" s="196" t="s">
        <v>5685</v>
      </c>
      <c r="B607" s="196" t="s">
        <v>5686</v>
      </c>
      <c r="C607" s="196" t="s">
        <v>5984</v>
      </c>
      <c r="D607" s="196">
        <v>329</v>
      </c>
      <c r="E607" s="197" t="s">
        <v>144</v>
      </c>
      <c r="F607" s="196" t="s">
        <v>144</v>
      </c>
      <c r="G607" s="196">
        <v>53788</v>
      </c>
      <c r="H607" s="196" t="s">
        <v>6053</v>
      </c>
      <c r="I607" s="196" t="s">
        <v>5986</v>
      </c>
      <c r="J607" s="196" t="s">
        <v>5884</v>
      </c>
      <c r="K607" s="197">
        <v>41.73</v>
      </c>
      <c r="L607" s="196" t="s">
        <v>5433</v>
      </c>
    </row>
    <row r="608" spans="1:12" ht="15.75">
      <c r="A608" s="196" t="s">
        <v>5685</v>
      </c>
      <c r="B608" s="196" t="s">
        <v>5686</v>
      </c>
      <c r="C608" s="196" t="s">
        <v>5984</v>
      </c>
      <c r="D608" s="196">
        <v>329</v>
      </c>
      <c r="E608" s="197" t="s">
        <v>144</v>
      </c>
      <c r="F608" s="196" t="s">
        <v>144</v>
      </c>
      <c r="G608" s="196">
        <v>53792</v>
      </c>
      <c r="H608" s="196" t="s">
        <v>6054</v>
      </c>
      <c r="I608" s="196" t="s">
        <v>5986</v>
      </c>
      <c r="J608" s="196" t="s">
        <v>5884</v>
      </c>
      <c r="K608" s="197">
        <v>73.98</v>
      </c>
      <c r="L608" s="196" t="s">
        <v>5433</v>
      </c>
    </row>
    <row r="609" spans="1:12" ht="15.75">
      <c r="A609" s="196" t="s">
        <v>5685</v>
      </c>
      <c r="B609" s="196" t="s">
        <v>5686</v>
      </c>
      <c r="C609" s="196" t="s">
        <v>5984</v>
      </c>
      <c r="D609" s="196">
        <v>329</v>
      </c>
      <c r="E609" s="197" t="s">
        <v>144</v>
      </c>
      <c r="F609" s="196" t="s">
        <v>144</v>
      </c>
      <c r="G609" s="196">
        <v>53794</v>
      </c>
      <c r="H609" s="196" t="s">
        <v>6055</v>
      </c>
      <c r="I609" s="196" t="s">
        <v>5986</v>
      </c>
      <c r="J609" s="196" t="s">
        <v>5432</v>
      </c>
      <c r="K609" s="197">
        <v>35</v>
      </c>
      <c r="L609" s="196" t="s">
        <v>5433</v>
      </c>
    </row>
    <row r="610" spans="1:12" ht="15.75">
      <c r="A610" s="196" t="s">
        <v>5685</v>
      </c>
      <c r="B610" s="196" t="s">
        <v>5686</v>
      </c>
      <c r="C610" s="196" t="s">
        <v>5984</v>
      </c>
      <c r="D610" s="196">
        <v>329</v>
      </c>
      <c r="E610" s="197" t="s">
        <v>144</v>
      </c>
      <c r="F610" s="196" t="s">
        <v>144</v>
      </c>
      <c r="G610" s="196">
        <v>53797</v>
      </c>
      <c r="H610" s="196" t="s">
        <v>6056</v>
      </c>
      <c r="I610" s="196" t="s">
        <v>5986</v>
      </c>
      <c r="J610" s="196" t="s">
        <v>5884</v>
      </c>
      <c r="K610" s="197">
        <v>85.08</v>
      </c>
      <c r="L610" s="196" t="s">
        <v>5433</v>
      </c>
    </row>
    <row r="611" spans="1:12" ht="15.75">
      <c r="A611" s="196" t="s">
        <v>5685</v>
      </c>
      <c r="B611" s="196" t="s">
        <v>5686</v>
      </c>
      <c r="C611" s="196" t="s">
        <v>5984</v>
      </c>
      <c r="D611" s="196">
        <v>329</v>
      </c>
      <c r="E611" s="197" t="s">
        <v>144</v>
      </c>
      <c r="F611" s="196" t="s">
        <v>144</v>
      </c>
      <c r="G611" s="196">
        <v>53804</v>
      </c>
      <c r="H611" s="196" t="s">
        <v>6057</v>
      </c>
      <c r="I611" s="196" t="s">
        <v>5986</v>
      </c>
      <c r="J611" s="196" t="s">
        <v>5432</v>
      </c>
      <c r="K611" s="197">
        <v>3.21</v>
      </c>
      <c r="L611" s="196" t="s">
        <v>5433</v>
      </c>
    </row>
    <row r="612" spans="1:12" ht="15.75">
      <c r="A612" s="196" t="s">
        <v>5685</v>
      </c>
      <c r="B612" s="196" t="s">
        <v>5686</v>
      </c>
      <c r="C612" s="196" t="s">
        <v>5984</v>
      </c>
      <c r="D612" s="196">
        <v>329</v>
      </c>
      <c r="E612" s="197" t="s">
        <v>144</v>
      </c>
      <c r="F612" s="196" t="s">
        <v>144</v>
      </c>
      <c r="G612" s="196">
        <v>53806</v>
      </c>
      <c r="H612" s="196" t="s">
        <v>6058</v>
      </c>
      <c r="I612" s="196" t="s">
        <v>5986</v>
      </c>
      <c r="J612" s="196" t="s">
        <v>5432</v>
      </c>
      <c r="K612" s="197">
        <v>48.62</v>
      </c>
      <c r="L612" s="196" t="s">
        <v>5433</v>
      </c>
    </row>
    <row r="613" spans="1:12" ht="15.75">
      <c r="A613" s="196" t="s">
        <v>5685</v>
      </c>
      <c r="B613" s="196" t="s">
        <v>5686</v>
      </c>
      <c r="C613" s="196" t="s">
        <v>5984</v>
      </c>
      <c r="D613" s="196">
        <v>329</v>
      </c>
      <c r="E613" s="197" t="s">
        <v>144</v>
      </c>
      <c r="F613" s="196" t="s">
        <v>144</v>
      </c>
      <c r="G613" s="196">
        <v>53810</v>
      </c>
      <c r="H613" s="196" t="s">
        <v>6059</v>
      </c>
      <c r="I613" s="196" t="s">
        <v>5986</v>
      </c>
      <c r="J613" s="196" t="s">
        <v>5432</v>
      </c>
      <c r="K613" s="197">
        <v>48.92</v>
      </c>
      <c r="L613" s="196" t="s">
        <v>5433</v>
      </c>
    </row>
    <row r="614" spans="1:12" ht="15.75">
      <c r="A614" s="196" t="s">
        <v>5685</v>
      </c>
      <c r="B614" s="196" t="s">
        <v>5686</v>
      </c>
      <c r="C614" s="196" t="s">
        <v>5984</v>
      </c>
      <c r="D614" s="196">
        <v>329</v>
      </c>
      <c r="E614" s="197" t="s">
        <v>144</v>
      </c>
      <c r="F614" s="196" t="s">
        <v>144</v>
      </c>
      <c r="G614" s="196">
        <v>53814</v>
      </c>
      <c r="H614" s="196" t="s">
        <v>6060</v>
      </c>
      <c r="I614" s="196" t="s">
        <v>5986</v>
      </c>
      <c r="J614" s="196" t="s">
        <v>5432</v>
      </c>
      <c r="K614" s="197">
        <v>160.26</v>
      </c>
      <c r="L614" s="196" t="s">
        <v>5433</v>
      </c>
    </row>
    <row r="615" spans="1:12" ht="15.75">
      <c r="A615" s="196" t="s">
        <v>5685</v>
      </c>
      <c r="B615" s="196" t="s">
        <v>5686</v>
      </c>
      <c r="C615" s="196" t="s">
        <v>5984</v>
      </c>
      <c r="D615" s="196">
        <v>329</v>
      </c>
      <c r="E615" s="197" t="s">
        <v>144</v>
      </c>
      <c r="F615" s="196" t="s">
        <v>144</v>
      </c>
      <c r="G615" s="196">
        <v>53817</v>
      </c>
      <c r="H615" s="196" t="s">
        <v>6061</v>
      </c>
      <c r="I615" s="196" t="s">
        <v>5986</v>
      </c>
      <c r="J615" s="196" t="s">
        <v>5884</v>
      </c>
      <c r="K615" s="197">
        <v>45.62</v>
      </c>
      <c r="L615" s="196" t="s">
        <v>5433</v>
      </c>
    </row>
    <row r="616" spans="1:12" ht="15.75">
      <c r="A616" s="196" t="s">
        <v>5685</v>
      </c>
      <c r="B616" s="196" t="s">
        <v>5686</v>
      </c>
      <c r="C616" s="196" t="s">
        <v>5984</v>
      </c>
      <c r="D616" s="196">
        <v>329</v>
      </c>
      <c r="E616" s="197" t="s">
        <v>144</v>
      </c>
      <c r="F616" s="196" t="s">
        <v>144</v>
      </c>
      <c r="G616" s="196">
        <v>53818</v>
      </c>
      <c r="H616" s="196" t="s">
        <v>6062</v>
      </c>
      <c r="I616" s="196" t="s">
        <v>5986</v>
      </c>
      <c r="J616" s="196" t="s">
        <v>5432</v>
      </c>
      <c r="K616" s="197">
        <v>5.77</v>
      </c>
      <c r="L616" s="196" t="s">
        <v>5433</v>
      </c>
    </row>
    <row r="617" spans="1:12" ht="15.75">
      <c r="A617" s="196" t="s">
        <v>5685</v>
      </c>
      <c r="B617" s="196" t="s">
        <v>5686</v>
      </c>
      <c r="C617" s="196" t="s">
        <v>5984</v>
      </c>
      <c r="D617" s="196">
        <v>329</v>
      </c>
      <c r="E617" s="197" t="s">
        <v>144</v>
      </c>
      <c r="F617" s="196" t="s">
        <v>144</v>
      </c>
      <c r="G617" s="196">
        <v>53827</v>
      </c>
      <c r="H617" s="196" t="s">
        <v>6063</v>
      </c>
      <c r="I617" s="196" t="s">
        <v>5986</v>
      </c>
      <c r="J617" s="196" t="s">
        <v>5884</v>
      </c>
      <c r="K617" s="197">
        <v>83.29</v>
      </c>
      <c r="L617" s="196" t="s">
        <v>5433</v>
      </c>
    </row>
    <row r="618" spans="1:12" ht="15.75">
      <c r="A618" s="196" t="s">
        <v>5685</v>
      </c>
      <c r="B618" s="196" t="s">
        <v>5686</v>
      </c>
      <c r="C618" s="196" t="s">
        <v>5984</v>
      </c>
      <c r="D618" s="196">
        <v>329</v>
      </c>
      <c r="E618" s="197" t="s">
        <v>144</v>
      </c>
      <c r="F618" s="196" t="s">
        <v>144</v>
      </c>
      <c r="G618" s="196">
        <v>53829</v>
      </c>
      <c r="H618" s="196" t="s">
        <v>6064</v>
      </c>
      <c r="I618" s="196" t="s">
        <v>5986</v>
      </c>
      <c r="J618" s="196" t="s">
        <v>5884</v>
      </c>
      <c r="K618" s="197">
        <v>85.08</v>
      </c>
      <c r="L618" s="196" t="s">
        <v>5433</v>
      </c>
    </row>
    <row r="619" spans="1:12" ht="15.75">
      <c r="A619" s="196" t="s">
        <v>5685</v>
      </c>
      <c r="B619" s="196" t="s">
        <v>5686</v>
      </c>
      <c r="C619" s="196" t="s">
        <v>5984</v>
      </c>
      <c r="D619" s="196">
        <v>329</v>
      </c>
      <c r="E619" s="197" t="s">
        <v>144</v>
      </c>
      <c r="F619" s="196" t="s">
        <v>144</v>
      </c>
      <c r="G619" s="196">
        <v>53831</v>
      </c>
      <c r="H619" s="196" t="s">
        <v>6065</v>
      </c>
      <c r="I619" s="196" t="s">
        <v>5986</v>
      </c>
      <c r="J619" s="196" t="s">
        <v>5884</v>
      </c>
      <c r="K619" s="197">
        <v>140.53</v>
      </c>
      <c r="L619" s="196" t="s">
        <v>5433</v>
      </c>
    </row>
    <row r="620" spans="1:12" ht="15.75">
      <c r="A620" s="196" t="s">
        <v>5685</v>
      </c>
      <c r="B620" s="196" t="s">
        <v>5686</v>
      </c>
      <c r="C620" s="196" t="s">
        <v>5984</v>
      </c>
      <c r="D620" s="196">
        <v>329</v>
      </c>
      <c r="E620" s="197" t="s">
        <v>144</v>
      </c>
      <c r="F620" s="196" t="s">
        <v>144</v>
      </c>
      <c r="G620" s="196">
        <v>53840</v>
      </c>
      <c r="H620" s="196" t="s">
        <v>6066</v>
      </c>
      <c r="I620" s="196" t="s">
        <v>5986</v>
      </c>
      <c r="J620" s="196" t="s">
        <v>5432</v>
      </c>
      <c r="K620" s="197">
        <v>1.74</v>
      </c>
      <c r="L620" s="196" t="s">
        <v>5433</v>
      </c>
    </row>
    <row r="621" spans="1:12" ht="15.75">
      <c r="A621" s="196" t="s">
        <v>5685</v>
      </c>
      <c r="B621" s="196" t="s">
        <v>5686</v>
      </c>
      <c r="C621" s="196" t="s">
        <v>5984</v>
      </c>
      <c r="D621" s="196">
        <v>329</v>
      </c>
      <c r="E621" s="197" t="s">
        <v>144</v>
      </c>
      <c r="F621" s="196" t="s">
        <v>144</v>
      </c>
      <c r="G621" s="196">
        <v>53841</v>
      </c>
      <c r="H621" s="196" t="s">
        <v>6067</v>
      </c>
      <c r="I621" s="196" t="s">
        <v>5986</v>
      </c>
      <c r="J621" s="196" t="s">
        <v>5432</v>
      </c>
      <c r="K621" s="197">
        <v>1.21</v>
      </c>
      <c r="L621" s="196" t="s">
        <v>5433</v>
      </c>
    </row>
    <row r="622" spans="1:12" ht="15.75">
      <c r="A622" s="196" t="s">
        <v>5685</v>
      </c>
      <c r="B622" s="196" t="s">
        <v>5686</v>
      </c>
      <c r="C622" s="196" t="s">
        <v>5984</v>
      </c>
      <c r="D622" s="196">
        <v>329</v>
      </c>
      <c r="E622" s="197" t="s">
        <v>144</v>
      </c>
      <c r="F622" s="196" t="s">
        <v>144</v>
      </c>
      <c r="G622" s="196">
        <v>53849</v>
      </c>
      <c r="H622" s="196" t="s">
        <v>6068</v>
      </c>
      <c r="I622" s="196" t="s">
        <v>5986</v>
      </c>
      <c r="J622" s="196" t="s">
        <v>5884</v>
      </c>
      <c r="K622" s="197">
        <v>61.13</v>
      </c>
      <c r="L622" s="196" t="s">
        <v>5433</v>
      </c>
    </row>
    <row r="623" spans="1:12" ht="15.75">
      <c r="A623" s="196" t="s">
        <v>5685</v>
      </c>
      <c r="B623" s="196" t="s">
        <v>5686</v>
      </c>
      <c r="C623" s="196" t="s">
        <v>5984</v>
      </c>
      <c r="D623" s="196">
        <v>329</v>
      </c>
      <c r="E623" s="197" t="s">
        <v>144</v>
      </c>
      <c r="F623" s="196" t="s">
        <v>144</v>
      </c>
      <c r="G623" s="196">
        <v>53857</v>
      </c>
      <c r="H623" s="196" t="s">
        <v>6069</v>
      </c>
      <c r="I623" s="196" t="s">
        <v>5986</v>
      </c>
      <c r="J623" s="196" t="s">
        <v>5432</v>
      </c>
      <c r="K623" s="197">
        <v>28.25</v>
      </c>
      <c r="L623" s="196" t="s">
        <v>5433</v>
      </c>
    </row>
    <row r="624" spans="1:12" ht="15.75">
      <c r="A624" s="196" t="s">
        <v>5685</v>
      </c>
      <c r="B624" s="196" t="s">
        <v>5686</v>
      </c>
      <c r="C624" s="196" t="s">
        <v>5984</v>
      </c>
      <c r="D624" s="196">
        <v>329</v>
      </c>
      <c r="E624" s="197" t="s">
        <v>144</v>
      </c>
      <c r="F624" s="196" t="s">
        <v>144</v>
      </c>
      <c r="G624" s="196">
        <v>53858</v>
      </c>
      <c r="H624" s="196" t="s">
        <v>6070</v>
      </c>
      <c r="I624" s="196" t="s">
        <v>5986</v>
      </c>
      <c r="J624" s="196" t="s">
        <v>5884</v>
      </c>
      <c r="K624" s="197">
        <v>58.42</v>
      </c>
      <c r="L624" s="196" t="s">
        <v>5433</v>
      </c>
    </row>
    <row r="625" spans="1:12" ht="15.75">
      <c r="A625" s="196" t="s">
        <v>5685</v>
      </c>
      <c r="B625" s="196" t="s">
        <v>5686</v>
      </c>
      <c r="C625" s="196" t="s">
        <v>5984</v>
      </c>
      <c r="D625" s="196">
        <v>329</v>
      </c>
      <c r="E625" s="197" t="s">
        <v>144</v>
      </c>
      <c r="F625" s="196" t="s">
        <v>144</v>
      </c>
      <c r="G625" s="196">
        <v>53861</v>
      </c>
      <c r="H625" s="196" t="s">
        <v>6071</v>
      </c>
      <c r="I625" s="196" t="s">
        <v>5986</v>
      </c>
      <c r="J625" s="196" t="s">
        <v>5432</v>
      </c>
      <c r="K625" s="197">
        <v>39.17</v>
      </c>
      <c r="L625" s="196" t="s">
        <v>5433</v>
      </c>
    </row>
    <row r="626" spans="1:12" ht="15.75">
      <c r="A626" s="196" t="s">
        <v>5685</v>
      </c>
      <c r="B626" s="196" t="s">
        <v>5686</v>
      </c>
      <c r="C626" s="196" t="s">
        <v>5984</v>
      </c>
      <c r="D626" s="196">
        <v>329</v>
      </c>
      <c r="E626" s="197" t="s">
        <v>144</v>
      </c>
      <c r="F626" s="196" t="s">
        <v>144</v>
      </c>
      <c r="G626" s="196">
        <v>53863</v>
      </c>
      <c r="H626" s="196" t="s">
        <v>6072</v>
      </c>
      <c r="I626" s="196" t="s">
        <v>5986</v>
      </c>
      <c r="J626" s="196" t="s">
        <v>5432</v>
      </c>
      <c r="K626" s="197">
        <v>1.5</v>
      </c>
      <c r="L626" s="196" t="s">
        <v>5433</v>
      </c>
    </row>
    <row r="627" spans="1:12" ht="15.75">
      <c r="A627" s="196" t="s">
        <v>5685</v>
      </c>
      <c r="B627" s="196" t="s">
        <v>5686</v>
      </c>
      <c r="C627" s="196" t="s">
        <v>5984</v>
      </c>
      <c r="D627" s="196">
        <v>329</v>
      </c>
      <c r="E627" s="197" t="s">
        <v>144</v>
      </c>
      <c r="F627" s="196" t="s">
        <v>144</v>
      </c>
      <c r="G627" s="196">
        <v>53865</v>
      </c>
      <c r="H627" s="196" t="s">
        <v>6073</v>
      </c>
      <c r="I627" s="196" t="s">
        <v>5986</v>
      </c>
      <c r="J627" s="196" t="s">
        <v>5884</v>
      </c>
      <c r="K627" s="197">
        <v>34.43</v>
      </c>
      <c r="L627" s="196" t="s">
        <v>5433</v>
      </c>
    </row>
    <row r="628" spans="1:12" ht="15.75">
      <c r="A628" s="196" t="s">
        <v>5685</v>
      </c>
      <c r="B628" s="196" t="s">
        <v>5686</v>
      </c>
      <c r="C628" s="196" t="s">
        <v>5984</v>
      </c>
      <c r="D628" s="196">
        <v>329</v>
      </c>
      <c r="E628" s="197" t="s">
        <v>144</v>
      </c>
      <c r="F628" s="196" t="s">
        <v>144</v>
      </c>
      <c r="G628" s="196">
        <v>53866</v>
      </c>
      <c r="H628" s="196" t="s">
        <v>6074</v>
      </c>
      <c r="I628" s="196" t="s">
        <v>5986</v>
      </c>
      <c r="J628" s="196" t="s">
        <v>5884</v>
      </c>
      <c r="K628" s="197">
        <v>1.1399999999999999</v>
      </c>
      <c r="L628" s="196" t="s">
        <v>5433</v>
      </c>
    </row>
    <row r="629" spans="1:12" ht="15.75">
      <c r="A629" s="196" t="s">
        <v>5685</v>
      </c>
      <c r="B629" s="196" t="s">
        <v>5686</v>
      </c>
      <c r="C629" s="196" t="s">
        <v>5984</v>
      </c>
      <c r="D629" s="196">
        <v>329</v>
      </c>
      <c r="E629" s="197" t="s">
        <v>144</v>
      </c>
      <c r="F629" s="196" t="s">
        <v>144</v>
      </c>
      <c r="G629" s="196">
        <v>53882</v>
      </c>
      <c r="H629" s="196" t="s">
        <v>6075</v>
      </c>
      <c r="I629" s="196" t="s">
        <v>5986</v>
      </c>
      <c r="J629" s="196" t="s">
        <v>5432</v>
      </c>
      <c r="K629" s="197">
        <v>22.3</v>
      </c>
      <c r="L629" s="196" t="s">
        <v>5433</v>
      </c>
    </row>
    <row r="630" spans="1:12" ht="15.75">
      <c r="A630" s="196" t="s">
        <v>5685</v>
      </c>
      <c r="B630" s="196" t="s">
        <v>5686</v>
      </c>
      <c r="C630" s="196" t="s">
        <v>5984</v>
      </c>
      <c r="D630" s="196">
        <v>329</v>
      </c>
      <c r="E630" s="197" t="s">
        <v>144</v>
      </c>
      <c r="F630" s="196" t="s">
        <v>144</v>
      </c>
      <c r="G630" s="196">
        <v>55263</v>
      </c>
      <c r="H630" s="196" t="s">
        <v>6076</v>
      </c>
      <c r="I630" s="196" t="s">
        <v>5986</v>
      </c>
      <c r="J630" s="196" t="s">
        <v>5884</v>
      </c>
      <c r="K630" s="197">
        <v>47.06</v>
      </c>
      <c r="L630" s="196" t="s">
        <v>5433</v>
      </c>
    </row>
    <row r="631" spans="1:12" ht="15.75">
      <c r="A631" s="196" t="s">
        <v>5685</v>
      </c>
      <c r="B631" s="196" t="s">
        <v>5686</v>
      </c>
      <c r="C631" s="196" t="s">
        <v>5984</v>
      </c>
      <c r="D631" s="196">
        <v>329</v>
      </c>
      <c r="E631" s="197" t="s">
        <v>144</v>
      </c>
      <c r="F631" s="196" t="s">
        <v>144</v>
      </c>
      <c r="G631" s="196">
        <v>73303</v>
      </c>
      <c r="H631" s="196" t="s">
        <v>6077</v>
      </c>
      <c r="I631" s="196" t="s">
        <v>5986</v>
      </c>
      <c r="J631" s="196" t="s">
        <v>5432</v>
      </c>
      <c r="K631" s="197">
        <v>3.64</v>
      </c>
      <c r="L631" s="196" t="s">
        <v>5433</v>
      </c>
    </row>
    <row r="632" spans="1:12" ht="15.75">
      <c r="A632" s="196" t="s">
        <v>5685</v>
      </c>
      <c r="B632" s="196" t="s">
        <v>5686</v>
      </c>
      <c r="C632" s="196" t="s">
        <v>5984</v>
      </c>
      <c r="D632" s="196">
        <v>329</v>
      </c>
      <c r="E632" s="197" t="s">
        <v>144</v>
      </c>
      <c r="F632" s="196" t="s">
        <v>144</v>
      </c>
      <c r="G632" s="196">
        <v>73307</v>
      </c>
      <c r="H632" s="196" t="s">
        <v>6078</v>
      </c>
      <c r="I632" s="196" t="s">
        <v>5986</v>
      </c>
      <c r="J632" s="196" t="s">
        <v>5432</v>
      </c>
      <c r="K632" s="197">
        <v>3.25</v>
      </c>
      <c r="L632" s="196" t="s">
        <v>5433</v>
      </c>
    </row>
    <row r="633" spans="1:12" ht="15.75">
      <c r="A633" s="196" t="s">
        <v>5685</v>
      </c>
      <c r="B633" s="196" t="s">
        <v>5686</v>
      </c>
      <c r="C633" s="196" t="s">
        <v>5984</v>
      </c>
      <c r="D633" s="196">
        <v>329</v>
      </c>
      <c r="E633" s="197" t="s">
        <v>144</v>
      </c>
      <c r="F633" s="196" t="s">
        <v>144</v>
      </c>
      <c r="G633" s="196">
        <v>73309</v>
      </c>
      <c r="H633" s="196" t="s">
        <v>6079</v>
      </c>
      <c r="I633" s="196" t="s">
        <v>5986</v>
      </c>
      <c r="J633" s="196" t="s">
        <v>5432</v>
      </c>
      <c r="K633" s="197">
        <v>19.899999999999999</v>
      </c>
      <c r="L633" s="196" t="s">
        <v>5433</v>
      </c>
    </row>
    <row r="634" spans="1:12" ht="15.75">
      <c r="A634" s="196" t="s">
        <v>5685</v>
      </c>
      <c r="B634" s="196" t="s">
        <v>5686</v>
      </c>
      <c r="C634" s="196" t="s">
        <v>5984</v>
      </c>
      <c r="D634" s="196">
        <v>329</v>
      </c>
      <c r="E634" s="197" t="s">
        <v>144</v>
      </c>
      <c r="F634" s="196" t="s">
        <v>144</v>
      </c>
      <c r="G634" s="196">
        <v>73311</v>
      </c>
      <c r="H634" s="196" t="s">
        <v>6080</v>
      </c>
      <c r="I634" s="196" t="s">
        <v>5986</v>
      </c>
      <c r="J634" s="196" t="s">
        <v>5884</v>
      </c>
      <c r="K634" s="197">
        <v>130.09</v>
      </c>
      <c r="L634" s="196" t="s">
        <v>5433</v>
      </c>
    </row>
    <row r="635" spans="1:12" ht="15.75">
      <c r="A635" s="196" t="s">
        <v>5685</v>
      </c>
      <c r="B635" s="196" t="s">
        <v>5686</v>
      </c>
      <c r="C635" s="196" t="s">
        <v>5984</v>
      </c>
      <c r="D635" s="196">
        <v>329</v>
      </c>
      <c r="E635" s="197" t="s">
        <v>144</v>
      </c>
      <c r="F635" s="196" t="s">
        <v>144</v>
      </c>
      <c r="G635" s="196">
        <v>73313</v>
      </c>
      <c r="H635" s="196" t="s">
        <v>6081</v>
      </c>
      <c r="I635" s="196" t="s">
        <v>5986</v>
      </c>
      <c r="J635" s="196" t="s">
        <v>5432</v>
      </c>
      <c r="K635" s="197">
        <v>2.76</v>
      </c>
      <c r="L635" s="196" t="s">
        <v>5433</v>
      </c>
    </row>
    <row r="636" spans="1:12" ht="15.75">
      <c r="A636" s="196" t="s">
        <v>5685</v>
      </c>
      <c r="B636" s="196" t="s">
        <v>5686</v>
      </c>
      <c r="C636" s="196" t="s">
        <v>5984</v>
      </c>
      <c r="D636" s="196">
        <v>329</v>
      </c>
      <c r="E636" s="197" t="s">
        <v>144</v>
      </c>
      <c r="F636" s="196" t="s">
        <v>144</v>
      </c>
      <c r="G636" s="196">
        <v>73315</v>
      </c>
      <c r="H636" s="196" t="s">
        <v>6082</v>
      </c>
      <c r="I636" s="196" t="s">
        <v>5986</v>
      </c>
      <c r="J636" s="196" t="s">
        <v>5884</v>
      </c>
      <c r="K636" s="197">
        <v>41.73</v>
      </c>
      <c r="L636" s="196" t="s">
        <v>5433</v>
      </c>
    </row>
    <row r="637" spans="1:12" ht="15.75">
      <c r="A637" s="196" t="s">
        <v>5685</v>
      </c>
      <c r="B637" s="196" t="s">
        <v>5686</v>
      </c>
      <c r="C637" s="196" t="s">
        <v>5984</v>
      </c>
      <c r="D637" s="196">
        <v>329</v>
      </c>
      <c r="E637" s="197" t="s">
        <v>144</v>
      </c>
      <c r="F637" s="196" t="s">
        <v>144</v>
      </c>
      <c r="G637" s="196">
        <v>73335</v>
      </c>
      <c r="H637" s="196" t="s">
        <v>6083</v>
      </c>
      <c r="I637" s="196" t="s">
        <v>5986</v>
      </c>
      <c r="J637" s="196" t="s">
        <v>5432</v>
      </c>
      <c r="K637" s="197">
        <v>21.53</v>
      </c>
      <c r="L637" s="196" t="s">
        <v>5433</v>
      </c>
    </row>
    <row r="638" spans="1:12" ht="15.75">
      <c r="A638" s="196" t="s">
        <v>5685</v>
      </c>
      <c r="B638" s="196" t="s">
        <v>5686</v>
      </c>
      <c r="C638" s="196" t="s">
        <v>5984</v>
      </c>
      <c r="D638" s="196">
        <v>329</v>
      </c>
      <c r="E638" s="197" t="s">
        <v>144</v>
      </c>
      <c r="F638" s="196" t="s">
        <v>144</v>
      </c>
      <c r="G638" s="196">
        <v>73340</v>
      </c>
      <c r="H638" s="196" t="s">
        <v>6084</v>
      </c>
      <c r="I638" s="196" t="s">
        <v>5986</v>
      </c>
      <c r="J638" s="196" t="s">
        <v>5884</v>
      </c>
      <c r="K638" s="197">
        <v>59.51</v>
      </c>
      <c r="L638" s="196" t="s">
        <v>5433</v>
      </c>
    </row>
    <row r="639" spans="1:12" ht="15.75">
      <c r="A639" s="196" t="s">
        <v>5685</v>
      </c>
      <c r="B639" s="196" t="s">
        <v>5686</v>
      </c>
      <c r="C639" s="196" t="s">
        <v>5984</v>
      </c>
      <c r="D639" s="196">
        <v>329</v>
      </c>
      <c r="E639" s="197" t="s">
        <v>144</v>
      </c>
      <c r="F639" s="196" t="s">
        <v>144</v>
      </c>
      <c r="G639" s="196">
        <v>83361</v>
      </c>
      <c r="H639" s="196" t="s">
        <v>6085</v>
      </c>
      <c r="I639" s="196" t="s">
        <v>5986</v>
      </c>
      <c r="J639" s="196" t="s">
        <v>5432</v>
      </c>
      <c r="K639" s="197">
        <v>12.6</v>
      </c>
      <c r="L639" s="196" t="s">
        <v>5433</v>
      </c>
    </row>
    <row r="640" spans="1:12" ht="15.75">
      <c r="A640" s="196" t="s">
        <v>5685</v>
      </c>
      <c r="B640" s="196" t="s">
        <v>5686</v>
      </c>
      <c r="C640" s="196" t="s">
        <v>5984</v>
      </c>
      <c r="D640" s="196">
        <v>329</v>
      </c>
      <c r="E640" s="197" t="s">
        <v>144</v>
      </c>
      <c r="F640" s="196" t="s">
        <v>144</v>
      </c>
      <c r="G640" s="196">
        <v>83761</v>
      </c>
      <c r="H640" s="196" t="s">
        <v>6086</v>
      </c>
      <c r="I640" s="196" t="s">
        <v>5986</v>
      </c>
      <c r="J640" s="196" t="s">
        <v>5432</v>
      </c>
      <c r="K640" s="197">
        <v>7.77</v>
      </c>
      <c r="L640" s="196" t="s">
        <v>5433</v>
      </c>
    </row>
    <row r="641" spans="1:12" ht="15.75">
      <c r="A641" s="196" t="s">
        <v>5685</v>
      </c>
      <c r="B641" s="196" t="s">
        <v>5686</v>
      </c>
      <c r="C641" s="196" t="s">
        <v>5984</v>
      </c>
      <c r="D641" s="196">
        <v>329</v>
      </c>
      <c r="E641" s="197" t="s">
        <v>144</v>
      </c>
      <c r="F641" s="196" t="s">
        <v>144</v>
      </c>
      <c r="G641" s="196">
        <v>83762</v>
      </c>
      <c r="H641" s="196" t="s">
        <v>6087</v>
      </c>
      <c r="I641" s="196" t="s">
        <v>5986</v>
      </c>
      <c r="J641" s="196" t="s">
        <v>5432</v>
      </c>
      <c r="K641" s="197">
        <v>9.7100000000000009</v>
      </c>
      <c r="L641" s="196" t="s">
        <v>5433</v>
      </c>
    </row>
    <row r="642" spans="1:12" ht="15.75">
      <c r="A642" s="196" t="s">
        <v>5685</v>
      </c>
      <c r="B642" s="196" t="s">
        <v>5686</v>
      </c>
      <c r="C642" s="196" t="s">
        <v>5984</v>
      </c>
      <c r="D642" s="196">
        <v>329</v>
      </c>
      <c r="E642" s="197" t="s">
        <v>144</v>
      </c>
      <c r="F642" s="196" t="s">
        <v>144</v>
      </c>
      <c r="G642" s="196">
        <v>83763</v>
      </c>
      <c r="H642" s="196" t="s">
        <v>6088</v>
      </c>
      <c r="I642" s="196" t="s">
        <v>5986</v>
      </c>
      <c r="J642" s="196" t="s">
        <v>5884</v>
      </c>
      <c r="K642" s="197">
        <v>36.659999999999997</v>
      </c>
      <c r="L642" s="196" t="s">
        <v>5433</v>
      </c>
    </row>
    <row r="643" spans="1:12" ht="15.75">
      <c r="A643" s="196" t="s">
        <v>5685</v>
      </c>
      <c r="B643" s="196" t="s">
        <v>5686</v>
      </c>
      <c r="C643" s="196" t="s">
        <v>5984</v>
      </c>
      <c r="D643" s="196">
        <v>329</v>
      </c>
      <c r="E643" s="197" t="s">
        <v>144</v>
      </c>
      <c r="F643" s="196" t="s">
        <v>144</v>
      </c>
      <c r="G643" s="196">
        <v>83764</v>
      </c>
      <c r="H643" s="196" t="s">
        <v>6089</v>
      </c>
      <c r="I643" s="196" t="s">
        <v>5986</v>
      </c>
      <c r="J643" s="196" t="s">
        <v>5432</v>
      </c>
      <c r="K643" s="197">
        <v>0.87</v>
      </c>
      <c r="L643" s="196" t="s">
        <v>5433</v>
      </c>
    </row>
    <row r="644" spans="1:12" ht="15.75">
      <c r="A644" s="196" t="s">
        <v>5685</v>
      </c>
      <c r="B644" s="196" t="s">
        <v>5686</v>
      </c>
      <c r="C644" s="196" t="s">
        <v>5984</v>
      </c>
      <c r="D644" s="196">
        <v>329</v>
      </c>
      <c r="E644" s="197" t="s">
        <v>144</v>
      </c>
      <c r="F644" s="196" t="s">
        <v>144</v>
      </c>
      <c r="G644" s="196">
        <v>87026</v>
      </c>
      <c r="H644" s="196" t="s">
        <v>6090</v>
      </c>
      <c r="I644" s="196" t="s">
        <v>5986</v>
      </c>
      <c r="J644" s="196" t="s">
        <v>5432</v>
      </c>
      <c r="K644" s="197">
        <v>0.24</v>
      </c>
      <c r="L644" s="196" t="s">
        <v>5433</v>
      </c>
    </row>
    <row r="645" spans="1:12" ht="15.75">
      <c r="A645" s="196" t="s">
        <v>5685</v>
      </c>
      <c r="B645" s="196" t="s">
        <v>5686</v>
      </c>
      <c r="C645" s="196" t="s">
        <v>5984</v>
      </c>
      <c r="D645" s="196">
        <v>329</v>
      </c>
      <c r="E645" s="197" t="s">
        <v>144</v>
      </c>
      <c r="F645" s="196" t="s">
        <v>144</v>
      </c>
      <c r="G645" s="196">
        <v>87441</v>
      </c>
      <c r="H645" s="196" t="s">
        <v>6091</v>
      </c>
      <c r="I645" s="196" t="s">
        <v>5986</v>
      </c>
      <c r="J645" s="196" t="s">
        <v>5503</v>
      </c>
      <c r="K645" s="197">
        <v>0.37</v>
      </c>
      <c r="L645" s="196" t="s">
        <v>5433</v>
      </c>
    </row>
    <row r="646" spans="1:12" ht="15.75">
      <c r="A646" s="196" t="s">
        <v>5685</v>
      </c>
      <c r="B646" s="196" t="s">
        <v>5686</v>
      </c>
      <c r="C646" s="196" t="s">
        <v>5984</v>
      </c>
      <c r="D646" s="196">
        <v>329</v>
      </c>
      <c r="E646" s="197" t="s">
        <v>144</v>
      </c>
      <c r="F646" s="196" t="s">
        <v>144</v>
      </c>
      <c r="G646" s="196">
        <v>87442</v>
      </c>
      <c r="H646" s="196" t="s">
        <v>6092</v>
      </c>
      <c r="I646" s="196" t="s">
        <v>5986</v>
      </c>
      <c r="J646" s="196" t="s">
        <v>5503</v>
      </c>
      <c r="K646" s="197">
        <v>0.04</v>
      </c>
      <c r="L646" s="196" t="s">
        <v>5433</v>
      </c>
    </row>
    <row r="647" spans="1:12" ht="15.75">
      <c r="A647" s="196" t="s">
        <v>5685</v>
      </c>
      <c r="B647" s="196" t="s">
        <v>5686</v>
      </c>
      <c r="C647" s="196" t="s">
        <v>5984</v>
      </c>
      <c r="D647" s="196">
        <v>329</v>
      </c>
      <c r="E647" s="197" t="s">
        <v>144</v>
      </c>
      <c r="F647" s="196" t="s">
        <v>144</v>
      </c>
      <c r="G647" s="196">
        <v>87443</v>
      </c>
      <c r="H647" s="196" t="s">
        <v>6093</v>
      </c>
      <c r="I647" s="196" t="s">
        <v>5986</v>
      </c>
      <c r="J647" s="196" t="s">
        <v>5503</v>
      </c>
      <c r="K647" s="197">
        <v>0.35</v>
      </c>
      <c r="L647" s="196" t="s">
        <v>5433</v>
      </c>
    </row>
    <row r="648" spans="1:12" ht="15.75">
      <c r="A648" s="196" t="s">
        <v>5685</v>
      </c>
      <c r="B648" s="196" t="s">
        <v>5686</v>
      </c>
      <c r="C648" s="196" t="s">
        <v>5984</v>
      </c>
      <c r="D648" s="196">
        <v>329</v>
      </c>
      <c r="E648" s="197" t="s">
        <v>144</v>
      </c>
      <c r="F648" s="196" t="s">
        <v>144</v>
      </c>
      <c r="G648" s="196">
        <v>87444</v>
      </c>
      <c r="H648" s="196" t="s">
        <v>6094</v>
      </c>
      <c r="I648" s="196" t="s">
        <v>5986</v>
      </c>
      <c r="J648" s="196" t="s">
        <v>5884</v>
      </c>
      <c r="K648" s="197">
        <v>3.1</v>
      </c>
      <c r="L648" s="196" t="s">
        <v>5433</v>
      </c>
    </row>
    <row r="649" spans="1:12" ht="15.75">
      <c r="A649" s="196" t="s">
        <v>5685</v>
      </c>
      <c r="B649" s="196" t="s">
        <v>5686</v>
      </c>
      <c r="C649" s="196" t="s">
        <v>5984</v>
      </c>
      <c r="D649" s="196">
        <v>329</v>
      </c>
      <c r="E649" s="197" t="s">
        <v>144</v>
      </c>
      <c r="F649" s="196" t="s">
        <v>144</v>
      </c>
      <c r="G649" s="196">
        <v>88387</v>
      </c>
      <c r="H649" s="196" t="s">
        <v>6095</v>
      </c>
      <c r="I649" s="196" t="s">
        <v>5986</v>
      </c>
      <c r="J649" s="196" t="s">
        <v>5503</v>
      </c>
      <c r="K649" s="197">
        <v>0.72</v>
      </c>
      <c r="L649" s="196" t="s">
        <v>5433</v>
      </c>
    </row>
    <row r="650" spans="1:12" ht="15.75">
      <c r="A650" s="196" t="s">
        <v>5685</v>
      </c>
      <c r="B650" s="196" t="s">
        <v>5686</v>
      </c>
      <c r="C650" s="196" t="s">
        <v>5984</v>
      </c>
      <c r="D650" s="196">
        <v>329</v>
      </c>
      <c r="E650" s="197" t="s">
        <v>144</v>
      </c>
      <c r="F650" s="196" t="s">
        <v>144</v>
      </c>
      <c r="G650" s="196">
        <v>88389</v>
      </c>
      <c r="H650" s="196" t="s">
        <v>6096</v>
      </c>
      <c r="I650" s="196" t="s">
        <v>5986</v>
      </c>
      <c r="J650" s="196" t="s">
        <v>5503</v>
      </c>
      <c r="K650" s="197">
        <v>0.08</v>
      </c>
      <c r="L650" s="196" t="s">
        <v>5433</v>
      </c>
    </row>
    <row r="651" spans="1:12" ht="15.75">
      <c r="A651" s="196" t="s">
        <v>5685</v>
      </c>
      <c r="B651" s="196" t="s">
        <v>5686</v>
      </c>
      <c r="C651" s="196" t="s">
        <v>5984</v>
      </c>
      <c r="D651" s="196">
        <v>329</v>
      </c>
      <c r="E651" s="197" t="s">
        <v>144</v>
      </c>
      <c r="F651" s="196" t="s">
        <v>144</v>
      </c>
      <c r="G651" s="196">
        <v>88390</v>
      </c>
      <c r="H651" s="196" t="s">
        <v>6097</v>
      </c>
      <c r="I651" s="196" t="s">
        <v>5986</v>
      </c>
      <c r="J651" s="196" t="s">
        <v>5503</v>
      </c>
      <c r="K651" s="197">
        <v>0.91</v>
      </c>
      <c r="L651" s="196" t="s">
        <v>5433</v>
      </c>
    </row>
    <row r="652" spans="1:12" ht="15.75">
      <c r="A652" s="196" t="s">
        <v>5685</v>
      </c>
      <c r="B652" s="196" t="s">
        <v>5686</v>
      </c>
      <c r="C652" s="196" t="s">
        <v>5984</v>
      </c>
      <c r="D652" s="196">
        <v>329</v>
      </c>
      <c r="E652" s="197" t="s">
        <v>144</v>
      </c>
      <c r="F652" s="196" t="s">
        <v>144</v>
      </c>
      <c r="G652" s="196">
        <v>88391</v>
      </c>
      <c r="H652" s="196" t="s">
        <v>6098</v>
      </c>
      <c r="I652" s="196" t="s">
        <v>5986</v>
      </c>
      <c r="J652" s="196" t="s">
        <v>5503</v>
      </c>
      <c r="K652" s="197">
        <v>1.87</v>
      </c>
      <c r="L652" s="196" t="s">
        <v>5433</v>
      </c>
    </row>
    <row r="653" spans="1:12" ht="15.75">
      <c r="A653" s="196" t="s">
        <v>5685</v>
      </c>
      <c r="B653" s="196" t="s">
        <v>5686</v>
      </c>
      <c r="C653" s="196" t="s">
        <v>5984</v>
      </c>
      <c r="D653" s="196">
        <v>329</v>
      </c>
      <c r="E653" s="197" t="s">
        <v>144</v>
      </c>
      <c r="F653" s="196" t="s">
        <v>144</v>
      </c>
      <c r="G653" s="196">
        <v>88394</v>
      </c>
      <c r="H653" s="196" t="s">
        <v>6099</v>
      </c>
      <c r="I653" s="196" t="s">
        <v>5986</v>
      </c>
      <c r="J653" s="196" t="s">
        <v>5503</v>
      </c>
      <c r="K653" s="197">
        <v>0.86</v>
      </c>
      <c r="L653" s="196" t="s">
        <v>5433</v>
      </c>
    </row>
    <row r="654" spans="1:12" ht="15.75">
      <c r="A654" s="196" t="s">
        <v>5685</v>
      </c>
      <c r="B654" s="196" t="s">
        <v>5686</v>
      </c>
      <c r="C654" s="196" t="s">
        <v>5984</v>
      </c>
      <c r="D654" s="196">
        <v>329</v>
      </c>
      <c r="E654" s="197" t="s">
        <v>144</v>
      </c>
      <c r="F654" s="196" t="s">
        <v>144</v>
      </c>
      <c r="G654" s="196">
        <v>88395</v>
      </c>
      <c r="H654" s="196" t="s">
        <v>6100</v>
      </c>
      <c r="I654" s="196" t="s">
        <v>5986</v>
      </c>
      <c r="J654" s="196" t="s">
        <v>5503</v>
      </c>
      <c r="K654" s="197">
        <v>0.1</v>
      </c>
      <c r="L654" s="196" t="s">
        <v>5433</v>
      </c>
    </row>
    <row r="655" spans="1:12" ht="15.75">
      <c r="A655" s="196" t="s">
        <v>5685</v>
      </c>
      <c r="B655" s="196" t="s">
        <v>5686</v>
      </c>
      <c r="C655" s="196" t="s">
        <v>5984</v>
      </c>
      <c r="D655" s="196">
        <v>329</v>
      </c>
      <c r="E655" s="197" t="s">
        <v>144</v>
      </c>
      <c r="F655" s="196" t="s">
        <v>144</v>
      </c>
      <c r="G655" s="196">
        <v>88396</v>
      </c>
      <c r="H655" s="196" t="s">
        <v>6101</v>
      </c>
      <c r="I655" s="196" t="s">
        <v>5986</v>
      </c>
      <c r="J655" s="196" t="s">
        <v>5503</v>
      </c>
      <c r="K655" s="197">
        <v>1.08</v>
      </c>
      <c r="L655" s="196" t="s">
        <v>5433</v>
      </c>
    </row>
    <row r="656" spans="1:12" ht="15.75">
      <c r="A656" s="196" t="s">
        <v>5685</v>
      </c>
      <c r="B656" s="196" t="s">
        <v>5686</v>
      </c>
      <c r="C656" s="196" t="s">
        <v>5984</v>
      </c>
      <c r="D656" s="196">
        <v>329</v>
      </c>
      <c r="E656" s="197" t="s">
        <v>144</v>
      </c>
      <c r="F656" s="196" t="s">
        <v>144</v>
      </c>
      <c r="G656" s="196">
        <v>88397</v>
      </c>
      <c r="H656" s="196" t="s">
        <v>6102</v>
      </c>
      <c r="I656" s="196" t="s">
        <v>5986</v>
      </c>
      <c r="J656" s="196" t="s">
        <v>5503</v>
      </c>
      <c r="K656" s="197">
        <v>2.81</v>
      </c>
      <c r="L656" s="196" t="s">
        <v>5433</v>
      </c>
    </row>
    <row r="657" spans="1:12" ht="15.75">
      <c r="A657" s="196" t="s">
        <v>5685</v>
      </c>
      <c r="B657" s="196" t="s">
        <v>5686</v>
      </c>
      <c r="C657" s="196" t="s">
        <v>5984</v>
      </c>
      <c r="D657" s="196">
        <v>329</v>
      </c>
      <c r="E657" s="197" t="s">
        <v>144</v>
      </c>
      <c r="F657" s="196" t="s">
        <v>144</v>
      </c>
      <c r="G657" s="196">
        <v>88400</v>
      </c>
      <c r="H657" s="196" t="s">
        <v>6103</v>
      </c>
      <c r="I657" s="196" t="s">
        <v>5986</v>
      </c>
      <c r="J657" s="196" t="s">
        <v>5503</v>
      </c>
      <c r="K657" s="197">
        <v>0.68</v>
      </c>
      <c r="L657" s="196" t="s">
        <v>5433</v>
      </c>
    </row>
    <row r="658" spans="1:12" ht="15.75">
      <c r="A658" s="196" t="s">
        <v>5685</v>
      </c>
      <c r="B658" s="196" t="s">
        <v>5686</v>
      </c>
      <c r="C658" s="196" t="s">
        <v>5984</v>
      </c>
      <c r="D658" s="196">
        <v>329</v>
      </c>
      <c r="E658" s="197" t="s">
        <v>144</v>
      </c>
      <c r="F658" s="196" t="s">
        <v>144</v>
      </c>
      <c r="G658" s="196">
        <v>88401</v>
      </c>
      <c r="H658" s="196" t="s">
        <v>6104</v>
      </c>
      <c r="I658" s="196" t="s">
        <v>5986</v>
      </c>
      <c r="J658" s="196" t="s">
        <v>5503</v>
      </c>
      <c r="K658" s="197">
        <v>0.08</v>
      </c>
      <c r="L658" s="196" t="s">
        <v>5433</v>
      </c>
    </row>
    <row r="659" spans="1:12" ht="15.75">
      <c r="A659" s="196" t="s">
        <v>5685</v>
      </c>
      <c r="B659" s="196" t="s">
        <v>5686</v>
      </c>
      <c r="C659" s="196" t="s">
        <v>5984</v>
      </c>
      <c r="D659" s="196">
        <v>329</v>
      </c>
      <c r="E659" s="197" t="s">
        <v>144</v>
      </c>
      <c r="F659" s="196" t="s">
        <v>144</v>
      </c>
      <c r="G659" s="196">
        <v>88402</v>
      </c>
      <c r="H659" s="196" t="s">
        <v>6105</v>
      </c>
      <c r="I659" s="196" t="s">
        <v>5986</v>
      </c>
      <c r="J659" s="196" t="s">
        <v>5503</v>
      </c>
      <c r="K659" s="197">
        <v>0.86</v>
      </c>
      <c r="L659" s="196" t="s">
        <v>5433</v>
      </c>
    </row>
    <row r="660" spans="1:12" ht="15.75">
      <c r="A660" s="196" t="s">
        <v>5685</v>
      </c>
      <c r="B660" s="196" t="s">
        <v>5686</v>
      </c>
      <c r="C660" s="196" t="s">
        <v>5984</v>
      </c>
      <c r="D660" s="196">
        <v>329</v>
      </c>
      <c r="E660" s="197" t="s">
        <v>144</v>
      </c>
      <c r="F660" s="196" t="s">
        <v>144</v>
      </c>
      <c r="G660" s="196">
        <v>88403</v>
      </c>
      <c r="H660" s="196" t="s">
        <v>6106</v>
      </c>
      <c r="I660" s="196" t="s">
        <v>5986</v>
      </c>
      <c r="J660" s="196" t="s">
        <v>5503</v>
      </c>
      <c r="K660" s="197">
        <v>1.1200000000000001</v>
      </c>
      <c r="L660" s="196" t="s">
        <v>5433</v>
      </c>
    </row>
    <row r="661" spans="1:12" ht="15.75">
      <c r="A661" s="196" t="s">
        <v>5685</v>
      </c>
      <c r="B661" s="196" t="s">
        <v>5686</v>
      </c>
      <c r="C661" s="196" t="s">
        <v>5984</v>
      </c>
      <c r="D661" s="196">
        <v>329</v>
      </c>
      <c r="E661" s="197" t="s">
        <v>144</v>
      </c>
      <c r="F661" s="196" t="s">
        <v>144</v>
      </c>
      <c r="G661" s="196">
        <v>88419</v>
      </c>
      <c r="H661" s="196" t="s">
        <v>6107</v>
      </c>
      <c r="I661" s="196" t="s">
        <v>5986</v>
      </c>
      <c r="J661" s="196" t="s">
        <v>5503</v>
      </c>
      <c r="K661" s="197">
        <v>4.4800000000000004</v>
      </c>
      <c r="L661" s="196" t="s">
        <v>5433</v>
      </c>
    </row>
    <row r="662" spans="1:12" ht="15.75">
      <c r="A662" s="196" t="s">
        <v>5685</v>
      </c>
      <c r="B662" s="196" t="s">
        <v>5686</v>
      </c>
      <c r="C662" s="196" t="s">
        <v>5984</v>
      </c>
      <c r="D662" s="196">
        <v>329</v>
      </c>
      <c r="E662" s="197" t="s">
        <v>144</v>
      </c>
      <c r="F662" s="196" t="s">
        <v>144</v>
      </c>
      <c r="G662" s="196">
        <v>88422</v>
      </c>
      <c r="H662" s="196" t="s">
        <v>6108</v>
      </c>
      <c r="I662" s="196" t="s">
        <v>5986</v>
      </c>
      <c r="J662" s="196" t="s">
        <v>5503</v>
      </c>
      <c r="K662" s="197">
        <v>0.53</v>
      </c>
      <c r="L662" s="196" t="s">
        <v>5433</v>
      </c>
    </row>
    <row r="663" spans="1:12" ht="15.75">
      <c r="A663" s="196" t="s">
        <v>5685</v>
      </c>
      <c r="B663" s="196" t="s">
        <v>5686</v>
      </c>
      <c r="C663" s="196" t="s">
        <v>5984</v>
      </c>
      <c r="D663" s="196">
        <v>329</v>
      </c>
      <c r="E663" s="197" t="s">
        <v>144</v>
      </c>
      <c r="F663" s="196" t="s">
        <v>144</v>
      </c>
      <c r="G663" s="196">
        <v>88425</v>
      </c>
      <c r="H663" s="196" t="s">
        <v>6109</v>
      </c>
      <c r="I663" s="196" t="s">
        <v>5986</v>
      </c>
      <c r="J663" s="196" t="s">
        <v>5503</v>
      </c>
      <c r="K663" s="197">
        <v>4.9000000000000004</v>
      </c>
      <c r="L663" s="196" t="s">
        <v>5433</v>
      </c>
    </row>
    <row r="664" spans="1:12" ht="15.75">
      <c r="A664" s="196" t="s">
        <v>5685</v>
      </c>
      <c r="B664" s="196" t="s">
        <v>5686</v>
      </c>
      <c r="C664" s="196" t="s">
        <v>5984</v>
      </c>
      <c r="D664" s="196">
        <v>329</v>
      </c>
      <c r="E664" s="197" t="s">
        <v>144</v>
      </c>
      <c r="F664" s="196" t="s">
        <v>144</v>
      </c>
      <c r="G664" s="196">
        <v>88427</v>
      </c>
      <c r="H664" s="196" t="s">
        <v>6110</v>
      </c>
      <c r="I664" s="196" t="s">
        <v>5986</v>
      </c>
      <c r="J664" s="196" t="s">
        <v>5503</v>
      </c>
      <c r="K664" s="197">
        <v>2.85</v>
      </c>
      <c r="L664" s="196" t="s">
        <v>5433</v>
      </c>
    </row>
    <row r="665" spans="1:12" ht="15.75">
      <c r="A665" s="196" t="s">
        <v>5685</v>
      </c>
      <c r="B665" s="196" t="s">
        <v>5686</v>
      </c>
      <c r="C665" s="196" t="s">
        <v>5984</v>
      </c>
      <c r="D665" s="196">
        <v>329</v>
      </c>
      <c r="E665" s="197" t="s">
        <v>144</v>
      </c>
      <c r="F665" s="196" t="s">
        <v>144</v>
      </c>
      <c r="G665" s="196">
        <v>88434</v>
      </c>
      <c r="H665" s="196" t="s">
        <v>6111</v>
      </c>
      <c r="I665" s="196" t="s">
        <v>5986</v>
      </c>
      <c r="J665" s="196" t="s">
        <v>5503</v>
      </c>
      <c r="K665" s="197">
        <v>5.94</v>
      </c>
      <c r="L665" s="196" t="s">
        <v>5433</v>
      </c>
    </row>
    <row r="666" spans="1:12" ht="15.75">
      <c r="A666" s="196" t="s">
        <v>5685</v>
      </c>
      <c r="B666" s="196" t="s">
        <v>5686</v>
      </c>
      <c r="C666" s="196" t="s">
        <v>5984</v>
      </c>
      <c r="D666" s="196">
        <v>329</v>
      </c>
      <c r="E666" s="197" t="s">
        <v>144</v>
      </c>
      <c r="F666" s="196" t="s">
        <v>144</v>
      </c>
      <c r="G666" s="196">
        <v>88435</v>
      </c>
      <c r="H666" s="196" t="s">
        <v>6112</v>
      </c>
      <c r="I666" s="196" t="s">
        <v>5986</v>
      </c>
      <c r="J666" s="196" t="s">
        <v>5503</v>
      </c>
      <c r="K666" s="197">
        <v>0.7</v>
      </c>
      <c r="L666" s="196" t="s">
        <v>5433</v>
      </c>
    </row>
    <row r="667" spans="1:12" ht="15.75">
      <c r="A667" s="196" t="s">
        <v>5685</v>
      </c>
      <c r="B667" s="196" t="s">
        <v>5686</v>
      </c>
      <c r="C667" s="196" t="s">
        <v>5984</v>
      </c>
      <c r="D667" s="196">
        <v>329</v>
      </c>
      <c r="E667" s="197" t="s">
        <v>144</v>
      </c>
      <c r="F667" s="196" t="s">
        <v>144</v>
      </c>
      <c r="G667" s="196">
        <v>88436</v>
      </c>
      <c r="H667" s="196" t="s">
        <v>6113</v>
      </c>
      <c r="I667" s="196" t="s">
        <v>5986</v>
      </c>
      <c r="J667" s="196" t="s">
        <v>5503</v>
      </c>
      <c r="K667" s="197">
        <v>6.5</v>
      </c>
      <c r="L667" s="196" t="s">
        <v>5433</v>
      </c>
    </row>
    <row r="668" spans="1:12" ht="15.75">
      <c r="A668" s="196" t="s">
        <v>5685</v>
      </c>
      <c r="B668" s="196" t="s">
        <v>5686</v>
      </c>
      <c r="C668" s="196" t="s">
        <v>5984</v>
      </c>
      <c r="D668" s="196">
        <v>329</v>
      </c>
      <c r="E668" s="197" t="s">
        <v>144</v>
      </c>
      <c r="F668" s="196" t="s">
        <v>144</v>
      </c>
      <c r="G668" s="196">
        <v>88437</v>
      </c>
      <c r="H668" s="196" t="s">
        <v>6114</v>
      </c>
      <c r="I668" s="196" t="s">
        <v>5986</v>
      </c>
      <c r="J668" s="196" t="s">
        <v>5503</v>
      </c>
      <c r="K668" s="197">
        <v>2.85</v>
      </c>
      <c r="L668" s="196" t="s">
        <v>5433</v>
      </c>
    </row>
    <row r="669" spans="1:12" ht="15.75">
      <c r="A669" s="196" t="s">
        <v>5685</v>
      </c>
      <c r="B669" s="196" t="s">
        <v>5686</v>
      </c>
      <c r="C669" s="196" t="s">
        <v>5984</v>
      </c>
      <c r="D669" s="196">
        <v>329</v>
      </c>
      <c r="E669" s="197" t="s">
        <v>144</v>
      </c>
      <c r="F669" s="196" t="s">
        <v>144</v>
      </c>
      <c r="G669" s="196">
        <v>88569</v>
      </c>
      <c r="H669" s="196" t="s">
        <v>6115</v>
      </c>
      <c r="I669" s="196" t="s">
        <v>5986</v>
      </c>
      <c r="J669" s="196" t="s">
        <v>5432</v>
      </c>
      <c r="K669" s="197">
        <v>2.78</v>
      </c>
      <c r="L669" s="196" t="s">
        <v>5433</v>
      </c>
    </row>
    <row r="670" spans="1:12" ht="15.75">
      <c r="A670" s="196" t="s">
        <v>5685</v>
      </c>
      <c r="B670" s="196" t="s">
        <v>5686</v>
      </c>
      <c r="C670" s="196" t="s">
        <v>5984</v>
      </c>
      <c r="D670" s="196">
        <v>329</v>
      </c>
      <c r="E670" s="197" t="s">
        <v>144</v>
      </c>
      <c r="F670" s="196" t="s">
        <v>144</v>
      </c>
      <c r="G670" s="196">
        <v>88570</v>
      </c>
      <c r="H670" s="196" t="s">
        <v>6116</v>
      </c>
      <c r="I670" s="196" t="s">
        <v>5986</v>
      </c>
      <c r="J670" s="196" t="s">
        <v>5432</v>
      </c>
      <c r="K670" s="197">
        <v>0.6</v>
      </c>
      <c r="L670" s="196" t="s">
        <v>5433</v>
      </c>
    </row>
    <row r="671" spans="1:12" ht="15.75">
      <c r="A671" s="196" t="s">
        <v>5685</v>
      </c>
      <c r="B671" s="196" t="s">
        <v>5686</v>
      </c>
      <c r="C671" s="196" t="s">
        <v>5984</v>
      </c>
      <c r="D671" s="196">
        <v>329</v>
      </c>
      <c r="E671" s="197" t="s">
        <v>144</v>
      </c>
      <c r="F671" s="196" t="s">
        <v>144</v>
      </c>
      <c r="G671" s="196">
        <v>88826</v>
      </c>
      <c r="H671" s="196" t="s">
        <v>6117</v>
      </c>
      <c r="I671" s="196" t="s">
        <v>5986</v>
      </c>
      <c r="J671" s="196" t="s">
        <v>5884</v>
      </c>
      <c r="K671" s="197">
        <v>0.27</v>
      </c>
      <c r="L671" s="196" t="s">
        <v>5433</v>
      </c>
    </row>
    <row r="672" spans="1:12" ht="15.75">
      <c r="A672" s="196" t="s">
        <v>5685</v>
      </c>
      <c r="B672" s="196" t="s">
        <v>5686</v>
      </c>
      <c r="C672" s="196" t="s">
        <v>5984</v>
      </c>
      <c r="D672" s="196">
        <v>329</v>
      </c>
      <c r="E672" s="197" t="s">
        <v>144</v>
      </c>
      <c r="F672" s="196" t="s">
        <v>144</v>
      </c>
      <c r="G672" s="196">
        <v>88827</v>
      </c>
      <c r="H672" s="196" t="s">
        <v>6118</v>
      </c>
      <c r="I672" s="196" t="s">
        <v>5986</v>
      </c>
      <c r="J672" s="196" t="s">
        <v>5884</v>
      </c>
      <c r="K672" s="197">
        <v>0.03</v>
      </c>
      <c r="L672" s="196" t="s">
        <v>5433</v>
      </c>
    </row>
    <row r="673" spans="1:12" ht="15.75">
      <c r="A673" s="196" t="s">
        <v>5685</v>
      </c>
      <c r="B673" s="196" t="s">
        <v>5686</v>
      </c>
      <c r="C673" s="196" t="s">
        <v>5984</v>
      </c>
      <c r="D673" s="196">
        <v>329</v>
      </c>
      <c r="E673" s="197" t="s">
        <v>144</v>
      </c>
      <c r="F673" s="196" t="s">
        <v>144</v>
      </c>
      <c r="G673" s="196">
        <v>88828</v>
      </c>
      <c r="H673" s="196" t="s">
        <v>6119</v>
      </c>
      <c r="I673" s="196" t="s">
        <v>5986</v>
      </c>
      <c r="J673" s="196" t="s">
        <v>5884</v>
      </c>
      <c r="K673" s="197">
        <v>0.25</v>
      </c>
      <c r="L673" s="196" t="s">
        <v>5433</v>
      </c>
    </row>
    <row r="674" spans="1:12" ht="15.75">
      <c r="A674" s="196" t="s">
        <v>5685</v>
      </c>
      <c r="B674" s="196" t="s">
        <v>5686</v>
      </c>
      <c r="C674" s="196" t="s">
        <v>5984</v>
      </c>
      <c r="D674" s="196">
        <v>329</v>
      </c>
      <c r="E674" s="197" t="s">
        <v>144</v>
      </c>
      <c r="F674" s="196" t="s">
        <v>144</v>
      </c>
      <c r="G674" s="196">
        <v>88829</v>
      </c>
      <c r="H674" s="196" t="s">
        <v>6120</v>
      </c>
      <c r="I674" s="196" t="s">
        <v>5986</v>
      </c>
      <c r="J674" s="196" t="s">
        <v>5503</v>
      </c>
      <c r="K674" s="197">
        <v>0.75</v>
      </c>
      <c r="L674" s="196" t="s">
        <v>5433</v>
      </c>
    </row>
    <row r="675" spans="1:12" ht="15.75">
      <c r="A675" s="196" t="s">
        <v>5685</v>
      </c>
      <c r="B675" s="196" t="s">
        <v>5686</v>
      </c>
      <c r="C675" s="196" t="s">
        <v>5984</v>
      </c>
      <c r="D675" s="196">
        <v>329</v>
      </c>
      <c r="E675" s="197" t="s">
        <v>144</v>
      </c>
      <c r="F675" s="196" t="s">
        <v>144</v>
      </c>
      <c r="G675" s="196">
        <v>88832</v>
      </c>
      <c r="H675" s="196" t="s">
        <v>6121</v>
      </c>
      <c r="I675" s="196" t="s">
        <v>5986</v>
      </c>
      <c r="J675" s="196" t="s">
        <v>5432</v>
      </c>
      <c r="K675" s="197">
        <v>26.29</v>
      </c>
      <c r="L675" s="196" t="s">
        <v>5433</v>
      </c>
    </row>
    <row r="676" spans="1:12" ht="15.75">
      <c r="A676" s="196" t="s">
        <v>5685</v>
      </c>
      <c r="B676" s="196" t="s">
        <v>5686</v>
      </c>
      <c r="C676" s="196" t="s">
        <v>5984</v>
      </c>
      <c r="D676" s="196">
        <v>329</v>
      </c>
      <c r="E676" s="197" t="s">
        <v>144</v>
      </c>
      <c r="F676" s="196" t="s">
        <v>144</v>
      </c>
      <c r="G676" s="196">
        <v>88834</v>
      </c>
      <c r="H676" s="196" t="s">
        <v>6122</v>
      </c>
      <c r="I676" s="196" t="s">
        <v>5986</v>
      </c>
      <c r="J676" s="196" t="s">
        <v>5432</v>
      </c>
      <c r="K676" s="197">
        <v>3.56</v>
      </c>
      <c r="L676" s="196" t="s">
        <v>5433</v>
      </c>
    </row>
    <row r="677" spans="1:12" ht="15.75">
      <c r="A677" s="196" t="s">
        <v>5685</v>
      </c>
      <c r="B677" s="196" t="s">
        <v>5686</v>
      </c>
      <c r="C677" s="196" t="s">
        <v>5984</v>
      </c>
      <c r="D677" s="196">
        <v>329</v>
      </c>
      <c r="E677" s="197" t="s">
        <v>144</v>
      </c>
      <c r="F677" s="196" t="s">
        <v>144</v>
      </c>
      <c r="G677" s="196">
        <v>88835</v>
      </c>
      <c r="H677" s="196" t="s">
        <v>6123</v>
      </c>
      <c r="I677" s="196" t="s">
        <v>5986</v>
      </c>
      <c r="J677" s="196" t="s">
        <v>5432</v>
      </c>
      <c r="K677" s="197">
        <v>32.86</v>
      </c>
      <c r="L677" s="196" t="s">
        <v>5433</v>
      </c>
    </row>
    <row r="678" spans="1:12" ht="15.75">
      <c r="A678" s="196" t="s">
        <v>5685</v>
      </c>
      <c r="B678" s="196" t="s">
        <v>5686</v>
      </c>
      <c r="C678" s="196" t="s">
        <v>5984</v>
      </c>
      <c r="D678" s="196">
        <v>329</v>
      </c>
      <c r="E678" s="197" t="s">
        <v>144</v>
      </c>
      <c r="F678" s="196" t="s">
        <v>144</v>
      </c>
      <c r="G678" s="196">
        <v>88836</v>
      </c>
      <c r="H678" s="196" t="s">
        <v>6124</v>
      </c>
      <c r="I678" s="196" t="s">
        <v>5986</v>
      </c>
      <c r="J678" s="196" t="s">
        <v>5884</v>
      </c>
      <c r="K678" s="197">
        <v>46.62</v>
      </c>
      <c r="L678" s="196" t="s">
        <v>5433</v>
      </c>
    </row>
    <row r="679" spans="1:12" ht="15.75">
      <c r="A679" s="196" t="s">
        <v>5685</v>
      </c>
      <c r="B679" s="196" t="s">
        <v>5686</v>
      </c>
      <c r="C679" s="196" t="s">
        <v>5984</v>
      </c>
      <c r="D679" s="196">
        <v>329</v>
      </c>
      <c r="E679" s="197" t="s">
        <v>144</v>
      </c>
      <c r="F679" s="196" t="s">
        <v>144</v>
      </c>
      <c r="G679" s="196">
        <v>88839</v>
      </c>
      <c r="H679" s="196" t="s">
        <v>6125</v>
      </c>
      <c r="I679" s="196" t="s">
        <v>5986</v>
      </c>
      <c r="J679" s="196" t="s">
        <v>5432</v>
      </c>
      <c r="K679" s="197">
        <v>22.09</v>
      </c>
      <c r="L679" s="196" t="s">
        <v>5433</v>
      </c>
    </row>
    <row r="680" spans="1:12" ht="15.75">
      <c r="A680" s="196" t="s">
        <v>5685</v>
      </c>
      <c r="B680" s="196" t="s">
        <v>5686</v>
      </c>
      <c r="C680" s="196" t="s">
        <v>5984</v>
      </c>
      <c r="D680" s="196">
        <v>329</v>
      </c>
      <c r="E680" s="197" t="s">
        <v>144</v>
      </c>
      <c r="F680" s="196" t="s">
        <v>144</v>
      </c>
      <c r="G680" s="196">
        <v>88840</v>
      </c>
      <c r="H680" s="196" t="s">
        <v>6126</v>
      </c>
      <c r="I680" s="196" t="s">
        <v>5986</v>
      </c>
      <c r="J680" s="196" t="s">
        <v>5432</v>
      </c>
      <c r="K680" s="197">
        <v>4.97</v>
      </c>
      <c r="L680" s="196" t="s">
        <v>5433</v>
      </c>
    </row>
    <row r="681" spans="1:12" ht="15.75">
      <c r="A681" s="196" t="s">
        <v>5685</v>
      </c>
      <c r="B681" s="196" t="s">
        <v>5686</v>
      </c>
      <c r="C681" s="196" t="s">
        <v>5984</v>
      </c>
      <c r="D681" s="196">
        <v>329</v>
      </c>
      <c r="E681" s="197" t="s">
        <v>144</v>
      </c>
      <c r="F681" s="196" t="s">
        <v>144</v>
      </c>
      <c r="G681" s="196">
        <v>88841</v>
      </c>
      <c r="H681" s="196" t="s">
        <v>6127</v>
      </c>
      <c r="I681" s="196" t="s">
        <v>5986</v>
      </c>
      <c r="J681" s="196" t="s">
        <v>5432</v>
      </c>
      <c r="K681" s="197">
        <v>39.5</v>
      </c>
      <c r="L681" s="196" t="s">
        <v>5433</v>
      </c>
    </row>
    <row r="682" spans="1:12" ht="15.75">
      <c r="A682" s="196" t="s">
        <v>5685</v>
      </c>
      <c r="B682" s="196" t="s">
        <v>5686</v>
      </c>
      <c r="C682" s="196" t="s">
        <v>5984</v>
      </c>
      <c r="D682" s="196">
        <v>329</v>
      </c>
      <c r="E682" s="197" t="s">
        <v>144</v>
      </c>
      <c r="F682" s="196" t="s">
        <v>144</v>
      </c>
      <c r="G682" s="196">
        <v>88842</v>
      </c>
      <c r="H682" s="196" t="s">
        <v>6128</v>
      </c>
      <c r="I682" s="196" t="s">
        <v>5986</v>
      </c>
      <c r="J682" s="196" t="s">
        <v>5884</v>
      </c>
      <c r="K682" s="197">
        <v>57.07</v>
      </c>
      <c r="L682" s="196" t="s">
        <v>5433</v>
      </c>
    </row>
    <row r="683" spans="1:12" ht="15.75">
      <c r="A683" s="196" t="s">
        <v>5685</v>
      </c>
      <c r="B683" s="196" t="s">
        <v>5686</v>
      </c>
      <c r="C683" s="196" t="s">
        <v>5984</v>
      </c>
      <c r="D683" s="196">
        <v>329</v>
      </c>
      <c r="E683" s="197" t="s">
        <v>144</v>
      </c>
      <c r="F683" s="196" t="s">
        <v>144</v>
      </c>
      <c r="G683" s="196">
        <v>88847</v>
      </c>
      <c r="H683" s="196" t="s">
        <v>6129</v>
      </c>
      <c r="I683" s="196" t="s">
        <v>5986</v>
      </c>
      <c r="J683" s="196" t="s">
        <v>5432</v>
      </c>
      <c r="K683" s="197">
        <v>16.46</v>
      </c>
      <c r="L683" s="196" t="s">
        <v>5433</v>
      </c>
    </row>
    <row r="684" spans="1:12" ht="15.75">
      <c r="A684" s="196" t="s">
        <v>5685</v>
      </c>
      <c r="B684" s="196" t="s">
        <v>5686</v>
      </c>
      <c r="C684" s="196" t="s">
        <v>5984</v>
      </c>
      <c r="D684" s="196">
        <v>329</v>
      </c>
      <c r="E684" s="197" t="s">
        <v>144</v>
      </c>
      <c r="F684" s="196" t="s">
        <v>144</v>
      </c>
      <c r="G684" s="196">
        <v>88848</v>
      </c>
      <c r="H684" s="196" t="s">
        <v>6130</v>
      </c>
      <c r="I684" s="196" t="s">
        <v>5986</v>
      </c>
      <c r="J684" s="196" t="s">
        <v>5432</v>
      </c>
      <c r="K684" s="197">
        <v>3.45</v>
      </c>
      <c r="L684" s="196" t="s">
        <v>5433</v>
      </c>
    </row>
    <row r="685" spans="1:12" ht="15.75">
      <c r="A685" s="196" t="s">
        <v>5685</v>
      </c>
      <c r="B685" s="196" t="s">
        <v>5686</v>
      </c>
      <c r="C685" s="196" t="s">
        <v>5984</v>
      </c>
      <c r="D685" s="196">
        <v>329</v>
      </c>
      <c r="E685" s="197" t="s">
        <v>144</v>
      </c>
      <c r="F685" s="196" t="s">
        <v>144</v>
      </c>
      <c r="G685" s="196">
        <v>88853</v>
      </c>
      <c r="H685" s="196" t="s">
        <v>6131</v>
      </c>
      <c r="I685" s="196" t="s">
        <v>5986</v>
      </c>
      <c r="J685" s="196" t="s">
        <v>5503</v>
      </c>
      <c r="K685" s="197">
        <v>0.2</v>
      </c>
      <c r="L685" s="196" t="s">
        <v>5433</v>
      </c>
    </row>
    <row r="686" spans="1:12" ht="15.75">
      <c r="A686" s="196" t="s">
        <v>5685</v>
      </c>
      <c r="B686" s="196" t="s">
        <v>5686</v>
      </c>
      <c r="C686" s="196" t="s">
        <v>5984</v>
      </c>
      <c r="D686" s="196">
        <v>329</v>
      </c>
      <c r="E686" s="197" t="s">
        <v>144</v>
      </c>
      <c r="F686" s="196" t="s">
        <v>144</v>
      </c>
      <c r="G686" s="196">
        <v>88854</v>
      </c>
      <c r="H686" s="196" t="s">
        <v>6132</v>
      </c>
      <c r="I686" s="196" t="s">
        <v>5986</v>
      </c>
      <c r="J686" s="196" t="s">
        <v>5503</v>
      </c>
      <c r="K686" s="197">
        <v>0.02</v>
      </c>
      <c r="L686" s="196" t="s">
        <v>5433</v>
      </c>
    </row>
    <row r="687" spans="1:12" ht="15.75">
      <c r="A687" s="196" t="s">
        <v>5685</v>
      </c>
      <c r="B687" s="196" t="s">
        <v>5686</v>
      </c>
      <c r="C687" s="196" t="s">
        <v>5984</v>
      </c>
      <c r="D687" s="196">
        <v>329</v>
      </c>
      <c r="E687" s="197" t="s">
        <v>144</v>
      </c>
      <c r="F687" s="196" t="s">
        <v>144</v>
      </c>
      <c r="G687" s="196">
        <v>88855</v>
      </c>
      <c r="H687" s="196" t="s">
        <v>6133</v>
      </c>
      <c r="I687" s="196" t="s">
        <v>5986</v>
      </c>
      <c r="J687" s="196" t="s">
        <v>5432</v>
      </c>
      <c r="K687" s="197">
        <v>2.2200000000000002</v>
      </c>
      <c r="L687" s="196" t="s">
        <v>5433</v>
      </c>
    </row>
    <row r="688" spans="1:12" ht="15.75">
      <c r="A688" s="196" t="s">
        <v>5685</v>
      </c>
      <c r="B688" s="196" t="s">
        <v>5686</v>
      </c>
      <c r="C688" s="196" t="s">
        <v>5984</v>
      </c>
      <c r="D688" s="196">
        <v>329</v>
      </c>
      <c r="E688" s="197" t="s">
        <v>144</v>
      </c>
      <c r="F688" s="196" t="s">
        <v>144</v>
      </c>
      <c r="G688" s="196">
        <v>88856</v>
      </c>
      <c r="H688" s="196" t="s">
        <v>6134</v>
      </c>
      <c r="I688" s="196" t="s">
        <v>5986</v>
      </c>
      <c r="J688" s="196" t="s">
        <v>5432</v>
      </c>
      <c r="K688" s="197">
        <v>0.31</v>
      </c>
      <c r="L688" s="196" t="s">
        <v>5433</v>
      </c>
    </row>
    <row r="689" spans="1:12" ht="15.75">
      <c r="A689" s="196" t="s">
        <v>5685</v>
      </c>
      <c r="B689" s="196" t="s">
        <v>5686</v>
      </c>
      <c r="C689" s="196" t="s">
        <v>5984</v>
      </c>
      <c r="D689" s="196">
        <v>329</v>
      </c>
      <c r="E689" s="197" t="s">
        <v>144</v>
      </c>
      <c r="F689" s="196" t="s">
        <v>144</v>
      </c>
      <c r="G689" s="196">
        <v>88857</v>
      </c>
      <c r="H689" s="196" t="s">
        <v>6135</v>
      </c>
      <c r="I689" s="196" t="s">
        <v>5986</v>
      </c>
      <c r="J689" s="196" t="s">
        <v>5432</v>
      </c>
      <c r="K689" s="197">
        <v>16.55</v>
      </c>
      <c r="L689" s="196" t="s">
        <v>5433</v>
      </c>
    </row>
    <row r="690" spans="1:12" ht="15.75">
      <c r="A690" s="196" t="s">
        <v>5685</v>
      </c>
      <c r="B690" s="196" t="s">
        <v>5686</v>
      </c>
      <c r="C690" s="196" t="s">
        <v>5984</v>
      </c>
      <c r="D690" s="196">
        <v>329</v>
      </c>
      <c r="E690" s="197" t="s">
        <v>144</v>
      </c>
      <c r="F690" s="196" t="s">
        <v>144</v>
      </c>
      <c r="G690" s="196">
        <v>88858</v>
      </c>
      <c r="H690" s="196" t="s">
        <v>6136</v>
      </c>
      <c r="I690" s="196" t="s">
        <v>5986</v>
      </c>
      <c r="J690" s="196" t="s">
        <v>5432</v>
      </c>
      <c r="K690" s="197">
        <v>2.2400000000000002</v>
      </c>
      <c r="L690" s="196" t="s">
        <v>5433</v>
      </c>
    </row>
    <row r="691" spans="1:12" ht="15.75">
      <c r="A691" s="196" t="s">
        <v>5685</v>
      </c>
      <c r="B691" s="196" t="s">
        <v>5686</v>
      </c>
      <c r="C691" s="196" t="s">
        <v>5984</v>
      </c>
      <c r="D691" s="196">
        <v>329</v>
      </c>
      <c r="E691" s="197" t="s">
        <v>144</v>
      </c>
      <c r="F691" s="196" t="s">
        <v>144</v>
      </c>
      <c r="G691" s="196">
        <v>88859</v>
      </c>
      <c r="H691" s="196" t="s">
        <v>6137</v>
      </c>
      <c r="I691" s="196" t="s">
        <v>5986</v>
      </c>
      <c r="J691" s="196" t="s">
        <v>5432</v>
      </c>
      <c r="K691" s="197">
        <v>14.72</v>
      </c>
      <c r="L691" s="196" t="s">
        <v>5433</v>
      </c>
    </row>
    <row r="692" spans="1:12" ht="15.75">
      <c r="A692" s="196" t="s">
        <v>5685</v>
      </c>
      <c r="B692" s="196" t="s">
        <v>5686</v>
      </c>
      <c r="C692" s="196" t="s">
        <v>5984</v>
      </c>
      <c r="D692" s="196">
        <v>329</v>
      </c>
      <c r="E692" s="197" t="s">
        <v>144</v>
      </c>
      <c r="F692" s="196" t="s">
        <v>144</v>
      </c>
      <c r="G692" s="196">
        <v>88860</v>
      </c>
      <c r="H692" s="196" t="s">
        <v>6138</v>
      </c>
      <c r="I692" s="196" t="s">
        <v>5986</v>
      </c>
      <c r="J692" s="196" t="s">
        <v>5432</v>
      </c>
      <c r="K692" s="197">
        <v>1.99</v>
      </c>
      <c r="L692" s="196" t="s">
        <v>5433</v>
      </c>
    </row>
    <row r="693" spans="1:12" ht="15.75">
      <c r="A693" s="196" t="s">
        <v>5685</v>
      </c>
      <c r="B693" s="196" t="s">
        <v>5686</v>
      </c>
      <c r="C693" s="196" t="s">
        <v>5984</v>
      </c>
      <c r="D693" s="196">
        <v>329</v>
      </c>
      <c r="E693" s="197" t="s">
        <v>144</v>
      </c>
      <c r="F693" s="196" t="s">
        <v>144</v>
      </c>
      <c r="G693" s="196">
        <v>88900</v>
      </c>
      <c r="H693" s="196" t="s">
        <v>6139</v>
      </c>
      <c r="I693" s="196" t="s">
        <v>5986</v>
      </c>
      <c r="J693" s="196" t="s">
        <v>5432</v>
      </c>
      <c r="K693" s="197">
        <v>30.65</v>
      </c>
      <c r="L693" s="196" t="s">
        <v>5433</v>
      </c>
    </row>
    <row r="694" spans="1:12" ht="15.75">
      <c r="A694" s="196" t="s">
        <v>5685</v>
      </c>
      <c r="B694" s="196" t="s">
        <v>5686</v>
      </c>
      <c r="C694" s="196" t="s">
        <v>5984</v>
      </c>
      <c r="D694" s="196">
        <v>329</v>
      </c>
      <c r="E694" s="197" t="s">
        <v>144</v>
      </c>
      <c r="F694" s="196" t="s">
        <v>144</v>
      </c>
      <c r="G694" s="196">
        <v>88902</v>
      </c>
      <c r="H694" s="196" t="s">
        <v>6140</v>
      </c>
      <c r="I694" s="196" t="s">
        <v>5986</v>
      </c>
      <c r="J694" s="196" t="s">
        <v>5432</v>
      </c>
      <c r="K694" s="197">
        <v>4.16</v>
      </c>
      <c r="L694" s="196" t="s">
        <v>5433</v>
      </c>
    </row>
    <row r="695" spans="1:12" ht="15.75">
      <c r="A695" s="196" t="s">
        <v>5685</v>
      </c>
      <c r="B695" s="196" t="s">
        <v>5686</v>
      </c>
      <c r="C695" s="196" t="s">
        <v>5984</v>
      </c>
      <c r="D695" s="196">
        <v>329</v>
      </c>
      <c r="E695" s="197" t="s">
        <v>144</v>
      </c>
      <c r="F695" s="196" t="s">
        <v>144</v>
      </c>
      <c r="G695" s="196">
        <v>88903</v>
      </c>
      <c r="H695" s="196" t="s">
        <v>6141</v>
      </c>
      <c r="I695" s="196" t="s">
        <v>5986</v>
      </c>
      <c r="J695" s="196" t="s">
        <v>5432</v>
      </c>
      <c r="K695" s="197">
        <v>38.32</v>
      </c>
      <c r="L695" s="196" t="s">
        <v>5433</v>
      </c>
    </row>
    <row r="696" spans="1:12" ht="15.75">
      <c r="A696" s="196" t="s">
        <v>5685</v>
      </c>
      <c r="B696" s="196" t="s">
        <v>5686</v>
      </c>
      <c r="C696" s="196" t="s">
        <v>5984</v>
      </c>
      <c r="D696" s="196">
        <v>329</v>
      </c>
      <c r="E696" s="197" t="s">
        <v>144</v>
      </c>
      <c r="F696" s="196" t="s">
        <v>144</v>
      </c>
      <c r="G696" s="196">
        <v>88904</v>
      </c>
      <c r="H696" s="196" t="s">
        <v>6142</v>
      </c>
      <c r="I696" s="196" t="s">
        <v>5986</v>
      </c>
      <c r="J696" s="196" t="s">
        <v>5884</v>
      </c>
      <c r="K696" s="197">
        <v>65.680000000000007</v>
      </c>
      <c r="L696" s="196" t="s">
        <v>5433</v>
      </c>
    </row>
    <row r="697" spans="1:12" ht="15.75">
      <c r="A697" s="196" t="s">
        <v>5685</v>
      </c>
      <c r="B697" s="196" t="s">
        <v>5686</v>
      </c>
      <c r="C697" s="196" t="s">
        <v>5984</v>
      </c>
      <c r="D697" s="196">
        <v>329</v>
      </c>
      <c r="E697" s="197" t="s">
        <v>144</v>
      </c>
      <c r="F697" s="196" t="s">
        <v>144</v>
      </c>
      <c r="G697" s="196">
        <v>89009</v>
      </c>
      <c r="H697" s="196" t="s">
        <v>6143</v>
      </c>
      <c r="I697" s="196" t="s">
        <v>5986</v>
      </c>
      <c r="J697" s="196" t="s">
        <v>5432</v>
      </c>
      <c r="K697" s="197">
        <v>27.36</v>
      </c>
      <c r="L697" s="196" t="s">
        <v>5433</v>
      </c>
    </row>
    <row r="698" spans="1:12" ht="15.75">
      <c r="A698" s="196" t="s">
        <v>5685</v>
      </c>
      <c r="B698" s="196" t="s">
        <v>5686</v>
      </c>
      <c r="C698" s="196" t="s">
        <v>5984</v>
      </c>
      <c r="D698" s="196">
        <v>329</v>
      </c>
      <c r="E698" s="197" t="s">
        <v>144</v>
      </c>
      <c r="F698" s="196" t="s">
        <v>144</v>
      </c>
      <c r="G698" s="196">
        <v>89010</v>
      </c>
      <c r="H698" s="196" t="s">
        <v>6144</v>
      </c>
      <c r="I698" s="196" t="s">
        <v>5986</v>
      </c>
      <c r="J698" s="196" t="s">
        <v>5432</v>
      </c>
      <c r="K698" s="197">
        <v>6.16</v>
      </c>
      <c r="L698" s="196" t="s">
        <v>5433</v>
      </c>
    </row>
    <row r="699" spans="1:12" ht="15.75">
      <c r="A699" s="196" t="s">
        <v>5685</v>
      </c>
      <c r="B699" s="196" t="s">
        <v>5686</v>
      </c>
      <c r="C699" s="196" t="s">
        <v>5984</v>
      </c>
      <c r="D699" s="196">
        <v>329</v>
      </c>
      <c r="E699" s="197" t="s">
        <v>144</v>
      </c>
      <c r="F699" s="196" t="s">
        <v>144</v>
      </c>
      <c r="G699" s="196">
        <v>89011</v>
      </c>
      <c r="H699" s="196" t="s">
        <v>6145</v>
      </c>
      <c r="I699" s="196" t="s">
        <v>5986</v>
      </c>
      <c r="J699" s="196" t="s">
        <v>5432</v>
      </c>
      <c r="K699" s="197">
        <v>15.97</v>
      </c>
      <c r="L699" s="196" t="s">
        <v>5433</v>
      </c>
    </row>
    <row r="700" spans="1:12" ht="15.75">
      <c r="A700" s="196" t="s">
        <v>5685</v>
      </c>
      <c r="B700" s="196" t="s">
        <v>5686</v>
      </c>
      <c r="C700" s="196" t="s">
        <v>5984</v>
      </c>
      <c r="D700" s="196">
        <v>329</v>
      </c>
      <c r="E700" s="197" t="s">
        <v>144</v>
      </c>
      <c r="F700" s="196" t="s">
        <v>144</v>
      </c>
      <c r="G700" s="196">
        <v>89012</v>
      </c>
      <c r="H700" s="196" t="s">
        <v>6146</v>
      </c>
      <c r="I700" s="196" t="s">
        <v>5986</v>
      </c>
      <c r="J700" s="196" t="s">
        <v>5432</v>
      </c>
      <c r="K700" s="197">
        <v>2.16</v>
      </c>
      <c r="L700" s="196" t="s">
        <v>5433</v>
      </c>
    </row>
    <row r="701" spans="1:12" ht="15.75">
      <c r="A701" s="196" t="s">
        <v>5685</v>
      </c>
      <c r="B701" s="196" t="s">
        <v>5686</v>
      </c>
      <c r="C701" s="196" t="s">
        <v>5984</v>
      </c>
      <c r="D701" s="196">
        <v>329</v>
      </c>
      <c r="E701" s="197" t="s">
        <v>144</v>
      </c>
      <c r="F701" s="196" t="s">
        <v>144</v>
      </c>
      <c r="G701" s="196">
        <v>89013</v>
      </c>
      <c r="H701" s="196" t="s">
        <v>6147</v>
      </c>
      <c r="I701" s="196" t="s">
        <v>5986</v>
      </c>
      <c r="J701" s="196" t="s">
        <v>5432</v>
      </c>
      <c r="K701" s="197">
        <v>89.64</v>
      </c>
      <c r="L701" s="196" t="s">
        <v>5433</v>
      </c>
    </row>
    <row r="702" spans="1:12" ht="15.75">
      <c r="A702" s="196" t="s">
        <v>5685</v>
      </c>
      <c r="B702" s="196" t="s">
        <v>5686</v>
      </c>
      <c r="C702" s="196" t="s">
        <v>5984</v>
      </c>
      <c r="D702" s="196">
        <v>329</v>
      </c>
      <c r="E702" s="197" t="s">
        <v>144</v>
      </c>
      <c r="F702" s="196" t="s">
        <v>144</v>
      </c>
      <c r="G702" s="196">
        <v>89014</v>
      </c>
      <c r="H702" s="196" t="s">
        <v>6148</v>
      </c>
      <c r="I702" s="196" t="s">
        <v>5986</v>
      </c>
      <c r="J702" s="196" t="s">
        <v>5432</v>
      </c>
      <c r="K702" s="197">
        <v>20.170000000000002</v>
      </c>
      <c r="L702" s="196" t="s">
        <v>5433</v>
      </c>
    </row>
    <row r="703" spans="1:12" ht="15.75">
      <c r="A703" s="196" t="s">
        <v>5685</v>
      </c>
      <c r="B703" s="196" t="s">
        <v>5686</v>
      </c>
      <c r="C703" s="196" t="s">
        <v>5984</v>
      </c>
      <c r="D703" s="196">
        <v>329</v>
      </c>
      <c r="E703" s="197" t="s">
        <v>144</v>
      </c>
      <c r="F703" s="196" t="s">
        <v>144</v>
      </c>
      <c r="G703" s="196">
        <v>89015</v>
      </c>
      <c r="H703" s="196" t="s">
        <v>6149</v>
      </c>
      <c r="I703" s="196" t="s">
        <v>5986</v>
      </c>
      <c r="J703" s="196" t="s">
        <v>5432</v>
      </c>
      <c r="K703" s="197">
        <v>2.57</v>
      </c>
      <c r="L703" s="196" t="s">
        <v>5433</v>
      </c>
    </row>
    <row r="704" spans="1:12" ht="15.75">
      <c r="A704" s="196" t="s">
        <v>5685</v>
      </c>
      <c r="B704" s="196" t="s">
        <v>5686</v>
      </c>
      <c r="C704" s="196" t="s">
        <v>5984</v>
      </c>
      <c r="D704" s="196">
        <v>329</v>
      </c>
      <c r="E704" s="197" t="s">
        <v>144</v>
      </c>
      <c r="F704" s="196" t="s">
        <v>144</v>
      </c>
      <c r="G704" s="196">
        <v>89016</v>
      </c>
      <c r="H704" s="196" t="s">
        <v>6150</v>
      </c>
      <c r="I704" s="196" t="s">
        <v>5986</v>
      </c>
      <c r="J704" s="196" t="s">
        <v>5432</v>
      </c>
      <c r="K704" s="197">
        <v>0.34</v>
      </c>
      <c r="L704" s="196" t="s">
        <v>5433</v>
      </c>
    </row>
    <row r="705" spans="1:12" ht="15.75">
      <c r="A705" s="196" t="s">
        <v>5685</v>
      </c>
      <c r="B705" s="196" t="s">
        <v>5686</v>
      </c>
      <c r="C705" s="196" t="s">
        <v>5984</v>
      </c>
      <c r="D705" s="196">
        <v>329</v>
      </c>
      <c r="E705" s="197" t="s">
        <v>144</v>
      </c>
      <c r="F705" s="196" t="s">
        <v>144</v>
      </c>
      <c r="G705" s="196">
        <v>89017</v>
      </c>
      <c r="H705" s="196" t="s">
        <v>6151</v>
      </c>
      <c r="I705" s="196" t="s">
        <v>5986</v>
      </c>
      <c r="J705" s="196" t="s">
        <v>5432</v>
      </c>
      <c r="K705" s="197">
        <v>27.2</v>
      </c>
      <c r="L705" s="196" t="s">
        <v>5433</v>
      </c>
    </row>
    <row r="706" spans="1:12" ht="15.75">
      <c r="A706" s="196" t="s">
        <v>5685</v>
      </c>
      <c r="B706" s="196" t="s">
        <v>5686</v>
      </c>
      <c r="C706" s="196" t="s">
        <v>5984</v>
      </c>
      <c r="D706" s="196">
        <v>329</v>
      </c>
      <c r="E706" s="197" t="s">
        <v>144</v>
      </c>
      <c r="F706" s="196" t="s">
        <v>144</v>
      </c>
      <c r="G706" s="196">
        <v>89018</v>
      </c>
      <c r="H706" s="196" t="s">
        <v>6152</v>
      </c>
      <c r="I706" s="196" t="s">
        <v>5986</v>
      </c>
      <c r="J706" s="196" t="s">
        <v>5432</v>
      </c>
      <c r="K706" s="197">
        <v>6.12</v>
      </c>
      <c r="L706" s="196" t="s">
        <v>5433</v>
      </c>
    </row>
    <row r="707" spans="1:12" ht="15.75">
      <c r="A707" s="196" t="s">
        <v>5685</v>
      </c>
      <c r="B707" s="196" t="s">
        <v>5686</v>
      </c>
      <c r="C707" s="196" t="s">
        <v>5984</v>
      </c>
      <c r="D707" s="196">
        <v>329</v>
      </c>
      <c r="E707" s="197" t="s">
        <v>144</v>
      </c>
      <c r="F707" s="196" t="s">
        <v>144</v>
      </c>
      <c r="G707" s="196">
        <v>89019</v>
      </c>
      <c r="H707" s="196" t="s">
        <v>6153</v>
      </c>
      <c r="I707" s="196" t="s">
        <v>5986</v>
      </c>
      <c r="J707" s="196" t="s">
        <v>5503</v>
      </c>
      <c r="K707" s="197">
        <v>0.33</v>
      </c>
      <c r="L707" s="196" t="s">
        <v>5433</v>
      </c>
    </row>
    <row r="708" spans="1:12" ht="15.75">
      <c r="A708" s="196" t="s">
        <v>5685</v>
      </c>
      <c r="B708" s="196" t="s">
        <v>5686</v>
      </c>
      <c r="C708" s="196" t="s">
        <v>5984</v>
      </c>
      <c r="D708" s="196">
        <v>329</v>
      </c>
      <c r="E708" s="197" t="s">
        <v>144</v>
      </c>
      <c r="F708" s="196" t="s">
        <v>144</v>
      </c>
      <c r="G708" s="196">
        <v>89020</v>
      </c>
      <c r="H708" s="196" t="s">
        <v>6154</v>
      </c>
      <c r="I708" s="196" t="s">
        <v>5986</v>
      </c>
      <c r="J708" s="196" t="s">
        <v>5503</v>
      </c>
      <c r="K708" s="197">
        <v>0.03</v>
      </c>
      <c r="L708" s="196" t="s">
        <v>5433</v>
      </c>
    </row>
    <row r="709" spans="1:12" ht="15.75">
      <c r="A709" s="196" t="s">
        <v>5685</v>
      </c>
      <c r="B709" s="196" t="s">
        <v>5686</v>
      </c>
      <c r="C709" s="196" t="s">
        <v>5984</v>
      </c>
      <c r="D709" s="196">
        <v>329</v>
      </c>
      <c r="E709" s="197" t="s">
        <v>144</v>
      </c>
      <c r="F709" s="196" t="s">
        <v>144</v>
      </c>
      <c r="G709" s="196">
        <v>89023</v>
      </c>
      <c r="H709" s="196" t="s">
        <v>6155</v>
      </c>
      <c r="I709" s="196" t="s">
        <v>5986</v>
      </c>
      <c r="J709" s="196" t="s">
        <v>5432</v>
      </c>
      <c r="K709" s="197">
        <v>3</v>
      </c>
      <c r="L709" s="196" t="s">
        <v>5433</v>
      </c>
    </row>
    <row r="710" spans="1:12" ht="15.75">
      <c r="A710" s="196" t="s">
        <v>5685</v>
      </c>
      <c r="B710" s="196" t="s">
        <v>5686</v>
      </c>
      <c r="C710" s="196" t="s">
        <v>5984</v>
      </c>
      <c r="D710" s="196">
        <v>329</v>
      </c>
      <c r="E710" s="197" t="s">
        <v>144</v>
      </c>
      <c r="F710" s="196" t="s">
        <v>144</v>
      </c>
      <c r="G710" s="196">
        <v>89024</v>
      </c>
      <c r="H710" s="196" t="s">
        <v>6156</v>
      </c>
      <c r="I710" s="196" t="s">
        <v>5986</v>
      </c>
      <c r="J710" s="196" t="s">
        <v>5432</v>
      </c>
      <c r="K710" s="197">
        <v>0.49</v>
      </c>
      <c r="L710" s="196" t="s">
        <v>5433</v>
      </c>
    </row>
    <row r="711" spans="1:12" ht="15.75">
      <c r="A711" s="196" t="s">
        <v>5685</v>
      </c>
      <c r="B711" s="196" t="s">
        <v>5686</v>
      </c>
      <c r="C711" s="196" t="s">
        <v>5984</v>
      </c>
      <c r="D711" s="196">
        <v>329</v>
      </c>
      <c r="E711" s="197" t="s">
        <v>144</v>
      </c>
      <c r="F711" s="196" t="s">
        <v>144</v>
      </c>
      <c r="G711" s="196">
        <v>89025</v>
      </c>
      <c r="H711" s="196" t="s">
        <v>6157</v>
      </c>
      <c r="I711" s="196" t="s">
        <v>5986</v>
      </c>
      <c r="J711" s="196" t="s">
        <v>5432</v>
      </c>
      <c r="K711" s="197">
        <v>5.63</v>
      </c>
      <c r="L711" s="196" t="s">
        <v>5433</v>
      </c>
    </row>
    <row r="712" spans="1:12" ht="15.75">
      <c r="A712" s="196" t="s">
        <v>5685</v>
      </c>
      <c r="B712" s="196" t="s">
        <v>5686</v>
      </c>
      <c r="C712" s="196" t="s">
        <v>5984</v>
      </c>
      <c r="D712" s="196">
        <v>329</v>
      </c>
      <c r="E712" s="197" t="s">
        <v>144</v>
      </c>
      <c r="F712" s="196" t="s">
        <v>144</v>
      </c>
      <c r="G712" s="196">
        <v>89026</v>
      </c>
      <c r="H712" s="196" t="s">
        <v>6158</v>
      </c>
      <c r="I712" s="196" t="s">
        <v>5986</v>
      </c>
      <c r="J712" s="196" t="s">
        <v>5884</v>
      </c>
      <c r="K712" s="197">
        <v>145.43</v>
      </c>
      <c r="L712" s="196" t="s">
        <v>5433</v>
      </c>
    </row>
    <row r="713" spans="1:12" ht="15.75">
      <c r="A713" s="196" t="s">
        <v>5685</v>
      </c>
      <c r="B713" s="196" t="s">
        <v>5686</v>
      </c>
      <c r="C713" s="196" t="s">
        <v>5984</v>
      </c>
      <c r="D713" s="196">
        <v>329</v>
      </c>
      <c r="E713" s="197" t="s">
        <v>144</v>
      </c>
      <c r="F713" s="196" t="s">
        <v>144</v>
      </c>
      <c r="G713" s="196">
        <v>89029</v>
      </c>
      <c r="H713" s="196" t="s">
        <v>6159</v>
      </c>
      <c r="I713" s="196" t="s">
        <v>5986</v>
      </c>
      <c r="J713" s="196" t="s">
        <v>5432</v>
      </c>
      <c r="K713" s="197">
        <v>21.11</v>
      </c>
      <c r="L713" s="196" t="s">
        <v>5433</v>
      </c>
    </row>
    <row r="714" spans="1:12" ht="15.75">
      <c r="A714" s="196" t="s">
        <v>5685</v>
      </c>
      <c r="B714" s="196" t="s">
        <v>5686</v>
      </c>
      <c r="C714" s="196" t="s">
        <v>5984</v>
      </c>
      <c r="D714" s="196">
        <v>329</v>
      </c>
      <c r="E714" s="197" t="s">
        <v>144</v>
      </c>
      <c r="F714" s="196" t="s">
        <v>144</v>
      </c>
      <c r="G714" s="196">
        <v>89030</v>
      </c>
      <c r="H714" s="196" t="s">
        <v>6160</v>
      </c>
      <c r="I714" s="196" t="s">
        <v>5986</v>
      </c>
      <c r="J714" s="196" t="s">
        <v>5432</v>
      </c>
      <c r="K714" s="197">
        <v>4.75</v>
      </c>
      <c r="L714" s="196" t="s">
        <v>5433</v>
      </c>
    </row>
    <row r="715" spans="1:12" ht="15.75">
      <c r="A715" s="196" t="s">
        <v>5685</v>
      </c>
      <c r="B715" s="196" t="s">
        <v>5686</v>
      </c>
      <c r="C715" s="196" t="s">
        <v>5984</v>
      </c>
      <c r="D715" s="196">
        <v>329</v>
      </c>
      <c r="E715" s="197" t="s">
        <v>144</v>
      </c>
      <c r="F715" s="196" t="s">
        <v>144</v>
      </c>
      <c r="G715" s="196">
        <v>89033</v>
      </c>
      <c r="H715" s="196" t="s">
        <v>6161</v>
      </c>
      <c r="I715" s="196" t="s">
        <v>5986</v>
      </c>
      <c r="J715" s="196" t="s">
        <v>5432</v>
      </c>
      <c r="K715" s="197">
        <v>9.4600000000000009</v>
      </c>
      <c r="L715" s="196" t="s">
        <v>5433</v>
      </c>
    </row>
    <row r="716" spans="1:12" ht="15.75">
      <c r="A716" s="196" t="s">
        <v>5685</v>
      </c>
      <c r="B716" s="196" t="s">
        <v>5686</v>
      </c>
      <c r="C716" s="196" t="s">
        <v>5984</v>
      </c>
      <c r="D716" s="196">
        <v>329</v>
      </c>
      <c r="E716" s="197" t="s">
        <v>144</v>
      </c>
      <c r="F716" s="196" t="s">
        <v>144</v>
      </c>
      <c r="G716" s="196">
        <v>89034</v>
      </c>
      <c r="H716" s="196" t="s">
        <v>6162</v>
      </c>
      <c r="I716" s="196" t="s">
        <v>5986</v>
      </c>
      <c r="J716" s="196" t="s">
        <v>5432</v>
      </c>
      <c r="K716" s="197">
        <v>1.31</v>
      </c>
      <c r="L716" s="196" t="s">
        <v>5433</v>
      </c>
    </row>
    <row r="717" spans="1:12" ht="15.75">
      <c r="A717" s="196" t="s">
        <v>5685</v>
      </c>
      <c r="B717" s="196" t="s">
        <v>5686</v>
      </c>
      <c r="C717" s="196" t="s">
        <v>5984</v>
      </c>
      <c r="D717" s="196">
        <v>329</v>
      </c>
      <c r="E717" s="197" t="s">
        <v>144</v>
      </c>
      <c r="F717" s="196" t="s">
        <v>144</v>
      </c>
      <c r="G717" s="196">
        <v>89128</v>
      </c>
      <c r="H717" s="196" t="s">
        <v>6163</v>
      </c>
      <c r="I717" s="196" t="s">
        <v>5986</v>
      </c>
      <c r="J717" s="196" t="s">
        <v>5432</v>
      </c>
      <c r="K717" s="197">
        <v>22.6</v>
      </c>
      <c r="L717" s="196" t="s">
        <v>5433</v>
      </c>
    </row>
    <row r="718" spans="1:12" ht="15.75">
      <c r="A718" s="196" t="s">
        <v>5685</v>
      </c>
      <c r="B718" s="196" t="s">
        <v>5686</v>
      </c>
      <c r="C718" s="196" t="s">
        <v>5984</v>
      </c>
      <c r="D718" s="196">
        <v>329</v>
      </c>
      <c r="E718" s="197" t="s">
        <v>144</v>
      </c>
      <c r="F718" s="196" t="s">
        <v>144</v>
      </c>
      <c r="G718" s="196">
        <v>89129</v>
      </c>
      <c r="H718" s="196" t="s">
        <v>6164</v>
      </c>
      <c r="I718" s="196" t="s">
        <v>5986</v>
      </c>
      <c r="J718" s="196" t="s">
        <v>5432</v>
      </c>
      <c r="K718" s="197">
        <v>3.06</v>
      </c>
      <c r="L718" s="196" t="s">
        <v>5433</v>
      </c>
    </row>
    <row r="719" spans="1:12" ht="15.75">
      <c r="A719" s="196" t="s">
        <v>5685</v>
      </c>
      <c r="B719" s="196" t="s">
        <v>5686</v>
      </c>
      <c r="C719" s="196" t="s">
        <v>5984</v>
      </c>
      <c r="D719" s="196">
        <v>329</v>
      </c>
      <c r="E719" s="197" t="s">
        <v>144</v>
      </c>
      <c r="F719" s="196" t="s">
        <v>144</v>
      </c>
      <c r="G719" s="196">
        <v>89130</v>
      </c>
      <c r="H719" s="196" t="s">
        <v>6165</v>
      </c>
      <c r="I719" s="196" t="s">
        <v>5986</v>
      </c>
      <c r="J719" s="196" t="s">
        <v>5432</v>
      </c>
      <c r="K719" s="197">
        <v>31.34</v>
      </c>
      <c r="L719" s="196" t="s">
        <v>5433</v>
      </c>
    </row>
    <row r="720" spans="1:12" ht="15.75">
      <c r="A720" s="196" t="s">
        <v>5685</v>
      </c>
      <c r="B720" s="196" t="s">
        <v>5686</v>
      </c>
      <c r="C720" s="196" t="s">
        <v>5984</v>
      </c>
      <c r="D720" s="196">
        <v>329</v>
      </c>
      <c r="E720" s="197" t="s">
        <v>144</v>
      </c>
      <c r="F720" s="196" t="s">
        <v>144</v>
      </c>
      <c r="G720" s="196">
        <v>89131</v>
      </c>
      <c r="H720" s="196" t="s">
        <v>6166</v>
      </c>
      <c r="I720" s="196" t="s">
        <v>5986</v>
      </c>
      <c r="J720" s="196" t="s">
        <v>5432</v>
      </c>
      <c r="K720" s="197">
        <v>4.25</v>
      </c>
      <c r="L720" s="196" t="s">
        <v>5433</v>
      </c>
    </row>
    <row r="721" spans="1:12" ht="15.75">
      <c r="A721" s="196" t="s">
        <v>5685</v>
      </c>
      <c r="B721" s="196" t="s">
        <v>5686</v>
      </c>
      <c r="C721" s="196" t="s">
        <v>5984</v>
      </c>
      <c r="D721" s="196">
        <v>329</v>
      </c>
      <c r="E721" s="197" t="s">
        <v>144</v>
      </c>
      <c r="F721" s="196" t="s">
        <v>144</v>
      </c>
      <c r="G721" s="196">
        <v>89210</v>
      </c>
      <c r="H721" s="196" t="s">
        <v>6167</v>
      </c>
      <c r="I721" s="196" t="s">
        <v>5986</v>
      </c>
      <c r="J721" s="196" t="s">
        <v>5432</v>
      </c>
      <c r="K721" s="197">
        <v>19.14</v>
      </c>
      <c r="L721" s="196" t="s">
        <v>5433</v>
      </c>
    </row>
    <row r="722" spans="1:12" ht="15.75">
      <c r="A722" s="196" t="s">
        <v>5685</v>
      </c>
      <c r="B722" s="196" t="s">
        <v>5686</v>
      </c>
      <c r="C722" s="196" t="s">
        <v>5984</v>
      </c>
      <c r="D722" s="196">
        <v>329</v>
      </c>
      <c r="E722" s="197" t="s">
        <v>144</v>
      </c>
      <c r="F722" s="196" t="s">
        <v>144</v>
      </c>
      <c r="G722" s="196">
        <v>89211</v>
      </c>
      <c r="H722" s="196" t="s">
        <v>6168</v>
      </c>
      <c r="I722" s="196" t="s">
        <v>5986</v>
      </c>
      <c r="J722" s="196" t="s">
        <v>5432</v>
      </c>
      <c r="K722" s="197">
        <v>2.65</v>
      </c>
      <c r="L722" s="196" t="s">
        <v>5433</v>
      </c>
    </row>
    <row r="723" spans="1:12" ht="15.75">
      <c r="A723" s="196" t="s">
        <v>5685</v>
      </c>
      <c r="B723" s="196" t="s">
        <v>5686</v>
      </c>
      <c r="C723" s="196" t="s">
        <v>5984</v>
      </c>
      <c r="D723" s="196">
        <v>329</v>
      </c>
      <c r="E723" s="197" t="s">
        <v>144</v>
      </c>
      <c r="F723" s="196" t="s">
        <v>144</v>
      </c>
      <c r="G723" s="196">
        <v>89212</v>
      </c>
      <c r="H723" s="196" t="s">
        <v>6169</v>
      </c>
      <c r="I723" s="196" t="s">
        <v>5986</v>
      </c>
      <c r="J723" s="196" t="s">
        <v>5432</v>
      </c>
      <c r="K723" s="197">
        <v>17.8</v>
      </c>
      <c r="L723" s="196" t="s">
        <v>5433</v>
      </c>
    </row>
    <row r="724" spans="1:12" ht="15.75">
      <c r="A724" s="196" t="s">
        <v>5685</v>
      </c>
      <c r="B724" s="196" t="s">
        <v>5686</v>
      </c>
      <c r="C724" s="196" t="s">
        <v>5984</v>
      </c>
      <c r="D724" s="196">
        <v>329</v>
      </c>
      <c r="E724" s="197" t="s">
        <v>144</v>
      </c>
      <c r="F724" s="196" t="s">
        <v>144</v>
      </c>
      <c r="G724" s="196">
        <v>89213</v>
      </c>
      <c r="H724" s="196" t="s">
        <v>6170</v>
      </c>
      <c r="I724" s="196" t="s">
        <v>5986</v>
      </c>
      <c r="J724" s="196" t="s">
        <v>5432</v>
      </c>
      <c r="K724" s="197">
        <v>2.8</v>
      </c>
      <c r="L724" s="196" t="s">
        <v>5433</v>
      </c>
    </row>
    <row r="725" spans="1:12" ht="15.75">
      <c r="A725" s="196" t="s">
        <v>5685</v>
      </c>
      <c r="B725" s="196" t="s">
        <v>5686</v>
      </c>
      <c r="C725" s="196" t="s">
        <v>5984</v>
      </c>
      <c r="D725" s="196">
        <v>329</v>
      </c>
      <c r="E725" s="197" t="s">
        <v>144</v>
      </c>
      <c r="F725" s="196" t="s">
        <v>144</v>
      </c>
      <c r="G725" s="196">
        <v>89214</v>
      </c>
      <c r="H725" s="196" t="s">
        <v>6171</v>
      </c>
      <c r="I725" s="196" t="s">
        <v>5986</v>
      </c>
      <c r="J725" s="196" t="s">
        <v>5432</v>
      </c>
      <c r="K725" s="197">
        <v>16.71</v>
      </c>
      <c r="L725" s="196" t="s">
        <v>5433</v>
      </c>
    </row>
    <row r="726" spans="1:12" ht="15.75">
      <c r="A726" s="196" t="s">
        <v>5685</v>
      </c>
      <c r="B726" s="196" t="s">
        <v>5686</v>
      </c>
      <c r="C726" s="196" t="s">
        <v>5984</v>
      </c>
      <c r="D726" s="196">
        <v>329</v>
      </c>
      <c r="E726" s="197" t="s">
        <v>144</v>
      </c>
      <c r="F726" s="196" t="s">
        <v>144</v>
      </c>
      <c r="G726" s="196">
        <v>89215</v>
      </c>
      <c r="H726" s="196" t="s">
        <v>6172</v>
      </c>
      <c r="I726" s="196" t="s">
        <v>5986</v>
      </c>
      <c r="J726" s="196" t="s">
        <v>5884</v>
      </c>
      <c r="K726" s="197">
        <v>67.819999999999993</v>
      </c>
      <c r="L726" s="196" t="s">
        <v>5433</v>
      </c>
    </row>
    <row r="727" spans="1:12" ht="15.75">
      <c r="A727" s="196" t="s">
        <v>5685</v>
      </c>
      <c r="B727" s="196" t="s">
        <v>5686</v>
      </c>
      <c r="C727" s="196" t="s">
        <v>5984</v>
      </c>
      <c r="D727" s="196">
        <v>329</v>
      </c>
      <c r="E727" s="197" t="s">
        <v>144</v>
      </c>
      <c r="F727" s="196" t="s">
        <v>144</v>
      </c>
      <c r="G727" s="196">
        <v>89221</v>
      </c>
      <c r="H727" s="196" t="s">
        <v>6173</v>
      </c>
      <c r="I727" s="196" t="s">
        <v>5986</v>
      </c>
      <c r="J727" s="196" t="s">
        <v>5503</v>
      </c>
      <c r="K727" s="197">
        <v>1.1100000000000001</v>
      </c>
      <c r="L727" s="196" t="s">
        <v>5433</v>
      </c>
    </row>
    <row r="728" spans="1:12" ht="15.75">
      <c r="A728" s="196" t="s">
        <v>5685</v>
      </c>
      <c r="B728" s="196" t="s">
        <v>5686</v>
      </c>
      <c r="C728" s="196" t="s">
        <v>5984</v>
      </c>
      <c r="D728" s="196">
        <v>329</v>
      </c>
      <c r="E728" s="197" t="s">
        <v>144</v>
      </c>
      <c r="F728" s="196" t="s">
        <v>144</v>
      </c>
      <c r="G728" s="196">
        <v>89222</v>
      </c>
      <c r="H728" s="196" t="s">
        <v>6174</v>
      </c>
      <c r="I728" s="196" t="s">
        <v>5986</v>
      </c>
      <c r="J728" s="196" t="s">
        <v>5503</v>
      </c>
      <c r="K728" s="197">
        <v>0.13</v>
      </c>
      <c r="L728" s="196" t="s">
        <v>5433</v>
      </c>
    </row>
    <row r="729" spans="1:12" ht="15.75">
      <c r="A729" s="196" t="s">
        <v>5685</v>
      </c>
      <c r="B729" s="196" t="s">
        <v>5686</v>
      </c>
      <c r="C729" s="196" t="s">
        <v>5984</v>
      </c>
      <c r="D729" s="196">
        <v>329</v>
      </c>
      <c r="E729" s="197" t="s">
        <v>144</v>
      </c>
      <c r="F729" s="196" t="s">
        <v>144</v>
      </c>
      <c r="G729" s="196">
        <v>89223</v>
      </c>
      <c r="H729" s="196" t="s">
        <v>6175</v>
      </c>
      <c r="I729" s="196" t="s">
        <v>5986</v>
      </c>
      <c r="J729" s="196" t="s">
        <v>5503</v>
      </c>
      <c r="K729" s="197">
        <v>1.04</v>
      </c>
      <c r="L729" s="196" t="s">
        <v>5433</v>
      </c>
    </row>
    <row r="730" spans="1:12" ht="15.75">
      <c r="A730" s="196" t="s">
        <v>5685</v>
      </c>
      <c r="B730" s="196" t="s">
        <v>5686</v>
      </c>
      <c r="C730" s="196" t="s">
        <v>5984</v>
      </c>
      <c r="D730" s="196">
        <v>329</v>
      </c>
      <c r="E730" s="197" t="s">
        <v>144</v>
      </c>
      <c r="F730" s="196" t="s">
        <v>144</v>
      </c>
      <c r="G730" s="196">
        <v>89224</v>
      </c>
      <c r="H730" s="196" t="s">
        <v>6176</v>
      </c>
      <c r="I730" s="196" t="s">
        <v>5986</v>
      </c>
      <c r="J730" s="196" t="s">
        <v>5503</v>
      </c>
      <c r="K730" s="197">
        <v>1.5</v>
      </c>
      <c r="L730" s="196" t="s">
        <v>5433</v>
      </c>
    </row>
    <row r="731" spans="1:12" ht="15.75">
      <c r="A731" s="196" t="s">
        <v>5685</v>
      </c>
      <c r="B731" s="196" t="s">
        <v>5686</v>
      </c>
      <c r="C731" s="196" t="s">
        <v>5984</v>
      </c>
      <c r="D731" s="196">
        <v>329</v>
      </c>
      <c r="E731" s="197" t="s">
        <v>144</v>
      </c>
      <c r="F731" s="196" t="s">
        <v>144</v>
      </c>
      <c r="G731" s="196">
        <v>89228</v>
      </c>
      <c r="H731" s="196" t="s">
        <v>6177</v>
      </c>
      <c r="I731" s="196" t="s">
        <v>5986</v>
      </c>
      <c r="J731" s="196" t="s">
        <v>5432</v>
      </c>
      <c r="K731" s="197">
        <v>26.3</v>
      </c>
      <c r="L731" s="196" t="s">
        <v>5433</v>
      </c>
    </row>
    <row r="732" spans="1:12" ht="15.75">
      <c r="A732" s="196" t="s">
        <v>5685</v>
      </c>
      <c r="B732" s="196" t="s">
        <v>5686</v>
      </c>
      <c r="C732" s="196" t="s">
        <v>5984</v>
      </c>
      <c r="D732" s="196">
        <v>329</v>
      </c>
      <c r="E732" s="197" t="s">
        <v>144</v>
      </c>
      <c r="F732" s="196" t="s">
        <v>144</v>
      </c>
      <c r="G732" s="196">
        <v>89229</v>
      </c>
      <c r="H732" s="196" t="s">
        <v>6178</v>
      </c>
      <c r="I732" s="196" t="s">
        <v>5986</v>
      </c>
      <c r="J732" s="196" t="s">
        <v>5432</v>
      </c>
      <c r="K732" s="197">
        <v>4.7300000000000004</v>
      </c>
      <c r="L732" s="196" t="s">
        <v>5433</v>
      </c>
    </row>
    <row r="733" spans="1:12" ht="15.75">
      <c r="A733" s="196" t="s">
        <v>5685</v>
      </c>
      <c r="B733" s="196" t="s">
        <v>5686</v>
      </c>
      <c r="C733" s="196" t="s">
        <v>5984</v>
      </c>
      <c r="D733" s="196">
        <v>329</v>
      </c>
      <c r="E733" s="197" t="s">
        <v>144</v>
      </c>
      <c r="F733" s="196" t="s">
        <v>144</v>
      </c>
      <c r="G733" s="196">
        <v>89230</v>
      </c>
      <c r="H733" s="196" t="s">
        <v>6179</v>
      </c>
      <c r="I733" s="196" t="s">
        <v>5986</v>
      </c>
      <c r="J733" s="196" t="s">
        <v>5432</v>
      </c>
      <c r="K733" s="197">
        <v>83.69</v>
      </c>
      <c r="L733" s="196" t="s">
        <v>5433</v>
      </c>
    </row>
    <row r="734" spans="1:12" ht="15.75">
      <c r="A734" s="196" t="s">
        <v>5685</v>
      </c>
      <c r="B734" s="196" t="s">
        <v>5686</v>
      </c>
      <c r="C734" s="196" t="s">
        <v>5984</v>
      </c>
      <c r="D734" s="196">
        <v>329</v>
      </c>
      <c r="E734" s="197" t="s">
        <v>144</v>
      </c>
      <c r="F734" s="196" t="s">
        <v>144</v>
      </c>
      <c r="G734" s="196">
        <v>89231</v>
      </c>
      <c r="H734" s="196" t="s">
        <v>6180</v>
      </c>
      <c r="I734" s="196" t="s">
        <v>5986</v>
      </c>
      <c r="J734" s="196" t="s">
        <v>5432</v>
      </c>
      <c r="K734" s="197">
        <v>13.26</v>
      </c>
      <c r="L734" s="196" t="s">
        <v>5433</v>
      </c>
    </row>
    <row r="735" spans="1:12" ht="15.75">
      <c r="A735" s="196" t="s">
        <v>5685</v>
      </c>
      <c r="B735" s="196" t="s">
        <v>5686</v>
      </c>
      <c r="C735" s="196" t="s">
        <v>5984</v>
      </c>
      <c r="D735" s="196">
        <v>329</v>
      </c>
      <c r="E735" s="197" t="s">
        <v>144</v>
      </c>
      <c r="F735" s="196" t="s">
        <v>144</v>
      </c>
      <c r="G735" s="196">
        <v>89232</v>
      </c>
      <c r="H735" s="196" t="s">
        <v>6181</v>
      </c>
      <c r="I735" s="196" t="s">
        <v>5986</v>
      </c>
      <c r="J735" s="196" t="s">
        <v>5432</v>
      </c>
      <c r="K735" s="197">
        <v>149.28</v>
      </c>
      <c r="L735" s="196" t="s">
        <v>5433</v>
      </c>
    </row>
    <row r="736" spans="1:12" ht="15.75">
      <c r="A736" s="196" t="s">
        <v>5685</v>
      </c>
      <c r="B736" s="196" t="s">
        <v>5686</v>
      </c>
      <c r="C736" s="196" t="s">
        <v>5984</v>
      </c>
      <c r="D736" s="196">
        <v>329</v>
      </c>
      <c r="E736" s="197" t="s">
        <v>144</v>
      </c>
      <c r="F736" s="196" t="s">
        <v>144</v>
      </c>
      <c r="G736" s="196">
        <v>89233</v>
      </c>
      <c r="H736" s="196" t="s">
        <v>6182</v>
      </c>
      <c r="I736" s="196" t="s">
        <v>5986</v>
      </c>
      <c r="J736" s="196" t="s">
        <v>5884</v>
      </c>
      <c r="K736" s="197">
        <v>122.05</v>
      </c>
      <c r="L736" s="196" t="s">
        <v>5433</v>
      </c>
    </row>
    <row r="737" spans="1:12" ht="15.75">
      <c r="A737" s="196" t="s">
        <v>5685</v>
      </c>
      <c r="B737" s="196" t="s">
        <v>5686</v>
      </c>
      <c r="C737" s="196" t="s">
        <v>5984</v>
      </c>
      <c r="D737" s="196">
        <v>329</v>
      </c>
      <c r="E737" s="197" t="s">
        <v>144</v>
      </c>
      <c r="F737" s="196" t="s">
        <v>144</v>
      </c>
      <c r="G737" s="196">
        <v>89236</v>
      </c>
      <c r="H737" s="196" t="s">
        <v>6183</v>
      </c>
      <c r="I737" s="196" t="s">
        <v>5986</v>
      </c>
      <c r="J737" s="196" t="s">
        <v>5432</v>
      </c>
      <c r="K737" s="197">
        <v>195.5</v>
      </c>
      <c r="L737" s="196" t="s">
        <v>5433</v>
      </c>
    </row>
    <row r="738" spans="1:12" ht="15.75">
      <c r="A738" s="196" t="s">
        <v>5685</v>
      </c>
      <c r="B738" s="196" t="s">
        <v>5686</v>
      </c>
      <c r="C738" s="196" t="s">
        <v>5984</v>
      </c>
      <c r="D738" s="196">
        <v>329</v>
      </c>
      <c r="E738" s="197" t="s">
        <v>144</v>
      </c>
      <c r="F738" s="196" t="s">
        <v>144</v>
      </c>
      <c r="G738" s="196">
        <v>89237</v>
      </c>
      <c r="H738" s="196" t="s">
        <v>6184</v>
      </c>
      <c r="I738" s="196" t="s">
        <v>5986</v>
      </c>
      <c r="J738" s="196" t="s">
        <v>5432</v>
      </c>
      <c r="K738" s="197">
        <v>30.97</v>
      </c>
      <c r="L738" s="196" t="s">
        <v>5433</v>
      </c>
    </row>
    <row r="739" spans="1:12" ht="15.75">
      <c r="A739" s="196" t="s">
        <v>5685</v>
      </c>
      <c r="B739" s="196" t="s">
        <v>5686</v>
      </c>
      <c r="C739" s="196" t="s">
        <v>5984</v>
      </c>
      <c r="D739" s="196">
        <v>329</v>
      </c>
      <c r="E739" s="197" t="s">
        <v>144</v>
      </c>
      <c r="F739" s="196" t="s">
        <v>144</v>
      </c>
      <c r="G739" s="196">
        <v>89238</v>
      </c>
      <c r="H739" s="196" t="s">
        <v>6185</v>
      </c>
      <c r="I739" s="196" t="s">
        <v>5986</v>
      </c>
      <c r="J739" s="196" t="s">
        <v>5432</v>
      </c>
      <c r="K739" s="197">
        <v>348.73</v>
      </c>
      <c r="L739" s="196" t="s">
        <v>5433</v>
      </c>
    </row>
    <row r="740" spans="1:12" ht="15.75">
      <c r="A740" s="196" t="s">
        <v>5685</v>
      </c>
      <c r="B740" s="196" t="s">
        <v>5686</v>
      </c>
      <c r="C740" s="196" t="s">
        <v>5984</v>
      </c>
      <c r="D740" s="196">
        <v>329</v>
      </c>
      <c r="E740" s="197" t="s">
        <v>144</v>
      </c>
      <c r="F740" s="196" t="s">
        <v>144</v>
      </c>
      <c r="G740" s="196">
        <v>89239</v>
      </c>
      <c r="H740" s="196" t="s">
        <v>6186</v>
      </c>
      <c r="I740" s="196" t="s">
        <v>5986</v>
      </c>
      <c r="J740" s="196" t="s">
        <v>5884</v>
      </c>
      <c r="K740" s="197">
        <v>322.76</v>
      </c>
      <c r="L740" s="196" t="s">
        <v>5433</v>
      </c>
    </row>
    <row r="741" spans="1:12" ht="15.75">
      <c r="A741" s="196" t="s">
        <v>5685</v>
      </c>
      <c r="B741" s="196" t="s">
        <v>5686</v>
      </c>
      <c r="C741" s="196" t="s">
        <v>5984</v>
      </c>
      <c r="D741" s="196">
        <v>329</v>
      </c>
      <c r="E741" s="197" t="s">
        <v>144</v>
      </c>
      <c r="F741" s="196" t="s">
        <v>144</v>
      </c>
      <c r="G741" s="196">
        <v>89240</v>
      </c>
      <c r="H741" s="196" t="s">
        <v>6187</v>
      </c>
      <c r="I741" s="196" t="s">
        <v>5986</v>
      </c>
      <c r="J741" s="196" t="s">
        <v>5432</v>
      </c>
      <c r="K741" s="197">
        <v>60</v>
      </c>
      <c r="L741" s="196" t="s">
        <v>5433</v>
      </c>
    </row>
    <row r="742" spans="1:12" ht="15.75">
      <c r="A742" s="196" t="s">
        <v>5685</v>
      </c>
      <c r="B742" s="196" t="s">
        <v>5686</v>
      </c>
      <c r="C742" s="196" t="s">
        <v>5984</v>
      </c>
      <c r="D742" s="196">
        <v>329</v>
      </c>
      <c r="E742" s="197" t="s">
        <v>144</v>
      </c>
      <c r="F742" s="196" t="s">
        <v>144</v>
      </c>
      <c r="G742" s="196">
        <v>89241</v>
      </c>
      <c r="H742" s="196" t="s">
        <v>6188</v>
      </c>
      <c r="I742" s="196" t="s">
        <v>5986</v>
      </c>
      <c r="J742" s="196" t="s">
        <v>5432</v>
      </c>
      <c r="K742" s="197">
        <v>10.8</v>
      </c>
      <c r="L742" s="196" t="s">
        <v>5433</v>
      </c>
    </row>
    <row r="743" spans="1:12" ht="15.75">
      <c r="A743" s="196" t="s">
        <v>5685</v>
      </c>
      <c r="B743" s="196" t="s">
        <v>5686</v>
      </c>
      <c r="C743" s="196" t="s">
        <v>5984</v>
      </c>
      <c r="D743" s="196">
        <v>329</v>
      </c>
      <c r="E743" s="197" t="s">
        <v>144</v>
      </c>
      <c r="F743" s="196" t="s">
        <v>144</v>
      </c>
      <c r="G743" s="196">
        <v>89246</v>
      </c>
      <c r="H743" s="196" t="s">
        <v>6189</v>
      </c>
      <c r="I743" s="196" t="s">
        <v>5986</v>
      </c>
      <c r="J743" s="196" t="s">
        <v>5432</v>
      </c>
      <c r="K743" s="197">
        <v>169.88</v>
      </c>
      <c r="L743" s="196" t="s">
        <v>5433</v>
      </c>
    </row>
    <row r="744" spans="1:12" ht="15.75">
      <c r="A744" s="196" t="s">
        <v>5685</v>
      </c>
      <c r="B744" s="196" t="s">
        <v>5686</v>
      </c>
      <c r="C744" s="196" t="s">
        <v>5984</v>
      </c>
      <c r="D744" s="196">
        <v>329</v>
      </c>
      <c r="E744" s="197" t="s">
        <v>144</v>
      </c>
      <c r="F744" s="196" t="s">
        <v>144</v>
      </c>
      <c r="G744" s="196">
        <v>89247</v>
      </c>
      <c r="H744" s="196" t="s">
        <v>6190</v>
      </c>
      <c r="I744" s="196" t="s">
        <v>5986</v>
      </c>
      <c r="J744" s="196" t="s">
        <v>5432</v>
      </c>
      <c r="K744" s="197">
        <v>26.91</v>
      </c>
      <c r="L744" s="196" t="s">
        <v>5433</v>
      </c>
    </row>
    <row r="745" spans="1:12" ht="15.75">
      <c r="A745" s="196" t="s">
        <v>5685</v>
      </c>
      <c r="B745" s="196" t="s">
        <v>5686</v>
      </c>
      <c r="C745" s="196" t="s">
        <v>5984</v>
      </c>
      <c r="D745" s="196">
        <v>329</v>
      </c>
      <c r="E745" s="197" t="s">
        <v>144</v>
      </c>
      <c r="F745" s="196" t="s">
        <v>144</v>
      </c>
      <c r="G745" s="196">
        <v>89248</v>
      </c>
      <c r="H745" s="196" t="s">
        <v>6191</v>
      </c>
      <c r="I745" s="196" t="s">
        <v>5986</v>
      </c>
      <c r="J745" s="196" t="s">
        <v>5432</v>
      </c>
      <c r="K745" s="197">
        <v>303.02</v>
      </c>
      <c r="L745" s="196" t="s">
        <v>5433</v>
      </c>
    </row>
    <row r="746" spans="1:12" ht="15.75">
      <c r="A746" s="196" t="s">
        <v>5685</v>
      </c>
      <c r="B746" s="196" t="s">
        <v>5686</v>
      </c>
      <c r="C746" s="196" t="s">
        <v>5984</v>
      </c>
      <c r="D746" s="196">
        <v>329</v>
      </c>
      <c r="E746" s="197" t="s">
        <v>144</v>
      </c>
      <c r="F746" s="196" t="s">
        <v>144</v>
      </c>
      <c r="G746" s="196">
        <v>89249</v>
      </c>
      <c r="H746" s="196" t="s">
        <v>6192</v>
      </c>
      <c r="I746" s="196" t="s">
        <v>5986</v>
      </c>
      <c r="J746" s="196" t="s">
        <v>5884</v>
      </c>
      <c r="K746" s="197">
        <v>275.13</v>
      </c>
      <c r="L746" s="196" t="s">
        <v>5433</v>
      </c>
    </row>
    <row r="747" spans="1:12" ht="15.75">
      <c r="A747" s="196" t="s">
        <v>5685</v>
      </c>
      <c r="B747" s="196" t="s">
        <v>5686</v>
      </c>
      <c r="C747" s="196" t="s">
        <v>5984</v>
      </c>
      <c r="D747" s="196">
        <v>329</v>
      </c>
      <c r="E747" s="197" t="s">
        <v>144</v>
      </c>
      <c r="F747" s="196" t="s">
        <v>144</v>
      </c>
      <c r="G747" s="196">
        <v>89253</v>
      </c>
      <c r="H747" s="196" t="s">
        <v>6193</v>
      </c>
      <c r="I747" s="196" t="s">
        <v>5986</v>
      </c>
      <c r="J747" s="196" t="s">
        <v>5432</v>
      </c>
      <c r="K747" s="197">
        <v>49.16</v>
      </c>
      <c r="L747" s="196" t="s">
        <v>5433</v>
      </c>
    </row>
    <row r="748" spans="1:12" ht="15.75">
      <c r="A748" s="196" t="s">
        <v>5685</v>
      </c>
      <c r="B748" s="196" t="s">
        <v>5686</v>
      </c>
      <c r="C748" s="196" t="s">
        <v>5984</v>
      </c>
      <c r="D748" s="196">
        <v>329</v>
      </c>
      <c r="E748" s="197" t="s">
        <v>144</v>
      </c>
      <c r="F748" s="196" t="s">
        <v>144</v>
      </c>
      <c r="G748" s="196">
        <v>89254</v>
      </c>
      <c r="H748" s="196" t="s">
        <v>6194</v>
      </c>
      <c r="I748" s="196" t="s">
        <v>5986</v>
      </c>
      <c r="J748" s="196" t="s">
        <v>5432</v>
      </c>
      <c r="K748" s="197">
        <v>8.85</v>
      </c>
      <c r="L748" s="196" t="s">
        <v>5433</v>
      </c>
    </row>
    <row r="749" spans="1:12" ht="15.75">
      <c r="A749" s="196" t="s">
        <v>5685</v>
      </c>
      <c r="B749" s="196" t="s">
        <v>5686</v>
      </c>
      <c r="C749" s="196" t="s">
        <v>5984</v>
      </c>
      <c r="D749" s="196">
        <v>329</v>
      </c>
      <c r="E749" s="197" t="s">
        <v>144</v>
      </c>
      <c r="F749" s="196" t="s">
        <v>144</v>
      </c>
      <c r="G749" s="196">
        <v>89255</v>
      </c>
      <c r="H749" s="196" t="s">
        <v>6195</v>
      </c>
      <c r="I749" s="196" t="s">
        <v>5986</v>
      </c>
      <c r="J749" s="196" t="s">
        <v>5432</v>
      </c>
      <c r="K749" s="197">
        <v>79.03</v>
      </c>
      <c r="L749" s="196" t="s">
        <v>5433</v>
      </c>
    </row>
    <row r="750" spans="1:12" ht="15.75">
      <c r="A750" s="196" t="s">
        <v>5685</v>
      </c>
      <c r="B750" s="196" t="s">
        <v>5686</v>
      </c>
      <c r="C750" s="196" t="s">
        <v>5984</v>
      </c>
      <c r="D750" s="196">
        <v>329</v>
      </c>
      <c r="E750" s="197" t="s">
        <v>144</v>
      </c>
      <c r="F750" s="196" t="s">
        <v>144</v>
      </c>
      <c r="G750" s="196">
        <v>89256</v>
      </c>
      <c r="H750" s="196" t="s">
        <v>6196</v>
      </c>
      <c r="I750" s="196" t="s">
        <v>5986</v>
      </c>
      <c r="J750" s="196" t="s">
        <v>5884</v>
      </c>
      <c r="K750" s="197">
        <v>61.92</v>
      </c>
      <c r="L750" s="196" t="s">
        <v>5433</v>
      </c>
    </row>
    <row r="751" spans="1:12" ht="15.75">
      <c r="A751" s="196" t="s">
        <v>5685</v>
      </c>
      <c r="B751" s="196" t="s">
        <v>5686</v>
      </c>
      <c r="C751" s="196" t="s">
        <v>5984</v>
      </c>
      <c r="D751" s="196">
        <v>329</v>
      </c>
      <c r="E751" s="197" t="s">
        <v>144</v>
      </c>
      <c r="F751" s="196" t="s">
        <v>144</v>
      </c>
      <c r="G751" s="196">
        <v>89259</v>
      </c>
      <c r="H751" s="196" t="s">
        <v>6197</v>
      </c>
      <c r="I751" s="196" t="s">
        <v>5986</v>
      </c>
      <c r="J751" s="196" t="s">
        <v>5432</v>
      </c>
      <c r="K751" s="197">
        <v>11.82</v>
      </c>
      <c r="L751" s="196" t="s">
        <v>5433</v>
      </c>
    </row>
    <row r="752" spans="1:12" ht="15.75">
      <c r="A752" s="196" t="s">
        <v>5685</v>
      </c>
      <c r="B752" s="196" t="s">
        <v>5686</v>
      </c>
      <c r="C752" s="196" t="s">
        <v>5984</v>
      </c>
      <c r="D752" s="196">
        <v>329</v>
      </c>
      <c r="E752" s="197" t="s">
        <v>144</v>
      </c>
      <c r="F752" s="196" t="s">
        <v>144</v>
      </c>
      <c r="G752" s="196">
        <v>89260</v>
      </c>
      <c r="H752" s="196" t="s">
        <v>6198</v>
      </c>
      <c r="I752" s="196" t="s">
        <v>5986</v>
      </c>
      <c r="J752" s="196" t="s">
        <v>5432</v>
      </c>
      <c r="K752" s="197">
        <v>2.4700000000000002</v>
      </c>
      <c r="L752" s="196" t="s">
        <v>5433</v>
      </c>
    </row>
    <row r="753" spans="1:12" ht="15.75">
      <c r="A753" s="196" t="s">
        <v>5685</v>
      </c>
      <c r="B753" s="196" t="s">
        <v>5686</v>
      </c>
      <c r="C753" s="196" t="s">
        <v>5984</v>
      </c>
      <c r="D753" s="196">
        <v>329</v>
      </c>
      <c r="E753" s="197" t="s">
        <v>144</v>
      </c>
      <c r="F753" s="196" t="s">
        <v>144</v>
      </c>
      <c r="G753" s="196">
        <v>89262</v>
      </c>
      <c r="H753" s="196" t="s">
        <v>6199</v>
      </c>
      <c r="I753" s="196" t="s">
        <v>5986</v>
      </c>
      <c r="J753" s="196" t="s">
        <v>5432</v>
      </c>
      <c r="K753" s="197">
        <v>22.16</v>
      </c>
      <c r="L753" s="196" t="s">
        <v>5433</v>
      </c>
    </row>
    <row r="754" spans="1:12" ht="15.75">
      <c r="A754" s="196" t="s">
        <v>5685</v>
      </c>
      <c r="B754" s="196" t="s">
        <v>5686</v>
      </c>
      <c r="C754" s="196" t="s">
        <v>5984</v>
      </c>
      <c r="D754" s="196">
        <v>329</v>
      </c>
      <c r="E754" s="197" t="s">
        <v>144</v>
      </c>
      <c r="F754" s="196" t="s">
        <v>144</v>
      </c>
      <c r="G754" s="196">
        <v>89264</v>
      </c>
      <c r="H754" s="196" t="s">
        <v>6200</v>
      </c>
      <c r="I754" s="196" t="s">
        <v>5986</v>
      </c>
      <c r="J754" s="196" t="s">
        <v>5432</v>
      </c>
      <c r="K754" s="197">
        <v>9.69</v>
      </c>
      <c r="L754" s="196" t="s">
        <v>5433</v>
      </c>
    </row>
    <row r="755" spans="1:12" ht="15.75">
      <c r="A755" s="196" t="s">
        <v>5685</v>
      </c>
      <c r="B755" s="196" t="s">
        <v>5686</v>
      </c>
      <c r="C755" s="196" t="s">
        <v>5984</v>
      </c>
      <c r="D755" s="196">
        <v>329</v>
      </c>
      <c r="E755" s="197" t="s">
        <v>144</v>
      </c>
      <c r="F755" s="196" t="s">
        <v>144</v>
      </c>
      <c r="G755" s="196">
        <v>89265</v>
      </c>
      <c r="H755" s="196" t="s">
        <v>6201</v>
      </c>
      <c r="I755" s="196" t="s">
        <v>5986</v>
      </c>
      <c r="J755" s="196" t="s">
        <v>5432</v>
      </c>
      <c r="K755" s="197">
        <v>2.0299999999999998</v>
      </c>
      <c r="L755" s="196" t="s">
        <v>5433</v>
      </c>
    </row>
    <row r="756" spans="1:12" ht="15.75">
      <c r="A756" s="196" t="s">
        <v>5685</v>
      </c>
      <c r="B756" s="196" t="s">
        <v>5686</v>
      </c>
      <c r="C756" s="196" t="s">
        <v>5984</v>
      </c>
      <c r="D756" s="196">
        <v>329</v>
      </c>
      <c r="E756" s="197" t="s">
        <v>144</v>
      </c>
      <c r="F756" s="196" t="s">
        <v>144</v>
      </c>
      <c r="G756" s="196">
        <v>89266</v>
      </c>
      <c r="H756" s="196" t="s">
        <v>6202</v>
      </c>
      <c r="I756" s="196" t="s">
        <v>5986</v>
      </c>
      <c r="J756" s="196" t="s">
        <v>5432</v>
      </c>
      <c r="K756" s="197">
        <v>0.78</v>
      </c>
      <c r="L756" s="196" t="s">
        <v>5433</v>
      </c>
    </row>
    <row r="757" spans="1:12" ht="15.75">
      <c r="A757" s="196" t="s">
        <v>5685</v>
      </c>
      <c r="B757" s="196" t="s">
        <v>5686</v>
      </c>
      <c r="C757" s="196" t="s">
        <v>5984</v>
      </c>
      <c r="D757" s="196">
        <v>329</v>
      </c>
      <c r="E757" s="197" t="s">
        <v>144</v>
      </c>
      <c r="F757" s="196" t="s">
        <v>144</v>
      </c>
      <c r="G757" s="196">
        <v>89267</v>
      </c>
      <c r="H757" s="196" t="s">
        <v>6203</v>
      </c>
      <c r="I757" s="196" t="s">
        <v>5986</v>
      </c>
      <c r="J757" s="196" t="s">
        <v>5432</v>
      </c>
      <c r="K757" s="197">
        <v>30.99</v>
      </c>
      <c r="L757" s="196" t="s">
        <v>5433</v>
      </c>
    </row>
    <row r="758" spans="1:12" ht="15.75">
      <c r="A758" s="196" t="s">
        <v>5685</v>
      </c>
      <c r="B758" s="196" t="s">
        <v>5686</v>
      </c>
      <c r="C758" s="196" t="s">
        <v>5984</v>
      </c>
      <c r="D758" s="196">
        <v>329</v>
      </c>
      <c r="E758" s="197" t="s">
        <v>144</v>
      </c>
      <c r="F758" s="196" t="s">
        <v>144</v>
      </c>
      <c r="G758" s="196">
        <v>89268</v>
      </c>
      <c r="H758" s="196" t="s">
        <v>6204</v>
      </c>
      <c r="I758" s="196" t="s">
        <v>5986</v>
      </c>
      <c r="J758" s="196" t="s">
        <v>5432</v>
      </c>
      <c r="K758" s="197">
        <v>5.57</v>
      </c>
      <c r="L758" s="196" t="s">
        <v>5433</v>
      </c>
    </row>
    <row r="759" spans="1:12" ht="15.75">
      <c r="A759" s="196" t="s">
        <v>5685</v>
      </c>
      <c r="B759" s="196" t="s">
        <v>5686</v>
      </c>
      <c r="C759" s="196" t="s">
        <v>5984</v>
      </c>
      <c r="D759" s="196">
        <v>329</v>
      </c>
      <c r="E759" s="197" t="s">
        <v>144</v>
      </c>
      <c r="F759" s="196" t="s">
        <v>144</v>
      </c>
      <c r="G759" s="196">
        <v>89269</v>
      </c>
      <c r="H759" s="196" t="s">
        <v>6205</v>
      </c>
      <c r="I759" s="196" t="s">
        <v>5986</v>
      </c>
      <c r="J759" s="196" t="s">
        <v>5432</v>
      </c>
      <c r="K759" s="197">
        <v>2.16</v>
      </c>
      <c r="L759" s="196" t="s">
        <v>5433</v>
      </c>
    </row>
    <row r="760" spans="1:12" ht="15.75">
      <c r="A760" s="196" t="s">
        <v>5685</v>
      </c>
      <c r="B760" s="196" t="s">
        <v>5686</v>
      </c>
      <c r="C760" s="196" t="s">
        <v>5984</v>
      </c>
      <c r="D760" s="196">
        <v>329</v>
      </c>
      <c r="E760" s="197" t="s">
        <v>144</v>
      </c>
      <c r="F760" s="196" t="s">
        <v>144</v>
      </c>
      <c r="G760" s="196">
        <v>89270</v>
      </c>
      <c r="H760" s="196" t="s">
        <v>6206</v>
      </c>
      <c r="I760" s="196" t="s">
        <v>5986</v>
      </c>
      <c r="J760" s="196" t="s">
        <v>5432</v>
      </c>
      <c r="K760" s="197">
        <v>49.82</v>
      </c>
      <c r="L760" s="196" t="s">
        <v>5433</v>
      </c>
    </row>
    <row r="761" spans="1:12" ht="15.75">
      <c r="A761" s="196" t="s">
        <v>5685</v>
      </c>
      <c r="B761" s="196" t="s">
        <v>5686</v>
      </c>
      <c r="C761" s="196" t="s">
        <v>5984</v>
      </c>
      <c r="D761" s="196">
        <v>329</v>
      </c>
      <c r="E761" s="197" t="s">
        <v>144</v>
      </c>
      <c r="F761" s="196" t="s">
        <v>144</v>
      </c>
      <c r="G761" s="196">
        <v>89271</v>
      </c>
      <c r="H761" s="196" t="s">
        <v>6207</v>
      </c>
      <c r="I761" s="196" t="s">
        <v>5986</v>
      </c>
      <c r="J761" s="196" t="s">
        <v>5884</v>
      </c>
      <c r="K761" s="197">
        <v>21.19</v>
      </c>
      <c r="L761" s="196" t="s">
        <v>5433</v>
      </c>
    </row>
    <row r="762" spans="1:12" ht="15.75">
      <c r="A762" s="196" t="s">
        <v>5685</v>
      </c>
      <c r="B762" s="196" t="s">
        <v>5686</v>
      </c>
      <c r="C762" s="196" t="s">
        <v>5984</v>
      </c>
      <c r="D762" s="196">
        <v>329</v>
      </c>
      <c r="E762" s="197" t="s">
        <v>144</v>
      </c>
      <c r="F762" s="196" t="s">
        <v>144</v>
      </c>
      <c r="G762" s="196">
        <v>89274</v>
      </c>
      <c r="H762" s="196" t="s">
        <v>6208</v>
      </c>
      <c r="I762" s="196" t="s">
        <v>5986</v>
      </c>
      <c r="J762" s="196" t="s">
        <v>5503</v>
      </c>
      <c r="K762" s="197">
        <v>1.36</v>
      </c>
      <c r="L762" s="196" t="s">
        <v>5433</v>
      </c>
    </row>
    <row r="763" spans="1:12" ht="15.75">
      <c r="A763" s="196" t="s">
        <v>5685</v>
      </c>
      <c r="B763" s="196" t="s">
        <v>5686</v>
      </c>
      <c r="C763" s="196" t="s">
        <v>5984</v>
      </c>
      <c r="D763" s="196">
        <v>329</v>
      </c>
      <c r="E763" s="197" t="s">
        <v>144</v>
      </c>
      <c r="F763" s="196" t="s">
        <v>144</v>
      </c>
      <c r="G763" s="196">
        <v>89275</v>
      </c>
      <c r="H763" s="196" t="s">
        <v>6209</v>
      </c>
      <c r="I763" s="196" t="s">
        <v>5986</v>
      </c>
      <c r="J763" s="196" t="s">
        <v>5503</v>
      </c>
      <c r="K763" s="197">
        <v>0.16</v>
      </c>
      <c r="L763" s="196" t="s">
        <v>5433</v>
      </c>
    </row>
    <row r="764" spans="1:12" ht="15.75">
      <c r="A764" s="196" t="s">
        <v>5685</v>
      </c>
      <c r="B764" s="196" t="s">
        <v>5686</v>
      </c>
      <c r="C764" s="196" t="s">
        <v>5984</v>
      </c>
      <c r="D764" s="196">
        <v>329</v>
      </c>
      <c r="E764" s="197" t="s">
        <v>144</v>
      </c>
      <c r="F764" s="196" t="s">
        <v>144</v>
      </c>
      <c r="G764" s="196">
        <v>89276</v>
      </c>
      <c r="H764" s="196" t="s">
        <v>6210</v>
      </c>
      <c r="I764" s="196" t="s">
        <v>5986</v>
      </c>
      <c r="J764" s="196" t="s">
        <v>5503</v>
      </c>
      <c r="K764" s="197">
        <v>1.27</v>
      </c>
      <c r="L764" s="196" t="s">
        <v>5433</v>
      </c>
    </row>
    <row r="765" spans="1:12" ht="15.75">
      <c r="A765" s="196" t="s">
        <v>5685</v>
      </c>
      <c r="B765" s="196" t="s">
        <v>5686</v>
      </c>
      <c r="C765" s="196" t="s">
        <v>5984</v>
      </c>
      <c r="D765" s="196">
        <v>329</v>
      </c>
      <c r="E765" s="197" t="s">
        <v>144</v>
      </c>
      <c r="F765" s="196" t="s">
        <v>144</v>
      </c>
      <c r="G765" s="196">
        <v>89277</v>
      </c>
      <c r="H765" s="196" t="s">
        <v>6211</v>
      </c>
      <c r="I765" s="196" t="s">
        <v>5986</v>
      </c>
      <c r="J765" s="196" t="s">
        <v>5884</v>
      </c>
      <c r="K765" s="197">
        <v>6.2</v>
      </c>
      <c r="L765" s="196" t="s">
        <v>5433</v>
      </c>
    </row>
    <row r="766" spans="1:12" ht="15.75">
      <c r="A766" s="196" t="s">
        <v>5685</v>
      </c>
      <c r="B766" s="196" t="s">
        <v>5686</v>
      </c>
      <c r="C766" s="196" t="s">
        <v>5984</v>
      </c>
      <c r="D766" s="196">
        <v>329</v>
      </c>
      <c r="E766" s="197" t="s">
        <v>144</v>
      </c>
      <c r="F766" s="196" t="s">
        <v>144</v>
      </c>
      <c r="G766" s="196">
        <v>89280</v>
      </c>
      <c r="H766" s="196" t="s">
        <v>6212</v>
      </c>
      <c r="I766" s="196" t="s">
        <v>5986</v>
      </c>
      <c r="J766" s="196" t="s">
        <v>5432</v>
      </c>
      <c r="K766" s="197">
        <v>23.5</v>
      </c>
      <c r="L766" s="196" t="s">
        <v>5433</v>
      </c>
    </row>
    <row r="767" spans="1:12" ht="15.75">
      <c r="A767" s="196" t="s">
        <v>5685</v>
      </c>
      <c r="B767" s="196" t="s">
        <v>5686</v>
      </c>
      <c r="C767" s="196" t="s">
        <v>5984</v>
      </c>
      <c r="D767" s="196">
        <v>329</v>
      </c>
      <c r="E767" s="197" t="s">
        <v>144</v>
      </c>
      <c r="F767" s="196" t="s">
        <v>144</v>
      </c>
      <c r="G767" s="196">
        <v>89281</v>
      </c>
      <c r="H767" s="196" t="s">
        <v>6213</v>
      </c>
      <c r="I767" s="196" t="s">
        <v>5986</v>
      </c>
      <c r="J767" s="196" t="s">
        <v>5432</v>
      </c>
      <c r="K767" s="197">
        <v>3.26</v>
      </c>
      <c r="L767" s="196" t="s">
        <v>5433</v>
      </c>
    </row>
    <row r="768" spans="1:12" ht="15.75">
      <c r="A768" s="196" t="s">
        <v>5685</v>
      </c>
      <c r="B768" s="196" t="s">
        <v>5686</v>
      </c>
      <c r="C768" s="196" t="s">
        <v>5984</v>
      </c>
      <c r="D768" s="196">
        <v>329</v>
      </c>
      <c r="E768" s="197" t="s">
        <v>144</v>
      </c>
      <c r="F768" s="196" t="s">
        <v>144</v>
      </c>
      <c r="G768" s="196">
        <v>89870</v>
      </c>
      <c r="H768" s="196" t="s">
        <v>6214</v>
      </c>
      <c r="I768" s="196" t="s">
        <v>5986</v>
      </c>
      <c r="J768" s="196" t="s">
        <v>5432</v>
      </c>
      <c r="K768" s="197">
        <v>24.95</v>
      </c>
      <c r="L768" s="196" t="s">
        <v>5433</v>
      </c>
    </row>
    <row r="769" spans="1:12" ht="15.75">
      <c r="A769" s="196" t="s">
        <v>5685</v>
      </c>
      <c r="B769" s="196" t="s">
        <v>5686</v>
      </c>
      <c r="C769" s="196" t="s">
        <v>5984</v>
      </c>
      <c r="D769" s="196">
        <v>329</v>
      </c>
      <c r="E769" s="197" t="s">
        <v>144</v>
      </c>
      <c r="F769" s="196" t="s">
        <v>144</v>
      </c>
      <c r="G769" s="196">
        <v>89871</v>
      </c>
      <c r="H769" s="196" t="s">
        <v>6215</v>
      </c>
      <c r="I769" s="196" t="s">
        <v>5986</v>
      </c>
      <c r="J769" s="196" t="s">
        <v>5432</v>
      </c>
      <c r="K769" s="197">
        <v>4.6100000000000003</v>
      </c>
      <c r="L769" s="196" t="s">
        <v>5433</v>
      </c>
    </row>
    <row r="770" spans="1:12" ht="15.75">
      <c r="A770" s="196" t="s">
        <v>5685</v>
      </c>
      <c r="B770" s="196" t="s">
        <v>5686</v>
      </c>
      <c r="C770" s="196" t="s">
        <v>5984</v>
      </c>
      <c r="D770" s="196">
        <v>329</v>
      </c>
      <c r="E770" s="197" t="s">
        <v>144</v>
      </c>
      <c r="F770" s="196" t="s">
        <v>144</v>
      </c>
      <c r="G770" s="196">
        <v>89872</v>
      </c>
      <c r="H770" s="196" t="s">
        <v>6216</v>
      </c>
      <c r="I770" s="196" t="s">
        <v>5986</v>
      </c>
      <c r="J770" s="196" t="s">
        <v>5432</v>
      </c>
      <c r="K770" s="197">
        <v>1.8</v>
      </c>
      <c r="L770" s="196" t="s">
        <v>5433</v>
      </c>
    </row>
    <row r="771" spans="1:12" ht="15.75">
      <c r="A771" s="196" t="s">
        <v>5685</v>
      </c>
      <c r="B771" s="196" t="s">
        <v>5686</v>
      </c>
      <c r="C771" s="196" t="s">
        <v>5984</v>
      </c>
      <c r="D771" s="196">
        <v>329</v>
      </c>
      <c r="E771" s="197" t="s">
        <v>144</v>
      </c>
      <c r="F771" s="196" t="s">
        <v>144</v>
      </c>
      <c r="G771" s="196">
        <v>89873</v>
      </c>
      <c r="H771" s="196" t="s">
        <v>6217</v>
      </c>
      <c r="I771" s="196" t="s">
        <v>5986</v>
      </c>
      <c r="J771" s="196" t="s">
        <v>5432</v>
      </c>
      <c r="K771" s="197">
        <v>46.79</v>
      </c>
      <c r="L771" s="196" t="s">
        <v>5433</v>
      </c>
    </row>
    <row r="772" spans="1:12" ht="15.75">
      <c r="A772" s="196" t="s">
        <v>5685</v>
      </c>
      <c r="B772" s="196" t="s">
        <v>5686</v>
      </c>
      <c r="C772" s="196" t="s">
        <v>5984</v>
      </c>
      <c r="D772" s="196">
        <v>329</v>
      </c>
      <c r="E772" s="197" t="s">
        <v>144</v>
      </c>
      <c r="F772" s="196" t="s">
        <v>144</v>
      </c>
      <c r="G772" s="196">
        <v>89874</v>
      </c>
      <c r="H772" s="196" t="s">
        <v>6218</v>
      </c>
      <c r="I772" s="196" t="s">
        <v>5986</v>
      </c>
      <c r="J772" s="196" t="s">
        <v>5884</v>
      </c>
      <c r="K772" s="197">
        <v>128.78</v>
      </c>
      <c r="L772" s="196" t="s">
        <v>5433</v>
      </c>
    </row>
    <row r="773" spans="1:12" ht="15.75">
      <c r="A773" s="196" t="s">
        <v>5685</v>
      </c>
      <c r="B773" s="196" t="s">
        <v>5686</v>
      </c>
      <c r="C773" s="196" t="s">
        <v>5984</v>
      </c>
      <c r="D773" s="196">
        <v>329</v>
      </c>
      <c r="E773" s="197" t="s">
        <v>144</v>
      </c>
      <c r="F773" s="196" t="s">
        <v>144</v>
      </c>
      <c r="G773" s="196">
        <v>89878</v>
      </c>
      <c r="H773" s="196" t="s">
        <v>6219</v>
      </c>
      <c r="I773" s="196" t="s">
        <v>5986</v>
      </c>
      <c r="J773" s="196" t="s">
        <v>5432</v>
      </c>
      <c r="K773" s="197">
        <v>26.4</v>
      </c>
      <c r="L773" s="196" t="s">
        <v>5433</v>
      </c>
    </row>
    <row r="774" spans="1:12" ht="15.75">
      <c r="A774" s="196" t="s">
        <v>5685</v>
      </c>
      <c r="B774" s="196" t="s">
        <v>5686</v>
      </c>
      <c r="C774" s="196" t="s">
        <v>5984</v>
      </c>
      <c r="D774" s="196">
        <v>329</v>
      </c>
      <c r="E774" s="197" t="s">
        <v>144</v>
      </c>
      <c r="F774" s="196" t="s">
        <v>144</v>
      </c>
      <c r="G774" s="196">
        <v>89879</v>
      </c>
      <c r="H774" s="196" t="s">
        <v>6220</v>
      </c>
      <c r="I774" s="196" t="s">
        <v>5986</v>
      </c>
      <c r="J774" s="196" t="s">
        <v>5432</v>
      </c>
      <c r="K774" s="197">
        <v>4.88</v>
      </c>
      <c r="L774" s="196" t="s">
        <v>5433</v>
      </c>
    </row>
    <row r="775" spans="1:12" ht="15.75">
      <c r="A775" s="196" t="s">
        <v>5685</v>
      </c>
      <c r="B775" s="196" t="s">
        <v>5686</v>
      </c>
      <c r="C775" s="196" t="s">
        <v>5984</v>
      </c>
      <c r="D775" s="196">
        <v>329</v>
      </c>
      <c r="E775" s="197" t="s">
        <v>144</v>
      </c>
      <c r="F775" s="196" t="s">
        <v>144</v>
      </c>
      <c r="G775" s="196">
        <v>89880</v>
      </c>
      <c r="H775" s="196" t="s">
        <v>6221</v>
      </c>
      <c r="I775" s="196" t="s">
        <v>5986</v>
      </c>
      <c r="J775" s="196" t="s">
        <v>5432</v>
      </c>
      <c r="K775" s="197">
        <v>1.9</v>
      </c>
      <c r="L775" s="196" t="s">
        <v>5433</v>
      </c>
    </row>
    <row r="776" spans="1:12" ht="15.75">
      <c r="A776" s="196" t="s">
        <v>5685</v>
      </c>
      <c r="B776" s="196" t="s">
        <v>5686</v>
      </c>
      <c r="C776" s="196" t="s">
        <v>5984</v>
      </c>
      <c r="D776" s="196">
        <v>329</v>
      </c>
      <c r="E776" s="197" t="s">
        <v>144</v>
      </c>
      <c r="F776" s="196" t="s">
        <v>144</v>
      </c>
      <c r="G776" s="196">
        <v>89881</v>
      </c>
      <c r="H776" s="196" t="s">
        <v>6222</v>
      </c>
      <c r="I776" s="196" t="s">
        <v>5986</v>
      </c>
      <c r="J776" s="196" t="s">
        <v>5432</v>
      </c>
      <c r="K776" s="197">
        <v>49.5</v>
      </c>
      <c r="L776" s="196" t="s">
        <v>5433</v>
      </c>
    </row>
    <row r="777" spans="1:12" ht="15.75">
      <c r="A777" s="196" t="s">
        <v>5685</v>
      </c>
      <c r="B777" s="196" t="s">
        <v>5686</v>
      </c>
      <c r="C777" s="196" t="s">
        <v>5984</v>
      </c>
      <c r="D777" s="196">
        <v>329</v>
      </c>
      <c r="E777" s="197" t="s">
        <v>144</v>
      </c>
      <c r="F777" s="196" t="s">
        <v>144</v>
      </c>
      <c r="G777" s="196">
        <v>89882</v>
      </c>
      <c r="H777" s="196" t="s">
        <v>6223</v>
      </c>
      <c r="I777" s="196" t="s">
        <v>5986</v>
      </c>
      <c r="J777" s="196" t="s">
        <v>5884</v>
      </c>
      <c r="K777" s="197">
        <v>148.58000000000001</v>
      </c>
      <c r="L777" s="196" t="s">
        <v>5433</v>
      </c>
    </row>
    <row r="778" spans="1:12" ht="15.75">
      <c r="A778" s="196" t="s">
        <v>5685</v>
      </c>
      <c r="B778" s="196" t="s">
        <v>5686</v>
      </c>
      <c r="C778" s="196" t="s">
        <v>5984</v>
      </c>
      <c r="D778" s="196">
        <v>329</v>
      </c>
      <c r="E778" s="197" t="s">
        <v>144</v>
      </c>
      <c r="F778" s="196" t="s">
        <v>144</v>
      </c>
      <c r="G778" s="196">
        <v>90582</v>
      </c>
      <c r="H778" s="196" t="s">
        <v>6224</v>
      </c>
      <c r="I778" s="196" t="s">
        <v>5986</v>
      </c>
      <c r="J778" s="196" t="s">
        <v>5432</v>
      </c>
      <c r="K778" s="197">
        <v>0.37</v>
      </c>
      <c r="L778" s="196" t="s">
        <v>5433</v>
      </c>
    </row>
    <row r="779" spans="1:12" ht="15.75">
      <c r="A779" s="196" t="s">
        <v>5685</v>
      </c>
      <c r="B779" s="196" t="s">
        <v>5686</v>
      </c>
      <c r="C779" s="196" t="s">
        <v>5984</v>
      </c>
      <c r="D779" s="196">
        <v>329</v>
      </c>
      <c r="E779" s="197" t="s">
        <v>144</v>
      </c>
      <c r="F779" s="196" t="s">
        <v>144</v>
      </c>
      <c r="G779" s="196">
        <v>90583</v>
      </c>
      <c r="H779" s="196" t="s">
        <v>6225</v>
      </c>
      <c r="I779" s="196" t="s">
        <v>5986</v>
      </c>
      <c r="J779" s="196" t="s">
        <v>5432</v>
      </c>
      <c r="K779" s="197">
        <v>0.04</v>
      </c>
      <c r="L779" s="196" t="s">
        <v>5433</v>
      </c>
    </row>
    <row r="780" spans="1:12" ht="15.75">
      <c r="A780" s="196" t="s">
        <v>5685</v>
      </c>
      <c r="B780" s="196" t="s">
        <v>5686</v>
      </c>
      <c r="C780" s="196" t="s">
        <v>5984</v>
      </c>
      <c r="D780" s="196">
        <v>329</v>
      </c>
      <c r="E780" s="197" t="s">
        <v>144</v>
      </c>
      <c r="F780" s="196" t="s">
        <v>144</v>
      </c>
      <c r="G780" s="196">
        <v>90584</v>
      </c>
      <c r="H780" s="196" t="s">
        <v>6226</v>
      </c>
      <c r="I780" s="196" t="s">
        <v>5986</v>
      </c>
      <c r="J780" s="196" t="s">
        <v>5432</v>
      </c>
      <c r="K780" s="197">
        <v>0.28999999999999998</v>
      </c>
      <c r="L780" s="196" t="s">
        <v>5433</v>
      </c>
    </row>
    <row r="781" spans="1:12" ht="15.75">
      <c r="A781" s="196" t="s">
        <v>5685</v>
      </c>
      <c r="B781" s="196" t="s">
        <v>5686</v>
      </c>
      <c r="C781" s="196" t="s">
        <v>5984</v>
      </c>
      <c r="D781" s="196">
        <v>329</v>
      </c>
      <c r="E781" s="197" t="s">
        <v>144</v>
      </c>
      <c r="F781" s="196" t="s">
        <v>144</v>
      </c>
      <c r="G781" s="196">
        <v>90585</v>
      </c>
      <c r="H781" s="196" t="s">
        <v>6227</v>
      </c>
      <c r="I781" s="196" t="s">
        <v>5986</v>
      </c>
      <c r="J781" s="196" t="s">
        <v>5503</v>
      </c>
      <c r="K781" s="197">
        <v>0.75</v>
      </c>
      <c r="L781" s="196" t="s">
        <v>5433</v>
      </c>
    </row>
    <row r="782" spans="1:12" ht="15.75">
      <c r="A782" s="196" t="s">
        <v>5685</v>
      </c>
      <c r="B782" s="196" t="s">
        <v>5686</v>
      </c>
      <c r="C782" s="196" t="s">
        <v>5984</v>
      </c>
      <c r="D782" s="196">
        <v>329</v>
      </c>
      <c r="E782" s="197" t="s">
        <v>144</v>
      </c>
      <c r="F782" s="196" t="s">
        <v>144</v>
      </c>
      <c r="G782" s="196">
        <v>90621</v>
      </c>
      <c r="H782" s="196" t="s">
        <v>6228</v>
      </c>
      <c r="I782" s="196" t="s">
        <v>5986</v>
      </c>
      <c r="J782" s="196" t="s">
        <v>5432</v>
      </c>
      <c r="K782" s="197">
        <v>1.6</v>
      </c>
      <c r="L782" s="196" t="s">
        <v>5433</v>
      </c>
    </row>
    <row r="783" spans="1:12" ht="15.75">
      <c r="A783" s="196" t="s">
        <v>5685</v>
      </c>
      <c r="B783" s="196" t="s">
        <v>5686</v>
      </c>
      <c r="C783" s="196" t="s">
        <v>5984</v>
      </c>
      <c r="D783" s="196">
        <v>329</v>
      </c>
      <c r="E783" s="197" t="s">
        <v>144</v>
      </c>
      <c r="F783" s="196" t="s">
        <v>144</v>
      </c>
      <c r="G783" s="196">
        <v>90622</v>
      </c>
      <c r="H783" s="196" t="s">
        <v>6229</v>
      </c>
      <c r="I783" s="196" t="s">
        <v>5986</v>
      </c>
      <c r="J783" s="196" t="s">
        <v>5432</v>
      </c>
      <c r="K783" s="197">
        <v>0.19</v>
      </c>
      <c r="L783" s="196" t="s">
        <v>5433</v>
      </c>
    </row>
    <row r="784" spans="1:12" ht="15.75">
      <c r="A784" s="196" t="s">
        <v>5685</v>
      </c>
      <c r="B784" s="196" t="s">
        <v>5686</v>
      </c>
      <c r="C784" s="196" t="s">
        <v>5984</v>
      </c>
      <c r="D784" s="196">
        <v>329</v>
      </c>
      <c r="E784" s="197" t="s">
        <v>144</v>
      </c>
      <c r="F784" s="196" t="s">
        <v>144</v>
      </c>
      <c r="G784" s="196">
        <v>90623</v>
      </c>
      <c r="H784" s="196" t="s">
        <v>6230</v>
      </c>
      <c r="I784" s="196" t="s">
        <v>5986</v>
      </c>
      <c r="J784" s="196" t="s">
        <v>5432</v>
      </c>
      <c r="K784" s="197">
        <v>2</v>
      </c>
      <c r="L784" s="196" t="s">
        <v>5433</v>
      </c>
    </row>
    <row r="785" spans="1:12" ht="15.75">
      <c r="A785" s="196" t="s">
        <v>5685</v>
      </c>
      <c r="B785" s="196" t="s">
        <v>5686</v>
      </c>
      <c r="C785" s="196" t="s">
        <v>5984</v>
      </c>
      <c r="D785" s="196">
        <v>329</v>
      </c>
      <c r="E785" s="197" t="s">
        <v>144</v>
      </c>
      <c r="F785" s="196" t="s">
        <v>144</v>
      </c>
      <c r="G785" s="196">
        <v>90624</v>
      </c>
      <c r="H785" s="196" t="s">
        <v>6231</v>
      </c>
      <c r="I785" s="196" t="s">
        <v>5986</v>
      </c>
      <c r="J785" s="196" t="s">
        <v>5503</v>
      </c>
      <c r="K785" s="197">
        <v>1.87</v>
      </c>
      <c r="L785" s="196" t="s">
        <v>5433</v>
      </c>
    </row>
    <row r="786" spans="1:12" ht="15.75">
      <c r="A786" s="196" t="s">
        <v>5685</v>
      </c>
      <c r="B786" s="196" t="s">
        <v>5686</v>
      </c>
      <c r="C786" s="196" t="s">
        <v>5984</v>
      </c>
      <c r="D786" s="196">
        <v>329</v>
      </c>
      <c r="E786" s="197" t="s">
        <v>144</v>
      </c>
      <c r="F786" s="196" t="s">
        <v>144</v>
      </c>
      <c r="G786" s="196">
        <v>90627</v>
      </c>
      <c r="H786" s="196" t="s">
        <v>6232</v>
      </c>
      <c r="I786" s="196" t="s">
        <v>5986</v>
      </c>
      <c r="J786" s="196" t="s">
        <v>5432</v>
      </c>
      <c r="K786" s="197">
        <v>28.05</v>
      </c>
      <c r="L786" s="196" t="s">
        <v>5433</v>
      </c>
    </row>
    <row r="787" spans="1:12" ht="15.75">
      <c r="A787" s="196" t="s">
        <v>5685</v>
      </c>
      <c r="B787" s="196" t="s">
        <v>5686</v>
      </c>
      <c r="C787" s="196" t="s">
        <v>5984</v>
      </c>
      <c r="D787" s="196">
        <v>329</v>
      </c>
      <c r="E787" s="197" t="s">
        <v>144</v>
      </c>
      <c r="F787" s="196" t="s">
        <v>144</v>
      </c>
      <c r="G787" s="196">
        <v>90628</v>
      </c>
      <c r="H787" s="196" t="s">
        <v>6233</v>
      </c>
      <c r="I787" s="196" t="s">
        <v>5986</v>
      </c>
      <c r="J787" s="196" t="s">
        <v>5432</v>
      </c>
      <c r="K787" s="197">
        <v>3.99</v>
      </c>
      <c r="L787" s="196" t="s">
        <v>5433</v>
      </c>
    </row>
    <row r="788" spans="1:12" ht="15.75">
      <c r="A788" s="196" t="s">
        <v>5685</v>
      </c>
      <c r="B788" s="196" t="s">
        <v>5686</v>
      </c>
      <c r="C788" s="196" t="s">
        <v>5984</v>
      </c>
      <c r="D788" s="196">
        <v>329</v>
      </c>
      <c r="E788" s="197" t="s">
        <v>144</v>
      </c>
      <c r="F788" s="196" t="s">
        <v>144</v>
      </c>
      <c r="G788" s="196">
        <v>90629</v>
      </c>
      <c r="H788" s="196" t="s">
        <v>6234</v>
      </c>
      <c r="I788" s="196" t="s">
        <v>5986</v>
      </c>
      <c r="J788" s="196" t="s">
        <v>5432</v>
      </c>
      <c r="K788" s="197">
        <v>35.1</v>
      </c>
      <c r="L788" s="196" t="s">
        <v>5433</v>
      </c>
    </row>
    <row r="789" spans="1:12" ht="15.75">
      <c r="A789" s="196" t="s">
        <v>5685</v>
      </c>
      <c r="B789" s="196" t="s">
        <v>5686</v>
      </c>
      <c r="C789" s="196" t="s">
        <v>5984</v>
      </c>
      <c r="D789" s="196">
        <v>329</v>
      </c>
      <c r="E789" s="197" t="s">
        <v>144</v>
      </c>
      <c r="F789" s="196" t="s">
        <v>144</v>
      </c>
      <c r="G789" s="196">
        <v>90630</v>
      </c>
      <c r="H789" s="196" t="s">
        <v>6235</v>
      </c>
      <c r="I789" s="196" t="s">
        <v>5986</v>
      </c>
      <c r="J789" s="196" t="s">
        <v>5503</v>
      </c>
      <c r="K789" s="197">
        <v>7.6</v>
      </c>
      <c r="L789" s="196" t="s">
        <v>5433</v>
      </c>
    </row>
    <row r="790" spans="1:12" ht="15.75">
      <c r="A790" s="196" t="s">
        <v>5685</v>
      </c>
      <c r="B790" s="196" t="s">
        <v>5686</v>
      </c>
      <c r="C790" s="196" t="s">
        <v>5984</v>
      </c>
      <c r="D790" s="196">
        <v>329</v>
      </c>
      <c r="E790" s="197" t="s">
        <v>144</v>
      </c>
      <c r="F790" s="196" t="s">
        <v>144</v>
      </c>
      <c r="G790" s="196">
        <v>90633</v>
      </c>
      <c r="H790" s="196" t="s">
        <v>6236</v>
      </c>
      <c r="I790" s="196" t="s">
        <v>5986</v>
      </c>
      <c r="J790" s="196" t="s">
        <v>5503</v>
      </c>
      <c r="K790" s="197">
        <v>3.45</v>
      </c>
      <c r="L790" s="196" t="s">
        <v>5433</v>
      </c>
    </row>
    <row r="791" spans="1:12" ht="15.75">
      <c r="A791" s="196" t="s">
        <v>5685</v>
      </c>
      <c r="B791" s="196" t="s">
        <v>5686</v>
      </c>
      <c r="C791" s="196" t="s">
        <v>5984</v>
      </c>
      <c r="D791" s="196">
        <v>329</v>
      </c>
      <c r="E791" s="197" t="s">
        <v>144</v>
      </c>
      <c r="F791" s="196" t="s">
        <v>144</v>
      </c>
      <c r="G791" s="196">
        <v>90634</v>
      </c>
      <c r="H791" s="196" t="s">
        <v>6237</v>
      </c>
      <c r="I791" s="196" t="s">
        <v>5986</v>
      </c>
      <c r="J791" s="196" t="s">
        <v>5503</v>
      </c>
      <c r="K791" s="197">
        <v>0.4</v>
      </c>
      <c r="L791" s="196" t="s">
        <v>5433</v>
      </c>
    </row>
    <row r="792" spans="1:12" ht="15.75">
      <c r="A792" s="196" t="s">
        <v>5685</v>
      </c>
      <c r="B792" s="196" t="s">
        <v>5686</v>
      </c>
      <c r="C792" s="196" t="s">
        <v>5984</v>
      </c>
      <c r="D792" s="196">
        <v>329</v>
      </c>
      <c r="E792" s="197" t="s">
        <v>144</v>
      </c>
      <c r="F792" s="196" t="s">
        <v>144</v>
      </c>
      <c r="G792" s="196">
        <v>90635</v>
      </c>
      <c r="H792" s="196" t="s">
        <v>6238</v>
      </c>
      <c r="I792" s="196" t="s">
        <v>5986</v>
      </c>
      <c r="J792" s="196" t="s">
        <v>5503</v>
      </c>
      <c r="K792" s="197">
        <v>3.77</v>
      </c>
      <c r="L792" s="196" t="s">
        <v>5433</v>
      </c>
    </row>
    <row r="793" spans="1:12" ht="15.75">
      <c r="A793" s="196" t="s">
        <v>5685</v>
      </c>
      <c r="B793" s="196" t="s">
        <v>5686</v>
      </c>
      <c r="C793" s="196" t="s">
        <v>5984</v>
      </c>
      <c r="D793" s="196">
        <v>329</v>
      </c>
      <c r="E793" s="197" t="s">
        <v>144</v>
      </c>
      <c r="F793" s="196" t="s">
        <v>144</v>
      </c>
      <c r="G793" s="196">
        <v>90636</v>
      </c>
      <c r="H793" s="196" t="s">
        <v>6239</v>
      </c>
      <c r="I793" s="196" t="s">
        <v>5986</v>
      </c>
      <c r="J793" s="196" t="s">
        <v>5503</v>
      </c>
      <c r="K793" s="197">
        <v>3.75</v>
      </c>
      <c r="L793" s="196" t="s">
        <v>5433</v>
      </c>
    </row>
    <row r="794" spans="1:12" ht="15.75">
      <c r="A794" s="196" t="s">
        <v>5685</v>
      </c>
      <c r="B794" s="196" t="s">
        <v>5686</v>
      </c>
      <c r="C794" s="196" t="s">
        <v>5984</v>
      </c>
      <c r="D794" s="196">
        <v>329</v>
      </c>
      <c r="E794" s="197" t="s">
        <v>144</v>
      </c>
      <c r="F794" s="196" t="s">
        <v>144</v>
      </c>
      <c r="G794" s="196">
        <v>90639</v>
      </c>
      <c r="H794" s="196" t="s">
        <v>6240</v>
      </c>
      <c r="I794" s="196" t="s">
        <v>5986</v>
      </c>
      <c r="J794" s="196" t="s">
        <v>5503</v>
      </c>
      <c r="K794" s="197">
        <v>5.15</v>
      </c>
      <c r="L794" s="196" t="s">
        <v>5433</v>
      </c>
    </row>
    <row r="795" spans="1:12" ht="15.75">
      <c r="A795" s="196" t="s">
        <v>5685</v>
      </c>
      <c r="B795" s="196" t="s">
        <v>5686</v>
      </c>
      <c r="C795" s="196" t="s">
        <v>5984</v>
      </c>
      <c r="D795" s="196">
        <v>329</v>
      </c>
      <c r="E795" s="197" t="s">
        <v>144</v>
      </c>
      <c r="F795" s="196" t="s">
        <v>144</v>
      </c>
      <c r="G795" s="196">
        <v>90640</v>
      </c>
      <c r="H795" s="196" t="s">
        <v>6241</v>
      </c>
      <c r="I795" s="196" t="s">
        <v>5986</v>
      </c>
      <c r="J795" s="196" t="s">
        <v>5503</v>
      </c>
      <c r="K795" s="197">
        <v>0.61</v>
      </c>
      <c r="L795" s="196" t="s">
        <v>5433</v>
      </c>
    </row>
    <row r="796" spans="1:12" ht="15.75">
      <c r="A796" s="196" t="s">
        <v>5685</v>
      </c>
      <c r="B796" s="196" t="s">
        <v>5686</v>
      </c>
      <c r="C796" s="196" t="s">
        <v>5984</v>
      </c>
      <c r="D796" s="196">
        <v>329</v>
      </c>
      <c r="E796" s="197" t="s">
        <v>144</v>
      </c>
      <c r="F796" s="196" t="s">
        <v>144</v>
      </c>
      <c r="G796" s="196">
        <v>90641</v>
      </c>
      <c r="H796" s="196" t="s">
        <v>6242</v>
      </c>
      <c r="I796" s="196" t="s">
        <v>5986</v>
      </c>
      <c r="J796" s="196" t="s">
        <v>5503</v>
      </c>
      <c r="K796" s="197">
        <v>5.63</v>
      </c>
      <c r="L796" s="196" t="s">
        <v>5433</v>
      </c>
    </row>
    <row r="797" spans="1:12" ht="15.75">
      <c r="A797" s="196" t="s">
        <v>5685</v>
      </c>
      <c r="B797" s="196" t="s">
        <v>5686</v>
      </c>
      <c r="C797" s="196" t="s">
        <v>5984</v>
      </c>
      <c r="D797" s="196">
        <v>329</v>
      </c>
      <c r="E797" s="197" t="s">
        <v>144</v>
      </c>
      <c r="F797" s="196" t="s">
        <v>144</v>
      </c>
      <c r="G797" s="196">
        <v>90642</v>
      </c>
      <c r="H797" s="196" t="s">
        <v>6243</v>
      </c>
      <c r="I797" s="196" t="s">
        <v>5986</v>
      </c>
      <c r="J797" s="196" t="s">
        <v>5884</v>
      </c>
      <c r="K797" s="197">
        <v>6.72</v>
      </c>
      <c r="L797" s="196" t="s">
        <v>5433</v>
      </c>
    </row>
    <row r="798" spans="1:12" ht="15.75">
      <c r="A798" s="196" t="s">
        <v>5685</v>
      </c>
      <c r="B798" s="196" t="s">
        <v>5686</v>
      </c>
      <c r="C798" s="196" t="s">
        <v>5984</v>
      </c>
      <c r="D798" s="196">
        <v>329</v>
      </c>
      <c r="E798" s="197" t="s">
        <v>144</v>
      </c>
      <c r="F798" s="196" t="s">
        <v>144</v>
      </c>
      <c r="G798" s="196">
        <v>90646</v>
      </c>
      <c r="H798" s="196" t="s">
        <v>6244</v>
      </c>
      <c r="I798" s="196" t="s">
        <v>5986</v>
      </c>
      <c r="J798" s="196" t="s">
        <v>5503</v>
      </c>
      <c r="K798" s="197">
        <v>0.7</v>
      </c>
      <c r="L798" s="196" t="s">
        <v>5433</v>
      </c>
    </row>
    <row r="799" spans="1:12" ht="15.75">
      <c r="A799" s="196" t="s">
        <v>5685</v>
      </c>
      <c r="B799" s="196" t="s">
        <v>5686</v>
      </c>
      <c r="C799" s="196" t="s">
        <v>5984</v>
      </c>
      <c r="D799" s="196">
        <v>329</v>
      </c>
      <c r="E799" s="197" t="s">
        <v>144</v>
      </c>
      <c r="F799" s="196" t="s">
        <v>144</v>
      </c>
      <c r="G799" s="196">
        <v>90647</v>
      </c>
      <c r="H799" s="196" t="s">
        <v>6245</v>
      </c>
      <c r="I799" s="196" t="s">
        <v>5986</v>
      </c>
      <c r="J799" s="196" t="s">
        <v>5503</v>
      </c>
      <c r="K799" s="197">
        <v>0.08</v>
      </c>
      <c r="L799" s="196" t="s">
        <v>5433</v>
      </c>
    </row>
    <row r="800" spans="1:12" ht="15.75">
      <c r="A800" s="196" t="s">
        <v>5685</v>
      </c>
      <c r="B800" s="196" t="s">
        <v>5686</v>
      </c>
      <c r="C800" s="196" t="s">
        <v>5984</v>
      </c>
      <c r="D800" s="196">
        <v>329</v>
      </c>
      <c r="E800" s="197" t="s">
        <v>144</v>
      </c>
      <c r="F800" s="196" t="s">
        <v>144</v>
      </c>
      <c r="G800" s="196">
        <v>90648</v>
      </c>
      <c r="H800" s="196" t="s">
        <v>6246</v>
      </c>
      <c r="I800" s="196" t="s">
        <v>5986</v>
      </c>
      <c r="J800" s="196" t="s">
        <v>5503</v>
      </c>
      <c r="K800" s="197">
        <v>0.77</v>
      </c>
      <c r="L800" s="196" t="s">
        <v>5433</v>
      </c>
    </row>
    <row r="801" spans="1:12" ht="15.75">
      <c r="A801" s="196" t="s">
        <v>5685</v>
      </c>
      <c r="B801" s="196" t="s">
        <v>5686</v>
      </c>
      <c r="C801" s="196" t="s">
        <v>5984</v>
      </c>
      <c r="D801" s="196">
        <v>329</v>
      </c>
      <c r="E801" s="197" t="s">
        <v>144</v>
      </c>
      <c r="F801" s="196" t="s">
        <v>144</v>
      </c>
      <c r="G801" s="196">
        <v>90649</v>
      </c>
      <c r="H801" s="196" t="s">
        <v>6247</v>
      </c>
      <c r="I801" s="196" t="s">
        <v>5986</v>
      </c>
      <c r="J801" s="196" t="s">
        <v>5884</v>
      </c>
      <c r="K801" s="197">
        <v>5.8</v>
      </c>
      <c r="L801" s="196" t="s">
        <v>5433</v>
      </c>
    </row>
    <row r="802" spans="1:12" ht="15.75">
      <c r="A802" s="196" t="s">
        <v>5685</v>
      </c>
      <c r="B802" s="196" t="s">
        <v>5686</v>
      </c>
      <c r="C802" s="196" t="s">
        <v>5984</v>
      </c>
      <c r="D802" s="196">
        <v>329</v>
      </c>
      <c r="E802" s="197" t="s">
        <v>144</v>
      </c>
      <c r="F802" s="196" t="s">
        <v>144</v>
      </c>
      <c r="G802" s="196">
        <v>90652</v>
      </c>
      <c r="H802" s="196" t="s">
        <v>6248</v>
      </c>
      <c r="I802" s="196" t="s">
        <v>5986</v>
      </c>
      <c r="J802" s="196" t="s">
        <v>5503</v>
      </c>
      <c r="K802" s="197">
        <v>3.35</v>
      </c>
      <c r="L802" s="196" t="s">
        <v>5433</v>
      </c>
    </row>
    <row r="803" spans="1:12" ht="15.75">
      <c r="A803" s="196" t="s">
        <v>5685</v>
      </c>
      <c r="B803" s="196" t="s">
        <v>5686</v>
      </c>
      <c r="C803" s="196" t="s">
        <v>5984</v>
      </c>
      <c r="D803" s="196">
        <v>329</v>
      </c>
      <c r="E803" s="197" t="s">
        <v>144</v>
      </c>
      <c r="F803" s="196" t="s">
        <v>144</v>
      </c>
      <c r="G803" s="196">
        <v>90653</v>
      </c>
      <c r="H803" s="196" t="s">
        <v>6249</v>
      </c>
      <c r="I803" s="196" t="s">
        <v>5986</v>
      </c>
      <c r="J803" s="196" t="s">
        <v>5503</v>
      </c>
      <c r="K803" s="197">
        <v>0.39</v>
      </c>
      <c r="L803" s="196" t="s">
        <v>5433</v>
      </c>
    </row>
    <row r="804" spans="1:12" ht="15.75">
      <c r="A804" s="196" t="s">
        <v>5685</v>
      </c>
      <c r="B804" s="196" t="s">
        <v>5686</v>
      </c>
      <c r="C804" s="196" t="s">
        <v>5984</v>
      </c>
      <c r="D804" s="196">
        <v>329</v>
      </c>
      <c r="E804" s="197" t="s">
        <v>144</v>
      </c>
      <c r="F804" s="196" t="s">
        <v>144</v>
      </c>
      <c r="G804" s="196">
        <v>90654</v>
      </c>
      <c r="H804" s="196" t="s">
        <v>6250</v>
      </c>
      <c r="I804" s="196" t="s">
        <v>5986</v>
      </c>
      <c r="J804" s="196" t="s">
        <v>5503</v>
      </c>
      <c r="K804" s="197">
        <v>3.66</v>
      </c>
      <c r="L804" s="196" t="s">
        <v>5433</v>
      </c>
    </row>
    <row r="805" spans="1:12" ht="15.75">
      <c r="A805" s="196" t="s">
        <v>5685</v>
      </c>
      <c r="B805" s="196" t="s">
        <v>5686</v>
      </c>
      <c r="C805" s="196" t="s">
        <v>5984</v>
      </c>
      <c r="D805" s="196">
        <v>329</v>
      </c>
      <c r="E805" s="197" t="s">
        <v>144</v>
      </c>
      <c r="F805" s="196" t="s">
        <v>144</v>
      </c>
      <c r="G805" s="196">
        <v>90655</v>
      </c>
      <c r="H805" s="196" t="s">
        <v>6251</v>
      </c>
      <c r="I805" s="196" t="s">
        <v>5986</v>
      </c>
      <c r="J805" s="196" t="s">
        <v>5884</v>
      </c>
      <c r="K805" s="197">
        <v>3.81</v>
      </c>
      <c r="L805" s="196" t="s">
        <v>5433</v>
      </c>
    </row>
    <row r="806" spans="1:12" ht="15.75">
      <c r="A806" s="196" t="s">
        <v>5685</v>
      </c>
      <c r="B806" s="196" t="s">
        <v>5686</v>
      </c>
      <c r="C806" s="196" t="s">
        <v>5984</v>
      </c>
      <c r="D806" s="196">
        <v>329</v>
      </c>
      <c r="E806" s="197" t="s">
        <v>144</v>
      </c>
      <c r="F806" s="196" t="s">
        <v>144</v>
      </c>
      <c r="G806" s="196">
        <v>90658</v>
      </c>
      <c r="H806" s="196" t="s">
        <v>6252</v>
      </c>
      <c r="I806" s="196" t="s">
        <v>5986</v>
      </c>
      <c r="J806" s="196" t="s">
        <v>5503</v>
      </c>
      <c r="K806" s="197">
        <v>3.59</v>
      </c>
      <c r="L806" s="196" t="s">
        <v>5433</v>
      </c>
    </row>
    <row r="807" spans="1:12" ht="15.75">
      <c r="A807" s="196" t="s">
        <v>5685</v>
      </c>
      <c r="B807" s="196" t="s">
        <v>5686</v>
      </c>
      <c r="C807" s="196" t="s">
        <v>5984</v>
      </c>
      <c r="D807" s="196">
        <v>329</v>
      </c>
      <c r="E807" s="197" t="s">
        <v>144</v>
      </c>
      <c r="F807" s="196" t="s">
        <v>144</v>
      </c>
      <c r="G807" s="196">
        <v>90659</v>
      </c>
      <c r="H807" s="196" t="s">
        <v>6253</v>
      </c>
      <c r="I807" s="196" t="s">
        <v>5986</v>
      </c>
      <c r="J807" s="196" t="s">
        <v>5503</v>
      </c>
      <c r="K807" s="197">
        <v>0.42</v>
      </c>
      <c r="L807" s="196" t="s">
        <v>5433</v>
      </c>
    </row>
    <row r="808" spans="1:12" ht="15.75">
      <c r="A808" s="196" t="s">
        <v>5685</v>
      </c>
      <c r="B808" s="196" t="s">
        <v>5686</v>
      </c>
      <c r="C808" s="196" t="s">
        <v>5984</v>
      </c>
      <c r="D808" s="196">
        <v>329</v>
      </c>
      <c r="E808" s="197" t="s">
        <v>144</v>
      </c>
      <c r="F808" s="196" t="s">
        <v>144</v>
      </c>
      <c r="G808" s="196">
        <v>90660</v>
      </c>
      <c r="H808" s="196" t="s">
        <v>6254</v>
      </c>
      <c r="I808" s="196" t="s">
        <v>5986</v>
      </c>
      <c r="J808" s="196" t="s">
        <v>5503</v>
      </c>
      <c r="K808" s="197">
        <v>3.93</v>
      </c>
      <c r="L808" s="196" t="s">
        <v>5433</v>
      </c>
    </row>
    <row r="809" spans="1:12" ht="15.75">
      <c r="A809" s="196" t="s">
        <v>5685</v>
      </c>
      <c r="B809" s="196" t="s">
        <v>5686</v>
      </c>
      <c r="C809" s="196" t="s">
        <v>5984</v>
      </c>
      <c r="D809" s="196">
        <v>329</v>
      </c>
      <c r="E809" s="197" t="s">
        <v>144</v>
      </c>
      <c r="F809" s="196" t="s">
        <v>144</v>
      </c>
      <c r="G809" s="196">
        <v>90661</v>
      </c>
      <c r="H809" s="196" t="s">
        <v>6255</v>
      </c>
      <c r="I809" s="196" t="s">
        <v>5986</v>
      </c>
      <c r="J809" s="196" t="s">
        <v>5884</v>
      </c>
      <c r="K809" s="197">
        <v>3.81</v>
      </c>
      <c r="L809" s="196" t="s">
        <v>5433</v>
      </c>
    </row>
    <row r="810" spans="1:12" ht="15.75">
      <c r="A810" s="196" t="s">
        <v>5685</v>
      </c>
      <c r="B810" s="196" t="s">
        <v>5686</v>
      </c>
      <c r="C810" s="196" t="s">
        <v>5984</v>
      </c>
      <c r="D810" s="196">
        <v>329</v>
      </c>
      <c r="E810" s="197" t="s">
        <v>144</v>
      </c>
      <c r="F810" s="196" t="s">
        <v>144</v>
      </c>
      <c r="G810" s="196">
        <v>90664</v>
      </c>
      <c r="H810" s="196" t="s">
        <v>6256</v>
      </c>
      <c r="I810" s="196" t="s">
        <v>5986</v>
      </c>
      <c r="J810" s="196" t="s">
        <v>5432</v>
      </c>
      <c r="K810" s="197">
        <v>4.74</v>
      </c>
      <c r="L810" s="196" t="s">
        <v>5433</v>
      </c>
    </row>
    <row r="811" spans="1:12" ht="15.75">
      <c r="A811" s="196" t="s">
        <v>5685</v>
      </c>
      <c r="B811" s="196" t="s">
        <v>5686</v>
      </c>
      <c r="C811" s="196" t="s">
        <v>5984</v>
      </c>
      <c r="D811" s="196">
        <v>329</v>
      </c>
      <c r="E811" s="197" t="s">
        <v>144</v>
      </c>
      <c r="F811" s="196" t="s">
        <v>144</v>
      </c>
      <c r="G811" s="196">
        <v>90665</v>
      </c>
      <c r="H811" s="196" t="s">
        <v>6257</v>
      </c>
      <c r="I811" s="196" t="s">
        <v>5986</v>
      </c>
      <c r="J811" s="196" t="s">
        <v>5432</v>
      </c>
      <c r="K811" s="197">
        <v>0.54</v>
      </c>
      <c r="L811" s="196" t="s">
        <v>5433</v>
      </c>
    </row>
    <row r="812" spans="1:12" ht="15.75">
      <c r="A812" s="196" t="s">
        <v>5685</v>
      </c>
      <c r="B812" s="196" t="s">
        <v>5686</v>
      </c>
      <c r="C812" s="196" t="s">
        <v>5984</v>
      </c>
      <c r="D812" s="196">
        <v>329</v>
      </c>
      <c r="E812" s="197" t="s">
        <v>144</v>
      </c>
      <c r="F812" s="196" t="s">
        <v>144</v>
      </c>
      <c r="G812" s="196">
        <v>90666</v>
      </c>
      <c r="H812" s="196" t="s">
        <v>6258</v>
      </c>
      <c r="I812" s="196" t="s">
        <v>5986</v>
      </c>
      <c r="J812" s="196" t="s">
        <v>5432</v>
      </c>
      <c r="K812" s="197">
        <v>5.18</v>
      </c>
      <c r="L812" s="196" t="s">
        <v>5433</v>
      </c>
    </row>
    <row r="813" spans="1:12" ht="15.75">
      <c r="A813" s="196" t="s">
        <v>5685</v>
      </c>
      <c r="B813" s="196" t="s">
        <v>5686</v>
      </c>
      <c r="C813" s="196" t="s">
        <v>5984</v>
      </c>
      <c r="D813" s="196">
        <v>329</v>
      </c>
      <c r="E813" s="197" t="s">
        <v>144</v>
      </c>
      <c r="F813" s="196" t="s">
        <v>144</v>
      </c>
      <c r="G813" s="196">
        <v>90667</v>
      </c>
      <c r="H813" s="196" t="s">
        <v>6259</v>
      </c>
      <c r="I813" s="196" t="s">
        <v>5986</v>
      </c>
      <c r="J813" s="196" t="s">
        <v>5884</v>
      </c>
      <c r="K813" s="197">
        <v>10.92</v>
      </c>
      <c r="L813" s="196" t="s">
        <v>5433</v>
      </c>
    </row>
    <row r="814" spans="1:12" ht="15.75">
      <c r="A814" s="196" t="s">
        <v>5685</v>
      </c>
      <c r="B814" s="196" t="s">
        <v>5686</v>
      </c>
      <c r="C814" s="196" t="s">
        <v>5984</v>
      </c>
      <c r="D814" s="196">
        <v>329</v>
      </c>
      <c r="E814" s="197" t="s">
        <v>144</v>
      </c>
      <c r="F814" s="196" t="s">
        <v>144</v>
      </c>
      <c r="G814" s="196">
        <v>90670</v>
      </c>
      <c r="H814" s="196" t="s">
        <v>6260</v>
      </c>
      <c r="I814" s="196" t="s">
        <v>5986</v>
      </c>
      <c r="J814" s="196" t="s">
        <v>5432</v>
      </c>
      <c r="K814" s="197">
        <v>128.72</v>
      </c>
      <c r="L814" s="196" t="s">
        <v>5433</v>
      </c>
    </row>
    <row r="815" spans="1:12" ht="15.75">
      <c r="A815" s="196" t="s">
        <v>5685</v>
      </c>
      <c r="B815" s="196" t="s">
        <v>5686</v>
      </c>
      <c r="C815" s="196" t="s">
        <v>5984</v>
      </c>
      <c r="D815" s="196">
        <v>329</v>
      </c>
      <c r="E815" s="197" t="s">
        <v>144</v>
      </c>
      <c r="F815" s="196" t="s">
        <v>144</v>
      </c>
      <c r="G815" s="196">
        <v>90671</v>
      </c>
      <c r="H815" s="196" t="s">
        <v>6261</v>
      </c>
      <c r="I815" s="196" t="s">
        <v>5986</v>
      </c>
      <c r="J815" s="196" t="s">
        <v>5432</v>
      </c>
      <c r="K815" s="197">
        <v>17.87</v>
      </c>
      <c r="L815" s="196" t="s">
        <v>5433</v>
      </c>
    </row>
    <row r="816" spans="1:12" ht="15.75">
      <c r="A816" s="196" t="s">
        <v>5685</v>
      </c>
      <c r="B816" s="196" t="s">
        <v>5686</v>
      </c>
      <c r="C816" s="196" t="s">
        <v>5984</v>
      </c>
      <c r="D816" s="196">
        <v>329</v>
      </c>
      <c r="E816" s="197" t="s">
        <v>144</v>
      </c>
      <c r="F816" s="196" t="s">
        <v>144</v>
      </c>
      <c r="G816" s="196">
        <v>90672</v>
      </c>
      <c r="H816" s="196" t="s">
        <v>6262</v>
      </c>
      <c r="I816" s="196" t="s">
        <v>5986</v>
      </c>
      <c r="J816" s="196" t="s">
        <v>5432</v>
      </c>
      <c r="K816" s="197">
        <v>161.09</v>
      </c>
      <c r="L816" s="196" t="s">
        <v>5433</v>
      </c>
    </row>
    <row r="817" spans="1:12" ht="15.75">
      <c r="A817" s="196" t="s">
        <v>5685</v>
      </c>
      <c r="B817" s="196" t="s">
        <v>5686</v>
      </c>
      <c r="C817" s="196" t="s">
        <v>5984</v>
      </c>
      <c r="D817" s="196">
        <v>329</v>
      </c>
      <c r="E817" s="197" t="s">
        <v>144</v>
      </c>
      <c r="F817" s="196" t="s">
        <v>144</v>
      </c>
      <c r="G817" s="196">
        <v>90673</v>
      </c>
      <c r="H817" s="196" t="s">
        <v>6263</v>
      </c>
      <c r="I817" s="196" t="s">
        <v>5986</v>
      </c>
      <c r="J817" s="196" t="s">
        <v>5884</v>
      </c>
      <c r="K817" s="197">
        <v>87.4</v>
      </c>
      <c r="L817" s="196" t="s">
        <v>5433</v>
      </c>
    </row>
    <row r="818" spans="1:12" ht="15.75">
      <c r="A818" s="196" t="s">
        <v>5685</v>
      </c>
      <c r="B818" s="196" t="s">
        <v>5686</v>
      </c>
      <c r="C818" s="196" t="s">
        <v>5984</v>
      </c>
      <c r="D818" s="196">
        <v>329</v>
      </c>
      <c r="E818" s="197" t="s">
        <v>144</v>
      </c>
      <c r="F818" s="196" t="s">
        <v>144</v>
      </c>
      <c r="G818" s="196">
        <v>90676</v>
      </c>
      <c r="H818" s="196" t="s">
        <v>6264</v>
      </c>
      <c r="I818" s="196" t="s">
        <v>5986</v>
      </c>
      <c r="J818" s="196" t="s">
        <v>5432</v>
      </c>
      <c r="K818" s="197">
        <v>69.05</v>
      </c>
      <c r="L818" s="196" t="s">
        <v>5433</v>
      </c>
    </row>
    <row r="819" spans="1:12" ht="15.75">
      <c r="A819" s="196" t="s">
        <v>5685</v>
      </c>
      <c r="B819" s="196" t="s">
        <v>5686</v>
      </c>
      <c r="C819" s="196" t="s">
        <v>5984</v>
      </c>
      <c r="D819" s="196">
        <v>329</v>
      </c>
      <c r="E819" s="197" t="s">
        <v>144</v>
      </c>
      <c r="F819" s="196" t="s">
        <v>144</v>
      </c>
      <c r="G819" s="196">
        <v>90677</v>
      </c>
      <c r="H819" s="196" t="s">
        <v>6265</v>
      </c>
      <c r="I819" s="196" t="s">
        <v>5986</v>
      </c>
      <c r="J819" s="196" t="s">
        <v>5432</v>
      </c>
      <c r="K819" s="197">
        <v>9.58</v>
      </c>
      <c r="L819" s="196" t="s">
        <v>5433</v>
      </c>
    </row>
    <row r="820" spans="1:12" ht="15.75">
      <c r="A820" s="196" t="s">
        <v>5685</v>
      </c>
      <c r="B820" s="196" t="s">
        <v>5686</v>
      </c>
      <c r="C820" s="196" t="s">
        <v>5984</v>
      </c>
      <c r="D820" s="196">
        <v>329</v>
      </c>
      <c r="E820" s="197" t="s">
        <v>144</v>
      </c>
      <c r="F820" s="196" t="s">
        <v>144</v>
      </c>
      <c r="G820" s="196">
        <v>90678</v>
      </c>
      <c r="H820" s="196" t="s">
        <v>6266</v>
      </c>
      <c r="I820" s="196" t="s">
        <v>5986</v>
      </c>
      <c r="J820" s="196" t="s">
        <v>5432</v>
      </c>
      <c r="K820" s="197">
        <v>86.41</v>
      </c>
      <c r="L820" s="196" t="s">
        <v>5433</v>
      </c>
    </row>
    <row r="821" spans="1:12" ht="15.75">
      <c r="A821" s="196" t="s">
        <v>5685</v>
      </c>
      <c r="B821" s="196" t="s">
        <v>5686</v>
      </c>
      <c r="C821" s="196" t="s">
        <v>5984</v>
      </c>
      <c r="D821" s="196">
        <v>329</v>
      </c>
      <c r="E821" s="197" t="s">
        <v>144</v>
      </c>
      <c r="F821" s="196" t="s">
        <v>144</v>
      </c>
      <c r="G821" s="196">
        <v>90679</v>
      </c>
      <c r="H821" s="196" t="s">
        <v>6267</v>
      </c>
      <c r="I821" s="196" t="s">
        <v>5986</v>
      </c>
      <c r="J821" s="196" t="s">
        <v>5884</v>
      </c>
      <c r="K821" s="197">
        <v>66.989999999999995</v>
      </c>
      <c r="L821" s="196" t="s">
        <v>5433</v>
      </c>
    </row>
    <row r="822" spans="1:12" ht="15.75">
      <c r="A822" s="196" t="s">
        <v>5685</v>
      </c>
      <c r="B822" s="196" t="s">
        <v>5686</v>
      </c>
      <c r="C822" s="196" t="s">
        <v>5984</v>
      </c>
      <c r="D822" s="196">
        <v>329</v>
      </c>
      <c r="E822" s="197" t="s">
        <v>144</v>
      </c>
      <c r="F822" s="196" t="s">
        <v>144</v>
      </c>
      <c r="G822" s="196">
        <v>90682</v>
      </c>
      <c r="H822" s="196" t="s">
        <v>6268</v>
      </c>
      <c r="I822" s="196" t="s">
        <v>5986</v>
      </c>
      <c r="J822" s="196" t="s">
        <v>5432</v>
      </c>
      <c r="K822" s="197">
        <v>25.68</v>
      </c>
      <c r="L822" s="196" t="s">
        <v>5433</v>
      </c>
    </row>
    <row r="823" spans="1:12" ht="15.75">
      <c r="A823" s="196" t="s">
        <v>5685</v>
      </c>
      <c r="B823" s="196" t="s">
        <v>5686</v>
      </c>
      <c r="C823" s="196" t="s">
        <v>5984</v>
      </c>
      <c r="D823" s="196">
        <v>329</v>
      </c>
      <c r="E823" s="197" t="s">
        <v>144</v>
      </c>
      <c r="F823" s="196" t="s">
        <v>144</v>
      </c>
      <c r="G823" s="196">
        <v>90683</v>
      </c>
      <c r="H823" s="196" t="s">
        <v>6269</v>
      </c>
      <c r="I823" s="196" t="s">
        <v>5986</v>
      </c>
      <c r="J823" s="196" t="s">
        <v>5432</v>
      </c>
      <c r="K823" s="197">
        <v>3.04</v>
      </c>
      <c r="L823" s="196" t="s">
        <v>5433</v>
      </c>
    </row>
    <row r="824" spans="1:12" ht="15.75">
      <c r="A824" s="196" t="s">
        <v>5685</v>
      </c>
      <c r="B824" s="196" t="s">
        <v>5686</v>
      </c>
      <c r="C824" s="196" t="s">
        <v>5984</v>
      </c>
      <c r="D824" s="196">
        <v>329</v>
      </c>
      <c r="E824" s="197" t="s">
        <v>144</v>
      </c>
      <c r="F824" s="196" t="s">
        <v>144</v>
      </c>
      <c r="G824" s="196">
        <v>90684</v>
      </c>
      <c r="H824" s="196" t="s">
        <v>6270</v>
      </c>
      <c r="I824" s="196" t="s">
        <v>5986</v>
      </c>
      <c r="J824" s="196" t="s">
        <v>5432</v>
      </c>
      <c r="K824" s="197">
        <v>28.09</v>
      </c>
      <c r="L824" s="196" t="s">
        <v>5433</v>
      </c>
    </row>
    <row r="825" spans="1:12" ht="15.75">
      <c r="A825" s="196" t="s">
        <v>5685</v>
      </c>
      <c r="B825" s="196" t="s">
        <v>5686</v>
      </c>
      <c r="C825" s="196" t="s">
        <v>5984</v>
      </c>
      <c r="D825" s="196">
        <v>329</v>
      </c>
      <c r="E825" s="197" t="s">
        <v>144</v>
      </c>
      <c r="F825" s="196" t="s">
        <v>144</v>
      </c>
      <c r="G825" s="196">
        <v>90685</v>
      </c>
      <c r="H825" s="196" t="s">
        <v>6271</v>
      </c>
      <c r="I825" s="196" t="s">
        <v>5986</v>
      </c>
      <c r="J825" s="196" t="s">
        <v>5884</v>
      </c>
      <c r="K825" s="197">
        <v>41.55</v>
      </c>
      <c r="L825" s="196" t="s">
        <v>5433</v>
      </c>
    </row>
    <row r="826" spans="1:12" ht="15.75">
      <c r="A826" s="196" t="s">
        <v>5685</v>
      </c>
      <c r="B826" s="196" t="s">
        <v>5686</v>
      </c>
      <c r="C826" s="196" t="s">
        <v>5984</v>
      </c>
      <c r="D826" s="196">
        <v>329</v>
      </c>
      <c r="E826" s="197" t="s">
        <v>144</v>
      </c>
      <c r="F826" s="196" t="s">
        <v>144</v>
      </c>
      <c r="G826" s="196">
        <v>90688</v>
      </c>
      <c r="H826" s="196" t="s">
        <v>6272</v>
      </c>
      <c r="I826" s="196" t="s">
        <v>5986</v>
      </c>
      <c r="J826" s="196" t="s">
        <v>5432</v>
      </c>
      <c r="K826" s="197">
        <v>11.8</v>
      </c>
      <c r="L826" s="196" t="s">
        <v>5433</v>
      </c>
    </row>
    <row r="827" spans="1:12" ht="15.75">
      <c r="A827" s="196" t="s">
        <v>5685</v>
      </c>
      <c r="B827" s="196" t="s">
        <v>5686</v>
      </c>
      <c r="C827" s="196" t="s">
        <v>5984</v>
      </c>
      <c r="D827" s="196">
        <v>329</v>
      </c>
      <c r="E827" s="197" t="s">
        <v>144</v>
      </c>
      <c r="F827" s="196" t="s">
        <v>144</v>
      </c>
      <c r="G827" s="196">
        <v>90689</v>
      </c>
      <c r="H827" s="196" t="s">
        <v>6273</v>
      </c>
      <c r="I827" s="196" t="s">
        <v>5986</v>
      </c>
      <c r="J827" s="196" t="s">
        <v>5432</v>
      </c>
      <c r="K827" s="197">
        <v>1.19</v>
      </c>
      <c r="L827" s="196" t="s">
        <v>5433</v>
      </c>
    </row>
    <row r="828" spans="1:12" ht="15.75">
      <c r="A828" s="196" t="s">
        <v>5685</v>
      </c>
      <c r="B828" s="196" t="s">
        <v>5686</v>
      </c>
      <c r="C828" s="196" t="s">
        <v>5984</v>
      </c>
      <c r="D828" s="196">
        <v>329</v>
      </c>
      <c r="E828" s="197" t="s">
        <v>144</v>
      </c>
      <c r="F828" s="196" t="s">
        <v>144</v>
      </c>
      <c r="G828" s="196">
        <v>90690</v>
      </c>
      <c r="H828" s="196" t="s">
        <v>6274</v>
      </c>
      <c r="I828" s="196" t="s">
        <v>5986</v>
      </c>
      <c r="J828" s="196" t="s">
        <v>5432</v>
      </c>
      <c r="K828" s="197">
        <v>14.75</v>
      </c>
      <c r="L828" s="196" t="s">
        <v>5433</v>
      </c>
    </row>
    <row r="829" spans="1:12" ht="15.75">
      <c r="A829" s="196" t="s">
        <v>5685</v>
      </c>
      <c r="B829" s="196" t="s">
        <v>5686</v>
      </c>
      <c r="C829" s="196" t="s">
        <v>5984</v>
      </c>
      <c r="D829" s="196">
        <v>329</v>
      </c>
      <c r="E829" s="197" t="s">
        <v>144</v>
      </c>
      <c r="F829" s="196" t="s">
        <v>144</v>
      </c>
      <c r="G829" s="196">
        <v>90691</v>
      </c>
      <c r="H829" s="196" t="s">
        <v>6275</v>
      </c>
      <c r="I829" s="196" t="s">
        <v>5986</v>
      </c>
      <c r="J829" s="196" t="s">
        <v>5884</v>
      </c>
      <c r="K829" s="197">
        <v>38.28</v>
      </c>
      <c r="L829" s="196" t="s">
        <v>5433</v>
      </c>
    </row>
    <row r="830" spans="1:12" ht="15.75">
      <c r="A830" s="196" t="s">
        <v>5685</v>
      </c>
      <c r="B830" s="196" t="s">
        <v>5686</v>
      </c>
      <c r="C830" s="196" t="s">
        <v>5984</v>
      </c>
      <c r="D830" s="196">
        <v>329</v>
      </c>
      <c r="E830" s="197" t="s">
        <v>144</v>
      </c>
      <c r="F830" s="196" t="s">
        <v>144</v>
      </c>
      <c r="G830" s="196">
        <v>90957</v>
      </c>
      <c r="H830" s="196" t="s">
        <v>6276</v>
      </c>
      <c r="I830" s="196" t="s">
        <v>5986</v>
      </c>
      <c r="J830" s="196" t="s">
        <v>5432</v>
      </c>
      <c r="K830" s="197">
        <v>2.93</v>
      </c>
      <c r="L830" s="196" t="s">
        <v>5433</v>
      </c>
    </row>
    <row r="831" spans="1:12" ht="15.75">
      <c r="A831" s="196" t="s">
        <v>5685</v>
      </c>
      <c r="B831" s="196" t="s">
        <v>5686</v>
      </c>
      <c r="C831" s="196" t="s">
        <v>5984</v>
      </c>
      <c r="D831" s="196">
        <v>329</v>
      </c>
      <c r="E831" s="197" t="s">
        <v>144</v>
      </c>
      <c r="F831" s="196" t="s">
        <v>144</v>
      </c>
      <c r="G831" s="196">
        <v>90958</v>
      </c>
      <c r="H831" s="196" t="s">
        <v>6277</v>
      </c>
      <c r="I831" s="196" t="s">
        <v>5986</v>
      </c>
      <c r="J831" s="196" t="s">
        <v>5432</v>
      </c>
      <c r="K831" s="197">
        <v>0.4</v>
      </c>
      <c r="L831" s="196" t="s">
        <v>5433</v>
      </c>
    </row>
    <row r="832" spans="1:12" ht="15.75">
      <c r="A832" s="196" t="s">
        <v>5685</v>
      </c>
      <c r="B832" s="196" t="s">
        <v>5686</v>
      </c>
      <c r="C832" s="196" t="s">
        <v>5984</v>
      </c>
      <c r="D832" s="196">
        <v>329</v>
      </c>
      <c r="E832" s="197" t="s">
        <v>144</v>
      </c>
      <c r="F832" s="196" t="s">
        <v>144</v>
      </c>
      <c r="G832" s="196">
        <v>90960</v>
      </c>
      <c r="H832" s="196" t="s">
        <v>6278</v>
      </c>
      <c r="I832" s="196" t="s">
        <v>5986</v>
      </c>
      <c r="J832" s="196" t="s">
        <v>5432</v>
      </c>
      <c r="K832" s="197">
        <v>3.92</v>
      </c>
      <c r="L832" s="196" t="s">
        <v>5433</v>
      </c>
    </row>
    <row r="833" spans="1:12" ht="15.75">
      <c r="A833" s="196" t="s">
        <v>5685</v>
      </c>
      <c r="B833" s="196" t="s">
        <v>5686</v>
      </c>
      <c r="C833" s="196" t="s">
        <v>5984</v>
      </c>
      <c r="D833" s="196">
        <v>329</v>
      </c>
      <c r="E833" s="197" t="s">
        <v>144</v>
      </c>
      <c r="F833" s="196" t="s">
        <v>144</v>
      </c>
      <c r="G833" s="196">
        <v>90961</v>
      </c>
      <c r="H833" s="196" t="s">
        <v>6279</v>
      </c>
      <c r="I833" s="196" t="s">
        <v>5986</v>
      </c>
      <c r="J833" s="196" t="s">
        <v>5432</v>
      </c>
      <c r="K833" s="197">
        <v>0.54</v>
      </c>
      <c r="L833" s="196" t="s">
        <v>5433</v>
      </c>
    </row>
    <row r="834" spans="1:12" ht="15.75">
      <c r="A834" s="196" t="s">
        <v>5685</v>
      </c>
      <c r="B834" s="196" t="s">
        <v>5686</v>
      </c>
      <c r="C834" s="196" t="s">
        <v>5984</v>
      </c>
      <c r="D834" s="196">
        <v>329</v>
      </c>
      <c r="E834" s="197" t="s">
        <v>144</v>
      </c>
      <c r="F834" s="196" t="s">
        <v>144</v>
      </c>
      <c r="G834" s="196">
        <v>90962</v>
      </c>
      <c r="H834" s="196" t="s">
        <v>6280</v>
      </c>
      <c r="I834" s="196" t="s">
        <v>5986</v>
      </c>
      <c r="J834" s="196" t="s">
        <v>5432</v>
      </c>
      <c r="K834" s="197">
        <v>4.9000000000000004</v>
      </c>
      <c r="L834" s="196" t="s">
        <v>5433</v>
      </c>
    </row>
    <row r="835" spans="1:12" ht="15.75">
      <c r="A835" s="196" t="s">
        <v>5685</v>
      </c>
      <c r="B835" s="196" t="s">
        <v>5686</v>
      </c>
      <c r="C835" s="196" t="s">
        <v>5984</v>
      </c>
      <c r="D835" s="196">
        <v>329</v>
      </c>
      <c r="E835" s="197" t="s">
        <v>144</v>
      </c>
      <c r="F835" s="196" t="s">
        <v>144</v>
      </c>
      <c r="G835" s="196">
        <v>90963</v>
      </c>
      <c r="H835" s="196" t="s">
        <v>6281</v>
      </c>
      <c r="I835" s="196" t="s">
        <v>5986</v>
      </c>
      <c r="J835" s="196" t="s">
        <v>5884</v>
      </c>
      <c r="K835" s="197">
        <v>10.92</v>
      </c>
      <c r="L835" s="196" t="s">
        <v>5433</v>
      </c>
    </row>
    <row r="836" spans="1:12" ht="15.75">
      <c r="A836" s="196" t="s">
        <v>5685</v>
      </c>
      <c r="B836" s="196" t="s">
        <v>5686</v>
      </c>
      <c r="C836" s="196" t="s">
        <v>5984</v>
      </c>
      <c r="D836" s="196">
        <v>329</v>
      </c>
      <c r="E836" s="197" t="s">
        <v>144</v>
      </c>
      <c r="F836" s="196" t="s">
        <v>144</v>
      </c>
      <c r="G836" s="196">
        <v>90968</v>
      </c>
      <c r="H836" s="196" t="s">
        <v>6282</v>
      </c>
      <c r="I836" s="196" t="s">
        <v>5986</v>
      </c>
      <c r="J836" s="196" t="s">
        <v>5432</v>
      </c>
      <c r="K836" s="197">
        <v>3.93</v>
      </c>
      <c r="L836" s="196" t="s">
        <v>5433</v>
      </c>
    </row>
    <row r="837" spans="1:12" ht="15.75">
      <c r="A837" s="196" t="s">
        <v>5685</v>
      </c>
      <c r="B837" s="196" t="s">
        <v>5686</v>
      </c>
      <c r="C837" s="196" t="s">
        <v>5984</v>
      </c>
      <c r="D837" s="196">
        <v>329</v>
      </c>
      <c r="E837" s="197" t="s">
        <v>144</v>
      </c>
      <c r="F837" s="196" t="s">
        <v>144</v>
      </c>
      <c r="G837" s="196">
        <v>90969</v>
      </c>
      <c r="H837" s="196" t="s">
        <v>6283</v>
      </c>
      <c r="I837" s="196" t="s">
        <v>5986</v>
      </c>
      <c r="J837" s="196" t="s">
        <v>5432</v>
      </c>
      <c r="K837" s="197">
        <v>0.54</v>
      </c>
      <c r="L837" s="196" t="s">
        <v>5433</v>
      </c>
    </row>
    <row r="838" spans="1:12" ht="15.75">
      <c r="A838" s="196" t="s">
        <v>5685</v>
      </c>
      <c r="B838" s="196" t="s">
        <v>5686</v>
      </c>
      <c r="C838" s="196" t="s">
        <v>5984</v>
      </c>
      <c r="D838" s="196">
        <v>329</v>
      </c>
      <c r="E838" s="197" t="s">
        <v>144</v>
      </c>
      <c r="F838" s="196" t="s">
        <v>144</v>
      </c>
      <c r="G838" s="196">
        <v>90970</v>
      </c>
      <c r="H838" s="196" t="s">
        <v>6284</v>
      </c>
      <c r="I838" s="196" t="s">
        <v>5986</v>
      </c>
      <c r="J838" s="196" t="s">
        <v>5432</v>
      </c>
      <c r="K838" s="197">
        <v>4.92</v>
      </c>
      <c r="L838" s="196" t="s">
        <v>5433</v>
      </c>
    </row>
    <row r="839" spans="1:12" ht="15.75">
      <c r="A839" s="196" t="s">
        <v>5685</v>
      </c>
      <c r="B839" s="196" t="s">
        <v>5686</v>
      </c>
      <c r="C839" s="196" t="s">
        <v>5984</v>
      </c>
      <c r="D839" s="196">
        <v>329</v>
      </c>
      <c r="E839" s="197" t="s">
        <v>144</v>
      </c>
      <c r="F839" s="196" t="s">
        <v>144</v>
      </c>
      <c r="G839" s="196">
        <v>90971</v>
      </c>
      <c r="H839" s="196" t="s">
        <v>6285</v>
      </c>
      <c r="I839" s="196" t="s">
        <v>5986</v>
      </c>
      <c r="J839" s="196" t="s">
        <v>5884</v>
      </c>
      <c r="K839" s="197">
        <v>44.26</v>
      </c>
      <c r="L839" s="196" t="s">
        <v>5433</v>
      </c>
    </row>
    <row r="840" spans="1:12" ht="15.75">
      <c r="A840" s="196" t="s">
        <v>5685</v>
      </c>
      <c r="B840" s="196" t="s">
        <v>5686</v>
      </c>
      <c r="C840" s="196" t="s">
        <v>5984</v>
      </c>
      <c r="D840" s="196">
        <v>329</v>
      </c>
      <c r="E840" s="197" t="s">
        <v>144</v>
      </c>
      <c r="F840" s="196" t="s">
        <v>144</v>
      </c>
      <c r="G840" s="196">
        <v>90975</v>
      </c>
      <c r="H840" s="196" t="s">
        <v>6286</v>
      </c>
      <c r="I840" s="196" t="s">
        <v>5986</v>
      </c>
      <c r="J840" s="196" t="s">
        <v>5432</v>
      </c>
      <c r="K840" s="197">
        <v>9.98</v>
      </c>
      <c r="L840" s="196" t="s">
        <v>5433</v>
      </c>
    </row>
    <row r="841" spans="1:12" ht="15.75">
      <c r="A841" s="196" t="s">
        <v>5685</v>
      </c>
      <c r="B841" s="196" t="s">
        <v>5686</v>
      </c>
      <c r="C841" s="196" t="s">
        <v>5984</v>
      </c>
      <c r="D841" s="196">
        <v>329</v>
      </c>
      <c r="E841" s="197" t="s">
        <v>144</v>
      </c>
      <c r="F841" s="196" t="s">
        <v>144</v>
      </c>
      <c r="G841" s="196">
        <v>90976</v>
      </c>
      <c r="H841" s="196" t="s">
        <v>6287</v>
      </c>
      <c r="I841" s="196" t="s">
        <v>5986</v>
      </c>
      <c r="J841" s="196" t="s">
        <v>5432</v>
      </c>
      <c r="K841" s="197">
        <v>1.38</v>
      </c>
      <c r="L841" s="196" t="s">
        <v>5433</v>
      </c>
    </row>
    <row r="842" spans="1:12" ht="15.75">
      <c r="A842" s="196" t="s">
        <v>5685</v>
      </c>
      <c r="B842" s="196" t="s">
        <v>5686</v>
      </c>
      <c r="C842" s="196" t="s">
        <v>5984</v>
      </c>
      <c r="D842" s="196">
        <v>329</v>
      </c>
      <c r="E842" s="197" t="s">
        <v>144</v>
      </c>
      <c r="F842" s="196" t="s">
        <v>144</v>
      </c>
      <c r="G842" s="196">
        <v>90977</v>
      </c>
      <c r="H842" s="196" t="s">
        <v>6288</v>
      </c>
      <c r="I842" s="196" t="s">
        <v>5986</v>
      </c>
      <c r="J842" s="196" t="s">
        <v>5432</v>
      </c>
      <c r="K842" s="197">
        <v>12.49</v>
      </c>
      <c r="L842" s="196" t="s">
        <v>5433</v>
      </c>
    </row>
    <row r="843" spans="1:12" ht="15.75">
      <c r="A843" s="196" t="s">
        <v>5685</v>
      </c>
      <c r="B843" s="196" t="s">
        <v>5686</v>
      </c>
      <c r="C843" s="196" t="s">
        <v>5984</v>
      </c>
      <c r="D843" s="196">
        <v>329</v>
      </c>
      <c r="E843" s="197" t="s">
        <v>144</v>
      </c>
      <c r="F843" s="196" t="s">
        <v>144</v>
      </c>
      <c r="G843" s="196">
        <v>90978</v>
      </c>
      <c r="H843" s="196" t="s">
        <v>6289</v>
      </c>
      <c r="I843" s="196" t="s">
        <v>5986</v>
      </c>
      <c r="J843" s="196" t="s">
        <v>5884</v>
      </c>
      <c r="K843" s="197">
        <v>114.84</v>
      </c>
      <c r="L843" s="196" t="s">
        <v>5433</v>
      </c>
    </row>
    <row r="844" spans="1:12" ht="15.75">
      <c r="A844" s="196" t="s">
        <v>5685</v>
      </c>
      <c r="B844" s="196" t="s">
        <v>5686</v>
      </c>
      <c r="C844" s="196" t="s">
        <v>5984</v>
      </c>
      <c r="D844" s="196">
        <v>329</v>
      </c>
      <c r="E844" s="197" t="s">
        <v>144</v>
      </c>
      <c r="F844" s="196" t="s">
        <v>144</v>
      </c>
      <c r="G844" s="196">
        <v>90992</v>
      </c>
      <c r="H844" s="196" t="s">
        <v>6290</v>
      </c>
      <c r="I844" s="196" t="s">
        <v>5986</v>
      </c>
      <c r="J844" s="196" t="s">
        <v>5432</v>
      </c>
      <c r="K844" s="197">
        <v>4.66</v>
      </c>
      <c r="L844" s="196" t="s">
        <v>5433</v>
      </c>
    </row>
    <row r="845" spans="1:12" ht="15.75">
      <c r="A845" s="196" t="s">
        <v>5685</v>
      </c>
      <c r="B845" s="196" t="s">
        <v>5686</v>
      </c>
      <c r="C845" s="196" t="s">
        <v>5984</v>
      </c>
      <c r="D845" s="196">
        <v>329</v>
      </c>
      <c r="E845" s="197" t="s">
        <v>144</v>
      </c>
      <c r="F845" s="196" t="s">
        <v>144</v>
      </c>
      <c r="G845" s="196">
        <v>90993</v>
      </c>
      <c r="H845" s="196" t="s">
        <v>6291</v>
      </c>
      <c r="I845" s="196" t="s">
        <v>5986</v>
      </c>
      <c r="J845" s="196" t="s">
        <v>5432</v>
      </c>
      <c r="K845" s="197">
        <v>0.64</v>
      </c>
      <c r="L845" s="196" t="s">
        <v>5433</v>
      </c>
    </row>
    <row r="846" spans="1:12" ht="15.75">
      <c r="A846" s="196" t="s">
        <v>5685</v>
      </c>
      <c r="B846" s="196" t="s">
        <v>5686</v>
      </c>
      <c r="C846" s="196" t="s">
        <v>5984</v>
      </c>
      <c r="D846" s="196">
        <v>329</v>
      </c>
      <c r="E846" s="197" t="s">
        <v>144</v>
      </c>
      <c r="F846" s="196" t="s">
        <v>144</v>
      </c>
      <c r="G846" s="196">
        <v>90994</v>
      </c>
      <c r="H846" s="196" t="s">
        <v>6292</v>
      </c>
      <c r="I846" s="196" t="s">
        <v>5986</v>
      </c>
      <c r="J846" s="196" t="s">
        <v>5432</v>
      </c>
      <c r="K846" s="197">
        <v>5.83</v>
      </c>
      <c r="L846" s="196" t="s">
        <v>5433</v>
      </c>
    </row>
    <row r="847" spans="1:12" ht="15.75">
      <c r="A847" s="196" t="s">
        <v>5685</v>
      </c>
      <c r="B847" s="196" t="s">
        <v>5686</v>
      </c>
      <c r="C847" s="196" t="s">
        <v>5984</v>
      </c>
      <c r="D847" s="196">
        <v>329</v>
      </c>
      <c r="E847" s="197" t="s">
        <v>144</v>
      </c>
      <c r="F847" s="196" t="s">
        <v>144</v>
      </c>
      <c r="G847" s="196">
        <v>90995</v>
      </c>
      <c r="H847" s="196" t="s">
        <v>6293</v>
      </c>
      <c r="I847" s="196" t="s">
        <v>5986</v>
      </c>
      <c r="J847" s="196" t="s">
        <v>5884</v>
      </c>
      <c r="K847" s="197">
        <v>60.13</v>
      </c>
      <c r="L847" s="196" t="s">
        <v>5433</v>
      </c>
    </row>
    <row r="848" spans="1:12" ht="15.75">
      <c r="A848" s="196" t="s">
        <v>5685</v>
      </c>
      <c r="B848" s="196" t="s">
        <v>5686</v>
      </c>
      <c r="C848" s="196" t="s">
        <v>5984</v>
      </c>
      <c r="D848" s="196">
        <v>329</v>
      </c>
      <c r="E848" s="197" t="s">
        <v>144</v>
      </c>
      <c r="F848" s="196" t="s">
        <v>144</v>
      </c>
      <c r="G848" s="196">
        <v>91021</v>
      </c>
      <c r="H848" s="196" t="s">
        <v>6294</v>
      </c>
      <c r="I848" s="196" t="s">
        <v>5986</v>
      </c>
      <c r="J848" s="196" t="s">
        <v>5432</v>
      </c>
      <c r="K848" s="197">
        <v>3.75</v>
      </c>
      <c r="L848" s="196" t="s">
        <v>5433</v>
      </c>
    </row>
    <row r="849" spans="1:12" ht="15.75">
      <c r="A849" s="196" t="s">
        <v>5685</v>
      </c>
      <c r="B849" s="196" t="s">
        <v>5686</v>
      </c>
      <c r="C849" s="196" t="s">
        <v>5984</v>
      </c>
      <c r="D849" s="196">
        <v>329</v>
      </c>
      <c r="E849" s="197" t="s">
        <v>144</v>
      </c>
      <c r="F849" s="196" t="s">
        <v>144</v>
      </c>
      <c r="G849" s="196">
        <v>91026</v>
      </c>
      <c r="H849" s="196" t="s">
        <v>6295</v>
      </c>
      <c r="I849" s="196" t="s">
        <v>5986</v>
      </c>
      <c r="J849" s="196" t="s">
        <v>5432</v>
      </c>
      <c r="K849" s="197">
        <v>13.65</v>
      </c>
      <c r="L849" s="196" t="s">
        <v>5433</v>
      </c>
    </row>
    <row r="850" spans="1:12" ht="15.75">
      <c r="A850" s="196" t="s">
        <v>5685</v>
      </c>
      <c r="B850" s="196" t="s">
        <v>5686</v>
      </c>
      <c r="C850" s="196" t="s">
        <v>5984</v>
      </c>
      <c r="D850" s="196">
        <v>329</v>
      </c>
      <c r="E850" s="197" t="s">
        <v>144</v>
      </c>
      <c r="F850" s="196" t="s">
        <v>144</v>
      </c>
      <c r="G850" s="196">
        <v>91027</v>
      </c>
      <c r="H850" s="196" t="s">
        <v>6296</v>
      </c>
      <c r="I850" s="196" t="s">
        <v>5986</v>
      </c>
      <c r="J850" s="196" t="s">
        <v>5432</v>
      </c>
      <c r="K850" s="197">
        <v>2.85</v>
      </c>
      <c r="L850" s="196" t="s">
        <v>5433</v>
      </c>
    </row>
    <row r="851" spans="1:12" ht="15.75">
      <c r="A851" s="196" t="s">
        <v>5685</v>
      </c>
      <c r="B851" s="196" t="s">
        <v>5686</v>
      </c>
      <c r="C851" s="196" t="s">
        <v>5984</v>
      </c>
      <c r="D851" s="196">
        <v>329</v>
      </c>
      <c r="E851" s="197" t="s">
        <v>144</v>
      </c>
      <c r="F851" s="196" t="s">
        <v>144</v>
      </c>
      <c r="G851" s="196">
        <v>91028</v>
      </c>
      <c r="H851" s="196" t="s">
        <v>6297</v>
      </c>
      <c r="I851" s="196" t="s">
        <v>5986</v>
      </c>
      <c r="J851" s="196" t="s">
        <v>5432</v>
      </c>
      <c r="K851" s="197">
        <v>1.1100000000000001</v>
      </c>
      <c r="L851" s="196" t="s">
        <v>5433</v>
      </c>
    </row>
    <row r="852" spans="1:12" ht="15.75">
      <c r="A852" s="196" t="s">
        <v>5685</v>
      </c>
      <c r="B852" s="196" t="s">
        <v>5686</v>
      </c>
      <c r="C852" s="196" t="s">
        <v>5984</v>
      </c>
      <c r="D852" s="196">
        <v>329</v>
      </c>
      <c r="E852" s="197" t="s">
        <v>144</v>
      </c>
      <c r="F852" s="196" t="s">
        <v>144</v>
      </c>
      <c r="G852" s="196">
        <v>91029</v>
      </c>
      <c r="H852" s="196" t="s">
        <v>6298</v>
      </c>
      <c r="I852" s="196" t="s">
        <v>5986</v>
      </c>
      <c r="J852" s="196" t="s">
        <v>5432</v>
      </c>
      <c r="K852" s="197">
        <v>25.61</v>
      </c>
      <c r="L852" s="196" t="s">
        <v>5433</v>
      </c>
    </row>
    <row r="853" spans="1:12" ht="15.75">
      <c r="A853" s="196" t="s">
        <v>5685</v>
      </c>
      <c r="B853" s="196" t="s">
        <v>5686</v>
      </c>
      <c r="C853" s="196" t="s">
        <v>5984</v>
      </c>
      <c r="D853" s="196">
        <v>329</v>
      </c>
      <c r="E853" s="197" t="s">
        <v>144</v>
      </c>
      <c r="F853" s="196" t="s">
        <v>144</v>
      </c>
      <c r="G853" s="196">
        <v>91030</v>
      </c>
      <c r="H853" s="196" t="s">
        <v>6299</v>
      </c>
      <c r="I853" s="196" t="s">
        <v>5986</v>
      </c>
      <c r="J853" s="196" t="s">
        <v>5884</v>
      </c>
      <c r="K853" s="197">
        <v>104</v>
      </c>
      <c r="L853" s="196" t="s">
        <v>5433</v>
      </c>
    </row>
    <row r="854" spans="1:12" ht="15.75">
      <c r="A854" s="196" t="s">
        <v>5685</v>
      </c>
      <c r="B854" s="196" t="s">
        <v>5686</v>
      </c>
      <c r="C854" s="196" t="s">
        <v>5984</v>
      </c>
      <c r="D854" s="196">
        <v>329</v>
      </c>
      <c r="E854" s="197" t="s">
        <v>144</v>
      </c>
      <c r="F854" s="196" t="s">
        <v>144</v>
      </c>
      <c r="G854" s="196">
        <v>91273</v>
      </c>
      <c r="H854" s="196" t="s">
        <v>6300</v>
      </c>
      <c r="I854" s="196" t="s">
        <v>5986</v>
      </c>
      <c r="J854" s="196" t="s">
        <v>5432</v>
      </c>
      <c r="K854" s="197">
        <v>0.47</v>
      </c>
      <c r="L854" s="196" t="s">
        <v>5433</v>
      </c>
    </row>
    <row r="855" spans="1:12" ht="15.75">
      <c r="A855" s="196" t="s">
        <v>5685</v>
      </c>
      <c r="B855" s="196" t="s">
        <v>5686</v>
      </c>
      <c r="C855" s="196" t="s">
        <v>5984</v>
      </c>
      <c r="D855" s="196">
        <v>329</v>
      </c>
      <c r="E855" s="197" t="s">
        <v>144</v>
      </c>
      <c r="F855" s="196" t="s">
        <v>144</v>
      </c>
      <c r="G855" s="196">
        <v>91274</v>
      </c>
      <c r="H855" s="196" t="s">
        <v>6301</v>
      </c>
      <c r="I855" s="196" t="s">
        <v>5986</v>
      </c>
      <c r="J855" s="196" t="s">
        <v>5432</v>
      </c>
      <c r="K855" s="197">
        <v>0.06</v>
      </c>
      <c r="L855" s="196" t="s">
        <v>5433</v>
      </c>
    </row>
    <row r="856" spans="1:12" ht="15.75">
      <c r="A856" s="196" t="s">
        <v>5685</v>
      </c>
      <c r="B856" s="196" t="s">
        <v>5686</v>
      </c>
      <c r="C856" s="196" t="s">
        <v>5984</v>
      </c>
      <c r="D856" s="196">
        <v>329</v>
      </c>
      <c r="E856" s="197" t="s">
        <v>144</v>
      </c>
      <c r="F856" s="196" t="s">
        <v>144</v>
      </c>
      <c r="G856" s="196">
        <v>91275</v>
      </c>
      <c r="H856" s="196" t="s">
        <v>6302</v>
      </c>
      <c r="I856" s="196" t="s">
        <v>5986</v>
      </c>
      <c r="J856" s="196" t="s">
        <v>5432</v>
      </c>
      <c r="K856" s="197">
        <v>0.59</v>
      </c>
      <c r="L856" s="196" t="s">
        <v>5433</v>
      </c>
    </row>
    <row r="857" spans="1:12" ht="15.75">
      <c r="A857" s="196" t="s">
        <v>5685</v>
      </c>
      <c r="B857" s="196" t="s">
        <v>5686</v>
      </c>
      <c r="C857" s="196" t="s">
        <v>5984</v>
      </c>
      <c r="D857" s="196">
        <v>329</v>
      </c>
      <c r="E857" s="197" t="s">
        <v>144</v>
      </c>
      <c r="F857" s="196" t="s">
        <v>144</v>
      </c>
      <c r="G857" s="196">
        <v>91276</v>
      </c>
      <c r="H857" s="196" t="s">
        <v>6303</v>
      </c>
      <c r="I857" s="196" t="s">
        <v>5986</v>
      </c>
      <c r="J857" s="196" t="s">
        <v>5884</v>
      </c>
      <c r="K857" s="197">
        <v>7.96</v>
      </c>
      <c r="L857" s="196" t="s">
        <v>5433</v>
      </c>
    </row>
    <row r="858" spans="1:12" ht="15.75">
      <c r="A858" s="196" t="s">
        <v>5685</v>
      </c>
      <c r="B858" s="196" t="s">
        <v>5686</v>
      </c>
      <c r="C858" s="196" t="s">
        <v>5984</v>
      </c>
      <c r="D858" s="196">
        <v>329</v>
      </c>
      <c r="E858" s="197" t="s">
        <v>144</v>
      </c>
      <c r="F858" s="196" t="s">
        <v>144</v>
      </c>
      <c r="G858" s="196">
        <v>91279</v>
      </c>
      <c r="H858" s="196" t="s">
        <v>6304</v>
      </c>
      <c r="I858" s="196" t="s">
        <v>5986</v>
      </c>
      <c r="J858" s="196" t="s">
        <v>5503</v>
      </c>
      <c r="K858" s="197">
        <v>0.72</v>
      </c>
      <c r="L858" s="196" t="s">
        <v>5433</v>
      </c>
    </row>
    <row r="859" spans="1:12" ht="15.75">
      <c r="A859" s="196" t="s">
        <v>5685</v>
      </c>
      <c r="B859" s="196" t="s">
        <v>5686</v>
      </c>
      <c r="C859" s="196" t="s">
        <v>5984</v>
      </c>
      <c r="D859" s="196">
        <v>329</v>
      </c>
      <c r="E859" s="197" t="s">
        <v>144</v>
      </c>
      <c r="F859" s="196" t="s">
        <v>144</v>
      </c>
      <c r="G859" s="196">
        <v>91280</v>
      </c>
      <c r="H859" s="196" t="s">
        <v>6305</v>
      </c>
      <c r="I859" s="196" t="s">
        <v>5986</v>
      </c>
      <c r="J859" s="196" t="s">
        <v>5503</v>
      </c>
      <c r="K859" s="197">
        <v>0.08</v>
      </c>
      <c r="L859" s="196" t="s">
        <v>5433</v>
      </c>
    </row>
    <row r="860" spans="1:12" ht="15.75">
      <c r="A860" s="196" t="s">
        <v>5685</v>
      </c>
      <c r="B860" s="196" t="s">
        <v>5686</v>
      </c>
      <c r="C860" s="196" t="s">
        <v>5984</v>
      </c>
      <c r="D860" s="196">
        <v>329</v>
      </c>
      <c r="E860" s="197" t="s">
        <v>144</v>
      </c>
      <c r="F860" s="196" t="s">
        <v>144</v>
      </c>
      <c r="G860" s="196">
        <v>91281</v>
      </c>
      <c r="H860" s="196" t="s">
        <v>6306</v>
      </c>
      <c r="I860" s="196" t="s">
        <v>5986</v>
      </c>
      <c r="J860" s="196" t="s">
        <v>5503</v>
      </c>
      <c r="K860" s="197">
        <v>0.91</v>
      </c>
      <c r="L860" s="196" t="s">
        <v>5433</v>
      </c>
    </row>
    <row r="861" spans="1:12" ht="15.75">
      <c r="A861" s="196" t="s">
        <v>5685</v>
      </c>
      <c r="B861" s="196" t="s">
        <v>5686</v>
      </c>
      <c r="C861" s="196" t="s">
        <v>5984</v>
      </c>
      <c r="D861" s="196">
        <v>329</v>
      </c>
      <c r="E861" s="197" t="s">
        <v>144</v>
      </c>
      <c r="F861" s="196" t="s">
        <v>144</v>
      </c>
      <c r="G861" s="196">
        <v>91282</v>
      </c>
      <c r="H861" s="196" t="s">
        <v>6307</v>
      </c>
      <c r="I861" s="196" t="s">
        <v>5986</v>
      </c>
      <c r="J861" s="196" t="s">
        <v>5884</v>
      </c>
      <c r="K861" s="197">
        <v>19.04</v>
      </c>
      <c r="L861" s="196" t="s">
        <v>5433</v>
      </c>
    </row>
    <row r="862" spans="1:12" ht="15.75">
      <c r="A862" s="196" t="s">
        <v>5685</v>
      </c>
      <c r="B862" s="196" t="s">
        <v>5686</v>
      </c>
      <c r="C862" s="196" t="s">
        <v>5984</v>
      </c>
      <c r="D862" s="196">
        <v>329</v>
      </c>
      <c r="E862" s="197" t="s">
        <v>144</v>
      </c>
      <c r="F862" s="196" t="s">
        <v>144</v>
      </c>
      <c r="G862" s="196">
        <v>91354</v>
      </c>
      <c r="H862" s="196" t="s">
        <v>6308</v>
      </c>
      <c r="I862" s="196" t="s">
        <v>5986</v>
      </c>
      <c r="J862" s="196" t="s">
        <v>5432</v>
      </c>
      <c r="K862" s="197">
        <v>10.54</v>
      </c>
      <c r="L862" s="196" t="s">
        <v>5433</v>
      </c>
    </row>
    <row r="863" spans="1:12" ht="15.75">
      <c r="A863" s="196" t="s">
        <v>5685</v>
      </c>
      <c r="B863" s="196" t="s">
        <v>5686</v>
      </c>
      <c r="C863" s="196" t="s">
        <v>5984</v>
      </c>
      <c r="D863" s="196">
        <v>329</v>
      </c>
      <c r="E863" s="197" t="s">
        <v>144</v>
      </c>
      <c r="F863" s="196" t="s">
        <v>144</v>
      </c>
      <c r="G863" s="196">
        <v>91355</v>
      </c>
      <c r="H863" s="196" t="s">
        <v>6309</v>
      </c>
      <c r="I863" s="196" t="s">
        <v>5986</v>
      </c>
      <c r="J863" s="196" t="s">
        <v>5432</v>
      </c>
      <c r="K863" s="197">
        <v>2.21</v>
      </c>
      <c r="L863" s="196" t="s">
        <v>5433</v>
      </c>
    </row>
    <row r="864" spans="1:12" ht="15.75">
      <c r="A864" s="196" t="s">
        <v>5685</v>
      </c>
      <c r="B864" s="196" t="s">
        <v>5686</v>
      </c>
      <c r="C864" s="196" t="s">
        <v>5984</v>
      </c>
      <c r="D864" s="196">
        <v>329</v>
      </c>
      <c r="E864" s="197" t="s">
        <v>144</v>
      </c>
      <c r="F864" s="196" t="s">
        <v>144</v>
      </c>
      <c r="G864" s="196">
        <v>91356</v>
      </c>
      <c r="H864" s="196" t="s">
        <v>6310</v>
      </c>
      <c r="I864" s="196" t="s">
        <v>5986</v>
      </c>
      <c r="J864" s="196" t="s">
        <v>5432</v>
      </c>
      <c r="K864" s="197">
        <v>0.86</v>
      </c>
      <c r="L864" s="196" t="s">
        <v>5433</v>
      </c>
    </row>
    <row r="865" spans="1:12" ht="15.75">
      <c r="A865" s="196" t="s">
        <v>5685</v>
      </c>
      <c r="B865" s="196" t="s">
        <v>5686</v>
      </c>
      <c r="C865" s="196" t="s">
        <v>5984</v>
      </c>
      <c r="D865" s="196">
        <v>329</v>
      </c>
      <c r="E865" s="197" t="s">
        <v>144</v>
      </c>
      <c r="F865" s="196" t="s">
        <v>144</v>
      </c>
      <c r="G865" s="196">
        <v>91359</v>
      </c>
      <c r="H865" s="196" t="s">
        <v>6311</v>
      </c>
      <c r="I865" s="196" t="s">
        <v>5986</v>
      </c>
      <c r="J865" s="196" t="s">
        <v>5432</v>
      </c>
      <c r="K865" s="197">
        <v>11.89</v>
      </c>
      <c r="L865" s="196" t="s">
        <v>5433</v>
      </c>
    </row>
    <row r="866" spans="1:12" ht="15.75">
      <c r="A866" s="196" t="s">
        <v>5685</v>
      </c>
      <c r="B866" s="196" t="s">
        <v>5686</v>
      </c>
      <c r="C866" s="196" t="s">
        <v>5984</v>
      </c>
      <c r="D866" s="196">
        <v>329</v>
      </c>
      <c r="E866" s="197" t="s">
        <v>144</v>
      </c>
      <c r="F866" s="196" t="s">
        <v>144</v>
      </c>
      <c r="G866" s="196">
        <v>91360</v>
      </c>
      <c r="H866" s="196" t="s">
        <v>6312</v>
      </c>
      <c r="I866" s="196" t="s">
        <v>5986</v>
      </c>
      <c r="J866" s="196" t="s">
        <v>5432</v>
      </c>
      <c r="K866" s="197">
        <v>2.48</v>
      </c>
      <c r="L866" s="196" t="s">
        <v>5433</v>
      </c>
    </row>
    <row r="867" spans="1:12" ht="15.75">
      <c r="A867" s="196" t="s">
        <v>5685</v>
      </c>
      <c r="B867" s="196" t="s">
        <v>5686</v>
      </c>
      <c r="C867" s="196" t="s">
        <v>5984</v>
      </c>
      <c r="D867" s="196">
        <v>329</v>
      </c>
      <c r="E867" s="197" t="s">
        <v>144</v>
      </c>
      <c r="F867" s="196" t="s">
        <v>144</v>
      </c>
      <c r="G867" s="196">
        <v>91361</v>
      </c>
      <c r="H867" s="196" t="s">
        <v>6313</v>
      </c>
      <c r="I867" s="196" t="s">
        <v>5986</v>
      </c>
      <c r="J867" s="196" t="s">
        <v>5432</v>
      </c>
      <c r="K867" s="197">
        <v>0.96</v>
      </c>
      <c r="L867" s="196" t="s">
        <v>5433</v>
      </c>
    </row>
    <row r="868" spans="1:12" ht="15.75">
      <c r="A868" s="196" t="s">
        <v>5685</v>
      </c>
      <c r="B868" s="196" t="s">
        <v>5686</v>
      </c>
      <c r="C868" s="196" t="s">
        <v>5984</v>
      </c>
      <c r="D868" s="196">
        <v>329</v>
      </c>
      <c r="E868" s="197" t="s">
        <v>144</v>
      </c>
      <c r="F868" s="196" t="s">
        <v>144</v>
      </c>
      <c r="G868" s="196">
        <v>91367</v>
      </c>
      <c r="H868" s="196" t="s">
        <v>6314</v>
      </c>
      <c r="I868" s="196" t="s">
        <v>5986</v>
      </c>
      <c r="J868" s="196" t="s">
        <v>5432</v>
      </c>
      <c r="K868" s="197">
        <v>15.62</v>
      </c>
      <c r="L868" s="196" t="s">
        <v>5433</v>
      </c>
    </row>
    <row r="869" spans="1:12" ht="15.75">
      <c r="A869" s="196" t="s">
        <v>5685</v>
      </c>
      <c r="B869" s="196" t="s">
        <v>5686</v>
      </c>
      <c r="C869" s="196" t="s">
        <v>5984</v>
      </c>
      <c r="D869" s="196">
        <v>329</v>
      </c>
      <c r="E869" s="197" t="s">
        <v>144</v>
      </c>
      <c r="F869" s="196" t="s">
        <v>144</v>
      </c>
      <c r="G869" s="196">
        <v>91368</v>
      </c>
      <c r="H869" s="196" t="s">
        <v>6315</v>
      </c>
      <c r="I869" s="196" t="s">
        <v>5986</v>
      </c>
      <c r="J869" s="196" t="s">
        <v>5432</v>
      </c>
      <c r="K869" s="197">
        <v>2.88</v>
      </c>
      <c r="L869" s="196" t="s">
        <v>5433</v>
      </c>
    </row>
    <row r="870" spans="1:12" ht="15.75">
      <c r="A870" s="196" t="s">
        <v>5685</v>
      </c>
      <c r="B870" s="196" t="s">
        <v>5686</v>
      </c>
      <c r="C870" s="196" t="s">
        <v>5984</v>
      </c>
      <c r="D870" s="196">
        <v>329</v>
      </c>
      <c r="E870" s="197" t="s">
        <v>144</v>
      </c>
      <c r="F870" s="196" t="s">
        <v>144</v>
      </c>
      <c r="G870" s="196">
        <v>91369</v>
      </c>
      <c r="H870" s="196" t="s">
        <v>6316</v>
      </c>
      <c r="I870" s="196" t="s">
        <v>5986</v>
      </c>
      <c r="J870" s="196" t="s">
        <v>5432</v>
      </c>
      <c r="K870" s="197">
        <v>1.1299999999999999</v>
      </c>
      <c r="L870" s="196" t="s">
        <v>5433</v>
      </c>
    </row>
    <row r="871" spans="1:12" ht="15.75">
      <c r="A871" s="196" t="s">
        <v>5685</v>
      </c>
      <c r="B871" s="196" t="s">
        <v>5686</v>
      </c>
      <c r="C871" s="196" t="s">
        <v>5984</v>
      </c>
      <c r="D871" s="196">
        <v>329</v>
      </c>
      <c r="E871" s="197" t="s">
        <v>144</v>
      </c>
      <c r="F871" s="196" t="s">
        <v>144</v>
      </c>
      <c r="G871" s="196">
        <v>91375</v>
      </c>
      <c r="H871" s="196" t="s">
        <v>6317</v>
      </c>
      <c r="I871" s="196" t="s">
        <v>5986</v>
      </c>
      <c r="J871" s="196" t="s">
        <v>5432</v>
      </c>
      <c r="K871" s="197">
        <v>8.8800000000000008</v>
      </c>
      <c r="L871" s="196" t="s">
        <v>5433</v>
      </c>
    </row>
    <row r="872" spans="1:12" ht="15.75">
      <c r="A872" s="196" t="s">
        <v>5685</v>
      </c>
      <c r="B872" s="196" t="s">
        <v>5686</v>
      </c>
      <c r="C872" s="196" t="s">
        <v>5984</v>
      </c>
      <c r="D872" s="196">
        <v>329</v>
      </c>
      <c r="E872" s="197" t="s">
        <v>144</v>
      </c>
      <c r="F872" s="196" t="s">
        <v>144</v>
      </c>
      <c r="G872" s="196">
        <v>91376</v>
      </c>
      <c r="H872" s="196" t="s">
        <v>6318</v>
      </c>
      <c r="I872" s="196" t="s">
        <v>5986</v>
      </c>
      <c r="J872" s="196" t="s">
        <v>5432</v>
      </c>
      <c r="K872" s="197">
        <v>1.86</v>
      </c>
      <c r="L872" s="196" t="s">
        <v>5433</v>
      </c>
    </row>
    <row r="873" spans="1:12" ht="15.75">
      <c r="A873" s="196" t="s">
        <v>5685</v>
      </c>
      <c r="B873" s="196" t="s">
        <v>5686</v>
      </c>
      <c r="C873" s="196" t="s">
        <v>5984</v>
      </c>
      <c r="D873" s="196">
        <v>329</v>
      </c>
      <c r="E873" s="197" t="s">
        <v>144</v>
      </c>
      <c r="F873" s="196" t="s">
        <v>144</v>
      </c>
      <c r="G873" s="196">
        <v>91377</v>
      </c>
      <c r="H873" s="196" t="s">
        <v>6319</v>
      </c>
      <c r="I873" s="196" t="s">
        <v>5986</v>
      </c>
      <c r="J873" s="196" t="s">
        <v>5432</v>
      </c>
      <c r="K873" s="197">
        <v>0.72</v>
      </c>
      <c r="L873" s="196" t="s">
        <v>5433</v>
      </c>
    </row>
    <row r="874" spans="1:12" ht="15.75">
      <c r="A874" s="196" t="s">
        <v>5685</v>
      </c>
      <c r="B874" s="196" t="s">
        <v>5686</v>
      </c>
      <c r="C874" s="196" t="s">
        <v>5984</v>
      </c>
      <c r="D874" s="196">
        <v>329</v>
      </c>
      <c r="E874" s="197" t="s">
        <v>144</v>
      </c>
      <c r="F874" s="196" t="s">
        <v>144</v>
      </c>
      <c r="G874" s="196">
        <v>91380</v>
      </c>
      <c r="H874" s="196" t="s">
        <v>6320</v>
      </c>
      <c r="I874" s="196" t="s">
        <v>5986</v>
      </c>
      <c r="J874" s="196" t="s">
        <v>5432</v>
      </c>
      <c r="K874" s="197">
        <v>17.68</v>
      </c>
      <c r="L874" s="196" t="s">
        <v>5433</v>
      </c>
    </row>
    <row r="875" spans="1:12" ht="15.75">
      <c r="A875" s="196" t="s">
        <v>5685</v>
      </c>
      <c r="B875" s="196" t="s">
        <v>5686</v>
      </c>
      <c r="C875" s="196" t="s">
        <v>5984</v>
      </c>
      <c r="D875" s="196">
        <v>329</v>
      </c>
      <c r="E875" s="197" t="s">
        <v>144</v>
      </c>
      <c r="F875" s="196" t="s">
        <v>144</v>
      </c>
      <c r="G875" s="196">
        <v>91381</v>
      </c>
      <c r="H875" s="196" t="s">
        <v>6321</v>
      </c>
      <c r="I875" s="196" t="s">
        <v>5986</v>
      </c>
      <c r="J875" s="196" t="s">
        <v>5432</v>
      </c>
      <c r="K875" s="197">
        <v>3.26</v>
      </c>
      <c r="L875" s="196" t="s">
        <v>5433</v>
      </c>
    </row>
    <row r="876" spans="1:12" ht="15.75">
      <c r="A876" s="196" t="s">
        <v>5685</v>
      </c>
      <c r="B876" s="196" t="s">
        <v>5686</v>
      </c>
      <c r="C876" s="196" t="s">
        <v>5984</v>
      </c>
      <c r="D876" s="196">
        <v>329</v>
      </c>
      <c r="E876" s="197" t="s">
        <v>144</v>
      </c>
      <c r="F876" s="196" t="s">
        <v>144</v>
      </c>
      <c r="G876" s="196">
        <v>91382</v>
      </c>
      <c r="H876" s="196" t="s">
        <v>6322</v>
      </c>
      <c r="I876" s="196" t="s">
        <v>5986</v>
      </c>
      <c r="J876" s="196" t="s">
        <v>5432</v>
      </c>
      <c r="K876" s="197">
        <v>1.27</v>
      </c>
      <c r="L876" s="196" t="s">
        <v>5433</v>
      </c>
    </row>
    <row r="877" spans="1:12" ht="15.75">
      <c r="A877" s="196" t="s">
        <v>5685</v>
      </c>
      <c r="B877" s="196" t="s">
        <v>5686</v>
      </c>
      <c r="C877" s="196" t="s">
        <v>5984</v>
      </c>
      <c r="D877" s="196">
        <v>329</v>
      </c>
      <c r="E877" s="197" t="s">
        <v>144</v>
      </c>
      <c r="F877" s="196" t="s">
        <v>144</v>
      </c>
      <c r="G877" s="196">
        <v>91383</v>
      </c>
      <c r="H877" s="196" t="s">
        <v>6323</v>
      </c>
      <c r="I877" s="196" t="s">
        <v>5986</v>
      </c>
      <c r="J877" s="196" t="s">
        <v>5432</v>
      </c>
      <c r="K877" s="197">
        <v>33.15</v>
      </c>
      <c r="L877" s="196" t="s">
        <v>5433</v>
      </c>
    </row>
    <row r="878" spans="1:12" ht="15.75">
      <c r="A878" s="196" t="s">
        <v>5685</v>
      </c>
      <c r="B878" s="196" t="s">
        <v>5686</v>
      </c>
      <c r="C878" s="196" t="s">
        <v>5984</v>
      </c>
      <c r="D878" s="196">
        <v>329</v>
      </c>
      <c r="E878" s="197" t="s">
        <v>144</v>
      </c>
      <c r="F878" s="196" t="s">
        <v>144</v>
      </c>
      <c r="G878" s="196">
        <v>91384</v>
      </c>
      <c r="H878" s="196" t="s">
        <v>6324</v>
      </c>
      <c r="I878" s="196" t="s">
        <v>5986</v>
      </c>
      <c r="J878" s="196" t="s">
        <v>5884</v>
      </c>
      <c r="K878" s="197">
        <v>103.56</v>
      </c>
      <c r="L878" s="196" t="s">
        <v>5433</v>
      </c>
    </row>
    <row r="879" spans="1:12" ht="15.75">
      <c r="A879" s="196" t="s">
        <v>5685</v>
      </c>
      <c r="B879" s="196" t="s">
        <v>5686</v>
      </c>
      <c r="C879" s="196" t="s">
        <v>5984</v>
      </c>
      <c r="D879" s="196">
        <v>329</v>
      </c>
      <c r="E879" s="197" t="s">
        <v>144</v>
      </c>
      <c r="F879" s="196" t="s">
        <v>144</v>
      </c>
      <c r="G879" s="196">
        <v>91390</v>
      </c>
      <c r="H879" s="196" t="s">
        <v>6325</v>
      </c>
      <c r="I879" s="196" t="s">
        <v>5986</v>
      </c>
      <c r="J879" s="196" t="s">
        <v>5432</v>
      </c>
      <c r="K879" s="197">
        <v>11.48</v>
      </c>
      <c r="L879" s="196" t="s">
        <v>5433</v>
      </c>
    </row>
    <row r="880" spans="1:12" ht="15.75">
      <c r="A880" s="196" t="s">
        <v>5685</v>
      </c>
      <c r="B880" s="196" t="s">
        <v>5686</v>
      </c>
      <c r="C880" s="196" t="s">
        <v>5984</v>
      </c>
      <c r="D880" s="196">
        <v>329</v>
      </c>
      <c r="E880" s="197" t="s">
        <v>144</v>
      </c>
      <c r="F880" s="196" t="s">
        <v>144</v>
      </c>
      <c r="G880" s="196">
        <v>91391</v>
      </c>
      <c r="H880" s="196" t="s">
        <v>6326</v>
      </c>
      <c r="I880" s="196" t="s">
        <v>5986</v>
      </c>
      <c r="J880" s="196" t="s">
        <v>5432</v>
      </c>
      <c r="K880" s="197">
        <v>2.4</v>
      </c>
      <c r="L880" s="196" t="s">
        <v>5433</v>
      </c>
    </row>
    <row r="881" spans="1:12" ht="15.75">
      <c r="A881" s="196" t="s">
        <v>5685</v>
      </c>
      <c r="B881" s="196" t="s">
        <v>5686</v>
      </c>
      <c r="C881" s="196" t="s">
        <v>5984</v>
      </c>
      <c r="D881" s="196">
        <v>329</v>
      </c>
      <c r="E881" s="197" t="s">
        <v>144</v>
      </c>
      <c r="F881" s="196" t="s">
        <v>144</v>
      </c>
      <c r="G881" s="196">
        <v>91392</v>
      </c>
      <c r="H881" s="196" t="s">
        <v>6327</v>
      </c>
      <c r="I881" s="196" t="s">
        <v>5986</v>
      </c>
      <c r="J881" s="196" t="s">
        <v>5432</v>
      </c>
      <c r="K881" s="197">
        <v>0.93</v>
      </c>
      <c r="L881" s="196" t="s">
        <v>5433</v>
      </c>
    </row>
    <row r="882" spans="1:12" ht="15.75">
      <c r="A882" s="196" t="s">
        <v>5685</v>
      </c>
      <c r="B882" s="196" t="s">
        <v>5686</v>
      </c>
      <c r="C882" s="196" t="s">
        <v>5984</v>
      </c>
      <c r="D882" s="196">
        <v>329</v>
      </c>
      <c r="E882" s="197" t="s">
        <v>144</v>
      </c>
      <c r="F882" s="196" t="s">
        <v>144</v>
      </c>
      <c r="G882" s="196">
        <v>91396</v>
      </c>
      <c r="H882" s="196" t="s">
        <v>6328</v>
      </c>
      <c r="I882" s="196" t="s">
        <v>5986</v>
      </c>
      <c r="J882" s="196" t="s">
        <v>5432</v>
      </c>
      <c r="K882" s="197">
        <v>15.26</v>
      </c>
      <c r="L882" s="196" t="s">
        <v>5433</v>
      </c>
    </row>
    <row r="883" spans="1:12" ht="15.75">
      <c r="A883" s="196" t="s">
        <v>5685</v>
      </c>
      <c r="B883" s="196" t="s">
        <v>5686</v>
      </c>
      <c r="C883" s="196" t="s">
        <v>5984</v>
      </c>
      <c r="D883" s="196">
        <v>329</v>
      </c>
      <c r="E883" s="197" t="s">
        <v>144</v>
      </c>
      <c r="F883" s="196" t="s">
        <v>144</v>
      </c>
      <c r="G883" s="196">
        <v>91397</v>
      </c>
      <c r="H883" s="196" t="s">
        <v>6329</v>
      </c>
      <c r="I883" s="196" t="s">
        <v>5986</v>
      </c>
      <c r="J883" s="196" t="s">
        <v>5432</v>
      </c>
      <c r="K883" s="197">
        <v>3.2</v>
      </c>
      <c r="L883" s="196" t="s">
        <v>5433</v>
      </c>
    </row>
    <row r="884" spans="1:12" ht="15.75">
      <c r="A884" s="196" t="s">
        <v>5685</v>
      </c>
      <c r="B884" s="196" t="s">
        <v>5686</v>
      </c>
      <c r="C884" s="196" t="s">
        <v>5984</v>
      </c>
      <c r="D884" s="196">
        <v>329</v>
      </c>
      <c r="E884" s="197" t="s">
        <v>144</v>
      </c>
      <c r="F884" s="196" t="s">
        <v>144</v>
      </c>
      <c r="G884" s="196">
        <v>91398</v>
      </c>
      <c r="H884" s="196" t="s">
        <v>6330</v>
      </c>
      <c r="I884" s="196" t="s">
        <v>5986</v>
      </c>
      <c r="J884" s="196" t="s">
        <v>5432</v>
      </c>
      <c r="K884" s="197">
        <v>1.23</v>
      </c>
      <c r="L884" s="196" t="s">
        <v>5433</v>
      </c>
    </row>
    <row r="885" spans="1:12" ht="15.75">
      <c r="A885" s="196" t="s">
        <v>5685</v>
      </c>
      <c r="B885" s="196" t="s">
        <v>5686</v>
      </c>
      <c r="C885" s="196" t="s">
        <v>5984</v>
      </c>
      <c r="D885" s="196">
        <v>329</v>
      </c>
      <c r="E885" s="197" t="s">
        <v>144</v>
      </c>
      <c r="F885" s="196" t="s">
        <v>144</v>
      </c>
      <c r="G885" s="196">
        <v>91402</v>
      </c>
      <c r="H885" s="196" t="s">
        <v>6331</v>
      </c>
      <c r="I885" s="196" t="s">
        <v>5986</v>
      </c>
      <c r="J885" s="196" t="s">
        <v>5432</v>
      </c>
      <c r="K885" s="197">
        <v>1.08</v>
      </c>
      <c r="L885" s="196" t="s">
        <v>5433</v>
      </c>
    </row>
    <row r="886" spans="1:12" ht="15.75">
      <c r="A886" s="196" t="s">
        <v>5685</v>
      </c>
      <c r="B886" s="196" t="s">
        <v>5686</v>
      </c>
      <c r="C886" s="196" t="s">
        <v>5984</v>
      </c>
      <c r="D886" s="196">
        <v>329</v>
      </c>
      <c r="E886" s="197" t="s">
        <v>144</v>
      </c>
      <c r="F886" s="196" t="s">
        <v>144</v>
      </c>
      <c r="G886" s="196">
        <v>91466</v>
      </c>
      <c r="H886" s="196" t="s">
        <v>6332</v>
      </c>
      <c r="I886" s="196" t="s">
        <v>5986</v>
      </c>
      <c r="J886" s="196" t="s">
        <v>5432</v>
      </c>
      <c r="K886" s="197">
        <v>0.96</v>
      </c>
      <c r="L886" s="196" t="s">
        <v>5433</v>
      </c>
    </row>
    <row r="887" spans="1:12" ht="15.75">
      <c r="A887" s="196" t="s">
        <v>5685</v>
      </c>
      <c r="B887" s="196" t="s">
        <v>5686</v>
      </c>
      <c r="C887" s="196" t="s">
        <v>5984</v>
      </c>
      <c r="D887" s="196">
        <v>329</v>
      </c>
      <c r="E887" s="197" t="s">
        <v>144</v>
      </c>
      <c r="F887" s="196" t="s">
        <v>144</v>
      </c>
      <c r="G887" s="196">
        <v>91467</v>
      </c>
      <c r="H887" s="196" t="s">
        <v>6333</v>
      </c>
      <c r="I887" s="196" t="s">
        <v>5986</v>
      </c>
      <c r="J887" s="196" t="s">
        <v>5884</v>
      </c>
      <c r="K887" s="197">
        <v>115.49</v>
      </c>
      <c r="L887" s="196" t="s">
        <v>5433</v>
      </c>
    </row>
    <row r="888" spans="1:12" ht="15.75">
      <c r="A888" s="196" t="s">
        <v>5685</v>
      </c>
      <c r="B888" s="196" t="s">
        <v>5686</v>
      </c>
      <c r="C888" s="196" t="s">
        <v>5984</v>
      </c>
      <c r="D888" s="196">
        <v>329</v>
      </c>
      <c r="E888" s="197" t="s">
        <v>144</v>
      </c>
      <c r="F888" s="196" t="s">
        <v>144</v>
      </c>
      <c r="G888" s="196">
        <v>91468</v>
      </c>
      <c r="H888" s="196" t="s">
        <v>6334</v>
      </c>
      <c r="I888" s="196" t="s">
        <v>5986</v>
      </c>
      <c r="J888" s="196" t="s">
        <v>5432</v>
      </c>
      <c r="K888" s="197">
        <v>16.14</v>
      </c>
      <c r="L888" s="196" t="s">
        <v>5433</v>
      </c>
    </row>
    <row r="889" spans="1:12" ht="15.75">
      <c r="A889" s="196" t="s">
        <v>5685</v>
      </c>
      <c r="B889" s="196" t="s">
        <v>5686</v>
      </c>
      <c r="C889" s="196" t="s">
        <v>5984</v>
      </c>
      <c r="D889" s="196">
        <v>329</v>
      </c>
      <c r="E889" s="197" t="s">
        <v>144</v>
      </c>
      <c r="F889" s="196" t="s">
        <v>144</v>
      </c>
      <c r="G889" s="196">
        <v>91469</v>
      </c>
      <c r="H889" s="196" t="s">
        <v>6335</v>
      </c>
      <c r="I889" s="196" t="s">
        <v>5986</v>
      </c>
      <c r="J889" s="196" t="s">
        <v>5432</v>
      </c>
      <c r="K889" s="197">
        <v>3.48</v>
      </c>
      <c r="L889" s="196" t="s">
        <v>5433</v>
      </c>
    </row>
    <row r="890" spans="1:12" ht="15.75">
      <c r="A890" s="196" t="s">
        <v>5685</v>
      </c>
      <c r="B890" s="196" t="s">
        <v>5686</v>
      </c>
      <c r="C890" s="196" t="s">
        <v>5984</v>
      </c>
      <c r="D890" s="196">
        <v>329</v>
      </c>
      <c r="E890" s="197" t="s">
        <v>144</v>
      </c>
      <c r="F890" s="196" t="s">
        <v>144</v>
      </c>
      <c r="G890" s="196">
        <v>91484</v>
      </c>
      <c r="H890" s="196" t="s">
        <v>6336</v>
      </c>
      <c r="I890" s="196" t="s">
        <v>5986</v>
      </c>
      <c r="J890" s="196" t="s">
        <v>5432</v>
      </c>
      <c r="K890" s="197">
        <v>1.1000000000000001</v>
      </c>
      <c r="L890" s="196" t="s">
        <v>5433</v>
      </c>
    </row>
    <row r="891" spans="1:12" ht="15.75">
      <c r="A891" s="196" t="s">
        <v>5685</v>
      </c>
      <c r="B891" s="196" t="s">
        <v>5686</v>
      </c>
      <c r="C891" s="196" t="s">
        <v>5984</v>
      </c>
      <c r="D891" s="196">
        <v>329</v>
      </c>
      <c r="E891" s="197" t="s">
        <v>144</v>
      </c>
      <c r="F891" s="196" t="s">
        <v>144</v>
      </c>
      <c r="G891" s="196">
        <v>91485</v>
      </c>
      <c r="H891" s="196" t="s">
        <v>6337</v>
      </c>
      <c r="I891" s="196" t="s">
        <v>5986</v>
      </c>
      <c r="J891" s="196" t="s">
        <v>5884</v>
      </c>
      <c r="K891" s="197">
        <v>156.75</v>
      </c>
      <c r="L891" s="196" t="s">
        <v>5433</v>
      </c>
    </row>
    <row r="892" spans="1:12" ht="15.75">
      <c r="A892" s="196" t="s">
        <v>5685</v>
      </c>
      <c r="B892" s="196" t="s">
        <v>5686</v>
      </c>
      <c r="C892" s="196" t="s">
        <v>5984</v>
      </c>
      <c r="D892" s="196">
        <v>329</v>
      </c>
      <c r="E892" s="197" t="s">
        <v>144</v>
      </c>
      <c r="F892" s="196" t="s">
        <v>144</v>
      </c>
      <c r="G892" s="196">
        <v>91529</v>
      </c>
      <c r="H892" s="196" t="s">
        <v>6338</v>
      </c>
      <c r="I892" s="196" t="s">
        <v>5986</v>
      </c>
      <c r="J892" s="196" t="s">
        <v>5432</v>
      </c>
      <c r="K892" s="197">
        <v>0.7</v>
      </c>
      <c r="L892" s="196" t="s">
        <v>5433</v>
      </c>
    </row>
    <row r="893" spans="1:12" ht="15.75">
      <c r="A893" s="196" t="s">
        <v>5685</v>
      </c>
      <c r="B893" s="196" t="s">
        <v>5686</v>
      </c>
      <c r="C893" s="196" t="s">
        <v>5984</v>
      </c>
      <c r="D893" s="196">
        <v>329</v>
      </c>
      <c r="E893" s="197" t="s">
        <v>144</v>
      </c>
      <c r="F893" s="196" t="s">
        <v>144</v>
      </c>
      <c r="G893" s="196">
        <v>91530</v>
      </c>
      <c r="H893" s="196" t="s">
        <v>6339</v>
      </c>
      <c r="I893" s="196" t="s">
        <v>5986</v>
      </c>
      <c r="J893" s="196" t="s">
        <v>5432</v>
      </c>
      <c r="K893" s="197">
        <v>0.09</v>
      </c>
      <c r="L893" s="196" t="s">
        <v>5433</v>
      </c>
    </row>
    <row r="894" spans="1:12" ht="15.75">
      <c r="A894" s="196" t="s">
        <v>5685</v>
      </c>
      <c r="B894" s="196" t="s">
        <v>5686</v>
      </c>
      <c r="C894" s="196" t="s">
        <v>5984</v>
      </c>
      <c r="D894" s="196">
        <v>329</v>
      </c>
      <c r="E894" s="197" t="s">
        <v>144</v>
      </c>
      <c r="F894" s="196" t="s">
        <v>144</v>
      </c>
      <c r="G894" s="196">
        <v>91531</v>
      </c>
      <c r="H894" s="196" t="s">
        <v>6340</v>
      </c>
      <c r="I894" s="196" t="s">
        <v>5986</v>
      </c>
      <c r="J894" s="196" t="s">
        <v>5432</v>
      </c>
      <c r="K894" s="197">
        <v>0.88</v>
      </c>
      <c r="L894" s="196" t="s">
        <v>5433</v>
      </c>
    </row>
    <row r="895" spans="1:12" ht="15.75">
      <c r="A895" s="196" t="s">
        <v>5685</v>
      </c>
      <c r="B895" s="196" t="s">
        <v>5686</v>
      </c>
      <c r="C895" s="196" t="s">
        <v>5984</v>
      </c>
      <c r="D895" s="196">
        <v>329</v>
      </c>
      <c r="E895" s="197" t="s">
        <v>144</v>
      </c>
      <c r="F895" s="196" t="s">
        <v>144</v>
      </c>
      <c r="G895" s="196">
        <v>91532</v>
      </c>
      <c r="H895" s="196" t="s">
        <v>6341</v>
      </c>
      <c r="I895" s="196" t="s">
        <v>5986</v>
      </c>
      <c r="J895" s="196" t="s">
        <v>5884</v>
      </c>
      <c r="K895" s="197">
        <v>5.77</v>
      </c>
      <c r="L895" s="196" t="s">
        <v>5433</v>
      </c>
    </row>
    <row r="896" spans="1:12" ht="15.75">
      <c r="A896" s="196" t="s">
        <v>5685</v>
      </c>
      <c r="B896" s="196" t="s">
        <v>5686</v>
      </c>
      <c r="C896" s="196" t="s">
        <v>5984</v>
      </c>
      <c r="D896" s="196">
        <v>329</v>
      </c>
      <c r="E896" s="197" t="s">
        <v>144</v>
      </c>
      <c r="F896" s="196" t="s">
        <v>144</v>
      </c>
      <c r="G896" s="196">
        <v>91629</v>
      </c>
      <c r="H896" s="196" t="s">
        <v>6342</v>
      </c>
      <c r="I896" s="196" t="s">
        <v>5986</v>
      </c>
      <c r="J896" s="196" t="s">
        <v>5432</v>
      </c>
      <c r="K896" s="197">
        <v>10.97</v>
      </c>
      <c r="L896" s="196" t="s">
        <v>5433</v>
      </c>
    </row>
    <row r="897" spans="1:12" ht="15.75">
      <c r="A897" s="196" t="s">
        <v>5685</v>
      </c>
      <c r="B897" s="196" t="s">
        <v>5686</v>
      </c>
      <c r="C897" s="196" t="s">
        <v>5984</v>
      </c>
      <c r="D897" s="196">
        <v>329</v>
      </c>
      <c r="E897" s="197" t="s">
        <v>144</v>
      </c>
      <c r="F897" s="196" t="s">
        <v>144</v>
      </c>
      <c r="G897" s="196">
        <v>91630</v>
      </c>
      <c r="H897" s="196" t="s">
        <v>6343</v>
      </c>
      <c r="I897" s="196" t="s">
        <v>5986</v>
      </c>
      <c r="J897" s="196" t="s">
        <v>5432</v>
      </c>
      <c r="K897" s="197">
        <v>2.2999999999999998</v>
      </c>
      <c r="L897" s="196" t="s">
        <v>5433</v>
      </c>
    </row>
    <row r="898" spans="1:12" ht="15.75">
      <c r="A898" s="196" t="s">
        <v>5685</v>
      </c>
      <c r="B898" s="196" t="s">
        <v>5686</v>
      </c>
      <c r="C898" s="196" t="s">
        <v>5984</v>
      </c>
      <c r="D898" s="196">
        <v>329</v>
      </c>
      <c r="E898" s="197" t="s">
        <v>144</v>
      </c>
      <c r="F898" s="196" t="s">
        <v>144</v>
      </c>
      <c r="G898" s="196">
        <v>91631</v>
      </c>
      <c r="H898" s="196" t="s">
        <v>6344</v>
      </c>
      <c r="I898" s="196" t="s">
        <v>5986</v>
      </c>
      <c r="J898" s="196" t="s">
        <v>5432</v>
      </c>
      <c r="K898" s="197">
        <v>0.89</v>
      </c>
      <c r="L898" s="196" t="s">
        <v>5433</v>
      </c>
    </row>
    <row r="899" spans="1:12" ht="15.75">
      <c r="A899" s="196" t="s">
        <v>5685</v>
      </c>
      <c r="B899" s="196" t="s">
        <v>5686</v>
      </c>
      <c r="C899" s="196" t="s">
        <v>5984</v>
      </c>
      <c r="D899" s="196">
        <v>329</v>
      </c>
      <c r="E899" s="197" t="s">
        <v>144</v>
      </c>
      <c r="F899" s="196" t="s">
        <v>144</v>
      </c>
      <c r="G899" s="196">
        <v>91632</v>
      </c>
      <c r="H899" s="196" t="s">
        <v>6345</v>
      </c>
      <c r="I899" s="196" t="s">
        <v>5986</v>
      </c>
      <c r="J899" s="196" t="s">
        <v>5432</v>
      </c>
      <c r="K899" s="197">
        <v>20.57</v>
      </c>
      <c r="L899" s="196" t="s">
        <v>5433</v>
      </c>
    </row>
    <row r="900" spans="1:12" ht="15.75">
      <c r="A900" s="196" t="s">
        <v>5685</v>
      </c>
      <c r="B900" s="196" t="s">
        <v>5686</v>
      </c>
      <c r="C900" s="196" t="s">
        <v>5984</v>
      </c>
      <c r="D900" s="196">
        <v>329</v>
      </c>
      <c r="E900" s="197" t="s">
        <v>144</v>
      </c>
      <c r="F900" s="196" t="s">
        <v>144</v>
      </c>
      <c r="G900" s="196">
        <v>91633</v>
      </c>
      <c r="H900" s="196" t="s">
        <v>6346</v>
      </c>
      <c r="I900" s="196" t="s">
        <v>5986</v>
      </c>
      <c r="J900" s="196" t="s">
        <v>5884</v>
      </c>
      <c r="K900" s="197">
        <v>97.75</v>
      </c>
      <c r="L900" s="196" t="s">
        <v>5433</v>
      </c>
    </row>
    <row r="901" spans="1:12" ht="15.75">
      <c r="A901" s="196" t="s">
        <v>5685</v>
      </c>
      <c r="B901" s="196" t="s">
        <v>5686</v>
      </c>
      <c r="C901" s="196" t="s">
        <v>5984</v>
      </c>
      <c r="D901" s="196">
        <v>329</v>
      </c>
      <c r="E901" s="197" t="s">
        <v>144</v>
      </c>
      <c r="F901" s="196" t="s">
        <v>144</v>
      </c>
      <c r="G901" s="196">
        <v>91640</v>
      </c>
      <c r="H901" s="196" t="s">
        <v>6347</v>
      </c>
      <c r="I901" s="196" t="s">
        <v>5986</v>
      </c>
      <c r="J901" s="196" t="s">
        <v>5432</v>
      </c>
      <c r="K901" s="197">
        <v>25.42</v>
      </c>
      <c r="L901" s="196" t="s">
        <v>5433</v>
      </c>
    </row>
    <row r="902" spans="1:12" ht="15.75">
      <c r="A902" s="196" t="s">
        <v>5685</v>
      </c>
      <c r="B902" s="196" t="s">
        <v>5686</v>
      </c>
      <c r="C902" s="196" t="s">
        <v>5984</v>
      </c>
      <c r="D902" s="196">
        <v>329</v>
      </c>
      <c r="E902" s="197" t="s">
        <v>144</v>
      </c>
      <c r="F902" s="196" t="s">
        <v>144</v>
      </c>
      <c r="G902" s="196">
        <v>91641</v>
      </c>
      <c r="H902" s="196" t="s">
        <v>6348</v>
      </c>
      <c r="I902" s="196" t="s">
        <v>5986</v>
      </c>
      <c r="J902" s="196" t="s">
        <v>5432</v>
      </c>
      <c r="K902" s="197">
        <v>5.33</v>
      </c>
      <c r="L902" s="196" t="s">
        <v>5433</v>
      </c>
    </row>
    <row r="903" spans="1:12" ht="15.75">
      <c r="A903" s="196" t="s">
        <v>5685</v>
      </c>
      <c r="B903" s="196" t="s">
        <v>5686</v>
      </c>
      <c r="C903" s="196" t="s">
        <v>5984</v>
      </c>
      <c r="D903" s="196">
        <v>329</v>
      </c>
      <c r="E903" s="197" t="s">
        <v>144</v>
      </c>
      <c r="F903" s="196" t="s">
        <v>144</v>
      </c>
      <c r="G903" s="196">
        <v>91642</v>
      </c>
      <c r="H903" s="196" t="s">
        <v>6349</v>
      </c>
      <c r="I903" s="196" t="s">
        <v>5986</v>
      </c>
      <c r="J903" s="196" t="s">
        <v>5432</v>
      </c>
      <c r="K903" s="197">
        <v>2.0699999999999998</v>
      </c>
      <c r="L903" s="196" t="s">
        <v>5433</v>
      </c>
    </row>
    <row r="904" spans="1:12" ht="15.75">
      <c r="A904" s="196" t="s">
        <v>5685</v>
      </c>
      <c r="B904" s="196" t="s">
        <v>5686</v>
      </c>
      <c r="C904" s="196" t="s">
        <v>5984</v>
      </c>
      <c r="D904" s="196">
        <v>329</v>
      </c>
      <c r="E904" s="197" t="s">
        <v>144</v>
      </c>
      <c r="F904" s="196" t="s">
        <v>144</v>
      </c>
      <c r="G904" s="196">
        <v>91643</v>
      </c>
      <c r="H904" s="196" t="s">
        <v>6350</v>
      </c>
      <c r="I904" s="196" t="s">
        <v>5986</v>
      </c>
      <c r="J904" s="196" t="s">
        <v>5432</v>
      </c>
      <c r="K904" s="197">
        <v>47.66</v>
      </c>
      <c r="L904" s="196" t="s">
        <v>5433</v>
      </c>
    </row>
    <row r="905" spans="1:12" ht="15.75">
      <c r="A905" s="196" t="s">
        <v>5685</v>
      </c>
      <c r="B905" s="196" t="s">
        <v>5686</v>
      </c>
      <c r="C905" s="196" t="s">
        <v>5984</v>
      </c>
      <c r="D905" s="196">
        <v>329</v>
      </c>
      <c r="E905" s="197" t="s">
        <v>144</v>
      </c>
      <c r="F905" s="196" t="s">
        <v>144</v>
      </c>
      <c r="G905" s="196">
        <v>91644</v>
      </c>
      <c r="H905" s="196" t="s">
        <v>6351</v>
      </c>
      <c r="I905" s="196" t="s">
        <v>5986</v>
      </c>
      <c r="J905" s="196" t="s">
        <v>5884</v>
      </c>
      <c r="K905" s="197">
        <v>219.98</v>
      </c>
      <c r="L905" s="196" t="s">
        <v>5433</v>
      </c>
    </row>
    <row r="906" spans="1:12" ht="15.75">
      <c r="A906" s="196" t="s">
        <v>5685</v>
      </c>
      <c r="B906" s="196" t="s">
        <v>5686</v>
      </c>
      <c r="C906" s="196" t="s">
        <v>5984</v>
      </c>
      <c r="D906" s="196">
        <v>329</v>
      </c>
      <c r="E906" s="197" t="s">
        <v>144</v>
      </c>
      <c r="F906" s="196" t="s">
        <v>144</v>
      </c>
      <c r="G906" s="196">
        <v>91688</v>
      </c>
      <c r="H906" s="196" t="s">
        <v>6352</v>
      </c>
      <c r="I906" s="196" t="s">
        <v>5986</v>
      </c>
      <c r="J906" s="196" t="s">
        <v>5503</v>
      </c>
      <c r="K906" s="197">
        <v>0.08</v>
      </c>
      <c r="L906" s="196" t="s">
        <v>5433</v>
      </c>
    </row>
    <row r="907" spans="1:12" ht="15.75">
      <c r="A907" s="196" t="s">
        <v>5685</v>
      </c>
      <c r="B907" s="196" t="s">
        <v>5686</v>
      </c>
      <c r="C907" s="196" t="s">
        <v>5984</v>
      </c>
      <c r="D907" s="196">
        <v>329</v>
      </c>
      <c r="E907" s="197" t="s">
        <v>144</v>
      </c>
      <c r="F907" s="196" t="s">
        <v>144</v>
      </c>
      <c r="G907" s="196">
        <v>91689</v>
      </c>
      <c r="H907" s="196" t="s">
        <v>6353</v>
      </c>
      <c r="I907" s="196" t="s">
        <v>5986</v>
      </c>
      <c r="J907" s="196" t="s">
        <v>5503</v>
      </c>
      <c r="K907" s="197">
        <v>0.01</v>
      </c>
      <c r="L907" s="196" t="s">
        <v>5433</v>
      </c>
    </row>
    <row r="908" spans="1:12" ht="15.75">
      <c r="A908" s="196" t="s">
        <v>5685</v>
      </c>
      <c r="B908" s="196" t="s">
        <v>5686</v>
      </c>
      <c r="C908" s="196" t="s">
        <v>5984</v>
      </c>
      <c r="D908" s="196">
        <v>329</v>
      </c>
      <c r="E908" s="197" t="s">
        <v>144</v>
      </c>
      <c r="F908" s="196" t="s">
        <v>144</v>
      </c>
      <c r="G908" s="196">
        <v>91690</v>
      </c>
      <c r="H908" s="196" t="s">
        <v>6354</v>
      </c>
      <c r="I908" s="196" t="s">
        <v>5986</v>
      </c>
      <c r="J908" s="196" t="s">
        <v>5503</v>
      </c>
      <c r="K908" s="197">
        <v>0.05</v>
      </c>
      <c r="L908" s="196" t="s">
        <v>5433</v>
      </c>
    </row>
    <row r="909" spans="1:12" ht="15.75">
      <c r="A909" s="196" t="s">
        <v>5685</v>
      </c>
      <c r="B909" s="196" t="s">
        <v>5686</v>
      </c>
      <c r="C909" s="196" t="s">
        <v>5984</v>
      </c>
      <c r="D909" s="196">
        <v>329</v>
      </c>
      <c r="E909" s="197" t="s">
        <v>144</v>
      </c>
      <c r="F909" s="196" t="s">
        <v>144</v>
      </c>
      <c r="G909" s="196">
        <v>91691</v>
      </c>
      <c r="H909" s="196" t="s">
        <v>6355</v>
      </c>
      <c r="I909" s="196" t="s">
        <v>5986</v>
      </c>
      <c r="J909" s="196" t="s">
        <v>5503</v>
      </c>
      <c r="K909" s="197">
        <v>1.9</v>
      </c>
      <c r="L909" s="196" t="s">
        <v>5433</v>
      </c>
    </row>
    <row r="910" spans="1:12" ht="15.75">
      <c r="A910" s="196" t="s">
        <v>5685</v>
      </c>
      <c r="B910" s="196" t="s">
        <v>5686</v>
      </c>
      <c r="C910" s="196" t="s">
        <v>5984</v>
      </c>
      <c r="D910" s="196">
        <v>329</v>
      </c>
      <c r="E910" s="197" t="s">
        <v>144</v>
      </c>
      <c r="F910" s="196" t="s">
        <v>144</v>
      </c>
      <c r="G910" s="196">
        <v>92040</v>
      </c>
      <c r="H910" s="196" t="s">
        <v>6356</v>
      </c>
      <c r="I910" s="196" t="s">
        <v>5986</v>
      </c>
      <c r="J910" s="196" t="s">
        <v>5432</v>
      </c>
      <c r="K910" s="197">
        <v>4.67</v>
      </c>
      <c r="L910" s="196" t="s">
        <v>5433</v>
      </c>
    </row>
    <row r="911" spans="1:12" ht="15.75">
      <c r="A911" s="196" t="s">
        <v>5685</v>
      </c>
      <c r="B911" s="196" t="s">
        <v>5686</v>
      </c>
      <c r="C911" s="196" t="s">
        <v>5984</v>
      </c>
      <c r="D911" s="196">
        <v>329</v>
      </c>
      <c r="E911" s="197" t="s">
        <v>144</v>
      </c>
      <c r="F911" s="196" t="s">
        <v>144</v>
      </c>
      <c r="G911" s="196">
        <v>92041</v>
      </c>
      <c r="H911" s="196" t="s">
        <v>6357</v>
      </c>
      <c r="I911" s="196" t="s">
        <v>5986</v>
      </c>
      <c r="J911" s="196" t="s">
        <v>5432</v>
      </c>
      <c r="K911" s="197">
        <v>0.49</v>
      </c>
      <c r="L911" s="196" t="s">
        <v>5433</v>
      </c>
    </row>
    <row r="912" spans="1:12" ht="15.75">
      <c r="A912" s="196" t="s">
        <v>5685</v>
      </c>
      <c r="B912" s="196" t="s">
        <v>5686</v>
      </c>
      <c r="C912" s="196" t="s">
        <v>5984</v>
      </c>
      <c r="D912" s="196">
        <v>329</v>
      </c>
      <c r="E912" s="197" t="s">
        <v>144</v>
      </c>
      <c r="F912" s="196" t="s">
        <v>144</v>
      </c>
      <c r="G912" s="196">
        <v>92042</v>
      </c>
      <c r="H912" s="196" t="s">
        <v>6358</v>
      </c>
      <c r="I912" s="196" t="s">
        <v>5986</v>
      </c>
      <c r="J912" s="196" t="s">
        <v>5432</v>
      </c>
      <c r="K912" s="197">
        <v>3.89</v>
      </c>
      <c r="L912" s="196" t="s">
        <v>5433</v>
      </c>
    </row>
    <row r="913" spans="1:12" ht="15.75">
      <c r="A913" s="196" t="s">
        <v>5685</v>
      </c>
      <c r="B913" s="196" t="s">
        <v>5686</v>
      </c>
      <c r="C913" s="196" t="s">
        <v>5984</v>
      </c>
      <c r="D913" s="196">
        <v>329</v>
      </c>
      <c r="E913" s="197" t="s">
        <v>144</v>
      </c>
      <c r="F913" s="196" t="s">
        <v>144</v>
      </c>
      <c r="G913" s="196">
        <v>92101</v>
      </c>
      <c r="H913" s="196" t="s">
        <v>6359</v>
      </c>
      <c r="I913" s="196" t="s">
        <v>5986</v>
      </c>
      <c r="J913" s="196" t="s">
        <v>5432</v>
      </c>
      <c r="K913" s="197">
        <v>17.21</v>
      </c>
      <c r="L913" s="196" t="s">
        <v>5433</v>
      </c>
    </row>
    <row r="914" spans="1:12" ht="15.75">
      <c r="A914" s="196" t="s">
        <v>5685</v>
      </c>
      <c r="B914" s="196" t="s">
        <v>5686</v>
      </c>
      <c r="C914" s="196" t="s">
        <v>5984</v>
      </c>
      <c r="D914" s="196">
        <v>329</v>
      </c>
      <c r="E914" s="197" t="s">
        <v>144</v>
      </c>
      <c r="F914" s="196" t="s">
        <v>144</v>
      </c>
      <c r="G914" s="196">
        <v>92102</v>
      </c>
      <c r="H914" s="196" t="s">
        <v>6360</v>
      </c>
      <c r="I914" s="196" t="s">
        <v>5986</v>
      </c>
      <c r="J914" s="196" t="s">
        <v>5432</v>
      </c>
      <c r="K914" s="197">
        <v>3.61</v>
      </c>
      <c r="L914" s="196" t="s">
        <v>5433</v>
      </c>
    </row>
    <row r="915" spans="1:12" ht="15.75">
      <c r="A915" s="196" t="s">
        <v>5685</v>
      </c>
      <c r="B915" s="196" t="s">
        <v>5686</v>
      </c>
      <c r="C915" s="196" t="s">
        <v>5984</v>
      </c>
      <c r="D915" s="196">
        <v>329</v>
      </c>
      <c r="E915" s="197" t="s">
        <v>144</v>
      </c>
      <c r="F915" s="196" t="s">
        <v>144</v>
      </c>
      <c r="G915" s="196">
        <v>92103</v>
      </c>
      <c r="H915" s="196" t="s">
        <v>6361</v>
      </c>
      <c r="I915" s="196" t="s">
        <v>5986</v>
      </c>
      <c r="J915" s="196" t="s">
        <v>5432</v>
      </c>
      <c r="K915" s="197">
        <v>1.39</v>
      </c>
      <c r="L915" s="196" t="s">
        <v>5433</v>
      </c>
    </row>
    <row r="916" spans="1:12" ht="15.75">
      <c r="A916" s="196" t="s">
        <v>5685</v>
      </c>
      <c r="B916" s="196" t="s">
        <v>5686</v>
      </c>
      <c r="C916" s="196" t="s">
        <v>5984</v>
      </c>
      <c r="D916" s="196">
        <v>329</v>
      </c>
      <c r="E916" s="197" t="s">
        <v>144</v>
      </c>
      <c r="F916" s="196" t="s">
        <v>144</v>
      </c>
      <c r="G916" s="196">
        <v>92104</v>
      </c>
      <c r="H916" s="196" t="s">
        <v>6362</v>
      </c>
      <c r="I916" s="196" t="s">
        <v>5986</v>
      </c>
      <c r="J916" s="196" t="s">
        <v>5432</v>
      </c>
      <c r="K916" s="197">
        <v>32.28</v>
      </c>
      <c r="L916" s="196" t="s">
        <v>5433</v>
      </c>
    </row>
    <row r="917" spans="1:12" ht="15.75">
      <c r="A917" s="196" t="s">
        <v>5685</v>
      </c>
      <c r="B917" s="196" t="s">
        <v>5686</v>
      </c>
      <c r="C917" s="196" t="s">
        <v>5984</v>
      </c>
      <c r="D917" s="196">
        <v>329</v>
      </c>
      <c r="E917" s="197" t="s">
        <v>144</v>
      </c>
      <c r="F917" s="196" t="s">
        <v>144</v>
      </c>
      <c r="G917" s="196">
        <v>92105</v>
      </c>
      <c r="H917" s="196" t="s">
        <v>6363</v>
      </c>
      <c r="I917" s="196" t="s">
        <v>5986</v>
      </c>
      <c r="J917" s="196" t="s">
        <v>5884</v>
      </c>
      <c r="K917" s="197">
        <v>140.53</v>
      </c>
      <c r="L917" s="196" t="s">
        <v>5433</v>
      </c>
    </row>
    <row r="918" spans="1:12" ht="15.75">
      <c r="A918" s="196" t="s">
        <v>5685</v>
      </c>
      <c r="B918" s="196" t="s">
        <v>5686</v>
      </c>
      <c r="C918" s="196" t="s">
        <v>5984</v>
      </c>
      <c r="D918" s="196">
        <v>329</v>
      </c>
      <c r="E918" s="197" t="s">
        <v>144</v>
      </c>
      <c r="F918" s="196" t="s">
        <v>144</v>
      </c>
      <c r="G918" s="196">
        <v>92108</v>
      </c>
      <c r="H918" s="196" t="s">
        <v>6364</v>
      </c>
      <c r="I918" s="196" t="s">
        <v>5986</v>
      </c>
      <c r="J918" s="196" t="s">
        <v>5503</v>
      </c>
      <c r="K918" s="197">
        <v>0.8</v>
      </c>
      <c r="L918" s="196" t="s">
        <v>5433</v>
      </c>
    </row>
    <row r="919" spans="1:12" ht="15.75">
      <c r="A919" s="196" t="s">
        <v>5685</v>
      </c>
      <c r="B919" s="196" t="s">
        <v>5686</v>
      </c>
      <c r="C919" s="196" t="s">
        <v>5984</v>
      </c>
      <c r="D919" s="196">
        <v>329</v>
      </c>
      <c r="E919" s="197" t="s">
        <v>144</v>
      </c>
      <c r="F919" s="196" t="s">
        <v>144</v>
      </c>
      <c r="G919" s="196">
        <v>92109</v>
      </c>
      <c r="H919" s="196" t="s">
        <v>6365</v>
      </c>
      <c r="I919" s="196" t="s">
        <v>5986</v>
      </c>
      <c r="J919" s="196" t="s">
        <v>5503</v>
      </c>
      <c r="K919" s="197">
        <v>0.09</v>
      </c>
      <c r="L919" s="196" t="s">
        <v>5433</v>
      </c>
    </row>
    <row r="920" spans="1:12" ht="15.75">
      <c r="A920" s="196" t="s">
        <v>5685</v>
      </c>
      <c r="B920" s="196" t="s">
        <v>5686</v>
      </c>
      <c r="C920" s="196" t="s">
        <v>5984</v>
      </c>
      <c r="D920" s="196">
        <v>329</v>
      </c>
      <c r="E920" s="197" t="s">
        <v>144</v>
      </c>
      <c r="F920" s="196" t="s">
        <v>144</v>
      </c>
      <c r="G920" s="196">
        <v>92110</v>
      </c>
      <c r="H920" s="196" t="s">
        <v>6366</v>
      </c>
      <c r="I920" s="196" t="s">
        <v>5986</v>
      </c>
      <c r="J920" s="196" t="s">
        <v>5503</v>
      </c>
      <c r="K920" s="197">
        <v>0.63</v>
      </c>
      <c r="L920" s="196" t="s">
        <v>5433</v>
      </c>
    </row>
    <row r="921" spans="1:12" ht="15.75">
      <c r="A921" s="196" t="s">
        <v>5685</v>
      </c>
      <c r="B921" s="196" t="s">
        <v>5686</v>
      </c>
      <c r="C921" s="196" t="s">
        <v>5984</v>
      </c>
      <c r="D921" s="196">
        <v>329</v>
      </c>
      <c r="E921" s="197" t="s">
        <v>144</v>
      </c>
      <c r="F921" s="196" t="s">
        <v>144</v>
      </c>
      <c r="G921" s="196">
        <v>92111</v>
      </c>
      <c r="H921" s="196" t="s">
        <v>6367</v>
      </c>
      <c r="I921" s="196" t="s">
        <v>5986</v>
      </c>
      <c r="J921" s="196" t="s">
        <v>5503</v>
      </c>
      <c r="K921" s="197">
        <v>0.75</v>
      </c>
      <c r="L921" s="196" t="s">
        <v>5433</v>
      </c>
    </row>
    <row r="922" spans="1:12" ht="15.75">
      <c r="A922" s="196" t="s">
        <v>5685</v>
      </c>
      <c r="B922" s="196" t="s">
        <v>5686</v>
      </c>
      <c r="C922" s="196" t="s">
        <v>5984</v>
      </c>
      <c r="D922" s="196">
        <v>329</v>
      </c>
      <c r="E922" s="197" t="s">
        <v>144</v>
      </c>
      <c r="F922" s="196" t="s">
        <v>144</v>
      </c>
      <c r="G922" s="196">
        <v>92114</v>
      </c>
      <c r="H922" s="196" t="s">
        <v>6368</v>
      </c>
      <c r="I922" s="196" t="s">
        <v>5986</v>
      </c>
      <c r="J922" s="196" t="s">
        <v>5503</v>
      </c>
      <c r="K922" s="197">
        <v>0.09</v>
      </c>
      <c r="L922" s="196" t="s">
        <v>5433</v>
      </c>
    </row>
    <row r="923" spans="1:12" ht="15.75">
      <c r="A923" s="196" t="s">
        <v>5685</v>
      </c>
      <c r="B923" s="196" t="s">
        <v>5686</v>
      </c>
      <c r="C923" s="196" t="s">
        <v>5984</v>
      </c>
      <c r="D923" s="196">
        <v>329</v>
      </c>
      <c r="E923" s="197" t="s">
        <v>144</v>
      </c>
      <c r="F923" s="196" t="s">
        <v>144</v>
      </c>
      <c r="G923" s="196">
        <v>92115</v>
      </c>
      <c r="H923" s="196" t="s">
        <v>6369</v>
      </c>
      <c r="I923" s="196" t="s">
        <v>5986</v>
      </c>
      <c r="J923" s="196" t="s">
        <v>5503</v>
      </c>
      <c r="K923" s="197">
        <v>0.01</v>
      </c>
      <c r="L923" s="196" t="s">
        <v>5433</v>
      </c>
    </row>
    <row r="924" spans="1:12" ht="15.75">
      <c r="A924" s="196" t="s">
        <v>5685</v>
      </c>
      <c r="B924" s="196" t="s">
        <v>5686</v>
      </c>
      <c r="C924" s="196" t="s">
        <v>5984</v>
      </c>
      <c r="D924" s="196">
        <v>329</v>
      </c>
      <c r="E924" s="197" t="s">
        <v>144</v>
      </c>
      <c r="F924" s="196" t="s">
        <v>144</v>
      </c>
      <c r="G924" s="196">
        <v>92116</v>
      </c>
      <c r="H924" s="196" t="s">
        <v>6370</v>
      </c>
      <c r="I924" s="196" t="s">
        <v>5986</v>
      </c>
      <c r="J924" s="196" t="s">
        <v>5503</v>
      </c>
      <c r="K924" s="197">
        <v>0.11</v>
      </c>
      <c r="L924" s="196" t="s">
        <v>5433</v>
      </c>
    </row>
    <row r="925" spans="1:12" ht="15.75">
      <c r="A925" s="196" t="s">
        <v>5685</v>
      </c>
      <c r="B925" s="196" t="s">
        <v>5686</v>
      </c>
      <c r="C925" s="196" t="s">
        <v>5984</v>
      </c>
      <c r="D925" s="196">
        <v>329</v>
      </c>
      <c r="E925" s="197" t="s">
        <v>144</v>
      </c>
      <c r="F925" s="196" t="s">
        <v>144</v>
      </c>
      <c r="G925" s="196">
        <v>92133</v>
      </c>
      <c r="H925" s="196" t="s">
        <v>6371</v>
      </c>
      <c r="I925" s="196" t="s">
        <v>5986</v>
      </c>
      <c r="J925" s="196" t="s">
        <v>5884</v>
      </c>
      <c r="K925" s="197">
        <v>9.1</v>
      </c>
      <c r="L925" s="196" t="s">
        <v>5433</v>
      </c>
    </row>
    <row r="926" spans="1:12" ht="15.75">
      <c r="A926" s="196" t="s">
        <v>5685</v>
      </c>
      <c r="B926" s="196" t="s">
        <v>5686</v>
      </c>
      <c r="C926" s="196" t="s">
        <v>5984</v>
      </c>
      <c r="D926" s="196">
        <v>329</v>
      </c>
      <c r="E926" s="197" t="s">
        <v>144</v>
      </c>
      <c r="F926" s="196" t="s">
        <v>144</v>
      </c>
      <c r="G926" s="196">
        <v>92134</v>
      </c>
      <c r="H926" s="196" t="s">
        <v>6372</v>
      </c>
      <c r="I926" s="196" t="s">
        <v>5986</v>
      </c>
      <c r="J926" s="196" t="s">
        <v>5884</v>
      </c>
      <c r="K926" s="197">
        <v>1.44</v>
      </c>
      <c r="L926" s="196" t="s">
        <v>5433</v>
      </c>
    </row>
    <row r="927" spans="1:12" ht="15.75">
      <c r="A927" s="196" t="s">
        <v>5685</v>
      </c>
      <c r="B927" s="196" t="s">
        <v>5686</v>
      </c>
      <c r="C927" s="196" t="s">
        <v>5984</v>
      </c>
      <c r="D927" s="196">
        <v>329</v>
      </c>
      <c r="E927" s="197" t="s">
        <v>144</v>
      </c>
      <c r="F927" s="196" t="s">
        <v>144</v>
      </c>
      <c r="G927" s="196">
        <v>92135</v>
      </c>
      <c r="H927" s="196" t="s">
        <v>6373</v>
      </c>
      <c r="I927" s="196" t="s">
        <v>5986</v>
      </c>
      <c r="J927" s="196" t="s">
        <v>5884</v>
      </c>
      <c r="K927" s="197">
        <v>0.56000000000000005</v>
      </c>
      <c r="L927" s="196" t="s">
        <v>5433</v>
      </c>
    </row>
    <row r="928" spans="1:12" ht="15.75">
      <c r="A928" s="196" t="s">
        <v>5685</v>
      </c>
      <c r="B928" s="196" t="s">
        <v>5686</v>
      </c>
      <c r="C928" s="196" t="s">
        <v>5984</v>
      </c>
      <c r="D928" s="196">
        <v>329</v>
      </c>
      <c r="E928" s="197" t="s">
        <v>144</v>
      </c>
      <c r="F928" s="196" t="s">
        <v>144</v>
      </c>
      <c r="G928" s="196">
        <v>92136</v>
      </c>
      <c r="H928" s="196" t="s">
        <v>6374</v>
      </c>
      <c r="I928" s="196" t="s">
        <v>5986</v>
      </c>
      <c r="J928" s="196" t="s">
        <v>5884</v>
      </c>
      <c r="K928" s="197">
        <v>11.38</v>
      </c>
      <c r="L928" s="196" t="s">
        <v>5433</v>
      </c>
    </row>
    <row r="929" spans="1:12" ht="15.75">
      <c r="A929" s="196" t="s">
        <v>5685</v>
      </c>
      <c r="B929" s="196" t="s">
        <v>5686</v>
      </c>
      <c r="C929" s="196" t="s">
        <v>5984</v>
      </c>
      <c r="D929" s="196">
        <v>329</v>
      </c>
      <c r="E929" s="197" t="s">
        <v>144</v>
      </c>
      <c r="F929" s="196" t="s">
        <v>144</v>
      </c>
      <c r="G929" s="196">
        <v>92137</v>
      </c>
      <c r="H929" s="196" t="s">
        <v>6375</v>
      </c>
      <c r="I929" s="196" t="s">
        <v>5986</v>
      </c>
      <c r="J929" s="196" t="s">
        <v>5884</v>
      </c>
      <c r="K929" s="197">
        <v>28.92</v>
      </c>
      <c r="L929" s="196" t="s">
        <v>5433</v>
      </c>
    </row>
    <row r="930" spans="1:12" ht="15.75">
      <c r="A930" s="196" t="s">
        <v>5685</v>
      </c>
      <c r="B930" s="196" t="s">
        <v>5686</v>
      </c>
      <c r="C930" s="196" t="s">
        <v>5984</v>
      </c>
      <c r="D930" s="196">
        <v>329</v>
      </c>
      <c r="E930" s="197" t="s">
        <v>144</v>
      </c>
      <c r="F930" s="196" t="s">
        <v>144</v>
      </c>
      <c r="G930" s="196">
        <v>92140</v>
      </c>
      <c r="H930" s="196" t="s">
        <v>6376</v>
      </c>
      <c r="I930" s="196" t="s">
        <v>5986</v>
      </c>
      <c r="J930" s="196" t="s">
        <v>5503</v>
      </c>
      <c r="K930" s="197">
        <v>2.77</v>
      </c>
      <c r="L930" s="196" t="s">
        <v>5433</v>
      </c>
    </row>
    <row r="931" spans="1:12" ht="15.75">
      <c r="A931" s="196" t="s">
        <v>5685</v>
      </c>
      <c r="B931" s="196" t="s">
        <v>5686</v>
      </c>
      <c r="C931" s="196" t="s">
        <v>5984</v>
      </c>
      <c r="D931" s="196">
        <v>329</v>
      </c>
      <c r="E931" s="197" t="s">
        <v>144</v>
      </c>
      <c r="F931" s="196" t="s">
        <v>144</v>
      </c>
      <c r="G931" s="196">
        <v>92141</v>
      </c>
      <c r="H931" s="196" t="s">
        <v>6377</v>
      </c>
      <c r="I931" s="196" t="s">
        <v>5986</v>
      </c>
      <c r="J931" s="196" t="s">
        <v>5503</v>
      </c>
      <c r="K931" s="197">
        <v>0.43</v>
      </c>
      <c r="L931" s="196" t="s">
        <v>5433</v>
      </c>
    </row>
    <row r="932" spans="1:12" ht="15.75">
      <c r="A932" s="196" t="s">
        <v>5685</v>
      </c>
      <c r="B932" s="196" t="s">
        <v>5686</v>
      </c>
      <c r="C932" s="196" t="s">
        <v>5984</v>
      </c>
      <c r="D932" s="196">
        <v>329</v>
      </c>
      <c r="E932" s="197" t="s">
        <v>144</v>
      </c>
      <c r="F932" s="196" t="s">
        <v>144</v>
      </c>
      <c r="G932" s="196">
        <v>92142</v>
      </c>
      <c r="H932" s="196" t="s">
        <v>6378</v>
      </c>
      <c r="I932" s="196" t="s">
        <v>5986</v>
      </c>
      <c r="J932" s="196" t="s">
        <v>5503</v>
      </c>
      <c r="K932" s="197">
        <v>0.17</v>
      </c>
      <c r="L932" s="196" t="s">
        <v>5433</v>
      </c>
    </row>
    <row r="933" spans="1:12" ht="15.75">
      <c r="A933" s="196" t="s">
        <v>5685</v>
      </c>
      <c r="B933" s="196" t="s">
        <v>5686</v>
      </c>
      <c r="C933" s="196" t="s">
        <v>5984</v>
      </c>
      <c r="D933" s="196">
        <v>329</v>
      </c>
      <c r="E933" s="197" t="s">
        <v>144</v>
      </c>
      <c r="F933" s="196" t="s">
        <v>144</v>
      </c>
      <c r="G933" s="196">
        <v>92143</v>
      </c>
      <c r="H933" s="196" t="s">
        <v>6379</v>
      </c>
      <c r="I933" s="196" t="s">
        <v>5986</v>
      </c>
      <c r="J933" s="196" t="s">
        <v>5503</v>
      </c>
      <c r="K933" s="197">
        <v>3.47</v>
      </c>
      <c r="L933" s="196" t="s">
        <v>5433</v>
      </c>
    </row>
    <row r="934" spans="1:12" ht="15.75">
      <c r="A934" s="196" t="s">
        <v>5685</v>
      </c>
      <c r="B934" s="196" t="s">
        <v>5686</v>
      </c>
      <c r="C934" s="196" t="s">
        <v>5984</v>
      </c>
      <c r="D934" s="196">
        <v>329</v>
      </c>
      <c r="E934" s="197" t="s">
        <v>144</v>
      </c>
      <c r="F934" s="196" t="s">
        <v>144</v>
      </c>
      <c r="G934" s="196">
        <v>92144</v>
      </c>
      <c r="H934" s="196" t="s">
        <v>6380</v>
      </c>
      <c r="I934" s="196" t="s">
        <v>5986</v>
      </c>
      <c r="J934" s="196" t="s">
        <v>5884</v>
      </c>
      <c r="K934" s="197">
        <v>37.53</v>
      </c>
      <c r="L934" s="196" t="s">
        <v>5433</v>
      </c>
    </row>
    <row r="935" spans="1:12" ht="15.75">
      <c r="A935" s="196" t="s">
        <v>5685</v>
      </c>
      <c r="B935" s="196" t="s">
        <v>5686</v>
      </c>
      <c r="C935" s="196" t="s">
        <v>5984</v>
      </c>
      <c r="D935" s="196">
        <v>329</v>
      </c>
      <c r="E935" s="197" t="s">
        <v>144</v>
      </c>
      <c r="F935" s="196" t="s">
        <v>144</v>
      </c>
      <c r="G935" s="196">
        <v>92237</v>
      </c>
      <c r="H935" s="196" t="s">
        <v>6381</v>
      </c>
      <c r="I935" s="196" t="s">
        <v>5986</v>
      </c>
      <c r="J935" s="196" t="s">
        <v>5432</v>
      </c>
      <c r="K935" s="197">
        <v>18.59</v>
      </c>
      <c r="L935" s="196" t="s">
        <v>5433</v>
      </c>
    </row>
    <row r="936" spans="1:12" ht="15.75">
      <c r="A936" s="196" t="s">
        <v>5685</v>
      </c>
      <c r="B936" s="196" t="s">
        <v>5686</v>
      </c>
      <c r="C936" s="196" t="s">
        <v>5984</v>
      </c>
      <c r="D936" s="196">
        <v>329</v>
      </c>
      <c r="E936" s="197" t="s">
        <v>144</v>
      </c>
      <c r="F936" s="196" t="s">
        <v>144</v>
      </c>
      <c r="G936" s="196">
        <v>92238</v>
      </c>
      <c r="H936" s="196" t="s">
        <v>6382</v>
      </c>
      <c r="I936" s="196" t="s">
        <v>5986</v>
      </c>
      <c r="J936" s="196" t="s">
        <v>5432</v>
      </c>
      <c r="K936" s="197">
        <v>3.9</v>
      </c>
      <c r="L936" s="196" t="s">
        <v>5433</v>
      </c>
    </row>
    <row r="937" spans="1:12" ht="15.75">
      <c r="A937" s="196" t="s">
        <v>5685</v>
      </c>
      <c r="B937" s="196" t="s">
        <v>5686</v>
      </c>
      <c r="C937" s="196" t="s">
        <v>5984</v>
      </c>
      <c r="D937" s="196">
        <v>329</v>
      </c>
      <c r="E937" s="197" t="s">
        <v>144</v>
      </c>
      <c r="F937" s="196" t="s">
        <v>144</v>
      </c>
      <c r="G937" s="196">
        <v>92239</v>
      </c>
      <c r="H937" s="196" t="s">
        <v>6383</v>
      </c>
      <c r="I937" s="196" t="s">
        <v>5986</v>
      </c>
      <c r="J937" s="196" t="s">
        <v>5432</v>
      </c>
      <c r="K937" s="197">
        <v>1.51</v>
      </c>
      <c r="L937" s="196" t="s">
        <v>5433</v>
      </c>
    </row>
    <row r="938" spans="1:12" ht="15.75">
      <c r="A938" s="196" t="s">
        <v>5685</v>
      </c>
      <c r="B938" s="196" t="s">
        <v>5686</v>
      </c>
      <c r="C938" s="196" t="s">
        <v>5984</v>
      </c>
      <c r="D938" s="196">
        <v>329</v>
      </c>
      <c r="E938" s="197" t="s">
        <v>144</v>
      </c>
      <c r="F938" s="196" t="s">
        <v>144</v>
      </c>
      <c r="G938" s="196">
        <v>92240</v>
      </c>
      <c r="H938" s="196" t="s">
        <v>6384</v>
      </c>
      <c r="I938" s="196" t="s">
        <v>5986</v>
      </c>
      <c r="J938" s="196" t="s">
        <v>5432</v>
      </c>
      <c r="K938" s="197">
        <v>34.85</v>
      </c>
      <c r="L938" s="196" t="s">
        <v>5433</v>
      </c>
    </row>
    <row r="939" spans="1:12" ht="15.75">
      <c r="A939" s="196" t="s">
        <v>5685</v>
      </c>
      <c r="B939" s="196" t="s">
        <v>5686</v>
      </c>
      <c r="C939" s="196" t="s">
        <v>5984</v>
      </c>
      <c r="D939" s="196">
        <v>329</v>
      </c>
      <c r="E939" s="197" t="s">
        <v>144</v>
      </c>
      <c r="F939" s="196" t="s">
        <v>144</v>
      </c>
      <c r="G939" s="196">
        <v>92241</v>
      </c>
      <c r="H939" s="196" t="s">
        <v>6385</v>
      </c>
      <c r="I939" s="196" t="s">
        <v>5986</v>
      </c>
      <c r="J939" s="196" t="s">
        <v>5884</v>
      </c>
      <c r="K939" s="197">
        <v>201.67</v>
      </c>
      <c r="L939" s="196" t="s">
        <v>5433</v>
      </c>
    </row>
    <row r="940" spans="1:12" ht="15.75">
      <c r="A940" s="196" t="s">
        <v>5685</v>
      </c>
      <c r="B940" s="196" t="s">
        <v>5686</v>
      </c>
      <c r="C940" s="196" t="s">
        <v>5984</v>
      </c>
      <c r="D940" s="196">
        <v>329</v>
      </c>
      <c r="E940" s="197" t="s">
        <v>144</v>
      </c>
      <c r="F940" s="196" t="s">
        <v>144</v>
      </c>
      <c r="G940" s="196">
        <v>92712</v>
      </c>
      <c r="H940" s="196" t="s">
        <v>6386</v>
      </c>
      <c r="I940" s="196" t="s">
        <v>5986</v>
      </c>
      <c r="J940" s="196" t="s">
        <v>5432</v>
      </c>
      <c r="K940" s="197">
        <v>0.18</v>
      </c>
      <c r="L940" s="196" t="s">
        <v>5433</v>
      </c>
    </row>
    <row r="941" spans="1:12" ht="15.75">
      <c r="A941" s="196" t="s">
        <v>5685</v>
      </c>
      <c r="B941" s="196" t="s">
        <v>5686</v>
      </c>
      <c r="C941" s="196" t="s">
        <v>5984</v>
      </c>
      <c r="D941" s="196">
        <v>329</v>
      </c>
      <c r="E941" s="197" t="s">
        <v>144</v>
      </c>
      <c r="F941" s="196" t="s">
        <v>144</v>
      </c>
      <c r="G941" s="196">
        <v>92713</v>
      </c>
      <c r="H941" s="196" t="s">
        <v>6387</v>
      </c>
      <c r="I941" s="196" t="s">
        <v>5986</v>
      </c>
      <c r="J941" s="196" t="s">
        <v>5432</v>
      </c>
      <c r="K941" s="197">
        <v>0.02</v>
      </c>
      <c r="L941" s="196" t="s">
        <v>5433</v>
      </c>
    </row>
    <row r="942" spans="1:12" ht="15.75">
      <c r="A942" s="196" t="s">
        <v>5685</v>
      </c>
      <c r="B942" s="196" t="s">
        <v>5686</v>
      </c>
      <c r="C942" s="196" t="s">
        <v>5984</v>
      </c>
      <c r="D942" s="196">
        <v>329</v>
      </c>
      <c r="E942" s="197" t="s">
        <v>144</v>
      </c>
      <c r="F942" s="196" t="s">
        <v>144</v>
      </c>
      <c r="G942" s="196">
        <v>92714</v>
      </c>
      <c r="H942" s="196" t="s">
        <v>6388</v>
      </c>
      <c r="I942" s="196" t="s">
        <v>5986</v>
      </c>
      <c r="J942" s="196" t="s">
        <v>5432</v>
      </c>
      <c r="K942" s="197">
        <v>0.23</v>
      </c>
      <c r="L942" s="196" t="s">
        <v>5433</v>
      </c>
    </row>
    <row r="943" spans="1:12" ht="15.75">
      <c r="A943" s="196" t="s">
        <v>5685</v>
      </c>
      <c r="B943" s="196" t="s">
        <v>5686</v>
      </c>
      <c r="C943" s="196" t="s">
        <v>5984</v>
      </c>
      <c r="D943" s="196">
        <v>329</v>
      </c>
      <c r="E943" s="197" t="s">
        <v>144</v>
      </c>
      <c r="F943" s="196" t="s">
        <v>144</v>
      </c>
      <c r="G943" s="196">
        <v>92715</v>
      </c>
      <c r="H943" s="196" t="s">
        <v>6389</v>
      </c>
      <c r="I943" s="196" t="s">
        <v>5986</v>
      </c>
      <c r="J943" s="196" t="s">
        <v>5503</v>
      </c>
      <c r="K943" s="197">
        <v>17.7</v>
      </c>
      <c r="L943" s="196" t="s">
        <v>5433</v>
      </c>
    </row>
    <row r="944" spans="1:12" ht="15.75">
      <c r="A944" s="196" t="s">
        <v>5685</v>
      </c>
      <c r="B944" s="196" t="s">
        <v>5686</v>
      </c>
      <c r="C944" s="196" t="s">
        <v>5984</v>
      </c>
      <c r="D944" s="196">
        <v>329</v>
      </c>
      <c r="E944" s="197" t="s">
        <v>144</v>
      </c>
      <c r="F944" s="196" t="s">
        <v>144</v>
      </c>
      <c r="G944" s="196">
        <v>92956</v>
      </c>
      <c r="H944" s="196" t="s">
        <v>6390</v>
      </c>
      <c r="I944" s="196" t="s">
        <v>5986</v>
      </c>
      <c r="J944" s="196" t="s">
        <v>5432</v>
      </c>
      <c r="K944" s="197">
        <v>3.55</v>
      </c>
      <c r="L944" s="196" t="s">
        <v>5433</v>
      </c>
    </row>
    <row r="945" spans="1:12" ht="15.75">
      <c r="A945" s="196" t="s">
        <v>5685</v>
      </c>
      <c r="B945" s="196" t="s">
        <v>5686</v>
      </c>
      <c r="C945" s="196" t="s">
        <v>5984</v>
      </c>
      <c r="D945" s="196">
        <v>329</v>
      </c>
      <c r="E945" s="197" t="s">
        <v>144</v>
      </c>
      <c r="F945" s="196" t="s">
        <v>144</v>
      </c>
      <c r="G945" s="196">
        <v>92957</v>
      </c>
      <c r="H945" s="196" t="s">
        <v>6391</v>
      </c>
      <c r="I945" s="196" t="s">
        <v>5986</v>
      </c>
      <c r="J945" s="196" t="s">
        <v>5432</v>
      </c>
      <c r="K945" s="197">
        <v>0.42</v>
      </c>
      <c r="L945" s="196" t="s">
        <v>5433</v>
      </c>
    </row>
    <row r="946" spans="1:12" ht="15.75">
      <c r="A946" s="196" t="s">
        <v>5685</v>
      </c>
      <c r="B946" s="196" t="s">
        <v>5686</v>
      </c>
      <c r="C946" s="196" t="s">
        <v>5984</v>
      </c>
      <c r="D946" s="196">
        <v>329</v>
      </c>
      <c r="E946" s="197" t="s">
        <v>144</v>
      </c>
      <c r="F946" s="196" t="s">
        <v>144</v>
      </c>
      <c r="G946" s="196">
        <v>92958</v>
      </c>
      <c r="H946" s="196" t="s">
        <v>6392</v>
      </c>
      <c r="I946" s="196" t="s">
        <v>5986</v>
      </c>
      <c r="J946" s="196" t="s">
        <v>5432</v>
      </c>
      <c r="K946" s="197">
        <v>3.88</v>
      </c>
      <c r="L946" s="196" t="s">
        <v>5433</v>
      </c>
    </row>
    <row r="947" spans="1:12" ht="15.75">
      <c r="A947" s="196" t="s">
        <v>5685</v>
      </c>
      <c r="B947" s="196" t="s">
        <v>5686</v>
      </c>
      <c r="C947" s="196" t="s">
        <v>5984</v>
      </c>
      <c r="D947" s="196">
        <v>329</v>
      </c>
      <c r="E947" s="197" t="s">
        <v>144</v>
      </c>
      <c r="F947" s="196" t="s">
        <v>144</v>
      </c>
      <c r="G947" s="196">
        <v>92959</v>
      </c>
      <c r="H947" s="196" t="s">
        <v>6393</v>
      </c>
      <c r="I947" s="196" t="s">
        <v>5986</v>
      </c>
      <c r="J947" s="196" t="s">
        <v>5884</v>
      </c>
      <c r="K947" s="197">
        <v>6.77</v>
      </c>
      <c r="L947" s="196" t="s">
        <v>5433</v>
      </c>
    </row>
    <row r="948" spans="1:12" ht="15.75">
      <c r="A948" s="196" t="s">
        <v>5685</v>
      </c>
      <c r="B948" s="196" t="s">
        <v>5686</v>
      </c>
      <c r="C948" s="196" t="s">
        <v>5984</v>
      </c>
      <c r="D948" s="196">
        <v>329</v>
      </c>
      <c r="E948" s="197" t="s">
        <v>144</v>
      </c>
      <c r="F948" s="196" t="s">
        <v>144</v>
      </c>
      <c r="G948" s="196">
        <v>92963</v>
      </c>
      <c r="H948" s="196" t="s">
        <v>6394</v>
      </c>
      <c r="I948" s="196" t="s">
        <v>5986</v>
      </c>
      <c r="J948" s="196" t="s">
        <v>5432</v>
      </c>
      <c r="K948" s="197">
        <v>1.23</v>
      </c>
      <c r="L948" s="196" t="s">
        <v>5433</v>
      </c>
    </row>
    <row r="949" spans="1:12" ht="15.75">
      <c r="A949" s="196" t="s">
        <v>5685</v>
      </c>
      <c r="B949" s="196" t="s">
        <v>5686</v>
      </c>
      <c r="C949" s="196" t="s">
        <v>5984</v>
      </c>
      <c r="D949" s="196">
        <v>329</v>
      </c>
      <c r="E949" s="197" t="s">
        <v>144</v>
      </c>
      <c r="F949" s="196" t="s">
        <v>144</v>
      </c>
      <c r="G949" s="196">
        <v>92964</v>
      </c>
      <c r="H949" s="196" t="s">
        <v>6395</v>
      </c>
      <c r="I949" s="196" t="s">
        <v>5986</v>
      </c>
      <c r="J949" s="196" t="s">
        <v>5432</v>
      </c>
      <c r="K949" s="197">
        <v>0.14000000000000001</v>
      </c>
      <c r="L949" s="196" t="s">
        <v>5433</v>
      </c>
    </row>
    <row r="950" spans="1:12" ht="15.75">
      <c r="A950" s="196" t="s">
        <v>5685</v>
      </c>
      <c r="B950" s="196" t="s">
        <v>5686</v>
      </c>
      <c r="C950" s="196" t="s">
        <v>5984</v>
      </c>
      <c r="D950" s="196">
        <v>329</v>
      </c>
      <c r="E950" s="197" t="s">
        <v>144</v>
      </c>
      <c r="F950" s="196" t="s">
        <v>144</v>
      </c>
      <c r="G950" s="196">
        <v>92965</v>
      </c>
      <c r="H950" s="196" t="s">
        <v>6396</v>
      </c>
      <c r="I950" s="196" t="s">
        <v>5986</v>
      </c>
      <c r="J950" s="196" t="s">
        <v>5432</v>
      </c>
      <c r="K950" s="197">
        <v>1.54</v>
      </c>
      <c r="L950" s="196" t="s">
        <v>5433</v>
      </c>
    </row>
    <row r="951" spans="1:12" ht="15.75">
      <c r="A951" s="196" t="s">
        <v>5685</v>
      </c>
      <c r="B951" s="196" t="s">
        <v>5686</v>
      </c>
      <c r="C951" s="196" t="s">
        <v>5984</v>
      </c>
      <c r="D951" s="196">
        <v>329</v>
      </c>
      <c r="E951" s="197" t="s">
        <v>144</v>
      </c>
      <c r="F951" s="196" t="s">
        <v>144</v>
      </c>
      <c r="G951" s="196">
        <v>93220</v>
      </c>
      <c r="H951" s="196" t="s">
        <v>6397</v>
      </c>
      <c r="I951" s="196" t="s">
        <v>5986</v>
      </c>
      <c r="J951" s="196" t="s">
        <v>5432</v>
      </c>
      <c r="K951" s="197">
        <v>200.16</v>
      </c>
      <c r="L951" s="196" t="s">
        <v>5433</v>
      </c>
    </row>
    <row r="952" spans="1:12" ht="15.75">
      <c r="A952" s="196" t="s">
        <v>5685</v>
      </c>
      <c r="B952" s="196" t="s">
        <v>5686</v>
      </c>
      <c r="C952" s="196" t="s">
        <v>5984</v>
      </c>
      <c r="D952" s="196">
        <v>329</v>
      </c>
      <c r="E952" s="197" t="s">
        <v>144</v>
      </c>
      <c r="F952" s="196" t="s">
        <v>144</v>
      </c>
      <c r="G952" s="196">
        <v>93221</v>
      </c>
      <c r="H952" s="196" t="s">
        <v>6398</v>
      </c>
      <c r="I952" s="196" t="s">
        <v>5986</v>
      </c>
      <c r="J952" s="196" t="s">
        <v>5432</v>
      </c>
      <c r="K952" s="197">
        <v>27.79</v>
      </c>
      <c r="L952" s="196" t="s">
        <v>5433</v>
      </c>
    </row>
    <row r="953" spans="1:12" ht="15.75">
      <c r="A953" s="196" t="s">
        <v>5685</v>
      </c>
      <c r="B953" s="196" t="s">
        <v>5686</v>
      </c>
      <c r="C953" s="196" t="s">
        <v>5984</v>
      </c>
      <c r="D953" s="196">
        <v>329</v>
      </c>
      <c r="E953" s="197" t="s">
        <v>144</v>
      </c>
      <c r="F953" s="196" t="s">
        <v>144</v>
      </c>
      <c r="G953" s="196">
        <v>93222</v>
      </c>
      <c r="H953" s="196" t="s">
        <v>6399</v>
      </c>
      <c r="I953" s="196" t="s">
        <v>5986</v>
      </c>
      <c r="J953" s="196" t="s">
        <v>5432</v>
      </c>
      <c r="K953" s="197">
        <v>250.48</v>
      </c>
      <c r="L953" s="196" t="s">
        <v>5433</v>
      </c>
    </row>
    <row r="954" spans="1:12" ht="15.75">
      <c r="A954" s="196" t="s">
        <v>5685</v>
      </c>
      <c r="B954" s="196" t="s">
        <v>5686</v>
      </c>
      <c r="C954" s="196" t="s">
        <v>5984</v>
      </c>
      <c r="D954" s="196">
        <v>329</v>
      </c>
      <c r="E954" s="197" t="s">
        <v>144</v>
      </c>
      <c r="F954" s="196" t="s">
        <v>144</v>
      </c>
      <c r="G954" s="196">
        <v>93223</v>
      </c>
      <c r="H954" s="196" t="s">
        <v>6400</v>
      </c>
      <c r="I954" s="196" t="s">
        <v>5986</v>
      </c>
      <c r="J954" s="196" t="s">
        <v>5884</v>
      </c>
      <c r="K954" s="197">
        <v>114.14</v>
      </c>
      <c r="L954" s="196" t="s">
        <v>5433</v>
      </c>
    </row>
    <row r="955" spans="1:12" ht="15.75">
      <c r="A955" s="196" t="s">
        <v>5685</v>
      </c>
      <c r="B955" s="196" t="s">
        <v>5686</v>
      </c>
      <c r="C955" s="196" t="s">
        <v>5984</v>
      </c>
      <c r="D955" s="196">
        <v>329</v>
      </c>
      <c r="E955" s="197" t="s">
        <v>144</v>
      </c>
      <c r="F955" s="196" t="s">
        <v>144</v>
      </c>
      <c r="G955" s="196">
        <v>93229</v>
      </c>
      <c r="H955" s="196" t="s">
        <v>6401</v>
      </c>
      <c r="I955" s="196" t="s">
        <v>5986</v>
      </c>
      <c r="J955" s="196" t="s">
        <v>5503</v>
      </c>
      <c r="K955" s="197">
        <v>0.34</v>
      </c>
      <c r="L955" s="196" t="s">
        <v>5433</v>
      </c>
    </row>
    <row r="956" spans="1:12" ht="15.75">
      <c r="A956" s="196" t="s">
        <v>5685</v>
      </c>
      <c r="B956" s="196" t="s">
        <v>5686</v>
      </c>
      <c r="C956" s="196" t="s">
        <v>5984</v>
      </c>
      <c r="D956" s="196">
        <v>329</v>
      </c>
      <c r="E956" s="197" t="s">
        <v>144</v>
      </c>
      <c r="F956" s="196" t="s">
        <v>144</v>
      </c>
      <c r="G956" s="196">
        <v>93230</v>
      </c>
      <c r="H956" s="196" t="s">
        <v>6402</v>
      </c>
      <c r="I956" s="196" t="s">
        <v>5986</v>
      </c>
      <c r="J956" s="196" t="s">
        <v>5503</v>
      </c>
      <c r="K956" s="197">
        <v>0.04</v>
      </c>
      <c r="L956" s="196" t="s">
        <v>5433</v>
      </c>
    </row>
    <row r="957" spans="1:12" ht="15.75">
      <c r="A957" s="196" t="s">
        <v>5685</v>
      </c>
      <c r="B957" s="196" t="s">
        <v>5686</v>
      </c>
      <c r="C957" s="196" t="s">
        <v>5984</v>
      </c>
      <c r="D957" s="196">
        <v>329</v>
      </c>
      <c r="E957" s="197" t="s">
        <v>144</v>
      </c>
      <c r="F957" s="196" t="s">
        <v>144</v>
      </c>
      <c r="G957" s="196">
        <v>93231</v>
      </c>
      <c r="H957" s="196" t="s">
        <v>6403</v>
      </c>
      <c r="I957" s="196" t="s">
        <v>5986</v>
      </c>
      <c r="J957" s="196" t="s">
        <v>5503</v>
      </c>
      <c r="K957" s="197">
        <v>0.32</v>
      </c>
      <c r="L957" s="196" t="s">
        <v>5433</v>
      </c>
    </row>
    <row r="958" spans="1:12" ht="15.75">
      <c r="A958" s="196" t="s">
        <v>5685</v>
      </c>
      <c r="B958" s="196" t="s">
        <v>5686</v>
      </c>
      <c r="C958" s="196" t="s">
        <v>5984</v>
      </c>
      <c r="D958" s="196">
        <v>329</v>
      </c>
      <c r="E958" s="197" t="s">
        <v>144</v>
      </c>
      <c r="F958" s="196" t="s">
        <v>144</v>
      </c>
      <c r="G958" s="196">
        <v>93232</v>
      </c>
      <c r="H958" s="196" t="s">
        <v>6404</v>
      </c>
      <c r="I958" s="196" t="s">
        <v>5986</v>
      </c>
      <c r="J958" s="196" t="s">
        <v>5884</v>
      </c>
      <c r="K958" s="197">
        <v>8.07</v>
      </c>
      <c r="L958" s="196" t="s">
        <v>5433</v>
      </c>
    </row>
    <row r="959" spans="1:12" ht="15.75">
      <c r="A959" s="196" t="s">
        <v>5685</v>
      </c>
      <c r="B959" s="196" t="s">
        <v>5686</v>
      </c>
      <c r="C959" s="196" t="s">
        <v>5984</v>
      </c>
      <c r="D959" s="196">
        <v>329</v>
      </c>
      <c r="E959" s="197" t="s">
        <v>144</v>
      </c>
      <c r="F959" s="196" t="s">
        <v>144</v>
      </c>
      <c r="G959" s="196">
        <v>93235</v>
      </c>
      <c r="H959" s="196" t="s">
        <v>6405</v>
      </c>
      <c r="I959" s="196" t="s">
        <v>5986</v>
      </c>
      <c r="J959" s="196" t="s">
        <v>5432</v>
      </c>
      <c r="K959" s="197">
        <v>0.65</v>
      </c>
      <c r="L959" s="196" t="s">
        <v>5433</v>
      </c>
    </row>
    <row r="960" spans="1:12" ht="15.75">
      <c r="A960" s="196" t="s">
        <v>5685</v>
      </c>
      <c r="B960" s="196" t="s">
        <v>5686</v>
      </c>
      <c r="C960" s="196" t="s">
        <v>5984</v>
      </c>
      <c r="D960" s="196">
        <v>329</v>
      </c>
      <c r="E960" s="197" t="s">
        <v>144</v>
      </c>
      <c r="F960" s="196" t="s">
        <v>144</v>
      </c>
      <c r="G960" s="196">
        <v>93238</v>
      </c>
      <c r="H960" s="196" t="s">
        <v>6406</v>
      </c>
      <c r="I960" s="196" t="s">
        <v>5986</v>
      </c>
      <c r="J960" s="196" t="s">
        <v>5432</v>
      </c>
      <c r="K960" s="197">
        <v>0.8</v>
      </c>
      <c r="L960" s="196" t="s">
        <v>5433</v>
      </c>
    </row>
    <row r="961" spans="1:12" ht="15.75">
      <c r="A961" s="196" t="s">
        <v>5685</v>
      </c>
      <c r="B961" s="196" t="s">
        <v>5686</v>
      </c>
      <c r="C961" s="196" t="s">
        <v>5984</v>
      </c>
      <c r="D961" s="196">
        <v>329</v>
      </c>
      <c r="E961" s="197" t="s">
        <v>144</v>
      </c>
      <c r="F961" s="196" t="s">
        <v>144</v>
      </c>
      <c r="G961" s="196">
        <v>93239</v>
      </c>
      <c r="H961" s="196" t="s">
        <v>6407</v>
      </c>
      <c r="I961" s="196" t="s">
        <v>5986</v>
      </c>
      <c r="J961" s="196" t="s">
        <v>5432</v>
      </c>
      <c r="K961" s="197">
        <v>3.63</v>
      </c>
      <c r="L961" s="196" t="s">
        <v>5433</v>
      </c>
    </row>
    <row r="962" spans="1:12" ht="15.75">
      <c r="A962" s="196" t="s">
        <v>5685</v>
      </c>
      <c r="B962" s="196" t="s">
        <v>5686</v>
      </c>
      <c r="C962" s="196" t="s">
        <v>5984</v>
      </c>
      <c r="D962" s="196">
        <v>329</v>
      </c>
      <c r="E962" s="197" t="s">
        <v>144</v>
      </c>
      <c r="F962" s="196" t="s">
        <v>144</v>
      </c>
      <c r="G962" s="196">
        <v>93240</v>
      </c>
      <c r="H962" s="196" t="s">
        <v>6408</v>
      </c>
      <c r="I962" s="196" t="s">
        <v>5986</v>
      </c>
      <c r="J962" s="196" t="s">
        <v>5884</v>
      </c>
      <c r="K962" s="197">
        <v>8.74</v>
      </c>
      <c r="L962" s="196" t="s">
        <v>5433</v>
      </c>
    </row>
    <row r="963" spans="1:12" ht="15.75">
      <c r="A963" s="196" t="s">
        <v>5685</v>
      </c>
      <c r="B963" s="196" t="s">
        <v>5686</v>
      </c>
      <c r="C963" s="196" t="s">
        <v>5984</v>
      </c>
      <c r="D963" s="196">
        <v>329</v>
      </c>
      <c r="E963" s="197" t="s">
        <v>144</v>
      </c>
      <c r="F963" s="196" t="s">
        <v>144</v>
      </c>
      <c r="G963" s="196">
        <v>93267</v>
      </c>
      <c r="H963" s="196" t="s">
        <v>6409</v>
      </c>
      <c r="I963" s="196" t="s">
        <v>5986</v>
      </c>
      <c r="J963" s="196" t="s">
        <v>5432</v>
      </c>
      <c r="K963" s="197">
        <v>28.36</v>
      </c>
      <c r="L963" s="196" t="s">
        <v>5433</v>
      </c>
    </row>
    <row r="964" spans="1:12" ht="15.75">
      <c r="A964" s="196" t="s">
        <v>5685</v>
      </c>
      <c r="B964" s="196" t="s">
        <v>5686</v>
      </c>
      <c r="C964" s="196" t="s">
        <v>5984</v>
      </c>
      <c r="D964" s="196">
        <v>329</v>
      </c>
      <c r="E964" s="197" t="s">
        <v>144</v>
      </c>
      <c r="F964" s="196" t="s">
        <v>144</v>
      </c>
      <c r="G964" s="196">
        <v>93269</v>
      </c>
      <c r="H964" s="196" t="s">
        <v>6410</v>
      </c>
      <c r="I964" s="196" t="s">
        <v>5986</v>
      </c>
      <c r="J964" s="196" t="s">
        <v>5432</v>
      </c>
      <c r="K964" s="197">
        <v>3.36</v>
      </c>
      <c r="L964" s="196" t="s">
        <v>5433</v>
      </c>
    </row>
    <row r="965" spans="1:12" ht="15.75">
      <c r="A965" s="196" t="s">
        <v>5685</v>
      </c>
      <c r="B965" s="196" t="s">
        <v>5686</v>
      </c>
      <c r="C965" s="196" t="s">
        <v>5984</v>
      </c>
      <c r="D965" s="196">
        <v>329</v>
      </c>
      <c r="E965" s="197" t="s">
        <v>144</v>
      </c>
      <c r="F965" s="196" t="s">
        <v>144</v>
      </c>
      <c r="G965" s="196">
        <v>93270</v>
      </c>
      <c r="H965" s="196" t="s">
        <v>6411</v>
      </c>
      <c r="I965" s="196" t="s">
        <v>5986</v>
      </c>
      <c r="J965" s="196" t="s">
        <v>5432</v>
      </c>
      <c r="K965" s="197">
        <v>31.02</v>
      </c>
      <c r="L965" s="196" t="s">
        <v>5433</v>
      </c>
    </row>
    <row r="966" spans="1:12" ht="15.75">
      <c r="A966" s="196" t="s">
        <v>5685</v>
      </c>
      <c r="B966" s="196" t="s">
        <v>5686</v>
      </c>
      <c r="C966" s="196" t="s">
        <v>5984</v>
      </c>
      <c r="D966" s="196">
        <v>329</v>
      </c>
      <c r="E966" s="197" t="s">
        <v>144</v>
      </c>
      <c r="F966" s="196" t="s">
        <v>144</v>
      </c>
      <c r="G966" s="196">
        <v>93271</v>
      </c>
      <c r="H966" s="196" t="s">
        <v>6412</v>
      </c>
      <c r="I966" s="196" t="s">
        <v>5986</v>
      </c>
      <c r="J966" s="196" t="s">
        <v>5503</v>
      </c>
      <c r="K966" s="197">
        <v>5.61</v>
      </c>
      <c r="L966" s="196" t="s">
        <v>5433</v>
      </c>
    </row>
    <row r="967" spans="1:12" ht="15.75">
      <c r="A967" s="196" t="s">
        <v>5685</v>
      </c>
      <c r="B967" s="196" t="s">
        <v>5686</v>
      </c>
      <c r="C967" s="196" t="s">
        <v>5984</v>
      </c>
      <c r="D967" s="196">
        <v>329</v>
      </c>
      <c r="E967" s="197" t="s">
        <v>144</v>
      </c>
      <c r="F967" s="196" t="s">
        <v>144</v>
      </c>
      <c r="G967" s="196">
        <v>93277</v>
      </c>
      <c r="H967" s="196" t="s">
        <v>6413</v>
      </c>
      <c r="I967" s="196" t="s">
        <v>5986</v>
      </c>
      <c r="J967" s="196" t="s">
        <v>5432</v>
      </c>
      <c r="K967" s="197">
        <v>0.3</v>
      </c>
      <c r="L967" s="196" t="s">
        <v>5433</v>
      </c>
    </row>
    <row r="968" spans="1:12" ht="15.75">
      <c r="A968" s="196" t="s">
        <v>5685</v>
      </c>
      <c r="B968" s="196" t="s">
        <v>5686</v>
      </c>
      <c r="C968" s="196" t="s">
        <v>5984</v>
      </c>
      <c r="D968" s="196">
        <v>329</v>
      </c>
      <c r="E968" s="197" t="s">
        <v>144</v>
      </c>
      <c r="F968" s="196" t="s">
        <v>144</v>
      </c>
      <c r="G968" s="196">
        <v>93278</v>
      </c>
      <c r="H968" s="196" t="s">
        <v>6414</v>
      </c>
      <c r="I968" s="196" t="s">
        <v>5986</v>
      </c>
      <c r="J968" s="196" t="s">
        <v>5432</v>
      </c>
      <c r="K968" s="197">
        <v>0.03</v>
      </c>
      <c r="L968" s="196" t="s">
        <v>5433</v>
      </c>
    </row>
    <row r="969" spans="1:12" ht="15.75">
      <c r="A969" s="196" t="s">
        <v>5685</v>
      </c>
      <c r="B969" s="196" t="s">
        <v>5686</v>
      </c>
      <c r="C969" s="196" t="s">
        <v>5984</v>
      </c>
      <c r="D969" s="196">
        <v>329</v>
      </c>
      <c r="E969" s="197" t="s">
        <v>144</v>
      </c>
      <c r="F969" s="196" t="s">
        <v>144</v>
      </c>
      <c r="G969" s="196">
        <v>93279</v>
      </c>
      <c r="H969" s="196" t="s">
        <v>6415</v>
      </c>
      <c r="I969" s="196" t="s">
        <v>5986</v>
      </c>
      <c r="J969" s="196" t="s">
        <v>5432</v>
      </c>
      <c r="K969" s="197">
        <v>0.28000000000000003</v>
      </c>
      <c r="L969" s="196" t="s">
        <v>5433</v>
      </c>
    </row>
    <row r="970" spans="1:12" ht="15.75">
      <c r="A970" s="196" t="s">
        <v>5685</v>
      </c>
      <c r="B970" s="196" t="s">
        <v>5686</v>
      </c>
      <c r="C970" s="196" t="s">
        <v>5984</v>
      </c>
      <c r="D970" s="196">
        <v>329</v>
      </c>
      <c r="E970" s="197" t="s">
        <v>144</v>
      </c>
      <c r="F970" s="196" t="s">
        <v>144</v>
      </c>
      <c r="G970" s="196">
        <v>93280</v>
      </c>
      <c r="H970" s="196" t="s">
        <v>6416</v>
      </c>
      <c r="I970" s="196" t="s">
        <v>5986</v>
      </c>
      <c r="J970" s="196" t="s">
        <v>5503</v>
      </c>
      <c r="K970" s="197">
        <v>0.46</v>
      </c>
      <c r="L970" s="196" t="s">
        <v>5433</v>
      </c>
    </row>
    <row r="971" spans="1:12" ht="15.75">
      <c r="A971" s="196" t="s">
        <v>5685</v>
      </c>
      <c r="B971" s="196" t="s">
        <v>5686</v>
      </c>
      <c r="C971" s="196" t="s">
        <v>5984</v>
      </c>
      <c r="D971" s="196">
        <v>329</v>
      </c>
      <c r="E971" s="197" t="s">
        <v>144</v>
      </c>
      <c r="F971" s="196" t="s">
        <v>144</v>
      </c>
      <c r="G971" s="196">
        <v>93283</v>
      </c>
      <c r="H971" s="196" t="s">
        <v>6417</v>
      </c>
      <c r="I971" s="196" t="s">
        <v>5986</v>
      </c>
      <c r="J971" s="196" t="s">
        <v>5432</v>
      </c>
      <c r="K971" s="197">
        <v>59.61</v>
      </c>
      <c r="L971" s="196" t="s">
        <v>5433</v>
      </c>
    </row>
    <row r="972" spans="1:12" ht="15.75">
      <c r="A972" s="196" t="s">
        <v>5685</v>
      </c>
      <c r="B972" s="196" t="s">
        <v>5686</v>
      </c>
      <c r="C972" s="196" t="s">
        <v>5984</v>
      </c>
      <c r="D972" s="196">
        <v>329</v>
      </c>
      <c r="E972" s="197" t="s">
        <v>144</v>
      </c>
      <c r="F972" s="196" t="s">
        <v>144</v>
      </c>
      <c r="G972" s="196">
        <v>93284</v>
      </c>
      <c r="H972" s="196" t="s">
        <v>6418</v>
      </c>
      <c r="I972" s="196" t="s">
        <v>5986</v>
      </c>
      <c r="J972" s="196" t="s">
        <v>5432</v>
      </c>
      <c r="K972" s="197">
        <v>11.32</v>
      </c>
      <c r="L972" s="196" t="s">
        <v>5433</v>
      </c>
    </row>
    <row r="973" spans="1:12" ht="15.75">
      <c r="A973" s="196" t="s">
        <v>5685</v>
      </c>
      <c r="B973" s="196" t="s">
        <v>5686</v>
      </c>
      <c r="C973" s="196" t="s">
        <v>5984</v>
      </c>
      <c r="D973" s="196">
        <v>329</v>
      </c>
      <c r="E973" s="197" t="s">
        <v>144</v>
      </c>
      <c r="F973" s="196" t="s">
        <v>144</v>
      </c>
      <c r="G973" s="196">
        <v>93285</v>
      </c>
      <c r="H973" s="196" t="s">
        <v>6419</v>
      </c>
      <c r="I973" s="196" t="s">
        <v>5986</v>
      </c>
      <c r="J973" s="196" t="s">
        <v>5432</v>
      </c>
      <c r="K973" s="197">
        <v>95.82</v>
      </c>
      <c r="L973" s="196" t="s">
        <v>5433</v>
      </c>
    </row>
    <row r="974" spans="1:12" ht="15.75">
      <c r="A974" s="196" t="s">
        <v>5685</v>
      </c>
      <c r="B974" s="196" t="s">
        <v>5686</v>
      </c>
      <c r="C974" s="196" t="s">
        <v>5984</v>
      </c>
      <c r="D974" s="196">
        <v>329</v>
      </c>
      <c r="E974" s="197" t="s">
        <v>144</v>
      </c>
      <c r="F974" s="196" t="s">
        <v>144</v>
      </c>
      <c r="G974" s="196">
        <v>93286</v>
      </c>
      <c r="H974" s="196" t="s">
        <v>6420</v>
      </c>
      <c r="I974" s="196" t="s">
        <v>5986</v>
      </c>
      <c r="J974" s="196" t="s">
        <v>5503</v>
      </c>
      <c r="K974" s="197">
        <v>132.6</v>
      </c>
      <c r="L974" s="196" t="s">
        <v>5433</v>
      </c>
    </row>
    <row r="975" spans="1:12" ht="15.75">
      <c r="A975" s="196" t="s">
        <v>5685</v>
      </c>
      <c r="B975" s="196" t="s">
        <v>5686</v>
      </c>
      <c r="C975" s="196" t="s">
        <v>5984</v>
      </c>
      <c r="D975" s="196">
        <v>329</v>
      </c>
      <c r="E975" s="197" t="s">
        <v>144</v>
      </c>
      <c r="F975" s="196" t="s">
        <v>144</v>
      </c>
      <c r="G975" s="196">
        <v>93296</v>
      </c>
      <c r="H975" s="196" t="s">
        <v>6421</v>
      </c>
      <c r="I975" s="196" t="s">
        <v>5986</v>
      </c>
      <c r="J975" s="196" t="s">
        <v>5432</v>
      </c>
      <c r="K975" s="197">
        <v>4.17</v>
      </c>
      <c r="L975" s="196" t="s">
        <v>5433</v>
      </c>
    </row>
    <row r="976" spans="1:12" ht="15.75">
      <c r="A976" s="196" t="s">
        <v>5685</v>
      </c>
      <c r="B976" s="196" t="s">
        <v>5686</v>
      </c>
      <c r="C976" s="196" t="s">
        <v>5984</v>
      </c>
      <c r="D976" s="196">
        <v>329</v>
      </c>
      <c r="E976" s="197" t="s">
        <v>144</v>
      </c>
      <c r="F976" s="196" t="s">
        <v>144</v>
      </c>
      <c r="G976" s="196">
        <v>93397</v>
      </c>
      <c r="H976" s="196" t="s">
        <v>6422</v>
      </c>
      <c r="I976" s="196" t="s">
        <v>5986</v>
      </c>
      <c r="J976" s="196" t="s">
        <v>5432</v>
      </c>
      <c r="K976" s="197">
        <v>10.97</v>
      </c>
      <c r="L976" s="196" t="s">
        <v>5433</v>
      </c>
    </row>
    <row r="977" spans="1:12" ht="15.75">
      <c r="A977" s="196" t="s">
        <v>5685</v>
      </c>
      <c r="B977" s="196" t="s">
        <v>5686</v>
      </c>
      <c r="C977" s="196" t="s">
        <v>5984</v>
      </c>
      <c r="D977" s="196">
        <v>329</v>
      </c>
      <c r="E977" s="197" t="s">
        <v>144</v>
      </c>
      <c r="F977" s="196" t="s">
        <v>144</v>
      </c>
      <c r="G977" s="196">
        <v>93398</v>
      </c>
      <c r="H977" s="196" t="s">
        <v>6423</v>
      </c>
      <c r="I977" s="196" t="s">
        <v>5986</v>
      </c>
      <c r="J977" s="196" t="s">
        <v>5432</v>
      </c>
      <c r="K977" s="197">
        <v>2.2999999999999998</v>
      </c>
      <c r="L977" s="196" t="s">
        <v>5433</v>
      </c>
    </row>
    <row r="978" spans="1:12" ht="15.75">
      <c r="A978" s="196" t="s">
        <v>5685</v>
      </c>
      <c r="B978" s="196" t="s">
        <v>5686</v>
      </c>
      <c r="C978" s="196" t="s">
        <v>5984</v>
      </c>
      <c r="D978" s="196">
        <v>329</v>
      </c>
      <c r="E978" s="197" t="s">
        <v>144</v>
      </c>
      <c r="F978" s="196" t="s">
        <v>144</v>
      </c>
      <c r="G978" s="196">
        <v>93399</v>
      </c>
      <c r="H978" s="196" t="s">
        <v>6424</v>
      </c>
      <c r="I978" s="196" t="s">
        <v>5986</v>
      </c>
      <c r="J978" s="196" t="s">
        <v>5432</v>
      </c>
      <c r="K978" s="197">
        <v>0.89</v>
      </c>
      <c r="L978" s="196" t="s">
        <v>5433</v>
      </c>
    </row>
    <row r="979" spans="1:12" ht="15.75">
      <c r="A979" s="196" t="s">
        <v>5685</v>
      </c>
      <c r="B979" s="196" t="s">
        <v>5686</v>
      </c>
      <c r="C979" s="196" t="s">
        <v>5984</v>
      </c>
      <c r="D979" s="196">
        <v>329</v>
      </c>
      <c r="E979" s="197" t="s">
        <v>144</v>
      </c>
      <c r="F979" s="196" t="s">
        <v>144</v>
      </c>
      <c r="G979" s="196">
        <v>93400</v>
      </c>
      <c r="H979" s="196" t="s">
        <v>6425</v>
      </c>
      <c r="I979" s="196" t="s">
        <v>5986</v>
      </c>
      <c r="J979" s="196" t="s">
        <v>5432</v>
      </c>
      <c r="K979" s="197">
        <v>20.57</v>
      </c>
      <c r="L979" s="196" t="s">
        <v>5433</v>
      </c>
    </row>
    <row r="980" spans="1:12" ht="15.75">
      <c r="A980" s="196" t="s">
        <v>5685</v>
      </c>
      <c r="B980" s="196" t="s">
        <v>5686</v>
      </c>
      <c r="C980" s="196" t="s">
        <v>5984</v>
      </c>
      <c r="D980" s="196">
        <v>329</v>
      </c>
      <c r="E980" s="197" t="s">
        <v>144</v>
      </c>
      <c r="F980" s="196" t="s">
        <v>144</v>
      </c>
      <c r="G980" s="196">
        <v>93401</v>
      </c>
      <c r="H980" s="196" t="s">
        <v>6426</v>
      </c>
      <c r="I980" s="196" t="s">
        <v>5986</v>
      </c>
      <c r="J980" s="196" t="s">
        <v>5884</v>
      </c>
      <c r="K980" s="197">
        <v>115.49</v>
      </c>
      <c r="L980" s="196" t="s">
        <v>5433</v>
      </c>
    </row>
    <row r="981" spans="1:12" ht="15.75">
      <c r="A981" s="196" t="s">
        <v>5685</v>
      </c>
      <c r="B981" s="196" t="s">
        <v>5686</v>
      </c>
      <c r="C981" s="196" t="s">
        <v>5984</v>
      </c>
      <c r="D981" s="196">
        <v>329</v>
      </c>
      <c r="E981" s="197" t="s">
        <v>144</v>
      </c>
      <c r="F981" s="196" t="s">
        <v>144</v>
      </c>
      <c r="G981" s="196">
        <v>93404</v>
      </c>
      <c r="H981" s="196" t="s">
        <v>6427</v>
      </c>
      <c r="I981" s="196" t="s">
        <v>5986</v>
      </c>
      <c r="J981" s="196" t="s">
        <v>5432</v>
      </c>
      <c r="K981" s="197">
        <v>5.52</v>
      </c>
      <c r="L981" s="196" t="s">
        <v>5433</v>
      </c>
    </row>
    <row r="982" spans="1:12" ht="15.75">
      <c r="A982" s="196" t="s">
        <v>5685</v>
      </c>
      <c r="B982" s="196" t="s">
        <v>5686</v>
      </c>
      <c r="C982" s="196" t="s">
        <v>5984</v>
      </c>
      <c r="D982" s="196">
        <v>329</v>
      </c>
      <c r="E982" s="197" t="s">
        <v>144</v>
      </c>
      <c r="F982" s="196" t="s">
        <v>144</v>
      </c>
      <c r="G982" s="196">
        <v>93405</v>
      </c>
      <c r="H982" s="196" t="s">
        <v>6428</v>
      </c>
      <c r="I982" s="196" t="s">
        <v>5986</v>
      </c>
      <c r="J982" s="196" t="s">
        <v>5432</v>
      </c>
      <c r="K982" s="197">
        <v>0.56000000000000005</v>
      </c>
      <c r="L982" s="196" t="s">
        <v>5433</v>
      </c>
    </row>
    <row r="983" spans="1:12" ht="15.75">
      <c r="A983" s="196" t="s">
        <v>5685</v>
      </c>
      <c r="B983" s="196" t="s">
        <v>5686</v>
      </c>
      <c r="C983" s="196" t="s">
        <v>5984</v>
      </c>
      <c r="D983" s="196">
        <v>329</v>
      </c>
      <c r="E983" s="197" t="s">
        <v>144</v>
      </c>
      <c r="F983" s="196" t="s">
        <v>144</v>
      </c>
      <c r="G983" s="196">
        <v>93406</v>
      </c>
      <c r="H983" s="196" t="s">
        <v>6429</v>
      </c>
      <c r="I983" s="196" t="s">
        <v>5986</v>
      </c>
      <c r="J983" s="196" t="s">
        <v>5432</v>
      </c>
      <c r="K983" s="197">
        <v>6.91</v>
      </c>
      <c r="L983" s="196" t="s">
        <v>5433</v>
      </c>
    </row>
    <row r="984" spans="1:12" ht="15.75">
      <c r="A984" s="196" t="s">
        <v>5685</v>
      </c>
      <c r="B984" s="196" t="s">
        <v>5686</v>
      </c>
      <c r="C984" s="196" t="s">
        <v>5984</v>
      </c>
      <c r="D984" s="196">
        <v>329</v>
      </c>
      <c r="E984" s="197" t="s">
        <v>144</v>
      </c>
      <c r="F984" s="196" t="s">
        <v>144</v>
      </c>
      <c r="G984" s="196">
        <v>93407</v>
      </c>
      <c r="H984" s="196" t="s">
        <v>6430</v>
      </c>
      <c r="I984" s="196" t="s">
        <v>5986</v>
      </c>
      <c r="J984" s="196" t="s">
        <v>5884</v>
      </c>
      <c r="K984" s="197">
        <v>34.43</v>
      </c>
      <c r="L984" s="196" t="s">
        <v>5433</v>
      </c>
    </row>
    <row r="985" spans="1:12" ht="15.75">
      <c r="A985" s="196" t="s">
        <v>5685</v>
      </c>
      <c r="B985" s="196" t="s">
        <v>5686</v>
      </c>
      <c r="C985" s="196" t="s">
        <v>5984</v>
      </c>
      <c r="D985" s="196">
        <v>329</v>
      </c>
      <c r="E985" s="197" t="s">
        <v>144</v>
      </c>
      <c r="F985" s="196" t="s">
        <v>144</v>
      </c>
      <c r="G985" s="196">
        <v>93411</v>
      </c>
      <c r="H985" s="196" t="s">
        <v>6431</v>
      </c>
      <c r="I985" s="196" t="s">
        <v>5986</v>
      </c>
      <c r="J985" s="196" t="s">
        <v>5432</v>
      </c>
      <c r="K985" s="197">
        <v>0.17</v>
      </c>
      <c r="L985" s="196" t="s">
        <v>5433</v>
      </c>
    </row>
    <row r="986" spans="1:12" ht="15.75">
      <c r="A986" s="196" t="s">
        <v>5685</v>
      </c>
      <c r="B986" s="196" t="s">
        <v>5686</v>
      </c>
      <c r="C986" s="196" t="s">
        <v>5984</v>
      </c>
      <c r="D986" s="196">
        <v>329</v>
      </c>
      <c r="E986" s="197" t="s">
        <v>144</v>
      </c>
      <c r="F986" s="196" t="s">
        <v>144</v>
      </c>
      <c r="G986" s="196">
        <v>93412</v>
      </c>
      <c r="H986" s="196" t="s">
        <v>6432</v>
      </c>
      <c r="I986" s="196" t="s">
        <v>5986</v>
      </c>
      <c r="J986" s="196" t="s">
        <v>5432</v>
      </c>
      <c r="K986" s="197">
        <v>0.03</v>
      </c>
      <c r="L986" s="196" t="s">
        <v>5433</v>
      </c>
    </row>
    <row r="987" spans="1:12" ht="15.75">
      <c r="A987" s="196" t="s">
        <v>5685</v>
      </c>
      <c r="B987" s="196" t="s">
        <v>5686</v>
      </c>
      <c r="C987" s="196" t="s">
        <v>5984</v>
      </c>
      <c r="D987" s="196">
        <v>329</v>
      </c>
      <c r="E987" s="197" t="s">
        <v>144</v>
      </c>
      <c r="F987" s="196" t="s">
        <v>144</v>
      </c>
      <c r="G987" s="196">
        <v>93413</v>
      </c>
      <c r="H987" s="196" t="s">
        <v>6433</v>
      </c>
      <c r="I987" s="196" t="s">
        <v>5986</v>
      </c>
      <c r="J987" s="196" t="s">
        <v>5432</v>
      </c>
      <c r="K987" s="197">
        <v>0.15</v>
      </c>
      <c r="L987" s="196" t="s">
        <v>5433</v>
      </c>
    </row>
    <row r="988" spans="1:12" ht="15.75">
      <c r="A988" s="196" t="s">
        <v>5685</v>
      </c>
      <c r="B988" s="196" t="s">
        <v>5686</v>
      </c>
      <c r="C988" s="196" t="s">
        <v>5984</v>
      </c>
      <c r="D988" s="196">
        <v>329</v>
      </c>
      <c r="E988" s="197" t="s">
        <v>144</v>
      </c>
      <c r="F988" s="196" t="s">
        <v>144</v>
      </c>
      <c r="G988" s="196">
        <v>93414</v>
      </c>
      <c r="H988" s="196" t="s">
        <v>6434</v>
      </c>
      <c r="I988" s="196" t="s">
        <v>5986</v>
      </c>
      <c r="J988" s="196" t="s">
        <v>5884</v>
      </c>
      <c r="K988" s="197">
        <v>13.92</v>
      </c>
      <c r="L988" s="196" t="s">
        <v>5433</v>
      </c>
    </row>
    <row r="989" spans="1:12" ht="15.75">
      <c r="A989" s="196" t="s">
        <v>5685</v>
      </c>
      <c r="B989" s="196" t="s">
        <v>5686</v>
      </c>
      <c r="C989" s="196" t="s">
        <v>5984</v>
      </c>
      <c r="D989" s="196">
        <v>329</v>
      </c>
      <c r="E989" s="197" t="s">
        <v>144</v>
      </c>
      <c r="F989" s="196" t="s">
        <v>144</v>
      </c>
      <c r="G989" s="196">
        <v>93417</v>
      </c>
      <c r="H989" s="196" t="s">
        <v>6435</v>
      </c>
      <c r="I989" s="196" t="s">
        <v>5986</v>
      </c>
      <c r="J989" s="196" t="s">
        <v>5432</v>
      </c>
      <c r="K989" s="197">
        <v>2.29</v>
      </c>
      <c r="L989" s="196" t="s">
        <v>5433</v>
      </c>
    </row>
    <row r="990" spans="1:12" ht="15.75">
      <c r="A990" s="196" t="s">
        <v>5685</v>
      </c>
      <c r="B990" s="196" t="s">
        <v>5686</v>
      </c>
      <c r="C990" s="196" t="s">
        <v>5984</v>
      </c>
      <c r="D990" s="196">
        <v>329</v>
      </c>
      <c r="E990" s="197" t="s">
        <v>144</v>
      </c>
      <c r="F990" s="196" t="s">
        <v>144</v>
      </c>
      <c r="G990" s="196">
        <v>93418</v>
      </c>
      <c r="H990" s="196" t="s">
        <v>6436</v>
      </c>
      <c r="I990" s="196" t="s">
        <v>5986</v>
      </c>
      <c r="J990" s="196" t="s">
        <v>5432</v>
      </c>
      <c r="K990" s="197">
        <v>0.41</v>
      </c>
      <c r="L990" s="196" t="s">
        <v>5433</v>
      </c>
    </row>
    <row r="991" spans="1:12" ht="15.75">
      <c r="A991" s="196" t="s">
        <v>5685</v>
      </c>
      <c r="B991" s="196" t="s">
        <v>5686</v>
      </c>
      <c r="C991" s="196" t="s">
        <v>5984</v>
      </c>
      <c r="D991" s="196">
        <v>329</v>
      </c>
      <c r="E991" s="197" t="s">
        <v>144</v>
      </c>
      <c r="F991" s="196" t="s">
        <v>144</v>
      </c>
      <c r="G991" s="196">
        <v>93419</v>
      </c>
      <c r="H991" s="196" t="s">
        <v>6437</v>
      </c>
      <c r="I991" s="196" t="s">
        <v>5986</v>
      </c>
      <c r="J991" s="196" t="s">
        <v>5432</v>
      </c>
      <c r="K991" s="197">
        <v>2.04</v>
      </c>
      <c r="L991" s="196" t="s">
        <v>5433</v>
      </c>
    </row>
    <row r="992" spans="1:12" ht="15.75">
      <c r="A992" s="196" t="s">
        <v>5685</v>
      </c>
      <c r="B992" s="196" t="s">
        <v>5686</v>
      </c>
      <c r="C992" s="196" t="s">
        <v>5984</v>
      </c>
      <c r="D992" s="196">
        <v>329</v>
      </c>
      <c r="E992" s="197" t="s">
        <v>144</v>
      </c>
      <c r="F992" s="196" t="s">
        <v>144</v>
      </c>
      <c r="G992" s="196">
        <v>93420</v>
      </c>
      <c r="H992" s="196" t="s">
        <v>6438</v>
      </c>
      <c r="I992" s="196" t="s">
        <v>5986</v>
      </c>
      <c r="J992" s="196" t="s">
        <v>5884</v>
      </c>
      <c r="K992" s="197">
        <v>48.98</v>
      </c>
      <c r="L992" s="196" t="s">
        <v>5433</v>
      </c>
    </row>
    <row r="993" spans="1:12" ht="15.75">
      <c r="A993" s="196" t="s">
        <v>5685</v>
      </c>
      <c r="B993" s="196" t="s">
        <v>5686</v>
      </c>
      <c r="C993" s="196" t="s">
        <v>5984</v>
      </c>
      <c r="D993" s="196">
        <v>329</v>
      </c>
      <c r="E993" s="197" t="s">
        <v>144</v>
      </c>
      <c r="F993" s="196" t="s">
        <v>144</v>
      </c>
      <c r="G993" s="196">
        <v>93423</v>
      </c>
      <c r="H993" s="196" t="s">
        <v>6439</v>
      </c>
      <c r="I993" s="196" t="s">
        <v>5986</v>
      </c>
      <c r="J993" s="196" t="s">
        <v>5432</v>
      </c>
      <c r="K993" s="197">
        <v>3.24</v>
      </c>
      <c r="L993" s="196" t="s">
        <v>5433</v>
      </c>
    </row>
    <row r="994" spans="1:12" ht="15.75">
      <c r="A994" s="196" t="s">
        <v>5685</v>
      </c>
      <c r="B994" s="196" t="s">
        <v>5686</v>
      </c>
      <c r="C994" s="196" t="s">
        <v>5984</v>
      </c>
      <c r="D994" s="196">
        <v>329</v>
      </c>
      <c r="E994" s="197" t="s">
        <v>144</v>
      </c>
      <c r="F994" s="196" t="s">
        <v>144</v>
      </c>
      <c r="G994" s="196">
        <v>93424</v>
      </c>
      <c r="H994" s="196" t="s">
        <v>6440</v>
      </c>
      <c r="I994" s="196" t="s">
        <v>5986</v>
      </c>
      <c r="J994" s="196" t="s">
        <v>5432</v>
      </c>
      <c r="K994" s="197">
        <v>0.57999999999999996</v>
      </c>
      <c r="L994" s="196" t="s">
        <v>5433</v>
      </c>
    </row>
    <row r="995" spans="1:12" ht="15.75">
      <c r="A995" s="196" t="s">
        <v>5685</v>
      </c>
      <c r="B995" s="196" t="s">
        <v>5686</v>
      </c>
      <c r="C995" s="196" t="s">
        <v>5984</v>
      </c>
      <c r="D995" s="196">
        <v>329</v>
      </c>
      <c r="E995" s="197" t="s">
        <v>144</v>
      </c>
      <c r="F995" s="196" t="s">
        <v>144</v>
      </c>
      <c r="G995" s="196">
        <v>93425</v>
      </c>
      <c r="H995" s="196" t="s">
        <v>6441</v>
      </c>
      <c r="I995" s="196" t="s">
        <v>5986</v>
      </c>
      <c r="J995" s="196" t="s">
        <v>5432</v>
      </c>
      <c r="K995" s="197">
        <v>2.89</v>
      </c>
      <c r="L995" s="196" t="s">
        <v>5433</v>
      </c>
    </row>
    <row r="996" spans="1:12" ht="15.75">
      <c r="A996" s="196" t="s">
        <v>5685</v>
      </c>
      <c r="B996" s="196" t="s">
        <v>5686</v>
      </c>
      <c r="C996" s="196" t="s">
        <v>5984</v>
      </c>
      <c r="D996" s="196">
        <v>329</v>
      </c>
      <c r="E996" s="197" t="s">
        <v>144</v>
      </c>
      <c r="F996" s="196" t="s">
        <v>144</v>
      </c>
      <c r="G996" s="196">
        <v>93426</v>
      </c>
      <c r="H996" s="196" t="s">
        <v>6442</v>
      </c>
      <c r="I996" s="196" t="s">
        <v>5986</v>
      </c>
      <c r="J996" s="196" t="s">
        <v>5884</v>
      </c>
      <c r="K996" s="197">
        <v>117.07</v>
      </c>
      <c r="L996" s="196" t="s">
        <v>5433</v>
      </c>
    </row>
    <row r="997" spans="1:12" ht="15.75">
      <c r="A997" s="196" t="s">
        <v>5685</v>
      </c>
      <c r="B997" s="196" t="s">
        <v>5686</v>
      </c>
      <c r="C997" s="196" t="s">
        <v>5984</v>
      </c>
      <c r="D997" s="196">
        <v>329</v>
      </c>
      <c r="E997" s="197" t="s">
        <v>144</v>
      </c>
      <c r="F997" s="196" t="s">
        <v>144</v>
      </c>
      <c r="G997" s="196">
        <v>93429</v>
      </c>
      <c r="H997" s="196" t="s">
        <v>6443</v>
      </c>
      <c r="I997" s="196" t="s">
        <v>5986</v>
      </c>
      <c r="J997" s="196" t="s">
        <v>5432</v>
      </c>
      <c r="K997" s="197">
        <v>72</v>
      </c>
      <c r="L997" s="196" t="s">
        <v>5433</v>
      </c>
    </row>
    <row r="998" spans="1:12" ht="15.75">
      <c r="A998" s="196" t="s">
        <v>5685</v>
      </c>
      <c r="B998" s="196" t="s">
        <v>5686</v>
      </c>
      <c r="C998" s="196" t="s">
        <v>5984</v>
      </c>
      <c r="D998" s="196">
        <v>329</v>
      </c>
      <c r="E998" s="197" t="s">
        <v>144</v>
      </c>
      <c r="F998" s="196" t="s">
        <v>144</v>
      </c>
      <c r="G998" s="196">
        <v>93430</v>
      </c>
      <c r="H998" s="196" t="s">
        <v>6444</v>
      </c>
      <c r="I998" s="196" t="s">
        <v>5986</v>
      </c>
      <c r="J998" s="196" t="s">
        <v>5432</v>
      </c>
      <c r="K998" s="197">
        <v>12.96</v>
      </c>
      <c r="L998" s="196" t="s">
        <v>5433</v>
      </c>
    </row>
    <row r="999" spans="1:12" ht="15.75">
      <c r="A999" s="196" t="s">
        <v>5685</v>
      </c>
      <c r="B999" s="196" t="s">
        <v>5686</v>
      </c>
      <c r="C999" s="196" t="s">
        <v>5984</v>
      </c>
      <c r="D999" s="196">
        <v>329</v>
      </c>
      <c r="E999" s="197" t="s">
        <v>144</v>
      </c>
      <c r="F999" s="196" t="s">
        <v>144</v>
      </c>
      <c r="G999" s="196">
        <v>93431</v>
      </c>
      <c r="H999" s="196" t="s">
        <v>6445</v>
      </c>
      <c r="I999" s="196" t="s">
        <v>5986</v>
      </c>
      <c r="J999" s="196" t="s">
        <v>5432</v>
      </c>
      <c r="K999" s="197">
        <v>115.74</v>
      </c>
      <c r="L999" s="196" t="s">
        <v>5433</v>
      </c>
    </row>
    <row r="1000" spans="1:12" ht="15.75">
      <c r="A1000" s="196" t="s">
        <v>5685</v>
      </c>
      <c r="B1000" s="196" t="s">
        <v>5686</v>
      </c>
      <c r="C1000" s="196" t="s">
        <v>5984</v>
      </c>
      <c r="D1000" s="196">
        <v>329</v>
      </c>
      <c r="E1000" s="197" t="s">
        <v>144</v>
      </c>
      <c r="F1000" s="196" t="s">
        <v>144</v>
      </c>
      <c r="G1000" s="196">
        <v>93432</v>
      </c>
      <c r="H1000" s="196" t="s">
        <v>6446</v>
      </c>
      <c r="I1000" s="196" t="s">
        <v>5986</v>
      </c>
      <c r="J1000" s="196" t="s">
        <v>5884</v>
      </c>
      <c r="K1000" s="198">
        <v>2097.6</v>
      </c>
      <c r="L1000" s="196" t="s">
        <v>5433</v>
      </c>
    </row>
    <row r="1001" spans="1:12" ht="15.75">
      <c r="A1001" s="196" t="s">
        <v>5685</v>
      </c>
      <c r="B1001" s="196" t="s">
        <v>5686</v>
      </c>
      <c r="C1001" s="196" t="s">
        <v>5984</v>
      </c>
      <c r="D1001" s="196">
        <v>329</v>
      </c>
      <c r="E1001" s="197" t="s">
        <v>144</v>
      </c>
      <c r="F1001" s="196" t="s">
        <v>144</v>
      </c>
      <c r="G1001" s="196">
        <v>93435</v>
      </c>
      <c r="H1001" s="196" t="s">
        <v>6447</v>
      </c>
      <c r="I1001" s="196" t="s">
        <v>5986</v>
      </c>
      <c r="J1001" s="196" t="s">
        <v>5432</v>
      </c>
      <c r="K1001" s="197">
        <v>3.89</v>
      </c>
      <c r="L1001" s="196" t="s">
        <v>5433</v>
      </c>
    </row>
    <row r="1002" spans="1:12" ht="15.75">
      <c r="A1002" s="196" t="s">
        <v>5685</v>
      </c>
      <c r="B1002" s="196" t="s">
        <v>5686</v>
      </c>
      <c r="C1002" s="196" t="s">
        <v>5984</v>
      </c>
      <c r="D1002" s="196">
        <v>329</v>
      </c>
      <c r="E1002" s="197" t="s">
        <v>144</v>
      </c>
      <c r="F1002" s="196" t="s">
        <v>144</v>
      </c>
      <c r="G1002" s="196">
        <v>93436</v>
      </c>
      <c r="H1002" s="196" t="s">
        <v>6448</v>
      </c>
      <c r="I1002" s="196" t="s">
        <v>5986</v>
      </c>
      <c r="J1002" s="196" t="s">
        <v>5432</v>
      </c>
      <c r="K1002" s="197">
        <v>0.81</v>
      </c>
      <c r="L1002" s="196" t="s">
        <v>5433</v>
      </c>
    </row>
    <row r="1003" spans="1:12" ht="15.75">
      <c r="A1003" s="196" t="s">
        <v>5685</v>
      </c>
      <c r="B1003" s="196" t="s">
        <v>5686</v>
      </c>
      <c r="C1003" s="196" t="s">
        <v>5984</v>
      </c>
      <c r="D1003" s="196">
        <v>329</v>
      </c>
      <c r="E1003" s="197" t="s">
        <v>144</v>
      </c>
      <c r="F1003" s="196" t="s">
        <v>144</v>
      </c>
      <c r="G1003" s="196">
        <v>93437</v>
      </c>
      <c r="H1003" s="196" t="s">
        <v>6449</v>
      </c>
      <c r="I1003" s="196" t="s">
        <v>5986</v>
      </c>
      <c r="J1003" s="196" t="s">
        <v>5432</v>
      </c>
      <c r="K1003" s="197">
        <v>7.3</v>
      </c>
      <c r="L1003" s="196" t="s">
        <v>5433</v>
      </c>
    </row>
    <row r="1004" spans="1:12" ht="15.75">
      <c r="A1004" s="196" t="s">
        <v>5685</v>
      </c>
      <c r="B1004" s="196" t="s">
        <v>5686</v>
      </c>
      <c r="C1004" s="196" t="s">
        <v>5984</v>
      </c>
      <c r="D1004" s="196">
        <v>329</v>
      </c>
      <c r="E1004" s="197" t="s">
        <v>144</v>
      </c>
      <c r="F1004" s="196" t="s">
        <v>144</v>
      </c>
      <c r="G1004" s="196">
        <v>93438</v>
      </c>
      <c r="H1004" s="196" t="s">
        <v>6450</v>
      </c>
      <c r="I1004" s="196" t="s">
        <v>5986</v>
      </c>
      <c r="J1004" s="196" t="s">
        <v>5884</v>
      </c>
      <c r="K1004" s="197">
        <v>21.68</v>
      </c>
      <c r="L1004" s="196" t="s">
        <v>5433</v>
      </c>
    </row>
    <row r="1005" spans="1:12" ht="15.75">
      <c r="A1005" s="196" t="s">
        <v>5685</v>
      </c>
      <c r="B1005" s="196" t="s">
        <v>5686</v>
      </c>
      <c r="C1005" s="196" t="s">
        <v>5984</v>
      </c>
      <c r="D1005" s="196">
        <v>329</v>
      </c>
      <c r="E1005" s="197" t="s">
        <v>144</v>
      </c>
      <c r="F1005" s="196" t="s">
        <v>144</v>
      </c>
      <c r="G1005" s="196">
        <v>95114</v>
      </c>
      <c r="H1005" s="196" t="s">
        <v>6451</v>
      </c>
      <c r="I1005" s="196" t="s">
        <v>5986</v>
      </c>
      <c r="J1005" s="196" t="s">
        <v>5432</v>
      </c>
      <c r="K1005" s="197">
        <v>1.2</v>
      </c>
      <c r="L1005" s="196" t="s">
        <v>5433</v>
      </c>
    </row>
    <row r="1006" spans="1:12" ht="15.75">
      <c r="A1006" s="196" t="s">
        <v>5685</v>
      </c>
      <c r="B1006" s="196" t="s">
        <v>5686</v>
      </c>
      <c r="C1006" s="196" t="s">
        <v>5984</v>
      </c>
      <c r="D1006" s="196">
        <v>329</v>
      </c>
      <c r="E1006" s="197" t="s">
        <v>144</v>
      </c>
      <c r="F1006" s="196" t="s">
        <v>144</v>
      </c>
      <c r="G1006" s="196">
        <v>95115</v>
      </c>
      <c r="H1006" s="196" t="s">
        <v>6452</v>
      </c>
      <c r="I1006" s="196" t="s">
        <v>5986</v>
      </c>
      <c r="J1006" s="196" t="s">
        <v>5432</v>
      </c>
      <c r="K1006" s="197">
        <v>0.14000000000000001</v>
      </c>
      <c r="L1006" s="196" t="s">
        <v>5433</v>
      </c>
    </row>
    <row r="1007" spans="1:12" ht="15.75">
      <c r="A1007" s="196" t="s">
        <v>5685</v>
      </c>
      <c r="B1007" s="196" t="s">
        <v>5686</v>
      </c>
      <c r="C1007" s="196" t="s">
        <v>5984</v>
      </c>
      <c r="D1007" s="196">
        <v>329</v>
      </c>
      <c r="E1007" s="197" t="s">
        <v>144</v>
      </c>
      <c r="F1007" s="196" t="s">
        <v>144</v>
      </c>
      <c r="G1007" s="196">
        <v>95116</v>
      </c>
      <c r="H1007" s="196" t="s">
        <v>6453</v>
      </c>
      <c r="I1007" s="196" t="s">
        <v>5986</v>
      </c>
      <c r="J1007" s="196" t="s">
        <v>5432</v>
      </c>
      <c r="K1007" s="197">
        <v>31.99</v>
      </c>
      <c r="L1007" s="196" t="s">
        <v>5433</v>
      </c>
    </row>
    <row r="1008" spans="1:12" ht="15.75">
      <c r="A1008" s="196" t="s">
        <v>5685</v>
      </c>
      <c r="B1008" s="196" t="s">
        <v>5686</v>
      </c>
      <c r="C1008" s="196" t="s">
        <v>5984</v>
      </c>
      <c r="D1008" s="196">
        <v>329</v>
      </c>
      <c r="E1008" s="197" t="s">
        <v>144</v>
      </c>
      <c r="F1008" s="196" t="s">
        <v>144</v>
      </c>
      <c r="G1008" s="196">
        <v>95117</v>
      </c>
      <c r="H1008" s="196" t="s">
        <v>6454</v>
      </c>
      <c r="I1008" s="196" t="s">
        <v>5986</v>
      </c>
      <c r="J1008" s="196" t="s">
        <v>5432</v>
      </c>
      <c r="K1008" s="197">
        <v>5.04</v>
      </c>
      <c r="L1008" s="196" t="s">
        <v>5433</v>
      </c>
    </row>
    <row r="1009" spans="1:12" ht="15.75">
      <c r="A1009" s="196" t="s">
        <v>5685</v>
      </c>
      <c r="B1009" s="196" t="s">
        <v>5686</v>
      </c>
      <c r="C1009" s="196" t="s">
        <v>5984</v>
      </c>
      <c r="D1009" s="196">
        <v>329</v>
      </c>
      <c r="E1009" s="197" t="s">
        <v>144</v>
      </c>
      <c r="F1009" s="196" t="s">
        <v>144</v>
      </c>
      <c r="G1009" s="196">
        <v>95118</v>
      </c>
      <c r="H1009" s="196" t="s">
        <v>6455</v>
      </c>
      <c r="I1009" s="196" t="s">
        <v>5986</v>
      </c>
      <c r="J1009" s="196" t="s">
        <v>5432</v>
      </c>
      <c r="K1009" s="197">
        <v>37.14</v>
      </c>
      <c r="L1009" s="196" t="s">
        <v>5433</v>
      </c>
    </row>
    <row r="1010" spans="1:12" ht="15.75">
      <c r="A1010" s="196" t="s">
        <v>5685</v>
      </c>
      <c r="B1010" s="196" t="s">
        <v>5686</v>
      </c>
      <c r="C1010" s="196" t="s">
        <v>5984</v>
      </c>
      <c r="D1010" s="196">
        <v>329</v>
      </c>
      <c r="E1010" s="197" t="s">
        <v>144</v>
      </c>
      <c r="F1010" s="196" t="s">
        <v>144</v>
      </c>
      <c r="G1010" s="196">
        <v>95119</v>
      </c>
      <c r="H1010" s="196" t="s">
        <v>6456</v>
      </c>
      <c r="I1010" s="196" t="s">
        <v>5986</v>
      </c>
      <c r="J1010" s="196" t="s">
        <v>5432</v>
      </c>
      <c r="K1010" s="197">
        <v>6.68</v>
      </c>
      <c r="L1010" s="196" t="s">
        <v>5433</v>
      </c>
    </row>
    <row r="1011" spans="1:12" ht="15.75">
      <c r="A1011" s="196" t="s">
        <v>5685</v>
      </c>
      <c r="B1011" s="196" t="s">
        <v>5686</v>
      </c>
      <c r="C1011" s="196" t="s">
        <v>5984</v>
      </c>
      <c r="D1011" s="196">
        <v>329</v>
      </c>
      <c r="E1011" s="197" t="s">
        <v>144</v>
      </c>
      <c r="F1011" s="196" t="s">
        <v>144</v>
      </c>
      <c r="G1011" s="196">
        <v>95120</v>
      </c>
      <c r="H1011" s="196" t="s">
        <v>6457</v>
      </c>
      <c r="I1011" s="196" t="s">
        <v>5986</v>
      </c>
      <c r="J1011" s="196" t="s">
        <v>5503</v>
      </c>
      <c r="K1011" s="197">
        <v>38.25</v>
      </c>
      <c r="L1011" s="196" t="s">
        <v>5433</v>
      </c>
    </row>
    <row r="1012" spans="1:12" ht="15.75">
      <c r="A1012" s="196" t="s">
        <v>5685</v>
      </c>
      <c r="B1012" s="196" t="s">
        <v>5686</v>
      </c>
      <c r="C1012" s="196" t="s">
        <v>5984</v>
      </c>
      <c r="D1012" s="196">
        <v>329</v>
      </c>
      <c r="E1012" s="197" t="s">
        <v>144</v>
      </c>
      <c r="F1012" s="196" t="s">
        <v>144</v>
      </c>
      <c r="G1012" s="196">
        <v>95123</v>
      </c>
      <c r="H1012" s="196" t="s">
        <v>6458</v>
      </c>
      <c r="I1012" s="196" t="s">
        <v>5986</v>
      </c>
      <c r="J1012" s="196" t="s">
        <v>5432</v>
      </c>
      <c r="K1012" s="197">
        <v>12.9</v>
      </c>
      <c r="L1012" s="196" t="s">
        <v>5433</v>
      </c>
    </row>
    <row r="1013" spans="1:12" ht="15.75">
      <c r="A1013" s="196" t="s">
        <v>5685</v>
      </c>
      <c r="B1013" s="196" t="s">
        <v>5686</v>
      </c>
      <c r="C1013" s="196" t="s">
        <v>5984</v>
      </c>
      <c r="D1013" s="196">
        <v>329</v>
      </c>
      <c r="E1013" s="197" t="s">
        <v>144</v>
      </c>
      <c r="F1013" s="196" t="s">
        <v>144</v>
      </c>
      <c r="G1013" s="196">
        <v>95124</v>
      </c>
      <c r="H1013" s="196" t="s">
        <v>6459</v>
      </c>
      <c r="I1013" s="196" t="s">
        <v>5986</v>
      </c>
      <c r="J1013" s="196" t="s">
        <v>5432</v>
      </c>
      <c r="K1013" s="197">
        <v>2.0299999999999998</v>
      </c>
      <c r="L1013" s="196" t="s">
        <v>5433</v>
      </c>
    </row>
    <row r="1014" spans="1:12" ht="15.75">
      <c r="A1014" s="196" t="s">
        <v>5685</v>
      </c>
      <c r="B1014" s="196" t="s">
        <v>5686</v>
      </c>
      <c r="C1014" s="196" t="s">
        <v>5984</v>
      </c>
      <c r="D1014" s="196">
        <v>329</v>
      </c>
      <c r="E1014" s="197" t="s">
        <v>144</v>
      </c>
      <c r="F1014" s="196" t="s">
        <v>144</v>
      </c>
      <c r="G1014" s="196">
        <v>95125</v>
      </c>
      <c r="H1014" s="196" t="s">
        <v>6460</v>
      </c>
      <c r="I1014" s="196" t="s">
        <v>5986</v>
      </c>
      <c r="J1014" s="196" t="s">
        <v>5432</v>
      </c>
      <c r="K1014" s="197">
        <v>14.11</v>
      </c>
      <c r="L1014" s="196" t="s">
        <v>5433</v>
      </c>
    </row>
    <row r="1015" spans="1:12" ht="15.75">
      <c r="A1015" s="196" t="s">
        <v>5685</v>
      </c>
      <c r="B1015" s="196" t="s">
        <v>5686</v>
      </c>
      <c r="C1015" s="196" t="s">
        <v>5984</v>
      </c>
      <c r="D1015" s="196">
        <v>329</v>
      </c>
      <c r="E1015" s="197" t="s">
        <v>144</v>
      </c>
      <c r="F1015" s="196" t="s">
        <v>144</v>
      </c>
      <c r="G1015" s="196">
        <v>95126</v>
      </c>
      <c r="H1015" s="196" t="s">
        <v>6461</v>
      </c>
      <c r="I1015" s="196" t="s">
        <v>5986</v>
      </c>
      <c r="J1015" s="196" t="s">
        <v>5884</v>
      </c>
      <c r="K1015" s="197">
        <v>107.54</v>
      </c>
      <c r="L1015" s="196" t="s">
        <v>5433</v>
      </c>
    </row>
    <row r="1016" spans="1:12" ht="15.75">
      <c r="A1016" s="196" t="s">
        <v>5685</v>
      </c>
      <c r="B1016" s="196" t="s">
        <v>5686</v>
      </c>
      <c r="C1016" s="196" t="s">
        <v>5984</v>
      </c>
      <c r="D1016" s="196">
        <v>329</v>
      </c>
      <c r="E1016" s="197" t="s">
        <v>144</v>
      </c>
      <c r="F1016" s="196" t="s">
        <v>144</v>
      </c>
      <c r="G1016" s="196">
        <v>95129</v>
      </c>
      <c r="H1016" s="196" t="s">
        <v>6462</v>
      </c>
      <c r="I1016" s="196" t="s">
        <v>5986</v>
      </c>
      <c r="J1016" s="196" t="s">
        <v>5432</v>
      </c>
      <c r="K1016" s="197">
        <v>22.88</v>
      </c>
      <c r="L1016" s="196" t="s">
        <v>5433</v>
      </c>
    </row>
    <row r="1017" spans="1:12" ht="15.75">
      <c r="A1017" s="196" t="s">
        <v>5685</v>
      </c>
      <c r="B1017" s="196" t="s">
        <v>5686</v>
      </c>
      <c r="C1017" s="196" t="s">
        <v>5984</v>
      </c>
      <c r="D1017" s="196">
        <v>329</v>
      </c>
      <c r="E1017" s="197" t="s">
        <v>144</v>
      </c>
      <c r="F1017" s="196" t="s">
        <v>144</v>
      </c>
      <c r="G1017" s="196">
        <v>95130</v>
      </c>
      <c r="H1017" s="196" t="s">
        <v>6463</v>
      </c>
      <c r="I1017" s="196" t="s">
        <v>5986</v>
      </c>
      <c r="J1017" s="196" t="s">
        <v>5432</v>
      </c>
      <c r="K1017" s="197">
        <v>4.12</v>
      </c>
      <c r="L1017" s="196" t="s">
        <v>5433</v>
      </c>
    </row>
    <row r="1018" spans="1:12" ht="15.75">
      <c r="A1018" s="196" t="s">
        <v>5685</v>
      </c>
      <c r="B1018" s="196" t="s">
        <v>5686</v>
      </c>
      <c r="C1018" s="196" t="s">
        <v>5984</v>
      </c>
      <c r="D1018" s="196">
        <v>329</v>
      </c>
      <c r="E1018" s="197" t="s">
        <v>144</v>
      </c>
      <c r="F1018" s="196" t="s">
        <v>144</v>
      </c>
      <c r="G1018" s="196">
        <v>95131</v>
      </c>
      <c r="H1018" s="196" t="s">
        <v>6464</v>
      </c>
      <c r="I1018" s="196" t="s">
        <v>5986</v>
      </c>
      <c r="J1018" s="196" t="s">
        <v>5432</v>
      </c>
      <c r="K1018" s="197">
        <v>42.91</v>
      </c>
      <c r="L1018" s="196" t="s">
        <v>5433</v>
      </c>
    </row>
    <row r="1019" spans="1:12" ht="15.75">
      <c r="A1019" s="196" t="s">
        <v>5685</v>
      </c>
      <c r="B1019" s="196" t="s">
        <v>5686</v>
      </c>
      <c r="C1019" s="196" t="s">
        <v>5984</v>
      </c>
      <c r="D1019" s="196">
        <v>329</v>
      </c>
      <c r="E1019" s="197" t="s">
        <v>144</v>
      </c>
      <c r="F1019" s="196" t="s">
        <v>144</v>
      </c>
      <c r="G1019" s="196">
        <v>95132</v>
      </c>
      <c r="H1019" s="196" t="s">
        <v>6465</v>
      </c>
      <c r="I1019" s="196" t="s">
        <v>5986</v>
      </c>
      <c r="J1019" s="196" t="s">
        <v>5884</v>
      </c>
      <c r="K1019" s="197">
        <v>23.55</v>
      </c>
      <c r="L1019" s="196" t="s">
        <v>5433</v>
      </c>
    </row>
    <row r="1020" spans="1:12" ht="15.75">
      <c r="A1020" s="196" t="s">
        <v>5685</v>
      </c>
      <c r="B1020" s="196" t="s">
        <v>5686</v>
      </c>
      <c r="C1020" s="196" t="s">
        <v>5984</v>
      </c>
      <c r="D1020" s="196">
        <v>329</v>
      </c>
      <c r="E1020" s="197" t="s">
        <v>144</v>
      </c>
      <c r="F1020" s="196" t="s">
        <v>144</v>
      </c>
      <c r="G1020" s="196">
        <v>95136</v>
      </c>
      <c r="H1020" s="196" t="s">
        <v>6466</v>
      </c>
      <c r="I1020" s="196" t="s">
        <v>5986</v>
      </c>
      <c r="J1020" s="196" t="s">
        <v>5432</v>
      </c>
      <c r="K1020" s="197">
        <v>0.03</v>
      </c>
      <c r="L1020" s="196" t="s">
        <v>5433</v>
      </c>
    </row>
    <row r="1021" spans="1:12" ht="15.75">
      <c r="A1021" s="196" t="s">
        <v>5685</v>
      </c>
      <c r="B1021" s="196" t="s">
        <v>5686</v>
      </c>
      <c r="C1021" s="196" t="s">
        <v>5984</v>
      </c>
      <c r="D1021" s="196">
        <v>329</v>
      </c>
      <c r="E1021" s="197" t="s">
        <v>144</v>
      </c>
      <c r="F1021" s="196" t="s">
        <v>144</v>
      </c>
      <c r="G1021" s="196">
        <v>95137</v>
      </c>
      <c r="H1021" s="196" t="s">
        <v>6467</v>
      </c>
      <c r="I1021" s="196" t="s">
        <v>5986</v>
      </c>
      <c r="J1021" s="196" t="s">
        <v>5432</v>
      </c>
      <c r="K1021" s="197">
        <v>0.01</v>
      </c>
      <c r="L1021" s="196" t="s">
        <v>5433</v>
      </c>
    </row>
    <row r="1022" spans="1:12" ht="15.75">
      <c r="A1022" s="196" t="s">
        <v>5685</v>
      </c>
      <c r="B1022" s="196" t="s">
        <v>5686</v>
      </c>
      <c r="C1022" s="196" t="s">
        <v>5984</v>
      </c>
      <c r="D1022" s="196">
        <v>329</v>
      </c>
      <c r="E1022" s="197" t="s">
        <v>144</v>
      </c>
      <c r="F1022" s="196" t="s">
        <v>144</v>
      </c>
      <c r="G1022" s="196">
        <v>95138</v>
      </c>
      <c r="H1022" s="196" t="s">
        <v>6468</v>
      </c>
      <c r="I1022" s="196" t="s">
        <v>5986</v>
      </c>
      <c r="J1022" s="196" t="s">
        <v>5432</v>
      </c>
      <c r="K1022" s="197">
        <v>0.02</v>
      </c>
      <c r="L1022" s="196" t="s">
        <v>5433</v>
      </c>
    </row>
    <row r="1023" spans="1:12" ht="15.75">
      <c r="A1023" s="196" t="s">
        <v>5685</v>
      </c>
      <c r="B1023" s="196" t="s">
        <v>5686</v>
      </c>
      <c r="C1023" s="196" t="s">
        <v>5984</v>
      </c>
      <c r="D1023" s="196">
        <v>329</v>
      </c>
      <c r="E1023" s="197" t="s">
        <v>144</v>
      </c>
      <c r="F1023" s="196" t="s">
        <v>144</v>
      </c>
      <c r="G1023" s="196">
        <v>95208</v>
      </c>
      <c r="H1023" s="196" t="s">
        <v>6469</v>
      </c>
      <c r="I1023" s="196" t="s">
        <v>5986</v>
      </c>
      <c r="J1023" s="196" t="s">
        <v>5432</v>
      </c>
      <c r="K1023" s="197">
        <v>32.130000000000003</v>
      </c>
      <c r="L1023" s="196" t="s">
        <v>5433</v>
      </c>
    </row>
    <row r="1024" spans="1:12" ht="15.75">
      <c r="A1024" s="196" t="s">
        <v>5685</v>
      </c>
      <c r="B1024" s="196" t="s">
        <v>5686</v>
      </c>
      <c r="C1024" s="196" t="s">
        <v>5984</v>
      </c>
      <c r="D1024" s="196">
        <v>329</v>
      </c>
      <c r="E1024" s="197" t="s">
        <v>144</v>
      </c>
      <c r="F1024" s="196" t="s">
        <v>144</v>
      </c>
      <c r="G1024" s="196">
        <v>95209</v>
      </c>
      <c r="H1024" s="196" t="s">
        <v>6470</v>
      </c>
      <c r="I1024" s="196" t="s">
        <v>5986</v>
      </c>
      <c r="J1024" s="196" t="s">
        <v>5432</v>
      </c>
      <c r="K1024" s="197">
        <v>3.81</v>
      </c>
      <c r="L1024" s="196" t="s">
        <v>5433</v>
      </c>
    </row>
    <row r="1025" spans="1:12" ht="15.75">
      <c r="A1025" s="196" t="s">
        <v>5685</v>
      </c>
      <c r="B1025" s="196" t="s">
        <v>5686</v>
      </c>
      <c r="C1025" s="196" t="s">
        <v>5984</v>
      </c>
      <c r="D1025" s="196">
        <v>329</v>
      </c>
      <c r="E1025" s="197" t="s">
        <v>144</v>
      </c>
      <c r="F1025" s="196" t="s">
        <v>144</v>
      </c>
      <c r="G1025" s="196">
        <v>95210</v>
      </c>
      <c r="H1025" s="196" t="s">
        <v>6471</v>
      </c>
      <c r="I1025" s="196" t="s">
        <v>5986</v>
      </c>
      <c r="J1025" s="196" t="s">
        <v>5432</v>
      </c>
      <c r="K1025" s="197">
        <v>35.14</v>
      </c>
      <c r="L1025" s="196" t="s">
        <v>5433</v>
      </c>
    </row>
    <row r="1026" spans="1:12" ht="15.75">
      <c r="A1026" s="196" t="s">
        <v>5685</v>
      </c>
      <c r="B1026" s="196" t="s">
        <v>5686</v>
      </c>
      <c r="C1026" s="196" t="s">
        <v>5984</v>
      </c>
      <c r="D1026" s="196">
        <v>329</v>
      </c>
      <c r="E1026" s="197" t="s">
        <v>144</v>
      </c>
      <c r="F1026" s="196" t="s">
        <v>144</v>
      </c>
      <c r="G1026" s="196">
        <v>95211</v>
      </c>
      <c r="H1026" s="196" t="s">
        <v>6472</v>
      </c>
      <c r="I1026" s="196" t="s">
        <v>5986</v>
      </c>
      <c r="J1026" s="196" t="s">
        <v>5503</v>
      </c>
      <c r="K1026" s="197">
        <v>5.61</v>
      </c>
      <c r="L1026" s="196" t="s">
        <v>5433</v>
      </c>
    </row>
    <row r="1027" spans="1:12" ht="15.75">
      <c r="A1027" s="196" t="s">
        <v>5685</v>
      </c>
      <c r="B1027" s="196" t="s">
        <v>5686</v>
      </c>
      <c r="C1027" s="196" t="s">
        <v>5984</v>
      </c>
      <c r="D1027" s="196">
        <v>329</v>
      </c>
      <c r="E1027" s="197" t="s">
        <v>144</v>
      </c>
      <c r="F1027" s="196" t="s">
        <v>144</v>
      </c>
      <c r="G1027" s="196">
        <v>95214</v>
      </c>
      <c r="H1027" s="196" t="s">
        <v>6473</v>
      </c>
      <c r="I1027" s="196" t="s">
        <v>5986</v>
      </c>
      <c r="J1027" s="196" t="s">
        <v>5432</v>
      </c>
      <c r="K1027" s="197">
        <v>0.25</v>
      </c>
      <c r="L1027" s="196" t="s">
        <v>5433</v>
      </c>
    </row>
    <row r="1028" spans="1:12" ht="15.75">
      <c r="A1028" s="196" t="s">
        <v>5685</v>
      </c>
      <c r="B1028" s="196" t="s">
        <v>5686</v>
      </c>
      <c r="C1028" s="196" t="s">
        <v>5984</v>
      </c>
      <c r="D1028" s="196">
        <v>329</v>
      </c>
      <c r="E1028" s="197" t="s">
        <v>144</v>
      </c>
      <c r="F1028" s="196" t="s">
        <v>144</v>
      </c>
      <c r="G1028" s="196">
        <v>95215</v>
      </c>
      <c r="H1028" s="196" t="s">
        <v>6474</v>
      </c>
      <c r="I1028" s="196" t="s">
        <v>5986</v>
      </c>
      <c r="J1028" s="196" t="s">
        <v>5432</v>
      </c>
      <c r="K1028" s="197">
        <v>0.02</v>
      </c>
      <c r="L1028" s="196" t="s">
        <v>5433</v>
      </c>
    </row>
    <row r="1029" spans="1:12" ht="15.75">
      <c r="A1029" s="196" t="s">
        <v>5685</v>
      </c>
      <c r="B1029" s="196" t="s">
        <v>5686</v>
      </c>
      <c r="C1029" s="196" t="s">
        <v>5984</v>
      </c>
      <c r="D1029" s="196">
        <v>329</v>
      </c>
      <c r="E1029" s="197" t="s">
        <v>144</v>
      </c>
      <c r="F1029" s="196" t="s">
        <v>144</v>
      </c>
      <c r="G1029" s="196">
        <v>95216</v>
      </c>
      <c r="H1029" s="196" t="s">
        <v>6475</v>
      </c>
      <c r="I1029" s="196" t="s">
        <v>5986</v>
      </c>
      <c r="J1029" s="196" t="s">
        <v>5432</v>
      </c>
      <c r="K1029" s="197">
        <v>0.17</v>
      </c>
      <c r="L1029" s="196" t="s">
        <v>5433</v>
      </c>
    </row>
    <row r="1030" spans="1:12" ht="15.75">
      <c r="A1030" s="196" t="s">
        <v>5685</v>
      </c>
      <c r="B1030" s="196" t="s">
        <v>5686</v>
      </c>
      <c r="C1030" s="196" t="s">
        <v>5984</v>
      </c>
      <c r="D1030" s="196">
        <v>329</v>
      </c>
      <c r="E1030" s="197" t="s">
        <v>144</v>
      </c>
      <c r="F1030" s="196" t="s">
        <v>144</v>
      </c>
      <c r="G1030" s="196">
        <v>95217</v>
      </c>
      <c r="H1030" s="196" t="s">
        <v>6476</v>
      </c>
      <c r="I1030" s="196" t="s">
        <v>5986</v>
      </c>
      <c r="J1030" s="196" t="s">
        <v>5503</v>
      </c>
      <c r="K1030" s="197">
        <v>0.37</v>
      </c>
      <c r="L1030" s="196" t="s">
        <v>5433</v>
      </c>
    </row>
    <row r="1031" spans="1:12" ht="15.75">
      <c r="A1031" s="196" t="s">
        <v>5685</v>
      </c>
      <c r="B1031" s="196" t="s">
        <v>5686</v>
      </c>
      <c r="C1031" s="196" t="s">
        <v>5984</v>
      </c>
      <c r="D1031" s="196">
        <v>329</v>
      </c>
      <c r="E1031" s="197" t="s">
        <v>144</v>
      </c>
      <c r="F1031" s="196" t="s">
        <v>144</v>
      </c>
      <c r="G1031" s="196">
        <v>95255</v>
      </c>
      <c r="H1031" s="196" t="s">
        <v>6477</v>
      </c>
      <c r="I1031" s="196" t="s">
        <v>5986</v>
      </c>
      <c r="J1031" s="196" t="s">
        <v>5432</v>
      </c>
      <c r="K1031" s="197">
        <v>1.06</v>
      </c>
      <c r="L1031" s="196" t="s">
        <v>5433</v>
      </c>
    </row>
    <row r="1032" spans="1:12" ht="15.75">
      <c r="A1032" s="196" t="s">
        <v>5685</v>
      </c>
      <c r="B1032" s="196" t="s">
        <v>5686</v>
      </c>
      <c r="C1032" s="196" t="s">
        <v>5984</v>
      </c>
      <c r="D1032" s="196">
        <v>329</v>
      </c>
      <c r="E1032" s="197" t="s">
        <v>144</v>
      </c>
      <c r="F1032" s="196" t="s">
        <v>144</v>
      </c>
      <c r="G1032" s="196">
        <v>95256</v>
      </c>
      <c r="H1032" s="196" t="s">
        <v>6478</v>
      </c>
      <c r="I1032" s="196" t="s">
        <v>5986</v>
      </c>
      <c r="J1032" s="196" t="s">
        <v>5432</v>
      </c>
      <c r="K1032" s="197">
        <v>0.12</v>
      </c>
      <c r="L1032" s="196" t="s">
        <v>5433</v>
      </c>
    </row>
    <row r="1033" spans="1:12" ht="15.75">
      <c r="A1033" s="196" t="s">
        <v>5685</v>
      </c>
      <c r="B1033" s="196" t="s">
        <v>5686</v>
      </c>
      <c r="C1033" s="196" t="s">
        <v>5984</v>
      </c>
      <c r="D1033" s="196">
        <v>329</v>
      </c>
      <c r="E1033" s="197" t="s">
        <v>144</v>
      </c>
      <c r="F1033" s="196" t="s">
        <v>144</v>
      </c>
      <c r="G1033" s="196">
        <v>95257</v>
      </c>
      <c r="H1033" s="196" t="s">
        <v>6479</v>
      </c>
      <c r="I1033" s="196" t="s">
        <v>5986</v>
      </c>
      <c r="J1033" s="196" t="s">
        <v>5432</v>
      </c>
      <c r="K1033" s="197">
        <v>1.33</v>
      </c>
      <c r="L1033" s="196" t="s">
        <v>5433</v>
      </c>
    </row>
    <row r="1034" spans="1:12" ht="15.75">
      <c r="A1034" s="196" t="s">
        <v>5685</v>
      </c>
      <c r="B1034" s="196" t="s">
        <v>5686</v>
      </c>
      <c r="C1034" s="196" t="s">
        <v>5984</v>
      </c>
      <c r="D1034" s="196">
        <v>329</v>
      </c>
      <c r="E1034" s="197" t="s">
        <v>144</v>
      </c>
      <c r="F1034" s="196" t="s">
        <v>144</v>
      </c>
      <c r="G1034" s="196">
        <v>95260</v>
      </c>
      <c r="H1034" s="196" t="s">
        <v>6480</v>
      </c>
      <c r="I1034" s="196" t="s">
        <v>5986</v>
      </c>
      <c r="J1034" s="196" t="s">
        <v>5432</v>
      </c>
      <c r="K1034" s="197">
        <v>0.56000000000000005</v>
      </c>
      <c r="L1034" s="196" t="s">
        <v>5433</v>
      </c>
    </row>
    <row r="1035" spans="1:12" ht="15.75">
      <c r="A1035" s="196" t="s">
        <v>5685</v>
      </c>
      <c r="B1035" s="196" t="s">
        <v>5686</v>
      </c>
      <c r="C1035" s="196" t="s">
        <v>5984</v>
      </c>
      <c r="D1035" s="196">
        <v>329</v>
      </c>
      <c r="E1035" s="197" t="s">
        <v>144</v>
      </c>
      <c r="F1035" s="196" t="s">
        <v>144</v>
      </c>
      <c r="G1035" s="196">
        <v>95261</v>
      </c>
      <c r="H1035" s="196" t="s">
        <v>6481</v>
      </c>
      <c r="I1035" s="196" t="s">
        <v>5986</v>
      </c>
      <c r="J1035" s="196" t="s">
        <v>5432</v>
      </c>
      <c r="K1035" s="197">
        <v>0.12</v>
      </c>
      <c r="L1035" s="196" t="s">
        <v>5433</v>
      </c>
    </row>
    <row r="1036" spans="1:12" ht="15.75">
      <c r="A1036" s="196" t="s">
        <v>5685</v>
      </c>
      <c r="B1036" s="196" t="s">
        <v>5686</v>
      </c>
      <c r="C1036" s="196" t="s">
        <v>5984</v>
      </c>
      <c r="D1036" s="196">
        <v>329</v>
      </c>
      <c r="E1036" s="197" t="s">
        <v>144</v>
      </c>
      <c r="F1036" s="196" t="s">
        <v>144</v>
      </c>
      <c r="G1036" s="196">
        <v>95262</v>
      </c>
      <c r="H1036" s="196" t="s">
        <v>6482</v>
      </c>
      <c r="I1036" s="196" t="s">
        <v>5986</v>
      </c>
      <c r="J1036" s="196" t="s">
        <v>5432</v>
      </c>
      <c r="K1036" s="197">
        <v>1.1100000000000001</v>
      </c>
      <c r="L1036" s="196" t="s">
        <v>5433</v>
      </c>
    </row>
    <row r="1037" spans="1:12" ht="15.75">
      <c r="A1037" s="196" t="s">
        <v>5685</v>
      </c>
      <c r="B1037" s="196" t="s">
        <v>5686</v>
      </c>
      <c r="C1037" s="196" t="s">
        <v>5984</v>
      </c>
      <c r="D1037" s="196">
        <v>329</v>
      </c>
      <c r="E1037" s="197" t="s">
        <v>144</v>
      </c>
      <c r="F1037" s="196" t="s">
        <v>144</v>
      </c>
      <c r="G1037" s="196">
        <v>95263</v>
      </c>
      <c r="H1037" s="196" t="s">
        <v>6483</v>
      </c>
      <c r="I1037" s="196" t="s">
        <v>5986</v>
      </c>
      <c r="J1037" s="196" t="s">
        <v>5884</v>
      </c>
      <c r="K1037" s="197">
        <v>4.3099999999999996</v>
      </c>
      <c r="L1037" s="196" t="s">
        <v>5433</v>
      </c>
    </row>
    <row r="1038" spans="1:12" ht="15.75">
      <c r="A1038" s="196" t="s">
        <v>5685</v>
      </c>
      <c r="B1038" s="196" t="s">
        <v>5686</v>
      </c>
      <c r="C1038" s="196" t="s">
        <v>5984</v>
      </c>
      <c r="D1038" s="196">
        <v>329</v>
      </c>
      <c r="E1038" s="197" t="s">
        <v>144</v>
      </c>
      <c r="F1038" s="196" t="s">
        <v>144</v>
      </c>
      <c r="G1038" s="196">
        <v>95266</v>
      </c>
      <c r="H1038" s="196" t="s">
        <v>6484</v>
      </c>
      <c r="I1038" s="196" t="s">
        <v>5986</v>
      </c>
      <c r="J1038" s="196" t="s">
        <v>5432</v>
      </c>
      <c r="K1038" s="197">
        <v>0.41</v>
      </c>
      <c r="L1038" s="196" t="s">
        <v>5433</v>
      </c>
    </row>
    <row r="1039" spans="1:12" ht="15.75">
      <c r="A1039" s="196" t="s">
        <v>5685</v>
      </c>
      <c r="B1039" s="196" t="s">
        <v>5686</v>
      </c>
      <c r="C1039" s="196" t="s">
        <v>5984</v>
      </c>
      <c r="D1039" s="196">
        <v>329</v>
      </c>
      <c r="E1039" s="197" t="s">
        <v>144</v>
      </c>
      <c r="F1039" s="196" t="s">
        <v>144</v>
      </c>
      <c r="G1039" s="196">
        <v>95267</v>
      </c>
      <c r="H1039" s="196" t="s">
        <v>6485</v>
      </c>
      <c r="I1039" s="196" t="s">
        <v>5986</v>
      </c>
      <c r="J1039" s="196" t="s">
        <v>5432</v>
      </c>
      <c r="K1039" s="197">
        <v>0.04</v>
      </c>
      <c r="L1039" s="196" t="s">
        <v>5433</v>
      </c>
    </row>
    <row r="1040" spans="1:12" ht="15.75">
      <c r="A1040" s="196" t="s">
        <v>5685</v>
      </c>
      <c r="B1040" s="196" t="s">
        <v>5686</v>
      </c>
      <c r="C1040" s="196" t="s">
        <v>5984</v>
      </c>
      <c r="D1040" s="196">
        <v>329</v>
      </c>
      <c r="E1040" s="197" t="s">
        <v>144</v>
      </c>
      <c r="F1040" s="196" t="s">
        <v>144</v>
      </c>
      <c r="G1040" s="196">
        <v>95268</v>
      </c>
      <c r="H1040" s="196" t="s">
        <v>6486</v>
      </c>
      <c r="I1040" s="196" t="s">
        <v>5986</v>
      </c>
      <c r="J1040" s="196" t="s">
        <v>5432</v>
      </c>
      <c r="K1040" s="197">
        <v>0.4</v>
      </c>
      <c r="L1040" s="196" t="s">
        <v>5433</v>
      </c>
    </row>
    <row r="1041" spans="1:12" ht="15.75">
      <c r="A1041" s="196" t="s">
        <v>5685</v>
      </c>
      <c r="B1041" s="196" t="s">
        <v>5686</v>
      </c>
      <c r="C1041" s="196" t="s">
        <v>5984</v>
      </c>
      <c r="D1041" s="196">
        <v>329</v>
      </c>
      <c r="E1041" s="197" t="s">
        <v>144</v>
      </c>
      <c r="F1041" s="196" t="s">
        <v>144</v>
      </c>
      <c r="G1041" s="196">
        <v>95269</v>
      </c>
      <c r="H1041" s="196" t="s">
        <v>6487</v>
      </c>
      <c r="I1041" s="196" t="s">
        <v>5986</v>
      </c>
      <c r="J1041" s="196" t="s">
        <v>5884</v>
      </c>
      <c r="K1041" s="197">
        <v>8.07</v>
      </c>
      <c r="L1041" s="196" t="s">
        <v>5433</v>
      </c>
    </row>
    <row r="1042" spans="1:12" ht="15.75">
      <c r="A1042" s="196" t="s">
        <v>5685</v>
      </c>
      <c r="B1042" s="196" t="s">
        <v>5686</v>
      </c>
      <c r="C1042" s="196" t="s">
        <v>5984</v>
      </c>
      <c r="D1042" s="196">
        <v>329</v>
      </c>
      <c r="E1042" s="197" t="s">
        <v>144</v>
      </c>
      <c r="F1042" s="196" t="s">
        <v>144</v>
      </c>
      <c r="G1042" s="196">
        <v>95272</v>
      </c>
      <c r="H1042" s="196" t="s">
        <v>6488</v>
      </c>
      <c r="I1042" s="196" t="s">
        <v>5986</v>
      </c>
      <c r="J1042" s="196" t="s">
        <v>5432</v>
      </c>
      <c r="K1042" s="197">
        <v>0.4</v>
      </c>
      <c r="L1042" s="196" t="s">
        <v>5433</v>
      </c>
    </row>
    <row r="1043" spans="1:12" ht="15.75">
      <c r="A1043" s="196" t="s">
        <v>5685</v>
      </c>
      <c r="B1043" s="196" t="s">
        <v>5686</v>
      </c>
      <c r="C1043" s="196" t="s">
        <v>5984</v>
      </c>
      <c r="D1043" s="196">
        <v>329</v>
      </c>
      <c r="E1043" s="197" t="s">
        <v>144</v>
      </c>
      <c r="F1043" s="196" t="s">
        <v>144</v>
      </c>
      <c r="G1043" s="196">
        <v>95273</v>
      </c>
      <c r="H1043" s="196" t="s">
        <v>6489</v>
      </c>
      <c r="I1043" s="196" t="s">
        <v>5986</v>
      </c>
      <c r="J1043" s="196" t="s">
        <v>5432</v>
      </c>
      <c r="K1043" s="197">
        <v>0.04</v>
      </c>
      <c r="L1043" s="196" t="s">
        <v>5433</v>
      </c>
    </row>
    <row r="1044" spans="1:12" ht="15.75">
      <c r="A1044" s="196" t="s">
        <v>5685</v>
      </c>
      <c r="B1044" s="196" t="s">
        <v>5686</v>
      </c>
      <c r="C1044" s="196" t="s">
        <v>5984</v>
      </c>
      <c r="D1044" s="196">
        <v>329</v>
      </c>
      <c r="E1044" s="197" t="s">
        <v>144</v>
      </c>
      <c r="F1044" s="196" t="s">
        <v>144</v>
      </c>
      <c r="G1044" s="196">
        <v>95274</v>
      </c>
      <c r="H1044" s="196" t="s">
        <v>6490</v>
      </c>
      <c r="I1044" s="196" t="s">
        <v>5986</v>
      </c>
      <c r="J1044" s="196" t="s">
        <v>5432</v>
      </c>
      <c r="K1044" s="197">
        <v>0.31</v>
      </c>
      <c r="L1044" s="196" t="s">
        <v>5433</v>
      </c>
    </row>
    <row r="1045" spans="1:12" ht="15.75">
      <c r="A1045" s="196" t="s">
        <v>5685</v>
      </c>
      <c r="B1045" s="196" t="s">
        <v>5686</v>
      </c>
      <c r="C1045" s="196" t="s">
        <v>5984</v>
      </c>
      <c r="D1045" s="196">
        <v>329</v>
      </c>
      <c r="E1045" s="197" t="s">
        <v>144</v>
      </c>
      <c r="F1045" s="196" t="s">
        <v>144</v>
      </c>
      <c r="G1045" s="196">
        <v>95275</v>
      </c>
      <c r="H1045" s="196" t="s">
        <v>6491</v>
      </c>
      <c r="I1045" s="196" t="s">
        <v>5986</v>
      </c>
      <c r="J1045" s="196" t="s">
        <v>5503</v>
      </c>
      <c r="K1045" s="197">
        <v>1.52</v>
      </c>
      <c r="L1045" s="196" t="s">
        <v>5433</v>
      </c>
    </row>
    <row r="1046" spans="1:12" ht="15.75">
      <c r="A1046" s="196" t="s">
        <v>5685</v>
      </c>
      <c r="B1046" s="196" t="s">
        <v>5686</v>
      </c>
      <c r="C1046" s="196" t="s">
        <v>5984</v>
      </c>
      <c r="D1046" s="196">
        <v>329</v>
      </c>
      <c r="E1046" s="197" t="s">
        <v>144</v>
      </c>
      <c r="F1046" s="196" t="s">
        <v>144</v>
      </c>
      <c r="G1046" s="196">
        <v>95278</v>
      </c>
      <c r="H1046" s="196" t="s">
        <v>6492</v>
      </c>
      <c r="I1046" s="196" t="s">
        <v>5986</v>
      </c>
      <c r="J1046" s="196" t="s">
        <v>5432</v>
      </c>
      <c r="K1046" s="197">
        <v>0.44</v>
      </c>
      <c r="L1046" s="196" t="s">
        <v>5433</v>
      </c>
    </row>
    <row r="1047" spans="1:12" ht="15.75">
      <c r="A1047" s="196" t="s">
        <v>5685</v>
      </c>
      <c r="B1047" s="196" t="s">
        <v>5686</v>
      </c>
      <c r="C1047" s="196" t="s">
        <v>5984</v>
      </c>
      <c r="D1047" s="196">
        <v>329</v>
      </c>
      <c r="E1047" s="197" t="s">
        <v>144</v>
      </c>
      <c r="F1047" s="196" t="s">
        <v>144</v>
      </c>
      <c r="G1047" s="196">
        <v>95279</v>
      </c>
      <c r="H1047" s="196" t="s">
        <v>6493</v>
      </c>
      <c r="I1047" s="196" t="s">
        <v>5986</v>
      </c>
      <c r="J1047" s="196" t="s">
        <v>5432</v>
      </c>
      <c r="K1047" s="197">
        <v>0.05</v>
      </c>
      <c r="L1047" s="196" t="s">
        <v>5433</v>
      </c>
    </row>
    <row r="1048" spans="1:12" ht="15.75">
      <c r="A1048" s="196" t="s">
        <v>5685</v>
      </c>
      <c r="B1048" s="196" t="s">
        <v>5686</v>
      </c>
      <c r="C1048" s="196" t="s">
        <v>5984</v>
      </c>
      <c r="D1048" s="196">
        <v>329</v>
      </c>
      <c r="E1048" s="197" t="s">
        <v>144</v>
      </c>
      <c r="F1048" s="196" t="s">
        <v>144</v>
      </c>
      <c r="G1048" s="196">
        <v>95280</v>
      </c>
      <c r="H1048" s="196" t="s">
        <v>6494</v>
      </c>
      <c r="I1048" s="196" t="s">
        <v>5986</v>
      </c>
      <c r="J1048" s="196" t="s">
        <v>5432</v>
      </c>
      <c r="K1048" s="197">
        <v>0.34</v>
      </c>
      <c r="L1048" s="196" t="s">
        <v>5433</v>
      </c>
    </row>
    <row r="1049" spans="1:12" ht="15.75">
      <c r="A1049" s="196" t="s">
        <v>5685</v>
      </c>
      <c r="B1049" s="196" t="s">
        <v>5686</v>
      </c>
      <c r="C1049" s="196" t="s">
        <v>5984</v>
      </c>
      <c r="D1049" s="196">
        <v>329</v>
      </c>
      <c r="E1049" s="197" t="s">
        <v>144</v>
      </c>
      <c r="F1049" s="196" t="s">
        <v>144</v>
      </c>
      <c r="G1049" s="196">
        <v>95281</v>
      </c>
      <c r="H1049" s="196" t="s">
        <v>6495</v>
      </c>
      <c r="I1049" s="196" t="s">
        <v>5986</v>
      </c>
      <c r="J1049" s="196" t="s">
        <v>5884</v>
      </c>
      <c r="K1049" s="197">
        <v>8.07</v>
      </c>
      <c r="L1049" s="196" t="s">
        <v>5433</v>
      </c>
    </row>
    <row r="1050" spans="1:12" ht="15.75">
      <c r="A1050" s="196" t="s">
        <v>5685</v>
      </c>
      <c r="B1050" s="196" t="s">
        <v>5686</v>
      </c>
      <c r="C1050" s="196" t="s">
        <v>5984</v>
      </c>
      <c r="D1050" s="196">
        <v>329</v>
      </c>
      <c r="E1050" s="197" t="s">
        <v>144</v>
      </c>
      <c r="F1050" s="196" t="s">
        <v>144</v>
      </c>
      <c r="G1050" s="196">
        <v>95617</v>
      </c>
      <c r="H1050" s="196" t="s">
        <v>6496</v>
      </c>
      <c r="I1050" s="196" t="s">
        <v>5986</v>
      </c>
      <c r="J1050" s="196" t="s">
        <v>5432</v>
      </c>
      <c r="K1050" s="197">
        <v>0.87</v>
      </c>
      <c r="L1050" s="196" t="s">
        <v>5433</v>
      </c>
    </row>
    <row r="1051" spans="1:12" ht="15.75">
      <c r="A1051" s="196" t="s">
        <v>5685</v>
      </c>
      <c r="B1051" s="196" t="s">
        <v>5686</v>
      </c>
      <c r="C1051" s="196" t="s">
        <v>5984</v>
      </c>
      <c r="D1051" s="196">
        <v>329</v>
      </c>
      <c r="E1051" s="197" t="s">
        <v>144</v>
      </c>
      <c r="F1051" s="196" t="s">
        <v>144</v>
      </c>
      <c r="G1051" s="196">
        <v>95618</v>
      </c>
      <c r="H1051" s="196" t="s">
        <v>6497</v>
      </c>
      <c r="I1051" s="196" t="s">
        <v>5986</v>
      </c>
      <c r="J1051" s="196" t="s">
        <v>5432</v>
      </c>
      <c r="K1051" s="197">
        <v>0.1</v>
      </c>
      <c r="L1051" s="196" t="s">
        <v>5433</v>
      </c>
    </row>
    <row r="1052" spans="1:12" ht="15.75">
      <c r="A1052" s="196" t="s">
        <v>5685</v>
      </c>
      <c r="B1052" s="196" t="s">
        <v>5686</v>
      </c>
      <c r="C1052" s="196" t="s">
        <v>5984</v>
      </c>
      <c r="D1052" s="196">
        <v>329</v>
      </c>
      <c r="E1052" s="197" t="s">
        <v>144</v>
      </c>
      <c r="F1052" s="196" t="s">
        <v>144</v>
      </c>
      <c r="G1052" s="196">
        <v>95619</v>
      </c>
      <c r="H1052" s="196" t="s">
        <v>6498</v>
      </c>
      <c r="I1052" s="196" t="s">
        <v>5986</v>
      </c>
      <c r="J1052" s="196" t="s">
        <v>5432</v>
      </c>
      <c r="K1052" s="197">
        <v>1.0900000000000001</v>
      </c>
      <c r="L1052" s="196" t="s">
        <v>5433</v>
      </c>
    </row>
    <row r="1053" spans="1:12" ht="15.75">
      <c r="A1053" s="196" t="s">
        <v>5685</v>
      </c>
      <c r="B1053" s="196" t="s">
        <v>5686</v>
      </c>
      <c r="C1053" s="196" t="s">
        <v>5984</v>
      </c>
      <c r="D1053" s="196">
        <v>329</v>
      </c>
      <c r="E1053" s="197" t="s">
        <v>144</v>
      </c>
      <c r="F1053" s="196" t="s">
        <v>144</v>
      </c>
      <c r="G1053" s="196">
        <v>95627</v>
      </c>
      <c r="H1053" s="196" t="s">
        <v>6499</v>
      </c>
      <c r="I1053" s="196" t="s">
        <v>5986</v>
      </c>
      <c r="J1053" s="196" t="s">
        <v>5432</v>
      </c>
      <c r="K1053" s="197">
        <v>28.63</v>
      </c>
      <c r="L1053" s="196" t="s">
        <v>5433</v>
      </c>
    </row>
    <row r="1054" spans="1:12" ht="15.75">
      <c r="A1054" s="196" t="s">
        <v>5685</v>
      </c>
      <c r="B1054" s="196" t="s">
        <v>5686</v>
      </c>
      <c r="C1054" s="196" t="s">
        <v>5984</v>
      </c>
      <c r="D1054" s="196">
        <v>329</v>
      </c>
      <c r="E1054" s="197" t="s">
        <v>144</v>
      </c>
      <c r="F1054" s="196" t="s">
        <v>144</v>
      </c>
      <c r="G1054" s="196">
        <v>95628</v>
      </c>
      <c r="H1054" s="196" t="s">
        <v>6500</v>
      </c>
      <c r="I1054" s="196" t="s">
        <v>5986</v>
      </c>
      <c r="J1054" s="196" t="s">
        <v>5432</v>
      </c>
      <c r="K1054" s="197">
        <v>3.97</v>
      </c>
      <c r="L1054" s="196" t="s">
        <v>5433</v>
      </c>
    </row>
    <row r="1055" spans="1:12" ht="15.75">
      <c r="A1055" s="196" t="s">
        <v>5685</v>
      </c>
      <c r="B1055" s="196" t="s">
        <v>5686</v>
      </c>
      <c r="C1055" s="196" t="s">
        <v>5984</v>
      </c>
      <c r="D1055" s="196">
        <v>329</v>
      </c>
      <c r="E1055" s="197" t="s">
        <v>144</v>
      </c>
      <c r="F1055" s="196" t="s">
        <v>144</v>
      </c>
      <c r="G1055" s="196">
        <v>95629</v>
      </c>
      <c r="H1055" s="196" t="s">
        <v>6501</v>
      </c>
      <c r="I1055" s="196" t="s">
        <v>5986</v>
      </c>
      <c r="J1055" s="196" t="s">
        <v>5432</v>
      </c>
      <c r="K1055" s="197">
        <v>35.83</v>
      </c>
      <c r="L1055" s="196" t="s">
        <v>5433</v>
      </c>
    </row>
    <row r="1056" spans="1:12" ht="15.75">
      <c r="A1056" s="196" t="s">
        <v>5685</v>
      </c>
      <c r="B1056" s="196" t="s">
        <v>5686</v>
      </c>
      <c r="C1056" s="196" t="s">
        <v>5984</v>
      </c>
      <c r="D1056" s="196">
        <v>329</v>
      </c>
      <c r="E1056" s="197" t="s">
        <v>144</v>
      </c>
      <c r="F1056" s="196" t="s">
        <v>144</v>
      </c>
      <c r="G1056" s="196">
        <v>95630</v>
      </c>
      <c r="H1056" s="196" t="s">
        <v>6502</v>
      </c>
      <c r="I1056" s="196" t="s">
        <v>5986</v>
      </c>
      <c r="J1056" s="196" t="s">
        <v>5884</v>
      </c>
      <c r="K1056" s="197">
        <v>65.2</v>
      </c>
      <c r="L1056" s="196" t="s">
        <v>5433</v>
      </c>
    </row>
    <row r="1057" spans="1:12" ht="15.75">
      <c r="A1057" s="196" t="s">
        <v>5685</v>
      </c>
      <c r="B1057" s="196" t="s">
        <v>5686</v>
      </c>
      <c r="C1057" s="196" t="s">
        <v>5984</v>
      </c>
      <c r="D1057" s="196">
        <v>329</v>
      </c>
      <c r="E1057" s="197" t="s">
        <v>144</v>
      </c>
      <c r="F1057" s="196" t="s">
        <v>144</v>
      </c>
      <c r="G1057" s="196">
        <v>95698</v>
      </c>
      <c r="H1057" s="196" t="s">
        <v>6503</v>
      </c>
      <c r="I1057" s="196" t="s">
        <v>5986</v>
      </c>
      <c r="J1057" s="196" t="s">
        <v>5432</v>
      </c>
      <c r="K1057" s="197">
        <v>3.54</v>
      </c>
      <c r="L1057" s="196" t="s">
        <v>5433</v>
      </c>
    </row>
    <row r="1058" spans="1:12" ht="15.75">
      <c r="A1058" s="196" t="s">
        <v>5685</v>
      </c>
      <c r="B1058" s="196" t="s">
        <v>5686</v>
      </c>
      <c r="C1058" s="196" t="s">
        <v>5984</v>
      </c>
      <c r="D1058" s="196">
        <v>329</v>
      </c>
      <c r="E1058" s="197" t="s">
        <v>144</v>
      </c>
      <c r="F1058" s="196" t="s">
        <v>144</v>
      </c>
      <c r="G1058" s="196">
        <v>95699</v>
      </c>
      <c r="H1058" s="196" t="s">
        <v>6504</v>
      </c>
      <c r="I1058" s="196" t="s">
        <v>5986</v>
      </c>
      <c r="J1058" s="196" t="s">
        <v>5432</v>
      </c>
      <c r="K1058" s="197">
        <v>0.42</v>
      </c>
      <c r="L1058" s="196" t="s">
        <v>5433</v>
      </c>
    </row>
    <row r="1059" spans="1:12" ht="15.75">
      <c r="A1059" s="196" t="s">
        <v>5685</v>
      </c>
      <c r="B1059" s="196" t="s">
        <v>5686</v>
      </c>
      <c r="C1059" s="196" t="s">
        <v>5984</v>
      </c>
      <c r="D1059" s="196">
        <v>329</v>
      </c>
      <c r="E1059" s="197" t="s">
        <v>144</v>
      </c>
      <c r="F1059" s="196" t="s">
        <v>144</v>
      </c>
      <c r="G1059" s="196">
        <v>95700</v>
      </c>
      <c r="H1059" s="196" t="s">
        <v>6505</v>
      </c>
      <c r="I1059" s="196" t="s">
        <v>5986</v>
      </c>
      <c r="J1059" s="196" t="s">
        <v>5432</v>
      </c>
      <c r="K1059" s="197">
        <v>4.43</v>
      </c>
      <c r="L1059" s="196" t="s">
        <v>5433</v>
      </c>
    </row>
    <row r="1060" spans="1:12" ht="15.75">
      <c r="A1060" s="196" t="s">
        <v>5685</v>
      </c>
      <c r="B1060" s="196" t="s">
        <v>5686</v>
      </c>
      <c r="C1060" s="196" t="s">
        <v>5984</v>
      </c>
      <c r="D1060" s="196">
        <v>329</v>
      </c>
      <c r="E1060" s="197" t="s">
        <v>144</v>
      </c>
      <c r="F1060" s="196" t="s">
        <v>144</v>
      </c>
      <c r="G1060" s="196">
        <v>95701</v>
      </c>
      <c r="H1060" s="196" t="s">
        <v>6506</v>
      </c>
      <c r="I1060" s="196" t="s">
        <v>5986</v>
      </c>
      <c r="J1060" s="196" t="s">
        <v>5503</v>
      </c>
      <c r="K1060" s="197">
        <v>1.87</v>
      </c>
      <c r="L1060" s="196" t="s">
        <v>5433</v>
      </c>
    </row>
    <row r="1061" spans="1:12" ht="15.75">
      <c r="A1061" s="196" t="s">
        <v>5685</v>
      </c>
      <c r="B1061" s="196" t="s">
        <v>5686</v>
      </c>
      <c r="C1061" s="196" t="s">
        <v>5984</v>
      </c>
      <c r="D1061" s="196">
        <v>329</v>
      </c>
      <c r="E1061" s="197" t="s">
        <v>144</v>
      </c>
      <c r="F1061" s="196" t="s">
        <v>144</v>
      </c>
      <c r="G1061" s="196">
        <v>95704</v>
      </c>
      <c r="H1061" s="196" t="s">
        <v>6507</v>
      </c>
      <c r="I1061" s="196" t="s">
        <v>5986</v>
      </c>
      <c r="J1061" s="196" t="s">
        <v>5432</v>
      </c>
      <c r="K1061" s="197">
        <v>26.88</v>
      </c>
      <c r="L1061" s="196" t="s">
        <v>5433</v>
      </c>
    </row>
    <row r="1062" spans="1:12" ht="15.75">
      <c r="A1062" s="196" t="s">
        <v>5685</v>
      </c>
      <c r="B1062" s="196" t="s">
        <v>5686</v>
      </c>
      <c r="C1062" s="196" t="s">
        <v>5984</v>
      </c>
      <c r="D1062" s="196">
        <v>329</v>
      </c>
      <c r="E1062" s="197" t="s">
        <v>144</v>
      </c>
      <c r="F1062" s="196" t="s">
        <v>144</v>
      </c>
      <c r="G1062" s="196">
        <v>95705</v>
      </c>
      <c r="H1062" s="196" t="s">
        <v>6508</v>
      </c>
      <c r="I1062" s="196" t="s">
        <v>5986</v>
      </c>
      <c r="J1062" s="196" t="s">
        <v>5432</v>
      </c>
      <c r="K1062" s="197">
        <v>3.83</v>
      </c>
      <c r="L1062" s="196" t="s">
        <v>5433</v>
      </c>
    </row>
    <row r="1063" spans="1:12" ht="15.75">
      <c r="A1063" s="196" t="s">
        <v>5685</v>
      </c>
      <c r="B1063" s="196" t="s">
        <v>5686</v>
      </c>
      <c r="C1063" s="196" t="s">
        <v>5984</v>
      </c>
      <c r="D1063" s="196">
        <v>329</v>
      </c>
      <c r="E1063" s="197" t="s">
        <v>144</v>
      </c>
      <c r="F1063" s="196" t="s">
        <v>144</v>
      </c>
      <c r="G1063" s="196">
        <v>95706</v>
      </c>
      <c r="H1063" s="196" t="s">
        <v>6509</v>
      </c>
      <c r="I1063" s="196" t="s">
        <v>5986</v>
      </c>
      <c r="J1063" s="196" t="s">
        <v>5432</v>
      </c>
      <c r="K1063" s="197">
        <v>33.64</v>
      </c>
      <c r="L1063" s="196" t="s">
        <v>5433</v>
      </c>
    </row>
    <row r="1064" spans="1:12" ht="15.75">
      <c r="A1064" s="196" t="s">
        <v>5685</v>
      </c>
      <c r="B1064" s="196" t="s">
        <v>5686</v>
      </c>
      <c r="C1064" s="196" t="s">
        <v>5984</v>
      </c>
      <c r="D1064" s="196">
        <v>329</v>
      </c>
      <c r="E1064" s="197" t="s">
        <v>144</v>
      </c>
      <c r="F1064" s="196" t="s">
        <v>144</v>
      </c>
      <c r="G1064" s="196">
        <v>95707</v>
      </c>
      <c r="H1064" s="196" t="s">
        <v>6510</v>
      </c>
      <c r="I1064" s="196" t="s">
        <v>5986</v>
      </c>
      <c r="J1064" s="196" t="s">
        <v>5503</v>
      </c>
      <c r="K1064" s="197">
        <v>20.92</v>
      </c>
      <c r="L1064" s="196" t="s">
        <v>5433</v>
      </c>
    </row>
    <row r="1065" spans="1:12" ht="15.75">
      <c r="A1065" s="196" t="s">
        <v>5685</v>
      </c>
      <c r="B1065" s="196" t="s">
        <v>5686</v>
      </c>
      <c r="C1065" s="196" t="s">
        <v>5984</v>
      </c>
      <c r="D1065" s="196">
        <v>329</v>
      </c>
      <c r="E1065" s="197" t="s">
        <v>144</v>
      </c>
      <c r="F1065" s="196" t="s">
        <v>144</v>
      </c>
      <c r="G1065" s="196">
        <v>95710</v>
      </c>
      <c r="H1065" s="196" t="s">
        <v>6511</v>
      </c>
      <c r="I1065" s="196" t="s">
        <v>5986</v>
      </c>
      <c r="J1065" s="196" t="s">
        <v>5432</v>
      </c>
      <c r="K1065" s="197">
        <v>32.31</v>
      </c>
      <c r="L1065" s="196" t="s">
        <v>5433</v>
      </c>
    </row>
    <row r="1066" spans="1:12" ht="15.75">
      <c r="A1066" s="196" t="s">
        <v>5685</v>
      </c>
      <c r="B1066" s="196" t="s">
        <v>5686</v>
      </c>
      <c r="C1066" s="196" t="s">
        <v>5984</v>
      </c>
      <c r="D1066" s="196">
        <v>329</v>
      </c>
      <c r="E1066" s="197" t="s">
        <v>144</v>
      </c>
      <c r="F1066" s="196" t="s">
        <v>144</v>
      </c>
      <c r="G1066" s="196">
        <v>95711</v>
      </c>
      <c r="H1066" s="196" t="s">
        <v>6512</v>
      </c>
      <c r="I1066" s="196" t="s">
        <v>5986</v>
      </c>
      <c r="J1066" s="196" t="s">
        <v>5432</v>
      </c>
      <c r="K1066" s="197">
        <v>4.38</v>
      </c>
      <c r="L1066" s="196" t="s">
        <v>5433</v>
      </c>
    </row>
    <row r="1067" spans="1:12" ht="15.75">
      <c r="A1067" s="196" t="s">
        <v>5685</v>
      </c>
      <c r="B1067" s="196" t="s">
        <v>5686</v>
      </c>
      <c r="C1067" s="196" t="s">
        <v>5984</v>
      </c>
      <c r="D1067" s="196">
        <v>329</v>
      </c>
      <c r="E1067" s="197" t="s">
        <v>144</v>
      </c>
      <c r="F1067" s="196" t="s">
        <v>144</v>
      </c>
      <c r="G1067" s="196">
        <v>95712</v>
      </c>
      <c r="H1067" s="196" t="s">
        <v>6513</v>
      </c>
      <c r="I1067" s="196" t="s">
        <v>5986</v>
      </c>
      <c r="J1067" s="196" t="s">
        <v>5432</v>
      </c>
      <c r="K1067" s="197">
        <v>40.380000000000003</v>
      </c>
      <c r="L1067" s="196" t="s">
        <v>5433</v>
      </c>
    </row>
    <row r="1068" spans="1:12" ht="15.75">
      <c r="A1068" s="196" t="s">
        <v>5685</v>
      </c>
      <c r="B1068" s="196" t="s">
        <v>5686</v>
      </c>
      <c r="C1068" s="196" t="s">
        <v>5984</v>
      </c>
      <c r="D1068" s="196">
        <v>329</v>
      </c>
      <c r="E1068" s="197" t="s">
        <v>144</v>
      </c>
      <c r="F1068" s="196" t="s">
        <v>144</v>
      </c>
      <c r="G1068" s="196">
        <v>95713</v>
      </c>
      <c r="H1068" s="196" t="s">
        <v>6514</v>
      </c>
      <c r="I1068" s="196" t="s">
        <v>5986</v>
      </c>
      <c r="J1068" s="196" t="s">
        <v>5884</v>
      </c>
      <c r="K1068" s="197">
        <v>65.680000000000007</v>
      </c>
      <c r="L1068" s="196" t="s">
        <v>5433</v>
      </c>
    </row>
    <row r="1069" spans="1:12" ht="15.75">
      <c r="A1069" s="196" t="s">
        <v>5685</v>
      </c>
      <c r="B1069" s="196" t="s">
        <v>5686</v>
      </c>
      <c r="C1069" s="196" t="s">
        <v>5984</v>
      </c>
      <c r="D1069" s="196">
        <v>329</v>
      </c>
      <c r="E1069" s="197" t="s">
        <v>144</v>
      </c>
      <c r="F1069" s="196" t="s">
        <v>144</v>
      </c>
      <c r="G1069" s="196">
        <v>95716</v>
      </c>
      <c r="H1069" s="196" t="s">
        <v>6515</v>
      </c>
      <c r="I1069" s="196" t="s">
        <v>5986</v>
      </c>
      <c r="J1069" s="196" t="s">
        <v>5432</v>
      </c>
      <c r="K1069" s="197">
        <v>31.1</v>
      </c>
      <c r="L1069" s="196" t="s">
        <v>5433</v>
      </c>
    </row>
    <row r="1070" spans="1:12" ht="15.75">
      <c r="A1070" s="196" t="s">
        <v>5685</v>
      </c>
      <c r="B1070" s="196" t="s">
        <v>5686</v>
      </c>
      <c r="C1070" s="196" t="s">
        <v>5984</v>
      </c>
      <c r="D1070" s="196">
        <v>329</v>
      </c>
      <c r="E1070" s="197" t="s">
        <v>144</v>
      </c>
      <c r="F1070" s="196" t="s">
        <v>144</v>
      </c>
      <c r="G1070" s="196">
        <v>95717</v>
      </c>
      <c r="H1070" s="196" t="s">
        <v>6516</v>
      </c>
      <c r="I1070" s="196" t="s">
        <v>5986</v>
      </c>
      <c r="J1070" s="196" t="s">
        <v>5432</v>
      </c>
      <c r="K1070" s="197">
        <v>4.22</v>
      </c>
      <c r="L1070" s="196" t="s">
        <v>5433</v>
      </c>
    </row>
    <row r="1071" spans="1:12" ht="15.75">
      <c r="A1071" s="196" t="s">
        <v>5685</v>
      </c>
      <c r="B1071" s="196" t="s">
        <v>5686</v>
      </c>
      <c r="C1071" s="196" t="s">
        <v>5984</v>
      </c>
      <c r="D1071" s="196">
        <v>329</v>
      </c>
      <c r="E1071" s="197" t="s">
        <v>144</v>
      </c>
      <c r="F1071" s="196" t="s">
        <v>144</v>
      </c>
      <c r="G1071" s="196">
        <v>95718</v>
      </c>
      <c r="H1071" s="196" t="s">
        <v>6517</v>
      </c>
      <c r="I1071" s="196" t="s">
        <v>5986</v>
      </c>
      <c r="J1071" s="196" t="s">
        <v>5432</v>
      </c>
      <c r="K1071" s="197">
        <v>38.880000000000003</v>
      </c>
      <c r="L1071" s="196" t="s">
        <v>5433</v>
      </c>
    </row>
    <row r="1072" spans="1:12" ht="15.75">
      <c r="A1072" s="196" t="s">
        <v>5685</v>
      </c>
      <c r="B1072" s="196" t="s">
        <v>5686</v>
      </c>
      <c r="C1072" s="196" t="s">
        <v>5984</v>
      </c>
      <c r="D1072" s="196">
        <v>329</v>
      </c>
      <c r="E1072" s="197" t="s">
        <v>144</v>
      </c>
      <c r="F1072" s="196" t="s">
        <v>144</v>
      </c>
      <c r="G1072" s="196">
        <v>95719</v>
      </c>
      <c r="H1072" s="196" t="s">
        <v>6518</v>
      </c>
      <c r="I1072" s="196" t="s">
        <v>5986</v>
      </c>
      <c r="J1072" s="196" t="s">
        <v>5884</v>
      </c>
      <c r="K1072" s="197">
        <v>65.680000000000007</v>
      </c>
      <c r="L1072" s="196" t="s">
        <v>5433</v>
      </c>
    </row>
    <row r="1073" spans="1:12" ht="15.75">
      <c r="A1073" s="196" t="s">
        <v>5685</v>
      </c>
      <c r="B1073" s="196" t="s">
        <v>5686</v>
      </c>
      <c r="C1073" s="196" t="s">
        <v>5984</v>
      </c>
      <c r="D1073" s="196">
        <v>329</v>
      </c>
      <c r="E1073" s="197" t="s">
        <v>144</v>
      </c>
      <c r="F1073" s="196" t="s">
        <v>144</v>
      </c>
      <c r="G1073" s="196">
        <v>95869</v>
      </c>
      <c r="H1073" s="196" t="s">
        <v>6519</v>
      </c>
      <c r="I1073" s="196" t="s">
        <v>5986</v>
      </c>
      <c r="J1073" s="196" t="s">
        <v>5432</v>
      </c>
      <c r="K1073" s="197">
        <v>0.93</v>
      </c>
      <c r="L1073" s="196" t="s">
        <v>5433</v>
      </c>
    </row>
    <row r="1074" spans="1:12" ht="15.75">
      <c r="A1074" s="196" t="s">
        <v>5685</v>
      </c>
      <c r="B1074" s="196" t="s">
        <v>5686</v>
      </c>
      <c r="C1074" s="196" t="s">
        <v>5984</v>
      </c>
      <c r="D1074" s="196">
        <v>329</v>
      </c>
      <c r="E1074" s="197" t="s">
        <v>144</v>
      </c>
      <c r="F1074" s="196" t="s">
        <v>144</v>
      </c>
      <c r="G1074" s="196">
        <v>95870</v>
      </c>
      <c r="H1074" s="196" t="s">
        <v>6520</v>
      </c>
      <c r="I1074" s="196" t="s">
        <v>5986</v>
      </c>
      <c r="J1074" s="196" t="s">
        <v>5432</v>
      </c>
      <c r="K1074" s="197">
        <v>4.62</v>
      </c>
      <c r="L1074" s="196" t="s">
        <v>5433</v>
      </c>
    </row>
    <row r="1075" spans="1:12" ht="15.75">
      <c r="A1075" s="196" t="s">
        <v>5685</v>
      </c>
      <c r="B1075" s="196" t="s">
        <v>5686</v>
      </c>
      <c r="C1075" s="196" t="s">
        <v>5984</v>
      </c>
      <c r="D1075" s="196">
        <v>329</v>
      </c>
      <c r="E1075" s="197" t="s">
        <v>144</v>
      </c>
      <c r="F1075" s="196" t="s">
        <v>144</v>
      </c>
      <c r="G1075" s="196">
        <v>95871</v>
      </c>
      <c r="H1075" s="196" t="s">
        <v>6521</v>
      </c>
      <c r="I1075" s="196" t="s">
        <v>5986</v>
      </c>
      <c r="J1075" s="196" t="s">
        <v>5884</v>
      </c>
      <c r="K1075" s="197">
        <v>199.44</v>
      </c>
      <c r="L1075" s="196" t="s">
        <v>5433</v>
      </c>
    </row>
    <row r="1076" spans="1:12" ht="15.75">
      <c r="A1076" s="196" t="s">
        <v>5685</v>
      </c>
      <c r="B1076" s="196" t="s">
        <v>5686</v>
      </c>
      <c r="C1076" s="196" t="s">
        <v>5984</v>
      </c>
      <c r="D1076" s="196">
        <v>329</v>
      </c>
      <c r="E1076" s="197" t="s">
        <v>144</v>
      </c>
      <c r="F1076" s="196" t="s">
        <v>144</v>
      </c>
      <c r="G1076" s="196">
        <v>95874</v>
      </c>
      <c r="H1076" s="196" t="s">
        <v>6522</v>
      </c>
      <c r="I1076" s="196" t="s">
        <v>5986</v>
      </c>
      <c r="J1076" s="196" t="s">
        <v>5432</v>
      </c>
      <c r="K1076" s="197">
        <v>5.18</v>
      </c>
      <c r="L1076" s="196" t="s">
        <v>5433</v>
      </c>
    </row>
    <row r="1077" spans="1:12" ht="15.75">
      <c r="A1077" s="196" t="s">
        <v>5685</v>
      </c>
      <c r="B1077" s="196" t="s">
        <v>5686</v>
      </c>
      <c r="C1077" s="196" t="s">
        <v>5984</v>
      </c>
      <c r="D1077" s="196">
        <v>329</v>
      </c>
      <c r="E1077" s="197" t="s">
        <v>144</v>
      </c>
      <c r="F1077" s="196" t="s">
        <v>144</v>
      </c>
      <c r="G1077" s="196">
        <v>96008</v>
      </c>
      <c r="H1077" s="196" t="s">
        <v>6523</v>
      </c>
      <c r="I1077" s="196" t="s">
        <v>5986</v>
      </c>
      <c r="J1077" s="196" t="s">
        <v>5432</v>
      </c>
      <c r="K1077" s="197">
        <v>15.35</v>
      </c>
      <c r="L1077" s="196" t="s">
        <v>5433</v>
      </c>
    </row>
    <row r="1078" spans="1:12" ht="15.75">
      <c r="A1078" s="196" t="s">
        <v>5685</v>
      </c>
      <c r="B1078" s="196" t="s">
        <v>5686</v>
      </c>
      <c r="C1078" s="196" t="s">
        <v>5984</v>
      </c>
      <c r="D1078" s="196">
        <v>329</v>
      </c>
      <c r="E1078" s="197" t="s">
        <v>144</v>
      </c>
      <c r="F1078" s="196" t="s">
        <v>144</v>
      </c>
      <c r="G1078" s="196">
        <v>96009</v>
      </c>
      <c r="H1078" s="196" t="s">
        <v>6524</v>
      </c>
      <c r="I1078" s="196" t="s">
        <v>5986</v>
      </c>
      <c r="J1078" s="196" t="s">
        <v>5432</v>
      </c>
      <c r="K1078" s="197">
        <v>2.13</v>
      </c>
      <c r="L1078" s="196" t="s">
        <v>5433</v>
      </c>
    </row>
    <row r="1079" spans="1:12" ht="15.75">
      <c r="A1079" s="196" t="s">
        <v>5685</v>
      </c>
      <c r="B1079" s="196" t="s">
        <v>5686</v>
      </c>
      <c r="C1079" s="196" t="s">
        <v>5984</v>
      </c>
      <c r="D1079" s="196">
        <v>329</v>
      </c>
      <c r="E1079" s="197" t="s">
        <v>144</v>
      </c>
      <c r="F1079" s="196" t="s">
        <v>144</v>
      </c>
      <c r="G1079" s="196">
        <v>96011</v>
      </c>
      <c r="H1079" s="196" t="s">
        <v>6525</v>
      </c>
      <c r="I1079" s="196" t="s">
        <v>5986</v>
      </c>
      <c r="J1079" s="196" t="s">
        <v>5432</v>
      </c>
      <c r="K1079" s="197">
        <v>16.8</v>
      </c>
      <c r="L1079" s="196" t="s">
        <v>5433</v>
      </c>
    </row>
    <row r="1080" spans="1:12" ht="15.75">
      <c r="A1080" s="196" t="s">
        <v>5685</v>
      </c>
      <c r="B1080" s="196" t="s">
        <v>5686</v>
      </c>
      <c r="C1080" s="196" t="s">
        <v>5984</v>
      </c>
      <c r="D1080" s="196">
        <v>329</v>
      </c>
      <c r="E1080" s="197" t="s">
        <v>144</v>
      </c>
      <c r="F1080" s="196" t="s">
        <v>144</v>
      </c>
      <c r="G1080" s="196">
        <v>96012</v>
      </c>
      <c r="H1080" s="196" t="s">
        <v>6526</v>
      </c>
      <c r="I1080" s="196" t="s">
        <v>5986</v>
      </c>
      <c r="J1080" s="196" t="s">
        <v>5884</v>
      </c>
      <c r="K1080" s="197">
        <v>125.55</v>
      </c>
      <c r="L1080" s="196" t="s">
        <v>5433</v>
      </c>
    </row>
    <row r="1081" spans="1:12" ht="15.75">
      <c r="A1081" s="196" t="s">
        <v>5685</v>
      </c>
      <c r="B1081" s="196" t="s">
        <v>5686</v>
      </c>
      <c r="C1081" s="196" t="s">
        <v>5984</v>
      </c>
      <c r="D1081" s="196">
        <v>329</v>
      </c>
      <c r="E1081" s="197" t="s">
        <v>144</v>
      </c>
      <c r="F1081" s="196" t="s">
        <v>144</v>
      </c>
      <c r="G1081" s="196">
        <v>96015</v>
      </c>
      <c r="H1081" s="196" t="s">
        <v>6527</v>
      </c>
      <c r="I1081" s="196" t="s">
        <v>5986</v>
      </c>
      <c r="J1081" s="196" t="s">
        <v>5432</v>
      </c>
      <c r="K1081" s="197">
        <v>15.21</v>
      </c>
      <c r="L1081" s="196" t="s">
        <v>5433</v>
      </c>
    </row>
    <row r="1082" spans="1:12" ht="15.75">
      <c r="A1082" s="196" t="s">
        <v>5685</v>
      </c>
      <c r="B1082" s="196" t="s">
        <v>5686</v>
      </c>
      <c r="C1082" s="196" t="s">
        <v>5984</v>
      </c>
      <c r="D1082" s="196">
        <v>329</v>
      </c>
      <c r="E1082" s="197" t="s">
        <v>144</v>
      </c>
      <c r="F1082" s="196" t="s">
        <v>144</v>
      </c>
      <c r="G1082" s="196">
        <v>96016</v>
      </c>
      <c r="H1082" s="196" t="s">
        <v>6528</v>
      </c>
      <c r="I1082" s="196" t="s">
        <v>5986</v>
      </c>
      <c r="J1082" s="196" t="s">
        <v>5432</v>
      </c>
      <c r="K1082" s="197">
        <v>2.11</v>
      </c>
      <c r="L1082" s="196" t="s">
        <v>5433</v>
      </c>
    </row>
    <row r="1083" spans="1:12" ht="15.75">
      <c r="A1083" s="196" t="s">
        <v>5685</v>
      </c>
      <c r="B1083" s="196" t="s">
        <v>5686</v>
      </c>
      <c r="C1083" s="196" t="s">
        <v>5984</v>
      </c>
      <c r="D1083" s="196">
        <v>329</v>
      </c>
      <c r="E1083" s="197" t="s">
        <v>144</v>
      </c>
      <c r="F1083" s="196" t="s">
        <v>144</v>
      </c>
      <c r="G1083" s="196">
        <v>96018</v>
      </c>
      <c r="H1083" s="196" t="s">
        <v>6529</v>
      </c>
      <c r="I1083" s="196" t="s">
        <v>5986</v>
      </c>
      <c r="J1083" s="196" t="s">
        <v>5432</v>
      </c>
      <c r="K1083" s="197">
        <v>16.64</v>
      </c>
      <c r="L1083" s="196" t="s">
        <v>5433</v>
      </c>
    </row>
    <row r="1084" spans="1:12" ht="15.75">
      <c r="A1084" s="196" t="s">
        <v>5685</v>
      </c>
      <c r="B1084" s="196" t="s">
        <v>5686</v>
      </c>
      <c r="C1084" s="196" t="s">
        <v>5984</v>
      </c>
      <c r="D1084" s="196">
        <v>329</v>
      </c>
      <c r="E1084" s="197" t="s">
        <v>144</v>
      </c>
      <c r="F1084" s="196" t="s">
        <v>144</v>
      </c>
      <c r="G1084" s="196">
        <v>96019</v>
      </c>
      <c r="H1084" s="196" t="s">
        <v>6530</v>
      </c>
      <c r="I1084" s="196" t="s">
        <v>5986</v>
      </c>
      <c r="J1084" s="196" t="s">
        <v>5884</v>
      </c>
      <c r="K1084" s="197">
        <v>125.55</v>
      </c>
      <c r="L1084" s="196" t="s">
        <v>5433</v>
      </c>
    </row>
    <row r="1085" spans="1:12" ht="15.75">
      <c r="A1085" s="196" t="s">
        <v>5685</v>
      </c>
      <c r="B1085" s="196" t="s">
        <v>5686</v>
      </c>
      <c r="C1085" s="196" t="s">
        <v>5984</v>
      </c>
      <c r="D1085" s="196">
        <v>329</v>
      </c>
      <c r="E1085" s="197" t="s">
        <v>144</v>
      </c>
      <c r="F1085" s="196" t="s">
        <v>144</v>
      </c>
      <c r="G1085" s="196">
        <v>96023</v>
      </c>
      <c r="H1085" s="196" t="s">
        <v>6531</v>
      </c>
      <c r="I1085" s="196" t="s">
        <v>5986</v>
      </c>
      <c r="J1085" s="196" t="s">
        <v>5432</v>
      </c>
      <c r="K1085" s="197">
        <v>11.77</v>
      </c>
      <c r="L1085" s="196" t="s">
        <v>5433</v>
      </c>
    </row>
    <row r="1086" spans="1:12" ht="15.75">
      <c r="A1086" s="196" t="s">
        <v>5685</v>
      </c>
      <c r="B1086" s="196" t="s">
        <v>5686</v>
      </c>
      <c r="C1086" s="196" t="s">
        <v>5984</v>
      </c>
      <c r="D1086" s="196">
        <v>329</v>
      </c>
      <c r="E1086" s="197" t="s">
        <v>144</v>
      </c>
      <c r="F1086" s="196" t="s">
        <v>144</v>
      </c>
      <c r="G1086" s="196">
        <v>96024</v>
      </c>
      <c r="H1086" s="196" t="s">
        <v>6532</v>
      </c>
      <c r="I1086" s="196" t="s">
        <v>5986</v>
      </c>
      <c r="J1086" s="196" t="s">
        <v>5432</v>
      </c>
      <c r="K1086" s="197">
        <v>1.63</v>
      </c>
      <c r="L1086" s="196" t="s">
        <v>5433</v>
      </c>
    </row>
    <row r="1087" spans="1:12" ht="15.75">
      <c r="A1087" s="196" t="s">
        <v>5685</v>
      </c>
      <c r="B1087" s="196" t="s">
        <v>5686</v>
      </c>
      <c r="C1087" s="196" t="s">
        <v>5984</v>
      </c>
      <c r="D1087" s="196">
        <v>329</v>
      </c>
      <c r="E1087" s="197" t="s">
        <v>144</v>
      </c>
      <c r="F1087" s="196" t="s">
        <v>144</v>
      </c>
      <c r="G1087" s="196">
        <v>96026</v>
      </c>
      <c r="H1087" s="196" t="s">
        <v>6533</v>
      </c>
      <c r="I1087" s="196" t="s">
        <v>5986</v>
      </c>
      <c r="J1087" s="196" t="s">
        <v>5432</v>
      </c>
      <c r="K1087" s="197">
        <v>12.86</v>
      </c>
      <c r="L1087" s="196" t="s">
        <v>5433</v>
      </c>
    </row>
    <row r="1088" spans="1:12" ht="15.75">
      <c r="A1088" s="196" t="s">
        <v>5685</v>
      </c>
      <c r="B1088" s="196" t="s">
        <v>5686</v>
      </c>
      <c r="C1088" s="196" t="s">
        <v>5984</v>
      </c>
      <c r="D1088" s="196">
        <v>329</v>
      </c>
      <c r="E1088" s="197" t="s">
        <v>144</v>
      </c>
      <c r="F1088" s="196" t="s">
        <v>144</v>
      </c>
      <c r="G1088" s="196">
        <v>96027</v>
      </c>
      <c r="H1088" s="196" t="s">
        <v>6534</v>
      </c>
      <c r="I1088" s="196" t="s">
        <v>5986</v>
      </c>
      <c r="J1088" s="196" t="s">
        <v>5884</v>
      </c>
      <c r="K1088" s="197">
        <v>87.48</v>
      </c>
      <c r="L1088" s="196" t="s">
        <v>5433</v>
      </c>
    </row>
    <row r="1089" spans="1:12" ht="15.75">
      <c r="A1089" s="196" t="s">
        <v>5685</v>
      </c>
      <c r="B1089" s="196" t="s">
        <v>5686</v>
      </c>
      <c r="C1089" s="196" t="s">
        <v>5984</v>
      </c>
      <c r="D1089" s="196">
        <v>329</v>
      </c>
      <c r="E1089" s="197" t="s">
        <v>144</v>
      </c>
      <c r="F1089" s="196" t="s">
        <v>144</v>
      </c>
      <c r="G1089" s="196">
        <v>96030</v>
      </c>
      <c r="H1089" s="196" t="s">
        <v>6535</v>
      </c>
      <c r="I1089" s="196" t="s">
        <v>5986</v>
      </c>
      <c r="J1089" s="196" t="s">
        <v>5432</v>
      </c>
      <c r="K1089" s="197">
        <v>20.27</v>
      </c>
      <c r="L1089" s="196" t="s">
        <v>5433</v>
      </c>
    </row>
    <row r="1090" spans="1:12" ht="15.75">
      <c r="A1090" s="196" t="s">
        <v>5685</v>
      </c>
      <c r="B1090" s="196" t="s">
        <v>5686</v>
      </c>
      <c r="C1090" s="196" t="s">
        <v>5984</v>
      </c>
      <c r="D1090" s="196">
        <v>329</v>
      </c>
      <c r="E1090" s="197" t="s">
        <v>144</v>
      </c>
      <c r="F1090" s="196" t="s">
        <v>144</v>
      </c>
      <c r="G1090" s="196">
        <v>96031</v>
      </c>
      <c r="H1090" s="196" t="s">
        <v>6536</v>
      </c>
      <c r="I1090" s="196" t="s">
        <v>5986</v>
      </c>
      <c r="J1090" s="196" t="s">
        <v>5432</v>
      </c>
      <c r="K1090" s="197">
        <v>3.74</v>
      </c>
      <c r="L1090" s="196" t="s">
        <v>5433</v>
      </c>
    </row>
    <row r="1091" spans="1:12" ht="15.75">
      <c r="A1091" s="196" t="s">
        <v>5685</v>
      </c>
      <c r="B1091" s="196" t="s">
        <v>5686</v>
      </c>
      <c r="C1091" s="196" t="s">
        <v>5984</v>
      </c>
      <c r="D1091" s="196">
        <v>329</v>
      </c>
      <c r="E1091" s="197" t="s">
        <v>144</v>
      </c>
      <c r="F1091" s="196" t="s">
        <v>144</v>
      </c>
      <c r="G1091" s="196">
        <v>96032</v>
      </c>
      <c r="H1091" s="196" t="s">
        <v>6537</v>
      </c>
      <c r="I1091" s="196" t="s">
        <v>5986</v>
      </c>
      <c r="J1091" s="196" t="s">
        <v>5432</v>
      </c>
      <c r="K1091" s="197">
        <v>1.45</v>
      </c>
      <c r="L1091" s="196" t="s">
        <v>5433</v>
      </c>
    </row>
    <row r="1092" spans="1:12" ht="15.75">
      <c r="A1092" s="196" t="s">
        <v>5685</v>
      </c>
      <c r="B1092" s="196" t="s">
        <v>5686</v>
      </c>
      <c r="C1092" s="196" t="s">
        <v>5984</v>
      </c>
      <c r="D1092" s="196">
        <v>329</v>
      </c>
      <c r="E1092" s="197" t="s">
        <v>144</v>
      </c>
      <c r="F1092" s="196" t="s">
        <v>144</v>
      </c>
      <c r="G1092" s="196">
        <v>96033</v>
      </c>
      <c r="H1092" s="196" t="s">
        <v>6538</v>
      </c>
      <c r="I1092" s="196" t="s">
        <v>5986</v>
      </c>
      <c r="J1092" s="196" t="s">
        <v>5432</v>
      </c>
      <c r="K1092" s="197">
        <v>38.01</v>
      </c>
      <c r="L1092" s="196" t="s">
        <v>5433</v>
      </c>
    </row>
    <row r="1093" spans="1:12" ht="15.75">
      <c r="A1093" s="196" t="s">
        <v>5685</v>
      </c>
      <c r="B1093" s="196" t="s">
        <v>5686</v>
      </c>
      <c r="C1093" s="196" t="s">
        <v>5984</v>
      </c>
      <c r="D1093" s="196">
        <v>329</v>
      </c>
      <c r="E1093" s="197" t="s">
        <v>144</v>
      </c>
      <c r="F1093" s="196" t="s">
        <v>144</v>
      </c>
      <c r="G1093" s="196">
        <v>96034</v>
      </c>
      <c r="H1093" s="196" t="s">
        <v>6539</v>
      </c>
      <c r="I1093" s="196" t="s">
        <v>5986</v>
      </c>
      <c r="J1093" s="196" t="s">
        <v>5884</v>
      </c>
      <c r="K1093" s="197">
        <v>103.56</v>
      </c>
      <c r="L1093" s="196" t="s">
        <v>5433</v>
      </c>
    </row>
    <row r="1094" spans="1:12" ht="15.75">
      <c r="A1094" s="196" t="s">
        <v>5685</v>
      </c>
      <c r="B1094" s="196" t="s">
        <v>5686</v>
      </c>
      <c r="C1094" s="196" t="s">
        <v>5984</v>
      </c>
      <c r="D1094" s="196">
        <v>329</v>
      </c>
      <c r="E1094" s="197" t="s">
        <v>144</v>
      </c>
      <c r="F1094" s="196" t="s">
        <v>144</v>
      </c>
      <c r="G1094" s="196">
        <v>96053</v>
      </c>
      <c r="H1094" s="196" t="s">
        <v>6540</v>
      </c>
      <c r="I1094" s="196" t="s">
        <v>5986</v>
      </c>
      <c r="J1094" s="196" t="s">
        <v>5432</v>
      </c>
      <c r="K1094" s="197">
        <v>11.91</v>
      </c>
      <c r="L1094" s="196" t="s">
        <v>5433</v>
      </c>
    </row>
    <row r="1095" spans="1:12" ht="15.75">
      <c r="A1095" s="196" t="s">
        <v>5685</v>
      </c>
      <c r="B1095" s="196" t="s">
        <v>5686</v>
      </c>
      <c r="C1095" s="196" t="s">
        <v>5984</v>
      </c>
      <c r="D1095" s="196">
        <v>329</v>
      </c>
      <c r="E1095" s="197" t="s">
        <v>144</v>
      </c>
      <c r="F1095" s="196" t="s">
        <v>144</v>
      </c>
      <c r="G1095" s="196">
        <v>96054</v>
      </c>
      <c r="H1095" s="196" t="s">
        <v>6541</v>
      </c>
      <c r="I1095" s="196" t="s">
        <v>5986</v>
      </c>
      <c r="J1095" s="196" t="s">
        <v>5432</v>
      </c>
      <c r="K1095" s="197">
        <v>15.47</v>
      </c>
      <c r="L1095" s="196" t="s">
        <v>5433</v>
      </c>
    </row>
    <row r="1096" spans="1:12" ht="15.75">
      <c r="A1096" s="196" t="s">
        <v>5685</v>
      </c>
      <c r="B1096" s="196" t="s">
        <v>5686</v>
      </c>
      <c r="C1096" s="196" t="s">
        <v>5984</v>
      </c>
      <c r="D1096" s="196">
        <v>329</v>
      </c>
      <c r="E1096" s="197" t="s">
        <v>144</v>
      </c>
      <c r="F1096" s="196" t="s">
        <v>144</v>
      </c>
      <c r="G1096" s="196">
        <v>96055</v>
      </c>
      <c r="H1096" s="196" t="s">
        <v>6542</v>
      </c>
      <c r="I1096" s="196" t="s">
        <v>5986</v>
      </c>
      <c r="J1096" s="196" t="s">
        <v>5432</v>
      </c>
      <c r="K1096" s="197">
        <v>1.65</v>
      </c>
      <c r="L1096" s="196" t="s">
        <v>5433</v>
      </c>
    </row>
    <row r="1097" spans="1:12" ht="15.75">
      <c r="A1097" s="196" t="s">
        <v>5685</v>
      </c>
      <c r="B1097" s="196" t="s">
        <v>5686</v>
      </c>
      <c r="C1097" s="196" t="s">
        <v>5984</v>
      </c>
      <c r="D1097" s="196">
        <v>329</v>
      </c>
      <c r="E1097" s="197" t="s">
        <v>144</v>
      </c>
      <c r="F1097" s="196" t="s">
        <v>144</v>
      </c>
      <c r="G1097" s="196">
        <v>96056</v>
      </c>
      <c r="H1097" s="196" t="s">
        <v>6543</v>
      </c>
      <c r="I1097" s="196" t="s">
        <v>5986</v>
      </c>
      <c r="J1097" s="196" t="s">
        <v>5432</v>
      </c>
      <c r="K1097" s="197">
        <v>13.02</v>
      </c>
      <c r="L1097" s="196" t="s">
        <v>5433</v>
      </c>
    </row>
    <row r="1098" spans="1:12" ht="15.75">
      <c r="A1098" s="196" t="s">
        <v>5685</v>
      </c>
      <c r="B1098" s="196" t="s">
        <v>5686</v>
      </c>
      <c r="C1098" s="196" t="s">
        <v>5984</v>
      </c>
      <c r="D1098" s="196">
        <v>329</v>
      </c>
      <c r="E1098" s="197" t="s">
        <v>144</v>
      </c>
      <c r="F1098" s="196" t="s">
        <v>144</v>
      </c>
      <c r="G1098" s="196">
        <v>96057</v>
      </c>
      <c r="H1098" s="196" t="s">
        <v>6544</v>
      </c>
      <c r="I1098" s="196" t="s">
        <v>5986</v>
      </c>
      <c r="J1098" s="196" t="s">
        <v>5884</v>
      </c>
      <c r="K1098" s="197">
        <v>87.48</v>
      </c>
      <c r="L1098" s="196" t="s">
        <v>5433</v>
      </c>
    </row>
    <row r="1099" spans="1:12" ht="15.75">
      <c r="A1099" s="196" t="s">
        <v>5685</v>
      </c>
      <c r="B1099" s="196" t="s">
        <v>5686</v>
      </c>
      <c r="C1099" s="196" t="s">
        <v>5984</v>
      </c>
      <c r="D1099" s="196">
        <v>329</v>
      </c>
      <c r="E1099" s="197" t="s">
        <v>144</v>
      </c>
      <c r="F1099" s="196" t="s">
        <v>144</v>
      </c>
      <c r="G1099" s="196">
        <v>96060</v>
      </c>
      <c r="H1099" s="196" t="s">
        <v>6545</v>
      </c>
      <c r="I1099" s="196" t="s">
        <v>5986</v>
      </c>
      <c r="J1099" s="196" t="s">
        <v>5432</v>
      </c>
      <c r="K1099" s="197">
        <v>1.56</v>
      </c>
      <c r="L1099" s="196" t="s">
        <v>5433</v>
      </c>
    </row>
    <row r="1100" spans="1:12" ht="15.75">
      <c r="A1100" s="196" t="s">
        <v>5685</v>
      </c>
      <c r="B1100" s="196" t="s">
        <v>5686</v>
      </c>
      <c r="C1100" s="196" t="s">
        <v>5984</v>
      </c>
      <c r="D1100" s="196">
        <v>329</v>
      </c>
      <c r="E1100" s="197" t="s">
        <v>144</v>
      </c>
      <c r="F1100" s="196" t="s">
        <v>144</v>
      </c>
      <c r="G1100" s="196">
        <v>96061</v>
      </c>
      <c r="H1100" s="196" t="s">
        <v>6546</v>
      </c>
      <c r="I1100" s="196" t="s">
        <v>5986</v>
      </c>
      <c r="J1100" s="196" t="s">
        <v>5432</v>
      </c>
      <c r="K1100" s="197">
        <v>19.34</v>
      </c>
      <c r="L1100" s="196" t="s">
        <v>5433</v>
      </c>
    </row>
    <row r="1101" spans="1:12" ht="15.75">
      <c r="A1101" s="196" t="s">
        <v>5685</v>
      </c>
      <c r="B1101" s="196" t="s">
        <v>5686</v>
      </c>
      <c r="C1101" s="196" t="s">
        <v>5984</v>
      </c>
      <c r="D1101" s="196">
        <v>329</v>
      </c>
      <c r="E1101" s="197" t="s">
        <v>144</v>
      </c>
      <c r="F1101" s="196" t="s">
        <v>144</v>
      </c>
      <c r="G1101" s="196">
        <v>96062</v>
      </c>
      <c r="H1101" s="196" t="s">
        <v>6547</v>
      </c>
      <c r="I1101" s="196" t="s">
        <v>5986</v>
      </c>
      <c r="J1101" s="196" t="s">
        <v>5884</v>
      </c>
      <c r="K1101" s="197">
        <v>38.28</v>
      </c>
      <c r="L1101" s="196" t="s">
        <v>5433</v>
      </c>
    </row>
    <row r="1102" spans="1:12" ht="15.75">
      <c r="A1102" s="196" t="s">
        <v>5685</v>
      </c>
      <c r="B1102" s="196" t="s">
        <v>5686</v>
      </c>
      <c r="C1102" s="196" t="s">
        <v>5984</v>
      </c>
      <c r="D1102" s="196">
        <v>329</v>
      </c>
      <c r="E1102" s="197" t="s">
        <v>144</v>
      </c>
      <c r="F1102" s="196" t="s">
        <v>144</v>
      </c>
      <c r="G1102" s="196">
        <v>96241</v>
      </c>
      <c r="H1102" s="196" t="s">
        <v>6548</v>
      </c>
      <c r="I1102" s="196" t="s">
        <v>5986</v>
      </c>
      <c r="J1102" s="196" t="s">
        <v>5432</v>
      </c>
      <c r="K1102" s="197">
        <v>12.53</v>
      </c>
      <c r="L1102" s="196" t="s">
        <v>5433</v>
      </c>
    </row>
    <row r="1103" spans="1:12" ht="15.75">
      <c r="A1103" s="196" t="s">
        <v>5685</v>
      </c>
      <c r="B1103" s="196" t="s">
        <v>5686</v>
      </c>
      <c r="C1103" s="196" t="s">
        <v>5984</v>
      </c>
      <c r="D1103" s="196">
        <v>329</v>
      </c>
      <c r="E1103" s="197" t="s">
        <v>144</v>
      </c>
      <c r="F1103" s="196" t="s">
        <v>144</v>
      </c>
      <c r="G1103" s="196">
        <v>96242</v>
      </c>
      <c r="H1103" s="196" t="s">
        <v>6549</v>
      </c>
      <c r="I1103" s="196" t="s">
        <v>5986</v>
      </c>
      <c r="J1103" s="196" t="s">
        <v>5432</v>
      </c>
      <c r="K1103" s="197">
        <v>1.7</v>
      </c>
      <c r="L1103" s="196" t="s">
        <v>5433</v>
      </c>
    </row>
    <row r="1104" spans="1:12" ht="15.75">
      <c r="A1104" s="196" t="s">
        <v>5685</v>
      </c>
      <c r="B1104" s="196" t="s">
        <v>5686</v>
      </c>
      <c r="C1104" s="196" t="s">
        <v>5984</v>
      </c>
      <c r="D1104" s="196">
        <v>329</v>
      </c>
      <c r="E1104" s="197" t="s">
        <v>144</v>
      </c>
      <c r="F1104" s="196" t="s">
        <v>144</v>
      </c>
      <c r="G1104" s="196">
        <v>96243</v>
      </c>
      <c r="H1104" s="196" t="s">
        <v>6550</v>
      </c>
      <c r="I1104" s="196" t="s">
        <v>5986</v>
      </c>
      <c r="J1104" s="196" t="s">
        <v>5432</v>
      </c>
      <c r="K1104" s="197">
        <v>15.67</v>
      </c>
      <c r="L1104" s="196" t="s">
        <v>5433</v>
      </c>
    </row>
    <row r="1105" spans="1:12" ht="15.75">
      <c r="A1105" s="196" t="s">
        <v>5685</v>
      </c>
      <c r="B1105" s="196" t="s">
        <v>5686</v>
      </c>
      <c r="C1105" s="196" t="s">
        <v>5984</v>
      </c>
      <c r="D1105" s="196">
        <v>329</v>
      </c>
      <c r="E1105" s="197" t="s">
        <v>144</v>
      </c>
      <c r="F1105" s="196" t="s">
        <v>144</v>
      </c>
      <c r="G1105" s="196">
        <v>96244</v>
      </c>
      <c r="H1105" s="196" t="s">
        <v>6551</v>
      </c>
      <c r="I1105" s="196" t="s">
        <v>5986</v>
      </c>
      <c r="J1105" s="196" t="s">
        <v>5884</v>
      </c>
      <c r="K1105" s="197">
        <v>12.71</v>
      </c>
      <c r="L1105" s="196" t="s">
        <v>5433</v>
      </c>
    </row>
    <row r="1106" spans="1:12" ht="15.75">
      <c r="A1106" s="196" t="s">
        <v>5685</v>
      </c>
      <c r="B1106" s="196" t="s">
        <v>5686</v>
      </c>
      <c r="C1106" s="196" t="s">
        <v>5984</v>
      </c>
      <c r="D1106" s="196">
        <v>329</v>
      </c>
      <c r="E1106" s="197" t="s">
        <v>144</v>
      </c>
      <c r="F1106" s="196" t="s">
        <v>144</v>
      </c>
      <c r="G1106" s="196">
        <v>96298</v>
      </c>
      <c r="H1106" s="196" t="s">
        <v>6552</v>
      </c>
      <c r="I1106" s="196" t="s">
        <v>5986</v>
      </c>
      <c r="J1106" s="196" t="s">
        <v>5432</v>
      </c>
      <c r="K1106" s="197">
        <v>41.97</v>
      </c>
      <c r="L1106" s="196" t="s">
        <v>5433</v>
      </c>
    </row>
    <row r="1107" spans="1:12" ht="15.75">
      <c r="A1107" s="196" t="s">
        <v>5685</v>
      </c>
      <c r="B1107" s="196" t="s">
        <v>5686</v>
      </c>
      <c r="C1107" s="196" t="s">
        <v>5984</v>
      </c>
      <c r="D1107" s="196">
        <v>329</v>
      </c>
      <c r="E1107" s="197" t="s">
        <v>144</v>
      </c>
      <c r="F1107" s="196" t="s">
        <v>144</v>
      </c>
      <c r="G1107" s="196">
        <v>96299</v>
      </c>
      <c r="H1107" s="196" t="s">
        <v>6553</v>
      </c>
      <c r="I1107" s="196" t="s">
        <v>5986</v>
      </c>
      <c r="J1107" s="196" t="s">
        <v>5432</v>
      </c>
      <c r="K1107" s="197">
        <v>5.82</v>
      </c>
      <c r="L1107" s="196" t="s">
        <v>5433</v>
      </c>
    </row>
    <row r="1108" spans="1:12" ht="15.75">
      <c r="A1108" s="196" t="s">
        <v>5685</v>
      </c>
      <c r="B1108" s="196" t="s">
        <v>5686</v>
      </c>
      <c r="C1108" s="196" t="s">
        <v>5984</v>
      </c>
      <c r="D1108" s="196">
        <v>329</v>
      </c>
      <c r="E1108" s="197" t="s">
        <v>144</v>
      </c>
      <c r="F1108" s="196" t="s">
        <v>144</v>
      </c>
      <c r="G1108" s="196">
        <v>96300</v>
      </c>
      <c r="H1108" s="196" t="s">
        <v>6554</v>
      </c>
      <c r="I1108" s="196" t="s">
        <v>5986</v>
      </c>
      <c r="J1108" s="196" t="s">
        <v>5432</v>
      </c>
      <c r="K1108" s="197">
        <v>52.52</v>
      </c>
      <c r="L1108" s="196" t="s">
        <v>5433</v>
      </c>
    </row>
    <row r="1109" spans="1:12" ht="15.75">
      <c r="A1109" s="196" t="s">
        <v>5685</v>
      </c>
      <c r="B1109" s="196" t="s">
        <v>5686</v>
      </c>
      <c r="C1109" s="196" t="s">
        <v>5984</v>
      </c>
      <c r="D1109" s="196">
        <v>329</v>
      </c>
      <c r="E1109" s="197" t="s">
        <v>144</v>
      </c>
      <c r="F1109" s="196" t="s">
        <v>144</v>
      </c>
      <c r="G1109" s="196">
        <v>96301</v>
      </c>
      <c r="H1109" s="196" t="s">
        <v>6555</v>
      </c>
      <c r="I1109" s="196" t="s">
        <v>5986</v>
      </c>
      <c r="J1109" s="196" t="s">
        <v>5884</v>
      </c>
      <c r="K1109" s="197">
        <v>35.869999999999997</v>
      </c>
      <c r="L1109" s="196" t="s">
        <v>5433</v>
      </c>
    </row>
    <row r="1110" spans="1:12" ht="15.75">
      <c r="A1110" s="196" t="s">
        <v>5685</v>
      </c>
      <c r="B1110" s="196" t="s">
        <v>5686</v>
      </c>
      <c r="C1110" s="196" t="s">
        <v>5984</v>
      </c>
      <c r="D1110" s="196">
        <v>329</v>
      </c>
      <c r="E1110" s="197" t="s">
        <v>144</v>
      </c>
      <c r="F1110" s="196" t="s">
        <v>144</v>
      </c>
      <c r="G1110" s="196">
        <v>96304</v>
      </c>
      <c r="H1110" s="196" t="s">
        <v>6556</v>
      </c>
      <c r="I1110" s="196" t="s">
        <v>5986</v>
      </c>
      <c r="J1110" s="196" t="s">
        <v>5432</v>
      </c>
      <c r="K1110" s="197">
        <v>0.14000000000000001</v>
      </c>
      <c r="L1110" s="196" t="s">
        <v>5433</v>
      </c>
    </row>
    <row r="1111" spans="1:12" ht="15.75">
      <c r="A1111" s="196" t="s">
        <v>5685</v>
      </c>
      <c r="B1111" s="196" t="s">
        <v>5686</v>
      </c>
      <c r="C1111" s="196" t="s">
        <v>5984</v>
      </c>
      <c r="D1111" s="196">
        <v>329</v>
      </c>
      <c r="E1111" s="197" t="s">
        <v>144</v>
      </c>
      <c r="F1111" s="196" t="s">
        <v>144</v>
      </c>
      <c r="G1111" s="196">
        <v>96305</v>
      </c>
      <c r="H1111" s="196" t="s">
        <v>6557</v>
      </c>
      <c r="I1111" s="196" t="s">
        <v>5986</v>
      </c>
      <c r="J1111" s="196" t="s">
        <v>5432</v>
      </c>
      <c r="K1111" s="197">
        <v>0.02</v>
      </c>
      <c r="L1111" s="196" t="s">
        <v>5433</v>
      </c>
    </row>
    <row r="1112" spans="1:12" ht="15.75">
      <c r="A1112" s="196" t="s">
        <v>5685</v>
      </c>
      <c r="B1112" s="196" t="s">
        <v>5686</v>
      </c>
      <c r="C1112" s="196" t="s">
        <v>5984</v>
      </c>
      <c r="D1112" s="196">
        <v>329</v>
      </c>
      <c r="E1112" s="197" t="s">
        <v>144</v>
      </c>
      <c r="F1112" s="196" t="s">
        <v>144</v>
      </c>
      <c r="G1112" s="196">
        <v>96306</v>
      </c>
      <c r="H1112" s="196" t="s">
        <v>6558</v>
      </c>
      <c r="I1112" s="196" t="s">
        <v>5986</v>
      </c>
      <c r="J1112" s="196" t="s">
        <v>5432</v>
      </c>
      <c r="K1112" s="197">
        <v>0.18</v>
      </c>
      <c r="L1112" s="196" t="s">
        <v>5433</v>
      </c>
    </row>
    <row r="1113" spans="1:12" ht="15.75">
      <c r="A1113" s="196" t="s">
        <v>5685</v>
      </c>
      <c r="B1113" s="196" t="s">
        <v>5686</v>
      </c>
      <c r="C1113" s="196" t="s">
        <v>5984</v>
      </c>
      <c r="D1113" s="196">
        <v>329</v>
      </c>
      <c r="E1113" s="197" t="s">
        <v>144</v>
      </c>
      <c r="F1113" s="196" t="s">
        <v>144</v>
      </c>
      <c r="G1113" s="196">
        <v>96307</v>
      </c>
      <c r="H1113" s="196" t="s">
        <v>6559</v>
      </c>
      <c r="I1113" s="196" t="s">
        <v>5986</v>
      </c>
      <c r="J1113" s="196" t="s">
        <v>5503</v>
      </c>
      <c r="K1113" s="197">
        <v>0.76</v>
      </c>
      <c r="L1113" s="196" t="s">
        <v>5433</v>
      </c>
    </row>
    <row r="1114" spans="1:12" ht="15.75">
      <c r="A1114" s="196" t="s">
        <v>5685</v>
      </c>
      <c r="B1114" s="196" t="s">
        <v>5686</v>
      </c>
      <c r="C1114" s="196" t="s">
        <v>5984</v>
      </c>
      <c r="D1114" s="196">
        <v>329</v>
      </c>
      <c r="E1114" s="197" t="s">
        <v>144</v>
      </c>
      <c r="F1114" s="196" t="s">
        <v>144</v>
      </c>
      <c r="G1114" s="196">
        <v>96457</v>
      </c>
      <c r="H1114" s="196" t="s">
        <v>6560</v>
      </c>
      <c r="I1114" s="196" t="s">
        <v>5986</v>
      </c>
      <c r="J1114" s="196" t="s">
        <v>5884</v>
      </c>
      <c r="K1114" s="197">
        <v>46.62</v>
      </c>
      <c r="L1114" s="196" t="s">
        <v>5433</v>
      </c>
    </row>
    <row r="1115" spans="1:12" ht="15.75">
      <c r="A1115" s="196" t="s">
        <v>5685</v>
      </c>
      <c r="B1115" s="196" t="s">
        <v>5686</v>
      </c>
      <c r="C1115" s="196" t="s">
        <v>5984</v>
      </c>
      <c r="D1115" s="196">
        <v>329</v>
      </c>
      <c r="E1115" s="197" t="s">
        <v>144</v>
      </c>
      <c r="F1115" s="196" t="s">
        <v>144</v>
      </c>
      <c r="G1115" s="196">
        <v>96458</v>
      </c>
      <c r="H1115" s="196" t="s">
        <v>6561</v>
      </c>
      <c r="I1115" s="196" t="s">
        <v>5986</v>
      </c>
      <c r="J1115" s="196" t="s">
        <v>5432</v>
      </c>
      <c r="K1115" s="197">
        <v>39.74</v>
      </c>
      <c r="L1115" s="196" t="s">
        <v>5433</v>
      </c>
    </row>
    <row r="1116" spans="1:12" ht="15.75">
      <c r="A1116" s="196" t="s">
        <v>5685</v>
      </c>
      <c r="B1116" s="196" t="s">
        <v>5686</v>
      </c>
      <c r="C1116" s="196" t="s">
        <v>5984</v>
      </c>
      <c r="D1116" s="196">
        <v>329</v>
      </c>
      <c r="E1116" s="197" t="s">
        <v>144</v>
      </c>
      <c r="F1116" s="196" t="s">
        <v>144</v>
      </c>
      <c r="G1116" s="196">
        <v>96459</v>
      </c>
      <c r="H1116" s="196" t="s">
        <v>6562</v>
      </c>
      <c r="I1116" s="196" t="s">
        <v>5986</v>
      </c>
      <c r="J1116" s="196" t="s">
        <v>5432</v>
      </c>
      <c r="K1116" s="197">
        <v>4.4000000000000004</v>
      </c>
      <c r="L1116" s="196" t="s">
        <v>5433</v>
      </c>
    </row>
    <row r="1117" spans="1:12" ht="15.75">
      <c r="A1117" s="196" t="s">
        <v>5685</v>
      </c>
      <c r="B1117" s="196" t="s">
        <v>5686</v>
      </c>
      <c r="C1117" s="196" t="s">
        <v>5984</v>
      </c>
      <c r="D1117" s="196">
        <v>329</v>
      </c>
      <c r="E1117" s="197" t="s">
        <v>144</v>
      </c>
      <c r="F1117" s="196" t="s">
        <v>144</v>
      </c>
      <c r="G1117" s="196">
        <v>96460</v>
      </c>
      <c r="H1117" s="196" t="s">
        <v>6563</v>
      </c>
      <c r="I1117" s="196" t="s">
        <v>5986</v>
      </c>
      <c r="J1117" s="196" t="s">
        <v>5432</v>
      </c>
      <c r="K1117" s="197">
        <v>31.75</v>
      </c>
      <c r="L1117" s="196" t="s">
        <v>5433</v>
      </c>
    </row>
    <row r="1118" spans="1:12" ht="15.75">
      <c r="A1118" s="196" t="s">
        <v>5685</v>
      </c>
      <c r="B1118" s="196" t="s">
        <v>5686</v>
      </c>
      <c r="C1118" s="196" t="s">
        <v>5984</v>
      </c>
      <c r="D1118" s="196">
        <v>329</v>
      </c>
      <c r="E1118" s="197" t="s">
        <v>144</v>
      </c>
      <c r="F1118" s="196" t="s">
        <v>144</v>
      </c>
      <c r="G1118" s="196">
        <v>98760</v>
      </c>
      <c r="H1118" s="196" t="s">
        <v>6564</v>
      </c>
      <c r="I1118" s="196" t="s">
        <v>5986</v>
      </c>
      <c r="J1118" s="196" t="s">
        <v>5432</v>
      </c>
      <c r="K1118" s="197">
        <v>7.0000000000000007E-2</v>
      </c>
      <c r="L1118" s="196" t="s">
        <v>5433</v>
      </c>
    </row>
    <row r="1119" spans="1:12" ht="15.75">
      <c r="A1119" s="196" t="s">
        <v>5685</v>
      </c>
      <c r="B1119" s="196" t="s">
        <v>5686</v>
      </c>
      <c r="C1119" s="196" t="s">
        <v>5984</v>
      </c>
      <c r="D1119" s="196">
        <v>329</v>
      </c>
      <c r="E1119" s="197" t="s">
        <v>144</v>
      </c>
      <c r="F1119" s="196" t="s">
        <v>144</v>
      </c>
      <c r="G1119" s="196">
        <v>98761</v>
      </c>
      <c r="H1119" s="196" t="s">
        <v>6565</v>
      </c>
      <c r="I1119" s="196" t="s">
        <v>5986</v>
      </c>
      <c r="J1119" s="196" t="s">
        <v>5432</v>
      </c>
      <c r="K1119" s="197">
        <v>0.01</v>
      </c>
      <c r="L1119" s="196" t="s">
        <v>5433</v>
      </c>
    </row>
    <row r="1120" spans="1:12" ht="15.75">
      <c r="A1120" s="196" t="s">
        <v>5685</v>
      </c>
      <c r="B1120" s="196" t="s">
        <v>5686</v>
      </c>
      <c r="C1120" s="196" t="s">
        <v>5984</v>
      </c>
      <c r="D1120" s="196">
        <v>329</v>
      </c>
      <c r="E1120" s="197" t="s">
        <v>144</v>
      </c>
      <c r="F1120" s="196" t="s">
        <v>144</v>
      </c>
      <c r="G1120" s="196">
        <v>98762</v>
      </c>
      <c r="H1120" s="196" t="s">
        <v>6566</v>
      </c>
      <c r="I1120" s="196" t="s">
        <v>5986</v>
      </c>
      <c r="J1120" s="196" t="s">
        <v>5432</v>
      </c>
      <c r="K1120" s="197">
        <v>0.08</v>
      </c>
      <c r="L1120" s="196" t="s">
        <v>5433</v>
      </c>
    </row>
    <row r="1121" spans="1:12" ht="15.75">
      <c r="A1121" s="196" t="s">
        <v>5685</v>
      </c>
      <c r="B1121" s="196" t="s">
        <v>5686</v>
      </c>
      <c r="C1121" s="196" t="s">
        <v>5984</v>
      </c>
      <c r="D1121" s="196">
        <v>329</v>
      </c>
      <c r="E1121" s="197" t="s">
        <v>144</v>
      </c>
      <c r="F1121" s="196" t="s">
        <v>144</v>
      </c>
      <c r="G1121" s="196">
        <v>98763</v>
      </c>
      <c r="H1121" s="196" t="s">
        <v>6567</v>
      </c>
      <c r="I1121" s="196" t="s">
        <v>5986</v>
      </c>
      <c r="J1121" s="196" t="s">
        <v>5503</v>
      </c>
      <c r="K1121" s="197">
        <v>2.75</v>
      </c>
      <c r="L1121" s="196" t="s">
        <v>5433</v>
      </c>
    </row>
    <row r="1122" spans="1:12" ht="15.75">
      <c r="A1122" s="196" t="s">
        <v>5685</v>
      </c>
      <c r="B1122" s="196" t="s">
        <v>5686</v>
      </c>
      <c r="C1122" s="196" t="s">
        <v>5984</v>
      </c>
      <c r="D1122" s="196">
        <v>329</v>
      </c>
      <c r="E1122" s="197" t="s">
        <v>144</v>
      </c>
      <c r="F1122" s="196" t="s">
        <v>144</v>
      </c>
      <c r="G1122" s="196">
        <v>99829</v>
      </c>
      <c r="H1122" s="196" t="s">
        <v>6568</v>
      </c>
      <c r="I1122" s="196" t="s">
        <v>5986</v>
      </c>
      <c r="J1122" s="196" t="s">
        <v>5432</v>
      </c>
      <c r="K1122" s="197">
        <v>0.13</v>
      </c>
      <c r="L1122" s="196" t="s">
        <v>5433</v>
      </c>
    </row>
    <row r="1123" spans="1:12" ht="15.75">
      <c r="A1123" s="196" t="s">
        <v>5685</v>
      </c>
      <c r="B1123" s="196" t="s">
        <v>5686</v>
      </c>
      <c r="C1123" s="196" t="s">
        <v>5984</v>
      </c>
      <c r="D1123" s="196">
        <v>329</v>
      </c>
      <c r="E1123" s="197" t="s">
        <v>144</v>
      </c>
      <c r="F1123" s="196" t="s">
        <v>144</v>
      </c>
      <c r="G1123" s="196">
        <v>99830</v>
      </c>
      <c r="H1123" s="196" t="s">
        <v>6569</v>
      </c>
      <c r="I1123" s="196" t="s">
        <v>5986</v>
      </c>
      <c r="J1123" s="196" t="s">
        <v>5432</v>
      </c>
      <c r="K1123" s="197">
        <v>0.01</v>
      </c>
      <c r="L1123" s="196" t="s">
        <v>5433</v>
      </c>
    </row>
    <row r="1124" spans="1:12" ht="15.75">
      <c r="A1124" s="196" t="s">
        <v>5685</v>
      </c>
      <c r="B1124" s="196" t="s">
        <v>5686</v>
      </c>
      <c r="C1124" s="196" t="s">
        <v>5984</v>
      </c>
      <c r="D1124" s="196">
        <v>329</v>
      </c>
      <c r="E1124" s="197" t="s">
        <v>144</v>
      </c>
      <c r="F1124" s="196" t="s">
        <v>144</v>
      </c>
      <c r="G1124" s="196">
        <v>99831</v>
      </c>
      <c r="H1124" s="196" t="s">
        <v>6570</v>
      </c>
      <c r="I1124" s="196" t="s">
        <v>5986</v>
      </c>
      <c r="J1124" s="196" t="s">
        <v>5432</v>
      </c>
      <c r="K1124" s="197">
        <v>0.19</v>
      </c>
      <c r="L1124" s="196" t="s">
        <v>5433</v>
      </c>
    </row>
    <row r="1125" spans="1:12" ht="15.75">
      <c r="A1125" s="196" t="s">
        <v>5685</v>
      </c>
      <c r="B1125" s="196" t="s">
        <v>5686</v>
      </c>
      <c r="C1125" s="196" t="s">
        <v>5984</v>
      </c>
      <c r="D1125" s="196">
        <v>329</v>
      </c>
      <c r="E1125" s="197" t="s">
        <v>144</v>
      </c>
      <c r="F1125" s="196" t="s">
        <v>144</v>
      </c>
      <c r="G1125" s="196">
        <v>99832</v>
      </c>
      <c r="H1125" s="196" t="s">
        <v>6571</v>
      </c>
      <c r="I1125" s="196" t="s">
        <v>5986</v>
      </c>
      <c r="J1125" s="196" t="s">
        <v>5503</v>
      </c>
      <c r="K1125" s="197">
        <v>0.71</v>
      </c>
      <c r="L1125" s="196" t="s">
        <v>5433</v>
      </c>
    </row>
    <row r="1126" spans="1:12" ht="15.75">
      <c r="A1126" s="196" t="s">
        <v>5685</v>
      </c>
      <c r="B1126" s="196" t="s">
        <v>5686</v>
      </c>
      <c r="C1126" s="196" t="s">
        <v>5984</v>
      </c>
      <c r="D1126" s="196">
        <v>329</v>
      </c>
      <c r="E1126" s="197" t="s">
        <v>144</v>
      </c>
      <c r="F1126" s="196" t="s">
        <v>144</v>
      </c>
      <c r="G1126" s="196">
        <v>100637</v>
      </c>
      <c r="H1126" s="196" t="s">
        <v>6572</v>
      </c>
      <c r="I1126" s="196" t="s">
        <v>5986</v>
      </c>
      <c r="J1126" s="196" t="s">
        <v>5432</v>
      </c>
      <c r="K1126" s="197">
        <v>88.43</v>
      </c>
      <c r="L1126" s="196" t="s">
        <v>5433</v>
      </c>
    </row>
    <row r="1127" spans="1:12" ht="15.75">
      <c r="A1127" s="196" t="s">
        <v>5685</v>
      </c>
      <c r="B1127" s="196" t="s">
        <v>5686</v>
      </c>
      <c r="C1127" s="196" t="s">
        <v>5984</v>
      </c>
      <c r="D1127" s="196">
        <v>329</v>
      </c>
      <c r="E1127" s="197" t="s">
        <v>144</v>
      </c>
      <c r="F1127" s="196" t="s">
        <v>144</v>
      </c>
      <c r="G1127" s="196">
        <v>100638</v>
      </c>
      <c r="H1127" s="196" t="s">
        <v>6573</v>
      </c>
      <c r="I1127" s="196" t="s">
        <v>5986</v>
      </c>
      <c r="J1127" s="196" t="s">
        <v>5432</v>
      </c>
      <c r="K1127" s="197">
        <v>15.91</v>
      </c>
      <c r="L1127" s="196" t="s">
        <v>5433</v>
      </c>
    </row>
    <row r="1128" spans="1:12" ht="15.75">
      <c r="A1128" s="196" t="s">
        <v>5685</v>
      </c>
      <c r="B1128" s="196" t="s">
        <v>5686</v>
      </c>
      <c r="C1128" s="196" t="s">
        <v>5984</v>
      </c>
      <c r="D1128" s="196">
        <v>329</v>
      </c>
      <c r="E1128" s="197" t="s">
        <v>144</v>
      </c>
      <c r="F1128" s="196" t="s">
        <v>144</v>
      </c>
      <c r="G1128" s="196">
        <v>100639</v>
      </c>
      <c r="H1128" s="196" t="s">
        <v>6574</v>
      </c>
      <c r="I1128" s="196" t="s">
        <v>5986</v>
      </c>
      <c r="J1128" s="196" t="s">
        <v>5432</v>
      </c>
      <c r="K1128" s="197">
        <v>142.16</v>
      </c>
      <c r="L1128" s="196" t="s">
        <v>5433</v>
      </c>
    </row>
    <row r="1129" spans="1:12" ht="15.75">
      <c r="A1129" s="196" t="s">
        <v>5685</v>
      </c>
      <c r="B1129" s="196" t="s">
        <v>5686</v>
      </c>
      <c r="C1129" s="196" t="s">
        <v>5984</v>
      </c>
      <c r="D1129" s="196">
        <v>329</v>
      </c>
      <c r="E1129" s="197" t="s">
        <v>144</v>
      </c>
      <c r="F1129" s="196" t="s">
        <v>144</v>
      </c>
      <c r="G1129" s="196">
        <v>100640</v>
      </c>
      <c r="H1129" s="196" t="s">
        <v>6575</v>
      </c>
      <c r="I1129" s="196" t="s">
        <v>5986</v>
      </c>
      <c r="J1129" s="196" t="s">
        <v>5503</v>
      </c>
      <c r="K1129" s="197">
        <v>142.80000000000001</v>
      </c>
      <c r="L1129" s="196" t="s">
        <v>5433</v>
      </c>
    </row>
    <row r="1130" spans="1:12" ht="15.75">
      <c r="A1130" s="196" t="s">
        <v>5685</v>
      </c>
      <c r="B1130" s="196" t="s">
        <v>5686</v>
      </c>
      <c r="C1130" s="196" t="s">
        <v>5984</v>
      </c>
      <c r="D1130" s="196">
        <v>329</v>
      </c>
      <c r="E1130" s="197" t="s">
        <v>144</v>
      </c>
      <c r="F1130" s="196" t="s">
        <v>144</v>
      </c>
      <c r="G1130" s="196">
        <v>100643</v>
      </c>
      <c r="H1130" s="196" t="s">
        <v>6576</v>
      </c>
      <c r="I1130" s="196" t="s">
        <v>5986</v>
      </c>
      <c r="J1130" s="196" t="s">
        <v>5432</v>
      </c>
      <c r="K1130" s="197">
        <v>232.85</v>
      </c>
      <c r="L1130" s="196" t="s">
        <v>5433</v>
      </c>
    </row>
    <row r="1131" spans="1:12" ht="15.75">
      <c r="A1131" s="196" t="s">
        <v>5685</v>
      </c>
      <c r="B1131" s="196" t="s">
        <v>5686</v>
      </c>
      <c r="C1131" s="196" t="s">
        <v>5984</v>
      </c>
      <c r="D1131" s="196">
        <v>329</v>
      </c>
      <c r="E1131" s="197" t="s">
        <v>144</v>
      </c>
      <c r="F1131" s="196" t="s">
        <v>144</v>
      </c>
      <c r="G1131" s="196">
        <v>100644</v>
      </c>
      <c r="H1131" s="196" t="s">
        <v>6577</v>
      </c>
      <c r="I1131" s="196" t="s">
        <v>5986</v>
      </c>
      <c r="J1131" s="196" t="s">
        <v>5432</v>
      </c>
      <c r="K1131" s="197">
        <v>41.91</v>
      </c>
      <c r="L1131" s="196" t="s">
        <v>5433</v>
      </c>
    </row>
    <row r="1132" spans="1:12" ht="15.75">
      <c r="A1132" s="196" t="s">
        <v>5685</v>
      </c>
      <c r="B1132" s="196" t="s">
        <v>5686</v>
      </c>
      <c r="C1132" s="196" t="s">
        <v>5984</v>
      </c>
      <c r="D1132" s="196">
        <v>329</v>
      </c>
      <c r="E1132" s="197" t="s">
        <v>144</v>
      </c>
      <c r="F1132" s="196" t="s">
        <v>144</v>
      </c>
      <c r="G1132" s="196">
        <v>100645</v>
      </c>
      <c r="H1132" s="196" t="s">
        <v>6578</v>
      </c>
      <c r="I1132" s="196" t="s">
        <v>5986</v>
      </c>
      <c r="J1132" s="196" t="s">
        <v>5432</v>
      </c>
      <c r="K1132" s="197">
        <v>374.32</v>
      </c>
      <c r="L1132" s="196" t="s">
        <v>5433</v>
      </c>
    </row>
    <row r="1133" spans="1:12" ht="15.75">
      <c r="A1133" s="196" t="s">
        <v>5685</v>
      </c>
      <c r="B1133" s="196" t="s">
        <v>5686</v>
      </c>
      <c r="C1133" s="196" t="s">
        <v>5984</v>
      </c>
      <c r="D1133" s="196">
        <v>329</v>
      </c>
      <c r="E1133" s="197" t="s">
        <v>144</v>
      </c>
      <c r="F1133" s="196" t="s">
        <v>144</v>
      </c>
      <c r="G1133" s="196">
        <v>100646</v>
      </c>
      <c r="H1133" s="196" t="s">
        <v>6579</v>
      </c>
      <c r="I1133" s="196" t="s">
        <v>5986</v>
      </c>
      <c r="J1133" s="196" t="s">
        <v>5503</v>
      </c>
      <c r="K1133" s="197">
        <v>204</v>
      </c>
      <c r="L1133" s="196" t="s">
        <v>5433</v>
      </c>
    </row>
    <row r="1134" spans="1:12" ht="15.75">
      <c r="A1134" s="196" t="s">
        <v>5685</v>
      </c>
      <c r="B1134" s="196" t="s">
        <v>5686</v>
      </c>
      <c r="C1134" s="196" t="s">
        <v>5984</v>
      </c>
      <c r="D1134" s="196">
        <v>329</v>
      </c>
      <c r="E1134" s="197" t="s">
        <v>144</v>
      </c>
      <c r="F1134" s="196" t="s">
        <v>144</v>
      </c>
      <c r="G1134" s="196">
        <v>102270</v>
      </c>
      <c r="H1134" s="196" t="s">
        <v>6580</v>
      </c>
      <c r="I1134" s="196" t="s">
        <v>5986</v>
      </c>
      <c r="J1134" s="196" t="s">
        <v>5432</v>
      </c>
      <c r="K1134" s="197">
        <v>0.62</v>
      </c>
      <c r="L1134" s="196" t="s">
        <v>5433</v>
      </c>
    </row>
    <row r="1135" spans="1:12" ht="15.75">
      <c r="A1135" s="196" t="s">
        <v>5685</v>
      </c>
      <c r="B1135" s="196" t="s">
        <v>5686</v>
      </c>
      <c r="C1135" s="196" t="s">
        <v>5984</v>
      </c>
      <c r="D1135" s="196">
        <v>329</v>
      </c>
      <c r="E1135" s="197" t="s">
        <v>144</v>
      </c>
      <c r="F1135" s="196" t="s">
        <v>144</v>
      </c>
      <c r="G1135" s="196">
        <v>102271</v>
      </c>
      <c r="H1135" s="196" t="s">
        <v>6581</v>
      </c>
      <c r="I1135" s="196" t="s">
        <v>5986</v>
      </c>
      <c r="J1135" s="196" t="s">
        <v>5432</v>
      </c>
      <c r="K1135" s="197">
        <v>0.17</v>
      </c>
      <c r="L1135" s="196" t="s">
        <v>5433</v>
      </c>
    </row>
    <row r="1136" spans="1:12" ht="15.75">
      <c r="A1136" s="196" t="s">
        <v>5685</v>
      </c>
      <c r="B1136" s="196" t="s">
        <v>5686</v>
      </c>
      <c r="C1136" s="196" t="s">
        <v>5984</v>
      </c>
      <c r="D1136" s="196">
        <v>329</v>
      </c>
      <c r="E1136" s="197" t="s">
        <v>144</v>
      </c>
      <c r="F1136" s="196" t="s">
        <v>144</v>
      </c>
      <c r="G1136" s="196">
        <v>102272</v>
      </c>
      <c r="H1136" s="196" t="s">
        <v>6582</v>
      </c>
      <c r="I1136" s="196" t="s">
        <v>5986</v>
      </c>
      <c r="J1136" s="196" t="s">
        <v>5432</v>
      </c>
      <c r="K1136" s="197">
        <v>0.41</v>
      </c>
      <c r="L1136" s="196" t="s">
        <v>5433</v>
      </c>
    </row>
    <row r="1137" spans="1:12" ht="15.75">
      <c r="A1137" s="196" t="s">
        <v>5685</v>
      </c>
      <c r="B1137" s="196" t="s">
        <v>5686</v>
      </c>
      <c r="C1137" s="196" t="s">
        <v>5984</v>
      </c>
      <c r="D1137" s="196">
        <v>329</v>
      </c>
      <c r="E1137" s="197" t="s">
        <v>144</v>
      </c>
      <c r="F1137" s="196" t="s">
        <v>144</v>
      </c>
      <c r="G1137" s="196">
        <v>102273</v>
      </c>
      <c r="H1137" s="196" t="s">
        <v>6583</v>
      </c>
      <c r="I1137" s="196" t="s">
        <v>5986</v>
      </c>
      <c r="J1137" s="196" t="s">
        <v>5503</v>
      </c>
      <c r="K1137" s="197">
        <v>1.02</v>
      </c>
      <c r="L1137" s="196" t="s">
        <v>5433</v>
      </c>
    </row>
    <row r="1138" spans="1:12" ht="15.75">
      <c r="A1138" s="196" t="s">
        <v>6584</v>
      </c>
      <c r="B1138" s="196" t="s">
        <v>6585</v>
      </c>
      <c r="C1138" s="196" t="s">
        <v>6586</v>
      </c>
      <c r="D1138" s="196">
        <v>73</v>
      </c>
      <c r="E1138" s="197" t="s">
        <v>144</v>
      </c>
      <c r="F1138" s="196" t="s">
        <v>144</v>
      </c>
      <c r="G1138" s="196">
        <v>92259</v>
      </c>
      <c r="H1138" s="196" t="s">
        <v>6587</v>
      </c>
      <c r="I1138" s="196" t="s">
        <v>5502</v>
      </c>
      <c r="J1138" s="196" t="s">
        <v>5432</v>
      </c>
      <c r="K1138" s="197">
        <v>385.24</v>
      </c>
      <c r="L1138" s="196" t="s">
        <v>5433</v>
      </c>
    </row>
    <row r="1139" spans="1:12" ht="15.75">
      <c r="A1139" s="196" t="s">
        <v>6584</v>
      </c>
      <c r="B1139" s="196" t="s">
        <v>6585</v>
      </c>
      <c r="C1139" s="196" t="s">
        <v>6586</v>
      </c>
      <c r="D1139" s="196">
        <v>73</v>
      </c>
      <c r="E1139" s="197" t="s">
        <v>144</v>
      </c>
      <c r="F1139" s="196" t="s">
        <v>144</v>
      </c>
      <c r="G1139" s="196">
        <v>92260</v>
      </c>
      <c r="H1139" s="196" t="s">
        <v>6588</v>
      </c>
      <c r="I1139" s="196" t="s">
        <v>5502</v>
      </c>
      <c r="J1139" s="196" t="s">
        <v>5432</v>
      </c>
      <c r="K1139" s="197">
        <v>440.23</v>
      </c>
      <c r="L1139" s="196" t="s">
        <v>5433</v>
      </c>
    </row>
    <row r="1140" spans="1:12" ht="15.75">
      <c r="A1140" s="196" t="s">
        <v>6584</v>
      </c>
      <c r="B1140" s="196" t="s">
        <v>6585</v>
      </c>
      <c r="C1140" s="196" t="s">
        <v>6586</v>
      </c>
      <c r="D1140" s="196">
        <v>73</v>
      </c>
      <c r="E1140" s="197" t="s">
        <v>144</v>
      </c>
      <c r="F1140" s="196" t="s">
        <v>144</v>
      </c>
      <c r="G1140" s="196">
        <v>92261</v>
      </c>
      <c r="H1140" s="196" t="s">
        <v>6589</v>
      </c>
      <c r="I1140" s="196" t="s">
        <v>5502</v>
      </c>
      <c r="J1140" s="196" t="s">
        <v>5432</v>
      </c>
      <c r="K1140" s="197">
        <v>493.56</v>
      </c>
      <c r="L1140" s="196" t="s">
        <v>5433</v>
      </c>
    </row>
    <row r="1141" spans="1:12" ht="15.75">
      <c r="A1141" s="196" t="s">
        <v>6584</v>
      </c>
      <c r="B1141" s="196" t="s">
        <v>6585</v>
      </c>
      <c r="C1141" s="196" t="s">
        <v>6586</v>
      </c>
      <c r="D1141" s="196">
        <v>73</v>
      </c>
      <c r="E1141" s="197" t="s">
        <v>144</v>
      </c>
      <c r="F1141" s="196" t="s">
        <v>144</v>
      </c>
      <c r="G1141" s="196">
        <v>92262</v>
      </c>
      <c r="H1141" s="196" t="s">
        <v>6590</v>
      </c>
      <c r="I1141" s="196" t="s">
        <v>5502</v>
      </c>
      <c r="J1141" s="196" t="s">
        <v>5432</v>
      </c>
      <c r="K1141" s="197">
        <v>579.41</v>
      </c>
      <c r="L1141" s="196" t="s">
        <v>5433</v>
      </c>
    </row>
    <row r="1142" spans="1:12" ht="15.75">
      <c r="A1142" s="196" t="s">
        <v>6584</v>
      </c>
      <c r="B1142" s="196" t="s">
        <v>6585</v>
      </c>
      <c r="C1142" s="196" t="s">
        <v>6586</v>
      </c>
      <c r="D1142" s="196">
        <v>73</v>
      </c>
      <c r="E1142" s="197" t="s">
        <v>144</v>
      </c>
      <c r="F1142" s="196" t="s">
        <v>144</v>
      </c>
      <c r="G1142" s="196">
        <v>92539</v>
      </c>
      <c r="H1142" s="196" t="s">
        <v>6591</v>
      </c>
      <c r="I1142" s="196" t="s">
        <v>5650</v>
      </c>
      <c r="J1142" s="196" t="s">
        <v>5432</v>
      </c>
      <c r="K1142" s="197">
        <v>64.010000000000005</v>
      </c>
      <c r="L1142" s="196" t="s">
        <v>5433</v>
      </c>
    </row>
    <row r="1143" spans="1:12" ht="15.75">
      <c r="A1143" s="196" t="s">
        <v>6584</v>
      </c>
      <c r="B1143" s="196" t="s">
        <v>6585</v>
      </c>
      <c r="C1143" s="196" t="s">
        <v>6586</v>
      </c>
      <c r="D1143" s="196">
        <v>73</v>
      </c>
      <c r="E1143" s="197" t="s">
        <v>144</v>
      </c>
      <c r="F1143" s="196" t="s">
        <v>144</v>
      </c>
      <c r="G1143" s="196">
        <v>92540</v>
      </c>
      <c r="H1143" s="196" t="s">
        <v>6592</v>
      </c>
      <c r="I1143" s="196" t="s">
        <v>5650</v>
      </c>
      <c r="J1143" s="196" t="s">
        <v>5432</v>
      </c>
      <c r="K1143" s="197">
        <v>72.19</v>
      </c>
      <c r="L1143" s="196" t="s">
        <v>5433</v>
      </c>
    </row>
    <row r="1144" spans="1:12" ht="15.75">
      <c r="A1144" s="196" t="s">
        <v>6584</v>
      </c>
      <c r="B1144" s="196" t="s">
        <v>6585</v>
      </c>
      <c r="C1144" s="196" t="s">
        <v>6586</v>
      </c>
      <c r="D1144" s="196">
        <v>73</v>
      </c>
      <c r="E1144" s="197" t="s">
        <v>144</v>
      </c>
      <c r="F1144" s="196" t="s">
        <v>144</v>
      </c>
      <c r="G1144" s="196">
        <v>92541</v>
      </c>
      <c r="H1144" s="196" t="s">
        <v>6593</v>
      </c>
      <c r="I1144" s="196" t="s">
        <v>5650</v>
      </c>
      <c r="J1144" s="196" t="s">
        <v>5432</v>
      </c>
      <c r="K1144" s="197">
        <v>68.989999999999995</v>
      </c>
      <c r="L1144" s="196" t="s">
        <v>5433</v>
      </c>
    </row>
    <row r="1145" spans="1:12" ht="15.75">
      <c r="A1145" s="196" t="s">
        <v>6584</v>
      </c>
      <c r="B1145" s="196" t="s">
        <v>6585</v>
      </c>
      <c r="C1145" s="196" t="s">
        <v>6586</v>
      </c>
      <c r="D1145" s="196">
        <v>73</v>
      </c>
      <c r="E1145" s="197" t="s">
        <v>144</v>
      </c>
      <c r="F1145" s="196" t="s">
        <v>144</v>
      </c>
      <c r="G1145" s="196">
        <v>92542</v>
      </c>
      <c r="H1145" s="196" t="s">
        <v>6594</v>
      </c>
      <c r="I1145" s="196" t="s">
        <v>5650</v>
      </c>
      <c r="J1145" s="196" t="s">
        <v>5432</v>
      </c>
      <c r="K1145" s="197">
        <v>84</v>
      </c>
      <c r="L1145" s="196" t="s">
        <v>5433</v>
      </c>
    </row>
    <row r="1146" spans="1:12" ht="15.75">
      <c r="A1146" s="196" t="s">
        <v>6584</v>
      </c>
      <c r="B1146" s="196" t="s">
        <v>6585</v>
      </c>
      <c r="C1146" s="196" t="s">
        <v>6586</v>
      </c>
      <c r="D1146" s="196">
        <v>73</v>
      </c>
      <c r="E1146" s="197" t="s">
        <v>144</v>
      </c>
      <c r="F1146" s="196" t="s">
        <v>144</v>
      </c>
      <c r="G1146" s="196">
        <v>92543</v>
      </c>
      <c r="H1146" s="196" t="s">
        <v>6595</v>
      </c>
      <c r="I1146" s="196" t="s">
        <v>5650</v>
      </c>
      <c r="J1146" s="196" t="s">
        <v>5432</v>
      </c>
      <c r="K1146" s="197">
        <v>19.21</v>
      </c>
      <c r="L1146" s="196" t="s">
        <v>5433</v>
      </c>
    </row>
    <row r="1147" spans="1:12" ht="15.75">
      <c r="A1147" s="196" t="s">
        <v>6584</v>
      </c>
      <c r="B1147" s="196" t="s">
        <v>6585</v>
      </c>
      <c r="C1147" s="196" t="s">
        <v>6586</v>
      </c>
      <c r="D1147" s="196">
        <v>73</v>
      </c>
      <c r="E1147" s="197" t="s">
        <v>144</v>
      </c>
      <c r="F1147" s="196" t="s">
        <v>144</v>
      </c>
      <c r="G1147" s="196">
        <v>92544</v>
      </c>
      <c r="H1147" s="196" t="s">
        <v>6596</v>
      </c>
      <c r="I1147" s="196" t="s">
        <v>5650</v>
      </c>
      <c r="J1147" s="196" t="s">
        <v>5432</v>
      </c>
      <c r="K1147" s="197">
        <v>15.29</v>
      </c>
      <c r="L1147" s="196" t="s">
        <v>5433</v>
      </c>
    </row>
    <row r="1148" spans="1:12" ht="15.75">
      <c r="A1148" s="196" t="s">
        <v>6584</v>
      </c>
      <c r="B1148" s="196" t="s">
        <v>6585</v>
      </c>
      <c r="C1148" s="196" t="s">
        <v>6586</v>
      </c>
      <c r="D1148" s="196">
        <v>73</v>
      </c>
      <c r="E1148" s="197" t="s">
        <v>144</v>
      </c>
      <c r="F1148" s="196" t="s">
        <v>144</v>
      </c>
      <c r="G1148" s="196">
        <v>92545</v>
      </c>
      <c r="H1148" s="196" t="s">
        <v>6597</v>
      </c>
      <c r="I1148" s="196" t="s">
        <v>5502</v>
      </c>
      <c r="J1148" s="196" t="s">
        <v>5432</v>
      </c>
      <c r="K1148" s="197">
        <v>846.94</v>
      </c>
      <c r="L1148" s="196" t="s">
        <v>5433</v>
      </c>
    </row>
    <row r="1149" spans="1:12" ht="15.75">
      <c r="A1149" s="196" t="s">
        <v>6584</v>
      </c>
      <c r="B1149" s="196" t="s">
        <v>6585</v>
      </c>
      <c r="C1149" s="196" t="s">
        <v>6586</v>
      </c>
      <c r="D1149" s="196">
        <v>73</v>
      </c>
      <c r="E1149" s="197" t="s">
        <v>144</v>
      </c>
      <c r="F1149" s="196" t="s">
        <v>144</v>
      </c>
      <c r="G1149" s="196">
        <v>92546</v>
      </c>
      <c r="H1149" s="196" t="s">
        <v>6598</v>
      </c>
      <c r="I1149" s="196" t="s">
        <v>5502</v>
      </c>
      <c r="J1149" s="196" t="s">
        <v>5432</v>
      </c>
      <c r="K1149" s="198">
        <v>1043.71</v>
      </c>
      <c r="L1149" s="196" t="s">
        <v>5433</v>
      </c>
    </row>
    <row r="1150" spans="1:12" ht="15.75">
      <c r="A1150" s="196" t="s">
        <v>6584</v>
      </c>
      <c r="B1150" s="196" t="s">
        <v>6585</v>
      </c>
      <c r="C1150" s="196" t="s">
        <v>6586</v>
      </c>
      <c r="D1150" s="196">
        <v>73</v>
      </c>
      <c r="E1150" s="197" t="s">
        <v>144</v>
      </c>
      <c r="F1150" s="196" t="s">
        <v>144</v>
      </c>
      <c r="G1150" s="196">
        <v>92547</v>
      </c>
      <c r="H1150" s="196" t="s">
        <v>6599</v>
      </c>
      <c r="I1150" s="196" t="s">
        <v>5502</v>
      </c>
      <c r="J1150" s="196" t="s">
        <v>5432</v>
      </c>
      <c r="K1150" s="198">
        <v>1102.8499999999999</v>
      </c>
      <c r="L1150" s="196" t="s">
        <v>5433</v>
      </c>
    </row>
    <row r="1151" spans="1:12" ht="15.75">
      <c r="A1151" s="196" t="s">
        <v>6584</v>
      </c>
      <c r="B1151" s="196" t="s">
        <v>6585</v>
      </c>
      <c r="C1151" s="196" t="s">
        <v>6586</v>
      </c>
      <c r="D1151" s="196">
        <v>73</v>
      </c>
      <c r="E1151" s="197" t="s">
        <v>144</v>
      </c>
      <c r="F1151" s="196" t="s">
        <v>144</v>
      </c>
      <c r="G1151" s="196">
        <v>92548</v>
      </c>
      <c r="H1151" s="196" t="s">
        <v>6600</v>
      </c>
      <c r="I1151" s="196" t="s">
        <v>5502</v>
      </c>
      <c r="J1151" s="196" t="s">
        <v>5432</v>
      </c>
      <c r="K1151" s="198">
        <v>1228.47</v>
      </c>
      <c r="L1151" s="196" t="s">
        <v>5433</v>
      </c>
    </row>
    <row r="1152" spans="1:12" ht="15.75">
      <c r="A1152" s="196" t="s">
        <v>6584</v>
      </c>
      <c r="B1152" s="196" t="s">
        <v>6585</v>
      </c>
      <c r="C1152" s="196" t="s">
        <v>6586</v>
      </c>
      <c r="D1152" s="196">
        <v>73</v>
      </c>
      <c r="E1152" s="197" t="s">
        <v>144</v>
      </c>
      <c r="F1152" s="196" t="s">
        <v>144</v>
      </c>
      <c r="G1152" s="196">
        <v>92549</v>
      </c>
      <c r="H1152" s="196" t="s">
        <v>6601</v>
      </c>
      <c r="I1152" s="196" t="s">
        <v>5502</v>
      </c>
      <c r="J1152" s="196" t="s">
        <v>5432</v>
      </c>
      <c r="K1152" s="198">
        <v>1542.67</v>
      </c>
      <c r="L1152" s="196" t="s">
        <v>5433</v>
      </c>
    </row>
    <row r="1153" spans="1:12" ht="15.75">
      <c r="A1153" s="196" t="s">
        <v>6584</v>
      </c>
      <c r="B1153" s="196" t="s">
        <v>6585</v>
      </c>
      <c r="C1153" s="196" t="s">
        <v>6586</v>
      </c>
      <c r="D1153" s="196">
        <v>73</v>
      </c>
      <c r="E1153" s="197" t="s">
        <v>144</v>
      </c>
      <c r="F1153" s="196" t="s">
        <v>144</v>
      </c>
      <c r="G1153" s="196">
        <v>92550</v>
      </c>
      <c r="H1153" s="196" t="s">
        <v>6602</v>
      </c>
      <c r="I1153" s="196" t="s">
        <v>5502</v>
      </c>
      <c r="J1153" s="196" t="s">
        <v>5432</v>
      </c>
      <c r="K1153" s="198">
        <v>1878.77</v>
      </c>
      <c r="L1153" s="196" t="s">
        <v>5433</v>
      </c>
    </row>
    <row r="1154" spans="1:12" ht="15.75">
      <c r="A1154" s="196" t="s">
        <v>6584</v>
      </c>
      <c r="B1154" s="196" t="s">
        <v>6585</v>
      </c>
      <c r="C1154" s="196" t="s">
        <v>6586</v>
      </c>
      <c r="D1154" s="196">
        <v>73</v>
      </c>
      <c r="E1154" s="197" t="s">
        <v>144</v>
      </c>
      <c r="F1154" s="196" t="s">
        <v>144</v>
      </c>
      <c r="G1154" s="196">
        <v>92551</v>
      </c>
      <c r="H1154" s="196" t="s">
        <v>6603</v>
      </c>
      <c r="I1154" s="196" t="s">
        <v>5502</v>
      </c>
      <c r="J1154" s="196" t="s">
        <v>5432</v>
      </c>
      <c r="K1154" s="198">
        <v>1954.73</v>
      </c>
      <c r="L1154" s="196" t="s">
        <v>5433</v>
      </c>
    </row>
    <row r="1155" spans="1:12" ht="15.75">
      <c r="A1155" s="196" t="s">
        <v>6584</v>
      </c>
      <c r="B1155" s="196" t="s">
        <v>6585</v>
      </c>
      <c r="C1155" s="196" t="s">
        <v>6586</v>
      </c>
      <c r="D1155" s="196">
        <v>73</v>
      </c>
      <c r="E1155" s="197" t="s">
        <v>144</v>
      </c>
      <c r="F1155" s="196" t="s">
        <v>144</v>
      </c>
      <c r="G1155" s="196">
        <v>92552</v>
      </c>
      <c r="H1155" s="196" t="s">
        <v>6604</v>
      </c>
      <c r="I1155" s="196" t="s">
        <v>5502</v>
      </c>
      <c r="J1155" s="196" t="s">
        <v>5432</v>
      </c>
      <c r="K1155" s="198">
        <v>2128.02</v>
      </c>
      <c r="L1155" s="196" t="s">
        <v>5433</v>
      </c>
    </row>
    <row r="1156" spans="1:12" ht="15.75">
      <c r="A1156" s="196" t="s">
        <v>6584</v>
      </c>
      <c r="B1156" s="196" t="s">
        <v>6585</v>
      </c>
      <c r="C1156" s="196" t="s">
        <v>6586</v>
      </c>
      <c r="D1156" s="196">
        <v>73</v>
      </c>
      <c r="E1156" s="197" t="s">
        <v>144</v>
      </c>
      <c r="F1156" s="196" t="s">
        <v>144</v>
      </c>
      <c r="G1156" s="196">
        <v>92553</v>
      </c>
      <c r="H1156" s="196" t="s">
        <v>6605</v>
      </c>
      <c r="I1156" s="196" t="s">
        <v>5502</v>
      </c>
      <c r="J1156" s="196" t="s">
        <v>5432</v>
      </c>
      <c r="K1156" s="198">
        <v>2450.5300000000002</v>
      </c>
      <c r="L1156" s="196" t="s">
        <v>5433</v>
      </c>
    </row>
    <row r="1157" spans="1:12" ht="15.75">
      <c r="A1157" s="196" t="s">
        <v>6584</v>
      </c>
      <c r="B1157" s="196" t="s">
        <v>6585</v>
      </c>
      <c r="C1157" s="196" t="s">
        <v>6586</v>
      </c>
      <c r="D1157" s="196">
        <v>73</v>
      </c>
      <c r="E1157" s="197" t="s">
        <v>144</v>
      </c>
      <c r="F1157" s="196" t="s">
        <v>144</v>
      </c>
      <c r="G1157" s="196">
        <v>92554</v>
      </c>
      <c r="H1157" s="196" t="s">
        <v>6606</v>
      </c>
      <c r="I1157" s="196" t="s">
        <v>5502</v>
      </c>
      <c r="J1157" s="196" t="s">
        <v>5432</v>
      </c>
      <c r="K1157" s="198">
        <v>2537.59</v>
      </c>
      <c r="L1157" s="196" t="s">
        <v>5433</v>
      </c>
    </row>
    <row r="1158" spans="1:12" ht="15.75">
      <c r="A1158" s="196" t="s">
        <v>6584</v>
      </c>
      <c r="B1158" s="196" t="s">
        <v>6585</v>
      </c>
      <c r="C1158" s="196" t="s">
        <v>6586</v>
      </c>
      <c r="D1158" s="196">
        <v>73</v>
      </c>
      <c r="E1158" s="197" t="s">
        <v>144</v>
      </c>
      <c r="F1158" s="196" t="s">
        <v>144</v>
      </c>
      <c r="G1158" s="196">
        <v>92555</v>
      </c>
      <c r="H1158" s="196" t="s">
        <v>6607</v>
      </c>
      <c r="I1158" s="196" t="s">
        <v>5502</v>
      </c>
      <c r="J1158" s="196" t="s">
        <v>5432</v>
      </c>
      <c r="K1158" s="197">
        <v>835.47</v>
      </c>
      <c r="L1158" s="196" t="s">
        <v>5433</v>
      </c>
    </row>
    <row r="1159" spans="1:12" ht="15.75">
      <c r="A1159" s="196" t="s">
        <v>6584</v>
      </c>
      <c r="B1159" s="196" t="s">
        <v>6585</v>
      </c>
      <c r="C1159" s="196" t="s">
        <v>6586</v>
      </c>
      <c r="D1159" s="196">
        <v>73</v>
      </c>
      <c r="E1159" s="197" t="s">
        <v>144</v>
      </c>
      <c r="F1159" s="196" t="s">
        <v>144</v>
      </c>
      <c r="G1159" s="196">
        <v>92556</v>
      </c>
      <c r="H1159" s="196" t="s">
        <v>6608</v>
      </c>
      <c r="I1159" s="196" t="s">
        <v>5502</v>
      </c>
      <c r="J1159" s="196" t="s">
        <v>5432</v>
      </c>
      <c r="K1159" s="198">
        <v>1023.61</v>
      </c>
      <c r="L1159" s="196" t="s">
        <v>5433</v>
      </c>
    </row>
    <row r="1160" spans="1:12" ht="15.75">
      <c r="A1160" s="196" t="s">
        <v>6584</v>
      </c>
      <c r="B1160" s="196" t="s">
        <v>6585</v>
      </c>
      <c r="C1160" s="196" t="s">
        <v>6586</v>
      </c>
      <c r="D1160" s="196">
        <v>73</v>
      </c>
      <c r="E1160" s="197" t="s">
        <v>144</v>
      </c>
      <c r="F1160" s="196" t="s">
        <v>144</v>
      </c>
      <c r="G1160" s="196">
        <v>92557</v>
      </c>
      <c r="H1160" s="196" t="s">
        <v>6609</v>
      </c>
      <c r="I1160" s="196" t="s">
        <v>5502</v>
      </c>
      <c r="J1160" s="196" t="s">
        <v>5432</v>
      </c>
      <c r="K1160" s="198">
        <v>1082.75</v>
      </c>
      <c r="L1160" s="196" t="s">
        <v>5433</v>
      </c>
    </row>
    <row r="1161" spans="1:12" ht="15.75">
      <c r="A1161" s="196" t="s">
        <v>6584</v>
      </c>
      <c r="B1161" s="196" t="s">
        <v>6585</v>
      </c>
      <c r="C1161" s="196" t="s">
        <v>6586</v>
      </c>
      <c r="D1161" s="196">
        <v>73</v>
      </c>
      <c r="E1161" s="197" t="s">
        <v>144</v>
      </c>
      <c r="F1161" s="196" t="s">
        <v>144</v>
      </c>
      <c r="G1161" s="196">
        <v>92558</v>
      </c>
      <c r="H1161" s="196" t="s">
        <v>6610</v>
      </c>
      <c r="I1161" s="196" t="s">
        <v>5502</v>
      </c>
      <c r="J1161" s="196" t="s">
        <v>5432</v>
      </c>
      <c r="K1161" s="198">
        <v>1216.99</v>
      </c>
      <c r="L1161" s="196" t="s">
        <v>5433</v>
      </c>
    </row>
    <row r="1162" spans="1:12" ht="15.75">
      <c r="A1162" s="196" t="s">
        <v>6584</v>
      </c>
      <c r="B1162" s="196" t="s">
        <v>6585</v>
      </c>
      <c r="C1162" s="196" t="s">
        <v>6586</v>
      </c>
      <c r="D1162" s="196">
        <v>73</v>
      </c>
      <c r="E1162" s="197" t="s">
        <v>144</v>
      </c>
      <c r="F1162" s="196" t="s">
        <v>144</v>
      </c>
      <c r="G1162" s="196">
        <v>92559</v>
      </c>
      <c r="H1162" s="196" t="s">
        <v>6611</v>
      </c>
      <c r="I1162" s="196" t="s">
        <v>5502</v>
      </c>
      <c r="J1162" s="196" t="s">
        <v>5432</v>
      </c>
      <c r="K1162" s="198">
        <v>1521.31</v>
      </c>
      <c r="L1162" s="196" t="s">
        <v>5433</v>
      </c>
    </row>
    <row r="1163" spans="1:12" ht="15.75">
      <c r="A1163" s="196" t="s">
        <v>6584</v>
      </c>
      <c r="B1163" s="196" t="s">
        <v>6585</v>
      </c>
      <c r="C1163" s="196" t="s">
        <v>6586</v>
      </c>
      <c r="D1163" s="196">
        <v>73</v>
      </c>
      <c r="E1163" s="197" t="s">
        <v>144</v>
      </c>
      <c r="F1163" s="196" t="s">
        <v>144</v>
      </c>
      <c r="G1163" s="196">
        <v>92560</v>
      </c>
      <c r="H1163" s="196" t="s">
        <v>6612</v>
      </c>
      <c r="I1163" s="196" t="s">
        <v>5502</v>
      </c>
      <c r="J1163" s="196" t="s">
        <v>5432</v>
      </c>
      <c r="K1163" s="198">
        <v>1849.67</v>
      </c>
      <c r="L1163" s="196" t="s">
        <v>5433</v>
      </c>
    </row>
    <row r="1164" spans="1:12" ht="15.75">
      <c r="A1164" s="196" t="s">
        <v>6584</v>
      </c>
      <c r="B1164" s="196" t="s">
        <v>6585</v>
      </c>
      <c r="C1164" s="196" t="s">
        <v>6586</v>
      </c>
      <c r="D1164" s="196">
        <v>73</v>
      </c>
      <c r="E1164" s="197" t="s">
        <v>144</v>
      </c>
      <c r="F1164" s="196" t="s">
        <v>144</v>
      </c>
      <c r="G1164" s="196">
        <v>92561</v>
      </c>
      <c r="H1164" s="196" t="s">
        <v>6613</v>
      </c>
      <c r="I1164" s="196" t="s">
        <v>5502</v>
      </c>
      <c r="J1164" s="196" t="s">
        <v>5432</v>
      </c>
      <c r="K1164" s="198">
        <v>1926.42</v>
      </c>
      <c r="L1164" s="196" t="s">
        <v>5433</v>
      </c>
    </row>
    <row r="1165" spans="1:12" ht="15.75">
      <c r="A1165" s="196" t="s">
        <v>6584</v>
      </c>
      <c r="B1165" s="196" t="s">
        <v>6585</v>
      </c>
      <c r="C1165" s="196" t="s">
        <v>6586</v>
      </c>
      <c r="D1165" s="196">
        <v>73</v>
      </c>
      <c r="E1165" s="197" t="s">
        <v>144</v>
      </c>
      <c r="F1165" s="196" t="s">
        <v>144</v>
      </c>
      <c r="G1165" s="196">
        <v>92562</v>
      </c>
      <c r="H1165" s="196" t="s">
        <v>6614</v>
      </c>
      <c r="I1165" s="196" t="s">
        <v>5502</v>
      </c>
      <c r="J1165" s="196" t="s">
        <v>5432</v>
      </c>
      <c r="K1165" s="198">
        <v>2079.61</v>
      </c>
      <c r="L1165" s="196" t="s">
        <v>5433</v>
      </c>
    </row>
    <row r="1166" spans="1:12" ht="15.75">
      <c r="A1166" s="196" t="s">
        <v>6584</v>
      </c>
      <c r="B1166" s="196" t="s">
        <v>6585</v>
      </c>
      <c r="C1166" s="196" t="s">
        <v>6586</v>
      </c>
      <c r="D1166" s="196">
        <v>73</v>
      </c>
      <c r="E1166" s="197" t="s">
        <v>144</v>
      </c>
      <c r="F1166" s="196" t="s">
        <v>144</v>
      </c>
      <c r="G1166" s="196">
        <v>92563</v>
      </c>
      <c r="H1166" s="196" t="s">
        <v>6615</v>
      </c>
      <c r="I1166" s="196" t="s">
        <v>5502</v>
      </c>
      <c r="J1166" s="196" t="s">
        <v>5432</v>
      </c>
      <c r="K1166" s="198">
        <v>2393.92</v>
      </c>
      <c r="L1166" s="196" t="s">
        <v>5433</v>
      </c>
    </row>
    <row r="1167" spans="1:12" ht="15.75">
      <c r="A1167" s="196" t="s">
        <v>6584</v>
      </c>
      <c r="B1167" s="196" t="s">
        <v>6585</v>
      </c>
      <c r="C1167" s="196" t="s">
        <v>6586</v>
      </c>
      <c r="D1167" s="196">
        <v>73</v>
      </c>
      <c r="E1167" s="197" t="s">
        <v>144</v>
      </c>
      <c r="F1167" s="196" t="s">
        <v>144</v>
      </c>
      <c r="G1167" s="196">
        <v>92564</v>
      </c>
      <c r="H1167" s="196" t="s">
        <v>6616</v>
      </c>
      <c r="I1167" s="196" t="s">
        <v>5502</v>
      </c>
      <c r="J1167" s="196" t="s">
        <v>5432</v>
      </c>
      <c r="K1167" s="198">
        <v>2468.25</v>
      </c>
      <c r="L1167" s="196" t="s">
        <v>5433</v>
      </c>
    </row>
    <row r="1168" spans="1:12" ht="15.75">
      <c r="A1168" s="196" t="s">
        <v>6584</v>
      </c>
      <c r="B1168" s="196" t="s">
        <v>6585</v>
      </c>
      <c r="C1168" s="196" t="s">
        <v>6586</v>
      </c>
      <c r="D1168" s="196">
        <v>73</v>
      </c>
      <c r="E1168" s="197" t="s">
        <v>144</v>
      </c>
      <c r="F1168" s="196" t="s">
        <v>144</v>
      </c>
      <c r="G1168" s="196">
        <v>92565</v>
      </c>
      <c r="H1168" s="196" t="s">
        <v>6617</v>
      </c>
      <c r="I1168" s="196" t="s">
        <v>5650</v>
      </c>
      <c r="J1168" s="196" t="s">
        <v>5432</v>
      </c>
      <c r="K1168" s="197">
        <v>32.03</v>
      </c>
      <c r="L1168" s="196" t="s">
        <v>5433</v>
      </c>
    </row>
    <row r="1169" spans="1:12" ht="15.75">
      <c r="A1169" s="196" t="s">
        <v>6584</v>
      </c>
      <c r="B1169" s="196" t="s">
        <v>6585</v>
      </c>
      <c r="C1169" s="196" t="s">
        <v>6586</v>
      </c>
      <c r="D1169" s="196">
        <v>73</v>
      </c>
      <c r="E1169" s="197" t="s">
        <v>144</v>
      </c>
      <c r="F1169" s="196" t="s">
        <v>144</v>
      </c>
      <c r="G1169" s="196">
        <v>92566</v>
      </c>
      <c r="H1169" s="196" t="s">
        <v>6618</v>
      </c>
      <c r="I1169" s="196" t="s">
        <v>5650</v>
      </c>
      <c r="J1169" s="196" t="s">
        <v>5432</v>
      </c>
      <c r="K1169" s="197">
        <v>19.600000000000001</v>
      </c>
      <c r="L1169" s="196" t="s">
        <v>5433</v>
      </c>
    </row>
    <row r="1170" spans="1:12" ht="15.75">
      <c r="A1170" s="196" t="s">
        <v>6584</v>
      </c>
      <c r="B1170" s="196" t="s">
        <v>6585</v>
      </c>
      <c r="C1170" s="196" t="s">
        <v>6586</v>
      </c>
      <c r="D1170" s="196">
        <v>73</v>
      </c>
      <c r="E1170" s="197" t="s">
        <v>144</v>
      </c>
      <c r="F1170" s="196" t="s">
        <v>144</v>
      </c>
      <c r="G1170" s="196">
        <v>92567</v>
      </c>
      <c r="H1170" s="196" t="s">
        <v>6619</v>
      </c>
      <c r="I1170" s="196" t="s">
        <v>5650</v>
      </c>
      <c r="J1170" s="196" t="s">
        <v>5432</v>
      </c>
      <c r="K1170" s="197">
        <v>28.63</v>
      </c>
      <c r="L1170" s="196" t="s">
        <v>5433</v>
      </c>
    </row>
    <row r="1171" spans="1:12" ht="15.75">
      <c r="A1171" s="196" t="s">
        <v>6584</v>
      </c>
      <c r="B1171" s="196" t="s">
        <v>6585</v>
      </c>
      <c r="C1171" s="196" t="s">
        <v>6586</v>
      </c>
      <c r="D1171" s="196">
        <v>73</v>
      </c>
      <c r="E1171" s="197" t="s">
        <v>144</v>
      </c>
      <c r="F1171" s="196" t="s">
        <v>144</v>
      </c>
      <c r="G1171" s="196">
        <v>100379</v>
      </c>
      <c r="H1171" s="196" t="s">
        <v>6620</v>
      </c>
      <c r="I1171" s="196" t="s">
        <v>5650</v>
      </c>
      <c r="J1171" s="196" t="s">
        <v>5432</v>
      </c>
      <c r="K1171" s="197">
        <v>32.03</v>
      </c>
      <c r="L1171" s="196" t="s">
        <v>5433</v>
      </c>
    </row>
    <row r="1172" spans="1:12" ht="15.75">
      <c r="A1172" s="196" t="s">
        <v>6584</v>
      </c>
      <c r="B1172" s="196" t="s">
        <v>6585</v>
      </c>
      <c r="C1172" s="196" t="s">
        <v>6586</v>
      </c>
      <c r="D1172" s="196">
        <v>73</v>
      </c>
      <c r="E1172" s="197" t="s">
        <v>144</v>
      </c>
      <c r="F1172" s="196" t="s">
        <v>144</v>
      </c>
      <c r="G1172" s="196">
        <v>100380</v>
      </c>
      <c r="H1172" s="196" t="s">
        <v>6621</v>
      </c>
      <c r="I1172" s="196" t="s">
        <v>5650</v>
      </c>
      <c r="J1172" s="196" t="s">
        <v>5432</v>
      </c>
      <c r="K1172" s="197">
        <v>42.38</v>
      </c>
      <c r="L1172" s="196" t="s">
        <v>5433</v>
      </c>
    </row>
    <row r="1173" spans="1:12" ht="15.75">
      <c r="A1173" s="196" t="s">
        <v>6584</v>
      </c>
      <c r="B1173" s="196" t="s">
        <v>6585</v>
      </c>
      <c r="C1173" s="196" t="s">
        <v>6586</v>
      </c>
      <c r="D1173" s="196">
        <v>73</v>
      </c>
      <c r="E1173" s="197" t="s">
        <v>144</v>
      </c>
      <c r="F1173" s="196" t="s">
        <v>144</v>
      </c>
      <c r="G1173" s="196">
        <v>100381</v>
      </c>
      <c r="H1173" s="196" t="s">
        <v>6622</v>
      </c>
      <c r="I1173" s="196" t="s">
        <v>5650</v>
      </c>
      <c r="J1173" s="196" t="s">
        <v>5432</v>
      </c>
      <c r="K1173" s="197">
        <v>47.63</v>
      </c>
      <c r="L1173" s="196" t="s">
        <v>5433</v>
      </c>
    </row>
    <row r="1174" spans="1:12" ht="15.75">
      <c r="A1174" s="196" t="s">
        <v>6584</v>
      </c>
      <c r="B1174" s="196" t="s">
        <v>6585</v>
      </c>
      <c r="C1174" s="196" t="s">
        <v>6586</v>
      </c>
      <c r="D1174" s="196">
        <v>73</v>
      </c>
      <c r="E1174" s="197" t="s">
        <v>144</v>
      </c>
      <c r="F1174" s="196" t="s">
        <v>144</v>
      </c>
      <c r="G1174" s="196">
        <v>100383</v>
      </c>
      <c r="H1174" s="196" t="s">
        <v>6623</v>
      </c>
      <c r="I1174" s="196" t="s">
        <v>5650</v>
      </c>
      <c r="J1174" s="196" t="s">
        <v>5432</v>
      </c>
      <c r="K1174" s="197">
        <v>21.24</v>
      </c>
      <c r="L1174" s="196" t="s">
        <v>5433</v>
      </c>
    </row>
    <row r="1175" spans="1:12" ht="15.75">
      <c r="A1175" s="196" t="s">
        <v>6584</v>
      </c>
      <c r="B1175" s="196" t="s">
        <v>6585</v>
      </c>
      <c r="C1175" s="196" t="s">
        <v>6586</v>
      </c>
      <c r="D1175" s="196">
        <v>73</v>
      </c>
      <c r="E1175" s="197" t="s">
        <v>144</v>
      </c>
      <c r="F1175" s="196" t="s">
        <v>144</v>
      </c>
      <c r="G1175" s="196">
        <v>100384</v>
      </c>
      <c r="H1175" s="196" t="s">
        <v>6624</v>
      </c>
      <c r="I1175" s="196" t="s">
        <v>5650</v>
      </c>
      <c r="J1175" s="196" t="s">
        <v>5432</v>
      </c>
      <c r="K1175" s="197">
        <v>22.42</v>
      </c>
      <c r="L1175" s="196" t="s">
        <v>5433</v>
      </c>
    </row>
    <row r="1176" spans="1:12" ht="15.75">
      <c r="A1176" s="196" t="s">
        <v>6584</v>
      </c>
      <c r="B1176" s="196" t="s">
        <v>6585</v>
      </c>
      <c r="C1176" s="196" t="s">
        <v>6586</v>
      </c>
      <c r="D1176" s="196">
        <v>73</v>
      </c>
      <c r="E1176" s="197" t="s">
        <v>144</v>
      </c>
      <c r="F1176" s="196" t="s">
        <v>144</v>
      </c>
      <c r="G1176" s="196">
        <v>100385</v>
      </c>
      <c r="H1176" s="196" t="s">
        <v>6625</v>
      </c>
      <c r="I1176" s="196" t="s">
        <v>5650</v>
      </c>
      <c r="J1176" s="196" t="s">
        <v>5432</v>
      </c>
      <c r="K1176" s="197">
        <v>28.63</v>
      </c>
      <c r="L1176" s="196" t="s">
        <v>5433</v>
      </c>
    </row>
    <row r="1177" spans="1:12" ht="15.75">
      <c r="A1177" s="196" t="s">
        <v>6584</v>
      </c>
      <c r="B1177" s="196" t="s">
        <v>6585</v>
      </c>
      <c r="C1177" s="196" t="s">
        <v>6586</v>
      </c>
      <c r="D1177" s="196">
        <v>73</v>
      </c>
      <c r="E1177" s="197" t="s">
        <v>144</v>
      </c>
      <c r="F1177" s="196" t="s">
        <v>144</v>
      </c>
      <c r="G1177" s="196">
        <v>100386</v>
      </c>
      <c r="H1177" s="196" t="s">
        <v>6626</v>
      </c>
      <c r="I1177" s="196" t="s">
        <v>5650</v>
      </c>
      <c r="J1177" s="196" t="s">
        <v>5432</v>
      </c>
      <c r="K1177" s="197">
        <v>36.75</v>
      </c>
      <c r="L1177" s="196" t="s">
        <v>5433</v>
      </c>
    </row>
    <row r="1178" spans="1:12" ht="15.75">
      <c r="A1178" s="196" t="s">
        <v>6584</v>
      </c>
      <c r="B1178" s="196" t="s">
        <v>6585</v>
      </c>
      <c r="C1178" s="196" t="s">
        <v>6586</v>
      </c>
      <c r="D1178" s="196">
        <v>73</v>
      </c>
      <c r="E1178" s="197" t="s">
        <v>144</v>
      </c>
      <c r="F1178" s="196" t="s">
        <v>144</v>
      </c>
      <c r="G1178" s="196">
        <v>100387</v>
      </c>
      <c r="H1178" s="196" t="s">
        <v>6627</v>
      </c>
      <c r="I1178" s="196" t="s">
        <v>5650</v>
      </c>
      <c r="J1178" s="196" t="s">
        <v>5432</v>
      </c>
      <c r="K1178" s="197">
        <v>44.96</v>
      </c>
      <c r="L1178" s="196" t="s">
        <v>5433</v>
      </c>
    </row>
    <row r="1179" spans="1:12" ht="15.75">
      <c r="A1179" s="196" t="s">
        <v>6584</v>
      </c>
      <c r="B1179" s="196" t="s">
        <v>6585</v>
      </c>
      <c r="C1179" s="196" t="s">
        <v>6586</v>
      </c>
      <c r="D1179" s="196">
        <v>73</v>
      </c>
      <c r="E1179" s="197" t="s">
        <v>144</v>
      </c>
      <c r="F1179" s="196" t="s">
        <v>144</v>
      </c>
      <c r="G1179" s="196">
        <v>100388</v>
      </c>
      <c r="H1179" s="196" t="s">
        <v>6628</v>
      </c>
      <c r="I1179" s="196" t="s">
        <v>5650</v>
      </c>
      <c r="J1179" s="196" t="s">
        <v>5432</v>
      </c>
      <c r="K1179" s="197">
        <v>16.260000000000002</v>
      </c>
      <c r="L1179" s="196" t="s">
        <v>5433</v>
      </c>
    </row>
    <row r="1180" spans="1:12" ht="15.75">
      <c r="A1180" s="196" t="s">
        <v>6584</v>
      </c>
      <c r="B1180" s="196" t="s">
        <v>6585</v>
      </c>
      <c r="C1180" s="196" t="s">
        <v>6586</v>
      </c>
      <c r="D1180" s="196">
        <v>73</v>
      </c>
      <c r="E1180" s="197" t="s">
        <v>144</v>
      </c>
      <c r="F1180" s="196" t="s">
        <v>144</v>
      </c>
      <c r="G1180" s="196">
        <v>100389</v>
      </c>
      <c r="H1180" s="196" t="s">
        <v>6629</v>
      </c>
      <c r="I1180" s="196" t="s">
        <v>5650</v>
      </c>
      <c r="J1180" s="196" t="s">
        <v>5432</v>
      </c>
      <c r="K1180" s="197">
        <v>14.67</v>
      </c>
      <c r="L1180" s="196" t="s">
        <v>5433</v>
      </c>
    </row>
    <row r="1181" spans="1:12" ht="15.75">
      <c r="A1181" s="196" t="s">
        <v>6584</v>
      </c>
      <c r="B1181" s="196" t="s">
        <v>6585</v>
      </c>
      <c r="C1181" s="196" t="s">
        <v>6586</v>
      </c>
      <c r="D1181" s="196">
        <v>73</v>
      </c>
      <c r="E1181" s="197" t="s">
        <v>144</v>
      </c>
      <c r="F1181" s="196" t="s">
        <v>144</v>
      </c>
      <c r="G1181" s="196">
        <v>100390</v>
      </c>
      <c r="H1181" s="196" t="s">
        <v>6630</v>
      </c>
      <c r="I1181" s="196" t="s">
        <v>5650</v>
      </c>
      <c r="J1181" s="196" t="s">
        <v>5432</v>
      </c>
      <c r="K1181" s="197">
        <v>19.5</v>
      </c>
      <c r="L1181" s="196" t="s">
        <v>5433</v>
      </c>
    </row>
    <row r="1182" spans="1:12" ht="15.75">
      <c r="A1182" s="196" t="s">
        <v>6584</v>
      </c>
      <c r="B1182" s="196" t="s">
        <v>6585</v>
      </c>
      <c r="C1182" s="196" t="s">
        <v>6586</v>
      </c>
      <c r="D1182" s="196">
        <v>73</v>
      </c>
      <c r="E1182" s="197" t="s">
        <v>144</v>
      </c>
      <c r="F1182" s="196" t="s">
        <v>144</v>
      </c>
      <c r="G1182" s="196">
        <v>100391</v>
      </c>
      <c r="H1182" s="196" t="s">
        <v>6631</v>
      </c>
      <c r="I1182" s="196" t="s">
        <v>5650</v>
      </c>
      <c r="J1182" s="196" t="s">
        <v>5432</v>
      </c>
      <c r="K1182" s="197">
        <v>16.89</v>
      </c>
      <c r="L1182" s="196" t="s">
        <v>5433</v>
      </c>
    </row>
    <row r="1183" spans="1:12" ht="15.75">
      <c r="A1183" s="196" t="s">
        <v>6584</v>
      </c>
      <c r="B1183" s="196" t="s">
        <v>6585</v>
      </c>
      <c r="C1183" s="196" t="s">
        <v>6586</v>
      </c>
      <c r="D1183" s="196">
        <v>73</v>
      </c>
      <c r="E1183" s="197" t="s">
        <v>144</v>
      </c>
      <c r="F1183" s="196" t="s">
        <v>144</v>
      </c>
      <c r="G1183" s="196">
        <v>100392</v>
      </c>
      <c r="H1183" s="196" t="s">
        <v>6632</v>
      </c>
      <c r="I1183" s="196" t="s">
        <v>5650</v>
      </c>
      <c r="J1183" s="196" t="s">
        <v>5432</v>
      </c>
      <c r="K1183" s="197">
        <v>12.81</v>
      </c>
      <c r="L1183" s="196" t="s">
        <v>5433</v>
      </c>
    </row>
    <row r="1184" spans="1:12" ht="15.75">
      <c r="A1184" s="196" t="s">
        <v>6584</v>
      </c>
      <c r="B1184" s="196" t="s">
        <v>6585</v>
      </c>
      <c r="C1184" s="196" t="s">
        <v>6586</v>
      </c>
      <c r="D1184" s="196">
        <v>73</v>
      </c>
      <c r="E1184" s="197" t="s">
        <v>144</v>
      </c>
      <c r="F1184" s="196" t="s">
        <v>144</v>
      </c>
      <c r="G1184" s="196">
        <v>100393</v>
      </c>
      <c r="H1184" s="196" t="s">
        <v>6633</v>
      </c>
      <c r="I1184" s="196" t="s">
        <v>5650</v>
      </c>
      <c r="J1184" s="196" t="s">
        <v>5432</v>
      </c>
      <c r="K1184" s="197">
        <v>16.87</v>
      </c>
      <c r="L1184" s="196" t="s">
        <v>5433</v>
      </c>
    </row>
    <row r="1185" spans="1:12" ht="15.75">
      <c r="A1185" s="196" t="s">
        <v>6584</v>
      </c>
      <c r="B1185" s="196" t="s">
        <v>6585</v>
      </c>
      <c r="C1185" s="196" t="s">
        <v>6586</v>
      </c>
      <c r="D1185" s="196">
        <v>73</v>
      </c>
      <c r="E1185" s="197" t="s">
        <v>144</v>
      </c>
      <c r="F1185" s="196" t="s">
        <v>144</v>
      </c>
      <c r="G1185" s="196">
        <v>100394</v>
      </c>
      <c r="H1185" s="196" t="s">
        <v>6634</v>
      </c>
      <c r="I1185" s="196" t="s">
        <v>5650</v>
      </c>
      <c r="J1185" s="196" t="s">
        <v>5432</v>
      </c>
      <c r="K1185" s="197">
        <v>15.37</v>
      </c>
      <c r="L1185" s="196" t="s">
        <v>5433</v>
      </c>
    </row>
    <row r="1186" spans="1:12" ht="15.75">
      <c r="A1186" s="196" t="s">
        <v>6584</v>
      </c>
      <c r="B1186" s="196" t="s">
        <v>6585</v>
      </c>
      <c r="C1186" s="196" t="s">
        <v>6586</v>
      </c>
      <c r="D1186" s="196">
        <v>73</v>
      </c>
      <c r="E1186" s="197" t="s">
        <v>144</v>
      </c>
      <c r="F1186" s="196" t="s">
        <v>144</v>
      </c>
      <c r="G1186" s="196">
        <v>100395</v>
      </c>
      <c r="H1186" s="196" t="s">
        <v>6635</v>
      </c>
      <c r="I1186" s="196" t="s">
        <v>5650</v>
      </c>
      <c r="J1186" s="196" t="s">
        <v>5432</v>
      </c>
      <c r="K1186" s="197">
        <v>20.13</v>
      </c>
      <c r="L1186" s="196" t="s">
        <v>5433</v>
      </c>
    </row>
    <row r="1187" spans="1:12" ht="15.75">
      <c r="A1187" s="196" t="s">
        <v>6584</v>
      </c>
      <c r="B1187" s="196" t="s">
        <v>6585</v>
      </c>
      <c r="C1187" s="196" t="s">
        <v>6636</v>
      </c>
      <c r="D1187" s="196">
        <v>74</v>
      </c>
      <c r="E1187" s="197" t="s">
        <v>144</v>
      </c>
      <c r="F1187" s="196" t="s">
        <v>144</v>
      </c>
      <c r="G1187" s="196">
        <v>94189</v>
      </c>
      <c r="H1187" s="196" t="s">
        <v>6637</v>
      </c>
      <c r="I1187" s="196" t="s">
        <v>5650</v>
      </c>
      <c r="J1187" s="196" t="s">
        <v>5432</v>
      </c>
      <c r="K1187" s="197">
        <v>30.51</v>
      </c>
      <c r="L1187" s="196" t="s">
        <v>5433</v>
      </c>
    </row>
    <row r="1188" spans="1:12" ht="15.75">
      <c r="A1188" s="196" t="s">
        <v>6584</v>
      </c>
      <c r="B1188" s="196" t="s">
        <v>6585</v>
      </c>
      <c r="C1188" s="196" t="s">
        <v>6636</v>
      </c>
      <c r="D1188" s="196">
        <v>74</v>
      </c>
      <c r="E1188" s="197" t="s">
        <v>144</v>
      </c>
      <c r="F1188" s="196" t="s">
        <v>144</v>
      </c>
      <c r="G1188" s="196">
        <v>94192</v>
      </c>
      <c r="H1188" s="196" t="s">
        <v>6638</v>
      </c>
      <c r="I1188" s="196" t="s">
        <v>5650</v>
      </c>
      <c r="J1188" s="196" t="s">
        <v>5432</v>
      </c>
      <c r="K1188" s="197">
        <v>32.770000000000003</v>
      </c>
      <c r="L1188" s="196" t="s">
        <v>5433</v>
      </c>
    </row>
    <row r="1189" spans="1:12" ht="15.75">
      <c r="A1189" s="196" t="s">
        <v>6584</v>
      </c>
      <c r="B1189" s="196" t="s">
        <v>6585</v>
      </c>
      <c r="C1189" s="196" t="s">
        <v>6636</v>
      </c>
      <c r="D1189" s="196">
        <v>74</v>
      </c>
      <c r="E1189" s="197" t="s">
        <v>144</v>
      </c>
      <c r="F1189" s="196" t="s">
        <v>144</v>
      </c>
      <c r="G1189" s="196">
        <v>94195</v>
      </c>
      <c r="H1189" s="196" t="s">
        <v>6639</v>
      </c>
      <c r="I1189" s="196" t="s">
        <v>5650</v>
      </c>
      <c r="J1189" s="196" t="s">
        <v>5432</v>
      </c>
      <c r="K1189" s="197">
        <v>31.2</v>
      </c>
      <c r="L1189" s="196" t="s">
        <v>5433</v>
      </c>
    </row>
    <row r="1190" spans="1:12" ht="15.75">
      <c r="A1190" s="196" t="s">
        <v>6584</v>
      </c>
      <c r="B1190" s="196" t="s">
        <v>6585</v>
      </c>
      <c r="C1190" s="196" t="s">
        <v>6636</v>
      </c>
      <c r="D1190" s="196">
        <v>74</v>
      </c>
      <c r="E1190" s="197" t="s">
        <v>144</v>
      </c>
      <c r="F1190" s="196" t="s">
        <v>144</v>
      </c>
      <c r="G1190" s="196">
        <v>94198</v>
      </c>
      <c r="H1190" s="196" t="s">
        <v>6640</v>
      </c>
      <c r="I1190" s="196" t="s">
        <v>5650</v>
      </c>
      <c r="J1190" s="196" t="s">
        <v>5432</v>
      </c>
      <c r="K1190" s="197">
        <v>34.19</v>
      </c>
      <c r="L1190" s="196" t="s">
        <v>5433</v>
      </c>
    </row>
    <row r="1191" spans="1:12" ht="15.75">
      <c r="A1191" s="196" t="s">
        <v>6584</v>
      </c>
      <c r="B1191" s="196" t="s">
        <v>6585</v>
      </c>
      <c r="C1191" s="196" t="s">
        <v>6636</v>
      </c>
      <c r="D1191" s="196">
        <v>74</v>
      </c>
      <c r="E1191" s="197" t="s">
        <v>144</v>
      </c>
      <c r="F1191" s="196" t="s">
        <v>144</v>
      </c>
      <c r="G1191" s="196">
        <v>94201</v>
      </c>
      <c r="H1191" s="196" t="s">
        <v>6641</v>
      </c>
      <c r="I1191" s="196" t="s">
        <v>5650</v>
      </c>
      <c r="J1191" s="196" t="s">
        <v>5432</v>
      </c>
      <c r="K1191" s="197">
        <v>44.34</v>
      </c>
      <c r="L1191" s="196" t="s">
        <v>5433</v>
      </c>
    </row>
    <row r="1192" spans="1:12" ht="15.75">
      <c r="A1192" s="196" t="s">
        <v>6584</v>
      </c>
      <c r="B1192" s="196" t="s">
        <v>6585</v>
      </c>
      <c r="C1192" s="196" t="s">
        <v>6636</v>
      </c>
      <c r="D1192" s="196">
        <v>74</v>
      </c>
      <c r="E1192" s="197" t="s">
        <v>144</v>
      </c>
      <c r="F1192" s="196" t="s">
        <v>144</v>
      </c>
      <c r="G1192" s="196">
        <v>94204</v>
      </c>
      <c r="H1192" s="196" t="s">
        <v>6642</v>
      </c>
      <c r="I1192" s="196" t="s">
        <v>5650</v>
      </c>
      <c r="J1192" s="196" t="s">
        <v>5432</v>
      </c>
      <c r="K1192" s="197">
        <v>49.4</v>
      </c>
      <c r="L1192" s="196" t="s">
        <v>5433</v>
      </c>
    </row>
    <row r="1193" spans="1:12" ht="15.75">
      <c r="A1193" s="196" t="s">
        <v>6584</v>
      </c>
      <c r="B1193" s="196" t="s">
        <v>6585</v>
      </c>
      <c r="C1193" s="196" t="s">
        <v>6636</v>
      </c>
      <c r="D1193" s="196">
        <v>74</v>
      </c>
      <c r="E1193" s="197" t="s">
        <v>144</v>
      </c>
      <c r="F1193" s="196" t="s">
        <v>144</v>
      </c>
      <c r="G1193" s="196">
        <v>94224</v>
      </c>
      <c r="H1193" s="196" t="s">
        <v>6643</v>
      </c>
      <c r="I1193" s="196" t="s">
        <v>5431</v>
      </c>
      <c r="J1193" s="196" t="s">
        <v>5503</v>
      </c>
      <c r="K1193" s="197">
        <v>22.11</v>
      </c>
      <c r="L1193" s="196" t="s">
        <v>5433</v>
      </c>
    </row>
    <row r="1194" spans="1:12" ht="15.75">
      <c r="A1194" s="196" t="s">
        <v>6584</v>
      </c>
      <c r="B1194" s="196" t="s">
        <v>6585</v>
      </c>
      <c r="C1194" s="196" t="s">
        <v>6636</v>
      </c>
      <c r="D1194" s="196">
        <v>74</v>
      </c>
      <c r="E1194" s="197" t="s">
        <v>144</v>
      </c>
      <c r="F1194" s="196" t="s">
        <v>144</v>
      </c>
      <c r="G1194" s="196">
        <v>94225</v>
      </c>
      <c r="H1194" s="196" t="s">
        <v>6644</v>
      </c>
      <c r="I1194" s="196" t="s">
        <v>5650</v>
      </c>
      <c r="J1194" s="196" t="s">
        <v>5432</v>
      </c>
      <c r="K1194" s="197">
        <v>32.29</v>
      </c>
      <c r="L1194" s="196" t="s">
        <v>5433</v>
      </c>
    </row>
    <row r="1195" spans="1:12" ht="15.75">
      <c r="A1195" s="196" t="s">
        <v>6584</v>
      </c>
      <c r="B1195" s="196" t="s">
        <v>6585</v>
      </c>
      <c r="C1195" s="196" t="s">
        <v>6636</v>
      </c>
      <c r="D1195" s="196">
        <v>74</v>
      </c>
      <c r="E1195" s="197" t="s">
        <v>144</v>
      </c>
      <c r="F1195" s="196" t="s">
        <v>144</v>
      </c>
      <c r="G1195" s="196">
        <v>94226</v>
      </c>
      <c r="H1195" s="196" t="s">
        <v>6645</v>
      </c>
      <c r="I1195" s="196" t="s">
        <v>5650</v>
      </c>
      <c r="J1195" s="196" t="s">
        <v>5432</v>
      </c>
      <c r="K1195" s="197">
        <v>15.81</v>
      </c>
      <c r="L1195" s="196" t="s">
        <v>5433</v>
      </c>
    </row>
    <row r="1196" spans="1:12" ht="15.75">
      <c r="A1196" s="196" t="s">
        <v>6584</v>
      </c>
      <c r="B1196" s="196" t="s">
        <v>6585</v>
      </c>
      <c r="C1196" s="196" t="s">
        <v>6636</v>
      </c>
      <c r="D1196" s="196">
        <v>74</v>
      </c>
      <c r="E1196" s="197" t="s">
        <v>144</v>
      </c>
      <c r="F1196" s="196" t="s">
        <v>144</v>
      </c>
      <c r="G1196" s="196">
        <v>94232</v>
      </c>
      <c r="H1196" s="196" t="s">
        <v>6646</v>
      </c>
      <c r="I1196" s="196" t="s">
        <v>5502</v>
      </c>
      <c r="J1196" s="196" t="s">
        <v>5503</v>
      </c>
      <c r="K1196" s="197">
        <v>2.62</v>
      </c>
      <c r="L1196" s="196" t="s">
        <v>5433</v>
      </c>
    </row>
    <row r="1197" spans="1:12" ht="15.75">
      <c r="A1197" s="196" t="s">
        <v>6584</v>
      </c>
      <c r="B1197" s="196" t="s">
        <v>6585</v>
      </c>
      <c r="C1197" s="196" t="s">
        <v>6636</v>
      </c>
      <c r="D1197" s="196">
        <v>74</v>
      </c>
      <c r="E1197" s="197" t="s">
        <v>144</v>
      </c>
      <c r="F1197" s="196" t="s">
        <v>144</v>
      </c>
      <c r="G1197" s="196">
        <v>94440</v>
      </c>
      <c r="H1197" s="196" t="s">
        <v>6647</v>
      </c>
      <c r="I1197" s="196" t="s">
        <v>5650</v>
      </c>
      <c r="J1197" s="196" t="s">
        <v>5432</v>
      </c>
      <c r="K1197" s="197">
        <v>31.2</v>
      </c>
      <c r="L1197" s="196" t="s">
        <v>5433</v>
      </c>
    </row>
    <row r="1198" spans="1:12" ht="15.75">
      <c r="A1198" s="196" t="s">
        <v>6584</v>
      </c>
      <c r="B1198" s="196" t="s">
        <v>6585</v>
      </c>
      <c r="C1198" s="196" t="s">
        <v>6636</v>
      </c>
      <c r="D1198" s="196">
        <v>74</v>
      </c>
      <c r="E1198" s="197" t="s">
        <v>144</v>
      </c>
      <c r="F1198" s="196" t="s">
        <v>144</v>
      </c>
      <c r="G1198" s="196">
        <v>94441</v>
      </c>
      <c r="H1198" s="196" t="s">
        <v>6648</v>
      </c>
      <c r="I1198" s="196" t="s">
        <v>5650</v>
      </c>
      <c r="J1198" s="196" t="s">
        <v>5432</v>
      </c>
      <c r="K1198" s="197">
        <v>34.19</v>
      </c>
      <c r="L1198" s="196" t="s">
        <v>5433</v>
      </c>
    </row>
    <row r="1199" spans="1:12" ht="15.75">
      <c r="A1199" s="196" t="s">
        <v>6584</v>
      </c>
      <c r="B1199" s="196" t="s">
        <v>6585</v>
      </c>
      <c r="C1199" s="196" t="s">
        <v>6636</v>
      </c>
      <c r="D1199" s="196">
        <v>74</v>
      </c>
      <c r="E1199" s="197" t="s">
        <v>144</v>
      </c>
      <c r="F1199" s="196" t="s">
        <v>144</v>
      </c>
      <c r="G1199" s="196">
        <v>94442</v>
      </c>
      <c r="H1199" s="196" t="s">
        <v>6649</v>
      </c>
      <c r="I1199" s="196" t="s">
        <v>5650</v>
      </c>
      <c r="J1199" s="196" t="s">
        <v>5432</v>
      </c>
      <c r="K1199" s="197">
        <v>31.2</v>
      </c>
      <c r="L1199" s="196" t="s">
        <v>5433</v>
      </c>
    </row>
    <row r="1200" spans="1:12" ht="15.75">
      <c r="A1200" s="196" t="s">
        <v>6584</v>
      </c>
      <c r="B1200" s="196" t="s">
        <v>6585</v>
      </c>
      <c r="C1200" s="196" t="s">
        <v>6636</v>
      </c>
      <c r="D1200" s="196">
        <v>74</v>
      </c>
      <c r="E1200" s="197" t="s">
        <v>144</v>
      </c>
      <c r="F1200" s="196" t="s">
        <v>144</v>
      </c>
      <c r="G1200" s="196">
        <v>94443</v>
      </c>
      <c r="H1200" s="196" t="s">
        <v>6650</v>
      </c>
      <c r="I1200" s="196" t="s">
        <v>5650</v>
      </c>
      <c r="J1200" s="196" t="s">
        <v>5432</v>
      </c>
      <c r="K1200" s="197">
        <v>34.19</v>
      </c>
      <c r="L1200" s="196" t="s">
        <v>5433</v>
      </c>
    </row>
    <row r="1201" spans="1:12" ht="15.75">
      <c r="A1201" s="196" t="s">
        <v>6584</v>
      </c>
      <c r="B1201" s="196" t="s">
        <v>6585</v>
      </c>
      <c r="C1201" s="196" t="s">
        <v>6636</v>
      </c>
      <c r="D1201" s="196">
        <v>74</v>
      </c>
      <c r="E1201" s="197" t="s">
        <v>144</v>
      </c>
      <c r="F1201" s="196" t="s">
        <v>144</v>
      </c>
      <c r="G1201" s="196">
        <v>94445</v>
      </c>
      <c r="H1201" s="196" t="s">
        <v>6651</v>
      </c>
      <c r="I1201" s="196" t="s">
        <v>5650</v>
      </c>
      <c r="J1201" s="196" t="s">
        <v>5432</v>
      </c>
      <c r="K1201" s="197">
        <v>44.34</v>
      </c>
      <c r="L1201" s="196" t="s">
        <v>5433</v>
      </c>
    </row>
    <row r="1202" spans="1:12" ht="15.75">
      <c r="A1202" s="196" t="s">
        <v>6584</v>
      </c>
      <c r="B1202" s="196" t="s">
        <v>6585</v>
      </c>
      <c r="C1202" s="196" t="s">
        <v>6636</v>
      </c>
      <c r="D1202" s="196">
        <v>74</v>
      </c>
      <c r="E1202" s="197" t="s">
        <v>144</v>
      </c>
      <c r="F1202" s="196" t="s">
        <v>144</v>
      </c>
      <c r="G1202" s="196">
        <v>94446</v>
      </c>
      <c r="H1202" s="196" t="s">
        <v>6652</v>
      </c>
      <c r="I1202" s="196" t="s">
        <v>5650</v>
      </c>
      <c r="J1202" s="196" t="s">
        <v>5432</v>
      </c>
      <c r="K1202" s="197">
        <v>49.4</v>
      </c>
      <c r="L1202" s="196" t="s">
        <v>5433</v>
      </c>
    </row>
    <row r="1203" spans="1:12" ht="15.75">
      <c r="A1203" s="196" t="s">
        <v>6584</v>
      </c>
      <c r="B1203" s="196" t="s">
        <v>6585</v>
      </c>
      <c r="C1203" s="196" t="s">
        <v>6636</v>
      </c>
      <c r="D1203" s="196">
        <v>74</v>
      </c>
      <c r="E1203" s="197" t="s">
        <v>144</v>
      </c>
      <c r="F1203" s="196" t="s">
        <v>144</v>
      </c>
      <c r="G1203" s="196">
        <v>94447</v>
      </c>
      <c r="H1203" s="196" t="s">
        <v>6653</v>
      </c>
      <c r="I1203" s="196" t="s">
        <v>5650</v>
      </c>
      <c r="J1203" s="196" t="s">
        <v>5432</v>
      </c>
      <c r="K1203" s="197">
        <v>44.34</v>
      </c>
      <c r="L1203" s="196" t="s">
        <v>5433</v>
      </c>
    </row>
    <row r="1204" spans="1:12" ht="15.75">
      <c r="A1204" s="196" t="s">
        <v>6584</v>
      </c>
      <c r="B1204" s="196" t="s">
        <v>6585</v>
      </c>
      <c r="C1204" s="196" t="s">
        <v>6636</v>
      </c>
      <c r="D1204" s="196">
        <v>74</v>
      </c>
      <c r="E1204" s="197" t="s">
        <v>144</v>
      </c>
      <c r="F1204" s="196" t="s">
        <v>144</v>
      </c>
      <c r="G1204" s="196">
        <v>94448</v>
      </c>
      <c r="H1204" s="196" t="s">
        <v>6654</v>
      </c>
      <c r="I1204" s="196" t="s">
        <v>5650</v>
      </c>
      <c r="J1204" s="196" t="s">
        <v>5432</v>
      </c>
      <c r="K1204" s="197">
        <v>49.4</v>
      </c>
      <c r="L1204" s="196" t="s">
        <v>5433</v>
      </c>
    </row>
    <row r="1205" spans="1:12" ht="15.75">
      <c r="A1205" s="196" t="s">
        <v>6584</v>
      </c>
      <c r="B1205" s="196" t="s">
        <v>6585</v>
      </c>
      <c r="C1205" s="196" t="s">
        <v>6655</v>
      </c>
      <c r="D1205" s="196">
        <v>75</v>
      </c>
      <c r="E1205" s="197" t="s">
        <v>144</v>
      </c>
      <c r="F1205" s="196" t="s">
        <v>144</v>
      </c>
      <c r="G1205" s="196">
        <v>94207</v>
      </c>
      <c r="H1205" s="196" t="s">
        <v>6656</v>
      </c>
      <c r="I1205" s="196" t="s">
        <v>5650</v>
      </c>
      <c r="J1205" s="196" t="s">
        <v>5432</v>
      </c>
      <c r="K1205" s="197">
        <v>44.15</v>
      </c>
      <c r="L1205" s="196" t="s">
        <v>5433</v>
      </c>
    </row>
    <row r="1206" spans="1:12" ht="15.75">
      <c r="A1206" s="196" t="s">
        <v>6584</v>
      </c>
      <c r="B1206" s="196" t="s">
        <v>6585</v>
      </c>
      <c r="C1206" s="196" t="s">
        <v>6655</v>
      </c>
      <c r="D1206" s="196">
        <v>75</v>
      </c>
      <c r="E1206" s="197" t="s">
        <v>144</v>
      </c>
      <c r="F1206" s="196" t="s">
        <v>144</v>
      </c>
      <c r="G1206" s="196">
        <v>94210</v>
      </c>
      <c r="H1206" s="196" t="s">
        <v>6657</v>
      </c>
      <c r="I1206" s="196" t="s">
        <v>5650</v>
      </c>
      <c r="J1206" s="196" t="s">
        <v>5432</v>
      </c>
      <c r="K1206" s="197">
        <v>46.97</v>
      </c>
      <c r="L1206" s="196" t="s">
        <v>5433</v>
      </c>
    </row>
    <row r="1207" spans="1:12" ht="15.75">
      <c r="A1207" s="196" t="s">
        <v>6584</v>
      </c>
      <c r="B1207" s="196" t="s">
        <v>6585</v>
      </c>
      <c r="C1207" s="196" t="s">
        <v>6655</v>
      </c>
      <c r="D1207" s="196">
        <v>75</v>
      </c>
      <c r="E1207" s="197" t="s">
        <v>144</v>
      </c>
      <c r="F1207" s="196" t="s">
        <v>144</v>
      </c>
      <c r="G1207" s="196">
        <v>94218</v>
      </c>
      <c r="H1207" s="196" t="s">
        <v>6658</v>
      </c>
      <c r="I1207" s="196" t="s">
        <v>5650</v>
      </c>
      <c r="J1207" s="196" t="s">
        <v>5432</v>
      </c>
      <c r="K1207" s="197">
        <v>98.6</v>
      </c>
      <c r="L1207" s="196" t="s">
        <v>5433</v>
      </c>
    </row>
    <row r="1208" spans="1:12" ht="15.75">
      <c r="A1208" s="196" t="s">
        <v>6584</v>
      </c>
      <c r="B1208" s="196" t="s">
        <v>6585</v>
      </c>
      <c r="C1208" s="196" t="s">
        <v>6659</v>
      </c>
      <c r="D1208" s="196">
        <v>76</v>
      </c>
      <c r="E1208" s="197" t="s">
        <v>144</v>
      </c>
      <c r="F1208" s="196" t="s">
        <v>144</v>
      </c>
      <c r="G1208" s="196">
        <v>94213</v>
      </c>
      <c r="H1208" s="196" t="s">
        <v>6660</v>
      </c>
      <c r="I1208" s="196" t="s">
        <v>5650</v>
      </c>
      <c r="J1208" s="196" t="s">
        <v>5432</v>
      </c>
      <c r="K1208" s="197">
        <v>81.650000000000006</v>
      </c>
      <c r="L1208" s="196" t="s">
        <v>5433</v>
      </c>
    </row>
    <row r="1209" spans="1:12" ht="15.75">
      <c r="A1209" s="196" t="s">
        <v>6584</v>
      </c>
      <c r="B1209" s="196" t="s">
        <v>6585</v>
      </c>
      <c r="C1209" s="196" t="s">
        <v>6659</v>
      </c>
      <c r="D1209" s="196">
        <v>76</v>
      </c>
      <c r="E1209" s="197" t="s">
        <v>144</v>
      </c>
      <c r="F1209" s="196" t="s">
        <v>144</v>
      </c>
      <c r="G1209" s="196">
        <v>94216</v>
      </c>
      <c r="H1209" s="196" t="s">
        <v>6661</v>
      </c>
      <c r="I1209" s="196" t="s">
        <v>5650</v>
      </c>
      <c r="J1209" s="196" t="s">
        <v>5432</v>
      </c>
      <c r="K1209" s="197">
        <v>244.6</v>
      </c>
      <c r="L1209" s="196" t="s">
        <v>5433</v>
      </c>
    </row>
    <row r="1210" spans="1:12" ht="15.75">
      <c r="A1210" s="196" t="s">
        <v>6584</v>
      </c>
      <c r="B1210" s="196" t="s">
        <v>6585</v>
      </c>
      <c r="C1210" s="196" t="s">
        <v>6662</v>
      </c>
      <c r="D1210" s="196">
        <v>79</v>
      </c>
      <c r="E1210" s="197" t="s">
        <v>144</v>
      </c>
      <c r="F1210" s="196" t="s">
        <v>144</v>
      </c>
      <c r="G1210" s="196">
        <v>94219</v>
      </c>
      <c r="H1210" s="196" t="s">
        <v>6663</v>
      </c>
      <c r="I1210" s="196" t="s">
        <v>5431</v>
      </c>
      <c r="J1210" s="196" t="s">
        <v>5432</v>
      </c>
      <c r="K1210" s="197">
        <v>27.93</v>
      </c>
      <c r="L1210" s="196" t="s">
        <v>5433</v>
      </c>
    </row>
    <row r="1211" spans="1:12" ht="15.75">
      <c r="A1211" s="196" t="s">
        <v>6584</v>
      </c>
      <c r="B1211" s="196" t="s">
        <v>6585</v>
      </c>
      <c r="C1211" s="196" t="s">
        <v>6662</v>
      </c>
      <c r="D1211" s="196">
        <v>79</v>
      </c>
      <c r="E1211" s="197" t="s">
        <v>144</v>
      </c>
      <c r="F1211" s="196" t="s">
        <v>144</v>
      </c>
      <c r="G1211" s="196">
        <v>94220</v>
      </c>
      <c r="H1211" s="196" t="s">
        <v>6664</v>
      </c>
      <c r="I1211" s="196" t="s">
        <v>5431</v>
      </c>
      <c r="J1211" s="196" t="s">
        <v>5432</v>
      </c>
      <c r="K1211" s="197">
        <v>43.44</v>
      </c>
      <c r="L1211" s="196" t="s">
        <v>5433</v>
      </c>
    </row>
    <row r="1212" spans="1:12" ht="15.75">
      <c r="A1212" s="196" t="s">
        <v>6584</v>
      </c>
      <c r="B1212" s="196" t="s">
        <v>6585</v>
      </c>
      <c r="C1212" s="196" t="s">
        <v>6662</v>
      </c>
      <c r="D1212" s="196">
        <v>79</v>
      </c>
      <c r="E1212" s="197" t="s">
        <v>144</v>
      </c>
      <c r="F1212" s="196" t="s">
        <v>144</v>
      </c>
      <c r="G1212" s="196">
        <v>94221</v>
      </c>
      <c r="H1212" s="196" t="s">
        <v>6665</v>
      </c>
      <c r="I1212" s="196" t="s">
        <v>5431</v>
      </c>
      <c r="J1212" s="196" t="s">
        <v>5432</v>
      </c>
      <c r="K1212" s="197">
        <v>22.05</v>
      </c>
      <c r="L1212" s="196" t="s">
        <v>5433</v>
      </c>
    </row>
    <row r="1213" spans="1:12" ht="15.75">
      <c r="A1213" s="196" t="s">
        <v>6584</v>
      </c>
      <c r="B1213" s="196" t="s">
        <v>6585</v>
      </c>
      <c r="C1213" s="196" t="s">
        <v>6662</v>
      </c>
      <c r="D1213" s="196">
        <v>79</v>
      </c>
      <c r="E1213" s="197" t="s">
        <v>144</v>
      </c>
      <c r="F1213" s="196" t="s">
        <v>144</v>
      </c>
      <c r="G1213" s="196">
        <v>94222</v>
      </c>
      <c r="H1213" s="196" t="s">
        <v>6666</v>
      </c>
      <c r="I1213" s="196" t="s">
        <v>5431</v>
      </c>
      <c r="J1213" s="196" t="s">
        <v>5432</v>
      </c>
      <c r="K1213" s="197">
        <v>37.56</v>
      </c>
      <c r="L1213" s="196" t="s">
        <v>5433</v>
      </c>
    </row>
    <row r="1214" spans="1:12" ht="15.75">
      <c r="A1214" s="196" t="s">
        <v>6584</v>
      </c>
      <c r="B1214" s="196" t="s">
        <v>6585</v>
      </c>
      <c r="C1214" s="196" t="s">
        <v>6667</v>
      </c>
      <c r="D1214" s="196">
        <v>80</v>
      </c>
      <c r="E1214" s="197" t="s">
        <v>144</v>
      </c>
      <c r="F1214" s="196" t="s">
        <v>144</v>
      </c>
      <c r="G1214" s="196">
        <v>94223</v>
      </c>
      <c r="H1214" s="196" t="s">
        <v>6668</v>
      </c>
      <c r="I1214" s="196" t="s">
        <v>5431</v>
      </c>
      <c r="J1214" s="196" t="s">
        <v>5432</v>
      </c>
      <c r="K1214" s="197">
        <v>55.34</v>
      </c>
      <c r="L1214" s="196" t="s">
        <v>5433</v>
      </c>
    </row>
    <row r="1215" spans="1:12" ht="15.75">
      <c r="A1215" s="196" t="s">
        <v>6584</v>
      </c>
      <c r="B1215" s="196" t="s">
        <v>6585</v>
      </c>
      <c r="C1215" s="196" t="s">
        <v>6667</v>
      </c>
      <c r="D1215" s="196">
        <v>80</v>
      </c>
      <c r="E1215" s="197" t="s">
        <v>144</v>
      </c>
      <c r="F1215" s="196" t="s">
        <v>144</v>
      </c>
      <c r="G1215" s="196">
        <v>94451</v>
      </c>
      <c r="H1215" s="196" t="s">
        <v>6669</v>
      </c>
      <c r="I1215" s="196" t="s">
        <v>5431</v>
      </c>
      <c r="J1215" s="196" t="s">
        <v>5432</v>
      </c>
      <c r="K1215" s="197">
        <v>127.82</v>
      </c>
      <c r="L1215" s="196" t="s">
        <v>5433</v>
      </c>
    </row>
    <row r="1216" spans="1:12" ht="15.75">
      <c r="A1216" s="196" t="s">
        <v>6584</v>
      </c>
      <c r="B1216" s="196" t="s">
        <v>6585</v>
      </c>
      <c r="C1216" s="196" t="s">
        <v>6667</v>
      </c>
      <c r="D1216" s="196">
        <v>80</v>
      </c>
      <c r="E1216" s="197" t="s">
        <v>144</v>
      </c>
      <c r="F1216" s="196" t="s">
        <v>144</v>
      </c>
      <c r="G1216" s="196">
        <v>100325</v>
      </c>
      <c r="H1216" s="196" t="s">
        <v>6670</v>
      </c>
      <c r="I1216" s="196" t="s">
        <v>5431</v>
      </c>
      <c r="J1216" s="196" t="s">
        <v>5432</v>
      </c>
      <c r="K1216" s="197">
        <v>53.21</v>
      </c>
      <c r="L1216" s="196" t="s">
        <v>5433</v>
      </c>
    </row>
    <row r="1217" spans="1:12" ht="15.75">
      <c r="A1217" s="196" t="s">
        <v>6584</v>
      </c>
      <c r="B1217" s="196" t="s">
        <v>6585</v>
      </c>
      <c r="C1217" s="196" t="s">
        <v>6667</v>
      </c>
      <c r="D1217" s="196">
        <v>80</v>
      </c>
      <c r="E1217" s="197" t="s">
        <v>144</v>
      </c>
      <c r="F1217" s="196" t="s">
        <v>144</v>
      </c>
      <c r="G1217" s="196">
        <v>100327</v>
      </c>
      <c r="H1217" s="196" t="s">
        <v>6671</v>
      </c>
      <c r="I1217" s="196" t="s">
        <v>5431</v>
      </c>
      <c r="J1217" s="196" t="s">
        <v>5432</v>
      </c>
      <c r="K1217" s="197">
        <v>52.09</v>
      </c>
      <c r="L1217" s="196" t="s">
        <v>5433</v>
      </c>
    </row>
    <row r="1218" spans="1:12" ht="15.75">
      <c r="A1218" s="196" t="s">
        <v>6584</v>
      </c>
      <c r="B1218" s="196" t="s">
        <v>6585</v>
      </c>
      <c r="C1218" s="196" t="s">
        <v>6667</v>
      </c>
      <c r="D1218" s="196">
        <v>80</v>
      </c>
      <c r="E1218" s="197" t="s">
        <v>144</v>
      </c>
      <c r="F1218" s="196" t="s">
        <v>144</v>
      </c>
      <c r="G1218" s="196">
        <v>100328</v>
      </c>
      <c r="H1218" s="196" t="s">
        <v>6672</v>
      </c>
      <c r="I1218" s="196" t="s">
        <v>5650</v>
      </c>
      <c r="J1218" s="196" t="s">
        <v>5432</v>
      </c>
      <c r="K1218" s="197">
        <v>11.97</v>
      </c>
      <c r="L1218" s="196" t="s">
        <v>5433</v>
      </c>
    </row>
    <row r="1219" spans="1:12" ht="15.75">
      <c r="A1219" s="196" t="s">
        <v>6584</v>
      </c>
      <c r="B1219" s="196" t="s">
        <v>6585</v>
      </c>
      <c r="C1219" s="196" t="s">
        <v>6667</v>
      </c>
      <c r="D1219" s="196">
        <v>80</v>
      </c>
      <c r="E1219" s="197" t="s">
        <v>144</v>
      </c>
      <c r="F1219" s="196" t="s">
        <v>144</v>
      </c>
      <c r="G1219" s="196">
        <v>100329</v>
      </c>
      <c r="H1219" s="196" t="s">
        <v>6673</v>
      </c>
      <c r="I1219" s="196" t="s">
        <v>5650</v>
      </c>
      <c r="J1219" s="196" t="s">
        <v>5432</v>
      </c>
      <c r="K1219" s="197">
        <v>14.96</v>
      </c>
      <c r="L1219" s="196" t="s">
        <v>5433</v>
      </c>
    </row>
    <row r="1220" spans="1:12" ht="15.75">
      <c r="A1220" s="196" t="s">
        <v>6584</v>
      </c>
      <c r="B1220" s="196" t="s">
        <v>6585</v>
      </c>
      <c r="C1220" s="196" t="s">
        <v>6667</v>
      </c>
      <c r="D1220" s="196">
        <v>80</v>
      </c>
      <c r="E1220" s="197" t="s">
        <v>144</v>
      </c>
      <c r="F1220" s="196" t="s">
        <v>144</v>
      </c>
      <c r="G1220" s="196">
        <v>100330</v>
      </c>
      <c r="H1220" s="196" t="s">
        <v>6674</v>
      </c>
      <c r="I1220" s="196" t="s">
        <v>5650</v>
      </c>
      <c r="J1220" s="196" t="s">
        <v>5432</v>
      </c>
      <c r="K1220" s="197">
        <v>16.22</v>
      </c>
      <c r="L1220" s="196" t="s">
        <v>5433</v>
      </c>
    </row>
    <row r="1221" spans="1:12" ht="15.75">
      <c r="A1221" s="196" t="s">
        <v>6584</v>
      </c>
      <c r="B1221" s="196" t="s">
        <v>6585</v>
      </c>
      <c r="C1221" s="196" t="s">
        <v>6667</v>
      </c>
      <c r="D1221" s="196">
        <v>80</v>
      </c>
      <c r="E1221" s="197" t="s">
        <v>144</v>
      </c>
      <c r="F1221" s="196" t="s">
        <v>144</v>
      </c>
      <c r="G1221" s="196">
        <v>100331</v>
      </c>
      <c r="H1221" s="196" t="s">
        <v>6675</v>
      </c>
      <c r="I1221" s="196" t="s">
        <v>5650</v>
      </c>
      <c r="J1221" s="196" t="s">
        <v>5432</v>
      </c>
      <c r="K1221" s="197">
        <v>21.31</v>
      </c>
      <c r="L1221" s="196" t="s">
        <v>5433</v>
      </c>
    </row>
    <row r="1222" spans="1:12" ht="15.75">
      <c r="A1222" s="196" t="s">
        <v>6584</v>
      </c>
      <c r="B1222" s="196" t="s">
        <v>6585</v>
      </c>
      <c r="C1222" s="196" t="s">
        <v>6676</v>
      </c>
      <c r="D1222" s="196">
        <v>83</v>
      </c>
      <c r="E1222" s="197" t="s">
        <v>144</v>
      </c>
      <c r="F1222" s="196" t="s">
        <v>144</v>
      </c>
      <c r="G1222" s="196">
        <v>100434</v>
      </c>
      <c r="H1222" s="196" t="s">
        <v>6677</v>
      </c>
      <c r="I1222" s="196" t="s">
        <v>5431</v>
      </c>
      <c r="J1222" s="196" t="s">
        <v>5432</v>
      </c>
      <c r="K1222" s="197">
        <v>57.79</v>
      </c>
      <c r="L1222" s="196" t="s">
        <v>5433</v>
      </c>
    </row>
    <row r="1223" spans="1:12" ht="15.75">
      <c r="A1223" s="196" t="s">
        <v>6584</v>
      </c>
      <c r="B1223" s="196" t="s">
        <v>6585</v>
      </c>
      <c r="C1223" s="196" t="s">
        <v>6676</v>
      </c>
      <c r="D1223" s="196">
        <v>83</v>
      </c>
      <c r="E1223" s="197" t="s">
        <v>144</v>
      </c>
      <c r="F1223" s="196" t="s">
        <v>144</v>
      </c>
      <c r="G1223" s="196">
        <v>100435</v>
      </c>
      <c r="H1223" s="196" t="s">
        <v>6678</v>
      </c>
      <c r="I1223" s="196" t="s">
        <v>5431</v>
      </c>
      <c r="J1223" s="196" t="s">
        <v>5432</v>
      </c>
      <c r="K1223" s="197">
        <v>29.7</v>
      </c>
      <c r="L1223" s="196" t="s">
        <v>5433</v>
      </c>
    </row>
    <row r="1224" spans="1:12" ht="15.75">
      <c r="A1224" s="196" t="s">
        <v>6584</v>
      </c>
      <c r="B1224" s="196" t="s">
        <v>6585</v>
      </c>
      <c r="C1224" s="196" t="s">
        <v>6679</v>
      </c>
      <c r="D1224" s="196">
        <v>84</v>
      </c>
      <c r="E1224" s="197" t="s">
        <v>144</v>
      </c>
      <c r="F1224" s="196" t="s">
        <v>144</v>
      </c>
      <c r="G1224" s="196">
        <v>94227</v>
      </c>
      <c r="H1224" s="196" t="s">
        <v>6680</v>
      </c>
      <c r="I1224" s="196" t="s">
        <v>5431</v>
      </c>
      <c r="J1224" s="196" t="s">
        <v>5432</v>
      </c>
      <c r="K1224" s="197">
        <v>58.64</v>
      </c>
      <c r="L1224" s="196" t="s">
        <v>5433</v>
      </c>
    </row>
    <row r="1225" spans="1:12" ht="15.75">
      <c r="A1225" s="196" t="s">
        <v>6584</v>
      </c>
      <c r="B1225" s="196" t="s">
        <v>6585</v>
      </c>
      <c r="C1225" s="196" t="s">
        <v>6679</v>
      </c>
      <c r="D1225" s="196">
        <v>84</v>
      </c>
      <c r="E1225" s="197" t="s">
        <v>144</v>
      </c>
      <c r="F1225" s="196" t="s">
        <v>144</v>
      </c>
      <c r="G1225" s="196">
        <v>94228</v>
      </c>
      <c r="H1225" s="196" t="s">
        <v>6681</v>
      </c>
      <c r="I1225" s="196" t="s">
        <v>5431</v>
      </c>
      <c r="J1225" s="196" t="s">
        <v>5432</v>
      </c>
      <c r="K1225" s="197">
        <v>78.75</v>
      </c>
      <c r="L1225" s="196" t="s">
        <v>5433</v>
      </c>
    </row>
    <row r="1226" spans="1:12" ht="15.75">
      <c r="A1226" s="196" t="s">
        <v>6584</v>
      </c>
      <c r="B1226" s="196" t="s">
        <v>6585</v>
      </c>
      <c r="C1226" s="196" t="s">
        <v>6679</v>
      </c>
      <c r="D1226" s="196">
        <v>84</v>
      </c>
      <c r="E1226" s="197" t="s">
        <v>144</v>
      </c>
      <c r="F1226" s="196" t="s">
        <v>144</v>
      </c>
      <c r="G1226" s="196">
        <v>94229</v>
      </c>
      <c r="H1226" s="196" t="s">
        <v>6682</v>
      </c>
      <c r="I1226" s="196" t="s">
        <v>5431</v>
      </c>
      <c r="J1226" s="196" t="s">
        <v>5432</v>
      </c>
      <c r="K1226" s="197">
        <v>152.32</v>
      </c>
      <c r="L1226" s="196" t="s">
        <v>5433</v>
      </c>
    </row>
    <row r="1227" spans="1:12" ht="15.75">
      <c r="A1227" s="196" t="s">
        <v>6584</v>
      </c>
      <c r="B1227" s="196" t="s">
        <v>6585</v>
      </c>
      <c r="C1227" s="196" t="s">
        <v>6683</v>
      </c>
      <c r="D1227" s="196">
        <v>86</v>
      </c>
      <c r="E1227" s="197" t="s">
        <v>144</v>
      </c>
      <c r="F1227" s="196" t="s">
        <v>144</v>
      </c>
      <c r="G1227" s="196">
        <v>94231</v>
      </c>
      <c r="H1227" s="196" t="s">
        <v>6684</v>
      </c>
      <c r="I1227" s="196" t="s">
        <v>5431</v>
      </c>
      <c r="J1227" s="196" t="s">
        <v>5432</v>
      </c>
      <c r="K1227" s="197">
        <v>46.78</v>
      </c>
      <c r="L1227" s="196" t="s">
        <v>5433</v>
      </c>
    </row>
    <row r="1228" spans="1:12" ht="15.75">
      <c r="A1228" s="196" t="s">
        <v>6584</v>
      </c>
      <c r="B1228" s="196" t="s">
        <v>6585</v>
      </c>
      <c r="C1228" s="196" t="s">
        <v>6685</v>
      </c>
      <c r="D1228" s="196">
        <v>252</v>
      </c>
      <c r="E1228" s="197" t="s">
        <v>144</v>
      </c>
      <c r="F1228" s="196" t="s">
        <v>144</v>
      </c>
      <c r="G1228" s="196">
        <v>94449</v>
      </c>
      <c r="H1228" s="196" t="s">
        <v>6686</v>
      </c>
      <c r="I1228" s="196" t="s">
        <v>5650</v>
      </c>
      <c r="J1228" s="196" t="s">
        <v>5432</v>
      </c>
      <c r="K1228" s="197">
        <v>49.16</v>
      </c>
      <c r="L1228" s="196" t="s">
        <v>5433</v>
      </c>
    </row>
    <row r="1229" spans="1:12" ht="15.75">
      <c r="A1229" s="196" t="s">
        <v>6584</v>
      </c>
      <c r="B1229" s="196" t="s">
        <v>6585</v>
      </c>
      <c r="C1229" s="196" t="s">
        <v>6687</v>
      </c>
      <c r="D1229" s="196">
        <v>291</v>
      </c>
      <c r="E1229" s="197" t="s">
        <v>144</v>
      </c>
      <c r="F1229" s="196" t="s">
        <v>144</v>
      </c>
      <c r="G1229" s="196">
        <v>92255</v>
      </c>
      <c r="H1229" s="196" t="s">
        <v>6688</v>
      </c>
      <c r="I1229" s="196" t="s">
        <v>5502</v>
      </c>
      <c r="J1229" s="196" t="s">
        <v>5432</v>
      </c>
      <c r="K1229" s="197">
        <v>135.72999999999999</v>
      </c>
      <c r="L1229" s="196" t="s">
        <v>5433</v>
      </c>
    </row>
    <row r="1230" spans="1:12" ht="15.75">
      <c r="A1230" s="196" t="s">
        <v>6584</v>
      </c>
      <c r="B1230" s="196" t="s">
        <v>6585</v>
      </c>
      <c r="C1230" s="196" t="s">
        <v>6687</v>
      </c>
      <c r="D1230" s="196">
        <v>291</v>
      </c>
      <c r="E1230" s="197" t="s">
        <v>144</v>
      </c>
      <c r="F1230" s="196" t="s">
        <v>144</v>
      </c>
      <c r="G1230" s="196">
        <v>92256</v>
      </c>
      <c r="H1230" s="196" t="s">
        <v>6689</v>
      </c>
      <c r="I1230" s="196" t="s">
        <v>5502</v>
      </c>
      <c r="J1230" s="196" t="s">
        <v>5432</v>
      </c>
      <c r="K1230" s="197">
        <v>168.16</v>
      </c>
      <c r="L1230" s="196" t="s">
        <v>5433</v>
      </c>
    </row>
    <row r="1231" spans="1:12" ht="15.75">
      <c r="A1231" s="196" t="s">
        <v>6584</v>
      </c>
      <c r="B1231" s="196" t="s">
        <v>6585</v>
      </c>
      <c r="C1231" s="196" t="s">
        <v>6687</v>
      </c>
      <c r="D1231" s="196">
        <v>291</v>
      </c>
      <c r="E1231" s="197" t="s">
        <v>144</v>
      </c>
      <c r="F1231" s="196" t="s">
        <v>144</v>
      </c>
      <c r="G1231" s="196">
        <v>92257</v>
      </c>
      <c r="H1231" s="196" t="s">
        <v>6690</v>
      </c>
      <c r="I1231" s="196" t="s">
        <v>5502</v>
      </c>
      <c r="J1231" s="196" t="s">
        <v>5432</v>
      </c>
      <c r="K1231" s="197">
        <v>200.28</v>
      </c>
      <c r="L1231" s="196" t="s">
        <v>5433</v>
      </c>
    </row>
    <row r="1232" spans="1:12" ht="15.75">
      <c r="A1232" s="196" t="s">
        <v>6584</v>
      </c>
      <c r="B1232" s="196" t="s">
        <v>6585</v>
      </c>
      <c r="C1232" s="196" t="s">
        <v>6687</v>
      </c>
      <c r="D1232" s="196">
        <v>291</v>
      </c>
      <c r="E1232" s="197" t="s">
        <v>144</v>
      </c>
      <c r="F1232" s="196" t="s">
        <v>144</v>
      </c>
      <c r="G1232" s="196">
        <v>92258</v>
      </c>
      <c r="H1232" s="196" t="s">
        <v>6691</v>
      </c>
      <c r="I1232" s="196" t="s">
        <v>5502</v>
      </c>
      <c r="J1232" s="196" t="s">
        <v>5432</v>
      </c>
      <c r="K1232" s="197">
        <v>251.95</v>
      </c>
      <c r="L1232" s="196" t="s">
        <v>5433</v>
      </c>
    </row>
    <row r="1233" spans="1:12" ht="15.75">
      <c r="A1233" s="196" t="s">
        <v>6584</v>
      </c>
      <c r="B1233" s="196" t="s">
        <v>6585</v>
      </c>
      <c r="C1233" s="196" t="s">
        <v>6687</v>
      </c>
      <c r="D1233" s="196">
        <v>291</v>
      </c>
      <c r="E1233" s="197" t="s">
        <v>144</v>
      </c>
      <c r="F1233" s="196" t="s">
        <v>144</v>
      </c>
      <c r="G1233" s="196">
        <v>92568</v>
      </c>
      <c r="H1233" s="196" t="s">
        <v>6692</v>
      </c>
      <c r="I1233" s="196" t="s">
        <v>5650</v>
      </c>
      <c r="J1233" s="196" t="s">
        <v>5432</v>
      </c>
      <c r="K1233" s="197">
        <v>97.28</v>
      </c>
      <c r="L1233" s="196" t="s">
        <v>5433</v>
      </c>
    </row>
    <row r="1234" spans="1:12" ht="15.75">
      <c r="A1234" s="196" t="s">
        <v>6584</v>
      </c>
      <c r="B1234" s="196" t="s">
        <v>6585</v>
      </c>
      <c r="C1234" s="196" t="s">
        <v>6687</v>
      </c>
      <c r="D1234" s="196">
        <v>291</v>
      </c>
      <c r="E1234" s="197" t="s">
        <v>144</v>
      </c>
      <c r="F1234" s="196" t="s">
        <v>144</v>
      </c>
      <c r="G1234" s="196">
        <v>92569</v>
      </c>
      <c r="H1234" s="196" t="s">
        <v>6693</v>
      </c>
      <c r="I1234" s="196" t="s">
        <v>5650</v>
      </c>
      <c r="J1234" s="196" t="s">
        <v>5432</v>
      </c>
      <c r="K1234" s="197">
        <v>53.69</v>
      </c>
      <c r="L1234" s="196" t="s">
        <v>5433</v>
      </c>
    </row>
    <row r="1235" spans="1:12" ht="15.75">
      <c r="A1235" s="196" t="s">
        <v>6584</v>
      </c>
      <c r="B1235" s="196" t="s">
        <v>6585</v>
      </c>
      <c r="C1235" s="196" t="s">
        <v>6687</v>
      </c>
      <c r="D1235" s="196">
        <v>291</v>
      </c>
      <c r="E1235" s="197" t="s">
        <v>144</v>
      </c>
      <c r="F1235" s="196" t="s">
        <v>144</v>
      </c>
      <c r="G1235" s="196">
        <v>92570</v>
      </c>
      <c r="H1235" s="196" t="s">
        <v>6694</v>
      </c>
      <c r="I1235" s="196" t="s">
        <v>5650</v>
      </c>
      <c r="J1235" s="196" t="s">
        <v>5432</v>
      </c>
      <c r="K1235" s="197">
        <v>33.6</v>
      </c>
      <c r="L1235" s="196" t="s">
        <v>5433</v>
      </c>
    </row>
    <row r="1236" spans="1:12" ht="15.75">
      <c r="A1236" s="196" t="s">
        <v>6584</v>
      </c>
      <c r="B1236" s="196" t="s">
        <v>6585</v>
      </c>
      <c r="C1236" s="196" t="s">
        <v>6687</v>
      </c>
      <c r="D1236" s="196">
        <v>291</v>
      </c>
      <c r="E1236" s="197" t="s">
        <v>144</v>
      </c>
      <c r="F1236" s="196" t="s">
        <v>144</v>
      </c>
      <c r="G1236" s="196">
        <v>92571</v>
      </c>
      <c r="H1236" s="196" t="s">
        <v>6695</v>
      </c>
      <c r="I1236" s="196" t="s">
        <v>5650</v>
      </c>
      <c r="J1236" s="196" t="s">
        <v>5432</v>
      </c>
      <c r="K1236" s="197">
        <v>103.6</v>
      </c>
      <c r="L1236" s="196" t="s">
        <v>5433</v>
      </c>
    </row>
    <row r="1237" spans="1:12" ht="15.75">
      <c r="A1237" s="196" t="s">
        <v>6584</v>
      </c>
      <c r="B1237" s="196" t="s">
        <v>6585</v>
      </c>
      <c r="C1237" s="196" t="s">
        <v>6687</v>
      </c>
      <c r="D1237" s="196">
        <v>291</v>
      </c>
      <c r="E1237" s="197" t="s">
        <v>144</v>
      </c>
      <c r="F1237" s="196" t="s">
        <v>144</v>
      </c>
      <c r="G1237" s="196">
        <v>92572</v>
      </c>
      <c r="H1237" s="196" t="s">
        <v>6696</v>
      </c>
      <c r="I1237" s="196" t="s">
        <v>5650</v>
      </c>
      <c r="J1237" s="196" t="s">
        <v>5432</v>
      </c>
      <c r="K1237" s="197">
        <v>61.59</v>
      </c>
      <c r="L1237" s="196" t="s">
        <v>5433</v>
      </c>
    </row>
    <row r="1238" spans="1:12" ht="15.75">
      <c r="A1238" s="196" t="s">
        <v>6584</v>
      </c>
      <c r="B1238" s="196" t="s">
        <v>6585</v>
      </c>
      <c r="C1238" s="196" t="s">
        <v>6687</v>
      </c>
      <c r="D1238" s="196">
        <v>291</v>
      </c>
      <c r="E1238" s="197" t="s">
        <v>144</v>
      </c>
      <c r="F1238" s="196" t="s">
        <v>144</v>
      </c>
      <c r="G1238" s="196">
        <v>92573</v>
      </c>
      <c r="H1238" s="196" t="s">
        <v>6697</v>
      </c>
      <c r="I1238" s="196" t="s">
        <v>5650</v>
      </c>
      <c r="J1238" s="196" t="s">
        <v>5432</v>
      </c>
      <c r="K1238" s="197">
        <v>36.29</v>
      </c>
      <c r="L1238" s="196" t="s">
        <v>5433</v>
      </c>
    </row>
    <row r="1239" spans="1:12" ht="15.75">
      <c r="A1239" s="196" t="s">
        <v>6584</v>
      </c>
      <c r="B1239" s="196" t="s">
        <v>6585</v>
      </c>
      <c r="C1239" s="196" t="s">
        <v>6687</v>
      </c>
      <c r="D1239" s="196">
        <v>291</v>
      </c>
      <c r="E1239" s="197" t="s">
        <v>144</v>
      </c>
      <c r="F1239" s="196" t="s">
        <v>144</v>
      </c>
      <c r="G1239" s="196">
        <v>92574</v>
      </c>
      <c r="H1239" s="196" t="s">
        <v>6698</v>
      </c>
      <c r="I1239" s="196" t="s">
        <v>5650</v>
      </c>
      <c r="J1239" s="196" t="s">
        <v>5432</v>
      </c>
      <c r="K1239" s="197">
        <v>98.89</v>
      </c>
      <c r="L1239" s="196" t="s">
        <v>5433</v>
      </c>
    </row>
    <row r="1240" spans="1:12" ht="15.75">
      <c r="A1240" s="196" t="s">
        <v>6584</v>
      </c>
      <c r="B1240" s="196" t="s">
        <v>6585</v>
      </c>
      <c r="C1240" s="196" t="s">
        <v>6687</v>
      </c>
      <c r="D1240" s="196">
        <v>291</v>
      </c>
      <c r="E1240" s="197" t="s">
        <v>144</v>
      </c>
      <c r="F1240" s="196" t="s">
        <v>144</v>
      </c>
      <c r="G1240" s="196">
        <v>92575</v>
      </c>
      <c r="H1240" s="196" t="s">
        <v>6699</v>
      </c>
      <c r="I1240" s="196" t="s">
        <v>5650</v>
      </c>
      <c r="J1240" s="196" t="s">
        <v>5432</v>
      </c>
      <c r="K1240" s="197">
        <v>49.14</v>
      </c>
      <c r="L1240" s="196" t="s">
        <v>5433</v>
      </c>
    </row>
    <row r="1241" spans="1:12" ht="15.75">
      <c r="A1241" s="196" t="s">
        <v>6584</v>
      </c>
      <c r="B1241" s="196" t="s">
        <v>6585</v>
      </c>
      <c r="C1241" s="196" t="s">
        <v>6687</v>
      </c>
      <c r="D1241" s="196">
        <v>291</v>
      </c>
      <c r="E1241" s="197" t="s">
        <v>144</v>
      </c>
      <c r="F1241" s="196" t="s">
        <v>144</v>
      </c>
      <c r="G1241" s="196">
        <v>92576</v>
      </c>
      <c r="H1241" s="196" t="s">
        <v>6700</v>
      </c>
      <c r="I1241" s="196" t="s">
        <v>5650</v>
      </c>
      <c r="J1241" s="196" t="s">
        <v>5432</v>
      </c>
      <c r="K1241" s="197">
        <v>26.47</v>
      </c>
      <c r="L1241" s="196" t="s">
        <v>5433</v>
      </c>
    </row>
    <row r="1242" spans="1:12" ht="15.75">
      <c r="A1242" s="196" t="s">
        <v>6584</v>
      </c>
      <c r="B1242" s="196" t="s">
        <v>6585</v>
      </c>
      <c r="C1242" s="196" t="s">
        <v>6687</v>
      </c>
      <c r="D1242" s="196">
        <v>291</v>
      </c>
      <c r="E1242" s="197" t="s">
        <v>144</v>
      </c>
      <c r="F1242" s="196" t="s">
        <v>144</v>
      </c>
      <c r="G1242" s="196">
        <v>92577</v>
      </c>
      <c r="H1242" s="196" t="s">
        <v>6701</v>
      </c>
      <c r="I1242" s="196" t="s">
        <v>5650</v>
      </c>
      <c r="J1242" s="196" t="s">
        <v>5432</v>
      </c>
      <c r="K1242" s="197">
        <v>105.55</v>
      </c>
      <c r="L1242" s="196" t="s">
        <v>5433</v>
      </c>
    </row>
    <row r="1243" spans="1:12" ht="15.75">
      <c r="A1243" s="196" t="s">
        <v>6584</v>
      </c>
      <c r="B1243" s="196" t="s">
        <v>6585</v>
      </c>
      <c r="C1243" s="196" t="s">
        <v>6687</v>
      </c>
      <c r="D1243" s="196">
        <v>291</v>
      </c>
      <c r="E1243" s="197" t="s">
        <v>144</v>
      </c>
      <c r="F1243" s="196" t="s">
        <v>144</v>
      </c>
      <c r="G1243" s="196">
        <v>92578</v>
      </c>
      <c r="H1243" s="196" t="s">
        <v>6702</v>
      </c>
      <c r="I1243" s="196" t="s">
        <v>5650</v>
      </c>
      <c r="J1243" s="196" t="s">
        <v>5432</v>
      </c>
      <c r="K1243" s="197">
        <v>52.86</v>
      </c>
      <c r="L1243" s="196" t="s">
        <v>5433</v>
      </c>
    </row>
    <row r="1244" spans="1:12" ht="15.75">
      <c r="A1244" s="196" t="s">
        <v>6584</v>
      </c>
      <c r="B1244" s="196" t="s">
        <v>6585</v>
      </c>
      <c r="C1244" s="196" t="s">
        <v>6687</v>
      </c>
      <c r="D1244" s="196">
        <v>291</v>
      </c>
      <c r="E1244" s="197" t="s">
        <v>144</v>
      </c>
      <c r="F1244" s="196" t="s">
        <v>144</v>
      </c>
      <c r="G1244" s="196">
        <v>92579</v>
      </c>
      <c r="H1244" s="196" t="s">
        <v>6703</v>
      </c>
      <c r="I1244" s="196" t="s">
        <v>5650</v>
      </c>
      <c r="J1244" s="196" t="s">
        <v>5432</v>
      </c>
      <c r="K1244" s="197">
        <v>28.61</v>
      </c>
      <c r="L1244" s="196" t="s">
        <v>5433</v>
      </c>
    </row>
    <row r="1245" spans="1:12" ht="15.75">
      <c r="A1245" s="196" t="s">
        <v>6584</v>
      </c>
      <c r="B1245" s="196" t="s">
        <v>6585</v>
      </c>
      <c r="C1245" s="196" t="s">
        <v>6687</v>
      </c>
      <c r="D1245" s="196">
        <v>291</v>
      </c>
      <c r="E1245" s="197" t="s">
        <v>144</v>
      </c>
      <c r="F1245" s="196" t="s">
        <v>144</v>
      </c>
      <c r="G1245" s="196">
        <v>92580</v>
      </c>
      <c r="H1245" s="196" t="s">
        <v>6704</v>
      </c>
      <c r="I1245" s="196" t="s">
        <v>5650</v>
      </c>
      <c r="J1245" s="196" t="s">
        <v>5432</v>
      </c>
      <c r="K1245" s="197">
        <v>36.01</v>
      </c>
      <c r="L1245" s="196" t="s">
        <v>5433</v>
      </c>
    </row>
    <row r="1246" spans="1:12" ht="15.75">
      <c r="A1246" s="196" t="s">
        <v>6584</v>
      </c>
      <c r="B1246" s="196" t="s">
        <v>6585</v>
      </c>
      <c r="C1246" s="196" t="s">
        <v>6687</v>
      </c>
      <c r="D1246" s="196">
        <v>291</v>
      </c>
      <c r="E1246" s="197" t="s">
        <v>144</v>
      </c>
      <c r="F1246" s="196" t="s">
        <v>144</v>
      </c>
      <c r="G1246" s="196">
        <v>92581</v>
      </c>
      <c r="H1246" s="196" t="s">
        <v>6705</v>
      </c>
      <c r="I1246" s="196" t="s">
        <v>5650</v>
      </c>
      <c r="J1246" s="196" t="s">
        <v>5432</v>
      </c>
      <c r="K1246" s="197">
        <v>37.54</v>
      </c>
      <c r="L1246" s="196" t="s">
        <v>5433</v>
      </c>
    </row>
    <row r="1247" spans="1:12" ht="15.75">
      <c r="A1247" s="196" t="s">
        <v>6584</v>
      </c>
      <c r="B1247" s="196" t="s">
        <v>6585</v>
      </c>
      <c r="C1247" s="196" t="s">
        <v>6687</v>
      </c>
      <c r="D1247" s="196">
        <v>291</v>
      </c>
      <c r="E1247" s="197" t="s">
        <v>144</v>
      </c>
      <c r="F1247" s="196" t="s">
        <v>144</v>
      </c>
      <c r="G1247" s="196">
        <v>92582</v>
      </c>
      <c r="H1247" s="196" t="s">
        <v>6706</v>
      </c>
      <c r="I1247" s="196" t="s">
        <v>5502</v>
      </c>
      <c r="J1247" s="196" t="s">
        <v>5432</v>
      </c>
      <c r="K1247" s="197">
        <v>525.09</v>
      </c>
      <c r="L1247" s="196" t="s">
        <v>5433</v>
      </c>
    </row>
    <row r="1248" spans="1:12" ht="15.75">
      <c r="A1248" s="196" t="s">
        <v>6584</v>
      </c>
      <c r="B1248" s="196" t="s">
        <v>6585</v>
      </c>
      <c r="C1248" s="196" t="s">
        <v>6687</v>
      </c>
      <c r="D1248" s="196">
        <v>291</v>
      </c>
      <c r="E1248" s="197" t="s">
        <v>144</v>
      </c>
      <c r="F1248" s="196" t="s">
        <v>144</v>
      </c>
      <c r="G1248" s="196">
        <v>92584</v>
      </c>
      <c r="H1248" s="196" t="s">
        <v>6707</v>
      </c>
      <c r="I1248" s="196" t="s">
        <v>5502</v>
      </c>
      <c r="J1248" s="196" t="s">
        <v>5432</v>
      </c>
      <c r="K1248" s="197">
        <v>616.16999999999996</v>
      </c>
      <c r="L1248" s="196" t="s">
        <v>5433</v>
      </c>
    </row>
    <row r="1249" spans="1:12" ht="15.75">
      <c r="A1249" s="196" t="s">
        <v>6584</v>
      </c>
      <c r="B1249" s="196" t="s">
        <v>6585</v>
      </c>
      <c r="C1249" s="196" t="s">
        <v>6687</v>
      </c>
      <c r="D1249" s="196">
        <v>291</v>
      </c>
      <c r="E1249" s="197" t="s">
        <v>144</v>
      </c>
      <c r="F1249" s="196" t="s">
        <v>144</v>
      </c>
      <c r="G1249" s="196">
        <v>92586</v>
      </c>
      <c r="H1249" s="196" t="s">
        <v>6708</v>
      </c>
      <c r="I1249" s="196" t="s">
        <v>5502</v>
      </c>
      <c r="J1249" s="196" t="s">
        <v>5432</v>
      </c>
      <c r="K1249" s="197">
        <v>707.26</v>
      </c>
      <c r="L1249" s="196" t="s">
        <v>5433</v>
      </c>
    </row>
    <row r="1250" spans="1:12" ht="15.75">
      <c r="A1250" s="196" t="s">
        <v>6584</v>
      </c>
      <c r="B1250" s="196" t="s">
        <v>6585</v>
      </c>
      <c r="C1250" s="196" t="s">
        <v>6687</v>
      </c>
      <c r="D1250" s="196">
        <v>291</v>
      </c>
      <c r="E1250" s="197" t="s">
        <v>144</v>
      </c>
      <c r="F1250" s="196" t="s">
        <v>144</v>
      </c>
      <c r="G1250" s="196">
        <v>92588</v>
      </c>
      <c r="H1250" s="196" t="s">
        <v>6709</v>
      </c>
      <c r="I1250" s="196" t="s">
        <v>5502</v>
      </c>
      <c r="J1250" s="196" t="s">
        <v>5432</v>
      </c>
      <c r="K1250" s="197">
        <v>895.16</v>
      </c>
      <c r="L1250" s="196" t="s">
        <v>5433</v>
      </c>
    </row>
    <row r="1251" spans="1:12" ht="15.75">
      <c r="A1251" s="196" t="s">
        <v>6584</v>
      </c>
      <c r="B1251" s="196" t="s">
        <v>6585</v>
      </c>
      <c r="C1251" s="196" t="s">
        <v>6687</v>
      </c>
      <c r="D1251" s="196">
        <v>291</v>
      </c>
      <c r="E1251" s="197" t="s">
        <v>144</v>
      </c>
      <c r="F1251" s="196" t="s">
        <v>144</v>
      </c>
      <c r="G1251" s="196">
        <v>92590</v>
      </c>
      <c r="H1251" s="196" t="s">
        <v>6710</v>
      </c>
      <c r="I1251" s="196" t="s">
        <v>5502</v>
      </c>
      <c r="J1251" s="196" t="s">
        <v>5432</v>
      </c>
      <c r="K1251" s="197">
        <v>986.25</v>
      </c>
      <c r="L1251" s="196" t="s">
        <v>5433</v>
      </c>
    </row>
    <row r="1252" spans="1:12" ht="15.75">
      <c r="A1252" s="196" t="s">
        <v>6584</v>
      </c>
      <c r="B1252" s="196" t="s">
        <v>6585</v>
      </c>
      <c r="C1252" s="196" t="s">
        <v>6687</v>
      </c>
      <c r="D1252" s="196">
        <v>291</v>
      </c>
      <c r="E1252" s="197" t="s">
        <v>144</v>
      </c>
      <c r="F1252" s="196" t="s">
        <v>144</v>
      </c>
      <c r="G1252" s="196">
        <v>92592</v>
      </c>
      <c r="H1252" s="196" t="s">
        <v>6711</v>
      </c>
      <c r="I1252" s="196" t="s">
        <v>5502</v>
      </c>
      <c r="J1252" s="196" t="s">
        <v>5432</v>
      </c>
      <c r="K1252" s="198">
        <v>1109.45</v>
      </c>
      <c r="L1252" s="196" t="s">
        <v>5433</v>
      </c>
    </row>
    <row r="1253" spans="1:12" ht="15.75">
      <c r="A1253" s="196" t="s">
        <v>6584</v>
      </c>
      <c r="B1253" s="196" t="s">
        <v>6585</v>
      </c>
      <c r="C1253" s="196" t="s">
        <v>6687</v>
      </c>
      <c r="D1253" s="196">
        <v>291</v>
      </c>
      <c r="E1253" s="197" t="s">
        <v>144</v>
      </c>
      <c r="F1253" s="196" t="s">
        <v>144</v>
      </c>
      <c r="G1253" s="196">
        <v>92593</v>
      </c>
      <c r="H1253" s="196" t="s">
        <v>6712</v>
      </c>
      <c r="I1253" s="196" t="s">
        <v>6713</v>
      </c>
      <c r="J1253" s="196" t="s">
        <v>5432</v>
      </c>
      <c r="K1253" s="197">
        <v>8.4</v>
      </c>
      <c r="L1253" s="196" t="s">
        <v>5433</v>
      </c>
    </row>
    <row r="1254" spans="1:12" ht="15.75">
      <c r="A1254" s="196" t="s">
        <v>6584</v>
      </c>
      <c r="B1254" s="196" t="s">
        <v>6585</v>
      </c>
      <c r="C1254" s="196" t="s">
        <v>6687</v>
      </c>
      <c r="D1254" s="196">
        <v>291</v>
      </c>
      <c r="E1254" s="197" t="s">
        <v>144</v>
      </c>
      <c r="F1254" s="196" t="s">
        <v>144</v>
      </c>
      <c r="G1254" s="196">
        <v>92594</v>
      </c>
      <c r="H1254" s="196" t="s">
        <v>6714</v>
      </c>
      <c r="I1254" s="196" t="s">
        <v>5502</v>
      </c>
      <c r="J1254" s="196" t="s">
        <v>5432</v>
      </c>
      <c r="K1254" s="198">
        <v>1288</v>
      </c>
      <c r="L1254" s="196" t="s">
        <v>5433</v>
      </c>
    </row>
    <row r="1255" spans="1:12" ht="15.75">
      <c r="A1255" s="196" t="s">
        <v>6584</v>
      </c>
      <c r="B1255" s="196" t="s">
        <v>6585</v>
      </c>
      <c r="C1255" s="196" t="s">
        <v>6687</v>
      </c>
      <c r="D1255" s="196">
        <v>291</v>
      </c>
      <c r="E1255" s="197" t="s">
        <v>144</v>
      </c>
      <c r="F1255" s="196" t="s">
        <v>144</v>
      </c>
      <c r="G1255" s="196">
        <v>92596</v>
      </c>
      <c r="H1255" s="196" t="s">
        <v>6715</v>
      </c>
      <c r="I1255" s="196" t="s">
        <v>5502</v>
      </c>
      <c r="J1255" s="196" t="s">
        <v>5432</v>
      </c>
      <c r="K1255" s="198">
        <v>1434.66</v>
      </c>
      <c r="L1255" s="196" t="s">
        <v>5433</v>
      </c>
    </row>
    <row r="1256" spans="1:12" ht="15.75">
      <c r="A1256" s="196" t="s">
        <v>6584</v>
      </c>
      <c r="B1256" s="196" t="s">
        <v>6585</v>
      </c>
      <c r="C1256" s="196" t="s">
        <v>6687</v>
      </c>
      <c r="D1256" s="196">
        <v>291</v>
      </c>
      <c r="E1256" s="197" t="s">
        <v>144</v>
      </c>
      <c r="F1256" s="196" t="s">
        <v>144</v>
      </c>
      <c r="G1256" s="196">
        <v>92598</v>
      </c>
      <c r="H1256" s="196" t="s">
        <v>6716</v>
      </c>
      <c r="I1256" s="196" t="s">
        <v>5502</v>
      </c>
      <c r="J1256" s="196" t="s">
        <v>5432</v>
      </c>
      <c r="K1256" s="198">
        <v>1525.74</v>
      </c>
      <c r="L1256" s="196" t="s">
        <v>5433</v>
      </c>
    </row>
    <row r="1257" spans="1:12" ht="15.75">
      <c r="A1257" s="196" t="s">
        <v>6584</v>
      </c>
      <c r="B1257" s="196" t="s">
        <v>6585</v>
      </c>
      <c r="C1257" s="196" t="s">
        <v>6687</v>
      </c>
      <c r="D1257" s="196">
        <v>291</v>
      </c>
      <c r="E1257" s="197" t="s">
        <v>144</v>
      </c>
      <c r="F1257" s="196" t="s">
        <v>144</v>
      </c>
      <c r="G1257" s="196">
        <v>92600</v>
      </c>
      <c r="H1257" s="196" t="s">
        <v>6717</v>
      </c>
      <c r="I1257" s="196" t="s">
        <v>5502</v>
      </c>
      <c r="J1257" s="196" t="s">
        <v>5432</v>
      </c>
      <c r="K1257" s="198">
        <v>1639.88</v>
      </c>
      <c r="L1257" s="196" t="s">
        <v>5433</v>
      </c>
    </row>
    <row r="1258" spans="1:12" ht="15.75">
      <c r="A1258" s="196" t="s">
        <v>6584</v>
      </c>
      <c r="B1258" s="196" t="s">
        <v>6585</v>
      </c>
      <c r="C1258" s="196" t="s">
        <v>6687</v>
      </c>
      <c r="D1258" s="196">
        <v>291</v>
      </c>
      <c r="E1258" s="197" t="s">
        <v>144</v>
      </c>
      <c r="F1258" s="196" t="s">
        <v>144</v>
      </c>
      <c r="G1258" s="196">
        <v>92602</v>
      </c>
      <c r="H1258" s="196" t="s">
        <v>6718</v>
      </c>
      <c r="I1258" s="196" t="s">
        <v>5502</v>
      </c>
      <c r="J1258" s="196" t="s">
        <v>5432</v>
      </c>
      <c r="K1258" s="197">
        <v>525.09</v>
      </c>
      <c r="L1258" s="196" t="s">
        <v>5433</v>
      </c>
    </row>
    <row r="1259" spans="1:12" ht="15.75">
      <c r="A1259" s="196" t="s">
        <v>6584</v>
      </c>
      <c r="B1259" s="196" t="s">
        <v>6585</v>
      </c>
      <c r="C1259" s="196" t="s">
        <v>6687</v>
      </c>
      <c r="D1259" s="196">
        <v>291</v>
      </c>
      <c r="E1259" s="197" t="s">
        <v>144</v>
      </c>
      <c r="F1259" s="196" t="s">
        <v>144</v>
      </c>
      <c r="G1259" s="196">
        <v>92604</v>
      </c>
      <c r="H1259" s="196" t="s">
        <v>6719</v>
      </c>
      <c r="I1259" s="196" t="s">
        <v>5502</v>
      </c>
      <c r="J1259" s="196" t="s">
        <v>5432</v>
      </c>
      <c r="K1259" s="197">
        <v>593.11</v>
      </c>
      <c r="L1259" s="196" t="s">
        <v>5433</v>
      </c>
    </row>
    <row r="1260" spans="1:12" ht="15.75">
      <c r="A1260" s="196" t="s">
        <v>6584</v>
      </c>
      <c r="B1260" s="196" t="s">
        <v>6585</v>
      </c>
      <c r="C1260" s="196" t="s">
        <v>6687</v>
      </c>
      <c r="D1260" s="196">
        <v>291</v>
      </c>
      <c r="E1260" s="197" t="s">
        <v>144</v>
      </c>
      <c r="F1260" s="196" t="s">
        <v>144</v>
      </c>
      <c r="G1260" s="196">
        <v>92606</v>
      </c>
      <c r="H1260" s="196" t="s">
        <v>6720</v>
      </c>
      <c r="I1260" s="196" t="s">
        <v>5502</v>
      </c>
      <c r="J1260" s="196" t="s">
        <v>5432</v>
      </c>
      <c r="K1260" s="197">
        <v>684.2</v>
      </c>
      <c r="L1260" s="196" t="s">
        <v>5433</v>
      </c>
    </row>
    <row r="1261" spans="1:12" ht="15.75">
      <c r="A1261" s="196" t="s">
        <v>6584</v>
      </c>
      <c r="B1261" s="196" t="s">
        <v>6585</v>
      </c>
      <c r="C1261" s="196" t="s">
        <v>6687</v>
      </c>
      <c r="D1261" s="196">
        <v>291</v>
      </c>
      <c r="E1261" s="197" t="s">
        <v>144</v>
      </c>
      <c r="F1261" s="196" t="s">
        <v>144</v>
      </c>
      <c r="G1261" s="196">
        <v>92608</v>
      </c>
      <c r="H1261" s="196" t="s">
        <v>6721</v>
      </c>
      <c r="I1261" s="196" t="s">
        <v>5502</v>
      </c>
      <c r="J1261" s="196" t="s">
        <v>5432</v>
      </c>
      <c r="K1261" s="197">
        <v>849.04</v>
      </c>
      <c r="L1261" s="196" t="s">
        <v>5433</v>
      </c>
    </row>
    <row r="1262" spans="1:12" ht="15.75">
      <c r="A1262" s="196" t="s">
        <v>6584</v>
      </c>
      <c r="B1262" s="196" t="s">
        <v>6585</v>
      </c>
      <c r="C1262" s="196" t="s">
        <v>6687</v>
      </c>
      <c r="D1262" s="196">
        <v>291</v>
      </c>
      <c r="E1262" s="197" t="s">
        <v>144</v>
      </c>
      <c r="F1262" s="196" t="s">
        <v>144</v>
      </c>
      <c r="G1262" s="196">
        <v>92610</v>
      </c>
      <c r="H1262" s="196" t="s">
        <v>6722</v>
      </c>
      <c r="I1262" s="196" t="s">
        <v>5502</v>
      </c>
      <c r="J1262" s="196" t="s">
        <v>5432</v>
      </c>
      <c r="K1262" s="197">
        <v>940.13</v>
      </c>
      <c r="L1262" s="196" t="s">
        <v>5433</v>
      </c>
    </row>
    <row r="1263" spans="1:12" ht="15.75">
      <c r="A1263" s="196" t="s">
        <v>6584</v>
      </c>
      <c r="B1263" s="196" t="s">
        <v>6585</v>
      </c>
      <c r="C1263" s="196" t="s">
        <v>6687</v>
      </c>
      <c r="D1263" s="196">
        <v>291</v>
      </c>
      <c r="E1263" s="197" t="s">
        <v>144</v>
      </c>
      <c r="F1263" s="196" t="s">
        <v>144</v>
      </c>
      <c r="G1263" s="196">
        <v>92612</v>
      </c>
      <c r="H1263" s="196" t="s">
        <v>6723</v>
      </c>
      <c r="I1263" s="196" t="s">
        <v>5502</v>
      </c>
      <c r="J1263" s="196" t="s">
        <v>5432</v>
      </c>
      <c r="K1263" s="198">
        <v>1063.33</v>
      </c>
      <c r="L1263" s="196" t="s">
        <v>5433</v>
      </c>
    </row>
    <row r="1264" spans="1:12" ht="15.75">
      <c r="A1264" s="196" t="s">
        <v>6584</v>
      </c>
      <c r="B1264" s="196" t="s">
        <v>6585</v>
      </c>
      <c r="C1264" s="196" t="s">
        <v>6687</v>
      </c>
      <c r="D1264" s="196">
        <v>291</v>
      </c>
      <c r="E1264" s="197" t="s">
        <v>144</v>
      </c>
      <c r="F1264" s="196" t="s">
        <v>144</v>
      </c>
      <c r="G1264" s="196">
        <v>92614</v>
      </c>
      <c r="H1264" s="196" t="s">
        <v>6724</v>
      </c>
      <c r="I1264" s="196" t="s">
        <v>5502</v>
      </c>
      <c r="J1264" s="196" t="s">
        <v>5432</v>
      </c>
      <c r="K1264" s="198">
        <v>1195.77</v>
      </c>
      <c r="L1264" s="196" t="s">
        <v>5433</v>
      </c>
    </row>
    <row r="1265" spans="1:12" ht="15.75">
      <c r="A1265" s="196" t="s">
        <v>6584</v>
      </c>
      <c r="B1265" s="196" t="s">
        <v>6585</v>
      </c>
      <c r="C1265" s="196" t="s">
        <v>6687</v>
      </c>
      <c r="D1265" s="196">
        <v>291</v>
      </c>
      <c r="E1265" s="197" t="s">
        <v>144</v>
      </c>
      <c r="F1265" s="196" t="s">
        <v>144</v>
      </c>
      <c r="G1265" s="196">
        <v>92616</v>
      </c>
      <c r="H1265" s="196" t="s">
        <v>6725</v>
      </c>
      <c r="I1265" s="196" t="s">
        <v>5502</v>
      </c>
      <c r="J1265" s="196" t="s">
        <v>5432</v>
      </c>
      <c r="K1265" s="198">
        <v>1365.49</v>
      </c>
      <c r="L1265" s="196" t="s">
        <v>5433</v>
      </c>
    </row>
    <row r="1266" spans="1:12" ht="15.75">
      <c r="A1266" s="196" t="s">
        <v>6584</v>
      </c>
      <c r="B1266" s="196" t="s">
        <v>6585</v>
      </c>
      <c r="C1266" s="196" t="s">
        <v>6687</v>
      </c>
      <c r="D1266" s="196">
        <v>291</v>
      </c>
      <c r="E1266" s="197" t="s">
        <v>144</v>
      </c>
      <c r="F1266" s="196" t="s">
        <v>144</v>
      </c>
      <c r="G1266" s="196">
        <v>92618</v>
      </c>
      <c r="H1266" s="196" t="s">
        <v>6726</v>
      </c>
      <c r="I1266" s="196" t="s">
        <v>5502</v>
      </c>
      <c r="J1266" s="196" t="s">
        <v>5432</v>
      </c>
      <c r="K1266" s="198">
        <v>1456.57</v>
      </c>
      <c r="L1266" s="196" t="s">
        <v>5433</v>
      </c>
    </row>
    <row r="1267" spans="1:12" ht="15.75">
      <c r="A1267" s="196" t="s">
        <v>6584</v>
      </c>
      <c r="B1267" s="196" t="s">
        <v>6585</v>
      </c>
      <c r="C1267" s="196" t="s">
        <v>6687</v>
      </c>
      <c r="D1267" s="196">
        <v>291</v>
      </c>
      <c r="E1267" s="197" t="s">
        <v>144</v>
      </c>
      <c r="F1267" s="196" t="s">
        <v>144</v>
      </c>
      <c r="G1267" s="196">
        <v>92620</v>
      </c>
      <c r="H1267" s="196" t="s">
        <v>6727</v>
      </c>
      <c r="I1267" s="196" t="s">
        <v>5502</v>
      </c>
      <c r="J1267" s="196" t="s">
        <v>5432</v>
      </c>
      <c r="K1267" s="198">
        <v>1547.64</v>
      </c>
      <c r="L1267" s="196" t="s">
        <v>5433</v>
      </c>
    </row>
    <row r="1268" spans="1:12" ht="15.75">
      <c r="A1268" s="196" t="s">
        <v>6584</v>
      </c>
      <c r="B1268" s="196" t="s">
        <v>6585</v>
      </c>
      <c r="C1268" s="196" t="s">
        <v>6687</v>
      </c>
      <c r="D1268" s="196">
        <v>291</v>
      </c>
      <c r="E1268" s="197" t="s">
        <v>144</v>
      </c>
      <c r="F1268" s="196" t="s">
        <v>144</v>
      </c>
      <c r="G1268" s="196">
        <v>100357</v>
      </c>
      <c r="H1268" s="196" t="s">
        <v>6728</v>
      </c>
      <c r="I1268" s="196" t="s">
        <v>5502</v>
      </c>
      <c r="J1268" s="196" t="s">
        <v>5432</v>
      </c>
      <c r="K1268" s="197">
        <v>878.94</v>
      </c>
      <c r="L1268" s="196" t="s">
        <v>5433</v>
      </c>
    </row>
    <row r="1269" spans="1:12" ht="15.75">
      <c r="A1269" s="196" t="s">
        <v>6584</v>
      </c>
      <c r="B1269" s="196" t="s">
        <v>6585</v>
      </c>
      <c r="C1269" s="196" t="s">
        <v>6687</v>
      </c>
      <c r="D1269" s="196">
        <v>291</v>
      </c>
      <c r="E1269" s="197" t="s">
        <v>144</v>
      </c>
      <c r="F1269" s="196" t="s">
        <v>144</v>
      </c>
      <c r="G1269" s="196">
        <v>100358</v>
      </c>
      <c r="H1269" s="196" t="s">
        <v>6729</v>
      </c>
      <c r="I1269" s="196" t="s">
        <v>5502</v>
      </c>
      <c r="J1269" s="196" t="s">
        <v>5432</v>
      </c>
      <c r="K1269" s="198">
        <v>1197.24</v>
      </c>
      <c r="L1269" s="196" t="s">
        <v>5433</v>
      </c>
    </row>
    <row r="1270" spans="1:12" ht="15.75">
      <c r="A1270" s="196" t="s">
        <v>6584</v>
      </c>
      <c r="B1270" s="196" t="s">
        <v>6585</v>
      </c>
      <c r="C1270" s="196" t="s">
        <v>6687</v>
      </c>
      <c r="D1270" s="196">
        <v>291</v>
      </c>
      <c r="E1270" s="197" t="s">
        <v>144</v>
      </c>
      <c r="F1270" s="196" t="s">
        <v>144</v>
      </c>
      <c r="G1270" s="196">
        <v>100359</v>
      </c>
      <c r="H1270" s="196" t="s">
        <v>6730</v>
      </c>
      <c r="I1270" s="196" t="s">
        <v>5502</v>
      </c>
      <c r="J1270" s="196" t="s">
        <v>5432</v>
      </c>
      <c r="K1270" s="198">
        <v>1257.5899999999999</v>
      </c>
      <c r="L1270" s="196" t="s">
        <v>5433</v>
      </c>
    </row>
    <row r="1271" spans="1:12" ht="15.75">
      <c r="A1271" s="196" t="s">
        <v>6584</v>
      </c>
      <c r="B1271" s="196" t="s">
        <v>6585</v>
      </c>
      <c r="C1271" s="196" t="s">
        <v>6687</v>
      </c>
      <c r="D1271" s="196">
        <v>291</v>
      </c>
      <c r="E1271" s="197" t="s">
        <v>144</v>
      </c>
      <c r="F1271" s="196" t="s">
        <v>144</v>
      </c>
      <c r="G1271" s="196">
        <v>100360</v>
      </c>
      <c r="H1271" s="196" t="s">
        <v>6731</v>
      </c>
      <c r="I1271" s="196" t="s">
        <v>5502</v>
      </c>
      <c r="J1271" s="196" t="s">
        <v>5432</v>
      </c>
      <c r="K1271" s="198">
        <v>1395.08</v>
      </c>
      <c r="L1271" s="196" t="s">
        <v>5433</v>
      </c>
    </row>
    <row r="1272" spans="1:12" ht="15.75">
      <c r="A1272" s="196" t="s">
        <v>6584</v>
      </c>
      <c r="B1272" s="196" t="s">
        <v>6585</v>
      </c>
      <c r="C1272" s="196" t="s">
        <v>6687</v>
      </c>
      <c r="D1272" s="196">
        <v>291</v>
      </c>
      <c r="E1272" s="197" t="s">
        <v>144</v>
      </c>
      <c r="F1272" s="196" t="s">
        <v>144</v>
      </c>
      <c r="G1272" s="196">
        <v>100361</v>
      </c>
      <c r="H1272" s="196" t="s">
        <v>6732</v>
      </c>
      <c r="I1272" s="196" t="s">
        <v>5502</v>
      </c>
      <c r="J1272" s="196" t="s">
        <v>5432</v>
      </c>
      <c r="K1272" s="198">
        <v>1738.82</v>
      </c>
      <c r="L1272" s="196" t="s">
        <v>5433</v>
      </c>
    </row>
    <row r="1273" spans="1:12" ht="15.75">
      <c r="A1273" s="196" t="s">
        <v>6584</v>
      </c>
      <c r="B1273" s="196" t="s">
        <v>6585</v>
      </c>
      <c r="C1273" s="196" t="s">
        <v>6687</v>
      </c>
      <c r="D1273" s="196">
        <v>291</v>
      </c>
      <c r="E1273" s="197" t="s">
        <v>144</v>
      </c>
      <c r="F1273" s="196" t="s">
        <v>144</v>
      </c>
      <c r="G1273" s="196">
        <v>100362</v>
      </c>
      <c r="H1273" s="196" t="s">
        <v>6733</v>
      </c>
      <c r="I1273" s="196" t="s">
        <v>5502</v>
      </c>
      <c r="J1273" s="196" t="s">
        <v>5432</v>
      </c>
      <c r="K1273" s="198">
        <v>2276.69</v>
      </c>
      <c r="L1273" s="196" t="s">
        <v>5433</v>
      </c>
    </row>
    <row r="1274" spans="1:12" ht="15.75">
      <c r="A1274" s="196" t="s">
        <v>6584</v>
      </c>
      <c r="B1274" s="196" t="s">
        <v>6585</v>
      </c>
      <c r="C1274" s="196" t="s">
        <v>6687</v>
      </c>
      <c r="D1274" s="196">
        <v>291</v>
      </c>
      <c r="E1274" s="197" t="s">
        <v>144</v>
      </c>
      <c r="F1274" s="196" t="s">
        <v>144</v>
      </c>
      <c r="G1274" s="196">
        <v>100363</v>
      </c>
      <c r="H1274" s="196" t="s">
        <v>6734</v>
      </c>
      <c r="I1274" s="196" t="s">
        <v>5502</v>
      </c>
      <c r="J1274" s="196" t="s">
        <v>5432</v>
      </c>
      <c r="K1274" s="198">
        <v>2350.9699999999998</v>
      </c>
      <c r="L1274" s="196" t="s">
        <v>5433</v>
      </c>
    </row>
    <row r="1275" spans="1:12" ht="15.75">
      <c r="A1275" s="196" t="s">
        <v>6584</v>
      </c>
      <c r="B1275" s="196" t="s">
        <v>6585</v>
      </c>
      <c r="C1275" s="196" t="s">
        <v>6687</v>
      </c>
      <c r="D1275" s="196">
        <v>291</v>
      </c>
      <c r="E1275" s="197" t="s">
        <v>144</v>
      </c>
      <c r="F1275" s="196" t="s">
        <v>144</v>
      </c>
      <c r="G1275" s="196">
        <v>100364</v>
      </c>
      <c r="H1275" s="196" t="s">
        <v>6735</v>
      </c>
      <c r="I1275" s="196" t="s">
        <v>5502</v>
      </c>
      <c r="J1275" s="196" t="s">
        <v>5432</v>
      </c>
      <c r="K1275" s="198">
        <v>2555.83</v>
      </c>
      <c r="L1275" s="196" t="s">
        <v>5433</v>
      </c>
    </row>
    <row r="1276" spans="1:12" ht="15.75">
      <c r="A1276" s="196" t="s">
        <v>6584</v>
      </c>
      <c r="B1276" s="196" t="s">
        <v>6585</v>
      </c>
      <c r="C1276" s="196" t="s">
        <v>6687</v>
      </c>
      <c r="D1276" s="196">
        <v>291</v>
      </c>
      <c r="E1276" s="197" t="s">
        <v>144</v>
      </c>
      <c r="F1276" s="196" t="s">
        <v>144</v>
      </c>
      <c r="G1276" s="196">
        <v>100365</v>
      </c>
      <c r="H1276" s="196" t="s">
        <v>6736</v>
      </c>
      <c r="I1276" s="196" t="s">
        <v>5502</v>
      </c>
      <c r="J1276" s="196" t="s">
        <v>5432</v>
      </c>
      <c r="K1276" s="198">
        <v>2944.6</v>
      </c>
      <c r="L1276" s="196" t="s">
        <v>5433</v>
      </c>
    </row>
    <row r="1277" spans="1:12" ht="15.75">
      <c r="A1277" s="196" t="s">
        <v>6584</v>
      </c>
      <c r="B1277" s="196" t="s">
        <v>6585</v>
      </c>
      <c r="C1277" s="196" t="s">
        <v>6687</v>
      </c>
      <c r="D1277" s="196">
        <v>291</v>
      </c>
      <c r="E1277" s="197" t="s">
        <v>144</v>
      </c>
      <c r="F1277" s="196" t="s">
        <v>144</v>
      </c>
      <c r="G1277" s="196">
        <v>100366</v>
      </c>
      <c r="H1277" s="196" t="s">
        <v>6737</v>
      </c>
      <c r="I1277" s="196" t="s">
        <v>5502</v>
      </c>
      <c r="J1277" s="196" t="s">
        <v>5432</v>
      </c>
      <c r="K1277" s="198">
        <v>3142.37</v>
      </c>
      <c r="L1277" s="196" t="s">
        <v>5433</v>
      </c>
    </row>
    <row r="1278" spans="1:12" ht="15.75">
      <c r="A1278" s="196" t="s">
        <v>6584</v>
      </c>
      <c r="B1278" s="196" t="s">
        <v>6585</v>
      </c>
      <c r="C1278" s="196" t="s">
        <v>6687</v>
      </c>
      <c r="D1278" s="196">
        <v>291</v>
      </c>
      <c r="E1278" s="197" t="s">
        <v>144</v>
      </c>
      <c r="F1278" s="196" t="s">
        <v>144</v>
      </c>
      <c r="G1278" s="196">
        <v>100367</v>
      </c>
      <c r="H1278" s="196" t="s">
        <v>6738</v>
      </c>
      <c r="I1278" s="196" t="s">
        <v>5502</v>
      </c>
      <c r="J1278" s="196" t="s">
        <v>5432</v>
      </c>
      <c r="K1278" s="197">
        <v>855.99</v>
      </c>
      <c r="L1278" s="196" t="s">
        <v>5433</v>
      </c>
    </row>
    <row r="1279" spans="1:12" ht="15.75">
      <c r="A1279" s="196" t="s">
        <v>6584</v>
      </c>
      <c r="B1279" s="196" t="s">
        <v>6585</v>
      </c>
      <c r="C1279" s="196" t="s">
        <v>6687</v>
      </c>
      <c r="D1279" s="196">
        <v>291</v>
      </c>
      <c r="E1279" s="197" t="s">
        <v>144</v>
      </c>
      <c r="F1279" s="196" t="s">
        <v>144</v>
      </c>
      <c r="G1279" s="196">
        <v>100368</v>
      </c>
      <c r="H1279" s="196" t="s">
        <v>6739</v>
      </c>
      <c r="I1279" s="196" t="s">
        <v>5502</v>
      </c>
      <c r="J1279" s="196" t="s">
        <v>5432</v>
      </c>
      <c r="K1279" s="198">
        <v>1168.93</v>
      </c>
      <c r="L1279" s="196" t="s">
        <v>5433</v>
      </c>
    </row>
    <row r="1280" spans="1:12" ht="15.75">
      <c r="A1280" s="196" t="s">
        <v>6584</v>
      </c>
      <c r="B1280" s="196" t="s">
        <v>6585</v>
      </c>
      <c r="C1280" s="196" t="s">
        <v>6687</v>
      </c>
      <c r="D1280" s="196">
        <v>291</v>
      </c>
      <c r="E1280" s="197" t="s">
        <v>144</v>
      </c>
      <c r="F1280" s="196" t="s">
        <v>144</v>
      </c>
      <c r="G1280" s="196">
        <v>100369</v>
      </c>
      <c r="H1280" s="196" t="s">
        <v>6740</v>
      </c>
      <c r="I1280" s="196" t="s">
        <v>5502</v>
      </c>
      <c r="J1280" s="196" t="s">
        <v>5432</v>
      </c>
      <c r="K1280" s="198">
        <v>1229.28</v>
      </c>
      <c r="L1280" s="196" t="s">
        <v>5433</v>
      </c>
    </row>
    <row r="1281" spans="1:12" ht="15.75">
      <c r="A1281" s="196" t="s">
        <v>6584</v>
      </c>
      <c r="B1281" s="196" t="s">
        <v>6585</v>
      </c>
      <c r="C1281" s="196" t="s">
        <v>6687</v>
      </c>
      <c r="D1281" s="196">
        <v>291</v>
      </c>
      <c r="E1281" s="197" t="s">
        <v>144</v>
      </c>
      <c r="F1281" s="196" t="s">
        <v>144</v>
      </c>
      <c r="G1281" s="196">
        <v>100370</v>
      </c>
      <c r="H1281" s="196" t="s">
        <v>6741</v>
      </c>
      <c r="I1281" s="196" t="s">
        <v>5502</v>
      </c>
      <c r="J1281" s="196" t="s">
        <v>5432</v>
      </c>
      <c r="K1281" s="198">
        <v>1454.48</v>
      </c>
      <c r="L1281" s="196" t="s">
        <v>5433</v>
      </c>
    </row>
    <row r="1282" spans="1:12" ht="15.75">
      <c r="A1282" s="196" t="s">
        <v>6584</v>
      </c>
      <c r="B1282" s="196" t="s">
        <v>6585</v>
      </c>
      <c r="C1282" s="196" t="s">
        <v>6687</v>
      </c>
      <c r="D1282" s="196">
        <v>291</v>
      </c>
      <c r="E1282" s="197" t="s">
        <v>144</v>
      </c>
      <c r="F1282" s="196" t="s">
        <v>144</v>
      </c>
      <c r="G1282" s="196">
        <v>100371</v>
      </c>
      <c r="H1282" s="196" t="s">
        <v>6742</v>
      </c>
      <c r="I1282" s="196" t="s">
        <v>5502</v>
      </c>
      <c r="J1282" s="196" t="s">
        <v>5432</v>
      </c>
      <c r="K1282" s="198">
        <v>1663.33</v>
      </c>
      <c r="L1282" s="196" t="s">
        <v>5433</v>
      </c>
    </row>
    <row r="1283" spans="1:12" ht="15.75">
      <c r="A1283" s="196" t="s">
        <v>6584</v>
      </c>
      <c r="B1283" s="196" t="s">
        <v>6585</v>
      </c>
      <c r="C1283" s="196" t="s">
        <v>6687</v>
      </c>
      <c r="D1283" s="196">
        <v>291</v>
      </c>
      <c r="E1283" s="197" t="s">
        <v>144</v>
      </c>
      <c r="F1283" s="196" t="s">
        <v>144</v>
      </c>
      <c r="G1283" s="196">
        <v>100372</v>
      </c>
      <c r="H1283" s="196" t="s">
        <v>6743</v>
      </c>
      <c r="I1283" s="196" t="s">
        <v>5502</v>
      </c>
      <c r="J1283" s="196" t="s">
        <v>5432</v>
      </c>
      <c r="K1283" s="198">
        <v>2147.37</v>
      </c>
      <c r="L1283" s="196" t="s">
        <v>5433</v>
      </c>
    </row>
    <row r="1284" spans="1:12" ht="15.75">
      <c r="A1284" s="196" t="s">
        <v>6584</v>
      </c>
      <c r="B1284" s="196" t="s">
        <v>6585</v>
      </c>
      <c r="C1284" s="196" t="s">
        <v>6687</v>
      </c>
      <c r="D1284" s="196">
        <v>291</v>
      </c>
      <c r="E1284" s="197" t="s">
        <v>144</v>
      </c>
      <c r="F1284" s="196" t="s">
        <v>144</v>
      </c>
      <c r="G1284" s="196">
        <v>100373</v>
      </c>
      <c r="H1284" s="196" t="s">
        <v>6744</v>
      </c>
      <c r="I1284" s="196" t="s">
        <v>5502</v>
      </c>
      <c r="J1284" s="196" t="s">
        <v>5432</v>
      </c>
      <c r="K1284" s="198">
        <v>2220.44</v>
      </c>
      <c r="L1284" s="196" t="s">
        <v>5433</v>
      </c>
    </row>
    <row r="1285" spans="1:12" ht="15.75">
      <c r="A1285" s="196" t="s">
        <v>6584</v>
      </c>
      <c r="B1285" s="196" t="s">
        <v>6585</v>
      </c>
      <c r="C1285" s="196" t="s">
        <v>6687</v>
      </c>
      <c r="D1285" s="196">
        <v>291</v>
      </c>
      <c r="E1285" s="197" t="s">
        <v>144</v>
      </c>
      <c r="F1285" s="196" t="s">
        <v>144</v>
      </c>
      <c r="G1285" s="196">
        <v>100374</v>
      </c>
      <c r="H1285" s="196" t="s">
        <v>6745</v>
      </c>
      <c r="I1285" s="196" t="s">
        <v>5502</v>
      </c>
      <c r="J1285" s="196" t="s">
        <v>5432</v>
      </c>
      <c r="K1285" s="198">
        <v>2383.46</v>
      </c>
      <c r="L1285" s="196" t="s">
        <v>5433</v>
      </c>
    </row>
    <row r="1286" spans="1:12" ht="15.75">
      <c r="A1286" s="196" t="s">
        <v>6584</v>
      </c>
      <c r="B1286" s="196" t="s">
        <v>6585</v>
      </c>
      <c r="C1286" s="196" t="s">
        <v>6687</v>
      </c>
      <c r="D1286" s="196">
        <v>291</v>
      </c>
      <c r="E1286" s="197" t="s">
        <v>144</v>
      </c>
      <c r="F1286" s="196" t="s">
        <v>144</v>
      </c>
      <c r="G1286" s="196">
        <v>100375</v>
      </c>
      <c r="H1286" s="196" t="s">
        <v>6746</v>
      </c>
      <c r="I1286" s="196" t="s">
        <v>5502</v>
      </c>
      <c r="J1286" s="196" t="s">
        <v>5432</v>
      </c>
      <c r="K1286" s="198">
        <v>2688.28</v>
      </c>
      <c r="L1286" s="196" t="s">
        <v>5433</v>
      </c>
    </row>
    <row r="1287" spans="1:12" ht="15.75">
      <c r="A1287" s="196" t="s">
        <v>6584</v>
      </c>
      <c r="B1287" s="196" t="s">
        <v>6585</v>
      </c>
      <c r="C1287" s="196" t="s">
        <v>6687</v>
      </c>
      <c r="D1287" s="196">
        <v>291</v>
      </c>
      <c r="E1287" s="197" t="s">
        <v>144</v>
      </c>
      <c r="F1287" s="196" t="s">
        <v>144</v>
      </c>
      <c r="G1287" s="196">
        <v>100376</v>
      </c>
      <c r="H1287" s="196" t="s">
        <v>6747</v>
      </c>
      <c r="I1287" s="196" t="s">
        <v>5502</v>
      </c>
      <c r="J1287" s="196" t="s">
        <v>5432</v>
      </c>
      <c r="K1287" s="198">
        <v>2633.22</v>
      </c>
      <c r="L1287" s="196" t="s">
        <v>5433</v>
      </c>
    </row>
    <row r="1288" spans="1:12" ht="15.75">
      <c r="A1288" s="196" t="s">
        <v>6584</v>
      </c>
      <c r="B1288" s="196" t="s">
        <v>6585</v>
      </c>
      <c r="C1288" s="196" t="s">
        <v>6687</v>
      </c>
      <c r="D1288" s="196">
        <v>291</v>
      </c>
      <c r="E1288" s="197" t="s">
        <v>144</v>
      </c>
      <c r="F1288" s="196" t="s">
        <v>144</v>
      </c>
      <c r="G1288" s="196">
        <v>100377</v>
      </c>
      <c r="H1288" s="196" t="s">
        <v>6748</v>
      </c>
      <c r="I1288" s="196" t="s">
        <v>6713</v>
      </c>
      <c r="J1288" s="196" t="s">
        <v>5432</v>
      </c>
      <c r="K1288" s="197">
        <v>8.73</v>
      </c>
      <c r="L1288" s="196" t="s">
        <v>5433</v>
      </c>
    </row>
    <row r="1289" spans="1:12" ht="15.75">
      <c r="A1289" s="196" t="s">
        <v>6584</v>
      </c>
      <c r="B1289" s="196" t="s">
        <v>6585</v>
      </c>
      <c r="C1289" s="196" t="s">
        <v>6687</v>
      </c>
      <c r="D1289" s="196">
        <v>291</v>
      </c>
      <c r="E1289" s="197" t="s">
        <v>144</v>
      </c>
      <c r="F1289" s="196" t="s">
        <v>144</v>
      </c>
      <c r="G1289" s="196">
        <v>100378</v>
      </c>
      <c r="H1289" s="196" t="s">
        <v>6749</v>
      </c>
      <c r="I1289" s="196" t="s">
        <v>6713</v>
      </c>
      <c r="J1289" s="196" t="s">
        <v>5432</v>
      </c>
      <c r="K1289" s="197">
        <v>8.14</v>
      </c>
      <c r="L1289" s="196" t="s">
        <v>5433</v>
      </c>
    </row>
    <row r="1290" spans="1:12" ht="15.75">
      <c r="A1290" s="196" t="s">
        <v>6584</v>
      </c>
      <c r="B1290" s="196" t="s">
        <v>6585</v>
      </c>
      <c r="C1290" s="196" t="s">
        <v>6687</v>
      </c>
      <c r="D1290" s="196">
        <v>291</v>
      </c>
      <c r="E1290" s="197" t="s">
        <v>144</v>
      </c>
      <c r="F1290" s="196" t="s">
        <v>144</v>
      </c>
      <c r="G1290" s="196">
        <v>100382</v>
      </c>
      <c r="H1290" s="196" t="s">
        <v>6750</v>
      </c>
      <c r="I1290" s="196" t="s">
        <v>5650</v>
      </c>
      <c r="J1290" s="196" t="s">
        <v>5432</v>
      </c>
      <c r="K1290" s="197">
        <v>19.600000000000001</v>
      </c>
      <c r="L1290" s="196" t="s">
        <v>5433</v>
      </c>
    </row>
    <row r="1291" spans="1:12" ht="15.75">
      <c r="A1291" s="196" t="s">
        <v>6584</v>
      </c>
      <c r="B1291" s="196" t="s">
        <v>6585</v>
      </c>
      <c r="C1291" s="196" t="s">
        <v>6751</v>
      </c>
      <c r="D1291" s="196">
        <v>302</v>
      </c>
      <c r="E1291" s="197" t="s">
        <v>144</v>
      </c>
      <c r="F1291" s="196" t="s">
        <v>144</v>
      </c>
      <c r="G1291" s="196">
        <v>94444</v>
      </c>
      <c r="H1291" s="196" t="s">
        <v>6752</v>
      </c>
      <c r="I1291" s="196" t="s">
        <v>5650</v>
      </c>
      <c r="J1291" s="196" t="s">
        <v>5432</v>
      </c>
      <c r="K1291" s="197">
        <v>777.37</v>
      </c>
      <c r="L1291" s="196" t="s">
        <v>5433</v>
      </c>
    </row>
    <row r="1292" spans="1:12" ht="15.75">
      <c r="A1292" s="196" t="s">
        <v>6753</v>
      </c>
      <c r="B1292" s="196" t="s">
        <v>6754</v>
      </c>
      <c r="C1292" s="196" t="s">
        <v>6755</v>
      </c>
      <c r="D1292" s="196">
        <v>28</v>
      </c>
      <c r="E1292" s="197">
        <v>73881</v>
      </c>
      <c r="F1292" s="196" t="s">
        <v>6756</v>
      </c>
      <c r="G1292" s="196" t="s">
        <v>6757</v>
      </c>
      <c r="H1292" s="196" t="s">
        <v>6758</v>
      </c>
      <c r="I1292" s="196" t="s">
        <v>5650</v>
      </c>
      <c r="J1292" s="196" t="s">
        <v>5503</v>
      </c>
      <c r="K1292" s="197">
        <v>5.17</v>
      </c>
      <c r="L1292" s="196" t="s">
        <v>5433</v>
      </c>
    </row>
    <row r="1293" spans="1:12" ht="15.75">
      <c r="A1293" s="196" t="s">
        <v>6753</v>
      </c>
      <c r="B1293" s="196" t="s">
        <v>6754</v>
      </c>
      <c r="C1293" s="196" t="s">
        <v>6755</v>
      </c>
      <c r="D1293" s="196">
        <v>28</v>
      </c>
      <c r="E1293" s="197">
        <v>73883</v>
      </c>
      <c r="F1293" s="196" t="s">
        <v>6759</v>
      </c>
      <c r="G1293" s="196" t="s">
        <v>6760</v>
      </c>
      <c r="H1293" s="196" t="s">
        <v>6761</v>
      </c>
      <c r="I1293" s="196" t="s">
        <v>6762</v>
      </c>
      <c r="J1293" s="196" t="s">
        <v>5884</v>
      </c>
      <c r="K1293" s="197">
        <v>177.49</v>
      </c>
      <c r="L1293" s="196" t="s">
        <v>5433</v>
      </c>
    </row>
    <row r="1294" spans="1:12" ht="15.75">
      <c r="A1294" s="196" t="s">
        <v>6753</v>
      </c>
      <c r="B1294" s="196" t="s">
        <v>6754</v>
      </c>
      <c r="C1294" s="196" t="s">
        <v>6763</v>
      </c>
      <c r="D1294" s="196">
        <v>31</v>
      </c>
      <c r="E1294" s="197" t="s">
        <v>144</v>
      </c>
      <c r="F1294" s="196" t="s">
        <v>144</v>
      </c>
      <c r="G1294" s="196">
        <v>92743</v>
      </c>
      <c r="H1294" s="196" t="s">
        <v>6764</v>
      </c>
      <c r="I1294" s="196" t="s">
        <v>6762</v>
      </c>
      <c r="J1294" s="196" t="s">
        <v>5432</v>
      </c>
      <c r="K1294" s="197">
        <v>572.23</v>
      </c>
      <c r="L1294" s="196" t="s">
        <v>5433</v>
      </c>
    </row>
    <row r="1295" spans="1:12" ht="15.75">
      <c r="A1295" s="196" t="s">
        <v>6753</v>
      </c>
      <c r="B1295" s="196" t="s">
        <v>6754</v>
      </c>
      <c r="C1295" s="196" t="s">
        <v>6763</v>
      </c>
      <c r="D1295" s="196">
        <v>31</v>
      </c>
      <c r="E1295" s="197" t="s">
        <v>144</v>
      </c>
      <c r="F1295" s="196" t="s">
        <v>144</v>
      </c>
      <c r="G1295" s="196">
        <v>92744</v>
      </c>
      <c r="H1295" s="196" t="s">
        <v>6765</v>
      </c>
      <c r="I1295" s="196" t="s">
        <v>6762</v>
      </c>
      <c r="J1295" s="196" t="s">
        <v>5432</v>
      </c>
      <c r="K1295" s="197">
        <v>549.69000000000005</v>
      </c>
      <c r="L1295" s="196" t="s">
        <v>5433</v>
      </c>
    </row>
    <row r="1296" spans="1:12" ht="15.75">
      <c r="A1296" s="196" t="s">
        <v>6753</v>
      </c>
      <c r="B1296" s="196" t="s">
        <v>6754</v>
      </c>
      <c r="C1296" s="196" t="s">
        <v>6763</v>
      </c>
      <c r="D1296" s="196">
        <v>31</v>
      </c>
      <c r="E1296" s="197" t="s">
        <v>144</v>
      </c>
      <c r="F1296" s="196" t="s">
        <v>144</v>
      </c>
      <c r="G1296" s="196">
        <v>92745</v>
      </c>
      <c r="H1296" s="196" t="s">
        <v>6766</v>
      </c>
      <c r="I1296" s="196" t="s">
        <v>6762</v>
      </c>
      <c r="J1296" s="196" t="s">
        <v>5432</v>
      </c>
      <c r="K1296" s="197">
        <v>696.56</v>
      </c>
      <c r="L1296" s="196" t="s">
        <v>5433</v>
      </c>
    </row>
    <row r="1297" spans="1:12" ht="15.75">
      <c r="A1297" s="196" t="s">
        <v>6753</v>
      </c>
      <c r="B1297" s="196" t="s">
        <v>6754</v>
      </c>
      <c r="C1297" s="196" t="s">
        <v>6763</v>
      </c>
      <c r="D1297" s="196">
        <v>31</v>
      </c>
      <c r="E1297" s="197" t="s">
        <v>144</v>
      </c>
      <c r="F1297" s="196" t="s">
        <v>144</v>
      </c>
      <c r="G1297" s="196">
        <v>92746</v>
      </c>
      <c r="H1297" s="196" t="s">
        <v>6767</v>
      </c>
      <c r="I1297" s="196" t="s">
        <v>6762</v>
      </c>
      <c r="J1297" s="196" t="s">
        <v>5432</v>
      </c>
      <c r="K1297" s="197">
        <v>641.71</v>
      </c>
      <c r="L1297" s="196" t="s">
        <v>5433</v>
      </c>
    </row>
    <row r="1298" spans="1:12" ht="15.75">
      <c r="A1298" s="196" t="s">
        <v>6753</v>
      </c>
      <c r="B1298" s="196" t="s">
        <v>6754</v>
      </c>
      <c r="C1298" s="196" t="s">
        <v>6763</v>
      </c>
      <c r="D1298" s="196">
        <v>31</v>
      </c>
      <c r="E1298" s="197" t="s">
        <v>144</v>
      </c>
      <c r="F1298" s="196" t="s">
        <v>144</v>
      </c>
      <c r="G1298" s="196">
        <v>92747</v>
      </c>
      <c r="H1298" s="196" t="s">
        <v>6768</v>
      </c>
      <c r="I1298" s="196" t="s">
        <v>6762</v>
      </c>
      <c r="J1298" s="196" t="s">
        <v>5432</v>
      </c>
      <c r="K1298" s="197">
        <v>767.34</v>
      </c>
      <c r="L1298" s="196" t="s">
        <v>5433</v>
      </c>
    </row>
    <row r="1299" spans="1:12" ht="15.75">
      <c r="A1299" s="196" t="s">
        <v>6753</v>
      </c>
      <c r="B1299" s="196" t="s">
        <v>6754</v>
      </c>
      <c r="C1299" s="196" t="s">
        <v>6763</v>
      </c>
      <c r="D1299" s="196">
        <v>31</v>
      </c>
      <c r="E1299" s="197" t="s">
        <v>144</v>
      </c>
      <c r="F1299" s="196" t="s">
        <v>144</v>
      </c>
      <c r="G1299" s="196">
        <v>92748</v>
      </c>
      <c r="H1299" s="196" t="s">
        <v>6769</v>
      </c>
      <c r="I1299" s="196" t="s">
        <v>6762</v>
      </c>
      <c r="J1299" s="196" t="s">
        <v>5432</v>
      </c>
      <c r="K1299" s="197">
        <v>694.42</v>
      </c>
      <c r="L1299" s="196" t="s">
        <v>5433</v>
      </c>
    </row>
    <row r="1300" spans="1:12" ht="15.75">
      <c r="A1300" s="196" t="s">
        <v>6753</v>
      </c>
      <c r="B1300" s="196" t="s">
        <v>6754</v>
      </c>
      <c r="C1300" s="196" t="s">
        <v>6763</v>
      </c>
      <c r="D1300" s="196">
        <v>31</v>
      </c>
      <c r="E1300" s="197" t="s">
        <v>144</v>
      </c>
      <c r="F1300" s="196" t="s">
        <v>144</v>
      </c>
      <c r="G1300" s="196">
        <v>92749</v>
      </c>
      <c r="H1300" s="196" t="s">
        <v>6770</v>
      </c>
      <c r="I1300" s="196" t="s">
        <v>6762</v>
      </c>
      <c r="J1300" s="196" t="s">
        <v>5432</v>
      </c>
      <c r="K1300" s="197">
        <v>791.42</v>
      </c>
      <c r="L1300" s="196" t="s">
        <v>5433</v>
      </c>
    </row>
    <row r="1301" spans="1:12" ht="15.75">
      <c r="A1301" s="196" t="s">
        <v>6753</v>
      </c>
      <c r="B1301" s="196" t="s">
        <v>6754</v>
      </c>
      <c r="C1301" s="196" t="s">
        <v>6763</v>
      </c>
      <c r="D1301" s="196">
        <v>31</v>
      </c>
      <c r="E1301" s="197" t="s">
        <v>144</v>
      </c>
      <c r="F1301" s="196" t="s">
        <v>144</v>
      </c>
      <c r="G1301" s="196">
        <v>92750</v>
      </c>
      <c r="H1301" s="196" t="s">
        <v>6771</v>
      </c>
      <c r="I1301" s="196" t="s">
        <v>6762</v>
      </c>
      <c r="J1301" s="196" t="s">
        <v>5432</v>
      </c>
      <c r="K1301" s="198">
        <v>1320.05</v>
      </c>
      <c r="L1301" s="196" t="s">
        <v>5433</v>
      </c>
    </row>
    <row r="1302" spans="1:12" ht="15.75">
      <c r="A1302" s="196" t="s">
        <v>6753</v>
      </c>
      <c r="B1302" s="196" t="s">
        <v>6754</v>
      </c>
      <c r="C1302" s="196" t="s">
        <v>6763</v>
      </c>
      <c r="D1302" s="196">
        <v>31</v>
      </c>
      <c r="E1302" s="197" t="s">
        <v>144</v>
      </c>
      <c r="F1302" s="196" t="s">
        <v>144</v>
      </c>
      <c r="G1302" s="196">
        <v>92751</v>
      </c>
      <c r="H1302" s="196" t="s">
        <v>6772</v>
      </c>
      <c r="I1302" s="196" t="s">
        <v>6762</v>
      </c>
      <c r="J1302" s="196" t="s">
        <v>5432</v>
      </c>
      <c r="K1302" s="198">
        <v>1627.35</v>
      </c>
      <c r="L1302" s="196" t="s">
        <v>5433</v>
      </c>
    </row>
    <row r="1303" spans="1:12" ht="15.75">
      <c r="A1303" s="196" t="s">
        <v>6753</v>
      </c>
      <c r="B1303" s="196" t="s">
        <v>6754</v>
      </c>
      <c r="C1303" s="196" t="s">
        <v>6763</v>
      </c>
      <c r="D1303" s="196">
        <v>31</v>
      </c>
      <c r="E1303" s="197" t="s">
        <v>144</v>
      </c>
      <c r="F1303" s="196" t="s">
        <v>144</v>
      </c>
      <c r="G1303" s="196">
        <v>92752</v>
      </c>
      <c r="H1303" s="196" t="s">
        <v>6773</v>
      </c>
      <c r="I1303" s="196" t="s">
        <v>6762</v>
      </c>
      <c r="J1303" s="196" t="s">
        <v>5432</v>
      </c>
      <c r="K1303" s="198">
        <v>1933.44</v>
      </c>
      <c r="L1303" s="196" t="s">
        <v>5433</v>
      </c>
    </row>
    <row r="1304" spans="1:12" ht="15.75">
      <c r="A1304" s="196" t="s">
        <v>6753</v>
      </c>
      <c r="B1304" s="196" t="s">
        <v>6754</v>
      </c>
      <c r="C1304" s="196" t="s">
        <v>6763</v>
      </c>
      <c r="D1304" s="196">
        <v>31</v>
      </c>
      <c r="E1304" s="197" t="s">
        <v>144</v>
      </c>
      <c r="F1304" s="196" t="s">
        <v>144</v>
      </c>
      <c r="G1304" s="196">
        <v>92753</v>
      </c>
      <c r="H1304" s="196" t="s">
        <v>6774</v>
      </c>
      <c r="I1304" s="196" t="s">
        <v>6762</v>
      </c>
      <c r="J1304" s="196" t="s">
        <v>5432</v>
      </c>
      <c r="K1304" s="197">
        <v>483.68</v>
      </c>
      <c r="L1304" s="196" t="s">
        <v>5433</v>
      </c>
    </row>
    <row r="1305" spans="1:12" ht="15.75">
      <c r="A1305" s="196" t="s">
        <v>6753</v>
      </c>
      <c r="B1305" s="196" t="s">
        <v>6754</v>
      </c>
      <c r="C1305" s="196" t="s">
        <v>6763</v>
      </c>
      <c r="D1305" s="196">
        <v>31</v>
      </c>
      <c r="E1305" s="197" t="s">
        <v>144</v>
      </c>
      <c r="F1305" s="196" t="s">
        <v>144</v>
      </c>
      <c r="G1305" s="196">
        <v>92754</v>
      </c>
      <c r="H1305" s="196" t="s">
        <v>6775</v>
      </c>
      <c r="I1305" s="196" t="s">
        <v>6762</v>
      </c>
      <c r="J1305" s="196" t="s">
        <v>5432</v>
      </c>
      <c r="K1305" s="197">
        <v>442.59</v>
      </c>
      <c r="L1305" s="196" t="s">
        <v>5433</v>
      </c>
    </row>
    <row r="1306" spans="1:12" ht="15.75">
      <c r="A1306" s="196" t="s">
        <v>6753</v>
      </c>
      <c r="B1306" s="196" t="s">
        <v>6754</v>
      </c>
      <c r="C1306" s="196" t="s">
        <v>6763</v>
      </c>
      <c r="D1306" s="196">
        <v>31</v>
      </c>
      <c r="E1306" s="197" t="s">
        <v>144</v>
      </c>
      <c r="F1306" s="196" t="s">
        <v>144</v>
      </c>
      <c r="G1306" s="196">
        <v>92755</v>
      </c>
      <c r="H1306" s="196" t="s">
        <v>6776</v>
      </c>
      <c r="I1306" s="196" t="s">
        <v>5650</v>
      </c>
      <c r="J1306" s="196" t="s">
        <v>5432</v>
      </c>
      <c r="K1306" s="197">
        <v>196.89</v>
      </c>
      <c r="L1306" s="196" t="s">
        <v>5433</v>
      </c>
    </row>
    <row r="1307" spans="1:12" ht="15.75">
      <c r="A1307" s="196" t="s">
        <v>6753</v>
      </c>
      <c r="B1307" s="196" t="s">
        <v>6754</v>
      </c>
      <c r="C1307" s="196" t="s">
        <v>6763</v>
      </c>
      <c r="D1307" s="196">
        <v>31</v>
      </c>
      <c r="E1307" s="197" t="s">
        <v>144</v>
      </c>
      <c r="F1307" s="196" t="s">
        <v>144</v>
      </c>
      <c r="G1307" s="196">
        <v>92756</v>
      </c>
      <c r="H1307" s="196" t="s">
        <v>6777</v>
      </c>
      <c r="I1307" s="196" t="s">
        <v>5650</v>
      </c>
      <c r="J1307" s="196" t="s">
        <v>5432</v>
      </c>
      <c r="K1307" s="197">
        <v>225.79</v>
      </c>
      <c r="L1307" s="196" t="s">
        <v>5433</v>
      </c>
    </row>
    <row r="1308" spans="1:12" ht="15.75">
      <c r="A1308" s="196" t="s">
        <v>6753</v>
      </c>
      <c r="B1308" s="196" t="s">
        <v>6754</v>
      </c>
      <c r="C1308" s="196" t="s">
        <v>6763</v>
      </c>
      <c r="D1308" s="196">
        <v>31</v>
      </c>
      <c r="E1308" s="197" t="s">
        <v>144</v>
      </c>
      <c r="F1308" s="196" t="s">
        <v>144</v>
      </c>
      <c r="G1308" s="196">
        <v>92757</v>
      </c>
      <c r="H1308" s="196" t="s">
        <v>6778</v>
      </c>
      <c r="I1308" s="196" t="s">
        <v>5650</v>
      </c>
      <c r="J1308" s="196" t="s">
        <v>5432</v>
      </c>
      <c r="K1308" s="197">
        <v>260.70999999999998</v>
      </c>
      <c r="L1308" s="196" t="s">
        <v>5433</v>
      </c>
    </row>
    <row r="1309" spans="1:12" ht="15.75">
      <c r="A1309" s="196" t="s">
        <v>6753</v>
      </c>
      <c r="B1309" s="196" t="s">
        <v>6754</v>
      </c>
      <c r="C1309" s="196" t="s">
        <v>6763</v>
      </c>
      <c r="D1309" s="196">
        <v>31</v>
      </c>
      <c r="E1309" s="197" t="s">
        <v>144</v>
      </c>
      <c r="F1309" s="196" t="s">
        <v>144</v>
      </c>
      <c r="G1309" s="196">
        <v>92758</v>
      </c>
      <c r="H1309" s="196" t="s">
        <v>6779</v>
      </c>
      <c r="I1309" s="196" t="s">
        <v>6762</v>
      </c>
      <c r="J1309" s="196" t="s">
        <v>5432</v>
      </c>
      <c r="K1309" s="197">
        <v>647.32000000000005</v>
      </c>
      <c r="L1309" s="196" t="s">
        <v>5433</v>
      </c>
    </row>
    <row r="1310" spans="1:12" ht="15.75">
      <c r="A1310" s="196" t="s">
        <v>6753</v>
      </c>
      <c r="B1310" s="196" t="s">
        <v>6754</v>
      </c>
      <c r="C1310" s="196" t="s">
        <v>6780</v>
      </c>
      <c r="D1310" s="196">
        <v>32</v>
      </c>
      <c r="E1310" s="197" t="s">
        <v>144</v>
      </c>
      <c r="F1310" s="196" t="s">
        <v>144</v>
      </c>
      <c r="G1310" s="196">
        <v>91069</v>
      </c>
      <c r="H1310" s="196" t="s">
        <v>6781</v>
      </c>
      <c r="I1310" s="196" t="s">
        <v>5650</v>
      </c>
      <c r="J1310" s="196" t="s">
        <v>5432</v>
      </c>
      <c r="K1310" s="197">
        <v>105.46</v>
      </c>
      <c r="L1310" s="196" t="s">
        <v>5433</v>
      </c>
    </row>
    <row r="1311" spans="1:12" ht="15.75">
      <c r="A1311" s="196" t="s">
        <v>6753</v>
      </c>
      <c r="B1311" s="196" t="s">
        <v>6754</v>
      </c>
      <c r="C1311" s="196" t="s">
        <v>6780</v>
      </c>
      <c r="D1311" s="196">
        <v>32</v>
      </c>
      <c r="E1311" s="197" t="s">
        <v>144</v>
      </c>
      <c r="F1311" s="196" t="s">
        <v>144</v>
      </c>
      <c r="G1311" s="196">
        <v>91070</v>
      </c>
      <c r="H1311" s="196" t="s">
        <v>6782</v>
      </c>
      <c r="I1311" s="196" t="s">
        <v>5650</v>
      </c>
      <c r="J1311" s="196" t="s">
        <v>5432</v>
      </c>
      <c r="K1311" s="197">
        <v>115.86</v>
      </c>
      <c r="L1311" s="196" t="s">
        <v>5433</v>
      </c>
    </row>
    <row r="1312" spans="1:12" ht="15.75">
      <c r="A1312" s="196" t="s">
        <v>6753</v>
      </c>
      <c r="B1312" s="196" t="s">
        <v>6754</v>
      </c>
      <c r="C1312" s="196" t="s">
        <v>6780</v>
      </c>
      <c r="D1312" s="196">
        <v>32</v>
      </c>
      <c r="E1312" s="197" t="s">
        <v>144</v>
      </c>
      <c r="F1312" s="196" t="s">
        <v>144</v>
      </c>
      <c r="G1312" s="196">
        <v>91071</v>
      </c>
      <c r="H1312" s="196" t="s">
        <v>6783</v>
      </c>
      <c r="I1312" s="196" t="s">
        <v>5650</v>
      </c>
      <c r="J1312" s="196" t="s">
        <v>5432</v>
      </c>
      <c r="K1312" s="197">
        <v>140.41</v>
      </c>
      <c r="L1312" s="196" t="s">
        <v>5433</v>
      </c>
    </row>
    <row r="1313" spans="1:12" ht="15.75">
      <c r="A1313" s="196" t="s">
        <v>6753</v>
      </c>
      <c r="B1313" s="196" t="s">
        <v>6754</v>
      </c>
      <c r="C1313" s="196" t="s">
        <v>6780</v>
      </c>
      <c r="D1313" s="196">
        <v>32</v>
      </c>
      <c r="E1313" s="197" t="s">
        <v>144</v>
      </c>
      <c r="F1313" s="196" t="s">
        <v>144</v>
      </c>
      <c r="G1313" s="196">
        <v>91072</v>
      </c>
      <c r="H1313" s="196" t="s">
        <v>6784</v>
      </c>
      <c r="I1313" s="196" t="s">
        <v>5650</v>
      </c>
      <c r="J1313" s="196" t="s">
        <v>5432</v>
      </c>
      <c r="K1313" s="197">
        <v>150.84</v>
      </c>
      <c r="L1313" s="196" t="s">
        <v>5433</v>
      </c>
    </row>
    <row r="1314" spans="1:12" ht="15.75">
      <c r="A1314" s="196" t="s">
        <v>6753</v>
      </c>
      <c r="B1314" s="196" t="s">
        <v>6754</v>
      </c>
      <c r="C1314" s="196" t="s">
        <v>6780</v>
      </c>
      <c r="D1314" s="196">
        <v>32</v>
      </c>
      <c r="E1314" s="197" t="s">
        <v>144</v>
      </c>
      <c r="F1314" s="196" t="s">
        <v>144</v>
      </c>
      <c r="G1314" s="196">
        <v>91073</v>
      </c>
      <c r="H1314" s="196" t="s">
        <v>6785</v>
      </c>
      <c r="I1314" s="196" t="s">
        <v>5650</v>
      </c>
      <c r="J1314" s="196" t="s">
        <v>5432</v>
      </c>
      <c r="K1314" s="197">
        <v>117.28</v>
      </c>
      <c r="L1314" s="196" t="s">
        <v>5433</v>
      </c>
    </row>
    <row r="1315" spans="1:12" ht="15.75">
      <c r="A1315" s="196" t="s">
        <v>6753</v>
      </c>
      <c r="B1315" s="196" t="s">
        <v>6754</v>
      </c>
      <c r="C1315" s="196" t="s">
        <v>6780</v>
      </c>
      <c r="D1315" s="196">
        <v>32</v>
      </c>
      <c r="E1315" s="197" t="s">
        <v>144</v>
      </c>
      <c r="F1315" s="196" t="s">
        <v>144</v>
      </c>
      <c r="G1315" s="196">
        <v>91074</v>
      </c>
      <c r="H1315" s="196" t="s">
        <v>6786</v>
      </c>
      <c r="I1315" s="196" t="s">
        <v>5650</v>
      </c>
      <c r="J1315" s="196" t="s">
        <v>5432</v>
      </c>
      <c r="K1315" s="197">
        <v>128.91999999999999</v>
      </c>
      <c r="L1315" s="196" t="s">
        <v>5433</v>
      </c>
    </row>
    <row r="1316" spans="1:12" ht="15.75">
      <c r="A1316" s="196" t="s">
        <v>6753</v>
      </c>
      <c r="B1316" s="196" t="s">
        <v>6754</v>
      </c>
      <c r="C1316" s="196" t="s">
        <v>6780</v>
      </c>
      <c r="D1316" s="196">
        <v>32</v>
      </c>
      <c r="E1316" s="197" t="s">
        <v>144</v>
      </c>
      <c r="F1316" s="196" t="s">
        <v>144</v>
      </c>
      <c r="G1316" s="196">
        <v>91075</v>
      </c>
      <c r="H1316" s="196" t="s">
        <v>6787</v>
      </c>
      <c r="I1316" s="196" t="s">
        <v>5650</v>
      </c>
      <c r="J1316" s="196" t="s">
        <v>5432</v>
      </c>
      <c r="K1316" s="197">
        <v>154.63</v>
      </c>
      <c r="L1316" s="196" t="s">
        <v>5433</v>
      </c>
    </row>
    <row r="1317" spans="1:12" ht="15.75">
      <c r="A1317" s="196" t="s">
        <v>6753</v>
      </c>
      <c r="B1317" s="196" t="s">
        <v>6754</v>
      </c>
      <c r="C1317" s="196" t="s">
        <v>6780</v>
      </c>
      <c r="D1317" s="196">
        <v>32</v>
      </c>
      <c r="E1317" s="197" t="s">
        <v>144</v>
      </c>
      <c r="F1317" s="196" t="s">
        <v>144</v>
      </c>
      <c r="G1317" s="196">
        <v>91076</v>
      </c>
      <c r="H1317" s="196" t="s">
        <v>6788</v>
      </c>
      <c r="I1317" s="196" t="s">
        <v>5650</v>
      </c>
      <c r="J1317" s="196" t="s">
        <v>5432</v>
      </c>
      <c r="K1317" s="197">
        <v>166.36</v>
      </c>
      <c r="L1317" s="196" t="s">
        <v>5433</v>
      </c>
    </row>
    <row r="1318" spans="1:12" ht="15.75">
      <c r="A1318" s="196" t="s">
        <v>6753</v>
      </c>
      <c r="B1318" s="196" t="s">
        <v>6754</v>
      </c>
      <c r="C1318" s="196" t="s">
        <v>6780</v>
      </c>
      <c r="D1318" s="196">
        <v>32</v>
      </c>
      <c r="E1318" s="197" t="s">
        <v>144</v>
      </c>
      <c r="F1318" s="196" t="s">
        <v>144</v>
      </c>
      <c r="G1318" s="196">
        <v>91077</v>
      </c>
      <c r="H1318" s="196" t="s">
        <v>6789</v>
      </c>
      <c r="I1318" s="196" t="s">
        <v>5650</v>
      </c>
      <c r="J1318" s="196" t="s">
        <v>5432</v>
      </c>
      <c r="K1318" s="197">
        <v>110.3</v>
      </c>
      <c r="L1318" s="196" t="s">
        <v>5433</v>
      </c>
    </row>
    <row r="1319" spans="1:12" ht="15.75">
      <c r="A1319" s="196" t="s">
        <v>6753</v>
      </c>
      <c r="B1319" s="196" t="s">
        <v>6754</v>
      </c>
      <c r="C1319" s="196" t="s">
        <v>6780</v>
      </c>
      <c r="D1319" s="196">
        <v>32</v>
      </c>
      <c r="E1319" s="197" t="s">
        <v>144</v>
      </c>
      <c r="F1319" s="196" t="s">
        <v>144</v>
      </c>
      <c r="G1319" s="196">
        <v>91078</v>
      </c>
      <c r="H1319" s="196" t="s">
        <v>6790</v>
      </c>
      <c r="I1319" s="196" t="s">
        <v>5650</v>
      </c>
      <c r="J1319" s="196" t="s">
        <v>5432</v>
      </c>
      <c r="K1319" s="197">
        <v>129.61000000000001</v>
      </c>
      <c r="L1319" s="196" t="s">
        <v>5433</v>
      </c>
    </row>
    <row r="1320" spans="1:12" ht="15.75">
      <c r="A1320" s="196" t="s">
        <v>6753</v>
      </c>
      <c r="B1320" s="196" t="s">
        <v>6754</v>
      </c>
      <c r="C1320" s="196" t="s">
        <v>6780</v>
      </c>
      <c r="D1320" s="196">
        <v>32</v>
      </c>
      <c r="E1320" s="197" t="s">
        <v>144</v>
      </c>
      <c r="F1320" s="196" t="s">
        <v>144</v>
      </c>
      <c r="G1320" s="196">
        <v>91079</v>
      </c>
      <c r="H1320" s="196" t="s">
        <v>6791</v>
      </c>
      <c r="I1320" s="196" t="s">
        <v>5650</v>
      </c>
      <c r="J1320" s="196" t="s">
        <v>5432</v>
      </c>
      <c r="K1320" s="197">
        <v>115.51</v>
      </c>
      <c r="L1320" s="196" t="s">
        <v>5433</v>
      </c>
    </row>
    <row r="1321" spans="1:12" ht="15.75">
      <c r="A1321" s="196" t="s">
        <v>6753</v>
      </c>
      <c r="B1321" s="196" t="s">
        <v>6754</v>
      </c>
      <c r="C1321" s="196" t="s">
        <v>6780</v>
      </c>
      <c r="D1321" s="196">
        <v>32</v>
      </c>
      <c r="E1321" s="197" t="s">
        <v>144</v>
      </c>
      <c r="F1321" s="196" t="s">
        <v>144</v>
      </c>
      <c r="G1321" s="196">
        <v>91080</v>
      </c>
      <c r="H1321" s="196" t="s">
        <v>6792</v>
      </c>
      <c r="I1321" s="196" t="s">
        <v>5650</v>
      </c>
      <c r="J1321" s="196" t="s">
        <v>5432</v>
      </c>
      <c r="K1321" s="197">
        <v>134.69</v>
      </c>
      <c r="L1321" s="196" t="s">
        <v>5433</v>
      </c>
    </row>
    <row r="1322" spans="1:12" ht="15.75">
      <c r="A1322" s="196" t="s">
        <v>6753</v>
      </c>
      <c r="B1322" s="196" t="s">
        <v>6754</v>
      </c>
      <c r="C1322" s="196" t="s">
        <v>6780</v>
      </c>
      <c r="D1322" s="196">
        <v>32</v>
      </c>
      <c r="E1322" s="197" t="s">
        <v>144</v>
      </c>
      <c r="F1322" s="196" t="s">
        <v>144</v>
      </c>
      <c r="G1322" s="196">
        <v>91081</v>
      </c>
      <c r="H1322" s="196" t="s">
        <v>6793</v>
      </c>
      <c r="I1322" s="196" t="s">
        <v>5650</v>
      </c>
      <c r="J1322" s="196" t="s">
        <v>5432</v>
      </c>
      <c r="K1322" s="197">
        <v>123.49</v>
      </c>
      <c r="L1322" s="196" t="s">
        <v>5433</v>
      </c>
    </row>
    <row r="1323" spans="1:12" ht="15.75">
      <c r="A1323" s="196" t="s">
        <v>6753</v>
      </c>
      <c r="B1323" s="196" t="s">
        <v>6754</v>
      </c>
      <c r="C1323" s="196" t="s">
        <v>6780</v>
      </c>
      <c r="D1323" s="196">
        <v>32</v>
      </c>
      <c r="E1323" s="197" t="s">
        <v>144</v>
      </c>
      <c r="F1323" s="196" t="s">
        <v>144</v>
      </c>
      <c r="G1323" s="196">
        <v>91082</v>
      </c>
      <c r="H1323" s="196" t="s">
        <v>6794</v>
      </c>
      <c r="I1323" s="196" t="s">
        <v>5650</v>
      </c>
      <c r="J1323" s="196" t="s">
        <v>5432</v>
      </c>
      <c r="K1323" s="197">
        <v>143.9</v>
      </c>
      <c r="L1323" s="196" t="s">
        <v>5433</v>
      </c>
    </row>
    <row r="1324" spans="1:12" ht="15.75">
      <c r="A1324" s="196" t="s">
        <v>6753</v>
      </c>
      <c r="B1324" s="196" t="s">
        <v>6754</v>
      </c>
      <c r="C1324" s="196" t="s">
        <v>6780</v>
      </c>
      <c r="D1324" s="196">
        <v>32</v>
      </c>
      <c r="E1324" s="197" t="s">
        <v>144</v>
      </c>
      <c r="F1324" s="196" t="s">
        <v>144</v>
      </c>
      <c r="G1324" s="196">
        <v>91083</v>
      </c>
      <c r="H1324" s="196" t="s">
        <v>6795</v>
      </c>
      <c r="I1324" s="196" t="s">
        <v>5650</v>
      </c>
      <c r="J1324" s="196" t="s">
        <v>5432</v>
      </c>
      <c r="K1324" s="197">
        <v>132.71</v>
      </c>
      <c r="L1324" s="196" t="s">
        <v>5433</v>
      </c>
    </row>
    <row r="1325" spans="1:12" ht="15.75">
      <c r="A1325" s="196" t="s">
        <v>6753</v>
      </c>
      <c r="B1325" s="196" t="s">
        <v>6754</v>
      </c>
      <c r="C1325" s="196" t="s">
        <v>6780</v>
      </c>
      <c r="D1325" s="196">
        <v>32</v>
      </c>
      <c r="E1325" s="197" t="s">
        <v>144</v>
      </c>
      <c r="F1325" s="196" t="s">
        <v>144</v>
      </c>
      <c r="G1325" s="196">
        <v>91084</v>
      </c>
      <c r="H1325" s="196" t="s">
        <v>6796</v>
      </c>
      <c r="I1325" s="196" t="s">
        <v>5650</v>
      </c>
      <c r="J1325" s="196" t="s">
        <v>5432</v>
      </c>
      <c r="K1325" s="197">
        <v>152.94999999999999</v>
      </c>
      <c r="L1325" s="196" t="s">
        <v>5433</v>
      </c>
    </row>
    <row r="1326" spans="1:12" ht="15.75">
      <c r="A1326" s="196" t="s">
        <v>6753</v>
      </c>
      <c r="B1326" s="196" t="s">
        <v>6754</v>
      </c>
      <c r="C1326" s="196" t="s">
        <v>6780</v>
      </c>
      <c r="D1326" s="196">
        <v>32</v>
      </c>
      <c r="E1326" s="197" t="s">
        <v>144</v>
      </c>
      <c r="F1326" s="196" t="s">
        <v>144</v>
      </c>
      <c r="G1326" s="196">
        <v>91086</v>
      </c>
      <c r="H1326" s="196" t="s">
        <v>6797</v>
      </c>
      <c r="I1326" s="196" t="s">
        <v>5650</v>
      </c>
      <c r="J1326" s="196" t="s">
        <v>5432</v>
      </c>
      <c r="K1326" s="197">
        <v>114.64</v>
      </c>
      <c r="L1326" s="196" t="s">
        <v>5433</v>
      </c>
    </row>
    <row r="1327" spans="1:12" ht="15.75">
      <c r="A1327" s="196" t="s">
        <v>6753</v>
      </c>
      <c r="B1327" s="196" t="s">
        <v>6754</v>
      </c>
      <c r="C1327" s="196" t="s">
        <v>6780</v>
      </c>
      <c r="D1327" s="196">
        <v>32</v>
      </c>
      <c r="E1327" s="197" t="s">
        <v>144</v>
      </c>
      <c r="F1327" s="196" t="s">
        <v>144</v>
      </c>
      <c r="G1327" s="196">
        <v>91087</v>
      </c>
      <c r="H1327" s="196" t="s">
        <v>6798</v>
      </c>
      <c r="I1327" s="196" t="s">
        <v>5650</v>
      </c>
      <c r="J1327" s="196" t="s">
        <v>5432</v>
      </c>
      <c r="K1327" s="197">
        <v>125.32</v>
      </c>
      <c r="L1327" s="196" t="s">
        <v>5433</v>
      </c>
    </row>
    <row r="1328" spans="1:12" ht="15.75">
      <c r="A1328" s="196" t="s">
        <v>6753</v>
      </c>
      <c r="B1328" s="196" t="s">
        <v>6754</v>
      </c>
      <c r="C1328" s="196" t="s">
        <v>6780</v>
      </c>
      <c r="D1328" s="196">
        <v>32</v>
      </c>
      <c r="E1328" s="197" t="s">
        <v>144</v>
      </c>
      <c r="F1328" s="196" t="s">
        <v>144</v>
      </c>
      <c r="G1328" s="196">
        <v>91088</v>
      </c>
      <c r="H1328" s="196" t="s">
        <v>6799</v>
      </c>
      <c r="I1328" s="196" t="s">
        <v>5650</v>
      </c>
      <c r="J1328" s="196" t="s">
        <v>5432</v>
      </c>
      <c r="K1328" s="197">
        <v>151</v>
      </c>
      <c r="L1328" s="196" t="s">
        <v>5433</v>
      </c>
    </row>
    <row r="1329" spans="1:12" ht="15.75">
      <c r="A1329" s="196" t="s">
        <v>6753</v>
      </c>
      <c r="B1329" s="196" t="s">
        <v>6754</v>
      </c>
      <c r="C1329" s="196" t="s">
        <v>6780</v>
      </c>
      <c r="D1329" s="196">
        <v>32</v>
      </c>
      <c r="E1329" s="197" t="s">
        <v>144</v>
      </c>
      <c r="F1329" s="196" t="s">
        <v>144</v>
      </c>
      <c r="G1329" s="196">
        <v>91089</v>
      </c>
      <c r="H1329" s="196" t="s">
        <v>6800</v>
      </c>
      <c r="I1329" s="196" t="s">
        <v>5650</v>
      </c>
      <c r="J1329" s="196" t="s">
        <v>5432</v>
      </c>
      <c r="K1329" s="197">
        <v>161.83000000000001</v>
      </c>
      <c r="L1329" s="196" t="s">
        <v>5433</v>
      </c>
    </row>
    <row r="1330" spans="1:12" ht="15.75">
      <c r="A1330" s="196" t="s">
        <v>6753</v>
      </c>
      <c r="B1330" s="196" t="s">
        <v>6754</v>
      </c>
      <c r="C1330" s="196" t="s">
        <v>6780</v>
      </c>
      <c r="D1330" s="196">
        <v>32</v>
      </c>
      <c r="E1330" s="197" t="s">
        <v>144</v>
      </c>
      <c r="F1330" s="196" t="s">
        <v>144</v>
      </c>
      <c r="G1330" s="196">
        <v>91090</v>
      </c>
      <c r="H1330" s="196" t="s">
        <v>6801</v>
      </c>
      <c r="I1330" s="196" t="s">
        <v>5650</v>
      </c>
      <c r="J1330" s="196" t="s">
        <v>5432</v>
      </c>
      <c r="K1330" s="197">
        <v>124.82</v>
      </c>
      <c r="L1330" s="196" t="s">
        <v>5433</v>
      </c>
    </row>
    <row r="1331" spans="1:12" ht="15.75">
      <c r="A1331" s="196" t="s">
        <v>6753</v>
      </c>
      <c r="B1331" s="196" t="s">
        <v>6754</v>
      </c>
      <c r="C1331" s="196" t="s">
        <v>6780</v>
      </c>
      <c r="D1331" s="196">
        <v>32</v>
      </c>
      <c r="E1331" s="197" t="s">
        <v>144</v>
      </c>
      <c r="F1331" s="196" t="s">
        <v>144</v>
      </c>
      <c r="G1331" s="196">
        <v>91091</v>
      </c>
      <c r="H1331" s="196" t="s">
        <v>6802</v>
      </c>
      <c r="I1331" s="196" t="s">
        <v>5650</v>
      </c>
      <c r="J1331" s="196" t="s">
        <v>5432</v>
      </c>
      <c r="K1331" s="197">
        <v>136.87</v>
      </c>
      <c r="L1331" s="196" t="s">
        <v>5433</v>
      </c>
    </row>
    <row r="1332" spans="1:12" ht="15.75">
      <c r="A1332" s="196" t="s">
        <v>6753</v>
      </c>
      <c r="B1332" s="196" t="s">
        <v>6754</v>
      </c>
      <c r="C1332" s="196" t="s">
        <v>6780</v>
      </c>
      <c r="D1332" s="196">
        <v>32</v>
      </c>
      <c r="E1332" s="197" t="s">
        <v>144</v>
      </c>
      <c r="F1332" s="196" t="s">
        <v>144</v>
      </c>
      <c r="G1332" s="196">
        <v>91092</v>
      </c>
      <c r="H1332" s="196" t="s">
        <v>6803</v>
      </c>
      <c r="I1332" s="196" t="s">
        <v>5650</v>
      </c>
      <c r="J1332" s="196" t="s">
        <v>5432</v>
      </c>
      <c r="K1332" s="197">
        <v>163.13</v>
      </c>
      <c r="L1332" s="196" t="s">
        <v>5433</v>
      </c>
    </row>
    <row r="1333" spans="1:12" ht="15.75">
      <c r="A1333" s="196" t="s">
        <v>6753</v>
      </c>
      <c r="B1333" s="196" t="s">
        <v>6754</v>
      </c>
      <c r="C1333" s="196" t="s">
        <v>6780</v>
      </c>
      <c r="D1333" s="196">
        <v>32</v>
      </c>
      <c r="E1333" s="197" t="s">
        <v>144</v>
      </c>
      <c r="F1333" s="196" t="s">
        <v>144</v>
      </c>
      <c r="G1333" s="196">
        <v>91093</v>
      </c>
      <c r="H1333" s="196" t="s">
        <v>6804</v>
      </c>
      <c r="I1333" s="196" t="s">
        <v>5650</v>
      </c>
      <c r="J1333" s="196" t="s">
        <v>5432</v>
      </c>
      <c r="K1333" s="197">
        <v>175.55</v>
      </c>
      <c r="L1333" s="196" t="s">
        <v>5433</v>
      </c>
    </row>
    <row r="1334" spans="1:12" ht="15.75">
      <c r="A1334" s="196" t="s">
        <v>6753</v>
      </c>
      <c r="B1334" s="196" t="s">
        <v>6754</v>
      </c>
      <c r="C1334" s="196" t="s">
        <v>6780</v>
      </c>
      <c r="D1334" s="196">
        <v>32</v>
      </c>
      <c r="E1334" s="197" t="s">
        <v>144</v>
      </c>
      <c r="F1334" s="196" t="s">
        <v>144</v>
      </c>
      <c r="G1334" s="196">
        <v>91094</v>
      </c>
      <c r="H1334" s="196" t="s">
        <v>6805</v>
      </c>
      <c r="I1334" s="196" t="s">
        <v>5650</v>
      </c>
      <c r="J1334" s="196" t="s">
        <v>5432</v>
      </c>
      <c r="K1334" s="197">
        <v>115.62</v>
      </c>
      <c r="L1334" s="196" t="s">
        <v>5433</v>
      </c>
    </row>
    <row r="1335" spans="1:12" ht="15.75">
      <c r="A1335" s="196" t="s">
        <v>6753</v>
      </c>
      <c r="B1335" s="196" t="s">
        <v>6754</v>
      </c>
      <c r="C1335" s="196" t="s">
        <v>6780</v>
      </c>
      <c r="D1335" s="196">
        <v>32</v>
      </c>
      <c r="E1335" s="197" t="s">
        <v>144</v>
      </c>
      <c r="F1335" s="196" t="s">
        <v>144</v>
      </c>
      <c r="G1335" s="196">
        <v>91095</v>
      </c>
      <c r="H1335" s="196" t="s">
        <v>6806</v>
      </c>
      <c r="I1335" s="196" t="s">
        <v>5650</v>
      </c>
      <c r="J1335" s="196" t="s">
        <v>5432</v>
      </c>
      <c r="K1335" s="197">
        <v>135.28</v>
      </c>
      <c r="L1335" s="196" t="s">
        <v>5433</v>
      </c>
    </row>
    <row r="1336" spans="1:12" ht="15.75">
      <c r="A1336" s="196" t="s">
        <v>6753</v>
      </c>
      <c r="B1336" s="196" t="s">
        <v>6754</v>
      </c>
      <c r="C1336" s="196" t="s">
        <v>6780</v>
      </c>
      <c r="D1336" s="196">
        <v>32</v>
      </c>
      <c r="E1336" s="197" t="s">
        <v>144</v>
      </c>
      <c r="F1336" s="196" t="s">
        <v>144</v>
      </c>
      <c r="G1336" s="196">
        <v>91096</v>
      </c>
      <c r="H1336" s="196" t="s">
        <v>6807</v>
      </c>
      <c r="I1336" s="196" t="s">
        <v>5650</v>
      </c>
      <c r="J1336" s="196" t="s">
        <v>5432</v>
      </c>
      <c r="K1336" s="197">
        <v>118.46</v>
      </c>
      <c r="L1336" s="196" t="s">
        <v>5433</v>
      </c>
    </row>
    <row r="1337" spans="1:12" ht="15.75">
      <c r="A1337" s="196" t="s">
        <v>6753</v>
      </c>
      <c r="B1337" s="196" t="s">
        <v>6754</v>
      </c>
      <c r="C1337" s="196" t="s">
        <v>6780</v>
      </c>
      <c r="D1337" s="196">
        <v>32</v>
      </c>
      <c r="E1337" s="197" t="s">
        <v>144</v>
      </c>
      <c r="F1337" s="196" t="s">
        <v>144</v>
      </c>
      <c r="G1337" s="196">
        <v>91097</v>
      </c>
      <c r="H1337" s="196" t="s">
        <v>6808</v>
      </c>
      <c r="I1337" s="196" t="s">
        <v>5650</v>
      </c>
      <c r="J1337" s="196" t="s">
        <v>5432</v>
      </c>
      <c r="K1337" s="197">
        <v>138.01</v>
      </c>
      <c r="L1337" s="196" t="s">
        <v>5433</v>
      </c>
    </row>
    <row r="1338" spans="1:12" ht="15.75">
      <c r="A1338" s="196" t="s">
        <v>6753</v>
      </c>
      <c r="B1338" s="196" t="s">
        <v>6754</v>
      </c>
      <c r="C1338" s="196" t="s">
        <v>6780</v>
      </c>
      <c r="D1338" s="196">
        <v>32</v>
      </c>
      <c r="E1338" s="197" t="s">
        <v>144</v>
      </c>
      <c r="F1338" s="196" t="s">
        <v>144</v>
      </c>
      <c r="G1338" s="196">
        <v>91098</v>
      </c>
      <c r="H1338" s="196" t="s">
        <v>6809</v>
      </c>
      <c r="I1338" s="196" t="s">
        <v>5650</v>
      </c>
      <c r="J1338" s="196" t="s">
        <v>5432</v>
      </c>
      <c r="K1338" s="197">
        <v>128.68</v>
      </c>
      <c r="L1338" s="196" t="s">
        <v>5433</v>
      </c>
    </row>
    <row r="1339" spans="1:12" ht="15.75">
      <c r="A1339" s="196" t="s">
        <v>6753</v>
      </c>
      <c r="B1339" s="196" t="s">
        <v>6754</v>
      </c>
      <c r="C1339" s="196" t="s">
        <v>6780</v>
      </c>
      <c r="D1339" s="196">
        <v>32</v>
      </c>
      <c r="E1339" s="197" t="s">
        <v>144</v>
      </c>
      <c r="F1339" s="196" t="s">
        <v>144</v>
      </c>
      <c r="G1339" s="196">
        <v>91099</v>
      </c>
      <c r="H1339" s="196" t="s">
        <v>6810</v>
      </c>
      <c r="I1339" s="196" t="s">
        <v>5650</v>
      </c>
      <c r="J1339" s="196" t="s">
        <v>5432</v>
      </c>
      <c r="K1339" s="197">
        <v>149.52000000000001</v>
      </c>
      <c r="L1339" s="196" t="s">
        <v>5433</v>
      </c>
    </row>
    <row r="1340" spans="1:12" ht="15.75">
      <c r="A1340" s="196" t="s">
        <v>6753</v>
      </c>
      <c r="B1340" s="196" t="s">
        <v>6754</v>
      </c>
      <c r="C1340" s="196" t="s">
        <v>6780</v>
      </c>
      <c r="D1340" s="196">
        <v>32</v>
      </c>
      <c r="E1340" s="197" t="s">
        <v>144</v>
      </c>
      <c r="F1340" s="196" t="s">
        <v>144</v>
      </c>
      <c r="G1340" s="196">
        <v>91100</v>
      </c>
      <c r="H1340" s="196" t="s">
        <v>6811</v>
      </c>
      <c r="I1340" s="196" t="s">
        <v>5650</v>
      </c>
      <c r="J1340" s="196" t="s">
        <v>5432</v>
      </c>
      <c r="K1340" s="197">
        <v>136.21</v>
      </c>
      <c r="L1340" s="196" t="s">
        <v>5433</v>
      </c>
    </row>
    <row r="1341" spans="1:12" ht="15.75">
      <c r="A1341" s="196" t="s">
        <v>6753</v>
      </c>
      <c r="B1341" s="196" t="s">
        <v>6754</v>
      </c>
      <c r="C1341" s="196" t="s">
        <v>6780</v>
      </c>
      <c r="D1341" s="196">
        <v>32</v>
      </c>
      <c r="E1341" s="197" t="s">
        <v>144</v>
      </c>
      <c r="F1341" s="196" t="s">
        <v>144</v>
      </c>
      <c r="G1341" s="196">
        <v>91101</v>
      </c>
      <c r="H1341" s="196" t="s">
        <v>6812</v>
      </c>
      <c r="I1341" s="196" t="s">
        <v>5650</v>
      </c>
      <c r="J1341" s="196" t="s">
        <v>5432</v>
      </c>
      <c r="K1341" s="197">
        <v>156.97</v>
      </c>
      <c r="L1341" s="196" t="s">
        <v>5433</v>
      </c>
    </row>
    <row r="1342" spans="1:12" ht="15.75">
      <c r="A1342" s="196" t="s">
        <v>6753</v>
      </c>
      <c r="B1342" s="196" t="s">
        <v>6754</v>
      </c>
      <c r="C1342" s="196" t="s">
        <v>6780</v>
      </c>
      <c r="D1342" s="196">
        <v>32</v>
      </c>
      <c r="E1342" s="197" t="s">
        <v>144</v>
      </c>
      <c r="F1342" s="196" t="s">
        <v>144</v>
      </c>
      <c r="G1342" s="196">
        <v>93952</v>
      </c>
      <c r="H1342" s="196" t="s">
        <v>6813</v>
      </c>
      <c r="I1342" s="196" t="s">
        <v>5431</v>
      </c>
      <c r="J1342" s="196" t="s">
        <v>5432</v>
      </c>
      <c r="K1342" s="197">
        <v>170.59</v>
      </c>
      <c r="L1342" s="196" t="s">
        <v>5433</v>
      </c>
    </row>
    <row r="1343" spans="1:12" ht="15.75">
      <c r="A1343" s="196" t="s">
        <v>6753</v>
      </c>
      <c r="B1343" s="196" t="s">
        <v>6754</v>
      </c>
      <c r="C1343" s="196" t="s">
        <v>6780</v>
      </c>
      <c r="D1343" s="196">
        <v>32</v>
      </c>
      <c r="E1343" s="197" t="s">
        <v>144</v>
      </c>
      <c r="F1343" s="196" t="s">
        <v>144</v>
      </c>
      <c r="G1343" s="196">
        <v>93953</v>
      </c>
      <c r="H1343" s="196" t="s">
        <v>6814</v>
      </c>
      <c r="I1343" s="196" t="s">
        <v>5431</v>
      </c>
      <c r="J1343" s="196" t="s">
        <v>5432</v>
      </c>
      <c r="K1343" s="197">
        <v>158.47999999999999</v>
      </c>
      <c r="L1343" s="196" t="s">
        <v>5433</v>
      </c>
    </row>
    <row r="1344" spans="1:12" ht="15.75">
      <c r="A1344" s="196" t="s">
        <v>6753</v>
      </c>
      <c r="B1344" s="196" t="s">
        <v>6754</v>
      </c>
      <c r="C1344" s="196" t="s">
        <v>6780</v>
      </c>
      <c r="D1344" s="196">
        <v>32</v>
      </c>
      <c r="E1344" s="197" t="s">
        <v>144</v>
      </c>
      <c r="F1344" s="196" t="s">
        <v>144</v>
      </c>
      <c r="G1344" s="196">
        <v>93954</v>
      </c>
      <c r="H1344" s="196" t="s">
        <v>6815</v>
      </c>
      <c r="I1344" s="196" t="s">
        <v>5431</v>
      </c>
      <c r="J1344" s="196" t="s">
        <v>5432</v>
      </c>
      <c r="K1344" s="197">
        <v>151.22</v>
      </c>
      <c r="L1344" s="196" t="s">
        <v>5433</v>
      </c>
    </row>
    <row r="1345" spans="1:12" ht="15.75">
      <c r="A1345" s="196" t="s">
        <v>6753</v>
      </c>
      <c r="B1345" s="196" t="s">
        <v>6754</v>
      </c>
      <c r="C1345" s="196" t="s">
        <v>6780</v>
      </c>
      <c r="D1345" s="196">
        <v>32</v>
      </c>
      <c r="E1345" s="197" t="s">
        <v>144</v>
      </c>
      <c r="F1345" s="196" t="s">
        <v>144</v>
      </c>
      <c r="G1345" s="196">
        <v>93955</v>
      </c>
      <c r="H1345" s="196" t="s">
        <v>6816</v>
      </c>
      <c r="I1345" s="196" t="s">
        <v>5431</v>
      </c>
      <c r="J1345" s="196" t="s">
        <v>5432</v>
      </c>
      <c r="K1345" s="197">
        <v>146.09</v>
      </c>
      <c r="L1345" s="196" t="s">
        <v>5433</v>
      </c>
    </row>
    <row r="1346" spans="1:12" ht="15.75">
      <c r="A1346" s="196" t="s">
        <v>6753</v>
      </c>
      <c r="B1346" s="196" t="s">
        <v>6754</v>
      </c>
      <c r="C1346" s="196" t="s">
        <v>6780</v>
      </c>
      <c r="D1346" s="196">
        <v>32</v>
      </c>
      <c r="E1346" s="197" t="s">
        <v>144</v>
      </c>
      <c r="F1346" s="196" t="s">
        <v>144</v>
      </c>
      <c r="G1346" s="196">
        <v>93956</v>
      </c>
      <c r="H1346" s="196" t="s">
        <v>6817</v>
      </c>
      <c r="I1346" s="196" t="s">
        <v>5431</v>
      </c>
      <c r="J1346" s="196" t="s">
        <v>5432</v>
      </c>
      <c r="K1346" s="197">
        <v>142</v>
      </c>
      <c r="L1346" s="196" t="s">
        <v>5433</v>
      </c>
    </row>
    <row r="1347" spans="1:12" ht="15.75">
      <c r="A1347" s="196" t="s">
        <v>6753</v>
      </c>
      <c r="B1347" s="196" t="s">
        <v>6754</v>
      </c>
      <c r="C1347" s="196" t="s">
        <v>6780</v>
      </c>
      <c r="D1347" s="196">
        <v>32</v>
      </c>
      <c r="E1347" s="197" t="s">
        <v>144</v>
      </c>
      <c r="F1347" s="196" t="s">
        <v>144</v>
      </c>
      <c r="G1347" s="196">
        <v>93957</v>
      </c>
      <c r="H1347" s="196" t="s">
        <v>6818</v>
      </c>
      <c r="I1347" s="196" t="s">
        <v>5431</v>
      </c>
      <c r="J1347" s="196" t="s">
        <v>5432</v>
      </c>
      <c r="K1347" s="197">
        <v>184.77</v>
      </c>
      <c r="L1347" s="196" t="s">
        <v>5433</v>
      </c>
    </row>
    <row r="1348" spans="1:12" ht="15.75">
      <c r="A1348" s="196" t="s">
        <v>6753</v>
      </c>
      <c r="B1348" s="196" t="s">
        <v>6754</v>
      </c>
      <c r="C1348" s="196" t="s">
        <v>6780</v>
      </c>
      <c r="D1348" s="196">
        <v>32</v>
      </c>
      <c r="E1348" s="197" t="s">
        <v>144</v>
      </c>
      <c r="F1348" s="196" t="s">
        <v>144</v>
      </c>
      <c r="G1348" s="196">
        <v>93958</v>
      </c>
      <c r="H1348" s="196" t="s">
        <v>6819</v>
      </c>
      <c r="I1348" s="196" t="s">
        <v>5431</v>
      </c>
      <c r="J1348" s="196" t="s">
        <v>5432</v>
      </c>
      <c r="K1348" s="197">
        <v>171.9</v>
      </c>
      <c r="L1348" s="196" t="s">
        <v>5433</v>
      </c>
    </row>
    <row r="1349" spans="1:12" ht="15.75">
      <c r="A1349" s="196" t="s">
        <v>6753</v>
      </c>
      <c r="B1349" s="196" t="s">
        <v>6754</v>
      </c>
      <c r="C1349" s="196" t="s">
        <v>6780</v>
      </c>
      <c r="D1349" s="196">
        <v>32</v>
      </c>
      <c r="E1349" s="197" t="s">
        <v>144</v>
      </c>
      <c r="F1349" s="196" t="s">
        <v>144</v>
      </c>
      <c r="G1349" s="196">
        <v>93959</v>
      </c>
      <c r="H1349" s="196" t="s">
        <v>6820</v>
      </c>
      <c r="I1349" s="196" t="s">
        <v>5431</v>
      </c>
      <c r="J1349" s="196" t="s">
        <v>5432</v>
      </c>
      <c r="K1349" s="197">
        <v>164.27</v>
      </c>
      <c r="L1349" s="196" t="s">
        <v>5433</v>
      </c>
    </row>
    <row r="1350" spans="1:12" ht="15.75">
      <c r="A1350" s="196" t="s">
        <v>6753</v>
      </c>
      <c r="B1350" s="196" t="s">
        <v>6754</v>
      </c>
      <c r="C1350" s="196" t="s">
        <v>6780</v>
      </c>
      <c r="D1350" s="196">
        <v>32</v>
      </c>
      <c r="E1350" s="197" t="s">
        <v>144</v>
      </c>
      <c r="F1350" s="196" t="s">
        <v>144</v>
      </c>
      <c r="G1350" s="196">
        <v>93960</v>
      </c>
      <c r="H1350" s="196" t="s">
        <v>6821</v>
      </c>
      <c r="I1350" s="196" t="s">
        <v>5431</v>
      </c>
      <c r="J1350" s="196" t="s">
        <v>5432</v>
      </c>
      <c r="K1350" s="197">
        <v>158.88999999999999</v>
      </c>
      <c r="L1350" s="196" t="s">
        <v>5433</v>
      </c>
    </row>
    <row r="1351" spans="1:12" ht="15.75">
      <c r="A1351" s="196" t="s">
        <v>6753</v>
      </c>
      <c r="B1351" s="196" t="s">
        <v>6754</v>
      </c>
      <c r="C1351" s="196" t="s">
        <v>6780</v>
      </c>
      <c r="D1351" s="196">
        <v>32</v>
      </c>
      <c r="E1351" s="197" t="s">
        <v>144</v>
      </c>
      <c r="F1351" s="196" t="s">
        <v>144</v>
      </c>
      <c r="G1351" s="196">
        <v>93961</v>
      </c>
      <c r="H1351" s="196" t="s">
        <v>6822</v>
      </c>
      <c r="I1351" s="196" t="s">
        <v>5431</v>
      </c>
      <c r="J1351" s="196" t="s">
        <v>5432</v>
      </c>
      <c r="K1351" s="197">
        <v>154.69</v>
      </c>
      <c r="L1351" s="196" t="s">
        <v>5433</v>
      </c>
    </row>
    <row r="1352" spans="1:12" ht="15.75">
      <c r="A1352" s="196" t="s">
        <v>6753</v>
      </c>
      <c r="B1352" s="196" t="s">
        <v>6754</v>
      </c>
      <c r="C1352" s="196" t="s">
        <v>6780</v>
      </c>
      <c r="D1352" s="196">
        <v>32</v>
      </c>
      <c r="E1352" s="197" t="s">
        <v>144</v>
      </c>
      <c r="F1352" s="196" t="s">
        <v>144</v>
      </c>
      <c r="G1352" s="196">
        <v>93962</v>
      </c>
      <c r="H1352" s="196" t="s">
        <v>6823</v>
      </c>
      <c r="I1352" s="196" t="s">
        <v>5431</v>
      </c>
      <c r="J1352" s="196" t="s">
        <v>5432</v>
      </c>
      <c r="K1352" s="197">
        <v>161.1</v>
      </c>
      <c r="L1352" s="196" t="s">
        <v>5433</v>
      </c>
    </row>
    <row r="1353" spans="1:12" ht="15.75">
      <c r="A1353" s="196" t="s">
        <v>6753</v>
      </c>
      <c r="B1353" s="196" t="s">
        <v>6754</v>
      </c>
      <c r="C1353" s="196" t="s">
        <v>6780</v>
      </c>
      <c r="D1353" s="196">
        <v>32</v>
      </c>
      <c r="E1353" s="197" t="s">
        <v>144</v>
      </c>
      <c r="F1353" s="196" t="s">
        <v>144</v>
      </c>
      <c r="G1353" s="196">
        <v>93963</v>
      </c>
      <c r="H1353" s="196" t="s">
        <v>6824</v>
      </c>
      <c r="I1353" s="196" t="s">
        <v>5431</v>
      </c>
      <c r="J1353" s="196" t="s">
        <v>5432</v>
      </c>
      <c r="K1353" s="197">
        <v>149</v>
      </c>
      <c r="L1353" s="196" t="s">
        <v>5433</v>
      </c>
    </row>
    <row r="1354" spans="1:12" ht="15.75">
      <c r="A1354" s="196" t="s">
        <v>6753</v>
      </c>
      <c r="B1354" s="196" t="s">
        <v>6754</v>
      </c>
      <c r="C1354" s="196" t="s">
        <v>6780</v>
      </c>
      <c r="D1354" s="196">
        <v>32</v>
      </c>
      <c r="E1354" s="197" t="s">
        <v>144</v>
      </c>
      <c r="F1354" s="196" t="s">
        <v>144</v>
      </c>
      <c r="G1354" s="196">
        <v>93964</v>
      </c>
      <c r="H1354" s="196" t="s">
        <v>6825</v>
      </c>
      <c r="I1354" s="196" t="s">
        <v>5431</v>
      </c>
      <c r="J1354" s="196" t="s">
        <v>5432</v>
      </c>
      <c r="K1354" s="197">
        <v>141.79</v>
      </c>
      <c r="L1354" s="196" t="s">
        <v>5433</v>
      </c>
    </row>
    <row r="1355" spans="1:12" ht="15.75">
      <c r="A1355" s="196" t="s">
        <v>6753</v>
      </c>
      <c r="B1355" s="196" t="s">
        <v>6754</v>
      </c>
      <c r="C1355" s="196" t="s">
        <v>6780</v>
      </c>
      <c r="D1355" s="196">
        <v>32</v>
      </c>
      <c r="E1355" s="197" t="s">
        <v>144</v>
      </c>
      <c r="F1355" s="196" t="s">
        <v>144</v>
      </c>
      <c r="G1355" s="196">
        <v>93965</v>
      </c>
      <c r="H1355" s="196" t="s">
        <v>6826</v>
      </c>
      <c r="I1355" s="196" t="s">
        <v>5431</v>
      </c>
      <c r="J1355" s="196" t="s">
        <v>5432</v>
      </c>
      <c r="K1355" s="197">
        <v>134.84</v>
      </c>
      <c r="L1355" s="196" t="s">
        <v>5433</v>
      </c>
    </row>
    <row r="1356" spans="1:12" ht="15.75">
      <c r="A1356" s="196" t="s">
        <v>6753</v>
      </c>
      <c r="B1356" s="196" t="s">
        <v>6754</v>
      </c>
      <c r="C1356" s="196" t="s">
        <v>6780</v>
      </c>
      <c r="D1356" s="196">
        <v>32</v>
      </c>
      <c r="E1356" s="197" t="s">
        <v>144</v>
      </c>
      <c r="F1356" s="196" t="s">
        <v>144</v>
      </c>
      <c r="G1356" s="196">
        <v>93966</v>
      </c>
      <c r="H1356" s="196" t="s">
        <v>6827</v>
      </c>
      <c r="I1356" s="196" t="s">
        <v>5431</v>
      </c>
      <c r="J1356" s="196" t="s">
        <v>5432</v>
      </c>
      <c r="K1356" s="197">
        <v>132.66</v>
      </c>
      <c r="L1356" s="196" t="s">
        <v>5433</v>
      </c>
    </row>
    <row r="1357" spans="1:12" ht="15.75">
      <c r="A1357" s="196" t="s">
        <v>6753</v>
      </c>
      <c r="B1357" s="196" t="s">
        <v>6754</v>
      </c>
      <c r="C1357" s="196" t="s">
        <v>6780</v>
      </c>
      <c r="D1357" s="196">
        <v>32</v>
      </c>
      <c r="E1357" s="197" t="s">
        <v>144</v>
      </c>
      <c r="F1357" s="196" t="s">
        <v>144</v>
      </c>
      <c r="G1357" s="196">
        <v>93967</v>
      </c>
      <c r="H1357" s="196" t="s">
        <v>6828</v>
      </c>
      <c r="I1357" s="196" t="s">
        <v>5431</v>
      </c>
      <c r="J1357" s="196" t="s">
        <v>5432</v>
      </c>
      <c r="K1357" s="197">
        <v>175.28</v>
      </c>
      <c r="L1357" s="196" t="s">
        <v>5433</v>
      </c>
    </row>
    <row r="1358" spans="1:12" ht="15.75">
      <c r="A1358" s="196" t="s">
        <v>6753</v>
      </c>
      <c r="B1358" s="196" t="s">
        <v>6754</v>
      </c>
      <c r="C1358" s="196" t="s">
        <v>6780</v>
      </c>
      <c r="D1358" s="196">
        <v>32</v>
      </c>
      <c r="E1358" s="197" t="s">
        <v>144</v>
      </c>
      <c r="F1358" s="196" t="s">
        <v>144</v>
      </c>
      <c r="G1358" s="196">
        <v>93968</v>
      </c>
      <c r="H1358" s="196" t="s">
        <v>6829</v>
      </c>
      <c r="I1358" s="196" t="s">
        <v>5431</v>
      </c>
      <c r="J1358" s="196" t="s">
        <v>5432</v>
      </c>
      <c r="K1358" s="197">
        <v>162.44</v>
      </c>
      <c r="L1358" s="196" t="s">
        <v>5433</v>
      </c>
    </row>
    <row r="1359" spans="1:12" ht="15.75">
      <c r="A1359" s="196" t="s">
        <v>6753</v>
      </c>
      <c r="B1359" s="196" t="s">
        <v>6754</v>
      </c>
      <c r="C1359" s="196" t="s">
        <v>6780</v>
      </c>
      <c r="D1359" s="196">
        <v>32</v>
      </c>
      <c r="E1359" s="197" t="s">
        <v>144</v>
      </c>
      <c r="F1359" s="196" t="s">
        <v>144</v>
      </c>
      <c r="G1359" s="196">
        <v>93969</v>
      </c>
      <c r="H1359" s="196" t="s">
        <v>6830</v>
      </c>
      <c r="I1359" s="196" t="s">
        <v>5431</v>
      </c>
      <c r="J1359" s="196" t="s">
        <v>5432</v>
      </c>
      <c r="K1359" s="197">
        <v>154.84</v>
      </c>
      <c r="L1359" s="196" t="s">
        <v>5433</v>
      </c>
    </row>
    <row r="1360" spans="1:12" ht="15.75">
      <c r="A1360" s="196" t="s">
        <v>6753</v>
      </c>
      <c r="B1360" s="196" t="s">
        <v>6754</v>
      </c>
      <c r="C1360" s="196" t="s">
        <v>6780</v>
      </c>
      <c r="D1360" s="196">
        <v>32</v>
      </c>
      <c r="E1360" s="197" t="s">
        <v>144</v>
      </c>
      <c r="F1360" s="196" t="s">
        <v>144</v>
      </c>
      <c r="G1360" s="196">
        <v>93970</v>
      </c>
      <c r="H1360" s="196" t="s">
        <v>6831</v>
      </c>
      <c r="I1360" s="196" t="s">
        <v>5431</v>
      </c>
      <c r="J1360" s="196" t="s">
        <v>5432</v>
      </c>
      <c r="K1360" s="197">
        <v>149.47999999999999</v>
      </c>
      <c r="L1360" s="196" t="s">
        <v>5433</v>
      </c>
    </row>
    <row r="1361" spans="1:12" ht="15.75">
      <c r="A1361" s="196" t="s">
        <v>6753</v>
      </c>
      <c r="B1361" s="196" t="s">
        <v>6754</v>
      </c>
      <c r="C1361" s="196" t="s">
        <v>6780</v>
      </c>
      <c r="D1361" s="196">
        <v>32</v>
      </c>
      <c r="E1361" s="197" t="s">
        <v>144</v>
      </c>
      <c r="F1361" s="196" t="s">
        <v>144</v>
      </c>
      <c r="G1361" s="196">
        <v>93971</v>
      </c>
      <c r="H1361" s="196" t="s">
        <v>6832</v>
      </c>
      <c r="I1361" s="196" t="s">
        <v>5431</v>
      </c>
      <c r="J1361" s="196" t="s">
        <v>5432</v>
      </c>
      <c r="K1361" s="197">
        <v>141.38</v>
      </c>
      <c r="L1361" s="196" t="s">
        <v>5433</v>
      </c>
    </row>
    <row r="1362" spans="1:12" ht="15.75">
      <c r="A1362" s="196" t="s">
        <v>6753</v>
      </c>
      <c r="B1362" s="196" t="s">
        <v>6754</v>
      </c>
      <c r="C1362" s="196" t="s">
        <v>6780</v>
      </c>
      <c r="D1362" s="196">
        <v>32</v>
      </c>
      <c r="E1362" s="197" t="s">
        <v>144</v>
      </c>
      <c r="F1362" s="196" t="s">
        <v>144</v>
      </c>
      <c r="G1362" s="196">
        <v>95108</v>
      </c>
      <c r="H1362" s="196" t="s">
        <v>6833</v>
      </c>
      <c r="I1362" s="196" t="s">
        <v>5502</v>
      </c>
      <c r="J1362" s="196" t="s">
        <v>5503</v>
      </c>
      <c r="K1362" s="197">
        <v>26.35</v>
      </c>
      <c r="L1362" s="196" t="s">
        <v>5433</v>
      </c>
    </row>
    <row r="1363" spans="1:12" ht="15.75">
      <c r="A1363" s="196" t="s">
        <v>6753</v>
      </c>
      <c r="B1363" s="196" t="s">
        <v>6754</v>
      </c>
      <c r="C1363" s="196" t="s">
        <v>6780</v>
      </c>
      <c r="D1363" s="196">
        <v>32</v>
      </c>
      <c r="E1363" s="197" t="s">
        <v>144</v>
      </c>
      <c r="F1363" s="196" t="s">
        <v>144</v>
      </c>
      <c r="G1363" s="196">
        <v>100332</v>
      </c>
      <c r="H1363" s="196" t="s">
        <v>6834</v>
      </c>
      <c r="I1363" s="196" t="s">
        <v>5650</v>
      </c>
      <c r="J1363" s="196" t="s">
        <v>5432</v>
      </c>
      <c r="K1363" s="197">
        <v>637.17999999999995</v>
      </c>
      <c r="L1363" s="196" t="s">
        <v>5433</v>
      </c>
    </row>
    <row r="1364" spans="1:12" ht="15.75">
      <c r="A1364" s="196" t="s">
        <v>6753</v>
      </c>
      <c r="B1364" s="196" t="s">
        <v>6754</v>
      </c>
      <c r="C1364" s="196" t="s">
        <v>6780</v>
      </c>
      <c r="D1364" s="196">
        <v>32</v>
      </c>
      <c r="E1364" s="197" t="s">
        <v>144</v>
      </c>
      <c r="F1364" s="196" t="s">
        <v>144</v>
      </c>
      <c r="G1364" s="196">
        <v>100333</v>
      </c>
      <c r="H1364" s="196" t="s">
        <v>6835</v>
      </c>
      <c r="I1364" s="196" t="s">
        <v>5650</v>
      </c>
      <c r="J1364" s="196" t="s">
        <v>5432</v>
      </c>
      <c r="K1364" s="197">
        <v>392</v>
      </c>
      <c r="L1364" s="196" t="s">
        <v>5433</v>
      </c>
    </row>
    <row r="1365" spans="1:12" ht="15.75">
      <c r="A1365" s="196" t="s">
        <v>6753</v>
      </c>
      <c r="B1365" s="196" t="s">
        <v>6754</v>
      </c>
      <c r="C1365" s="196" t="s">
        <v>6780</v>
      </c>
      <c r="D1365" s="196">
        <v>32</v>
      </c>
      <c r="E1365" s="197" t="s">
        <v>144</v>
      </c>
      <c r="F1365" s="196" t="s">
        <v>144</v>
      </c>
      <c r="G1365" s="196">
        <v>100334</v>
      </c>
      <c r="H1365" s="196" t="s">
        <v>6836</v>
      </c>
      <c r="I1365" s="196" t="s">
        <v>5650</v>
      </c>
      <c r="J1365" s="196" t="s">
        <v>5432</v>
      </c>
      <c r="K1365" s="197">
        <v>504.05</v>
      </c>
      <c r="L1365" s="196" t="s">
        <v>5433</v>
      </c>
    </row>
    <row r="1366" spans="1:12" ht="15.75">
      <c r="A1366" s="196" t="s">
        <v>6753</v>
      </c>
      <c r="B1366" s="196" t="s">
        <v>6754</v>
      </c>
      <c r="C1366" s="196" t="s">
        <v>6780</v>
      </c>
      <c r="D1366" s="196">
        <v>32</v>
      </c>
      <c r="E1366" s="197" t="s">
        <v>144</v>
      </c>
      <c r="F1366" s="196" t="s">
        <v>144</v>
      </c>
      <c r="G1366" s="196">
        <v>100335</v>
      </c>
      <c r="H1366" s="196" t="s">
        <v>6837</v>
      </c>
      <c r="I1366" s="196" t="s">
        <v>5650</v>
      </c>
      <c r="J1366" s="196" t="s">
        <v>5432</v>
      </c>
      <c r="K1366" s="197">
        <v>320.17</v>
      </c>
      <c r="L1366" s="196" t="s">
        <v>5433</v>
      </c>
    </row>
    <row r="1367" spans="1:12" ht="15.75">
      <c r="A1367" s="196" t="s">
        <v>6753</v>
      </c>
      <c r="B1367" s="196" t="s">
        <v>6754</v>
      </c>
      <c r="C1367" s="196" t="s">
        <v>6780</v>
      </c>
      <c r="D1367" s="196">
        <v>32</v>
      </c>
      <c r="E1367" s="197" t="s">
        <v>144</v>
      </c>
      <c r="F1367" s="196" t="s">
        <v>144</v>
      </c>
      <c r="G1367" s="196">
        <v>100341</v>
      </c>
      <c r="H1367" s="196" t="s">
        <v>6838</v>
      </c>
      <c r="I1367" s="196" t="s">
        <v>5650</v>
      </c>
      <c r="J1367" s="196" t="s">
        <v>5503</v>
      </c>
      <c r="K1367" s="197">
        <v>26.28</v>
      </c>
      <c r="L1367" s="196" t="s">
        <v>5433</v>
      </c>
    </row>
    <row r="1368" spans="1:12" ht="15.75">
      <c r="A1368" s="196" t="s">
        <v>6753</v>
      </c>
      <c r="B1368" s="196" t="s">
        <v>6754</v>
      </c>
      <c r="C1368" s="196" t="s">
        <v>6780</v>
      </c>
      <c r="D1368" s="196">
        <v>32</v>
      </c>
      <c r="E1368" s="197" t="s">
        <v>144</v>
      </c>
      <c r="F1368" s="196" t="s">
        <v>144</v>
      </c>
      <c r="G1368" s="196">
        <v>100342</v>
      </c>
      <c r="H1368" s="196" t="s">
        <v>6839</v>
      </c>
      <c r="I1368" s="196" t="s">
        <v>6713</v>
      </c>
      <c r="J1368" s="196" t="s">
        <v>5432</v>
      </c>
      <c r="K1368" s="197">
        <v>15.27</v>
      </c>
      <c r="L1368" s="196" t="s">
        <v>5433</v>
      </c>
    </row>
    <row r="1369" spans="1:12" ht="15.75">
      <c r="A1369" s="196" t="s">
        <v>6753</v>
      </c>
      <c r="B1369" s="196" t="s">
        <v>6754</v>
      </c>
      <c r="C1369" s="196" t="s">
        <v>6780</v>
      </c>
      <c r="D1369" s="196">
        <v>32</v>
      </c>
      <c r="E1369" s="197" t="s">
        <v>144</v>
      </c>
      <c r="F1369" s="196" t="s">
        <v>144</v>
      </c>
      <c r="G1369" s="196">
        <v>100343</v>
      </c>
      <c r="H1369" s="196" t="s">
        <v>6840</v>
      </c>
      <c r="I1369" s="196" t="s">
        <v>6713</v>
      </c>
      <c r="J1369" s="196" t="s">
        <v>5432</v>
      </c>
      <c r="K1369" s="197">
        <v>14.48</v>
      </c>
      <c r="L1369" s="196" t="s">
        <v>5433</v>
      </c>
    </row>
    <row r="1370" spans="1:12" ht="15.75">
      <c r="A1370" s="196" t="s">
        <v>6753</v>
      </c>
      <c r="B1370" s="196" t="s">
        <v>6754</v>
      </c>
      <c r="C1370" s="196" t="s">
        <v>6780</v>
      </c>
      <c r="D1370" s="196">
        <v>32</v>
      </c>
      <c r="E1370" s="197" t="s">
        <v>144</v>
      </c>
      <c r="F1370" s="196" t="s">
        <v>144</v>
      </c>
      <c r="G1370" s="196">
        <v>100344</v>
      </c>
      <c r="H1370" s="196" t="s">
        <v>6841</v>
      </c>
      <c r="I1370" s="196" t="s">
        <v>6713</v>
      </c>
      <c r="J1370" s="196" t="s">
        <v>5432</v>
      </c>
      <c r="K1370" s="197">
        <v>13.01</v>
      </c>
      <c r="L1370" s="196" t="s">
        <v>5433</v>
      </c>
    </row>
    <row r="1371" spans="1:12" ht="15.75">
      <c r="A1371" s="196" t="s">
        <v>6753</v>
      </c>
      <c r="B1371" s="196" t="s">
        <v>6754</v>
      </c>
      <c r="C1371" s="196" t="s">
        <v>6780</v>
      </c>
      <c r="D1371" s="196">
        <v>32</v>
      </c>
      <c r="E1371" s="197" t="s">
        <v>144</v>
      </c>
      <c r="F1371" s="196" t="s">
        <v>144</v>
      </c>
      <c r="G1371" s="196">
        <v>100345</v>
      </c>
      <c r="H1371" s="196" t="s">
        <v>6842</v>
      </c>
      <c r="I1371" s="196" t="s">
        <v>6713</v>
      </c>
      <c r="J1371" s="196" t="s">
        <v>5432</v>
      </c>
      <c r="K1371" s="197">
        <v>11.01</v>
      </c>
      <c r="L1371" s="196" t="s">
        <v>5433</v>
      </c>
    </row>
    <row r="1372" spans="1:12" ht="15.75">
      <c r="A1372" s="196" t="s">
        <v>6753</v>
      </c>
      <c r="B1372" s="196" t="s">
        <v>6754</v>
      </c>
      <c r="C1372" s="196" t="s">
        <v>6780</v>
      </c>
      <c r="D1372" s="196">
        <v>32</v>
      </c>
      <c r="E1372" s="197" t="s">
        <v>144</v>
      </c>
      <c r="F1372" s="196" t="s">
        <v>144</v>
      </c>
      <c r="G1372" s="196">
        <v>100346</v>
      </c>
      <c r="H1372" s="196" t="s">
        <v>6843</v>
      </c>
      <c r="I1372" s="196" t="s">
        <v>6713</v>
      </c>
      <c r="J1372" s="196" t="s">
        <v>5432</v>
      </c>
      <c r="K1372" s="197">
        <v>10.51</v>
      </c>
      <c r="L1372" s="196" t="s">
        <v>5433</v>
      </c>
    </row>
    <row r="1373" spans="1:12" ht="15.75">
      <c r="A1373" s="196" t="s">
        <v>6753</v>
      </c>
      <c r="B1373" s="196" t="s">
        <v>6754</v>
      </c>
      <c r="C1373" s="196" t="s">
        <v>6780</v>
      </c>
      <c r="D1373" s="196">
        <v>32</v>
      </c>
      <c r="E1373" s="197" t="s">
        <v>144</v>
      </c>
      <c r="F1373" s="196" t="s">
        <v>144</v>
      </c>
      <c r="G1373" s="196">
        <v>100347</v>
      </c>
      <c r="H1373" s="196" t="s">
        <v>6844</v>
      </c>
      <c r="I1373" s="196" t="s">
        <v>6713</v>
      </c>
      <c r="J1373" s="196" t="s">
        <v>5432</v>
      </c>
      <c r="K1373" s="197">
        <v>11.89</v>
      </c>
      <c r="L1373" s="196" t="s">
        <v>5433</v>
      </c>
    </row>
    <row r="1374" spans="1:12" ht="15.75">
      <c r="A1374" s="196" t="s">
        <v>6753</v>
      </c>
      <c r="B1374" s="196" t="s">
        <v>6754</v>
      </c>
      <c r="C1374" s="196" t="s">
        <v>6780</v>
      </c>
      <c r="D1374" s="196">
        <v>32</v>
      </c>
      <c r="E1374" s="197" t="s">
        <v>144</v>
      </c>
      <c r="F1374" s="196" t="s">
        <v>144</v>
      </c>
      <c r="G1374" s="196">
        <v>100348</v>
      </c>
      <c r="H1374" s="196" t="s">
        <v>6845</v>
      </c>
      <c r="I1374" s="196" t="s">
        <v>6713</v>
      </c>
      <c r="J1374" s="196" t="s">
        <v>5432</v>
      </c>
      <c r="K1374" s="197">
        <v>11.64</v>
      </c>
      <c r="L1374" s="196" t="s">
        <v>5433</v>
      </c>
    </row>
    <row r="1375" spans="1:12" ht="15.75">
      <c r="A1375" s="196" t="s">
        <v>6753</v>
      </c>
      <c r="B1375" s="196" t="s">
        <v>6754</v>
      </c>
      <c r="C1375" s="196" t="s">
        <v>6780</v>
      </c>
      <c r="D1375" s="196">
        <v>32</v>
      </c>
      <c r="E1375" s="197" t="s">
        <v>144</v>
      </c>
      <c r="F1375" s="196" t="s">
        <v>144</v>
      </c>
      <c r="G1375" s="196">
        <v>100349</v>
      </c>
      <c r="H1375" s="196" t="s">
        <v>6846</v>
      </c>
      <c r="I1375" s="196" t="s">
        <v>6762</v>
      </c>
      <c r="J1375" s="196" t="s">
        <v>5432</v>
      </c>
      <c r="K1375" s="197">
        <v>408.43</v>
      </c>
      <c r="L1375" s="196" t="s">
        <v>5433</v>
      </c>
    </row>
    <row r="1376" spans="1:12" ht="15.75">
      <c r="A1376" s="196" t="s">
        <v>6753</v>
      </c>
      <c r="B1376" s="196" t="s">
        <v>6754</v>
      </c>
      <c r="C1376" s="196" t="s">
        <v>6847</v>
      </c>
      <c r="D1376" s="196">
        <v>36</v>
      </c>
      <c r="E1376" s="197">
        <v>73856</v>
      </c>
      <c r="F1376" s="196" t="s">
        <v>6848</v>
      </c>
      <c r="G1376" s="196" t="s">
        <v>6849</v>
      </c>
      <c r="H1376" s="196" t="s">
        <v>6850</v>
      </c>
      <c r="I1376" s="196" t="s">
        <v>5502</v>
      </c>
      <c r="J1376" s="196" t="s">
        <v>5432</v>
      </c>
      <c r="K1376" s="197">
        <v>834.32</v>
      </c>
      <c r="L1376" s="196" t="s">
        <v>5433</v>
      </c>
    </row>
    <row r="1377" spans="1:12" ht="15.75">
      <c r="A1377" s="196" t="s">
        <v>6753</v>
      </c>
      <c r="B1377" s="196" t="s">
        <v>6754</v>
      </c>
      <c r="C1377" s="196" t="s">
        <v>6847</v>
      </c>
      <c r="D1377" s="196">
        <v>36</v>
      </c>
      <c r="E1377" s="197">
        <v>73856</v>
      </c>
      <c r="F1377" s="196" t="s">
        <v>6848</v>
      </c>
      <c r="G1377" s="196" t="s">
        <v>6851</v>
      </c>
      <c r="H1377" s="196" t="s">
        <v>6852</v>
      </c>
      <c r="I1377" s="196" t="s">
        <v>5502</v>
      </c>
      <c r="J1377" s="196" t="s">
        <v>5432</v>
      </c>
      <c r="K1377" s="198">
        <v>1354.86</v>
      </c>
      <c r="L1377" s="196" t="s">
        <v>5433</v>
      </c>
    </row>
    <row r="1378" spans="1:12" ht="15.75">
      <c r="A1378" s="196" t="s">
        <v>6753</v>
      </c>
      <c r="B1378" s="196" t="s">
        <v>6754</v>
      </c>
      <c r="C1378" s="196" t="s">
        <v>6847</v>
      </c>
      <c r="D1378" s="196">
        <v>36</v>
      </c>
      <c r="E1378" s="197">
        <v>73856</v>
      </c>
      <c r="F1378" s="196" t="s">
        <v>6848</v>
      </c>
      <c r="G1378" s="196" t="s">
        <v>6853</v>
      </c>
      <c r="H1378" s="196" t="s">
        <v>6854</v>
      </c>
      <c r="I1378" s="196" t="s">
        <v>5502</v>
      </c>
      <c r="J1378" s="196" t="s">
        <v>5432</v>
      </c>
      <c r="K1378" s="198">
        <v>2015.2</v>
      </c>
      <c r="L1378" s="196" t="s">
        <v>5433</v>
      </c>
    </row>
    <row r="1379" spans="1:12" ht="15.75">
      <c r="A1379" s="196" t="s">
        <v>6753</v>
      </c>
      <c r="B1379" s="196" t="s">
        <v>6754</v>
      </c>
      <c r="C1379" s="196" t="s">
        <v>6847</v>
      </c>
      <c r="D1379" s="196">
        <v>36</v>
      </c>
      <c r="E1379" s="197">
        <v>73856</v>
      </c>
      <c r="F1379" s="196" t="s">
        <v>6848</v>
      </c>
      <c r="G1379" s="196" t="s">
        <v>6855</v>
      </c>
      <c r="H1379" s="196" t="s">
        <v>6856</v>
      </c>
      <c r="I1379" s="196" t="s">
        <v>5502</v>
      </c>
      <c r="J1379" s="196" t="s">
        <v>5432</v>
      </c>
      <c r="K1379" s="198">
        <v>2823.29</v>
      </c>
      <c r="L1379" s="196" t="s">
        <v>5433</v>
      </c>
    </row>
    <row r="1380" spans="1:12" ht="15.75">
      <c r="A1380" s="196" t="s">
        <v>6753</v>
      </c>
      <c r="B1380" s="196" t="s">
        <v>6754</v>
      </c>
      <c r="C1380" s="196" t="s">
        <v>6847</v>
      </c>
      <c r="D1380" s="196">
        <v>36</v>
      </c>
      <c r="E1380" s="197" t="s">
        <v>144</v>
      </c>
      <c r="F1380" s="196" t="s">
        <v>144</v>
      </c>
      <c r="G1380" s="196">
        <v>83716</v>
      </c>
      <c r="H1380" s="196" t="s">
        <v>6857</v>
      </c>
      <c r="I1380" s="196" t="s">
        <v>5502</v>
      </c>
      <c r="J1380" s="196" t="s">
        <v>5432</v>
      </c>
      <c r="K1380" s="197">
        <v>411.53</v>
      </c>
      <c r="L1380" s="196" t="s">
        <v>5433</v>
      </c>
    </row>
    <row r="1381" spans="1:12" ht="15.75">
      <c r="A1381" s="196" t="s">
        <v>6753</v>
      </c>
      <c r="B1381" s="196" t="s">
        <v>6754</v>
      </c>
      <c r="C1381" s="196" t="s">
        <v>6847</v>
      </c>
      <c r="D1381" s="196">
        <v>36</v>
      </c>
      <c r="E1381" s="197" t="s">
        <v>144</v>
      </c>
      <c r="F1381" s="196" t="s">
        <v>144</v>
      </c>
      <c r="G1381" s="196">
        <v>97933</v>
      </c>
      <c r="H1381" s="196" t="s">
        <v>6858</v>
      </c>
      <c r="I1381" s="196" t="s">
        <v>5502</v>
      </c>
      <c r="J1381" s="196" t="s">
        <v>5432</v>
      </c>
      <c r="K1381" s="197">
        <v>806.85</v>
      </c>
      <c r="L1381" s="196" t="s">
        <v>5433</v>
      </c>
    </row>
    <row r="1382" spans="1:12" ht="15.75">
      <c r="A1382" s="196" t="s">
        <v>6753</v>
      </c>
      <c r="B1382" s="196" t="s">
        <v>6754</v>
      </c>
      <c r="C1382" s="196" t="s">
        <v>6847</v>
      </c>
      <c r="D1382" s="196">
        <v>36</v>
      </c>
      <c r="E1382" s="197" t="s">
        <v>144</v>
      </c>
      <c r="F1382" s="196" t="s">
        <v>144</v>
      </c>
      <c r="G1382" s="196">
        <v>97934</v>
      </c>
      <c r="H1382" s="196" t="s">
        <v>6859</v>
      </c>
      <c r="I1382" s="196" t="s">
        <v>5502</v>
      </c>
      <c r="J1382" s="196" t="s">
        <v>5432</v>
      </c>
      <c r="K1382" s="198">
        <v>1805.12</v>
      </c>
      <c r="L1382" s="196" t="s">
        <v>5433</v>
      </c>
    </row>
    <row r="1383" spans="1:12" ht="15.75">
      <c r="A1383" s="196" t="s">
        <v>6753</v>
      </c>
      <c r="B1383" s="196" t="s">
        <v>6754</v>
      </c>
      <c r="C1383" s="196" t="s">
        <v>6847</v>
      </c>
      <c r="D1383" s="196">
        <v>36</v>
      </c>
      <c r="E1383" s="197" t="s">
        <v>144</v>
      </c>
      <c r="F1383" s="196" t="s">
        <v>144</v>
      </c>
      <c r="G1383" s="196">
        <v>97935</v>
      </c>
      <c r="H1383" s="196" t="s">
        <v>6860</v>
      </c>
      <c r="I1383" s="196" t="s">
        <v>5502</v>
      </c>
      <c r="J1383" s="196" t="s">
        <v>5432</v>
      </c>
      <c r="K1383" s="197">
        <v>670.39</v>
      </c>
      <c r="L1383" s="196" t="s">
        <v>5433</v>
      </c>
    </row>
    <row r="1384" spans="1:12" ht="15.75">
      <c r="A1384" s="196" t="s">
        <v>6753</v>
      </c>
      <c r="B1384" s="196" t="s">
        <v>6754</v>
      </c>
      <c r="C1384" s="196" t="s">
        <v>6847</v>
      </c>
      <c r="D1384" s="196">
        <v>36</v>
      </c>
      <c r="E1384" s="197" t="s">
        <v>144</v>
      </c>
      <c r="F1384" s="196" t="s">
        <v>144</v>
      </c>
      <c r="G1384" s="196">
        <v>97936</v>
      </c>
      <c r="H1384" s="196" t="s">
        <v>6861</v>
      </c>
      <c r="I1384" s="196" t="s">
        <v>5502</v>
      </c>
      <c r="J1384" s="196" t="s">
        <v>5432</v>
      </c>
      <c r="K1384" s="198">
        <v>1579.17</v>
      </c>
      <c r="L1384" s="196" t="s">
        <v>5433</v>
      </c>
    </row>
    <row r="1385" spans="1:12" ht="15.75">
      <c r="A1385" s="196" t="s">
        <v>6753</v>
      </c>
      <c r="B1385" s="196" t="s">
        <v>6754</v>
      </c>
      <c r="C1385" s="196" t="s">
        <v>6847</v>
      </c>
      <c r="D1385" s="196">
        <v>36</v>
      </c>
      <c r="E1385" s="197" t="s">
        <v>144</v>
      </c>
      <c r="F1385" s="196" t="s">
        <v>144</v>
      </c>
      <c r="G1385" s="196">
        <v>97947</v>
      </c>
      <c r="H1385" s="196" t="s">
        <v>6862</v>
      </c>
      <c r="I1385" s="196" t="s">
        <v>5502</v>
      </c>
      <c r="J1385" s="196" t="s">
        <v>5432</v>
      </c>
      <c r="K1385" s="198">
        <v>1478.61</v>
      </c>
      <c r="L1385" s="196" t="s">
        <v>5433</v>
      </c>
    </row>
    <row r="1386" spans="1:12" ht="15.75">
      <c r="A1386" s="196" t="s">
        <v>6753</v>
      </c>
      <c r="B1386" s="196" t="s">
        <v>6754</v>
      </c>
      <c r="C1386" s="196" t="s">
        <v>6847</v>
      </c>
      <c r="D1386" s="196">
        <v>36</v>
      </c>
      <c r="E1386" s="197" t="s">
        <v>144</v>
      </c>
      <c r="F1386" s="196" t="s">
        <v>144</v>
      </c>
      <c r="G1386" s="196">
        <v>97948</v>
      </c>
      <c r="H1386" s="196" t="s">
        <v>6863</v>
      </c>
      <c r="I1386" s="196" t="s">
        <v>5502</v>
      </c>
      <c r="J1386" s="196" t="s">
        <v>5432</v>
      </c>
      <c r="K1386" s="198">
        <v>2722.23</v>
      </c>
      <c r="L1386" s="196" t="s">
        <v>5433</v>
      </c>
    </row>
    <row r="1387" spans="1:12" ht="15.75">
      <c r="A1387" s="196" t="s">
        <v>6753</v>
      </c>
      <c r="B1387" s="196" t="s">
        <v>6754</v>
      </c>
      <c r="C1387" s="196" t="s">
        <v>6847</v>
      </c>
      <c r="D1387" s="196">
        <v>36</v>
      </c>
      <c r="E1387" s="197" t="s">
        <v>144</v>
      </c>
      <c r="F1387" s="196" t="s">
        <v>144</v>
      </c>
      <c r="G1387" s="196">
        <v>97949</v>
      </c>
      <c r="H1387" s="196" t="s">
        <v>6864</v>
      </c>
      <c r="I1387" s="196" t="s">
        <v>5502</v>
      </c>
      <c r="J1387" s="196" t="s">
        <v>5432</v>
      </c>
      <c r="K1387" s="198">
        <v>1519.67</v>
      </c>
      <c r="L1387" s="196" t="s">
        <v>5433</v>
      </c>
    </row>
    <row r="1388" spans="1:12" ht="15.75">
      <c r="A1388" s="196" t="s">
        <v>6753</v>
      </c>
      <c r="B1388" s="196" t="s">
        <v>6754</v>
      </c>
      <c r="C1388" s="196" t="s">
        <v>6847</v>
      </c>
      <c r="D1388" s="196">
        <v>36</v>
      </c>
      <c r="E1388" s="197" t="s">
        <v>144</v>
      </c>
      <c r="F1388" s="196" t="s">
        <v>144</v>
      </c>
      <c r="G1388" s="196">
        <v>97950</v>
      </c>
      <c r="H1388" s="196" t="s">
        <v>6865</v>
      </c>
      <c r="I1388" s="196" t="s">
        <v>5502</v>
      </c>
      <c r="J1388" s="196" t="s">
        <v>5432</v>
      </c>
      <c r="K1388" s="198">
        <v>2675.94</v>
      </c>
      <c r="L1388" s="196" t="s">
        <v>5433</v>
      </c>
    </row>
    <row r="1389" spans="1:12" ht="15.75">
      <c r="A1389" s="196" t="s">
        <v>6753</v>
      </c>
      <c r="B1389" s="196" t="s">
        <v>6754</v>
      </c>
      <c r="C1389" s="196" t="s">
        <v>6847</v>
      </c>
      <c r="D1389" s="196">
        <v>36</v>
      </c>
      <c r="E1389" s="197" t="s">
        <v>144</v>
      </c>
      <c r="F1389" s="196" t="s">
        <v>144</v>
      </c>
      <c r="G1389" s="196">
        <v>97951</v>
      </c>
      <c r="H1389" s="196" t="s">
        <v>6866</v>
      </c>
      <c r="I1389" s="196" t="s">
        <v>5502</v>
      </c>
      <c r="J1389" s="196" t="s">
        <v>5432</v>
      </c>
      <c r="K1389" s="198">
        <v>2394.83</v>
      </c>
      <c r="L1389" s="196" t="s">
        <v>5433</v>
      </c>
    </row>
    <row r="1390" spans="1:12" ht="15.75">
      <c r="A1390" s="196" t="s">
        <v>6753</v>
      </c>
      <c r="B1390" s="196" t="s">
        <v>6754</v>
      </c>
      <c r="C1390" s="196" t="s">
        <v>6847</v>
      </c>
      <c r="D1390" s="196">
        <v>36</v>
      </c>
      <c r="E1390" s="197" t="s">
        <v>144</v>
      </c>
      <c r="F1390" s="196" t="s">
        <v>144</v>
      </c>
      <c r="G1390" s="196">
        <v>97952</v>
      </c>
      <c r="H1390" s="196" t="s">
        <v>6867</v>
      </c>
      <c r="I1390" s="196" t="s">
        <v>5502</v>
      </c>
      <c r="J1390" s="196" t="s">
        <v>5432</v>
      </c>
      <c r="K1390" s="198">
        <v>4128.3500000000004</v>
      </c>
      <c r="L1390" s="196" t="s">
        <v>5433</v>
      </c>
    </row>
    <row r="1391" spans="1:12" ht="15.75">
      <c r="A1391" s="196" t="s">
        <v>6753</v>
      </c>
      <c r="B1391" s="196" t="s">
        <v>6754</v>
      </c>
      <c r="C1391" s="196" t="s">
        <v>6847</v>
      </c>
      <c r="D1391" s="196">
        <v>36</v>
      </c>
      <c r="E1391" s="197" t="s">
        <v>144</v>
      </c>
      <c r="F1391" s="196" t="s">
        <v>144</v>
      </c>
      <c r="G1391" s="196">
        <v>97953</v>
      </c>
      <c r="H1391" s="196" t="s">
        <v>6868</v>
      </c>
      <c r="I1391" s="196" t="s">
        <v>5502</v>
      </c>
      <c r="J1391" s="196" t="s">
        <v>5432</v>
      </c>
      <c r="K1391" s="198">
        <v>1046.6300000000001</v>
      </c>
      <c r="L1391" s="196" t="s">
        <v>5433</v>
      </c>
    </row>
    <row r="1392" spans="1:12" ht="15.75">
      <c r="A1392" s="196" t="s">
        <v>6753</v>
      </c>
      <c r="B1392" s="196" t="s">
        <v>6754</v>
      </c>
      <c r="C1392" s="196" t="s">
        <v>6847</v>
      </c>
      <c r="D1392" s="196">
        <v>36</v>
      </c>
      <c r="E1392" s="197" t="s">
        <v>144</v>
      </c>
      <c r="F1392" s="196" t="s">
        <v>144</v>
      </c>
      <c r="G1392" s="196">
        <v>97955</v>
      </c>
      <c r="H1392" s="196" t="s">
        <v>6869</v>
      </c>
      <c r="I1392" s="196" t="s">
        <v>5502</v>
      </c>
      <c r="J1392" s="196" t="s">
        <v>5432</v>
      </c>
      <c r="K1392" s="198">
        <v>2275.7600000000002</v>
      </c>
      <c r="L1392" s="196" t="s">
        <v>5433</v>
      </c>
    </row>
    <row r="1393" spans="1:12" ht="15.75">
      <c r="A1393" s="196" t="s">
        <v>6753</v>
      </c>
      <c r="B1393" s="196" t="s">
        <v>6754</v>
      </c>
      <c r="C1393" s="196" t="s">
        <v>6847</v>
      </c>
      <c r="D1393" s="196">
        <v>36</v>
      </c>
      <c r="E1393" s="197" t="s">
        <v>144</v>
      </c>
      <c r="F1393" s="196" t="s">
        <v>144</v>
      </c>
      <c r="G1393" s="196">
        <v>97956</v>
      </c>
      <c r="H1393" s="196" t="s">
        <v>6870</v>
      </c>
      <c r="I1393" s="196" t="s">
        <v>5502</v>
      </c>
      <c r="J1393" s="196" t="s">
        <v>5432</v>
      </c>
      <c r="K1393" s="198">
        <v>1134.67</v>
      </c>
      <c r="L1393" s="196" t="s">
        <v>5433</v>
      </c>
    </row>
    <row r="1394" spans="1:12" ht="15.75">
      <c r="A1394" s="196" t="s">
        <v>6753</v>
      </c>
      <c r="B1394" s="196" t="s">
        <v>6754</v>
      </c>
      <c r="C1394" s="196" t="s">
        <v>6847</v>
      </c>
      <c r="D1394" s="196">
        <v>36</v>
      </c>
      <c r="E1394" s="197" t="s">
        <v>144</v>
      </c>
      <c r="F1394" s="196" t="s">
        <v>144</v>
      </c>
      <c r="G1394" s="196">
        <v>97957</v>
      </c>
      <c r="H1394" s="196" t="s">
        <v>6871</v>
      </c>
      <c r="I1394" s="196" t="s">
        <v>5502</v>
      </c>
      <c r="J1394" s="196" t="s">
        <v>5432</v>
      </c>
      <c r="K1394" s="198">
        <v>2082.14</v>
      </c>
      <c r="L1394" s="196" t="s">
        <v>5433</v>
      </c>
    </row>
    <row r="1395" spans="1:12" ht="15.75">
      <c r="A1395" s="196" t="s">
        <v>6753</v>
      </c>
      <c r="B1395" s="196" t="s">
        <v>6754</v>
      </c>
      <c r="C1395" s="196" t="s">
        <v>6847</v>
      </c>
      <c r="D1395" s="196">
        <v>36</v>
      </c>
      <c r="E1395" s="197" t="s">
        <v>144</v>
      </c>
      <c r="F1395" s="196" t="s">
        <v>144</v>
      </c>
      <c r="G1395" s="196">
        <v>97961</v>
      </c>
      <c r="H1395" s="196" t="s">
        <v>6872</v>
      </c>
      <c r="I1395" s="196" t="s">
        <v>5502</v>
      </c>
      <c r="J1395" s="196" t="s">
        <v>5432</v>
      </c>
      <c r="K1395" s="198">
        <v>1839.52</v>
      </c>
      <c r="L1395" s="196" t="s">
        <v>5433</v>
      </c>
    </row>
    <row r="1396" spans="1:12" ht="15.75">
      <c r="A1396" s="196" t="s">
        <v>6753</v>
      </c>
      <c r="B1396" s="196" t="s">
        <v>6754</v>
      </c>
      <c r="C1396" s="196" t="s">
        <v>6847</v>
      </c>
      <c r="D1396" s="196">
        <v>36</v>
      </c>
      <c r="E1396" s="197" t="s">
        <v>144</v>
      </c>
      <c r="F1396" s="196" t="s">
        <v>144</v>
      </c>
      <c r="G1396" s="196">
        <v>97973</v>
      </c>
      <c r="H1396" s="196" t="s">
        <v>6873</v>
      </c>
      <c r="I1396" s="196" t="s">
        <v>5502</v>
      </c>
      <c r="J1396" s="196" t="s">
        <v>5432</v>
      </c>
      <c r="K1396" s="198">
        <v>3470.16</v>
      </c>
      <c r="L1396" s="196" t="s">
        <v>5433</v>
      </c>
    </row>
    <row r="1397" spans="1:12" ht="15.75">
      <c r="A1397" s="196" t="s">
        <v>6753</v>
      </c>
      <c r="B1397" s="196" t="s">
        <v>6754</v>
      </c>
      <c r="C1397" s="196" t="s">
        <v>6847</v>
      </c>
      <c r="D1397" s="196">
        <v>36</v>
      </c>
      <c r="E1397" s="197" t="s">
        <v>144</v>
      </c>
      <c r="F1397" s="196" t="s">
        <v>144</v>
      </c>
      <c r="G1397" s="196">
        <v>97974</v>
      </c>
      <c r="H1397" s="196" t="s">
        <v>6874</v>
      </c>
      <c r="I1397" s="196" t="s">
        <v>5502</v>
      </c>
      <c r="J1397" s="196" t="s">
        <v>5432</v>
      </c>
      <c r="K1397" s="197">
        <v>374</v>
      </c>
      <c r="L1397" s="196" t="s">
        <v>5433</v>
      </c>
    </row>
    <row r="1398" spans="1:12" ht="15.75">
      <c r="A1398" s="196" t="s">
        <v>6753</v>
      </c>
      <c r="B1398" s="196" t="s">
        <v>6754</v>
      </c>
      <c r="C1398" s="196" t="s">
        <v>6847</v>
      </c>
      <c r="D1398" s="196">
        <v>36</v>
      </c>
      <c r="E1398" s="197" t="s">
        <v>144</v>
      </c>
      <c r="F1398" s="196" t="s">
        <v>144</v>
      </c>
      <c r="G1398" s="196">
        <v>97975</v>
      </c>
      <c r="H1398" s="196" t="s">
        <v>6875</v>
      </c>
      <c r="I1398" s="196" t="s">
        <v>5502</v>
      </c>
      <c r="J1398" s="196" t="s">
        <v>5432</v>
      </c>
      <c r="K1398" s="197">
        <v>390.62</v>
      </c>
      <c r="L1398" s="196" t="s">
        <v>5433</v>
      </c>
    </row>
    <row r="1399" spans="1:12" ht="15.75">
      <c r="A1399" s="196" t="s">
        <v>6753</v>
      </c>
      <c r="B1399" s="196" t="s">
        <v>6754</v>
      </c>
      <c r="C1399" s="196" t="s">
        <v>6847</v>
      </c>
      <c r="D1399" s="196">
        <v>36</v>
      </c>
      <c r="E1399" s="197" t="s">
        <v>144</v>
      </c>
      <c r="F1399" s="196" t="s">
        <v>144</v>
      </c>
      <c r="G1399" s="196">
        <v>97976</v>
      </c>
      <c r="H1399" s="196" t="s">
        <v>6876</v>
      </c>
      <c r="I1399" s="196" t="s">
        <v>5502</v>
      </c>
      <c r="J1399" s="196" t="s">
        <v>5432</v>
      </c>
      <c r="K1399" s="197">
        <v>947.85</v>
      </c>
      <c r="L1399" s="196" t="s">
        <v>5433</v>
      </c>
    </row>
    <row r="1400" spans="1:12" ht="15.75">
      <c r="A1400" s="196" t="s">
        <v>6753</v>
      </c>
      <c r="B1400" s="196" t="s">
        <v>6754</v>
      </c>
      <c r="C1400" s="196" t="s">
        <v>6847</v>
      </c>
      <c r="D1400" s="196">
        <v>36</v>
      </c>
      <c r="E1400" s="197" t="s">
        <v>144</v>
      </c>
      <c r="F1400" s="196" t="s">
        <v>144</v>
      </c>
      <c r="G1400" s="196">
        <v>97977</v>
      </c>
      <c r="H1400" s="196" t="s">
        <v>6877</v>
      </c>
      <c r="I1400" s="196" t="s">
        <v>5502</v>
      </c>
      <c r="J1400" s="196" t="s">
        <v>5432</v>
      </c>
      <c r="K1400" s="198">
        <v>1339.06</v>
      </c>
      <c r="L1400" s="196" t="s">
        <v>5433</v>
      </c>
    </row>
    <row r="1401" spans="1:12" ht="15.75">
      <c r="A1401" s="196" t="s">
        <v>6753</v>
      </c>
      <c r="B1401" s="196" t="s">
        <v>6754</v>
      </c>
      <c r="C1401" s="196" t="s">
        <v>6847</v>
      </c>
      <c r="D1401" s="196">
        <v>36</v>
      </c>
      <c r="E1401" s="197" t="s">
        <v>144</v>
      </c>
      <c r="F1401" s="196" t="s">
        <v>144</v>
      </c>
      <c r="G1401" s="196">
        <v>97978</v>
      </c>
      <c r="H1401" s="196" t="s">
        <v>6878</v>
      </c>
      <c r="I1401" s="196" t="s">
        <v>5502</v>
      </c>
      <c r="J1401" s="196" t="s">
        <v>5432</v>
      </c>
      <c r="K1401" s="197">
        <v>745.49</v>
      </c>
      <c r="L1401" s="196" t="s">
        <v>5433</v>
      </c>
    </row>
    <row r="1402" spans="1:12" ht="15.75">
      <c r="A1402" s="196" t="s">
        <v>6753</v>
      </c>
      <c r="B1402" s="196" t="s">
        <v>6754</v>
      </c>
      <c r="C1402" s="196" t="s">
        <v>6847</v>
      </c>
      <c r="D1402" s="196">
        <v>36</v>
      </c>
      <c r="E1402" s="197" t="s">
        <v>144</v>
      </c>
      <c r="F1402" s="196" t="s">
        <v>144</v>
      </c>
      <c r="G1402" s="196">
        <v>97980</v>
      </c>
      <c r="H1402" s="196" t="s">
        <v>6879</v>
      </c>
      <c r="I1402" s="196" t="s">
        <v>5502</v>
      </c>
      <c r="J1402" s="196" t="s">
        <v>5432</v>
      </c>
      <c r="K1402" s="198">
        <v>1758.92</v>
      </c>
      <c r="L1402" s="196" t="s">
        <v>5433</v>
      </c>
    </row>
    <row r="1403" spans="1:12" ht="15.75">
      <c r="A1403" s="196" t="s">
        <v>6753</v>
      </c>
      <c r="B1403" s="196" t="s">
        <v>6754</v>
      </c>
      <c r="C1403" s="196" t="s">
        <v>6847</v>
      </c>
      <c r="D1403" s="196">
        <v>36</v>
      </c>
      <c r="E1403" s="197" t="s">
        <v>144</v>
      </c>
      <c r="F1403" s="196" t="s">
        <v>144</v>
      </c>
      <c r="G1403" s="196">
        <v>97981</v>
      </c>
      <c r="H1403" s="196" t="s">
        <v>6880</v>
      </c>
      <c r="I1403" s="196" t="s">
        <v>5431</v>
      </c>
      <c r="J1403" s="196" t="s">
        <v>5503</v>
      </c>
      <c r="K1403" s="198">
        <v>1006.6</v>
      </c>
      <c r="L1403" s="196" t="s">
        <v>5433</v>
      </c>
    </row>
    <row r="1404" spans="1:12" ht="15.75">
      <c r="A1404" s="196" t="s">
        <v>6753</v>
      </c>
      <c r="B1404" s="196" t="s">
        <v>6754</v>
      </c>
      <c r="C1404" s="196" t="s">
        <v>6847</v>
      </c>
      <c r="D1404" s="196">
        <v>36</v>
      </c>
      <c r="E1404" s="197" t="s">
        <v>144</v>
      </c>
      <c r="F1404" s="196" t="s">
        <v>144</v>
      </c>
      <c r="G1404" s="196">
        <v>97983</v>
      </c>
      <c r="H1404" s="196" t="s">
        <v>6881</v>
      </c>
      <c r="I1404" s="196" t="s">
        <v>5431</v>
      </c>
      <c r="J1404" s="196" t="s">
        <v>5432</v>
      </c>
      <c r="K1404" s="197">
        <v>387.71</v>
      </c>
      <c r="L1404" s="196" t="s">
        <v>5433</v>
      </c>
    </row>
    <row r="1405" spans="1:12" ht="15.75">
      <c r="A1405" s="196" t="s">
        <v>6753</v>
      </c>
      <c r="B1405" s="196" t="s">
        <v>6754</v>
      </c>
      <c r="C1405" s="196" t="s">
        <v>6847</v>
      </c>
      <c r="D1405" s="196">
        <v>36</v>
      </c>
      <c r="E1405" s="197" t="s">
        <v>144</v>
      </c>
      <c r="F1405" s="196" t="s">
        <v>144</v>
      </c>
      <c r="G1405" s="196">
        <v>97985</v>
      </c>
      <c r="H1405" s="196" t="s">
        <v>6882</v>
      </c>
      <c r="I1405" s="196" t="s">
        <v>5431</v>
      </c>
      <c r="J1405" s="196" t="s">
        <v>5503</v>
      </c>
      <c r="K1405" s="198">
        <v>1217.95</v>
      </c>
      <c r="L1405" s="196" t="s">
        <v>5433</v>
      </c>
    </row>
    <row r="1406" spans="1:12" ht="15.75">
      <c r="A1406" s="196" t="s">
        <v>6753</v>
      </c>
      <c r="B1406" s="196" t="s">
        <v>6754</v>
      </c>
      <c r="C1406" s="196" t="s">
        <v>6847</v>
      </c>
      <c r="D1406" s="196">
        <v>36</v>
      </c>
      <c r="E1406" s="197" t="s">
        <v>144</v>
      </c>
      <c r="F1406" s="196" t="s">
        <v>144</v>
      </c>
      <c r="G1406" s="196">
        <v>97987</v>
      </c>
      <c r="H1406" s="196" t="s">
        <v>6883</v>
      </c>
      <c r="I1406" s="196" t="s">
        <v>5431</v>
      </c>
      <c r="J1406" s="196" t="s">
        <v>5432</v>
      </c>
      <c r="K1406" s="197">
        <v>516.16999999999996</v>
      </c>
      <c r="L1406" s="196" t="s">
        <v>5433</v>
      </c>
    </row>
    <row r="1407" spans="1:12" ht="15.75">
      <c r="A1407" s="196" t="s">
        <v>6753</v>
      </c>
      <c r="B1407" s="196" t="s">
        <v>6754</v>
      </c>
      <c r="C1407" s="196" t="s">
        <v>6847</v>
      </c>
      <c r="D1407" s="196">
        <v>36</v>
      </c>
      <c r="E1407" s="197" t="s">
        <v>144</v>
      </c>
      <c r="F1407" s="196" t="s">
        <v>144</v>
      </c>
      <c r="G1407" s="196">
        <v>97988</v>
      </c>
      <c r="H1407" s="196" t="s">
        <v>6884</v>
      </c>
      <c r="I1407" s="196" t="s">
        <v>5502</v>
      </c>
      <c r="J1407" s="196" t="s">
        <v>5432</v>
      </c>
      <c r="K1407" s="198">
        <v>2602.1999999999998</v>
      </c>
      <c r="L1407" s="196" t="s">
        <v>5433</v>
      </c>
    </row>
    <row r="1408" spans="1:12" ht="15.75">
      <c r="A1408" s="196" t="s">
        <v>6753</v>
      </c>
      <c r="B1408" s="196" t="s">
        <v>6754</v>
      </c>
      <c r="C1408" s="196" t="s">
        <v>6847</v>
      </c>
      <c r="D1408" s="196">
        <v>36</v>
      </c>
      <c r="E1408" s="197" t="s">
        <v>144</v>
      </c>
      <c r="F1408" s="196" t="s">
        <v>144</v>
      </c>
      <c r="G1408" s="196">
        <v>97989</v>
      </c>
      <c r="H1408" s="196" t="s">
        <v>6885</v>
      </c>
      <c r="I1408" s="196" t="s">
        <v>5431</v>
      </c>
      <c r="J1408" s="196" t="s">
        <v>5503</v>
      </c>
      <c r="K1408" s="198">
        <v>1429.3</v>
      </c>
      <c r="L1408" s="196" t="s">
        <v>5433</v>
      </c>
    </row>
    <row r="1409" spans="1:12" ht="15.75">
      <c r="A1409" s="196" t="s">
        <v>6753</v>
      </c>
      <c r="B1409" s="196" t="s">
        <v>6754</v>
      </c>
      <c r="C1409" s="196" t="s">
        <v>6847</v>
      </c>
      <c r="D1409" s="196">
        <v>36</v>
      </c>
      <c r="E1409" s="197" t="s">
        <v>144</v>
      </c>
      <c r="F1409" s="196" t="s">
        <v>144</v>
      </c>
      <c r="G1409" s="196">
        <v>97991</v>
      </c>
      <c r="H1409" s="196" t="s">
        <v>6886</v>
      </c>
      <c r="I1409" s="196" t="s">
        <v>5431</v>
      </c>
      <c r="J1409" s="196" t="s">
        <v>5432</v>
      </c>
      <c r="K1409" s="197">
        <v>728.64</v>
      </c>
      <c r="L1409" s="196" t="s">
        <v>5433</v>
      </c>
    </row>
    <row r="1410" spans="1:12" ht="15.75">
      <c r="A1410" s="196" t="s">
        <v>6753</v>
      </c>
      <c r="B1410" s="196" t="s">
        <v>6754</v>
      </c>
      <c r="C1410" s="196" t="s">
        <v>6847</v>
      </c>
      <c r="D1410" s="196">
        <v>36</v>
      </c>
      <c r="E1410" s="197" t="s">
        <v>144</v>
      </c>
      <c r="F1410" s="196" t="s">
        <v>144</v>
      </c>
      <c r="G1410" s="196">
        <v>97992</v>
      </c>
      <c r="H1410" s="196" t="s">
        <v>6887</v>
      </c>
      <c r="I1410" s="196" t="s">
        <v>5502</v>
      </c>
      <c r="J1410" s="196" t="s">
        <v>5432</v>
      </c>
      <c r="K1410" s="198">
        <v>3352.71</v>
      </c>
      <c r="L1410" s="196" t="s">
        <v>5433</v>
      </c>
    </row>
    <row r="1411" spans="1:12" ht="15.75">
      <c r="A1411" s="196" t="s">
        <v>6753</v>
      </c>
      <c r="B1411" s="196" t="s">
        <v>6754</v>
      </c>
      <c r="C1411" s="196" t="s">
        <v>6847</v>
      </c>
      <c r="D1411" s="196">
        <v>36</v>
      </c>
      <c r="E1411" s="197" t="s">
        <v>144</v>
      </c>
      <c r="F1411" s="196" t="s">
        <v>144</v>
      </c>
      <c r="G1411" s="196">
        <v>97993</v>
      </c>
      <c r="H1411" s="196" t="s">
        <v>6888</v>
      </c>
      <c r="I1411" s="196" t="s">
        <v>5431</v>
      </c>
      <c r="J1411" s="196" t="s">
        <v>5503</v>
      </c>
      <c r="K1411" s="198">
        <v>1746.32</v>
      </c>
      <c r="L1411" s="196" t="s">
        <v>5433</v>
      </c>
    </row>
    <row r="1412" spans="1:12" ht="15.75">
      <c r="A1412" s="196" t="s">
        <v>6753</v>
      </c>
      <c r="B1412" s="196" t="s">
        <v>6754</v>
      </c>
      <c r="C1412" s="196" t="s">
        <v>6847</v>
      </c>
      <c r="D1412" s="196">
        <v>36</v>
      </c>
      <c r="E1412" s="197" t="s">
        <v>144</v>
      </c>
      <c r="F1412" s="196" t="s">
        <v>144</v>
      </c>
      <c r="G1412" s="196">
        <v>97994</v>
      </c>
      <c r="H1412" s="196" t="s">
        <v>6889</v>
      </c>
      <c r="I1412" s="196" t="s">
        <v>5502</v>
      </c>
      <c r="J1412" s="196" t="s">
        <v>5432</v>
      </c>
      <c r="K1412" s="198">
        <v>2154.41</v>
      </c>
      <c r="L1412" s="196" t="s">
        <v>5433</v>
      </c>
    </row>
    <row r="1413" spans="1:12" ht="15.75">
      <c r="A1413" s="196" t="s">
        <v>6753</v>
      </c>
      <c r="B1413" s="196" t="s">
        <v>6754</v>
      </c>
      <c r="C1413" s="196" t="s">
        <v>6847</v>
      </c>
      <c r="D1413" s="196">
        <v>36</v>
      </c>
      <c r="E1413" s="197" t="s">
        <v>144</v>
      </c>
      <c r="F1413" s="196" t="s">
        <v>144</v>
      </c>
      <c r="G1413" s="196">
        <v>97995</v>
      </c>
      <c r="H1413" s="196" t="s">
        <v>6890</v>
      </c>
      <c r="I1413" s="196" t="s">
        <v>5431</v>
      </c>
      <c r="J1413" s="196" t="s">
        <v>5503</v>
      </c>
      <c r="K1413" s="198">
        <v>1025.82</v>
      </c>
      <c r="L1413" s="196" t="s">
        <v>5433</v>
      </c>
    </row>
    <row r="1414" spans="1:12" ht="15.75">
      <c r="A1414" s="196" t="s">
        <v>6753</v>
      </c>
      <c r="B1414" s="196" t="s">
        <v>6754</v>
      </c>
      <c r="C1414" s="196" t="s">
        <v>6847</v>
      </c>
      <c r="D1414" s="196">
        <v>36</v>
      </c>
      <c r="E1414" s="197" t="s">
        <v>144</v>
      </c>
      <c r="F1414" s="196" t="s">
        <v>144</v>
      </c>
      <c r="G1414" s="196">
        <v>97996</v>
      </c>
      <c r="H1414" s="196" t="s">
        <v>6891</v>
      </c>
      <c r="I1414" s="196" t="s">
        <v>5502</v>
      </c>
      <c r="J1414" s="196" t="s">
        <v>5432</v>
      </c>
      <c r="K1414" s="198">
        <v>2731.39</v>
      </c>
      <c r="L1414" s="196" t="s">
        <v>5433</v>
      </c>
    </row>
    <row r="1415" spans="1:12" ht="15.75">
      <c r="A1415" s="196" t="s">
        <v>6753</v>
      </c>
      <c r="B1415" s="196" t="s">
        <v>6754</v>
      </c>
      <c r="C1415" s="196" t="s">
        <v>6847</v>
      </c>
      <c r="D1415" s="196">
        <v>36</v>
      </c>
      <c r="E1415" s="197" t="s">
        <v>144</v>
      </c>
      <c r="F1415" s="196" t="s">
        <v>144</v>
      </c>
      <c r="G1415" s="196">
        <v>97997</v>
      </c>
      <c r="H1415" s="196" t="s">
        <v>6892</v>
      </c>
      <c r="I1415" s="196" t="s">
        <v>5431</v>
      </c>
      <c r="J1415" s="196" t="s">
        <v>5503</v>
      </c>
      <c r="K1415" s="198">
        <v>1225.3900000000001</v>
      </c>
      <c r="L1415" s="196" t="s">
        <v>5433</v>
      </c>
    </row>
    <row r="1416" spans="1:12" ht="15.75">
      <c r="A1416" s="196" t="s">
        <v>6753</v>
      </c>
      <c r="B1416" s="196" t="s">
        <v>6754</v>
      </c>
      <c r="C1416" s="196" t="s">
        <v>6847</v>
      </c>
      <c r="D1416" s="196">
        <v>36</v>
      </c>
      <c r="E1416" s="197" t="s">
        <v>144</v>
      </c>
      <c r="F1416" s="196" t="s">
        <v>144</v>
      </c>
      <c r="G1416" s="196">
        <v>97999</v>
      </c>
      <c r="H1416" s="196" t="s">
        <v>6893</v>
      </c>
      <c r="I1416" s="196" t="s">
        <v>5431</v>
      </c>
      <c r="J1416" s="196" t="s">
        <v>5503</v>
      </c>
      <c r="K1416" s="198">
        <v>1424.96</v>
      </c>
      <c r="L1416" s="196" t="s">
        <v>5433</v>
      </c>
    </row>
    <row r="1417" spans="1:12" ht="15.75">
      <c r="A1417" s="196" t="s">
        <v>6753</v>
      </c>
      <c r="B1417" s="196" t="s">
        <v>6754</v>
      </c>
      <c r="C1417" s="196" t="s">
        <v>6847</v>
      </c>
      <c r="D1417" s="196">
        <v>36</v>
      </c>
      <c r="E1417" s="197" t="s">
        <v>144</v>
      </c>
      <c r="F1417" s="196" t="s">
        <v>144</v>
      </c>
      <c r="G1417" s="196">
        <v>98001</v>
      </c>
      <c r="H1417" s="196" t="s">
        <v>6894</v>
      </c>
      <c r="I1417" s="196" t="s">
        <v>5431</v>
      </c>
      <c r="J1417" s="196" t="s">
        <v>5503</v>
      </c>
      <c r="K1417" s="198">
        <v>1624.54</v>
      </c>
      <c r="L1417" s="196" t="s">
        <v>5433</v>
      </c>
    </row>
    <row r="1418" spans="1:12" ht="15.75">
      <c r="A1418" s="196" t="s">
        <v>6753</v>
      </c>
      <c r="B1418" s="196" t="s">
        <v>6754</v>
      </c>
      <c r="C1418" s="196" t="s">
        <v>6847</v>
      </c>
      <c r="D1418" s="196">
        <v>36</v>
      </c>
      <c r="E1418" s="197" t="s">
        <v>144</v>
      </c>
      <c r="F1418" s="196" t="s">
        <v>144</v>
      </c>
      <c r="G1418" s="196">
        <v>98002</v>
      </c>
      <c r="H1418" s="196" t="s">
        <v>6895</v>
      </c>
      <c r="I1418" s="196" t="s">
        <v>5502</v>
      </c>
      <c r="J1418" s="196" t="s">
        <v>5432</v>
      </c>
      <c r="K1418" s="198">
        <v>4480.75</v>
      </c>
      <c r="L1418" s="196" t="s">
        <v>5433</v>
      </c>
    </row>
    <row r="1419" spans="1:12" ht="15.75">
      <c r="A1419" s="196" t="s">
        <v>6753</v>
      </c>
      <c r="B1419" s="196" t="s">
        <v>6754</v>
      </c>
      <c r="C1419" s="196" t="s">
        <v>6847</v>
      </c>
      <c r="D1419" s="196">
        <v>36</v>
      </c>
      <c r="E1419" s="197" t="s">
        <v>144</v>
      </c>
      <c r="F1419" s="196" t="s">
        <v>144</v>
      </c>
      <c r="G1419" s="196">
        <v>98003</v>
      </c>
      <c r="H1419" s="196" t="s">
        <v>6896</v>
      </c>
      <c r="I1419" s="196" t="s">
        <v>5431</v>
      </c>
      <c r="J1419" s="196" t="s">
        <v>5503</v>
      </c>
      <c r="K1419" s="198">
        <v>1824.16</v>
      </c>
      <c r="L1419" s="196" t="s">
        <v>5433</v>
      </c>
    </row>
    <row r="1420" spans="1:12" ht="15.75">
      <c r="A1420" s="196" t="s">
        <v>6753</v>
      </c>
      <c r="B1420" s="196" t="s">
        <v>6754</v>
      </c>
      <c r="C1420" s="196" t="s">
        <v>6847</v>
      </c>
      <c r="D1420" s="196">
        <v>36</v>
      </c>
      <c r="E1420" s="197" t="s">
        <v>144</v>
      </c>
      <c r="F1420" s="196" t="s">
        <v>144</v>
      </c>
      <c r="G1420" s="196">
        <v>98005</v>
      </c>
      <c r="H1420" s="196" t="s">
        <v>6897</v>
      </c>
      <c r="I1420" s="196" t="s">
        <v>5431</v>
      </c>
      <c r="J1420" s="196" t="s">
        <v>5503</v>
      </c>
      <c r="K1420" s="198">
        <v>2023.74</v>
      </c>
      <c r="L1420" s="196" t="s">
        <v>5433</v>
      </c>
    </row>
    <row r="1421" spans="1:12" ht="15.75">
      <c r="A1421" s="196" t="s">
        <v>6753</v>
      </c>
      <c r="B1421" s="196" t="s">
        <v>6754</v>
      </c>
      <c r="C1421" s="196" t="s">
        <v>6847</v>
      </c>
      <c r="D1421" s="196">
        <v>36</v>
      </c>
      <c r="E1421" s="197" t="s">
        <v>144</v>
      </c>
      <c r="F1421" s="196" t="s">
        <v>144</v>
      </c>
      <c r="G1421" s="196">
        <v>98006</v>
      </c>
      <c r="H1421" s="196" t="s">
        <v>6898</v>
      </c>
      <c r="I1421" s="196" t="s">
        <v>5502</v>
      </c>
      <c r="J1421" s="196" t="s">
        <v>5432</v>
      </c>
      <c r="K1421" s="198">
        <v>5635.6</v>
      </c>
      <c r="L1421" s="196" t="s">
        <v>5433</v>
      </c>
    </row>
    <row r="1422" spans="1:12" ht="15.75">
      <c r="A1422" s="196" t="s">
        <v>6753</v>
      </c>
      <c r="B1422" s="196" t="s">
        <v>6754</v>
      </c>
      <c r="C1422" s="196" t="s">
        <v>6847</v>
      </c>
      <c r="D1422" s="196">
        <v>36</v>
      </c>
      <c r="E1422" s="197" t="s">
        <v>144</v>
      </c>
      <c r="F1422" s="196" t="s">
        <v>144</v>
      </c>
      <c r="G1422" s="196">
        <v>98007</v>
      </c>
      <c r="H1422" s="196" t="s">
        <v>6899</v>
      </c>
      <c r="I1422" s="196" t="s">
        <v>5431</v>
      </c>
      <c r="J1422" s="196" t="s">
        <v>5503</v>
      </c>
      <c r="K1422" s="198">
        <v>2223.3000000000002</v>
      </c>
      <c r="L1422" s="196" t="s">
        <v>5433</v>
      </c>
    </row>
    <row r="1423" spans="1:12" ht="15.75">
      <c r="A1423" s="196" t="s">
        <v>6753</v>
      </c>
      <c r="B1423" s="196" t="s">
        <v>6754</v>
      </c>
      <c r="C1423" s="196" t="s">
        <v>6847</v>
      </c>
      <c r="D1423" s="196">
        <v>36</v>
      </c>
      <c r="E1423" s="197" t="s">
        <v>144</v>
      </c>
      <c r="F1423" s="196" t="s">
        <v>144</v>
      </c>
      <c r="G1423" s="196">
        <v>98008</v>
      </c>
      <c r="H1423" s="196" t="s">
        <v>6900</v>
      </c>
      <c r="I1423" s="196" t="s">
        <v>5502</v>
      </c>
      <c r="J1423" s="196" t="s">
        <v>5432</v>
      </c>
      <c r="K1423" s="198">
        <v>3393.28</v>
      </c>
      <c r="L1423" s="196" t="s">
        <v>5433</v>
      </c>
    </row>
    <row r="1424" spans="1:12" ht="15.75">
      <c r="A1424" s="196" t="s">
        <v>6753</v>
      </c>
      <c r="B1424" s="196" t="s">
        <v>6754</v>
      </c>
      <c r="C1424" s="196" t="s">
        <v>6847</v>
      </c>
      <c r="D1424" s="196">
        <v>36</v>
      </c>
      <c r="E1424" s="197" t="s">
        <v>144</v>
      </c>
      <c r="F1424" s="196" t="s">
        <v>144</v>
      </c>
      <c r="G1424" s="196">
        <v>98009</v>
      </c>
      <c r="H1424" s="196" t="s">
        <v>6901</v>
      </c>
      <c r="I1424" s="196" t="s">
        <v>5431</v>
      </c>
      <c r="J1424" s="196" t="s">
        <v>5503</v>
      </c>
      <c r="K1424" s="198">
        <v>1424.96</v>
      </c>
      <c r="L1424" s="196" t="s">
        <v>5433</v>
      </c>
    </row>
    <row r="1425" spans="1:12" ht="15.75">
      <c r="A1425" s="196" t="s">
        <v>6753</v>
      </c>
      <c r="B1425" s="196" t="s">
        <v>6754</v>
      </c>
      <c r="C1425" s="196" t="s">
        <v>6847</v>
      </c>
      <c r="D1425" s="196">
        <v>36</v>
      </c>
      <c r="E1425" s="197" t="s">
        <v>144</v>
      </c>
      <c r="F1425" s="196" t="s">
        <v>144</v>
      </c>
      <c r="G1425" s="196">
        <v>98010</v>
      </c>
      <c r="H1425" s="196" t="s">
        <v>6902</v>
      </c>
      <c r="I1425" s="196" t="s">
        <v>5502</v>
      </c>
      <c r="J1425" s="196" t="s">
        <v>5432</v>
      </c>
      <c r="K1425" s="198">
        <v>4137.5200000000004</v>
      </c>
      <c r="L1425" s="196" t="s">
        <v>5433</v>
      </c>
    </row>
    <row r="1426" spans="1:12" ht="15.75">
      <c r="A1426" s="196" t="s">
        <v>6753</v>
      </c>
      <c r="B1426" s="196" t="s">
        <v>6754</v>
      </c>
      <c r="C1426" s="196" t="s">
        <v>6847</v>
      </c>
      <c r="D1426" s="196">
        <v>36</v>
      </c>
      <c r="E1426" s="197" t="s">
        <v>144</v>
      </c>
      <c r="F1426" s="196" t="s">
        <v>144</v>
      </c>
      <c r="G1426" s="196">
        <v>98011</v>
      </c>
      <c r="H1426" s="196" t="s">
        <v>6903</v>
      </c>
      <c r="I1426" s="196" t="s">
        <v>5431</v>
      </c>
      <c r="J1426" s="196" t="s">
        <v>5503</v>
      </c>
      <c r="K1426" s="198">
        <v>1624.54</v>
      </c>
      <c r="L1426" s="196" t="s">
        <v>5433</v>
      </c>
    </row>
    <row r="1427" spans="1:12" ht="15.75">
      <c r="A1427" s="196" t="s">
        <v>6753</v>
      </c>
      <c r="B1427" s="196" t="s">
        <v>6754</v>
      </c>
      <c r="C1427" s="196" t="s">
        <v>6847</v>
      </c>
      <c r="D1427" s="196">
        <v>36</v>
      </c>
      <c r="E1427" s="197" t="s">
        <v>144</v>
      </c>
      <c r="F1427" s="196" t="s">
        <v>144</v>
      </c>
      <c r="G1427" s="196">
        <v>98012</v>
      </c>
      <c r="H1427" s="196" t="s">
        <v>6904</v>
      </c>
      <c r="I1427" s="196" t="s">
        <v>5502</v>
      </c>
      <c r="J1427" s="196" t="s">
        <v>5432</v>
      </c>
      <c r="K1427" s="198">
        <v>4866.79</v>
      </c>
      <c r="L1427" s="196" t="s">
        <v>5433</v>
      </c>
    </row>
    <row r="1428" spans="1:12" ht="15.75">
      <c r="A1428" s="196" t="s">
        <v>6753</v>
      </c>
      <c r="B1428" s="196" t="s">
        <v>6754</v>
      </c>
      <c r="C1428" s="196" t="s">
        <v>6847</v>
      </c>
      <c r="D1428" s="196">
        <v>36</v>
      </c>
      <c r="E1428" s="197" t="s">
        <v>144</v>
      </c>
      <c r="F1428" s="196" t="s">
        <v>144</v>
      </c>
      <c r="G1428" s="196">
        <v>98013</v>
      </c>
      <c r="H1428" s="196" t="s">
        <v>6905</v>
      </c>
      <c r="I1428" s="196" t="s">
        <v>5431</v>
      </c>
      <c r="J1428" s="196" t="s">
        <v>5503</v>
      </c>
      <c r="K1428" s="198">
        <v>1824.16</v>
      </c>
      <c r="L1428" s="196" t="s">
        <v>5433</v>
      </c>
    </row>
    <row r="1429" spans="1:12" ht="15.75">
      <c r="A1429" s="196" t="s">
        <v>6753</v>
      </c>
      <c r="B1429" s="196" t="s">
        <v>6754</v>
      </c>
      <c r="C1429" s="196" t="s">
        <v>6847</v>
      </c>
      <c r="D1429" s="196">
        <v>36</v>
      </c>
      <c r="E1429" s="197" t="s">
        <v>144</v>
      </c>
      <c r="F1429" s="196" t="s">
        <v>144</v>
      </c>
      <c r="G1429" s="196">
        <v>98014</v>
      </c>
      <c r="H1429" s="196" t="s">
        <v>6906</v>
      </c>
      <c r="I1429" s="196" t="s">
        <v>5502</v>
      </c>
      <c r="J1429" s="196" t="s">
        <v>5432</v>
      </c>
      <c r="K1429" s="198">
        <v>5596.07</v>
      </c>
      <c r="L1429" s="196" t="s">
        <v>5433</v>
      </c>
    </row>
    <row r="1430" spans="1:12" ht="15.75">
      <c r="A1430" s="196" t="s">
        <v>6753</v>
      </c>
      <c r="B1430" s="196" t="s">
        <v>6754</v>
      </c>
      <c r="C1430" s="196" t="s">
        <v>6847</v>
      </c>
      <c r="D1430" s="196">
        <v>36</v>
      </c>
      <c r="E1430" s="197" t="s">
        <v>144</v>
      </c>
      <c r="F1430" s="196" t="s">
        <v>144</v>
      </c>
      <c r="G1430" s="196">
        <v>98015</v>
      </c>
      <c r="H1430" s="196" t="s">
        <v>6907</v>
      </c>
      <c r="I1430" s="196" t="s">
        <v>5431</v>
      </c>
      <c r="J1430" s="196" t="s">
        <v>5503</v>
      </c>
      <c r="K1430" s="198">
        <v>2023.74</v>
      </c>
      <c r="L1430" s="196" t="s">
        <v>5433</v>
      </c>
    </row>
    <row r="1431" spans="1:12" ht="15.75">
      <c r="A1431" s="196" t="s">
        <v>6753</v>
      </c>
      <c r="B1431" s="196" t="s">
        <v>6754</v>
      </c>
      <c r="C1431" s="196" t="s">
        <v>6847</v>
      </c>
      <c r="D1431" s="196">
        <v>36</v>
      </c>
      <c r="E1431" s="197" t="s">
        <v>144</v>
      </c>
      <c r="F1431" s="196" t="s">
        <v>144</v>
      </c>
      <c r="G1431" s="196">
        <v>98016</v>
      </c>
      <c r="H1431" s="196" t="s">
        <v>6908</v>
      </c>
      <c r="I1431" s="196" t="s">
        <v>5502</v>
      </c>
      <c r="J1431" s="196" t="s">
        <v>5432</v>
      </c>
      <c r="K1431" s="198">
        <v>6328.93</v>
      </c>
      <c r="L1431" s="196" t="s">
        <v>5433</v>
      </c>
    </row>
    <row r="1432" spans="1:12" ht="15.75">
      <c r="A1432" s="196" t="s">
        <v>6753</v>
      </c>
      <c r="B1432" s="196" t="s">
        <v>6754</v>
      </c>
      <c r="C1432" s="196" t="s">
        <v>6847</v>
      </c>
      <c r="D1432" s="196">
        <v>36</v>
      </c>
      <c r="E1432" s="197" t="s">
        <v>144</v>
      </c>
      <c r="F1432" s="196" t="s">
        <v>144</v>
      </c>
      <c r="G1432" s="196">
        <v>98017</v>
      </c>
      <c r="H1432" s="196" t="s">
        <v>6909</v>
      </c>
      <c r="I1432" s="196" t="s">
        <v>5431</v>
      </c>
      <c r="J1432" s="196" t="s">
        <v>5503</v>
      </c>
      <c r="K1432" s="198">
        <v>2223.3000000000002</v>
      </c>
      <c r="L1432" s="196" t="s">
        <v>5433</v>
      </c>
    </row>
    <row r="1433" spans="1:12" ht="15.75">
      <c r="A1433" s="196" t="s">
        <v>6753</v>
      </c>
      <c r="B1433" s="196" t="s">
        <v>6754</v>
      </c>
      <c r="C1433" s="196" t="s">
        <v>6847</v>
      </c>
      <c r="D1433" s="196">
        <v>36</v>
      </c>
      <c r="E1433" s="197" t="s">
        <v>144</v>
      </c>
      <c r="F1433" s="196" t="s">
        <v>144</v>
      </c>
      <c r="G1433" s="196">
        <v>98018</v>
      </c>
      <c r="H1433" s="196" t="s">
        <v>6910</v>
      </c>
      <c r="I1433" s="196" t="s">
        <v>5502</v>
      </c>
      <c r="J1433" s="196" t="s">
        <v>5432</v>
      </c>
      <c r="K1433" s="198">
        <v>7054.7</v>
      </c>
      <c r="L1433" s="196" t="s">
        <v>5433</v>
      </c>
    </row>
    <row r="1434" spans="1:12" ht="15.75">
      <c r="A1434" s="196" t="s">
        <v>6753</v>
      </c>
      <c r="B1434" s="196" t="s">
        <v>6754</v>
      </c>
      <c r="C1434" s="196" t="s">
        <v>6847</v>
      </c>
      <c r="D1434" s="196">
        <v>36</v>
      </c>
      <c r="E1434" s="197" t="s">
        <v>144</v>
      </c>
      <c r="F1434" s="196" t="s">
        <v>144</v>
      </c>
      <c r="G1434" s="196">
        <v>98019</v>
      </c>
      <c r="H1434" s="196" t="s">
        <v>6911</v>
      </c>
      <c r="I1434" s="196" t="s">
        <v>5431</v>
      </c>
      <c r="J1434" s="196" t="s">
        <v>5503</v>
      </c>
      <c r="K1434" s="198">
        <v>2441.0300000000002</v>
      </c>
      <c r="L1434" s="196" t="s">
        <v>5433</v>
      </c>
    </row>
    <row r="1435" spans="1:12" ht="15.75">
      <c r="A1435" s="196" t="s">
        <v>6753</v>
      </c>
      <c r="B1435" s="196" t="s">
        <v>6754</v>
      </c>
      <c r="C1435" s="196" t="s">
        <v>6847</v>
      </c>
      <c r="D1435" s="196">
        <v>36</v>
      </c>
      <c r="E1435" s="197" t="s">
        <v>144</v>
      </c>
      <c r="F1435" s="196" t="s">
        <v>144</v>
      </c>
      <c r="G1435" s="196">
        <v>98020</v>
      </c>
      <c r="H1435" s="196" t="s">
        <v>6912</v>
      </c>
      <c r="I1435" s="196" t="s">
        <v>5502</v>
      </c>
      <c r="J1435" s="196" t="s">
        <v>5432</v>
      </c>
      <c r="K1435" s="198">
        <v>5009.92</v>
      </c>
      <c r="L1435" s="196" t="s">
        <v>5433</v>
      </c>
    </row>
    <row r="1436" spans="1:12" ht="15.75">
      <c r="A1436" s="196" t="s">
        <v>6753</v>
      </c>
      <c r="B1436" s="196" t="s">
        <v>6754</v>
      </c>
      <c r="C1436" s="196" t="s">
        <v>6847</v>
      </c>
      <c r="D1436" s="196">
        <v>36</v>
      </c>
      <c r="E1436" s="197" t="s">
        <v>144</v>
      </c>
      <c r="F1436" s="196" t="s">
        <v>144</v>
      </c>
      <c r="G1436" s="196">
        <v>98021</v>
      </c>
      <c r="H1436" s="196" t="s">
        <v>6913</v>
      </c>
      <c r="I1436" s="196" t="s">
        <v>5431</v>
      </c>
      <c r="J1436" s="196" t="s">
        <v>5503</v>
      </c>
      <c r="K1436" s="198">
        <v>1842.38</v>
      </c>
      <c r="L1436" s="196" t="s">
        <v>5433</v>
      </c>
    </row>
    <row r="1437" spans="1:12" ht="15.75">
      <c r="A1437" s="196" t="s">
        <v>6753</v>
      </c>
      <c r="B1437" s="196" t="s">
        <v>6754</v>
      </c>
      <c r="C1437" s="196" t="s">
        <v>6847</v>
      </c>
      <c r="D1437" s="196">
        <v>36</v>
      </c>
      <c r="E1437" s="197" t="s">
        <v>144</v>
      </c>
      <c r="F1437" s="196" t="s">
        <v>144</v>
      </c>
      <c r="G1437" s="196">
        <v>98022</v>
      </c>
      <c r="H1437" s="196" t="s">
        <v>6914</v>
      </c>
      <c r="I1437" s="196" t="s">
        <v>5502</v>
      </c>
      <c r="J1437" s="196" t="s">
        <v>5432</v>
      </c>
      <c r="K1437" s="198">
        <v>5886.43</v>
      </c>
      <c r="L1437" s="196" t="s">
        <v>5433</v>
      </c>
    </row>
    <row r="1438" spans="1:12" ht="15.75">
      <c r="A1438" s="196" t="s">
        <v>6753</v>
      </c>
      <c r="B1438" s="196" t="s">
        <v>6754</v>
      </c>
      <c r="C1438" s="196" t="s">
        <v>6847</v>
      </c>
      <c r="D1438" s="196">
        <v>36</v>
      </c>
      <c r="E1438" s="197" t="s">
        <v>144</v>
      </c>
      <c r="F1438" s="196" t="s">
        <v>144</v>
      </c>
      <c r="G1438" s="196">
        <v>98023</v>
      </c>
      <c r="H1438" s="196" t="s">
        <v>6915</v>
      </c>
      <c r="I1438" s="196" t="s">
        <v>5431</v>
      </c>
      <c r="J1438" s="196" t="s">
        <v>5503</v>
      </c>
      <c r="K1438" s="198">
        <v>2041.91</v>
      </c>
      <c r="L1438" s="196" t="s">
        <v>5433</v>
      </c>
    </row>
    <row r="1439" spans="1:12" ht="15.75">
      <c r="A1439" s="196" t="s">
        <v>6753</v>
      </c>
      <c r="B1439" s="196" t="s">
        <v>6754</v>
      </c>
      <c r="C1439" s="196" t="s">
        <v>6847</v>
      </c>
      <c r="D1439" s="196">
        <v>36</v>
      </c>
      <c r="E1439" s="197" t="s">
        <v>144</v>
      </c>
      <c r="F1439" s="196" t="s">
        <v>144</v>
      </c>
      <c r="G1439" s="196">
        <v>98024</v>
      </c>
      <c r="H1439" s="196" t="s">
        <v>6916</v>
      </c>
      <c r="I1439" s="196" t="s">
        <v>5502</v>
      </c>
      <c r="J1439" s="196" t="s">
        <v>5432</v>
      </c>
      <c r="K1439" s="198">
        <v>6790.58</v>
      </c>
      <c r="L1439" s="196" t="s">
        <v>5433</v>
      </c>
    </row>
    <row r="1440" spans="1:12" ht="15.75">
      <c r="A1440" s="196" t="s">
        <v>6753</v>
      </c>
      <c r="B1440" s="196" t="s">
        <v>6754</v>
      </c>
      <c r="C1440" s="196" t="s">
        <v>6847</v>
      </c>
      <c r="D1440" s="196">
        <v>36</v>
      </c>
      <c r="E1440" s="197" t="s">
        <v>144</v>
      </c>
      <c r="F1440" s="196" t="s">
        <v>144</v>
      </c>
      <c r="G1440" s="196">
        <v>98025</v>
      </c>
      <c r="H1440" s="196" t="s">
        <v>6917</v>
      </c>
      <c r="I1440" s="196" t="s">
        <v>5431</v>
      </c>
      <c r="J1440" s="196" t="s">
        <v>5503</v>
      </c>
      <c r="K1440" s="198">
        <v>2241.5300000000002</v>
      </c>
      <c r="L1440" s="196" t="s">
        <v>5433</v>
      </c>
    </row>
    <row r="1441" spans="1:12" ht="15.75">
      <c r="A1441" s="196" t="s">
        <v>6753</v>
      </c>
      <c r="B1441" s="196" t="s">
        <v>6754</v>
      </c>
      <c r="C1441" s="196" t="s">
        <v>6847</v>
      </c>
      <c r="D1441" s="196">
        <v>36</v>
      </c>
      <c r="E1441" s="197" t="s">
        <v>144</v>
      </c>
      <c r="F1441" s="196" t="s">
        <v>144</v>
      </c>
      <c r="G1441" s="196">
        <v>98026</v>
      </c>
      <c r="H1441" s="196" t="s">
        <v>6918</v>
      </c>
      <c r="I1441" s="196" t="s">
        <v>5502</v>
      </c>
      <c r="J1441" s="196" t="s">
        <v>5432</v>
      </c>
      <c r="K1441" s="198">
        <v>7665.92</v>
      </c>
      <c r="L1441" s="196" t="s">
        <v>5433</v>
      </c>
    </row>
    <row r="1442" spans="1:12" ht="15.75">
      <c r="A1442" s="196" t="s">
        <v>6753</v>
      </c>
      <c r="B1442" s="196" t="s">
        <v>6754</v>
      </c>
      <c r="C1442" s="196" t="s">
        <v>6847</v>
      </c>
      <c r="D1442" s="196">
        <v>36</v>
      </c>
      <c r="E1442" s="197" t="s">
        <v>144</v>
      </c>
      <c r="F1442" s="196" t="s">
        <v>144</v>
      </c>
      <c r="G1442" s="196">
        <v>98027</v>
      </c>
      <c r="H1442" s="196" t="s">
        <v>6919</v>
      </c>
      <c r="I1442" s="196" t="s">
        <v>5431</v>
      </c>
      <c r="J1442" s="196" t="s">
        <v>5503</v>
      </c>
      <c r="K1442" s="198">
        <v>2441.0300000000002</v>
      </c>
      <c r="L1442" s="196" t="s">
        <v>5433</v>
      </c>
    </row>
    <row r="1443" spans="1:12" ht="15.75">
      <c r="A1443" s="196" t="s">
        <v>6753</v>
      </c>
      <c r="B1443" s="196" t="s">
        <v>6754</v>
      </c>
      <c r="C1443" s="196" t="s">
        <v>6847</v>
      </c>
      <c r="D1443" s="196">
        <v>36</v>
      </c>
      <c r="E1443" s="197" t="s">
        <v>144</v>
      </c>
      <c r="F1443" s="196" t="s">
        <v>144</v>
      </c>
      <c r="G1443" s="196">
        <v>98028</v>
      </c>
      <c r="H1443" s="196" t="s">
        <v>6920</v>
      </c>
      <c r="I1443" s="196" t="s">
        <v>5502</v>
      </c>
      <c r="J1443" s="196" t="s">
        <v>5432</v>
      </c>
      <c r="K1443" s="198">
        <v>8541.2800000000007</v>
      </c>
      <c r="L1443" s="196" t="s">
        <v>5433</v>
      </c>
    </row>
    <row r="1444" spans="1:12" ht="15.75">
      <c r="A1444" s="196" t="s">
        <v>6753</v>
      </c>
      <c r="B1444" s="196" t="s">
        <v>6754</v>
      </c>
      <c r="C1444" s="196" t="s">
        <v>6847</v>
      </c>
      <c r="D1444" s="196">
        <v>36</v>
      </c>
      <c r="E1444" s="197" t="s">
        <v>144</v>
      </c>
      <c r="F1444" s="196" t="s">
        <v>144</v>
      </c>
      <c r="G1444" s="196">
        <v>98029</v>
      </c>
      <c r="H1444" s="196" t="s">
        <v>6921</v>
      </c>
      <c r="I1444" s="196" t="s">
        <v>5431</v>
      </c>
      <c r="J1444" s="196" t="s">
        <v>5503</v>
      </c>
      <c r="K1444" s="198">
        <v>2644.38</v>
      </c>
      <c r="L1444" s="196" t="s">
        <v>5433</v>
      </c>
    </row>
    <row r="1445" spans="1:12" ht="15.75">
      <c r="A1445" s="196" t="s">
        <v>6753</v>
      </c>
      <c r="B1445" s="196" t="s">
        <v>6754</v>
      </c>
      <c r="C1445" s="196" t="s">
        <v>6847</v>
      </c>
      <c r="D1445" s="196">
        <v>36</v>
      </c>
      <c r="E1445" s="197" t="s">
        <v>144</v>
      </c>
      <c r="F1445" s="196" t="s">
        <v>144</v>
      </c>
      <c r="G1445" s="196">
        <v>98030</v>
      </c>
      <c r="H1445" s="196" t="s">
        <v>6922</v>
      </c>
      <c r="I1445" s="196" t="s">
        <v>5502</v>
      </c>
      <c r="J1445" s="196" t="s">
        <v>5432</v>
      </c>
      <c r="K1445" s="198">
        <v>6949.46</v>
      </c>
      <c r="L1445" s="196" t="s">
        <v>5433</v>
      </c>
    </row>
    <row r="1446" spans="1:12" ht="15.75">
      <c r="A1446" s="196" t="s">
        <v>6753</v>
      </c>
      <c r="B1446" s="196" t="s">
        <v>6754</v>
      </c>
      <c r="C1446" s="196" t="s">
        <v>6847</v>
      </c>
      <c r="D1446" s="196">
        <v>36</v>
      </c>
      <c r="E1446" s="197" t="s">
        <v>144</v>
      </c>
      <c r="F1446" s="196" t="s">
        <v>144</v>
      </c>
      <c r="G1446" s="196">
        <v>98031</v>
      </c>
      <c r="H1446" s="196" t="s">
        <v>6923</v>
      </c>
      <c r="I1446" s="196" t="s">
        <v>5431</v>
      </c>
      <c r="J1446" s="196" t="s">
        <v>5503</v>
      </c>
      <c r="K1446" s="198">
        <v>2245.33</v>
      </c>
      <c r="L1446" s="196" t="s">
        <v>5433</v>
      </c>
    </row>
    <row r="1447" spans="1:12" ht="15.75">
      <c r="A1447" s="196" t="s">
        <v>6753</v>
      </c>
      <c r="B1447" s="196" t="s">
        <v>6754</v>
      </c>
      <c r="C1447" s="196" t="s">
        <v>6847</v>
      </c>
      <c r="D1447" s="196">
        <v>36</v>
      </c>
      <c r="E1447" s="197" t="s">
        <v>144</v>
      </c>
      <c r="F1447" s="196" t="s">
        <v>144</v>
      </c>
      <c r="G1447" s="196">
        <v>98032</v>
      </c>
      <c r="H1447" s="196" t="s">
        <v>6924</v>
      </c>
      <c r="I1447" s="196" t="s">
        <v>5502</v>
      </c>
      <c r="J1447" s="196" t="s">
        <v>5432</v>
      </c>
      <c r="K1447" s="198">
        <v>8003.12</v>
      </c>
      <c r="L1447" s="196" t="s">
        <v>5433</v>
      </c>
    </row>
    <row r="1448" spans="1:12" ht="15.75">
      <c r="A1448" s="196" t="s">
        <v>6753</v>
      </c>
      <c r="B1448" s="196" t="s">
        <v>6754</v>
      </c>
      <c r="C1448" s="196" t="s">
        <v>6847</v>
      </c>
      <c r="D1448" s="196">
        <v>36</v>
      </c>
      <c r="E1448" s="197" t="s">
        <v>144</v>
      </c>
      <c r="F1448" s="196" t="s">
        <v>144</v>
      </c>
      <c r="G1448" s="196">
        <v>98033</v>
      </c>
      <c r="H1448" s="196" t="s">
        <v>6925</v>
      </c>
      <c r="I1448" s="196" t="s">
        <v>5431</v>
      </c>
      <c r="J1448" s="196" t="s">
        <v>5503</v>
      </c>
      <c r="K1448" s="198">
        <v>2444.83</v>
      </c>
      <c r="L1448" s="196" t="s">
        <v>5433</v>
      </c>
    </row>
    <row r="1449" spans="1:12" ht="15.75">
      <c r="A1449" s="196" t="s">
        <v>6753</v>
      </c>
      <c r="B1449" s="196" t="s">
        <v>6754</v>
      </c>
      <c r="C1449" s="196" t="s">
        <v>6847</v>
      </c>
      <c r="D1449" s="196">
        <v>36</v>
      </c>
      <c r="E1449" s="197" t="s">
        <v>144</v>
      </c>
      <c r="F1449" s="196" t="s">
        <v>144</v>
      </c>
      <c r="G1449" s="196">
        <v>98034</v>
      </c>
      <c r="H1449" s="196" t="s">
        <v>6926</v>
      </c>
      <c r="I1449" s="196" t="s">
        <v>5502</v>
      </c>
      <c r="J1449" s="196" t="s">
        <v>5432</v>
      </c>
      <c r="K1449" s="198">
        <v>9056.76</v>
      </c>
      <c r="L1449" s="196" t="s">
        <v>5433</v>
      </c>
    </row>
    <row r="1450" spans="1:12" ht="15.75">
      <c r="A1450" s="196" t="s">
        <v>6753</v>
      </c>
      <c r="B1450" s="196" t="s">
        <v>6754</v>
      </c>
      <c r="C1450" s="196" t="s">
        <v>6847</v>
      </c>
      <c r="D1450" s="196">
        <v>36</v>
      </c>
      <c r="E1450" s="197" t="s">
        <v>144</v>
      </c>
      <c r="F1450" s="196" t="s">
        <v>144</v>
      </c>
      <c r="G1450" s="196">
        <v>98035</v>
      </c>
      <c r="H1450" s="196" t="s">
        <v>6927</v>
      </c>
      <c r="I1450" s="196" t="s">
        <v>5431</v>
      </c>
      <c r="J1450" s="196" t="s">
        <v>5503</v>
      </c>
      <c r="K1450" s="198">
        <v>2644.38</v>
      </c>
      <c r="L1450" s="196" t="s">
        <v>5433</v>
      </c>
    </row>
    <row r="1451" spans="1:12" ht="15.75">
      <c r="A1451" s="196" t="s">
        <v>6753</v>
      </c>
      <c r="B1451" s="196" t="s">
        <v>6754</v>
      </c>
      <c r="C1451" s="196" t="s">
        <v>6847</v>
      </c>
      <c r="D1451" s="196">
        <v>36</v>
      </c>
      <c r="E1451" s="197" t="s">
        <v>144</v>
      </c>
      <c r="F1451" s="196" t="s">
        <v>144</v>
      </c>
      <c r="G1451" s="196">
        <v>98036</v>
      </c>
      <c r="H1451" s="196" t="s">
        <v>6928</v>
      </c>
      <c r="I1451" s="196" t="s">
        <v>5502</v>
      </c>
      <c r="J1451" s="196" t="s">
        <v>5432</v>
      </c>
      <c r="K1451" s="198">
        <v>10110.450000000001</v>
      </c>
      <c r="L1451" s="196" t="s">
        <v>5433</v>
      </c>
    </row>
    <row r="1452" spans="1:12" ht="15.75">
      <c r="A1452" s="196" t="s">
        <v>6753</v>
      </c>
      <c r="B1452" s="196" t="s">
        <v>6754</v>
      </c>
      <c r="C1452" s="196" t="s">
        <v>6847</v>
      </c>
      <c r="D1452" s="196">
        <v>36</v>
      </c>
      <c r="E1452" s="197" t="s">
        <v>144</v>
      </c>
      <c r="F1452" s="196" t="s">
        <v>144</v>
      </c>
      <c r="G1452" s="196">
        <v>98037</v>
      </c>
      <c r="H1452" s="196" t="s">
        <v>6929</v>
      </c>
      <c r="I1452" s="196" t="s">
        <v>5431</v>
      </c>
      <c r="J1452" s="196" t="s">
        <v>5503</v>
      </c>
      <c r="K1452" s="198">
        <v>2847.75</v>
      </c>
      <c r="L1452" s="196" t="s">
        <v>5433</v>
      </c>
    </row>
    <row r="1453" spans="1:12" ht="15.75">
      <c r="A1453" s="196" t="s">
        <v>6753</v>
      </c>
      <c r="B1453" s="196" t="s">
        <v>6754</v>
      </c>
      <c r="C1453" s="196" t="s">
        <v>6847</v>
      </c>
      <c r="D1453" s="196">
        <v>36</v>
      </c>
      <c r="E1453" s="197" t="s">
        <v>144</v>
      </c>
      <c r="F1453" s="196" t="s">
        <v>144</v>
      </c>
      <c r="G1453" s="196">
        <v>98038</v>
      </c>
      <c r="H1453" s="196" t="s">
        <v>6930</v>
      </c>
      <c r="I1453" s="196" t="s">
        <v>5502</v>
      </c>
      <c r="J1453" s="196" t="s">
        <v>5432</v>
      </c>
      <c r="K1453" s="198">
        <v>9247.4599999999991</v>
      </c>
      <c r="L1453" s="196" t="s">
        <v>5433</v>
      </c>
    </row>
    <row r="1454" spans="1:12" ht="15.75">
      <c r="A1454" s="196" t="s">
        <v>6753</v>
      </c>
      <c r="B1454" s="196" t="s">
        <v>6754</v>
      </c>
      <c r="C1454" s="196" t="s">
        <v>6847</v>
      </c>
      <c r="D1454" s="196">
        <v>36</v>
      </c>
      <c r="E1454" s="197" t="s">
        <v>144</v>
      </c>
      <c r="F1454" s="196" t="s">
        <v>144</v>
      </c>
      <c r="G1454" s="196">
        <v>98039</v>
      </c>
      <c r="H1454" s="196" t="s">
        <v>6931</v>
      </c>
      <c r="I1454" s="196" t="s">
        <v>5431</v>
      </c>
      <c r="J1454" s="196" t="s">
        <v>5503</v>
      </c>
      <c r="K1454" s="198">
        <v>2648.18</v>
      </c>
      <c r="L1454" s="196" t="s">
        <v>5433</v>
      </c>
    </row>
    <row r="1455" spans="1:12" ht="15.75">
      <c r="A1455" s="196" t="s">
        <v>6753</v>
      </c>
      <c r="B1455" s="196" t="s">
        <v>6754</v>
      </c>
      <c r="C1455" s="196" t="s">
        <v>6847</v>
      </c>
      <c r="D1455" s="196">
        <v>36</v>
      </c>
      <c r="E1455" s="197" t="s">
        <v>144</v>
      </c>
      <c r="F1455" s="196" t="s">
        <v>144</v>
      </c>
      <c r="G1455" s="196">
        <v>98040</v>
      </c>
      <c r="H1455" s="196" t="s">
        <v>6932</v>
      </c>
      <c r="I1455" s="196" t="s">
        <v>5502</v>
      </c>
      <c r="J1455" s="196" t="s">
        <v>5432</v>
      </c>
      <c r="K1455" s="198">
        <v>10459.379999999999</v>
      </c>
      <c r="L1455" s="196" t="s">
        <v>5433</v>
      </c>
    </row>
    <row r="1456" spans="1:12" ht="15.75">
      <c r="A1456" s="196" t="s">
        <v>6753</v>
      </c>
      <c r="B1456" s="196" t="s">
        <v>6754</v>
      </c>
      <c r="C1456" s="196" t="s">
        <v>6847</v>
      </c>
      <c r="D1456" s="196">
        <v>36</v>
      </c>
      <c r="E1456" s="197" t="s">
        <v>144</v>
      </c>
      <c r="F1456" s="196" t="s">
        <v>144</v>
      </c>
      <c r="G1456" s="196">
        <v>98041</v>
      </c>
      <c r="H1456" s="196" t="s">
        <v>6933</v>
      </c>
      <c r="I1456" s="196" t="s">
        <v>5431</v>
      </c>
      <c r="J1456" s="196" t="s">
        <v>5503</v>
      </c>
      <c r="K1456" s="198">
        <v>2847.75</v>
      </c>
      <c r="L1456" s="196" t="s">
        <v>5433</v>
      </c>
    </row>
    <row r="1457" spans="1:12" ht="15.75">
      <c r="A1457" s="196" t="s">
        <v>6753</v>
      </c>
      <c r="B1457" s="196" t="s">
        <v>6754</v>
      </c>
      <c r="C1457" s="196" t="s">
        <v>6847</v>
      </c>
      <c r="D1457" s="196">
        <v>36</v>
      </c>
      <c r="E1457" s="197" t="s">
        <v>144</v>
      </c>
      <c r="F1457" s="196" t="s">
        <v>144</v>
      </c>
      <c r="G1457" s="196">
        <v>98042</v>
      </c>
      <c r="H1457" s="196" t="s">
        <v>6934</v>
      </c>
      <c r="I1457" s="196" t="s">
        <v>5502</v>
      </c>
      <c r="J1457" s="196" t="s">
        <v>5432</v>
      </c>
      <c r="K1457" s="198">
        <v>11671.27</v>
      </c>
      <c r="L1457" s="196" t="s">
        <v>5433</v>
      </c>
    </row>
    <row r="1458" spans="1:12" ht="15.75">
      <c r="A1458" s="196" t="s">
        <v>6753</v>
      </c>
      <c r="B1458" s="196" t="s">
        <v>6754</v>
      </c>
      <c r="C1458" s="196" t="s">
        <v>6847</v>
      </c>
      <c r="D1458" s="196">
        <v>36</v>
      </c>
      <c r="E1458" s="197" t="s">
        <v>144</v>
      </c>
      <c r="F1458" s="196" t="s">
        <v>144</v>
      </c>
      <c r="G1458" s="196">
        <v>98043</v>
      </c>
      <c r="H1458" s="196" t="s">
        <v>6935</v>
      </c>
      <c r="I1458" s="196" t="s">
        <v>5431</v>
      </c>
      <c r="J1458" s="196" t="s">
        <v>5503</v>
      </c>
      <c r="K1458" s="198">
        <v>3051.12</v>
      </c>
      <c r="L1458" s="196" t="s">
        <v>5433</v>
      </c>
    </row>
    <row r="1459" spans="1:12" ht="15.75">
      <c r="A1459" s="196" t="s">
        <v>6753</v>
      </c>
      <c r="B1459" s="196" t="s">
        <v>6754</v>
      </c>
      <c r="C1459" s="196" t="s">
        <v>6847</v>
      </c>
      <c r="D1459" s="196">
        <v>36</v>
      </c>
      <c r="E1459" s="197" t="s">
        <v>144</v>
      </c>
      <c r="F1459" s="196" t="s">
        <v>144</v>
      </c>
      <c r="G1459" s="196">
        <v>98044</v>
      </c>
      <c r="H1459" s="196" t="s">
        <v>6936</v>
      </c>
      <c r="I1459" s="196" t="s">
        <v>5502</v>
      </c>
      <c r="J1459" s="196" t="s">
        <v>5432</v>
      </c>
      <c r="K1459" s="198">
        <v>11854.9</v>
      </c>
      <c r="L1459" s="196" t="s">
        <v>5433</v>
      </c>
    </row>
    <row r="1460" spans="1:12" ht="15.75">
      <c r="A1460" s="196" t="s">
        <v>6753</v>
      </c>
      <c r="B1460" s="196" t="s">
        <v>6754</v>
      </c>
      <c r="C1460" s="196" t="s">
        <v>6847</v>
      </c>
      <c r="D1460" s="196">
        <v>36</v>
      </c>
      <c r="E1460" s="197" t="s">
        <v>144</v>
      </c>
      <c r="F1460" s="196" t="s">
        <v>144</v>
      </c>
      <c r="G1460" s="196">
        <v>98045</v>
      </c>
      <c r="H1460" s="196" t="s">
        <v>6937</v>
      </c>
      <c r="I1460" s="196" t="s">
        <v>5431</v>
      </c>
      <c r="J1460" s="196" t="s">
        <v>5503</v>
      </c>
      <c r="K1460" s="198">
        <v>3051.12</v>
      </c>
      <c r="L1460" s="196" t="s">
        <v>5433</v>
      </c>
    </row>
    <row r="1461" spans="1:12" ht="15.75">
      <c r="A1461" s="196" t="s">
        <v>6753</v>
      </c>
      <c r="B1461" s="196" t="s">
        <v>6754</v>
      </c>
      <c r="C1461" s="196" t="s">
        <v>6847</v>
      </c>
      <c r="D1461" s="196">
        <v>36</v>
      </c>
      <c r="E1461" s="197" t="s">
        <v>144</v>
      </c>
      <c r="F1461" s="196" t="s">
        <v>144</v>
      </c>
      <c r="G1461" s="196">
        <v>98046</v>
      </c>
      <c r="H1461" s="196" t="s">
        <v>6938</v>
      </c>
      <c r="I1461" s="196" t="s">
        <v>5502</v>
      </c>
      <c r="J1461" s="196" t="s">
        <v>5432</v>
      </c>
      <c r="K1461" s="198">
        <v>13232.05</v>
      </c>
      <c r="L1461" s="196" t="s">
        <v>5433</v>
      </c>
    </row>
    <row r="1462" spans="1:12" ht="15.75">
      <c r="A1462" s="196" t="s">
        <v>6753</v>
      </c>
      <c r="B1462" s="196" t="s">
        <v>6754</v>
      </c>
      <c r="C1462" s="196" t="s">
        <v>6847</v>
      </c>
      <c r="D1462" s="196">
        <v>36</v>
      </c>
      <c r="E1462" s="197" t="s">
        <v>144</v>
      </c>
      <c r="F1462" s="196" t="s">
        <v>144</v>
      </c>
      <c r="G1462" s="196">
        <v>98047</v>
      </c>
      <c r="H1462" s="196" t="s">
        <v>6939</v>
      </c>
      <c r="I1462" s="196" t="s">
        <v>5431</v>
      </c>
      <c r="J1462" s="196" t="s">
        <v>5503</v>
      </c>
      <c r="K1462" s="198">
        <v>3254.47</v>
      </c>
      <c r="L1462" s="196" t="s">
        <v>5433</v>
      </c>
    </row>
    <row r="1463" spans="1:12" ht="15.75">
      <c r="A1463" s="196" t="s">
        <v>6753</v>
      </c>
      <c r="B1463" s="196" t="s">
        <v>6754</v>
      </c>
      <c r="C1463" s="196" t="s">
        <v>6847</v>
      </c>
      <c r="D1463" s="196">
        <v>36</v>
      </c>
      <c r="E1463" s="197" t="s">
        <v>144</v>
      </c>
      <c r="F1463" s="196" t="s">
        <v>144</v>
      </c>
      <c r="G1463" s="196">
        <v>98048</v>
      </c>
      <c r="H1463" s="196" t="s">
        <v>6940</v>
      </c>
      <c r="I1463" s="196" t="s">
        <v>5502</v>
      </c>
      <c r="J1463" s="196" t="s">
        <v>5432</v>
      </c>
      <c r="K1463" s="198">
        <v>15392.5</v>
      </c>
      <c r="L1463" s="196" t="s">
        <v>5433</v>
      </c>
    </row>
    <row r="1464" spans="1:12" ht="15.75">
      <c r="A1464" s="196" t="s">
        <v>6753</v>
      </c>
      <c r="B1464" s="196" t="s">
        <v>6754</v>
      </c>
      <c r="C1464" s="196" t="s">
        <v>6847</v>
      </c>
      <c r="D1464" s="196">
        <v>36</v>
      </c>
      <c r="E1464" s="197" t="s">
        <v>144</v>
      </c>
      <c r="F1464" s="196" t="s">
        <v>144</v>
      </c>
      <c r="G1464" s="196">
        <v>98049</v>
      </c>
      <c r="H1464" s="196" t="s">
        <v>6941</v>
      </c>
      <c r="I1464" s="196" t="s">
        <v>5431</v>
      </c>
      <c r="J1464" s="196" t="s">
        <v>5503</v>
      </c>
      <c r="K1464" s="198">
        <v>3420.7</v>
      </c>
      <c r="L1464" s="196" t="s">
        <v>5433</v>
      </c>
    </row>
    <row r="1465" spans="1:12" ht="15.75">
      <c r="A1465" s="196" t="s">
        <v>6753</v>
      </c>
      <c r="B1465" s="196" t="s">
        <v>6754</v>
      </c>
      <c r="C1465" s="196" t="s">
        <v>6847</v>
      </c>
      <c r="D1465" s="196">
        <v>36</v>
      </c>
      <c r="E1465" s="197" t="s">
        <v>144</v>
      </c>
      <c r="F1465" s="196" t="s">
        <v>144</v>
      </c>
      <c r="G1465" s="196">
        <v>98050</v>
      </c>
      <c r="H1465" s="196" t="s">
        <v>6942</v>
      </c>
      <c r="I1465" s="196" t="s">
        <v>5431</v>
      </c>
      <c r="J1465" s="196" t="s">
        <v>5432</v>
      </c>
      <c r="K1465" s="197">
        <v>214.76</v>
      </c>
      <c r="L1465" s="196" t="s">
        <v>5433</v>
      </c>
    </row>
    <row r="1466" spans="1:12" ht="15.75">
      <c r="A1466" s="196" t="s">
        <v>6753</v>
      </c>
      <c r="B1466" s="196" t="s">
        <v>6754</v>
      </c>
      <c r="C1466" s="196" t="s">
        <v>6847</v>
      </c>
      <c r="D1466" s="196">
        <v>36</v>
      </c>
      <c r="E1466" s="197" t="s">
        <v>144</v>
      </c>
      <c r="F1466" s="196" t="s">
        <v>144</v>
      </c>
      <c r="G1466" s="196">
        <v>98051</v>
      </c>
      <c r="H1466" s="196" t="s">
        <v>6943</v>
      </c>
      <c r="I1466" s="196" t="s">
        <v>5431</v>
      </c>
      <c r="J1466" s="196" t="s">
        <v>5503</v>
      </c>
      <c r="K1466" s="197">
        <v>799.17</v>
      </c>
      <c r="L1466" s="196" t="s">
        <v>5433</v>
      </c>
    </row>
    <row r="1467" spans="1:12" ht="15.75">
      <c r="A1467" s="196" t="s">
        <v>6753</v>
      </c>
      <c r="B1467" s="196" t="s">
        <v>6754</v>
      </c>
      <c r="C1467" s="196" t="s">
        <v>6847</v>
      </c>
      <c r="D1467" s="196">
        <v>36</v>
      </c>
      <c r="E1467" s="197" t="s">
        <v>144</v>
      </c>
      <c r="F1467" s="196" t="s">
        <v>144</v>
      </c>
      <c r="G1467" s="196">
        <v>98405</v>
      </c>
      <c r="H1467" s="196" t="s">
        <v>6944</v>
      </c>
      <c r="I1467" s="196" t="s">
        <v>5502</v>
      </c>
      <c r="J1467" s="196" t="s">
        <v>5432</v>
      </c>
      <c r="K1467" s="198">
        <v>2179.71</v>
      </c>
      <c r="L1467" s="196" t="s">
        <v>5433</v>
      </c>
    </row>
    <row r="1468" spans="1:12" ht="15.75">
      <c r="A1468" s="196" t="s">
        <v>6753</v>
      </c>
      <c r="B1468" s="196" t="s">
        <v>6754</v>
      </c>
      <c r="C1468" s="196" t="s">
        <v>6847</v>
      </c>
      <c r="D1468" s="196">
        <v>36</v>
      </c>
      <c r="E1468" s="197" t="s">
        <v>144</v>
      </c>
      <c r="F1468" s="196" t="s">
        <v>144</v>
      </c>
      <c r="G1468" s="196">
        <v>98406</v>
      </c>
      <c r="H1468" s="196" t="s">
        <v>6945</v>
      </c>
      <c r="I1468" s="196" t="s">
        <v>5502</v>
      </c>
      <c r="J1468" s="196" t="s">
        <v>5432</v>
      </c>
      <c r="K1468" s="198">
        <v>5060.01</v>
      </c>
      <c r="L1468" s="196" t="s">
        <v>5433</v>
      </c>
    </row>
    <row r="1469" spans="1:12" ht="15.75">
      <c r="A1469" s="196" t="s">
        <v>6753</v>
      </c>
      <c r="B1469" s="196" t="s">
        <v>6754</v>
      </c>
      <c r="C1469" s="196" t="s">
        <v>6847</v>
      </c>
      <c r="D1469" s="196">
        <v>36</v>
      </c>
      <c r="E1469" s="197" t="s">
        <v>144</v>
      </c>
      <c r="F1469" s="196" t="s">
        <v>144</v>
      </c>
      <c r="G1469" s="196">
        <v>98407</v>
      </c>
      <c r="H1469" s="196" t="s">
        <v>6946</v>
      </c>
      <c r="I1469" s="196" t="s">
        <v>5502</v>
      </c>
      <c r="J1469" s="196" t="s">
        <v>5432</v>
      </c>
      <c r="K1469" s="198">
        <v>3308.25</v>
      </c>
      <c r="L1469" s="196" t="s">
        <v>5433</v>
      </c>
    </row>
    <row r="1470" spans="1:12" ht="15.75">
      <c r="A1470" s="196" t="s">
        <v>6753</v>
      </c>
      <c r="B1470" s="196" t="s">
        <v>6754</v>
      </c>
      <c r="C1470" s="196" t="s">
        <v>6847</v>
      </c>
      <c r="D1470" s="196">
        <v>36</v>
      </c>
      <c r="E1470" s="197" t="s">
        <v>144</v>
      </c>
      <c r="F1470" s="196" t="s">
        <v>144</v>
      </c>
      <c r="G1470" s="196">
        <v>98408</v>
      </c>
      <c r="H1470" s="196" t="s">
        <v>6947</v>
      </c>
      <c r="I1470" s="196" t="s">
        <v>5502</v>
      </c>
      <c r="J1470" s="196" t="s">
        <v>5432</v>
      </c>
      <c r="K1470" s="198">
        <v>3885.18</v>
      </c>
      <c r="L1470" s="196" t="s">
        <v>5433</v>
      </c>
    </row>
    <row r="1471" spans="1:12" ht="15.75">
      <c r="A1471" s="196" t="s">
        <v>6753</v>
      </c>
      <c r="B1471" s="196" t="s">
        <v>6754</v>
      </c>
      <c r="C1471" s="196" t="s">
        <v>6847</v>
      </c>
      <c r="D1471" s="196">
        <v>36</v>
      </c>
      <c r="E1471" s="197" t="s">
        <v>144</v>
      </c>
      <c r="F1471" s="196" t="s">
        <v>144</v>
      </c>
      <c r="G1471" s="196">
        <v>98409</v>
      </c>
      <c r="H1471" s="196" t="s">
        <v>6948</v>
      </c>
      <c r="I1471" s="196" t="s">
        <v>5431</v>
      </c>
      <c r="J1471" s="196" t="s">
        <v>5432</v>
      </c>
      <c r="K1471" s="197">
        <v>293.51</v>
      </c>
      <c r="L1471" s="196" t="s">
        <v>5433</v>
      </c>
    </row>
    <row r="1472" spans="1:12" ht="15.75">
      <c r="A1472" s="196" t="s">
        <v>6753</v>
      </c>
      <c r="B1472" s="196" t="s">
        <v>6754</v>
      </c>
      <c r="C1472" s="196" t="s">
        <v>6847</v>
      </c>
      <c r="D1472" s="196">
        <v>36</v>
      </c>
      <c r="E1472" s="197" t="s">
        <v>144</v>
      </c>
      <c r="F1472" s="196" t="s">
        <v>144</v>
      </c>
      <c r="G1472" s="196">
        <v>98410</v>
      </c>
      <c r="H1472" s="196" t="s">
        <v>6949</v>
      </c>
      <c r="I1472" s="196" t="s">
        <v>5502</v>
      </c>
      <c r="J1472" s="196" t="s">
        <v>5432</v>
      </c>
      <c r="K1472" s="197">
        <v>979.66</v>
      </c>
      <c r="L1472" s="196" t="s">
        <v>5433</v>
      </c>
    </row>
    <row r="1473" spans="1:12" ht="15.75">
      <c r="A1473" s="196" t="s">
        <v>6753</v>
      </c>
      <c r="B1473" s="196" t="s">
        <v>6754</v>
      </c>
      <c r="C1473" s="196" t="s">
        <v>6847</v>
      </c>
      <c r="D1473" s="196">
        <v>36</v>
      </c>
      <c r="E1473" s="197" t="s">
        <v>144</v>
      </c>
      <c r="F1473" s="196" t="s">
        <v>144</v>
      </c>
      <c r="G1473" s="196">
        <v>98414</v>
      </c>
      <c r="H1473" s="196" t="s">
        <v>6950</v>
      </c>
      <c r="I1473" s="196" t="s">
        <v>5502</v>
      </c>
      <c r="J1473" s="196" t="s">
        <v>5432</v>
      </c>
      <c r="K1473" s="197">
        <v>967.41</v>
      </c>
      <c r="L1473" s="196" t="s">
        <v>5433</v>
      </c>
    </row>
    <row r="1474" spans="1:12" ht="15.75">
      <c r="A1474" s="196" t="s">
        <v>6753</v>
      </c>
      <c r="B1474" s="196" t="s">
        <v>6754</v>
      </c>
      <c r="C1474" s="196" t="s">
        <v>6847</v>
      </c>
      <c r="D1474" s="196">
        <v>36</v>
      </c>
      <c r="E1474" s="197" t="s">
        <v>144</v>
      </c>
      <c r="F1474" s="196" t="s">
        <v>144</v>
      </c>
      <c r="G1474" s="196">
        <v>98415</v>
      </c>
      <c r="H1474" s="196" t="s">
        <v>6951</v>
      </c>
      <c r="I1474" s="196" t="s">
        <v>5502</v>
      </c>
      <c r="J1474" s="196" t="s">
        <v>5432</v>
      </c>
      <c r="K1474" s="198">
        <v>1136.1500000000001</v>
      </c>
      <c r="L1474" s="196" t="s">
        <v>5433</v>
      </c>
    </row>
    <row r="1475" spans="1:12" ht="15.75">
      <c r="A1475" s="196" t="s">
        <v>6753</v>
      </c>
      <c r="B1475" s="196" t="s">
        <v>6754</v>
      </c>
      <c r="C1475" s="196" t="s">
        <v>6847</v>
      </c>
      <c r="D1475" s="196">
        <v>36</v>
      </c>
      <c r="E1475" s="197" t="s">
        <v>144</v>
      </c>
      <c r="F1475" s="196" t="s">
        <v>144</v>
      </c>
      <c r="G1475" s="196">
        <v>98416</v>
      </c>
      <c r="H1475" s="196" t="s">
        <v>6952</v>
      </c>
      <c r="I1475" s="196" t="s">
        <v>5502</v>
      </c>
      <c r="J1475" s="196" t="s">
        <v>5432</v>
      </c>
      <c r="K1475" s="198">
        <v>1161.26</v>
      </c>
      <c r="L1475" s="196" t="s">
        <v>5433</v>
      </c>
    </row>
    <row r="1476" spans="1:12" ht="15.75">
      <c r="A1476" s="196" t="s">
        <v>6753</v>
      </c>
      <c r="B1476" s="196" t="s">
        <v>6754</v>
      </c>
      <c r="C1476" s="196" t="s">
        <v>6847</v>
      </c>
      <c r="D1476" s="196">
        <v>36</v>
      </c>
      <c r="E1476" s="197" t="s">
        <v>144</v>
      </c>
      <c r="F1476" s="196" t="s">
        <v>144</v>
      </c>
      <c r="G1476" s="196">
        <v>98417</v>
      </c>
      <c r="H1476" s="196" t="s">
        <v>6953</v>
      </c>
      <c r="I1476" s="196" t="s">
        <v>5502</v>
      </c>
      <c r="J1476" s="196" t="s">
        <v>5432</v>
      </c>
      <c r="K1476" s="198">
        <v>1355.12</v>
      </c>
      <c r="L1476" s="196" t="s">
        <v>5433</v>
      </c>
    </row>
    <row r="1477" spans="1:12" ht="15.75">
      <c r="A1477" s="196" t="s">
        <v>6753</v>
      </c>
      <c r="B1477" s="196" t="s">
        <v>6754</v>
      </c>
      <c r="C1477" s="196" t="s">
        <v>6847</v>
      </c>
      <c r="D1477" s="196">
        <v>36</v>
      </c>
      <c r="E1477" s="197" t="s">
        <v>144</v>
      </c>
      <c r="F1477" s="196" t="s">
        <v>144</v>
      </c>
      <c r="G1477" s="196">
        <v>98418</v>
      </c>
      <c r="H1477" s="196" t="s">
        <v>6954</v>
      </c>
      <c r="I1477" s="196" t="s">
        <v>5502</v>
      </c>
      <c r="J1477" s="196" t="s">
        <v>5432</v>
      </c>
      <c r="K1477" s="198">
        <v>1462.5</v>
      </c>
      <c r="L1477" s="196" t="s">
        <v>5433</v>
      </c>
    </row>
    <row r="1478" spans="1:12" ht="15.75">
      <c r="A1478" s="196" t="s">
        <v>6753</v>
      </c>
      <c r="B1478" s="196" t="s">
        <v>6754</v>
      </c>
      <c r="C1478" s="196" t="s">
        <v>6847</v>
      </c>
      <c r="D1478" s="196">
        <v>36</v>
      </c>
      <c r="E1478" s="197" t="s">
        <v>144</v>
      </c>
      <c r="F1478" s="196" t="s">
        <v>144</v>
      </c>
      <c r="G1478" s="196">
        <v>98419</v>
      </c>
      <c r="H1478" s="196" t="s">
        <v>6955</v>
      </c>
      <c r="I1478" s="196" t="s">
        <v>5502</v>
      </c>
      <c r="J1478" s="196" t="s">
        <v>5432</v>
      </c>
      <c r="K1478" s="198">
        <v>1569.88</v>
      </c>
      <c r="L1478" s="196" t="s">
        <v>5433</v>
      </c>
    </row>
    <row r="1479" spans="1:12" ht="15.75">
      <c r="A1479" s="196" t="s">
        <v>6753</v>
      </c>
      <c r="B1479" s="196" t="s">
        <v>6754</v>
      </c>
      <c r="C1479" s="196" t="s">
        <v>6847</v>
      </c>
      <c r="D1479" s="196">
        <v>36</v>
      </c>
      <c r="E1479" s="197" t="s">
        <v>144</v>
      </c>
      <c r="F1479" s="196" t="s">
        <v>144</v>
      </c>
      <c r="G1479" s="196">
        <v>98420</v>
      </c>
      <c r="H1479" s="196" t="s">
        <v>6956</v>
      </c>
      <c r="I1479" s="196" t="s">
        <v>5502</v>
      </c>
      <c r="J1479" s="196" t="s">
        <v>5432</v>
      </c>
      <c r="K1479" s="198">
        <v>1529.76</v>
      </c>
      <c r="L1479" s="196" t="s">
        <v>5433</v>
      </c>
    </row>
    <row r="1480" spans="1:12" ht="15.75">
      <c r="A1480" s="196" t="s">
        <v>6753</v>
      </c>
      <c r="B1480" s="196" t="s">
        <v>6754</v>
      </c>
      <c r="C1480" s="196" t="s">
        <v>6847</v>
      </c>
      <c r="D1480" s="196">
        <v>36</v>
      </c>
      <c r="E1480" s="197" t="s">
        <v>144</v>
      </c>
      <c r="F1480" s="196" t="s">
        <v>144</v>
      </c>
      <c r="G1480" s="196">
        <v>98421</v>
      </c>
      <c r="H1480" s="196" t="s">
        <v>6957</v>
      </c>
      <c r="I1480" s="196" t="s">
        <v>5502</v>
      </c>
      <c r="J1480" s="196" t="s">
        <v>5432</v>
      </c>
      <c r="K1480" s="198">
        <v>1723.61</v>
      </c>
      <c r="L1480" s="196" t="s">
        <v>5433</v>
      </c>
    </row>
    <row r="1481" spans="1:12" ht="15.75">
      <c r="A1481" s="196" t="s">
        <v>6753</v>
      </c>
      <c r="B1481" s="196" t="s">
        <v>6754</v>
      </c>
      <c r="C1481" s="196" t="s">
        <v>6847</v>
      </c>
      <c r="D1481" s="196">
        <v>36</v>
      </c>
      <c r="E1481" s="197" t="s">
        <v>144</v>
      </c>
      <c r="F1481" s="196" t="s">
        <v>144</v>
      </c>
      <c r="G1481" s="196">
        <v>98422</v>
      </c>
      <c r="H1481" s="196" t="s">
        <v>6958</v>
      </c>
      <c r="I1481" s="196" t="s">
        <v>5502</v>
      </c>
      <c r="J1481" s="196" t="s">
        <v>5432</v>
      </c>
      <c r="K1481" s="198">
        <v>1917.47</v>
      </c>
      <c r="L1481" s="196" t="s">
        <v>5433</v>
      </c>
    </row>
    <row r="1482" spans="1:12" ht="15.75">
      <c r="A1482" s="196" t="s">
        <v>6753</v>
      </c>
      <c r="B1482" s="196" t="s">
        <v>6754</v>
      </c>
      <c r="C1482" s="196" t="s">
        <v>6847</v>
      </c>
      <c r="D1482" s="196">
        <v>36</v>
      </c>
      <c r="E1482" s="197" t="s">
        <v>144</v>
      </c>
      <c r="F1482" s="196" t="s">
        <v>144</v>
      </c>
      <c r="G1482" s="196">
        <v>98423</v>
      </c>
      <c r="H1482" s="196" t="s">
        <v>6959</v>
      </c>
      <c r="I1482" s="196" t="s">
        <v>5502</v>
      </c>
      <c r="J1482" s="196" t="s">
        <v>5432</v>
      </c>
      <c r="K1482" s="198">
        <v>2024.85</v>
      </c>
      <c r="L1482" s="196" t="s">
        <v>5433</v>
      </c>
    </row>
    <row r="1483" spans="1:12" ht="15.75">
      <c r="A1483" s="196" t="s">
        <v>6753</v>
      </c>
      <c r="B1483" s="196" t="s">
        <v>6754</v>
      </c>
      <c r="C1483" s="196" t="s">
        <v>6847</v>
      </c>
      <c r="D1483" s="196">
        <v>36</v>
      </c>
      <c r="E1483" s="197" t="s">
        <v>144</v>
      </c>
      <c r="F1483" s="196" t="s">
        <v>144</v>
      </c>
      <c r="G1483" s="196">
        <v>98424</v>
      </c>
      <c r="H1483" s="196" t="s">
        <v>6960</v>
      </c>
      <c r="I1483" s="196" t="s">
        <v>5502</v>
      </c>
      <c r="J1483" s="196" t="s">
        <v>5432</v>
      </c>
      <c r="K1483" s="198">
        <v>2132.23</v>
      </c>
      <c r="L1483" s="196" t="s">
        <v>5433</v>
      </c>
    </row>
    <row r="1484" spans="1:12" ht="15.75">
      <c r="A1484" s="196" t="s">
        <v>6753</v>
      </c>
      <c r="B1484" s="196" t="s">
        <v>6754</v>
      </c>
      <c r="C1484" s="196" t="s">
        <v>6847</v>
      </c>
      <c r="D1484" s="196">
        <v>36</v>
      </c>
      <c r="E1484" s="197" t="s">
        <v>144</v>
      </c>
      <c r="F1484" s="196" t="s">
        <v>144</v>
      </c>
      <c r="G1484" s="196">
        <v>98425</v>
      </c>
      <c r="H1484" s="196" t="s">
        <v>6961</v>
      </c>
      <c r="I1484" s="196" t="s">
        <v>5502</v>
      </c>
      <c r="J1484" s="196" t="s">
        <v>5432</v>
      </c>
      <c r="K1484" s="198">
        <v>2602.1999999999998</v>
      </c>
      <c r="L1484" s="196" t="s">
        <v>5433</v>
      </c>
    </row>
    <row r="1485" spans="1:12" ht="15.75">
      <c r="A1485" s="196" t="s">
        <v>6753</v>
      </c>
      <c r="B1485" s="196" t="s">
        <v>6754</v>
      </c>
      <c r="C1485" s="196" t="s">
        <v>6847</v>
      </c>
      <c r="D1485" s="196">
        <v>36</v>
      </c>
      <c r="E1485" s="197" t="s">
        <v>144</v>
      </c>
      <c r="F1485" s="196" t="s">
        <v>144</v>
      </c>
      <c r="G1485" s="196">
        <v>98426</v>
      </c>
      <c r="H1485" s="196" t="s">
        <v>6962</v>
      </c>
      <c r="I1485" s="196" t="s">
        <v>5502</v>
      </c>
      <c r="J1485" s="196" t="s">
        <v>5432</v>
      </c>
      <c r="K1485" s="198">
        <v>3316.85</v>
      </c>
      <c r="L1485" s="196" t="s">
        <v>5433</v>
      </c>
    </row>
    <row r="1486" spans="1:12" ht="15.75">
      <c r="A1486" s="196" t="s">
        <v>6753</v>
      </c>
      <c r="B1486" s="196" t="s">
        <v>6754</v>
      </c>
      <c r="C1486" s="196" t="s">
        <v>6847</v>
      </c>
      <c r="D1486" s="196">
        <v>36</v>
      </c>
      <c r="E1486" s="197" t="s">
        <v>144</v>
      </c>
      <c r="F1486" s="196" t="s">
        <v>144</v>
      </c>
      <c r="G1486" s="196">
        <v>98427</v>
      </c>
      <c r="H1486" s="196" t="s">
        <v>6963</v>
      </c>
      <c r="I1486" s="196" t="s">
        <v>5502</v>
      </c>
      <c r="J1486" s="196" t="s">
        <v>5432</v>
      </c>
      <c r="K1486" s="198">
        <v>4031.5</v>
      </c>
      <c r="L1486" s="196" t="s">
        <v>5433</v>
      </c>
    </row>
    <row r="1487" spans="1:12" ht="15.75">
      <c r="A1487" s="196" t="s">
        <v>6753</v>
      </c>
      <c r="B1487" s="196" t="s">
        <v>6754</v>
      </c>
      <c r="C1487" s="196" t="s">
        <v>6847</v>
      </c>
      <c r="D1487" s="196">
        <v>36</v>
      </c>
      <c r="E1487" s="197" t="s">
        <v>144</v>
      </c>
      <c r="F1487" s="196" t="s">
        <v>144</v>
      </c>
      <c r="G1487" s="196">
        <v>98428</v>
      </c>
      <c r="H1487" s="196" t="s">
        <v>6964</v>
      </c>
      <c r="I1487" s="196" t="s">
        <v>5502</v>
      </c>
      <c r="J1487" s="196" t="s">
        <v>5432</v>
      </c>
      <c r="K1487" s="198">
        <v>4431.08</v>
      </c>
      <c r="L1487" s="196" t="s">
        <v>5433</v>
      </c>
    </row>
    <row r="1488" spans="1:12" ht="15.75">
      <c r="A1488" s="196" t="s">
        <v>6753</v>
      </c>
      <c r="B1488" s="196" t="s">
        <v>6754</v>
      </c>
      <c r="C1488" s="196" t="s">
        <v>6847</v>
      </c>
      <c r="D1488" s="196">
        <v>36</v>
      </c>
      <c r="E1488" s="197" t="s">
        <v>144</v>
      </c>
      <c r="F1488" s="196" t="s">
        <v>144</v>
      </c>
      <c r="G1488" s="196">
        <v>98429</v>
      </c>
      <c r="H1488" s="196" t="s">
        <v>6965</v>
      </c>
      <c r="I1488" s="196" t="s">
        <v>5502</v>
      </c>
      <c r="J1488" s="196" t="s">
        <v>5432</v>
      </c>
      <c r="K1488" s="198">
        <v>4830.67</v>
      </c>
      <c r="L1488" s="196" t="s">
        <v>5433</v>
      </c>
    </row>
    <row r="1489" spans="1:12" ht="15.75">
      <c r="A1489" s="196" t="s">
        <v>6753</v>
      </c>
      <c r="B1489" s="196" t="s">
        <v>6754</v>
      </c>
      <c r="C1489" s="196" t="s">
        <v>6847</v>
      </c>
      <c r="D1489" s="196">
        <v>36</v>
      </c>
      <c r="E1489" s="197" t="s">
        <v>144</v>
      </c>
      <c r="F1489" s="196" t="s">
        <v>144</v>
      </c>
      <c r="G1489" s="196">
        <v>98430</v>
      </c>
      <c r="H1489" s="196" t="s">
        <v>6966</v>
      </c>
      <c r="I1489" s="196" t="s">
        <v>5502</v>
      </c>
      <c r="J1489" s="196" t="s">
        <v>5432</v>
      </c>
      <c r="K1489" s="198">
        <v>3164.55</v>
      </c>
      <c r="L1489" s="196" t="s">
        <v>5433</v>
      </c>
    </row>
    <row r="1490" spans="1:12" ht="15.75">
      <c r="A1490" s="196" t="s">
        <v>6753</v>
      </c>
      <c r="B1490" s="196" t="s">
        <v>6754</v>
      </c>
      <c r="C1490" s="196" t="s">
        <v>6847</v>
      </c>
      <c r="D1490" s="196">
        <v>36</v>
      </c>
      <c r="E1490" s="197" t="s">
        <v>144</v>
      </c>
      <c r="F1490" s="196" t="s">
        <v>144</v>
      </c>
      <c r="G1490" s="196">
        <v>98431</v>
      </c>
      <c r="H1490" s="196" t="s">
        <v>6967</v>
      </c>
      <c r="I1490" s="196" t="s">
        <v>5502</v>
      </c>
      <c r="J1490" s="196" t="s">
        <v>5432</v>
      </c>
      <c r="K1490" s="198">
        <v>3879.2</v>
      </c>
      <c r="L1490" s="196" t="s">
        <v>5433</v>
      </c>
    </row>
    <row r="1491" spans="1:12" ht="15.75">
      <c r="A1491" s="196" t="s">
        <v>6753</v>
      </c>
      <c r="B1491" s="196" t="s">
        <v>6754</v>
      </c>
      <c r="C1491" s="196" t="s">
        <v>6847</v>
      </c>
      <c r="D1491" s="196">
        <v>36</v>
      </c>
      <c r="E1491" s="197" t="s">
        <v>144</v>
      </c>
      <c r="F1491" s="196" t="s">
        <v>144</v>
      </c>
      <c r="G1491" s="196">
        <v>98432</v>
      </c>
      <c r="H1491" s="196" t="s">
        <v>6968</v>
      </c>
      <c r="I1491" s="196" t="s">
        <v>5502</v>
      </c>
      <c r="J1491" s="196" t="s">
        <v>5432</v>
      </c>
      <c r="K1491" s="198">
        <v>4593.8500000000004</v>
      </c>
      <c r="L1491" s="196" t="s">
        <v>5433</v>
      </c>
    </row>
    <row r="1492" spans="1:12" ht="15.75">
      <c r="A1492" s="196" t="s">
        <v>6753</v>
      </c>
      <c r="B1492" s="196" t="s">
        <v>6754</v>
      </c>
      <c r="C1492" s="196" t="s">
        <v>6847</v>
      </c>
      <c r="D1492" s="196">
        <v>36</v>
      </c>
      <c r="E1492" s="197" t="s">
        <v>144</v>
      </c>
      <c r="F1492" s="196" t="s">
        <v>144</v>
      </c>
      <c r="G1492" s="196">
        <v>98433</v>
      </c>
      <c r="H1492" s="196" t="s">
        <v>6969</v>
      </c>
      <c r="I1492" s="196" t="s">
        <v>5502</v>
      </c>
      <c r="J1492" s="196" t="s">
        <v>5432</v>
      </c>
      <c r="K1492" s="198">
        <v>4993.43</v>
      </c>
      <c r="L1492" s="196" t="s">
        <v>5433</v>
      </c>
    </row>
    <row r="1493" spans="1:12" ht="15.75">
      <c r="A1493" s="196" t="s">
        <v>6753</v>
      </c>
      <c r="B1493" s="196" t="s">
        <v>6754</v>
      </c>
      <c r="C1493" s="196" t="s">
        <v>6847</v>
      </c>
      <c r="D1493" s="196">
        <v>36</v>
      </c>
      <c r="E1493" s="197" t="s">
        <v>144</v>
      </c>
      <c r="F1493" s="196" t="s">
        <v>144</v>
      </c>
      <c r="G1493" s="196">
        <v>98434</v>
      </c>
      <c r="H1493" s="196" t="s">
        <v>6970</v>
      </c>
      <c r="I1493" s="196" t="s">
        <v>5502</v>
      </c>
      <c r="J1493" s="196" t="s">
        <v>5432</v>
      </c>
      <c r="K1493" s="198">
        <v>5393.02</v>
      </c>
      <c r="L1493" s="196" t="s">
        <v>5433</v>
      </c>
    </row>
    <row r="1494" spans="1:12" ht="15.75">
      <c r="A1494" s="196" t="s">
        <v>6753</v>
      </c>
      <c r="B1494" s="196" t="s">
        <v>6754</v>
      </c>
      <c r="C1494" s="196" t="s">
        <v>6847</v>
      </c>
      <c r="D1494" s="196">
        <v>36</v>
      </c>
      <c r="E1494" s="197" t="s">
        <v>144</v>
      </c>
      <c r="F1494" s="196" t="s">
        <v>144</v>
      </c>
      <c r="G1494" s="196">
        <v>99240</v>
      </c>
      <c r="H1494" s="196" t="s">
        <v>6971</v>
      </c>
      <c r="I1494" s="196" t="s">
        <v>5431</v>
      </c>
      <c r="J1494" s="196" t="s">
        <v>5432</v>
      </c>
      <c r="K1494" s="197">
        <v>513.37</v>
      </c>
      <c r="L1494" s="196" t="s">
        <v>5433</v>
      </c>
    </row>
    <row r="1495" spans="1:12" ht="15.75">
      <c r="A1495" s="196" t="s">
        <v>6753</v>
      </c>
      <c r="B1495" s="196" t="s">
        <v>6754</v>
      </c>
      <c r="C1495" s="196" t="s">
        <v>6847</v>
      </c>
      <c r="D1495" s="196">
        <v>36</v>
      </c>
      <c r="E1495" s="197" t="s">
        <v>144</v>
      </c>
      <c r="F1495" s="196" t="s">
        <v>144</v>
      </c>
      <c r="G1495" s="196">
        <v>99241</v>
      </c>
      <c r="H1495" s="196" t="s">
        <v>6972</v>
      </c>
      <c r="I1495" s="196" t="s">
        <v>5431</v>
      </c>
      <c r="J1495" s="196" t="s">
        <v>5503</v>
      </c>
      <c r="K1495" s="198">
        <v>1366.34</v>
      </c>
      <c r="L1495" s="196" t="s">
        <v>5433</v>
      </c>
    </row>
    <row r="1496" spans="1:12" ht="15.75">
      <c r="A1496" s="196" t="s">
        <v>6753</v>
      </c>
      <c r="B1496" s="196" t="s">
        <v>6754</v>
      </c>
      <c r="C1496" s="196" t="s">
        <v>6847</v>
      </c>
      <c r="D1496" s="196">
        <v>36</v>
      </c>
      <c r="E1496" s="197" t="s">
        <v>144</v>
      </c>
      <c r="F1496" s="196" t="s">
        <v>144</v>
      </c>
      <c r="G1496" s="196">
        <v>99242</v>
      </c>
      <c r="H1496" s="196" t="s">
        <v>6973</v>
      </c>
      <c r="I1496" s="196" t="s">
        <v>5502</v>
      </c>
      <c r="J1496" s="196" t="s">
        <v>5432</v>
      </c>
      <c r="K1496" s="198">
        <v>2522.4699999999998</v>
      </c>
      <c r="L1496" s="196" t="s">
        <v>5433</v>
      </c>
    </row>
    <row r="1497" spans="1:12" ht="15.75">
      <c r="A1497" s="196" t="s">
        <v>6753</v>
      </c>
      <c r="B1497" s="196" t="s">
        <v>6754</v>
      </c>
      <c r="C1497" s="196" t="s">
        <v>6847</v>
      </c>
      <c r="D1497" s="196">
        <v>36</v>
      </c>
      <c r="E1497" s="197" t="s">
        <v>144</v>
      </c>
      <c r="F1497" s="196" t="s">
        <v>144</v>
      </c>
      <c r="G1497" s="196">
        <v>99243</v>
      </c>
      <c r="H1497" s="196" t="s">
        <v>6974</v>
      </c>
      <c r="I1497" s="196" t="s">
        <v>5431</v>
      </c>
      <c r="J1497" s="196" t="s">
        <v>5503</v>
      </c>
      <c r="K1497" s="198">
        <v>1353.8</v>
      </c>
      <c r="L1497" s="196" t="s">
        <v>5433</v>
      </c>
    </row>
    <row r="1498" spans="1:12" ht="15.75">
      <c r="A1498" s="196" t="s">
        <v>6753</v>
      </c>
      <c r="B1498" s="196" t="s">
        <v>6754</v>
      </c>
      <c r="C1498" s="196" t="s">
        <v>6847</v>
      </c>
      <c r="D1498" s="196">
        <v>36</v>
      </c>
      <c r="E1498" s="197" t="s">
        <v>144</v>
      </c>
      <c r="F1498" s="196" t="s">
        <v>144</v>
      </c>
      <c r="G1498" s="196">
        <v>99244</v>
      </c>
      <c r="H1498" s="196" t="s">
        <v>6975</v>
      </c>
      <c r="I1498" s="196" t="s">
        <v>5502</v>
      </c>
      <c r="J1498" s="196" t="s">
        <v>5432</v>
      </c>
      <c r="K1498" s="198">
        <v>4041.74</v>
      </c>
      <c r="L1498" s="196" t="s">
        <v>5433</v>
      </c>
    </row>
    <row r="1499" spans="1:12" ht="15.75">
      <c r="A1499" s="196" t="s">
        <v>6753</v>
      </c>
      <c r="B1499" s="196" t="s">
        <v>6754</v>
      </c>
      <c r="C1499" s="196" t="s">
        <v>6847</v>
      </c>
      <c r="D1499" s="196">
        <v>36</v>
      </c>
      <c r="E1499" s="197" t="s">
        <v>144</v>
      </c>
      <c r="F1499" s="196" t="s">
        <v>144</v>
      </c>
      <c r="G1499" s="196">
        <v>99246</v>
      </c>
      <c r="H1499" s="196" t="s">
        <v>6976</v>
      </c>
      <c r="I1499" s="196" t="s">
        <v>5431</v>
      </c>
      <c r="J1499" s="196" t="s">
        <v>5432</v>
      </c>
      <c r="K1499" s="197">
        <v>724.82</v>
      </c>
      <c r="L1499" s="196" t="s">
        <v>5433</v>
      </c>
    </row>
    <row r="1500" spans="1:12" ht="15.75">
      <c r="A1500" s="196" t="s">
        <v>6753</v>
      </c>
      <c r="B1500" s="196" t="s">
        <v>6754</v>
      </c>
      <c r="C1500" s="196" t="s">
        <v>6847</v>
      </c>
      <c r="D1500" s="196">
        <v>36</v>
      </c>
      <c r="E1500" s="197" t="s">
        <v>144</v>
      </c>
      <c r="F1500" s="196" t="s">
        <v>144</v>
      </c>
      <c r="G1500" s="196">
        <v>99247</v>
      </c>
      <c r="H1500" s="196" t="s">
        <v>6977</v>
      </c>
      <c r="I1500" s="196" t="s">
        <v>5431</v>
      </c>
      <c r="J1500" s="196" t="s">
        <v>5503</v>
      </c>
      <c r="K1500" s="198">
        <v>1557.3</v>
      </c>
      <c r="L1500" s="196" t="s">
        <v>5433</v>
      </c>
    </row>
    <row r="1501" spans="1:12" ht="15.75">
      <c r="A1501" s="196" t="s">
        <v>6753</v>
      </c>
      <c r="B1501" s="196" t="s">
        <v>6754</v>
      </c>
      <c r="C1501" s="196" t="s">
        <v>6847</v>
      </c>
      <c r="D1501" s="196">
        <v>36</v>
      </c>
      <c r="E1501" s="197" t="s">
        <v>144</v>
      </c>
      <c r="F1501" s="196" t="s">
        <v>144</v>
      </c>
      <c r="G1501" s="196">
        <v>99248</v>
      </c>
      <c r="H1501" s="196" t="s">
        <v>6978</v>
      </c>
      <c r="I1501" s="196" t="s">
        <v>5502</v>
      </c>
      <c r="J1501" s="196" t="s">
        <v>5432</v>
      </c>
      <c r="K1501" s="198">
        <v>3805.36</v>
      </c>
      <c r="L1501" s="196" t="s">
        <v>5433</v>
      </c>
    </row>
    <row r="1502" spans="1:12" ht="15.75">
      <c r="A1502" s="196" t="s">
        <v>6753</v>
      </c>
      <c r="B1502" s="196" t="s">
        <v>6754</v>
      </c>
      <c r="C1502" s="196" t="s">
        <v>6847</v>
      </c>
      <c r="D1502" s="196">
        <v>36</v>
      </c>
      <c r="E1502" s="197" t="s">
        <v>144</v>
      </c>
      <c r="F1502" s="196" t="s">
        <v>144</v>
      </c>
      <c r="G1502" s="196">
        <v>99249</v>
      </c>
      <c r="H1502" s="196" t="s">
        <v>6979</v>
      </c>
      <c r="I1502" s="196" t="s">
        <v>5431</v>
      </c>
      <c r="J1502" s="196" t="s">
        <v>5503</v>
      </c>
      <c r="K1502" s="198">
        <v>1659.07</v>
      </c>
      <c r="L1502" s="196" t="s">
        <v>5433</v>
      </c>
    </row>
    <row r="1503" spans="1:12" ht="15.75">
      <c r="A1503" s="196" t="s">
        <v>6753</v>
      </c>
      <c r="B1503" s="196" t="s">
        <v>6754</v>
      </c>
      <c r="C1503" s="196" t="s">
        <v>6847</v>
      </c>
      <c r="D1503" s="196">
        <v>36</v>
      </c>
      <c r="E1503" s="197" t="s">
        <v>144</v>
      </c>
      <c r="F1503" s="196" t="s">
        <v>144</v>
      </c>
      <c r="G1503" s="196">
        <v>99252</v>
      </c>
      <c r="H1503" s="196" t="s">
        <v>6980</v>
      </c>
      <c r="I1503" s="196" t="s">
        <v>5502</v>
      </c>
      <c r="J1503" s="196" t="s">
        <v>5432</v>
      </c>
      <c r="K1503" s="198">
        <v>2104.4899999999998</v>
      </c>
      <c r="L1503" s="196" t="s">
        <v>5433</v>
      </c>
    </row>
    <row r="1504" spans="1:12" ht="15.75">
      <c r="A1504" s="196" t="s">
        <v>6753</v>
      </c>
      <c r="B1504" s="196" t="s">
        <v>6754</v>
      </c>
      <c r="C1504" s="196" t="s">
        <v>6847</v>
      </c>
      <c r="D1504" s="196">
        <v>36</v>
      </c>
      <c r="E1504" s="197" t="s">
        <v>144</v>
      </c>
      <c r="F1504" s="196" t="s">
        <v>144</v>
      </c>
      <c r="G1504" s="196">
        <v>99254</v>
      </c>
      <c r="H1504" s="196" t="s">
        <v>6981</v>
      </c>
      <c r="I1504" s="196" t="s">
        <v>5431</v>
      </c>
      <c r="J1504" s="196" t="s">
        <v>5503</v>
      </c>
      <c r="K1504" s="197">
        <v>984.43</v>
      </c>
      <c r="L1504" s="196" t="s">
        <v>5433</v>
      </c>
    </row>
    <row r="1505" spans="1:12" ht="15.75">
      <c r="A1505" s="196" t="s">
        <v>6753</v>
      </c>
      <c r="B1505" s="196" t="s">
        <v>6754</v>
      </c>
      <c r="C1505" s="196" t="s">
        <v>6847</v>
      </c>
      <c r="D1505" s="196">
        <v>36</v>
      </c>
      <c r="E1505" s="197" t="s">
        <v>144</v>
      </c>
      <c r="F1505" s="196" t="s">
        <v>144</v>
      </c>
      <c r="G1505" s="196">
        <v>99256</v>
      </c>
      <c r="H1505" s="196" t="s">
        <v>6982</v>
      </c>
      <c r="I1505" s="196" t="s">
        <v>5502</v>
      </c>
      <c r="J1505" s="196" t="s">
        <v>5432</v>
      </c>
      <c r="K1505" s="198">
        <v>4762.5</v>
      </c>
      <c r="L1505" s="196" t="s">
        <v>5433</v>
      </c>
    </row>
    <row r="1506" spans="1:12" ht="15.75">
      <c r="A1506" s="196" t="s">
        <v>6753</v>
      </c>
      <c r="B1506" s="196" t="s">
        <v>6754</v>
      </c>
      <c r="C1506" s="196" t="s">
        <v>6847</v>
      </c>
      <c r="D1506" s="196">
        <v>36</v>
      </c>
      <c r="E1506" s="197" t="s">
        <v>144</v>
      </c>
      <c r="F1506" s="196" t="s">
        <v>144</v>
      </c>
      <c r="G1506" s="196">
        <v>99259</v>
      </c>
      <c r="H1506" s="196" t="s">
        <v>6983</v>
      </c>
      <c r="I1506" s="196" t="s">
        <v>5502</v>
      </c>
      <c r="J1506" s="196" t="s">
        <v>5432</v>
      </c>
      <c r="K1506" s="198">
        <v>2667.67</v>
      </c>
      <c r="L1506" s="196" t="s">
        <v>5433</v>
      </c>
    </row>
    <row r="1507" spans="1:12" ht="15.75">
      <c r="A1507" s="196" t="s">
        <v>6753</v>
      </c>
      <c r="B1507" s="196" t="s">
        <v>6754</v>
      </c>
      <c r="C1507" s="196" t="s">
        <v>6847</v>
      </c>
      <c r="D1507" s="196">
        <v>36</v>
      </c>
      <c r="E1507" s="197" t="s">
        <v>144</v>
      </c>
      <c r="F1507" s="196" t="s">
        <v>144</v>
      </c>
      <c r="G1507" s="196">
        <v>99261</v>
      </c>
      <c r="H1507" s="196" t="s">
        <v>6984</v>
      </c>
      <c r="I1507" s="196" t="s">
        <v>5431</v>
      </c>
      <c r="J1507" s="196" t="s">
        <v>5503</v>
      </c>
      <c r="K1507" s="198">
        <v>1175.3900000000001</v>
      </c>
      <c r="L1507" s="196" t="s">
        <v>5433</v>
      </c>
    </row>
    <row r="1508" spans="1:12" ht="15.75">
      <c r="A1508" s="196" t="s">
        <v>6753</v>
      </c>
      <c r="B1508" s="196" t="s">
        <v>6754</v>
      </c>
      <c r="C1508" s="196" t="s">
        <v>6847</v>
      </c>
      <c r="D1508" s="196">
        <v>36</v>
      </c>
      <c r="E1508" s="197" t="s">
        <v>144</v>
      </c>
      <c r="F1508" s="196" t="s">
        <v>144</v>
      </c>
      <c r="G1508" s="196">
        <v>99263</v>
      </c>
      <c r="H1508" s="196" t="s">
        <v>6985</v>
      </c>
      <c r="I1508" s="196" t="s">
        <v>5431</v>
      </c>
      <c r="J1508" s="196" t="s">
        <v>5503</v>
      </c>
      <c r="K1508" s="198">
        <v>1748.29</v>
      </c>
      <c r="L1508" s="196" t="s">
        <v>5433</v>
      </c>
    </row>
    <row r="1509" spans="1:12" ht="15.75">
      <c r="A1509" s="196" t="s">
        <v>6753</v>
      </c>
      <c r="B1509" s="196" t="s">
        <v>6754</v>
      </c>
      <c r="C1509" s="196" t="s">
        <v>6847</v>
      </c>
      <c r="D1509" s="196">
        <v>36</v>
      </c>
      <c r="E1509" s="197" t="s">
        <v>144</v>
      </c>
      <c r="F1509" s="196" t="s">
        <v>144</v>
      </c>
      <c r="G1509" s="196">
        <v>99265</v>
      </c>
      <c r="H1509" s="196" t="s">
        <v>6986</v>
      </c>
      <c r="I1509" s="196" t="s">
        <v>5502</v>
      </c>
      <c r="J1509" s="196" t="s">
        <v>5432</v>
      </c>
      <c r="K1509" s="198">
        <v>3230.73</v>
      </c>
      <c r="L1509" s="196" t="s">
        <v>5433</v>
      </c>
    </row>
    <row r="1510" spans="1:12" ht="15.75">
      <c r="A1510" s="196" t="s">
        <v>6753</v>
      </c>
      <c r="B1510" s="196" t="s">
        <v>6754</v>
      </c>
      <c r="C1510" s="196" t="s">
        <v>6847</v>
      </c>
      <c r="D1510" s="196">
        <v>36</v>
      </c>
      <c r="E1510" s="197" t="s">
        <v>144</v>
      </c>
      <c r="F1510" s="196" t="s">
        <v>144</v>
      </c>
      <c r="G1510" s="196">
        <v>99266</v>
      </c>
      <c r="H1510" s="196" t="s">
        <v>6987</v>
      </c>
      <c r="I1510" s="196" t="s">
        <v>5431</v>
      </c>
      <c r="J1510" s="196" t="s">
        <v>5503</v>
      </c>
      <c r="K1510" s="198">
        <v>1366.34</v>
      </c>
      <c r="L1510" s="196" t="s">
        <v>5433</v>
      </c>
    </row>
    <row r="1511" spans="1:12" ht="15.75">
      <c r="A1511" s="196" t="s">
        <v>6753</v>
      </c>
      <c r="B1511" s="196" t="s">
        <v>6754</v>
      </c>
      <c r="C1511" s="196" t="s">
        <v>6847</v>
      </c>
      <c r="D1511" s="196">
        <v>36</v>
      </c>
      <c r="E1511" s="197" t="s">
        <v>144</v>
      </c>
      <c r="F1511" s="196" t="s">
        <v>144</v>
      </c>
      <c r="G1511" s="196">
        <v>99267</v>
      </c>
      <c r="H1511" s="196" t="s">
        <v>6988</v>
      </c>
      <c r="I1511" s="196" t="s">
        <v>5502</v>
      </c>
      <c r="J1511" s="196" t="s">
        <v>5432</v>
      </c>
      <c r="K1511" s="198">
        <v>3795.46</v>
      </c>
      <c r="L1511" s="196" t="s">
        <v>5433</v>
      </c>
    </row>
    <row r="1512" spans="1:12" ht="15.75">
      <c r="A1512" s="196" t="s">
        <v>6753</v>
      </c>
      <c r="B1512" s="196" t="s">
        <v>6754</v>
      </c>
      <c r="C1512" s="196" t="s">
        <v>6847</v>
      </c>
      <c r="D1512" s="196">
        <v>36</v>
      </c>
      <c r="E1512" s="197" t="s">
        <v>144</v>
      </c>
      <c r="F1512" s="196" t="s">
        <v>144</v>
      </c>
      <c r="G1512" s="196">
        <v>99268</v>
      </c>
      <c r="H1512" s="196" t="s">
        <v>6989</v>
      </c>
      <c r="I1512" s="196" t="s">
        <v>5502</v>
      </c>
      <c r="J1512" s="196" t="s">
        <v>5432</v>
      </c>
      <c r="K1512" s="197">
        <v>370.43</v>
      </c>
      <c r="L1512" s="196" t="s">
        <v>5433</v>
      </c>
    </row>
    <row r="1513" spans="1:12" ht="15.75">
      <c r="A1513" s="196" t="s">
        <v>6753</v>
      </c>
      <c r="B1513" s="196" t="s">
        <v>6754</v>
      </c>
      <c r="C1513" s="196" t="s">
        <v>6847</v>
      </c>
      <c r="D1513" s="196">
        <v>36</v>
      </c>
      <c r="E1513" s="197" t="s">
        <v>144</v>
      </c>
      <c r="F1513" s="196" t="s">
        <v>144</v>
      </c>
      <c r="G1513" s="196">
        <v>99269</v>
      </c>
      <c r="H1513" s="196" t="s">
        <v>6990</v>
      </c>
      <c r="I1513" s="196" t="s">
        <v>5431</v>
      </c>
      <c r="J1513" s="196" t="s">
        <v>5503</v>
      </c>
      <c r="K1513" s="198">
        <v>1557.3</v>
      </c>
      <c r="L1513" s="196" t="s">
        <v>5433</v>
      </c>
    </row>
    <row r="1514" spans="1:12" ht="15.75">
      <c r="A1514" s="196" t="s">
        <v>6753</v>
      </c>
      <c r="B1514" s="196" t="s">
        <v>6754</v>
      </c>
      <c r="C1514" s="196" t="s">
        <v>6847</v>
      </c>
      <c r="D1514" s="196">
        <v>36</v>
      </c>
      <c r="E1514" s="197" t="s">
        <v>144</v>
      </c>
      <c r="F1514" s="196" t="s">
        <v>144</v>
      </c>
      <c r="G1514" s="196">
        <v>99270</v>
      </c>
      <c r="H1514" s="196" t="s">
        <v>6991</v>
      </c>
      <c r="I1514" s="196" t="s">
        <v>5502</v>
      </c>
      <c r="J1514" s="196" t="s">
        <v>5432</v>
      </c>
      <c r="K1514" s="197">
        <v>500.72</v>
      </c>
      <c r="L1514" s="196" t="s">
        <v>5433</v>
      </c>
    </row>
    <row r="1515" spans="1:12" ht="15.75">
      <c r="A1515" s="196" t="s">
        <v>6753</v>
      </c>
      <c r="B1515" s="196" t="s">
        <v>6754</v>
      </c>
      <c r="C1515" s="196" t="s">
        <v>6847</v>
      </c>
      <c r="D1515" s="196">
        <v>36</v>
      </c>
      <c r="E1515" s="197" t="s">
        <v>144</v>
      </c>
      <c r="F1515" s="196" t="s">
        <v>144</v>
      </c>
      <c r="G1515" s="196">
        <v>99271</v>
      </c>
      <c r="H1515" s="196" t="s">
        <v>6992</v>
      </c>
      <c r="I1515" s="196" t="s">
        <v>5502</v>
      </c>
      <c r="J1515" s="196" t="s">
        <v>5432</v>
      </c>
      <c r="K1515" s="198">
        <v>5465.75</v>
      </c>
      <c r="L1515" s="196" t="s">
        <v>5433</v>
      </c>
    </row>
    <row r="1516" spans="1:12" ht="15.75">
      <c r="A1516" s="196" t="s">
        <v>6753</v>
      </c>
      <c r="B1516" s="196" t="s">
        <v>6754</v>
      </c>
      <c r="C1516" s="196" t="s">
        <v>6847</v>
      </c>
      <c r="D1516" s="196">
        <v>36</v>
      </c>
      <c r="E1516" s="197" t="s">
        <v>144</v>
      </c>
      <c r="F1516" s="196" t="s">
        <v>144</v>
      </c>
      <c r="G1516" s="196">
        <v>99272</v>
      </c>
      <c r="H1516" s="196" t="s">
        <v>6993</v>
      </c>
      <c r="I1516" s="196" t="s">
        <v>5502</v>
      </c>
      <c r="J1516" s="196" t="s">
        <v>5432</v>
      </c>
      <c r="K1516" s="197">
        <v>911.97</v>
      </c>
      <c r="L1516" s="196" t="s">
        <v>5433</v>
      </c>
    </row>
    <row r="1517" spans="1:12" ht="15.75">
      <c r="A1517" s="196" t="s">
        <v>6753</v>
      </c>
      <c r="B1517" s="196" t="s">
        <v>6754</v>
      </c>
      <c r="C1517" s="196" t="s">
        <v>6847</v>
      </c>
      <c r="D1517" s="196">
        <v>36</v>
      </c>
      <c r="E1517" s="197" t="s">
        <v>144</v>
      </c>
      <c r="F1517" s="196" t="s">
        <v>144</v>
      </c>
      <c r="G1517" s="196">
        <v>99273</v>
      </c>
      <c r="H1517" s="196" t="s">
        <v>6994</v>
      </c>
      <c r="I1517" s="196" t="s">
        <v>5502</v>
      </c>
      <c r="J1517" s="196" t="s">
        <v>5432</v>
      </c>
      <c r="K1517" s="198">
        <v>1290.69</v>
      </c>
      <c r="L1517" s="196" t="s">
        <v>5433</v>
      </c>
    </row>
    <row r="1518" spans="1:12" ht="15.75">
      <c r="A1518" s="196" t="s">
        <v>6753</v>
      </c>
      <c r="B1518" s="196" t="s">
        <v>6754</v>
      </c>
      <c r="C1518" s="196" t="s">
        <v>6847</v>
      </c>
      <c r="D1518" s="196">
        <v>36</v>
      </c>
      <c r="E1518" s="197" t="s">
        <v>144</v>
      </c>
      <c r="F1518" s="196" t="s">
        <v>144</v>
      </c>
      <c r="G1518" s="196">
        <v>99274</v>
      </c>
      <c r="H1518" s="196" t="s">
        <v>6995</v>
      </c>
      <c r="I1518" s="196" t="s">
        <v>5502</v>
      </c>
      <c r="J1518" s="196" t="s">
        <v>5432</v>
      </c>
      <c r="K1518" s="198">
        <v>4375.72</v>
      </c>
      <c r="L1518" s="196" t="s">
        <v>5433</v>
      </c>
    </row>
    <row r="1519" spans="1:12" ht="15.75">
      <c r="A1519" s="196" t="s">
        <v>6753</v>
      </c>
      <c r="B1519" s="196" t="s">
        <v>6754</v>
      </c>
      <c r="C1519" s="196" t="s">
        <v>6847</v>
      </c>
      <c r="D1519" s="196">
        <v>36</v>
      </c>
      <c r="E1519" s="197" t="s">
        <v>144</v>
      </c>
      <c r="F1519" s="196" t="s">
        <v>144</v>
      </c>
      <c r="G1519" s="196">
        <v>99275</v>
      </c>
      <c r="H1519" s="196" t="s">
        <v>6996</v>
      </c>
      <c r="I1519" s="196" t="s">
        <v>5502</v>
      </c>
      <c r="J1519" s="196" t="s">
        <v>5432</v>
      </c>
      <c r="K1519" s="197">
        <v>738.49</v>
      </c>
      <c r="L1519" s="196" t="s">
        <v>5433</v>
      </c>
    </row>
    <row r="1520" spans="1:12" ht="15.75">
      <c r="A1520" s="196" t="s">
        <v>6753</v>
      </c>
      <c r="B1520" s="196" t="s">
        <v>6754</v>
      </c>
      <c r="C1520" s="196" t="s">
        <v>6847</v>
      </c>
      <c r="D1520" s="196">
        <v>36</v>
      </c>
      <c r="E1520" s="197" t="s">
        <v>144</v>
      </c>
      <c r="F1520" s="196" t="s">
        <v>144</v>
      </c>
      <c r="G1520" s="196">
        <v>99276</v>
      </c>
      <c r="H1520" s="196" t="s">
        <v>6997</v>
      </c>
      <c r="I1520" s="196" t="s">
        <v>5431</v>
      </c>
      <c r="J1520" s="196" t="s">
        <v>5503</v>
      </c>
      <c r="K1520" s="198">
        <v>1939.24</v>
      </c>
      <c r="L1520" s="196" t="s">
        <v>5433</v>
      </c>
    </row>
    <row r="1521" spans="1:12" ht="15.75">
      <c r="A1521" s="196" t="s">
        <v>6753</v>
      </c>
      <c r="B1521" s="196" t="s">
        <v>6754</v>
      </c>
      <c r="C1521" s="196" t="s">
        <v>6847</v>
      </c>
      <c r="D1521" s="196">
        <v>36</v>
      </c>
      <c r="E1521" s="197" t="s">
        <v>144</v>
      </c>
      <c r="F1521" s="196" t="s">
        <v>144</v>
      </c>
      <c r="G1521" s="196">
        <v>99277</v>
      </c>
      <c r="H1521" s="196" t="s">
        <v>6998</v>
      </c>
      <c r="I1521" s="196" t="s">
        <v>5431</v>
      </c>
      <c r="J1521" s="196" t="s">
        <v>5503</v>
      </c>
      <c r="K1521" s="198">
        <v>1748.29</v>
      </c>
      <c r="L1521" s="196" t="s">
        <v>5433</v>
      </c>
    </row>
    <row r="1522" spans="1:12" ht="15.75">
      <c r="A1522" s="196" t="s">
        <v>6753</v>
      </c>
      <c r="B1522" s="196" t="s">
        <v>6754</v>
      </c>
      <c r="C1522" s="196" t="s">
        <v>6847</v>
      </c>
      <c r="D1522" s="196">
        <v>36</v>
      </c>
      <c r="E1522" s="197" t="s">
        <v>144</v>
      </c>
      <c r="F1522" s="196" t="s">
        <v>144</v>
      </c>
      <c r="G1522" s="196">
        <v>99278</v>
      </c>
      <c r="H1522" s="196" t="s">
        <v>6999</v>
      </c>
      <c r="I1522" s="196" t="s">
        <v>5431</v>
      </c>
      <c r="J1522" s="196" t="s">
        <v>5432</v>
      </c>
      <c r="K1522" s="197">
        <v>291.81</v>
      </c>
      <c r="L1522" s="196" t="s">
        <v>5433</v>
      </c>
    </row>
    <row r="1523" spans="1:12" ht="15.75">
      <c r="A1523" s="196" t="s">
        <v>6753</v>
      </c>
      <c r="B1523" s="196" t="s">
        <v>6754</v>
      </c>
      <c r="C1523" s="196" t="s">
        <v>6847</v>
      </c>
      <c r="D1523" s="196">
        <v>36</v>
      </c>
      <c r="E1523" s="197" t="s">
        <v>144</v>
      </c>
      <c r="F1523" s="196" t="s">
        <v>144</v>
      </c>
      <c r="G1523" s="196">
        <v>99279</v>
      </c>
      <c r="H1523" s="196" t="s">
        <v>7000</v>
      </c>
      <c r="I1523" s="196" t="s">
        <v>5502</v>
      </c>
      <c r="J1523" s="196" t="s">
        <v>5432</v>
      </c>
      <c r="K1523" s="198">
        <v>4941.2</v>
      </c>
      <c r="L1523" s="196" t="s">
        <v>5433</v>
      </c>
    </row>
    <row r="1524" spans="1:12" ht="15.75">
      <c r="A1524" s="196" t="s">
        <v>6753</v>
      </c>
      <c r="B1524" s="196" t="s">
        <v>6754</v>
      </c>
      <c r="C1524" s="196" t="s">
        <v>6847</v>
      </c>
      <c r="D1524" s="196">
        <v>36</v>
      </c>
      <c r="E1524" s="197" t="s">
        <v>144</v>
      </c>
      <c r="F1524" s="196" t="s">
        <v>144</v>
      </c>
      <c r="G1524" s="196">
        <v>99280</v>
      </c>
      <c r="H1524" s="196" t="s">
        <v>7001</v>
      </c>
      <c r="I1524" s="196" t="s">
        <v>5502</v>
      </c>
      <c r="J1524" s="196" t="s">
        <v>5432</v>
      </c>
      <c r="K1524" s="198">
        <v>1696.04</v>
      </c>
      <c r="L1524" s="196" t="s">
        <v>5433</v>
      </c>
    </row>
    <row r="1525" spans="1:12" ht="15.75">
      <c r="A1525" s="196" t="s">
        <v>6753</v>
      </c>
      <c r="B1525" s="196" t="s">
        <v>6754</v>
      </c>
      <c r="C1525" s="196" t="s">
        <v>6847</v>
      </c>
      <c r="D1525" s="196">
        <v>36</v>
      </c>
      <c r="E1525" s="197" t="s">
        <v>144</v>
      </c>
      <c r="F1525" s="196" t="s">
        <v>144</v>
      </c>
      <c r="G1525" s="196">
        <v>99281</v>
      </c>
      <c r="H1525" s="196" t="s">
        <v>7002</v>
      </c>
      <c r="I1525" s="196" t="s">
        <v>5431</v>
      </c>
      <c r="J1525" s="196" t="s">
        <v>5503</v>
      </c>
      <c r="K1525" s="198">
        <v>1939.24</v>
      </c>
      <c r="L1525" s="196" t="s">
        <v>5433</v>
      </c>
    </row>
    <row r="1526" spans="1:12" ht="15.75">
      <c r="A1526" s="196" t="s">
        <v>6753</v>
      </c>
      <c r="B1526" s="196" t="s">
        <v>6754</v>
      </c>
      <c r="C1526" s="196" t="s">
        <v>6847</v>
      </c>
      <c r="D1526" s="196">
        <v>36</v>
      </c>
      <c r="E1526" s="197" t="s">
        <v>144</v>
      </c>
      <c r="F1526" s="196" t="s">
        <v>144</v>
      </c>
      <c r="G1526" s="196">
        <v>99282</v>
      </c>
      <c r="H1526" s="196" t="s">
        <v>7003</v>
      </c>
      <c r="I1526" s="196" t="s">
        <v>5431</v>
      </c>
      <c r="J1526" s="196" t="s">
        <v>5503</v>
      </c>
      <c r="K1526" s="198">
        <v>2149.08</v>
      </c>
      <c r="L1526" s="196" t="s">
        <v>5433</v>
      </c>
    </row>
    <row r="1527" spans="1:12" ht="15.75">
      <c r="A1527" s="196" t="s">
        <v>6753</v>
      </c>
      <c r="B1527" s="196" t="s">
        <v>6754</v>
      </c>
      <c r="C1527" s="196" t="s">
        <v>6847</v>
      </c>
      <c r="D1527" s="196">
        <v>36</v>
      </c>
      <c r="E1527" s="197" t="s">
        <v>144</v>
      </c>
      <c r="F1527" s="196" t="s">
        <v>144</v>
      </c>
      <c r="G1527" s="196">
        <v>99283</v>
      </c>
      <c r="H1527" s="196" t="s">
        <v>7004</v>
      </c>
      <c r="I1527" s="196" t="s">
        <v>5431</v>
      </c>
      <c r="J1527" s="196" t="s">
        <v>5503</v>
      </c>
      <c r="K1527" s="197">
        <v>946.76</v>
      </c>
      <c r="L1527" s="196" t="s">
        <v>5433</v>
      </c>
    </row>
    <row r="1528" spans="1:12" ht="15.75">
      <c r="A1528" s="196" t="s">
        <v>6753</v>
      </c>
      <c r="B1528" s="196" t="s">
        <v>6754</v>
      </c>
      <c r="C1528" s="196" t="s">
        <v>6847</v>
      </c>
      <c r="D1528" s="196">
        <v>36</v>
      </c>
      <c r="E1528" s="197" t="s">
        <v>144</v>
      </c>
      <c r="F1528" s="196" t="s">
        <v>144</v>
      </c>
      <c r="G1528" s="196">
        <v>99284</v>
      </c>
      <c r="H1528" s="196" t="s">
        <v>7005</v>
      </c>
      <c r="I1528" s="196" t="s">
        <v>5502</v>
      </c>
      <c r="J1528" s="196" t="s">
        <v>5432</v>
      </c>
      <c r="K1528" s="198">
        <v>6177.85</v>
      </c>
      <c r="L1528" s="196" t="s">
        <v>5433</v>
      </c>
    </row>
    <row r="1529" spans="1:12" ht="15.75">
      <c r="A1529" s="196" t="s">
        <v>6753</v>
      </c>
      <c r="B1529" s="196" t="s">
        <v>6754</v>
      </c>
      <c r="C1529" s="196" t="s">
        <v>6847</v>
      </c>
      <c r="D1529" s="196">
        <v>36</v>
      </c>
      <c r="E1529" s="197" t="s">
        <v>144</v>
      </c>
      <c r="F1529" s="196" t="s">
        <v>144</v>
      </c>
      <c r="G1529" s="196">
        <v>99285</v>
      </c>
      <c r="H1529" s="196" t="s">
        <v>7006</v>
      </c>
      <c r="I1529" s="196" t="s">
        <v>5502</v>
      </c>
      <c r="J1529" s="196" t="s">
        <v>5432</v>
      </c>
      <c r="K1529" s="198">
        <v>1043.6400000000001</v>
      </c>
      <c r="L1529" s="196" t="s">
        <v>5433</v>
      </c>
    </row>
    <row r="1530" spans="1:12" ht="15.75">
      <c r="A1530" s="196" t="s">
        <v>6753</v>
      </c>
      <c r="B1530" s="196" t="s">
        <v>6754</v>
      </c>
      <c r="C1530" s="196" t="s">
        <v>6847</v>
      </c>
      <c r="D1530" s="196">
        <v>36</v>
      </c>
      <c r="E1530" s="197" t="s">
        <v>144</v>
      </c>
      <c r="F1530" s="196" t="s">
        <v>144</v>
      </c>
      <c r="G1530" s="196">
        <v>99286</v>
      </c>
      <c r="H1530" s="196" t="s">
        <v>7007</v>
      </c>
      <c r="I1530" s="196" t="s">
        <v>5502</v>
      </c>
      <c r="J1530" s="196" t="s">
        <v>5432</v>
      </c>
      <c r="K1530" s="198">
        <v>5503.02</v>
      </c>
      <c r="L1530" s="196" t="s">
        <v>5433</v>
      </c>
    </row>
    <row r="1531" spans="1:12" ht="15.75">
      <c r="A1531" s="196" t="s">
        <v>6753</v>
      </c>
      <c r="B1531" s="196" t="s">
        <v>6754</v>
      </c>
      <c r="C1531" s="196" t="s">
        <v>6847</v>
      </c>
      <c r="D1531" s="196">
        <v>36</v>
      </c>
      <c r="E1531" s="197" t="s">
        <v>144</v>
      </c>
      <c r="F1531" s="196" t="s">
        <v>144</v>
      </c>
      <c r="G1531" s="196">
        <v>99287</v>
      </c>
      <c r="H1531" s="196" t="s">
        <v>7008</v>
      </c>
      <c r="I1531" s="196" t="s">
        <v>5502</v>
      </c>
      <c r="J1531" s="196" t="s">
        <v>5432</v>
      </c>
      <c r="K1531" s="198">
        <v>7815.42</v>
      </c>
      <c r="L1531" s="196" t="s">
        <v>5433</v>
      </c>
    </row>
    <row r="1532" spans="1:12" ht="15.75">
      <c r="A1532" s="196" t="s">
        <v>6753</v>
      </c>
      <c r="B1532" s="196" t="s">
        <v>6754</v>
      </c>
      <c r="C1532" s="196" t="s">
        <v>6847</v>
      </c>
      <c r="D1532" s="196">
        <v>36</v>
      </c>
      <c r="E1532" s="197" t="s">
        <v>144</v>
      </c>
      <c r="F1532" s="196" t="s">
        <v>144</v>
      </c>
      <c r="G1532" s="196">
        <v>99288</v>
      </c>
      <c r="H1532" s="196" t="s">
        <v>7009</v>
      </c>
      <c r="I1532" s="196" t="s">
        <v>5431</v>
      </c>
      <c r="J1532" s="196" t="s">
        <v>5432</v>
      </c>
      <c r="K1532" s="197">
        <v>453.01</v>
      </c>
      <c r="L1532" s="196" t="s">
        <v>5433</v>
      </c>
    </row>
    <row r="1533" spans="1:12" ht="15.75">
      <c r="A1533" s="196" t="s">
        <v>6753</v>
      </c>
      <c r="B1533" s="196" t="s">
        <v>6754</v>
      </c>
      <c r="C1533" s="196" t="s">
        <v>6847</v>
      </c>
      <c r="D1533" s="196">
        <v>36</v>
      </c>
      <c r="E1533" s="197" t="s">
        <v>144</v>
      </c>
      <c r="F1533" s="196" t="s">
        <v>144</v>
      </c>
      <c r="G1533" s="196">
        <v>99289</v>
      </c>
      <c r="H1533" s="196" t="s">
        <v>7010</v>
      </c>
      <c r="I1533" s="196" t="s">
        <v>5431</v>
      </c>
      <c r="J1533" s="196" t="s">
        <v>5503</v>
      </c>
      <c r="K1533" s="198">
        <v>2091.5300000000002</v>
      </c>
      <c r="L1533" s="196" t="s">
        <v>5433</v>
      </c>
    </row>
    <row r="1534" spans="1:12" ht="15.75">
      <c r="A1534" s="196" t="s">
        <v>6753</v>
      </c>
      <c r="B1534" s="196" t="s">
        <v>6754</v>
      </c>
      <c r="C1534" s="196" t="s">
        <v>6847</v>
      </c>
      <c r="D1534" s="196">
        <v>36</v>
      </c>
      <c r="E1534" s="197" t="s">
        <v>144</v>
      </c>
      <c r="F1534" s="196" t="s">
        <v>144</v>
      </c>
      <c r="G1534" s="196">
        <v>99290</v>
      </c>
      <c r="H1534" s="196" t="s">
        <v>7011</v>
      </c>
      <c r="I1534" s="196" t="s">
        <v>5502</v>
      </c>
      <c r="J1534" s="196" t="s">
        <v>5432</v>
      </c>
      <c r="K1534" s="198">
        <v>3314.78</v>
      </c>
      <c r="L1534" s="196" t="s">
        <v>5433</v>
      </c>
    </row>
    <row r="1535" spans="1:12" ht="15.75">
      <c r="A1535" s="196" t="s">
        <v>6753</v>
      </c>
      <c r="B1535" s="196" t="s">
        <v>6754</v>
      </c>
      <c r="C1535" s="196" t="s">
        <v>6847</v>
      </c>
      <c r="D1535" s="196">
        <v>36</v>
      </c>
      <c r="E1535" s="197" t="s">
        <v>144</v>
      </c>
      <c r="F1535" s="196" t="s">
        <v>144</v>
      </c>
      <c r="G1535" s="196">
        <v>99291</v>
      </c>
      <c r="H1535" s="196" t="s">
        <v>7012</v>
      </c>
      <c r="I1535" s="196" t="s">
        <v>5431</v>
      </c>
      <c r="J1535" s="196" t="s">
        <v>5503</v>
      </c>
      <c r="K1535" s="198">
        <v>2130.19</v>
      </c>
      <c r="L1535" s="196" t="s">
        <v>5433</v>
      </c>
    </row>
    <row r="1536" spans="1:12" ht="15.75">
      <c r="A1536" s="196" t="s">
        <v>6753</v>
      </c>
      <c r="B1536" s="196" t="s">
        <v>6754</v>
      </c>
      <c r="C1536" s="196" t="s">
        <v>6847</v>
      </c>
      <c r="D1536" s="196">
        <v>36</v>
      </c>
      <c r="E1536" s="197" t="s">
        <v>144</v>
      </c>
      <c r="F1536" s="196" t="s">
        <v>144</v>
      </c>
      <c r="G1536" s="196">
        <v>99292</v>
      </c>
      <c r="H1536" s="196" t="s">
        <v>7013</v>
      </c>
      <c r="I1536" s="196" t="s">
        <v>5502</v>
      </c>
      <c r="J1536" s="196" t="s">
        <v>5432</v>
      </c>
      <c r="K1536" s="198">
        <v>2108.0300000000002</v>
      </c>
      <c r="L1536" s="196" t="s">
        <v>5433</v>
      </c>
    </row>
    <row r="1537" spans="1:12" ht="15.75">
      <c r="A1537" s="196" t="s">
        <v>6753</v>
      </c>
      <c r="B1537" s="196" t="s">
        <v>6754</v>
      </c>
      <c r="C1537" s="196" t="s">
        <v>6847</v>
      </c>
      <c r="D1537" s="196">
        <v>36</v>
      </c>
      <c r="E1537" s="197" t="s">
        <v>144</v>
      </c>
      <c r="F1537" s="196" t="s">
        <v>144</v>
      </c>
      <c r="G1537" s="196">
        <v>99293</v>
      </c>
      <c r="H1537" s="196" t="s">
        <v>7014</v>
      </c>
      <c r="I1537" s="196" t="s">
        <v>5431</v>
      </c>
      <c r="J1537" s="196" t="s">
        <v>5503</v>
      </c>
      <c r="K1537" s="198">
        <v>1150.28</v>
      </c>
      <c r="L1537" s="196" t="s">
        <v>5433</v>
      </c>
    </row>
    <row r="1538" spans="1:12" ht="15.75">
      <c r="A1538" s="196" t="s">
        <v>6753</v>
      </c>
      <c r="B1538" s="196" t="s">
        <v>6754</v>
      </c>
      <c r="C1538" s="196" t="s">
        <v>6847</v>
      </c>
      <c r="D1538" s="196">
        <v>36</v>
      </c>
      <c r="E1538" s="197" t="s">
        <v>144</v>
      </c>
      <c r="F1538" s="196" t="s">
        <v>144</v>
      </c>
      <c r="G1538" s="196">
        <v>99294</v>
      </c>
      <c r="H1538" s="196" t="s">
        <v>7015</v>
      </c>
      <c r="I1538" s="196" t="s">
        <v>5502</v>
      </c>
      <c r="J1538" s="196" t="s">
        <v>5432</v>
      </c>
      <c r="K1538" s="198">
        <v>6842.72</v>
      </c>
      <c r="L1538" s="196" t="s">
        <v>5433</v>
      </c>
    </row>
    <row r="1539" spans="1:12" ht="15.75">
      <c r="A1539" s="196" t="s">
        <v>6753</v>
      </c>
      <c r="B1539" s="196" t="s">
        <v>6754</v>
      </c>
      <c r="C1539" s="196" t="s">
        <v>6847</v>
      </c>
      <c r="D1539" s="196">
        <v>36</v>
      </c>
      <c r="E1539" s="197" t="s">
        <v>144</v>
      </c>
      <c r="F1539" s="196" t="s">
        <v>144</v>
      </c>
      <c r="G1539" s="196">
        <v>99296</v>
      </c>
      <c r="H1539" s="196" t="s">
        <v>7016</v>
      </c>
      <c r="I1539" s="196" t="s">
        <v>5431</v>
      </c>
      <c r="J1539" s="196" t="s">
        <v>5503</v>
      </c>
      <c r="K1539" s="198">
        <v>2339.9699999999998</v>
      </c>
      <c r="L1539" s="196" t="s">
        <v>5433</v>
      </c>
    </row>
    <row r="1540" spans="1:12" ht="15.75">
      <c r="A1540" s="196" t="s">
        <v>6753</v>
      </c>
      <c r="B1540" s="196" t="s">
        <v>6754</v>
      </c>
      <c r="C1540" s="196" t="s">
        <v>6847</v>
      </c>
      <c r="D1540" s="196">
        <v>36</v>
      </c>
      <c r="E1540" s="197" t="s">
        <v>144</v>
      </c>
      <c r="F1540" s="196" t="s">
        <v>144</v>
      </c>
      <c r="G1540" s="196">
        <v>99297</v>
      </c>
      <c r="H1540" s="196" t="s">
        <v>7017</v>
      </c>
      <c r="I1540" s="196" t="s">
        <v>5431</v>
      </c>
      <c r="J1540" s="196" t="s">
        <v>5503</v>
      </c>
      <c r="K1540" s="198">
        <v>2336.71</v>
      </c>
      <c r="L1540" s="196" t="s">
        <v>5433</v>
      </c>
    </row>
    <row r="1541" spans="1:12" ht="15.75">
      <c r="A1541" s="196" t="s">
        <v>6753</v>
      </c>
      <c r="B1541" s="196" t="s">
        <v>6754</v>
      </c>
      <c r="C1541" s="196" t="s">
        <v>6847</v>
      </c>
      <c r="D1541" s="196">
        <v>36</v>
      </c>
      <c r="E1541" s="197" t="s">
        <v>144</v>
      </c>
      <c r="F1541" s="196" t="s">
        <v>144</v>
      </c>
      <c r="G1541" s="196">
        <v>99298</v>
      </c>
      <c r="H1541" s="196" t="s">
        <v>7018</v>
      </c>
      <c r="I1541" s="196" t="s">
        <v>5502</v>
      </c>
      <c r="J1541" s="196" t="s">
        <v>5432</v>
      </c>
      <c r="K1541" s="198">
        <v>8843.67</v>
      </c>
      <c r="L1541" s="196" t="s">
        <v>5433</v>
      </c>
    </row>
    <row r="1542" spans="1:12" ht="15.75">
      <c r="A1542" s="196" t="s">
        <v>6753</v>
      </c>
      <c r="B1542" s="196" t="s">
        <v>6754</v>
      </c>
      <c r="C1542" s="196" t="s">
        <v>6847</v>
      </c>
      <c r="D1542" s="196">
        <v>36</v>
      </c>
      <c r="E1542" s="197" t="s">
        <v>144</v>
      </c>
      <c r="F1542" s="196" t="s">
        <v>144</v>
      </c>
      <c r="G1542" s="196">
        <v>99299</v>
      </c>
      <c r="H1542" s="196" t="s">
        <v>7019</v>
      </c>
      <c r="I1542" s="196" t="s">
        <v>5431</v>
      </c>
      <c r="J1542" s="196" t="s">
        <v>5503</v>
      </c>
      <c r="K1542" s="198">
        <v>2530.89</v>
      </c>
      <c r="L1542" s="196" t="s">
        <v>5433</v>
      </c>
    </row>
    <row r="1543" spans="1:12" ht="15.75">
      <c r="A1543" s="196" t="s">
        <v>6753</v>
      </c>
      <c r="B1543" s="196" t="s">
        <v>6754</v>
      </c>
      <c r="C1543" s="196" t="s">
        <v>6847</v>
      </c>
      <c r="D1543" s="196">
        <v>36</v>
      </c>
      <c r="E1543" s="197" t="s">
        <v>144</v>
      </c>
      <c r="F1543" s="196" t="s">
        <v>144</v>
      </c>
      <c r="G1543" s="196">
        <v>99300</v>
      </c>
      <c r="H1543" s="196" t="s">
        <v>7020</v>
      </c>
      <c r="I1543" s="196" t="s">
        <v>5502</v>
      </c>
      <c r="J1543" s="196" t="s">
        <v>5432</v>
      </c>
      <c r="K1543" s="198">
        <v>9872.1200000000008</v>
      </c>
      <c r="L1543" s="196" t="s">
        <v>5433</v>
      </c>
    </row>
    <row r="1544" spans="1:12" ht="15.75">
      <c r="A1544" s="196" t="s">
        <v>6753</v>
      </c>
      <c r="B1544" s="196" t="s">
        <v>6754</v>
      </c>
      <c r="C1544" s="196" t="s">
        <v>6847</v>
      </c>
      <c r="D1544" s="196">
        <v>36</v>
      </c>
      <c r="E1544" s="197" t="s">
        <v>144</v>
      </c>
      <c r="F1544" s="196" t="s">
        <v>144</v>
      </c>
      <c r="G1544" s="196">
        <v>99301</v>
      </c>
      <c r="H1544" s="196" t="s">
        <v>7021</v>
      </c>
      <c r="I1544" s="196" t="s">
        <v>5502</v>
      </c>
      <c r="J1544" s="196" t="s">
        <v>5432</v>
      </c>
      <c r="K1544" s="198">
        <v>4898.55</v>
      </c>
      <c r="L1544" s="196" t="s">
        <v>5433</v>
      </c>
    </row>
    <row r="1545" spans="1:12" ht="15.75">
      <c r="A1545" s="196" t="s">
        <v>6753</v>
      </c>
      <c r="B1545" s="196" t="s">
        <v>6754</v>
      </c>
      <c r="C1545" s="196" t="s">
        <v>6847</v>
      </c>
      <c r="D1545" s="196">
        <v>36</v>
      </c>
      <c r="E1545" s="197" t="s">
        <v>144</v>
      </c>
      <c r="F1545" s="196" t="s">
        <v>144</v>
      </c>
      <c r="G1545" s="196">
        <v>99302</v>
      </c>
      <c r="H1545" s="196" t="s">
        <v>7022</v>
      </c>
      <c r="I1545" s="196" t="s">
        <v>5431</v>
      </c>
      <c r="J1545" s="196" t="s">
        <v>5503</v>
      </c>
      <c r="K1545" s="198">
        <v>2725.11</v>
      </c>
      <c r="L1545" s="196" t="s">
        <v>5433</v>
      </c>
    </row>
    <row r="1546" spans="1:12" ht="15.75">
      <c r="A1546" s="196" t="s">
        <v>6753</v>
      </c>
      <c r="B1546" s="196" t="s">
        <v>6754</v>
      </c>
      <c r="C1546" s="196" t="s">
        <v>6847</v>
      </c>
      <c r="D1546" s="196">
        <v>36</v>
      </c>
      <c r="E1546" s="197" t="s">
        <v>144</v>
      </c>
      <c r="F1546" s="196" t="s">
        <v>144</v>
      </c>
      <c r="G1546" s="196">
        <v>99303</v>
      </c>
      <c r="H1546" s="196" t="s">
        <v>7023</v>
      </c>
      <c r="I1546" s="196" t="s">
        <v>5502</v>
      </c>
      <c r="J1546" s="196" t="s">
        <v>5432</v>
      </c>
      <c r="K1546" s="198">
        <v>9029.5400000000009</v>
      </c>
      <c r="L1546" s="196" t="s">
        <v>5433</v>
      </c>
    </row>
    <row r="1547" spans="1:12" ht="15.75">
      <c r="A1547" s="196" t="s">
        <v>6753</v>
      </c>
      <c r="B1547" s="196" t="s">
        <v>6754</v>
      </c>
      <c r="C1547" s="196" t="s">
        <v>6847</v>
      </c>
      <c r="D1547" s="196">
        <v>36</v>
      </c>
      <c r="E1547" s="197" t="s">
        <v>144</v>
      </c>
      <c r="F1547" s="196" t="s">
        <v>144</v>
      </c>
      <c r="G1547" s="196">
        <v>99304</v>
      </c>
      <c r="H1547" s="196" t="s">
        <v>7024</v>
      </c>
      <c r="I1547" s="196" t="s">
        <v>5431</v>
      </c>
      <c r="J1547" s="196" t="s">
        <v>5503</v>
      </c>
      <c r="K1547" s="198">
        <v>2534.15</v>
      </c>
      <c r="L1547" s="196" t="s">
        <v>5433</v>
      </c>
    </row>
    <row r="1548" spans="1:12" ht="15.75">
      <c r="A1548" s="196" t="s">
        <v>6753</v>
      </c>
      <c r="B1548" s="196" t="s">
        <v>6754</v>
      </c>
      <c r="C1548" s="196" t="s">
        <v>6847</v>
      </c>
      <c r="D1548" s="196">
        <v>36</v>
      </c>
      <c r="E1548" s="197" t="s">
        <v>144</v>
      </c>
      <c r="F1548" s="196" t="s">
        <v>144</v>
      </c>
      <c r="G1548" s="196">
        <v>99305</v>
      </c>
      <c r="H1548" s="196" t="s">
        <v>7025</v>
      </c>
      <c r="I1548" s="196" t="s">
        <v>5502</v>
      </c>
      <c r="J1548" s="196" t="s">
        <v>5432</v>
      </c>
      <c r="K1548" s="198">
        <v>10212.540000000001</v>
      </c>
      <c r="L1548" s="196" t="s">
        <v>5433</v>
      </c>
    </row>
    <row r="1549" spans="1:12" ht="15.75">
      <c r="A1549" s="196" t="s">
        <v>6753</v>
      </c>
      <c r="B1549" s="196" t="s">
        <v>6754</v>
      </c>
      <c r="C1549" s="196" t="s">
        <v>6847</v>
      </c>
      <c r="D1549" s="196">
        <v>36</v>
      </c>
      <c r="E1549" s="197" t="s">
        <v>144</v>
      </c>
      <c r="F1549" s="196" t="s">
        <v>144</v>
      </c>
      <c r="G1549" s="196">
        <v>99306</v>
      </c>
      <c r="H1549" s="196" t="s">
        <v>7026</v>
      </c>
      <c r="I1549" s="196" t="s">
        <v>5431</v>
      </c>
      <c r="J1549" s="196" t="s">
        <v>5503</v>
      </c>
      <c r="K1549" s="198">
        <v>2725.11</v>
      </c>
      <c r="L1549" s="196" t="s">
        <v>5433</v>
      </c>
    </row>
    <row r="1550" spans="1:12" ht="15.75">
      <c r="A1550" s="196" t="s">
        <v>6753</v>
      </c>
      <c r="B1550" s="196" t="s">
        <v>6754</v>
      </c>
      <c r="C1550" s="196" t="s">
        <v>6847</v>
      </c>
      <c r="D1550" s="196">
        <v>36</v>
      </c>
      <c r="E1550" s="197" t="s">
        <v>144</v>
      </c>
      <c r="F1550" s="196" t="s">
        <v>144</v>
      </c>
      <c r="G1550" s="196">
        <v>99307</v>
      </c>
      <c r="H1550" s="196" t="s">
        <v>7027</v>
      </c>
      <c r="I1550" s="196" t="s">
        <v>5431</v>
      </c>
      <c r="J1550" s="196" t="s">
        <v>5503</v>
      </c>
      <c r="K1550" s="198">
        <v>1831.76</v>
      </c>
      <c r="L1550" s="196" t="s">
        <v>5433</v>
      </c>
    </row>
    <row r="1551" spans="1:12" ht="15.75">
      <c r="A1551" s="196" t="s">
        <v>6753</v>
      </c>
      <c r="B1551" s="196" t="s">
        <v>6754</v>
      </c>
      <c r="C1551" s="196" t="s">
        <v>6847</v>
      </c>
      <c r="D1551" s="196">
        <v>36</v>
      </c>
      <c r="E1551" s="197" t="s">
        <v>144</v>
      </c>
      <c r="F1551" s="196" t="s">
        <v>144</v>
      </c>
      <c r="G1551" s="196">
        <v>99308</v>
      </c>
      <c r="H1551" s="196" t="s">
        <v>7028</v>
      </c>
      <c r="I1551" s="196" t="s">
        <v>5502</v>
      </c>
      <c r="J1551" s="196" t="s">
        <v>5432</v>
      </c>
      <c r="K1551" s="198">
        <v>11392.36</v>
      </c>
      <c r="L1551" s="196" t="s">
        <v>5433</v>
      </c>
    </row>
    <row r="1552" spans="1:12" ht="15.75">
      <c r="A1552" s="196" t="s">
        <v>6753</v>
      </c>
      <c r="B1552" s="196" t="s">
        <v>6754</v>
      </c>
      <c r="C1552" s="196" t="s">
        <v>6847</v>
      </c>
      <c r="D1552" s="196">
        <v>36</v>
      </c>
      <c r="E1552" s="197" t="s">
        <v>144</v>
      </c>
      <c r="F1552" s="196" t="s">
        <v>144</v>
      </c>
      <c r="G1552" s="196">
        <v>99309</v>
      </c>
      <c r="H1552" s="196" t="s">
        <v>7029</v>
      </c>
      <c r="I1552" s="196" t="s">
        <v>5431</v>
      </c>
      <c r="J1552" s="196" t="s">
        <v>5503</v>
      </c>
      <c r="K1552" s="198">
        <v>2919.31</v>
      </c>
      <c r="L1552" s="196" t="s">
        <v>5433</v>
      </c>
    </row>
    <row r="1553" spans="1:12" ht="15.75">
      <c r="A1553" s="196" t="s">
        <v>6753</v>
      </c>
      <c r="B1553" s="196" t="s">
        <v>6754</v>
      </c>
      <c r="C1553" s="196" t="s">
        <v>6847</v>
      </c>
      <c r="D1553" s="196">
        <v>36</v>
      </c>
      <c r="E1553" s="197" t="s">
        <v>144</v>
      </c>
      <c r="F1553" s="196" t="s">
        <v>144</v>
      </c>
      <c r="G1553" s="196">
        <v>99310</v>
      </c>
      <c r="H1553" s="196" t="s">
        <v>7030</v>
      </c>
      <c r="I1553" s="196" t="s">
        <v>5502</v>
      </c>
      <c r="J1553" s="196" t="s">
        <v>5432</v>
      </c>
      <c r="K1553" s="198">
        <v>11583.44</v>
      </c>
      <c r="L1553" s="196" t="s">
        <v>5433</v>
      </c>
    </row>
    <row r="1554" spans="1:12" ht="15.75">
      <c r="A1554" s="196" t="s">
        <v>6753</v>
      </c>
      <c r="B1554" s="196" t="s">
        <v>6754</v>
      </c>
      <c r="C1554" s="196" t="s">
        <v>6847</v>
      </c>
      <c r="D1554" s="196">
        <v>36</v>
      </c>
      <c r="E1554" s="197" t="s">
        <v>144</v>
      </c>
      <c r="F1554" s="196" t="s">
        <v>144</v>
      </c>
      <c r="G1554" s="196">
        <v>99311</v>
      </c>
      <c r="H1554" s="196" t="s">
        <v>7031</v>
      </c>
      <c r="I1554" s="196" t="s">
        <v>5431</v>
      </c>
      <c r="J1554" s="196" t="s">
        <v>5503</v>
      </c>
      <c r="K1554" s="198">
        <v>2919.31</v>
      </c>
      <c r="L1554" s="196" t="s">
        <v>5433</v>
      </c>
    </row>
    <row r="1555" spans="1:12" ht="15.75">
      <c r="A1555" s="196" t="s">
        <v>6753</v>
      </c>
      <c r="B1555" s="196" t="s">
        <v>6754</v>
      </c>
      <c r="C1555" s="196" t="s">
        <v>6847</v>
      </c>
      <c r="D1555" s="196">
        <v>36</v>
      </c>
      <c r="E1555" s="197" t="s">
        <v>144</v>
      </c>
      <c r="F1555" s="196" t="s">
        <v>144</v>
      </c>
      <c r="G1555" s="196">
        <v>99312</v>
      </c>
      <c r="H1555" s="196" t="s">
        <v>7032</v>
      </c>
      <c r="I1555" s="196" t="s">
        <v>5502</v>
      </c>
      <c r="J1555" s="196" t="s">
        <v>5432</v>
      </c>
      <c r="K1555" s="198">
        <v>5749.41</v>
      </c>
      <c r="L1555" s="196" t="s">
        <v>5433</v>
      </c>
    </row>
    <row r="1556" spans="1:12" ht="15.75">
      <c r="A1556" s="196" t="s">
        <v>6753</v>
      </c>
      <c r="B1556" s="196" t="s">
        <v>6754</v>
      </c>
      <c r="C1556" s="196" t="s">
        <v>6847</v>
      </c>
      <c r="D1556" s="196">
        <v>36</v>
      </c>
      <c r="E1556" s="197" t="s">
        <v>144</v>
      </c>
      <c r="F1556" s="196" t="s">
        <v>144</v>
      </c>
      <c r="G1556" s="196">
        <v>99313</v>
      </c>
      <c r="H1556" s="196" t="s">
        <v>7033</v>
      </c>
      <c r="I1556" s="196" t="s">
        <v>5502</v>
      </c>
      <c r="J1556" s="196" t="s">
        <v>5432</v>
      </c>
      <c r="K1556" s="198">
        <v>12918.87</v>
      </c>
      <c r="L1556" s="196" t="s">
        <v>5433</v>
      </c>
    </row>
    <row r="1557" spans="1:12" ht="15.75">
      <c r="A1557" s="196" t="s">
        <v>6753</v>
      </c>
      <c r="B1557" s="196" t="s">
        <v>6754</v>
      </c>
      <c r="C1557" s="196" t="s">
        <v>6847</v>
      </c>
      <c r="D1557" s="196">
        <v>36</v>
      </c>
      <c r="E1557" s="197" t="s">
        <v>144</v>
      </c>
      <c r="F1557" s="196" t="s">
        <v>144</v>
      </c>
      <c r="G1557" s="196">
        <v>99314</v>
      </c>
      <c r="H1557" s="196" t="s">
        <v>7034</v>
      </c>
      <c r="I1557" s="196" t="s">
        <v>5431</v>
      </c>
      <c r="J1557" s="196" t="s">
        <v>5503</v>
      </c>
      <c r="K1557" s="198">
        <v>3113.51</v>
      </c>
      <c r="L1557" s="196" t="s">
        <v>5433</v>
      </c>
    </row>
    <row r="1558" spans="1:12" ht="15.75">
      <c r="A1558" s="196" t="s">
        <v>6753</v>
      </c>
      <c r="B1558" s="196" t="s">
        <v>6754</v>
      </c>
      <c r="C1558" s="196" t="s">
        <v>6847</v>
      </c>
      <c r="D1558" s="196">
        <v>36</v>
      </c>
      <c r="E1558" s="197" t="s">
        <v>144</v>
      </c>
      <c r="F1558" s="196" t="s">
        <v>144</v>
      </c>
      <c r="G1558" s="196">
        <v>99315</v>
      </c>
      <c r="H1558" s="196" t="s">
        <v>7035</v>
      </c>
      <c r="I1558" s="196" t="s">
        <v>5502</v>
      </c>
      <c r="J1558" s="196" t="s">
        <v>5432</v>
      </c>
      <c r="K1558" s="198">
        <v>14442.3</v>
      </c>
      <c r="L1558" s="196" t="s">
        <v>5433</v>
      </c>
    </row>
    <row r="1559" spans="1:12" ht="15.75">
      <c r="A1559" s="196" t="s">
        <v>6753</v>
      </c>
      <c r="B1559" s="196" t="s">
        <v>6754</v>
      </c>
      <c r="C1559" s="196" t="s">
        <v>6847</v>
      </c>
      <c r="D1559" s="196">
        <v>36</v>
      </c>
      <c r="E1559" s="197" t="s">
        <v>144</v>
      </c>
      <c r="F1559" s="196" t="s">
        <v>144</v>
      </c>
      <c r="G1559" s="196">
        <v>99317</v>
      </c>
      <c r="H1559" s="196" t="s">
        <v>7036</v>
      </c>
      <c r="I1559" s="196" t="s">
        <v>5431</v>
      </c>
      <c r="J1559" s="196" t="s">
        <v>5503</v>
      </c>
      <c r="K1559" s="198">
        <v>1954.83</v>
      </c>
      <c r="L1559" s="196" t="s">
        <v>5433</v>
      </c>
    </row>
    <row r="1560" spans="1:12" ht="15.75">
      <c r="A1560" s="196" t="s">
        <v>6753</v>
      </c>
      <c r="B1560" s="196" t="s">
        <v>6754</v>
      </c>
      <c r="C1560" s="196" t="s">
        <v>6847</v>
      </c>
      <c r="D1560" s="196">
        <v>36</v>
      </c>
      <c r="E1560" s="197" t="s">
        <v>144</v>
      </c>
      <c r="F1560" s="196" t="s">
        <v>144</v>
      </c>
      <c r="G1560" s="196">
        <v>99318</v>
      </c>
      <c r="H1560" s="196" t="s">
        <v>7037</v>
      </c>
      <c r="I1560" s="196" t="s">
        <v>5431</v>
      </c>
      <c r="J1560" s="196" t="s">
        <v>5432</v>
      </c>
      <c r="K1560" s="197">
        <v>213.99</v>
      </c>
      <c r="L1560" s="196" t="s">
        <v>5433</v>
      </c>
    </row>
    <row r="1561" spans="1:12" ht="15.75">
      <c r="A1561" s="196" t="s">
        <v>6753</v>
      </c>
      <c r="B1561" s="196" t="s">
        <v>6754</v>
      </c>
      <c r="C1561" s="196" t="s">
        <v>6847</v>
      </c>
      <c r="D1561" s="196">
        <v>36</v>
      </c>
      <c r="E1561" s="197" t="s">
        <v>144</v>
      </c>
      <c r="F1561" s="196" t="s">
        <v>144</v>
      </c>
      <c r="G1561" s="196">
        <v>99319</v>
      </c>
      <c r="H1561" s="196" t="s">
        <v>7038</v>
      </c>
      <c r="I1561" s="196" t="s">
        <v>5431</v>
      </c>
      <c r="J1561" s="196" t="s">
        <v>5503</v>
      </c>
      <c r="K1561" s="197">
        <v>749.11</v>
      </c>
      <c r="L1561" s="196" t="s">
        <v>5433</v>
      </c>
    </row>
    <row r="1562" spans="1:12" ht="15.75">
      <c r="A1562" s="196" t="s">
        <v>6753</v>
      </c>
      <c r="B1562" s="196" t="s">
        <v>6754</v>
      </c>
      <c r="C1562" s="196" t="s">
        <v>6847</v>
      </c>
      <c r="D1562" s="196">
        <v>36</v>
      </c>
      <c r="E1562" s="197" t="s">
        <v>144</v>
      </c>
      <c r="F1562" s="196" t="s">
        <v>144</v>
      </c>
      <c r="G1562" s="196">
        <v>99320</v>
      </c>
      <c r="H1562" s="196" t="s">
        <v>7039</v>
      </c>
      <c r="I1562" s="196" t="s">
        <v>5502</v>
      </c>
      <c r="J1562" s="196" t="s">
        <v>5432</v>
      </c>
      <c r="K1562" s="198">
        <v>6633.21</v>
      </c>
      <c r="L1562" s="196" t="s">
        <v>5433</v>
      </c>
    </row>
    <row r="1563" spans="1:12" ht="15.75">
      <c r="A1563" s="196" t="s">
        <v>6753</v>
      </c>
      <c r="B1563" s="196" t="s">
        <v>6754</v>
      </c>
      <c r="C1563" s="196" t="s">
        <v>6847</v>
      </c>
      <c r="D1563" s="196">
        <v>36</v>
      </c>
      <c r="E1563" s="197" t="s">
        <v>144</v>
      </c>
      <c r="F1563" s="196" t="s">
        <v>144</v>
      </c>
      <c r="G1563" s="196">
        <v>99321</v>
      </c>
      <c r="H1563" s="196" t="s">
        <v>7040</v>
      </c>
      <c r="I1563" s="196" t="s">
        <v>5431</v>
      </c>
      <c r="J1563" s="196" t="s">
        <v>5503</v>
      </c>
      <c r="K1563" s="198">
        <v>2145.8200000000002</v>
      </c>
      <c r="L1563" s="196" t="s">
        <v>5433</v>
      </c>
    </row>
    <row r="1564" spans="1:12" ht="15.75">
      <c r="A1564" s="196" t="s">
        <v>6753</v>
      </c>
      <c r="B1564" s="196" t="s">
        <v>6754</v>
      </c>
      <c r="C1564" s="196" t="s">
        <v>6847</v>
      </c>
      <c r="D1564" s="196">
        <v>36</v>
      </c>
      <c r="E1564" s="197" t="s">
        <v>144</v>
      </c>
      <c r="F1564" s="196" t="s">
        <v>144</v>
      </c>
      <c r="G1564" s="196">
        <v>99322</v>
      </c>
      <c r="H1564" s="196" t="s">
        <v>7041</v>
      </c>
      <c r="I1564" s="196" t="s">
        <v>5502</v>
      </c>
      <c r="J1564" s="196" t="s">
        <v>5432</v>
      </c>
      <c r="K1564" s="198">
        <v>7488.21</v>
      </c>
      <c r="L1564" s="196" t="s">
        <v>5433</v>
      </c>
    </row>
    <row r="1565" spans="1:12" ht="15.75">
      <c r="A1565" s="196" t="s">
        <v>6753</v>
      </c>
      <c r="B1565" s="196" t="s">
        <v>6754</v>
      </c>
      <c r="C1565" s="196" t="s">
        <v>6847</v>
      </c>
      <c r="D1565" s="196">
        <v>36</v>
      </c>
      <c r="E1565" s="197" t="s">
        <v>144</v>
      </c>
      <c r="F1565" s="196" t="s">
        <v>144</v>
      </c>
      <c r="G1565" s="196">
        <v>99323</v>
      </c>
      <c r="H1565" s="196" t="s">
        <v>7042</v>
      </c>
      <c r="I1565" s="196" t="s">
        <v>5431</v>
      </c>
      <c r="J1565" s="196" t="s">
        <v>5503</v>
      </c>
      <c r="K1565" s="198">
        <v>2336.71</v>
      </c>
      <c r="L1565" s="196" t="s">
        <v>5433</v>
      </c>
    </row>
    <row r="1566" spans="1:12" ht="15.75">
      <c r="A1566" s="196" t="s">
        <v>6753</v>
      </c>
      <c r="B1566" s="196" t="s">
        <v>6754</v>
      </c>
      <c r="C1566" s="196" t="s">
        <v>6847</v>
      </c>
      <c r="D1566" s="196">
        <v>36</v>
      </c>
      <c r="E1566" s="197" t="s">
        <v>144</v>
      </c>
      <c r="F1566" s="196" t="s">
        <v>144</v>
      </c>
      <c r="G1566" s="196">
        <v>99324</v>
      </c>
      <c r="H1566" s="196" t="s">
        <v>7043</v>
      </c>
      <c r="I1566" s="196" t="s">
        <v>5502</v>
      </c>
      <c r="J1566" s="196" t="s">
        <v>5432</v>
      </c>
      <c r="K1566" s="198">
        <v>8343.2099999999991</v>
      </c>
      <c r="L1566" s="196" t="s">
        <v>5433</v>
      </c>
    </row>
    <row r="1567" spans="1:12" ht="15.75">
      <c r="A1567" s="196" t="s">
        <v>6753</v>
      </c>
      <c r="B1567" s="196" t="s">
        <v>6754</v>
      </c>
      <c r="C1567" s="196" t="s">
        <v>6847</v>
      </c>
      <c r="D1567" s="196">
        <v>36</v>
      </c>
      <c r="E1567" s="197" t="s">
        <v>144</v>
      </c>
      <c r="F1567" s="196" t="s">
        <v>144</v>
      </c>
      <c r="G1567" s="196">
        <v>99325</v>
      </c>
      <c r="H1567" s="196" t="s">
        <v>7044</v>
      </c>
      <c r="I1567" s="196" t="s">
        <v>5431</v>
      </c>
      <c r="J1567" s="196" t="s">
        <v>5503</v>
      </c>
      <c r="K1567" s="198">
        <v>2530.89</v>
      </c>
      <c r="L1567" s="196" t="s">
        <v>5433</v>
      </c>
    </row>
    <row r="1568" spans="1:12" ht="15.75">
      <c r="A1568" s="196" t="s">
        <v>6753</v>
      </c>
      <c r="B1568" s="196" t="s">
        <v>6754</v>
      </c>
      <c r="C1568" s="196" t="s">
        <v>6847</v>
      </c>
      <c r="D1568" s="196">
        <v>36</v>
      </c>
      <c r="E1568" s="197" t="s">
        <v>144</v>
      </c>
      <c r="F1568" s="196" t="s">
        <v>144</v>
      </c>
      <c r="G1568" s="196">
        <v>99326</v>
      </c>
      <c r="H1568" s="196" t="s">
        <v>7045</v>
      </c>
      <c r="I1568" s="196" t="s">
        <v>5502</v>
      </c>
      <c r="J1568" s="196" t="s">
        <v>5432</v>
      </c>
      <c r="K1568" s="198">
        <v>6786.85</v>
      </c>
      <c r="L1568" s="196" t="s">
        <v>5433</v>
      </c>
    </row>
    <row r="1569" spans="1:12" ht="15.75">
      <c r="A1569" s="196" t="s">
        <v>6753</v>
      </c>
      <c r="B1569" s="196" t="s">
        <v>6754</v>
      </c>
      <c r="C1569" s="196" t="s">
        <v>6847</v>
      </c>
      <c r="D1569" s="196">
        <v>36</v>
      </c>
      <c r="E1569" s="197" t="s">
        <v>144</v>
      </c>
      <c r="F1569" s="196" t="s">
        <v>144</v>
      </c>
      <c r="G1569" s="196">
        <v>99327</v>
      </c>
      <c r="H1569" s="196" t="s">
        <v>7046</v>
      </c>
      <c r="I1569" s="196" t="s">
        <v>5431</v>
      </c>
      <c r="J1569" s="196" t="s">
        <v>5503</v>
      </c>
      <c r="K1569" s="198">
        <v>3275.85</v>
      </c>
      <c r="L1569" s="196" t="s">
        <v>5433</v>
      </c>
    </row>
    <row r="1570" spans="1:12" ht="15.75">
      <c r="A1570" s="196" t="s">
        <v>6753</v>
      </c>
      <c r="B1570" s="196" t="s">
        <v>6754</v>
      </c>
      <c r="C1570" s="196" t="s">
        <v>6847</v>
      </c>
      <c r="D1570" s="196">
        <v>36</v>
      </c>
      <c r="E1570" s="197" t="s">
        <v>144</v>
      </c>
      <c r="F1570" s="196" t="s">
        <v>144</v>
      </c>
      <c r="G1570" s="196">
        <v>101800</v>
      </c>
      <c r="H1570" s="196" t="s">
        <v>7047</v>
      </c>
      <c r="I1570" s="196" t="s">
        <v>5502</v>
      </c>
      <c r="J1570" s="196" t="s">
        <v>5432</v>
      </c>
      <c r="K1570" s="198">
        <v>1206.01</v>
      </c>
      <c r="L1570" s="196" t="s">
        <v>5433</v>
      </c>
    </row>
    <row r="1571" spans="1:12" ht="15.75">
      <c r="A1571" s="196" t="s">
        <v>6753</v>
      </c>
      <c r="B1571" s="196" t="s">
        <v>6754</v>
      </c>
      <c r="C1571" s="196" t="s">
        <v>6847</v>
      </c>
      <c r="D1571" s="196">
        <v>36</v>
      </c>
      <c r="E1571" s="197" t="s">
        <v>144</v>
      </c>
      <c r="F1571" s="196" t="s">
        <v>144</v>
      </c>
      <c r="G1571" s="196">
        <v>101801</v>
      </c>
      <c r="H1571" s="196" t="s">
        <v>7048</v>
      </c>
      <c r="I1571" s="196" t="s">
        <v>5502</v>
      </c>
      <c r="J1571" s="196" t="s">
        <v>5432</v>
      </c>
      <c r="K1571" s="197">
        <v>896.83</v>
      </c>
      <c r="L1571" s="196" t="s">
        <v>5433</v>
      </c>
    </row>
    <row r="1572" spans="1:12" ht="15.75">
      <c r="A1572" s="196" t="s">
        <v>6753</v>
      </c>
      <c r="B1572" s="196" t="s">
        <v>6754</v>
      </c>
      <c r="C1572" s="196" t="s">
        <v>6847</v>
      </c>
      <c r="D1572" s="196">
        <v>36</v>
      </c>
      <c r="E1572" s="197" t="s">
        <v>144</v>
      </c>
      <c r="F1572" s="196" t="s">
        <v>144</v>
      </c>
      <c r="G1572" s="196">
        <v>101806</v>
      </c>
      <c r="H1572" s="196" t="s">
        <v>7049</v>
      </c>
      <c r="I1572" s="196" t="s">
        <v>5502</v>
      </c>
      <c r="J1572" s="196" t="s">
        <v>5432</v>
      </c>
      <c r="K1572" s="197">
        <v>448.38</v>
      </c>
      <c r="L1572" s="196" t="s">
        <v>5433</v>
      </c>
    </row>
    <row r="1573" spans="1:12" ht="15.75">
      <c r="A1573" s="196" t="s">
        <v>6753</v>
      </c>
      <c r="B1573" s="196" t="s">
        <v>6754</v>
      </c>
      <c r="C1573" s="196" t="s">
        <v>6847</v>
      </c>
      <c r="D1573" s="196">
        <v>36</v>
      </c>
      <c r="E1573" s="197" t="s">
        <v>144</v>
      </c>
      <c r="F1573" s="196" t="s">
        <v>144</v>
      </c>
      <c r="G1573" s="196">
        <v>101807</v>
      </c>
      <c r="H1573" s="196" t="s">
        <v>7050</v>
      </c>
      <c r="I1573" s="196" t="s">
        <v>5502</v>
      </c>
      <c r="J1573" s="196" t="s">
        <v>5432</v>
      </c>
      <c r="K1573" s="197">
        <v>388.21</v>
      </c>
      <c r="L1573" s="196" t="s">
        <v>5433</v>
      </c>
    </row>
    <row r="1574" spans="1:12" ht="15.75">
      <c r="A1574" s="196" t="s">
        <v>6753</v>
      </c>
      <c r="B1574" s="196" t="s">
        <v>6754</v>
      </c>
      <c r="C1574" s="196" t="s">
        <v>6847</v>
      </c>
      <c r="D1574" s="196">
        <v>36</v>
      </c>
      <c r="E1574" s="197" t="s">
        <v>144</v>
      </c>
      <c r="F1574" s="196" t="s">
        <v>144</v>
      </c>
      <c r="G1574" s="196">
        <v>101808</v>
      </c>
      <c r="H1574" s="196" t="s">
        <v>7051</v>
      </c>
      <c r="I1574" s="196" t="s">
        <v>5502</v>
      </c>
      <c r="J1574" s="196" t="s">
        <v>5432</v>
      </c>
      <c r="K1574" s="197">
        <v>393.14</v>
      </c>
      <c r="L1574" s="196" t="s">
        <v>5433</v>
      </c>
    </row>
    <row r="1575" spans="1:12" ht="15.75">
      <c r="A1575" s="196" t="s">
        <v>6753</v>
      </c>
      <c r="B1575" s="196" t="s">
        <v>6754</v>
      </c>
      <c r="C1575" s="196" t="s">
        <v>6847</v>
      </c>
      <c r="D1575" s="196">
        <v>36</v>
      </c>
      <c r="E1575" s="197" t="s">
        <v>144</v>
      </c>
      <c r="F1575" s="196" t="s">
        <v>144</v>
      </c>
      <c r="G1575" s="196">
        <v>101809</v>
      </c>
      <c r="H1575" s="196" t="s">
        <v>7052</v>
      </c>
      <c r="I1575" s="196" t="s">
        <v>5502</v>
      </c>
      <c r="J1575" s="196" t="s">
        <v>5432</v>
      </c>
      <c r="K1575" s="198">
        <v>2466.94</v>
      </c>
      <c r="L1575" s="196" t="s">
        <v>5433</v>
      </c>
    </row>
    <row r="1576" spans="1:12" ht="15.75">
      <c r="A1576" s="196" t="s">
        <v>6753</v>
      </c>
      <c r="B1576" s="196" t="s">
        <v>6754</v>
      </c>
      <c r="C1576" s="196" t="s">
        <v>6847</v>
      </c>
      <c r="D1576" s="196">
        <v>36</v>
      </c>
      <c r="E1576" s="197" t="s">
        <v>144</v>
      </c>
      <c r="F1576" s="196" t="s">
        <v>144</v>
      </c>
      <c r="G1576" s="196">
        <v>102139</v>
      </c>
      <c r="H1576" s="196" t="s">
        <v>7053</v>
      </c>
      <c r="I1576" s="196" t="s">
        <v>5502</v>
      </c>
      <c r="J1576" s="196" t="s">
        <v>5432</v>
      </c>
      <c r="K1576" s="198">
        <v>1357.21</v>
      </c>
      <c r="L1576" s="196" t="s">
        <v>5433</v>
      </c>
    </row>
    <row r="1577" spans="1:12" ht="15.75">
      <c r="A1577" s="196" t="s">
        <v>6753</v>
      </c>
      <c r="B1577" s="196" t="s">
        <v>6754</v>
      </c>
      <c r="C1577" s="196" t="s">
        <v>6847</v>
      </c>
      <c r="D1577" s="196">
        <v>36</v>
      </c>
      <c r="E1577" s="197" t="s">
        <v>144</v>
      </c>
      <c r="F1577" s="196" t="s">
        <v>144</v>
      </c>
      <c r="G1577" s="196">
        <v>102140</v>
      </c>
      <c r="H1577" s="196" t="s">
        <v>7013</v>
      </c>
      <c r="I1577" s="196" t="s">
        <v>5502</v>
      </c>
      <c r="J1577" s="196" t="s">
        <v>5432</v>
      </c>
      <c r="K1577" s="198">
        <v>1562.27</v>
      </c>
      <c r="L1577" s="196" t="s">
        <v>5433</v>
      </c>
    </row>
    <row r="1578" spans="1:12" ht="15.75">
      <c r="A1578" s="196" t="s">
        <v>6753</v>
      </c>
      <c r="B1578" s="196" t="s">
        <v>6754</v>
      </c>
      <c r="C1578" s="196" t="s">
        <v>6847</v>
      </c>
      <c r="D1578" s="196">
        <v>36</v>
      </c>
      <c r="E1578" s="197" t="s">
        <v>144</v>
      </c>
      <c r="F1578" s="196" t="s">
        <v>144</v>
      </c>
      <c r="G1578" s="196">
        <v>102141</v>
      </c>
      <c r="H1578" s="196" t="s">
        <v>7054</v>
      </c>
      <c r="I1578" s="196" t="s">
        <v>5502</v>
      </c>
      <c r="J1578" s="196" t="s">
        <v>5432</v>
      </c>
      <c r="K1578" s="198">
        <v>2151.8000000000002</v>
      </c>
      <c r="L1578" s="196" t="s">
        <v>5433</v>
      </c>
    </row>
    <row r="1579" spans="1:12" ht="15.75">
      <c r="A1579" s="196" t="s">
        <v>6753</v>
      </c>
      <c r="B1579" s="196" t="s">
        <v>6754</v>
      </c>
      <c r="C1579" s="196" t="s">
        <v>6847</v>
      </c>
      <c r="D1579" s="196">
        <v>36</v>
      </c>
      <c r="E1579" s="197" t="s">
        <v>144</v>
      </c>
      <c r="F1579" s="196" t="s">
        <v>144</v>
      </c>
      <c r="G1579" s="196">
        <v>102142</v>
      </c>
      <c r="H1579" s="196" t="s">
        <v>7055</v>
      </c>
      <c r="I1579" s="196" t="s">
        <v>5502</v>
      </c>
      <c r="J1579" s="196" t="s">
        <v>5432</v>
      </c>
      <c r="K1579" s="198">
        <v>2120.17</v>
      </c>
      <c r="L1579" s="196" t="s">
        <v>5433</v>
      </c>
    </row>
    <row r="1580" spans="1:12" ht="15.75">
      <c r="A1580" s="196" t="s">
        <v>6753</v>
      </c>
      <c r="B1580" s="196" t="s">
        <v>6754</v>
      </c>
      <c r="C1580" s="196" t="s">
        <v>7056</v>
      </c>
      <c r="D1580" s="196">
        <v>37</v>
      </c>
      <c r="E1580" s="197" t="s">
        <v>144</v>
      </c>
      <c r="F1580" s="196" t="s">
        <v>144</v>
      </c>
      <c r="G1580" s="196">
        <v>94263</v>
      </c>
      <c r="H1580" s="196" t="s">
        <v>7057</v>
      </c>
      <c r="I1580" s="196" t="s">
        <v>5431</v>
      </c>
      <c r="J1580" s="196" t="s">
        <v>5432</v>
      </c>
      <c r="K1580" s="197">
        <v>25.57</v>
      </c>
      <c r="L1580" s="196" t="s">
        <v>5433</v>
      </c>
    </row>
    <row r="1581" spans="1:12" ht="15.75">
      <c r="A1581" s="196" t="s">
        <v>6753</v>
      </c>
      <c r="B1581" s="196" t="s">
        <v>6754</v>
      </c>
      <c r="C1581" s="196" t="s">
        <v>7056</v>
      </c>
      <c r="D1581" s="196">
        <v>37</v>
      </c>
      <c r="E1581" s="197" t="s">
        <v>144</v>
      </c>
      <c r="F1581" s="196" t="s">
        <v>144</v>
      </c>
      <c r="G1581" s="196">
        <v>94264</v>
      </c>
      <c r="H1581" s="196" t="s">
        <v>7058</v>
      </c>
      <c r="I1581" s="196" t="s">
        <v>5431</v>
      </c>
      <c r="J1581" s="196" t="s">
        <v>5432</v>
      </c>
      <c r="K1581" s="197">
        <v>28.67</v>
      </c>
      <c r="L1581" s="196" t="s">
        <v>5433</v>
      </c>
    </row>
    <row r="1582" spans="1:12" ht="15.75">
      <c r="A1582" s="196" t="s">
        <v>6753</v>
      </c>
      <c r="B1582" s="196" t="s">
        <v>6754</v>
      </c>
      <c r="C1582" s="196" t="s">
        <v>7056</v>
      </c>
      <c r="D1582" s="196">
        <v>37</v>
      </c>
      <c r="E1582" s="197" t="s">
        <v>144</v>
      </c>
      <c r="F1582" s="196" t="s">
        <v>144</v>
      </c>
      <c r="G1582" s="196">
        <v>94265</v>
      </c>
      <c r="H1582" s="196" t="s">
        <v>7059</v>
      </c>
      <c r="I1582" s="196" t="s">
        <v>5431</v>
      </c>
      <c r="J1582" s="196" t="s">
        <v>5432</v>
      </c>
      <c r="K1582" s="197">
        <v>32.68</v>
      </c>
      <c r="L1582" s="196" t="s">
        <v>5433</v>
      </c>
    </row>
    <row r="1583" spans="1:12" ht="15.75">
      <c r="A1583" s="196" t="s">
        <v>6753</v>
      </c>
      <c r="B1583" s="196" t="s">
        <v>6754</v>
      </c>
      <c r="C1583" s="196" t="s">
        <v>7056</v>
      </c>
      <c r="D1583" s="196">
        <v>37</v>
      </c>
      <c r="E1583" s="197" t="s">
        <v>144</v>
      </c>
      <c r="F1583" s="196" t="s">
        <v>144</v>
      </c>
      <c r="G1583" s="196">
        <v>94266</v>
      </c>
      <c r="H1583" s="196" t="s">
        <v>7060</v>
      </c>
      <c r="I1583" s="196" t="s">
        <v>5431</v>
      </c>
      <c r="J1583" s="196" t="s">
        <v>5432</v>
      </c>
      <c r="K1583" s="197">
        <v>36.24</v>
      </c>
      <c r="L1583" s="196" t="s">
        <v>5433</v>
      </c>
    </row>
    <row r="1584" spans="1:12" ht="15.75">
      <c r="A1584" s="196" t="s">
        <v>6753</v>
      </c>
      <c r="B1584" s="196" t="s">
        <v>6754</v>
      </c>
      <c r="C1584" s="196" t="s">
        <v>7056</v>
      </c>
      <c r="D1584" s="196">
        <v>37</v>
      </c>
      <c r="E1584" s="197" t="s">
        <v>144</v>
      </c>
      <c r="F1584" s="196" t="s">
        <v>144</v>
      </c>
      <c r="G1584" s="196">
        <v>94267</v>
      </c>
      <c r="H1584" s="196" t="s">
        <v>7061</v>
      </c>
      <c r="I1584" s="196" t="s">
        <v>5431</v>
      </c>
      <c r="J1584" s="196" t="s">
        <v>5432</v>
      </c>
      <c r="K1584" s="197">
        <v>38.659999999999997</v>
      </c>
      <c r="L1584" s="196" t="s">
        <v>5433</v>
      </c>
    </row>
    <row r="1585" spans="1:12" ht="15.75">
      <c r="A1585" s="196" t="s">
        <v>6753</v>
      </c>
      <c r="B1585" s="196" t="s">
        <v>6754</v>
      </c>
      <c r="C1585" s="196" t="s">
        <v>7056</v>
      </c>
      <c r="D1585" s="196">
        <v>37</v>
      </c>
      <c r="E1585" s="197" t="s">
        <v>144</v>
      </c>
      <c r="F1585" s="196" t="s">
        <v>144</v>
      </c>
      <c r="G1585" s="196">
        <v>94268</v>
      </c>
      <c r="H1585" s="196" t="s">
        <v>7062</v>
      </c>
      <c r="I1585" s="196" t="s">
        <v>5431</v>
      </c>
      <c r="J1585" s="196" t="s">
        <v>5432</v>
      </c>
      <c r="K1585" s="197">
        <v>42.57</v>
      </c>
      <c r="L1585" s="196" t="s">
        <v>5433</v>
      </c>
    </row>
    <row r="1586" spans="1:12" ht="15.75">
      <c r="A1586" s="196" t="s">
        <v>6753</v>
      </c>
      <c r="B1586" s="196" t="s">
        <v>6754</v>
      </c>
      <c r="C1586" s="196" t="s">
        <v>7056</v>
      </c>
      <c r="D1586" s="196">
        <v>37</v>
      </c>
      <c r="E1586" s="197" t="s">
        <v>144</v>
      </c>
      <c r="F1586" s="196" t="s">
        <v>144</v>
      </c>
      <c r="G1586" s="196">
        <v>94269</v>
      </c>
      <c r="H1586" s="196" t="s">
        <v>7063</v>
      </c>
      <c r="I1586" s="196" t="s">
        <v>5431</v>
      </c>
      <c r="J1586" s="196" t="s">
        <v>5432</v>
      </c>
      <c r="K1586" s="197">
        <v>54.32</v>
      </c>
      <c r="L1586" s="196" t="s">
        <v>5433</v>
      </c>
    </row>
    <row r="1587" spans="1:12" ht="15.75">
      <c r="A1587" s="196" t="s">
        <v>6753</v>
      </c>
      <c r="B1587" s="196" t="s">
        <v>6754</v>
      </c>
      <c r="C1587" s="196" t="s">
        <v>7056</v>
      </c>
      <c r="D1587" s="196">
        <v>37</v>
      </c>
      <c r="E1587" s="197" t="s">
        <v>144</v>
      </c>
      <c r="F1587" s="196" t="s">
        <v>144</v>
      </c>
      <c r="G1587" s="196">
        <v>94270</v>
      </c>
      <c r="H1587" s="196" t="s">
        <v>7064</v>
      </c>
      <c r="I1587" s="196" t="s">
        <v>5431</v>
      </c>
      <c r="J1587" s="196" t="s">
        <v>5432</v>
      </c>
      <c r="K1587" s="197">
        <v>59.8</v>
      </c>
      <c r="L1587" s="196" t="s">
        <v>5433</v>
      </c>
    </row>
    <row r="1588" spans="1:12" ht="15.75">
      <c r="A1588" s="196" t="s">
        <v>6753</v>
      </c>
      <c r="B1588" s="196" t="s">
        <v>6754</v>
      </c>
      <c r="C1588" s="196" t="s">
        <v>7056</v>
      </c>
      <c r="D1588" s="196">
        <v>37</v>
      </c>
      <c r="E1588" s="197" t="s">
        <v>144</v>
      </c>
      <c r="F1588" s="196" t="s">
        <v>144</v>
      </c>
      <c r="G1588" s="196">
        <v>94271</v>
      </c>
      <c r="H1588" s="196" t="s">
        <v>7065</v>
      </c>
      <c r="I1588" s="196" t="s">
        <v>5431</v>
      </c>
      <c r="J1588" s="196" t="s">
        <v>5432</v>
      </c>
      <c r="K1588" s="197">
        <v>66.09</v>
      </c>
      <c r="L1588" s="196" t="s">
        <v>5433</v>
      </c>
    </row>
    <row r="1589" spans="1:12" ht="15.75">
      <c r="A1589" s="196" t="s">
        <v>6753</v>
      </c>
      <c r="B1589" s="196" t="s">
        <v>6754</v>
      </c>
      <c r="C1589" s="196" t="s">
        <v>7056</v>
      </c>
      <c r="D1589" s="196">
        <v>37</v>
      </c>
      <c r="E1589" s="197" t="s">
        <v>144</v>
      </c>
      <c r="F1589" s="196" t="s">
        <v>144</v>
      </c>
      <c r="G1589" s="196">
        <v>94272</v>
      </c>
      <c r="H1589" s="196" t="s">
        <v>7066</v>
      </c>
      <c r="I1589" s="196" t="s">
        <v>5431</v>
      </c>
      <c r="J1589" s="196" t="s">
        <v>5432</v>
      </c>
      <c r="K1589" s="197">
        <v>73.38</v>
      </c>
      <c r="L1589" s="196" t="s">
        <v>5433</v>
      </c>
    </row>
    <row r="1590" spans="1:12" ht="15.75">
      <c r="A1590" s="196" t="s">
        <v>6753</v>
      </c>
      <c r="B1590" s="196" t="s">
        <v>6754</v>
      </c>
      <c r="C1590" s="196" t="s">
        <v>7056</v>
      </c>
      <c r="D1590" s="196">
        <v>37</v>
      </c>
      <c r="E1590" s="197" t="s">
        <v>144</v>
      </c>
      <c r="F1590" s="196" t="s">
        <v>144</v>
      </c>
      <c r="G1590" s="196">
        <v>94273</v>
      </c>
      <c r="H1590" s="196" t="s">
        <v>7067</v>
      </c>
      <c r="I1590" s="196" t="s">
        <v>5431</v>
      </c>
      <c r="J1590" s="196" t="s">
        <v>5503</v>
      </c>
      <c r="K1590" s="197">
        <v>44.06</v>
      </c>
      <c r="L1590" s="196" t="s">
        <v>5433</v>
      </c>
    </row>
    <row r="1591" spans="1:12" ht="15.75">
      <c r="A1591" s="196" t="s">
        <v>6753</v>
      </c>
      <c r="B1591" s="196" t="s">
        <v>6754</v>
      </c>
      <c r="C1591" s="196" t="s">
        <v>7056</v>
      </c>
      <c r="D1591" s="196">
        <v>37</v>
      </c>
      <c r="E1591" s="197" t="s">
        <v>144</v>
      </c>
      <c r="F1591" s="196" t="s">
        <v>144</v>
      </c>
      <c r="G1591" s="196">
        <v>94274</v>
      </c>
      <c r="H1591" s="196" t="s">
        <v>7068</v>
      </c>
      <c r="I1591" s="196" t="s">
        <v>5431</v>
      </c>
      <c r="J1591" s="196" t="s">
        <v>5503</v>
      </c>
      <c r="K1591" s="197">
        <v>47.65</v>
      </c>
      <c r="L1591" s="196" t="s">
        <v>5433</v>
      </c>
    </row>
    <row r="1592" spans="1:12" ht="15.75">
      <c r="A1592" s="196" t="s">
        <v>6753</v>
      </c>
      <c r="B1592" s="196" t="s">
        <v>6754</v>
      </c>
      <c r="C1592" s="196" t="s">
        <v>7056</v>
      </c>
      <c r="D1592" s="196">
        <v>37</v>
      </c>
      <c r="E1592" s="197" t="s">
        <v>144</v>
      </c>
      <c r="F1592" s="196" t="s">
        <v>144</v>
      </c>
      <c r="G1592" s="196">
        <v>94275</v>
      </c>
      <c r="H1592" s="196" t="s">
        <v>7069</v>
      </c>
      <c r="I1592" s="196" t="s">
        <v>5431</v>
      </c>
      <c r="J1592" s="196" t="s">
        <v>5503</v>
      </c>
      <c r="K1592" s="197">
        <v>42.2</v>
      </c>
      <c r="L1592" s="196" t="s">
        <v>5433</v>
      </c>
    </row>
    <row r="1593" spans="1:12" ht="15.75">
      <c r="A1593" s="196" t="s">
        <v>6753</v>
      </c>
      <c r="B1593" s="196" t="s">
        <v>6754</v>
      </c>
      <c r="C1593" s="196" t="s">
        <v>7056</v>
      </c>
      <c r="D1593" s="196">
        <v>37</v>
      </c>
      <c r="E1593" s="197" t="s">
        <v>144</v>
      </c>
      <c r="F1593" s="196" t="s">
        <v>144</v>
      </c>
      <c r="G1593" s="196">
        <v>94276</v>
      </c>
      <c r="H1593" s="196" t="s">
        <v>7070</v>
      </c>
      <c r="I1593" s="196" t="s">
        <v>5431</v>
      </c>
      <c r="J1593" s="196" t="s">
        <v>5503</v>
      </c>
      <c r="K1593" s="197">
        <v>45.78</v>
      </c>
      <c r="L1593" s="196" t="s">
        <v>5433</v>
      </c>
    </row>
    <row r="1594" spans="1:12" ht="15.75">
      <c r="A1594" s="196" t="s">
        <v>6753</v>
      </c>
      <c r="B1594" s="196" t="s">
        <v>6754</v>
      </c>
      <c r="C1594" s="196" t="s">
        <v>7056</v>
      </c>
      <c r="D1594" s="196">
        <v>37</v>
      </c>
      <c r="E1594" s="197" t="s">
        <v>144</v>
      </c>
      <c r="F1594" s="196" t="s">
        <v>144</v>
      </c>
      <c r="G1594" s="196">
        <v>94281</v>
      </c>
      <c r="H1594" s="196" t="s">
        <v>7071</v>
      </c>
      <c r="I1594" s="196" t="s">
        <v>5431</v>
      </c>
      <c r="J1594" s="196" t="s">
        <v>5503</v>
      </c>
      <c r="K1594" s="197">
        <v>41.19</v>
      </c>
      <c r="L1594" s="196" t="s">
        <v>5433</v>
      </c>
    </row>
    <row r="1595" spans="1:12" ht="15.75">
      <c r="A1595" s="196" t="s">
        <v>6753</v>
      </c>
      <c r="B1595" s="196" t="s">
        <v>6754</v>
      </c>
      <c r="C1595" s="196" t="s">
        <v>7056</v>
      </c>
      <c r="D1595" s="196">
        <v>37</v>
      </c>
      <c r="E1595" s="197" t="s">
        <v>144</v>
      </c>
      <c r="F1595" s="196" t="s">
        <v>144</v>
      </c>
      <c r="G1595" s="196">
        <v>94282</v>
      </c>
      <c r="H1595" s="196" t="s">
        <v>7072</v>
      </c>
      <c r="I1595" s="196" t="s">
        <v>5431</v>
      </c>
      <c r="J1595" s="196" t="s">
        <v>5503</v>
      </c>
      <c r="K1595" s="197">
        <v>52.14</v>
      </c>
      <c r="L1595" s="196" t="s">
        <v>5433</v>
      </c>
    </row>
    <row r="1596" spans="1:12" ht="15.75">
      <c r="A1596" s="196" t="s">
        <v>6753</v>
      </c>
      <c r="B1596" s="196" t="s">
        <v>6754</v>
      </c>
      <c r="C1596" s="196" t="s">
        <v>7056</v>
      </c>
      <c r="D1596" s="196">
        <v>37</v>
      </c>
      <c r="E1596" s="197" t="s">
        <v>144</v>
      </c>
      <c r="F1596" s="196" t="s">
        <v>144</v>
      </c>
      <c r="G1596" s="196">
        <v>94283</v>
      </c>
      <c r="H1596" s="196" t="s">
        <v>7073</v>
      </c>
      <c r="I1596" s="196" t="s">
        <v>5431</v>
      </c>
      <c r="J1596" s="196" t="s">
        <v>5503</v>
      </c>
      <c r="K1596" s="197">
        <v>51.95</v>
      </c>
      <c r="L1596" s="196" t="s">
        <v>5433</v>
      </c>
    </row>
    <row r="1597" spans="1:12" ht="15.75">
      <c r="A1597" s="196" t="s">
        <v>6753</v>
      </c>
      <c r="B1597" s="196" t="s">
        <v>6754</v>
      </c>
      <c r="C1597" s="196" t="s">
        <v>7056</v>
      </c>
      <c r="D1597" s="196">
        <v>37</v>
      </c>
      <c r="E1597" s="197" t="s">
        <v>144</v>
      </c>
      <c r="F1597" s="196" t="s">
        <v>144</v>
      </c>
      <c r="G1597" s="196">
        <v>94284</v>
      </c>
      <c r="H1597" s="196" t="s">
        <v>7074</v>
      </c>
      <c r="I1597" s="196" t="s">
        <v>5431</v>
      </c>
      <c r="J1597" s="196" t="s">
        <v>5503</v>
      </c>
      <c r="K1597" s="197">
        <v>62.9</v>
      </c>
      <c r="L1597" s="196" t="s">
        <v>5433</v>
      </c>
    </row>
    <row r="1598" spans="1:12" ht="15.75">
      <c r="A1598" s="196" t="s">
        <v>6753</v>
      </c>
      <c r="B1598" s="196" t="s">
        <v>6754</v>
      </c>
      <c r="C1598" s="196" t="s">
        <v>7056</v>
      </c>
      <c r="D1598" s="196">
        <v>37</v>
      </c>
      <c r="E1598" s="197" t="s">
        <v>144</v>
      </c>
      <c r="F1598" s="196" t="s">
        <v>144</v>
      </c>
      <c r="G1598" s="196">
        <v>94285</v>
      </c>
      <c r="H1598" s="196" t="s">
        <v>7075</v>
      </c>
      <c r="I1598" s="196" t="s">
        <v>5431</v>
      </c>
      <c r="J1598" s="196" t="s">
        <v>5503</v>
      </c>
      <c r="K1598" s="197">
        <v>62.19</v>
      </c>
      <c r="L1598" s="196" t="s">
        <v>5433</v>
      </c>
    </row>
    <row r="1599" spans="1:12" ht="15.75">
      <c r="A1599" s="196" t="s">
        <v>6753</v>
      </c>
      <c r="B1599" s="196" t="s">
        <v>6754</v>
      </c>
      <c r="C1599" s="196" t="s">
        <v>7056</v>
      </c>
      <c r="D1599" s="196">
        <v>37</v>
      </c>
      <c r="E1599" s="197" t="s">
        <v>144</v>
      </c>
      <c r="F1599" s="196" t="s">
        <v>144</v>
      </c>
      <c r="G1599" s="196">
        <v>94286</v>
      </c>
      <c r="H1599" s="196" t="s">
        <v>7076</v>
      </c>
      <c r="I1599" s="196" t="s">
        <v>5431</v>
      </c>
      <c r="J1599" s="196" t="s">
        <v>5503</v>
      </c>
      <c r="K1599" s="197">
        <v>73.14</v>
      </c>
      <c r="L1599" s="196" t="s">
        <v>5433</v>
      </c>
    </row>
    <row r="1600" spans="1:12" ht="15.75">
      <c r="A1600" s="196" t="s">
        <v>6753</v>
      </c>
      <c r="B1600" s="196" t="s">
        <v>6754</v>
      </c>
      <c r="C1600" s="196" t="s">
        <v>7056</v>
      </c>
      <c r="D1600" s="196">
        <v>37</v>
      </c>
      <c r="E1600" s="197" t="s">
        <v>144</v>
      </c>
      <c r="F1600" s="196" t="s">
        <v>144</v>
      </c>
      <c r="G1600" s="196">
        <v>94287</v>
      </c>
      <c r="H1600" s="196" t="s">
        <v>7077</v>
      </c>
      <c r="I1600" s="196" t="s">
        <v>5431</v>
      </c>
      <c r="J1600" s="196" t="s">
        <v>5503</v>
      </c>
      <c r="K1600" s="197">
        <v>32.72</v>
      </c>
      <c r="L1600" s="196" t="s">
        <v>5433</v>
      </c>
    </row>
    <row r="1601" spans="1:12" ht="15.75">
      <c r="A1601" s="196" t="s">
        <v>6753</v>
      </c>
      <c r="B1601" s="196" t="s">
        <v>6754</v>
      </c>
      <c r="C1601" s="196" t="s">
        <v>7056</v>
      </c>
      <c r="D1601" s="196">
        <v>37</v>
      </c>
      <c r="E1601" s="197" t="s">
        <v>144</v>
      </c>
      <c r="F1601" s="196" t="s">
        <v>144</v>
      </c>
      <c r="G1601" s="196">
        <v>94288</v>
      </c>
      <c r="H1601" s="196" t="s">
        <v>7078</v>
      </c>
      <c r="I1601" s="196" t="s">
        <v>5431</v>
      </c>
      <c r="J1601" s="196" t="s">
        <v>5503</v>
      </c>
      <c r="K1601" s="197">
        <v>42.3</v>
      </c>
      <c r="L1601" s="196" t="s">
        <v>5433</v>
      </c>
    </row>
    <row r="1602" spans="1:12" ht="15.75">
      <c r="A1602" s="196" t="s">
        <v>6753</v>
      </c>
      <c r="B1602" s="196" t="s">
        <v>6754</v>
      </c>
      <c r="C1602" s="196" t="s">
        <v>7056</v>
      </c>
      <c r="D1602" s="196">
        <v>37</v>
      </c>
      <c r="E1602" s="197" t="s">
        <v>144</v>
      </c>
      <c r="F1602" s="196" t="s">
        <v>144</v>
      </c>
      <c r="G1602" s="196">
        <v>94289</v>
      </c>
      <c r="H1602" s="196" t="s">
        <v>7079</v>
      </c>
      <c r="I1602" s="196" t="s">
        <v>5431</v>
      </c>
      <c r="J1602" s="196" t="s">
        <v>5503</v>
      </c>
      <c r="K1602" s="197">
        <v>40.56</v>
      </c>
      <c r="L1602" s="196" t="s">
        <v>5433</v>
      </c>
    </row>
    <row r="1603" spans="1:12" ht="15.75">
      <c r="A1603" s="196" t="s">
        <v>6753</v>
      </c>
      <c r="B1603" s="196" t="s">
        <v>6754</v>
      </c>
      <c r="C1603" s="196" t="s">
        <v>7056</v>
      </c>
      <c r="D1603" s="196">
        <v>37</v>
      </c>
      <c r="E1603" s="197" t="s">
        <v>144</v>
      </c>
      <c r="F1603" s="196" t="s">
        <v>144</v>
      </c>
      <c r="G1603" s="196">
        <v>94290</v>
      </c>
      <c r="H1603" s="196" t="s">
        <v>7080</v>
      </c>
      <c r="I1603" s="196" t="s">
        <v>5431</v>
      </c>
      <c r="J1603" s="196" t="s">
        <v>5503</v>
      </c>
      <c r="K1603" s="197">
        <v>50.14</v>
      </c>
      <c r="L1603" s="196" t="s">
        <v>5433</v>
      </c>
    </row>
    <row r="1604" spans="1:12" ht="15.75">
      <c r="A1604" s="196" t="s">
        <v>6753</v>
      </c>
      <c r="B1604" s="196" t="s">
        <v>6754</v>
      </c>
      <c r="C1604" s="196" t="s">
        <v>7056</v>
      </c>
      <c r="D1604" s="196">
        <v>37</v>
      </c>
      <c r="E1604" s="197" t="s">
        <v>144</v>
      </c>
      <c r="F1604" s="196" t="s">
        <v>144</v>
      </c>
      <c r="G1604" s="196">
        <v>94291</v>
      </c>
      <c r="H1604" s="196" t="s">
        <v>7081</v>
      </c>
      <c r="I1604" s="196" t="s">
        <v>5431</v>
      </c>
      <c r="J1604" s="196" t="s">
        <v>5503</v>
      </c>
      <c r="K1604" s="197">
        <v>47.92</v>
      </c>
      <c r="L1604" s="196" t="s">
        <v>5433</v>
      </c>
    </row>
    <row r="1605" spans="1:12" ht="15.75">
      <c r="A1605" s="196" t="s">
        <v>6753</v>
      </c>
      <c r="B1605" s="196" t="s">
        <v>6754</v>
      </c>
      <c r="C1605" s="196" t="s">
        <v>7056</v>
      </c>
      <c r="D1605" s="196">
        <v>37</v>
      </c>
      <c r="E1605" s="197" t="s">
        <v>144</v>
      </c>
      <c r="F1605" s="196" t="s">
        <v>144</v>
      </c>
      <c r="G1605" s="196">
        <v>94292</v>
      </c>
      <c r="H1605" s="196" t="s">
        <v>7082</v>
      </c>
      <c r="I1605" s="196" t="s">
        <v>5431</v>
      </c>
      <c r="J1605" s="196" t="s">
        <v>5503</v>
      </c>
      <c r="K1605" s="197">
        <v>57.5</v>
      </c>
      <c r="L1605" s="196" t="s">
        <v>5433</v>
      </c>
    </row>
    <row r="1606" spans="1:12" ht="15.75">
      <c r="A1606" s="196" t="s">
        <v>6753</v>
      </c>
      <c r="B1606" s="196" t="s">
        <v>6754</v>
      </c>
      <c r="C1606" s="196" t="s">
        <v>7056</v>
      </c>
      <c r="D1606" s="196">
        <v>37</v>
      </c>
      <c r="E1606" s="197" t="s">
        <v>144</v>
      </c>
      <c r="F1606" s="196" t="s">
        <v>144</v>
      </c>
      <c r="G1606" s="196">
        <v>94293</v>
      </c>
      <c r="H1606" s="196" t="s">
        <v>7083</v>
      </c>
      <c r="I1606" s="196" t="s">
        <v>5431</v>
      </c>
      <c r="J1606" s="196" t="s">
        <v>5503</v>
      </c>
      <c r="K1606" s="197">
        <v>120.93</v>
      </c>
      <c r="L1606" s="196" t="s">
        <v>5433</v>
      </c>
    </row>
    <row r="1607" spans="1:12" ht="15.75">
      <c r="A1607" s="196" t="s">
        <v>6753</v>
      </c>
      <c r="B1607" s="196" t="s">
        <v>6754</v>
      </c>
      <c r="C1607" s="196" t="s">
        <v>7056</v>
      </c>
      <c r="D1607" s="196">
        <v>37</v>
      </c>
      <c r="E1607" s="197" t="s">
        <v>144</v>
      </c>
      <c r="F1607" s="196" t="s">
        <v>144</v>
      </c>
      <c r="G1607" s="196">
        <v>94294</v>
      </c>
      <c r="H1607" s="196" t="s">
        <v>7084</v>
      </c>
      <c r="I1607" s="196" t="s">
        <v>5431</v>
      </c>
      <c r="J1607" s="196" t="s">
        <v>5503</v>
      </c>
      <c r="K1607" s="197">
        <v>7.42</v>
      </c>
      <c r="L1607" s="196" t="s">
        <v>5433</v>
      </c>
    </row>
    <row r="1608" spans="1:12" ht="15.75">
      <c r="A1608" s="196" t="s">
        <v>7085</v>
      </c>
      <c r="B1608" s="196" t="s">
        <v>7086</v>
      </c>
      <c r="C1608" s="196" t="s">
        <v>7087</v>
      </c>
      <c r="D1608" s="196">
        <v>23</v>
      </c>
      <c r="E1608" s="197" t="s">
        <v>144</v>
      </c>
      <c r="F1608" s="196" t="s">
        <v>144</v>
      </c>
      <c r="G1608" s="196">
        <v>101570</v>
      </c>
      <c r="H1608" s="196" t="s">
        <v>7088</v>
      </c>
      <c r="I1608" s="196" t="s">
        <v>5650</v>
      </c>
      <c r="J1608" s="196" t="s">
        <v>5432</v>
      </c>
      <c r="K1608" s="197">
        <v>19.28</v>
      </c>
      <c r="L1608" s="196" t="s">
        <v>5433</v>
      </c>
    </row>
    <row r="1609" spans="1:12" ht="15.75">
      <c r="A1609" s="196" t="s">
        <v>7085</v>
      </c>
      <c r="B1609" s="196" t="s">
        <v>7086</v>
      </c>
      <c r="C1609" s="196" t="s">
        <v>7087</v>
      </c>
      <c r="D1609" s="196">
        <v>23</v>
      </c>
      <c r="E1609" s="197" t="s">
        <v>144</v>
      </c>
      <c r="F1609" s="196" t="s">
        <v>144</v>
      </c>
      <c r="G1609" s="196">
        <v>101571</v>
      </c>
      <c r="H1609" s="196" t="s">
        <v>7089</v>
      </c>
      <c r="I1609" s="196" t="s">
        <v>5650</v>
      </c>
      <c r="J1609" s="196" t="s">
        <v>5432</v>
      </c>
      <c r="K1609" s="197">
        <v>26.31</v>
      </c>
      <c r="L1609" s="196" t="s">
        <v>5433</v>
      </c>
    </row>
    <row r="1610" spans="1:12" ht="15.75">
      <c r="A1610" s="196" t="s">
        <v>7085</v>
      </c>
      <c r="B1610" s="196" t="s">
        <v>7086</v>
      </c>
      <c r="C1610" s="196" t="s">
        <v>7087</v>
      </c>
      <c r="D1610" s="196">
        <v>23</v>
      </c>
      <c r="E1610" s="197" t="s">
        <v>144</v>
      </c>
      <c r="F1610" s="196" t="s">
        <v>144</v>
      </c>
      <c r="G1610" s="196">
        <v>101572</v>
      </c>
      <c r="H1610" s="196" t="s">
        <v>7090</v>
      </c>
      <c r="I1610" s="196" t="s">
        <v>5650</v>
      </c>
      <c r="J1610" s="196" t="s">
        <v>5432</v>
      </c>
      <c r="K1610" s="197">
        <v>15.08</v>
      </c>
      <c r="L1610" s="196" t="s">
        <v>5433</v>
      </c>
    </row>
    <row r="1611" spans="1:12" ht="15.75">
      <c r="A1611" s="196" t="s">
        <v>7085</v>
      </c>
      <c r="B1611" s="196" t="s">
        <v>7086</v>
      </c>
      <c r="C1611" s="196" t="s">
        <v>7087</v>
      </c>
      <c r="D1611" s="196">
        <v>23</v>
      </c>
      <c r="E1611" s="197" t="s">
        <v>144</v>
      </c>
      <c r="F1611" s="196" t="s">
        <v>144</v>
      </c>
      <c r="G1611" s="196">
        <v>101573</v>
      </c>
      <c r="H1611" s="196" t="s">
        <v>7091</v>
      </c>
      <c r="I1611" s="196" t="s">
        <v>5650</v>
      </c>
      <c r="J1611" s="196" t="s">
        <v>5432</v>
      </c>
      <c r="K1611" s="197">
        <v>22.12</v>
      </c>
      <c r="L1611" s="196" t="s">
        <v>5433</v>
      </c>
    </row>
    <row r="1612" spans="1:12" ht="15.75">
      <c r="A1612" s="196" t="s">
        <v>7085</v>
      </c>
      <c r="B1612" s="196" t="s">
        <v>7086</v>
      </c>
      <c r="C1612" s="196" t="s">
        <v>7087</v>
      </c>
      <c r="D1612" s="196">
        <v>23</v>
      </c>
      <c r="E1612" s="197" t="s">
        <v>144</v>
      </c>
      <c r="F1612" s="196" t="s">
        <v>144</v>
      </c>
      <c r="G1612" s="196">
        <v>101574</v>
      </c>
      <c r="H1612" s="196" t="s">
        <v>7092</v>
      </c>
      <c r="I1612" s="196" t="s">
        <v>5650</v>
      </c>
      <c r="J1612" s="196" t="s">
        <v>5432</v>
      </c>
      <c r="K1612" s="197">
        <v>11.47</v>
      </c>
      <c r="L1612" s="196" t="s">
        <v>5433</v>
      </c>
    </row>
    <row r="1613" spans="1:12" ht="15.75">
      <c r="A1613" s="196" t="s">
        <v>7085</v>
      </c>
      <c r="B1613" s="196" t="s">
        <v>7086</v>
      </c>
      <c r="C1613" s="196" t="s">
        <v>7087</v>
      </c>
      <c r="D1613" s="196">
        <v>23</v>
      </c>
      <c r="E1613" s="197" t="s">
        <v>144</v>
      </c>
      <c r="F1613" s="196" t="s">
        <v>144</v>
      </c>
      <c r="G1613" s="196">
        <v>101575</v>
      </c>
      <c r="H1613" s="196" t="s">
        <v>7093</v>
      </c>
      <c r="I1613" s="196" t="s">
        <v>5650</v>
      </c>
      <c r="J1613" s="196" t="s">
        <v>5432</v>
      </c>
      <c r="K1613" s="197">
        <v>18.62</v>
      </c>
      <c r="L1613" s="196" t="s">
        <v>5433</v>
      </c>
    </row>
    <row r="1614" spans="1:12" ht="15.75">
      <c r="A1614" s="196" t="s">
        <v>7085</v>
      </c>
      <c r="B1614" s="196" t="s">
        <v>7086</v>
      </c>
      <c r="C1614" s="196" t="s">
        <v>7087</v>
      </c>
      <c r="D1614" s="196">
        <v>23</v>
      </c>
      <c r="E1614" s="197" t="s">
        <v>144</v>
      </c>
      <c r="F1614" s="196" t="s">
        <v>144</v>
      </c>
      <c r="G1614" s="196">
        <v>101576</v>
      </c>
      <c r="H1614" s="196" t="s">
        <v>7094</v>
      </c>
      <c r="I1614" s="196" t="s">
        <v>5650</v>
      </c>
      <c r="J1614" s="196" t="s">
        <v>5432</v>
      </c>
      <c r="K1614" s="197">
        <v>33.97</v>
      </c>
      <c r="L1614" s="196" t="s">
        <v>5433</v>
      </c>
    </row>
    <row r="1615" spans="1:12" ht="15.75">
      <c r="A1615" s="196" t="s">
        <v>7085</v>
      </c>
      <c r="B1615" s="196" t="s">
        <v>7086</v>
      </c>
      <c r="C1615" s="196" t="s">
        <v>7087</v>
      </c>
      <c r="D1615" s="196">
        <v>23</v>
      </c>
      <c r="E1615" s="197" t="s">
        <v>144</v>
      </c>
      <c r="F1615" s="196" t="s">
        <v>144</v>
      </c>
      <c r="G1615" s="196">
        <v>101577</v>
      </c>
      <c r="H1615" s="196" t="s">
        <v>7095</v>
      </c>
      <c r="I1615" s="196" t="s">
        <v>5650</v>
      </c>
      <c r="J1615" s="196" t="s">
        <v>5432</v>
      </c>
      <c r="K1615" s="197">
        <v>42.99</v>
      </c>
      <c r="L1615" s="196" t="s">
        <v>5433</v>
      </c>
    </row>
    <row r="1616" spans="1:12" ht="15.75">
      <c r="A1616" s="196" t="s">
        <v>7085</v>
      </c>
      <c r="B1616" s="196" t="s">
        <v>7086</v>
      </c>
      <c r="C1616" s="196" t="s">
        <v>7087</v>
      </c>
      <c r="D1616" s="196">
        <v>23</v>
      </c>
      <c r="E1616" s="197" t="s">
        <v>144</v>
      </c>
      <c r="F1616" s="196" t="s">
        <v>144</v>
      </c>
      <c r="G1616" s="196">
        <v>101578</v>
      </c>
      <c r="H1616" s="196" t="s">
        <v>7096</v>
      </c>
      <c r="I1616" s="196" t="s">
        <v>5650</v>
      </c>
      <c r="J1616" s="196" t="s">
        <v>5432</v>
      </c>
      <c r="K1616" s="197">
        <v>27.94</v>
      </c>
      <c r="L1616" s="196" t="s">
        <v>5433</v>
      </c>
    </row>
    <row r="1617" spans="1:12" ht="15.75">
      <c r="A1617" s="196" t="s">
        <v>7085</v>
      </c>
      <c r="B1617" s="196" t="s">
        <v>7086</v>
      </c>
      <c r="C1617" s="196" t="s">
        <v>7087</v>
      </c>
      <c r="D1617" s="196">
        <v>23</v>
      </c>
      <c r="E1617" s="197" t="s">
        <v>144</v>
      </c>
      <c r="F1617" s="196" t="s">
        <v>144</v>
      </c>
      <c r="G1617" s="196">
        <v>101579</v>
      </c>
      <c r="H1617" s="196" t="s">
        <v>7097</v>
      </c>
      <c r="I1617" s="196" t="s">
        <v>5650</v>
      </c>
      <c r="J1617" s="196" t="s">
        <v>5432</v>
      </c>
      <c r="K1617" s="197">
        <v>36.96</v>
      </c>
      <c r="L1617" s="196" t="s">
        <v>5433</v>
      </c>
    </row>
    <row r="1618" spans="1:12" ht="15.75">
      <c r="A1618" s="196" t="s">
        <v>7085</v>
      </c>
      <c r="B1618" s="196" t="s">
        <v>7086</v>
      </c>
      <c r="C1618" s="196" t="s">
        <v>7087</v>
      </c>
      <c r="D1618" s="196">
        <v>23</v>
      </c>
      <c r="E1618" s="197" t="s">
        <v>144</v>
      </c>
      <c r="F1618" s="196" t="s">
        <v>144</v>
      </c>
      <c r="G1618" s="196">
        <v>101580</v>
      </c>
      <c r="H1618" s="196" t="s">
        <v>7098</v>
      </c>
      <c r="I1618" s="196" t="s">
        <v>5650</v>
      </c>
      <c r="J1618" s="196" t="s">
        <v>5432</v>
      </c>
      <c r="K1618" s="197">
        <v>24.49</v>
      </c>
      <c r="L1618" s="196" t="s">
        <v>5433</v>
      </c>
    </row>
    <row r="1619" spans="1:12" ht="15.75">
      <c r="A1619" s="196" t="s">
        <v>7085</v>
      </c>
      <c r="B1619" s="196" t="s">
        <v>7086</v>
      </c>
      <c r="C1619" s="196" t="s">
        <v>7087</v>
      </c>
      <c r="D1619" s="196">
        <v>23</v>
      </c>
      <c r="E1619" s="197" t="s">
        <v>144</v>
      </c>
      <c r="F1619" s="196" t="s">
        <v>144</v>
      </c>
      <c r="G1619" s="196">
        <v>101581</v>
      </c>
      <c r="H1619" s="196" t="s">
        <v>7099</v>
      </c>
      <c r="I1619" s="196" t="s">
        <v>5650</v>
      </c>
      <c r="J1619" s="196" t="s">
        <v>5432</v>
      </c>
      <c r="K1619" s="197">
        <v>33.630000000000003</v>
      </c>
      <c r="L1619" s="196" t="s">
        <v>5433</v>
      </c>
    </row>
    <row r="1620" spans="1:12" ht="15.75">
      <c r="A1620" s="196" t="s">
        <v>7085</v>
      </c>
      <c r="B1620" s="196" t="s">
        <v>7086</v>
      </c>
      <c r="C1620" s="196" t="s">
        <v>7087</v>
      </c>
      <c r="D1620" s="196">
        <v>23</v>
      </c>
      <c r="E1620" s="197" t="s">
        <v>144</v>
      </c>
      <c r="F1620" s="196" t="s">
        <v>144</v>
      </c>
      <c r="G1620" s="196">
        <v>101582</v>
      </c>
      <c r="H1620" s="196" t="s">
        <v>7100</v>
      </c>
      <c r="I1620" s="196" t="s">
        <v>5650</v>
      </c>
      <c r="J1620" s="196" t="s">
        <v>5432</v>
      </c>
      <c r="K1620" s="197">
        <v>55.73</v>
      </c>
      <c r="L1620" s="196" t="s">
        <v>5433</v>
      </c>
    </row>
    <row r="1621" spans="1:12" ht="15.75">
      <c r="A1621" s="196" t="s">
        <v>7085</v>
      </c>
      <c r="B1621" s="196" t="s">
        <v>7086</v>
      </c>
      <c r="C1621" s="196" t="s">
        <v>7087</v>
      </c>
      <c r="D1621" s="196">
        <v>23</v>
      </c>
      <c r="E1621" s="197" t="s">
        <v>144</v>
      </c>
      <c r="F1621" s="196" t="s">
        <v>144</v>
      </c>
      <c r="G1621" s="196">
        <v>101583</v>
      </c>
      <c r="H1621" s="196" t="s">
        <v>7101</v>
      </c>
      <c r="I1621" s="196" t="s">
        <v>5650</v>
      </c>
      <c r="J1621" s="196" t="s">
        <v>5432</v>
      </c>
      <c r="K1621" s="197">
        <v>69.819999999999993</v>
      </c>
      <c r="L1621" s="196" t="s">
        <v>5433</v>
      </c>
    </row>
    <row r="1622" spans="1:12" ht="15.75">
      <c r="A1622" s="196" t="s">
        <v>7085</v>
      </c>
      <c r="B1622" s="196" t="s">
        <v>7086</v>
      </c>
      <c r="C1622" s="196" t="s">
        <v>7087</v>
      </c>
      <c r="D1622" s="196">
        <v>23</v>
      </c>
      <c r="E1622" s="197" t="s">
        <v>144</v>
      </c>
      <c r="F1622" s="196" t="s">
        <v>144</v>
      </c>
      <c r="G1622" s="196">
        <v>101584</v>
      </c>
      <c r="H1622" s="196" t="s">
        <v>7102</v>
      </c>
      <c r="I1622" s="196" t="s">
        <v>5650</v>
      </c>
      <c r="J1622" s="196" t="s">
        <v>5432</v>
      </c>
      <c r="K1622" s="197">
        <v>45.62</v>
      </c>
      <c r="L1622" s="196" t="s">
        <v>5433</v>
      </c>
    </row>
    <row r="1623" spans="1:12" ht="15.75">
      <c r="A1623" s="196" t="s">
        <v>7085</v>
      </c>
      <c r="B1623" s="196" t="s">
        <v>7086</v>
      </c>
      <c r="C1623" s="196" t="s">
        <v>7087</v>
      </c>
      <c r="D1623" s="196">
        <v>23</v>
      </c>
      <c r="E1623" s="197" t="s">
        <v>144</v>
      </c>
      <c r="F1623" s="196" t="s">
        <v>144</v>
      </c>
      <c r="G1623" s="196">
        <v>101585</v>
      </c>
      <c r="H1623" s="196" t="s">
        <v>7103</v>
      </c>
      <c r="I1623" s="196" t="s">
        <v>5650</v>
      </c>
      <c r="J1623" s="196" t="s">
        <v>5432</v>
      </c>
      <c r="K1623" s="197">
        <v>59.71</v>
      </c>
      <c r="L1623" s="196" t="s">
        <v>5433</v>
      </c>
    </row>
    <row r="1624" spans="1:12" ht="15.75">
      <c r="A1624" s="196" t="s">
        <v>7085</v>
      </c>
      <c r="B1624" s="196" t="s">
        <v>7086</v>
      </c>
      <c r="C1624" s="196" t="s">
        <v>7087</v>
      </c>
      <c r="D1624" s="196">
        <v>23</v>
      </c>
      <c r="E1624" s="197" t="s">
        <v>144</v>
      </c>
      <c r="F1624" s="196" t="s">
        <v>144</v>
      </c>
      <c r="G1624" s="196">
        <v>101586</v>
      </c>
      <c r="H1624" s="196" t="s">
        <v>7104</v>
      </c>
      <c r="I1624" s="196" t="s">
        <v>5650</v>
      </c>
      <c r="J1624" s="196" t="s">
        <v>5432</v>
      </c>
      <c r="K1624" s="197">
        <v>39.090000000000003</v>
      </c>
      <c r="L1624" s="196" t="s">
        <v>5433</v>
      </c>
    </row>
    <row r="1625" spans="1:12" ht="15.75">
      <c r="A1625" s="196" t="s">
        <v>7085</v>
      </c>
      <c r="B1625" s="196" t="s">
        <v>7086</v>
      </c>
      <c r="C1625" s="196" t="s">
        <v>7087</v>
      </c>
      <c r="D1625" s="196">
        <v>23</v>
      </c>
      <c r="E1625" s="197" t="s">
        <v>144</v>
      </c>
      <c r="F1625" s="196" t="s">
        <v>144</v>
      </c>
      <c r="G1625" s="196">
        <v>101587</v>
      </c>
      <c r="H1625" s="196" t="s">
        <v>7105</v>
      </c>
      <c r="I1625" s="196" t="s">
        <v>5650</v>
      </c>
      <c r="J1625" s="196" t="s">
        <v>5432</v>
      </c>
      <c r="K1625" s="197">
        <v>53.29</v>
      </c>
      <c r="L1625" s="196" t="s">
        <v>5433</v>
      </c>
    </row>
    <row r="1626" spans="1:12" ht="15.75">
      <c r="A1626" s="196" t="s">
        <v>7085</v>
      </c>
      <c r="B1626" s="196" t="s">
        <v>7086</v>
      </c>
      <c r="C1626" s="196" t="s">
        <v>7106</v>
      </c>
      <c r="D1626" s="196">
        <v>24</v>
      </c>
      <c r="E1626" s="197" t="s">
        <v>144</v>
      </c>
      <c r="F1626" s="196" t="s">
        <v>144</v>
      </c>
      <c r="G1626" s="196">
        <v>101588</v>
      </c>
      <c r="H1626" s="196" t="s">
        <v>7107</v>
      </c>
      <c r="I1626" s="196" t="s">
        <v>5650</v>
      </c>
      <c r="J1626" s="196" t="s">
        <v>5432</v>
      </c>
      <c r="K1626" s="197">
        <v>64.5</v>
      </c>
      <c r="L1626" s="196" t="s">
        <v>5433</v>
      </c>
    </row>
    <row r="1627" spans="1:12" ht="15.75">
      <c r="A1627" s="196" t="s">
        <v>7085</v>
      </c>
      <c r="B1627" s="196" t="s">
        <v>7086</v>
      </c>
      <c r="C1627" s="196" t="s">
        <v>7106</v>
      </c>
      <c r="D1627" s="196">
        <v>24</v>
      </c>
      <c r="E1627" s="197" t="s">
        <v>144</v>
      </c>
      <c r="F1627" s="196" t="s">
        <v>144</v>
      </c>
      <c r="G1627" s="196">
        <v>101589</v>
      </c>
      <c r="H1627" s="196" t="s">
        <v>7108</v>
      </c>
      <c r="I1627" s="196" t="s">
        <v>5650</v>
      </c>
      <c r="J1627" s="196" t="s">
        <v>5432</v>
      </c>
      <c r="K1627" s="197">
        <v>93.78</v>
      </c>
      <c r="L1627" s="196" t="s">
        <v>5433</v>
      </c>
    </row>
    <row r="1628" spans="1:12" ht="15.75">
      <c r="A1628" s="196" t="s">
        <v>7085</v>
      </c>
      <c r="B1628" s="196" t="s">
        <v>7086</v>
      </c>
      <c r="C1628" s="196" t="s">
        <v>7106</v>
      </c>
      <c r="D1628" s="196">
        <v>24</v>
      </c>
      <c r="E1628" s="197" t="s">
        <v>144</v>
      </c>
      <c r="F1628" s="196" t="s">
        <v>144</v>
      </c>
      <c r="G1628" s="196">
        <v>101590</v>
      </c>
      <c r="H1628" s="196" t="s">
        <v>7109</v>
      </c>
      <c r="I1628" s="196" t="s">
        <v>5650</v>
      </c>
      <c r="J1628" s="196" t="s">
        <v>5432</v>
      </c>
      <c r="K1628" s="197">
        <v>48.93</v>
      </c>
      <c r="L1628" s="196" t="s">
        <v>5433</v>
      </c>
    </row>
    <row r="1629" spans="1:12" ht="15.75">
      <c r="A1629" s="196" t="s">
        <v>7085</v>
      </c>
      <c r="B1629" s="196" t="s">
        <v>7086</v>
      </c>
      <c r="C1629" s="196" t="s">
        <v>7106</v>
      </c>
      <c r="D1629" s="196">
        <v>24</v>
      </c>
      <c r="E1629" s="197" t="s">
        <v>144</v>
      </c>
      <c r="F1629" s="196" t="s">
        <v>144</v>
      </c>
      <c r="G1629" s="196">
        <v>101591</v>
      </c>
      <c r="H1629" s="196" t="s">
        <v>7110</v>
      </c>
      <c r="I1629" s="196" t="s">
        <v>5650</v>
      </c>
      <c r="J1629" s="196" t="s">
        <v>5432</v>
      </c>
      <c r="K1629" s="197">
        <v>78.23</v>
      </c>
      <c r="L1629" s="196" t="s">
        <v>5433</v>
      </c>
    </row>
    <row r="1630" spans="1:12" ht="15.75">
      <c r="A1630" s="196" t="s">
        <v>7085</v>
      </c>
      <c r="B1630" s="196" t="s">
        <v>7086</v>
      </c>
      <c r="C1630" s="196" t="s">
        <v>7106</v>
      </c>
      <c r="D1630" s="196">
        <v>24</v>
      </c>
      <c r="E1630" s="197" t="s">
        <v>144</v>
      </c>
      <c r="F1630" s="196" t="s">
        <v>144</v>
      </c>
      <c r="G1630" s="196">
        <v>101592</v>
      </c>
      <c r="H1630" s="196" t="s">
        <v>7111</v>
      </c>
      <c r="I1630" s="196" t="s">
        <v>5650</v>
      </c>
      <c r="J1630" s="196" t="s">
        <v>5432</v>
      </c>
      <c r="K1630" s="197">
        <v>34.68</v>
      </c>
      <c r="L1630" s="196" t="s">
        <v>5433</v>
      </c>
    </row>
    <row r="1631" spans="1:12" ht="15.75">
      <c r="A1631" s="196" t="s">
        <v>7085</v>
      </c>
      <c r="B1631" s="196" t="s">
        <v>7086</v>
      </c>
      <c r="C1631" s="196" t="s">
        <v>7106</v>
      </c>
      <c r="D1631" s="196">
        <v>24</v>
      </c>
      <c r="E1631" s="197" t="s">
        <v>144</v>
      </c>
      <c r="F1631" s="196" t="s">
        <v>144</v>
      </c>
      <c r="G1631" s="196">
        <v>101593</v>
      </c>
      <c r="H1631" s="196" t="s">
        <v>7112</v>
      </c>
      <c r="I1631" s="196" t="s">
        <v>5650</v>
      </c>
      <c r="J1631" s="196" t="s">
        <v>5432</v>
      </c>
      <c r="K1631" s="197">
        <v>64.06</v>
      </c>
      <c r="L1631" s="196" t="s">
        <v>5433</v>
      </c>
    </row>
    <row r="1632" spans="1:12" ht="15.75">
      <c r="A1632" s="196" t="s">
        <v>7085</v>
      </c>
      <c r="B1632" s="196" t="s">
        <v>7086</v>
      </c>
      <c r="C1632" s="196" t="s">
        <v>7106</v>
      </c>
      <c r="D1632" s="196">
        <v>24</v>
      </c>
      <c r="E1632" s="197" t="s">
        <v>144</v>
      </c>
      <c r="F1632" s="196" t="s">
        <v>144</v>
      </c>
      <c r="G1632" s="196">
        <v>101600</v>
      </c>
      <c r="H1632" s="196" t="s">
        <v>7113</v>
      </c>
      <c r="I1632" s="196" t="s">
        <v>5650</v>
      </c>
      <c r="J1632" s="196" t="s">
        <v>5432</v>
      </c>
      <c r="K1632" s="197">
        <v>11.99</v>
      </c>
      <c r="L1632" s="196" t="s">
        <v>5433</v>
      </c>
    </row>
    <row r="1633" spans="1:12" ht="15.75">
      <c r="A1633" s="196" t="s">
        <v>7085</v>
      </c>
      <c r="B1633" s="196" t="s">
        <v>7086</v>
      </c>
      <c r="C1633" s="196" t="s">
        <v>7106</v>
      </c>
      <c r="D1633" s="196">
        <v>24</v>
      </c>
      <c r="E1633" s="197" t="s">
        <v>144</v>
      </c>
      <c r="F1633" s="196" t="s">
        <v>144</v>
      </c>
      <c r="G1633" s="196">
        <v>101601</v>
      </c>
      <c r="H1633" s="196" t="s">
        <v>7114</v>
      </c>
      <c r="I1633" s="196" t="s">
        <v>5650</v>
      </c>
      <c r="J1633" s="196" t="s">
        <v>5432</v>
      </c>
      <c r="K1633" s="197">
        <v>17.760000000000002</v>
      </c>
      <c r="L1633" s="196" t="s">
        <v>5433</v>
      </c>
    </row>
    <row r="1634" spans="1:12" ht="15.75">
      <c r="A1634" s="196" t="s">
        <v>7085</v>
      </c>
      <c r="B1634" s="196" t="s">
        <v>7086</v>
      </c>
      <c r="C1634" s="196" t="s">
        <v>7106</v>
      </c>
      <c r="D1634" s="196">
        <v>24</v>
      </c>
      <c r="E1634" s="197" t="s">
        <v>144</v>
      </c>
      <c r="F1634" s="196" t="s">
        <v>144</v>
      </c>
      <c r="G1634" s="196">
        <v>101602</v>
      </c>
      <c r="H1634" s="196" t="s">
        <v>7115</v>
      </c>
      <c r="I1634" s="196" t="s">
        <v>5650</v>
      </c>
      <c r="J1634" s="196" t="s">
        <v>5432</v>
      </c>
      <c r="K1634" s="197">
        <v>8.9</v>
      </c>
      <c r="L1634" s="196" t="s">
        <v>5433</v>
      </c>
    </row>
    <row r="1635" spans="1:12" ht="15.75">
      <c r="A1635" s="196" t="s">
        <v>7085</v>
      </c>
      <c r="B1635" s="196" t="s">
        <v>7086</v>
      </c>
      <c r="C1635" s="196" t="s">
        <v>7106</v>
      </c>
      <c r="D1635" s="196">
        <v>24</v>
      </c>
      <c r="E1635" s="197" t="s">
        <v>144</v>
      </c>
      <c r="F1635" s="196" t="s">
        <v>144</v>
      </c>
      <c r="G1635" s="196">
        <v>101603</v>
      </c>
      <c r="H1635" s="196" t="s">
        <v>7116</v>
      </c>
      <c r="I1635" s="196" t="s">
        <v>5650</v>
      </c>
      <c r="J1635" s="196" t="s">
        <v>5432</v>
      </c>
      <c r="K1635" s="197">
        <v>14.66</v>
      </c>
      <c r="L1635" s="196" t="s">
        <v>5433</v>
      </c>
    </row>
    <row r="1636" spans="1:12" ht="15.75">
      <c r="A1636" s="196" t="s">
        <v>7085</v>
      </c>
      <c r="B1636" s="196" t="s">
        <v>7086</v>
      </c>
      <c r="C1636" s="196" t="s">
        <v>7106</v>
      </c>
      <c r="D1636" s="196">
        <v>24</v>
      </c>
      <c r="E1636" s="197" t="s">
        <v>144</v>
      </c>
      <c r="F1636" s="196" t="s">
        <v>144</v>
      </c>
      <c r="G1636" s="196">
        <v>101604</v>
      </c>
      <c r="H1636" s="196" t="s">
        <v>7117</v>
      </c>
      <c r="I1636" s="196" t="s">
        <v>5650</v>
      </c>
      <c r="J1636" s="196" t="s">
        <v>5432</v>
      </c>
      <c r="K1636" s="197">
        <v>5.82</v>
      </c>
      <c r="L1636" s="196" t="s">
        <v>5433</v>
      </c>
    </row>
    <row r="1637" spans="1:12" ht="15.75">
      <c r="A1637" s="196" t="s">
        <v>7085</v>
      </c>
      <c r="B1637" s="196" t="s">
        <v>7086</v>
      </c>
      <c r="C1637" s="196" t="s">
        <v>7106</v>
      </c>
      <c r="D1637" s="196">
        <v>24</v>
      </c>
      <c r="E1637" s="197" t="s">
        <v>144</v>
      </c>
      <c r="F1637" s="196" t="s">
        <v>144</v>
      </c>
      <c r="G1637" s="196">
        <v>101605</v>
      </c>
      <c r="H1637" s="196" t="s">
        <v>7118</v>
      </c>
      <c r="I1637" s="196" t="s">
        <v>5650</v>
      </c>
      <c r="J1637" s="196" t="s">
        <v>5432</v>
      </c>
      <c r="K1637" s="197">
        <v>11.58</v>
      </c>
      <c r="L1637" s="196" t="s">
        <v>5433</v>
      </c>
    </row>
    <row r="1638" spans="1:12" ht="15.75">
      <c r="A1638" s="196" t="s">
        <v>7119</v>
      </c>
      <c r="B1638" s="196" t="s">
        <v>7120</v>
      </c>
      <c r="C1638" s="196" t="s">
        <v>7121</v>
      </c>
      <c r="D1638" s="196">
        <v>89</v>
      </c>
      <c r="E1638" s="197" t="s">
        <v>144</v>
      </c>
      <c r="F1638" s="196" t="s">
        <v>144</v>
      </c>
      <c r="G1638" s="196">
        <v>90788</v>
      </c>
      <c r="H1638" s="196" t="s">
        <v>7122</v>
      </c>
      <c r="I1638" s="196" t="s">
        <v>5502</v>
      </c>
      <c r="J1638" s="196" t="s">
        <v>5503</v>
      </c>
      <c r="K1638" s="197">
        <v>608.86</v>
      </c>
      <c r="L1638" s="196" t="s">
        <v>5433</v>
      </c>
    </row>
    <row r="1639" spans="1:12" ht="15.75">
      <c r="A1639" s="196" t="s">
        <v>7119</v>
      </c>
      <c r="B1639" s="196" t="s">
        <v>7120</v>
      </c>
      <c r="C1639" s="196" t="s">
        <v>7121</v>
      </c>
      <c r="D1639" s="196">
        <v>89</v>
      </c>
      <c r="E1639" s="197" t="s">
        <v>144</v>
      </c>
      <c r="F1639" s="196" t="s">
        <v>144</v>
      </c>
      <c r="G1639" s="196">
        <v>90789</v>
      </c>
      <c r="H1639" s="196" t="s">
        <v>7123</v>
      </c>
      <c r="I1639" s="196" t="s">
        <v>5502</v>
      </c>
      <c r="J1639" s="196" t="s">
        <v>5503</v>
      </c>
      <c r="K1639" s="197">
        <v>610.38</v>
      </c>
      <c r="L1639" s="196" t="s">
        <v>5433</v>
      </c>
    </row>
    <row r="1640" spans="1:12" ht="15.75">
      <c r="A1640" s="196" t="s">
        <v>7119</v>
      </c>
      <c r="B1640" s="196" t="s">
        <v>7120</v>
      </c>
      <c r="C1640" s="196" t="s">
        <v>7121</v>
      </c>
      <c r="D1640" s="196">
        <v>89</v>
      </c>
      <c r="E1640" s="197" t="s">
        <v>144</v>
      </c>
      <c r="F1640" s="196" t="s">
        <v>144</v>
      </c>
      <c r="G1640" s="196">
        <v>90790</v>
      </c>
      <c r="H1640" s="196" t="s">
        <v>7124</v>
      </c>
      <c r="I1640" s="196" t="s">
        <v>5502</v>
      </c>
      <c r="J1640" s="196" t="s">
        <v>5503</v>
      </c>
      <c r="K1640" s="197">
        <v>629.73</v>
      </c>
      <c r="L1640" s="196" t="s">
        <v>5433</v>
      </c>
    </row>
    <row r="1641" spans="1:12" ht="15.75">
      <c r="A1641" s="196" t="s">
        <v>7119</v>
      </c>
      <c r="B1641" s="196" t="s">
        <v>7120</v>
      </c>
      <c r="C1641" s="196" t="s">
        <v>7121</v>
      </c>
      <c r="D1641" s="196">
        <v>89</v>
      </c>
      <c r="E1641" s="197" t="s">
        <v>144</v>
      </c>
      <c r="F1641" s="196" t="s">
        <v>144</v>
      </c>
      <c r="G1641" s="196">
        <v>90791</v>
      </c>
      <c r="H1641" s="196" t="s">
        <v>7125</v>
      </c>
      <c r="I1641" s="196" t="s">
        <v>5502</v>
      </c>
      <c r="J1641" s="196" t="s">
        <v>5503</v>
      </c>
      <c r="K1641" s="197">
        <v>738.59</v>
      </c>
      <c r="L1641" s="196" t="s">
        <v>5433</v>
      </c>
    </row>
    <row r="1642" spans="1:12" ht="15.75">
      <c r="A1642" s="196" t="s">
        <v>7119</v>
      </c>
      <c r="B1642" s="196" t="s">
        <v>7120</v>
      </c>
      <c r="C1642" s="196" t="s">
        <v>7121</v>
      </c>
      <c r="D1642" s="196">
        <v>89</v>
      </c>
      <c r="E1642" s="197" t="s">
        <v>144</v>
      </c>
      <c r="F1642" s="196" t="s">
        <v>144</v>
      </c>
      <c r="G1642" s="196">
        <v>90793</v>
      </c>
      <c r="H1642" s="196" t="s">
        <v>7126</v>
      </c>
      <c r="I1642" s="196" t="s">
        <v>5502</v>
      </c>
      <c r="J1642" s="196" t="s">
        <v>5503</v>
      </c>
      <c r="K1642" s="197">
        <v>781.88</v>
      </c>
      <c r="L1642" s="196" t="s">
        <v>5433</v>
      </c>
    </row>
    <row r="1643" spans="1:12" ht="15.75">
      <c r="A1643" s="196" t="s">
        <v>7119</v>
      </c>
      <c r="B1643" s="196" t="s">
        <v>7120</v>
      </c>
      <c r="C1643" s="196" t="s">
        <v>7121</v>
      </c>
      <c r="D1643" s="196">
        <v>89</v>
      </c>
      <c r="E1643" s="197" t="s">
        <v>144</v>
      </c>
      <c r="F1643" s="196" t="s">
        <v>144</v>
      </c>
      <c r="G1643" s="196">
        <v>90794</v>
      </c>
      <c r="H1643" s="196" t="s">
        <v>7127</v>
      </c>
      <c r="I1643" s="196" t="s">
        <v>5502</v>
      </c>
      <c r="J1643" s="196" t="s">
        <v>5503</v>
      </c>
      <c r="K1643" s="197">
        <v>532.54</v>
      </c>
      <c r="L1643" s="196" t="s">
        <v>5433</v>
      </c>
    </row>
    <row r="1644" spans="1:12" ht="15.75">
      <c r="A1644" s="196" t="s">
        <v>7119</v>
      </c>
      <c r="B1644" s="196" t="s">
        <v>7120</v>
      </c>
      <c r="C1644" s="196" t="s">
        <v>7121</v>
      </c>
      <c r="D1644" s="196">
        <v>89</v>
      </c>
      <c r="E1644" s="197" t="s">
        <v>144</v>
      </c>
      <c r="F1644" s="196" t="s">
        <v>144</v>
      </c>
      <c r="G1644" s="196">
        <v>90795</v>
      </c>
      <c r="H1644" s="196" t="s">
        <v>7128</v>
      </c>
      <c r="I1644" s="196" t="s">
        <v>5502</v>
      </c>
      <c r="J1644" s="196" t="s">
        <v>5503</v>
      </c>
      <c r="K1644" s="197">
        <v>538.82000000000005</v>
      </c>
      <c r="L1644" s="196" t="s">
        <v>5433</v>
      </c>
    </row>
    <row r="1645" spans="1:12" ht="15.75">
      <c r="A1645" s="196" t="s">
        <v>7119</v>
      </c>
      <c r="B1645" s="196" t="s">
        <v>7120</v>
      </c>
      <c r="C1645" s="196" t="s">
        <v>7121</v>
      </c>
      <c r="D1645" s="196">
        <v>89</v>
      </c>
      <c r="E1645" s="197" t="s">
        <v>144</v>
      </c>
      <c r="F1645" s="196" t="s">
        <v>144</v>
      </c>
      <c r="G1645" s="196">
        <v>90796</v>
      </c>
      <c r="H1645" s="196" t="s">
        <v>7129</v>
      </c>
      <c r="I1645" s="196" t="s">
        <v>5502</v>
      </c>
      <c r="J1645" s="196" t="s">
        <v>5503</v>
      </c>
      <c r="K1645" s="197">
        <v>545.11</v>
      </c>
      <c r="L1645" s="196" t="s">
        <v>5433</v>
      </c>
    </row>
    <row r="1646" spans="1:12" ht="15.75">
      <c r="A1646" s="196" t="s">
        <v>7119</v>
      </c>
      <c r="B1646" s="196" t="s">
        <v>7120</v>
      </c>
      <c r="C1646" s="196" t="s">
        <v>7121</v>
      </c>
      <c r="D1646" s="196">
        <v>89</v>
      </c>
      <c r="E1646" s="197" t="s">
        <v>144</v>
      </c>
      <c r="F1646" s="196" t="s">
        <v>144</v>
      </c>
      <c r="G1646" s="196">
        <v>90797</v>
      </c>
      <c r="H1646" s="196" t="s">
        <v>7130</v>
      </c>
      <c r="I1646" s="196" t="s">
        <v>5502</v>
      </c>
      <c r="J1646" s="196" t="s">
        <v>5503</v>
      </c>
      <c r="K1646" s="197">
        <v>551.37</v>
      </c>
      <c r="L1646" s="196" t="s">
        <v>5433</v>
      </c>
    </row>
    <row r="1647" spans="1:12" ht="15.75">
      <c r="A1647" s="196" t="s">
        <v>7119</v>
      </c>
      <c r="B1647" s="196" t="s">
        <v>7120</v>
      </c>
      <c r="C1647" s="196" t="s">
        <v>7121</v>
      </c>
      <c r="D1647" s="196">
        <v>89</v>
      </c>
      <c r="E1647" s="197" t="s">
        <v>144</v>
      </c>
      <c r="F1647" s="196" t="s">
        <v>144</v>
      </c>
      <c r="G1647" s="196">
        <v>90798</v>
      </c>
      <c r="H1647" s="196" t="s">
        <v>7131</v>
      </c>
      <c r="I1647" s="196" t="s">
        <v>5502</v>
      </c>
      <c r="J1647" s="196" t="s">
        <v>5503</v>
      </c>
      <c r="K1647" s="197">
        <v>794.41</v>
      </c>
      <c r="L1647" s="196" t="s">
        <v>5433</v>
      </c>
    </row>
    <row r="1648" spans="1:12" ht="15.75">
      <c r="A1648" s="196" t="s">
        <v>7119</v>
      </c>
      <c r="B1648" s="196" t="s">
        <v>7120</v>
      </c>
      <c r="C1648" s="196" t="s">
        <v>7121</v>
      </c>
      <c r="D1648" s="196">
        <v>89</v>
      </c>
      <c r="E1648" s="197" t="s">
        <v>144</v>
      </c>
      <c r="F1648" s="196" t="s">
        <v>144</v>
      </c>
      <c r="G1648" s="196">
        <v>90799</v>
      </c>
      <c r="H1648" s="196" t="s">
        <v>7132</v>
      </c>
      <c r="I1648" s="196" t="s">
        <v>5502</v>
      </c>
      <c r="J1648" s="196" t="s">
        <v>5503</v>
      </c>
      <c r="K1648" s="197">
        <v>820.58</v>
      </c>
      <c r="L1648" s="196" t="s">
        <v>5433</v>
      </c>
    </row>
    <row r="1649" spans="1:12" ht="15.75">
      <c r="A1649" s="196" t="s">
        <v>7119</v>
      </c>
      <c r="B1649" s="196" t="s">
        <v>7120</v>
      </c>
      <c r="C1649" s="196" t="s">
        <v>7121</v>
      </c>
      <c r="D1649" s="196">
        <v>89</v>
      </c>
      <c r="E1649" s="197" t="s">
        <v>144</v>
      </c>
      <c r="F1649" s="196" t="s">
        <v>144</v>
      </c>
      <c r="G1649" s="196">
        <v>90801</v>
      </c>
      <c r="H1649" s="196" t="s">
        <v>7133</v>
      </c>
      <c r="I1649" s="196" t="s">
        <v>5502</v>
      </c>
      <c r="J1649" s="196" t="s">
        <v>5503</v>
      </c>
      <c r="K1649" s="197">
        <v>316.16000000000003</v>
      </c>
      <c r="L1649" s="196" t="s">
        <v>5433</v>
      </c>
    </row>
    <row r="1650" spans="1:12" ht="15.75">
      <c r="A1650" s="196" t="s">
        <v>7119</v>
      </c>
      <c r="B1650" s="196" t="s">
        <v>7120</v>
      </c>
      <c r="C1650" s="196" t="s">
        <v>7121</v>
      </c>
      <c r="D1650" s="196">
        <v>89</v>
      </c>
      <c r="E1650" s="197" t="s">
        <v>144</v>
      </c>
      <c r="F1650" s="196" t="s">
        <v>144</v>
      </c>
      <c r="G1650" s="196">
        <v>90806</v>
      </c>
      <c r="H1650" s="196" t="s">
        <v>7134</v>
      </c>
      <c r="I1650" s="196" t="s">
        <v>5502</v>
      </c>
      <c r="J1650" s="196" t="s">
        <v>5503</v>
      </c>
      <c r="K1650" s="197">
        <v>392.57</v>
      </c>
      <c r="L1650" s="196" t="s">
        <v>5433</v>
      </c>
    </row>
    <row r="1651" spans="1:12" ht="15.75">
      <c r="A1651" s="196" t="s">
        <v>7119</v>
      </c>
      <c r="B1651" s="196" t="s">
        <v>7120</v>
      </c>
      <c r="C1651" s="196" t="s">
        <v>7121</v>
      </c>
      <c r="D1651" s="196">
        <v>89</v>
      </c>
      <c r="E1651" s="197" t="s">
        <v>144</v>
      </c>
      <c r="F1651" s="196" t="s">
        <v>144</v>
      </c>
      <c r="G1651" s="196">
        <v>90820</v>
      </c>
      <c r="H1651" s="196" t="s">
        <v>7135</v>
      </c>
      <c r="I1651" s="196" t="s">
        <v>5502</v>
      </c>
      <c r="J1651" s="196" t="s">
        <v>5503</v>
      </c>
      <c r="K1651" s="197">
        <v>247.35</v>
      </c>
      <c r="L1651" s="196" t="s">
        <v>5433</v>
      </c>
    </row>
    <row r="1652" spans="1:12" ht="15.75">
      <c r="A1652" s="196" t="s">
        <v>7119</v>
      </c>
      <c r="B1652" s="196" t="s">
        <v>7120</v>
      </c>
      <c r="C1652" s="196" t="s">
        <v>7121</v>
      </c>
      <c r="D1652" s="196">
        <v>89</v>
      </c>
      <c r="E1652" s="197" t="s">
        <v>144</v>
      </c>
      <c r="F1652" s="196" t="s">
        <v>144</v>
      </c>
      <c r="G1652" s="196">
        <v>90821</v>
      </c>
      <c r="H1652" s="196" t="s">
        <v>7136</v>
      </c>
      <c r="I1652" s="196" t="s">
        <v>5502</v>
      </c>
      <c r="J1652" s="196" t="s">
        <v>5503</v>
      </c>
      <c r="K1652" s="197">
        <v>252.88</v>
      </c>
      <c r="L1652" s="196" t="s">
        <v>5433</v>
      </c>
    </row>
    <row r="1653" spans="1:12" ht="15.75">
      <c r="A1653" s="196" t="s">
        <v>7119</v>
      </c>
      <c r="B1653" s="196" t="s">
        <v>7120</v>
      </c>
      <c r="C1653" s="196" t="s">
        <v>7121</v>
      </c>
      <c r="D1653" s="196">
        <v>89</v>
      </c>
      <c r="E1653" s="197" t="s">
        <v>144</v>
      </c>
      <c r="F1653" s="196" t="s">
        <v>144</v>
      </c>
      <c r="G1653" s="196">
        <v>90822</v>
      </c>
      <c r="H1653" s="196" t="s">
        <v>7137</v>
      </c>
      <c r="I1653" s="196" t="s">
        <v>5502</v>
      </c>
      <c r="J1653" s="196" t="s">
        <v>5503</v>
      </c>
      <c r="K1653" s="197">
        <v>270.95</v>
      </c>
      <c r="L1653" s="196" t="s">
        <v>5433</v>
      </c>
    </row>
    <row r="1654" spans="1:12" ht="15.75">
      <c r="A1654" s="196" t="s">
        <v>7119</v>
      </c>
      <c r="B1654" s="196" t="s">
        <v>7120</v>
      </c>
      <c r="C1654" s="196" t="s">
        <v>7121</v>
      </c>
      <c r="D1654" s="196">
        <v>89</v>
      </c>
      <c r="E1654" s="197" t="s">
        <v>144</v>
      </c>
      <c r="F1654" s="196" t="s">
        <v>144</v>
      </c>
      <c r="G1654" s="196">
        <v>90823</v>
      </c>
      <c r="H1654" s="196" t="s">
        <v>7138</v>
      </c>
      <c r="I1654" s="196" t="s">
        <v>5502</v>
      </c>
      <c r="J1654" s="196" t="s">
        <v>5503</v>
      </c>
      <c r="K1654" s="197">
        <v>330.25</v>
      </c>
      <c r="L1654" s="196" t="s">
        <v>5433</v>
      </c>
    </row>
    <row r="1655" spans="1:12" ht="15.75">
      <c r="A1655" s="196" t="s">
        <v>7119</v>
      </c>
      <c r="B1655" s="196" t="s">
        <v>7120</v>
      </c>
      <c r="C1655" s="196" t="s">
        <v>7121</v>
      </c>
      <c r="D1655" s="196">
        <v>89</v>
      </c>
      <c r="E1655" s="197" t="s">
        <v>144</v>
      </c>
      <c r="F1655" s="196" t="s">
        <v>144</v>
      </c>
      <c r="G1655" s="196">
        <v>90824</v>
      </c>
      <c r="H1655" s="196" t="s">
        <v>7139</v>
      </c>
      <c r="I1655" s="196" t="s">
        <v>5502</v>
      </c>
      <c r="J1655" s="196" t="s">
        <v>5503</v>
      </c>
      <c r="K1655" s="197">
        <v>467.96</v>
      </c>
      <c r="L1655" s="196" t="s">
        <v>5433</v>
      </c>
    </row>
    <row r="1656" spans="1:12" ht="15.75">
      <c r="A1656" s="196" t="s">
        <v>7119</v>
      </c>
      <c r="B1656" s="196" t="s">
        <v>7120</v>
      </c>
      <c r="C1656" s="196" t="s">
        <v>7121</v>
      </c>
      <c r="D1656" s="196">
        <v>89</v>
      </c>
      <c r="E1656" s="197" t="s">
        <v>144</v>
      </c>
      <c r="F1656" s="196" t="s">
        <v>144</v>
      </c>
      <c r="G1656" s="196">
        <v>90825</v>
      </c>
      <c r="H1656" s="196" t="s">
        <v>7140</v>
      </c>
      <c r="I1656" s="196" t="s">
        <v>5502</v>
      </c>
      <c r="J1656" s="196" t="s">
        <v>5503</v>
      </c>
      <c r="K1656" s="197">
        <v>520.07000000000005</v>
      </c>
      <c r="L1656" s="196" t="s">
        <v>5433</v>
      </c>
    </row>
    <row r="1657" spans="1:12" ht="15.75">
      <c r="A1657" s="196" t="s">
        <v>7119</v>
      </c>
      <c r="B1657" s="196" t="s">
        <v>7120</v>
      </c>
      <c r="C1657" s="196" t="s">
        <v>7121</v>
      </c>
      <c r="D1657" s="196">
        <v>89</v>
      </c>
      <c r="E1657" s="197" t="s">
        <v>144</v>
      </c>
      <c r="F1657" s="196" t="s">
        <v>144</v>
      </c>
      <c r="G1657" s="196">
        <v>90830</v>
      </c>
      <c r="H1657" s="196" t="s">
        <v>7141</v>
      </c>
      <c r="I1657" s="196" t="s">
        <v>5502</v>
      </c>
      <c r="J1657" s="196" t="s">
        <v>5503</v>
      </c>
      <c r="K1657" s="197">
        <v>150.22</v>
      </c>
      <c r="L1657" s="196" t="s">
        <v>5433</v>
      </c>
    </row>
    <row r="1658" spans="1:12" ht="15.75">
      <c r="A1658" s="196" t="s">
        <v>7119</v>
      </c>
      <c r="B1658" s="196" t="s">
        <v>7120</v>
      </c>
      <c r="C1658" s="196" t="s">
        <v>7121</v>
      </c>
      <c r="D1658" s="196">
        <v>89</v>
      </c>
      <c r="E1658" s="197" t="s">
        <v>144</v>
      </c>
      <c r="F1658" s="196" t="s">
        <v>144</v>
      </c>
      <c r="G1658" s="196">
        <v>90831</v>
      </c>
      <c r="H1658" s="196" t="s">
        <v>7142</v>
      </c>
      <c r="I1658" s="196" t="s">
        <v>5502</v>
      </c>
      <c r="J1658" s="196" t="s">
        <v>5503</v>
      </c>
      <c r="K1658" s="197">
        <v>131.66999999999999</v>
      </c>
      <c r="L1658" s="196" t="s">
        <v>5433</v>
      </c>
    </row>
    <row r="1659" spans="1:12" ht="15.75">
      <c r="A1659" s="196" t="s">
        <v>7119</v>
      </c>
      <c r="B1659" s="196" t="s">
        <v>7120</v>
      </c>
      <c r="C1659" s="196" t="s">
        <v>7121</v>
      </c>
      <c r="D1659" s="196">
        <v>89</v>
      </c>
      <c r="E1659" s="197" t="s">
        <v>144</v>
      </c>
      <c r="F1659" s="196" t="s">
        <v>144</v>
      </c>
      <c r="G1659" s="196">
        <v>90841</v>
      </c>
      <c r="H1659" s="196" t="s">
        <v>7143</v>
      </c>
      <c r="I1659" s="196" t="s">
        <v>5502</v>
      </c>
      <c r="J1659" s="196" t="s">
        <v>5503</v>
      </c>
      <c r="K1659" s="197">
        <v>870.47</v>
      </c>
      <c r="L1659" s="196" t="s">
        <v>5433</v>
      </c>
    </row>
    <row r="1660" spans="1:12" ht="15.75">
      <c r="A1660" s="196" t="s">
        <v>7119</v>
      </c>
      <c r="B1660" s="196" t="s">
        <v>7120</v>
      </c>
      <c r="C1660" s="196" t="s">
        <v>7121</v>
      </c>
      <c r="D1660" s="196">
        <v>89</v>
      </c>
      <c r="E1660" s="197" t="s">
        <v>144</v>
      </c>
      <c r="F1660" s="196" t="s">
        <v>144</v>
      </c>
      <c r="G1660" s="196">
        <v>90842</v>
      </c>
      <c r="H1660" s="196" t="s">
        <v>7144</v>
      </c>
      <c r="I1660" s="196" t="s">
        <v>5502</v>
      </c>
      <c r="J1660" s="196" t="s">
        <v>5503</v>
      </c>
      <c r="K1660" s="197">
        <v>878.06</v>
      </c>
      <c r="L1660" s="196" t="s">
        <v>5433</v>
      </c>
    </row>
    <row r="1661" spans="1:12" ht="15.75">
      <c r="A1661" s="196" t="s">
        <v>7119</v>
      </c>
      <c r="B1661" s="196" t="s">
        <v>7120</v>
      </c>
      <c r="C1661" s="196" t="s">
        <v>7121</v>
      </c>
      <c r="D1661" s="196">
        <v>89</v>
      </c>
      <c r="E1661" s="197" t="s">
        <v>144</v>
      </c>
      <c r="F1661" s="196" t="s">
        <v>144</v>
      </c>
      <c r="G1661" s="196">
        <v>90843</v>
      </c>
      <c r="H1661" s="196" t="s">
        <v>7145</v>
      </c>
      <c r="I1661" s="196" t="s">
        <v>5502</v>
      </c>
      <c r="J1661" s="196" t="s">
        <v>5503</v>
      </c>
      <c r="K1661" s="197">
        <v>916.74</v>
      </c>
      <c r="L1661" s="196" t="s">
        <v>5433</v>
      </c>
    </row>
    <row r="1662" spans="1:12" ht="15.75">
      <c r="A1662" s="196" t="s">
        <v>7119</v>
      </c>
      <c r="B1662" s="196" t="s">
        <v>7120</v>
      </c>
      <c r="C1662" s="196" t="s">
        <v>7121</v>
      </c>
      <c r="D1662" s="196">
        <v>89</v>
      </c>
      <c r="E1662" s="197" t="s">
        <v>144</v>
      </c>
      <c r="F1662" s="196" t="s">
        <v>144</v>
      </c>
      <c r="G1662" s="196">
        <v>90844</v>
      </c>
      <c r="H1662" s="196" t="s">
        <v>7146</v>
      </c>
      <c r="I1662" s="196" t="s">
        <v>5502</v>
      </c>
      <c r="J1662" s="196" t="s">
        <v>5503</v>
      </c>
      <c r="K1662" s="197">
        <v>978.1</v>
      </c>
      <c r="L1662" s="196" t="s">
        <v>5433</v>
      </c>
    </row>
    <row r="1663" spans="1:12" ht="15.75">
      <c r="A1663" s="196" t="s">
        <v>7119</v>
      </c>
      <c r="B1663" s="196" t="s">
        <v>7120</v>
      </c>
      <c r="C1663" s="196" t="s">
        <v>7121</v>
      </c>
      <c r="D1663" s="196">
        <v>89</v>
      </c>
      <c r="E1663" s="197" t="s">
        <v>144</v>
      </c>
      <c r="F1663" s="196" t="s">
        <v>144</v>
      </c>
      <c r="G1663" s="196">
        <v>90845</v>
      </c>
      <c r="H1663" s="196" t="s">
        <v>7147</v>
      </c>
      <c r="I1663" s="196" t="s">
        <v>5502</v>
      </c>
      <c r="J1663" s="196" t="s">
        <v>5503</v>
      </c>
      <c r="K1663" s="198">
        <v>1113.75</v>
      </c>
      <c r="L1663" s="196" t="s">
        <v>5433</v>
      </c>
    </row>
    <row r="1664" spans="1:12" ht="15.75">
      <c r="A1664" s="196" t="s">
        <v>7119</v>
      </c>
      <c r="B1664" s="196" t="s">
        <v>7120</v>
      </c>
      <c r="C1664" s="196" t="s">
        <v>7121</v>
      </c>
      <c r="D1664" s="196">
        <v>89</v>
      </c>
      <c r="E1664" s="197" t="s">
        <v>144</v>
      </c>
      <c r="F1664" s="196" t="s">
        <v>144</v>
      </c>
      <c r="G1664" s="196">
        <v>90846</v>
      </c>
      <c r="H1664" s="196" t="s">
        <v>7148</v>
      </c>
      <c r="I1664" s="196" t="s">
        <v>5502</v>
      </c>
      <c r="J1664" s="196" t="s">
        <v>5503</v>
      </c>
      <c r="K1664" s="198">
        <v>1167.92</v>
      </c>
      <c r="L1664" s="196" t="s">
        <v>5433</v>
      </c>
    </row>
    <row r="1665" spans="1:12" ht="15.75">
      <c r="A1665" s="196" t="s">
        <v>7119</v>
      </c>
      <c r="B1665" s="196" t="s">
        <v>7120</v>
      </c>
      <c r="C1665" s="196" t="s">
        <v>7121</v>
      </c>
      <c r="D1665" s="196">
        <v>89</v>
      </c>
      <c r="E1665" s="197" t="s">
        <v>144</v>
      </c>
      <c r="F1665" s="196" t="s">
        <v>144</v>
      </c>
      <c r="G1665" s="196">
        <v>90847</v>
      </c>
      <c r="H1665" s="196" t="s">
        <v>7149</v>
      </c>
      <c r="I1665" s="196" t="s">
        <v>5502</v>
      </c>
      <c r="J1665" s="196" t="s">
        <v>5503</v>
      </c>
      <c r="K1665" s="197">
        <v>738.8</v>
      </c>
      <c r="L1665" s="196" t="s">
        <v>5433</v>
      </c>
    </row>
    <row r="1666" spans="1:12" ht="15.75">
      <c r="A1666" s="196" t="s">
        <v>7119</v>
      </c>
      <c r="B1666" s="196" t="s">
        <v>7120</v>
      </c>
      <c r="C1666" s="196" t="s">
        <v>7121</v>
      </c>
      <c r="D1666" s="196">
        <v>89</v>
      </c>
      <c r="E1666" s="197" t="s">
        <v>144</v>
      </c>
      <c r="F1666" s="196" t="s">
        <v>144</v>
      </c>
      <c r="G1666" s="196">
        <v>90848</v>
      </c>
      <c r="H1666" s="196" t="s">
        <v>7150</v>
      </c>
      <c r="I1666" s="196" t="s">
        <v>5502</v>
      </c>
      <c r="J1666" s="196" t="s">
        <v>5503</v>
      </c>
      <c r="K1666" s="197">
        <v>746.39</v>
      </c>
      <c r="L1666" s="196" t="s">
        <v>5433</v>
      </c>
    </row>
    <row r="1667" spans="1:12" ht="15.75">
      <c r="A1667" s="196" t="s">
        <v>7119</v>
      </c>
      <c r="B1667" s="196" t="s">
        <v>7120</v>
      </c>
      <c r="C1667" s="196" t="s">
        <v>7121</v>
      </c>
      <c r="D1667" s="196">
        <v>89</v>
      </c>
      <c r="E1667" s="197" t="s">
        <v>144</v>
      </c>
      <c r="F1667" s="196" t="s">
        <v>144</v>
      </c>
      <c r="G1667" s="196">
        <v>90849</v>
      </c>
      <c r="H1667" s="196" t="s">
        <v>7151</v>
      </c>
      <c r="I1667" s="196" t="s">
        <v>5502</v>
      </c>
      <c r="J1667" s="196" t="s">
        <v>5503</v>
      </c>
      <c r="K1667" s="197">
        <v>766.52</v>
      </c>
      <c r="L1667" s="196" t="s">
        <v>5433</v>
      </c>
    </row>
    <row r="1668" spans="1:12" ht="15.75">
      <c r="A1668" s="196" t="s">
        <v>7119</v>
      </c>
      <c r="B1668" s="196" t="s">
        <v>7120</v>
      </c>
      <c r="C1668" s="196" t="s">
        <v>7121</v>
      </c>
      <c r="D1668" s="196">
        <v>89</v>
      </c>
      <c r="E1668" s="197" t="s">
        <v>144</v>
      </c>
      <c r="F1668" s="196" t="s">
        <v>144</v>
      </c>
      <c r="G1668" s="196">
        <v>90850</v>
      </c>
      <c r="H1668" s="196" t="s">
        <v>7152</v>
      </c>
      <c r="I1668" s="196" t="s">
        <v>5502</v>
      </c>
      <c r="J1668" s="196" t="s">
        <v>5503</v>
      </c>
      <c r="K1668" s="197">
        <v>827.88</v>
      </c>
      <c r="L1668" s="196" t="s">
        <v>5433</v>
      </c>
    </row>
    <row r="1669" spans="1:12" ht="15.75">
      <c r="A1669" s="196" t="s">
        <v>7119</v>
      </c>
      <c r="B1669" s="196" t="s">
        <v>7120</v>
      </c>
      <c r="C1669" s="196" t="s">
        <v>7121</v>
      </c>
      <c r="D1669" s="196">
        <v>89</v>
      </c>
      <c r="E1669" s="197" t="s">
        <v>144</v>
      </c>
      <c r="F1669" s="196" t="s">
        <v>144</v>
      </c>
      <c r="G1669" s="196">
        <v>90851</v>
      </c>
      <c r="H1669" s="196" t="s">
        <v>7153</v>
      </c>
      <c r="I1669" s="196" t="s">
        <v>5502</v>
      </c>
      <c r="J1669" s="196" t="s">
        <v>5503</v>
      </c>
      <c r="K1669" s="197">
        <v>963.53</v>
      </c>
      <c r="L1669" s="196" t="s">
        <v>5433</v>
      </c>
    </row>
    <row r="1670" spans="1:12" ht="15.75">
      <c r="A1670" s="196" t="s">
        <v>7119</v>
      </c>
      <c r="B1670" s="196" t="s">
        <v>7120</v>
      </c>
      <c r="C1670" s="196" t="s">
        <v>7121</v>
      </c>
      <c r="D1670" s="196">
        <v>89</v>
      </c>
      <c r="E1670" s="197" t="s">
        <v>144</v>
      </c>
      <c r="F1670" s="196" t="s">
        <v>144</v>
      </c>
      <c r="G1670" s="196">
        <v>90852</v>
      </c>
      <c r="H1670" s="196" t="s">
        <v>7154</v>
      </c>
      <c r="I1670" s="196" t="s">
        <v>5502</v>
      </c>
      <c r="J1670" s="196" t="s">
        <v>5503</v>
      </c>
      <c r="K1670" s="198">
        <v>1017.7</v>
      </c>
      <c r="L1670" s="196" t="s">
        <v>5433</v>
      </c>
    </row>
    <row r="1671" spans="1:12" ht="15.75">
      <c r="A1671" s="196" t="s">
        <v>7119</v>
      </c>
      <c r="B1671" s="196" t="s">
        <v>7120</v>
      </c>
      <c r="C1671" s="196" t="s">
        <v>7121</v>
      </c>
      <c r="D1671" s="196">
        <v>89</v>
      </c>
      <c r="E1671" s="197" t="s">
        <v>144</v>
      </c>
      <c r="F1671" s="196" t="s">
        <v>144</v>
      </c>
      <c r="G1671" s="196">
        <v>91009</v>
      </c>
      <c r="H1671" s="196" t="s">
        <v>7155</v>
      </c>
      <c r="I1671" s="196" t="s">
        <v>5502</v>
      </c>
      <c r="J1671" s="196" t="s">
        <v>5503</v>
      </c>
      <c r="K1671" s="197">
        <v>255.61</v>
      </c>
      <c r="L1671" s="196" t="s">
        <v>5433</v>
      </c>
    </row>
    <row r="1672" spans="1:12" ht="15.75">
      <c r="A1672" s="196" t="s">
        <v>7119</v>
      </c>
      <c r="B1672" s="196" t="s">
        <v>7120</v>
      </c>
      <c r="C1672" s="196" t="s">
        <v>7121</v>
      </c>
      <c r="D1672" s="196">
        <v>89</v>
      </c>
      <c r="E1672" s="197" t="s">
        <v>144</v>
      </c>
      <c r="F1672" s="196" t="s">
        <v>144</v>
      </c>
      <c r="G1672" s="196">
        <v>91010</v>
      </c>
      <c r="H1672" s="196" t="s">
        <v>7156</v>
      </c>
      <c r="I1672" s="196" t="s">
        <v>5502</v>
      </c>
      <c r="J1672" s="196" t="s">
        <v>5503</v>
      </c>
      <c r="K1672" s="197">
        <v>261.52999999999997</v>
      </c>
      <c r="L1672" s="196" t="s">
        <v>5433</v>
      </c>
    </row>
    <row r="1673" spans="1:12" ht="15.75">
      <c r="A1673" s="196" t="s">
        <v>7119</v>
      </c>
      <c r="B1673" s="196" t="s">
        <v>7120</v>
      </c>
      <c r="C1673" s="196" t="s">
        <v>7121</v>
      </c>
      <c r="D1673" s="196">
        <v>89</v>
      </c>
      <c r="E1673" s="197" t="s">
        <v>144</v>
      </c>
      <c r="F1673" s="196" t="s">
        <v>144</v>
      </c>
      <c r="G1673" s="196">
        <v>91011</v>
      </c>
      <c r="H1673" s="196" t="s">
        <v>7157</v>
      </c>
      <c r="I1673" s="196" t="s">
        <v>5502</v>
      </c>
      <c r="J1673" s="196" t="s">
        <v>5503</v>
      </c>
      <c r="K1673" s="197">
        <v>304.45999999999998</v>
      </c>
      <c r="L1673" s="196" t="s">
        <v>5433</v>
      </c>
    </row>
    <row r="1674" spans="1:12" ht="15.75">
      <c r="A1674" s="196" t="s">
        <v>7119</v>
      </c>
      <c r="B1674" s="196" t="s">
        <v>7120</v>
      </c>
      <c r="C1674" s="196" t="s">
        <v>7121</v>
      </c>
      <c r="D1674" s="196">
        <v>89</v>
      </c>
      <c r="E1674" s="197" t="s">
        <v>144</v>
      </c>
      <c r="F1674" s="196" t="s">
        <v>144</v>
      </c>
      <c r="G1674" s="196">
        <v>91012</v>
      </c>
      <c r="H1674" s="196" t="s">
        <v>7158</v>
      </c>
      <c r="I1674" s="196" t="s">
        <v>5502</v>
      </c>
      <c r="J1674" s="196" t="s">
        <v>5503</v>
      </c>
      <c r="K1674" s="197">
        <v>337.56</v>
      </c>
      <c r="L1674" s="196" t="s">
        <v>5433</v>
      </c>
    </row>
    <row r="1675" spans="1:12" ht="15.75">
      <c r="A1675" s="196" t="s">
        <v>7119</v>
      </c>
      <c r="B1675" s="196" t="s">
        <v>7120</v>
      </c>
      <c r="C1675" s="196" t="s">
        <v>7121</v>
      </c>
      <c r="D1675" s="196">
        <v>89</v>
      </c>
      <c r="E1675" s="197" t="s">
        <v>144</v>
      </c>
      <c r="F1675" s="196" t="s">
        <v>144</v>
      </c>
      <c r="G1675" s="196">
        <v>91013</v>
      </c>
      <c r="H1675" s="196" t="s">
        <v>7159</v>
      </c>
      <c r="I1675" s="196" t="s">
        <v>5502</v>
      </c>
      <c r="J1675" s="196" t="s">
        <v>5503</v>
      </c>
      <c r="K1675" s="197">
        <v>747.06</v>
      </c>
      <c r="L1675" s="196" t="s">
        <v>5433</v>
      </c>
    </row>
    <row r="1676" spans="1:12" ht="15.75">
      <c r="A1676" s="196" t="s">
        <v>7119</v>
      </c>
      <c r="B1676" s="196" t="s">
        <v>7120</v>
      </c>
      <c r="C1676" s="196" t="s">
        <v>7121</v>
      </c>
      <c r="D1676" s="196">
        <v>89</v>
      </c>
      <c r="E1676" s="197" t="s">
        <v>144</v>
      </c>
      <c r="F1676" s="196" t="s">
        <v>144</v>
      </c>
      <c r="G1676" s="196">
        <v>91014</v>
      </c>
      <c r="H1676" s="196" t="s">
        <v>7160</v>
      </c>
      <c r="I1676" s="196" t="s">
        <v>5502</v>
      </c>
      <c r="J1676" s="196" t="s">
        <v>5503</v>
      </c>
      <c r="K1676" s="197">
        <v>755.04</v>
      </c>
      <c r="L1676" s="196" t="s">
        <v>5433</v>
      </c>
    </row>
    <row r="1677" spans="1:12" ht="15.75">
      <c r="A1677" s="196" t="s">
        <v>7119</v>
      </c>
      <c r="B1677" s="196" t="s">
        <v>7120</v>
      </c>
      <c r="C1677" s="196" t="s">
        <v>7121</v>
      </c>
      <c r="D1677" s="196">
        <v>89</v>
      </c>
      <c r="E1677" s="197" t="s">
        <v>144</v>
      </c>
      <c r="F1677" s="196" t="s">
        <v>144</v>
      </c>
      <c r="G1677" s="196">
        <v>91015</v>
      </c>
      <c r="H1677" s="196" t="s">
        <v>7161</v>
      </c>
      <c r="I1677" s="196" t="s">
        <v>5502</v>
      </c>
      <c r="J1677" s="196" t="s">
        <v>5503</v>
      </c>
      <c r="K1677" s="197">
        <v>800.03</v>
      </c>
      <c r="L1677" s="196" t="s">
        <v>5433</v>
      </c>
    </row>
    <row r="1678" spans="1:12" ht="15.75">
      <c r="A1678" s="196" t="s">
        <v>7119</v>
      </c>
      <c r="B1678" s="196" t="s">
        <v>7120</v>
      </c>
      <c r="C1678" s="196" t="s">
        <v>7121</v>
      </c>
      <c r="D1678" s="196">
        <v>89</v>
      </c>
      <c r="E1678" s="197" t="s">
        <v>144</v>
      </c>
      <c r="F1678" s="196" t="s">
        <v>144</v>
      </c>
      <c r="G1678" s="196">
        <v>91016</v>
      </c>
      <c r="H1678" s="196" t="s">
        <v>7162</v>
      </c>
      <c r="I1678" s="196" t="s">
        <v>5502</v>
      </c>
      <c r="J1678" s="196" t="s">
        <v>5503</v>
      </c>
      <c r="K1678" s="197">
        <v>835.19</v>
      </c>
      <c r="L1678" s="196" t="s">
        <v>5433</v>
      </c>
    </row>
    <row r="1679" spans="1:12" ht="15.75">
      <c r="A1679" s="196" t="s">
        <v>7119</v>
      </c>
      <c r="B1679" s="196" t="s">
        <v>7120</v>
      </c>
      <c r="C1679" s="196" t="s">
        <v>7121</v>
      </c>
      <c r="D1679" s="196">
        <v>89</v>
      </c>
      <c r="E1679" s="197" t="s">
        <v>144</v>
      </c>
      <c r="F1679" s="196" t="s">
        <v>144</v>
      </c>
      <c r="G1679" s="196">
        <v>91287</v>
      </c>
      <c r="H1679" s="196" t="s">
        <v>7163</v>
      </c>
      <c r="I1679" s="196" t="s">
        <v>5502</v>
      </c>
      <c r="J1679" s="196" t="s">
        <v>5503</v>
      </c>
      <c r="K1679" s="197">
        <v>238.82</v>
      </c>
      <c r="L1679" s="196" t="s">
        <v>5433</v>
      </c>
    </row>
    <row r="1680" spans="1:12" ht="15.75">
      <c r="A1680" s="196" t="s">
        <v>7119</v>
      </c>
      <c r="B1680" s="196" t="s">
        <v>7120</v>
      </c>
      <c r="C1680" s="196" t="s">
        <v>7121</v>
      </c>
      <c r="D1680" s="196">
        <v>89</v>
      </c>
      <c r="E1680" s="197" t="s">
        <v>144</v>
      </c>
      <c r="F1680" s="196" t="s">
        <v>144</v>
      </c>
      <c r="G1680" s="196">
        <v>91292</v>
      </c>
      <c r="H1680" s="196" t="s">
        <v>7164</v>
      </c>
      <c r="I1680" s="196" t="s">
        <v>5502</v>
      </c>
      <c r="J1680" s="196" t="s">
        <v>5503</v>
      </c>
      <c r="K1680" s="197">
        <v>315.23</v>
      </c>
      <c r="L1680" s="196" t="s">
        <v>5433</v>
      </c>
    </row>
    <row r="1681" spans="1:12" ht="15.75">
      <c r="A1681" s="196" t="s">
        <v>7119</v>
      </c>
      <c r="B1681" s="196" t="s">
        <v>7120</v>
      </c>
      <c r="C1681" s="196" t="s">
        <v>7121</v>
      </c>
      <c r="D1681" s="196">
        <v>89</v>
      </c>
      <c r="E1681" s="197" t="s">
        <v>144</v>
      </c>
      <c r="F1681" s="196" t="s">
        <v>144</v>
      </c>
      <c r="G1681" s="196">
        <v>91295</v>
      </c>
      <c r="H1681" s="196" t="s">
        <v>7165</v>
      </c>
      <c r="I1681" s="196" t="s">
        <v>5502</v>
      </c>
      <c r="J1681" s="196" t="s">
        <v>5503</v>
      </c>
      <c r="K1681" s="197">
        <v>262.76</v>
      </c>
      <c r="L1681" s="196" t="s">
        <v>5433</v>
      </c>
    </row>
    <row r="1682" spans="1:12" ht="15.75">
      <c r="A1682" s="196" t="s">
        <v>7119</v>
      </c>
      <c r="B1682" s="196" t="s">
        <v>7120</v>
      </c>
      <c r="C1682" s="196" t="s">
        <v>7121</v>
      </c>
      <c r="D1682" s="196">
        <v>89</v>
      </c>
      <c r="E1682" s="197" t="s">
        <v>144</v>
      </c>
      <c r="F1682" s="196" t="s">
        <v>144</v>
      </c>
      <c r="G1682" s="196">
        <v>91296</v>
      </c>
      <c r="H1682" s="196" t="s">
        <v>7166</v>
      </c>
      <c r="I1682" s="196" t="s">
        <v>5502</v>
      </c>
      <c r="J1682" s="196" t="s">
        <v>5503</v>
      </c>
      <c r="K1682" s="197">
        <v>281.5</v>
      </c>
      <c r="L1682" s="196" t="s">
        <v>5433</v>
      </c>
    </row>
    <row r="1683" spans="1:12" ht="15.75">
      <c r="A1683" s="196" t="s">
        <v>7119</v>
      </c>
      <c r="B1683" s="196" t="s">
        <v>7120</v>
      </c>
      <c r="C1683" s="196" t="s">
        <v>7121</v>
      </c>
      <c r="D1683" s="196">
        <v>89</v>
      </c>
      <c r="E1683" s="197" t="s">
        <v>144</v>
      </c>
      <c r="F1683" s="196" t="s">
        <v>144</v>
      </c>
      <c r="G1683" s="196">
        <v>91297</v>
      </c>
      <c r="H1683" s="196" t="s">
        <v>7167</v>
      </c>
      <c r="I1683" s="196" t="s">
        <v>5502</v>
      </c>
      <c r="J1683" s="196" t="s">
        <v>5503</v>
      </c>
      <c r="K1683" s="197">
        <v>309.22000000000003</v>
      </c>
      <c r="L1683" s="196" t="s">
        <v>5433</v>
      </c>
    </row>
    <row r="1684" spans="1:12" ht="15.75">
      <c r="A1684" s="196" t="s">
        <v>7119</v>
      </c>
      <c r="B1684" s="196" t="s">
        <v>7120</v>
      </c>
      <c r="C1684" s="196" t="s">
        <v>7121</v>
      </c>
      <c r="D1684" s="196">
        <v>89</v>
      </c>
      <c r="E1684" s="197" t="s">
        <v>144</v>
      </c>
      <c r="F1684" s="196" t="s">
        <v>144</v>
      </c>
      <c r="G1684" s="196">
        <v>91298</v>
      </c>
      <c r="H1684" s="196" t="s">
        <v>7168</v>
      </c>
      <c r="I1684" s="196" t="s">
        <v>5502</v>
      </c>
      <c r="J1684" s="196" t="s">
        <v>5432</v>
      </c>
      <c r="K1684" s="197">
        <v>574.58000000000004</v>
      </c>
      <c r="L1684" s="196" t="s">
        <v>5433</v>
      </c>
    </row>
    <row r="1685" spans="1:12" ht="15.75">
      <c r="A1685" s="196" t="s">
        <v>7119</v>
      </c>
      <c r="B1685" s="196" t="s">
        <v>7120</v>
      </c>
      <c r="C1685" s="196" t="s">
        <v>7121</v>
      </c>
      <c r="D1685" s="196">
        <v>89</v>
      </c>
      <c r="E1685" s="197" t="s">
        <v>144</v>
      </c>
      <c r="F1685" s="196" t="s">
        <v>144</v>
      </c>
      <c r="G1685" s="196">
        <v>91299</v>
      </c>
      <c r="H1685" s="196" t="s">
        <v>7169</v>
      </c>
      <c r="I1685" s="196" t="s">
        <v>5502</v>
      </c>
      <c r="J1685" s="196" t="s">
        <v>5432</v>
      </c>
      <c r="K1685" s="197">
        <v>799.24</v>
      </c>
      <c r="L1685" s="196" t="s">
        <v>5433</v>
      </c>
    </row>
    <row r="1686" spans="1:12" ht="15.75">
      <c r="A1686" s="196" t="s">
        <v>7119</v>
      </c>
      <c r="B1686" s="196" t="s">
        <v>7120</v>
      </c>
      <c r="C1686" s="196" t="s">
        <v>7121</v>
      </c>
      <c r="D1686" s="196">
        <v>89</v>
      </c>
      <c r="E1686" s="197" t="s">
        <v>144</v>
      </c>
      <c r="F1686" s="196" t="s">
        <v>144</v>
      </c>
      <c r="G1686" s="196">
        <v>91304</v>
      </c>
      <c r="H1686" s="196" t="s">
        <v>7170</v>
      </c>
      <c r="I1686" s="196" t="s">
        <v>5502</v>
      </c>
      <c r="J1686" s="196" t="s">
        <v>5503</v>
      </c>
      <c r="K1686" s="197">
        <v>91.61</v>
      </c>
      <c r="L1686" s="196" t="s">
        <v>5433</v>
      </c>
    </row>
    <row r="1687" spans="1:12" ht="15.75">
      <c r="A1687" s="196" t="s">
        <v>7119</v>
      </c>
      <c r="B1687" s="196" t="s">
        <v>7120</v>
      </c>
      <c r="C1687" s="196" t="s">
        <v>7121</v>
      </c>
      <c r="D1687" s="196">
        <v>89</v>
      </c>
      <c r="E1687" s="197" t="s">
        <v>144</v>
      </c>
      <c r="F1687" s="196" t="s">
        <v>144</v>
      </c>
      <c r="G1687" s="196">
        <v>91305</v>
      </c>
      <c r="H1687" s="196" t="s">
        <v>7171</v>
      </c>
      <c r="I1687" s="196" t="s">
        <v>5502</v>
      </c>
      <c r="J1687" s="196" t="s">
        <v>5503</v>
      </c>
      <c r="K1687" s="197">
        <v>91.34</v>
      </c>
      <c r="L1687" s="196" t="s">
        <v>5433</v>
      </c>
    </row>
    <row r="1688" spans="1:12" ht="15.75">
      <c r="A1688" s="196" t="s">
        <v>7119</v>
      </c>
      <c r="B1688" s="196" t="s">
        <v>7120</v>
      </c>
      <c r="C1688" s="196" t="s">
        <v>7121</v>
      </c>
      <c r="D1688" s="196">
        <v>89</v>
      </c>
      <c r="E1688" s="197" t="s">
        <v>144</v>
      </c>
      <c r="F1688" s="196" t="s">
        <v>144</v>
      </c>
      <c r="G1688" s="196">
        <v>91306</v>
      </c>
      <c r="H1688" s="196" t="s">
        <v>7172</v>
      </c>
      <c r="I1688" s="196" t="s">
        <v>5502</v>
      </c>
      <c r="J1688" s="196" t="s">
        <v>5503</v>
      </c>
      <c r="K1688" s="197">
        <v>131.66999999999999</v>
      </c>
      <c r="L1688" s="196" t="s">
        <v>5433</v>
      </c>
    </row>
    <row r="1689" spans="1:12" ht="15.75">
      <c r="A1689" s="196" t="s">
        <v>7119</v>
      </c>
      <c r="B1689" s="196" t="s">
        <v>7120</v>
      </c>
      <c r="C1689" s="196" t="s">
        <v>7121</v>
      </c>
      <c r="D1689" s="196">
        <v>89</v>
      </c>
      <c r="E1689" s="197" t="s">
        <v>144</v>
      </c>
      <c r="F1689" s="196" t="s">
        <v>144</v>
      </c>
      <c r="G1689" s="196">
        <v>91307</v>
      </c>
      <c r="H1689" s="196" t="s">
        <v>7173</v>
      </c>
      <c r="I1689" s="196" t="s">
        <v>5502</v>
      </c>
      <c r="J1689" s="196" t="s">
        <v>5503</v>
      </c>
      <c r="K1689" s="197">
        <v>77.739999999999995</v>
      </c>
      <c r="L1689" s="196" t="s">
        <v>5433</v>
      </c>
    </row>
    <row r="1690" spans="1:12" ht="15.75">
      <c r="A1690" s="196" t="s">
        <v>7119</v>
      </c>
      <c r="B1690" s="196" t="s">
        <v>7120</v>
      </c>
      <c r="C1690" s="196" t="s">
        <v>7121</v>
      </c>
      <c r="D1690" s="196">
        <v>89</v>
      </c>
      <c r="E1690" s="197" t="s">
        <v>144</v>
      </c>
      <c r="F1690" s="196" t="s">
        <v>144</v>
      </c>
      <c r="G1690" s="196">
        <v>91312</v>
      </c>
      <c r="H1690" s="196" t="s">
        <v>7174</v>
      </c>
      <c r="I1690" s="196" t="s">
        <v>5502</v>
      </c>
      <c r="J1690" s="196" t="s">
        <v>5503</v>
      </c>
      <c r="K1690" s="197">
        <v>734.84</v>
      </c>
      <c r="L1690" s="196" t="s">
        <v>5433</v>
      </c>
    </row>
    <row r="1691" spans="1:12" ht="15.75">
      <c r="A1691" s="196" t="s">
        <v>7119</v>
      </c>
      <c r="B1691" s="196" t="s">
        <v>7120</v>
      </c>
      <c r="C1691" s="196" t="s">
        <v>7121</v>
      </c>
      <c r="D1691" s="196">
        <v>89</v>
      </c>
      <c r="E1691" s="197" t="s">
        <v>144</v>
      </c>
      <c r="F1691" s="196" t="s">
        <v>144</v>
      </c>
      <c r="G1691" s="196">
        <v>91313</v>
      </c>
      <c r="H1691" s="196" t="s">
        <v>7175</v>
      </c>
      <c r="I1691" s="196" t="s">
        <v>5502</v>
      </c>
      <c r="J1691" s="196" t="s">
        <v>5503</v>
      </c>
      <c r="K1691" s="197">
        <v>728.46</v>
      </c>
      <c r="L1691" s="196" t="s">
        <v>5433</v>
      </c>
    </row>
    <row r="1692" spans="1:12" ht="15.75">
      <c r="A1692" s="196" t="s">
        <v>7119</v>
      </c>
      <c r="B1692" s="196" t="s">
        <v>7120</v>
      </c>
      <c r="C1692" s="196" t="s">
        <v>7121</v>
      </c>
      <c r="D1692" s="196">
        <v>89</v>
      </c>
      <c r="E1692" s="197" t="s">
        <v>144</v>
      </c>
      <c r="F1692" s="196" t="s">
        <v>144</v>
      </c>
      <c r="G1692" s="196">
        <v>91314</v>
      </c>
      <c r="H1692" s="196" t="s">
        <v>7176</v>
      </c>
      <c r="I1692" s="196" t="s">
        <v>5502</v>
      </c>
      <c r="J1692" s="196" t="s">
        <v>5503</v>
      </c>
      <c r="K1692" s="197">
        <v>762.09</v>
      </c>
      <c r="L1692" s="196" t="s">
        <v>5433</v>
      </c>
    </row>
    <row r="1693" spans="1:12" ht="15.75">
      <c r="A1693" s="196" t="s">
        <v>7119</v>
      </c>
      <c r="B1693" s="196" t="s">
        <v>7120</v>
      </c>
      <c r="C1693" s="196" t="s">
        <v>7121</v>
      </c>
      <c r="D1693" s="196">
        <v>89</v>
      </c>
      <c r="E1693" s="197" t="s">
        <v>144</v>
      </c>
      <c r="F1693" s="196" t="s">
        <v>144</v>
      </c>
      <c r="G1693" s="196">
        <v>91315</v>
      </c>
      <c r="H1693" s="196" t="s">
        <v>7177</v>
      </c>
      <c r="I1693" s="196" t="s">
        <v>5502</v>
      </c>
      <c r="J1693" s="196" t="s">
        <v>5503</v>
      </c>
      <c r="K1693" s="197">
        <v>823.07</v>
      </c>
      <c r="L1693" s="196" t="s">
        <v>5433</v>
      </c>
    </row>
    <row r="1694" spans="1:12" ht="15.75">
      <c r="A1694" s="196" t="s">
        <v>7119</v>
      </c>
      <c r="B1694" s="196" t="s">
        <v>7120</v>
      </c>
      <c r="C1694" s="196" t="s">
        <v>7121</v>
      </c>
      <c r="D1694" s="196">
        <v>89</v>
      </c>
      <c r="E1694" s="197" t="s">
        <v>144</v>
      </c>
      <c r="F1694" s="196" t="s">
        <v>144</v>
      </c>
      <c r="G1694" s="196">
        <v>91316</v>
      </c>
      <c r="H1694" s="196" t="s">
        <v>7178</v>
      </c>
      <c r="I1694" s="196" t="s">
        <v>5502</v>
      </c>
      <c r="J1694" s="196" t="s">
        <v>5503</v>
      </c>
      <c r="K1694" s="197">
        <v>959.1</v>
      </c>
      <c r="L1694" s="196" t="s">
        <v>5433</v>
      </c>
    </row>
    <row r="1695" spans="1:12" ht="15.75">
      <c r="A1695" s="196" t="s">
        <v>7119</v>
      </c>
      <c r="B1695" s="196" t="s">
        <v>7120</v>
      </c>
      <c r="C1695" s="196" t="s">
        <v>7121</v>
      </c>
      <c r="D1695" s="196">
        <v>89</v>
      </c>
      <c r="E1695" s="197" t="s">
        <v>144</v>
      </c>
      <c r="F1695" s="196" t="s">
        <v>144</v>
      </c>
      <c r="G1695" s="196">
        <v>91317</v>
      </c>
      <c r="H1695" s="196" t="s">
        <v>7179</v>
      </c>
      <c r="I1695" s="196" t="s">
        <v>5502</v>
      </c>
      <c r="J1695" s="196" t="s">
        <v>5503</v>
      </c>
      <c r="K1695" s="198">
        <v>1012.89</v>
      </c>
      <c r="L1695" s="196" t="s">
        <v>5433</v>
      </c>
    </row>
    <row r="1696" spans="1:12" ht="15.75">
      <c r="A1696" s="196" t="s">
        <v>7119</v>
      </c>
      <c r="B1696" s="196" t="s">
        <v>7120</v>
      </c>
      <c r="C1696" s="196" t="s">
        <v>7121</v>
      </c>
      <c r="D1696" s="196">
        <v>89</v>
      </c>
      <c r="E1696" s="197" t="s">
        <v>144</v>
      </c>
      <c r="F1696" s="196" t="s">
        <v>144</v>
      </c>
      <c r="G1696" s="196">
        <v>91318</v>
      </c>
      <c r="H1696" s="196" t="s">
        <v>7180</v>
      </c>
      <c r="I1696" s="196" t="s">
        <v>5502</v>
      </c>
      <c r="J1696" s="196" t="s">
        <v>5503</v>
      </c>
      <c r="K1696" s="197">
        <v>643.5</v>
      </c>
      <c r="L1696" s="196" t="s">
        <v>5433</v>
      </c>
    </row>
    <row r="1697" spans="1:12" ht="15.75">
      <c r="A1697" s="196" t="s">
        <v>7119</v>
      </c>
      <c r="B1697" s="196" t="s">
        <v>7120</v>
      </c>
      <c r="C1697" s="196" t="s">
        <v>7121</v>
      </c>
      <c r="D1697" s="196">
        <v>89</v>
      </c>
      <c r="E1697" s="197" t="s">
        <v>144</v>
      </c>
      <c r="F1697" s="196" t="s">
        <v>144</v>
      </c>
      <c r="G1697" s="196">
        <v>91319</v>
      </c>
      <c r="H1697" s="196" t="s">
        <v>7181</v>
      </c>
      <c r="I1697" s="196" t="s">
        <v>5502</v>
      </c>
      <c r="J1697" s="196" t="s">
        <v>5503</v>
      </c>
      <c r="K1697" s="197">
        <v>650.72</v>
      </c>
      <c r="L1697" s="196" t="s">
        <v>5433</v>
      </c>
    </row>
    <row r="1698" spans="1:12" ht="15.75">
      <c r="A1698" s="196" t="s">
        <v>7119</v>
      </c>
      <c r="B1698" s="196" t="s">
        <v>7120</v>
      </c>
      <c r="C1698" s="196" t="s">
        <v>7121</v>
      </c>
      <c r="D1698" s="196">
        <v>89</v>
      </c>
      <c r="E1698" s="197" t="s">
        <v>144</v>
      </c>
      <c r="F1698" s="196" t="s">
        <v>144</v>
      </c>
      <c r="G1698" s="196">
        <v>91320</v>
      </c>
      <c r="H1698" s="196" t="s">
        <v>7182</v>
      </c>
      <c r="I1698" s="196" t="s">
        <v>5502</v>
      </c>
      <c r="J1698" s="196" t="s">
        <v>5503</v>
      </c>
      <c r="K1698" s="197">
        <v>670.48</v>
      </c>
      <c r="L1698" s="196" t="s">
        <v>5433</v>
      </c>
    </row>
    <row r="1699" spans="1:12" ht="15.75">
      <c r="A1699" s="196" t="s">
        <v>7119</v>
      </c>
      <c r="B1699" s="196" t="s">
        <v>7120</v>
      </c>
      <c r="C1699" s="196" t="s">
        <v>7121</v>
      </c>
      <c r="D1699" s="196">
        <v>89</v>
      </c>
      <c r="E1699" s="197" t="s">
        <v>144</v>
      </c>
      <c r="F1699" s="196" t="s">
        <v>144</v>
      </c>
      <c r="G1699" s="196">
        <v>91321</v>
      </c>
      <c r="H1699" s="196" t="s">
        <v>7183</v>
      </c>
      <c r="I1699" s="196" t="s">
        <v>5502</v>
      </c>
      <c r="J1699" s="196" t="s">
        <v>5503</v>
      </c>
      <c r="K1699" s="197">
        <v>731.46</v>
      </c>
      <c r="L1699" s="196" t="s">
        <v>5433</v>
      </c>
    </row>
    <row r="1700" spans="1:12" ht="15.75">
      <c r="A1700" s="196" t="s">
        <v>7119</v>
      </c>
      <c r="B1700" s="196" t="s">
        <v>7120</v>
      </c>
      <c r="C1700" s="196" t="s">
        <v>7121</v>
      </c>
      <c r="D1700" s="196">
        <v>89</v>
      </c>
      <c r="E1700" s="197" t="s">
        <v>144</v>
      </c>
      <c r="F1700" s="196" t="s">
        <v>144</v>
      </c>
      <c r="G1700" s="196">
        <v>91322</v>
      </c>
      <c r="H1700" s="196" t="s">
        <v>7184</v>
      </c>
      <c r="I1700" s="196" t="s">
        <v>5502</v>
      </c>
      <c r="J1700" s="196" t="s">
        <v>5503</v>
      </c>
      <c r="K1700" s="197">
        <v>867.49</v>
      </c>
      <c r="L1700" s="196" t="s">
        <v>5433</v>
      </c>
    </row>
    <row r="1701" spans="1:12" ht="15.75">
      <c r="A1701" s="196" t="s">
        <v>7119</v>
      </c>
      <c r="B1701" s="196" t="s">
        <v>7120</v>
      </c>
      <c r="C1701" s="196" t="s">
        <v>7121</v>
      </c>
      <c r="D1701" s="196">
        <v>89</v>
      </c>
      <c r="E1701" s="197" t="s">
        <v>144</v>
      </c>
      <c r="F1701" s="196" t="s">
        <v>144</v>
      </c>
      <c r="G1701" s="196">
        <v>91323</v>
      </c>
      <c r="H1701" s="196" t="s">
        <v>7185</v>
      </c>
      <c r="I1701" s="196" t="s">
        <v>5502</v>
      </c>
      <c r="J1701" s="196" t="s">
        <v>5503</v>
      </c>
      <c r="K1701" s="197">
        <v>921.28</v>
      </c>
      <c r="L1701" s="196" t="s">
        <v>5433</v>
      </c>
    </row>
    <row r="1702" spans="1:12" ht="15.75">
      <c r="A1702" s="196" t="s">
        <v>7119</v>
      </c>
      <c r="B1702" s="196" t="s">
        <v>7120</v>
      </c>
      <c r="C1702" s="196" t="s">
        <v>7121</v>
      </c>
      <c r="D1702" s="196">
        <v>89</v>
      </c>
      <c r="E1702" s="197" t="s">
        <v>144</v>
      </c>
      <c r="F1702" s="196" t="s">
        <v>144</v>
      </c>
      <c r="G1702" s="196">
        <v>91324</v>
      </c>
      <c r="H1702" s="196" t="s">
        <v>7186</v>
      </c>
      <c r="I1702" s="196" t="s">
        <v>5502</v>
      </c>
      <c r="J1702" s="196" t="s">
        <v>5503</v>
      </c>
      <c r="K1702" s="197">
        <v>651.76</v>
      </c>
      <c r="L1702" s="196" t="s">
        <v>5433</v>
      </c>
    </row>
    <row r="1703" spans="1:12" ht="15.75">
      <c r="A1703" s="196" t="s">
        <v>7119</v>
      </c>
      <c r="B1703" s="196" t="s">
        <v>7120</v>
      </c>
      <c r="C1703" s="196" t="s">
        <v>7121</v>
      </c>
      <c r="D1703" s="196">
        <v>89</v>
      </c>
      <c r="E1703" s="197" t="s">
        <v>144</v>
      </c>
      <c r="F1703" s="196" t="s">
        <v>144</v>
      </c>
      <c r="G1703" s="196">
        <v>91325</v>
      </c>
      <c r="H1703" s="196" t="s">
        <v>7187</v>
      </c>
      <c r="I1703" s="196" t="s">
        <v>5502</v>
      </c>
      <c r="J1703" s="196" t="s">
        <v>5503</v>
      </c>
      <c r="K1703" s="197">
        <v>659.37</v>
      </c>
      <c r="L1703" s="196" t="s">
        <v>5433</v>
      </c>
    </row>
    <row r="1704" spans="1:12" ht="15.75">
      <c r="A1704" s="196" t="s">
        <v>7119</v>
      </c>
      <c r="B1704" s="196" t="s">
        <v>7120</v>
      </c>
      <c r="C1704" s="196" t="s">
        <v>7121</v>
      </c>
      <c r="D1704" s="196">
        <v>89</v>
      </c>
      <c r="E1704" s="197" t="s">
        <v>144</v>
      </c>
      <c r="F1704" s="196" t="s">
        <v>144</v>
      </c>
      <c r="G1704" s="196">
        <v>91326</v>
      </c>
      <c r="H1704" s="196" t="s">
        <v>7188</v>
      </c>
      <c r="I1704" s="196" t="s">
        <v>5502</v>
      </c>
      <c r="J1704" s="196" t="s">
        <v>5503</v>
      </c>
      <c r="K1704" s="197">
        <v>703.99</v>
      </c>
      <c r="L1704" s="196" t="s">
        <v>5433</v>
      </c>
    </row>
    <row r="1705" spans="1:12" ht="15.75">
      <c r="A1705" s="196" t="s">
        <v>7119</v>
      </c>
      <c r="B1705" s="196" t="s">
        <v>7120</v>
      </c>
      <c r="C1705" s="196" t="s">
        <v>7121</v>
      </c>
      <c r="D1705" s="196">
        <v>89</v>
      </c>
      <c r="E1705" s="197" t="s">
        <v>144</v>
      </c>
      <c r="F1705" s="196" t="s">
        <v>144</v>
      </c>
      <c r="G1705" s="196">
        <v>91327</v>
      </c>
      <c r="H1705" s="196" t="s">
        <v>7189</v>
      </c>
      <c r="I1705" s="196" t="s">
        <v>5502</v>
      </c>
      <c r="J1705" s="196" t="s">
        <v>5503</v>
      </c>
      <c r="K1705" s="197">
        <v>738.77</v>
      </c>
      <c r="L1705" s="196" t="s">
        <v>5433</v>
      </c>
    </row>
    <row r="1706" spans="1:12" ht="15.75">
      <c r="A1706" s="196" t="s">
        <v>7119</v>
      </c>
      <c r="B1706" s="196" t="s">
        <v>7120</v>
      </c>
      <c r="C1706" s="196" t="s">
        <v>7121</v>
      </c>
      <c r="D1706" s="196">
        <v>89</v>
      </c>
      <c r="E1706" s="197" t="s">
        <v>144</v>
      </c>
      <c r="F1706" s="196" t="s">
        <v>144</v>
      </c>
      <c r="G1706" s="196">
        <v>91328</v>
      </c>
      <c r="H1706" s="196" t="s">
        <v>7190</v>
      </c>
      <c r="I1706" s="196" t="s">
        <v>5502</v>
      </c>
      <c r="J1706" s="196" t="s">
        <v>5503</v>
      </c>
      <c r="K1706" s="197">
        <v>754.21</v>
      </c>
      <c r="L1706" s="196" t="s">
        <v>5433</v>
      </c>
    </row>
    <row r="1707" spans="1:12" ht="15.75">
      <c r="A1707" s="196" t="s">
        <v>7119</v>
      </c>
      <c r="B1707" s="196" t="s">
        <v>7120</v>
      </c>
      <c r="C1707" s="196" t="s">
        <v>7121</v>
      </c>
      <c r="D1707" s="196">
        <v>89</v>
      </c>
      <c r="E1707" s="197" t="s">
        <v>144</v>
      </c>
      <c r="F1707" s="196" t="s">
        <v>144</v>
      </c>
      <c r="G1707" s="196">
        <v>91329</v>
      </c>
      <c r="H1707" s="196" t="s">
        <v>7191</v>
      </c>
      <c r="I1707" s="196" t="s">
        <v>5502</v>
      </c>
      <c r="J1707" s="196" t="s">
        <v>5503</v>
      </c>
      <c r="K1707" s="197">
        <v>658.91</v>
      </c>
      <c r="L1707" s="196" t="s">
        <v>5433</v>
      </c>
    </row>
    <row r="1708" spans="1:12" ht="15.75">
      <c r="A1708" s="196" t="s">
        <v>7119</v>
      </c>
      <c r="B1708" s="196" t="s">
        <v>7120</v>
      </c>
      <c r="C1708" s="196" t="s">
        <v>7121</v>
      </c>
      <c r="D1708" s="196">
        <v>89</v>
      </c>
      <c r="E1708" s="197" t="s">
        <v>144</v>
      </c>
      <c r="F1708" s="196" t="s">
        <v>144</v>
      </c>
      <c r="G1708" s="196">
        <v>91330</v>
      </c>
      <c r="H1708" s="196" t="s">
        <v>7192</v>
      </c>
      <c r="I1708" s="196" t="s">
        <v>5502</v>
      </c>
      <c r="J1708" s="196" t="s">
        <v>5503</v>
      </c>
      <c r="K1708" s="197">
        <v>775.01</v>
      </c>
      <c r="L1708" s="196" t="s">
        <v>5433</v>
      </c>
    </row>
    <row r="1709" spans="1:12" ht="15.75">
      <c r="A1709" s="196" t="s">
        <v>7119</v>
      </c>
      <c r="B1709" s="196" t="s">
        <v>7120</v>
      </c>
      <c r="C1709" s="196" t="s">
        <v>7121</v>
      </c>
      <c r="D1709" s="196">
        <v>89</v>
      </c>
      <c r="E1709" s="197" t="s">
        <v>144</v>
      </c>
      <c r="F1709" s="196" t="s">
        <v>144</v>
      </c>
      <c r="G1709" s="196">
        <v>91331</v>
      </c>
      <c r="H1709" s="196" t="s">
        <v>7193</v>
      </c>
      <c r="I1709" s="196" t="s">
        <v>5502</v>
      </c>
      <c r="J1709" s="196" t="s">
        <v>5503</v>
      </c>
      <c r="K1709" s="197">
        <v>679.34</v>
      </c>
      <c r="L1709" s="196" t="s">
        <v>5433</v>
      </c>
    </row>
    <row r="1710" spans="1:12" ht="15.75">
      <c r="A1710" s="196" t="s">
        <v>7119</v>
      </c>
      <c r="B1710" s="196" t="s">
        <v>7120</v>
      </c>
      <c r="C1710" s="196" t="s">
        <v>7121</v>
      </c>
      <c r="D1710" s="196">
        <v>89</v>
      </c>
      <c r="E1710" s="197" t="s">
        <v>144</v>
      </c>
      <c r="F1710" s="196" t="s">
        <v>144</v>
      </c>
      <c r="G1710" s="196">
        <v>91332</v>
      </c>
      <c r="H1710" s="196" t="s">
        <v>7194</v>
      </c>
      <c r="I1710" s="196" t="s">
        <v>5502</v>
      </c>
      <c r="J1710" s="196" t="s">
        <v>5503</v>
      </c>
      <c r="K1710" s="197">
        <v>804.79</v>
      </c>
      <c r="L1710" s="196" t="s">
        <v>5433</v>
      </c>
    </row>
    <row r="1711" spans="1:12" ht="15.75">
      <c r="A1711" s="196" t="s">
        <v>7119</v>
      </c>
      <c r="B1711" s="196" t="s">
        <v>7120</v>
      </c>
      <c r="C1711" s="196" t="s">
        <v>7121</v>
      </c>
      <c r="D1711" s="196">
        <v>89</v>
      </c>
      <c r="E1711" s="197" t="s">
        <v>144</v>
      </c>
      <c r="F1711" s="196" t="s">
        <v>144</v>
      </c>
      <c r="G1711" s="196">
        <v>91333</v>
      </c>
      <c r="H1711" s="196" t="s">
        <v>7195</v>
      </c>
      <c r="I1711" s="196" t="s">
        <v>5502</v>
      </c>
      <c r="J1711" s="196" t="s">
        <v>5503</v>
      </c>
      <c r="K1711" s="197">
        <v>708.75</v>
      </c>
      <c r="L1711" s="196" t="s">
        <v>5433</v>
      </c>
    </row>
    <row r="1712" spans="1:12" ht="15.75">
      <c r="A1712" s="196" t="s">
        <v>7119</v>
      </c>
      <c r="B1712" s="196" t="s">
        <v>7120</v>
      </c>
      <c r="C1712" s="196" t="s">
        <v>7121</v>
      </c>
      <c r="D1712" s="196">
        <v>89</v>
      </c>
      <c r="E1712" s="197" t="s">
        <v>144</v>
      </c>
      <c r="F1712" s="196" t="s">
        <v>144</v>
      </c>
      <c r="G1712" s="196">
        <v>91334</v>
      </c>
      <c r="H1712" s="196" t="s">
        <v>7196</v>
      </c>
      <c r="I1712" s="196" t="s">
        <v>5502</v>
      </c>
      <c r="J1712" s="196" t="s">
        <v>5432</v>
      </c>
      <c r="K1712" s="198">
        <v>1070.1500000000001</v>
      </c>
      <c r="L1712" s="196" t="s">
        <v>5433</v>
      </c>
    </row>
    <row r="1713" spans="1:12" ht="15.75">
      <c r="A1713" s="196" t="s">
        <v>7119</v>
      </c>
      <c r="B1713" s="196" t="s">
        <v>7120</v>
      </c>
      <c r="C1713" s="196" t="s">
        <v>7121</v>
      </c>
      <c r="D1713" s="196">
        <v>89</v>
      </c>
      <c r="E1713" s="197" t="s">
        <v>144</v>
      </c>
      <c r="F1713" s="196" t="s">
        <v>144</v>
      </c>
      <c r="G1713" s="196">
        <v>91335</v>
      </c>
      <c r="H1713" s="196" t="s">
        <v>7197</v>
      </c>
      <c r="I1713" s="196" t="s">
        <v>5502</v>
      </c>
      <c r="J1713" s="196" t="s">
        <v>5432</v>
      </c>
      <c r="K1713" s="197">
        <v>974.11</v>
      </c>
      <c r="L1713" s="196" t="s">
        <v>5433</v>
      </c>
    </row>
    <row r="1714" spans="1:12" ht="15.75">
      <c r="A1714" s="196" t="s">
        <v>7119</v>
      </c>
      <c r="B1714" s="196" t="s">
        <v>7120</v>
      </c>
      <c r="C1714" s="196" t="s">
        <v>7121</v>
      </c>
      <c r="D1714" s="196">
        <v>89</v>
      </c>
      <c r="E1714" s="197" t="s">
        <v>144</v>
      </c>
      <c r="F1714" s="196" t="s">
        <v>144</v>
      </c>
      <c r="G1714" s="196">
        <v>91336</v>
      </c>
      <c r="H1714" s="196" t="s">
        <v>7198</v>
      </c>
      <c r="I1714" s="196" t="s">
        <v>5502</v>
      </c>
      <c r="J1714" s="196" t="s">
        <v>5432</v>
      </c>
      <c r="K1714" s="198">
        <v>1294.81</v>
      </c>
      <c r="L1714" s="196" t="s">
        <v>5433</v>
      </c>
    </row>
    <row r="1715" spans="1:12" ht="15.75">
      <c r="A1715" s="196" t="s">
        <v>7119</v>
      </c>
      <c r="B1715" s="196" t="s">
        <v>7120</v>
      </c>
      <c r="C1715" s="196" t="s">
        <v>7121</v>
      </c>
      <c r="D1715" s="196">
        <v>89</v>
      </c>
      <c r="E1715" s="197" t="s">
        <v>144</v>
      </c>
      <c r="F1715" s="196" t="s">
        <v>144</v>
      </c>
      <c r="G1715" s="196">
        <v>91337</v>
      </c>
      <c r="H1715" s="196" t="s">
        <v>7199</v>
      </c>
      <c r="I1715" s="196" t="s">
        <v>5502</v>
      </c>
      <c r="J1715" s="196" t="s">
        <v>5432</v>
      </c>
      <c r="K1715" s="198">
        <v>1198.77</v>
      </c>
      <c r="L1715" s="196" t="s">
        <v>5433</v>
      </c>
    </row>
    <row r="1716" spans="1:12" ht="15.75">
      <c r="A1716" s="196" t="s">
        <v>7119</v>
      </c>
      <c r="B1716" s="196" t="s">
        <v>7120</v>
      </c>
      <c r="C1716" s="196" t="s">
        <v>7121</v>
      </c>
      <c r="D1716" s="196">
        <v>89</v>
      </c>
      <c r="E1716" s="197" t="s">
        <v>144</v>
      </c>
      <c r="F1716" s="196" t="s">
        <v>144</v>
      </c>
      <c r="G1716" s="196">
        <v>100659</v>
      </c>
      <c r="H1716" s="196" t="s">
        <v>7200</v>
      </c>
      <c r="I1716" s="196" t="s">
        <v>5431</v>
      </c>
      <c r="J1716" s="196" t="s">
        <v>5503</v>
      </c>
      <c r="K1716" s="197">
        <v>10.3</v>
      </c>
      <c r="L1716" s="196" t="s">
        <v>5433</v>
      </c>
    </row>
    <row r="1717" spans="1:12" ht="15.75">
      <c r="A1717" s="196" t="s">
        <v>7119</v>
      </c>
      <c r="B1717" s="196" t="s">
        <v>7120</v>
      </c>
      <c r="C1717" s="196" t="s">
        <v>7121</v>
      </c>
      <c r="D1717" s="196">
        <v>89</v>
      </c>
      <c r="E1717" s="197" t="s">
        <v>144</v>
      </c>
      <c r="F1717" s="196" t="s">
        <v>144</v>
      </c>
      <c r="G1717" s="196">
        <v>100660</v>
      </c>
      <c r="H1717" s="196" t="s">
        <v>7201</v>
      </c>
      <c r="I1717" s="196" t="s">
        <v>5431</v>
      </c>
      <c r="J1717" s="196" t="s">
        <v>5503</v>
      </c>
      <c r="K1717" s="197">
        <v>8.43</v>
      </c>
      <c r="L1717" s="196" t="s">
        <v>5433</v>
      </c>
    </row>
    <row r="1718" spans="1:12" ht="15.75">
      <c r="A1718" s="196" t="s">
        <v>7119</v>
      </c>
      <c r="B1718" s="196" t="s">
        <v>7120</v>
      </c>
      <c r="C1718" s="196" t="s">
        <v>7121</v>
      </c>
      <c r="D1718" s="196">
        <v>89</v>
      </c>
      <c r="E1718" s="197" t="s">
        <v>144</v>
      </c>
      <c r="F1718" s="196" t="s">
        <v>144</v>
      </c>
      <c r="G1718" s="196">
        <v>100675</v>
      </c>
      <c r="H1718" s="196" t="s">
        <v>7202</v>
      </c>
      <c r="I1718" s="196" t="s">
        <v>5502</v>
      </c>
      <c r="J1718" s="196" t="s">
        <v>5503</v>
      </c>
      <c r="K1718" s="197">
        <v>696.02</v>
      </c>
      <c r="L1718" s="196" t="s">
        <v>5433</v>
      </c>
    </row>
    <row r="1719" spans="1:12" ht="15.75">
      <c r="A1719" s="196" t="s">
        <v>7119</v>
      </c>
      <c r="B1719" s="196" t="s">
        <v>7120</v>
      </c>
      <c r="C1719" s="196" t="s">
        <v>7121</v>
      </c>
      <c r="D1719" s="196">
        <v>89</v>
      </c>
      <c r="E1719" s="197" t="s">
        <v>144</v>
      </c>
      <c r="F1719" s="196" t="s">
        <v>144</v>
      </c>
      <c r="G1719" s="196">
        <v>100676</v>
      </c>
      <c r="H1719" s="196" t="s">
        <v>7203</v>
      </c>
      <c r="I1719" s="196" t="s">
        <v>5502</v>
      </c>
      <c r="J1719" s="196" t="s">
        <v>5503</v>
      </c>
      <c r="K1719" s="197">
        <v>202.24</v>
      </c>
      <c r="L1719" s="196" t="s">
        <v>5433</v>
      </c>
    </row>
    <row r="1720" spans="1:12" ht="15.75">
      <c r="A1720" s="196" t="s">
        <v>7119</v>
      </c>
      <c r="B1720" s="196" t="s">
        <v>7120</v>
      </c>
      <c r="C1720" s="196" t="s">
        <v>7121</v>
      </c>
      <c r="D1720" s="196">
        <v>89</v>
      </c>
      <c r="E1720" s="197" t="s">
        <v>144</v>
      </c>
      <c r="F1720" s="196" t="s">
        <v>144</v>
      </c>
      <c r="G1720" s="196">
        <v>100678</v>
      </c>
      <c r="H1720" s="196" t="s">
        <v>7204</v>
      </c>
      <c r="I1720" s="196" t="s">
        <v>5502</v>
      </c>
      <c r="J1720" s="196" t="s">
        <v>5503</v>
      </c>
      <c r="K1720" s="197">
        <v>878.73</v>
      </c>
      <c r="L1720" s="196" t="s">
        <v>5433</v>
      </c>
    </row>
    <row r="1721" spans="1:12" ht="15.75">
      <c r="A1721" s="196" t="s">
        <v>7119</v>
      </c>
      <c r="B1721" s="196" t="s">
        <v>7120</v>
      </c>
      <c r="C1721" s="196" t="s">
        <v>7121</v>
      </c>
      <c r="D1721" s="196">
        <v>89</v>
      </c>
      <c r="E1721" s="197" t="s">
        <v>144</v>
      </c>
      <c r="F1721" s="196" t="s">
        <v>144</v>
      </c>
      <c r="G1721" s="196">
        <v>100679</v>
      </c>
      <c r="H1721" s="196" t="s">
        <v>7205</v>
      </c>
      <c r="I1721" s="196" t="s">
        <v>5502</v>
      </c>
      <c r="J1721" s="196" t="s">
        <v>5503</v>
      </c>
      <c r="K1721" s="197">
        <v>743.1</v>
      </c>
      <c r="L1721" s="196" t="s">
        <v>5433</v>
      </c>
    </row>
    <row r="1722" spans="1:12" ht="15.75">
      <c r="A1722" s="196" t="s">
        <v>7119</v>
      </c>
      <c r="B1722" s="196" t="s">
        <v>7120</v>
      </c>
      <c r="C1722" s="196" t="s">
        <v>7121</v>
      </c>
      <c r="D1722" s="196">
        <v>89</v>
      </c>
      <c r="E1722" s="197" t="s">
        <v>144</v>
      </c>
      <c r="F1722" s="196" t="s">
        <v>144</v>
      </c>
      <c r="G1722" s="196">
        <v>100680</v>
      </c>
      <c r="H1722" s="196" t="s">
        <v>7206</v>
      </c>
      <c r="I1722" s="196" t="s">
        <v>5502</v>
      </c>
      <c r="J1722" s="196" t="s">
        <v>5503</v>
      </c>
      <c r="K1722" s="197">
        <v>886.71</v>
      </c>
      <c r="L1722" s="196" t="s">
        <v>5433</v>
      </c>
    </row>
    <row r="1723" spans="1:12" ht="15.75">
      <c r="A1723" s="196" t="s">
        <v>7119</v>
      </c>
      <c r="B1723" s="196" t="s">
        <v>7120</v>
      </c>
      <c r="C1723" s="196" t="s">
        <v>7121</v>
      </c>
      <c r="D1723" s="196">
        <v>89</v>
      </c>
      <c r="E1723" s="197" t="s">
        <v>144</v>
      </c>
      <c r="F1723" s="196" t="s">
        <v>144</v>
      </c>
      <c r="G1723" s="196">
        <v>100681</v>
      </c>
      <c r="H1723" s="196" t="s">
        <v>7207</v>
      </c>
      <c r="I1723" s="196" t="s">
        <v>5502</v>
      </c>
      <c r="J1723" s="196" t="s">
        <v>5503</v>
      </c>
      <c r="K1723" s="197">
        <v>906.68</v>
      </c>
      <c r="L1723" s="196" t="s">
        <v>5433</v>
      </c>
    </row>
    <row r="1724" spans="1:12" ht="15.75">
      <c r="A1724" s="196" t="s">
        <v>7119</v>
      </c>
      <c r="B1724" s="196" t="s">
        <v>7120</v>
      </c>
      <c r="C1724" s="196" t="s">
        <v>7121</v>
      </c>
      <c r="D1724" s="196">
        <v>89</v>
      </c>
      <c r="E1724" s="197" t="s">
        <v>144</v>
      </c>
      <c r="F1724" s="196" t="s">
        <v>144</v>
      </c>
      <c r="G1724" s="196">
        <v>100682</v>
      </c>
      <c r="H1724" s="196" t="s">
        <v>7208</v>
      </c>
      <c r="I1724" s="196" t="s">
        <v>5502</v>
      </c>
      <c r="J1724" s="196" t="s">
        <v>5503</v>
      </c>
      <c r="K1724" s="197">
        <v>757.08</v>
      </c>
      <c r="L1724" s="196" t="s">
        <v>5433</v>
      </c>
    </row>
    <row r="1725" spans="1:12" ht="15.75">
      <c r="A1725" s="196" t="s">
        <v>7119</v>
      </c>
      <c r="B1725" s="196" t="s">
        <v>7120</v>
      </c>
      <c r="C1725" s="196" t="s">
        <v>7121</v>
      </c>
      <c r="D1725" s="196">
        <v>89</v>
      </c>
      <c r="E1725" s="197" t="s">
        <v>144</v>
      </c>
      <c r="F1725" s="196" t="s">
        <v>144</v>
      </c>
      <c r="G1725" s="196">
        <v>100683</v>
      </c>
      <c r="H1725" s="196" t="s">
        <v>7209</v>
      </c>
      <c r="I1725" s="196" t="s">
        <v>5502</v>
      </c>
      <c r="J1725" s="196" t="s">
        <v>5503</v>
      </c>
      <c r="K1725" s="197">
        <v>950.25</v>
      </c>
      <c r="L1725" s="196" t="s">
        <v>5433</v>
      </c>
    </row>
    <row r="1726" spans="1:12" ht="15.75">
      <c r="A1726" s="196" t="s">
        <v>7119</v>
      </c>
      <c r="B1726" s="196" t="s">
        <v>7120</v>
      </c>
      <c r="C1726" s="196" t="s">
        <v>7121</v>
      </c>
      <c r="D1726" s="196">
        <v>89</v>
      </c>
      <c r="E1726" s="197" t="s">
        <v>144</v>
      </c>
      <c r="F1726" s="196" t="s">
        <v>144</v>
      </c>
      <c r="G1726" s="196">
        <v>100684</v>
      </c>
      <c r="H1726" s="196" t="s">
        <v>7210</v>
      </c>
      <c r="I1726" s="196" t="s">
        <v>5502</v>
      </c>
      <c r="J1726" s="196" t="s">
        <v>5503</v>
      </c>
      <c r="K1726" s="197">
        <v>795.6</v>
      </c>
      <c r="L1726" s="196" t="s">
        <v>5433</v>
      </c>
    </row>
    <row r="1727" spans="1:12" ht="15.75">
      <c r="A1727" s="196" t="s">
        <v>7119</v>
      </c>
      <c r="B1727" s="196" t="s">
        <v>7120</v>
      </c>
      <c r="C1727" s="196" t="s">
        <v>7121</v>
      </c>
      <c r="D1727" s="196">
        <v>89</v>
      </c>
      <c r="E1727" s="197" t="s">
        <v>144</v>
      </c>
      <c r="F1727" s="196" t="s">
        <v>144</v>
      </c>
      <c r="G1727" s="196">
        <v>100685</v>
      </c>
      <c r="H1727" s="196" t="s">
        <v>7211</v>
      </c>
      <c r="I1727" s="196" t="s">
        <v>5502</v>
      </c>
      <c r="J1727" s="196" t="s">
        <v>5503</v>
      </c>
      <c r="K1727" s="197">
        <v>985.41</v>
      </c>
      <c r="L1727" s="196" t="s">
        <v>5433</v>
      </c>
    </row>
    <row r="1728" spans="1:12" ht="15.75">
      <c r="A1728" s="196" t="s">
        <v>7119</v>
      </c>
      <c r="B1728" s="196" t="s">
        <v>7120</v>
      </c>
      <c r="C1728" s="196" t="s">
        <v>7121</v>
      </c>
      <c r="D1728" s="196">
        <v>89</v>
      </c>
      <c r="E1728" s="197" t="s">
        <v>144</v>
      </c>
      <c r="F1728" s="196" t="s">
        <v>144</v>
      </c>
      <c r="G1728" s="196">
        <v>100686</v>
      </c>
      <c r="H1728" s="196" t="s">
        <v>7212</v>
      </c>
      <c r="I1728" s="196" t="s">
        <v>5502</v>
      </c>
      <c r="J1728" s="196" t="s">
        <v>5503</v>
      </c>
      <c r="K1728" s="197">
        <v>830.38</v>
      </c>
      <c r="L1728" s="196" t="s">
        <v>5433</v>
      </c>
    </row>
    <row r="1729" spans="1:12" ht="15.75">
      <c r="A1729" s="196" t="s">
        <v>7119</v>
      </c>
      <c r="B1729" s="196" t="s">
        <v>7120</v>
      </c>
      <c r="C1729" s="196" t="s">
        <v>7121</v>
      </c>
      <c r="D1729" s="196">
        <v>89</v>
      </c>
      <c r="E1729" s="197" t="s">
        <v>144</v>
      </c>
      <c r="F1729" s="196" t="s">
        <v>144</v>
      </c>
      <c r="G1729" s="196">
        <v>100687</v>
      </c>
      <c r="H1729" s="196" t="s">
        <v>7213</v>
      </c>
      <c r="I1729" s="196" t="s">
        <v>5502</v>
      </c>
      <c r="J1729" s="196" t="s">
        <v>5503</v>
      </c>
      <c r="K1729" s="197">
        <v>885.88</v>
      </c>
      <c r="L1729" s="196" t="s">
        <v>5433</v>
      </c>
    </row>
    <row r="1730" spans="1:12" ht="15.75">
      <c r="A1730" s="196" t="s">
        <v>7119</v>
      </c>
      <c r="B1730" s="196" t="s">
        <v>7120</v>
      </c>
      <c r="C1730" s="196" t="s">
        <v>7121</v>
      </c>
      <c r="D1730" s="196">
        <v>89</v>
      </c>
      <c r="E1730" s="197" t="s">
        <v>144</v>
      </c>
      <c r="F1730" s="196" t="s">
        <v>144</v>
      </c>
      <c r="G1730" s="196">
        <v>100688</v>
      </c>
      <c r="H1730" s="196" t="s">
        <v>7214</v>
      </c>
      <c r="I1730" s="196" t="s">
        <v>5502</v>
      </c>
      <c r="J1730" s="196" t="s">
        <v>5503</v>
      </c>
      <c r="K1730" s="197">
        <v>750.25</v>
      </c>
      <c r="L1730" s="196" t="s">
        <v>5433</v>
      </c>
    </row>
    <row r="1731" spans="1:12" ht="15.75">
      <c r="A1731" s="196" t="s">
        <v>7119</v>
      </c>
      <c r="B1731" s="196" t="s">
        <v>7120</v>
      </c>
      <c r="C1731" s="196" t="s">
        <v>7121</v>
      </c>
      <c r="D1731" s="196">
        <v>89</v>
      </c>
      <c r="E1731" s="197" t="s">
        <v>144</v>
      </c>
      <c r="F1731" s="196" t="s">
        <v>144</v>
      </c>
      <c r="G1731" s="196">
        <v>100689</v>
      </c>
      <c r="H1731" s="196" t="s">
        <v>7215</v>
      </c>
      <c r="I1731" s="196" t="s">
        <v>5502</v>
      </c>
      <c r="J1731" s="196" t="s">
        <v>5503</v>
      </c>
      <c r="K1731" s="197">
        <v>955.01</v>
      </c>
      <c r="L1731" s="196" t="s">
        <v>5433</v>
      </c>
    </row>
    <row r="1732" spans="1:12" ht="15.75">
      <c r="A1732" s="196" t="s">
        <v>7119</v>
      </c>
      <c r="B1732" s="196" t="s">
        <v>7120</v>
      </c>
      <c r="C1732" s="196" t="s">
        <v>7121</v>
      </c>
      <c r="D1732" s="196">
        <v>89</v>
      </c>
      <c r="E1732" s="197" t="s">
        <v>144</v>
      </c>
      <c r="F1732" s="196" t="s">
        <v>144</v>
      </c>
      <c r="G1732" s="196">
        <v>100690</v>
      </c>
      <c r="H1732" s="196" t="s">
        <v>7216</v>
      </c>
      <c r="I1732" s="196" t="s">
        <v>5502</v>
      </c>
      <c r="J1732" s="196" t="s">
        <v>5503</v>
      </c>
      <c r="K1732" s="197">
        <v>800.36</v>
      </c>
      <c r="L1732" s="196" t="s">
        <v>5433</v>
      </c>
    </row>
    <row r="1733" spans="1:12" ht="15.75">
      <c r="A1733" s="196" t="s">
        <v>7119</v>
      </c>
      <c r="B1733" s="196" t="s">
        <v>7120</v>
      </c>
      <c r="C1733" s="196" t="s">
        <v>7121</v>
      </c>
      <c r="D1733" s="196">
        <v>89</v>
      </c>
      <c r="E1733" s="197" t="s">
        <v>144</v>
      </c>
      <c r="F1733" s="196" t="s">
        <v>144</v>
      </c>
      <c r="G1733" s="196">
        <v>100691</v>
      </c>
      <c r="H1733" s="196" t="s">
        <v>7217</v>
      </c>
      <c r="I1733" s="196" t="s">
        <v>5502</v>
      </c>
      <c r="J1733" s="196" t="s">
        <v>5432</v>
      </c>
      <c r="K1733" s="198">
        <v>1220.3699999999999</v>
      </c>
      <c r="L1733" s="196" t="s">
        <v>5433</v>
      </c>
    </row>
    <row r="1734" spans="1:12" ht="15.75">
      <c r="A1734" s="196" t="s">
        <v>7119</v>
      </c>
      <c r="B1734" s="196" t="s">
        <v>7120</v>
      </c>
      <c r="C1734" s="196" t="s">
        <v>7121</v>
      </c>
      <c r="D1734" s="196">
        <v>89</v>
      </c>
      <c r="E1734" s="197" t="s">
        <v>144</v>
      </c>
      <c r="F1734" s="196" t="s">
        <v>144</v>
      </c>
      <c r="G1734" s="196">
        <v>100692</v>
      </c>
      <c r="H1734" s="196" t="s">
        <v>7218</v>
      </c>
      <c r="I1734" s="196" t="s">
        <v>5502</v>
      </c>
      <c r="J1734" s="196" t="s">
        <v>5432</v>
      </c>
      <c r="K1734" s="198">
        <v>1065.72</v>
      </c>
      <c r="L1734" s="196" t="s">
        <v>5433</v>
      </c>
    </row>
    <row r="1735" spans="1:12" ht="15.75">
      <c r="A1735" s="196" t="s">
        <v>7119</v>
      </c>
      <c r="B1735" s="196" t="s">
        <v>7120</v>
      </c>
      <c r="C1735" s="196" t="s">
        <v>7121</v>
      </c>
      <c r="D1735" s="196">
        <v>89</v>
      </c>
      <c r="E1735" s="197" t="s">
        <v>144</v>
      </c>
      <c r="F1735" s="196" t="s">
        <v>144</v>
      </c>
      <c r="G1735" s="196">
        <v>100693</v>
      </c>
      <c r="H1735" s="196" t="s">
        <v>7219</v>
      </c>
      <c r="I1735" s="196" t="s">
        <v>5502</v>
      </c>
      <c r="J1735" s="196" t="s">
        <v>5432</v>
      </c>
      <c r="K1735" s="198">
        <v>1445.03</v>
      </c>
      <c r="L1735" s="196" t="s">
        <v>5433</v>
      </c>
    </row>
    <row r="1736" spans="1:12" ht="15.75">
      <c r="A1736" s="196" t="s">
        <v>7119</v>
      </c>
      <c r="B1736" s="196" t="s">
        <v>7120</v>
      </c>
      <c r="C1736" s="196" t="s">
        <v>7121</v>
      </c>
      <c r="D1736" s="196">
        <v>89</v>
      </c>
      <c r="E1736" s="197" t="s">
        <v>144</v>
      </c>
      <c r="F1736" s="196" t="s">
        <v>144</v>
      </c>
      <c r="G1736" s="196">
        <v>100694</v>
      </c>
      <c r="H1736" s="196" t="s">
        <v>7220</v>
      </c>
      <c r="I1736" s="196" t="s">
        <v>5502</v>
      </c>
      <c r="J1736" s="196" t="s">
        <v>5432</v>
      </c>
      <c r="K1736" s="198">
        <v>1290.3800000000001</v>
      </c>
      <c r="L1736" s="196" t="s">
        <v>5433</v>
      </c>
    </row>
    <row r="1737" spans="1:12" ht="15.75">
      <c r="A1737" s="196" t="s">
        <v>7119</v>
      </c>
      <c r="B1737" s="196" t="s">
        <v>7120</v>
      </c>
      <c r="C1737" s="196" t="s">
        <v>7121</v>
      </c>
      <c r="D1737" s="196">
        <v>89</v>
      </c>
      <c r="E1737" s="197" t="s">
        <v>144</v>
      </c>
      <c r="F1737" s="196" t="s">
        <v>144</v>
      </c>
      <c r="G1737" s="196">
        <v>100695</v>
      </c>
      <c r="H1737" s="196" t="s">
        <v>7221</v>
      </c>
      <c r="I1737" s="196" t="s">
        <v>5502</v>
      </c>
      <c r="J1737" s="196" t="s">
        <v>5503</v>
      </c>
      <c r="K1737" s="197">
        <v>50.99</v>
      </c>
      <c r="L1737" s="196" t="s">
        <v>5433</v>
      </c>
    </row>
    <row r="1738" spans="1:12" ht="15.75">
      <c r="A1738" s="196" t="s">
        <v>7119</v>
      </c>
      <c r="B1738" s="196" t="s">
        <v>7120</v>
      </c>
      <c r="C1738" s="196" t="s">
        <v>7121</v>
      </c>
      <c r="D1738" s="196">
        <v>89</v>
      </c>
      <c r="E1738" s="197" t="s">
        <v>144</v>
      </c>
      <c r="F1738" s="196" t="s">
        <v>144</v>
      </c>
      <c r="G1738" s="196">
        <v>100696</v>
      </c>
      <c r="H1738" s="196" t="s">
        <v>7222</v>
      </c>
      <c r="I1738" s="196" t="s">
        <v>5502</v>
      </c>
      <c r="J1738" s="196" t="s">
        <v>5503</v>
      </c>
      <c r="K1738" s="197">
        <v>56.73</v>
      </c>
      <c r="L1738" s="196" t="s">
        <v>5433</v>
      </c>
    </row>
    <row r="1739" spans="1:12" ht="15.75">
      <c r="A1739" s="196" t="s">
        <v>7119</v>
      </c>
      <c r="B1739" s="196" t="s">
        <v>7120</v>
      </c>
      <c r="C1739" s="196" t="s">
        <v>7121</v>
      </c>
      <c r="D1739" s="196">
        <v>89</v>
      </c>
      <c r="E1739" s="197" t="s">
        <v>144</v>
      </c>
      <c r="F1739" s="196" t="s">
        <v>144</v>
      </c>
      <c r="G1739" s="196">
        <v>100697</v>
      </c>
      <c r="H1739" s="196" t="s">
        <v>7223</v>
      </c>
      <c r="I1739" s="196" t="s">
        <v>5502</v>
      </c>
      <c r="J1739" s="196" t="s">
        <v>5503</v>
      </c>
      <c r="K1739" s="197">
        <v>62.5</v>
      </c>
      <c r="L1739" s="196" t="s">
        <v>5433</v>
      </c>
    </row>
    <row r="1740" spans="1:12" ht="15.75">
      <c r="A1740" s="196" t="s">
        <v>7119</v>
      </c>
      <c r="B1740" s="196" t="s">
        <v>7120</v>
      </c>
      <c r="C1740" s="196" t="s">
        <v>7121</v>
      </c>
      <c r="D1740" s="196">
        <v>89</v>
      </c>
      <c r="E1740" s="197" t="s">
        <v>144</v>
      </c>
      <c r="F1740" s="196" t="s">
        <v>144</v>
      </c>
      <c r="G1740" s="196">
        <v>100698</v>
      </c>
      <c r="H1740" s="196" t="s">
        <v>7224</v>
      </c>
      <c r="I1740" s="196" t="s">
        <v>5502</v>
      </c>
      <c r="J1740" s="196" t="s">
        <v>5503</v>
      </c>
      <c r="K1740" s="197">
        <v>68.260000000000005</v>
      </c>
      <c r="L1740" s="196" t="s">
        <v>5433</v>
      </c>
    </row>
    <row r="1741" spans="1:12" ht="15.75">
      <c r="A1741" s="196" t="s">
        <v>7119</v>
      </c>
      <c r="B1741" s="196" t="s">
        <v>7120</v>
      </c>
      <c r="C1741" s="196" t="s">
        <v>7121</v>
      </c>
      <c r="D1741" s="196">
        <v>89</v>
      </c>
      <c r="E1741" s="197" t="s">
        <v>144</v>
      </c>
      <c r="F1741" s="196" t="s">
        <v>144</v>
      </c>
      <c r="G1741" s="196">
        <v>100699</v>
      </c>
      <c r="H1741" s="196" t="s">
        <v>7225</v>
      </c>
      <c r="I1741" s="196" t="s">
        <v>5502</v>
      </c>
      <c r="J1741" s="196" t="s">
        <v>5503</v>
      </c>
      <c r="K1741" s="197">
        <v>81.45</v>
      </c>
      <c r="L1741" s="196" t="s">
        <v>5433</v>
      </c>
    </row>
    <row r="1742" spans="1:12" ht="15.75">
      <c r="A1742" s="196" t="s">
        <v>7119</v>
      </c>
      <c r="B1742" s="196" t="s">
        <v>7120</v>
      </c>
      <c r="C1742" s="196" t="s">
        <v>7121</v>
      </c>
      <c r="D1742" s="196">
        <v>89</v>
      </c>
      <c r="E1742" s="197" t="s">
        <v>144</v>
      </c>
      <c r="F1742" s="196" t="s">
        <v>144</v>
      </c>
      <c r="G1742" s="196">
        <v>100700</v>
      </c>
      <c r="H1742" s="196" t="s">
        <v>7226</v>
      </c>
      <c r="I1742" s="196" t="s">
        <v>5502</v>
      </c>
      <c r="J1742" s="196" t="s">
        <v>5503</v>
      </c>
      <c r="K1742" s="197">
        <v>707.74</v>
      </c>
      <c r="L1742" s="196" t="s">
        <v>5433</v>
      </c>
    </row>
    <row r="1743" spans="1:12" ht="15.75">
      <c r="A1743" s="196" t="s">
        <v>7119</v>
      </c>
      <c r="B1743" s="196" t="s">
        <v>7120</v>
      </c>
      <c r="C1743" s="196" t="s">
        <v>7121</v>
      </c>
      <c r="D1743" s="196">
        <v>89</v>
      </c>
      <c r="E1743" s="197" t="s">
        <v>144</v>
      </c>
      <c r="F1743" s="196" t="s">
        <v>144</v>
      </c>
      <c r="G1743" s="196">
        <v>100712</v>
      </c>
      <c r="H1743" s="196" t="s">
        <v>7227</v>
      </c>
      <c r="I1743" s="196" t="s">
        <v>5502</v>
      </c>
      <c r="J1743" s="196" t="s">
        <v>5503</v>
      </c>
      <c r="K1743" s="197">
        <v>737.11</v>
      </c>
      <c r="L1743" s="196" t="s">
        <v>5433</v>
      </c>
    </row>
    <row r="1744" spans="1:12" ht="15.75">
      <c r="A1744" s="196" t="s">
        <v>7119</v>
      </c>
      <c r="B1744" s="196" t="s">
        <v>7120</v>
      </c>
      <c r="C1744" s="196" t="s">
        <v>7228</v>
      </c>
      <c r="D1744" s="196">
        <v>90</v>
      </c>
      <c r="E1744" s="197" t="s">
        <v>144</v>
      </c>
      <c r="F1744" s="196" t="s">
        <v>144</v>
      </c>
      <c r="G1744" s="196">
        <v>100665</v>
      </c>
      <c r="H1744" s="196" t="s">
        <v>7229</v>
      </c>
      <c r="I1744" s="196" t="s">
        <v>5650</v>
      </c>
      <c r="J1744" s="196" t="s">
        <v>5432</v>
      </c>
      <c r="K1744" s="197">
        <v>718.9</v>
      </c>
      <c r="L1744" s="196" t="s">
        <v>5433</v>
      </c>
    </row>
    <row r="1745" spans="1:12" ht="15.75">
      <c r="A1745" s="196" t="s">
        <v>7119</v>
      </c>
      <c r="B1745" s="196" t="s">
        <v>7120</v>
      </c>
      <c r="C1745" s="196" t="s">
        <v>7228</v>
      </c>
      <c r="D1745" s="196">
        <v>90</v>
      </c>
      <c r="E1745" s="197" t="s">
        <v>144</v>
      </c>
      <c r="F1745" s="196" t="s">
        <v>144</v>
      </c>
      <c r="G1745" s="196">
        <v>100666</v>
      </c>
      <c r="H1745" s="196" t="s">
        <v>7230</v>
      </c>
      <c r="I1745" s="196" t="s">
        <v>5650</v>
      </c>
      <c r="J1745" s="196" t="s">
        <v>5432</v>
      </c>
      <c r="K1745" s="197">
        <v>571.66999999999996</v>
      </c>
      <c r="L1745" s="196" t="s">
        <v>5433</v>
      </c>
    </row>
    <row r="1746" spans="1:12" ht="15.75">
      <c r="A1746" s="196" t="s">
        <v>7119</v>
      </c>
      <c r="B1746" s="196" t="s">
        <v>7120</v>
      </c>
      <c r="C1746" s="196" t="s">
        <v>7228</v>
      </c>
      <c r="D1746" s="196">
        <v>90</v>
      </c>
      <c r="E1746" s="197" t="s">
        <v>144</v>
      </c>
      <c r="F1746" s="196" t="s">
        <v>144</v>
      </c>
      <c r="G1746" s="196">
        <v>100667</v>
      </c>
      <c r="H1746" s="196" t="s">
        <v>7231</v>
      </c>
      <c r="I1746" s="196" t="s">
        <v>5650</v>
      </c>
      <c r="J1746" s="196" t="s">
        <v>5432</v>
      </c>
      <c r="K1746" s="197">
        <v>927.03</v>
      </c>
      <c r="L1746" s="196" t="s">
        <v>5433</v>
      </c>
    </row>
    <row r="1747" spans="1:12" ht="15.75">
      <c r="A1747" s="196" t="s">
        <v>7119</v>
      </c>
      <c r="B1747" s="196" t="s">
        <v>7120</v>
      </c>
      <c r="C1747" s="196" t="s">
        <v>7228</v>
      </c>
      <c r="D1747" s="196">
        <v>90</v>
      </c>
      <c r="E1747" s="197" t="s">
        <v>144</v>
      </c>
      <c r="F1747" s="196" t="s">
        <v>144</v>
      </c>
      <c r="G1747" s="196">
        <v>100668</v>
      </c>
      <c r="H1747" s="196" t="s">
        <v>7232</v>
      </c>
      <c r="I1747" s="196" t="s">
        <v>5650</v>
      </c>
      <c r="J1747" s="196" t="s">
        <v>5432</v>
      </c>
      <c r="K1747" s="198">
        <v>1139.2</v>
      </c>
      <c r="L1747" s="196" t="s">
        <v>5433</v>
      </c>
    </row>
    <row r="1748" spans="1:12" ht="15.75">
      <c r="A1748" s="196" t="s">
        <v>7119</v>
      </c>
      <c r="B1748" s="196" t="s">
        <v>7120</v>
      </c>
      <c r="C1748" s="196" t="s">
        <v>7228</v>
      </c>
      <c r="D1748" s="196">
        <v>90</v>
      </c>
      <c r="E1748" s="197" t="s">
        <v>144</v>
      </c>
      <c r="F1748" s="196" t="s">
        <v>144</v>
      </c>
      <c r="G1748" s="196">
        <v>100669</v>
      </c>
      <c r="H1748" s="196" t="s">
        <v>7233</v>
      </c>
      <c r="I1748" s="196" t="s">
        <v>5650</v>
      </c>
      <c r="J1748" s="196" t="s">
        <v>5432</v>
      </c>
      <c r="K1748" s="197">
        <v>676.88</v>
      </c>
      <c r="L1748" s="196" t="s">
        <v>5433</v>
      </c>
    </row>
    <row r="1749" spans="1:12" ht="15.75">
      <c r="A1749" s="196" t="s">
        <v>7119</v>
      </c>
      <c r="B1749" s="196" t="s">
        <v>7120</v>
      </c>
      <c r="C1749" s="196" t="s">
        <v>7228</v>
      </c>
      <c r="D1749" s="196">
        <v>90</v>
      </c>
      <c r="E1749" s="197" t="s">
        <v>144</v>
      </c>
      <c r="F1749" s="196" t="s">
        <v>144</v>
      </c>
      <c r="G1749" s="196">
        <v>100670</v>
      </c>
      <c r="H1749" s="196" t="s">
        <v>7234</v>
      </c>
      <c r="I1749" s="196" t="s">
        <v>5650</v>
      </c>
      <c r="J1749" s="196" t="s">
        <v>5432</v>
      </c>
      <c r="K1749" s="197">
        <v>898.04</v>
      </c>
      <c r="L1749" s="196" t="s">
        <v>5433</v>
      </c>
    </row>
    <row r="1750" spans="1:12" ht="15.75">
      <c r="A1750" s="196" t="s">
        <v>7119</v>
      </c>
      <c r="B1750" s="196" t="s">
        <v>7120</v>
      </c>
      <c r="C1750" s="196" t="s">
        <v>7228</v>
      </c>
      <c r="D1750" s="196">
        <v>90</v>
      </c>
      <c r="E1750" s="197" t="s">
        <v>144</v>
      </c>
      <c r="F1750" s="196" t="s">
        <v>144</v>
      </c>
      <c r="G1750" s="196">
        <v>100671</v>
      </c>
      <c r="H1750" s="196" t="s">
        <v>7235</v>
      </c>
      <c r="I1750" s="196" t="s">
        <v>5650</v>
      </c>
      <c r="J1750" s="196" t="s">
        <v>5432</v>
      </c>
      <c r="K1750" s="198">
        <v>1109.72</v>
      </c>
      <c r="L1750" s="196" t="s">
        <v>5433</v>
      </c>
    </row>
    <row r="1751" spans="1:12" ht="15.75">
      <c r="A1751" s="196" t="s">
        <v>7119</v>
      </c>
      <c r="B1751" s="196" t="s">
        <v>7120</v>
      </c>
      <c r="C1751" s="196" t="s">
        <v>7228</v>
      </c>
      <c r="D1751" s="196">
        <v>90</v>
      </c>
      <c r="E1751" s="197" t="s">
        <v>144</v>
      </c>
      <c r="F1751" s="196" t="s">
        <v>144</v>
      </c>
      <c r="G1751" s="196">
        <v>100672</v>
      </c>
      <c r="H1751" s="196" t="s">
        <v>7236</v>
      </c>
      <c r="I1751" s="196" t="s">
        <v>5650</v>
      </c>
      <c r="J1751" s="196" t="s">
        <v>5432</v>
      </c>
      <c r="K1751" s="197">
        <v>723.71</v>
      </c>
      <c r="L1751" s="196" t="s">
        <v>5433</v>
      </c>
    </row>
    <row r="1752" spans="1:12" ht="15.75">
      <c r="A1752" s="196" t="s">
        <v>7119</v>
      </c>
      <c r="B1752" s="196" t="s">
        <v>7120</v>
      </c>
      <c r="C1752" s="196" t="s">
        <v>7237</v>
      </c>
      <c r="D1752" s="196">
        <v>92</v>
      </c>
      <c r="E1752" s="197" t="s">
        <v>144</v>
      </c>
      <c r="F1752" s="196" t="s">
        <v>144</v>
      </c>
      <c r="G1752" s="196">
        <v>100701</v>
      </c>
      <c r="H1752" s="196" t="s">
        <v>7238</v>
      </c>
      <c r="I1752" s="196" t="s">
        <v>5650</v>
      </c>
      <c r="J1752" s="196" t="s">
        <v>5503</v>
      </c>
      <c r="K1752" s="197">
        <v>315.91000000000003</v>
      </c>
      <c r="L1752" s="196" t="s">
        <v>5433</v>
      </c>
    </row>
    <row r="1753" spans="1:12" ht="15.75">
      <c r="A1753" s="196" t="s">
        <v>7119</v>
      </c>
      <c r="B1753" s="196" t="s">
        <v>7120</v>
      </c>
      <c r="C1753" s="196" t="s">
        <v>7239</v>
      </c>
      <c r="D1753" s="196">
        <v>93</v>
      </c>
      <c r="E1753" s="197" t="s">
        <v>144</v>
      </c>
      <c r="F1753" s="196" t="s">
        <v>144</v>
      </c>
      <c r="G1753" s="196">
        <v>94559</v>
      </c>
      <c r="H1753" s="196" t="s">
        <v>7240</v>
      </c>
      <c r="I1753" s="196" t="s">
        <v>5650</v>
      </c>
      <c r="J1753" s="196" t="s">
        <v>5432</v>
      </c>
      <c r="K1753" s="197">
        <v>594.94000000000005</v>
      </c>
      <c r="L1753" s="196" t="s">
        <v>5433</v>
      </c>
    </row>
    <row r="1754" spans="1:12" ht="15.75">
      <c r="A1754" s="196" t="s">
        <v>7119</v>
      </c>
      <c r="B1754" s="196" t="s">
        <v>7120</v>
      </c>
      <c r="C1754" s="196" t="s">
        <v>7239</v>
      </c>
      <c r="D1754" s="196">
        <v>93</v>
      </c>
      <c r="E1754" s="197" t="s">
        <v>144</v>
      </c>
      <c r="F1754" s="196" t="s">
        <v>144</v>
      </c>
      <c r="G1754" s="196">
        <v>94560</v>
      </c>
      <c r="H1754" s="196" t="s">
        <v>7241</v>
      </c>
      <c r="I1754" s="196" t="s">
        <v>5650</v>
      </c>
      <c r="J1754" s="196" t="s">
        <v>5432</v>
      </c>
      <c r="K1754" s="197">
        <v>527.76</v>
      </c>
      <c r="L1754" s="196" t="s">
        <v>5433</v>
      </c>
    </row>
    <row r="1755" spans="1:12" ht="15.75">
      <c r="A1755" s="196" t="s">
        <v>7119</v>
      </c>
      <c r="B1755" s="196" t="s">
        <v>7120</v>
      </c>
      <c r="C1755" s="196" t="s">
        <v>7239</v>
      </c>
      <c r="D1755" s="196">
        <v>93</v>
      </c>
      <c r="E1755" s="197" t="s">
        <v>144</v>
      </c>
      <c r="F1755" s="196" t="s">
        <v>144</v>
      </c>
      <c r="G1755" s="196">
        <v>94562</v>
      </c>
      <c r="H1755" s="196" t="s">
        <v>7242</v>
      </c>
      <c r="I1755" s="196" t="s">
        <v>5650</v>
      </c>
      <c r="J1755" s="196" t="s">
        <v>5432</v>
      </c>
      <c r="K1755" s="197">
        <v>555.67999999999995</v>
      </c>
      <c r="L1755" s="196" t="s">
        <v>5433</v>
      </c>
    </row>
    <row r="1756" spans="1:12" ht="15.75">
      <c r="A1756" s="196" t="s">
        <v>7119</v>
      </c>
      <c r="B1756" s="196" t="s">
        <v>7120</v>
      </c>
      <c r="C1756" s="196" t="s">
        <v>7239</v>
      </c>
      <c r="D1756" s="196">
        <v>93</v>
      </c>
      <c r="E1756" s="197" t="s">
        <v>144</v>
      </c>
      <c r="F1756" s="196" t="s">
        <v>144</v>
      </c>
      <c r="G1756" s="196">
        <v>94563</v>
      </c>
      <c r="H1756" s="196" t="s">
        <v>7243</v>
      </c>
      <c r="I1756" s="196" t="s">
        <v>5650</v>
      </c>
      <c r="J1756" s="196" t="s">
        <v>5432</v>
      </c>
      <c r="K1756" s="197">
        <v>697.11</v>
      </c>
      <c r="L1756" s="196" t="s">
        <v>5433</v>
      </c>
    </row>
    <row r="1757" spans="1:12" ht="15.75">
      <c r="A1757" s="196" t="s">
        <v>7119</v>
      </c>
      <c r="B1757" s="196" t="s">
        <v>7120</v>
      </c>
      <c r="C1757" s="196" t="s">
        <v>7239</v>
      </c>
      <c r="D1757" s="196">
        <v>93</v>
      </c>
      <c r="E1757" s="197" t="s">
        <v>144</v>
      </c>
      <c r="F1757" s="196" t="s">
        <v>144</v>
      </c>
      <c r="G1757" s="196">
        <v>94587</v>
      </c>
      <c r="H1757" s="196" t="s">
        <v>7244</v>
      </c>
      <c r="I1757" s="196" t="s">
        <v>5431</v>
      </c>
      <c r="J1757" s="196" t="s">
        <v>5432</v>
      </c>
      <c r="K1757" s="197">
        <v>50.74</v>
      </c>
      <c r="L1757" s="196" t="s">
        <v>5433</v>
      </c>
    </row>
    <row r="1758" spans="1:12" ht="15.75">
      <c r="A1758" s="196" t="s">
        <v>7119</v>
      </c>
      <c r="B1758" s="196" t="s">
        <v>7120</v>
      </c>
      <c r="C1758" s="196" t="s">
        <v>7239</v>
      </c>
      <c r="D1758" s="196">
        <v>93</v>
      </c>
      <c r="E1758" s="197" t="s">
        <v>144</v>
      </c>
      <c r="F1758" s="196" t="s">
        <v>144</v>
      </c>
      <c r="G1758" s="196">
        <v>94588</v>
      </c>
      <c r="H1758" s="196" t="s">
        <v>7245</v>
      </c>
      <c r="I1758" s="196" t="s">
        <v>5431</v>
      </c>
      <c r="J1758" s="196" t="s">
        <v>5432</v>
      </c>
      <c r="K1758" s="197">
        <v>44.46</v>
      </c>
      <c r="L1758" s="196" t="s">
        <v>5433</v>
      </c>
    </row>
    <row r="1759" spans="1:12" ht="15.75">
      <c r="A1759" s="196" t="s">
        <v>7119</v>
      </c>
      <c r="B1759" s="196" t="s">
        <v>7120</v>
      </c>
      <c r="C1759" s="196" t="s">
        <v>7246</v>
      </c>
      <c r="D1759" s="196">
        <v>95</v>
      </c>
      <c r="E1759" s="197" t="s">
        <v>144</v>
      </c>
      <c r="F1759" s="196" t="s">
        <v>144</v>
      </c>
      <c r="G1759" s="196">
        <v>99837</v>
      </c>
      <c r="H1759" s="196" t="s">
        <v>7247</v>
      </c>
      <c r="I1759" s="196" t="s">
        <v>5431</v>
      </c>
      <c r="J1759" s="196" t="s">
        <v>5432</v>
      </c>
      <c r="K1759" s="197">
        <v>584.25</v>
      </c>
      <c r="L1759" s="196" t="s">
        <v>5433</v>
      </c>
    </row>
    <row r="1760" spans="1:12" ht="15.75">
      <c r="A1760" s="196" t="s">
        <v>7119</v>
      </c>
      <c r="B1760" s="196" t="s">
        <v>7120</v>
      </c>
      <c r="C1760" s="196" t="s">
        <v>7246</v>
      </c>
      <c r="D1760" s="196">
        <v>95</v>
      </c>
      <c r="E1760" s="197" t="s">
        <v>144</v>
      </c>
      <c r="F1760" s="196" t="s">
        <v>144</v>
      </c>
      <c r="G1760" s="196">
        <v>99839</v>
      </c>
      <c r="H1760" s="196" t="s">
        <v>7248</v>
      </c>
      <c r="I1760" s="196" t="s">
        <v>5431</v>
      </c>
      <c r="J1760" s="196" t="s">
        <v>5432</v>
      </c>
      <c r="K1760" s="197">
        <v>473.1</v>
      </c>
      <c r="L1760" s="196" t="s">
        <v>5433</v>
      </c>
    </row>
    <row r="1761" spans="1:12" ht="15.75">
      <c r="A1761" s="196" t="s">
        <v>7119</v>
      </c>
      <c r="B1761" s="196" t="s">
        <v>7120</v>
      </c>
      <c r="C1761" s="196" t="s">
        <v>7246</v>
      </c>
      <c r="D1761" s="196">
        <v>95</v>
      </c>
      <c r="E1761" s="197" t="s">
        <v>144</v>
      </c>
      <c r="F1761" s="196" t="s">
        <v>144</v>
      </c>
      <c r="G1761" s="196">
        <v>99841</v>
      </c>
      <c r="H1761" s="196" t="s">
        <v>7249</v>
      </c>
      <c r="I1761" s="196" t="s">
        <v>5431</v>
      </c>
      <c r="J1761" s="196" t="s">
        <v>5432</v>
      </c>
      <c r="K1761" s="197">
        <v>897.27</v>
      </c>
      <c r="L1761" s="196" t="s">
        <v>5433</v>
      </c>
    </row>
    <row r="1762" spans="1:12" ht="15.75">
      <c r="A1762" s="196" t="s">
        <v>7119</v>
      </c>
      <c r="B1762" s="196" t="s">
        <v>7120</v>
      </c>
      <c r="C1762" s="196" t="s">
        <v>7246</v>
      </c>
      <c r="D1762" s="196">
        <v>95</v>
      </c>
      <c r="E1762" s="197" t="s">
        <v>144</v>
      </c>
      <c r="F1762" s="196" t="s">
        <v>144</v>
      </c>
      <c r="G1762" s="196">
        <v>99855</v>
      </c>
      <c r="H1762" s="196" t="s">
        <v>7250</v>
      </c>
      <c r="I1762" s="196" t="s">
        <v>5431</v>
      </c>
      <c r="J1762" s="196" t="s">
        <v>5432</v>
      </c>
      <c r="K1762" s="197">
        <v>106.67</v>
      </c>
      <c r="L1762" s="196" t="s">
        <v>5433</v>
      </c>
    </row>
    <row r="1763" spans="1:12" ht="15.75">
      <c r="A1763" s="196" t="s">
        <v>7119</v>
      </c>
      <c r="B1763" s="196" t="s">
        <v>7120</v>
      </c>
      <c r="C1763" s="196" t="s">
        <v>7246</v>
      </c>
      <c r="D1763" s="196">
        <v>95</v>
      </c>
      <c r="E1763" s="197" t="s">
        <v>144</v>
      </c>
      <c r="F1763" s="196" t="s">
        <v>144</v>
      </c>
      <c r="G1763" s="196">
        <v>99857</v>
      </c>
      <c r="H1763" s="196" t="s">
        <v>7251</v>
      </c>
      <c r="I1763" s="196" t="s">
        <v>5431</v>
      </c>
      <c r="J1763" s="196" t="s">
        <v>5432</v>
      </c>
      <c r="K1763" s="197">
        <v>76.81</v>
      </c>
      <c r="L1763" s="196" t="s">
        <v>5433</v>
      </c>
    </row>
    <row r="1764" spans="1:12" ht="15.75">
      <c r="A1764" s="196" t="s">
        <v>7119</v>
      </c>
      <c r="B1764" s="196" t="s">
        <v>7120</v>
      </c>
      <c r="C1764" s="196" t="s">
        <v>7246</v>
      </c>
      <c r="D1764" s="196">
        <v>95</v>
      </c>
      <c r="E1764" s="197" t="s">
        <v>144</v>
      </c>
      <c r="F1764" s="196" t="s">
        <v>144</v>
      </c>
      <c r="G1764" s="196">
        <v>99861</v>
      </c>
      <c r="H1764" s="196" t="s">
        <v>7252</v>
      </c>
      <c r="I1764" s="196" t="s">
        <v>5650</v>
      </c>
      <c r="J1764" s="196" t="s">
        <v>5432</v>
      </c>
      <c r="K1764" s="197">
        <v>556.79999999999995</v>
      </c>
      <c r="L1764" s="196" t="s">
        <v>5433</v>
      </c>
    </row>
    <row r="1765" spans="1:12" ht="15.75">
      <c r="A1765" s="196" t="s">
        <v>7119</v>
      </c>
      <c r="B1765" s="196" t="s">
        <v>7120</v>
      </c>
      <c r="C1765" s="196" t="s">
        <v>7246</v>
      </c>
      <c r="D1765" s="196">
        <v>95</v>
      </c>
      <c r="E1765" s="197" t="s">
        <v>144</v>
      </c>
      <c r="F1765" s="196" t="s">
        <v>144</v>
      </c>
      <c r="G1765" s="196">
        <v>99862</v>
      </c>
      <c r="H1765" s="196" t="s">
        <v>7253</v>
      </c>
      <c r="I1765" s="196" t="s">
        <v>5650</v>
      </c>
      <c r="J1765" s="196" t="s">
        <v>5432</v>
      </c>
      <c r="K1765" s="197">
        <v>507.48</v>
      </c>
      <c r="L1765" s="196" t="s">
        <v>5433</v>
      </c>
    </row>
    <row r="1766" spans="1:12" ht="15.75">
      <c r="A1766" s="196" t="s">
        <v>7119</v>
      </c>
      <c r="B1766" s="196" t="s">
        <v>7120</v>
      </c>
      <c r="C1766" s="196" t="s">
        <v>7254</v>
      </c>
      <c r="D1766" s="196">
        <v>98</v>
      </c>
      <c r="E1766" s="197" t="s">
        <v>144</v>
      </c>
      <c r="F1766" s="196" t="s">
        <v>144</v>
      </c>
      <c r="G1766" s="196">
        <v>90838</v>
      </c>
      <c r="H1766" s="196" t="s">
        <v>7255</v>
      </c>
      <c r="I1766" s="196" t="s">
        <v>5502</v>
      </c>
      <c r="J1766" s="196" t="s">
        <v>5503</v>
      </c>
      <c r="K1766" s="197">
        <v>741.96</v>
      </c>
      <c r="L1766" s="196" t="s">
        <v>5433</v>
      </c>
    </row>
    <row r="1767" spans="1:12" ht="15.75">
      <c r="A1767" s="196" t="s">
        <v>7119</v>
      </c>
      <c r="B1767" s="196" t="s">
        <v>7120</v>
      </c>
      <c r="C1767" s="196" t="s">
        <v>7254</v>
      </c>
      <c r="D1767" s="196">
        <v>98</v>
      </c>
      <c r="E1767" s="197" t="s">
        <v>144</v>
      </c>
      <c r="F1767" s="196" t="s">
        <v>144</v>
      </c>
      <c r="G1767" s="196">
        <v>91338</v>
      </c>
      <c r="H1767" s="196" t="s">
        <v>7256</v>
      </c>
      <c r="I1767" s="196" t="s">
        <v>5650</v>
      </c>
      <c r="J1767" s="196" t="s">
        <v>5432</v>
      </c>
      <c r="K1767" s="197">
        <v>685.63</v>
      </c>
      <c r="L1767" s="196" t="s">
        <v>5433</v>
      </c>
    </row>
    <row r="1768" spans="1:12" ht="15.75">
      <c r="A1768" s="196" t="s">
        <v>7119</v>
      </c>
      <c r="B1768" s="196" t="s">
        <v>7120</v>
      </c>
      <c r="C1768" s="196" t="s">
        <v>7254</v>
      </c>
      <c r="D1768" s="196">
        <v>98</v>
      </c>
      <c r="E1768" s="197" t="s">
        <v>144</v>
      </c>
      <c r="F1768" s="196" t="s">
        <v>144</v>
      </c>
      <c r="G1768" s="196">
        <v>91341</v>
      </c>
      <c r="H1768" s="196" t="s">
        <v>7257</v>
      </c>
      <c r="I1768" s="196" t="s">
        <v>5650</v>
      </c>
      <c r="J1768" s="196" t="s">
        <v>5432</v>
      </c>
      <c r="K1768" s="197">
        <v>505.68</v>
      </c>
      <c r="L1768" s="196" t="s">
        <v>5433</v>
      </c>
    </row>
    <row r="1769" spans="1:12" ht="15.75">
      <c r="A1769" s="196" t="s">
        <v>7119</v>
      </c>
      <c r="B1769" s="196" t="s">
        <v>7120</v>
      </c>
      <c r="C1769" s="196" t="s">
        <v>7254</v>
      </c>
      <c r="D1769" s="196">
        <v>98</v>
      </c>
      <c r="E1769" s="197" t="s">
        <v>144</v>
      </c>
      <c r="F1769" s="196" t="s">
        <v>144</v>
      </c>
      <c r="G1769" s="196">
        <v>94805</v>
      </c>
      <c r="H1769" s="196" t="s">
        <v>7258</v>
      </c>
      <c r="I1769" s="196" t="s">
        <v>5502</v>
      </c>
      <c r="J1769" s="196" t="s">
        <v>5432</v>
      </c>
      <c r="K1769" s="197">
        <v>799.31</v>
      </c>
      <c r="L1769" s="196" t="s">
        <v>5433</v>
      </c>
    </row>
    <row r="1770" spans="1:12" ht="15.75">
      <c r="A1770" s="196" t="s">
        <v>7119</v>
      </c>
      <c r="B1770" s="196" t="s">
        <v>7120</v>
      </c>
      <c r="C1770" s="196" t="s">
        <v>7254</v>
      </c>
      <c r="D1770" s="196">
        <v>98</v>
      </c>
      <c r="E1770" s="197" t="s">
        <v>144</v>
      </c>
      <c r="F1770" s="196" t="s">
        <v>144</v>
      </c>
      <c r="G1770" s="196">
        <v>94806</v>
      </c>
      <c r="H1770" s="196" t="s">
        <v>7259</v>
      </c>
      <c r="I1770" s="196" t="s">
        <v>5502</v>
      </c>
      <c r="J1770" s="196" t="s">
        <v>5503</v>
      </c>
      <c r="K1770" s="197">
        <v>358.58</v>
      </c>
      <c r="L1770" s="196" t="s">
        <v>5433</v>
      </c>
    </row>
    <row r="1771" spans="1:12" ht="15.75">
      <c r="A1771" s="196" t="s">
        <v>7119</v>
      </c>
      <c r="B1771" s="196" t="s">
        <v>7120</v>
      </c>
      <c r="C1771" s="196" t="s">
        <v>7254</v>
      </c>
      <c r="D1771" s="196">
        <v>98</v>
      </c>
      <c r="E1771" s="197" t="s">
        <v>144</v>
      </c>
      <c r="F1771" s="196" t="s">
        <v>144</v>
      </c>
      <c r="G1771" s="196">
        <v>94807</v>
      </c>
      <c r="H1771" s="196" t="s">
        <v>7260</v>
      </c>
      <c r="I1771" s="196" t="s">
        <v>5502</v>
      </c>
      <c r="J1771" s="196" t="s">
        <v>5503</v>
      </c>
      <c r="K1771" s="197">
        <v>425.22</v>
      </c>
      <c r="L1771" s="196" t="s">
        <v>5433</v>
      </c>
    </row>
    <row r="1772" spans="1:12" ht="15.75">
      <c r="A1772" s="196" t="s">
        <v>7119</v>
      </c>
      <c r="B1772" s="196" t="s">
        <v>7120</v>
      </c>
      <c r="C1772" s="196" t="s">
        <v>7254</v>
      </c>
      <c r="D1772" s="196">
        <v>98</v>
      </c>
      <c r="E1772" s="197" t="s">
        <v>144</v>
      </c>
      <c r="F1772" s="196" t="s">
        <v>144</v>
      </c>
      <c r="G1772" s="196">
        <v>100702</v>
      </c>
      <c r="H1772" s="196" t="s">
        <v>7261</v>
      </c>
      <c r="I1772" s="196" t="s">
        <v>5650</v>
      </c>
      <c r="J1772" s="196" t="s">
        <v>5432</v>
      </c>
      <c r="K1772" s="197">
        <v>409.97</v>
      </c>
      <c r="L1772" s="196" t="s">
        <v>5433</v>
      </c>
    </row>
    <row r="1773" spans="1:12" ht="15.75">
      <c r="A1773" s="196" t="s">
        <v>7119</v>
      </c>
      <c r="B1773" s="196" t="s">
        <v>7120</v>
      </c>
      <c r="C1773" s="196" t="s">
        <v>7262</v>
      </c>
      <c r="D1773" s="196">
        <v>100</v>
      </c>
      <c r="E1773" s="197" t="s">
        <v>144</v>
      </c>
      <c r="F1773" s="196" t="s">
        <v>144</v>
      </c>
      <c r="G1773" s="196">
        <v>102188</v>
      </c>
      <c r="H1773" s="196" t="s">
        <v>7263</v>
      </c>
      <c r="I1773" s="196" t="s">
        <v>5502</v>
      </c>
      <c r="J1773" s="196" t="s">
        <v>5503</v>
      </c>
      <c r="K1773" s="197">
        <v>813.65</v>
      </c>
      <c r="L1773" s="196" t="s">
        <v>5433</v>
      </c>
    </row>
    <row r="1774" spans="1:12" ht="15.75">
      <c r="A1774" s="196" t="s">
        <v>7119</v>
      </c>
      <c r="B1774" s="196" t="s">
        <v>7120</v>
      </c>
      <c r="C1774" s="196" t="s">
        <v>7262</v>
      </c>
      <c r="D1774" s="196">
        <v>100</v>
      </c>
      <c r="E1774" s="197" t="s">
        <v>144</v>
      </c>
      <c r="F1774" s="196" t="s">
        <v>144</v>
      </c>
      <c r="G1774" s="196">
        <v>102189</v>
      </c>
      <c r="H1774" s="196" t="s">
        <v>7264</v>
      </c>
      <c r="I1774" s="196" t="s">
        <v>5502</v>
      </c>
      <c r="J1774" s="196" t="s">
        <v>5503</v>
      </c>
      <c r="K1774" s="197">
        <v>215.42</v>
      </c>
      <c r="L1774" s="196" t="s">
        <v>5433</v>
      </c>
    </row>
    <row r="1775" spans="1:12" ht="15.75">
      <c r="A1775" s="196" t="s">
        <v>7119</v>
      </c>
      <c r="B1775" s="196" t="s">
        <v>7120</v>
      </c>
      <c r="C1775" s="196" t="s">
        <v>7265</v>
      </c>
      <c r="D1775" s="196">
        <v>102</v>
      </c>
      <c r="E1775" s="197" t="s">
        <v>144</v>
      </c>
      <c r="F1775" s="196" t="s">
        <v>144</v>
      </c>
      <c r="G1775" s="196">
        <v>100703</v>
      </c>
      <c r="H1775" s="196" t="s">
        <v>7266</v>
      </c>
      <c r="I1775" s="196" t="s">
        <v>5502</v>
      </c>
      <c r="J1775" s="196" t="s">
        <v>5503</v>
      </c>
      <c r="K1775" s="197">
        <v>27.74</v>
      </c>
      <c r="L1775" s="196" t="s">
        <v>5433</v>
      </c>
    </row>
    <row r="1776" spans="1:12" ht="15.75">
      <c r="A1776" s="196" t="s">
        <v>7119</v>
      </c>
      <c r="B1776" s="196" t="s">
        <v>7120</v>
      </c>
      <c r="C1776" s="196" t="s">
        <v>7265</v>
      </c>
      <c r="D1776" s="196">
        <v>102</v>
      </c>
      <c r="E1776" s="197" t="s">
        <v>144</v>
      </c>
      <c r="F1776" s="196" t="s">
        <v>144</v>
      </c>
      <c r="G1776" s="196">
        <v>100704</v>
      </c>
      <c r="H1776" s="196" t="s">
        <v>7267</v>
      </c>
      <c r="I1776" s="196" t="s">
        <v>5502</v>
      </c>
      <c r="J1776" s="196" t="s">
        <v>5503</v>
      </c>
      <c r="K1776" s="197">
        <v>58.64</v>
      </c>
      <c r="L1776" s="196" t="s">
        <v>5433</v>
      </c>
    </row>
    <row r="1777" spans="1:12" ht="15.75">
      <c r="A1777" s="196" t="s">
        <v>7119</v>
      </c>
      <c r="B1777" s="196" t="s">
        <v>7120</v>
      </c>
      <c r="C1777" s="196" t="s">
        <v>7265</v>
      </c>
      <c r="D1777" s="196">
        <v>102</v>
      </c>
      <c r="E1777" s="197" t="s">
        <v>144</v>
      </c>
      <c r="F1777" s="196" t="s">
        <v>144</v>
      </c>
      <c r="G1777" s="196">
        <v>100705</v>
      </c>
      <c r="H1777" s="196" t="s">
        <v>7268</v>
      </c>
      <c r="I1777" s="196" t="s">
        <v>5502</v>
      </c>
      <c r="J1777" s="196" t="s">
        <v>5503</v>
      </c>
      <c r="K1777" s="197">
        <v>67.84</v>
      </c>
      <c r="L1777" s="196" t="s">
        <v>5433</v>
      </c>
    </row>
    <row r="1778" spans="1:12" ht="15.75">
      <c r="A1778" s="196" t="s">
        <v>7119</v>
      </c>
      <c r="B1778" s="196" t="s">
        <v>7120</v>
      </c>
      <c r="C1778" s="196" t="s">
        <v>7265</v>
      </c>
      <c r="D1778" s="196">
        <v>102</v>
      </c>
      <c r="E1778" s="197" t="s">
        <v>144</v>
      </c>
      <c r="F1778" s="196" t="s">
        <v>144</v>
      </c>
      <c r="G1778" s="196">
        <v>100706</v>
      </c>
      <c r="H1778" s="196" t="s">
        <v>7269</v>
      </c>
      <c r="I1778" s="196" t="s">
        <v>5502</v>
      </c>
      <c r="J1778" s="196" t="s">
        <v>5503</v>
      </c>
      <c r="K1778" s="197">
        <v>60.9</v>
      </c>
      <c r="L1778" s="196" t="s">
        <v>5433</v>
      </c>
    </row>
    <row r="1779" spans="1:12" ht="15.75">
      <c r="A1779" s="196" t="s">
        <v>7119</v>
      </c>
      <c r="B1779" s="196" t="s">
        <v>7120</v>
      </c>
      <c r="C1779" s="196" t="s">
        <v>7265</v>
      </c>
      <c r="D1779" s="196">
        <v>102</v>
      </c>
      <c r="E1779" s="197" t="s">
        <v>144</v>
      </c>
      <c r="F1779" s="196" t="s">
        <v>144</v>
      </c>
      <c r="G1779" s="196">
        <v>100707</v>
      </c>
      <c r="H1779" s="196" t="s">
        <v>7270</v>
      </c>
      <c r="I1779" s="196" t="s">
        <v>5502</v>
      </c>
      <c r="J1779" s="196" t="s">
        <v>5503</v>
      </c>
      <c r="K1779" s="197">
        <v>124.04</v>
      </c>
      <c r="L1779" s="196" t="s">
        <v>5433</v>
      </c>
    </row>
    <row r="1780" spans="1:12" ht="15.75">
      <c r="A1780" s="196" t="s">
        <v>7119</v>
      </c>
      <c r="B1780" s="196" t="s">
        <v>7120</v>
      </c>
      <c r="C1780" s="196" t="s">
        <v>7265</v>
      </c>
      <c r="D1780" s="196">
        <v>102</v>
      </c>
      <c r="E1780" s="197" t="s">
        <v>144</v>
      </c>
      <c r="F1780" s="196" t="s">
        <v>144</v>
      </c>
      <c r="G1780" s="196">
        <v>100708</v>
      </c>
      <c r="H1780" s="196" t="s">
        <v>7271</v>
      </c>
      <c r="I1780" s="196" t="s">
        <v>5502</v>
      </c>
      <c r="J1780" s="196" t="s">
        <v>5503</v>
      </c>
      <c r="K1780" s="197">
        <v>155.16</v>
      </c>
      <c r="L1780" s="196" t="s">
        <v>5433</v>
      </c>
    </row>
    <row r="1781" spans="1:12" ht="15.75">
      <c r="A1781" s="196" t="s">
        <v>7119</v>
      </c>
      <c r="B1781" s="196" t="s">
        <v>7120</v>
      </c>
      <c r="C1781" s="196" t="s">
        <v>7265</v>
      </c>
      <c r="D1781" s="196">
        <v>102</v>
      </c>
      <c r="E1781" s="197" t="s">
        <v>144</v>
      </c>
      <c r="F1781" s="196" t="s">
        <v>144</v>
      </c>
      <c r="G1781" s="196">
        <v>100709</v>
      </c>
      <c r="H1781" s="196" t="s">
        <v>7272</v>
      </c>
      <c r="I1781" s="196" t="s">
        <v>5502</v>
      </c>
      <c r="J1781" s="196" t="s">
        <v>5503</v>
      </c>
      <c r="K1781" s="197">
        <v>39.42</v>
      </c>
      <c r="L1781" s="196" t="s">
        <v>5433</v>
      </c>
    </row>
    <row r="1782" spans="1:12" ht="15.75">
      <c r="A1782" s="196" t="s">
        <v>7119</v>
      </c>
      <c r="B1782" s="196" t="s">
        <v>7120</v>
      </c>
      <c r="C1782" s="196" t="s">
        <v>7265</v>
      </c>
      <c r="D1782" s="196">
        <v>102</v>
      </c>
      <c r="E1782" s="197" t="s">
        <v>144</v>
      </c>
      <c r="F1782" s="196" t="s">
        <v>144</v>
      </c>
      <c r="G1782" s="196">
        <v>100710</v>
      </c>
      <c r="H1782" s="196" t="s">
        <v>7273</v>
      </c>
      <c r="I1782" s="196" t="s">
        <v>5502</v>
      </c>
      <c r="J1782" s="196" t="s">
        <v>5503</v>
      </c>
      <c r="K1782" s="197">
        <v>93.96</v>
      </c>
      <c r="L1782" s="196" t="s">
        <v>5433</v>
      </c>
    </row>
    <row r="1783" spans="1:12" ht="15.75">
      <c r="A1783" s="196" t="s">
        <v>7119</v>
      </c>
      <c r="B1783" s="196" t="s">
        <v>7120</v>
      </c>
      <c r="C1783" s="196" t="s">
        <v>7274</v>
      </c>
      <c r="D1783" s="196">
        <v>103</v>
      </c>
      <c r="E1783" s="197" t="s">
        <v>144</v>
      </c>
      <c r="F1783" s="196" t="s">
        <v>144</v>
      </c>
      <c r="G1783" s="196">
        <v>102151</v>
      </c>
      <c r="H1783" s="196" t="s">
        <v>7275</v>
      </c>
      <c r="I1783" s="196" t="s">
        <v>5650</v>
      </c>
      <c r="J1783" s="196" t="s">
        <v>5503</v>
      </c>
      <c r="K1783" s="197">
        <v>125.95</v>
      </c>
      <c r="L1783" s="196" t="s">
        <v>5433</v>
      </c>
    </row>
    <row r="1784" spans="1:12" ht="15.75">
      <c r="A1784" s="196" t="s">
        <v>7119</v>
      </c>
      <c r="B1784" s="196" t="s">
        <v>7120</v>
      </c>
      <c r="C1784" s="196" t="s">
        <v>7274</v>
      </c>
      <c r="D1784" s="196">
        <v>103</v>
      </c>
      <c r="E1784" s="197" t="s">
        <v>144</v>
      </c>
      <c r="F1784" s="196" t="s">
        <v>144</v>
      </c>
      <c r="G1784" s="196">
        <v>102152</v>
      </c>
      <c r="H1784" s="196" t="s">
        <v>7276</v>
      </c>
      <c r="I1784" s="196" t="s">
        <v>5650</v>
      </c>
      <c r="J1784" s="196" t="s">
        <v>5503</v>
      </c>
      <c r="K1784" s="197">
        <v>155.94</v>
      </c>
      <c r="L1784" s="196" t="s">
        <v>5433</v>
      </c>
    </row>
    <row r="1785" spans="1:12" ht="15.75">
      <c r="A1785" s="196" t="s">
        <v>7119</v>
      </c>
      <c r="B1785" s="196" t="s">
        <v>7120</v>
      </c>
      <c r="C1785" s="196" t="s">
        <v>7274</v>
      </c>
      <c r="D1785" s="196">
        <v>103</v>
      </c>
      <c r="E1785" s="197" t="s">
        <v>144</v>
      </c>
      <c r="F1785" s="196" t="s">
        <v>144</v>
      </c>
      <c r="G1785" s="196">
        <v>102153</v>
      </c>
      <c r="H1785" s="196" t="s">
        <v>7277</v>
      </c>
      <c r="I1785" s="196" t="s">
        <v>5650</v>
      </c>
      <c r="J1785" s="196" t="s">
        <v>5503</v>
      </c>
      <c r="K1785" s="197">
        <v>195.95</v>
      </c>
      <c r="L1785" s="196" t="s">
        <v>5433</v>
      </c>
    </row>
    <row r="1786" spans="1:12" ht="15.75">
      <c r="A1786" s="196" t="s">
        <v>7119</v>
      </c>
      <c r="B1786" s="196" t="s">
        <v>7120</v>
      </c>
      <c r="C1786" s="196" t="s">
        <v>7274</v>
      </c>
      <c r="D1786" s="196">
        <v>103</v>
      </c>
      <c r="E1786" s="197" t="s">
        <v>144</v>
      </c>
      <c r="F1786" s="196" t="s">
        <v>144</v>
      </c>
      <c r="G1786" s="196">
        <v>102154</v>
      </c>
      <c r="H1786" s="196" t="s">
        <v>7278</v>
      </c>
      <c r="I1786" s="196" t="s">
        <v>5650</v>
      </c>
      <c r="J1786" s="196" t="s">
        <v>5503</v>
      </c>
      <c r="K1786" s="197">
        <v>168.9</v>
      </c>
      <c r="L1786" s="196" t="s">
        <v>5433</v>
      </c>
    </row>
    <row r="1787" spans="1:12" ht="15.75">
      <c r="A1787" s="196" t="s">
        <v>7119</v>
      </c>
      <c r="B1787" s="196" t="s">
        <v>7120</v>
      </c>
      <c r="C1787" s="196" t="s">
        <v>7274</v>
      </c>
      <c r="D1787" s="196">
        <v>103</v>
      </c>
      <c r="E1787" s="197" t="s">
        <v>144</v>
      </c>
      <c r="F1787" s="196" t="s">
        <v>144</v>
      </c>
      <c r="G1787" s="196">
        <v>102155</v>
      </c>
      <c r="H1787" s="196" t="s">
        <v>7279</v>
      </c>
      <c r="I1787" s="196" t="s">
        <v>5650</v>
      </c>
      <c r="J1787" s="196" t="s">
        <v>5503</v>
      </c>
      <c r="K1787" s="197">
        <v>201.61</v>
      </c>
      <c r="L1787" s="196" t="s">
        <v>5433</v>
      </c>
    </row>
    <row r="1788" spans="1:12" ht="15.75">
      <c r="A1788" s="196" t="s">
        <v>7119</v>
      </c>
      <c r="B1788" s="196" t="s">
        <v>7120</v>
      </c>
      <c r="C1788" s="196" t="s">
        <v>7274</v>
      </c>
      <c r="D1788" s="196">
        <v>103</v>
      </c>
      <c r="E1788" s="197" t="s">
        <v>144</v>
      </c>
      <c r="F1788" s="196" t="s">
        <v>144</v>
      </c>
      <c r="G1788" s="196">
        <v>102156</v>
      </c>
      <c r="H1788" s="196" t="s">
        <v>7280</v>
      </c>
      <c r="I1788" s="196" t="s">
        <v>5650</v>
      </c>
      <c r="J1788" s="196" t="s">
        <v>5503</v>
      </c>
      <c r="K1788" s="197">
        <v>192.16</v>
      </c>
      <c r="L1788" s="196" t="s">
        <v>5433</v>
      </c>
    </row>
    <row r="1789" spans="1:12" ht="15.75">
      <c r="A1789" s="196" t="s">
        <v>7119</v>
      </c>
      <c r="B1789" s="196" t="s">
        <v>7120</v>
      </c>
      <c r="C1789" s="196" t="s">
        <v>7274</v>
      </c>
      <c r="D1789" s="196">
        <v>103</v>
      </c>
      <c r="E1789" s="197" t="s">
        <v>144</v>
      </c>
      <c r="F1789" s="196" t="s">
        <v>144</v>
      </c>
      <c r="G1789" s="196">
        <v>102157</v>
      </c>
      <c r="H1789" s="196" t="s">
        <v>7281</v>
      </c>
      <c r="I1789" s="196" t="s">
        <v>5650</v>
      </c>
      <c r="J1789" s="196" t="s">
        <v>5503</v>
      </c>
      <c r="K1789" s="197">
        <v>262.16000000000003</v>
      </c>
      <c r="L1789" s="196" t="s">
        <v>5433</v>
      </c>
    </row>
    <row r="1790" spans="1:12" ht="15.75">
      <c r="A1790" s="196" t="s">
        <v>7119</v>
      </c>
      <c r="B1790" s="196" t="s">
        <v>7120</v>
      </c>
      <c r="C1790" s="196" t="s">
        <v>7274</v>
      </c>
      <c r="D1790" s="196">
        <v>103</v>
      </c>
      <c r="E1790" s="197" t="s">
        <v>144</v>
      </c>
      <c r="F1790" s="196" t="s">
        <v>144</v>
      </c>
      <c r="G1790" s="196">
        <v>102158</v>
      </c>
      <c r="H1790" s="196" t="s">
        <v>7282</v>
      </c>
      <c r="I1790" s="196" t="s">
        <v>5650</v>
      </c>
      <c r="J1790" s="196" t="s">
        <v>5503</v>
      </c>
      <c r="K1790" s="197">
        <v>264.47000000000003</v>
      </c>
      <c r="L1790" s="196" t="s">
        <v>5433</v>
      </c>
    </row>
    <row r="1791" spans="1:12" ht="15.75">
      <c r="A1791" s="196" t="s">
        <v>7119</v>
      </c>
      <c r="B1791" s="196" t="s">
        <v>7120</v>
      </c>
      <c r="C1791" s="196" t="s">
        <v>7274</v>
      </c>
      <c r="D1791" s="196">
        <v>103</v>
      </c>
      <c r="E1791" s="197" t="s">
        <v>144</v>
      </c>
      <c r="F1791" s="196" t="s">
        <v>144</v>
      </c>
      <c r="G1791" s="196">
        <v>102159</v>
      </c>
      <c r="H1791" s="196" t="s">
        <v>7283</v>
      </c>
      <c r="I1791" s="196" t="s">
        <v>5650</v>
      </c>
      <c r="J1791" s="196" t="s">
        <v>5503</v>
      </c>
      <c r="K1791" s="197">
        <v>314.39999999999998</v>
      </c>
      <c r="L1791" s="196" t="s">
        <v>5433</v>
      </c>
    </row>
    <row r="1792" spans="1:12" ht="15.75">
      <c r="A1792" s="196" t="s">
        <v>7119</v>
      </c>
      <c r="B1792" s="196" t="s">
        <v>7120</v>
      </c>
      <c r="C1792" s="196" t="s">
        <v>7274</v>
      </c>
      <c r="D1792" s="196">
        <v>103</v>
      </c>
      <c r="E1792" s="197" t="s">
        <v>144</v>
      </c>
      <c r="F1792" s="196" t="s">
        <v>144</v>
      </c>
      <c r="G1792" s="196">
        <v>102160</v>
      </c>
      <c r="H1792" s="196" t="s">
        <v>7284</v>
      </c>
      <c r="I1792" s="196" t="s">
        <v>5650</v>
      </c>
      <c r="J1792" s="196" t="s">
        <v>5503</v>
      </c>
      <c r="K1792" s="197">
        <v>135.94</v>
      </c>
      <c r="L1792" s="196" t="s">
        <v>5433</v>
      </c>
    </row>
    <row r="1793" spans="1:12" ht="15.75">
      <c r="A1793" s="196" t="s">
        <v>7119</v>
      </c>
      <c r="B1793" s="196" t="s">
        <v>7120</v>
      </c>
      <c r="C1793" s="196" t="s">
        <v>7274</v>
      </c>
      <c r="D1793" s="196">
        <v>103</v>
      </c>
      <c r="E1793" s="197" t="s">
        <v>144</v>
      </c>
      <c r="F1793" s="196" t="s">
        <v>144</v>
      </c>
      <c r="G1793" s="196">
        <v>102161</v>
      </c>
      <c r="H1793" s="196" t="s">
        <v>7285</v>
      </c>
      <c r="I1793" s="196" t="s">
        <v>5650</v>
      </c>
      <c r="J1793" s="196" t="s">
        <v>5503</v>
      </c>
      <c r="K1793" s="197">
        <v>210.34</v>
      </c>
      <c r="L1793" s="196" t="s">
        <v>5433</v>
      </c>
    </row>
    <row r="1794" spans="1:12" ht="15.75">
      <c r="A1794" s="196" t="s">
        <v>7119</v>
      </c>
      <c r="B1794" s="196" t="s">
        <v>7120</v>
      </c>
      <c r="C1794" s="196" t="s">
        <v>7274</v>
      </c>
      <c r="D1794" s="196">
        <v>103</v>
      </c>
      <c r="E1794" s="197" t="s">
        <v>144</v>
      </c>
      <c r="F1794" s="196" t="s">
        <v>144</v>
      </c>
      <c r="G1794" s="196">
        <v>102162</v>
      </c>
      <c r="H1794" s="196" t="s">
        <v>7286</v>
      </c>
      <c r="I1794" s="196" t="s">
        <v>5650</v>
      </c>
      <c r="J1794" s="196" t="s">
        <v>5503</v>
      </c>
      <c r="K1794" s="197">
        <v>240.33</v>
      </c>
      <c r="L1794" s="196" t="s">
        <v>5433</v>
      </c>
    </row>
    <row r="1795" spans="1:12" ht="15.75">
      <c r="A1795" s="196" t="s">
        <v>7119</v>
      </c>
      <c r="B1795" s="196" t="s">
        <v>7120</v>
      </c>
      <c r="C1795" s="196" t="s">
        <v>7274</v>
      </c>
      <c r="D1795" s="196">
        <v>103</v>
      </c>
      <c r="E1795" s="197" t="s">
        <v>144</v>
      </c>
      <c r="F1795" s="196" t="s">
        <v>144</v>
      </c>
      <c r="G1795" s="196">
        <v>102163</v>
      </c>
      <c r="H1795" s="196" t="s">
        <v>7287</v>
      </c>
      <c r="I1795" s="196" t="s">
        <v>5650</v>
      </c>
      <c r="J1795" s="196" t="s">
        <v>5503</v>
      </c>
      <c r="K1795" s="197">
        <v>280.33999999999997</v>
      </c>
      <c r="L1795" s="196" t="s">
        <v>5433</v>
      </c>
    </row>
    <row r="1796" spans="1:12" ht="15.75">
      <c r="A1796" s="196" t="s">
        <v>7119</v>
      </c>
      <c r="B1796" s="196" t="s">
        <v>7120</v>
      </c>
      <c r="C1796" s="196" t="s">
        <v>7274</v>
      </c>
      <c r="D1796" s="196">
        <v>103</v>
      </c>
      <c r="E1796" s="197" t="s">
        <v>144</v>
      </c>
      <c r="F1796" s="196" t="s">
        <v>144</v>
      </c>
      <c r="G1796" s="196">
        <v>102164</v>
      </c>
      <c r="H1796" s="196" t="s">
        <v>7288</v>
      </c>
      <c r="I1796" s="196" t="s">
        <v>5650</v>
      </c>
      <c r="J1796" s="196" t="s">
        <v>5503</v>
      </c>
      <c r="K1796" s="197">
        <v>237.79</v>
      </c>
      <c r="L1796" s="196" t="s">
        <v>5433</v>
      </c>
    </row>
    <row r="1797" spans="1:12" ht="15.75">
      <c r="A1797" s="196" t="s">
        <v>7119</v>
      </c>
      <c r="B1797" s="196" t="s">
        <v>7120</v>
      </c>
      <c r="C1797" s="196" t="s">
        <v>7274</v>
      </c>
      <c r="D1797" s="196">
        <v>103</v>
      </c>
      <c r="E1797" s="197" t="s">
        <v>144</v>
      </c>
      <c r="F1797" s="196" t="s">
        <v>144</v>
      </c>
      <c r="G1797" s="196">
        <v>102165</v>
      </c>
      <c r="H1797" s="196" t="s">
        <v>7289</v>
      </c>
      <c r="I1797" s="196" t="s">
        <v>5650</v>
      </c>
      <c r="J1797" s="196" t="s">
        <v>5503</v>
      </c>
      <c r="K1797" s="197">
        <v>270.5</v>
      </c>
      <c r="L1797" s="196" t="s">
        <v>5433</v>
      </c>
    </row>
    <row r="1798" spans="1:12" ht="15.75">
      <c r="A1798" s="196" t="s">
        <v>7119</v>
      </c>
      <c r="B1798" s="196" t="s">
        <v>7120</v>
      </c>
      <c r="C1798" s="196" t="s">
        <v>7274</v>
      </c>
      <c r="D1798" s="196">
        <v>103</v>
      </c>
      <c r="E1798" s="197" t="s">
        <v>144</v>
      </c>
      <c r="F1798" s="196" t="s">
        <v>144</v>
      </c>
      <c r="G1798" s="196">
        <v>102166</v>
      </c>
      <c r="H1798" s="196" t="s">
        <v>7290</v>
      </c>
      <c r="I1798" s="196" t="s">
        <v>5650</v>
      </c>
      <c r="J1798" s="196" t="s">
        <v>5503</v>
      </c>
      <c r="K1798" s="197">
        <v>245.5</v>
      </c>
      <c r="L1798" s="196" t="s">
        <v>5433</v>
      </c>
    </row>
    <row r="1799" spans="1:12" ht="15.75">
      <c r="A1799" s="196" t="s">
        <v>7119</v>
      </c>
      <c r="B1799" s="196" t="s">
        <v>7120</v>
      </c>
      <c r="C1799" s="196" t="s">
        <v>7274</v>
      </c>
      <c r="D1799" s="196">
        <v>103</v>
      </c>
      <c r="E1799" s="197" t="s">
        <v>144</v>
      </c>
      <c r="F1799" s="196" t="s">
        <v>144</v>
      </c>
      <c r="G1799" s="196">
        <v>102167</v>
      </c>
      <c r="H1799" s="196" t="s">
        <v>7291</v>
      </c>
      <c r="I1799" s="196" t="s">
        <v>5650</v>
      </c>
      <c r="J1799" s="196" t="s">
        <v>5503</v>
      </c>
      <c r="K1799" s="197">
        <v>315.5</v>
      </c>
      <c r="L1799" s="196" t="s">
        <v>5433</v>
      </c>
    </row>
    <row r="1800" spans="1:12" ht="15.75">
      <c r="A1800" s="196" t="s">
        <v>7119</v>
      </c>
      <c r="B1800" s="196" t="s">
        <v>7120</v>
      </c>
      <c r="C1800" s="196" t="s">
        <v>7274</v>
      </c>
      <c r="D1800" s="196">
        <v>103</v>
      </c>
      <c r="E1800" s="197" t="s">
        <v>144</v>
      </c>
      <c r="F1800" s="196" t="s">
        <v>144</v>
      </c>
      <c r="G1800" s="196">
        <v>102168</v>
      </c>
      <c r="H1800" s="196" t="s">
        <v>7292</v>
      </c>
      <c r="I1800" s="196" t="s">
        <v>5650</v>
      </c>
      <c r="J1800" s="196" t="s">
        <v>5503</v>
      </c>
      <c r="K1800" s="197">
        <v>303.99</v>
      </c>
      <c r="L1800" s="196" t="s">
        <v>5433</v>
      </c>
    </row>
    <row r="1801" spans="1:12" ht="15.75">
      <c r="A1801" s="196" t="s">
        <v>7119</v>
      </c>
      <c r="B1801" s="196" t="s">
        <v>7120</v>
      </c>
      <c r="C1801" s="196" t="s">
        <v>7274</v>
      </c>
      <c r="D1801" s="196">
        <v>103</v>
      </c>
      <c r="E1801" s="197" t="s">
        <v>144</v>
      </c>
      <c r="F1801" s="196" t="s">
        <v>144</v>
      </c>
      <c r="G1801" s="196">
        <v>102169</v>
      </c>
      <c r="H1801" s="196" t="s">
        <v>7293</v>
      </c>
      <c r="I1801" s="196" t="s">
        <v>5650</v>
      </c>
      <c r="J1801" s="196" t="s">
        <v>5503</v>
      </c>
      <c r="K1801" s="197">
        <v>348.82</v>
      </c>
      <c r="L1801" s="196" t="s">
        <v>5433</v>
      </c>
    </row>
    <row r="1802" spans="1:12" ht="15.75">
      <c r="A1802" s="196" t="s">
        <v>7119</v>
      </c>
      <c r="B1802" s="196" t="s">
        <v>7120</v>
      </c>
      <c r="C1802" s="196" t="s">
        <v>7274</v>
      </c>
      <c r="D1802" s="196">
        <v>103</v>
      </c>
      <c r="E1802" s="197" t="s">
        <v>144</v>
      </c>
      <c r="F1802" s="196" t="s">
        <v>144</v>
      </c>
      <c r="G1802" s="196">
        <v>102170</v>
      </c>
      <c r="H1802" s="196" t="s">
        <v>7294</v>
      </c>
      <c r="I1802" s="196" t="s">
        <v>5650</v>
      </c>
      <c r="J1802" s="196" t="s">
        <v>5503</v>
      </c>
      <c r="K1802" s="197">
        <v>220.33</v>
      </c>
      <c r="L1802" s="196" t="s">
        <v>5433</v>
      </c>
    </row>
    <row r="1803" spans="1:12" ht="15.75">
      <c r="A1803" s="196" t="s">
        <v>7119</v>
      </c>
      <c r="B1803" s="196" t="s">
        <v>7120</v>
      </c>
      <c r="C1803" s="196" t="s">
        <v>7274</v>
      </c>
      <c r="D1803" s="196">
        <v>103</v>
      </c>
      <c r="E1803" s="197" t="s">
        <v>144</v>
      </c>
      <c r="F1803" s="196" t="s">
        <v>144</v>
      </c>
      <c r="G1803" s="196">
        <v>102171</v>
      </c>
      <c r="H1803" s="196" t="s">
        <v>7295</v>
      </c>
      <c r="I1803" s="196" t="s">
        <v>5650</v>
      </c>
      <c r="J1803" s="196" t="s">
        <v>5503</v>
      </c>
      <c r="K1803" s="197">
        <v>397.78</v>
      </c>
      <c r="L1803" s="196" t="s">
        <v>5433</v>
      </c>
    </row>
    <row r="1804" spans="1:12" ht="15.75">
      <c r="A1804" s="196" t="s">
        <v>7119</v>
      </c>
      <c r="B1804" s="196" t="s">
        <v>7120</v>
      </c>
      <c r="C1804" s="196" t="s">
        <v>7274</v>
      </c>
      <c r="D1804" s="196">
        <v>103</v>
      </c>
      <c r="E1804" s="197" t="s">
        <v>144</v>
      </c>
      <c r="F1804" s="196" t="s">
        <v>144</v>
      </c>
      <c r="G1804" s="196">
        <v>102172</v>
      </c>
      <c r="H1804" s="196" t="s">
        <v>7296</v>
      </c>
      <c r="I1804" s="196" t="s">
        <v>5650</v>
      </c>
      <c r="J1804" s="196" t="s">
        <v>5503</v>
      </c>
      <c r="K1804" s="197">
        <v>385.49</v>
      </c>
      <c r="L1804" s="196" t="s">
        <v>5433</v>
      </c>
    </row>
    <row r="1805" spans="1:12" ht="15.75">
      <c r="A1805" s="196" t="s">
        <v>7119</v>
      </c>
      <c r="B1805" s="196" t="s">
        <v>7120</v>
      </c>
      <c r="C1805" s="196" t="s">
        <v>7274</v>
      </c>
      <c r="D1805" s="196">
        <v>103</v>
      </c>
      <c r="E1805" s="197" t="s">
        <v>144</v>
      </c>
      <c r="F1805" s="196" t="s">
        <v>144</v>
      </c>
      <c r="G1805" s="196">
        <v>102176</v>
      </c>
      <c r="H1805" s="196" t="s">
        <v>7297</v>
      </c>
      <c r="I1805" s="196" t="s">
        <v>5650</v>
      </c>
      <c r="J1805" s="196" t="s">
        <v>5432</v>
      </c>
      <c r="K1805" s="197">
        <v>716.66</v>
      </c>
      <c r="L1805" s="196" t="s">
        <v>5433</v>
      </c>
    </row>
    <row r="1806" spans="1:12" ht="15.75">
      <c r="A1806" s="196" t="s">
        <v>7119</v>
      </c>
      <c r="B1806" s="196" t="s">
        <v>7120</v>
      </c>
      <c r="C1806" s="196" t="s">
        <v>7274</v>
      </c>
      <c r="D1806" s="196">
        <v>103</v>
      </c>
      <c r="E1806" s="197" t="s">
        <v>144</v>
      </c>
      <c r="F1806" s="196" t="s">
        <v>144</v>
      </c>
      <c r="G1806" s="196">
        <v>102177</v>
      </c>
      <c r="H1806" s="196" t="s">
        <v>7298</v>
      </c>
      <c r="I1806" s="196" t="s">
        <v>5650</v>
      </c>
      <c r="J1806" s="196" t="s">
        <v>5432</v>
      </c>
      <c r="K1806" s="198">
        <v>1426.36</v>
      </c>
      <c r="L1806" s="196" t="s">
        <v>5433</v>
      </c>
    </row>
    <row r="1807" spans="1:12" ht="15.75">
      <c r="A1807" s="196" t="s">
        <v>7119</v>
      </c>
      <c r="B1807" s="196" t="s">
        <v>7120</v>
      </c>
      <c r="C1807" s="196" t="s">
        <v>7274</v>
      </c>
      <c r="D1807" s="196">
        <v>103</v>
      </c>
      <c r="E1807" s="197" t="s">
        <v>144</v>
      </c>
      <c r="F1807" s="196" t="s">
        <v>144</v>
      </c>
      <c r="G1807" s="196">
        <v>102178</v>
      </c>
      <c r="H1807" s="196" t="s">
        <v>7299</v>
      </c>
      <c r="I1807" s="196" t="s">
        <v>5650</v>
      </c>
      <c r="J1807" s="196" t="s">
        <v>5432</v>
      </c>
      <c r="K1807" s="198">
        <v>1634.07</v>
      </c>
      <c r="L1807" s="196" t="s">
        <v>5433</v>
      </c>
    </row>
    <row r="1808" spans="1:12" ht="15.75">
      <c r="A1808" s="196" t="s">
        <v>7119</v>
      </c>
      <c r="B1808" s="196" t="s">
        <v>7120</v>
      </c>
      <c r="C1808" s="196" t="s">
        <v>7274</v>
      </c>
      <c r="D1808" s="196">
        <v>103</v>
      </c>
      <c r="E1808" s="197" t="s">
        <v>144</v>
      </c>
      <c r="F1808" s="196" t="s">
        <v>144</v>
      </c>
      <c r="G1808" s="196">
        <v>102179</v>
      </c>
      <c r="H1808" s="196" t="s">
        <v>7300</v>
      </c>
      <c r="I1808" s="196" t="s">
        <v>5650</v>
      </c>
      <c r="J1808" s="196" t="s">
        <v>5432</v>
      </c>
      <c r="K1808" s="197">
        <v>212.61</v>
      </c>
      <c r="L1808" s="196" t="s">
        <v>5433</v>
      </c>
    </row>
    <row r="1809" spans="1:12" ht="15.75">
      <c r="A1809" s="196" t="s">
        <v>7119</v>
      </c>
      <c r="B1809" s="196" t="s">
        <v>7120</v>
      </c>
      <c r="C1809" s="196" t="s">
        <v>7274</v>
      </c>
      <c r="D1809" s="196">
        <v>103</v>
      </c>
      <c r="E1809" s="197" t="s">
        <v>144</v>
      </c>
      <c r="F1809" s="196" t="s">
        <v>144</v>
      </c>
      <c r="G1809" s="196">
        <v>102180</v>
      </c>
      <c r="H1809" s="196" t="s">
        <v>7301</v>
      </c>
      <c r="I1809" s="196" t="s">
        <v>5650</v>
      </c>
      <c r="J1809" s="196" t="s">
        <v>5432</v>
      </c>
      <c r="K1809" s="197">
        <v>234.81</v>
      </c>
      <c r="L1809" s="196" t="s">
        <v>5433</v>
      </c>
    </row>
    <row r="1810" spans="1:12" ht="15.75">
      <c r="A1810" s="196" t="s">
        <v>7119</v>
      </c>
      <c r="B1810" s="196" t="s">
        <v>7120</v>
      </c>
      <c r="C1810" s="196" t="s">
        <v>7274</v>
      </c>
      <c r="D1810" s="196">
        <v>103</v>
      </c>
      <c r="E1810" s="197" t="s">
        <v>144</v>
      </c>
      <c r="F1810" s="196" t="s">
        <v>144</v>
      </c>
      <c r="G1810" s="196">
        <v>102181</v>
      </c>
      <c r="H1810" s="196" t="s">
        <v>7302</v>
      </c>
      <c r="I1810" s="196" t="s">
        <v>5650</v>
      </c>
      <c r="J1810" s="196" t="s">
        <v>5432</v>
      </c>
      <c r="K1810" s="197">
        <v>266.64</v>
      </c>
      <c r="L1810" s="196" t="s">
        <v>5433</v>
      </c>
    </row>
    <row r="1811" spans="1:12" ht="15.75">
      <c r="A1811" s="196" t="s">
        <v>7119</v>
      </c>
      <c r="B1811" s="196" t="s">
        <v>7120</v>
      </c>
      <c r="C1811" s="196" t="s">
        <v>7274</v>
      </c>
      <c r="D1811" s="196">
        <v>103</v>
      </c>
      <c r="E1811" s="197" t="s">
        <v>144</v>
      </c>
      <c r="F1811" s="196" t="s">
        <v>144</v>
      </c>
      <c r="G1811" s="196">
        <v>102182</v>
      </c>
      <c r="H1811" s="196" t="s">
        <v>7303</v>
      </c>
      <c r="I1811" s="196" t="s">
        <v>5502</v>
      </c>
      <c r="J1811" s="196" t="s">
        <v>5503</v>
      </c>
      <c r="K1811" s="197">
        <v>567.88</v>
      </c>
      <c r="L1811" s="196" t="s">
        <v>5433</v>
      </c>
    </row>
    <row r="1812" spans="1:12" ht="15.75">
      <c r="A1812" s="196" t="s">
        <v>7119</v>
      </c>
      <c r="B1812" s="196" t="s">
        <v>7120</v>
      </c>
      <c r="C1812" s="196" t="s">
        <v>7274</v>
      </c>
      <c r="D1812" s="196">
        <v>103</v>
      </c>
      <c r="E1812" s="197" t="s">
        <v>144</v>
      </c>
      <c r="F1812" s="196" t="s">
        <v>144</v>
      </c>
      <c r="G1812" s="196">
        <v>102183</v>
      </c>
      <c r="H1812" s="196" t="s">
        <v>7304</v>
      </c>
      <c r="I1812" s="196" t="s">
        <v>5502</v>
      </c>
      <c r="J1812" s="196" t="s">
        <v>5503</v>
      </c>
      <c r="K1812" s="198">
        <v>1145.76</v>
      </c>
      <c r="L1812" s="196" t="s">
        <v>5433</v>
      </c>
    </row>
    <row r="1813" spans="1:12" ht="15.75">
      <c r="A1813" s="196" t="s">
        <v>7119</v>
      </c>
      <c r="B1813" s="196" t="s">
        <v>7120</v>
      </c>
      <c r="C1813" s="196" t="s">
        <v>7274</v>
      </c>
      <c r="D1813" s="196">
        <v>103</v>
      </c>
      <c r="E1813" s="197" t="s">
        <v>144</v>
      </c>
      <c r="F1813" s="196" t="s">
        <v>144</v>
      </c>
      <c r="G1813" s="196">
        <v>102184</v>
      </c>
      <c r="H1813" s="196" t="s">
        <v>7305</v>
      </c>
      <c r="I1813" s="196" t="s">
        <v>5502</v>
      </c>
      <c r="J1813" s="196" t="s">
        <v>5503</v>
      </c>
      <c r="K1813" s="198">
        <v>1362.95</v>
      </c>
      <c r="L1813" s="196" t="s">
        <v>5433</v>
      </c>
    </row>
    <row r="1814" spans="1:12" ht="15.75">
      <c r="A1814" s="196" t="s">
        <v>7119</v>
      </c>
      <c r="B1814" s="196" t="s">
        <v>7120</v>
      </c>
      <c r="C1814" s="196" t="s">
        <v>7274</v>
      </c>
      <c r="D1814" s="196">
        <v>103</v>
      </c>
      <c r="E1814" s="197" t="s">
        <v>144</v>
      </c>
      <c r="F1814" s="196" t="s">
        <v>144</v>
      </c>
      <c r="G1814" s="196">
        <v>102185</v>
      </c>
      <c r="H1814" s="196" t="s">
        <v>7306</v>
      </c>
      <c r="I1814" s="196" t="s">
        <v>5502</v>
      </c>
      <c r="J1814" s="196" t="s">
        <v>5503</v>
      </c>
      <c r="K1814" s="198">
        <v>2735.64</v>
      </c>
      <c r="L1814" s="196" t="s">
        <v>5433</v>
      </c>
    </row>
    <row r="1815" spans="1:12" ht="15.75">
      <c r="A1815" s="196" t="s">
        <v>7119</v>
      </c>
      <c r="B1815" s="196" t="s">
        <v>7120</v>
      </c>
      <c r="C1815" s="196" t="s">
        <v>7274</v>
      </c>
      <c r="D1815" s="196">
        <v>103</v>
      </c>
      <c r="E1815" s="197" t="s">
        <v>144</v>
      </c>
      <c r="F1815" s="196" t="s">
        <v>144</v>
      </c>
      <c r="G1815" s="196">
        <v>102190</v>
      </c>
      <c r="H1815" s="196" t="s">
        <v>7307</v>
      </c>
      <c r="I1815" s="196" t="s">
        <v>5650</v>
      </c>
      <c r="J1815" s="196" t="s">
        <v>5503</v>
      </c>
      <c r="K1815" s="197">
        <v>15.35</v>
      </c>
      <c r="L1815" s="196" t="s">
        <v>5433</v>
      </c>
    </row>
    <row r="1816" spans="1:12" ht="15.75">
      <c r="A1816" s="196" t="s">
        <v>7119</v>
      </c>
      <c r="B1816" s="196" t="s">
        <v>7120</v>
      </c>
      <c r="C1816" s="196" t="s">
        <v>7274</v>
      </c>
      <c r="D1816" s="196">
        <v>103</v>
      </c>
      <c r="E1816" s="197" t="s">
        <v>144</v>
      </c>
      <c r="F1816" s="196" t="s">
        <v>144</v>
      </c>
      <c r="G1816" s="196">
        <v>102191</v>
      </c>
      <c r="H1816" s="196" t="s">
        <v>7308</v>
      </c>
      <c r="I1816" s="196" t="s">
        <v>5650</v>
      </c>
      <c r="J1816" s="196" t="s">
        <v>5503</v>
      </c>
      <c r="K1816" s="197">
        <v>18.649999999999999</v>
      </c>
      <c r="L1816" s="196" t="s">
        <v>5433</v>
      </c>
    </row>
    <row r="1817" spans="1:12" ht="15.75">
      <c r="A1817" s="196" t="s">
        <v>7119</v>
      </c>
      <c r="B1817" s="196" t="s">
        <v>7120</v>
      </c>
      <c r="C1817" s="196" t="s">
        <v>7274</v>
      </c>
      <c r="D1817" s="196">
        <v>103</v>
      </c>
      <c r="E1817" s="197" t="s">
        <v>144</v>
      </c>
      <c r="F1817" s="196" t="s">
        <v>144</v>
      </c>
      <c r="G1817" s="196">
        <v>102192</v>
      </c>
      <c r="H1817" s="196" t="s">
        <v>7309</v>
      </c>
      <c r="I1817" s="196" t="s">
        <v>5650</v>
      </c>
      <c r="J1817" s="196" t="s">
        <v>5503</v>
      </c>
      <c r="K1817" s="197">
        <v>13.32</v>
      </c>
      <c r="L1817" s="196" t="s">
        <v>5433</v>
      </c>
    </row>
    <row r="1818" spans="1:12" ht="15.75">
      <c r="A1818" s="196" t="s">
        <v>7119</v>
      </c>
      <c r="B1818" s="196" t="s">
        <v>7120</v>
      </c>
      <c r="C1818" s="196" t="s">
        <v>7310</v>
      </c>
      <c r="D1818" s="196">
        <v>222</v>
      </c>
      <c r="E1818" s="197" t="s">
        <v>144</v>
      </c>
      <c r="F1818" s="196" t="s">
        <v>144</v>
      </c>
      <c r="G1818" s="196">
        <v>94569</v>
      </c>
      <c r="H1818" s="196" t="s">
        <v>7311</v>
      </c>
      <c r="I1818" s="196" t="s">
        <v>5650</v>
      </c>
      <c r="J1818" s="196" t="s">
        <v>5432</v>
      </c>
      <c r="K1818" s="197">
        <v>466.24</v>
      </c>
      <c r="L1818" s="196" t="s">
        <v>5433</v>
      </c>
    </row>
    <row r="1819" spans="1:12" ht="15.75">
      <c r="A1819" s="196" t="s">
        <v>7119</v>
      </c>
      <c r="B1819" s="196" t="s">
        <v>7120</v>
      </c>
      <c r="C1819" s="196" t="s">
        <v>7310</v>
      </c>
      <c r="D1819" s="196">
        <v>222</v>
      </c>
      <c r="E1819" s="197" t="s">
        <v>144</v>
      </c>
      <c r="F1819" s="196" t="s">
        <v>144</v>
      </c>
      <c r="G1819" s="196">
        <v>94570</v>
      </c>
      <c r="H1819" s="196" t="s">
        <v>7312</v>
      </c>
      <c r="I1819" s="196" t="s">
        <v>5650</v>
      </c>
      <c r="J1819" s="196" t="s">
        <v>5432</v>
      </c>
      <c r="K1819" s="197">
        <v>290</v>
      </c>
      <c r="L1819" s="196" t="s">
        <v>5433</v>
      </c>
    </row>
    <row r="1820" spans="1:12" ht="15.75">
      <c r="A1820" s="196" t="s">
        <v>7119</v>
      </c>
      <c r="B1820" s="196" t="s">
        <v>7120</v>
      </c>
      <c r="C1820" s="196" t="s">
        <v>7310</v>
      </c>
      <c r="D1820" s="196">
        <v>222</v>
      </c>
      <c r="E1820" s="197" t="s">
        <v>144</v>
      </c>
      <c r="F1820" s="196" t="s">
        <v>144</v>
      </c>
      <c r="G1820" s="196">
        <v>94572</v>
      </c>
      <c r="H1820" s="196" t="s">
        <v>7313</v>
      </c>
      <c r="I1820" s="196" t="s">
        <v>5650</v>
      </c>
      <c r="J1820" s="196" t="s">
        <v>5432</v>
      </c>
      <c r="K1820" s="197">
        <v>434.11</v>
      </c>
      <c r="L1820" s="196" t="s">
        <v>5433</v>
      </c>
    </row>
    <row r="1821" spans="1:12" ht="15.75">
      <c r="A1821" s="196" t="s">
        <v>7119</v>
      </c>
      <c r="B1821" s="196" t="s">
        <v>7120</v>
      </c>
      <c r="C1821" s="196" t="s">
        <v>7310</v>
      </c>
      <c r="D1821" s="196">
        <v>222</v>
      </c>
      <c r="E1821" s="197" t="s">
        <v>144</v>
      </c>
      <c r="F1821" s="196" t="s">
        <v>144</v>
      </c>
      <c r="G1821" s="196">
        <v>94573</v>
      </c>
      <c r="H1821" s="196" t="s">
        <v>7314</v>
      </c>
      <c r="I1821" s="196" t="s">
        <v>5650</v>
      </c>
      <c r="J1821" s="196" t="s">
        <v>5432</v>
      </c>
      <c r="K1821" s="197">
        <v>336.46</v>
      </c>
      <c r="L1821" s="196" t="s">
        <v>5433</v>
      </c>
    </row>
    <row r="1822" spans="1:12" ht="15.75">
      <c r="A1822" s="196" t="s">
        <v>7119</v>
      </c>
      <c r="B1822" s="196" t="s">
        <v>7120</v>
      </c>
      <c r="C1822" s="196" t="s">
        <v>7310</v>
      </c>
      <c r="D1822" s="196">
        <v>222</v>
      </c>
      <c r="E1822" s="197" t="s">
        <v>144</v>
      </c>
      <c r="F1822" s="196" t="s">
        <v>144</v>
      </c>
      <c r="G1822" s="196">
        <v>94580</v>
      </c>
      <c r="H1822" s="196" t="s">
        <v>7315</v>
      </c>
      <c r="I1822" s="196" t="s">
        <v>5650</v>
      </c>
      <c r="J1822" s="196" t="s">
        <v>5432</v>
      </c>
      <c r="K1822" s="197">
        <v>493.73</v>
      </c>
      <c r="L1822" s="196" t="s">
        <v>5433</v>
      </c>
    </row>
    <row r="1823" spans="1:12" ht="15.75">
      <c r="A1823" s="196" t="s">
        <v>7119</v>
      </c>
      <c r="B1823" s="196" t="s">
        <v>7120</v>
      </c>
      <c r="C1823" s="196" t="s">
        <v>7310</v>
      </c>
      <c r="D1823" s="196">
        <v>222</v>
      </c>
      <c r="E1823" s="197" t="s">
        <v>144</v>
      </c>
      <c r="F1823" s="196" t="s">
        <v>144</v>
      </c>
      <c r="G1823" s="196">
        <v>100674</v>
      </c>
      <c r="H1823" s="196" t="s">
        <v>7316</v>
      </c>
      <c r="I1823" s="196" t="s">
        <v>5650</v>
      </c>
      <c r="J1823" s="196" t="s">
        <v>5432</v>
      </c>
      <c r="K1823" s="197">
        <v>318.83</v>
      </c>
      <c r="L1823" s="196" t="s">
        <v>5433</v>
      </c>
    </row>
    <row r="1824" spans="1:12" ht="15.75">
      <c r="A1824" s="196" t="s">
        <v>7317</v>
      </c>
      <c r="B1824" s="196" t="s">
        <v>7318</v>
      </c>
      <c r="C1824" s="196" t="s">
        <v>7319</v>
      </c>
      <c r="D1824" s="196">
        <v>38</v>
      </c>
      <c r="E1824" s="197" t="s">
        <v>144</v>
      </c>
      <c r="F1824" s="196" t="s">
        <v>144</v>
      </c>
      <c r="G1824" s="196">
        <v>101096</v>
      </c>
      <c r="H1824" s="196" t="s">
        <v>7320</v>
      </c>
      <c r="I1824" s="196" t="s">
        <v>6762</v>
      </c>
      <c r="J1824" s="196" t="s">
        <v>5432</v>
      </c>
      <c r="K1824" s="198">
        <v>1017.82</v>
      </c>
      <c r="L1824" s="196" t="s">
        <v>5433</v>
      </c>
    </row>
    <row r="1825" spans="1:12" ht="15.75">
      <c r="A1825" s="196" t="s">
        <v>7317</v>
      </c>
      <c r="B1825" s="196" t="s">
        <v>7318</v>
      </c>
      <c r="C1825" s="196" t="s">
        <v>7319</v>
      </c>
      <c r="D1825" s="196">
        <v>38</v>
      </c>
      <c r="E1825" s="197" t="s">
        <v>144</v>
      </c>
      <c r="F1825" s="196" t="s">
        <v>144</v>
      </c>
      <c r="G1825" s="196">
        <v>101097</v>
      </c>
      <c r="H1825" s="196" t="s">
        <v>7321</v>
      </c>
      <c r="I1825" s="196" t="s">
        <v>6762</v>
      </c>
      <c r="J1825" s="196" t="s">
        <v>5432</v>
      </c>
      <c r="K1825" s="197">
        <v>970.82</v>
      </c>
      <c r="L1825" s="196" t="s">
        <v>5433</v>
      </c>
    </row>
    <row r="1826" spans="1:12" ht="15.75">
      <c r="A1826" s="196" t="s">
        <v>7317</v>
      </c>
      <c r="B1826" s="196" t="s">
        <v>7318</v>
      </c>
      <c r="C1826" s="196" t="s">
        <v>7319</v>
      </c>
      <c r="D1826" s="196">
        <v>38</v>
      </c>
      <c r="E1826" s="197" t="s">
        <v>144</v>
      </c>
      <c r="F1826" s="196" t="s">
        <v>144</v>
      </c>
      <c r="G1826" s="196">
        <v>101098</v>
      </c>
      <c r="H1826" s="196" t="s">
        <v>7322</v>
      </c>
      <c r="I1826" s="196" t="s">
        <v>6762</v>
      </c>
      <c r="J1826" s="196" t="s">
        <v>5432</v>
      </c>
      <c r="K1826" s="197">
        <v>912.14</v>
      </c>
      <c r="L1826" s="196" t="s">
        <v>5433</v>
      </c>
    </row>
    <row r="1827" spans="1:12" ht="15.75">
      <c r="A1827" s="196" t="s">
        <v>7317</v>
      </c>
      <c r="B1827" s="196" t="s">
        <v>7318</v>
      </c>
      <c r="C1827" s="196" t="s">
        <v>7319</v>
      </c>
      <c r="D1827" s="196">
        <v>38</v>
      </c>
      <c r="E1827" s="197" t="s">
        <v>144</v>
      </c>
      <c r="F1827" s="196" t="s">
        <v>144</v>
      </c>
      <c r="G1827" s="196">
        <v>101099</v>
      </c>
      <c r="H1827" s="196" t="s">
        <v>7323</v>
      </c>
      <c r="I1827" s="196" t="s">
        <v>6762</v>
      </c>
      <c r="J1827" s="196" t="s">
        <v>5432</v>
      </c>
      <c r="K1827" s="197">
        <v>836.09</v>
      </c>
      <c r="L1827" s="196" t="s">
        <v>5433</v>
      </c>
    </row>
    <row r="1828" spans="1:12" ht="15.75">
      <c r="A1828" s="196" t="s">
        <v>7317</v>
      </c>
      <c r="B1828" s="196" t="s">
        <v>7318</v>
      </c>
      <c r="C1828" s="196" t="s">
        <v>7319</v>
      </c>
      <c r="D1828" s="196">
        <v>38</v>
      </c>
      <c r="E1828" s="197" t="s">
        <v>144</v>
      </c>
      <c r="F1828" s="196" t="s">
        <v>144</v>
      </c>
      <c r="G1828" s="196">
        <v>101100</v>
      </c>
      <c r="H1828" s="196" t="s">
        <v>7324</v>
      </c>
      <c r="I1828" s="196" t="s">
        <v>6762</v>
      </c>
      <c r="J1828" s="196" t="s">
        <v>5432</v>
      </c>
      <c r="K1828" s="197">
        <v>769.66</v>
      </c>
      <c r="L1828" s="196" t="s">
        <v>5433</v>
      </c>
    </row>
    <row r="1829" spans="1:12" ht="15.75">
      <c r="A1829" s="196" t="s">
        <v>7317</v>
      </c>
      <c r="B1829" s="196" t="s">
        <v>7318</v>
      </c>
      <c r="C1829" s="196" t="s">
        <v>7319</v>
      </c>
      <c r="D1829" s="196">
        <v>38</v>
      </c>
      <c r="E1829" s="197" t="s">
        <v>144</v>
      </c>
      <c r="F1829" s="196" t="s">
        <v>144</v>
      </c>
      <c r="G1829" s="196">
        <v>101101</v>
      </c>
      <c r="H1829" s="196" t="s">
        <v>7325</v>
      </c>
      <c r="I1829" s="196" t="s">
        <v>6762</v>
      </c>
      <c r="J1829" s="196" t="s">
        <v>5432</v>
      </c>
      <c r="K1829" s="197">
        <v>755.86</v>
      </c>
      <c r="L1829" s="196" t="s">
        <v>5433</v>
      </c>
    </row>
    <row r="1830" spans="1:12" ht="15.75">
      <c r="A1830" s="196" t="s">
        <v>7317</v>
      </c>
      <c r="B1830" s="196" t="s">
        <v>7318</v>
      </c>
      <c r="C1830" s="196" t="s">
        <v>7319</v>
      </c>
      <c r="D1830" s="196">
        <v>38</v>
      </c>
      <c r="E1830" s="197" t="s">
        <v>144</v>
      </c>
      <c r="F1830" s="196" t="s">
        <v>144</v>
      </c>
      <c r="G1830" s="196">
        <v>101102</v>
      </c>
      <c r="H1830" s="196" t="s">
        <v>7326</v>
      </c>
      <c r="I1830" s="196" t="s">
        <v>6762</v>
      </c>
      <c r="J1830" s="196" t="s">
        <v>5432</v>
      </c>
      <c r="K1830" s="197">
        <v>742.88</v>
      </c>
      <c r="L1830" s="196" t="s">
        <v>5433</v>
      </c>
    </row>
    <row r="1831" spans="1:12" ht="15.75">
      <c r="A1831" s="196" t="s">
        <v>7317</v>
      </c>
      <c r="B1831" s="196" t="s">
        <v>7318</v>
      </c>
      <c r="C1831" s="196" t="s">
        <v>7319</v>
      </c>
      <c r="D1831" s="196">
        <v>38</v>
      </c>
      <c r="E1831" s="197" t="s">
        <v>144</v>
      </c>
      <c r="F1831" s="196" t="s">
        <v>144</v>
      </c>
      <c r="G1831" s="196">
        <v>101103</v>
      </c>
      <c r="H1831" s="196" t="s">
        <v>7327</v>
      </c>
      <c r="I1831" s="196" t="s">
        <v>6762</v>
      </c>
      <c r="J1831" s="196" t="s">
        <v>5432</v>
      </c>
      <c r="K1831" s="197">
        <v>696.48</v>
      </c>
      <c r="L1831" s="196" t="s">
        <v>5433</v>
      </c>
    </row>
    <row r="1832" spans="1:12" ht="15.75">
      <c r="A1832" s="196" t="s">
        <v>7317</v>
      </c>
      <c r="B1832" s="196" t="s">
        <v>7318</v>
      </c>
      <c r="C1832" s="196" t="s">
        <v>7319</v>
      </c>
      <c r="D1832" s="196">
        <v>38</v>
      </c>
      <c r="E1832" s="197" t="s">
        <v>144</v>
      </c>
      <c r="F1832" s="196" t="s">
        <v>144</v>
      </c>
      <c r="G1832" s="196">
        <v>101104</v>
      </c>
      <c r="H1832" s="196" t="s">
        <v>7328</v>
      </c>
      <c r="I1832" s="196" t="s">
        <v>6762</v>
      </c>
      <c r="J1832" s="196" t="s">
        <v>5432</v>
      </c>
      <c r="K1832" s="197">
        <v>921.7</v>
      </c>
      <c r="L1832" s="196" t="s">
        <v>5433</v>
      </c>
    </row>
    <row r="1833" spans="1:12" ht="15.75">
      <c r="A1833" s="196" t="s">
        <v>7317</v>
      </c>
      <c r="B1833" s="196" t="s">
        <v>7318</v>
      </c>
      <c r="C1833" s="196" t="s">
        <v>7319</v>
      </c>
      <c r="D1833" s="196">
        <v>38</v>
      </c>
      <c r="E1833" s="197" t="s">
        <v>144</v>
      </c>
      <c r="F1833" s="196" t="s">
        <v>144</v>
      </c>
      <c r="G1833" s="196">
        <v>101105</v>
      </c>
      <c r="H1833" s="196" t="s">
        <v>7329</v>
      </c>
      <c r="I1833" s="196" t="s">
        <v>6762</v>
      </c>
      <c r="J1833" s="196" t="s">
        <v>5432</v>
      </c>
      <c r="K1833" s="197">
        <v>876.41</v>
      </c>
      <c r="L1833" s="196" t="s">
        <v>5433</v>
      </c>
    </row>
    <row r="1834" spans="1:12" ht="15.75">
      <c r="A1834" s="196" t="s">
        <v>7317</v>
      </c>
      <c r="B1834" s="196" t="s">
        <v>7318</v>
      </c>
      <c r="C1834" s="196" t="s">
        <v>7319</v>
      </c>
      <c r="D1834" s="196">
        <v>38</v>
      </c>
      <c r="E1834" s="197" t="s">
        <v>144</v>
      </c>
      <c r="F1834" s="196" t="s">
        <v>144</v>
      </c>
      <c r="G1834" s="196">
        <v>101106</v>
      </c>
      <c r="H1834" s="196" t="s">
        <v>7330</v>
      </c>
      <c r="I1834" s="196" t="s">
        <v>6762</v>
      </c>
      <c r="J1834" s="196" t="s">
        <v>5432</v>
      </c>
      <c r="K1834" s="197">
        <v>820.68</v>
      </c>
      <c r="L1834" s="196" t="s">
        <v>5433</v>
      </c>
    </row>
    <row r="1835" spans="1:12" ht="15.75">
      <c r="A1835" s="196" t="s">
        <v>7317</v>
      </c>
      <c r="B1835" s="196" t="s">
        <v>7318</v>
      </c>
      <c r="C1835" s="196" t="s">
        <v>7319</v>
      </c>
      <c r="D1835" s="196">
        <v>38</v>
      </c>
      <c r="E1835" s="197" t="s">
        <v>144</v>
      </c>
      <c r="F1835" s="196" t="s">
        <v>144</v>
      </c>
      <c r="G1835" s="196">
        <v>101107</v>
      </c>
      <c r="H1835" s="196" t="s">
        <v>7331</v>
      </c>
      <c r="I1835" s="196" t="s">
        <v>6762</v>
      </c>
      <c r="J1835" s="196" t="s">
        <v>5432</v>
      </c>
      <c r="K1835" s="197">
        <v>748.11</v>
      </c>
      <c r="L1835" s="196" t="s">
        <v>5433</v>
      </c>
    </row>
    <row r="1836" spans="1:12" ht="15.75">
      <c r="A1836" s="196" t="s">
        <v>7317</v>
      </c>
      <c r="B1836" s="196" t="s">
        <v>7318</v>
      </c>
      <c r="C1836" s="196" t="s">
        <v>7319</v>
      </c>
      <c r="D1836" s="196">
        <v>38</v>
      </c>
      <c r="E1836" s="197" t="s">
        <v>144</v>
      </c>
      <c r="F1836" s="196" t="s">
        <v>144</v>
      </c>
      <c r="G1836" s="196">
        <v>101108</v>
      </c>
      <c r="H1836" s="196" t="s">
        <v>7332</v>
      </c>
      <c r="I1836" s="196" t="s">
        <v>6762</v>
      </c>
      <c r="J1836" s="196" t="s">
        <v>5432</v>
      </c>
      <c r="K1836" s="197">
        <v>669.5</v>
      </c>
      <c r="L1836" s="196" t="s">
        <v>5433</v>
      </c>
    </row>
    <row r="1837" spans="1:12" ht="15.75">
      <c r="A1837" s="196" t="s">
        <v>7317</v>
      </c>
      <c r="B1837" s="196" t="s">
        <v>7318</v>
      </c>
      <c r="C1837" s="196" t="s">
        <v>7319</v>
      </c>
      <c r="D1837" s="196">
        <v>38</v>
      </c>
      <c r="E1837" s="197" t="s">
        <v>144</v>
      </c>
      <c r="F1837" s="196" t="s">
        <v>144</v>
      </c>
      <c r="G1837" s="196">
        <v>101109</v>
      </c>
      <c r="H1837" s="196" t="s">
        <v>7333</v>
      </c>
      <c r="I1837" s="196" t="s">
        <v>6762</v>
      </c>
      <c r="J1837" s="196" t="s">
        <v>5432</v>
      </c>
      <c r="K1837" s="197">
        <v>657.61</v>
      </c>
      <c r="L1837" s="196" t="s">
        <v>5433</v>
      </c>
    </row>
    <row r="1838" spans="1:12" ht="15.75">
      <c r="A1838" s="196" t="s">
        <v>7317</v>
      </c>
      <c r="B1838" s="196" t="s">
        <v>7318</v>
      </c>
      <c r="C1838" s="196" t="s">
        <v>7319</v>
      </c>
      <c r="D1838" s="196">
        <v>38</v>
      </c>
      <c r="E1838" s="197" t="s">
        <v>144</v>
      </c>
      <c r="F1838" s="196" t="s">
        <v>144</v>
      </c>
      <c r="G1838" s="196">
        <v>101110</v>
      </c>
      <c r="H1838" s="196" t="s">
        <v>7334</v>
      </c>
      <c r="I1838" s="196" t="s">
        <v>6762</v>
      </c>
      <c r="J1838" s="196" t="s">
        <v>5432</v>
      </c>
      <c r="K1838" s="197">
        <v>648.04</v>
      </c>
      <c r="L1838" s="196" t="s">
        <v>5433</v>
      </c>
    </row>
    <row r="1839" spans="1:12" ht="15.75">
      <c r="A1839" s="196" t="s">
        <v>7317</v>
      </c>
      <c r="B1839" s="196" t="s">
        <v>7318</v>
      </c>
      <c r="C1839" s="196" t="s">
        <v>7319</v>
      </c>
      <c r="D1839" s="196">
        <v>38</v>
      </c>
      <c r="E1839" s="197" t="s">
        <v>144</v>
      </c>
      <c r="F1839" s="196" t="s">
        <v>144</v>
      </c>
      <c r="G1839" s="196">
        <v>101111</v>
      </c>
      <c r="H1839" s="196" t="s">
        <v>7335</v>
      </c>
      <c r="I1839" s="196" t="s">
        <v>6762</v>
      </c>
      <c r="J1839" s="196" t="s">
        <v>5432</v>
      </c>
      <c r="K1839" s="197">
        <v>605.59</v>
      </c>
      <c r="L1839" s="196" t="s">
        <v>5433</v>
      </c>
    </row>
    <row r="1840" spans="1:12" ht="15.75">
      <c r="A1840" s="196" t="s">
        <v>7317</v>
      </c>
      <c r="B1840" s="196" t="s">
        <v>7318</v>
      </c>
      <c r="C1840" s="196" t="s">
        <v>7319</v>
      </c>
      <c r="D1840" s="196">
        <v>38</v>
      </c>
      <c r="E1840" s="197" t="s">
        <v>144</v>
      </c>
      <c r="F1840" s="196" t="s">
        <v>144</v>
      </c>
      <c r="G1840" s="196">
        <v>101112</v>
      </c>
      <c r="H1840" s="196" t="s">
        <v>7336</v>
      </c>
      <c r="I1840" s="196" t="s">
        <v>6762</v>
      </c>
      <c r="J1840" s="196" t="s">
        <v>5432</v>
      </c>
      <c r="K1840" s="197">
        <v>695.98</v>
      </c>
      <c r="L1840" s="196" t="s">
        <v>5433</v>
      </c>
    </row>
    <row r="1841" spans="1:12" ht="15.75">
      <c r="A1841" s="196" t="s">
        <v>7317</v>
      </c>
      <c r="B1841" s="196" t="s">
        <v>7318</v>
      </c>
      <c r="C1841" s="196" t="s">
        <v>7319</v>
      </c>
      <c r="D1841" s="196">
        <v>38</v>
      </c>
      <c r="E1841" s="197" t="s">
        <v>144</v>
      </c>
      <c r="F1841" s="196" t="s">
        <v>144</v>
      </c>
      <c r="G1841" s="196">
        <v>101113</v>
      </c>
      <c r="H1841" s="196" t="s">
        <v>7337</v>
      </c>
      <c r="I1841" s="196" t="s">
        <v>6762</v>
      </c>
      <c r="J1841" s="196" t="s">
        <v>5432</v>
      </c>
      <c r="K1841" s="197">
        <v>602.02</v>
      </c>
      <c r="L1841" s="196" t="s">
        <v>5433</v>
      </c>
    </row>
    <row r="1842" spans="1:12" ht="15.75">
      <c r="A1842" s="196" t="s">
        <v>7317</v>
      </c>
      <c r="B1842" s="196" t="s">
        <v>7318</v>
      </c>
      <c r="C1842" s="196" t="s">
        <v>7338</v>
      </c>
      <c r="D1842" s="196">
        <v>39</v>
      </c>
      <c r="E1842" s="197" t="s">
        <v>144</v>
      </c>
      <c r="F1842" s="196" t="s">
        <v>144</v>
      </c>
      <c r="G1842" s="196">
        <v>95601</v>
      </c>
      <c r="H1842" s="196" t="s">
        <v>7339</v>
      </c>
      <c r="I1842" s="196" t="s">
        <v>5502</v>
      </c>
      <c r="J1842" s="196" t="s">
        <v>5432</v>
      </c>
      <c r="K1842" s="197">
        <v>18.13</v>
      </c>
      <c r="L1842" s="196" t="s">
        <v>5433</v>
      </c>
    </row>
    <row r="1843" spans="1:12" ht="15.75">
      <c r="A1843" s="196" t="s">
        <v>7317</v>
      </c>
      <c r="B1843" s="196" t="s">
        <v>7318</v>
      </c>
      <c r="C1843" s="196" t="s">
        <v>7338</v>
      </c>
      <c r="D1843" s="196">
        <v>39</v>
      </c>
      <c r="E1843" s="197" t="s">
        <v>144</v>
      </c>
      <c r="F1843" s="196" t="s">
        <v>144</v>
      </c>
      <c r="G1843" s="196">
        <v>95602</v>
      </c>
      <c r="H1843" s="196" t="s">
        <v>7340</v>
      </c>
      <c r="I1843" s="196" t="s">
        <v>5502</v>
      </c>
      <c r="J1843" s="196" t="s">
        <v>5432</v>
      </c>
      <c r="K1843" s="197">
        <v>23.11</v>
      </c>
      <c r="L1843" s="196" t="s">
        <v>5433</v>
      </c>
    </row>
    <row r="1844" spans="1:12" ht="15.75">
      <c r="A1844" s="196" t="s">
        <v>7317</v>
      </c>
      <c r="B1844" s="196" t="s">
        <v>7318</v>
      </c>
      <c r="C1844" s="196" t="s">
        <v>7338</v>
      </c>
      <c r="D1844" s="196">
        <v>39</v>
      </c>
      <c r="E1844" s="197" t="s">
        <v>144</v>
      </c>
      <c r="F1844" s="196" t="s">
        <v>144</v>
      </c>
      <c r="G1844" s="196">
        <v>95603</v>
      </c>
      <c r="H1844" s="196" t="s">
        <v>7341</v>
      </c>
      <c r="I1844" s="196" t="s">
        <v>5502</v>
      </c>
      <c r="J1844" s="196" t="s">
        <v>5432</v>
      </c>
      <c r="K1844" s="197">
        <v>30.35</v>
      </c>
      <c r="L1844" s="196" t="s">
        <v>5433</v>
      </c>
    </row>
    <row r="1845" spans="1:12" ht="15.75">
      <c r="A1845" s="196" t="s">
        <v>7317</v>
      </c>
      <c r="B1845" s="196" t="s">
        <v>7318</v>
      </c>
      <c r="C1845" s="196" t="s">
        <v>7338</v>
      </c>
      <c r="D1845" s="196">
        <v>39</v>
      </c>
      <c r="E1845" s="197" t="s">
        <v>144</v>
      </c>
      <c r="F1845" s="196" t="s">
        <v>144</v>
      </c>
      <c r="G1845" s="196">
        <v>95604</v>
      </c>
      <c r="H1845" s="196" t="s">
        <v>7342</v>
      </c>
      <c r="I1845" s="196" t="s">
        <v>5502</v>
      </c>
      <c r="J1845" s="196" t="s">
        <v>5432</v>
      </c>
      <c r="K1845" s="197">
        <v>39.96</v>
      </c>
      <c r="L1845" s="196" t="s">
        <v>5433</v>
      </c>
    </row>
    <row r="1846" spans="1:12" ht="15.75">
      <c r="A1846" s="196" t="s">
        <v>7317</v>
      </c>
      <c r="B1846" s="196" t="s">
        <v>7318</v>
      </c>
      <c r="C1846" s="196" t="s">
        <v>7338</v>
      </c>
      <c r="D1846" s="196">
        <v>39</v>
      </c>
      <c r="E1846" s="197" t="s">
        <v>144</v>
      </c>
      <c r="F1846" s="196" t="s">
        <v>144</v>
      </c>
      <c r="G1846" s="196">
        <v>95605</v>
      </c>
      <c r="H1846" s="196" t="s">
        <v>7343</v>
      </c>
      <c r="I1846" s="196" t="s">
        <v>5502</v>
      </c>
      <c r="J1846" s="196" t="s">
        <v>5432</v>
      </c>
      <c r="K1846" s="197">
        <v>62.65</v>
      </c>
      <c r="L1846" s="196" t="s">
        <v>5433</v>
      </c>
    </row>
    <row r="1847" spans="1:12" ht="15.75">
      <c r="A1847" s="196" t="s">
        <v>7317</v>
      </c>
      <c r="B1847" s="196" t="s">
        <v>7318</v>
      </c>
      <c r="C1847" s="196" t="s">
        <v>7338</v>
      </c>
      <c r="D1847" s="196">
        <v>39</v>
      </c>
      <c r="E1847" s="197" t="s">
        <v>144</v>
      </c>
      <c r="F1847" s="196" t="s">
        <v>144</v>
      </c>
      <c r="G1847" s="196">
        <v>95607</v>
      </c>
      <c r="H1847" s="196" t="s">
        <v>7344</v>
      </c>
      <c r="I1847" s="196" t="s">
        <v>5502</v>
      </c>
      <c r="J1847" s="196" t="s">
        <v>5432</v>
      </c>
      <c r="K1847" s="197">
        <v>5.75</v>
      </c>
      <c r="L1847" s="196" t="s">
        <v>5433</v>
      </c>
    </row>
    <row r="1848" spans="1:12" ht="15.75">
      <c r="A1848" s="196" t="s">
        <v>7317</v>
      </c>
      <c r="B1848" s="196" t="s">
        <v>7318</v>
      </c>
      <c r="C1848" s="196" t="s">
        <v>7338</v>
      </c>
      <c r="D1848" s="196">
        <v>39</v>
      </c>
      <c r="E1848" s="197" t="s">
        <v>144</v>
      </c>
      <c r="F1848" s="196" t="s">
        <v>144</v>
      </c>
      <c r="G1848" s="196">
        <v>95608</v>
      </c>
      <c r="H1848" s="196" t="s">
        <v>7345</v>
      </c>
      <c r="I1848" s="196" t="s">
        <v>5502</v>
      </c>
      <c r="J1848" s="196" t="s">
        <v>5432</v>
      </c>
      <c r="K1848" s="197">
        <v>6.63</v>
      </c>
      <c r="L1848" s="196" t="s">
        <v>5433</v>
      </c>
    </row>
    <row r="1849" spans="1:12" ht="15.75">
      <c r="A1849" s="196" t="s">
        <v>7317</v>
      </c>
      <c r="B1849" s="196" t="s">
        <v>7318</v>
      </c>
      <c r="C1849" s="196" t="s">
        <v>7338</v>
      </c>
      <c r="D1849" s="196">
        <v>39</v>
      </c>
      <c r="E1849" s="197" t="s">
        <v>144</v>
      </c>
      <c r="F1849" s="196" t="s">
        <v>144</v>
      </c>
      <c r="G1849" s="196">
        <v>95609</v>
      </c>
      <c r="H1849" s="196" t="s">
        <v>7346</v>
      </c>
      <c r="I1849" s="196" t="s">
        <v>5502</v>
      </c>
      <c r="J1849" s="196" t="s">
        <v>5432</v>
      </c>
      <c r="K1849" s="197">
        <v>7.38</v>
      </c>
      <c r="L1849" s="196" t="s">
        <v>5433</v>
      </c>
    </row>
    <row r="1850" spans="1:12" ht="15.75">
      <c r="A1850" s="196" t="s">
        <v>7317</v>
      </c>
      <c r="B1850" s="196" t="s">
        <v>7318</v>
      </c>
      <c r="C1850" s="196" t="s">
        <v>7338</v>
      </c>
      <c r="D1850" s="196">
        <v>39</v>
      </c>
      <c r="E1850" s="197" t="s">
        <v>144</v>
      </c>
      <c r="F1850" s="196" t="s">
        <v>144</v>
      </c>
      <c r="G1850" s="196">
        <v>100651</v>
      </c>
      <c r="H1850" s="196" t="s">
        <v>7347</v>
      </c>
      <c r="I1850" s="196" t="s">
        <v>5431</v>
      </c>
      <c r="J1850" s="196" t="s">
        <v>5432</v>
      </c>
      <c r="K1850" s="197">
        <v>97.8</v>
      </c>
      <c r="L1850" s="196" t="s">
        <v>5433</v>
      </c>
    </row>
    <row r="1851" spans="1:12" ht="15.75">
      <c r="A1851" s="196" t="s">
        <v>7317</v>
      </c>
      <c r="B1851" s="196" t="s">
        <v>7318</v>
      </c>
      <c r="C1851" s="196" t="s">
        <v>7338</v>
      </c>
      <c r="D1851" s="196">
        <v>39</v>
      </c>
      <c r="E1851" s="197" t="s">
        <v>144</v>
      </c>
      <c r="F1851" s="196" t="s">
        <v>144</v>
      </c>
      <c r="G1851" s="196">
        <v>100652</v>
      </c>
      <c r="H1851" s="196" t="s">
        <v>7348</v>
      </c>
      <c r="I1851" s="196" t="s">
        <v>5431</v>
      </c>
      <c r="J1851" s="196" t="s">
        <v>5432</v>
      </c>
      <c r="K1851" s="197">
        <v>182.79</v>
      </c>
      <c r="L1851" s="196" t="s">
        <v>5433</v>
      </c>
    </row>
    <row r="1852" spans="1:12" ht="15.75">
      <c r="A1852" s="196" t="s">
        <v>7317</v>
      </c>
      <c r="B1852" s="196" t="s">
        <v>7318</v>
      </c>
      <c r="C1852" s="196" t="s">
        <v>7338</v>
      </c>
      <c r="D1852" s="196">
        <v>39</v>
      </c>
      <c r="E1852" s="197" t="s">
        <v>144</v>
      </c>
      <c r="F1852" s="196" t="s">
        <v>144</v>
      </c>
      <c r="G1852" s="196">
        <v>100653</v>
      </c>
      <c r="H1852" s="196" t="s">
        <v>7349</v>
      </c>
      <c r="I1852" s="196" t="s">
        <v>5431</v>
      </c>
      <c r="J1852" s="196" t="s">
        <v>5432</v>
      </c>
      <c r="K1852" s="197">
        <v>303.91000000000003</v>
      </c>
      <c r="L1852" s="196" t="s">
        <v>5433</v>
      </c>
    </row>
    <row r="1853" spans="1:12" ht="15.75">
      <c r="A1853" s="196" t="s">
        <v>7317</v>
      </c>
      <c r="B1853" s="196" t="s">
        <v>7318</v>
      </c>
      <c r="C1853" s="196" t="s">
        <v>7338</v>
      </c>
      <c r="D1853" s="196">
        <v>39</v>
      </c>
      <c r="E1853" s="197" t="s">
        <v>144</v>
      </c>
      <c r="F1853" s="196" t="s">
        <v>144</v>
      </c>
      <c r="G1853" s="196">
        <v>100654</v>
      </c>
      <c r="H1853" s="196" t="s">
        <v>7350</v>
      </c>
      <c r="I1853" s="196" t="s">
        <v>5431</v>
      </c>
      <c r="J1853" s="196" t="s">
        <v>5432</v>
      </c>
      <c r="K1853" s="197">
        <v>427.29</v>
      </c>
      <c r="L1853" s="196" t="s">
        <v>5433</v>
      </c>
    </row>
    <row r="1854" spans="1:12" ht="15.75">
      <c r="A1854" s="196" t="s">
        <v>7317</v>
      </c>
      <c r="B1854" s="196" t="s">
        <v>7318</v>
      </c>
      <c r="C1854" s="196" t="s">
        <v>7338</v>
      </c>
      <c r="D1854" s="196">
        <v>39</v>
      </c>
      <c r="E1854" s="197" t="s">
        <v>144</v>
      </c>
      <c r="F1854" s="196" t="s">
        <v>144</v>
      </c>
      <c r="G1854" s="196">
        <v>100655</v>
      </c>
      <c r="H1854" s="196" t="s">
        <v>7351</v>
      </c>
      <c r="I1854" s="196" t="s">
        <v>5431</v>
      </c>
      <c r="J1854" s="196" t="s">
        <v>5432</v>
      </c>
      <c r="K1854" s="197">
        <v>486.09</v>
      </c>
      <c r="L1854" s="196" t="s">
        <v>5433</v>
      </c>
    </row>
    <row r="1855" spans="1:12" ht="15.75">
      <c r="A1855" s="196" t="s">
        <v>7317</v>
      </c>
      <c r="B1855" s="196" t="s">
        <v>7318</v>
      </c>
      <c r="C1855" s="196" t="s">
        <v>7338</v>
      </c>
      <c r="D1855" s="196">
        <v>39</v>
      </c>
      <c r="E1855" s="197" t="s">
        <v>144</v>
      </c>
      <c r="F1855" s="196" t="s">
        <v>144</v>
      </c>
      <c r="G1855" s="196">
        <v>100656</v>
      </c>
      <c r="H1855" s="196" t="s">
        <v>7352</v>
      </c>
      <c r="I1855" s="196" t="s">
        <v>5431</v>
      </c>
      <c r="J1855" s="196" t="s">
        <v>5432</v>
      </c>
      <c r="K1855" s="197">
        <v>80.72</v>
      </c>
      <c r="L1855" s="196" t="s">
        <v>5433</v>
      </c>
    </row>
    <row r="1856" spans="1:12" ht="15.75">
      <c r="A1856" s="196" t="s">
        <v>7317</v>
      </c>
      <c r="B1856" s="196" t="s">
        <v>7318</v>
      </c>
      <c r="C1856" s="196" t="s">
        <v>7338</v>
      </c>
      <c r="D1856" s="196">
        <v>39</v>
      </c>
      <c r="E1856" s="197" t="s">
        <v>144</v>
      </c>
      <c r="F1856" s="196" t="s">
        <v>144</v>
      </c>
      <c r="G1856" s="196">
        <v>100657</v>
      </c>
      <c r="H1856" s="196" t="s">
        <v>7353</v>
      </c>
      <c r="I1856" s="196" t="s">
        <v>5431</v>
      </c>
      <c r="J1856" s="196" t="s">
        <v>5432</v>
      </c>
      <c r="K1856" s="197">
        <v>104.22</v>
      </c>
      <c r="L1856" s="196" t="s">
        <v>5433</v>
      </c>
    </row>
    <row r="1857" spans="1:12" ht="15.75">
      <c r="A1857" s="196" t="s">
        <v>7317</v>
      </c>
      <c r="B1857" s="196" t="s">
        <v>7318</v>
      </c>
      <c r="C1857" s="196" t="s">
        <v>7338</v>
      </c>
      <c r="D1857" s="196">
        <v>39</v>
      </c>
      <c r="E1857" s="197" t="s">
        <v>144</v>
      </c>
      <c r="F1857" s="196" t="s">
        <v>144</v>
      </c>
      <c r="G1857" s="196">
        <v>100658</v>
      </c>
      <c r="H1857" s="196" t="s">
        <v>7354</v>
      </c>
      <c r="I1857" s="196" t="s">
        <v>5431</v>
      </c>
      <c r="J1857" s="196" t="s">
        <v>5432</v>
      </c>
      <c r="K1857" s="197">
        <v>241.4</v>
      </c>
      <c r="L1857" s="196" t="s">
        <v>5433</v>
      </c>
    </row>
    <row r="1858" spans="1:12" ht="15.75">
      <c r="A1858" s="196" t="s">
        <v>7317</v>
      </c>
      <c r="B1858" s="196" t="s">
        <v>7318</v>
      </c>
      <c r="C1858" s="196" t="s">
        <v>7338</v>
      </c>
      <c r="D1858" s="196">
        <v>39</v>
      </c>
      <c r="E1858" s="197" t="s">
        <v>144</v>
      </c>
      <c r="F1858" s="196" t="s">
        <v>144</v>
      </c>
      <c r="G1858" s="196">
        <v>100889</v>
      </c>
      <c r="H1858" s="196" t="s">
        <v>7355</v>
      </c>
      <c r="I1858" s="196" t="s">
        <v>6713</v>
      </c>
      <c r="J1858" s="196" t="s">
        <v>5432</v>
      </c>
      <c r="K1858" s="197">
        <v>10.11</v>
      </c>
      <c r="L1858" s="196" t="s">
        <v>5433</v>
      </c>
    </row>
    <row r="1859" spans="1:12" ht="15.75">
      <c r="A1859" s="196" t="s">
        <v>7317</v>
      </c>
      <c r="B1859" s="196" t="s">
        <v>7318</v>
      </c>
      <c r="C1859" s="196" t="s">
        <v>7338</v>
      </c>
      <c r="D1859" s="196">
        <v>39</v>
      </c>
      <c r="E1859" s="197" t="s">
        <v>144</v>
      </c>
      <c r="F1859" s="196" t="s">
        <v>144</v>
      </c>
      <c r="G1859" s="196">
        <v>100890</v>
      </c>
      <c r="H1859" s="196" t="s">
        <v>7356</v>
      </c>
      <c r="I1859" s="196" t="s">
        <v>6713</v>
      </c>
      <c r="J1859" s="196" t="s">
        <v>5432</v>
      </c>
      <c r="K1859" s="197">
        <v>9.98</v>
      </c>
      <c r="L1859" s="196" t="s">
        <v>5433</v>
      </c>
    </row>
    <row r="1860" spans="1:12" ht="15.75">
      <c r="A1860" s="196" t="s">
        <v>7317</v>
      </c>
      <c r="B1860" s="196" t="s">
        <v>7318</v>
      </c>
      <c r="C1860" s="196" t="s">
        <v>7338</v>
      </c>
      <c r="D1860" s="196">
        <v>39</v>
      </c>
      <c r="E1860" s="197" t="s">
        <v>144</v>
      </c>
      <c r="F1860" s="196" t="s">
        <v>144</v>
      </c>
      <c r="G1860" s="196">
        <v>100892</v>
      </c>
      <c r="H1860" s="196" t="s">
        <v>7357</v>
      </c>
      <c r="I1860" s="196" t="s">
        <v>6713</v>
      </c>
      <c r="J1860" s="196" t="s">
        <v>5432</v>
      </c>
      <c r="K1860" s="197">
        <v>9.64</v>
      </c>
      <c r="L1860" s="196" t="s">
        <v>5433</v>
      </c>
    </row>
    <row r="1861" spans="1:12" ht="15.75">
      <c r="A1861" s="196" t="s">
        <v>7317</v>
      </c>
      <c r="B1861" s="196" t="s">
        <v>7318</v>
      </c>
      <c r="C1861" s="196" t="s">
        <v>7338</v>
      </c>
      <c r="D1861" s="196">
        <v>39</v>
      </c>
      <c r="E1861" s="197" t="s">
        <v>144</v>
      </c>
      <c r="F1861" s="196" t="s">
        <v>144</v>
      </c>
      <c r="G1861" s="196">
        <v>100893</v>
      </c>
      <c r="H1861" s="196" t="s">
        <v>7358</v>
      </c>
      <c r="I1861" s="196" t="s">
        <v>6713</v>
      </c>
      <c r="J1861" s="196" t="s">
        <v>5432</v>
      </c>
      <c r="K1861" s="197">
        <v>9.51</v>
      </c>
      <c r="L1861" s="196" t="s">
        <v>5433</v>
      </c>
    </row>
    <row r="1862" spans="1:12" ht="15.75">
      <c r="A1862" s="196" t="s">
        <v>7317</v>
      </c>
      <c r="B1862" s="196" t="s">
        <v>7318</v>
      </c>
      <c r="C1862" s="196" t="s">
        <v>7338</v>
      </c>
      <c r="D1862" s="196">
        <v>39</v>
      </c>
      <c r="E1862" s="197" t="s">
        <v>144</v>
      </c>
      <c r="F1862" s="196" t="s">
        <v>144</v>
      </c>
      <c r="G1862" s="196">
        <v>100894</v>
      </c>
      <c r="H1862" s="196" t="s">
        <v>7359</v>
      </c>
      <c r="I1862" s="196" t="s">
        <v>6713</v>
      </c>
      <c r="J1862" s="196" t="s">
        <v>5432</v>
      </c>
      <c r="K1862" s="197">
        <v>9.42</v>
      </c>
      <c r="L1862" s="196" t="s">
        <v>5433</v>
      </c>
    </row>
    <row r="1863" spans="1:12" ht="15.75">
      <c r="A1863" s="196" t="s">
        <v>7317</v>
      </c>
      <c r="B1863" s="196" t="s">
        <v>7318</v>
      </c>
      <c r="C1863" s="196" t="s">
        <v>7338</v>
      </c>
      <c r="D1863" s="196">
        <v>39</v>
      </c>
      <c r="E1863" s="197" t="s">
        <v>144</v>
      </c>
      <c r="F1863" s="196" t="s">
        <v>144</v>
      </c>
      <c r="G1863" s="196">
        <v>100896</v>
      </c>
      <c r="H1863" s="196" t="s">
        <v>7360</v>
      </c>
      <c r="I1863" s="196" t="s">
        <v>5431</v>
      </c>
      <c r="J1863" s="196" t="s">
        <v>5432</v>
      </c>
      <c r="K1863" s="197">
        <v>43.42</v>
      </c>
      <c r="L1863" s="196" t="s">
        <v>5433</v>
      </c>
    </row>
    <row r="1864" spans="1:12" ht="15.75">
      <c r="A1864" s="196" t="s">
        <v>7317</v>
      </c>
      <c r="B1864" s="196" t="s">
        <v>7318</v>
      </c>
      <c r="C1864" s="196" t="s">
        <v>7338</v>
      </c>
      <c r="D1864" s="196">
        <v>39</v>
      </c>
      <c r="E1864" s="197" t="s">
        <v>144</v>
      </c>
      <c r="F1864" s="196" t="s">
        <v>144</v>
      </c>
      <c r="G1864" s="196">
        <v>100897</v>
      </c>
      <c r="H1864" s="196" t="s">
        <v>7361</v>
      </c>
      <c r="I1864" s="196" t="s">
        <v>5431</v>
      </c>
      <c r="J1864" s="196" t="s">
        <v>5432</v>
      </c>
      <c r="K1864" s="197">
        <v>82.26</v>
      </c>
      <c r="L1864" s="196" t="s">
        <v>5433</v>
      </c>
    </row>
    <row r="1865" spans="1:12" ht="15.75">
      <c r="A1865" s="196" t="s">
        <v>7317</v>
      </c>
      <c r="B1865" s="196" t="s">
        <v>7318</v>
      </c>
      <c r="C1865" s="196" t="s">
        <v>7338</v>
      </c>
      <c r="D1865" s="196">
        <v>39</v>
      </c>
      <c r="E1865" s="197" t="s">
        <v>144</v>
      </c>
      <c r="F1865" s="196" t="s">
        <v>144</v>
      </c>
      <c r="G1865" s="196">
        <v>100898</v>
      </c>
      <c r="H1865" s="196" t="s">
        <v>7362</v>
      </c>
      <c r="I1865" s="196" t="s">
        <v>5431</v>
      </c>
      <c r="J1865" s="196" t="s">
        <v>5432</v>
      </c>
      <c r="K1865" s="197">
        <v>156.5</v>
      </c>
      <c r="L1865" s="196" t="s">
        <v>5433</v>
      </c>
    </row>
    <row r="1866" spans="1:12" ht="15.75">
      <c r="A1866" s="196" t="s">
        <v>7317</v>
      </c>
      <c r="B1866" s="196" t="s">
        <v>7318</v>
      </c>
      <c r="C1866" s="196" t="s">
        <v>7338</v>
      </c>
      <c r="D1866" s="196">
        <v>39</v>
      </c>
      <c r="E1866" s="197" t="s">
        <v>144</v>
      </c>
      <c r="F1866" s="196" t="s">
        <v>144</v>
      </c>
      <c r="G1866" s="196">
        <v>100899</v>
      </c>
      <c r="H1866" s="196" t="s">
        <v>7363</v>
      </c>
      <c r="I1866" s="196" t="s">
        <v>5431</v>
      </c>
      <c r="J1866" s="196" t="s">
        <v>5432</v>
      </c>
      <c r="K1866" s="197">
        <v>63</v>
      </c>
      <c r="L1866" s="196" t="s">
        <v>5433</v>
      </c>
    </row>
    <row r="1867" spans="1:12" ht="15.75">
      <c r="A1867" s="196" t="s">
        <v>7317</v>
      </c>
      <c r="B1867" s="196" t="s">
        <v>7318</v>
      </c>
      <c r="C1867" s="196" t="s">
        <v>7338</v>
      </c>
      <c r="D1867" s="196">
        <v>39</v>
      </c>
      <c r="E1867" s="197" t="s">
        <v>144</v>
      </c>
      <c r="F1867" s="196" t="s">
        <v>144</v>
      </c>
      <c r="G1867" s="196">
        <v>100900</v>
      </c>
      <c r="H1867" s="196" t="s">
        <v>7364</v>
      </c>
      <c r="I1867" s="196" t="s">
        <v>5431</v>
      </c>
      <c r="J1867" s="196" t="s">
        <v>5432</v>
      </c>
      <c r="K1867" s="197">
        <v>178.56</v>
      </c>
      <c r="L1867" s="196" t="s">
        <v>5433</v>
      </c>
    </row>
    <row r="1868" spans="1:12" ht="15.75">
      <c r="A1868" s="196" t="s">
        <v>7317</v>
      </c>
      <c r="B1868" s="196" t="s">
        <v>7318</v>
      </c>
      <c r="C1868" s="196" t="s">
        <v>7338</v>
      </c>
      <c r="D1868" s="196">
        <v>39</v>
      </c>
      <c r="E1868" s="197" t="s">
        <v>144</v>
      </c>
      <c r="F1868" s="196" t="s">
        <v>144</v>
      </c>
      <c r="G1868" s="196">
        <v>100929</v>
      </c>
      <c r="H1868" s="196" t="s">
        <v>7365</v>
      </c>
      <c r="I1868" s="196" t="s">
        <v>5431</v>
      </c>
      <c r="J1868" s="196" t="s">
        <v>5432</v>
      </c>
      <c r="K1868" s="197">
        <v>237.08</v>
      </c>
      <c r="L1868" s="196" t="s">
        <v>5433</v>
      </c>
    </row>
    <row r="1869" spans="1:12" ht="15.75">
      <c r="A1869" s="196" t="s">
        <v>7317</v>
      </c>
      <c r="B1869" s="196" t="s">
        <v>7318</v>
      </c>
      <c r="C1869" s="196" t="s">
        <v>7338</v>
      </c>
      <c r="D1869" s="196">
        <v>39</v>
      </c>
      <c r="E1869" s="197" t="s">
        <v>144</v>
      </c>
      <c r="F1869" s="196" t="s">
        <v>144</v>
      </c>
      <c r="G1869" s="196">
        <v>100930</v>
      </c>
      <c r="H1869" s="196" t="s">
        <v>7366</v>
      </c>
      <c r="I1869" s="196" t="s">
        <v>5431</v>
      </c>
      <c r="J1869" s="196" t="s">
        <v>5432</v>
      </c>
      <c r="K1869" s="197">
        <v>337.65</v>
      </c>
      <c r="L1869" s="196" t="s">
        <v>5433</v>
      </c>
    </row>
    <row r="1870" spans="1:12" ht="15.75">
      <c r="A1870" s="196" t="s">
        <v>7317</v>
      </c>
      <c r="B1870" s="196" t="s">
        <v>7318</v>
      </c>
      <c r="C1870" s="196" t="s">
        <v>7338</v>
      </c>
      <c r="D1870" s="196">
        <v>39</v>
      </c>
      <c r="E1870" s="197" t="s">
        <v>144</v>
      </c>
      <c r="F1870" s="196" t="s">
        <v>144</v>
      </c>
      <c r="G1870" s="196">
        <v>100931</v>
      </c>
      <c r="H1870" s="196" t="s">
        <v>7367</v>
      </c>
      <c r="I1870" s="196" t="s">
        <v>5431</v>
      </c>
      <c r="J1870" s="196" t="s">
        <v>5432</v>
      </c>
      <c r="K1870" s="197">
        <v>413.85</v>
      </c>
      <c r="L1870" s="196" t="s">
        <v>5433</v>
      </c>
    </row>
    <row r="1871" spans="1:12" ht="15.75">
      <c r="A1871" s="196" t="s">
        <v>7317</v>
      </c>
      <c r="B1871" s="196" t="s">
        <v>7318</v>
      </c>
      <c r="C1871" s="196" t="s">
        <v>7338</v>
      </c>
      <c r="D1871" s="196">
        <v>39</v>
      </c>
      <c r="E1871" s="197" t="s">
        <v>144</v>
      </c>
      <c r="F1871" s="196" t="s">
        <v>144</v>
      </c>
      <c r="G1871" s="196">
        <v>100932</v>
      </c>
      <c r="H1871" s="196" t="s">
        <v>7368</v>
      </c>
      <c r="I1871" s="196" t="s">
        <v>5431</v>
      </c>
      <c r="J1871" s="196" t="s">
        <v>5432</v>
      </c>
      <c r="K1871" s="197">
        <v>567.58000000000004</v>
      </c>
      <c r="L1871" s="196" t="s">
        <v>5433</v>
      </c>
    </row>
    <row r="1872" spans="1:12" ht="15.75">
      <c r="A1872" s="196" t="s">
        <v>7317</v>
      </c>
      <c r="B1872" s="196" t="s">
        <v>7318</v>
      </c>
      <c r="C1872" s="196" t="s">
        <v>7338</v>
      </c>
      <c r="D1872" s="196">
        <v>39</v>
      </c>
      <c r="E1872" s="197" t="s">
        <v>144</v>
      </c>
      <c r="F1872" s="196" t="s">
        <v>144</v>
      </c>
      <c r="G1872" s="196">
        <v>100933</v>
      </c>
      <c r="H1872" s="196" t="s">
        <v>7369</v>
      </c>
      <c r="I1872" s="196" t="s">
        <v>5431</v>
      </c>
      <c r="J1872" s="196" t="s">
        <v>5432</v>
      </c>
      <c r="K1872" s="197">
        <v>288.51</v>
      </c>
      <c r="L1872" s="196" t="s">
        <v>5433</v>
      </c>
    </row>
    <row r="1873" spans="1:12" ht="15.75">
      <c r="A1873" s="196" t="s">
        <v>7317</v>
      </c>
      <c r="B1873" s="196" t="s">
        <v>7318</v>
      </c>
      <c r="C1873" s="196" t="s">
        <v>7338</v>
      </c>
      <c r="D1873" s="196">
        <v>39</v>
      </c>
      <c r="E1873" s="197" t="s">
        <v>144</v>
      </c>
      <c r="F1873" s="196" t="s">
        <v>144</v>
      </c>
      <c r="G1873" s="196">
        <v>100934</v>
      </c>
      <c r="H1873" s="196" t="s">
        <v>7370</v>
      </c>
      <c r="I1873" s="196" t="s">
        <v>5431</v>
      </c>
      <c r="J1873" s="196" t="s">
        <v>5432</v>
      </c>
      <c r="K1873" s="197">
        <v>401.95</v>
      </c>
      <c r="L1873" s="196" t="s">
        <v>5433</v>
      </c>
    </row>
    <row r="1874" spans="1:12" ht="15.75">
      <c r="A1874" s="196" t="s">
        <v>7317</v>
      </c>
      <c r="B1874" s="196" t="s">
        <v>7318</v>
      </c>
      <c r="C1874" s="196" t="s">
        <v>7338</v>
      </c>
      <c r="D1874" s="196">
        <v>39</v>
      </c>
      <c r="E1874" s="197" t="s">
        <v>144</v>
      </c>
      <c r="F1874" s="196" t="s">
        <v>144</v>
      </c>
      <c r="G1874" s="196">
        <v>100935</v>
      </c>
      <c r="H1874" s="196" t="s">
        <v>7371</v>
      </c>
      <c r="I1874" s="196" t="s">
        <v>5431</v>
      </c>
      <c r="J1874" s="196" t="s">
        <v>5432</v>
      </c>
      <c r="K1874" s="197">
        <v>494.7</v>
      </c>
      <c r="L1874" s="196" t="s">
        <v>5433</v>
      </c>
    </row>
    <row r="1875" spans="1:12" ht="15.75">
      <c r="A1875" s="196" t="s">
        <v>7317</v>
      </c>
      <c r="B1875" s="196" t="s">
        <v>7318</v>
      </c>
      <c r="C1875" s="196" t="s">
        <v>7338</v>
      </c>
      <c r="D1875" s="196">
        <v>39</v>
      </c>
      <c r="E1875" s="197" t="s">
        <v>144</v>
      </c>
      <c r="F1875" s="196" t="s">
        <v>144</v>
      </c>
      <c r="G1875" s="196">
        <v>100936</v>
      </c>
      <c r="H1875" s="196" t="s">
        <v>7372</v>
      </c>
      <c r="I1875" s="196" t="s">
        <v>5431</v>
      </c>
      <c r="J1875" s="196" t="s">
        <v>5432</v>
      </c>
      <c r="K1875" s="197">
        <v>661.88</v>
      </c>
      <c r="L1875" s="196" t="s">
        <v>5433</v>
      </c>
    </row>
    <row r="1876" spans="1:12" ht="15.75">
      <c r="A1876" s="196" t="s">
        <v>7317</v>
      </c>
      <c r="B1876" s="196" t="s">
        <v>7318</v>
      </c>
      <c r="C1876" s="196" t="s">
        <v>7338</v>
      </c>
      <c r="D1876" s="196">
        <v>39</v>
      </c>
      <c r="E1876" s="197" t="s">
        <v>144</v>
      </c>
      <c r="F1876" s="196" t="s">
        <v>144</v>
      </c>
      <c r="G1876" s="196">
        <v>101173</v>
      </c>
      <c r="H1876" s="196" t="s">
        <v>7373</v>
      </c>
      <c r="I1876" s="196" t="s">
        <v>5431</v>
      </c>
      <c r="J1876" s="196" t="s">
        <v>5503</v>
      </c>
      <c r="K1876" s="197">
        <v>53.27</v>
      </c>
      <c r="L1876" s="196" t="s">
        <v>5433</v>
      </c>
    </row>
    <row r="1877" spans="1:12" ht="15.75">
      <c r="A1877" s="196" t="s">
        <v>7317</v>
      </c>
      <c r="B1877" s="196" t="s">
        <v>7318</v>
      </c>
      <c r="C1877" s="196" t="s">
        <v>7338</v>
      </c>
      <c r="D1877" s="196">
        <v>39</v>
      </c>
      <c r="E1877" s="197" t="s">
        <v>144</v>
      </c>
      <c r="F1877" s="196" t="s">
        <v>144</v>
      </c>
      <c r="G1877" s="196">
        <v>101174</v>
      </c>
      <c r="H1877" s="196" t="s">
        <v>7374</v>
      </c>
      <c r="I1877" s="196" t="s">
        <v>5431</v>
      </c>
      <c r="J1877" s="196" t="s">
        <v>5503</v>
      </c>
      <c r="K1877" s="197">
        <v>73.11</v>
      </c>
      <c r="L1877" s="196" t="s">
        <v>5433</v>
      </c>
    </row>
    <row r="1878" spans="1:12" ht="15.75">
      <c r="A1878" s="196" t="s">
        <v>7317</v>
      </c>
      <c r="B1878" s="196" t="s">
        <v>7318</v>
      </c>
      <c r="C1878" s="196" t="s">
        <v>7338</v>
      </c>
      <c r="D1878" s="196">
        <v>39</v>
      </c>
      <c r="E1878" s="197" t="s">
        <v>144</v>
      </c>
      <c r="F1878" s="196" t="s">
        <v>144</v>
      </c>
      <c r="G1878" s="196">
        <v>101175</v>
      </c>
      <c r="H1878" s="196" t="s">
        <v>7375</v>
      </c>
      <c r="I1878" s="196" t="s">
        <v>5431</v>
      </c>
      <c r="J1878" s="196" t="s">
        <v>5503</v>
      </c>
      <c r="K1878" s="197">
        <v>99.78</v>
      </c>
      <c r="L1878" s="196" t="s">
        <v>5433</v>
      </c>
    </row>
    <row r="1879" spans="1:12" ht="15.75">
      <c r="A1879" s="196" t="s">
        <v>7317</v>
      </c>
      <c r="B1879" s="196" t="s">
        <v>7318</v>
      </c>
      <c r="C1879" s="196" t="s">
        <v>7338</v>
      </c>
      <c r="D1879" s="196">
        <v>39</v>
      </c>
      <c r="E1879" s="197" t="s">
        <v>144</v>
      </c>
      <c r="F1879" s="196" t="s">
        <v>144</v>
      </c>
      <c r="G1879" s="196">
        <v>101176</v>
      </c>
      <c r="H1879" s="196" t="s">
        <v>7376</v>
      </c>
      <c r="I1879" s="196" t="s">
        <v>5431</v>
      </c>
      <c r="J1879" s="196" t="s">
        <v>5503</v>
      </c>
      <c r="K1879" s="197">
        <v>133.53</v>
      </c>
      <c r="L1879" s="196" t="s">
        <v>5433</v>
      </c>
    </row>
    <row r="1880" spans="1:12" ht="15.75">
      <c r="A1880" s="196" t="s">
        <v>7317</v>
      </c>
      <c r="B1880" s="196" t="s">
        <v>7318</v>
      </c>
      <c r="C1880" s="196" t="s">
        <v>7377</v>
      </c>
      <c r="D1880" s="196">
        <v>40</v>
      </c>
      <c r="E1880" s="197" t="s">
        <v>144</v>
      </c>
      <c r="F1880" s="196" t="s">
        <v>144</v>
      </c>
      <c r="G1880" s="196">
        <v>95240</v>
      </c>
      <c r="H1880" s="196" t="s">
        <v>7378</v>
      </c>
      <c r="I1880" s="196" t="s">
        <v>5650</v>
      </c>
      <c r="J1880" s="196" t="s">
        <v>5503</v>
      </c>
      <c r="K1880" s="197">
        <v>15.34</v>
      </c>
      <c r="L1880" s="196" t="s">
        <v>5433</v>
      </c>
    </row>
    <row r="1881" spans="1:12" ht="15.75">
      <c r="A1881" s="196" t="s">
        <v>7317</v>
      </c>
      <c r="B1881" s="196" t="s">
        <v>7318</v>
      </c>
      <c r="C1881" s="196" t="s">
        <v>7377</v>
      </c>
      <c r="D1881" s="196">
        <v>40</v>
      </c>
      <c r="E1881" s="197" t="s">
        <v>144</v>
      </c>
      <c r="F1881" s="196" t="s">
        <v>144</v>
      </c>
      <c r="G1881" s="196">
        <v>95241</v>
      </c>
      <c r="H1881" s="196" t="s">
        <v>7379</v>
      </c>
      <c r="I1881" s="196" t="s">
        <v>5650</v>
      </c>
      <c r="J1881" s="196" t="s">
        <v>5503</v>
      </c>
      <c r="K1881" s="197">
        <v>25.57</v>
      </c>
      <c r="L1881" s="196" t="s">
        <v>5433</v>
      </c>
    </row>
    <row r="1882" spans="1:12" ht="15.75">
      <c r="A1882" s="196" t="s">
        <v>7317</v>
      </c>
      <c r="B1882" s="196" t="s">
        <v>7318</v>
      </c>
      <c r="C1882" s="196" t="s">
        <v>7377</v>
      </c>
      <c r="D1882" s="196">
        <v>40</v>
      </c>
      <c r="E1882" s="197" t="s">
        <v>144</v>
      </c>
      <c r="F1882" s="196" t="s">
        <v>144</v>
      </c>
      <c r="G1882" s="196">
        <v>96616</v>
      </c>
      <c r="H1882" s="196" t="s">
        <v>7380</v>
      </c>
      <c r="I1882" s="196" t="s">
        <v>6762</v>
      </c>
      <c r="J1882" s="196" t="s">
        <v>5503</v>
      </c>
      <c r="K1882" s="197">
        <v>533.29999999999995</v>
      </c>
      <c r="L1882" s="196" t="s">
        <v>5433</v>
      </c>
    </row>
    <row r="1883" spans="1:12" ht="15.75">
      <c r="A1883" s="196" t="s">
        <v>7317</v>
      </c>
      <c r="B1883" s="196" t="s">
        <v>7318</v>
      </c>
      <c r="C1883" s="196" t="s">
        <v>7377</v>
      </c>
      <c r="D1883" s="196">
        <v>40</v>
      </c>
      <c r="E1883" s="197" t="s">
        <v>144</v>
      </c>
      <c r="F1883" s="196" t="s">
        <v>144</v>
      </c>
      <c r="G1883" s="196">
        <v>96617</v>
      </c>
      <c r="H1883" s="196" t="s">
        <v>7381</v>
      </c>
      <c r="I1883" s="196" t="s">
        <v>5650</v>
      </c>
      <c r="J1883" s="196" t="s">
        <v>5503</v>
      </c>
      <c r="K1883" s="197">
        <v>15.99</v>
      </c>
      <c r="L1883" s="196" t="s">
        <v>5433</v>
      </c>
    </row>
    <row r="1884" spans="1:12" ht="15.75">
      <c r="A1884" s="196" t="s">
        <v>7317</v>
      </c>
      <c r="B1884" s="196" t="s">
        <v>7318</v>
      </c>
      <c r="C1884" s="196" t="s">
        <v>7377</v>
      </c>
      <c r="D1884" s="196">
        <v>40</v>
      </c>
      <c r="E1884" s="197" t="s">
        <v>144</v>
      </c>
      <c r="F1884" s="196" t="s">
        <v>144</v>
      </c>
      <c r="G1884" s="196">
        <v>96619</v>
      </c>
      <c r="H1884" s="196" t="s">
        <v>7382</v>
      </c>
      <c r="I1884" s="196" t="s">
        <v>5650</v>
      </c>
      <c r="J1884" s="196" t="s">
        <v>5503</v>
      </c>
      <c r="K1884" s="197">
        <v>26.66</v>
      </c>
      <c r="L1884" s="196" t="s">
        <v>5433</v>
      </c>
    </row>
    <row r="1885" spans="1:12" ht="15.75">
      <c r="A1885" s="196" t="s">
        <v>7317</v>
      </c>
      <c r="B1885" s="196" t="s">
        <v>7318</v>
      </c>
      <c r="C1885" s="196" t="s">
        <v>7377</v>
      </c>
      <c r="D1885" s="196">
        <v>40</v>
      </c>
      <c r="E1885" s="197" t="s">
        <v>144</v>
      </c>
      <c r="F1885" s="196" t="s">
        <v>144</v>
      </c>
      <c r="G1885" s="196">
        <v>96620</v>
      </c>
      <c r="H1885" s="196" t="s">
        <v>7383</v>
      </c>
      <c r="I1885" s="196" t="s">
        <v>6762</v>
      </c>
      <c r="J1885" s="196" t="s">
        <v>5503</v>
      </c>
      <c r="K1885" s="197">
        <v>511.67</v>
      </c>
      <c r="L1885" s="196" t="s">
        <v>5433</v>
      </c>
    </row>
    <row r="1886" spans="1:12" ht="15.75">
      <c r="A1886" s="196" t="s">
        <v>7317</v>
      </c>
      <c r="B1886" s="196" t="s">
        <v>7318</v>
      </c>
      <c r="C1886" s="196" t="s">
        <v>7377</v>
      </c>
      <c r="D1886" s="196">
        <v>40</v>
      </c>
      <c r="E1886" s="197" t="s">
        <v>144</v>
      </c>
      <c r="F1886" s="196" t="s">
        <v>144</v>
      </c>
      <c r="G1886" s="196">
        <v>96621</v>
      </c>
      <c r="H1886" s="196" t="s">
        <v>7384</v>
      </c>
      <c r="I1886" s="196" t="s">
        <v>6762</v>
      </c>
      <c r="J1886" s="196" t="s">
        <v>5432</v>
      </c>
      <c r="K1886" s="197">
        <v>239.62</v>
      </c>
      <c r="L1886" s="196" t="s">
        <v>5433</v>
      </c>
    </row>
    <row r="1887" spans="1:12" ht="15.75">
      <c r="A1887" s="196" t="s">
        <v>7317</v>
      </c>
      <c r="B1887" s="196" t="s">
        <v>7318</v>
      </c>
      <c r="C1887" s="196" t="s">
        <v>7377</v>
      </c>
      <c r="D1887" s="196">
        <v>40</v>
      </c>
      <c r="E1887" s="197" t="s">
        <v>144</v>
      </c>
      <c r="F1887" s="196" t="s">
        <v>144</v>
      </c>
      <c r="G1887" s="196">
        <v>96622</v>
      </c>
      <c r="H1887" s="196" t="s">
        <v>7385</v>
      </c>
      <c r="I1887" s="196" t="s">
        <v>6762</v>
      </c>
      <c r="J1887" s="196" t="s">
        <v>5432</v>
      </c>
      <c r="K1887" s="197">
        <v>176.01</v>
      </c>
      <c r="L1887" s="196" t="s">
        <v>5433</v>
      </c>
    </row>
    <row r="1888" spans="1:12" ht="15.75">
      <c r="A1888" s="196" t="s">
        <v>7317</v>
      </c>
      <c r="B1888" s="196" t="s">
        <v>7318</v>
      </c>
      <c r="C1888" s="196" t="s">
        <v>7377</v>
      </c>
      <c r="D1888" s="196">
        <v>40</v>
      </c>
      <c r="E1888" s="197" t="s">
        <v>144</v>
      </c>
      <c r="F1888" s="196" t="s">
        <v>144</v>
      </c>
      <c r="G1888" s="196">
        <v>96623</v>
      </c>
      <c r="H1888" s="196" t="s">
        <v>7386</v>
      </c>
      <c r="I1888" s="196" t="s">
        <v>6762</v>
      </c>
      <c r="J1888" s="196" t="s">
        <v>5432</v>
      </c>
      <c r="K1888" s="197">
        <v>224.81</v>
      </c>
      <c r="L1888" s="196" t="s">
        <v>5433</v>
      </c>
    </row>
    <row r="1889" spans="1:12" ht="15.75">
      <c r="A1889" s="196" t="s">
        <v>7317</v>
      </c>
      <c r="B1889" s="196" t="s">
        <v>7318</v>
      </c>
      <c r="C1889" s="196" t="s">
        <v>7377</v>
      </c>
      <c r="D1889" s="196">
        <v>40</v>
      </c>
      <c r="E1889" s="197" t="s">
        <v>144</v>
      </c>
      <c r="F1889" s="196" t="s">
        <v>144</v>
      </c>
      <c r="G1889" s="196">
        <v>96624</v>
      </c>
      <c r="H1889" s="196" t="s">
        <v>7387</v>
      </c>
      <c r="I1889" s="196" t="s">
        <v>6762</v>
      </c>
      <c r="J1889" s="196" t="s">
        <v>5432</v>
      </c>
      <c r="K1889" s="197">
        <v>170.78</v>
      </c>
      <c r="L1889" s="196" t="s">
        <v>5433</v>
      </c>
    </row>
    <row r="1890" spans="1:12" ht="15.75">
      <c r="A1890" s="196" t="s">
        <v>7317</v>
      </c>
      <c r="B1890" s="196" t="s">
        <v>7318</v>
      </c>
      <c r="C1890" s="196" t="s">
        <v>7377</v>
      </c>
      <c r="D1890" s="196">
        <v>40</v>
      </c>
      <c r="E1890" s="197" t="s">
        <v>144</v>
      </c>
      <c r="F1890" s="196" t="s">
        <v>144</v>
      </c>
      <c r="G1890" s="196">
        <v>97082</v>
      </c>
      <c r="H1890" s="196" t="s">
        <v>7388</v>
      </c>
      <c r="I1890" s="196" t="s">
        <v>6762</v>
      </c>
      <c r="J1890" s="196" t="s">
        <v>5884</v>
      </c>
      <c r="K1890" s="197">
        <v>49.86</v>
      </c>
      <c r="L1890" s="196" t="s">
        <v>5433</v>
      </c>
    </row>
    <row r="1891" spans="1:12" ht="15.75">
      <c r="A1891" s="196" t="s">
        <v>7317</v>
      </c>
      <c r="B1891" s="196" t="s">
        <v>7318</v>
      </c>
      <c r="C1891" s="196" t="s">
        <v>7377</v>
      </c>
      <c r="D1891" s="196">
        <v>40</v>
      </c>
      <c r="E1891" s="197" t="s">
        <v>144</v>
      </c>
      <c r="F1891" s="196" t="s">
        <v>144</v>
      </c>
      <c r="G1891" s="196">
        <v>97083</v>
      </c>
      <c r="H1891" s="196" t="s">
        <v>7389</v>
      </c>
      <c r="I1891" s="196" t="s">
        <v>5650</v>
      </c>
      <c r="J1891" s="196" t="s">
        <v>5432</v>
      </c>
      <c r="K1891" s="197">
        <v>2.73</v>
      </c>
      <c r="L1891" s="196" t="s">
        <v>5433</v>
      </c>
    </row>
    <row r="1892" spans="1:12" ht="15.75">
      <c r="A1892" s="196" t="s">
        <v>7317</v>
      </c>
      <c r="B1892" s="196" t="s">
        <v>7318</v>
      </c>
      <c r="C1892" s="196" t="s">
        <v>7377</v>
      </c>
      <c r="D1892" s="196">
        <v>40</v>
      </c>
      <c r="E1892" s="197" t="s">
        <v>144</v>
      </c>
      <c r="F1892" s="196" t="s">
        <v>144</v>
      </c>
      <c r="G1892" s="196">
        <v>97084</v>
      </c>
      <c r="H1892" s="196" t="s">
        <v>7390</v>
      </c>
      <c r="I1892" s="196" t="s">
        <v>5650</v>
      </c>
      <c r="J1892" s="196" t="s">
        <v>5432</v>
      </c>
      <c r="K1892" s="197">
        <v>0.56000000000000005</v>
      </c>
      <c r="L1892" s="196" t="s">
        <v>5433</v>
      </c>
    </row>
    <row r="1893" spans="1:12" ht="15.75">
      <c r="A1893" s="196" t="s">
        <v>7317</v>
      </c>
      <c r="B1893" s="196" t="s">
        <v>7318</v>
      </c>
      <c r="C1893" s="196" t="s">
        <v>7377</v>
      </c>
      <c r="D1893" s="196">
        <v>40</v>
      </c>
      <c r="E1893" s="197" t="s">
        <v>144</v>
      </c>
      <c r="F1893" s="196" t="s">
        <v>144</v>
      </c>
      <c r="G1893" s="196">
        <v>97086</v>
      </c>
      <c r="H1893" s="196" t="s">
        <v>7391</v>
      </c>
      <c r="I1893" s="196" t="s">
        <v>5650</v>
      </c>
      <c r="J1893" s="196" t="s">
        <v>5503</v>
      </c>
      <c r="K1893" s="197">
        <v>107.25</v>
      </c>
      <c r="L1893" s="196" t="s">
        <v>5433</v>
      </c>
    </row>
    <row r="1894" spans="1:12" ht="15.75">
      <c r="A1894" s="196" t="s">
        <v>7317</v>
      </c>
      <c r="B1894" s="196" t="s">
        <v>7318</v>
      </c>
      <c r="C1894" s="196" t="s">
        <v>7377</v>
      </c>
      <c r="D1894" s="196">
        <v>40</v>
      </c>
      <c r="E1894" s="197" t="s">
        <v>144</v>
      </c>
      <c r="F1894" s="196" t="s">
        <v>144</v>
      </c>
      <c r="G1894" s="196">
        <v>97087</v>
      </c>
      <c r="H1894" s="196" t="s">
        <v>7392</v>
      </c>
      <c r="I1894" s="196" t="s">
        <v>5650</v>
      </c>
      <c r="J1894" s="196" t="s">
        <v>5503</v>
      </c>
      <c r="K1894" s="197">
        <v>1.59</v>
      </c>
      <c r="L1894" s="196" t="s">
        <v>5433</v>
      </c>
    </row>
    <row r="1895" spans="1:12" ht="15.75">
      <c r="A1895" s="196" t="s">
        <v>7317</v>
      </c>
      <c r="B1895" s="196" t="s">
        <v>7318</v>
      </c>
      <c r="C1895" s="196" t="s">
        <v>7377</v>
      </c>
      <c r="D1895" s="196">
        <v>40</v>
      </c>
      <c r="E1895" s="197" t="s">
        <v>144</v>
      </c>
      <c r="F1895" s="196" t="s">
        <v>144</v>
      </c>
      <c r="G1895" s="196">
        <v>97088</v>
      </c>
      <c r="H1895" s="196" t="s">
        <v>7393</v>
      </c>
      <c r="I1895" s="196" t="s">
        <v>6713</v>
      </c>
      <c r="J1895" s="196" t="s">
        <v>5503</v>
      </c>
      <c r="K1895" s="197">
        <v>22.12</v>
      </c>
      <c r="L1895" s="196" t="s">
        <v>5433</v>
      </c>
    </row>
    <row r="1896" spans="1:12" ht="15.75">
      <c r="A1896" s="196" t="s">
        <v>7317</v>
      </c>
      <c r="B1896" s="196" t="s">
        <v>7318</v>
      </c>
      <c r="C1896" s="196" t="s">
        <v>7377</v>
      </c>
      <c r="D1896" s="196">
        <v>40</v>
      </c>
      <c r="E1896" s="197" t="s">
        <v>144</v>
      </c>
      <c r="F1896" s="196" t="s">
        <v>144</v>
      </c>
      <c r="G1896" s="196">
        <v>97089</v>
      </c>
      <c r="H1896" s="196" t="s">
        <v>7394</v>
      </c>
      <c r="I1896" s="196" t="s">
        <v>6713</v>
      </c>
      <c r="J1896" s="196" t="s">
        <v>5503</v>
      </c>
      <c r="K1896" s="197">
        <v>20.239999999999998</v>
      </c>
      <c r="L1896" s="196" t="s">
        <v>5433</v>
      </c>
    </row>
    <row r="1897" spans="1:12" ht="15.75">
      <c r="A1897" s="196" t="s">
        <v>7317</v>
      </c>
      <c r="B1897" s="196" t="s">
        <v>7318</v>
      </c>
      <c r="C1897" s="196" t="s">
        <v>7377</v>
      </c>
      <c r="D1897" s="196">
        <v>40</v>
      </c>
      <c r="E1897" s="197" t="s">
        <v>144</v>
      </c>
      <c r="F1897" s="196" t="s">
        <v>144</v>
      </c>
      <c r="G1897" s="196">
        <v>97090</v>
      </c>
      <c r="H1897" s="196" t="s">
        <v>7395</v>
      </c>
      <c r="I1897" s="196" t="s">
        <v>6713</v>
      </c>
      <c r="J1897" s="196" t="s">
        <v>5503</v>
      </c>
      <c r="K1897" s="197">
        <v>19.91</v>
      </c>
      <c r="L1897" s="196" t="s">
        <v>5433</v>
      </c>
    </row>
    <row r="1898" spans="1:12" ht="15.75">
      <c r="A1898" s="196" t="s">
        <v>7317</v>
      </c>
      <c r="B1898" s="196" t="s">
        <v>7318</v>
      </c>
      <c r="C1898" s="196" t="s">
        <v>7377</v>
      </c>
      <c r="D1898" s="196">
        <v>40</v>
      </c>
      <c r="E1898" s="197" t="s">
        <v>144</v>
      </c>
      <c r="F1898" s="196" t="s">
        <v>144</v>
      </c>
      <c r="G1898" s="196">
        <v>97091</v>
      </c>
      <c r="H1898" s="196" t="s">
        <v>7396</v>
      </c>
      <c r="I1898" s="196" t="s">
        <v>6713</v>
      </c>
      <c r="J1898" s="196" t="s">
        <v>5503</v>
      </c>
      <c r="K1898" s="197">
        <v>19.309999999999999</v>
      </c>
      <c r="L1898" s="196" t="s">
        <v>5433</v>
      </c>
    </row>
    <row r="1899" spans="1:12" ht="15.75">
      <c r="A1899" s="196" t="s">
        <v>7317</v>
      </c>
      <c r="B1899" s="196" t="s">
        <v>7318</v>
      </c>
      <c r="C1899" s="196" t="s">
        <v>7377</v>
      </c>
      <c r="D1899" s="196">
        <v>40</v>
      </c>
      <c r="E1899" s="197" t="s">
        <v>144</v>
      </c>
      <c r="F1899" s="196" t="s">
        <v>144</v>
      </c>
      <c r="G1899" s="196">
        <v>97092</v>
      </c>
      <c r="H1899" s="196" t="s">
        <v>7397</v>
      </c>
      <c r="I1899" s="196" t="s">
        <v>6713</v>
      </c>
      <c r="J1899" s="196" t="s">
        <v>5503</v>
      </c>
      <c r="K1899" s="197">
        <v>18.739999999999998</v>
      </c>
      <c r="L1899" s="196" t="s">
        <v>5433</v>
      </c>
    </row>
    <row r="1900" spans="1:12" ht="15.75">
      <c r="A1900" s="196" t="s">
        <v>7317</v>
      </c>
      <c r="B1900" s="196" t="s">
        <v>7318</v>
      </c>
      <c r="C1900" s="196" t="s">
        <v>7377</v>
      </c>
      <c r="D1900" s="196">
        <v>40</v>
      </c>
      <c r="E1900" s="197" t="s">
        <v>144</v>
      </c>
      <c r="F1900" s="196" t="s">
        <v>144</v>
      </c>
      <c r="G1900" s="196">
        <v>97093</v>
      </c>
      <c r="H1900" s="196" t="s">
        <v>7398</v>
      </c>
      <c r="I1900" s="196" t="s">
        <v>6713</v>
      </c>
      <c r="J1900" s="196" t="s">
        <v>5503</v>
      </c>
      <c r="K1900" s="197">
        <v>17.600000000000001</v>
      </c>
      <c r="L1900" s="196" t="s">
        <v>5433</v>
      </c>
    </row>
    <row r="1901" spans="1:12" ht="15.75">
      <c r="A1901" s="196" t="s">
        <v>7317</v>
      </c>
      <c r="B1901" s="196" t="s">
        <v>7318</v>
      </c>
      <c r="C1901" s="196" t="s">
        <v>7377</v>
      </c>
      <c r="D1901" s="196">
        <v>40</v>
      </c>
      <c r="E1901" s="197" t="s">
        <v>144</v>
      </c>
      <c r="F1901" s="196" t="s">
        <v>144</v>
      </c>
      <c r="G1901" s="196">
        <v>97094</v>
      </c>
      <c r="H1901" s="196" t="s">
        <v>7399</v>
      </c>
      <c r="I1901" s="196" t="s">
        <v>6762</v>
      </c>
      <c r="J1901" s="196" t="s">
        <v>5432</v>
      </c>
      <c r="K1901" s="197">
        <v>424.29</v>
      </c>
      <c r="L1901" s="196" t="s">
        <v>5433</v>
      </c>
    </row>
    <row r="1902" spans="1:12" ht="15.75">
      <c r="A1902" s="196" t="s">
        <v>7317</v>
      </c>
      <c r="B1902" s="196" t="s">
        <v>7318</v>
      </c>
      <c r="C1902" s="196" t="s">
        <v>7377</v>
      </c>
      <c r="D1902" s="196">
        <v>40</v>
      </c>
      <c r="E1902" s="197" t="s">
        <v>144</v>
      </c>
      <c r="F1902" s="196" t="s">
        <v>144</v>
      </c>
      <c r="G1902" s="196">
        <v>97095</v>
      </c>
      <c r="H1902" s="196" t="s">
        <v>7400</v>
      </c>
      <c r="I1902" s="196" t="s">
        <v>6762</v>
      </c>
      <c r="J1902" s="196" t="s">
        <v>5432</v>
      </c>
      <c r="K1902" s="197">
        <v>398.16</v>
      </c>
      <c r="L1902" s="196" t="s">
        <v>5433</v>
      </c>
    </row>
    <row r="1903" spans="1:12" ht="15.75">
      <c r="A1903" s="196" t="s">
        <v>7317</v>
      </c>
      <c r="B1903" s="196" t="s">
        <v>7318</v>
      </c>
      <c r="C1903" s="196" t="s">
        <v>7377</v>
      </c>
      <c r="D1903" s="196">
        <v>40</v>
      </c>
      <c r="E1903" s="197" t="s">
        <v>144</v>
      </c>
      <c r="F1903" s="196" t="s">
        <v>144</v>
      </c>
      <c r="G1903" s="196">
        <v>97096</v>
      </c>
      <c r="H1903" s="196" t="s">
        <v>7401</v>
      </c>
      <c r="I1903" s="196" t="s">
        <v>6762</v>
      </c>
      <c r="J1903" s="196" t="s">
        <v>5432</v>
      </c>
      <c r="K1903" s="197">
        <v>384.75</v>
      </c>
      <c r="L1903" s="196" t="s">
        <v>5433</v>
      </c>
    </row>
    <row r="1904" spans="1:12" ht="15.75">
      <c r="A1904" s="196" t="s">
        <v>7317</v>
      </c>
      <c r="B1904" s="196" t="s">
        <v>7318</v>
      </c>
      <c r="C1904" s="196" t="s">
        <v>7377</v>
      </c>
      <c r="D1904" s="196">
        <v>40</v>
      </c>
      <c r="E1904" s="197" t="s">
        <v>144</v>
      </c>
      <c r="F1904" s="196" t="s">
        <v>144</v>
      </c>
      <c r="G1904" s="196">
        <v>97097</v>
      </c>
      <c r="H1904" s="196" t="s">
        <v>7402</v>
      </c>
      <c r="I1904" s="196" t="s">
        <v>5650</v>
      </c>
      <c r="J1904" s="196" t="s">
        <v>5432</v>
      </c>
      <c r="K1904" s="197">
        <v>31.22</v>
      </c>
      <c r="L1904" s="196" t="s">
        <v>5433</v>
      </c>
    </row>
    <row r="1905" spans="1:12" ht="15.75">
      <c r="A1905" s="196" t="s">
        <v>7317</v>
      </c>
      <c r="B1905" s="196" t="s">
        <v>7318</v>
      </c>
      <c r="C1905" s="196" t="s">
        <v>7377</v>
      </c>
      <c r="D1905" s="196">
        <v>40</v>
      </c>
      <c r="E1905" s="197" t="s">
        <v>144</v>
      </c>
      <c r="F1905" s="196" t="s">
        <v>144</v>
      </c>
      <c r="G1905" s="196">
        <v>97101</v>
      </c>
      <c r="H1905" s="196" t="s">
        <v>7403</v>
      </c>
      <c r="I1905" s="196" t="s">
        <v>5650</v>
      </c>
      <c r="J1905" s="196" t="s">
        <v>5432</v>
      </c>
      <c r="K1905" s="197">
        <v>186.4</v>
      </c>
      <c r="L1905" s="196" t="s">
        <v>5433</v>
      </c>
    </row>
    <row r="1906" spans="1:12" ht="15.75">
      <c r="A1906" s="196" t="s">
        <v>7317</v>
      </c>
      <c r="B1906" s="196" t="s">
        <v>7318</v>
      </c>
      <c r="C1906" s="196" t="s">
        <v>7377</v>
      </c>
      <c r="D1906" s="196">
        <v>40</v>
      </c>
      <c r="E1906" s="197" t="s">
        <v>144</v>
      </c>
      <c r="F1906" s="196" t="s">
        <v>144</v>
      </c>
      <c r="G1906" s="196">
        <v>97102</v>
      </c>
      <c r="H1906" s="196" t="s">
        <v>7404</v>
      </c>
      <c r="I1906" s="196" t="s">
        <v>5650</v>
      </c>
      <c r="J1906" s="196" t="s">
        <v>5432</v>
      </c>
      <c r="K1906" s="197">
        <v>205.84</v>
      </c>
      <c r="L1906" s="196" t="s">
        <v>5433</v>
      </c>
    </row>
    <row r="1907" spans="1:12" ht="15.75">
      <c r="A1907" s="196" t="s">
        <v>7317</v>
      </c>
      <c r="B1907" s="196" t="s">
        <v>7318</v>
      </c>
      <c r="C1907" s="196" t="s">
        <v>7377</v>
      </c>
      <c r="D1907" s="196">
        <v>40</v>
      </c>
      <c r="E1907" s="197" t="s">
        <v>144</v>
      </c>
      <c r="F1907" s="196" t="s">
        <v>144</v>
      </c>
      <c r="G1907" s="196">
        <v>97103</v>
      </c>
      <c r="H1907" s="196" t="s">
        <v>7405</v>
      </c>
      <c r="I1907" s="196" t="s">
        <v>5650</v>
      </c>
      <c r="J1907" s="196" t="s">
        <v>5432</v>
      </c>
      <c r="K1907" s="197">
        <v>269.02999999999997</v>
      </c>
      <c r="L1907" s="196" t="s">
        <v>5433</v>
      </c>
    </row>
    <row r="1908" spans="1:12" ht="15.75">
      <c r="A1908" s="196" t="s">
        <v>7317</v>
      </c>
      <c r="B1908" s="196" t="s">
        <v>7318</v>
      </c>
      <c r="C1908" s="196" t="s">
        <v>7377</v>
      </c>
      <c r="D1908" s="196">
        <v>40</v>
      </c>
      <c r="E1908" s="197" t="s">
        <v>144</v>
      </c>
      <c r="F1908" s="196" t="s">
        <v>144</v>
      </c>
      <c r="G1908" s="196">
        <v>100322</v>
      </c>
      <c r="H1908" s="196" t="s">
        <v>7406</v>
      </c>
      <c r="I1908" s="196" t="s">
        <v>6762</v>
      </c>
      <c r="J1908" s="196" t="s">
        <v>5432</v>
      </c>
      <c r="K1908" s="197">
        <v>162.29</v>
      </c>
      <c r="L1908" s="196" t="s">
        <v>5433</v>
      </c>
    </row>
    <row r="1909" spans="1:12" ht="15.75">
      <c r="A1909" s="196" t="s">
        <v>7317</v>
      </c>
      <c r="B1909" s="196" t="s">
        <v>7318</v>
      </c>
      <c r="C1909" s="196" t="s">
        <v>7377</v>
      </c>
      <c r="D1909" s="196">
        <v>40</v>
      </c>
      <c r="E1909" s="197" t="s">
        <v>144</v>
      </c>
      <c r="F1909" s="196" t="s">
        <v>144</v>
      </c>
      <c r="G1909" s="196">
        <v>100323</v>
      </c>
      <c r="H1909" s="196" t="s">
        <v>7407</v>
      </c>
      <c r="I1909" s="196" t="s">
        <v>6762</v>
      </c>
      <c r="J1909" s="196" t="s">
        <v>5432</v>
      </c>
      <c r="K1909" s="197">
        <v>137.47</v>
      </c>
      <c r="L1909" s="196" t="s">
        <v>5433</v>
      </c>
    </row>
    <row r="1910" spans="1:12" ht="15.75">
      <c r="A1910" s="196" t="s">
        <v>7317</v>
      </c>
      <c r="B1910" s="196" t="s">
        <v>7318</v>
      </c>
      <c r="C1910" s="196" t="s">
        <v>7377</v>
      </c>
      <c r="D1910" s="196">
        <v>40</v>
      </c>
      <c r="E1910" s="197" t="s">
        <v>144</v>
      </c>
      <c r="F1910" s="196" t="s">
        <v>144</v>
      </c>
      <c r="G1910" s="196">
        <v>100324</v>
      </c>
      <c r="H1910" s="196" t="s">
        <v>7408</v>
      </c>
      <c r="I1910" s="196" t="s">
        <v>6762</v>
      </c>
      <c r="J1910" s="196" t="s">
        <v>5432</v>
      </c>
      <c r="K1910" s="197">
        <v>170.41</v>
      </c>
      <c r="L1910" s="196" t="s">
        <v>5433</v>
      </c>
    </row>
    <row r="1911" spans="1:12" ht="15.75">
      <c r="A1911" s="196" t="s">
        <v>7317</v>
      </c>
      <c r="B1911" s="196" t="s">
        <v>7318</v>
      </c>
      <c r="C1911" s="196" t="s">
        <v>7409</v>
      </c>
      <c r="D1911" s="196">
        <v>41</v>
      </c>
      <c r="E1911" s="197" t="s">
        <v>144</v>
      </c>
      <c r="F1911" s="196" t="s">
        <v>144</v>
      </c>
      <c r="G1911" s="196">
        <v>90996</v>
      </c>
      <c r="H1911" s="196" t="s">
        <v>7410</v>
      </c>
      <c r="I1911" s="196" t="s">
        <v>5650</v>
      </c>
      <c r="J1911" s="196" t="s">
        <v>5432</v>
      </c>
      <c r="K1911" s="197">
        <v>14.39</v>
      </c>
      <c r="L1911" s="196" t="s">
        <v>5433</v>
      </c>
    </row>
    <row r="1912" spans="1:12" ht="15.75">
      <c r="A1912" s="196" t="s">
        <v>7317</v>
      </c>
      <c r="B1912" s="196" t="s">
        <v>7318</v>
      </c>
      <c r="C1912" s="196" t="s">
        <v>7409</v>
      </c>
      <c r="D1912" s="196">
        <v>41</v>
      </c>
      <c r="E1912" s="197" t="s">
        <v>144</v>
      </c>
      <c r="F1912" s="196" t="s">
        <v>144</v>
      </c>
      <c r="G1912" s="196">
        <v>90997</v>
      </c>
      <c r="H1912" s="196" t="s">
        <v>7411</v>
      </c>
      <c r="I1912" s="196" t="s">
        <v>5650</v>
      </c>
      <c r="J1912" s="196" t="s">
        <v>5432</v>
      </c>
      <c r="K1912" s="197">
        <v>19.41</v>
      </c>
      <c r="L1912" s="196" t="s">
        <v>5433</v>
      </c>
    </row>
    <row r="1913" spans="1:12" ht="15.75">
      <c r="A1913" s="196" t="s">
        <v>7317</v>
      </c>
      <c r="B1913" s="196" t="s">
        <v>7318</v>
      </c>
      <c r="C1913" s="196" t="s">
        <v>7409</v>
      </c>
      <c r="D1913" s="196">
        <v>41</v>
      </c>
      <c r="E1913" s="197" t="s">
        <v>144</v>
      </c>
      <c r="F1913" s="196" t="s">
        <v>144</v>
      </c>
      <c r="G1913" s="196">
        <v>90998</v>
      </c>
      <c r="H1913" s="196" t="s">
        <v>7412</v>
      </c>
      <c r="I1913" s="196" t="s">
        <v>5650</v>
      </c>
      <c r="J1913" s="196" t="s">
        <v>5432</v>
      </c>
      <c r="K1913" s="197">
        <v>23.34</v>
      </c>
      <c r="L1913" s="196" t="s">
        <v>5433</v>
      </c>
    </row>
    <row r="1914" spans="1:12" ht="15.75">
      <c r="A1914" s="196" t="s">
        <v>7317</v>
      </c>
      <c r="B1914" s="196" t="s">
        <v>7318</v>
      </c>
      <c r="C1914" s="196" t="s">
        <v>7409</v>
      </c>
      <c r="D1914" s="196">
        <v>41</v>
      </c>
      <c r="E1914" s="197" t="s">
        <v>144</v>
      </c>
      <c r="F1914" s="196" t="s">
        <v>144</v>
      </c>
      <c r="G1914" s="196">
        <v>91000</v>
      </c>
      <c r="H1914" s="196" t="s">
        <v>7413</v>
      </c>
      <c r="I1914" s="196" t="s">
        <v>5650</v>
      </c>
      <c r="J1914" s="196" t="s">
        <v>5432</v>
      </c>
      <c r="K1914" s="197">
        <v>17.91</v>
      </c>
      <c r="L1914" s="196" t="s">
        <v>5433</v>
      </c>
    </row>
    <row r="1915" spans="1:12" ht="15.75">
      <c r="A1915" s="196" t="s">
        <v>7317</v>
      </c>
      <c r="B1915" s="196" t="s">
        <v>7318</v>
      </c>
      <c r="C1915" s="196" t="s">
        <v>7409</v>
      </c>
      <c r="D1915" s="196">
        <v>41</v>
      </c>
      <c r="E1915" s="197" t="s">
        <v>144</v>
      </c>
      <c r="F1915" s="196" t="s">
        <v>144</v>
      </c>
      <c r="G1915" s="196">
        <v>91002</v>
      </c>
      <c r="H1915" s="196" t="s">
        <v>7414</v>
      </c>
      <c r="I1915" s="196" t="s">
        <v>5650</v>
      </c>
      <c r="J1915" s="196" t="s">
        <v>5432</v>
      </c>
      <c r="K1915" s="197">
        <v>16.510000000000002</v>
      </c>
      <c r="L1915" s="196" t="s">
        <v>5433</v>
      </c>
    </row>
    <row r="1916" spans="1:12" ht="15.75">
      <c r="A1916" s="196" t="s">
        <v>7317</v>
      </c>
      <c r="B1916" s="196" t="s">
        <v>7318</v>
      </c>
      <c r="C1916" s="196" t="s">
        <v>7409</v>
      </c>
      <c r="D1916" s="196">
        <v>41</v>
      </c>
      <c r="E1916" s="197" t="s">
        <v>144</v>
      </c>
      <c r="F1916" s="196" t="s">
        <v>144</v>
      </c>
      <c r="G1916" s="196">
        <v>91003</v>
      </c>
      <c r="H1916" s="196" t="s">
        <v>7415</v>
      </c>
      <c r="I1916" s="196" t="s">
        <v>5650</v>
      </c>
      <c r="J1916" s="196" t="s">
        <v>5432</v>
      </c>
      <c r="K1916" s="197">
        <v>19.05</v>
      </c>
      <c r="L1916" s="196" t="s">
        <v>5433</v>
      </c>
    </row>
    <row r="1917" spans="1:12" ht="15.75">
      <c r="A1917" s="196" t="s">
        <v>7317</v>
      </c>
      <c r="B1917" s="196" t="s">
        <v>7318</v>
      </c>
      <c r="C1917" s="196" t="s">
        <v>7409</v>
      </c>
      <c r="D1917" s="196">
        <v>41</v>
      </c>
      <c r="E1917" s="197" t="s">
        <v>144</v>
      </c>
      <c r="F1917" s="196" t="s">
        <v>144</v>
      </c>
      <c r="G1917" s="196">
        <v>91004</v>
      </c>
      <c r="H1917" s="196" t="s">
        <v>7416</v>
      </c>
      <c r="I1917" s="196" t="s">
        <v>5650</v>
      </c>
      <c r="J1917" s="196" t="s">
        <v>5432</v>
      </c>
      <c r="K1917" s="197">
        <v>14.89</v>
      </c>
      <c r="L1917" s="196" t="s">
        <v>5433</v>
      </c>
    </row>
    <row r="1918" spans="1:12" ht="15.75">
      <c r="A1918" s="196" t="s">
        <v>7317</v>
      </c>
      <c r="B1918" s="196" t="s">
        <v>7318</v>
      </c>
      <c r="C1918" s="196" t="s">
        <v>7409</v>
      </c>
      <c r="D1918" s="196">
        <v>41</v>
      </c>
      <c r="E1918" s="197" t="s">
        <v>144</v>
      </c>
      <c r="F1918" s="196" t="s">
        <v>144</v>
      </c>
      <c r="G1918" s="196">
        <v>91005</v>
      </c>
      <c r="H1918" s="196" t="s">
        <v>7417</v>
      </c>
      <c r="I1918" s="196" t="s">
        <v>5650</v>
      </c>
      <c r="J1918" s="196" t="s">
        <v>5432</v>
      </c>
      <c r="K1918" s="197">
        <v>17.82</v>
      </c>
      <c r="L1918" s="196" t="s">
        <v>5433</v>
      </c>
    </row>
    <row r="1919" spans="1:12" ht="15.75">
      <c r="A1919" s="196" t="s">
        <v>7317</v>
      </c>
      <c r="B1919" s="196" t="s">
        <v>7318</v>
      </c>
      <c r="C1919" s="196" t="s">
        <v>7409</v>
      </c>
      <c r="D1919" s="196">
        <v>41</v>
      </c>
      <c r="E1919" s="197" t="s">
        <v>144</v>
      </c>
      <c r="F1919" s="196" t="s">
        <v>144</v>
      </c>
      <c r="G1919" s="196">
        <v>91006</v>
      </c>
      <c r="H1919" s="196" t="s">
        <v>7418</v>
      </c>
      <c r="I1919" s="196" t="s">
        <v>5650</v>
      </c>
      <c r="J1919" s="196" t="s">
        <v>5432</v>
      </c>
      <c r="K1919" s="197">
        <v>13.78</v>
      </c>
      <c r="L1919" s="196" t="s">
        <v>5433</v>
      </c>
    </row>
    <row r="1920" spans="1:12" ht="15.75">
      <c r="A1920" s="196" t="s">
        <v>7317</v>
      </c>
      <c r="B1920" s="196" t="s">
        <v>7318</v>
      </c>
      <c r="C1920" s="196" t="s">
        <v>7409</v>
      </c>
      <c r="D1920" s="196">
        <v>41</v>
      </c>
      <c r="E1920" s="197" t="s">
        <v>144</v>
      </c>
      <c r="F1920" s="196" t="s">
        <v>144</v>
      </c>
      <c r="G1920" s="196">
        <v>91007</v>
      </c>
      <c r="H1920" s="196" t="s">
        <v>7419</v>
      </c>
      <c r="I1920" s="196" t="s">
        <v>5650</v>
      </c>
      <c r="J1920" s="196" t="s">
        <v>5432</v>
      </c>
      <c r="K1920" s="197">
        <v>12.37</v>
      </c>
      <c r="L1920" s="196" t="s">
        <v>5433</v>
      </c>
    </row>
    <row r="1921" spans="1:12" ht="15.75">
      <c r="A1921" s="196" t="s">
        <v>7317</v>
      </c>
      <c r="B1921" s="196" t="s">
        <v>7318</v>
      </c>
      <c r="C1921" s="196" t="s">
        <v>7409</v>
      </c>
      <c r="D1921" s="196">
        <v>41</v>
      </c>
      <c r="E1921" s="197" t="s">
        <v>144</v>
      </c>
      <c r="F1921" s="196" t="s">
        <v>144</v>
      </c>
      <c r="G1921" s="196">
        <v>91008</v>
      </c>
      <c r="H1921" s="196" t="s">
        <v>7420</v>
      </c>
      <c r="I1921" s="196" t="s">
        <v>5650</v>
      </c>
      <c r="J1921" s="196" t="s">
        <v>5432</v>
      </c>
      <c r="K1921" s="197">
        <v>14.9</v>
      </c>
      <c r="L1921" s="196" t="s">
        <v>5433</v>
      </c>
    </row>
    <row r="1922" spans="1:12" ht="15.75">
      <c r="A1922" s="196" t="s">
        <v>7317</v>
      </c>
      <c r="B1922" s="196" t="s">
        <v>7318</v>
      </c>
      <c r="C1922" s="196" t="s">
        <v>7409</v>
      </c>
      <c r="D1922" s="196">
        <v>41</v>
      </c>
      <c r="E1922" s="197" t="s">
        <v>144</v>
      </c>
      <c r="F1922" s="196" t="s">
        <v>144</v>
      </c>
      <c r="G1922" s="196">
        <v>92263</v>
      </c>
      <c r="H1922" s="196" t="s">
        <v>7421</v>
      </c>
      <c r="I1922" s="196" t="s">
        <v>5650</v>
      </c>
      <c r="J1922" s="196" t="s">
        <v>5503</v>
      </c>
      <c r="K1922" s="197">
        <v>128.33000000000001</v>
      </c>
      <c r="L1922" s="196" t="s">
        <v>5433</v>
      </c>
    </row>
    <row r="1923" spans="1:12" ht="15.75">
      <c r="A1923" s="196" t="s">
        <v>7317</v>
      </c>
      <c r="B1923" s="196" t="s">
        <v>7318</v>
      </c>
      <c r="C1923" s="196" t="s">
        <v>7409</v>
      </c>
      <c r="D1923" s="196">
        <v>41</v>
      </c>
      <c r="E1923" s="197" t="s">
        <v>144</v>
      </c>
      <c r="F1923" s="196" t="s">
        <v>144</v>
      </c>
      <c r="G1923" s="196">
        <v>92264</v>
      </c>
      <c r="H1923" s="196" t="s">
        <v>7422</v>
      </c>
      <c r="I1923" s="196" t="s">
        <v>5650</v>
      </c>
      <c r="J1923" s="196" t="s">
        <v>5503</v>
      </c>
      <c r="K1923" s="197">
        <v>130.25</v>
      </c>
      <c r="L1923" s="196" t="s">
        <v>5433</v>
      </c>
    </row>
    <row r="1924" spans="1:12" ht="15.75">
      <c r="A1924" s="196" t="s">
        <v>7317</v>
      </c>
      <c r="B1924" s="196" t="s">
        <v>7318</v>
      </c>
      <c r="C1924" s="196" t="s">
        <v>7409</v>
      </c>
      <c r="D1924" s="196">
        <v>41</v>
      </c>
      <c r="E1924" s="197" t="s">
        <v>144</v>
      </c>
      <c r="F1924" s="196" t="s">
        <v>144</v>
      </c>
      <c r="G1924" s="196">
        <v>92265</v>
      </c>
      <c r="H1924" s="196" t="s">
        <v>7423</v>
      </c>
      <c r="I1924" s="196" t="s">
        <v>5650</v>
      </c>
      <c r="J1924" s="196" t="s">
        <v>5503</v>
      </c>
      <c r="K1924" s="197">
        <v>95.52</v>
      </c>
      <c r="L1924" s="196" t="s">
        <v>5433</v>
      </c>
    </row>
    <row r="1925" spans="1:12" ht="15.75">
      <c r="A1925" s="196" t="s">
        <v>7317</v>
      </c>
      <c r="B1925" s="196" t="s">
        <v>7318</v>
      </c>
      <c r="C1925" s="196" t="s">
        <v>7409</v>
      </c>
      <c r="D1925" s="196">
        <v>41</v>
      </c>
      <c r="E1925" s="197" t="s">
        <v>144</v>
      </c>
      <c r="F1925" s="196" t="s">
        <v>144</v>
      </c>
      <c r="G1925" s="196">
        <v>92266</v>
      </c>
      <c r="H1925" s="196" t="s">
        <v>7424</v>
      </c>
      <c r="I1925" s="196" t="s">
        <v>5650</v>
      </c>
      <c r="J1925" s="196" t="s">
        <v>5503</v>
      </c>
      <c r="K1925" s="197">
        <v>97.17</v>
      </c>
      <c r="L1925" s="196" t="s">
        <v>5433</v>
      </c>
    </row>
    <row r="1926" spans="1:12" ht="15.75">
      <c r="A1926" s="196" t="s">
        <v>7317</v>
      </c>
      <c r="B1926" s="196" t="s">
        <v>7318</v>
      </c>
      <c r="C1926" s="196" t="s">
        <v>7409</v>
      </c>
      <c r="D1926" s="196">
        <v>41</v>
      </c>
      <c r="E1926" s="197" t="s">
        <v>144</v>
      </c>
      <c r="F1926" s="196" t="s">
        <v>144</v>
      </c>
      <c r="G1926" s="196">
        <v>92267</v>
      </c>
      <c r="H1926" s="196" t="s">
        <v>7425</v>
      </c>
      <c r="I1926" s="196" t="s">
        <v>5650</v>
      </c>
      <c r="J1926" s="196" t="s">
        <v>5503</v>
      </c>
      <c r="K1926" s="197">
        <v>43.83</v>
      </c>
      <c r="L1926" s="196" t="s">
        <v>5433</v>
      </c>
    </row>
    <row r="1927" spans="1:12" ht="15.75">
      <c r="A1927" s="196" t="s">
        <v>7317</v>
      </c>
      <c r="B1927" s="196" t="s">
        <v>7318</v>
      </c>
      <c r="C1927" s="196" t="s">
        <v>7409</v>
      </c>
      <c r="D1927" s="196">
        <v>41</v>
      </c>
      <c r="E1927" s="197" t="s">
        <v>144</v>
      </c>
      <c r="F1927" s="196" t="s">
        <v>144</v>
      </c>
      <c r="G1927" s="196">
        <v>92268</v>
      </c>
      <c r="H1927" s="196" t="s">
        <v>7426</v>
      </c>
      <c r="I1927" s="196" t="s">
        <v>5650</v>
      </c>
      <c r="J1927" s="196" t="s">
        <v>5503</v>
      </c>
      <c r="K1927" s="197">
        <v>45.35</v>
      </c>
      <c r="L1927" s="196" t="s">
        <v>5433</v>
      </c>
    </row>
    <row r="1928" spans="1:12" ht="15.75">
      <c r="A1928" s="196" t="s">
        <v>7317</v>
      </c>
      <c r="B1928" s="196" t="s">
        <v>7318</v>
      </c>
      <c r="C1928" s="196" t="s">
        <v>7409</v>
      </c>
      <c r="D1928" s="196">
        <v>41</v>
      </c>
      <c r="E1928" s="197" t="s">
        <v>144</v>
      </c>
      <c r="F1928" s="196" t="s">
        <v>144</v>
      </c>
      <c r="G1928" s="196">
        <v>92269</v>
      </c>
      <c r="H1928" s="196" t="s">
        <v>7427</v>
      </c>
      <c r="I1928" s="196" t="s">
        <v>5650</v>
      </c>
      <c r="J1928" s="196" t="s">
        <v>5503</v>
      </c>
      <c r="K1928" s="197">
        <v>178.33</v>
      </c>
      <c r="L1928" s="196" t="s">
        <v>5433</v>
      </c>
    </row>
    <row r="1929" spans="1:12" ht="15.75">
      <c r="A1929" s="196" t="s">
        <v>7317</v>
      </c>
      <c r="B1929" s="196" t="s">
        <v>7318</v>
      </c>
      <c r="C1929" s="196" t="s">
        <v>7409</v>
      </c>
      <c r="D1929" s="196">
        <v>41</v>
      </c>
      <c r="E1929" s="197" t="s">
        <v>144</v>
      </c>
      <c r="F1929" s="196" t="s">
        <v>144</v>
      </c>
      <c r="G1929" s="196">
        <v>92270</v>
      </c>
      <c r="H1929" s="196" t="s">
        <v>7428</v>
      </c>
      <c r="I1929" s="196" t="s">
        <v>5650</v>
      </c>
      <c r="J1929" s="196" t="s">
        <v>5503</v>
      </c>
      <c r="K1929" s="197">
        <v>137.53</v>
      </c>
      <c r="L1929" s="196" t="s">
        <v>5433</v>
      </c>
    </row>
    <row r="1930" spans="1:12" ht="15.75">
      <c r="A1930" s="196" t="s">
        <v>7317</v>
      </c>
      <c r="B1930" s="196" t="s">
        <v>7318</v>
      </c>
      <c r="C1930" s="196" t="s">
        <v>7409</v>
      </c>
      <c r="D1930" s="196">
        <v>41</v>
      </c>
      <c r="E1930" s="197" t="s">
        <v>144</v>
      </c>
      <c r="F1930" s="196" t="s">
        <v>144</v>
      </c>
      <c r="G1930" s="196">
        <v>92271</v>
      </c>
      <c r="H1930" s="196" t="s">
        <v>7429</v>
      </c>
      <c r="I1930" s="196" t="s">
        <v>5650</v>
      </c>
      <c r="J1930" s="196" t="s">
        <v>5503</v>
      </c>
      <c r="K1930" s="197">
        <v>86.63</v>
      </c>
      <c r="L1930" s="196" t="s">
        <v>5433</v>
      </c>
    </row>
    <row r="1931" spans="1:12" ht="15.75">
      <c r="A1931" s="196" t="s">
        <v>7317</v>
      </c>
      <c r="B1931" s="196" t="s">
        <v>7318</v>
      </c>
      <c r="C1931" s="196" t="s">
        <v>7409</v>
      </c>
      <c r="D1931" s="196">
        <v>41</v>
      </c>
      <c r="E1931" s="197" t="s">
        <v>144</v>
      </c>
      <c r="F1931" s="196" t="s">
        <v>144</v>
      </c>
      <c r="G1931" s="196">
        <v>92272</v>
      </c>
      <c r="H1931" s="196" t="s">
        <v>7430</v>
      </c>
      <c r="I1931" s="196" t="s">
        <v>5431</v>
      </c>
      <c r="J1931" s="196" t="s">
        <v>5503</v>
      </c>
      <c r="K1931" s="197">
        <v>24.38</v>
      </c>
      <c r="L1931" s="196" t="s">
        <v>5433</v>
      </c>
    </row>
    <row r="1932" spans="1:12" ht="15.75">
      <c r="A1932" s="196" t="s">
        <v>7317</v>
      </c>
      <c r="B1932" s="196" t="s">
        <v>7318</v>
      </c>
      <c r="C1932" s="196" t="s">
        <v>7409</v>
      </c>
      <c r="D1932" s="196">
        <v>41</v>
      </c>
      <c r="E1932" s="197" t="s">
        <v>144</v>
      </c>
      <c r="F1932" s="196" t="s">
        <v>144</v>
      </c>
      <c r="G1932" s="196">
        <v>92273</v>
      </c>
      <c r="H1932" s="196" t="s">
        <v>7431</v>
      </c>
      <c r="I1932" s="196" t="s">
        <v>5431</v>
      </c>
      <c r="J1932" s="196" t="s">
        <v>5503</v>
      </c>
      <c r="K1932" s="197">
        <v>11.15</v>
      </c>
      <c r="L1932" s="196" t="s">
        <v>5433</v>
      </c>
    </row>
    <row r="1933" spans="1:12" ht="15.75">
      <c r="A1933" s="196" t="s">
        <v>7317</v>
      </c>
      <c r="B1933" s="196" t="s">
        <v>7318</v>
      </c>
      <c r="C1933" s="196" t="s">
        <v>7409</v>
      </c>
      <c r="D1933" s="196">
        <v>41</v>
      </c>
      <c r="E1933" s="197" t="s">
        <v>144</v>
      </c>
      <c r="F1933" s="196" t="s">
        <v>144</v>
      </c>
      <c r="G1933" s="196">
        <v>92409</v>
      </c>
      <c r="H1933" s="196" t="s">
        <v>7432</v>
      </c>
      <c r="I1933" s="196" t="s">
        <v>5650</v>
      </c>
      <c r="J1933" s="196" t="s">
        <v>5503</v>
      </c>
      <c r="K1933" s="197">
        <v>262.89999999999998</v>
      </c>
      <c r="L1933" s="196" t="s">
        <v>5433</v>
      </c>
    </row>
    <row r="1934" spans="1:12" ht="15.75">
      <c r="A1934" s="196" t="s">
        <v>7317</v>
      </c>
      <c r="B1934" s="196" t="s">
        <v>7318</v>
      </c>
      <c r="C1934" s="196" t="s">
        <v>7409</v>
      </c>
      <c r="D1934" s="196">
        <v>41</v>
      </c>
      <c r="E1934" s="197" t="s">
        <v>144</v>
      </c>
      <c r="F1934" s="196" t="s">
        <v>144</v>
      </c>
      <c r="G1934" s="196">
        <v>92411</v>
      </c>
      <c r="H1934" s="196" t="s">
        <v>7433</v>
      </c>
      <c r="I1934" s="196" t="s">
        <v>5650</v>
      </c>
      <c r="J1934" s="196" t="s">
        <v>5503</v>
      </c>
      <c r="K1934" s="197">
        <v>166.09</v>
      </c>
      <c r="L1934" s="196" t="s">
        <v>5433</v>
      </c>
    </row>
    <row r="1935" spans="1:12" ht="15.75">
      <c r="A1935" s="196" t="s">
        <v>7317</v>
      </c>
      <c r="B1935" s="196" t="s">
        <v>7318</v>
      </c>
      <c r="C1935" s="196" t="s">
        <v>7409</v>
      </c>
      <c r="D1935" s="196">
        <v>41</v>
      </c>
      <c r="E1935" s="197" t="s">
        <v>144</v>
      </c>
      <c r="F1935" s="196" t="s">
        <v>144</v>
      </c>
      <c r="G1935" s="196">
        <v>92413</v>
      </c>
      <c r="H1935" s="196" t="s">
        <v>7434</v>
      </c>
      <c r="I1935" s="196" t="s">
        <v>5650</v>
      </c>
      <c r="J1935" s="196" t="s">
        <v>5503</v>
      </c>
      <c r="K1935" s="197">
        <v>104.23</v>
      </c>
      <c r="L1935" s="196" t="s">
        <v>5433</v>
      </c>
    </row>
    <row r="1936" spans="1:12" ht="15.75">
      <c r="A1936" s="196" t="s">
        <v>7317</v>
      </c>
      <c r="B1936" s="196" t="s">
        <v>7318</v>
      </c>
      <c r="C1936" s="196" t="s">
        <v>7409</v>
      </c>
      <c r="D1936" s="196">
        <v>41</v>
      </c>
      <c r="E1936" s="197" t="s">
        <v>144</v>
      </c>
      <c r="F1936" s="196" t="s">
        <v>144</v>
      </c>
      <c r="G1936" s="196">
        <v>92415</v>
      </c>
      <c r="H1936" s="196" t="s">
        <v>7435</v>
      </c>
      <c r="I1936" s="196" t="s">
        <v>5650</v>
      </c>
      <c r="J1936" s="196" t="s">
        <v>5503</v>
      </c>
      <c r="K1936" s="197">
        <v>106.29</v>
      </c>
      <c r="L1936" s="196" t="s">
        <v>5433</v>
      </c>
    </row>
    <row r="1937" spans="1:12" ht="15.75">
      <c r="A1937" s="196" t="s">
        <v>7317</v>
      </c>
      <c r="B1937" s="196" t="s">
        <v>7318</v>
      </c>
      <c r="C1937" s="196" t="s">
        <v>7409</v>
      </c>
      <c r="D1937" s="196">
        <v>41</v>
      </c>
      <c r="E1937" s="197" t="s">
        <v>144</v>
      </c>
      <c r="F1937" s="196" t="s">
        <v>144</v>
      </c>
      <c r="G1937" s="196">
        <v>92417</v>
      </c>
      <c r="H1937" s="196" t="s">
        <v>7436</v>
      </c>
      <c r="I1937" s="196" t="s">
        <v>5650</v>
      </c>
      <c r="J1937" s="196" t="s">
        <v>5503</v>
      </c>
      <c r="K1937" s="197">
        <v>125.64</v>
      </c>
      <c r="L1937" s="196" t="s">
        <v>5433</v>
      </c>
    </row>
    <row r="1938" spans="1:12" ht="15.75">
      <c r="A1938" s="196" t="s">
        <v>7317</v>
      </c>
      <c r="B1938" s="196" t="s">
        <v>7318</v>
      </c>
      <c r="C1938" s="196" t="s">
        <v>7409</v>
      </c>
      <c r="D1938" s="196">
        <v>41</v>
      </c>
      <c r="E1938" s="197" t="s">
        <v>144</v>
      </c>
      <c r="F1938" s="196" t="s">
        <v>144</v>
      </c>
      <c r="G1938" s="196">
        <v>92419</v>
      </c>
      <c r="H1938" s="196" t="s">
        <v>7437</v>
      </c>
      <c r="I1938" s="196" t="s">
        <v>5650</v>
      </c>
      <c r="J1938" s="196" t="s">
        <v>5503</v>
      </c>
      <c r="K1938" s="197">
        <v>65.8</v>
      </c>
      <c r="L1938" s="196" t="s">
        <v>5433</v>
      </c>
    </row>
    <row r="1939" spans="1:12" ht="15.75">
      <c r="A1939" s="196" t="s">
        <v>7317</v>
      </c>
      <c r="B1939" s="196" t="s">
        <v>7318</v>
      </c>
      <c r="C1939" s="196" t="s">
        <v>7409</v>
      </c>
      <c r="D1939" s="196">
        <v>41</v>
      </c>
      <c r="E1939" s="197" t="s">
        <v>144</v>
      </c>
      <c r="F1939" s="196" t="s">
        <v>144</v>
      </c>
      <c r="G1939" s="196">
        <v>92421</v>
      </c>
      <c r="H1939" s="196" t="s">
        <v>7438</v>
      </c>
      <c r="I1939" s="196" t="s">
        <v>5650</v>
      </c>
      <c r="J1939" s="196" t="s">
        <v>5503</v>
      </c>
      <c r="K1939" s="197">
        <v>80.63</v>
      </c>
      <c r="L1939" s="196" t="s">
        <v>5433</v>
      </c>
    </row>
    <row r="1940" spans="1:12" ht="15.75">
      <c r="A1940" s="196" t="s">
        <v>7317</v>
      </c>
      <c r="B1940" s="196" t="s">
        <v>7318</v>
      </c>
      <c r="C1940" s="196" t="s">
        <v>7409</v>
      </c>
      <c r="D1940" s="196">
        <v>41</v>
      </c>
      <c r="E1940" s="197" t="s">
        <v>144</v>
      </c>
      <c r="F1940" s="196" t="s">
        <v>144</v>
      </c>
      <c r="G1940" s="196">
        <v>92423</v>
      </c>
      <c r="H1940" s="196" t="s">
        <v>7439</v>
      </c>
      <c r="I1940" s="196" t="s">
        <v>5650</v>
      </c>
      <c r="J1940" s="196" t="s">
        <v>5503</v>
      </c>
      <c r="K1940" s="197">
        <v>53.13</v>
      </c>
      <c r="L1940" s="196" t="s">
        <v>5433</v>
      </c>
    </row>
    <row r="1941" spans="1:12" ht="15.75">
      <c r="A1941" s="196" t="s">
        <v>7317</v>
      </c>
      <c r="B1941" s="196" t="s">
        <v>7318</v>
      </c>
      <c r="C1941" s="196" t="s">
        <v>7409</v>
      </c>
      <c r="D1941" s="196">
        <v>41</v>
      </c>
      <c r="E1941" s="197" t="s">
        <v>144</v>
      </c>
      <c r="F1941" s="196" t="s">
        <v>144</v>
      </c>
      <c r="G1941" s="196">
        <v>92425</v>
      </c>
      <c r="H1941" s="196" t="s">
        <v>7440</v>
      </c>
      <c r="I1941" s="196" t="s">
        <v>5650</v>
      </c>
      <c r="J1941" s="196" t="s">
        <v>5503</v>
      </c>
      <c r="K1941" s="197">
        <v>66.03</v>
      </c>
      <c r="L1941" s="196" t="s">
        <v>5433</v>
      </c>
    </row>
    <row r="1942" spans="1:12" ht="15.75">
      <c r="A1942" s="196" t="s">
        <v>7317</v>
      </c>
      <c r="B1942" s="196" t="s">
        <v>7318</v>
      </c>
      <c r="C1942" s="196" t="s">
        <v>7409</v>
      </c>
      <c r="D1942" s="196">
        <v>41</v>
      </c>
      <c r="E1942" s="197" t="s">
        <v>144</v>
      </c>
      <c r="F1942" s="196" t="s">
        <v>144</v>
      </c>
      <c r="G1942" s="196">
        <v>92427</v>
      </c>
      <c r="H1942" s="196" t="s">
        <v>7441</v>
      </c>
      <c r="I1942" s="196" t="s">
        <v>5650</v>
      </c>
      <c r="J1942" s="196" t="s">
        <v>5503</v>
      </c>
      <c r="K1942" s="197">
        <v>46.72</v>
      </c>
      <c r="L1942" s="196" t="s">
        <v>5433</v>
      </c>
    </row>
    <row r="1943" spans="1:12" ht="15.75">
      <c r="A1943" s="196" t="s">
        <v>7317</v>
      </c>
      <c r="B1943" s="196" t="s">
        <v>7318</v>
      </c>
      <c r="C1943" s="196" t="s">
        <v>7409</v>
      </c>
      <c r="D1943" s="196">
        <v>41</v>
      </c>
      <c r="E1943" s="197" t="s">
        <v>144</v>
      </c>
      <c r="F1943" s="196" t="s">
        <v>144</v>
      </c>
      <c r="G1943" s="196">
        <v>92429</v>
      </c>
      <c r="H1943" s="196" t="s">
        <v>7442</v>
      </c>
      <c r="I1943" s="196" t="s">
        <v>5650</v>
      </c>
      <c r="J1943" s="196" t="s">
        <v>5503</v>
      </c>
      <c r="K1943" s="197">
        <v>58.68</v>
      </c>
      <c r="L1943" s="196" t="s">
        <v>5433</v>
      </c>
    </row>
    <row r="1944" spans="1:12" ht="15.75">
      <c r="A1944" s="196" t="s">
        <v>7317</v>
      </c>
      <c r="B1944" s="196" t="s">
        <v>7318</v>
      </c>
      <c r="C1944" s="196" t="s">
        <v>7409</v>
      </c>
      <c r="D1944" s="196">
        <v>41</v>
      </c>
      <c r="E1944" s="197" t="s">
        <v>144</v>
      </c>
      <c r="F1944" s="196" t="s">
        <v>144</v>
      </c>
      <c r="G1944" s="196">
        <v>92431</v>
      </c>
      <c r="H1944" s="196" t="s">
        <v>7443</v>
      </c>
      <c r="I1944" s="196" t="s">
        <v>5650</v>
      </c>
      <c r="J1944" s="196" t="s">
        <v>5503</v>
      </c>
      <c r="K1944" s="197">
        <v>40.229999999999997</v>
      </c>
      <c r="L1944" s="196" t="s">
        <v>5433</v>
      </c>
    </row>
    <row r="1945" spans="1:12" ht="15.75">
      <c r="A1945" s="196" t="s">
        <v>7317</v>
      </c>
      <c r="B1945" s="196" t="s">
        <v>7318</v>
      </c>
      <c r="C1945" s="196" t="s">
        <v>7409</v>
      </c>
      <c r="D1945" s="196">
        <v>41</v>
      </c>
      <c r="E1945" s="197" t="s">
        <v>144</v>
      </c>
      <c r="F1945" s="196" t="s">
        <v>144</v>
      </c>
      <c r="G1945" s="196">
        <v>92433</v>
      </c>
      <c r="H1945" s="196" t="s">
        <v>7444</v>
      </c>
      <c r="I1945" s="196" t="s">
        <v>5650</v>
      </c>
      <c r="J1945" s="196" t="s">
        <v>5503</v>
      </c>
      <c r="K1945" s="197">
        <v>51.57</v>
      </c>
      <c r="L1945" s="196" t="s">
        <v>5433</v>
      </c>
    </row>
    <row r="1946" spans="1:12" ht="15.75">
      <c r="A1946" s="196" t="s">
        <v>7317</v>
      </c>
      <c r="B1946" s="196" t="s">
        <v>7318</v>
      </c>
      <c r="C1946" s="196" t="s">
        <v>7409</v>
      </c>
      <c r="D1946" s="196">
        <v>41</v>
      </c>
      <c r="E1946" s="197" t="s">
        <v>144</v>
      </c>
      <c r="F1946" s="196" t="s">
        <v>144</v>
      </c>
      <c r="G1946" s="196">
        <v>92435</v>
      </c>
      <c r="H1946" s="196" t="s">
        <v>7445</v>
      </c>
      <c r="I1946" s="196" t="s">
        <v>5650</v>
      </c>
      <c r="J1946" s="196" t="s">
        <v>5503</v>
      </c>
      <c r="K1946" s="197">
        <v>38.19</v>
      </c>
      <c r="L1946" s="196" t="s">
        <v>5433</v>
      </c>
    </row>
    <row r="1947" spans="1:12" ht="15.75">
      <c r="A1947" s="196" t="s">
        <v>7317</v>
      </c>
      <c r="B1947" s="196" t="s">
        <v>7318</v>
      </c>
      <c r="C1947" s="196" t="s">
        <v>7409</v>
      </c>
      <c r="D1947" s="196">
        <v>41</v>
      </c>
      <c r="E1947" s="197" t="s">
        <v>144</v>
      </c>
      <c r="F1947" s="196" t="s">
        <v>144</v>
      </c>
      <c r="G1947" s="196">
        <v>92437</v>
      </c>
      <c r="H1947" s="196" t="s">
        <v>7446</v>
      </c>
      <c r="I1947" s="196" t="s">
        <v>5650</v>
      </c>
      <c r="J1947" s="196" t="s">
        <v>5503</v>
      </c>
      <c r="K1947" s="197">
        <v>49.16</v>
      </c>
      <c r="L1947" s="196" t="s">
        <v>5433</v>
      </c>
    </row>
    <row r="1948" spans="1:12" ht="15.75">
      <c r="A1948" s="196" t="s">
        <v>7317</v>
      </c>
      <c r="B1948" s="196" t="s">
        <v>7318</v>
      </c>
      <c r="C1948" s="196" t="s">
        <v>7409</v>
      </c>
      <c r="D1948" s="196">
        <v>41</v>
      </c>
      <c r="E1948" s="197" t="s">
        <v>144</v>
      </c>
      <c r="F1948" s="196" t="s">
        <v>144</v>
      </c>
      <c r="G1948" s="196">
        <v>92439</v>
      </c>
      <c r="H1948" s="196" t="s">
        <v>7447</v>
      </c>
      <c r="I1948" s="196" t="s">
        <v>5650</v>
      </c>
      <c r="J1948" s="196" t="s">
        <v>5503</v>
      </c>
      <c r="K1948" s="197">
        <v>36.72</v>
      </c>
      <c r="L1948" s="196" t="s">
        <v>5433</v>
      </c>
    </row>
    <row r="1949" spans="1:12" ht="15.75">
      <c r="A1949" s="196" t="s">
        <v>7317</v>
      </c>
      <c r="B1949" s="196" t="s">
        <v>7318</v>
      </c>
      <c r="C1949" s="196" t="s">
        <v>7409</v>
      </c>
      <c r="D1949" s="196">
        <v>41</v>
      </c>
      <c r="E1949" s="197" t="s">
        <v>144</v>
      </c>
      <c r="F1949" s="196" t="s">
        <v>144</v>
      </c>
      <c r="G1949" s="196">
        <v>92441</v>
      </c>
      <c r="H1949" s="196" t="s">
        <v>7448</v>
      </c>
      <c r="I1949" s="196" t="s">
        <v>5650</v>
      </c>
      <c r="J1949" s="196" t="s">
        <v>5503</v>
      </c>
      <c r="K1949" s="197">
        <v>47.42</v>
      </c>
      <c r="L1949" s="196" t="s">
        <v>5433</v>
      </c>
    </row>
    <row r="1950" spans="1:12" ht="15.75">
      <c r="A1950" s="196" t="s">
        <v>7317</v>
      </c>
      <c r="B1950" s="196" t="s">
        <v>7318</v>
      </c>
      <c r="C1950" s="196" t="s">
        <v>7409</v>
      </c>
      <c r="D1950" s="196">
        <v>41</v>
      </c>
      <c r="E1950" s="197" t="s">
        <v>144</v>
      </c>
      <c r="F1950" s="196" t="s">
        <v>144</v>
      </c>
      <c r="G1950" s="196">
        <v>92443</v>
      </c>
      <c r="H1950" s="196" t="s">
        <v>7449</v>
      </c>
      <c r="I1950" s="196" t="s">
        <v>5650</v>
      </c>
      <c r="J1950" s="196" t="s">
        <v>5503</v>
      </c>
      <c r="K1950" s="197">
        <v>33.65</v>
      </c>
      <c r="L1950" s="196" t="s">
        <v>5433</v>
      </c>
    </row>
    <row r="1951" spans="1:12" ht="15.75">
      <c r="A1951" s="196" t="s">
        <v>7317</v>
      </c>
      <c r="B1951" s="196" t="s">
        <v>7318</v>
      </c>
      <c r="C1951" s="196" t="s">
        <v>7409</v>
      </c>
      <c r="D1951" s="196">
        <v>41</v>
      </c>
      <c r="E1951" s="197" t="s">
        <v>144</v>
      </c>
      <c r="F1951" s="196" t="s">
        <v>144</v>
      </c>
      <c r="G1951" s="196">
        <v>92445</v>
      </c>
      <c r="H1951" s="196" t="s">
        <v>7450</v>
      </c>
      <c r="I1951" s="196" t="s">
        <v>5650</v>
      </c>
      <c r="J1951" s="196" t="s">
        <v>5503</v>
      </c>
      <c r="K1951" s="197">
        <v>43.97</v>
      </c>
      <c r="L1951" s="196" t="s">
        <v>5433</v>
      </c>
    </row>
    <row r="1952" spans="1:12" ht="15.75">
      <c r="A1952" s="196" t="s">
        <v>7317</v>
      </c>
      <c r="B1952" s="196" t="s">
        <v>7318</v>
      </c>
      <c r="C1952" s="196" t="s">
        <v>7409</v>
      </c>
      <c r="D1952" s="196">
        <v>41</v>
      </c>
      <c r="E1952" s="197" t="s">
        <v>144</v>
      </c>
      <c r="F1952" s="196" t="s">
        <v>144</v>
      </c>
      <c r="G1952" s="196">
        <v>92446</v>
      </c>
      <c r="H1952" s="196" t="s">
        <v>7451</v>
      </c>
      <c r="I1952" s="196" t="s">
        <v>5650</v>
      </c>
      <c r="J1952" s="196" t="s">
        <v>5503</v>
      </c>
      <c r="K1952" s="197">
        <v>240.45</v>
      </c>
      <c r="L1952" s="196" t="s">
        <v>5433</v>
      </c>
    </row>
    <row r="1953" spans="1:12" ht="15.75">
      <c r="A1953" s="196" t="s">
        <v>7317</v>
      </c>
      <c r="B1953" s="196" t="s">
        <v>7318</v>
      </c>
      <c r="C1953" s="196" t="s">
        <v>7409</v>
      </c>
      <c r="D1953" s="196">
        <v>41</v>
      </c>
      <c r="E1953" s="197" t="s">
        <v>144</v>
      </c>
      <c r="F1953" s="196" t="s">
        <v>144</v>
      </c>
      <c r="G1953" s="196">
        <v>92447</v>
      </c>
      <c r="H1953" s="196" t="s">
        <v>7452</v>
      </c>
      <c r="I1953" s="196" t="s">
        <v>5650</v>
      </c>
      <c r="J1953" s="196" t="s">
        <v>5503</v>
      </c>
      <c r="K1953" s="197">
        <v>167.05</v>
      </c>
      <c r="L1953" s="196" t="s">
        <v>5433</v>
      </c>
    </row>
    <row r="1954" spans="1:12" ht="15.75">
      <c r="A1954" s="196" t="s">
        <v>7317</v>
      </c>
      <c r="B1954" s="196" t="s">
        <v>7318</v>
      </c>
      <c r="C1954" s="196" t="s">
        <v>7409</v>
      </c>
      <c r="D1954" s="196">
        <v>41</v>
      </c>
      <c r="E1954" s="197" t="s">
        <v>144</v>
      </c>
      <c r="F1954" s="196" t="s">
        <v>144</v>
      </c>
      <c r="G1954" s="196">
        <v>92448</v>
      </c>
      <c r="H1954" s="196" t="s">
        <v>7453</v>
      </c>
      <c r="I1954" s="196" t="s">
        <v>5650</v>
      </c>
      <c r="J1954" s="196" t="s">
        <v>5503</v>
      </c>
      <c r="K1954" s="197">
        <v>129.86000000000001</v>
      </c>
      <c r="L1954" s="196" t="s">
        <v>5433</v>
      </c>
    </row>
    <row r="1955" spans="1:12" ht="15.75">
      <c r="A1955" s="196" t="s">
        <v>7317</v>
      </c>
      <c r="B1955" s="196" t="s">
        <v>7318</v>
      </c>
      <c r="C1955" s="196" t="s">
        <v>7409</v>
      </c>
      <c r="D1955" s="196">
        <v>41</v>
      </c>
      <c r="E1955" s="197" t="s">
        <v>144</v>
      </c>
      <c r="F1955" s="196" t="s">
        <v>144</v>
      </c>
      <c r="G1955" s="196">
        <v>92449</v>
      </c>
      <c r="H1955" s="196" t="s">
        <v>7454</v>
      </c>
      <c r="I1955" s="196" t="s">
        <v>5650</v>
      </c>
      <c r="J1955" s="196" t="s">
        <v>5503</v>
      </c>
      <c r="K1955" s="197">
        <v>203.66</v>
      </c>
      <c r="L1955" s="196" t="s">
        <v>5433</v>
      </c>
    </row>
    <row r="1956" spans="1:12" ht="15.75">
      <c r="A1956" s="196" t="s">
        <v>7317</v>
      </c>
      <c r="B1956" s="196" t="s">
        <v>7318</v>
      </c>
      <c r="C1956" s="196" t="s">
        <v>7409</v>
      </c>
      <c r="D1956" s="196">
        <v>41</v>
      </c>
      <c r="E1956" s="197" t="s">
        <v>144</v>
      </c>
      <c r="F1956" s="196" t="s">
        <v>144</v>
      </c>
      <c r="G1956" s="196">
        <v>92450</v>
      </c>
      <c r="H1956" s="196" t="s">
        <v>7455</v>
      </c>
      <c r="I1956" s="196" t="s">
        <v>5650</v>
      </c>
      <c r="J1956" s="196" t="s">
        <v>5503</v>
      </c>
      <c r="K1956" s="197">
        <v>227.87</v>
      </c>
      <c r="L1956" s="196" t="s">
        <v>5433</v>
      </c>
    </row>
    <row r="1957" spans="1:12" ht="15.75">
      <c r="A1957" s="196" t="s">
        <v>7317</v>
      </c>
      <c r="B1957" s="196" t="s">
        <v>7318</v>
      </c>
      <c r="C1957" s="196" t="s">
        <v>7409</v>
      </c>
      <c r="D1957" s="196">
        <v>41</v>
      </c>
      <c r="E1957" s="197" t="s">
        <v>144</v>
      </c>
      <c r="F1957" s="196" t="s">
        <v>144</v>
      </c>
      <c r="G1957" s="196">
        <v>92451</v>
      </c>
      <c r="H1957" s="196" t="s">
        <v>7456</v>
      </c>
      <c r="I1957" s="196" t="s">
        <v>5650</v>
      </c>
      <c r="J1957" s="196" t="s">
        <v>5503</v>
      </c>
      <c r="K1957" s="197">
        <v>141.66999999999999</v>
      </c>
      <c r="L1957" s="196" t="s">
        <v>5433</v>
      </c>
    </row>
    <row r="1958" spans="1:12" ht="15.75">
      <c r="A1958" s="196" t="s">
        <v>7317</v>
      </c>
      <c r="B1958" s="196" t="s">
        <v>7318</v>
      </c>
      <c r="C1958" s="196" t="s">
        <v>7409</v>
      </c>
      <c r="D1958" s="196">
        <v>41</v>
      </c>
      <c r="E1958" s="197" t="s">
        <v>144</v>
      </c>
      <c r="F1958" s="196" t="s">
        <v>144</v>
      </c>
      <c r="G1958" s="196">
        <v>92452</v>
      </c>
      <c r="H1958" s="196" t="s">
        <v>7457</v>
      </c>
      <c r="I1958" s="196" t="s">
        <v>5650</v>
      </c>
      <c r="J1958" s="196" t="s">
        <v>5503</v>
      </c>
      <c r="K1958" s="197">
        <v>127</v>
      </c>
      <c r="L1958" s="196" t="s">
        <v>5433</v>
      </c>
    </row>
    <row r="1959" spans="1:12" ht="15.75">
      <c r="A1959" s="196" t="s">
        <v>7317</v>
      </c>
      <c r="B1959" s="196" t="s">
        <v>7318</v>
      </c>
      <c r="C1959" s="196" t="s">
        <v>7409</v>
      </c>
      <c r="D1959" s="196">
        <v>41</v>
      </c>
      <c r="E1959" s="197" t="s">
        <v>144</v>
      </c>
      <c r="F1959" s="196" t="s">
        <v>144</v>
      </c>
      <c r="G1959" s="196">
        <v>92453</v>
      </c>
      <c r="H1959" s="196" t="s">
        <v>7458</v>
      </c>
      <c r="I1959" s="196" t="s">
        <v>5650</v>
      </c>
      <c r="J1959" s="196" t="s">
        <v>5503</v>
      </c>
      <c r="K1959" s="197">
        <v>173.04</v>
      </c>
      <c r="L1959" s="196" t="s">
        <v>5433</v>
      </c>
    </row>
    <row r="1960" spans="1:12" ht="15.75">
      <c r="A1960" s="196" t="s">
        <v>7317</v>
      </c>
      <c r="B1960" s="196" t="s">
        <v>7318</v>
      </c>
      <c r="C1960" s="196" t="s">
        <v>7409</v>
      </c>
      <c r="D1960" s="196">
        <v>41</v>
      </c>
      <c r="E1960" s="197" t="s">
        <v>144</v>
      </c>
      <c r="F1960" s="196" t="s">
        <v>144</v>
      </c>
      <c r="G1960" s="196">
        <v>92454</v>
      </c>
      <c r="H1960" s="196" t="s">
        <v>7459</v>
      </c>
      <c r="I1960" s="196" t="s">
        <v>5650</v>
      </c>
      <c r="J1960" s="196" t="s">
        <v>5503</v>
      </c>
      <c r="K1960" s="197">
        <v>203.38</v>
      </c>
      <c r="L1960" s="196" t="s">
        <v>5433</v>
      </c>
    </row>
    <row r="1961" spans="1:12" ht="15.75">
      <c r="A1961" s="196" t="s">
        <v>7317</v>
      </c>
      <c r="B1961" s="196" t="s">
        <v>7318</v>
      </c>
      <c r="C1961" s="196" t="s">
        <v>7409</v>
      </c>
      <c r="D1961" s="196">
        <v>41</v>
      </c>
      <c r="E1961" s="197" t="s">
        <v>144</v>
      </c>
      <c r="F1961" s="196" t="s">
        <v>144</v>
      </c>
      <c r="G1961" s="196">
        <v>92455</v>
      </c>
      <c r="H1961" s="196" t="s">
        <v>7460</v>
      </c>
      <c r="I1961" s="196" t="s">
        <v>5650</v>
      </c>
      <c r="J1961" s="196" t="s">
        <v>5503</v>
      </c>
      <c r="K1961" s="197">
        <v>115.29</v>
      </c>
      <c r="L1961" s="196" t="s">
        <v>5433</v>
      </c>
    </row>
    <row r="1962" spans="1:12" ht="15.75">
      <c r="A1962" s="196" t="s">
        <v>7317</v>
      </c>
      <c r="B1962" s="196" t="s">
        <v>7318</v>
      </c>
      <c r="C1962" s="196" t="s">
        <v>7409</v>
      </c>
      <c r="D1962" s="196">
        <v>41</v>
      </c>
      <c r="E1962" s="197" t="s">
        <v>144</v>
      </c>
      <c r="F1962" s="196" t="s">
        <v>144</v>
      </c>
      <c r="G1962" s="196">
        <v>92456</v>
      </c>
      <c r="H1962" s="196" t="s">
        <v>7461</v>
      </c>
      <c r="I1962" s="196" t="s">
        <v>5650</v>
      </c>
      <c r="J1962" s="196" t="s">
        <v>5503</v>
      </c>
      <c r="K1962" s="197">
        <v>102.48</v>
      </c>
      <c r="L1962" s="196" t="s">
        <v>5433</v>
      </c>
    </row>
    <row r="1963" spans="1:12" ht="15.75">
      <c r="A1963" s="196" t="s">
        <v>7317</v>
      </c>
      <c r="B1963" s="196" t="s">
        <v>7318</v>
      </c>
      <c r="C1963" s="196" t="s">
        <v>7409</v>
      </c>
      <c r="D1963" s="196">
        <v>41</v>
      </c>
      <c r="E1963" s="197" t="s">
        <v>144</v>
      </c>
      <c r="F1963" s="196" t="s">
        <v>144</v>
      </c>
      <c r="G1963" s="196">
        <v>92457</v>
      </c>
      <c r="H1963" s="196" t="s">
        <v>7462</v>
      </c>
      <c r="I1963" s="196" t="s">
        <v>5650</v>
      </c>
      <c r="J1963" s="196" t="s">
        <v>5503</v>
      </c>
      <c r="K1963" s="197">
        <v>150.08000000000001</v>
      </c>
      <c r="L1963" s="196" t="s">
        <v>5433</v>
      </c>
    </row>
    <row r="1964" spans="1:12" ht="15.75">
      <c r="A1964" s="196" t="s">
        <v>7317</v>
      </c>
      <c r="B1964" s="196" t="s">
        <v>7318</v>
      </c>
      <c r="C1964" s="196" t="s">
        <v>7409</v>
      </c>
      <c r="D1964" s="196">
        <v>41</v>
      </c>
      <c r="E1964" s="197" t="s">
        <v>144</v>
      </c>
      <c r="F1964" s="196" t="s">
        <v>144</v>
      </c>
      <c r="G1964" s="196">
        <v>92458</v>
      </c>
      <c r="H1964" s="196" t="s">
        <v>7463</v>
      </c>
      <c r="I1964" s="196" t="s">
        <v>5650</v>
      </c>
      <c r="J1964" s="196" t="s">
        <v>5503</v>
      </c>
      <c r="K1964" s="197">
        <v>187.8</v>
      </c>
      <c r="L1964" s="196" t="s">
        <v>5433</v>
      </c>
    </row>
    <row r="1965" spans="1:12" ht="15.75">
      <c r="A1965" s="196" t="s">
        <v>7317</v>
      </c>
      <c r="B1965" s="196" t="s">
        <v>7318</v>
      </c>
      <c r="C1965" s="196" t="s">
        <v>7409</v>
      </c>
      <c r="D1965" s="196">
        <v>41</v>
      </c>
      <c r="E1965" s="197" t="s">
        <v>144</v>
      </c>
      <c r="F1965" s="196" t="s">
        <v>144</v>
      </c>
      <c r="G1965" s="196">
        <v>92459</v>
      </c>
      <c r="H1965" s="196" t="s">
        <v>7464</v>
      </c>
      <c r="I1965" s="196" t="s">
        <v>5650</v>
      </c>
      <c r="J1965" s="196" t="s">
        <v>5503</v>
      </c>
      <c r="K1965" s="197">
        <v>97.68</v>
      </c>
      <c r="L1965" s="196" t="s">
        <v>5433</v>
      </c>
    </row>
    <row r="1966" spans="1:12" ht="15.75">
      <c r="A1966" s="196" t="s">
        <v>7317</v>
      </c>
      <c r="B1966" s="196" t="s">
        <v>7318</v>
      </c>
      <c r="C1966" s="196" t="s">
        <v>7409</v>
      </c>
      <c r="D1966" s="196">
        <v>41</v>
      </c>
      <c r="E1966" s="197" t="s">
        <v>144</v>
      </c>
      <c r="F1966" s="196" t="s">
        <v>144</v>
      </c>
      <c r="G1966" s="196">
        <v>92460</v>
      </c>
      <c r="H1966" s="196" t="s">
        <v>7465</v>
      </c>
      <c r="I1966" s="196" t="s">
        <v>5650</v>
      </c>
      <c r="J1966" s="196" t="s">
        <v>5503</v>
      </c>
      <c r="K1966" s="197">
        <v>83.96</v>
      </c>
      <c r="L1966" s="196" t="s">
        <v>5433</v>
      </c>
    </row>
    <row r="1967" spans="1:12" ht="15.75">
      <c r="A1967" s="196" t="s">
        <v>7317</v>
      </c>
      <c r="B1967" s="196" t="s">
        <v>7318</v>
      </c>
      <c r="C1967" s="196" t="s">
        <v>7409</v>
      </c>
      <c r="D1967" s="196">
        <v>41</v>
      </c>
      <c r="E1967" s="197" t="s">
        <v>144</v>
      </c>
      <c r="F1967" s="196" t="s">
        <v>144</v>
      </c>
      <c r="G1967" s="196">
        <v>92461</v>
      </c>
      <c r="H1967" s="196" t="s">
        <v>7466</v>
      </c>
      <c r="I1967" s="196" t="s">
        <v>5650</v>
      </c>
      <c r="J1967" s="196" t="s">
        <v>5503</v>
      </c>
      <c r="K1967" s="197">
        <v>138.07</v>
      </c>
      <c r="L1967" s="196" t="s">
        <v>5433</v>
      </c>
    </row>
    <row r="1968" spans="1:12" ht="15.75">
      <c r="A1968" s="196" t="s">
        <v>7317</v>
      </c>
      <c r="B1968" s="196" t="s">
        <v>7318</v>
      </c>
      <c r="C1968" s="196" t="s">
        <v>7409</v>
      </c>
      <c r="D1968" s="196">
        <v>41</v>
      </c>
      <c r="E1968" s="197" t="s">
        <v>144</v>
      </c>
      <c r="F1968" s="196" t="s">
        <v>144</v>
      </c>
      <c r="G1968" s="196">
        <v>92462</v>
      </c>
      <c r="H1968" s="196" t="s">
        <v>7467</v>
      </c>
      <c r="I1968" s="196" t="s">
        <v>5650</v>
      </c>
      <c r="J1968" s="196" t="s">
        <v>5503</v>
      </c>
      <c r="K1968" s="197">
        <v>177.9</v>
      </c>
      <c r="L1968" s="196" t="s">
        <v>5433</v>
      </c>
    </row>
    <row r="1969" spans="1:12" ht="15.75">
      <c r="A1969" s="196" t="s">
        <v>7317</v>
      </c>
      <c r="B1969" s="196" t="s">
        <v>7318</v>
      </c>
      <c r="C1969" s="196" t="s">
        <v>7409</v>
      </c>
      <c r="D1969" s="196">
        <v>41</v>
      </c>
      <c r="E1969" s="197" t="s">
        <v>144</v>
      </c>
      <c r="F1969" s="196" t="s">
        <v>144</v>
      </c>
      <c r="G1969" s="196">
        <v>92463</v>
      </c>
      <c r="H1969" s="196" t="s">
        <v>7468</v>
      </c>
      <c r="I1969" s="196" t="s">
        <v>5650</v>
      </c>
      <c r="J1969" s="196" t="s">
        <v>5503</v>
      </c>
      <c r="K1969" s="197">
        <v>88.24</v>
      </c>
      <c r="L1969" s="196" t="s">
        <v>5433</v>
      </c>
    </row>
    <row r="1970" spans="1:12" ht="15.75">
      <c r="A1970" s="196" t="s">
        <v>7317</v>
      </c>
      <c r="B1970" s="196" t="s">
        <v>7318</v>
      </c>
      <c r="C1970" s="196" t="s">
        <v>7409</v>
      </c>
      <c r="D1970" s="196">
        <v>41</v>
      </c>
      <c r="E1970" s="197" t="s">
        <v>144</v>
      </c>
      <c r="F1970" s="196" t="s">
        <v>144</v>
      </c>
      <c r="G1970" s="196">
        <v>92464</v>
      </c>
      <c r="H1970" s="196" t="s">
        <v>7469</v>
      </c>
      <c r="I1970" s="196" t="s">
        <v>5650</v>
      </c>
      <c r="J1970" s="196" t="s">
        <v>5503</v>
      </c>
      <c r="K1970" s="197">
        <v>77.86</v>
      </c>
      <c r="L1970" s="196" t="s">
        <v>5433</v>
      </c>
    </row>
    <row r="1971" spans="1:12" ht="15.75">
      <c r="A1971" s="196" t="s">
        <v>7317</v>
      </c>
      <c r="B1971" s="196" t="s">
        <v>7318</v>
      </c>
      <c r="C1971" s="196" t="s">
        <v>7409</v>
      </c>
      <c r="D1971" s="196">
        <v>41</v>
      </c>
      <c r="E1971" s="197" t="s">
        <v>144</v>
      </c>
      <c r="F1971" s="196" t="s">
        <v>144</v>
      </c>
      <c r="G1971" s="196">
        <v>92465</v>
      </c>
      <c r="H1971" s="196" t="s">
        <v>7470</v>
      </c>
      <c r="I1971" s="196" t="s">
        <v>5650</v>
      </c>
      <c r="J1971" s="196" t="s">
        <v>5503</v>
      </c>
      <c r="K1971" s="197">
        <v>107.22</v>
      </c>
      <c r="L1971" s="196" t="s">
        <v>5433</v>
      </c>
    </row>
    <row r="1972" spans="1:12" ht="15.75">
      <c r="A1972" s="196" t="s">
        <v>7317</v>
      </c>
      <c r="B1972" s="196" t="s">
        <v>7318</v>
      </c>
      <c r="C1972" s="196" t="s">
        <v>7409</v>
      </c>
      <c r="D1972" s="196">
        <v>41</v>
      </c>
      <c r="E1972" s="197" t="s">
        <v>144</v>
      </c>
      <c r="F1972" s="196" t="s">
        <v>144</v>
      </c>
      <c r="G1972" s="196">
        <v>92466</v>
      </c>
      <c r="H1972" s="196" t="s">
        <v>7471</v>
      </c>
      <c r="I1972" s="196" t="s">
        <v>5650</v>
      </c>
      <c r="J1972" s="196" t="s">
        <v>5503</v>
      </c>
      <c r="K1972" s="197">
        <v>167.64</v>
      </c>
      <c r="L1972" s="196" t="s">
        <v>5433</v>
      </c>
    </row>
    <row r="1973" spans="1:12" ht="15.75">
      <c r="A1973" s="196" t="s">
        <v>7317</v>
      </c>
      <c r="B1973" s="196" t="s">
        <v>7318</v>
      </c>
      <c r="C1973" s="196" t="s">
        <v>7409</v>
      </c>
      <c r="D1973" s="196">
        <v>41</v>
      </c>
      <c r="E1973" s="197" t="s">
        <v>144</v>
      </c>
      <c r="F1973" s="196" t="s">
        <v>144</v>
      </c>
      <c r="G1973" s="196">
        <v>92467</v>
      </c>
      <c r="H1973" s="196" t="s">
        <v>7472</v>
      </c>
      <c r="I1973" s="196" t="s">
        <v>5650</v>
      </c>
      <c r="J1973" s="196" t="s">
        <v>5503</v>
      </c>
      <c r="K1973" s="197">
        <v>69.099999999999994</v>
      </c>
      <c r="L1973" s="196" t="s">
        <v>5433</v>
      </c>
    </row>
    <row r="1974" spans="1:12" ht="15.75">
      <c r="A1974" s="196" t="s">
        <v>7317</v>
      </c>
      <c r="B1974" s="196" t="s">
        <v>7318</v>
      </c>
      <c r="C1974" s="196" t="s">
        <v>7409</v>
      </c>
      <c r="D1974" s="196">
        <v>41</v>
      </c>
      <c r="E1974" s="197" t="s">
        <v>144</v>
      </c>
      <c r="F1974" s="196" t="s">
        <v>144</v>
      </c>
      <c r="G1974" s="196">
        <v>92468</v>
      </c>
      <c r="H1974" s="196" t="s">
        <v>7473</v>
      </c>
      <c r="I1974" s="196" t="s">
        <v>5650</v>
      </c>
      <c r="J1974" s="196" t="s">
        <v>5503</v>
      </c>
      <c r="K1974" s="197">
        <v>68</v>
      </c>
      <c r="L1974" s="196" t="s">
        <v>5433</v>
      </c>
    </row>
    <row r="1975" spans="1:12" ht="15.75">
      <c r="A1975" s="196" t="s">
        <v>7317</v>
      </c>
      <c r="B1975" s="196" t="s">
        <v>7318</v>
      </c>
      <c r="C1975" s="196" t="s">
        <v>7409</v>
      </c>
      <c r="D1975" s="196">
        <v>41</v>
      </c>
      <c r="E1975" s="197" t="s">
        <v>144</v>
      </c>
      <c r="F1975" s="196" t="s">
        <v>144</v>
      </c>
      <c r="G1975" s="196">
        <v>92469</v>
      </c>
      <c r="H1975" s="196" t="s">
        <v>7474</v>
      </c>
      <c r="I1975" s="196" t="s">
        <v>5650</v>
      </c>
      <c r="J1975" s="196" t="s">
        <v>5503</v>
      </c>
      <c r="K1975" s="197">
        <v>97.91</v>
      </c>
      <c r="L1975" s="196" t="s">
        <v>5433</v>
      </c>
    </row>
    <row r="1976" spans="1:12" ht="15.75">
      <c r="A1976" s="196" t="s">
        <v>7317</v>
      </c>
      <c r="B1976" s="196" t="s">
        <v>7318</v>
      </c>
      <c r="C1976" s="196" t="s">
        <v>7409</v>
      </c>
      <c r="D1976" s="196">
        <v>41</v>
      </c>
      <c r="E1976" s="197" t="s">
        <v>144</v>
      </c>
      <c r="F1976" s="196" t="s">
        <v>144</v>
      </c>
      <c r="G1976" s="196">
        <v>92470</v>
      </c>
      <c r="H1976" s="196" t="s">
        <v>7475</v>
      </c>
      <c r="I1976" s="196" t="s">
        <v>5650</v>
      </c>
      <c r="J1976" s="196" t="s">
        <v>5503</v>
      </c>
      <c r="K1976" s="197">
        <v>162.52000000000001</v>
      </c>
      <c r="L1976" s="196" t="s">
        <v>5433</v>
      </c>
    </row>
    <row r="1977" spans="1:12" ht="15.75">
      <c r="A1977" s="196" t="s">
        <v>7317</v>
      </c>
      <c r="B1977" s="196" t="s">
        <v>7318</v>
      </c>
      <c r="C1977" s="196" t="s">
        <v>7409</v>
      </c>
      <c r="D1977" s="196">
        <v>41</v>
      </c>
      <c r="E1977" s="197" t="s">
        <v>144</v>
      </c>
      <c r="F1977" s="196" t="s">
        <v>144</v>
      </c>
      <c r="G1977" s="196">
        <v>92471</v>
      </c>
      <c r="H1977" s="196" t="s">
        <v>7476</v>
      </c>
      <c r="I1977" s="196" t="s">
        <v>5650</v>
      </c>
      <c r="J1977" s="196" t="s">
        <v>5503</v>
      </c>
      <c r="K1977" s="197">
        <v>63.2</v>
      </c>
      <c r="L1977" s="196" t="s">
        <v>5433</v>
      </c>
    </row>
    <row r="1978" spans="1:12" ht="15.75">
      <c r="A1978" s="196" t="s">
        <v>7317</v>
      </c>
      <c r="B1978" s="196" t="s">
        <v>7318</v>
      </c>
      <c r="C1978" s="196" t="s">
        <v>7409</v>
      </c>
      <c r="D1978" s="196">
        <v>41</v>
      </c>
      <c r="E1978" s="197" t="s">
        <v>144</v>
      </c>
      <c r="F1978" s="196" t="s">
        <v>144</v>
      </c>
      <c r="G1978" s="196">
        <v>92472</v>
      </c>
      <c r="H1978" s="196" t="s">
        <v>7477</v>
      </c>
      <c r="I1978" s="196" t="s">
        <v>5650</v>
      </c>
      <c r="J1978" s="196" t="s">
        <v>5503</v>
      </c>
      <c r="K1978" s="197">
        <v>63.62</v>
      </c>
      <c r="L1978" s="196" t="s">
        <v>5433</v>
      </c>
    </row>
    <row r="1979" spans="1:12" ht="15.75">
      <c r="A1979" s="196" t="s">
        <v>7317</v>
      </c>
      <c r="B1979" s="196" t="s">
        <v>7318</v>
      </c>
      <c r="C1979" s="196" t="s">
        <v>7409</v>
      </c>
      <c r="D1979" s="196">
        <v>41</v>
      </c>
      <c r="E1979" s="197" t="s">
        <v>144</v>
      </c>
      <c r="F1979" s="196" t="s">
        <v>144</v>
      </c>
      <c r="G1979" s="196">
        <v>92473</v>
      </c>
      <c r="H1979" s="196" t="s">
        <v>7478</v>
      </c>
      <c r="I1979" s="196" t="s">
        <v>5650</v>
      </c>
      <c r="J1979" s="196" t="s">
        <v>5503</v>
      </c>
      <c r="K1979" s="197">
        <v>90.29</v>
      </c>
      <c r="L1979" s="196" t="s">
        <v>5433</v>
      </c>
    </row>
    <row r="1980" spans="1:12" ht="15.75">
      <c r="A1980" s="196" t="s">
        <v>7317</v>
      </c>
      <c r="B1980" s="196" t="s">
        <v>7318</v>
      </c>
      <c r="C1980" s="196" t="s">
        <v>7409</v>
      </c>
      <c r="D1980" s="196">
        <v>41</v>
      </c>
      <c r="E1980" s="197" t="s">
        <v>144</v>
      </c>
      <c r="F1980" s="196" t="s">
        <v>144</v>
      </c>
      <c r="G1980" s="196">
        <v>92474</v>
      </c>
      <c r="H1980" s="196" t="s">
        <v>7479</v>
      </c>
      <c r="I1980" s="196" t="s">
        <v>5650</v>
      </c>
      <c r="J1980" s="196" t="s">
        <v>5503</v>
      </c>
      <c r="K1980" s="197">
        <v>158.06</v>
      </c>
      <c r="L1980" s="196" t="s">
        <v>5433</v>
      </c>
    </row>
    <row r="1981" spans="1:12" ht="15.75">
      <c r="A1981" s="196" t="s">
        <v>7317</v>
      </c>
      <c r="B1981" s="196" t="s">
        <v>7318</v>
      </c>
      <c r="C1981" s="196" t="s">
        <v>7409</v>
      </c>
      <c r="D1981" s="196">
        <v>41</v>
      </c>
      <c r="E1981" s="197" t="s">
        <v>144</v>
      </c>
      <c r="F1981" s="196" t="s">
        <v>144</v>
      </c>
      <c r="G1981" s="196">
        <v>92475</v>
      </c>
      <c r="H1981" s="196" t="s">
        <v>7480</v>
      </c>
      <c r="I1981" s="196" t="s">
        <v>5650</v>
      </c>
      <c r="J1981" s="196" t="s">
        <v>5503</v>
      </c>
      <c r="K1981" s="197">
        <v>58.35</v>
      </c>
      <c r="L1981" s="196" t="s">
        <v>5433</v>
      </c>
    </row>
    <row r="1982" spans="1:12" ht="15.75">
      <c r="A1982" s="196" t="s">
        <v>7317</v>
      </c>
      <c r="B1982" s="196" t="s">
        <v>7318</v>
      </c>
      <c r="C1982" s="196" t="s">
        <v>7409</v>
      </c>
      <c r="D1982" s="196">
        <v>41</v>
      </c>
      <c r="E1982" s="197" t="s">
        <v>144</v>
      </c>
      <c r="F1982" s="196" t="s">
        <v>144</v>
      </c>
      <c r="G1982" s="196">
        <v>92476</v>
      </c>
      <c r="H1982" s="196" t="s">
        <v>7481</v>
      </c>
      <c r="I1982" s="196" t="s">
        <v>5650</v>
      </c>
      <c r="J1982" s="196" t="s">
        <v>5503</v>
      </c>
      <c r="K1982" s="197">
        <v>59.85</v>
      </c>
      <c r="L1982" s="196" t="s">
        <v>5433</v>
      </c>
    </row>
    <row r="1983" spans="1:12" ht="15.75">
      <c r="A1983" s="196" t="s">
        <v>7317</v>
      </c>
      <c r="B1983" s="196" t="s">
        <v>7318</v>
      </c>
      <c r="C1983" s="196" t="s">
        <v>7409</v>
      </c>
      <c r="D1983" s="196">
        <v>41</v>
      </c>
      <c r="E1983" s="197" t="s">
        <v>144</v>
      </c>
      <c r="F1983" s="196" t="s">
        <v>144</v>
      </c>
      <c r="G1983" s="196">
        <v>92477</v>
      </c>
      <c r="H1983" s="196" t="s">
        <v>7482</v>
      </c>
      <c r="I1983" s="196" t="s">
        <v>5650</v>
      </c>
      <c r="J1983" s="196" t="s">
        <v>5503</v>
      </c>
      <c r="K1983" s="197">
        <v>74.239999999999995</v>
      </c>
      <c r="L1983" s="196" t="s">
        <v>5433</v>
      </c>
    </row>
    <row r="1984" spans="1:12" ht="15.75">
      <c r="A1984" s="196" t="s">
        <v>7317</v>
      </c>
      <c r="B1984" s="196" t="s">
        <v>7318</v>
      </c>
      <c r="C1984" s="196" t="s">
        <v>7409</v>
      </c>
      <c r="D1984" s="196">
        <v>41</v>
      </c>
      <c r="E1984" s="197" t="s">
        <v>144</v>
      </c>
      <c r="F1984" s="196" t="s">
        <v>144</v>
      </c>
      <c r="G1984" s="196">
        <v>92478</v>
      </c>
      <c r="H1984" s="196" t="s">
        <v>7483</v>
      </c>
      <c r="I1984" s="196" t="s">
        <v>5650</v>
      </c>
      <c r="J1984" s="196" t="s">
        <v>5503</v>
      </c>
      <c r="K1984" s="197">
        <v>149.43</v>
      </c>
      <c r="L1984" s="196" t="s">
        <v>5433</v>
      </c>
    </row>
    <row r="1985" spans="1:12" ht="15.75">
      <c r="A1985" s="196" t="s">
        <v>7317</v>
      </c>
      <c r="B1985" s="196" t="s">
        <v>7318</v>
      </c>
      <c r="C1985" s="196" t="s">
        <v>7409</v>
      </c>
      <c r="D1985" s="196">
        <v>41</v>
      </c>
      <c r="E1985" s="197" t="s">
        <v>144</v>
      </c>
      <c r="F1985" s="196" t="s">
        <v>144</v>
      </c>
      <c r="G1985" s="196">
        <v>92479</v>
      </c>
      <c r="H1985" s="196" t="s">
        <v>7484</v>
      </c>
      <c r="I1985" s="196" t="s">
        <v>5650</v>
      </c>
      <c r="J1985" s="196" t="s">
        <v>5503</v>
      </c>
      <c r="K1985" s="197">
        <v>48.14</v>
      </c>
      <c r="L1985" s="196" t="s">
        <v>5433</v>
      </c>
    </row>
    <row r="1986" spans="1:12" ht="15.75">
      <c r="A1986" s="196" t="s">
        <v>7317</v>
      </c>
      <c r="B1986" s="196" t="s">
        <v>7318</v>
      </c>
      <c r="C1986" s="196" t="s">
        <v>7409</v>
      </c>
      <c r="D1986" s="196">
        <v>41</v>
      </c>
      <c r="E1986" s="197" t="s">
        <v>144</v>
      </c>
      <c r="F1986" s="196" t="s">
        <v>144</v>
      </c>
      <c r="G1986" s="196">
        <v>92480</v>
      </c>
      <c r="H1986" s="196" t="s">
        <v>7485</v>
      </c>
      <c r="I1986" s="196" t="s">
        <v>5650</v>
      </c>
      <c r="J1986" s="196" t="s">
        <v>5503</v>
      </c>
      <c r="K1986" s="197">
        <v>52.46</v>
      </c>
      <c r="L1986" s="196" t="s">
        <v>5433</v>
      </c>
    </row>
    <row r="1987" spans="1:12" ht="15.75">
      <c r="A1987" s="196" t="s">
        <v>7317</v>
      </c>
      <c r="B1987" s="196" t="s">
        <v>7318</v>
      </c>
      <c r="C1987" s="196" t="s">
        <v>7409</v>
      </c>
      <c r="D1987" s="196">
        <v>41</v>
      </c>
      <c r="E1987" s="197" t="s">
        <v>144</v>
      </c>
      <c r="F1987" s="196" t="s">
        <v>144</v>
      </c>
      <c r="G1987" s="196">
        <v>92482</v>
      </c>
      <c r="H1987" s="196" t="s">
        <v>7486</v>
      </c>
      <c r="I1987" s="196" t="s">
        <v>5650</v>
      </c>
      <c r="J1987" s="196" t="s">
        <v>5503</v>
      </c>
      <c r="K1987" s="197">
        <v>269.62</v>
      </c>
      <c r="L1987" s="196" t="s">
        <v>5433</v>
      </c>
    </row>
    <row r="1988" spans="1:12" ht="15.75">
      <c r="A1988" s="196" t="s">
        <v>7317</v>
      </c>
      <c r="B1988" s="196" t="s">
        <v>7318</v>
      </c>
      <c r="C1988" s="196" t="s">
        <v>7409</v>
      </c>
      <c r="D1988" s="196">
        <v>41</v>
      </c>
      <c r="E1988" s="197" t="s">
        <v>144</v>
      </c>
      <c r="F1988" s="196" t="s">
        <v>144</v>
      </c>
      <c r="G1988" s="196">
        <v>92484</v>
      </c>
      <c r="H1988" s="196" t="s">
        <v>7487</v>
      </c>
      <c r="I1988" s="196" t="s">
        <v>5650</v>
      </c>
      <c r="J1988" s="196" t="s">
        <v>5503</v>
      </c>
      <c r="K1988" s="197">
        <v>192.83</v>
      </c>
      <c r="L1988" s="196" t="s">
        <v>5433</v>
      </c>
    </row>
    <row r="1989" spans="1:12" ht="15.75">
      <c r="A1989" s="196" t="s">
        <v>7317</v>
      </c>
      <c r="B1989" s="196" t="s">
        <v>7318</v>
      </c>
      <c r="C1989" s="196" t="s">
        <v>7409</v>
      </c>
      <c r="D1989" s="196">
        <v>41</v>
      </c>
      <c r="E1989" s="197" t="s">
        <v>144</v>
      </c>
      <c r="F1989" s="196" t="s">
        <v>144</v>
      </c>
      <c r="G1989" s="196">
        <v>92486</v>
      </c>
      <c r="H1989" s="196" t="s">
        <v>7488</v>
      </c>
      <c r="I1989" s="196" t="s">
        <v>5650</v>
      </c>
      <c r="J1989" s="196" t="s">
        <v>5503</v>
      </c>
      <c r="K1989" s="197">
        <v>133.55000000000001</v>
      </c>
      <c r="L1989" s="196" t="s">
        <v>5433</v>
      </c>
    </row>
    <row r="1990" spans="1:12" ht="15.75">
      <c r="A1990" s="196" t="s">
        <v>7317</v>
      </c>
      <c r="B1990" s="196" t="s">
        <v>7318</v>
      </c>
      <c r="C1990" s="196" t="s">
        <v>7409</v>
      </c>
      <c r="D1990" s="196">
        <v>41</v>
      </c>
      <c r="E1990" s="197" t="s">
        <v>144</v>
      </c>
      <c r="F1990" s="196" t="s">
        <v>144</v>
      </c>
      <c r="G1990" s="196">
        <v>92488</v>
      </c>
      <c r="H1990" s="196" t="s">
        <v>7489</v>
      </c>
      <c r="I1990" s="196" t="s">
        <v>5650</v>
      </c>
      <c r="J1990" s="196" t="s">
        <v>5432</v>
      </c>
      <c r="K1990" s="197">
        <v>71.25</v>
      </c>
      <c r="L1990" s="196" t="s">
        <v>5433</v>
      </c>
    </row>
    <row r="1991" spans="1:12" ht="15.75">
      <c r="A1991" s="196" t="s">
        <v>7317</v>
      </c>
      <c r="B1991" s="196" t="s">
        <v>7318</v>
      </c>
      <c r="C1991" s="196" t="s">
        <v>7409</v>
      </c>
      <c r="D1991" s="196">
        <v>41</v>
      </c>
      <c r="E1991" s="197" t="s">
        <v>144</v>
      </c>
      <c r="F1991" s="196" t="s">
        <v>144</v>
      </c>
      <c r="G1991" s="196">
        <v>92490</v>
      </c>
      <c r="H1991" s="196" t="s">
        <v>7490</v>
      </c>
      <c r="I1991" s="196" t="s">
        <v>5650</v>
      </c>
      <c r="J1991" s="196" t="s">
        <v>5432</v>
      </c>
      <c r="K1991" s="197">
        <v>43.34</v>
      </c>
      <c r="L1991" s="196" t="s">
        <v>5433</v>
      </c>
    </row>
    <row r="1992" spans="1:12" ht="15.75">
      <c r="A1992" s="196" t="s">
        <v>7317</v>
      </c>
      <c r="B1992" s="196" t="s">
        <v>7318</v>
      </c>
      <c r="C1992" s="196" t="s">
        <v>7409</v>
      </c>
      <c r="D1992" s="196">
        <v>41</v>
      </c>
      <c r="E1992" s="197" t="s">
        <v>144</v>
      </c>
      <c r="F1992" s="196" t="s">
        <v>144</v>
      </c>
      <c r="G1992" s="196">
        <v>92492</v>
      </c>
      <c r="H1992" s="196" t="s">
        <v>7491</v>
      </c>
      <c r="I1992" s="196" t="s">
        <v>5650</v>
      </c>
      <c r="J1992" s="196" t="s">
        <v>5432</v>
      </c>
      <c r="K1992" s="197">
        <v>68.099999999999994</v>
      </c>
      <c r="L1992" s="196" t="s">
        <v>5433</v>
      </c>
    </row>
    <row r="1993" spans="1:12" ht="15.75">
      <c r="A1993" s="196" t="s">
        <v>7317</v>
      </c>
      <c r="B1993" s="196" t="s">
        <v>7318</v>
      </c>
      <c r="C1993" s="196" t="s">
        <v>7409</v>
      </c>
      <c r="D1993" s="196">
        <v>41</v>
      </c>
      <c r="E1993" s="197" t="s">
        <v>144</v>
      </c>
      <c r="F1993" s="196" t="s">
        <v>144</v>
      </c>
      <c r="G1993" s="196">
        <v>92494</v>
      </c>
      <c r="H1993" s="196" t="s">
        <v>7492</v>
      </c>
      <c r="I1993" s="196" t="s">
        <v>5650</v>
      </c>
      <c r="J1993" s="196" t="s">
        <v>5432</v>
      </c>
      <c r="K1993" s="197">
        <v>40.61</v>
      </c>
      <c r="L1993" s="196" t="s">
        <v>5433</v>
      </c>
    </row>
    <row r="1994" spans="1:12" ht="15.75">
      <c r="A1994" s="196" t="s">
        <v>7317</v>
      </c>
      <c r="B1994" s="196" t="s">
        <v>7318</v>
      </c>
      <c r="C1994" s="196" t="s">
        <v>7409</v>
      </c>
      <c r="D1994" s="196">
        <v>41</v>
      </c>
      <c r="E1994" s="197" t="s">
        <v>144</v>
      </c>
      <c r="F1994" s="196" t="s">
        <v>144</v>
      </c>
      <c r="G1994" s="196">
        <v>92496</v>
      </c>
      <c r="H1994" s="196" t="s">
        <v>7493</v>
      </c>
      <c r="I1994" s="196" t="s">
        <v>5650</v>
      </c>
      <c r="J1994" s="196" t="s">
        <v>5432</v>
      </c>
      <c r="K1994" s="197">
        <v>65.959999999999994</v>
      </c>
      <c r="L1994" s="196" t="s">
        <v>5433</v>
      </c>
    </row>
    <row r="1995" spans="1:12" ht="15.75">
      <c r="A1995" s="196" t="s">
        <v>7317</v>
      </c>
      <c r="B1995" s="196" t="s">
        <v>7318</v>
      </c>
      <c r="C1995" s="196" t="s">
        <v>7409</v>
      </c>
      <c r="D1995" s="196">
        <v>41</v>
      </c>
      <c r="E1995" s="197" t="s">
        <v>144</v>
      </c>
      <c r="F1995" s="196" t="s">
        <v>144</v>
      </c>
      <c r="G1995" s="196">
        <v>92498</v>
      </c>
      <c r="H1995" s="196" t="s">
        <v>7494</v>
      </c>
      <c r="I1995" s="196" t="s">
        <v>5650</v>
      </c>
      <c r="J1995" s="196" t="s">
        <v>5432</v>
      </c>
      <c r="K1995" s="197">
        <v>38.770000000000003</v>
      </c>
      <c r="L1995" s="196" t="s">
        <v>5433</v>
      </c>
    </row>
    <row r="1996" spans="1:12" ht="15.75">
      <c r="A1996" s="196" t="s">
        <v>7317</v>
      </c>
      <c r="B1996" s="196" t="s">
        <v>7318</v>
      </c>
      <c r="C1996" s="196" t="s">
        <v>7409</v>
      </c>
      <c r="D1996" s="196">
        <v>41</v>
      </c>
      <c r="E1996" s="197" t="s">
        <v>144</v>
      </c>
      <c r="F1996" s="196" t="s">
        <v>144</v>
      </c>
      <c r="G1996" s="196">
        <v>92500</v>
      </c>
      <c r="H1996" s="196" t="s">
        <v>7495</v>
      </c>
      <c r="I1996" s="196" t="s">
        <v>5650</v>
      </c>
      <c r="J1996" s="196" t="s">
        <v>5432</v>
      </c>
      <c r="K1996" s="197">
        <v>64.73</v>
      </c>
      <c r="L1996" s="196" t="s">
        <v>5433</v>
      </c>
    </row>
    <row r="1997" spans="1:12" ht="15.75">
      <c r="A1997" s="196" t="s">
        <v>7317</v>
      </c>
      <c r="B1997" s="196" t="s">
        <v>7318</v>
      </c>
      <c r="C1997" s="196" t="s">
        <v>7409</v>
      </c>
      <c r="D1997" s="196">
        <v>41</v>
      </c>
      <c r="E1997" s="197" t="s">
        <v>144</v>
      </c>
      <c r="F1997" s="196" t="s">
        <v>144</v>
      </c>
      <c r="G1997" s="196">
        <v>92502</v>
      </c>
      <c r="H1997" s="196" t="s">
        <v>7496</v>
      </c>
      <c r="I1997" s="196" t="s">
        <v>5650</v>
      </c>
      <c r="J1997" s="196" t="s">
        <v>5432</v>
      </c>
      <c r="K1997" s="197">
        <v>37.76</v>
      </c>
      <c r="L1997" s="196" t="s">
        <v>5433</v>
      </c>
    </row>
    <row r="1998" spans="1:12" ht="15.75">
      <c r="A1998" s="196" t="s">
        <v>7317</v>
      </c>
      <c r="B1998" s="196" t="s">
        <v>7318</v>
      </c>
      <c r="C1998" s="196" t="s">
        <v>7409</v>
      </c>
      <c r="D1998" s="196">
        <v>41</v>
      </c>
      <c r="E1998" s="197" t="s">
        <v>144</v>
      </c>
      <c r="F1998" s="196" t="s">
        <v>144</v>
      </c>
      <c r="G1998" s="196">
        <v>92504</v>
      </c>
      <c r="H1998" s="196" t="s">
        <v>7497</v>
      </c>
      <c r="I1998" s="196" t="s">
        <v>5650</v>
      </c>
      <c r="J1998" s="196" t="s">
        <v>5432</v>
      </c>
      <c r="K1998" s="197">
        <v>43.84</v>
      </c>
      <c r="L1998" s="196" t="s">
        <v>5433</v>
      </c>
    </row>
    <row r="1999" spans="1:12" ht="15.75">
      <c r="A1999" s="196" t="s">
        <v>7317</v>
      </c>
      <c r="B1999" s="196" t="s">
        <v>7318</v>
      </c>
      <c r="C1999" s="196" t="s">
        <v>7409</v>
      </c>
      <c r="D1999" s="196">
        <v>41</v>
      </c>
      <c r="E1999" s="197" t="s">
        <v>144</v>
      </c>
      <c r="F1999" s="196" t="s">
        <v>144</v>
      </c>
      <c r="G1999" s="196">
        <v>92506</v>
      </c>
      <c r="H1999" s="196" t="s">
        <v>7498</v>
      </c>
      <c r="I1999" s="196" t="s">
        <v>5650</v>
      </c>
      <c r="J1999" s="196" t="s">
        <v>5432</v>
      </c>
      <c r="K1999" s="197">
        <v>35.99</v>
      </c>
      <c r="L1999" s="196" t="s">
        <v>5433</v>
      </c>
    </row>
    <row r="2000" spans="1:12" ht="15.75">
      <c r="A2000" s="196" t="s">
        <v>7317</v>
      </c>
      <c r="B2000" s="196" t="s">
        <v>7318</v>
      </c>
      <c r="C2000" s="196" t="s">
        <v>7409</v>
      </c>
      <c r="D2000" s="196">
        <v>41</v>
      </c>
      <c r="E2000" s="197" t="s">
        <v>144</v>
      </c>
      <c r="F2000" s="196" t="s">
        <v>144</v>
      </c>
      <c r="G2000" s="196">
        <v>92508</v>
      </c>
      <c r="H2000" s="196" t="s">
        <v>7499</v>
      </c>
      <c r="I2000" s="196" t="s">
        <v>5650</v>
      </c>
      <c r="J2000" s="196" t="s">
        <v>5432</v>
      </c>
      <c r="K2000" s="197">
        <v>79.91</v>
      </c>
      <c r="L2000" s="196" t="s">
        <v>5433</v>
      </c>
    </row>
    <row r="2001" spans="1:12" ht="15.75">
      <c r="A2001" s="196" t="s">
        <v>7317</v>
      </c>
      <c r="B2001" s="196" t="s">
        <v>7318</v>
      </c>
      <c r="C2001" s="196" t="s">
        <v>7409</v>
      </c>
      <c r="D2001" s="196">
        <v>41</v>
      </c>
      <c r="E2001" s="197" t="s">
        <v>144</v>
      </c>
      <c r="F2001" s="196" t="s">
        <v>144</v>
      </c>
      <c r="G2001" s="196">
        <v>92510</v>
      </c>
      <c r="H2001" s="196" t="s">
        <v>7500</v>
      </c>
      <c r="I2001" s="196" t="s">
        <v>5650</v>
      </c>
      <c r="J2001" s="196" t="s">
        <v>5432</v>
      </c>
      <c r="K2001" s="197">
        <v>47.83</v>
      </c>
      <c r="L2001" s="196" t="s">
        <v>5433</v>
      </c>
    </row>
    <row r="2002" spans="1:12" ht="15.75">
      <c r="A2002" s="196" t="s">
        <v>7317</v>
      </c>
      <c r="B2002" s="196" t="s">
        <v>7318</v>
      </c>
      <c r="C2002" s="196" t="s">
        <v>7409</v>
      </c>
      <c r="D2002" s="196">
        <v>41</v>
      </c>
      <c r="E2002" s="197" t="s">
        <v>144</v>
      </c>
      <c r="F2002" s="196" t="s">
        <v>144</v>
      </c>
      <c r="G2002" s="196">
        <v>92512</v>
      </c>
      <c r="H2002" s="196" t="s">
        <v>7501</v>
      </c>
      <c r="I2002" s="196" t="s">
        <v>5650</v>
      </c>
      <c r="J2002" s="196" t="s">
        <v>5432</v>
      </c>
      <c r="K2002" s="197">
        <v>62.29</v>
      </c>
      <c r="L2002" s="196" t="s">
        <v>5433</v>
      </c>
    </row>
    <row r="2003" spans="1:12" ht="15.75">
      <c r="A2003" s="196" t="s">
        <v>7317</v>
      </c>
      <c r="B2003" s="196" t="s">
        <v>7318</v>
      </c>
      <c r="C2003" s="196" t="s">
        <v>7409</v>
      </c>
      <c r="D2003" s="196">
        <v>41</v>
      </c>
      <c r="E2003" s="197" t="s">
        <v>144</v>
      </c>
      <c r="F2003" s="196" t="s">
        <v>144</v>
      </c>
      <c r="G2003" s="196">
        <v>92514</v>
      </c>
      <c r="H2003" s="196" t="s">
        <v>7502</v>
      </c>
      <c r="I2003" s="196" t="s">
        <v>5650</v>
      </c>
      <c r="J2003" s="196" t="s">
        <v>5432</v>
      </c>
      <c r="K2003" s="197">
        <v>33.26</v>
      </c>
      <c r="L2003" s="196" t="s">
        <v>5433</v>
      </c>
    </row>
    <row r="2004" spans="1:12" ht="15.75">
      <c r="A2004" s="196" t="s">
        <v>7317</v>
      </c>
      <c r="B2004" s="196" t="s">
        <v>7318</v>
      </c>
      <c r="C2004" s="196" t="s">
        <v>7409</v>
      </c>
      <c r="D2004" s="196">
        <v>41</v>
      </c>
      <c r="E2004" s="197" t="s">
        <v>144</v>
      </c>
      <c r="F2004" s="196" t="s">
        <v>144</v>
      </c>
      <c r="G2004" s="196">
        <v>92515</v>
      </c>
      <c r="H2004" s="196" t="s">
        <v>7503</v>
      </c>
      <c r="I2004" s="196" t="s">
        <v>5650</v>
      </c>
      <c r="J2004" s="196" t="s">
        <v>5432</v>
      </c>
      <c r="K2004" s="197">
        <v>54.89</v>
      </c>
      <c r="L2004" s="196" t="s">
        <v>5433</v>
      </c>
    </row>
    <row r="2005" spans="1:12" ht="15.75">
      <c r="A2005" s="196" t="s">
        <v>7317</v>
      </c>
      <c r="B2005" s="196" t="s">
        <v>7318</v>
      </c>
      <c r="C2005" s="196" t="s">
        <v>7409</v>
      </c>
      <c r="D2005" s="196">
        <v>41</v>
      </c>
      <c r="E2005" s="197" t="s">
        <v>144</v>
      </c>
      <c r="F2005" s="196" t="s">
        <v>144</v>
      </c>
      <c r="G2005" s="196">
        <v>92518</v>
      </c>
      <c r="H2005" s="196" t="s">
        <v>7504</v>
      </c>
      <c r="I2005" s="196" t="s">
        <v>5650</v>
      </c>
      <c r="J2005" s="196" t="s">
        <v>5432</v>
      </c>
      <c r="K2005" s="197">
        <v>27.22</v>
      </c>
      <c r="L2005" s="196" t="s">
        <v>5433</v>
      </c>
    </row>
    <row r="2006" spans="1:12" ht="15.75">
      <c r="A2006" s="196" t="s">
        <v>7317</v>
      </c>
      <c r="B2006" s="196" t="s">
        <v>7318</v>
      </c>
      <c r="C2006" s="196" t="s">
        <v>7409</v>
      </c>
      <c r="D2006" s="196">
        <v>41</v>
      </c>
      <c r="E2006" s="197" t="s">
        <v>144</v>
      </c>
      <c r="F2006" s="196" t="s">
        <v>144</v>
      </c>
      <c r="G2006" s="196">
        <v>92520</v>
      </c>
      <c r="H2006" s="196" t="s">
        <v>7505</v>
      </c>
      <c r="I2006" s="196" t="s">
        <v>5650</v>
      </c>
      <c r="J2006" s="196" t="s">
        <v>5432</v>
      </c>
      <c r="K2006" s="197">
        <v>51.11</v>
      </c>
      <c r="L2006" s="196" t="s">
        <v>5433</v>
      </c>
    </row>
    <row r="2007" spans="1:12" ht="15.75">
      <c r="A2007" s="196" t="s">
        <v>7317</v>
      </c>
      <c r="B2007" s="196" t="s">
        <v>7318</v>
      </c>
      <c r="C2007" s="196" t="s">
        <v>7409</v>
      </c>
      <c r="D2007" s="196">
        <v>41</v>
      </c>
      <c r="E2007" s="197" t="s">
        <v>144</v>
      </c>
      <c r="F2007" s="196" t="s">
        <v>144</v>
      </c>
      <c r="G2007" s="196">
        <v>92522</v>
      </c>
      <c r="H2007" s="196" t="s">
        <v>7506</v>
      </c>
      <c r="I2007" s="196" t="s">
        <v>5650</v>
      </c>
      <c r="J2007" s="196" t="s">
        <v>5432</v>
      </c>
      <c r="K2007" s="197">
        <v>24.1</v>
      </c>
      <c r="L2007" s="196" t="s">
        <v>5433</v>
      </c>
    </row>
    <row r="2008" spans="1:12" ht="15.75">
      <c r="A2008" s="196" t="s">
        <v>7317</v>
      </c>
      <c r="B2008" s="196" t="s">
        <v>7318</v>
      </c>
      <c r="C2008" s="196" t="s">
        <v>7409</v>
      </c>
      <c r="D2008" s="196">
        <v>41</v>
      </c>
      <c r="E2008" s="197" t="s">
        <v>144</v>
      </c>
      <c r="F2008" s="196" t="s">
        <v>144</v>
      </c>
      <c r="G2008" s="196">
        <v>92524</v>
      </c>
      <c r="H2008" s="196" t="s">
        <v>7507</v>
      </c>
      <c r="I2008" s="196" t="s">
        <v>5650</v>
      </c>
      <c r="J2008" s="196" t="s">
        <v>5432</v>
      </c>
      <c r="K2008" s="197">
        <v>47.73</v>
      </c>
      <c r="L2008" s="196" t="s">
        <v>5433</v>
      </c>
    </row>
    <row r="2009" spans="1:12" ht="15.75">
      <c r="A2009" s="196" t="s">
        <v>7317</v>
      </c>
      <c r="B2009" s="196" t="s">
        <v>7318</v>
      </c>
      <c r="C2009" s="196" t="s">
        <v>7409</v>
      </c>
      <c r="D2009" s="196">
        <v>41</v>
      </c>
      <c r="E2009" s="197" t="s">
        <v>144</v>
      </c>
      <c r="F2009" s="196" t="s">
        <v>144</v>
      </c>
      <c r="G2009" s="196">
        <v>92526</v>
      </c>
      <c r="H2009" s="196" t="s">
        <v>7508</v>
      </c>
      <c r="I2009" s="196" t="s">
        <v>5650</v>
      </c>
      <c r="J2009" s="196" t="s">
        <v>5432</v>
      </c>
      <c r="K2009" s="197">
        <v>21.13</v>
      </c>
      <c r="L2009" s="196" t="s">
        <v>5433</v>
      </c>
    </row>
    <row r="2010" spans="1:12" ht="15.75">
      <c r="A2010" s="196" t="s">
        <v>7317</v>
      </c>
      <c r="B2010" s="196" t="s">
        <v>7318</v>
      </c>
      <c r="C2010" s="196" t="s">
        <v>7409</v>
      </c>
      <c r="D2010" s="196">
        <v>41</v>
      </c>
      <c r="E2010" s="197" t="s">
        <v>144</v>
      </c>
      <c r="F2010" s="196" t="s">
        <v>144</v>
      </c>
      <c r="G2010" s="196">
        <v>92528</v>
      </c>
      <c r="H2010" s="196" t="s">
        <v>7509</v>
      </c>
      <c r="I2010" s="196" t="s">
        <v>5650</v>
      </c>
      <c r="J2010" s="196" t="s">
        <v>5432</v>
      </c>
      <c r="K2010" s="197">
        <v>46.48</v>
      </c>
      <c r="L2010" s="196" t="s">
        <v>5433</v>
      </c>
    </row>
    <row r="2011" spans="1:12" ht="15.75">
      <c r="A2011" s="196" t="s">
        <v>7317</v>
      </c>
      <c r="B2011" s="196" t="s">
        <v>7318</v>
      </c>
      <c r="C2011" s="196" t="s">
        <v>7409</v>
      </c>
      <c r="D2011" s="196">
        <v>41</v>
      </c>
      <c r="E2011" s="197" t="s">
        <v>144</v>
      </c>
      <c r="F2011" s="196" t="s">
        <v>144</v>
      </c>
      <c r="G2011" s="196">
        <v>92530</v>
      </c>
      <c r="H2011" s="196" t="s">
        <v>7510</v>
      </c>
      <c r="I2011" s="196" t="s">
        <v>5650</v>
      </c>
      <c r="J2011" s="196" t="s">
        <v>5432</v>
      </c>
      <c r="K2011" s="197">
        <v>20.12</v>
      </c>
      <c r="L2011" s="196" t="s">
        <v>5433</v>
      </c>
    </row>
    <row r="2012" spans="1:12" ht="15.75">
      <c r="A2012" s="196" t="s">
        <v>7317</v>
      </c>
      <c r="B2012" s="196" t="s">
        <v>7318</v>
      </c>
      <c r="C2012" s="196" t="s">
        <v>7409</v>
      </c>
      <c r="D2012" s="196">
        <v>41</v>
      </c>
      <c r="E2012" s="197" t="s">
        <v>144</v>
      </c>
      <c r="F2012" s="196" t="s">
        <v>144</v>
      </c>
      <c r="G2012" s="196">
        <v>92532</v>
      </c>
      <c r="H2012" s="196" t="s">
        <v>7511</v>
      </c>
      <c r="I2012" s="196" t="s">
        <v>5650</v>
      </c>
      <c r="J2012" s="196" t="s">
        <v>5432</v>
      </c>
      <c r="K2012" s="197">
        <v>45.51</v>
      </c>
      <c r="L2012" s="196" t="s">
        <v>5433</v>
      </c>
    </row>
    <row r="2013" spans="1:12" ht="15.75">
      <c r="A2013" s="196" t="s">
        <v>7317</v>
      </c>
      <c r="B2013" s="196" t="s">
        <v>7318</v>
      </c>
      <c r="C2013" s="196" t="s">
        <v>7409</v>
      </c>
      <c r="D2013" s="196">
        <v>41</v>
      </c>
      <c r="E2013" s="197" t="s">
        <v>144</v>
      </c>
      <c r="F2013" s="196" t="s">
        <v>144</v>
      </c>
      <c r="G2013" s="196">
        <v>92534</v>
      </c>
      <c r="H2013" s="196" t="s">
        <v>7512</v>
      </c>
      <c r="I2013" s="196" t="s">
        <v>5650</v>
      </c>
      <c r="J2013" s="196" t="s">
        <v>5432</v>
      </c>
      <c r="K2013" s="197">
        <v>19.399999999999999</v>
      </c>
      <c r="L2013" s="196" t="s">
        <v>5433</v>
      </c>
    </row>
    <row r="2014" spans="1:12" ht="15.75">
      <c r="A2014" s="196" t="s">
        <v>7317</v>
      </c>
      <c r="B2014" s="196" t="s">
        <v>7318</v>
      </c>
      <c r="C2014" s="196" t="s">
        <v>7409</v>
      </c>
      <c r="D2014" s="196">
        <v>41</v>
      </c>
      <c r="E2014" s="197" t="s">
        <v>144</v>
      </c>
      <c r="F2014" s="196" t="s">
        <v>144</v>
      </c>
      <c r="G2014" s="196">
        <v>92536</v>
      </c>
      <c r="H2014" s="196" t="s">
        <v>7513</v>
      </c>
      <c r="I2014" s="196" t="s">
        <v>5650</v>
      </c>
      <c r="J2014" s="196" t="s">
        <v>5432</v>
      </c>
      <c r="K2014" s="197">
        <v>43.81</v>
      </c>
      <c r="L2014" s="196" t="s">
        <v>5433</v>
      </c>
    </row>
    <row r="2015" spans="1:12" ht="15.75">
      <c r="A2015" s="196" t="s">
        <v>7317</v>
      </c>
      <c r="B2015" s="196" t="s">
        <v>7318</v>
      </c>
      <c r="C2015" s="196" t="s">
        <v>7409</v>
      </c>
      <c r="D2015" s="196">
        <v>41</v>
      </c>
      <c r="E2015" s="197" t="s">
        <v>144</v>
      </c>
      <c r="F2015" s="196" t="s">
        <v>144</v>
      </c>
      <c r="G2015" s="196">
        <v>92538</v>
      </c>
      <c r="H2015" s="196" t="s">
        <v>7514</v>
      </c>
      <c r="I2015" s="196" t="s">
        <v>5650</v>
      </c>
      <c r="J2015" s="196" t="s">
        <v>5432</v>
      </c>
      <c r="K2015" s="197">
        <v>17.920000000000002</v>
      </c>
      <c r="L2015" s="196" t="s">
        <v>5433</v>
      </c>
    </row>
    <row r="2016" spans="1:12" ht="15.75">
      <c r="A2016" s="196" t="s">
        <v>7317</v>
      </c>
      <c r="B2016" s="196" t="s">
        <v>7318</v>
      </c>
      <c r="C2016" s="196" t="s">
        <v>7409</v>
      </c>
      <c r="D2016" s="196">
        <v>41</v>
      </c>
      <c r="E2016" s="197" t="s">
        <v>144</v>
      </c>
      <c r="F2016" s="196" t="s">
        <v>144</v>
      </c>
      <c r="G2016" s="196">
        <v>96252</v>
      </c>
      <c r="H2016" s="196" t="s">
        <v>7515</v>
      </c>
      <c r="I2016" s="196" t="s">
        <v>5650</v>
      </c>
      <c r="J2016" s="196" t="s">
        <v>5503</v>
      </c>
      <c r="K2016" s="197">
        <v>195.56</v>
      </c>
      <c r="L2016" s="196" t="s">
        <v>5433</v>
      </c>
    </row>
    <row r="2017" spans="1:12" ht="15.75">
      <c r="A2017" s="196" t="s">
        <v>7317</v>
      </c>
      <c r="B2017" s="196" t="s">
        <v>7318</v>
      </c>
      <c r="C2017" s="196" t="s">
        <v>7409</v>
      </c>
      <c r="D2017" s="196">
        <v>41</v>
      </c>
      <c r="E2017" s="197" t="s">
        <v>144</v>
      </c>
      <c r="F2017" s="196" t="s">
        <v>144</v>
      </c>
      <c r="G2017" s="196">
        <v>96257</v>
      </c>
      <c r="H2017" s="196" t="s">
        <v>7516</v>
      </c>
      <c r="I2017" s="196" t="s">
        <v>5650</v>
      </c>
      <c r="J2017" s="196" t="s">
        <v>5503</v>
      </c>
      <c r="K2017" s="197">
        <v>162.84</v>
      </c>
      <c r="L2017" s="196" t="s">
        <v>5433</v>
      </c>
    </row>
    <row r="2018" spans="1:12" ht="15.75">
      <c r="A2018" s="196" t="s">
        <v>7317</v>
      </c>
      <c r="B2018" s="196" t="s">
        <v>7318</v>
      </c>
      <c r="C2018" s="196" t="s">
        <v>7409</v>
      </c>
      <c r="D2018" s="196">
        <v>41</v>
      </c>
      <c r="E2018" s="197" t="s">
        <v>144</v>
      </c>
      <c r="F2018" s="196" t="s">
        <v>144</v>
      </c>
      <c r="G2018" s="196">
        <v>96258</v>
      </c>
      <c r="H2018" s="196" t="s">
        <v>7517</v>
      </c>
      <c r="I2018" s="196" t="s">
        <v>5650</v>
      </c>
      <c r="J2018" s="196" t="s">
        <v>5503</v>
      </c>
      <c r="K2018" s="197">
        <v>152.74</v>
      </c>
      <c r="L2018" s="196" t="s">
        <v>5433</v>
      </c>
    </row>
    <row r="2019" spans="1:12" ht="15.75">
      <c r="A2019" s="196" t="s">
        <v>7317</v>
      </c>
      <c r="B2019" s="196" t="s">
        <v>7318</v>
      </c>
      <c r="C2019" s="196" t="s">
        <v>7409</v>
      </c>
      <c r="D2019" s="196">
        <v>41</v>
      </c>
      <c r="E2019" s="197" t="s">
        <v>144</v>
      </c>
      <c r="F2019" s="196" t="s">
        <v>144</v>
      </c>
      <c r="G2019" s="196">
        <v>96259</v>
      </c>
      <c r="H2019" s="196" t="s">
        <v>7518</v>
      </c>
      <c r="I2019" s="196" t="s">
        <v>5650</v>
      </c>
      <c r="J2019" s="196" t="s">
        <v>5503</v>
      </c>
      <c r="K2019" s="197">
        <v>183.9</v>
      </c>
      <c r="L2019" s="196" t="s">
        <v>5433</v>
      </c>
    </row>
    <row r="2020" spans="1:12" ht="15.75">
      <c r="A2020" s="196" t="s">
        <v>7317</v>
      </c>
      <c r="B2020" s="196" t="s">
        <v>7318</v>
      </c>
      <c r="C2020" s="196" t="s">
        <v>7409</v>
      </c>
      <c r="D2020" s="196">
        <v>41</v>
      </c>
      <c r="E2020" s="197" t="s">
        <v>144</v>
      </c>
      <c r="F2020" s="196" t="s">
        <v>144</v>
      </c>
      <c r="G2020" s="196">
        <v>96529</v>
      </c>
      <c r="H2020" s="196" t="s">
        <v>7519</v>
      </c>
      <c r="I2020" s="196" t="s">
        <v>5650</v>
      </c>
      <c r="J2020" s="196" t="s">
        <v>5503</v>
      </c>
      <c r="K2020" s="197">
        <v>281.39</v>
      </c>
      <c r="L2020" s="196" t="s">
        <v>5433</v>
      </c>
    </row>
    <row r="2021" spans="1:12" ht="15.75">
      <c r="A2021" s="196" t="s">
        <v>7317</v>
      </c>
      <c r="B2021" s="196" t="s">
        <v>7318</v>
      </c>
      <c r="C2021" s="196" t="s">
        <v>7409</v>
      </c>
      <c r="D2021" s="196">
        <v>41</v>
      </c>
      <c r="E2021" s="197" t="s">
        <v>144</v>
      </c>
      <c r="F2021" s="196" t="s">
        <v>144</v>
      </c>
      <c r="G2021" s="196">
        <v>96530</v>
      </c>
      <c r="H2021" s="196" t="s">
        <v>7520</v>
      </c>
      <c r="I2021" s="196" t="s">
        <v>5650</v>
      </c>
      <c r="J2021" s="196" t="s">
        <v>5503</v>
      </c>
      <c r="K2021" s="197">
        <v>152.26</v>
      </c>
      <c r="L2021" s="196" t="s">
        <v>5433</v>
      </c>
    </row>
    <row r="2022" spans="1:12" ht="15.75">
      <c r="A2022" s="196" t="s">
        <v>7317</v>
      </c>
      <c r="B2022" s="196" t="s">
        <v>7318</v>
      </c>
      <c r="C2022" s="196" t="s">
        <v>7409</v>
      </c>
      <c r="D2022" s="196">
        <v>41</v>
      </c>
      <c r="E2022" s="197" t="s">
        <v>144</v>
      </c>
      <c r="F2022" s="196" t="s">
        <v>144</v>
      </c>
      <c r="G2022" s="196">
        <v>96531</v>
      </c>
      <c r="H2022" s="196" t="s">
        <v>7521</v>
      </c>
      <c r="I2022" s="196" t="s">
        <v>5650</v>
      </c>
      <c r="J2022" s="196" t="s">
        <v>5503</v>
      </c>
      <c r="K2022" s="197">
        <v>106.8</v>
      </c>
      <c r="L2022" s="196" t="s">
        <v>5433</v>
      </c>
    </row>
    <row r="2023" spans="1:12" ht="15.75">
      <c r="A2023" s="196" t="s">
        <v>7317</v>
      </c>
      <c r="B2023" s="196" t="s">
        <v>7318</v>
      </c>
      <c r="C2023" s="196" t="s">
        <v>7409</v>
      </c>
      <c r="D2023" s="196">
        <v>41</v>
      </c>
      <c r="E2023" s="197" t="s">
        <v>144</v>
      </c>
      <c r="F2023" s="196" t="s">
        <v>144</v>
      </c>
      <c r="G2023" s="196">
        <v>96532</v>
      </c>
      <c r="H2023" s="196" t="s">
        <v>7522</v>
      </c>
      <c r="I2023" s="196" t="s">
        <v>5650</v>
      </c>
      <c r="J2023" s="196" t="s">
        <v>5503</v>
      </c>
      <c r="K2023" s="197">
        <v>179.47</v>
      </c>
      <c r="L2023" s="196" t="s">
        <v>5433</v>
      </c>
    </row>
    <row r="2024" spans="1:12" ht="15.75">
      <c r="A2024" s="196" t="s">
        <v>7317</v>
      </c>
      <c r="B2024" s="196" t="s">
        <v>7318</v>
      </c>
      <c r="C2024" s="196" t="s">
        <v>7409</v>
      </c>
      <c r="D2024" s="196">
        <v>41</v>
      </c>
      <c r="E2024" s="197" t="s">
        <v>144</v>
      </c>
      <c r="F2024" s="196" t="s">
        <v>144</v>
      </c>
      <c r="G2024" s="196">
        <v>96533</v>
      </c>
      <c r="H2024" s="196" t="s">
        <v>7523</v>
      </c>
      <c r="I2024" s="196" t="s">
        <v>5650</v>
      </c>
      <c r="J2024" s="196" t="s">
        <v>5503</v>
      </c>
      <c r="K2024" s="197">
        <v>94.53</v>
      </c>
      <c r="L2024" s="196" t="s">
        <v>5433</v>
      </c>
    </row>
    <row r="2025" spans="1:12" ht="15.75">
      <c r="A2025" s="196" t="s">
        <v>7317</v>
      </c>
      <c r="B2025" s="196" t="s">
        <v>7318</v>
      </c>
      <c r="C2025" s="196" t="s">
        <v>7409</v>
      </c>
      <c r="D2025" s="196">
        <v>41</v>
      </c>
      <c r="E2025" s="197" t="s">
        <v>144</v>
      </c>
      <c r="F2025" s="196" t="s">
        <v>144</v>
      </c>
      <c r="G2025" s="196">
        <v>96534</v>
      </c>
      <c r="H2025" s="196" t="s">
        <v>7524</v>
      </c>
      <c r="I2025" s="196" t="s">
        <v>5650</v>
      </c>
      <c r="J2025" s="196" t="s">
        <v>5503</v>
      </c>
      <c r="K2025" s="197">
        <v>74.930000000000007</v>
      </c>
      <c r="L2025" s="196" t="s">
        <v>5433</v>
      </c>
    </row>
    <row r="2026" spans="1:12" ht="15.75">
      <c r="A2026" s="196" t="s">
        <v>7317</v>
      </c>
      <c r="B2026" s="196" t="s">
        <v>7318</v>
      </c>
      <c r="C2026" s="196" t="s">
        <v>7409</v>
      </c>
      <c r="D2026" s="196">
        <v>41</v>
      </c>
      <c r="E2026" s="197" t="s">
        <v>144</v>
      </c>
      <c r="F2026" s="196" t="s">
        <v>144</v>
      </c>
      <c r="G2026" s="196">
        <v>96535</v>
      </c>
      <c r="H2026" s="196" t="s">
        <v>7525</v>
      </c>
      <c r="I2026" s="196" t="s">
        <v>5650</v>
      </c>
      <c r="J2026" s="196" t="s">
        <v>5503</v>
      </c>
      <c r="K2026" s="197">
        <v>126.42</v>
      </c>
      <c r="L2026" s="196" t="s">
        <v>5433</v>
      </c>
    </row>
    <row r="2027" spans="1:12" ht="15.75">
      <c r="A2027" s="196" t="s">
        <v>7317</v>
      </c>
      <c r="B2027" s="196" t="s">
        <v>7318</v>
      </c>
      <c r="C2027" s="196" t="s">
        <v>7409</v>
      </c>
      <c r="D2027" s="196">
        <v>41</v>
      </c>
      <c r="E2027" s="197" t="s">
        <v>144</v>
      </c>
      <c r="F2027" s="196" t="s">
        <v>144</v>
      </c>
      <c r="G2027" s="196">
        <v>96536</v>
      </c>
      <c r="H2027" s="196" t="s">
        <v>7526</v>
      </c>
      <c r="I2027" s="196" t="s">
        <v>5650</v>
      </c>
      <c r="J2027" s="196" t="s">
        <v>5503</v>
      </c>
      <c r="K2027" s="197">
        <v>64.48</v>
      </c>
      <c r="L2027" s="196" t="s">
        <v>5433</v>
      </c>
    </row>
    <row r="2028" spans="1:12" ht="15.75">
      <c r="A2028" s="196" t="s">
        <v>7317</v>
      </c>
      <c r="B2028" s="196" t="s">
        <v>7318</v>
      </c>
      <c r="C2028" s="196" t="s">
        <v>7409</v>
      </c>
      <c r="D2028" s="196">
        <v>41</v>
      </c>
      <c r="E2028" s="197" t="s">
        <v>144</v>
      </c>
      <c r="F2028" s="196" t="s">
        <v>144</v>
      </c>
      <c r="G2028" s="196">
        <v>96537</v>
      </c>
      <c r="H2028" s="196" t="s">
        <v>7527</v>
      </c>
      <c r="I2028" s="196" t="s">
        <v>5650</v>
      </c>
      <c r="J2028" s="196" t="s">
        <v>5503</v>
      </c>
      <c r="K2028" s="197">
        <v>157.26</v>
      </c>
      <c r="L2028" s="196" t="s">
        <v>5433</v>
      </c>
    </row>
    <row r="2029" spans="1:12" ht="15.75">
      <c r="A2029" s="196" t="s">
        <v>7317</v>
      </c>
      <c r="B2029" s="196" t="s">
        <v>7318</v>
      </c>
      <c r="C2029" s="196" t="s">
        <v>7409</v>
      </c>
      <c r="D2029" s="196">
        <v>41</v>
      </c>
      <c r="E2029" s="197" t="s">
        <v>144</v>
      </c>
      <c r="F2029" s="196" t="s">
        <v>144</v>
      </c>
      <c r="G2029" s="196">
        <v>96538</v>
      </c>
      <c r="H2029" s="196" t="s">
        <v>7528</v>
      </c>
      <c r="I2029" s="196" t="s">
        <v>5650</v>
      </c>
      <c r="J2029" s="196" t="s">
        <v>5503</v>
      </c>
      <c r="K2029" s="197">
        <v>222.73</v>
      </c>
      <c r="L2029" s="196" t="s">
        <v>5433</v>
      </c>
    </row>
    <row r="2030" spans="1:12" ht="15.75">
      <c r="A2030" s="196" t="s">
        <v>7317</v>
      </c>
      <c r="B2030" s="196" t="s">
        <v>7318</v>
      </c>
      <c r="C2030" s="196" t="s">
        <v>7409</v>
      </c>
      <c r="D2030" s="196">
        <v>41</v>
      </c>
      <c r="E2030" s="197" t="s">
        <v>144</v>
      </c>
      <c r="F2030" s="196" t="s">
        <v>144</v>
      </c>
      <c r="G2030" s="196">
        <v>96539</v>
      </c>
      <c r="H2030" s="196" t="s">
        <v>7529</v>
      </c>
      <c r="I2030" s="196" t="s">
        <v>5650</v>
      </c>
      <c r="J2030" s="196" t="s">
        <v>5503</v>
      </c>
      <c r="K2030" s="197">
        <v>102.18</v>
      </c>
      <c r="L2030" s="196" t="s">
        <v>5433</v>
      </c>
    </row>
    <row r="2031" spans="1:12" ht="15.75">
      <c r="A2031" s="196" t="s">
        <v>7317</v>
      </c>
      <c r="B2031" s="196" t="s">
        <v>7318</v>
      </c>
      <c r="C2031" s="196" t="s">
        <v>7409</v>
      </c>
      <c r="D2031" s="196">
        <v>41</v>
      </c>
      <c r="E2031" s="197" t="s">
        <v>144</v>
      </c>
      <c r="F2031" s="196" t="s">
        <v>144</v>
      </c>
      <c r="G2031" s="196">
        <v>96540</v>
      </c>
      <c r="H2031" s="196" t="s">
        <v>7530</v>
      </c>
      <c r="I2031" s="196" t="s">
        <v>5650</v>
      </c>
      <c r="J2031" s="196" t="s">
        <v>5503</v>
      </c>
      <c r="K2031" s="197">
        <v>110.42</v>
      </c>
      <c r="L2031" s="196" t="s">
        <v>5433</v>
      </c>
    </row>
    <row r="2032" spans="1:12" ht="15.75">
      <c r="A2032" s="196" t="s">
        <v>7317</v>
      </c>
      <c r="B2032" s="196" t="s">
        <v>7318</v>
      </c>
      <c r="C2032" s="196" t="s">
        <v>7409</v>
      </c>
      <c r="D2032" s="196">
        <v>41</v>
      </c>
      <c r="E2032" s="197" t="s">
        <v>144</v>
      </c>
      <c r="F2032" s="196" t="s">
        <v>144</v>
      </c>
      <c r="G2032" s="196">
        <v>96541</v>
      </c>
      <c r="H2032" s="196" t="s">
        <v>7531</v>
      </c>
      <c r="I2032" s="196" t="s">
        <v>5650</v>
      </c>
      <c r="J2032" s="196" t="s">
        <v>5503</v>
      </c>
      <c r="K2032" s="197">
        <v>158.96</v>
      </c>
      <c r="L2032" s="196" t="s">
        <v>5433</v>
      </c>
    </row>
    <row r="2033" spans="1:12" ht="15.75">
      <c r="A2033" s="196" t="s">
        <v>7317</v>
      </c>
      <c r="B2033" s="196" t="s">
        <v>7318</v>
      </c>
      <c r="C2033" s="196" t="s">
        <v>7409</v>
      </c>
      <c r="D2033" s="196">
        <v>41</v>
      </c>
      <c r="E2033" s="197" t="s">
        <v>144</v>
      </c>
      <c r="F2033" s="196" t="s">
        <v>144</v>
      </c>
      <c r="G2033" s="196">
        <v>96542</v>
      </c>
      <c r="H2033" s="196" t="s">
        <v>7532</v>
      </c>
      <c r="I2033" s="196" t="s">
        <v>5650</v>
      </c>
      <c r="J2033" s="196" t="s">
        <v>5503</v>
      </c>
      <c r="K2033" s="197">
        <v>77.16</v>
      </c>
      <c r="L2033" s="196" t="s">
        <v>5433</v>
      </c>
    </row>
    <row r="2034" spans="1:12" ht="15.75">
      <c r="A2034" s="196" t="s">
        <v>7317</v>
      </c>
      <c r="B2034" s="196" t="s">
        <v>7318</v>
      </c>
      <c r="C2034" s="196" t="s">
        <v>7409</v>
      </c>
      <c r="D2034" s="196">
        <v>41</v>
      </c>
      <c r="E2034" s="197" t="s">
        <v>144</v>
      </c>
      <c r="F2034" s="196" t="s">
        <v>144</v>
      </c>
      <c r="G2034" s="196">
        <v>96543</v>
      </c>
      <c r="H2034" s="196" t="s">
        <v>7533</v>
      </c>
      <c r="I2034" s="196" t="s">
        <v>6713</v>
      </c>
      <c r="J2034" s="196" t="s">
        <v>5432</v>
      </c>
      <c r="K2034" s="197">
        <v>18.059999999999999</v>
      </c>
      <c r="L2034" s="196" t="s">
        <v>5433</v>
      </c>
    </row>
    <row r="2035" spans="1:12" ht="15.75">
      <c r="A2035" s="196" t="s">
        <v>7317</v>
      </c>
      <c r="B2035" s="196" t="s">
        <v>7318</v>
      </c>
      <c r="C2035" s="196" t="s">
        <v>7409</v>
      </c>
      <c r="D2035" s="196">
        <v>41</v>
      </c>
      <c r="E2035" s="197" t="s">
        <v>144</v>
      </c>
      <c r="F2035" s="196" t="s">
        <v>144</v>
      </c>
      <c r="G2035" s="196">
        <v>97747</v>
      </c>
      <c r="H2035" s="196" t="s">
        <v>7534</v>
      </c>
      <c r="I2035" s="196" t="s">
        <v>5650</v>
      </c>
      <c r="J2035" s="196" t="s">
        <v>5503</v>
      </c>
      <c r="K2035" s="197">
        <v>170.75</v>
      </c>
      <c r="L2035" s="196" t="s">
        <v>5433</v>
      </c>
    </row>
    <row r="2036" spans="1:12" ht="15.75">
      <c r="A2036" s="196" t="s">
        <v>7317</v>
      </c>
      <c r="B2036" s="196" t="s">
        <v>7318</v>
      </c>
      <c r="C2036" s="196" t="s">
        <v>7409</v>
      </c>
      <c r="D2036" s="196">
        <v>41</v>
      </c>
      <c r="E2036" s="197" t="s">
        <v>144</v>
      </c>
      <c r="F2036" s="196" t="s">
        <v>144</v>
      </c>
      <c r="G2036" s="196">
        <v>101791</v>
      </c>
      <c r="H2036" s="196" t="s">
        <v>7535</v>
      </c>
      <c r="I2036" s="196" t="s">
        <v>5431</v>
      </c>
      <c r="J2036" s="196" t="s">
        <v>5503</v>
      </c>
      <c r="K2036" s="197">
        <v>18.52</v>
      </c>
      <c r="L2036" s="196" t="s">
        <v>5433</v>
      </c>
    </row>
    <row r="2037" spans="1:12" ht="15.75">
      <c r="A2037" s="196" t="s">
        <v>7317</v>
      </c>
      <c r="B2037" s="196" t="s">
        <v>7318</v>
      </c>
      <c r="C2037" s="196" t="s">
        <v>7409</v>
      </c>
      <c r="D2037" s="196">
        <v>41</v>
      </c>
      <c r="E2037" s="197" t="s">
        <v>144</v>
      </c>
      <c r="F2037" s="196" t="s">
        <v>144</v>
      </c>
      <c r="G2037" s="196">
        <v>101792</v>
      </c>
      <c r="H2037" s="196" t="s">
        <v>7536</v>
      </c>
      <c r="I2037" s="196" t="s">
        <v>6762</v>
      </c>
      <c r="J2037" s="196" t="s">
        <v>5503</v>
      </c>
      <c r="K2037" s="197">
        <v>13.14</v>
      </c>
      <c r="L2037" s="196" t="s">
        <v>5433</v>
      </c>
    </row>
    <row r="2038" spans="1:12" ht="15.75">
      <c r="A2038" s="196" t="s">
        <v>7317</v>
      </c>
      <c r="B2038" s="196" t="s">
        <v>7318</v>
      </c>
      <c r="C2038" s="196" t="s">
        <v>7409</v>
      </c>
      <c r="D2038" s="196">
        <v>41</v>
      </c>
      <c r="E2038" s="197" t="s">
        <v>144</v>
      </c>
      <c r="F2038" s="196" t="s">
        <v>144</v>
      </c>
      <c r="G2038" s="196">
        <v>101793</v>
      </c>
      <c r="H2038" s="196" t="s">
        <v>7537</v>
      </c>
      <c r="I2038" s="196" t="s">
        <v>6762</v>
      </c>
      <c r="J2038" s="196" t="s">
        <v>5503</v>
      </c>
      <c r="K2038" s="197">
        <v>19.71</v>
      </c>
      <c r="L2038" s="196" t="s">
        <v>5433</v>
      </c>
    </row>
    <row r="2039" spans="1:12" ht="15.75">
      <c r="A2039" s="196" t="s">
        <v>7317</v>
      </c>
      <c r="B2039" s="196" t="s">
        <v>7318</v>
      </c>
      <c r="C2039" s="196" t="s">
        <v>7409</v>
      </c>
      <c r="D2039" s="196">
        <v>41</v>
      </c>
      <c r="E2039" s="197" t="s">
        <v>144</v>
      </c>
      <c r="F2039" s="196" t="s">
        <v>144</v>
      </c>
      <c r="G2039" s="196">
        <v>101969</v>
      </c>
      <c r="H2039" s="196" t="s">
        <v>7538</v>
      </c>
      <c r="I2039" s="196" t="s">
        <v>5650</v>
      </c>
      <c r="J2039" s="196" t="s">
        <v>5503</v>
      </c>
      <c r="K2039" s="197">
        <v>116.98</v>
      </c>
      <c r="L2039" s="196" t="s">
        <v>5433</v>
      </c>
    </row>
    <row r="2040" spans="1:12" ht="15.75">
      <c r="A2040" s="196" t="s">
        <v>7317</v>
      </c>
      <c r="B2040" s="196" t="s">
        <v>7318</v>
      </c>
      <c r="C2040" s="196" t="s">
        <v>7409</v>
      </c>
      <c r="D2040" s="196">
        <v>41</v>
      </c>
      <c r="E2040" s="197" t="s">
        <v>144</v>
      </c>
      <c r="F2040" s="196" t="s">
        <v>144</v>
      </c>
      <c r="G2040" s="196">
        <v>101971</v>
      </c>
      <c r="H2040" s="196" t="s">
        <v>7539</v>
      </c>
      <c r="I2040" s="196" t="s">
        <v>5650</v>
      </c>
      <c r="J2040" s="196" t="s">
        <v>5503</v>
      </c>
      <c r="K2040" s="197">
        <v>115.26</v>
      </c>
      <c r="L2040" s="196" t="s">
        <v>5433</v>
      </c>
    </row>
    <row r="2041" spans="1:12" ht="15.75">
      <c r="A2041" s="196" t="s">
        <v>7317</v>
      </c>
      <c r="B2041" s="196" t="s">
        <v>7318</v>
      </c>
      <c r="C2041" s="196" t="s">
        <v>7409</v>
      </c>
      <c r="D2041" s="196">
        <v>41</v>
      </c>
      <c r="E2041" s="197" t="s">
        <v>144</v>
      </c>
      <c r="F2041" s="196" t="s">
        <v>144</v>
      </c>
      <c r="G2041" s="196">
        <v>101973</v>
      </c>
      <c r="H2041" s="196" t="s">
        <v>7540</v>
      </c>
      <c r="I2041" s="196" t="s">
        <v>5650</v>
      </c>
      <c r="J2041" s="196" t="s">
        <v>5503</v>
      </c>
      <c r="K2041" s="197">
        <v>166.89</v>
      </c>
      <c r="L2041" s="196" t="s">
        <v>5433</v>
      </c>
    </row>
    <row r="2042" spans="1:12" ht="15.75">
      <c r="A2042" s="196" t="s">
        <v>7317</v>
      </c>
      <c r="B2042" s="196" t="s">
        <v>7318</v>
      </c>
      <c r="C2042" s="196" t="s">
        <v>7409</v>
      </c>
      <c r="D2042" s="196">
        <v>41</v>
      </c>
      <c r="E2042" s="197" t="s">
        <v>144</v>
      </c>
      <c r="F2042" s="196" t="s">
        <v>144</v>
      </c>
      <c r="G2042" s="196">
        <v>101974</v>
      </c>
      <c r="H2042" s="196" t="s">
        <v>7541</v>
      </c>
      <c r="I2042" s="196" t="s">
        <v>5650</v>
      </c>
      <c r="J2042" s="196" t="s">
        <v>5503</v>
      </c>
      <c r="K2042" s="197">
        <v>393.42</v>
      </c>
      <c r="L2042" s="196" t="s">
        <v>5433</v>
      </c>
    </row>
    <row r="2043" spans="1:12" ht="15.75">
      <c r="A2043" s="196" t="s">
        <v>7317</v>
      </c>
      <c r="B2043" s="196" t="s">
        <v>7318</v>
      </c>
      <c r="C2043" s="196" t="s">
        <v>7409</v>
      </c>
      <c r="D2043" s="196">
        <v>41</v>
      </c>
      <c r="E2043" s="197" t="s">
        <v>144</v>
      </c>
      <c r="F2043" s="196" t="s">
        <v>144</v>
      </c>
      <c r="G2043" s="196">
        <v>101975</v>
      </c>
      <c r="H2043" s="196" t="s">
        <v>7542</v>
      </c>
      <c r="I2043" s="196" t="s">
        <v>5650</v>
      </c>
      <c r="J2043" s="196" t="s">
        <v>5503</v>
      </c>
      <c r="K2043" s="197">
        <v>333.4</v>
      </c>
      <c r="L2043" s="196" t="s">
        <v>5433</v>
      </c>
    </row>
    <row r="2044" spans="1:12" ht="15.75">
      <c r="A2044" s="196" t="s">
        <v>7317</v>
      </c>
      <c r="B2044" s="196" t="s">
        <v>7318</v>
      </c>
      <c r="C2044" s="196" t="s">
        <v>7409</v>
      </c>
      <c r="D2044" s="196">
        <v>41</v>
      </c>
      <c r="E2044" s="197" t="s">
        <v>144</v>
      </c>
      <c r="F2044" s="196" t="s">
        <v>144</v>
      </c>
      <c r="G2044" s="196">
        <v>101977</v>
      </c>
      <c r="H2044" s="196" t="s">
        <v>7543</v>
      </c>
      <c r="I2044" s="196" t="s">
        <v>5650</v>
      </c>
      <c r="J2044" s="196" t="s">
        <v>5503</v>
      </c>
      <c r="K2044" s="197">
        <v>232.84</v>
      </c>
      <c r="L2044" s="196" t="s">
        <v>5433</v>
      </c>
    </row>
    <row r="2045" spans="1:12" ht="15.75">
      <c r="A2045" s="196" t="s">
        <v>7317</v>
      </c>
      <c r="B2045" s="196" t="s">
        <v>7318</v>
      </c>
      <c r="C2045" s="196" t="s">
        <v>7409</v>
      </c>
      <c r="D2045" s="196">
        <v>41</v>
      </c>
      <c r="E2045" s="197" t="s">
        <v>144</v>
      </c>
      <c r="F2045" s="196" t="s">
        <v>144</v>
      </c>
      <c r="G2045" s="196">
        <v>101980</v>
      </c>
      <c r="H2045" s="196" t="s">
        <v>7544</v>
      </c>
      <c r="I2045" s="196" t="s">
        <v>5650</v>
      </c>
      <c r="J2045" s="196" t="s">
        <v>5503</v>
      </c>
      <c r="K2045" s="197">
        <v>207.06</v>
      </c>
      <c r="L2045" s="196" t="s">
        <v>5433</v>
      </c>
    </row>
    <row r="2046" spans="1:12" ht="15.75">
      <c r="A2046" s="196" t="s">
        <v>7317</v>
      </c>
      <c r="B2046" s="196" t="s">
        <v>7318</v>
      </c>
      <c r="C2046" s="196" t="s">
        <v>7409</v>
      </c>
      <c r="D2046" s="196">
        <v>41</v>
      </c>
      <c r="E2046" s="197" t="s">
        <v>144</v>
      </c>
      <c r="F2046" s="196" t="s">
        <v>144</v>
      </c>
      <c r="G2046" s="196">
        <v>101981</v>
      </c>
      <c r="H2046" s="196" t="s">
        <v>7545</v>
      </c>
      <c r="I2046" s="196" t="s">
        <v>5650</v>
      </c>
      <c r="J2046" s="196" t="s">
        <v>5503</v>
      </c>
      <c r="K2046" s="197">
        <v>159.57</v>
      </c>
      <c r="L2046" s="196" t="s">
        <v>5433</v>
      </c>
    </row>
    <row r="2047" spans="1:12" ht="15.75">
      <c r="A2047" s="196" t="s">
        <v>7317</v>
      </c>
      <c r="B2047" s="196" t="s">
        <v>7318</v>
      </c>
      <c r="C2047" s="196" t="s">
        <v>7409</v>
      </c>
      <c r="D2047" s="196">
        <v>41</v>
      </c>
      <c r="E2047" s="197" t="s">
        <v>144</v>
      </c>
      <c r="F2047" s="196" t="s">
        <v>144</v>
      </c>
      <c r="G2047" s="196">
        <v>101982</v>
      </c>
      <c r="H2047" s="196" t="s">
        <v>7546</v>
      </c>
      <c r="I2047" s="196" t="s">
        <v>5650</v>
      </c>
      <c r="J2047" s="196" t="s">
        <v>5503</v>
      </c>
      <c r="K2047" s="197">
        <v>142.1</v>
      </c>
      <c r="L2047" s="196" t="s">
        <v>5433</v>
      </c>
    </row>
    <row r="2048" spans="1:12" ht="15.75">
      <c r="A2048" s="196" t="s">
        <v>7317</v>
      </c>
      <c r="B2048" s="196" t="s">
        <v>7318</v>
      </c>
      <c r="C2048" s="196" t="s">
        <v>7409</v>
      </c>
      <c r="D2048" s="196">
        <v>41</v>
      </c>
      <c r="E2048" s="197" t="s">
        <v>144</v>
      </c>
      <c r="F2048" s="196" t="s">
        <v>144</v>
      </c>
      <c r="G2048" s="196">
        <v>101983</v>
      </c>
      <c r="H2048" s="196" t="s">
        <v>7547</v>
      </c>
      <c r="I2048" s="196" t="s">
        <v>5650</v>
      </c>
      <c r="J2048" s="196" t="s">
        <v>5503</v>
      </c>
      <c r="K2048" s="197">
        <v>131.13999999999999</v>
      </c>
      <c r="L2048" s="196" t="s">
        <v>5433</v>
      </c>
    </row>
    <row r="2049" spans="1:12" ht="15.75">
      <c r="A2049" s="196" t="s">
        <v>7317</v>
      </c>
      <c r="B2049" s="196" t="s">
        <v>7318</v>
      </c>
      <c r="C2049" s="196" t="s">
        <v>7409</v>
      </c>
      <c r="D2049" s="196">
        <v>41</v>
      </c>
      <c r="E2049" s="197" t="s">
        <v>144</v>
      </c>
      <c r="F2049" s="196" t="s">
        <v>144</v>
      </c>
      <c r="G2049" s="196">
        <v>101985</v>
      </c>
      <c r="H2049" s="196" t="s">
        <v>7548</v>
      </c>
      <c r="I2049" s="196" t="s">
        <v>5650</v>
      </c>
      <c r="J2049" s="196" t="s">
        <v>5503</v>
      </c>
      <c r="K2049" s="197">
        <v>117.98</v>
      </c>
      <c r="L2049" s="196" t="s">
        <v>5433</v>
      </c>
    </row>
    <row r="2050" spans="1:12" ht="15.75">
      <c r="A2050" s="196" t="s">
        <v>7317</v>
      </c>
      <c r="B2050" s="196" t="s">
        <v>7318</v>
      </c>
      <c r="C2050" s="196" t="s">
        <v>7409</v>
      </c>
      <c r="D2050" s="196">
        <v>41</v>
      </c>
      <c r="E2050" s="197" t="s">
        <v>144</v>
      </c>
      <c r="F2050" s="196" t="s">
        <v>144</v>
      </c>
      <c r="G2050" s="196">
        <v>101986</v>
      </c>
      <c r="H2050" s="196" t="s">
        <v>7549</v>
      </c>
      <c r="I2050" s="196" t="s">
        <v>5650</v>
      </c>
      <c r="J2050" s="196" t="s">
        <v>5503</v>
      </c>
      <c r="K2050" s="197">
        <v>115.78</v>
      </c>
      <c r="L2050" s="196" t="s">
        <v>5433</v>
      </c>
    </row>
    <row r="2051" spans="1:12" ht="15.75">
      <c r="A2051" s="196" t="s">
        <v>7317</v>
      </c>
      <c r="B2051" s="196" t="s">
        <v>7318</v>
      </c>
      <c r="C2051" s="196" t="s">
        <v>7409</v>
      </c>
      <c r="D2051" s="196">
        <v>41</v>
      </c>
      <c r="E2051" s="197" t="s">
        <v>144</v>
      </c>
      <c r="F2051" s="196" t="s">
        <v>144</v>
      </c>
      <c r="G2051" s="196">
        <v>101987</v>
      </c>
      <c r="H2051" s="196" t="s">
        <v>7550</v>
      </c>
      <c r="I2051" s="196" t="s">
        <v>5650</v>
      </c>
      <c r="J2051" s="196" t="s">
        <v>5503</v>
      </c>
      <c r="K2051" s="197">
        <v>196.93</v>
      </c>
      <c r="L2051" s="196" t="s">
        <v>5433</v>
      </c>
    </row>
    <row r="2052" spans="1:12" ht="15.75">
      <c r="A2052" s="196" t="s">
        <v>7317</v>
      </c>
      <c r="B2052" s="196" t="s">
        <v>7318</v>
      </c>
      <c r="C2052" s="196" t="s">
        <v>7409</v>
      </c>
      <c r="D2052" s="196">
        <v>41</v>
      </c>
      <c r="E2052" s="197" t="s">
        <v>144</v>
      </c>
      <c r="F2052" s="196" t="s">
        <v>144</v>
      </c>
      <c r="G2052" s="196">
        <v>101988</v>
      </c>
      <c r="H2052" s="196" t="s">
        <v>7551</v>
      </c>
      <c r="I2052" s="196" t="s">
        <v>5650</v>
      </c>
      <c r="J2052" s="196" t="s">
        <v>5503</v>
      </c>
      <c r="K2052" s="197">
        <v>123.24</v>
      </c>
      <c r="L2052" s="196" t="s">
        <v>5433</v>
      </c>
    </row>
    <row r="2053" spans="1:12" ht="15.75">
      <c r="A2053" s="196" t="s">
        <v>7317</v>
      </c>
      <c r="B2053" s="196" t="s">
        <v>7318</v>
      </c>
      <c r="C2053" s="196" t="s">
        <v>7409</v>
      </c>
      <c r="D2053" s="196">
        <v>41</v>
      </c>
      <c r="E2053" s="197" t="s">
        <v>144</v>
      </c>
      <c r="F2053" s="196" t="s">
        <v>144</v>
      </c>
      <c r="G2053" s="196">
        <v>101989</v>
      </c>
      <c r="H2053" s="196" t="s">
        <v>7552</v>
      </c>
      <c r="I2053" s="196" t="s">
        <v>5650</v>
      </c>
      <c r="J2053" s="196" t="s">
        <v>5503</v>
      </c>
      <c r="K2053" s="197">
        <v>121.53</v>
      </c>
      <c r="L2053" s="196" t="s">
        <v>5433</v>
      </c>
    </row>
    <row r="2054" spans="1:12" ht="15.75">
      <c r="A2054" s="196" t="s">
        <v>7317</v>
      </c>
      <c r="B2054" s="196" t="s">
        <v>7318</v>
      </c>
      <c r="C2054" s="196" t="s">
        <v>7409</v>
      </c>
      <c r="D2054" s="196">
        <v>41</v>
      </c>
      <c r="E2054" s="197" t="s">
        <v>144</v>
      </c>
      <c r="F2054" s="196" t="s">
        <v>144</v>
      </c>
      <c r="G2054" s="196">
        <v>101990</v>
      </c>
      <c r="H2054" s="196" t="s">
        <v>7553</v>
      </c>
      <c r="I2054" s="196" t="s">
        <v>5650</v>
      </c>
      <c r="J2054" s="196" t="s">
        <v>5503</v>
      </c>
      <c r="K2054" s="197">
        <v>179.66</v>
      </c>
      <c r="L2054" s="196" t="s">
        <v>5433</v>
      </c>
    </row>
    <row r="2055" spans="1:12" ht="15.75">
      <c r="A2055" s="196" t="s">
        <v>7317</v>
      </c>
      <c r="B2055" s="196" t="s">
        <v>7318</v>
      </c>
      <c r="C2055" s="196" t="s">
        <v>7409</v>
      </c>
      <c r="D2055" s="196">
        <v>41</v>
      </c>
      <c r="E2055" s="197" t="s">
        <v>144</v>
      </c>
      <c r="F2055" s="196" t="s">
        <v>144</v>
      </c>
      <c r="G2055" s="196">
        <v>101991</v>
      </c>
      <c r="H2055" s="196" t="s">
        <v>7554</v>
      </c>
      <c r="I2055" s="196" t="s">
        <v>5650</v>
      </c>
      <c r="J2055" s="196" t="s">
        <v>5503</v>
      </c>
      <c r="K2055" s="197">
        <v>120.01</v>
      </c>
      <c r="L2055" s="196" t="s">
        <v>5433</v>
      </c>
    </row>
    <row r="2056" spans="1:12" ht="15.75">
      <c r="A2056" s="196" t="s">
        <v>7317</v>
      </c>
      <c r="B2056" s="196" t="s">
        <v>7318</v>
      </c>
      <c r="C2056" s="196" t="s">
        <v>7409</v>
      </c>
      <c r="D2056" s="196">
        <v>41</v>
      </c>
      <c r="E2056" s="197" t="s">
        <v>144</v>
      </c>
      <c r="F2056" s="196" t="s">
        <v>144</v>
      </c>
      <c r="G2056" s="196">
        <v>101992</v>
      </c>
      <c r="H2056" s="196" t="s">
        <v>7555</v>
      </c>
      <c r="I2056" s="196" t="s">
        <v>5650</v>
      </c>
      <c r="J2056" s="196" t="s">
        <v>5503</v>
      </c>
      <c r="K2056" s="197">
        <v>117.92</v>
      </c>
      <c r="L2056" s="196" t="s">
        <v>5433</v>
      </c>
    </row>
    <row r="2057" spans="1:12" ht="15.75">
      <c r="A2057" s="196" t="s">
        <v>7317</v>
      </c>
      <c r="B2057" s="196" t="s">
        <v>7318</v>
      </c>
      <c r="C2057" s="196" t="s">
        <v>7409</v>
      </c>
      <c r="D2057" s="196">
        <v>41</v>
      </c>
      <c r="E2057" s="197" t="s">
        <v>144</v>
      </c>
      <c r="F2057" s="196" t="s">
        <v>144</v>
      </c>
      <c r="G2057" s="196">
        <v>101993</v>
      </c>
      <c r="H2057" s="196" t="s">
        <v>7556</v>
      </c>
      <c r="I2057" s="196" t="s">
        <v>5650</v>
      </c>
      <c r="J2057" s="196" t="s">
        <v>5503</v>
      </c>
      <c r="K2057" s="197">
        <v>231.19</v>
      </c>
      <c r="L2057" s="196" t="s">
        <v>5433</v>
      </c>
    </row>
    <row r="2058" spans="1:12" ht="15.75">
      <c r="A2058" s="196" t="s">
        <v>7317</v>
      </c>
      <c r="B2058" s="196" t="s">
        <v>7318</v>
      </c>
      <c r="C2058" s="196" t="s">
        <v>7409</v>
      </c>
      <c r="D2058" s="196">
        <v>41</v>
      </c>
      <c r="E2058" s="197" t="s">
        <v>144</v>
      </c>
      <c r="F2058" s="196" t="s">
        <v>144</v>
      </c>
      <c r="G2058" s="196">
        <v>101994</v>
      </c>
      <c r="H2058" s="196" t="s">
        <v>7557</v>
      </c>
      <c r="I2058" s="196" t="s">
        <v>5650</v>
      </c>
      <c r="J2058" s="196" t="s">
        <v>5503</v>
      </c>
      <c r="K2058" s="197">
        <v>128.88999999999999</v>
      </c>
      <c r="L2058" s="196" t="s">
        <v>5433</v>
      </c>
    </row>
    <row r="2059" spans="1:12" ht="15.75">
      <c r="A2059" s="196" t="s">
        <v>7317</v>
      </c>
      <c r="B2059" s="196" t="s">
        <v>7318</v>
      </c>
      <c r="C2059" s="196" t="s">
        <v>7409</v>
      </c>
      <c r="D2059" s="196">
        <v>41</v>
      </c>
      <c r="E2059" s="197" t="s">
        <v>144</v>
      </c>
      <c r="F2059" s="196" t="s">
        <v>144</v>
      </c>
      <c r="G2059" s="196">
        <v>101995</v>
      </c>
      <c r="H2059" s="196" t="s">
        <v>7558</v>
      </c>
      <c r="I2059" s="196" t="s">
        <v>5650</v>
      </c>
      <c r="J2059" s="196" t="s">
        <v>5503</v>
      </c>
      <c r="K2059" s="197">
        <v>126.97</v>
      </c>
      <c r="L2059" s="196" t="s">
        <v>5433</v>
      </c>
    </row>
    <row r="2060" spans="1:12" ht="15.75">
      <c r="A2060" s="196" t="s">
        <v>7317</v>
      </c>
      <c r="B2060" s="196" t="s">
        <v>7318</v>
      </c>
      <c r="C2060" s="196" t="s">
        <v>7409</v>
      </c>
      <c r="D2060" s="196">
        <v>41</v>
      </c>
      <c r="E2060" s="197" t="s">
        <v>144</v>
      </c>
      <c r="F2060" s="196" t="s">
        <v>144</v>
      </c>
      <c r="G2060" s="196">
        <v>101996</v>
      </c>
      <c r="H2060" s="196" t="s">
        <v>7559</v>
      </c>
      <c r="I2060" s="196" t="s">
        <v>5650</v>
      </c>
      <c r="J2060" s="196" t="s">
        <v>5503</v>
      </c>
      <c r="K2060" s="197">
        <v>193.06</v>
      </c>
      <c r="L2060" s="196" t="s">
        <v>5433</v>
      </c>
    </row>
    <row r="2061" spans="1:12" ht="15.75">
      <c r="A2061" s="196" t="s">
        <v>7317</v>
      </c>
      <c r="B2061" s="196" t="s">
        <v>7318</v>
      </c>
      <c r="C2061" s="196" t="s">
        <v>7409</v>
      </c>
      <c r="D2061" s="196">
        <v>41</v>
      </c>
      <c r="E2061" s="197" t="s">
        <v>144</v>
      </c>
      <c r="F2061" s="196" t="s">
        <v>144</v>
      </c>
      <c r="G2061" s="196">
        <v>101997</v>
      </c>
      <c r="H2061" s="196" t="s">
        <v>7560</v>
      </c>
      <c r="I2061" s="196" t="s">
        <v>5650</v>
      </c>
      <c r="J2061" s="196" t="s">
        <v>5503</v>
      </c>
      <c r="K2061" s="197">
        <v>119.17</v>
      </c>
      <c r="L2061" s="196" t="s">
        <v>5433</v>
      </c>
    </row>
    <row r="2062" spans="1:12" ht="15.75">
      <c r="A2062" s="196" t="s">
        <v>7317</v>
      </c>
      <c r="B2062" s="196" t="s">
        <v>7318</v>
      </c>
      <c r="C2062" s="196" t="s">
        <v>7409</v>
      </c>
      <c r="D2062" s="196">
        <v>41</v>
      </c>
      <c r="E2062" s="197" t="s">
        <v>144</v>
      </c>
      <c r="F2062" s="196" t="s">
        <v>144</v>
      </c>
      <c r="G2062" s="196">
        <v>101998</v>
      </c>
      <c r="H2062" s="196" t="s">
        <v>7561</v>
      </c>
      <c r="I2062" s="196" t="s">
        <v>5650</v>
      </c>
      <c r="J2062" s="196" t="s">
        <v>5503</v>
      </c>
      <c r="K2062" s="197">
        <v>117.03</v>
      </c>
      <c r="L2062" s="196" t="s">
        <v>5433</v>
      </c>
    </row>
    <row r="2063" spans="1:12" ht="15.75">
      <c r="A2063" s="196" t="s">
        <v>7317</v>
      </c>
      <c r="B2063" s="196" t="s">
        <v>7318</v>
      </c>
      <c r="C2063" s="196" t="s">
        <v>7409</v>
      </c>
      <c r="D2063" s="196">
        <v>41</v>
      </c>
      <c r="E2063" s="197" t="s">
        <v>144</v>
      </c>
      <c r="F2063" s="196" t="s">
        <v>144</v>
      </c>
      <c r="G2063" s="196">
        <v>101999</v>
      </c>
      <c r="H2063" s="196" t="s">
        <v>7562</v>
      </c>
      <c r="I2063" s="196" t="s">
        <v>5650</v>
      </c>
      <c r="J2063" s="196" t="s">
        <v>5503</v>
      </c>
      <c r="K2063" s="197">
        <v>247.71</v>
      </c>
      <c r="L2063" s="196" t="s">
        <v>5433</v>
      </c>
    </row>
    <row r="2064" spans="1:12" ht="15.75">
      <c r="A2064" s="196" t="s">
        <v>7317</v>
      </c>
      <c r="B2064" s="196" t="s">
        <v>7318</v>
      </c>
      <c r="C2064" s="196" t="s">
        <v>7409</v>
      </c>
      <c r="D2064" s="196">
        <v>41</v>
      </c>
      <c r="E2064" s="197" t="s">
        <v>144</v>
      </c>
      <c r="F2064" s="196" t="s">
        <v>144</v>
      </c>
      <c r="G2064" s="196">
        <v>102000</v>
      </c>
      <c r="H2064" s="196" t="s">
        <v>7563</v>
      </c>
      <c r="I2064" s="196" t="s">
        <v>5650</v>
      </c>
      <c r="J2064" s="196" t="s">
        <v>5503</v>
      </c>
      <c r="K2064" s="197">
        <v>403.59</v>
      </c>
      <c r="L2064" s="196" t="s">
        <v>5433</v>
      </c>
    </row>
    <row r="2065" spans="1:12" ht="15.75">
      <c r="A2065" s="196" t="s">
        <v>7317</v>
      </c>
      <c r="B2065" s="196" t="s">
        <v>7318</v>
      </c>
      <c r="C2065" s="196" t="s">
        <v>7409</v>
      </c>
      <c r="D2065" s="196">
        <v>41</v>
      </c>
      <c r="E2065" s="197" t="s">
        <v>144</v>
      </c>
      <c r="F2065" s="196" t="s">
        <v>144</v>
      </c>
      <c r="G2065" s="196">
        <v>102001</v>
      </c>
      <c r="H2065" s="196" t="s">
        <v>7564</v>
      </c>
      <c r="I2065" s="196" t="s">
        <v>5650</v>
      </c>
      <c r="J2065" s="196" t="s">
        <v>5503</v>
      </c>
      <c r="K2065" s="197">
        <v>346.4</v>
      </c>
      <c r="L2065" s="196" t="s">
        <v>5433</v>
      </c>
    </row>
    <row r="2066" spans="1:12" ht="15.75">
      <c r="A2066" s="196" t="s">
        <v>7317</v>
      </c>
      <c r="B2066" s="196" t="s">
        <v>7318</v>
      </c>
      <c r="C2066" s="196" t="s">
        <v>7409</v>
      </c>
      <c r="D2066" s="196">
        <v>41</v>
      </c>
      <c r="E2066" s="197" t="s">
        <v>144</v>
      </c>
      <c r="F2066" s="196" t="s">
        <v>144</v>
      </c>
      <c r="G2066" s="196">
        <v>102002</v>
      </c>
      <c r="H2066" s="196" t="s">
        <v>7565</v>
      </c>
      <c r="I2066" s="196" t="s">
        <v>5650</v>
      </c>
      <c r="J2066" s="196" t="s">
        <v>5503</v>
      </c>
      <c r="K2066" s="197">
        <v>233.45</v>
      </c>
      <c r="L2066" s="196" t="s">
        <v>5433</v>
      </c>
    </row>
    <row r="2067" spans="1:12" ht="15.75">
      <c r="A2067" s="196" t="s">
        <v>7317</v>
      </c>
      <c r="B2067" s="196" t="s">
        <v>7318</v>
      </c>
      <c r="C2067" s="196" t="s">
        <v>7409</v>
      </c>
      <c r="D2067" s="196">
        <v>41</v>
      </c>
      <c r="E2067" s="197" t="s">
        <v>144</v>
      </c>
      <c r="F2067" s="196" t="s">
        <v>144</v>
      </c>
      <c r="G2067" s="196">
        <v>102003</v>
      </c>
      <c r="H2067" s="196" t="s">
        <v>7566</v>
      </c>
      <c r="I2067" s="196" t="s">
        <v>5650</v>
      </c>
      <c r="J2067" s="196" t="s">
        <v>5503</v>
      </c>
      <c r="K2067" s="197">
        <v>208.93</v>
      </c>
      <c r="L2067" s="196" t="s">
        <v>5433</v>
      </c>
    </row>
    <row r="2068" spans="1:12" ht="15.75">
      <c r="A2068" s="196" t="s">
        <v>7317</v>
      </c>
      <c r="B2068" s="196" t="s">
        <v>7318</v>
      </c>
      <c r="C2068" s="196" t="s">
        <v>7409</v>
      </c>
      <c r="D2068" s="196">
        <v>41</v>
      </c>
      <c r="E2068" s="197" t="s">
        <v>144</v>
      </c>
      <c r="F2068" s="196" t="s">
        <v>144</v>
      </c>
      <c r="G2068" s="196">
        <v>102004</v>
      </c>
      <c r="H2068" s="196" t="s">
        <v>7567</v>
      </c>
      <c r="I2068" s="196" t="s">
        <v>5650</v>
      </c>
      <c r="J2068" s="196" t="s">
        <v>5503</v>
      </c>
      <c r="K2068" s="197">
        <v>159.26</v>
      </c>
      <c r="L2068" s="196" t="s">
        <v>5433</v>
      </c>
    </row>
    <row r="2069" spans="1:12" ht="15.75">
      <c r="A2069" s="196" t="s">
        <v>7317</v>
      </c>
      <c r="B2069" s="196" t="s">
        <v>7318</v>
      </c>
      <c r="C2069" s="196" t="s">
        <v>7409</v>
      </c>
      <c r="D2069" s="196">
        <v>41</v>
      </c>
      <c r="E2069" s="197" t="s">
        <v>144</v>
      </c>
      <c r="F2069" s="196" t="s">
        <v>144</v>
      </c>
      <c r="G2069" s="196">
        <v>102005</v>
      </c>
      <c r="H2069" s="196" t="s">
        <v>7568</v>
      </c>
      <c r="I2069" s="196" t="s">
        <v>5650</v>
      </c>
      <c r="J2069" s="196" t="s">
        <v>5503</v>
      </c>
      <c r="K2069" s="197">
        <v>141.68</v>
      </c>
      <c r="L2069" s="196" t="s">
        <v>5433</v>
      </c>
    </row>
    <row r="2070" spans="1:12" ht="15.75">
      <c r="A2070" s="196" t="s">
        <v>7317</v>
      </c>
      <c r="B2070" s="196" t="s">
        <v>7318</v>
      </c>
      <c r="C2070" s="196" t="s">
        <v>7409</v>
      </c>
      <c r="D2070" s="196">
        <v>41</v>
      </c>
      <c r="E2070" s="197" t="s">
        <v>144</v>
      </c>
      <c r="F2070" s="196" t="s">
        <v>144</v>
      </c>
      <c r="G2070" s="196">
        <v>102006</v>
      </c>
      <c r="H2070" s="196" t="s">
        <v>7569</v>
      </c>
      <c r="I2070" s="196" t="s">
        <v>5650</v>
      </c>
      <c r="J2070" s="196" t="s">
        <v>5503</v>
      </c>
      <c r="K2070" s="197">
        <v>130.65</v>
      </c>
      <c r="L2070" s="196" t="s">
        <v>5433</v>
      </c>
    </row>
    <row r="2071" spans="1:12" ht="15.75">
      <c r="A2071" s="196" t="s">
        <v>7317</v>
      </c>
      <c r="B2071" s="196" t="s">
        <v>7318</v>
      </c>
      <c r="C2071" s="196" t="s">
        <v>7409</v>
      </c>
      <c r="D2071" s="196">
        <v>41</v>
      </c>
      <c r="E2071" s="197" t="s">
        <v>144</v>
      </c>
      <c r="F2071" s="196" t="s">
        <v>144</v>
      </c>
      <c r="G2071" s="196">
        <v>102007</v>
      </c>
      <c r="H2071" s="196" t="s">
        <v>7570</v>
      </c>
      <c r="I2071" s="196" t="s">
        <v>5650</v>
      </c>
      <c r="J2071" s="196" t="s">
        <v>5503</v>
      </c>
      <c r="K2071" s="197">
        <v>390.92</v>
      </c>
      <c r="L2071" s="196" t="s">
        <v>5433</v>
      </c>
    </row>
    <row r="2072" spans="1:12" ht="15.75">
      <c r="A2072" s="196" t="s">
        <v>7317</v>
      </c>
      <c r="B2072" s="196" t="s">
        <v>7318</v>
      </c>
      <c r="C2072" s="196" t="s">
        <v>7409</v>
      </c>
      <c r="D2072" s="196">
        <v>41</v>
      </c>
      <c r="E2072" s="197" t="s">
        <v>144</v>
      </c>
      <c r="F2072" s="196" t="s">
        <v>144</v>
      </c>
      <c r="G2072" s="196">
        <v>102008</v>
      </c>
      <c r="H2072" s="196" t="s">
        <v>7571</v>
      </c>
      <c r="I2072" s="196" t="s">
        <v>5650</v>
      </c>
      <c r="J2072" s="196" t="s">
        <v>5503</v>
      </c>
      <c r="K2072" s="197">
        <v>325.67</v>
      </c>
      <c r="L2072" s="196" t="s">
        <v>5433</v>
      </c>
    </row>
    <row r="2073" spans="1:12" ht="15.75">
      <c r="A2073" s="196" t="s">
        <v>7317</v>
      </c>
      <c r="B2073" s="196" t="s">
        <v>7318</v>
      </c>
      <c r="C2073" s="196" t="s">
        <v>7409</v>
      </c>
      <c r="D2073" s="196">
        <v>41</v>
      </c>
      <c r="E2073" s="197" t="s">
        <v>144</v>
      </c>
      <c r="F2073" s="196" t="s">
        <v>144</v>
      </c>
      <c r="G2073" s="196">
        <v>102009</v>
      </c>
      <c r="H2073" s="196" t="s">
        <v>7572</v>
      </c>
      <c r="I2073" s="196" t="s">
        <v>5650</v>
      </c>
      <c r="J2073" s="196" t="s">
        <v>5503</v>
      </c>
      <c r="K2073" s="197">
        <v>235.6</v>
      </c>
      <c r="L2073" s="196" t="s">
        <v>5433</v>
      </c>
    </row>
    <row r="2074" spans="1:12" ht="15.75">
      <c r="A2074" s="196" t="s">
        <v>7317</v>
      </c>
      <c r="B2074" s="196" t="s">
        <v>7318</v>
      </c>
      <c r="C2074" s="196" t="s">
        <v>7409</v>
      </c>
      <c r="D2074" s="196">
        <v>41</v>
      </c>
      <c r="E2074" s="197" t="s">
        <v>144</v>
      </c>
      <c r="F2074" s="196" t="s">
        <v>144</v>
      </c>
      <c r="G2074" s="196">
        <v>102010</v>
      </c>
      <c r="H2074" s="196" t="s">
        <v>7573</v>
      </c>
      <c r="I2074" s="196" t="s">
        <v>5650</v>
      </c>
      <c r="J2074" s="196" t="s">
        <v>5503</v>
      </c>
      <c r="K2074" s="197">
        <v>208.22</v>
      </c>
      <c r="L2074" s="196" t="s">
        <v>5433</v>
      </c>
    </row>
    <row r="2075" spans="1:12" ht="15.75">
      <c r="A2075" s="196" t="s">
        <v>7317</v>
      </c>
      <c r="B2075" s="196" t="s">
        <v>7318</v>
      </c>
      <c r="C2075" s="196" t="s">
        <v>7409</v>
      </c>
      <c r="D2075" s="196">
        <v>41</v>
      </c>
      <c r="E2075" s="197" t="s">
        <v>144</v>
      </c>
      <c r="F2075" s="196" t="s">
        <v>144</v>
      </c>
      <c r="G2075" s="196">
        <v>102011</v>
      </c>
      <c r="H2075" s="196" t="s">
        <v>7574</v>
      </c>
      <c r="I2075" s="196" t="s">
        <v>5650</v>
      </c>
      <c r="J2075" s="196" t="s">
        <v>5503</v>
      </c>
      <c r="K2075" s="197">
        <v>159.77000000000001</v>
      </c>
      <c r="L2075" s="196" t="s">
        <v>5433</v>
      </c>
    </row>
    <row r="2076" spans="1:12" ht="15.75">
      <c r="A2076" s="196" t="s">
        <v>7317</v>
      </c>
      <c r="B2076" s="196" t="s">
        <v>7318</v>
      </c>
      <c r="C2076" s="196" t="s">
        <v>7409</v>
      </c>
      <c r="D2076" s="196">
        <v>41</v>
      </c>
      <c r="E2076" s="197" t="s">
        <v>144</v>
      </c>
      <c r="F2076" s="196" t="s">
        <v>144</v>
      </c>
      <c r="G2076" s="196">
        <v>102012</v>
      </c>
      <c r="H2076" s="196" t="s">
        <v>7575</v>
      </c>
      <c r="I2076" s="196" t="s">
        <v>5650</v>
      </c>
      <c r="J2076" s="196" t="s">
        <v>5503</v>
      </c>
      <c r="K2076" s="197">
        <v>141.61000000000001</v>
      </c>
      <c r="L2076" s="196" t="s">
        <v>5433</v>
      </c>
    </row>
    <row r="2077" spans="1:12" ht="15.75">
      <c r="A2077" s="196" t="s">
        <v>7317</v>
      </c>
      <c r="B2077" s="196" t="s">
        <v>7318</v>
      </c>
      <c r="C2077" s="196" t="s">
        <v>7409</v>
      </c>
      <c r="D2077" s="196">
        <v>41</v>
      </c>
      <c r="E2077" s="197" t="s">
        <v>144</v>
      </c>
      <c r="F2077" s="196" t="s">
        <v>144</v>
      </c>
      <c r="G2077" s="196">
        <v>102013</v>
      </c>
      <c r="H2077" s="196" t="s">
        <v>7576</v>
      </c>
      <c r="I2077" s="196" t="s">
        <v>5650</v>
      </c>
      <c r="J2077" s="196" t="s">
        <v>5503</v>
      </c>
      <c r="K2077" s="197">
        <v>131.44</v>
      </c>
      <c r="L2077" s="196" t="s">
        <v>5433</v>
      </c>
    </row>
    <row r="2078" spans="1:12" ht="15.75">
      <c r="A2078" s="196" t="s">
        <v>7317</v>
      </c>
      <c r="B2078" s="196" t="s">
        <v>7318</v>
      </c>
      <c r="C2078" s="196" t="s">
        <v>7409</v>
      </c>
      <c r="D2078" s="196">
        <v>41</v>
      </c>
      <c r="E2078" s="197" t="s">
        <v>144</v>
      </c>
      <c r="F2078" s="196" t="s">
        <v>144</v>
      </c>
      <c r="G2078" s="196">
        <v>102014</v>
      </c>
      <c r="H2078" s="196" t="s">
        <v>7577</v>
      </c>
      <c r="I2078" s="196" t="s">
        <v>5650</v>
      </c>
      <c r="J2078" s="196" t="s">
        <v>5503</v>
      </c>
      <c r="K2078" s="197">
        <v>437.92</v>
      </c>
      <c r="L2078" s="196" t="s">
        <v>5433</v>
      </c>
    </row>
    <row r="2079" spans="1:12" ht="15.75">
      <c r="A2079" s="196" t="s">
        <v>7317</v>
      </c>
      <c r="B2079" s="196" t="s">
        <v>7318</v>
      </c>
      <c r="C2079" s="196" t="s">
        <v>7409</v>
      </c>
      <c r="D2079" s="196">
        <v>41</v>
      </c>
      <c r="E2079" s="197" t="s">
        <v>144</v>
      </c>
      <c r="F2079" s="196" t="s">
        <v>144</v>
      </c>
      <c r="G2079" s="196">
        <v>102015</v>
      </c>
      <c r="H2079" s="196" t="s">
        <v>7578</v>
      </c>
      <c r="I2079" s="196" t="s">
        <v>5650</v>
      </c>
      <c r="J2079" s="196" t="s">
        <v>5503</v>
      </c>
      <c r="K2079" s="197">
        <v>365.98</v>
      </c>
      <c r="L2079" s="196" t="s">
        <v>5433</v>
      </c>
    </row>
    <row r="2080" spans="1:12" ht="15.75">
      <c r="A2080" s="196" t="s">
        <v>7317</v>
      </c>
      <c r="B2080" s="196" t="s">
        <v>7318</v>
      </c>
      <c r="C2080" s="196" t="s">
        <v>7409</v>
      </c>
      <c r="D2080" s="196">
        <v>41</v>
      </c>
      <c r="E2080" s="197" t="s">
        <v>144</v>
      </c>
      <c r="F2080" s="196" t="s">
        <v>144</v>
      </c>
      <c r="G2080" s="196">
        <v>102016</v>
      </c>
      <c r="H2080" s="196" t="s">
        <v>7579</v>
      </c>
      <c r="I2080" s="196" t="s">
        <v>5650</v>
      </c>
      <c r="J2080" s="196" t="s">
        <v>5503</v>
      </c>
      <c r="K2080" s="197">
        <v>232.88</v>
      </c>
      <c r="L2080" s="196" t="s">
        <v>5433</v>
      </c>
    </row>
    <row r="2081" spans="1:12" ht="15.75">
      <c r="A2081" s="196" t="s">
        <v>7317</v>
      </c>
      <c r="B2081" s="196" t="s">
        <v>7318</v>
      </c>
      <c r="C2081" s="196" t="s">
        <v>7409</v>
      </c>
      <c r="D2081" s="196">
        <v>41</v>
      </c>
      <c r="E2081" s="197" t="s">
        <v>144</v>
      </c>
      <c r="F2081" s="196" t="s">
        <v>144</v>
      </c>
      <c r="G2081" s="196">
        <v>102017</v>
      </c>
      <c r="H2081" s="196" t="s">
        <v>7580</v>
      </c>
      <c r="I2081" s="196" t="s">
        <v>5650</v>
      </c>
      <c r="J2081" s="196" t="s">
        <v>5503</v>
      </c>
      <c r="K2081" s="197">
        <v>207.03</v>
      </c>
      <c r="L2081" s="196" t="s">
        <v>5433</v>
      </c>
    </row>
    <row r="2082" spans="1:12" ht="15.75">
      <c r="A2082" s="196" t="s">
        <v>7317</v>
      </c>
      <c r="B2082" s="196" t="s">
        <v>7318</v>
      </c>
      <c r="C2082" s="196" t="s">
        <v>7409</v>
      </c>
      <c r="D2082" s="196">
        <v>41</v>
      </c>
      <c r="E2082" s="197" t="s">
        <v>144</v>
      </c>
      <c r="F2082" s="196" t="s">
        <v>144</v>
      </c>
      <c r="G2082" s="196">
        <v>102036</v>
      </c>
      <c r="H2082" s="196" t="s">
        <v>7581</v>
      </c>
      <c r="I2082" s="196" t="s">
        <v>5650</v>
      </c>
      <c r="J2082" s="196" t="s">
        <v>5503</v>
      </c>
      <c r="K2082" s="197">
        <v>157.66999999999999</v>
      </c>
      <c r="L2082" s="196" t="s">
        <v>5433</v>
      </c>
    </row>
    <row r="2083" spans="1:12" ht="15.75">
      <c r="A2083" s="196" t="s">
        <v>7317</v>
      </c>
      <c r="B2083" s="196" t="s">
        <v>7318</v>
      </c>
      <c r="C2083" s="196" t="s">
        <v>7409</v>
      </c>
      <c r="D2083" s="196">
        <v>41</v>
      </c>
      <c r="E2083" s="197" t="s">
        <v>144</v>
      </c>
      <c r="F2083" s="196" t="s">
        <v>144</v>
      </c>
      <c r="G2083" s="196">
        <v>102037</v>
      </c>
      <c r="H2083" s="196" t="s">
        <v>7582</v>
      </c>
      <c r="I2083" s="196" t="s">
        <v>5650</v>
      </c>
      <c r="J2083" s="196" t="s">
        <v>5503</v>
      </c>
      <c r="K2083" s="197">
        <v>139.86000000000001</v>
      </c>
      <c r="L2083" s="196" t="s">
        <v>5433</v>
      </c>
    </row>
    <row r="2084" spans="1:12" ht="15.75">
      <c r="A2084" s="196" t="s">
        <v>7317</v>
      </c>
      <c r="B2084" s="196" t="s">
        <v>7318</v>
      </c>
      <c r="C2084" s="196" t="s">
        <v>7409</v>
      </c>
      <c r="D2084" s="196">
        <v>41</v>
      </c>
      <c r="E2084" s="197" t="s">
        <v>144</v>
      </c>
      <c r="F2084" s="196" t="s">
        <v>144</v>
      </c>
      <c r="G2084" s="196">
        <v>102038</v>
      </c>
      <c r="H2084" s="196" t="s">
        <v>7583</v>
      </c>
      <c r="I2084" s="196" t="s">
        <v>5650</v>
      </c>
      <c r="J2084" s="196" t="s">
        <v>5503</v>
      </c>
      <c r="K2084" s="197">
        <v>129.88999999999999</v>
      </c>
      <c r="L2084" s="196" t="s">
        <v>5433</v>
      </c>
    </row>
    <row r="2085" spans="1:12" ht="15.75">
      <c r="A2085" s="196" t="s">
        <v>7317</v>
      </c>
      <c r="B2085" s="196" t="s">
        <v>7318</v>
      </c>
      <c r="C2085" s="196" t="s">
        <v>7409</v>
      </c>
      <c r="D2085" s="196">
        <v>41</v>
      </c>
      <c r="E2085" s="197" t="s">
        <v>144</v>
      </c>
      <c r="F2085" s="196" t="s">
        <v>144</v>
      </c>
      <c r="G2085" s="196">
        <v>102039</v>
      </c>
      <c r="H2085" s="196" t="s">
        <v>7584</v>
      </c>
      <c r="I2085" s="196" t="s">
        <v>5650</v>
      </c>
      <c r="J2085" s="196" t="s">
        <v>5503</v>
      </c>
      <c r="K2085" s="197">
        <v>407.19</v>
      </c>
      <c r="L2085" s="196" t="s">
        <v>5433</v>
      </c>
    </row>
    <row r="2086" spans="1:12" ht="15.75">
      <c r="A2086" s="196" t="s">
        <v>7317</v>
      </c>
      <c r="B2086" s="196" t="s">
        <v>7318</v>
      </c>
      <c r="C2086" s="196" t="s">
        <v>7409</v>
      </c>
      <c r="D2086" s="196">
        <v>41</v>
      </c>
      <c r="E2086" s="197" t="s">
        <v>144</v>
      </c>
      <c r="F2086" s="196" t="s">
        <v>144</v>
      </c>
      <c r="G2086" s="196">
        <v>102040</v>
      </c>
      <c r="H2086" s="196" t="s">
        <v>7585</v>
      </c>
      <c r="I2086" s="196" t="s">
        <v>5650</v>
      </c>
      <c r="J2086" s="196" t="s">
        <v>5503</v>
      </c>
      <c r="K2086" s="197">
        <v>338.2</v>
      </c>
      <c r="L2086" s="196" t="s">
        <v>5433</v>
      </c>
    </row>
    <row r="2087" spans="1:12" ht="15.75">
      <c r="A2087" s="196" t="s">
        <v>7317</v>
      </c>
      <c r="B2087" s="196" t="s">
        <v>7318</v>
      </c>
      <c r="C2087" s="196" t="s">
        <v>7409</v>
      </c>
      <c r="D2087" s="196">
        <v>41</v>
      </c>
      <c r="E2087" s="197" t="s">
        <v>144</v>
      </c>
      <c r="F2087" s="196" t="s">
        <v>144</v>
      </c>
      <c r="G2087" s="196">
        <v>102041</v>
      </c>
      <c r="H2087" s="196" t="s">
        <v>7586</v>
      </c>
      <c r="I2087" s="196" t="s">
        <v>5650</v>
      </c>
      <c r="J2087" s="196" t="s">
        <v>5503</v>
      </c>
      <c r="K2087" s="197">
        <v>237.38</v>
      </c>
      <c r="L2087" s="196" t="s">
        <v>5433</v>
      </c>
    </row>
    <row r="2088" spans="1:12" ht="15.75">
      <c r="A2088" s="196" t="s">
        <v>7317</v>
      </c>
      <c r="B2088" s="196" t="s">
        <v>7318</v>
      </c>
      <c r="C2088" s="196" t="s">
        <v>7409</v>
      </c>
      <c r="D2088" s="196">
        <v>41</v>
      </c>
      <c r="E2088" s="197" t="s">
        <v>144</v>
      </c>
      <c r="F2088" s="196" t="s">
        <v>144</v>
      </c>
      <c r="G2088" s="196">
        <v>102042</v>
      </c>
      <c r="H2088" s="196" t="s">
        <v>7587</v>
      </c>
      <c r="I2088" s="196" t="s">
        <v>5650</v>
      </c>
      <c r="J2088" s="196" t="s">
        <v>5503</v>
      </c>
      <c r="K2088" s="197">
        <v>208.32</v>
      </c>
      <c r="L2088" s="196" t="s">
        <v>5433</v>
      </c>
    </row>
    <row r="2089" spans="1:12" ht="15.75">
      <c r="A2089" s="196" t="s">
        <v>7317</v>
      </c>
      <c r="B2089" s="196" t="s">
        <v>7318</v>
      </c>
      <c r="C2089" s="196" t="s">
        <v>7409</v>
      </c>
      <c r="D2089" s="196">
        <v>41</v>
      </c>
      <c r="E2089" s="197" t="s">
        <v>144</v>
      </c>
      <c r="F2089" s="196" t="s">
        <v>144</v>
      </c>
      <c r="G2089" s="196">
        <v>102043</v>
      </c>
      <c r="H2089" s="196" t="s">
        <v>7588</v>
      </c>
      <c r="I2089" s="196" t="s">
        <v>5650</v>
      </c>
      <c r="J2089" s="196" t="s">
        <v>5503</v>
      </c>
      <c r="K2089" s="197">
        <v>159.43</v>
      </c>
      <c r="L2089" s="196" t="s">
        <v>5433</v>
      </c>
    </row>
    <row r="2090" spans="1:12" ht="15.75">
      <c r="A2090" s="196" t="s">
        <v>7317</v>
      </c>
      <c r="B2090" s="196" t="s">
        <v>7318</v>
      </c>
      <c r="C2090" s="196" t="s">
        <v>7409</v>
      </c>
      <c r="D2090" s="196">
        <v>41</v>
      </c>
      <c r="E2090" s="197" t="s">
        <v>144</v>
      </c>
      <c r="F2090" s="196" t="s">
        <v>144</v>
      </c>
      <c r="G2090" s="196">
        <v>102044</v>
      </c>
      <c r="H2090" s="196" t="s">
        <v>7589</v>
      </c>
      <c r="I2090" s="196" t="s">
        <v>5650</v>
      </c>
      <c r="J2090" s="196" t="s">
        <v>5503</v>
      </c>
      <c r="K2090" s="197">
        <v>141.93</v>
      </c>
      <c r="L2090" s="196" t="s">
        <v>5433</v>
      </c>
    </row>
    <row r="2091" spans="1:12" ht="15.75">
      <c r="A2091" s="196" t="s">
        <v>7317</v>
      </c>
      <c r="B2091" s="196" t="s">
        <v>7318</v>
      </c>
      <c r="C2091" s="196" t="s">
        <v>7409</v>
      </c>
      <c r="D2091" s="196">
        <v>41</v>
      </c>
      <c r="E2091" s="197" t="s">
        <v>144</v>
      </c>
      <c r="F2091" s="196" t="s">
        <v>144</v>
      </c>
      <c r="G2091" s="196">
        <v>102045</v>
      </c>
      <c r="H2091" s="196" t="s">
        <v>7590</v>
      </c>
      <c r="I2091" s="196" t="s">
        <v>5650</v>
      </c>
      <c r="J2091" s="196" t="s">
        <v>5503</v>
      </c>
      <c r="K2091" s="197">
        <v>131.43</v>
      </c>
      <c r="L2091" s="196" t="s">
        <v>5433</v>
      </c>
    </row>
    <row r="2092" spans="1:12" ht="15.75">
      <c r="A2092" s="196" t="s">
        <v>7317</v>
      </c>
      <c r="B2092" s="196" t="s">
        <v>7318</v>
      </c>
      <c r="C2092" s="196" t="s">
        <v>7409</v>
      </c>
      <c r="D2092" s="196">
        <v>41</v>
      </c>
      <c r="E2092" s="197" t="s">
        <v>144</v>
      </c>
      <c r="F2092" s="196" t="s">
        <v>144</v>
      </c>
      <c r="G2092" s="196">
        <v>102046</v>
      </c>
      <c r="H2092" s="196" t="s">
        <v>7591</v>
      </c>
      <c r="I2092" s="196" t="s">
        <v>5650</v>
      </c>
      <c r="J2092" s="196" t="s">
        <v>5503</v>
      </c>
      <c r="K2092" s="197">
        <v>446.47</v>
      </c>
      <c r="L2092" s="196" t="s">
        <v>5433</v>
      </c>
    </row>
    <row r="2093" spans="1:12" ht="15.75">
      <c r="A2093" s="196" t="s">
        <v>7317</v>
      </c>
      <c r="B2093" s="196" t="s">
        <v>7318</v>
      </c>
      <c r="C2093" s="196" t="s">
        <v>7409</v>
      </c>
      <c r="D2093" s="196">
        <v>41</v>
      </c>
      <c r="E2093" s="197" t="s">
        <v>144</v>
      </c>
      <c r="F2093" s="196" t="s">
        <v>144</v>
      </c>
      <c r="G2093" s="196">
        <v>102047</v>
      </c>
      <c r="H2093" s="196" t="s">
        <v>7592</v>
      </c>
      <c r="I2093" s="196" t="s">
        <v>5650</v>
      </c>
      <c r="J2093" s="196" t="s">
        <v>5503</v>
      </c>
      <c r="K2093" s="197">
        <v>379.7</v>
      </c>
      <c r="L2093" s="196" t="s">
        <v>5433</v>
      </c>
    </row>
    <row r="2094" spans="1:12" ht="15.75">
      <c r="A2094" s="196" t="s">
        <v>7317</v>
      </c>
      <c r="B2094" s="196" t="s">
        <v>7318</v>
      </c>
      <c r="C2094" s="196" t="s">
        <v>7409</v>
      </c>
      <c r="D2094" s="196">
        <v>41</v>
      </c>
      <c r="E2094" s="197" t="s">
        <v>144</v>
      </c>
      <c r="F2094" s="196" t="s">
        <v>144</v>
      </c>
      <c r="G2094" s="196">
        <v>102048</v>
      </c>
      <c r="H2094" s="196" t="s">
        <v>7593</v>
      </c>
      <c r="I2094" s="196" t="s">
        <v>5650</v>
      </c>
      <c r="J2094" s="196" t="s">
        <v>5503</v>
      </c>
      <c r="K2094" s="197">
        <v>229.73</v>
      </c>
      <c r="L2094" s="196" t="s">
        <v>5433</v>
      </c>
    </row>
    <row r="2095" spans="1:12" ht="15.75">
      <c r="A2095" s="196" t="s">
        <v>7317</v>
      </c>
      <c r="B2095" s="196" t="s">
        <v>7318</v>
      </c>
      <c r="C2095" s="196" t="s">
        <v>7409</v>
      </c>
      <c r="D2095" s="196">
        <v>41</v>
      </c>
      <c r="E2095" s="197" t="s">
        <v>144</v>
      </c>
      <c r="F2095" s="196" t="s">
        <v>144</v>
      </c>
      <c r="G2095" s="196">
        <v>102049</v>
      </c>
      <c r="H2095" s="196" t="s">
        <v>7594</v>
      </c>
      <c r="I2095" s="196" t="s">
        <v>5650</v>
      </c>
      <c r="J2095" s="196" t="s">
        <v>5503</v>
      </c>
      <c r="K2095" s="197">
        <v>202.11</v>
      </c>
      <c r="L2095" s="196" t="s">
        <v>5433</v>
      </c>
    </row>
    <row r="2096" spans="1:12" ht="15.75">
      <c r="A2096" s="196" t="s">
        <v>7317</v>
      </c>
      <c r="B2096" s="196" t="s">
        <v>7318</v>
      </c>
      <c r="C2096" s="196" t="s">
        <v>7409</v>
      </c>
      <c r="D2096" s="196">
        <v>41</v>
      </c>
      <c r="E2096" s="197" t="s">
        <v>144</v>
      </c>
      <c r="F2096" s="196" t="s">
        <v>144</v>
      </c>
      <c r="G2096" s="196">
        <v>102050</v>
      </c>
      <c r="H2096" s="196" t="s">
        <v>7595</v>
      </c>
      <c r="I2096" s="196" t="s">
        <v>5650</v>
      </c>
      <c r="J2096" s="196" t="s">
        <v>5503</v>
      </c>
      <c r="K2096" s="197">
        <v>154.24</v>
      </c>
      <c r="L2096" s="196" t="s">
        <v>5433</v>
      </c>
    </row>
    <row r="2097" spans="1:12" ht="15.75">
      <c r="A2097" s="196" t="s">
        <v>7317</v>
      </c>
      <c r="B2097" s="196" t="s">
        <v>7318</v>
      </c>
      <c r="C2097" s="196" t="s">
        <v>7409</v>
      </c>
      <c r="D2097" s="196">
        <v>41</v>
      </c>
      <c r="E2097" s="197" t="s">
        <v>144</v>
      </c>
      <c r="F2097" s="196" t="s">
        <v>144</v>
      </c>
      <c r="G2097" s="196">
        <v>102051</v>
      </c>
      <c r="H2097" s="196" t="s">
        <v>7596</v>
      </c>
      <c r="I2097" s="196" t="s">
        <v>5650</v>
      </c>
      <c r="J2097" s="196" t="s">
        <v>5503</v>
      </c>
      <c r="K2097" s="197">
        <v>136.52000000000001</v>
      </c>
      <c r="L2097" s="196" t="s">
        <v>5433</v>
      </c>
    </row>
    <row r="2098" spans="1:12" ht="15.75">
      <c r="A2098" s="196" t="s">
        <v>7317</v>
      </c>
      <c r="B2098" s="196" t="s">
        <v>7318</v>
      </c>
      <c r="C2098" s="196" t="s">
        <v>7409</v>
      </c>
      <c r="D2098" s="196">
        <v>41</v>
      </c>
      <c r="E2098" s="197" t="s">
        <v>144</v>
      </c>
      <c r="F2098" s="196" t="s">
        <v>144</v>
      </c>
      <c r="G2098" s="196">
        <v>102052</v>
      </c>
      <c r="H2098" s="196" t="s">
        <v>7597</v>
      </c>
      <c r="I2098" s="196" t="s">
        <v>5650</v>
      </c>
      <c r="J2098" s="196" t="s">
        <v>5503</v>
      </c>
      <c r="K2098" s="197">
        <v>126.6</v>
      </c>
      <c r="L2098" s="196" t="s">
        <v>5433</v>
      </c>
    </row>
    <row r="2099" spans="1:12" ht="15.75">
      <c r="A2099" s="196" t="s">
        <v>7317</v>
      </c>
      <c r="B2099" s="196" t="s">
        <v>7318</v>
      </c>
      <c r="C2099" s="196" t="s">
        <v>7409</v>
      </c>
      <c r="D2099" s="196">
        <v>41</v>
      </c>
      <c r="E2099" s="197" t="s">
        <v>144</v>
      </c>
      <c r="F2099" s="196" t="s">
        <v>144</v>
      </c>
      <c r="G2099" s="196">
        <v>102059</v>
      </c>
      <c r="H2099" s="196" t="s">
        <v>7598</v>
      </c>
      <c r="I2099" s="196" t="s">
        <v>5650</v>
      </c>
      <c r="J2099" s="196" t="s">
        <v>5503</v>
      </c>
      <c r="K2099" s="197">
        <v>379.54</v>
      </c>
      <c r="L2099" s="196" t="s">
        <v>5433</v>
      </c>
    </row>
    <row r="2100" spans="1:12" ht="15.75">
      <c r="A2100" s="196" t="s">
        <v>7317</v>
      </c>
      <c r="B2100" s="196" t="s">
        <v>7318</v>
      </c>
      <c r="C2100" s="196" t="s">
        <v>7409</v>
      </c>
      <c r="D2100" s="196">
        <v>41</v>
      </c>
      <c r="E2100" s="197" t="s">
        <v>144</v>
      </c>
      <c r="F2100" s="196" t="s">
        <v>144</v>
      </c>
      <c r="G2100" s="196">
        <v>102060</v>
      </c>
      <c r="H2100" s="196" t="s">
        <v>7599</v>
      </c>
      <c r="I2100" s="196" t="s">
        <v>5650</v>
      </c>
      <c r="J2100" s="196" t="s">
        <v>5503</v>
      </c>
      <c r="K2100" s="197">
        <v>318.04000000000002</v>
      </c>
      <c r="L2100" s="196" t="s">
        <v>5433</v>
      </c>
    </row>
    <row r="2101" spans="1:12" ht="15.75">
      <c r="A2101" s="196" t="s">
        <v>7317</v>
      </c>
      <c r="B2101" s="196" t="s">
        <v>7318</v>
      </c>
      <c r="C2101" s="196" t="s">
        <v>7409</v>
      </c>
      <c r="D2101" s="196">
        <v>41</v>
      </c>
      <c r="E2101" s="197" t="s">
        <v>144</v>
      </c>
      <c r="F2101" s="196" t="s">
        <v>144</v>
      </c>
      <c r="G2101" s="196">
        <v>102061</v>
      </c>
      <c r="H2101" s="196" t="s">
        <v>7600</v>
      </c>
      <c r="I2101" s="196" t="s">
        <v>5650</v>
      </c>
      <c r="J2101" s="196" t="s">
        <v>5503</v>
      </c>
      <c r="K2101" s="197">
        <v>217.11</v>
      </c>
      <c r="L2101" s="196" t="s">
        <v>5433</v>
      </c>
    </row>
    <row r="2102" spans="1:12" ht="15.75">
      <c r="A2102" s="196" t="s">
        <v>7317</v>
      </c>
      <c r="B2102" s="196" t="s">
        <v>7318</v>
      </c>
      <c r="C2102" s="196" t="s">
        <v>7409</v>
      </c>
      <c r="D2102" s="196">
        <v>41</v>
      </c>
      <c r="E2102" s="197" t="s">
        <v>144</v>
      </c>
      <c r="F2102" s="196" t="s">
        <v>144</v>
      </c>
      <c r="G2102" s="196">
        <v>102062</v>
      </c>
      <c r="H2102" s="196" t="s">
        <v>7601</v>
      </c>
      <c r="I2102" s="196" t="s">
        <v>5650</v>
      </c>
      <c r="J2102" s="196" t="s">
        <v>5503</v>
      </c>
      <c r="K2102" s="197">
        <v>194.22</v>
      </c>
      <c r="L2102" s="196" t="s">
        <v>5433</v>
      </c>
    </row>
    <row r="2103" spans="1:12" ht="15.75">
      <c r="A2103" s="196" t="s">
        <v>7317</v>
      </c>
      <c r="B2103" s="196" t="s">
        <v>7318</v>
      </c>
      <c r="C2103" s="196" t="s">
        <v>7409</v>
      </c>
      <c r="D2103" s="196">
        <v>41</v>
      </c>
      <c r="E2103" s="197" t="s">
        <v>144</v>
      </c>
      <c r="F2103" s="196" t="s">
        <v>144</v>
      </c>
      <c r="G2103" s="196">
        <v>102063</v>
      </c>
      <c r="H2103" s="196" t="s">
        <v>7602</v>
      </c>
      <c r="I2103" s="196" t="s">
        <v>5650</v>
      </c>
      <c r="J2103" s="196" t="s">
        <v>5503</v>
      </c>
      <c r="K2103" s="197">
        <v>146.99</v>
      </c>
      <c r="L2103" s="196" t="s">
        <v>5433</v>
      </c>
    </row>
    <row r="2104" spans="1:12" ht="15.75">
      <c r="A2104" s="196" t="s">
        <v>7317</v>
      </c>
      <c r="B2104" s="196" t="s">
        <v>7318</v>
      </c>
      <c r="C2104" s="196" t="s">
        <v>7409</v>
      </c>
      <c r="D2104" s="196">
        <v>41</v>
      </c>
      <c r="E2104" s="197" t="s">
        <v>144</v>
      </c>
      <c r="F2104" s="196" t="s">
        <v>144</v>
      </c>
      <c r="G2104" s="196">
        <v>102064</v>
      </c>
      <c r="H2104" s="196" t="s">
        <v>7603</v>
      </c>
      <c r="I2104" s="196" t="s">
        <v>5650</v>
      </c>
      <c r="J2104" s="196" t="s">
        <v>5503</v>
      </c>
      <c r="K2104" s="197">
        <v>129.44</v>
      </c>
      <c r="L2104" s="196" t="s">
        <v>5433</v>
      </c>
    </row>
    <row r="2105" spans="1:12" ht="15.75">
      <c r="A2105" s="196" t="s">
        <v>7317</v>
      </c>
      <c r="B2105" s="196" t="s">
        <v>7318</v>
      </c>
      <c r="C2105" s="196" t="s">
        <v>7409</v>
      </c>
      <c r="D2105" s="196">
        <v>41</v>
      </c>
      <c r="E2105" s="197" t="s">
        <v>144</v>
      </c>
      <c r="F2105" s="196" t="s">
        <v>144</v>
      </c>
      <c r="G2105" s="196">
        <v>102065</v>
      </c>
      <c r="H2105" s="196" t="s">
        <v>7604</v>
      </c>
      <c r="I2105" s="196" t="s">
        <v>5650</v>
      </c>
      <c r="J2105" s="196" t="s">
        <v>5503</v>
      </c>
      <c r="K2105" s="197">
        <v>119.66</v>
      </c>
      <c r="L2105" s="196" t="s">
        <v>5433</v>
      </c>
    </row>
    <row r="2106" spans="1:12" ht="15.75">
      <c r="A2106" s="196" t="s">
        <v>7317</v>
      </c>
      <c r="B2106" s="196" t="s">
        <v>7318</v>
      </c>
      <c r="C2106" s="196" t="s">
        <v>7409</v>
      </c>
      <c r="D2106" s="196">
        <v>41</v>
      </c>
      <c r="E2106" s="197" t="s">
        <v>144</v>
      </c>
      <c r="F2106" s="196" t="s">
        <v>144</v>
      </c>
      <c r="G2106" s="196">
        <v>102066</v>
      </c>
      <c r="H2106" s="196" t="s">
        <v>7605</v>
      </c>
      <c r="I2106" s="196" t="s">
        <v>5650</v>
      </c>
      <c r="J2106" s="196" t="s">
        <v>5503</v>
      </c>
      <c r="K2106" s="197">
        <v>396.51</v>
      </c>
      <c r="L2106" s="196" t="s">
        <v>5433</v>
      </c>
    </row>
    <row r="2107" spans="1:12" ht="15.75">
      <c r="A2107" s="196" t="s">
        <v>7317</v>
      </c>
      <c r="B2107" s="196" t="s">
        <v>7318</v>
      </c>
      <c r="C2107" s="196" t="s">
        <v>7409</v>
      </c>
      <c r="D2107" s="196">
        <v>41</v>
      </c>
      <c r="E2107" s="197" t="s">
        <v>144</v>
      </c>
      <c r="F2107" s="196" t="s">
        <v>144</v>
      </c>
      <c r="G2107" s="196">
        <v>102067</v>
      </c>
      <c r="H2107" s="196" t="s">
        <v>7606</v>
      </c>
      <c r="I2107" s="196" t="s">
        <v>5650</v>
      </c>
      <c r="J2107" s="196" t="s">
        <v>5503</v>
      </c>
      <c r="K2107" s="197">
        <v>338.67</v>
      </c>
      <c r="L2107" s="196" t="s">
        <v>5433</v>
      </c>
    </row>
    <row r="2108" spans="1:12" ht="15.75">
      <c r="A2108" s="196" t="s">
        <v>7317</v>
      </c>
      <c r="B2108" s="196" t="s">
        <v>7318</v>
      </c>
      <c r="C2108" s="196" t="s">
        <v>7409</v>
      </c>
      <c r="D2108" s="196">
        <v>41</v>
      </c>
      <c r="E2108" s="197" t="s">
        <v>144</v>
      </c>
      <c r="F2108" s="196" t="s">
        <v>144</v>
      </c>
      <c r="G2108" s="196">
        <v>102068</v>
      </c>
      <c r="H2108" s="196" t="s">
        <v>7607</v>
      </c>
      <c r="I2108" s="196" t="s">
        <v>5650</v>
      </c>
      <c r="J2108" s="196" t="s">
        <v>5503</v>
      </c>
      <c r="K2108" s="197">
        <v>207.23</v>
      </c>
      <c r="L2108" s="196" t="s">
        <v>5433</v>
      </c>
    </row>
    <row r="2109" spans="1:12" ht="15.75">
      <c r="A2109" s="196" t="s">
        <v>7317</v>
      </c>
      <c r="B2109" s="196" t="s">
        <v>7318</v>
      </c>
      <c r="C2109" s="196" t="s">
        <v>7409</v>
      </c>
      <c r="D2109" s="196">
        <v>41</v>
      </c>
      <c r="E2109" s="197" t="s">
        <v>144</v>
      </c>
      <c r="F2109" s="196" t="s">
        <v>144</v>
      </c>
      <c r="G2109" s="196">
        <v>102069</v>
      </c>
      <c r="H2109" s="196" t="s">
        <v>7608</v>
      </c>
      <c r="I2109" s="196" t="s">
        <v>5650</v>
      </c>
      <c r="J2109" s="196" t="s">
        <v>5503</v>
      </c>
      <c r="K2109" s="197">
        <v>185.89</v>
      </c>
      <c r="L2109" s="196" t="s">
        <v>5433</v>
      </c>
    </row>
    <row r="2110" spans="1:12" ht="15.75">
      <c r="A2110" s="196" t="s">
        <v>7317</v>
      </c>
      <c r="B2110" s="196" t="s">
        <v>7318</v>
      </c>
      <c r="C2110" s="196" t="s">
        <v>7409</v>
      </c>
      <c r="D2110" s="196">
        <v>41</v>
      </c>
      <c r="E2110" s="197" t="s">
        <v>144</v>
      </c>
      <c r="F2110" s="196" t="s">
        <v>144</v>
      </c>
      <c r="G2110" s="196">
        <v>102070</v>
      </c>
      <c r="H2110" s="196" t="s">
        <v>7609</v>
      </c>
      <c r="I2110" s="196" t="s">
        <v>5650</v>
      </c>
      <c r="J2110" s="196" t="s">
        <v>5503</v>
      </c>
      <c r="K2110" s="197">
        <v>140.41</v>
      </c>
      <c r="L2110" s="196" t="s">
        <v>5433</v>
      </c>
    </row>
    <row r="2111" spans="1:12" ht="15.75">
      <c r="A2111" s="196" t="s">
        <v>7317</v>
      </c>
      <c r="B2111" s="196" t="s">
        <v>7318</v>
      </c>
      <c r="C2111" s="196" t="s">
        <v>7409</v>
      </c>
      <c r="D2111" s="196">
        <v>41</v>
      </c>
      <c r="E2111" s="197" t="s">
        <v>144</v>
      </c>
      <c r="F2111" s="196" t="s">
        <v>144</v>
      </c>
      <c r="G2111" s="196">
        <v>102071</v>
      </c>
      <c r="H2111" s="196" t="s">
        <v>7610</v>
      </c>
      <c r="I2111" s="196" t="s">
        <v>5650</v>
      </c>
      <c r="J2111" s="196" t="s">
        <v>5503</v>
      </c>
      <c r="K2111" s="197">
        <v>124.1</v>
      </c>
      <c r="L2111" s="196" t="s">
        <v>5433</v>
      </c>
    </row>
    <row r="2112" spans="1:12" ht="15.75">
      <c r="A2112" s="196" t="s">
        <v>7317</v>
      </c>
      <c r="B2112" s="196" t="s">
        <v>7318</v>
      </c>
      <c r="C2112" s="196" t="s">
        <v>7409</v>
      </c>
      <c r="D2112" s="196">
        <v>41</v>
      </c>
      <c r="E2112" s="197" t="s">
        <v>144</v>
      </c>
      <c r="F2112" s="196" t="s">
        <v>144</v>
      </c>
      <c r="G2112" s="196">
        <v>102072</v>
      </c>
      <c r="H2112" s="196" t="s">
        <v>7611</v>
      </c>
      <c r="I2112" s="196" t="s">
        <v>5650</v>
      </c>
      <c r="J2112" s="196" t="s">
        <v>5503</v>
      </c>
      <c r="K2112" s="197">
        <v>119.18</v>
      </c>
      <c r="L2112" s="196" t="s">
        <v>5433</v>
      </c>
    </row>
    <row r="2113" spans="1:12" ht="15.75">
      <c r="A2113" s="196" t="s">
        <v>7317</v>
      </c>
      <c r="B2113" s="196" t="s">
        <v>7318</v>
      </c>
      <c r="C2113" s="196" t="s">
        <v>7409</v>
      </c>
      <c r="D2113" s="196">
        <v>41</v>
      </c>
      <c r="E2113" s="197" t="s">
        <v>144</v>
      </c>
      <c r="F2113" s="196" t="s">
        <v>144</v>
      </c>
      <c r="G2113" s="196">
        <v>102073</v>
      </c>
      <c r="H2113" s="196" t="s">
        <v>7612</v>
      </c>
      <c r="I2113" s="196" t="s">
        <v>6762</v>
      </c>
      <c r="J2113" s="196" t="s">
        <v>5432</v>
      </c>
      <c r="K2113" s="198">
        <v>2898.11</v>
      </c>
      <c r="L2113" s="196" t="s">
        <v>5433</v>
      </c>
    </row>
    <row r="2114" spans="1:12" ht="15.75">
      <c r="A2114" s="196" t="s">
        <v>7317</v>
      </c>
      <c r="B2114" s="196" t="s">
        <v>7318</v>
      </c>
      <c r="C2114" s="196" t="s">
        <v>7409</v>
      </c>
      <c r="D2114" s="196">
        <v>41</v>
      </c>
      <c r="E2114" s="197" t="s">
        <v>144</v>
      </c>
      <c r="F2114" s="196" t="s">
        <v>144</v>
      </c>
      <c r="G2114" s="196">
        <v>102074</v>
      </c>
      <c r="H2114" s="196" t="s">
        <v>7613</v>
      </c>
      <c r="I2114" s="196" t="s">
        <v>6762</v>
      </c>
      <c r="J2114" s="196" t="s">
        <v>5432</v>
      </c>
      <c r="K2114" s="198">
        <v>3613.02</v>
      </c>
      <c r="L2114" s="196" t="s">
        <v>5433</v>
      </c>
    </row>
    <row r="2115" spans="1:12" ht="15.75">
      <c r="A2115" s="196" t="s">
        <v>7317</v>
      </c>
      <c r="B2115" s="196" t="s">
        <v>7318</v>
      </c>
      <c r="C2115" s="196" t="s">
        <v>7409</v>
      </c>
      <c r="D2115" s="196">
        <v>41</v>
      </c>
      <c r="E2115" s="197" t="s">
        <v>144</v>
      </c>
      <c r="F2115" s="196" t="s">
        <v>144</v>
      </c>
      <c r="G2115" s="196">
        <v>102075</v>
      </c>
      <c r="H2115" s="196" t="s">
        <v>7614</v>
      </c>
      <c r="I2115" s="196" t="s">
        <v>6762</v>
      </c>
      <c r="J2115" s="196" t="s">
        <v>5432</v>
      </c>
      <c r="K2115" s="198">
        <v>3839.82</v>
      </c>
      <c r="L2115" s="196" t="s">
        <v>5433</v>
      </c>
    </row>
    <row r="2116" spans="1:12" ht="15.75">
      <c r="A2116" s="196" t="s">
        <v>7317</v>
      </c>
      <c r="B2116" s="196" t="s">
        <v>7318</v>
      </c>
      <c r="C2116" s="196" t="s">
        <v>7409</v>
      </c>
      <c r="D2116" s="196">
        <v>41</v>
      </c>
      <c r="E2116" s="197" t="s">
        <v>144</v>
      </c>
      <c r="F2116" s="196" t="s">
        <v>144</v>
      </c>
      <c r="G2116" s="196">
        <v>102076</v>
      </c>
      <c r="H2116" s="196" t="s">
        <v>7615</v>
      </c>
      <c r="I2116" s="196" t="s">
        <v>6762</v>
      </c>
      <c r="J2116" s="196" t="s">
        <v>5432</v>
      </c>
      <c r="K2116" s="198">
        <v>3914.47</v>
      </c>
      <c r="L2116" s="196" t="s">
        <v>5433</v>
      </c>
    </row>
    <row r="2117" spans="1:12" ht="15.75">
      <c r="A2117" s="196" t="s">
        <v>7317</v>
      </c>
      <c r="B2117" s="196" t="s">
        <v>7318</v>
      </c>
      <c r="C2117" s="196" t="s">
        <v>7409</v>
      </c>
      <c r="D2117" s="196">
        <v>41</v>
      </c>
      <c r="E2117" s="197" t="s">
        <v>144</v>
      </c>
      <c r="F2117" s="196" t="s">
        <v>144</v>
      </c>
      <c r="G2117" s="196">
        <v>102077</v>
      </c>
      <c r="H2117" s="196" t="s">
        <v>7616</v>
      </c>
      <c r="I2117" s="196" t="s">
        <v>6762</v>
      </c>
      <c r="J2117" s="196" t="s">
        <v>5432</v>
      </c>
      <c r="K2117" s="198">
        <v>4337.0600000000004</v>
      </c>
      <c r="L2117" s="196" t="s">
        <v>5433</v>
      </c>
    </row>
    <row r="2118" spans="1:12" ht="15.75">
      <c r="A2118" s="196" t="s">
        <v>7317</v>
      </c>
      <c r="B2118" s="196" t="s">
        <v>7318</v>
      </c>
      <c r="C2118" s="196" t="s">
        <v>7409</v>
      </c>
      <c r="D2118" s="196">
        <v>41</v>
      </c>
      <c r="E2118" s="197" t="s">
        <v>144</v>
      </c>
      <c r="F2118" s="196" t="s">
        <v>144</v>
      </c>
      <c r="G2118" s="196">
        <v>102078</v>
      </c>
      <c r="H2118" s="196" t="s">
        <v>7617</v>
      </c>
      <c r="I2118" s="196" t="s">
        <v>6762</v>
      </c>
      <c r="J2118" s="196" t="s">
        <v>5432</v>
      </c>
      <c r="K2118" s="198">
        <v>4340.91</v>
      </c>
      <c r="L2118" s="196" t="s">
        <v>5433</v>
      </c>
    </row>
    <row r="2119" spans="1:12" ht="15.75">
      <c r="A2119" s="196" t="s">
        <v>7317</v>
      </c>
      <c r="B2119" s="196" t="s">
        <v>7318</v>
      </c>
      <c r="C2119" s="196" t="s">
        <v>7409</v>
      </c>
      <c r="D2119" s="196">
        <v>41</v>
      </c>
      <c r="E2119" s="197" t="s">
        <v>144</v>
      </c>
      <c r="F2119" s="196" t="s">
        <v>144</v>
      </c>
      <c r="G2119" s="196">
        <v>102079</v>
      </c>
      <c r="H2119" s="196" t="s">
        <v>7618</v>
      </c>
      <c r="I2119" s="196" t="s">
        <v>6762</v>
      </c>
      <c r="J2119" s="196" t="s">
        <v>5432</v>
      </c>
      <c r="K2119" s="198">
        <v>4234.83</v>
      </c>
      <c r="L2119" s="196" t="s">
        <v>5433</v>
      </c>
    </row>
    <row r="2120" spans="1:12" ht="15.75">
      <c r="A2120" s="196" t="s">
        <v>7317</v>
      </c>
      <c r="B2120" s="196" t="s">
        <v>7318</v>
      </c>
      <c r="C2120" s="196" t="s">
        <v>7409</v>
      </c>
      <c r="D2120" s="196">
        <v>41</v>
      </c>
      <c r="E2120" s="197" t="s">
        <v>144</v>
      </c>
      <c r="F2120" s="196" t="s">
        <v>144</v>
      </c>
      <c r="G2120" s="196">
        <v>102080</v>
      </c>
      <c r="H2120" s="196" t="s">
        <v>7619</v>
      </c>
      <c r="I2120" s="196" t="s">
        <v>6762</v>
      </c>
      <c r="J2120" s="196" t="s">
        <v>5432</v>
      </c>
      <c r="K2120" s="198">
        <v>3749.47</v>
      </c>
      <c r="L2120" s="196" t="s">
        <v>5433</v>
      </c>
    </row>
    <row r="2121" spans="1:12" ht="15.75">
      <c r="A2121" s="196" t="s">
        <v>7317</v>
      </c>
      <c r="B2121" s="196" t="s">
        <v>7318</v>
      </c>
      <c r="C2121" s="196" t="s">
        <v>7409</v>
      </c>
      <c r="D2121" s="196">
        <v>41</v>
      </c>
      <c r="E2121" s="197" t="s">
        <v>144</v>
      </c>
      <c r="F2121" s="196" t="s">
        <v>144</v>
      </c>
      <c r="G2121" s="196">
        <v>102086</v>
      </c>
      <c r="H2121" s="196" t="s">
        <v>7620</v>
      </c>
      <c r="I2121" s="196" t="s">
        <v>5650</v>
      </c>
      <c r="J2121" s="196" t="s">
        <v>5503</v>
      </c>
      <c r="K2121" s="197">
        <v>124.32</v>
      </c>
      <c r="L2121" s="196" t="s">
        <v>5433</v>
      </c>
    </row>
    <row r="2122" spans="1:12" ht="15.75">
      <c r="A2122" s="196" t="s">
        <v>7317</v>
      </c>
      <c r="B2122" s="196" t="s">
        <v>7318</v>
      </c>
      <c r="C2122" s="196" t="s">
        <v>7409</v>
      </c>
      <c r="D2122" s="196">
        <v>41</v>
      </c>
      <c r="E2122" s="197" t="s">
        <v>144</v>
      </c>
      <c r="F2122" s="196" t="s">
        <v>144</v>
      </c>
      <c r="G2122" s="196">
        <v>102087</v>
      </c>
      <c r="H2122" s="196" t="s">
        <v>7621</v>
      </c>
      <c r="I2122" s="196" t="s">
        <v>5650</v>
      </c>
      <c r="J2122" s="196" t="s">
        <v>5503</v>
      </c>
      <c r="K2122" s="197">
        <v>122.53</v>
      </c>
      <c r="L2122" s="196" t="s">
        <v>5433</v>
      </c>
    </row>
    <row r="2123" spans="1:12" ht="15.75">
      <c r="A2123" s="196" t="s">
        <v>7317</v>
      </c>
      <c r="B2123" s="196" t="s">
        <v>7318</v>
      </c>
      <c r="C2123" s="196" t="s">
        <v>7409</v>
      </c>
      <c r="D2123" s="196">
        <v>41</v>
      </c>
      <c r="E2123" s="197" t="s">
        <v>144</v>
      </c>
      <c r="F2123" s="196" t="s">
        <v>144</v>
      </c>
      <c r="G2123" s="196">
        <v>102088</v>
      </c>
      <c r="H2123" s="196" t="s">
        <v>7622</v>
      </c>
      <c r="I2123" s="196" t="s">
        <v>5650</v>
      </c>
      <c r="J2123" s="196" t="s">
        <v>5503</v>
      </c>
      <c r="K2123" s="197">
        <v>179.76</v>
      </c>
      <c r="L2123" s="196" t="s">
        <v>5433</v>
      </c>
    </row>
    <row r="2124" spans="1:12" ht="15.75">
      <c r="A2124" s="196" t="s">
        <v>7317</v>
      </c>
      <c r="B2124" s="196" t="s">
        <v>7318</v>
      </c>
      <c r="C2124" s="196" t="s">
        <v>7409</v>
      </c>
      <c r="D2124" s="196">
        <v>41</v>
      </c>
      <c r="E2124" s="197" t="s">
        <v>144</v>
      </c>
      <c r="F2124" s="196" t="s">
        <v>144</v>
      </c>
      <c r="G2124" s="196">
        <v>102089</v>
      </c>
      <c r="H2124" s="196" t="s">
        <v>7623</v>
      </c>
      <c r="I2124" s="196" t="s">
        <v>5650</v>
      </c>
      <c r="J2124" s="196" t="s">
        <v>5503</v>
      </c>
      <c r="K2124" s="197">
        <v>113.06</v>
      </c>
      <c r="L2124" s="196" t="s">
        <v>5433</v>
      </c>
    </row>
    <row r="2125" spans="1:12" ht="15.75">
      <c r="A2125" s="196" t="s">
        <v>7317</v>
      </c>
      <c r="B2125" s="196" t="s">
        <v>7318</v>
      </c>
      <c r="C2125" s="196" t="s">
        <v>7409</v>
      </c>
      <c r="D2125" s="196">
        <v>41</v>
      </c>
      <c r="E2125" s="197" t="s">
        <v>144</v>
      </c>
      <c r="F2125" s="196" t="s">
        <v>144</v>
      </c>
      <c r="G2125" s="196">
        <v>102090</v>
      </c>
      <c r="H2125" s="196" t="s">
        <v>7624</v>
      </c>
      <c r="I2125" s="196" t="s">
        <v>5650</v>
      </c>
      <c r="J2125" s="196" t="s">
        <v>5503</v>
      </c>
      <c r="K2125" s="197">
        <v>111.03</v>
      </c>
      <c r="L2125" s="196" t="s">
        <v>5433</v>
      </c>
    </row>
    <row r="2126" spans="1:12" ht="15.75">
      <c r="A2126" s="196" t="s">
        <v>7317</v>
      </c>
      <c r="B2126" s="196" t="s">
        <v>7318</v>
      </c>
      <c r="C2126" s="196" t="s">
        <v>7409</v>
      </c>
      <c r="D2126" s="196">
        <v>41</v>
      </c>
      <c r="E2126" s="197" t="s">
        <v>144</v>
      </c>
      <c r="F2126" s="196" t="s">
        <v>144</v>
      </c>
      <c r="G2126" s="196">
        <v>102091</v>
      </c>
      <c r="H2126" s="196" t="s">
        <v>7625</v>
      </c>
      <c r="I2126" s="196" t="s">
        <v>5650</v>
      </c>
      <c r="J2126" s="196" t="s">
        <v>5503</v>
      </c>
      <c r="K2126" s="197">
        <v>209.66</v>
      </c>
      <c r="L2126" s="196" t="s">
        <v>5433</v>
      </c>
    </row>
    <row r="2127" spans="1:12" ht="15.75">
      <c r="A2127" s="196" t="s">
        <v>7317</v>
      </c>
      <c r="B2127" s="196" t="s">
        <v>7318</v>
      </c>
      <c r="C2127" s="196" t="s">
        <v>7626</v>
      </c>
      <c r="D2127" s="196">
        <v>42</v>
      </c>
      <c r="E2127" s="197" t="s">
        <v>144</v>
      </c>
      <c r="F2127" s="196" t="s">
        <v>144</v>
      </c>
      <c r="G2127" s="196">
        <v>89996</v>
      </c>
      <c r="H2127" s="196" t="s">
        <v>7627</v>
      </c>
      <c r="I2127" s="196" t="s">
        <v>6713</v>
      </c>
      <c r="J2127" s="196" t="s">
        <v>5503</v>
      </c>
      <c r="K2127" s="197">
        <v>11.79</v>
      </c>
      <c r="L2127" s="196" t="s">
        <v>5433</v>
      </c>
    </row>
    <row r="2128" spans="1:12" ht="15.75">
      <c r="A2128" s="196" t="s">
        <v>7317</v>
      </c>
      <c r="B2128" s="196" t="s">
        <v>7318</v>
      </c>
      <c r="C2128" s="196" t="s">
        <v>7626</v>
      </c>
      <c r="D2128" s="196">
        <v>42</v>
      </c>
      <c r="E2128" s="197" t="s">
        <v>144</v>
      </c>
      <c r="F2128" s="196" t="s">
        <v>144</v>
      </c>
      <c r="G2128" s="196">
        <v>89997</v>
      </c>
      <c r="H2128" s="196" t="s">
        <v>7628</v>
      </c>
      <c r="I2128" s="196" t="s">
        <v>6713</v>
      </c>
      <c r="J2128" s="196" t="s">
        <v>5884</v>
      </c>
      <c r="K2128" s="197">
        <v>9.7200000000000006</v>
      </c>
      <c r="L2128" s="196" t="s">
        <v>5433</v>
      </c>
    </row>
    <row r="2129" spans="1:12" ht="15.75">
      <c r="A2129" s="196" t="s">
        <v>7317</v>
      </c>
      <c r="B2129" s="196" t="s">
        <v>7318</v>
      </c>
      <c r="C2129" s="196" t="s">
        <v>7626</v>
      </c>
      <c r="D2129" s="196">
        <v>42</v>
      </c>
      <c r="E2129" s="197" t="s">
        <v>144</v>
      </c>
      <c r="F2129" s="196" t="s">
        <v>144</v>
      </c>
      <c r="G2129" s="196">
        <v>89998</v>
      </c>
      <c r="H2129" s="196" t="s">
        <v>7629</v>
      </c>
      <c r="I2129" s="196" t="s">
        <v>6713</v>
      </c>
      <c r="J2129" s="196" t="s">
        <v>5503</v>
      </c>
      <c r="K2129" s="197">
        <v>11.31</v>
      </c>
      <c r="L2129" s="196" t="s">
        <v>5433</v>
      </c>
    </row>
    <row r="2130" spans="1:12" ht="15.75">
      <c r="A2130" s="196" t="s">
        <v>7317</v>
      </c>
      <c r="B2130" s="196" t="s">
        <v>7318</v>
      </c>
      <c r="C2130" s="196" t="s">
        <v>7626</v>
      </c>
      <c r="D2130" s="196">
        <v>42</v>
      </c>
      <c r="E2130" s="197" t="s">
        <v>144</v>
      </c>
      <c r="F2130" s="196" t="s">
        <v>144</v>
      </c>
      <c r="G2130" s="196">
        <v>89999</v>
      </c>
      <c r="H2130" s="196" t="s">
        <v>7630</v>
      </c>
      <c r="I2130" s="196" t="s">
        <v>6713</v>
      </c>
      <c r="J2130" s="196" t="s">
        <v>5503</v>
      </c>
      <c r="K2130" s="197">
        <v>15.53</v>
      </c>
      <c r="L2130" s="196" t="s">
        <v>5433</v>
      </c>
    </row>
    <row r="2131" spans="1:12" ht="15.75">
      <c r="A2131" s="196" t="s">
        <v>7317</v>
      </c>
      <c r="B2131" s="196" t="s">
        <v>7318</v>
      </c>
      <c r="C2131" s="196" t="s">
        <v>7626</v>
      </c>
      <c r="D2131" s="196">
        <v>42</v>
      </c>
      <c r="E2131" s="197" t="s">
        <v>144</v>
      </c>
      <c r="F2131" s="196" t="s">
        <v>144</v>
      </c>
      <c r="G2131" s="196">
        <v>90000</v>
      </c>
      <c r="H2131" s="196" t="s">
        <v>7631</v>
      </c>
      <c r="I2131" s="196" t="s">
        <v>6713</v>
      </c>
      <c r="J2131" s="196" t="s">
        <v>5503</v>
      </c>
      <c r="K2131" s="197">
        <v>13.01</v>
      </c>
      <c r="L2131" s="196" t="s">
        <v>5433</v>
      </c>
    </row>
    <row r="2132" spans="1:12" ht="15.75">
      <c r="A2132" s="196" t="s">
        <v>7317</v>
      </c>
      <c r="B2132" s="196" t="s">
        <v>7318</v>
      </c>
      <c r="C2132" s="196" t="s">
        <v>7626</v>
      </c>
      <c r="D2132" s="196">
        <v>42</v>
      </c>
      <c r="E2132" s="197" t="s">
        <v>144</v>
      </c>
      <c r="F2132" s="196" t="s">
        <v>144</v>
      </c>
      <c r="G2132" s="196">
        <v>91593</v>
      </c>
      <c r="H2132" s="196" t="s">
        <v>7632</v>
      </c>
      <c r="I2132" s="196" t="s">
        <v>6713</v>
      </c>
      <c r="J2132" s="196" t="s">
        <v>5432</v>
      </c>
      <c r="K2132" s="197">
        <v>13.84</v>
      </c>
      <c r="L2132" s="196" t="s">
        <v>5433</v>
      </c>
    </row>
    <row r="2133" spans="1:12" ht="15.75">
      <c r="A2133" s="196" t="s">
        <v>7317</v>
      </c>
      <c r="B2133" s="196" t="s">
        <v>7318</v>
      </c>
      <c r="C2133" s="196" t="s">
        <v>7626</v>
      </c>
      <c r="D2133" s="196">
        <v>42</v>
      </c>
      <c r="E2133" s="197" t="s">
        <v>144</v>
      </c>
      <c r="F2133" s="196" t="s">
        <v>144</v>
      </c>
      <c r="G2133" s="196">
        <v>91594</v>
      </c>
      <c r="H2133" s="196" t="s">
        <v>7633</v>
      </c>
      <c r="I2133" s="196" t="s">
        <v>6713</v>
      </c>
      <c r="J2133" s="196" t="s">
        <v>5432</v>
      </c>
      <c r="K2133" s="197">
        <v>14.2</v>
      </c>
      <c r="L2133" s="196" t="s">
        <v>5433</v>
      </c>
    </row>
    <row r="2134" spans="1:12" ht="15.75">
      <c r="A2134" s="196" t="s">
        <v>7317</v>
      </c>
      <c r="B2134" s="196" t="s">
        <v>7318</v>
      </c>
      <c r="C2134" s="196" t="s">
        <v>7626</v>
      </c>
      <c r="D2134" s="196">
        <v>42</v>
      </c>
      <c r="E2134" s="197" t="s">
        <v>144</v>
      </c>
      <c r="F2134" s="196" t="s">
        <v>144</v>
      </c>
      <c r="G2134" s="196">
        <v>91595</v>
      </c>
      <c r="H2134" s="196" t="s">
        <v>7634</v>
      </c>
      <c r="I2134" s="196" t="s">
        <v>6713</v>
      </c>
      <c r="J2134" s="196" t="s">
        <v>5432</v>
      </c>
      <c r="K2134" s="197">
        <v>14.74</v>
      </c>
      <c r="L2134" s="196" t="s">
        <v>5433</v>
      </c>
    </row>
    <row r="2135" spans="1:12" ht="15.75">
      <c r="A2135" s="196" t="s">
        <v>7317</v>
      </c>
      <c r="B2135" s="196" t="s">
        <v>7318</v>
      </c>
      <c r="C2135" s="196" t="s">
        <v>7626</v>
      </c>
      <c r="D2135" s="196">
        <v>42</v>
      </c>
      <c r="E2135" s="197" t="s">
        <v>144</v>
      </c>
      <c r="F2135" s="196" t="s">
        <v>144</v>
      </c>
      <c r="G2135" s="196">
        <v>91596</v>
      </c>
      <c r="H2135" s="196" t="s">
        <v>7635</v>
      </c>
      <c r="I2135" s="196" t="s">
        <v>6713</v>
      </c>
      <c r="J2135" s="196" t="s">
        <v>5432</v>
      </c>
      <c r="K2135" s="197">
        <v>14.11</v>
      </c>
      <c r="L2135" s="196" t="s">
        <v>5433</v>
      </c>
    </row>
    <row r="2136" spans="1:12" ht="15.75">
      <c r="A2136" s="196" t="s">
        <v>7317</v>
      </c>
      <c r="B2136" s="196" t="s">
        <v>7318</v>
      </c>
      <c r="C2136" s="196" t="s">
        <v>7626</v>
      </c>
      <c r="D2136" s="196">
        <v>42</v>
      </c>
      <c r="E2136" s="197" t="s">
        <v>144</v>
      </c>
      <c r="F2136" s="196" t="s">
        <v>144</v>
      </c>
      <c r="G2136" s="196">
        <v>91597</v>
      </c>
      <c r="H2136" s="196" t="s">
        <v>7636</v>
      </c>
      <c r="I2136" s="196" t="s">
        <v>6713</v>
      </c>
      <c r="J2136" s="196" t="s">
        <v>5432</v>
      </c>
      <c r="K2136" s="197">
        <v>9.8699999999999992</v>
      </c>
      <c r="L2136" s="196" t="s">
        <v>5433</v>
      </c>
    </row>
    <row r="2137" spans="1:12" ht="15.75">
      <c r="A2137" s="196" t="s">
        <v>7317</v>
      </c>
      <c r="B2137" s="196" t="s">
        <v>7318</v>
      </c>
      <c r="C2137" s="196" t="s">
        <v>7626</v>
      </c>
      <c r="D2137" s="196">
        <v>42</v>
      </c>
      <c r="E2137" s="197" t="s">
        <v>144</v>
      </c>
      <c r="F2137" s="196" t="s">
        <v>144</v>
      </c>
      <c r="G2137" s="196">
        <v>91598</v>
      </c>
      <c r="H2137" s="196" t="s">
        <v>7637</v>
      </c>
      <c r="I2137" s="196" t="s">
        <v>6713</v>
      </c>
      <c r="J2137" s="196" t="s">
        <v>5432</v>
      </c>
      <c r="K2137" s="197">
        <v>13.74</v>
      </c>
      <c r="L2137" s="196" t="s">
        <v>5433</v>
      </c>
    </row>
    <row r="2138" spans="1:12" ht="15.75">
      <c r="A2138" s="196" t="s">
        <v>7317</v>
      </c>
      <c r="B2138" s="196" t="s">
        <v>7318</v>
      </c>
      <c r="C2138" s="196" t="s">
        <v>7626</v>
      </c>
      <c r="D2138" s="196">
        <v>42</v>
      </c>
      <c r="E2138" s="197" t="s">
        <v>144</v>
      </c>
      <c r="F2138" s="196" t="s">
        <v>144</v>
      </c>
      <c r="G2138" s="196">
        <v>91599</v>
      </c>
      <c r="H2138" s="196" t="s">
        <v>7638</v>
      </c>
      <c r="I2138" s="196" t="s">
        <v>6713</v>
      </c>
      <c r="J2138" s="196" t="s">
        <v>5432</v>
      </c>
      <c r="K2138" s="197">
        <v>10.25</v>
      </c>
      <c r="L2138" s="196" t="s">
        <v>5433</v>
      </c>
    </row>
    <row r="2139" spans="1:12" ht="15.75">
      <c r="A2139" s="196" t="s">
        <v>7317</v>
      </c>
      <c r="B2139" s="196" t="s">
        <v>7318</v>
      </c>
      <c r="C2139" s="196" t="s">
        <v>7626</v>
      </c>
      <c r="D2139" s="196">
        <v>42</v>
      </c>
      <c r="E2139" s="197" t="s">
        <v>144</v>
      </c>
      <c r="F2139" s="196" t="s">
        <v>144</v>
      </c>
      <c r="G2139" s="196">
        <v>91600</v>
      </c>
      <c r="H2139" s="196" t="s">
        <v>7639</v>
      </c>
      <c r="I2139" s="196" t="s">
        <v>6713</v>
      </c>
      <c r="J2139" s="196" t="s">
        <v>5432</v>
      </c>
      <c r="K2139" s="197">
        <v>16.329999999999998</v>
      </c>
      <c r="L2139" s="196" t="s">
        <v>5433</v>
      </c>
    </row>
    <row r="2140" spans="1:12" ht="15.75">
      <c r="A2140" s="196" t="s">
        <v>7317</v>
      </c>
      <c r="B2140" s="196" t="s">
        <v>7318</v>
      </c>
      <c r="C2140" s="196" t="s">
        <v>7626</v>
      </c>
      <c r="D2140" s="196">
        <v>42</v>
      </c>
      <c r="E2140" s="197" t="s">
        <v>144</v>
      </c>
      <c r="F2140" s="196" t="s">
        <v>144</v>
      </c>
      <c r="G2140" s="196">
        <v>91601</v>
      </c>
      <c r="H2140" s="196" t="s">
        <v>7640</v>
      </c>
      <c r="I2140" s="196" t="s">
        <v>6713</v>
      </c>
      <c r="J2140" s="196" t="s">
        <v>5503</v>
      </c>
      <c r="K2140" s="197">
        <v>13.64</v>
      </c>
      <c r="L2140" s="196" t="s">
        <v>5433</v>
      </c>
    </row>
    <row r="2141" spans="1:12" ht="15.75">
      <c r="A2141" s="196" t="s">
        <v>7317</v>
      </c>
      <c r="B2141" s="196" t="s">
        <v>7318</v>
      </c>
      <c r="C2141" s="196" t="s">
        <v>7626</v>
      </c>
      <c r="D2141" s="196">
        <v>42</v>
      </c>
      <c r="E2141" s="197" t="s">
        <v>144</v>
      </c>
      <c r="F2141" s="196" t="s">
        <v>144</v>
      </c>
      <c r="G2141" s="196">
        <v>91602</v>
      </c>
      <c r="H2141" s="196" t="s">
        <v>7641</v>
      </c>
      <c r="I2141" s="196" t="s">
        <v>6713</v>
      </c>
      <c r="J2141" s="196" t="s">
        <v>5503</v>
      </c>
      <c r="K2141" s="197">
        <v>12.81</v>
      </c>
      <c r="L2141" s="196" t="s">
        <v>5433</v>
      </c>
    </row>
    <row r="2142" spans="1:12" ht="15.75">
      <c r="A2142" s="196" t="s">
        <v>7317</v>
      </c>
      <c r="B2142" s="196" t="s">
        <v>7318</v>
      </c>
      <c r="C2142" s="196" t="s">
        <v>7626</v>
      </c>
      <c r="D2142" s="196">
        <v>42</v>
      </c>
      <c r="E2142" s="197" t="s">
        <v>144</v>
      </c>
      <c r="F2142" s="196" t="s">
        <v>144</v>
      </c>
      <c r="G2142" s="196">
        <v>91603</v>
      </c>
      <c r="H2142" s="196" t="s">
        <v>7642</v>
      </c>
      <c r="I2142" s="196" t="s">
        <v>6713</v>
      </c>
      <c r="J2142" s="196" t="s">
        <v>5503</v>
      </c>
      <c r="K2142" s="197">
        <v>12.09</v>
      </c>
      <c r="L2142" s="196" t="s">
        <v>5433</v>
      </c>
    </row>
    <row r="2143" spans="1:12" ht="15.75">
      <c r="A2143" s="196" t="s">
        <v>7317</v>
      </c>
      <c r="B2143" s="196" t="s">
        <v>7318</v>
      </c>
      <c r="C2143" s="196" t="s">
        <v>7626</v>
      </c>
      <c r="D2143" s="196">
        <v>42</v>
      </c>
      <c r="E2143" s="197" t="s">
        <v>144</v>
      </c>
      <c r="F2143" s="196" t="s">
        <v>144</v>
      </c>
      <c r="G2143" s="196">
        <v>92759</v>
      </c>
      <c r="H2143" s="196" t="s">
        <v>7643</v>
      </c>
      <c r="I2143" s="196" t="s">
        <v>6713</v>
      </c>
      <c r="J2143" s="196" t="s">
        <v>5432</v>
      </c>
      <c r="K2143" s="197">
        <v>15.52</v>
      </c>
      <c r="L2143" s="196" t="s">
        <v>5433</v>
      </c>
    </row>
    <row r="2144" spans="1:12" ht="15.75">
      <c r="A2144" s="196" t="s">
        <v>7317</v>
      </c>
      <c r="B2144" s="196" t="s">
        <v>7318</v>
      </c>
      <c r="C2144" s="196" t="s">
        <v>7626</v>
      </c>
      <c r="D2144" s="196">
        <v>42</v>
      </c>
      <c r="E2144" s="197" t="s">
        <v>144</v>
      </c>
      <c r="F2144" s="196" t="s">
        <v>144</v>
      </c>
      <c r="G2144" s="196">
        <v>92760</v>
      </c>
      <c r="H2144" s="196" t="s">
        <v>7644</v>
      </c>
      <c r="I2144" s="196" t="s">
        <v>6713</v>
      </c>
      <c r="J2144" s="196" t="s">
        <v>5432</v>
      </c>
      <c r="K2144" s="197">
        <v>14.93</v>
      </c>
      <c r="L2144" s="196" t="s">
        <v>5433</v>
      </c>
    </row>
    <row r="2145" spans="1:12" ht="15.75">
      <c r="A2145" s="196" t="s">
        <v>7317</v>
      </c>
      <c r="B2145" s="196" t="s">
        <v>7318</v>
      </c>
      <c r="C2145" s="196" t="s">
        <v>7626</v>
      </c>
      <c r="D2145" s="196">
        <v>42</v>
      </c>
      <c r="E2145" s="197" t="s">
        <v>144</v>
      </c>
      <c r="F2145" s="196" t="s">
        <v>144</v>
      </c>
      <c r="G2145" s="196">
        <v>92761</v>
      </c>
      <c r="H2145" s="196" t="s">
        <v>7645</v>
      </c>
      <c r="I2145" s="196" t="s">
        <v>6713</v>
      </c>
      <c r="J2145" s="196" t="s">
        <v>5432</v>
      </c>
      <c r="K2145" s="197">
        <v>14.22</v>
      </c>
      <c r="L2145" s="196" t="s">
        <v>5433</v>
      </c>
    </row>
    <row r="2146" spans="1:12" ht="15.75">
      <c r="A2146" s="196" t="s">
        <v>7317</v>
      </c>
      <c r="B2146" s="196" t="s">
        <v>7318</v>
      </c>
      <c r="C2146" s="196" t="s">
        <v>7626</v>
      </c>
      <c r="D2146" s="196">
        <v>42</v>
      </c>
      <c r="E2146" s="197" t="s">
        <v>144</v>
      </c>
      <c r="F2146" s="196" t="s">
        <v>144</v>
      </c>
      <c r="G2146" s="196">
        <v>92762</v>
      </c>
      <c r="H2146" s="196" t="s">
        <v>7646</v>
      </c>
      <c r="I2146" s="196" t="s">
        <v>6713</v>
      </c>
      <c r="J2146" s="196" t="s">
        <v>5432</v>
      </c>
      <c r="K2146" s="197">
        <v>12.82</v>
      </c>
      <c r="L2146" s="196" t="s">
        <v>5433</v>
      </c>
    </row>
    <row r="2147" spans="1:12" ht="15.75">
      <c r="A2147" s="196" t="s">
        <v>7317</v>
      </c>
      <c r="B2147" s="196" t="s">
        <v>7318</v>
      </c>
      <c r="C2147" s="196" t="s">
        <v>7626</v>
      </c>
      <c r="D2147" s="196">
        <v>42</v>
      </c>
      <c r="E2147" s="197" t="s">
        <v>144</v>
      </c>
      <c r="F2147" s="196" t="s">
        <v>144</v>
      </c>
      <c r="G2147" s="196">
        <v>92763</v>
      </c>
      <c r="H2147" s="196" t="s">
        <v>7647</v>
      </c>
      <c r="I2147" s="196" t="s">
        <v>6713</v>
      </c>
      <c r="J2147" s="196" t="s">
        <v>5432</v>
      </c>
      <c r="K2147" s="197">
        <v>10.86</v>
      </c>
      <c r="L2147" s="196" t="s">
        <v>5433</v>
      </c>
    </row>
    <row r="2148" spans="1:12" ht="15.75">
      <c r="A2148" s="196" t="s">
        <v>7317</v>
      </c>
      <c r="B2148" s="196" t="s">
        <v>7318</v>
      </c>
      <c r="C2148" s="196" t="s">
        <v>7626</v>
      </c>
      <c r="D2148" s="196">
        <v>42</v>
      </c>
      <c r="E2148" s="197" t="s">
        <v>144</v>
      </c>
      <c r="F2148" s="196" t="s">
        <v>144</v>
      </c>
      <c r="G2148" s="196">
        <v>92764</v>
      </c>
      <c r="H2148" s="196" t="s">
        <v>7648</v>
      </c>
      <c r="I2148" s="196" t="s">
        <v>6713</v>
      </c>
      <c r="J2148" s="196" t="s">
        <v>5432</v>
      </c>
      <c r="K2148" s="197">
        <v>10.41</v>
      </c>
      <c r="L2148" s="196" t="s">
        <v>5433</v>
      </c>
    </row>
    <row r="2149" spans="1:12" ht="15.75">
      <c r="A2149" s="196" t="s">
        <v>7317</v>
      </c>
      <c r="B2149" s="196" t="s">
        <v>7318</v>
      </c>
      <c r="C2149" s="196" t="s">
        <v>7626</v>
      </c>
      <c r="D2149" s="196">
        <v>42</v>
      </c>
      <c r="E2149" s="197" t="s">
        <v>144</v>
      </c>
      <c r="F2149" s="196" t="s">
        <v>144</v>
      </c>
      <c r="G2149" s="196">
        <v>92765</v>
      </c>
      <c r="H2149" s="196" t="s">
        <v>7649</v>
      </c>
      <c r="I2149" s="196" t="s">
        <v>6713</v>
      </c>
      <c r="J2149" s="196" t="s">
        <v>5432</v>
      </c>
      <c r="K2149" s="197">
        <v>11.82</v>
      </c>
      <c r="L2149" s="196" t="s">
        <v>5433</v>
      </c>
    </row>
    <row r="2150" spans="1:12" ht="15.75">
      <c r="A2150" s="196" t="s">
        <v>7317</v>
      </c>
      <c r="B2150" s="196" t="s">
        <v>7318</v>
      </c>
      <c r="C2150" s="196" t="s">
        <v>7626</v>
      </c>
      <c r="D2150" s="196">
        <v>42</v>
      </c>
      <c r="E2150" s="197" t="s">
        <v>144</v>
      </c>
      <c r="F2150" s="196" t="s">
        <v>144</v>
      </c>
      <c r="G2150" s="196">
        <v>92766</v>
      </c>
      <c r="H2150" s="196" t="s">
        <v>7650</v>
      </c>
      <c r="I2150" s="196" t="s">
        <v>6713</v>
      </c>
      <c r="J2150" s="196" t="s">
        <v>5503</v>
      </c>
      <c r="K2150" s="197">
        <v>11.59</v>
      </c>
      <c r="L2150" s="196" t="s">
        <v>5433</v>
      </c>
    </row>
    <row r="2151" spans="1:12" ht="15.75">
      <c r="A2151" s="196" t="s">
        <v>7317</v>
      </c>
      <c r="B2151" s="196" t="s">
        <v>7318</v>
      </c>
      <c r="C2151" s="196" t="s">
        <v>7626</v>
      </c>
      <c r="D2151" s="196">
        <v>42</v>
      </c>
      <c r="E2151" s="197" t="s">
        <v>144</v>
      </c>
      <c r="F2151" s="196" t="s">
        <v>144</v>
      </c>
      <c r="G2151" s="196">
        <v>92767</v>
      </c>
      <c r="H2151" s="196" t="s">
        <v>7651</v>
      </c>
      <c r="I2151" s="196" t="s">
        <v>6713</v>
      </c>
      <c r="J2151" s="196" t="s">
        <v>5432</v>
      </c>
      <c r="K2151" s="197">
        <v>15.72</v>
      </c>
      <c r="L2151" s="196" t="s">
        <v>5433</v>
      </c>
    </row>
    <row r="2152" spans="1:12" ht="15.75">
      <c r="A2152" s="196" t="s">
        <v>7317</v>
      </c>
      <c r="B2152" s="196" t="s">
        <v>7318</v>
      </c>
      <c r="C2152" s="196" t="s">
        <v>7626</v>
      </c>
      <c r="D2152" s="196">
        <v>42</v>
      </c>
      <c r="E2152" s="197" t="s">
        <v>144</v>
      </c>
      <c r="F2152" s="196" t="s">
        <v>144</v>
      </c>
      <c r="G2152" s="196">
        <v>92768</v>
      </c>
      <c r="H2152" s="196" t="s">
        <v>7652</v>
      </c>
      <c r="I2152" s="196" t="s">
        <v>6713</v>
      </c>
      <c r="J2152" s="196" t="s">
        <v>5432</v>
      </c>
      <c r="K2152" s="197">
        <v>14.2</v>
      </c>
      <c r="L2152" s="196" t="s">
        <v>5433</v>
      </c>
    </row>
    <row r="2153" spans="1:12" ht="15.75">
      <c r="A2153" s="196" t="s">
        <v>7317</v>
      </c>
      <c r="B2153" s="196" t="s">
        <v>7318</v>
      </c>
      <c r="C2153" s="196" t="s">
        <v>7626</v>
      </c>
      <c r="D2153" s="196">
        <v>42</v>
      </c>
      <c r="E2153" s="197" t="s">
        <v>144</v>
      </c>
      <c r="F2153" s="196" t="s">
        <v>144</v>
      </c>
      <c r="G2153" s="196">
        <v>92769</v>
      </c>
      <c r="H2153" s="196" t="s">
        <v>7653</v>
      </c>
      <c r="I2153" s="196" t="s">
        <v>6713</v>
      </c>
      <c r="J2153" s="196" t="s">
        <v>5432</v>
      </c>
      <c r="K2153" s="197">
        <v>13.91</v>
      </c>
      <c r="L2153" s="196" t="s">
        <v>5433</v>
      </c>
    </row>
    <row r="2154" spans="1:12" ht="15.75">
      <c r="A2154" s="196" t="s">
        <v>7317</v>
      </c>
      <c r="B2154" s="196" t="s">
        <v>7318</v>
      </c>
      <c r="C2154" s="196" t="s">
        <v>7626</v>
      </c>
      <c r="D2154" s="196">
        <v>42</v>
      </c>
      <c r="E2154" s="197" t="s">
        <v>144</v>
      </c>
      <c r="F2154" s="196" t="s">
        <v>144</v>
      </c>
      <c r="G2154" s="196">
        <v>92770</v>
      </c>
      <c r="H2154" s="196" t="s">
        <v>7654</v>
      </c>
      <c r="I2154" s="196" t="s">
        <v>6713</v>
      </c>
      <c r="J2154" s="196" t="s">
        <v>5432</v>
      </c>
      <c r="K2154" s="197">
        <v>13.47</v>
      </c>
      <c r="L2154" s="196" t="s">
        <v>5433</v>
      </c>
    </row>
    <row r="2155" spans="1:12" ht="15.75">
      <c r="A2155" s="196" t="s">
        <v>7317</v>
      </c>
      <c r="B2155" s="196" t="s">
        <v>7318</v>
      </c>
      <c r="C2155" s="196" t="s">
        <v>7626</v>
      </c>
      <c r="D2155" s="196">
        <v>42</v>
      </c>
      <c r="E2155" s="197" t="s">
        <v>144</v>
      </c>
      <c r="F2155" s="196" t="s">
        <v>144</v>
      </c>
      <c r="G2155" s="196">
        <v>92771</v>
      </c>
      <c r="H2155" s="196" t="s">
        <v>7655</v>
      </c>
      <c r="I2155" s="196" t="s">
        <v>6713</v>
      </c>
      <c r="J2155" s="196" t="s">
        <v>5432</v>
      </c>
      <c r="K2155" s="197">
        <v>12.23</v>
      </c>
      <c r="L2155" s="196" t="s">
        <v>5433</v>
      </c>
    </row>
    <row r="2156" spans="1:12" ht="15.75">
      <c r="A2156" s="196" t="s">
        <v>7317</v>
      </c>
      <c r="B2156" s="196" t="s">
        <v>7318</v>
      </c>
      <c r="C2156" s="196" t="s">
        <v>7626</v>
      </c>
      <c r="D2156" s="196">
        <v>42</v>
      </c>
      <c r="E2156" s="197" t="s">
        <v>144</v>
      </c>
      <c r="F2156" s="196" t="s">
        <v>144</v>
      </c>
      <c r="G2156" s="196">
        <v>92772</v>
      </c>
      <c r="H2156" s="196" t="s">
        <v>7656</v>
      </c>
      <c r="I2156" s="196" t="s">
        <v>6713</v>
      </c>
      <c r="J2156" s="196" t="s">
        <v>5432</v>
      </c>
      <c r="K2156" s="197">
        <v>10.41</v>
      </c>
      <c r="L2156" s="196" t="s">
        <v>5433</v>
      </c>
    </row>
    <row r="2157" spans="1:12" ht="15.75">
      <c r="A2157" s="196" t="s">
        <v>7317</v>
      </c>
      <c r="B2157" s="196" t="s">
        <v>7318</v>
      </c>
      <c r="C2157" s="196" t="s">
        <v>7626</v>
      </c>
      <c r="D2157" s="196">
        <v>42</v>
      </c>
      <c r="E2157" s="197" t="s">
        <v>144</v>
      </c>
      <c r="F2157" s="196" t="s">
        <v>144</v>
      </c>
      <c r="G2157" s="196">
        <v>92773</v>
      </c>
      <c r="H2157" s="196" t="s">
        <v>7657</v>
      </c>
      <c r="I2157" s="196" t="s">
        <v>6713</v>
      </c>
      <c r="J2157" s="196" t="s">
        <v>5503</v>
      </c>
      <c r="K2157" s="197">
        <v>10.08</v>
      </c>
      <c r="L2157" s="196" t="s">
        <v>5433</v>
      </c>
    </row>
    <row r="2158" spans="1:12" ht="15.75">
      <c r="A2158" s="196" t="s">
        <v>7317</v>
      </c>
      <c r="B2158" s="196" t="s">
        <v>7318</v>
      </c>
      <c r="C2158" s="196" t="s">
        <v>7626</v>
      </c>
      <c r="D2158" s="196">
        <v>42</v>
      </c>
      <c r="E2158" s="197" t="s">
        <v>144</v>
      </c>
      <c r="F2158" s="196" t="s">
        <v>144</v>
      </c>
      <c r="G2158" s="196">
        <v>92774</v>
      </c>
      <c r="H2158" s="196" t="s">
        <v>7658</v>
      </c>
      <c r="I2158" s="196" t="s">
        <v>6713</v>
      </c>
      <c r="J2158" s="196" t="s">
        <v>5503</v>
      </c>
      <c r="K2158" s="197">
        <v>11.58</v>
      </c>
      <c r="L2158" s="196" t="s">
        <v>5433</v>
      </c>
    </row>
    <row r="2159" spans="1:12" ht="15.75">
      <c r="A2159" s="196" t="s">
        <v>7317</v>
      </c>
      <c r="B2159" s="196" t="s">
        <v>7318</v>
      </c>
      <c r="C2159" s="196" t="s">
        <v>7626</v>
      </c>
      <c r="D2159" s="196">
        <v>42</v>
      </c>
      <c r="E2159" s="197" t="s">
        <v>144</v>
      </c>
      <c r="F2159" s="196" t="s">
        <v>144</v>
      </c>
      <c r="G2159" s="196">
        <v>92775</v>
      </c>
      <c r="H2159" s="196" t="s">
        <v>7659</v>
      </c>
      <c r="I2159" s="196" t="s">
        <v>6713</v>
      </c>
      <c r="J2159" s="196" t="s">
        <v>5432</v>
      </c>
      <c r="K2159" s="197">
        <v>18.13</v>
      </c>
      <c r="L2159" s="196" t="s">
        <v>5433</v>
      </c>
    </row>
    <row r="2160" spans="1:12" ht="15.75">
      <c r="A2160" s="196" t="s">
        <v>7317</v>
      </c>
      <c r="B2160" s="196" t="s">
        <v>7318</v>
      </c>
      <c r="C2160" s="196" t="s">
        <v>7626</v>
      </c>
      <c r="D2160" s="196">
        <v>42</v>
      </c>
      <c r="E2160" s="197" t="s">
        <v>144</v>
      </c>
      <c r="F2160" s="196" t="s">
        <v>144</v>
      </c>
      <c r="G2160" s="196">
        <v>92776</v>
      </c>
      <c r="H2160" s="196" t="s">
        <v>7660</v>
      </c>
      <c r="I2160" s="196" t="s">
        <v>6713</v>
      </c>
      <c r="J2160" s="196" t="s">
        <v>5432</v>
      </c>
      <c r="K2160" s="197">
        <v>16.93</v>
      </c>
      <c r="L2160" s="196" t="s">
        <v>5433</v>
      </c>
    </row>
    <row r="2161" spans="1:12" ht="15.75">
      <c r="A2161" s="196" t="s">
        <v>7317</v>
      </c>
      <c r="B2161" s="196" t="s">
        <v>7318</v>
      </c>
      <c r="C2161" s="196" t="s">
        <v>7626</v>
      </c>
      <c r="D2161" s="196">
        <v>42</v>
      </c>
      <c r="E2161" s="197" t="s">
        <v>144</v>
      </c>
      <c r="F2161" s="196" t="s">
        <v>144</v>
      </c>
      <c r="G2161" s="196">
        <v>92777</v>
      </c>
      <c r="H2161" s="196" t="s">
        <v>7661</v>
      </c>
      <c r="I2161" s="196" t="s">
        <v>6713</v>
      </c>
      <c r="J2161" s="196" t="s">
        <v>5432</v>
      </c>
      <c r="K2161" s="197">
        <v>15.71</v>
      </c>
      <c r="L2161" s="196" t="s">
        <v>5433</v>
      </c>
    </row>
    <row r="2162" spans="1:12" ht="15.75">
      <c r="A2162" s="196" t="s">
        <v>7317</v>
      </c>
      <c r="B2162" s="196" t="s">
        <v>7318</v>
      </c>
      <c r="C2162" s="196" t="s">
        <v>7626</v>
      </c>
      <c r="D2162" s="196">
        <v>42</v>
      </c>
      <c r="E2162" s="197" t="s">
        <v>144</v>
      </c>
      <c r="F2162" s="196" t="s">
        <v>144</v>
      </c>
      <c r="G2162" s="196">
        <v>92778</v>
      </c>
      <c r="H2162" s="196" t="s">
        <v>7662</v>
      </c>
      <c r="I2162" s="196" t="s">
        <v>6713</v>
      </c>
      <c r="J2162" s="196" t="s">
        <v>5432</v>
      </c>
      <c r="K2162" s="197">
        <v>13.94</v>
      </c>
      <c r="L2162" s="196" t="s">
        <v>5433</v>
      </c>
    </row>
    <row r="2163" spans="1:12" ht="15.75">
      <c r="A2163" s="196" t="s">
        <v>7317</v>
      </c>
      <c r="B2163" s="196" t="s">
        <v>7318</v>
      </c>
      <c r="C2163" s="196" t="s">
        <v>7626</v>
      </c>
      <c r="D2163" s="196">
        <v>42</v>
      </c>
      <c r="E2163" s="197" t="s">
        <v>144</v>
      </c>
      <c r="F2163" s="196" t="s">
        <v>144</v>
      </c>
      <c r="G2163" s="196">
        <v>92779</v>
      </c>
      <c r="H2163" s="196" t="s">
        <v>7663</v>
      </c>
      <c r="I2163" s="196" t="s">
        <v>6713</v>
      </c>
      <c r="J2163" s="196" t="s">
        <v>5432</v>
      </c>
      <c r="K2163" s="197">
        <v>11.67</v>
      </c>
      <c r="L2163" s="196" t="s">
        <v>5433</v>
      </c>
    </row>
    <row r="2164" spans="1:12" ht="15.75">
      <c r="A2164" s="196" t="s">
        <v>7317</v>
      </c>
      <c r="B2164" s="196" t="s">
        <v>7318</v>
      </c>
      <c r="C2164" s="196" t="s">
        <v>7626</v>
      </c>
      <c r="D2164" s="196">
        <v>42</v>
      </c>
      <c r="E2164" s="197" t="s">
        <v>144</v>
      </c>
      <c r="F2164" s="196" t="s">
        <v>144</v>
      </c>
      <c r="G2164" s="196">
        <v>92780</v>
      </c>
      <c r="H2164" s="196" t="s">
        <v>7664</v>
      </c>
      <c r="I2164" s="196" t="s">
        <v>6713</v>
      </c>
      <c r="J2164" s="196" t="s">
        <v>5432</v>
      </c>
      <c r="K2164" s="197">
        <v>10.96</v>
      </c>
      <c r="L2164" s="196" t="s">
        <v>5433</v>
      </c>
    </row>
    <row r="2165" spans="1:12" ht="15.75">
      <c r="A2165" s="196" t="s">
        <v>7317</v>
      </c>
      <c r="B2165" s="196" t="s">
        <v>7318</v>
      </c>
      <c r="C2165" s="196" t="s">
        <v>7626</v>
      </c>
      <c r="D2165" s="196">
        <v>42</v>
      </c>
      <c r="E2165" s="197" t="s">
        <v>144</v>
      </c>
      <c r="F2165" s="196" t="s">
        <v>144</v>
      </c>
      <c r="G2165" s="196">
        <v>92781</v>
      </c>
      <c r="H2165" s="196" t="s">
        <v>7665</v>
      </c>
      <c r="I2165" s="196" t="s">
        <v>6713</v>
      </c>
      <c r="J2165" s="196" t="s">
        <v>5432</v>
      </c>
      <c r="K2165" s="197">
        <v>12.19</v>
      </c>
      <c r="L2165" s="196" t="s">
        <v>5433</v>
      </c>
    </row>
    <row r="2166" spans="1:12" ht="15.75">
      <c r="A2166" s="196" t="s">
        <v>7317</v>
      </c>
      <c r="B2166" s="196" t="s">
        <v>7318</v>
      </c>
      <c r="C2166" s="196" t="s">
        <v>7626</v>
      </c>
      <c r="D2166" s="196">
        <v>42</v>
      </c>
      <c r="E2166" s="197" t="s">
        <v>144</v>
      </c>
      <c r="F2166" s="196" t="s">
        <v>144</v>
      </c>
      <c r="G2166" s="196">
        <v>92782</v>
      </c>
      <c r="H2166" s="196" t="s">
        <v>7666</v>
      </c>
      <c r="I2166" s="196" t="s">
        <v>6713</v>
      </c>
      <c r="J2166" s="196" t="s">
        <v>5503</v>
      </c>
      <c r="K2166" s="197">
        <v>11.81</v>
      </c>
      <c r="L2166" s="196" t="s">
        <v>5433</v>
      </c>
    </row>
    <row r="2167" spans="1:12" ht="15.75">
      <c r="A2167" s="196" t="s">
        <v>7317</v>
      </c>
      <c r="B2167" s="196" t="s">
        <v>7318</v>
      </c>
      <c r="C2167" s="196" t="s">
        <v>7626</v>
      </c>
      <c r="D2167" s="196">
        <v>42</v>
      </c>
      <c r="E2167" s="197" t="s">
        <v>144</v>
      </c>
      <c r="F2167" s="196" t="s">
        <v>144</v>
      </c>
      <c r="G2167" s="196">
        <v>92783</v>
      </c>
      <c r="H2167" s="196" t="s">
        <v>7667</v>
      </c>
      <c r="I2167" s="196" t="s">
        <v>6713</v>
      </c>
      <c r="J2167" s="196" t="s">
        <v>5432</v>
      </c>
      <c r="K2167" s="197">
        <v>17.93</v>
      </c>
      <c r="L2167" s="196" t="s">
        <v>5433</v>
      </c>
    </row>
    <row r="2168" spans="1:12" ht="15.75">
      <c r="A2168" s="196" t="s">
        <v>7317</v>
      </c>
      <c r="B2168" s="196" t="s">
        <v>7318</v>
      </c>
      <c r="C2168" s="196" t="s">
        <v>7626</v>
      </c>
      <c r="D2168" s="196">
        <v>42</v>
      </c>
      <c r="E2168" s="197" t="s">
        <v>144</v>
      </c>
      <c r="F2168" s="196" t="s">
        <v>144</v>
      </c>
      <c r="G2168" s="196">
        <v>92784</v>
      </c>
      <c r="H2168" s="196" t="s">
        <v>7668</v>
      </c>
      <c r="I2168" s="196" t="s">
        <v>6713</v>
      </c>
      <c r="J2168" s="196" t="s">
        <v>5432</v>
      </c>
      <c r="K2168" s="197">
        <v>16</v>
      </c>
      <c r="L2168" s="196" t="s">
        <v>5433</v>
      </c>
    </row>
    <row r="2169" spans="1:12" ht="15.75">
      <c r="A2169" s="196" t="s">
        <v>7317</v>
      </c>
      <c r="B2169" s="196" t="s">
        <v>7318</v>
      </c>
      <c r="C2169" s="196" t="s">
        <v>7626</v>
      </c>
      <c r="D2169" s="196">
        <v>42</v>
      </c>
      <c r="E2169" s="197" t="s">
        <v>144</v>
      </c>
      <c r="F2169" s="196" t="s">
        <v>144</v>
      </c>
      <c r="G2169" s="196">
        <v>92785</v>
      </c>
      <c r="H2169" s="196" t="s">
        <v>7669</v>
      </c>
      <c r="I2169" s="196" t="s">
        <v>6713</v>
      </c>
      <c r="J2169" s="196" t="s">
        <v>5432</v>
      </c>
      <c r="K2169" s="197">
        <v>15.28</v>
      </c>
      <c r="L2169" s="196" t="s">
        <v>5433</v>
      </c>
    </row>
    <row r="2170" spans="1:12" ht="15.75">
      <c r="A2170" s="196" t="s">
        <v>7317</v>
      </c>
      <c r="B2170" s="196" t="s">
        <v>7318</v>
      </c>
      <c r="C2170" s="196" t="s">
        <v>7626</v>
      </c>
      <c r="D2170" s="196">
        <v>42</v>
      </c>
      <c r="E2170" s="197" t="s">
        <v>144</v>
      </c>
      <c r="F2170" s="196" t="s">
        <v>144</v>
      </c>
      <c r="G2170" s="196">
        <v>92786</v>
      </c>
      <c r="H2170" s="196" t="s">
        <v>7670</v>
      </c>
      <c r="I2170" s="196" t="s">
        <v>6713</v>
      </c>
      <c r="J2170" s="196" t="s">
        <v>5432</v>
      </c>
      <c r="K2170" s="197">
        <v>14.47</v>
      </c>
      <c r="L2170" s="196" t="s">
        <v>5433</v>
      </c>
    </row>
    <row r="2171" spans="1:12" ht="15.75">
      <c r="A2171" s="196" t="s">
        <v>7317</v>
      </c>
      <c r="B2171" s="196" t="s">
        <v>7318</v>
      </c>
      <c r="C2171" s="196" t="s">
        <v>7626</v>
      </c>
      <c r="D2171" s="196">
        <v>42</v>
      </c>
      <c r="E2171" s="197" t="s">
        <v>144</v>
      </c>
      <c r="F2171" s="196" t="s">
        <v>144</v>
      </c>
      <c r="G2171" s="196">
        <v>92787</v>
      </c>
      <c r="H2171" s="196" t="s">
        <v>7671</v>
      </c>
      <c r="I2171" s="196" t="s">
        <v>6713</v>
      </c>
      <c r="J2171" s="196" t="s">
        <v>5432</v>
      </c>
      <c r="K2171" s="197">
        <v>12.96</v>
      </c>
      <c r="L2171" s="196" t="s">
        <v>5433</v>
      </c>
    </row>
    <row r="2172" spans="1:12" ht="15.75">
      <c r="A2172" s="196" t="s">
        <v>7317</v>
      </c>
      <c r="B2172" s="196" t="s">
        <v>7318</v>
      </c>
      <c r="C2172" s="196" t="s">
        <v>7626</v>
      </c>
      <c r="D2172" s="196">
        <v>42</v>
      </c>
      <c r="E2172" s="197" t="s">
        <v>144</v>
      </c>
      <c r="F2172" s="196" t="s">
        <v>144</v>
      </c>
      <c r="G2172" s="196">
        <v>92788</v>
      </c>
      <c r="H2172" s="196" t="s">
        <v>7672</v>
      </c>
      <c r="I2172" s="196" t="s">
        <v>6713</v>
      </c>
      <c r="J2172" s="196" t="s">
        <v>5432</v>
      </c>
      <c r="K2172" s="197">
        <v>10.93</v>
      </c>
      <c r="L2172" s="196" t="s">
        <v>5433</v>
      </c>
    </row>
    <row r="2173" spans="1:12" ht="15.75">
      <c r="A2173" s="196" t="s">
        <v>7317</v>
      </c>
      <c r="B2173" s="196" t="s">
        <v>7318</v>
      </c>
      <c r="C2173" s="196" t="s">
        <v>7626</v>
      </c>
      <c r="D2173" s="196">
        <v>42</v>
      </c>
      <c r="E2173" s="197" t="s">
        <v>144</v>
      </c>
      <c r="F2173" s="196" t="s">
        <v>144</v>
      </c>
      <c r="G2173" s="196">
        <v>92789</v>
      </c>
      <c r="H2173" s="196" t="s">
        <v>7673</v>
      </c>
      <c r="I2173" s="196" t="s">
        <v>6713</v>
      </c>
      <c r="J2173" s="196" t="s">
        <v>5503</v>
      </c>
      <c r="K2173" s="197">
        <v>10.41</v>
      </c>
      <c r="L2173" s="196" t="s">
        <v>5433</v>
      </c>
    </row>
    <row r="2174" spans="1:12" ht="15.75">
      <c r="A2174" s="196" t="s">
        <v>7317</v>
      </c>
      <c r="B2174" s="196" t="s">
        <v>7318</v>
      </c>
      <c r="C2174" s="196" t="s">
        <v>7626</v>
      </c>
      <c r="D2174" s="196">
        <v>42</v>
      </c>
      <c r="E2174" s="197" t="s">
        <v>144</v>
      </c>
      <c r="F2174" s="196" t="s">
        <v>144</v>
      </c>
      <c r="G2174" s="196">
        <v>92790</v>
      </c>
      <c r="H2174" s="196" t="s">
        <v>7674</v>
      </c>
      <c r="I2174" s="196" t="s">
        <v>6713</v>
      </c>
      <c r="J2174" s="196" t="s">
        <v>5503</v>
      </c>
      <c r="K2174" s="197">
        <v>11.79</v>
      </c>
      <c r="L2174" s="196" t="s">
        <v>5433</v>
      </c>
    </row>
    <row r="2175" spans="1:12" ht="15.75">
      <c r="A2175" s="196" t="s">
        <v>7317</v>
      </c>
      <c r="B2175" s="196" t="s">
        <v>7318</v>
      </c>
      <c r="C2175" s="196" t="s">
        <v>7626</v>
      </c>
      <c r="D2175" s="196">
        <v>42</v>
      </c>
      <c r="E2175" s="197" t="s">
        <v>144</v>
      </c>
      <c r="F2175" s="196" t="s">
        <v>144</v>
      </c>
      <c r="G2175" s="196">
        <v>92791</v>
      </c>
      <c r="H2175" s="196" t="s">
        <v>7675</v>
      </c>
      <c r="I2175" s="196" t="s">
        <v>6713</v>
      </c>
      <c r="J2175" s="196" t="s">
        <v>5503</v>
      </c>
      <c r="K2175" s="197">
        <v>11.66</v>
      </c>
      <c r="L2175" s="196" t="s">
        <v>5433</v>
      </c>
    </row>
    <row r="2176" spans="1:12" ht="15.75">
      <c r="A2176" s="196" t="s">
        <v>7317</v>
      </c>
      <c r="B2176" s="196" t="s">
        <v>7318</v>
      </c>
      <c r="C2176" s="196" t="s">
        <v>7626</v>
      </c>
      <c r="D2176" s="196">
        <v>42</v>
      </c>
      <c r="E2176" s="197" t="s">
        <v>144</v>
      </c>
      <c r="F2176" s="196" t="s">
        <v>144</v>
      </c>
      <c r="G2176" s="196">
        <v>92792</v>
      </c>
      <c r="H2176" s="196" t="s">
        <v>7676</v>
      </c>
      <c r="I2176" s="196" t="s">
        <v>6713</v>
      </c>
      <c r="J2176" s="196" t="s">
        <v>5503</v>
      </c>
      <c r="K2176" s="197">
        <v>11.88</v>
      </c>
      <c r="L2176" s="196" t="s">
        <v>5433</v>
      </c>
    </row>
    <row r="2177" spans="1:12" ht="15.75">
      <c r="A2177" s="196" t="s">
        <v>7317</v>
      </c>
      <c r="B2177" s="196" t="s">
        <v>7318</v>
      </c>
      <c r="C2177" s="196" t="s">
        <v>7626</v>
      </c>
      <c r="D2177" s="196">
        <v>42</v>
      </c>
      <c r="E2177" s="197" t="s">
        <v>144</v>
      </c>
      <c r="F2177" s="196" t="s">
        <v>144</v>
      </c>
      <c r="G2177" s="196">
        <v>92793</v>
      </c>
      <c r="H2177" s="196" t="s">
        <v>7677</v>
      </c>
      <c r="I2177" s="196" t="s">
        <v>6713</v>
      </c>
      <c r="J2177" s="196" t="s">
        <v>5503</v>
      </c>
      <c r="K2177" s="197">
        <v>11.84</v>
      </c>
      <c r="L2177" s="196" t="s">
        <v>5433</v>
      </c>
    </row>
    <row r="2178" spans="1:12" ht="15.75">
      <c r="A2178" s="196" t="s">
        <v>7317</v>
      </c>
      <c r="B2178" s="196" t="s">
        <v>7318</v>
      </c>
      <c r="C2178" s="196" t="s">
        <v>7626</v>
      </c>
      <c r="D2178" s="196">
        <v>42</v>
      </c>
      <c r="E2178" s="197" t="s">
        <v>144</v>
      </c>
      <c r="F2178" s="196" t="s">
        <v>144</v>
      </c>
      <c r="G2178" s="196">
        <v>92794</v>
      </c>
      <c r="H2178" s="196" t="s">
        <v>7678</v>
      </c>
      <c r="I2178" s="196" t="s">
        <v>6713</v>
      </c>
      <c r="J2178" s="196" t="s">
        <v>5503</v>
      </c>
      <c r="K2178" s="197">
        <v>10.94</v>
      </c>
      <c r="L2178" s="196" t="s">
        <v>5433</v>
      </c>
    </row>
    <row r="2179" spans="1:12" ht="15.75">
      <c r="A2179" s="196" t="s">
        <v>7317</v>
      </c>
      <c r="B2179" s="196" t="s">
        <v>7318</v>
      </c>
      <c r="C2179" s="196" t="s">
        <v>7626</v>
      </c>
      <c r="D2179" s="196">
        <v>42</v>
      </c>
      <c r="E2179" s="197" t="s">
        <v>144</v>
      </c>
      <c r="F2179" s="196" t="s">
        <v>144</v>
      </c>
      <c r="G2179" s="196">
        <v>92795</v>
      </c>
      <c r="H2179" s="196" t="s">
        <v>7679</v>
      </c>
      <c r="I2179" s="196" t="s">
        <v>6713</v>
      </c>
      <c r="J2179" s="196" t="s">
        <v>5503</v>
      </c>
      <c r="K2179" s="197">
        <v>9.3800000000000008</v>
      </c>
      <c r="L2179" s="196" t="s">
        <v>5433</v>
      </c>
    </row>
    <row r="2180" spans="1:12" ht="15.75">
      <c r="A2180" s="196" t="s">
        <v>7317</v>
      </c>
      <c r="B2180" s="196" t="s">
        <v>7318</v>
      </c>
      <c r="C2180" s="196" t="s">
        <v>7626</v>
      </c>
      <c r="D2180" s="196">
        <v>42</v>
      </c>
      <c r="E2180" s="197" t="s">
        <v>144</v>
      </c>
      <c r="F2180" s="196" t="s">
        <v>144</v>
      </c>
      <c r="G2180" s="196">
        <v>92796</v>
      </c>
      <c r="H2180" s="196" t="s">
        <v>7680</v>
      </c>
      <c r="I2180" s="196" t="s">
        <v>6713</v>
      </c>
      <c r="J2180" s="196" t="s">
        <v>5503</v>
      </c>
      <c r="K2180" s="197">
        <v>9.2899999999999991</v>
      </c>
      <c r="L2180" s="196" t="s">
        <v>5433</v>
      </c>
    </row>
    <row r="2181" spans="1:12" ht="15.75">
      <c r="A2181" s="196" t="s">
        <v>7317</v>
      </c>
      <c r="B2181" s="196" t="s">
        <v>7318</v>
      </c>
      <c r="C2181" s="196" t="s">
        <v>7626</v>
      </c>
      <c r="D2181" s="196">
        <v>42</v>
      </c>
      <c r="E2181" s="197" t="s">
        <v>144</v>
      </c>
      <c r="F2181" s="196" t="s">
        <v>144</v>
      </c>
      <c r="G2181" s="196">
        <v>92797</v>
      </c>
      <c r="H2181" s="196" t="s">
        <v>7681</v>
      </c>
      <c r="I2181" s="196" t="s">
        <v>6713</v>
      </c>
      <c r="J2181" s="196" t="s">
        <v>5503</v>
      </c>
      <c r="K2181" s="197">
        <v>10.94</v>
      </c>
      <c r="L2181" s="196" t="s">
        <v>5433</v>
      </c>
    </row>
    <row r="2182" spans="1:12" ht="15.75">
      <c r="A2182" s="196" t="s">
        <v>7317</v>
      </c>
      <c r="B2182" s="196" t="s">
        <v>7318</v>
      </c>
      <c r="C2182" s="196" t="s">
        <v>7626</v>
      </c>
      <c r="D2182" s="196">
        <v>42</v>
      </c>
      <c r="E2182" s="197" t="s">
        <v>144</v>
      </c>
      <c r="F2182" s="196" t="s">
        <v>144</v>
      </c>
      <c r="G2182" s="196">
        <v>92798</v>
      </c>
      <c r="H2182" s="196" t="s">
        <v>7682</v>
      </c>
      <c r="I2182" s="196" t="s">
        <v>6713</v>
      </c>
      <c r="J2182" s="196" t="s">
        <v>5503</v>
      </c>
      <c r="K2182" s="197">
        <v>10.92</v>
      </c>
      <c r="L2182" s="196" t="s">
        <v>5433</v>
      </c>
    </row>
    <row r="2183" spans="1:12" ht="15.75">
      <c r="A2183" s="196" t="s">
        <v>7317</v>
      </c>
      <c r="B2183" s="196" t="s">
        <v>7318</v>
      </c>
      <c r="C2183" s="196" t="s">
        <v>7626</v>
      </c>
      <c r="D2183" s="196">
        <v>42</v>
      </c>
      <c r="E2183" s="197" t="s">
        <v>144</v>
      </c>
      <c r="F2183" s="196" t="s">
        <v>144</v>
      </c>
      <c r="G2183" s="196">
        <v>92799</v>
      </c>
      <c r="H2183" s="196" t="s">
        <v>7683</v>
      </c>
      <c r="I2183" s="196" t="s">
        <v>6713</v>
      </c>
      <c r="J2183" s="196" t="s">
        <v>5503</v>
      </c>
      <c r="K2183" s="197">
        <v>12.08</v>
      </c>
      <c r="L2183" s="196" t="s">
        <v>5433</v>
      </c>
    </row>
    <row r="2184" spans="1:12" ht="15.75">
      <c r="A2184" s="196" t="s">
        <v>7317</v>
      </c>
      <c r="B2184" s="196" t="s">
        <v>7318</v>
      </c>
      <c r="C2184" s="196" t="s">
        <v>7626</v>
      </c>
      <c r="D2184" s="196">
        <v>42</v>
      </c>
      <c r="E2184" s="197" t="s">
        <v>144</v>
      </c>
      <c r="F2184" s="196" t="s">
        <v>144</v>
      </c>
      <c r="G2184" s="196">
        <v>92800</v>
      </c>
      <c r="H2184" s="196" t="s">
        <v>7684</v>
      </c>
      <c r="I2184" s="196" t="s">
        <v>6713</v>
      </c>
      <c r="J2184" s="196" t="s">
        <v>5503</v>
      </c>
      <c r="K2184" s="197">
        <v>11.18</v>
      </c>
      <c r="L2184" s="196" t="s">
        <v>5433</v>
      </c>
    </row>
    <row r="2185" spans="1:12" ht="15.75">
      <c r="A2185" s="196" t="s">
        <v>7317</v>
      </c>
      <c r="B2185" s="196" t="s">
        <v>7318</v>
      </c>
      <c r="C2185" s="196" t="s">
        <v>7626</v>
      </c>
      <c r="D2185" s="196">
        <v>42</v>
      </c>
      <c r="E2185" s="197" t="s">
        <v>144</v>
      </c>
      <c r="F2185" s="196" t="s">
        <v>144</v>
      </c>
      <c r="G2185" s="196">
        <v>92801</v>
      </c>
      <c r="H2185" s="196" t="s">
        <v>7685</v>
      </c>
      <c r="I2185" s="196" t="s">
        <v>6713</v>
      </c>
      <c r="J2185" s="196" t="s">
        <v>5503</v>
      </c>
      <c r="K2185" s="197">
        <v>11.59</v>
      </c>
      <c r="L2185" s="196" t="s">
        <v>5433</v>
      </c>
    </row>
    <row r="2186" spans="1:12" ht="15.75">
      <c r="A2186" s="196" t="s">
        <v>7317</v>
      </c>
      <c r="B2186" s="196" t="s">
        <v>7318</v>
      </c>
      <c r="C2186" s="196" t="s">
        <v>7626</v>
      </c>
      <c r="D2186" s="196">
        <v>42</v>
      </c>
      <c r="E2186" s="197" t="s">
        <v>144</v>
      </c>
      <c r="F2186" s="196" t="s">
        <v>144</v>
      </c>
      <c r="G2186" s="196">
        <v>92802</v>
      </c>
      <c r="H2186" s="196" t="s">
        <v>7686</v>
      </c>
      <c r="I2186" s="196" t="s">
        <v>6713</v>
      </c>
      <c r="J2186" s="196" t="s">
        <v>5503</v>
      </c>
      <c r="K2186" s="197">
        <v>11.69</v>
      </c>
      <c r="L2186" s="196" t="s">
        <v>5433</v>
      </c>
    </row>
    <row r="2187" spans="1:12" ht="15.75">
      <c r="A2187" s="196" t="s">
        <v>7317</v>
      </c>
      <c r="B2187" s="196" t="s">
        <v>7318</v>
      </c>
      <c r="C2187" s="196" t="s">
        <v>7626</v>
      </c>
      <c r="D2187" s="196">
        <v>42</v>
      </c>
      <c r="E2187" s="197" t="s">
        <v>144</v>
      </c>
      <c r="F2187" s="196" t="s">
        <v>144</v>
      </c>
      <c r="G2187" s="196">
        <v>92803</v>
      </c>
      <c r="H2187" s="196" t="s">
        <v>7687</v>
      </c>
      <c r="I2187" s="196" t="s">
        <v>6713</v>
      </c>
      <c r="J2187" s="196" t="s">
        <v>5503</v>
      </c>
      <c r="K2187" s="197">
        <v>10.85</v>
      </c>
      <c r="L2187" s="196" t="s">
        <v>5433</v>
      </c>
    </row>
    <row r="2188" spans="1:12" ht="15.75">
      <c r="A2188" s="196" t="s">
        <v>7317</v>
      </c>
      <c r="B2188" s="196" t="s">
        <v>7318</v>
      </c>
      <c r="C2188" s="196" t="s">
        <v>7626</v>
      </c>
      <c r="D2188" s="196">
        <v>42</v>
      </c>
      <c r="E2188" s="197" t="s">
        <v>144</v>
      </c>
      <c r="F2188" s="196" t="s">
        <v>144</v>
      </c>
      <c r="G2188" s="196">
        <v>92804</v>
      </c>
      <c r="H2188" s="196" t="s">
        <v>7688</v>
      </c>
      <c r="I2188" s="196" t="s">
        <v>6713</v>
      </c>
      <c r="J2188" s="196" t="s">
        <v>5503</v>
      </c>
      <c r="K2188" s="197">
        <v>9.33</v>
      </c>
      <c r="L2188" s="196" t="s">
        <v>5433</v>
      </c>
    </row>
    <row r="2189" spans="1:12" ht="15.75">
      <c r="A2189" s="196" t="s">
        <v>7317</v>
      </c>
      <c r="B2189" s="196" t="s">
        <v>7318</v>
      </c>
      <c r="C2189" s="196" t="s">
        <v>7626</v>
      </c>
      <c r="D2189" s="196">
        <v>42</v>
      </c>
      <c r="E2189" s="197" t="s">
        <v>144</v>
      </c>
      <c r="F2189" s="196" t="s">
        <v>144</v>
      </c>
      <c r="G2189" s="196">
        <v>92805</v>
      </c>
      <c r="H2189" s="196" t="s">
        <v>7689</v>
      </c>
      <c r="I2189" s="196" t="s">
        <v>6713</v>
      </c>
      <c r="J2189" s="196" t="s">
        <v>5503</v>
      </c>
      <c r="K2189" s="197">
        <v>9.26</v>
      </c>
      <c r="L2189" s="196" t="s">
        <v>5433</v>
      </c>
    </row>
    <row r="2190" spans="1:12" ht="15.75">
      <c r="A2190" s="196" t="s">
        <v>7317</v>
      </c>
      <c r="B2190" s="196" t="s">
        <v>7318</v>
      </c>
      <c r="C2190" s="196" t="s">
        <v>7626</v>
      </c>
      <c r="D2190" s="196">
        <v>42</v>
      </c>
      <c r="E2190" s="197" t="s">
        <v>144</v>
      </c>
      <c r="F2190" s="196" t="s">
        <v>144</v>
      </c>
      <c r="G2190" s="196">
        <v>92806</v>
      </c>
      <c r="H2190" s="196" t="s">
        <v>7690</v>
      </c>
      <c r="I2190" s="196" t="s">
        <v>6713</v>
      </c>
      <c r="J2190" s="196" t="s">
        <v>5503</v>
      </c>
      <c r="K2190" s="197">
        <v>10.93</v>
      </c>
      <c r="L2190" s="196" t="s">
        <v>5433</v>
      </c>
    </row>
    <row r="2191" spans="1:12" ht="15.75">
      <c r="A2191" s="196" t="s">
        <v>7317</v>
      </c>
      <c r="B2191" s="196" t="s">
        <v>7318</v>
      </c>
      <c r="C2191" s="196" t="s">
        <v>7626</v>
      </c>
      <c r="D2191" s="196">
        <v>42</v>
      </c>
      <c r="E2191" s="197" t="s">
        <v>144</v>
      </c>
      <c r="F2191" s="196" t="s">
        <v>144</v>
      </c>
      <c r="G2191" s="196">
        <v>92875</v>
      </c>
      <c r="H2191" s="196" t="s">
        <v>7691</v>
      </c>
      <c r="I2191" s="196" t="s">
        <v>6713</v>
      </c>
      <c r="J2191" s="196" t="s">
        <v>5503</v>
      </c>
      <c r="K2191" s="197">
        <v>10.91</v>
      </c>
      <c r="L2191" s="196" t="s">
        <v>5433</v>
      </c>
    </row>
    <row r="2192" spans="1:12" ht="15.75">
      <c r="A2192" s="196" t="s">
        <v>7317</v>
      </c>
      <c r="B2192" s="196" t="s">
        <v>7318</v>
      </c>
      <c r="C2192" s="196" t="s">
        <v>7626</v>
      </c>
      <c r="D2192" s="196">
        <v>42</v>
      </c>
      <c r="E2192" s="197" t="s">
        <v>144</v>
      </c>
      <c r="F2192" s="196" t="s">
        <v>144</v>
      </c>
      <c r="G2192" s="196">
        <v>92876</v>
      </c>
      <c r="H2192" s="196" t="s">
        <v>7692</v>
      </c>
      <c r="I2192" s="196" t="s">
        <v>6713</v>
      </c>
      <c r="J2192" s="196" t="s">
        <v>5503</v>
      </c>
      <c r="K2192" s="197">
        <v>10.77</v>
      </c>
      <c r="L2192" s="196" t="s">
        <v>5433</v>
      </c>
    </row>
    <row r="2193" spans="1:12" ht="15.75">
      <c r="A2193" s="196" t="s">
        <v>7317</v>
      </c>
      <c r="B2193" s="196" t="s">
        <v>7318</v>
      </c>
      <c r="C2193" s="196" t="s">
        <v>7626</v>
      </c>
      <c r="D2193" s="196">
        <v>42</v>
      </c>
      <c r="E2193" s="197" t="s">
        <v>144</v>
      </c>
      <c r="F2193" s="196" t="s">
        <v>144</v>
      </c>
      <c r="G2193" s="196">
        <v>92877</v>
      </c>
      <c r="H2193" s="196" t="s">
        <v>7693</v>
      </c>
      <c r="I2193" s="196" t="s">
        <v>6713</v>
      </c>
      <c r="J2193" s="196" t="s">
        <v>5503</v>
      </c>
      <c r="K2193" s="197">
        <v>11.73</v>
      </c>
      <c r="L2193" s="196" t="s">
        <v>5433</v>
      </c>
    </row>
    <row r="2194" spans="1:12" ht="15.75">
      <c r="A2194" s="196" t="s">
        <v>7317</v>
      </c>
      <c r="B2194" s="196" t="s">
        <v>7318</v>
      </c>
      <c r="C2194" s="196" t="s">
        <v>7626</v>
      </c>
      <c r="D2194" s="196">
        <v>42</v>
      </c>
      <c r="E2194" s="197" t="s">
        <v>144</v>
      </c>
      <c r="F2194" s="196" t="s">
        <v>144</v>
      </c>
      <c r="G2194" s="196">
        <v>92878</v>
      </c>
      <c r="H2194" s="196" t="s">
        <v>7694</v>
      </c>
      <c r="I2194" s="196" t="s">
        <v>6713</v>
      </c>
      <c r="J2194" s="196" t="s">
        <v>5503</v>
      </c>
      <c r="K2194" s="197">
        <v>11.59</v>
      </c>
      <c r="L2194" s="196" t="s">
        <v>5433</v>
      </c>
    </row>
    <row r="2195" spans="1:12" ht="15.75">
      <c r="A2195" s="196" t="s">
        <v>7317</v>
      </c>
      <c r="B2195" s="196" t="s">
        <v>7318</v>
      </c>
      <c r="C2195" s="196" t="s">
        <v>7626</v>
      </c>
      <c r="D2195" s="196">
        <v>42</v>
      </c>
      <c r="E2195" s="197" t="s">
        <v>144</v>
      </c>
      <c r="F2195" s="196" t="s">
        <v>144</v>
      </c>
      <c r="G2195" s="196">
        <v>92879</v>
      </c>
      <c r="H2195" s="196" t="s">
        <v>7695</v>
      </c>
      <c r="I2195" s="196" t="s">
        <v>6713</v>
      </c>
      <c r="J2195" s="196" t="s">
        <v>5503</v>
      </c>
      <c r="K2195" s="197">
        <v>11.5</v>
      </c>
      <c r="L2195" s="196" t="s">
        <v>5433</v>
      </c>
    </row>
    <row r="2196" spans="1:12" ht="15.75">
      <c r="A2196" s="196" t="s">
        <v>7317</v>
      </c>
      <c r="B2196" s="196" t="s">
        <v>7318</v>
      </c>
      <c r="C2196" s="196" t="s">
        <v>7626</v>
      </c>
      <c r="D2196" s="196">
        <v>42</v>
      </c>
      <c r="E2196" s="197" t="s">
        <v>144</v>
      </c>
      <c r="F2196" s="196" t="s">
        <v>144</v>
      </c>
      <c r="G2196" s="196">
        <v>92880</v>
      </c>
      <c r="H2196" s="196" t="s">
        <v>7696</v>
      </c>
      <c r="I2196" s="196" t="s">
        <v>6713</v>
      </c>
      <c r="J2196" s="196" t="s">
        <v>5503</v>
      </c>
      <c r="K2196" s="197">
        <v>11.77</v>
      </c>
      <c r="L2196" s="196" t="s">
        <v>5433</v>
      </c>
    </row>
    <row r="2197" spans="1:12" ht="15.75">
      <c r="A2197" s="196" t="s">
        <v>7317</v>
      </c>
      <c r="B2197" s="196" t="s">
        <v>7318</v>
      </c>
      <c r="C2197" s="196" t="s">
        <v>7626</v>
      </c>
      <c r="D2197" s="196">
        <v>42</v>
      </c>
      <c r="E2197" s="197" t="s">
        <v>144</v>
      </c>
      <c r="F2197" s="196" t="s">
        <v>144</v>
      </c>
      <c r="G2197" s="196">
        <v>92881</v>
      </c>
      <c r="H2197" s="196" t="s">
        <v>7697</v>
      </c>
      <c r="I2197" s="196" t="s">
        <v>6713</v>
      </c>
      <c r="J2197" s="196" t="s">
        <v>5503</v>
      </c>
      <c r="K2197" s="197">
        <v>11.75</v>
      </c>
      <c r="L2197" s="196" t="s">
        <v>5433</v>
      </c>
    </row>
    <row r="2198" spans="1:12" ht="15.75">
      <c r="A2198" s="196" t="s">
        <v>7317</v>
      </c>
      <c r="B2198" s="196" t="s">
        <v>7318</v>
      </c>
      <c r="C2198" s="196" t="s">
        <v>7626</v>
      </c>
      <c r="D2198" s="196">
        <v>42</v>
      </c>
      <c r="E2198" s="197" t="s">
        <v>144</v>
      </c>
      <c r="F2198" s="196" t="s">
        <v>144</v>
      </c>
      <c r="G2198" s="196">
        <v>92882</v>
      </c>
      <c r="H2198" s="196" t="s">
        <v>7698</v>
      </c>
      <c r="I2198" s="196" t="s">
        <v>6713</v>
      </c>
      <c r="J2198" s="196" t="s">
        <v>5432</v>
      </c>
      <c r="K2198" s="197">
        <v>13.96</v>
      </c>
      <c r="L2198" s="196" t="s">
        <v>5433</v>
      </c>
    </row>
    <row r="2199" spans="1:12" ht="15.75">
      <c r="A2199" s="196" t="s">
        <v>7317</v>
      </c>
      <c r="B2199" s="196" t="s">
        <v>7318</v>
      </c>
      <c r="C2199" s="196" t="s">
        <v>7626</v>
      </c>
      <c r="D2199" s="196">
        <v>42</v>
      </c>
      <c r="E2199" s="197" t="s">
        <v>144</v>
      </c>
      <c r="F2199" s="196" t="s">
        <v>144</v>
      </c>
      <c r="G2199" s="196">
        <v>92883</v>
      </c>
      <c r="H2199" s="196" t="s">
        <v>7699</v>
      </c>
      <c r="I2199" s="196" t="s">
        <v>6713</v>
      </c>
      <c r="J2199" s="196" t="s">
        <v>5432</v>
      </c>
      <c r="K2199" s="197">
        <v>13.15</v>
      </c>
      <c r="L2199" s="196" t="s">
        <v>5433</v>
      </c>
    </row>
    <row r="2200" spans="1:12" ht="15.75">
      <c r="A2200" s="196" t="s">
        <v>7317</v>
      </c>
      <c r="B2200" s="196" t="s">
        <v>7318</v>
      </c>
      <c r="C2200" s="196" t="s">
        <v>7626</v>
      </c>
      <c r="D2200" s="196">
        <v>42</v>
      </c>
      <c r="E2200" s="197" t="s">
        <v>144</v>
      </c>
      <c r="F2200" s="196" t="s">
        <v>144</v>
      </c>
      <c r="G2200" s="196">
        <v>92884</v>
      </c>
      <c r="H2200" s="196" t="s">
        <v>7700</v>
      </c>
      <c r="I2200" s="196" t="s">
        <v>6713</v>
      </c>
      <c r="J2200" s="196" t="s">
        <v>5432</v>
      </c>
      <c r="K2200" s="197">
        <v>13.61</v>
      </c>
      <c r="L2200" s="196" t="s">
        <v>5433</v>
      </c>
    </row>
    <row r="2201" spans="1:12" ht="15.75">
      <c r="A2201" s="196" t="s">
        <v>7317</v>
      </c>
      <c r="B2201" s="196" t="s">
        <v>7318</v>
      </c>
      <c r="C2201" s="196" t="s">
        <v>7626</v>
      </c>
      <c r="D2201" s="196">
        <v>42</v>
      </c>
      <c r="E2201" s="197" t="s">
        <v>144</v>
      </c>
      <c r="F2201" s="196" t="s">
        <v>144</v>
      </c>
      <c r="G2201" s="196">
        <v>92885</v>
      </c>
      <c r="H2201" s="196" t="s">
        <v>7701</v>
      </c>
      <c r="I2201" s="196" t="s">
        <v>6713</v>
      </c>
      <c r="J2201" s="196" t="s">
        <v>5432</v>
      </c>
      <c r="K2201" s="197">
        <v>13.07</v>
      </c>
      <c r="L2201" s="196" t="s">
        <v>5433</v>
      </c>
    </row>
    <row r="2202" spans="1:12" ht="15.75">
      <c r="A2202" s="196" t="s">
        <v>7317</v>
      </c>
      <c r="B2202" s="196" t="s">
        <v>7318</v>
      </c>
      <c r="C2202" s="196" t="s">
        <v>7626</v>
      </c>
      <c r="D2202" s="196">
        <v>42</v>
      </c>
      <c r="E2202" s="197" t="s">
        <v>144</v>
      </c>
      <c r="F2202" s="196" t="s">
        <v>144</v>
      </c>
      <c r="G2202" s="196">
        <v>92886</v>
      </c>
      <c r="H2202" s="196" t="s">
        <v>7702</v>
      </c>
      <c r="I2202" s="196" t="s">
        <v>6713</v>
      </c>
      <c r="J2202" s="196" t="s">
        <v>5432</v>
      </c>
      <c r="K2202" s="197">
        <v>12.62</v>
      </c>
      <c r="L2202" s="196" t="s">
        <v>5433</v>
      </c>
    </row>
    <row r="2203" spans="1:12" ht="15.75">
      <c r="A2203" s="196" t="s">
        <v>7317</v>
      </c>
      <c r="B2203" s="196" t="s">
        <v>7318</v>
      </c>
      <c r="C2203" s="196" t="s">
        <v>7626</v>
      </c>
      <c r="D2203" s="196">
        <v>42</v>
      </c>
      <c r="E2203" s="197" t="s">
        <v>144</v>
      </c>
      <c r="F2203" s="196" t="s">
        <v>144</v>
      </c>
      <c r="G2203" s="196">
        <v>92887</v>
      </c>
      <c r="H2203" s="196" t="s">
        <v>7703</v>
      </c>
      <c r="I2203" s="196" t="s">
        <v>6713</v>
      </c>
      <c r="J2203" s="196" t="s">
        <v>5432</v>
      </c>
      <c r="K2203" s="197">
        <v>12.65</v>
      </c>
      <c r="L2203" s="196" t="s">
        <v>5433</v>
      </c>
    </row>
    <row r="2204" spans="1:12" ht="15.75">
      <c r="A2204" s="196" t="s">
        <v>7317</v>
      </c>
      <c r="B2204" s="196" t="s">
        <v>7318</v>
      </c>
      <c r="C2204" s="196" t="s">
        <v>7626</v>
      </c>
      <c r="D2204" s="196">
        <v>42</v>
      </c>
      <c r="E2204" s="197" t="s">
        <v>144</v>
      </c>
      <c r="F2204" s="196" t="s">
        <v>144</v>
      </c>
      <c r="G2204" s="196">
        <v>92888</v>
      </c>
      <c r="H2204" s="196" t="s">
        <v>7704</v>
      </c>
      <c r="I2204" s="196" t="s">
        <v>6713</v>
      </c>
      <c r="J2204" s="196" t="s">
        <v>5503</v>
      </c>
      <c r="K2204" s="197">
        <v>12.42</v>
      </c>
      <c r="L2204" s="196" t="s">
        <v>5433</v>
      </c>
    </row>
    <row r="2205" spans="1:12" ht="15.75">
      <c r="A2205" s="196" t="s">
        <v>7317</v>
      </c>
      <c r="B2205" s="196" t="s">
        <v>7318</v>
      </c>
      <c r="C2205" s="196" t="s">
        <v>7626</v>
      </c>
      <c r="D2205" s="196">
        <v>42</v>
      </c>
      <c r="E2205" s="197" t="s">
        <v>144</v>
      </c>
      <c r="F2205" s="196" t="s">
        <v>144</v>
      </c>
      <c r="G2205" s="196">
        <v>92915</v>
      </c>
      <c r="H2205" s="196" t="s">
        <v>7705</v>
      </c>
      <c r="I2205" s="196" t="s">
        <v>6713</v>
      </c>
      <c r="J2205" s="196" t="s">
        <v>5432</v>
      </c>
      <c r="K2205" s="197">
        <v>16.829999999999998</v>
      </c>
      <c r="L2205" s="196" t="s">
        <v>5433</v>
      </c>
    </row>
    <row r="2206" spans="1:12" ht="15.75">
      <c r="A2206" s="196" t="s">
        <v>7317</v>
      </c>
      <c r="B2206" s="196" t="s">
        <v>7318</v>
      </c>
      <c r="C2206" s="196" t="s">
        <v>7626</v>
      </c>
      <c r="D2206" s="196">
        <v>42</v>
      </c>
      <c r="E2206" s="197" t="s">
        <v>144</v>
      </c>
      <c r="F2206" s="196" t="s">
        <v>144</v>
      </c>
      <c r="G2206" s="196">
        <v>92916</v>
      </c>
      <c r="H2206" s="196" t="s">
        <v>7706</v>
      </c>
      <c r="I2206" s="196" t="s">
        <v>6713</v>
      </c>
      <c r="J2206" s="196" t="s">
        <v>5432</v>
      </c>
      <c r="K2206" s="197">
        <v>15.93</v>
      </c>
      <c r="L2206" s="196" t="s">
        <v>5433</v>
      </c>
    </row>
    <row r="2207" spans="1:12" ht="15.75">
      <c r="A2207" s="196" t="s">
        <v>7317</v>
      </c>
      <c r="B2207" s="196" t="s">
        <v>7318</v>
      </c>
      <c r="C2207" s="196" t="s">
        <v>7626</v>
      </c>
      <c r="D2207" s="196">
        <v>42</v>
      </c>
      <c r="E2207" s="197" t="s">
        <v>144</v>
      </c>
      <c r="F2207" s="196" t="s">
        <v>144</v>
      </c>
      <c r="G2207" s="196">
        <v>92917</v>
      </c>
      <c r="H2207" s="196" t="s">
        <v>7707</v>
      </c>
      <c r="I2207" s="196" t="s">
        <v>6713</v>
      </c>
      <c r="J2207" s="196" t="s">
        <v>5432</v>
      </c>
      <c r="K2207" s="197">
        <v>14.97</v>
      </c>
      <c r="L2207" s="196" t="s">
        <v>5433</v>
      </c>
    </row>
    <row r="2208" spans="1:12" ht="15.75">
      <c r="A2208" s="196" t="s">
        <v>7317</v>
      </c>
      <c r="B2208" s="196" t="s">
        <v>7318</v>
      </c>
      <c r="C2208" s="196" t="s">
        <v>7626</v>
      </c>
      <c r="D2208" s="196">
        <v>42</v>
      </c>
      <c r="E2208" s="197" t="s">
        <v>144</v>
      </c>
      <c r="F2208" s="196" t="s">
        <v>144</v>
      </c>
      <c r="G2208" s="196">
        <v>92919</v>
      </c>
      <c r="H2208" s="196" t="s">
        <v>7708</v>
      </c>
      <c r="I2208" s="196" t="s">
        <v>6713</v>
      </c>
      <c r="J2208" s="196" t="s">
        <v>5432</v>
      </c>
      <c r="K2208" s="197">
        <v>13.37</v>
      </c>
      <c r="L2208" s="196" t="s">
        <v>5433</v>
      </c>
    </row>
    <row r="2209" spans="1:12" ht="15.75">
      <c r="A2209" s="196" t="s">
        <v>7317</v>
      </c>
      <c r="B2209" s="196" t="s">
        <v>7318</v>
      </c>
      <c r="C2209" s="196" t="s">
        <v>7626</v>
      </c>
      <c r="D2209" s="196">
        <v>42</v>
      </c>
      <c r="E2209" s="197" t="s">
        <v>144</v>
      </c>
      <c r="F2209" s="196" t="s">
        <v>144</v>
      </c>
      <c r="G2209" s="196">
        <v>92921</v>
      </c>
      <c r="H2209" s="196" t="s">
        <v>7709</v>
      </c>
      <c r="I2209" s="196" t="s">
        <v>6713</v>
      </c>
      <c r="J2209" s="196" t="s">
        <v>5432</v>
      </c>
      <c r="K2209" s="197">
        <v>11.27</v>
      </c>
      <c r="L2209" s="196" t="s">
        <v>5433</v>
      </c>
    </row>
    <row r="2210" spans="1:12" ht="15.75">
      <c r="A2210" s="196" t="s">
        <v>7317</v>
      </c>
      <c r="B2210" s="196" t="s">
        <v>7318</v>
      </c>
      <c r="C2210" s="196" t="s">
        <v>7626</v>
      </c>
      <c r="D2210" s="196">
        <v>42</v>
      </c>
      <c r="E2210" s="197" t="s">
        <v>144</v>
      </c>
      <c r="F2210" s="196" t="s">
        <v>144</v>
      </c>
      <c r="G2210" s="196">
        <v>92922</v>
      </c>
      <c r="H2210" s="196" t="s">
        <v>7710</v>
      </c>
      <c r="I2210" s="196" t="s">
        <v>6713</v>
      </c>
      <c r="J2210" s="196" t="s">
        <v>5432</v>
      </c>
      <c r="K2210" s="197">
        <v>10.68</v>
      </c>
      <c r="L2210" s="196" t="s">
        <v>5433</v>
      </c>
    </row>
    <row r="2211" spans="1:12" ht="15.75">
      <c r="A2211" s="196" t="s">
        <v>7317</v>
      </c>
      <c r="B2211" s="196" t="s">
        <v>7318</v>
      </c>
      <c r="C2211" s="196" t="s">
        <v>7626</v>
      </c>
      <c r="D2211" s="196">
        <v>42</v>
      </c>
      <c r="E2211" s="197" t="s">
        <v>144</v>
      </c>
      <c r="F2211" s="196" t="s">
        <v>144</v>
      </c>
      <c r="G2211" s="196">
        <v>92923</v>
      </c>
      <c r="H2211" s="196" t="s">
        <v>7711</v>
      </c>
      <c r="I2211" s="196" t="s">
        <v>6713</v>
      </c>
      <c r="J2211" s="196" t="s">
        <v>5432</v>
      </c>
      <c r="K2211" s="197">
        <v>12</v>
      </c>
      <c r="L2211" s="196" t="s">
        <v>5433</v>
      </c>
    </row>
    <row r="2212" spans="1:12" ht="15.75">
      <c r="A2212" s="196" t="s">
        <v>7317</v>
      </c>
      <c r="B2212" s="196" t="s">
        <v>7318</v>
      </c>
      <c r="C2212" s="196" t="s">
        <v>7626</v>
      </c>
      <c r="D2212" s="196">
        <v>42</v>
      </c>
      <c r="E2212" s="197" t="s">
        <v>144</v>
      </c>
      <c r="F2212" s="196" t="s">
        <v>144</v>
      </c>
      <c r="G2212" s="196">
        <v>92924</v>
      </c>
      <c r="H2212" s="196" t="s">
        <v>7712</v>
      </c>
      <c r="I2212" s="196" t="s">
        <v>6713</v>
      </c>
      <c r="J2212" s="196" t="s">
        <v>5503</v>
      </c>
      <c r="K2212" s="197">
        <v>11.7</v>
      </c>
      <c r="L2212" s="196" t="s">
        <v>5433</v>
      </c>
    </row>
    <row r="2213" spans="1:12" ht="15.75">
      <c r="A2213" s="196" t="s">
        <v>7317</v>
      </c>
      <c r="B2213" s="196" t="s">
        <v>7318</v>
      </c>
      <c r="C2213" s="196" t="s">
        <v>7626</v>
      </c>
      <c r="D2213" s="196">
        <v>42</v>
      </c>
      <c r="E2213" s="197" t="s">
        <v>144</v>
      </c>
      <c r="F2213" s="196" t="s">
        <v>144</v>
      </c>
      <c r="G2213" s="196">
        <v>95445</v>
      </c>
      <c r="H2213" s="196" t="s">
        <v>7713</v>
      </c>
      <c r="I2213" s="196" t="s">
        <v>6713</v>
      </c>
      <c r="J2213" s="196" t="s">
        <v>5503</v>
      </c>
      <c r="K2213" s="197">
        <v>9.7200000000000006</v>
      </c>
      <c r="L2213" s="196" t="s">
        <v>5433</v>
      </c>
    </row>
    <row r="2214" spans="1:12" ht="15.75">
      <c r="A2214" s="196" t="s">
        <v>7317</v>
      </c>
      <c r="B2214" s="196" t="s">
        <v>7318</v>
      </c>
      <c r="C2214" s="196" t="s">
        <v>7626</v>
      </c>
      <c r="D2214" s="196">
        <v>42</v>
      </c>
      <c r="E2214" s="197" t="s">
        <v>144</v>
      </c>
      <c r="F2214" s="196" t="s">
        <v>144</v>
      </c>
      <c r="G2214" s="196">
        <v>95446</v>
      </c>
      <c r="H2214" s="196" t="s">
        <v>7714</v>
      </c>
      <c r="I2214" s="196" t="s">
        <v>6713</v>
      </c>
      <c r="J2214" s="196" t="s">
        <v>5503</v>
      </c>
      <c r="K2214" s="197">
        <v>10.59</v>
      </c>
      <c r="L2214" s="196" t="s">
        <v>5433</v>
      </c>
    </row>
    <row r="2215" spans="1:12" ht="15.75">
      <c r="A2215" s="196" t="s">
        <v>7317</v>
      </c>
      <c r="B2215" s="196" t="s">
        <v>7318</v>
      </c>
      <c r="C2215" s="196" t="s">
        <v>7626</v>
      </c>
      <c r="D2215" s="196">
        <v>42</v>
      </c>
      <c r="E2215" s="197" t="s">
        <v>144</v>
      </c>
      <c r="F2215" s="196" t="s">
        <v>144</v>
      </c>
      <c r="G2215" s="196">
        <v>95448</v>
      </c>
      <c r="H2215" s="196" t="s">
        <v>7715</v>
      </c>
      <c r="I2215" s="196" t="s">
        <v>6713</v>
      </c>
      <c r="J2215" s="196" t="s">
        <v>5503</v>
      </c>
      <c r="K2215" s="197">
        <v>12.01</v>
      </c>
      <c r="L2215" s="196" t="s">
        <v>5433</v>
      </c>
    </row>
    <row r="2216" spans="1:12" ht="15.75">
      <c r="A2216" s="196" t="s">
        <v>7317</v>
      </c>
      <c r="B2216" s="196" t="s">
        <v>7318</v>
      </c>
      <c r="C2216" s="196" t="s">
        <v>7626</v>
      </c>
      <c r="D2216" s="196">
        <v>42</v>
      </c>
      <c r="E2216" s="197" t="s">
        <v>144</v>
      </c>
      <c r="F2216" s="196" t="s">
        <v>144</v>
      </c>
      <c r="G2216" s="196">
        <v>95576</v>
      </c>
      <c r="H2216" s="196" t="s">
        <v>7716</v>
      </c>
      <c r="I2216" s="196" t="s">
        <v>6713</v>
      </c>
      <c r="J2216" s="196" t="s">
        <v>5503</v>
      </c>
      <c r="K2216" s="197">
        <v>14.36</v>
      </c>
      <c r="L2216" s="196" t="s">
        <v>5433</v>
      </c>
    </row>
    <row r="2217" spans="1:12" ht="15.75">
      <c r="A2217" s="196" t="s">
        <v>7317</v>
      </c>
      <c r="B2217" s="196" t="s">
        <v>7318</v>
      </c>
      <c r="C2217" s="196" t="s">
        <v>7626</v>
      </c>
      <c r="D2217" s="196">
        <v>42</v>
      </c>
      <c r="E2217" s="197" t="s">
        <v>144</v>
      </c>
      <c r="F2217" s="196" t="s">
        <v>144</v>
      </c>
      <c r="G2217" s="196">
        <v>95577</v>
      </c>
      <c r="H2217" s="196" t="s">
        <v>7717</v>
      </c>
      <c r="I2217" s="196" t="s">
        <v>6713</v>
      </c>
      <c r="J2217" s="196" t="s">
        <v>5503</v>
      </c>
      <c r="K2217" s="197">
        <v>13.03</v>
      </c>
      <c r="L2217" s="196" t="s">
        <v>5433</v>
      </c>
    </row>
    <row r="2218" spans="1:12" ht="15.75">
      <c r="A2218" s="196" t="s">
        <v>7317</v>
      </c>
      <c r="B2218" s="196" t="s">
        <v>7318</v>
      </c>
      <c r="C2218" s="196" t="s">
        <v>7626</v>
      </c>
      <c r="D2218" s="196">
        <v>42</v>
      </c>
      <c r="E2218" s="197" t="s">
        <v>144</v>
      </c>
      <c r="F2218" s="196" t="s">
        <v>144</v>
      </c>
      <c r="G2218" s="196">
        <v>95578</v>
      </c>
      <c r="H2218" s="196" t="s">
        <v>7718</v>
      </c>
      <c r="I2218" s="196" t="s">
        <v>6713</v>
      </c>
      <c r="J2218" s="196" t="s">
        <v>5503</v>
      </c>
      <c r="K2218" s="197">
        <v>11.13</v>
      </c>
      <c r="L2218" s="196" t="s">
        <v>5433</v>
      </c>
    </row>
    <row r="2219" spans="1:12" ht="15.75">
      <c r="A2219" s="196" t="s">
        <v>7317</v>
      </c>
      <c r="B2219" s="196" t="s">
        <v>7318</v>
      </c>
      <c r="C2219" s="196" t="s">
        <v>7626</v>
      </c>
      <c r="D2219" s="196">
        <v>42</v>
      </c>
      <c r="E2219" s="197" t="s">
        <v>144</v>
      </c>
      <c r="F2219" s="196" t="s">
        <v>144</v>
      </c>
      <c r="G2219" s="196">
        <v>95579</v>
      </c>
      <c r="H2219" s="196" t="s">
        <v>7719</v>
      </c>
      <c r="I2219" s="196" t="s">
        <v>6713</v>
      </c>
      <c r="J2219" s="196" t="s">
        <v>5503</v>
      </c>
      <c r="K2219" s="197">
        <v>10.72</v>
      </c>
      <c r="L2219" s="196" t="s">
        <v>5433</v>
      </c>
    </row>
    <row r="2220" spans="1:12" ht="15.75">
      <c r="A2220" s="196" t="s">
        <v>7317</v>
      </c>
      <c r="B2220" s="196" t="s">
        <v>7318</v>
      </c>
      <c r="C2220" s="196" t="s">
        <v>7626</v>
      </c>
      <c r="D2220" s="196">
        <v>42</v>
      </c>
      <c r="E2220" s="197" t="s">
        <v>144</v>
      </c>
      <c r="F2220" s="196" t="s">
        <v>144</v>
      </c>
      <c r="G2220" s="196">
        <v>95580</v>
      </c>
      <c r="H2220" s="196" t="s">
        <v>7720</v>
      </c>
      <c r="I2220" s="196" t="s">
        <v>6713</v>
      </c>
      <c r="J2220" s="196" t="s">
        <v>5503</v>
      </c>
      <c r="K2220" s="197">
        <v>12.18</v>
      </c>
      <c r="L2220" s="196" t="s">
        <v>5433</v>
      </c>
    </row>
    <row r="2221" spans="1:12" ht="15.75">
      <c r="A2221" s="196" t="s">
        <v>7317</v>
      </c>
      <c r="B2221" s="196" t="s">
        <v>7318</v>
      </c>
      <c r="C2221" s="196" t="s">
        <v>7626</v>
      </c>
      <c r="D2221" s="196">
        <v>42</v>
      </c>
      <c r="E2221" s="197" t="s">
        <v>144</v>
      </c>
      <c r="F2221" s="196" t="s">
        <v>144</v>
      </c>
      <c r="G2221" s="196">
        <v>95581</v>
      </c>
      <c r="H2221" s="196" t="s">
        <v>7721</v>
      </c>
      <c r="I2221" s="196" t="s">
        <v>6713</v>
      </c>
      <c r="J2221" s="196" t="s">
        <v>5503</v>
      </c>
      <c r="K2221" s="197">
        <v>11.98</v>
      </c>
      <c r="L2221" s="196" t="s">
        <v>5433</v>
      </c>
    </row>
    <row r="2222" spans="1:12" ht="15.75">
      <c r="A2222" s="196" t="s">
        <v>7317</v>
      </c>
      <c r="B2222" s="196" t="s">
        <v>7318</v>
      </c>
      <c r="C2222" s="196" t="s">
        <v>7626</v>
      </c>
      <c r="D2222" s="196">
        <v>42</v>
      </c>
      <c r="E2222" s="197" t="s">
        <v>144</v>
      </c>
      <c r="F2222" s="196" t="s">
        <v>144</v>
      </c>
      <c r="G2222" s="196">
        <v>95582</v>
      </c>
      <c r="H2222" s="196" t="s">
        <v>7722</v>
      </c>
      <c r="I2222" s="196" t="s">
        <v>6713</v>
      </c>
      <c r="J2222" s="196" t="s">
        <v>5503</v>
      </c>
      <c r="K2222" s="197">
        <v>12.93</v>
      </c>
      <c r="L2222" s="196" t="s">
        <v>5433</v>
      </c>
    </row>
    <row r="2223" spans="1:12" ht="15.75">
      <c r="A2223" s="196" t="s">
        <v>7317</v>
      </c>
      <c r="B2223" s="196" t="s">
        <v>7318</v>
      </c>
      <c r="C2223" s="196" t="s">
        <v>7626</v>
      </c>
      <c r="D2223" s="196">
        <v>42</v>
      </c>
      <c r="E2223" s="197" t="s">
        <v>144</v>
      </c>
      <c r="F2223" s="196" t="s">
        <v>144</v>
      </c>
      <c r="G2223" s="196">
        <v>95583</v>
      </c>
      <c r="H2223" s="196" t="s">
        <v>7723</v>
      </c>
      <c r="I2223" s="196" t="s">
        <v>6713</v>
      </c>
      <c r="J2223" s="196" t="s">
        <v>5503</v>
      </c>
      <c r="K2223" s="197">
        <v>17.059999999999999</v>
      </c>
      <c r="L2223" s="196" t="s">
        <v>5433</v>
      </c>
    </row>
    <row r="2224" spans="1:12" ht="15.75">
      <c r="A2224" s="196" t="s">
        <v>7317</v>
      </c>
      <c r="B2224" s="196" t="s">
        <v>7318</v>
      </c>
      <c r="C2224" s="196" t="s">
        <v>7626</v>
      </c>
      <c r="D2224" s="196">
        <v>42</v>
      </c>
      <c r="E2224" s="197" t="s">
        <v>144</v>
      </c>
      <c r="F2224" s="196" t="s">
        <v>144</v>
      </c>
      <c r="G2224" s="196">
        <v>95584</v>
      </c>
      <c r="H2224" s="196" t="s">
        <v>7724</v>
      </c>
      <c r="I2224" s="196" t="s">
        <v>6713</v>
      </c>
      <c r="J2224" s="196" t="s">
        <v>5503</v>
      </c>
      <c r="K2224" s="197">
        <v>15.29</v>
      </c>
      <c r="L2224" s="196" t="s">
        <v>5433</v>
      </c>
    </row>
    <row r="2225" spans="1:12" ht="15.75">
      <c r="A2225" s="196" t="s">
        <v>7317</v>
      </c>
      <c r="B2225" s="196" t="s">
        <v>7318</v>
      </c>
      <c r="C2225" s="196" t="s">
        <v>7626</v>
      </c>
      <c r="D2225" s="196">
        <v>42</v>
      </c>
      <c r="E2225" s="197" t="s">
        <v>144</v>
      </c>
      <c r="F2225" s="196" t="s">
        <v>144</v>
      </c>
      <c r="G2225" s="196">
        <v>95585</v>
      </c>
      <c r="H2225" s="196" t="s">
        <v>7725</v>
      </c>
      <c r="I2225" s="196" t="s">
        <v>6713</v>
      </c>
      <c r="J2225" s="196" t="s">
        <v>5503</v>
      </c>
      <c r="K2225" s="197">
        <v>14.81</v>
      </c>
      <c r="L2225" s="196" t="s">
        <v>5433</v>
      </c>
    </row>
    <row r="2226" spans="1:12" ht="15.75">
      <c r="A2226" s="196" t="s">
        <v>7317</v>
      </c>
      <c r="B2226" s="196" t="s">
        <v>7318</v>
      </c>
      <c r="C2226" s="196" t="s">
        <v>7626</v>
      </c>
      <c r="D2226" s="196">
        <v>42</v>
      </c>
      <c r="E2226" s="197" t="s">
        <v>144</v>
      </c>
      <c r="F2226" s="196" t="s">
        <v>144</v>
      </c>
      <c r="G2226" s="196">
        <v>95586</v>
      </c>
      <c r="H2226" s="196" t="s">
        <v>7726</v>
      </c>
      <c r="I2226" s="196" t="s">
        <v>6713</v>
      </c>
      <c r="J2226" s="196" t="s">
        <v>5503</v>
      </c>
      <c r="K2226" s="197">
        <v>13.38</v>
      </c>
      <c r="L2226" s="196" t="s">
        <v>5433</v>
      </c>
    </row>
    <row r="2227" spans="1:12" ht="15.75">
      <c r="A2227" s="196" t="s">
        <v>7317</v>
      </c>
      <c r="B2227" s="196" t="s">
        <v>7318</v>
      </c>
      <c r="C2227" s="196" t="s">
        <v>7626</v>
      </c>
      <c r="D2227" s="196">
        <v>42</v>
      </c>
      <c r="E2227" s="197" t="s">
        <v>144</v>
      </c>
      <c r="F2227" s="196" t="s">
        <v>144</v>
      </c>
      <c r="G2227" s="196">
        <v>95587</v>
      </c>
      <c r="H2227" s="196" t="s">
        <v>7727</v>
      </c>
      <c r="I2227" s="196" t="s">
        <v>6713</v>
      </c>
      <c r="J2227" s="196" t="s">
        <v>5503</v>
      </c>
      <c r="K2227" s="197">
        <v>11.43</v>
      </c>
      <c r="L2227" s="196" t="s">
        <v>5433</v>
      </c>
    </row>
    <row r="2228" spans="1:12" ht="15.75">
      <c r="A2228" s="196" t="s">
        <v>7317</v>
      </c>
      <c r="B2228" s="196" t="s">
        <v>7318</v>
      </c>
      <c r="C2228" s="196" t="s">
        <v>7626</v>
      </c>
      <c r="D2228" s="196">
        <v>42</v>
      </c>
      <c r="E2228" s="197" t="s">
        <v>144</v>
      </c>
      <c r="F2228" s="196" t="s">
        <v>144</v>
      </c>
      <c r="G2228" s="196">
        <v>95588</v>
      </c>
      <c r="H2228" s="196" t="s">
        <v>7728</v>
      </c>
      <c r="I2228" s="196" t="s">
        <v>6713</v>
      </c>
      <c r="J2228" s="196" t="s">
        <v>5503</v>
      </c>
      <c r="K2228" s="197">
        <v>10.95</v>
      </c>
      <c r="L2228" s="196" t="s">
        <v>5433</v>
      </c>
    </row>
    <row r="2229" spans="1:12" ht="15.75">
      <c r="A2229" s="196" t="s">
        <v>7317</v>
      </c>
      <c r="B2229" s="196" t="s">
        <v>7318</v>
      </c>
      <c r="C2229" s="196" t="s">
        <v>7626</v>
      </c>
      <c r="D2229" s="196">
        <v>42</v>
      </c>
      <c r="E2229" s="197" t="s">
        <v>144</v>
      </c>
      <c r="F2229" s="196" t="s">
        <v>144</v>
      </c>
      <c r="G2229" s="196">
        <v>95589</v>
      </c>
      <c r="H2229" s="196" t="s">
        <v>7729</v>
      </c>
      <c r="I2229" s="196" t="s">
        <v>6713</v>
      </c>
      <c r="J2229" s="196" t="s">
        <v>5503</v>
      </c>
      <c r="K2229" s="197">
        <v>12.35</v>
      </c>
      <c r="L2229" s="196" t="s">
        <v>5433</v>
      </c>
    </row>
    <row r="2230" spans="1:12" ht="15.75">
      <c r="A2230" s="196" t="s">
        <v>7317</v>
      </c>
      <c r="B2230" s="196" t="s">
        <v>7318</v>
      </c>
      <c r="C2230" s="196" t="s">
        <v>7626</v>
      </c>
      <c r="D2230" s="196">
        <v>42</v>
      </c>
      <c r="E2230" s="197" t="s">
        <v>144</v>
      </c>
      <c r="F2230" s="196" t="s">
        <v>144</v>
      </c>
      <c r="G2230" s="196">
        <v>95590</v>
      </c>
      <c r="H2230" s="196" t="s">
        <v>7730</v>
      </c>
      <c r="I2230" s="196" t="s">
        <v>6713</v>
      </c>
      <c r="J2230" s="196" t="s">
        <v>5503</v>
      </c>
      <c r="K2230" s="197">
        <v>12.13</v>
      </c>
      <c r="L2230" s="196" t="s">
        <v>5433</v>
      </c>
    </row>
    <row r="2231" spans="1:12" ht="15.75">
      <c r="A2231" s="196" t="s">
        <v>7317</v>
      </c>
      <c r="B2231" s="196" t="s">
        <v>7318</v>
      </c>
      <c r="C2231" s="196" t="s">
        <v>7626</v>
      </c>
      <c r="D2231" s="196">
        <v>42</v>
      </c>
      <c r="E2231" s="197" t="s">
        <v>144</v>
      </c>
      <c r="F2231" s="196" t="s">
        <v>144</v>
      </c>
      <c r="G2231" s="196">
        <v>95591</v>
      </c>
      <c r="H2231" s="196" t="s">
        <v>7731</v>
      </c>
      <c r="I2231" s="196" t="s">
        <v>6713</v>
      </c>
      <c r="J2231" s="196" t="s">
        <v>5503</v>
      </c>
      <c r="K2231" s="197">
        <v>13.02</v>
      </c>
      <c r="L2231" s="196" t="s">
        <v>5433</v>
      </c>
    </row>
    <row r="2232" spans="1:12" ht="15.75">
      <c r="A2232" s="196" t="s">
        <v>7317</v>
      </c>
      <c r="B2232" s="196" t="s">
        <v>7318</v>
      </c>
      <c r="C2232" s="196" t="s">
        <v>7626</v>
      </c>
      <c r="D2232" s="196">
        <v>42</v>
      </c>
      <c r="E2232" s="197" t="s">
        <v>144</v>
      </c>
      <c r="F2232" s="196" t="s">
        <v>144</v>
      </c>
      <c r="G2232" s="196">
        <v>95592</v>
      </c>
      <c r="H2232" s="196" t="s">
        <v>7732</v>
      </c>
      <c r="I2232" s="196" t="s">
        <v>6713</v>
      </c>
      <c r="J2232" s="196" t="s">
        <v>5503</v>
      </c>
      <c r="K2232" s="197">
        <v>20.399999999999999</v>
      </c>
      <c r="L2232" s="196" t="s">
        <v>5433</v>
      </c>
    </row>
    <row r="2233" spans="1:12" ht="15.75">
      <c r="A2233" s="196" t="s">
        <v>7317</v>
      </c>
      <c r="B2233" s="196" t="s">
        <v>7318</v>
      </c>
      <c r="C2233" s="196" t="s">
        <v>7626</v>
      </c>
      <c r="D2233" s="196">
        <v>42</v>
      </c>
      <c r="E2233" s="197" t="s">
        <v>144</v>
      </c>
      <c r="F2233" s="196" t="s">
        <v>144</v>
      </c>
      <c r="G2233" s="196">
        <v>95593</v>
      </c>
      <c r="H2233" s="196" t="s">
        <v>7733</v>
      </c>
      <c r="I2233" s="196" t="s">
        <v>6713</v>
      </c>
      <c r="J2233" s="196" t="s">
        <v>5503</v>
      </c>
      <c r="K2233" s="197">
        <v>17.440000000000001</v>
      </c>
      <c r="L2233" s="196" t="s">
        <v>5433</v>
      </c>
    </row>
    <row r="2234" spans="1:12" ht="15.75">
      <c r="A2234" s="196" t="s">
        <v>7317</v>
      </c>
      <c r="B2234" s="196" t="s">
        <v>7318</v>
      </c>
      <c r="C2234" s="196" t="s">
        <v>7626</v>
      </c>
      <c r="D2234" s="196">
        <v>42</v>
      </c>
      <c r="E2234" s="197" t="s">
        <v>144</v>
      </c>
      <c r="F2234" s="196" t="s">
        <v>144</v>
      </c>
      <c r="G2234" s="196">
        <v>95943</v>
      </c>
      <c r="H2234" s="196" t="s">
        <v>7734</v>
      </c>
      <c r="I2234" s="196" t="s">
        <v>6713</v>
      </c>
      <c r="J2234" s="196" t="s">
        <v>5432</v>
      </c>
      <c r="K2234" s="197">
        <v>21.28</v>
      </c>
      <c r="L2234" s="196" t="s">
        <v>5433</v>
      </c>
    </row>
    <row r="2235" spans="1:12" ht="15.75">
      <c r="A2235" s="196" t="s">
        <v>7317</v>
      </c>
      <c r="B2235" s="196" t="s">
        <v>7318</v>
      </c>
      <c r="C2235" s="196" t="s">
        <v>7626</v>
      </c>
      <c r="D2235" s="196">
        <v>42</v>
      </c>
      <c r="E2235" s="197" t="s">
        <v>144</v>
      </c>
      <c r="F2235" s="196" t="s">
        <v>144</v>
      </c>
      <c r="G2235" s="196">
        <v>95944</v>
      </c>
      <c r="H2235" s="196" t="s">
        <v>7735</v>
      </c>
      <c r="I2235" s="196" t="s">
        <v>6713</v>
      </c>
      <c r="J2235" s="196" t="s">
        <v>5432</v>
      </c>
      <c r="K2235" s="197">
        <v>19.850000000000001</v>
      </c>
      <c r="L2235" s="196" t="s">
        <v>5433</v>
      </c>
    </row>
    <row r="2236" spans="1:12" ht="15.75">
      <c r="A2236" s="196" t="s">
        <v>7317</v>
      </c>
      <c r="B2236" s="196" t="s">
        <v>7318</v>
      </c>
      <c r="C2236" s="196" t="s">
        <v>7626</v>
      </c>
      <c r="D2236" s="196">
        <v>42</v>
      </c>
      <c r="E2236" s="197" t="s">
        <v>144</v>
      </c>
      <c r="F2236" s="196" t="s">
        <v>144</v>
      </c>
      <c r="G2236" s="196">
        <v>95945</v>
      </c>
      <c r="H2236" s="196" t="s">
        <v>7736</v>
      </c>
      <c r="I2236" s="196" t="s">
        <v>6713</v>
      </c>
      <c r="J2236" s="196" t="s">
        <v>5432</v>
      </c>
      <c r="K2236" s="197">
        <v>16.760000000000002</v>
      </c>
      <c r="L2236" s="196" t="s">
        <v>5433</v>
      </c>
    </row>
    <row r="2237" spans="1:12" ht="15.75">
      <c r="A2237" s="196" t="s">
        <v>7317</v>
      </c>
      <c r="B2237" s="196" t="s">
        <v>7318</v>
      </c>
      <c r="C2237" s="196" t="s">
        <v>7626</v>
      </c>
      <c r="D2237" s="196">
        <v>42</v>
      </c>
      <c r="E2237" s="197" t="s">
        <v>144</v>
      </c>
      <c r="F2237" s="196" t="s">
        <v>144</v>
      </c>
      <c r="G2237" s="196">
        <v>95946</v>
      </c>
      <c r="H2237" s="196" t="s">
        <v>7737</v>
      </c>
      <c r="I2237" s="196" t="s">
        <v>6713</v>
      </c>
      <c r="J2237" s="196" t="s">
        <v>5432</v>
      </c>
      <c r="K2237" s="197">
        <v>13.77</v>
      </c>
      <c r="L2237" s="196" t="s">
        <v>5433</v>
      </c>
    </row>
    <row r="2238" spans="1:12" ht="15.75">
      <c r="A2238" s="196" t="s">
        <v>7317</v>
      </c>
      <c r="B2238" s="196" t="s">
        <v>7318</v>
      </c>
      <c r="C2238" s="196" t="s">
        <v>7626</v>
      </c>
      <c r="D2238" s="196">
        <v>42</v>
      </c>
      <c r="E2238" s="197" t="s">
        <v>144</v>
      </c>
      <c r="F2238" s="196" t="s">
        <v>144</v>
      </c>
      <c r="G2238" s="196">
        <v>95947</v>
      </c>
      <c r="H2238" s="196" t="s">
        <v>7738</v>
      </c>
      <c r="I2238" s="196" t="s">
        <v>6713</v>
      </c>
      <c r="J2238" s="196" t="s">
        <v>5432</v>
      </c>
      <c r="K2238" s="197">
        <v>10.89</v>
      </c>
      <c r="L2238" s="196" t="s">
        <v>5433</v>
      </c>
    </row>
    <row r="2239" spans="1:12" ht="15.75">
      <c r="A2239" s="196" t="s">
        <v>7317</v>
      </c>
      <c r="B2239" s="196" t="s">
        <v>7318</v>
      </c>
      <c r="C2239" s="196" t="s">
        <v>7626</v>
      </c>
      <c r="D2239" s="196">
        <v>42</v>
      </c>
      <c r="E2239" s="197" t="s">
        <v>144</v>
      </c>
      <c r="F2239" s="196" t="s">
        <v>144</v>
      </c>
      <c r="G2239" s="196">
        <v>95948</v>
      </c>
      <c r="H2239" s="196" t="s">
        <v>7739</v>
      </c>
      <c r="I2239" s="196" t="s">
        <v>6713</v>
      </c>
      <c r="J2239" s="196" t="s">
        <v>5432</v>
      </c>
      <c r="K2239" s="197">
        <v>9.8699999999999992</v>
      </c>
      <c r="L2239" s="196" t="s">
        <v>5433</v>
      </c>
    </row>
    <row r="2240" spans="1:12" ht="15.75">
      <c r="A2240" s="196" t="s">
        <v>7317</v>
      </c>
      <c r="B2240" s="196" t="s">
        <v>7318</v>
      </c>
      <c r="C2240" s="196" t="s">
        <v>7626</v>
      </c>
      <c r="D2240" s="196">
        <v>42</v>
      </c>
      <c r="E2240" s="197" t="s">
        <v>144</v>
      </c>
      <c r="F2240" s="196" t="s">
        <v>144</v>
      </c>
      <c r="G2240" s="196">
        <v>96544</v>
      </c>
      <c r="H2240" s="196" t="s">
        <v>7740</v>
      </c>
      <c r="I2240" s="196" t="s">
        <v>6713</v>
      </c>
      <c r="J2240" s="196" t="s">
        <v>5432</v>
      </c>
      <c r="K2240" s="197">
        <v>16.88</v>
      </c>
      <c r="L2240" s="196" t="s">
        <v>5433</v>
      </c>
    </row>
    <row r="2241" spans="1:12" ht="15.75">
      <c r="A2241" s="196" t="s">
        <v>7317</v>
      </c>
      <c r="B2241" s="196" t="s">
        <v>7318</v>
      </c>
      <c r="C2241" s="196" t="s">
        <v>7626</v>
      </c>
      <c r="D2241" s="196">
        <v>42</v>
      </c>
      <c r="E2241" s="197" t="s">
        <v>144</v>
      </c>
      <c r="F2241" s="196" t="s">
        <v>144</v>
      </c>
      <c r="G2241" s="196">
        <v>96545</v>
      </c>
      <c r="H2241" s="196" t="s">
        <v>7741</v>
      </c>
      <c r="I2241" s="196" t="s">
        <v>6713</v>
      </c>
      <c r="J2241" s="196" t="s">
        <v>5432</v>
      </c>
      <c r="K2241" s="197">
        <v>15.73</v>
      </c>
      <c r="L2241" s="196" t="s">
        <v>5433</v>
      </c>
    </row>
    <row r="2242" spans="1:12" ht="15.75">
      <c r="A2242" s="196" t="s">
        <v>7317</v>
      </c>
      <c r="B2242" s="196" t="s">
        <v>7318</v>
      </c>
      <c r="C2242" s="196" t="s">
        <v>7626</v>
      </c>
      <c r="D2242" s="196">
        <v>42</v>
      </c>
      <c r="E2242" s="197" t="s">
        <v>144</v>
      </c>
      <c r="F2242" s="196" t="s">
        <v>144</v>
      </c>
      <c r="G2242" s="196">
        <v>96546</v>
      </c>
      <c r="H2242" s="196" t="s">
        <v>7742</v>
      </c>
      <c r="I2242" s="196" t="s">
        <v>6713</v>
      </c>
      <c r="J2242" s="196" t="s">
        <v>5432</v>
      </c>
      <c r="K2242" s="197">
        <v>14.01</v>
      </c>
      <c r="L2242" s="196" t="s">
        <v>5433</v>
      </c>
    </row>
    <row r="2243" spans="1:12" ht="15.75">
      <c r="A2243" s="196" t="s">
        <v>7317</v>
      </c>
      <c r="B2243" s="196" t="s">
        <v>7318</v>
      </c>
      <c r="C2243" s="196" t="s">
        <v>7626</v>
      </c>
      <c r="D2243" s="196">
        <v>42</v>
      </c>
      <c r="E2243" s="197" t="s">
        <v>144</v>
      </c>
      <c r="F2243" s="196" t="s">
        <v>144</v>
      </c>
      <c r="G2243" s="196">
        <v>96547</v>
      </c>
      <c r="H2243" s="196" t="s">
        <v>7743</v>
      </c>
      <c r="I2243" s="196" t="s">
        <v>6713</v>
      </c>
      <c r="J2243" s="196" t="s">
        <v>5432</v>
      </c>
      <c r="K2243" s="197">
        <v>11.81</v>
      </c>
      <c r="L2243" s="196" t="s">
        <v>5433</v>
      </c>
    </row>
    <row r="2244" spans="1:12" ht="15.75">
      <c r="A2244" s="196" t="s">
        <v>7317</v>
      </c>
      <c r="B2244" s="196" t="s">
        <v>7318</v>
      </c>
      <c r="C2244" s="196" t="s">
        <v>7626</v>
      </c>
      <c r="D2244" s="196">
        <v>42</v>
      </c>
      <c r="E2244" s="197" t="s">
        <v>144</v>
      </c>
      <c r="F2244" s="196" t="s">
        <v>144</v>
      </c>
      <c r="G2244" s="196">
        <v>96548</v>
      </c>
      <c r="H2244" s="196" t="s">
        <v>7744</v>
      </c>
      <c r="I2244" s="196" t="s">
        <v>6713</v>
      </c>
      <c r="J2244" s="196" t="s">
        <v>5432</v>
      </c>
      <c r="K2244" s="197">
        <v>11.16</v>
      </c>
      <c r="L2244" s="196" t="s">
        <v>5433</v>
      </c>
    </row>
    <row r="2245" spans="1:12" ht="15.75">
      <c r="A2245" s="196" t="s">
        <v>7317</v>
      </c>
      <c r="B2245" s="196" t="s">
        <v>7318</v>
      </c>
      <c r="C2245" s="196" t="s">
        <v>7626</v>
      </c>
      <c r="D2245" s="196">
        <v>42</v>
      </c>
      <c r="E2245" s="197" t="s">
        <v>144</v>
      </c>
      <c r="F2245" s="196" t="s">
        <v>144</v>
      </c>
      <c r="G2245" s="196">
        <v>96549</v>
      </c>
      <c r="H2245" s="196" t="s">
        <v>7745</v>
      </c>
      <c r="I2245" s="196" t="s">
        <v>6713</v>
      </c>
      <c r="J2245" s="196" t="s">
        <v>5432</v>
      </c>
      <c r="K2245" s="197">
        <v>12.43</v>
      </c>
      <c r="L2245" s="196" t="s">
        <v>5433</v>
      </c>
    </row>
    <row r="2246" spans="1:12" ht="15.75">
      <c r="A2246" s="196" t="s">
        <v>7317</v>
      </c>
      <c r="B2246" s="196" t="s">
        <v>7318</v>
      </c>
      <c r="C2246" s="196" t="s">
        <v>7626</v>
      </c>
      <c r="D2246" s="196">
        <v>42</v>
      </c>
      <c r="E2246" s="197" t="s">
        <v>144</v>
      </c>
      <c r="F2246" s="196" t="s">
        <v>144</v>
      </c>
      <c r="G2246" s="196">
        <v>96550</v>
      </c>
      <c r="H2246" s="196" t="s">
        <v>7746</v>
      </c>
      <c r="I2246" s="196" t="s">
        <v>6713</v>
      </c>
      <c r="J2246" s="196" t="s">
        <v>5432</v>
      </c>
      <c r="K2246" s="197">
        <v>12.1</v>
      </c>
      <c r="L2246" s="196" t="s">
        <v>5433</v>
      </c>
    </row>
    <row r="2247" spans="1:12" ht="15.75">
      <c r="A2247" s="196" t="s">
        <v>7317</v>
      </c>
      <c r="B2247" s="196" t="s">
        <v>7318</v>
      </c>
      <c r="C2247" s="196" t="s">
        <v>7626</v>
      </c>
      <c r="D2247" s="196">
        <v>42</v>
      </c>
      <c r="E2247" s="197" t="s">
        <v>144</v>
      </c>
      <c r="F2247" s="196" t="s">
        <v>144</v>
      </c>
      <c r="G2247" s="196">
        <v>100066</v>
      </c>
      <c r="H2247" s="196" t="s">
        <v>7747</v>
      </c>
      <c r="I2247" s="196" t="s">
        <v>6713</v>
      </c>
      <c r="J2247" s="196" t="s">
        <v>5432</v>
      </c>
      <c r="K2247" s="197">
        <v>14.06</v>
      </c>
      <c r="L2247" s="196" t="s">
        <v>5433</v>
      </c>
    </row>
    <row r="2248" spans="1:12" ht="15.75">
      <c r="A2248" s="196" t="s">
        <v>7317</v>
      </c>
      <c r="B2248" s="196" t="s">
        <v>7318</v>
      </c>
      <c r="C2248" s="196" t="s">
        <v>7626</v>
      </c>
      <c r="D2248" s="196">
        <v>42</v>
      </c>
      <c r="E2248" s="197" t="s">
        <v>144</v>
      </c>
      <c r="F2248" s="196" t="s">
        <v>144</v>
      </c>
      <c r="G2248" s="196">
        <v>100067</v>
      </c>
      <c r="H2248" s="196" t="s">
        <v>7748</v>
      </c>
      <c r="I2248" s="196" t="s">
        <v>6713</v>
      </c>
      <c r="J2248" s="196" t="s">
        <v>5503</v>
      </c>
      <c r="K2248" s="197">
        <v>13.03</v>
      </c>
      <c r="L2248" s="196" t="s">
        <v>5433</v>
      </c>
    </row>
    <row r="2249" spans="1:12" ht="15.75">
      <c r="A2249" s="196" t="s">
        <v>7317</v>
      </c>
      <c r="B2249" s="196" t="s">
        <v>7318</v>
      </c>
      <c r="C2249" s="196" t="s">
        <v>7626</v>
      </c>
      <c r="D2249" s="196">
        <v>42</v>
      </c>
      <c r="E2249" s="197" t="s">
        <v>144</v>
      </c>
      <c r="F2249" s="196" t="s">
        <v>144</v>
      </c>
      <c r="G2249" s="196">
        <v>100068</v>
      </c>
      <c r="H2249" s="196" t="s">
        <v>7749</v>
      </c>
      <c r="I2249" s="196" t="s">
        <v>6713</v>
      </c>
      <c r="J2249" s="196" t="s">
        <v>5503</v>
      </c>
      <c r="K2249" s="197">
        <v>10.36</v>
      </c>
      <c r="L2249" s="196" t="s">
        <v>5433</v>
      </c>
    </row>
    <row r="2250" spans="1:12" ht="15.75">
      <c r="A2250" s="196" t="s">
        <v>7317</v>
      </c>
      <c r="B2250" s="196" t="s">
        <v>7318</v>
      </c>
      <c r="C2250" s="196" t="s">
        <v>7750</v>
      </c>
      <c r="D2250" s="196">
        <v>43</v>
      </c>
      <c r="E2250" s="197" t="s">
        <v>144</v>
      </c>
      <c r="F2250" s="196" t="s">
        <v>144</v>
      </c>
      <c r="G2250" s="196">
        <v>89993</v>
      </c>
      <c r="H2250" s="196" t="s">
        <v>7751</v>
      </c>
      <c r="I2250" s="196" t="s">
        <v>6762</v>
      </c>
      <c r="J2250" s="196" t="s">
        <v>5503</v>
      </c>
      <c r="K2250" s="197">
        <v>747.01</v>
      </c>
      <c r="L2250" s="196" t="s">
        <v>5433</v>
      </c>
    </row>
    <row r="2251" spans="1:12" ht="15.75">
      <c r="A2251" s="196" t="s">
        <v>7317</v>
      </c>
      <c r="B2251" s="196" t="s">
        <v>7318</v>
      </c>
      <c r="C2251" s="196" t="s">
        <v>7750</v>
      </c>
      <c r="D2251" s="196">
        <v>43</v>
      </c>
      <c r="E2251" s="197" t="s">
        <v>144</v>
      </c>
      <c r="F2251" s="196" t="s">
        <v>144</v>
      </c>
      <c r="G2251" s="196">
        <v>89994</v>
      </c>
      <c r="H2251" s="196" t="s">
        <v>7752</v>
      </c>
      <c r="I2251" s="196" t="s">
        <v>6762</v>
      </c>
      <c r="J2251" s="196" t="s">
        <v>5503</v>
      </c>
      <c r="K2251" s="197">
        <v>627.78</v>
      </c>
      <c r="L2251" s="196" t="s">
        <v>5433</v>
      </c>
    </row>
    <row r="2252" spans="1:12" ht="15.75">
      <c r="A2252" s="196" t="s">
        <v>7317</v>
      </c>
      <c r="B2252" s="196" t="s">
        <v>7318</v>
      </c>
      <c r="C2252" s="196" t="s">
        <v>7750</v>
      </c>
      <c r="D2252" s="196">
        <v>43</v>
      </c>
      <c r="E2252" s="197" t="s">
        <v>144</v>
      </c>
      <c r="F2252" s="196" t="s">
        <v>144</v>
      </c>
      <c r="G2252" s="196">
        <v>89995</v>
      </c>
      <c r="H2252" s="196" t="s">
        <v>7753</v>
      </c>
      <c r="I2252" s="196" t="s">
        <v>6762</v>
      </c>
      <c r="J2252" s="196" t="s">
        <v>5503</v>
      </c>
      <c r="K2252" s="197">
        <v>716.51</v>
      </c>
      <c r="L2252" s="196" t="s">
        <v>5433</v>
      </c>
    </row>
    <row r="2253" spans="1:12" ht="15.75">
      <c r="A2253" s="196" t="s">
        <v>7317</v>
      </c>
      <c r="B2253" s="196" t="s">
        <v>7318</v>
      </c>
      <c r="C2253" s="196" t="s">
        <v>7750</v>
      </c>
      <c r="D2253" s="196">
        <v>43</v>
      </c>
      <c r="E2253" s="197" t="s">
        <v>144</v>
      </c>
      <c r="F2253" s="196" t="s">
        <v>144</v>
      </c>
      <c r="G2253" s="196">
        <v>90278</v>
      </c>
      <c r="H2253" s="196" t="s">
        <v>7754</v>
      </c>
      <c r="I2253" s="196" t="s">
        <v>6762</v>
      </c>
      <c r="J2253" s="196" t="s">
        <v>5503</v>
      </c>
      <c r="K2253" s="197">
        <v>368.36</v>
      </c>
      <c r="L2253" s="196" t="s">
        <v>5433</v>
      </c>
    </row>
    <row r="2254" spans="1:12" ht="15.75">
      <c r="A2254" s="196" t="s">
        <v>7317</v>
      </c>
      <c r="B2254" s="196" t="s">
        <v>7318</v>
      </c>
      <c r="C2254" s="196" t="s">
        <v>7750</v>
      </c>
      <c r="D2254" s="196">
        <v>43</v>
      </c>
      <c r="E2254" s="197" t="s">
        <v>144</v>
      </c>
      <c r="F2254" s="196" t="s">
        <v>144</v>
      </c>
      <c r="G2254" s="196">
        <v>90279</v>
      </c>
      <c r="H2254" s="196" t="s">
        <v>7755</v>
      </c>
      <c r="I2254" s="196" t="s">
        <v>6762</v>
      </c>
      <c r="J2254" s="196" t="s">
        <v>5503</v>
      </c>
      <c r="K2254" s="197">
        <v>382.65</v>
      </c>
      <c r="L2254" s="196" t="s">
        <v>5433</v>
      </c>
    </row>
    <row r="2255" spans="1:12" ht="15.75">
      <c r="A2255" s="196" t="s">
        <v>7317</v>
      </c>
      <c r="B2255" s="196" t="s">
        <v>7318</v>
      </c>
      <c r="C2255" s="196" t="s">
        <v>7750</v>
      </c>
      <c r="D2255" s="196">
        <v>43</v>
      </c>
      <c r="E2255" s="197" t="s">
        <v>144</v>
      </c>
      <c r="F2255" s="196" t="s">
        <v>144</v>
      </c>
      <c r="G2255" s="196">
        <v>90280</v>
      </c>
      <c r="H2255" s="196" t="s">
        <v>7756</v>
      </c>
      <c r="I2255" s="196" t="s">
        <v>6762</v>
      </c>
      <c r="J2255" s="196" t="s">
        <v>5503</v>
      </c>
      <c r="K2255" s="197">
        <v>413.37</v>
      </c>
      <c r="L2255" s="196" t="s">
        <v>5433</v>
      </c>
    </row>
    <row r="2256" spans="1:12" ht="15.75">
      <c r="A2256" s="196" t="s">
        <v>7317</v>
      </c>
      <c r="B2256" s="196" t="s">
        <v>7318</v>
      </c>
      <c r="C2256" s="196" t="s">
        <v>7750</v>
      </c>
      <c r="D2256" s="196">
        <v>43</v>
      </c>
      <c r="E2256" s="197" t="s">
        <v>144</v>
      </c>
      <c r="F2256" s="196" t="s">
        <v>144</v>
      </c>
      <c r="G2256" s="196">
        <v>90281</v>
      </c>
      <c r="H2256" s="196" t="s">
        <v>7757</v>
      </c>
      <c r="I2256" s="196" t="s">
        <v>6762</v>
      </c>
      <c r="J2256" s="196" t="s">
        <v>5503</v>
      </c>
      <c r="K2256" s="197">
        <v>455.03</v>
      </c>
      <c r="L2256" s="196" t="s">
        <v>5433</v>
      </c>
    </row>
    <row r="2257" spans="1:12" ht="15.75">
      <c r="A2257" s="196" t="s">
        <v>7317</v>
      </c>
      <c r="B2257" s="196" t="s">
        <v>7318</v>
      </c>
      <c r="C2257" s="196" t="s">
        <v>7750</v>
      </c>
      <c r="D2257" s="196">
        <v>43</v>
      </c>
      <c r="E2257" s="197" t="s">
        <v>144</v>
      </c>
      <c r="F2257" s="196" t="s">
        <v>144</v>
      </c>
      <c r="G2257" s="196">
        <v>90282</v>
      </c>
      <c r="H2257" s="196" t="s">
        <v>7758</v>
      </c>
      <c r="I2257" s="196" t="s">
        <v>6762</v>
      </c>
      <c r="J2257" s="196" t="s">
        <v>5503</v>
      </c>
      <c r="K2257" s="197">
        <v>371.56</v>
      </c>
      <c r="L2257" s="196" t="s">
        <v>5433</v>
      </c>
    </row>
    <row r="2258" spans="1:12" ht="15.75">
      <c r="A2258" s="196" t="s">
        <v>7317</v>
      </c>
      <c r="B2258" s="196" t="s">
        <v>7318</v>
      </c>
      <c r="C2258" s="196" t="s">
        <v>7750</v>
      </c>
      <c r="D2258" s="196">
        <v>43</v>
      </c>
      <c r="E2258" s="197" t="s">
        <v>144</v>
      </c>
      <c r="F2258" s="196" t="s">
        <v>144</v>
      </c>
      <c r="G2258" s="196">
        <v>90283</v>
      </c>
      <c r="H2258" s="196" t="s">
        <v>7759</v>
      </c>
      <c r="I2258" s="196" t="s">
        <v>6762</v>
      </c>
      <c r="J2258" s="196" t="s">
        <v>5503</v>
      </c>
      <c r="K2258" s="197">
        <v>387.22</v>
      </c>
      <c r="L2258" s="196" t="s">
        <v>5433</v>
      </c>
    </row>
    <row r="2259" spans="1:12" ht="15.75">
      <c r="A2259" s="196" t="s">
        <v>7317</v>
      </c>
      <c r="B2259" s="196" t="s">
        <v>7318</v>
      </c>
      <c r="C2259" s="196" t="s">
        <v>7750</v>
      </c>
      <c r="D2259" s="196">
        <v>43</v>
      </c>
      <c r="E2259" s="197" t="s">
        <v>144</v>
      </c>
      <c r="F2259" s="196" t="s">
        <v>144</v>
      </c>
      <c r="G2259" s="196">
        <v>90284</v>
      </c>
      <c r="H2259" s="196" t="s">
        <v>7760</v>
      </c>
      <c r="I2259" s="196" t="s">
        <v>6762</v>
      </c>
      <c r="J2259" s="196" t="s">
        <v>5503</v>
      </c>
      <c r="K2259" s="197">
        <v>418.72</v>
      </c>
      <c r="L2259" s="196" t="s">
        <v>5433</v>
      </c>
    </row>
    <row r="2260" spans="1:12" ht="15.75">
      <c r="A2260" s="196" t="s">
        <v>7317</v>
      </c>
      <c r="B2260" s="196" t="s">
        <v>7318</v>
      </c>
      <c r="C2260" s="196" t="s">
        <v>7750</v>
      </c>
      <c r="D2260" s="196">
        <v>43</v>
      </c>
      <c r="E2260" s="197" t="s">
        <v>144</v>
      </c>
      <c r="F2260" s="196" t="s">
        <v>144</v>
      </c>
      <c r="G2260" s="196">
        <v>90285</v>
      </c>
      <c r="H2260" s="196" t="s">
        <v>7761</v>
      </c>
      <c r="I2260" s="196" t="s">
        <v>6762</v>
      </c>
      <c r="J2260" s="196" t="s">
        <v>5503</v>
      </c>
      <c r="K2260" s="197">
        <v>463.25</v>
      </c>
      <c r="L2260" s="196" t="s">
        <v>5433</v>
      </c>
    </row>
    <row r="2261" spans="1:12" ht="15.75">
      <c r="A2261" s="196" t="s">
        <v>7317</v>
      </c>
      <c r="B2261" s="196" t="s">
        <v>7318</v>
      </c>
      <c r="C2261" s="196" t="s">
        <v>7750</v>
      </c>
      <c r="D2261" s="196">
        <v>43</v>
      </c>
      <c r="E2261" s="197" t="s">
        <v>144</v>
      </c>
      <c r="F2261" s="196" t="s">
        <v>144</v>
      </c>
      <c r="G2261" s="196">
        <v>90853</v>
      </c>
      <c r="H2261" s="196" t="s">
        <v>7762</v>
      </c>
      <c r="I2261" s="196" t="s">
        <v>6762</v>
      </c>
      <c r="J2261" s="196" t="s">
        <v>5432</v>
      </c>
      <c r="K2261" s="197">
        <v>429.56</v>
      </c>
      <c r="L2261" s="196" t="s">
        <v>5433</v>
      </c>
    </row>
    <row r="2262" spans="1:12" ht="15.75">
      <c r="A2262" s="196" t="s">
        <v>7317</v>
      </c>
      <c r="B2262" s="196" t="s">
        <v>7318</v>
      </c>
      <c r="C2262" s="196" t="s">
        <v>7750</v>
      </c>
      <c r="D2262" s="196">
        <v>43</v>
      </c>
      <c r="E2262" s="197" t="s">
        <v>144</v>
      </c>
      <c r="F2262" s="196" t="s">
        <v>144</v>
      </c>
      <c r="G2262" s="196">
        <v>90854</v>
      </c>
      <c r="H2262" s="196" t="s">
        <v>7763</v>
      </c>
      <c r="I2262" s="196" t="s">
        <v>6762</v>
      </c>
      <c r="J2262" s="196" t="s">
        <v>5432</v>
      </c>
      <c r="K2262" s="197">
        <v>416.21</v>
      </c>
      <c r="L2262" s="196" t="s">
        <v>5433</v>
      </c>
    </row>
    <row r="2263" spans="1:12" ht="15.75">
      <c r="A2263" s="196" t="s">
        <v>7317</v>
      </c>
      <c r="B2263" s="196" t="s">
        <v>7318</v>
      </c>
      <c r="C2263" s="196" t="s">
        <v>7750</v>
      </c>
      <c r="D2263" s="196">
        <v>43</v>
      </c>
      <c r="E2263" s="197" t="s">
        <v>144</v>
      </c>
      <c r="F2263" s="196" t="s">
        <v>144</v>
      </c>
      <c r="G2263" s="196">
        <v>90855</v>
      </c>
      <c r="H2263" s="196" t="s">
        <v>7764</v>
      </c>
      <c r="I2263" s="196" t="s">
        <v>6762</v>
      </c>
      <c r="J2263" s="196" t="s">
        <v>5432</v>
      </c>
      <c r="K2263" s="197">
        <v>457.24</v>
      </c>
      <c r="L2263" s="196" t="s">
        <v>5433</v>
      </c>
    </row>
    <row r="2264" spans="1:12" ht="15.75">
      <c r="A2264" s="196" t="s">
        <v>7317</v>
      </c>
      <c r="B2264" s="196" t="s">
        <v>7318</v>
      </c>
      <c r="C2264" s="196" t="s">
        <v>7750</v>
      </c>
      <c r="D2264" s="196">
        <v>43</v>
      </c>
      <c r="E2264" s="197" t="s">
        <v>144</v>
      </c>
      <c r="F2264" s="196" t="s">
        <v>144</v>
      </c>
      <c r="G2264" s="196">
        <v>90856</v>
      </c>
      <c r="H2264" s="196" t="s">
        <v>7765</v>
      </c>
      <c r="I2264" s="196" t="s">
        <v>6762</v>
      </c>
      <c r="J2264" s="196" t="s">
        <v>5432</v>
      </c>
      <c r="K2264" s="197">
        <v>433.62</v>
      </c>
      <c r="L2264" s="196" t="s">
        <v>5433</v>
      </c>
    </row>
    <row r="2265" spans="1:12" ht="15.75">
      <c r="A2265" s="196" t="s">
        <v>7317</v>
      </c>
      <c r="B2265" s="196" t="s">
        <v>7318</v>
      </c>
      <c r="C2265" s="196" t="s">
        <v>7750</v>
      </c>
      <c r="D2265" s="196">
        <v>43</v>
      </c>
      <c r="E2265" s="197" t="s">
        <v>144</v>
      </c>
      <c r="F2265" s="196" t="s">
        <v>144</v>
      </c>
      <c r="G2265" s="196">
        <v>90857</v>
      </c>
      <c r="H2265" s="196" t="s">
        <v>7766</v>
      </c>
      <c r="I2265" s="196" t="s">
        <v>6762</v>
      </c>
      <c r="J2265" s="196" t="s">
        <v>5432</v>
      </c>
      <c r="K2265" s="197">
        <v>418.92</v>
      </c>
      <c r="L2265" s="196" t="s">
        <v>5433</v>
      </c>
    </row>
    <row r="2266" spans="1:12" ht="15.75">
      <c r="A2266" s="196" t="s">
        <v>7317</v>
      </c>
      <c r="B2266" s="196" t="s">
        <v>7318</v>
      </c>
      <c r="C2266" s="196" t="s">
        <v>7750</v>
      </c>
      <c r="D2266" s="196">
        <v>43</v>
      </c>
      <c r="E2266" s="197" t="s">
        <v>144</v>
      </c>
      <c r="F2266" s="196" t="s">
        <v>144</v>
      </c>
      <c r="G2266" s="196">
        <v>90858</v>
      </c>
      <c r="H2266" s="196" t="s">
        <v>7767</v>
      </c>
      <c r="I2266" s="196" t="s">
        <v>6762</v>
      </c>
      <c r="J2266" s="196" t="s">
        <v>5432</v>
      </c>
      <c r="K2266" s="197">
        <v>475.89</v>
      </c>
      <c r="L2266" s="196" t="s">
        <v>5433</v>
      </c>
    </row>
    <row r="2267" spans="1:12" ht="15.75">
      <c r="A2267" s="196" t="s">
        <v>7317</v>
      </c>
      <c r="B2267" s="196" t="s">
        <v>7318</v>
      </c>
      <c r="C2267" s="196" t="s">
        <v>7750</v>
      </c>
      <c r="D2267" s="196">
        <v>43</v>
      </c>
      <c r="E2267" s="197" t="s">
        <v>144</v>
      </c>
      <c r="F2267" s="196" t="s">
        <v>144</v>
      </c>
      <c r="G2267" s="196">
        <v>90859</v>
      </c>
      <c r="H2267" s="196" t="s">
        <v>7768</v>
      </c>
      <c r="I2267" s="196" t="s">
        <v>6762</v>
      </c>
      <c r="J2267" s="196" t="s">
        <v>5503</v>
      </c>
      <c r="K2267" s="197">
        <v>429.9</v>
      </c>
      <c r="L2267" s="196" t="s">
        <v>5433</v>
      </c>
    </row>
    <row r="2268" spans="1:12" ht="15.75">
      <c r="A2268" s="196" t="s">
        <v>7317</v>
      </c>
      <c r="B2268" s="196" t="s">
        <v>7318</v>
      </c>
      <c r="C2268" s="196" t="s">
        <v>7750</v>
      </c>
      <c r="D2268" s="196">
        <v>43</v>
      </c>
      <c r="E2268" s="197" t="s">
        <v>144</v>
      </c>
      <c r="F2268" s="196" t="s">
        <v>144</v>
      </c>
      <c r="G2268" s="196">
        <v>90860</v>
      </c>
      <c r="H2268" s="196" t="s">
        <v>7769</v>
      </c>
      <c r="I2268" s="196" t="s">
        <v>6762</v>
      </c>
      <c r="J2268" s="196" t="s">
        <v>5503</v>
      </c>
      <c r="K2268" s="197">
        <v>435.54</v>
      </c>
      <c r="L2268" s="196" t="s">
        <v>5433</v>
      </c>
    </row>
    <row r="2269" spans="1:12" ht="15.75">
      <c r="A2269" s="196" t="s">
        <v>7317</v>
      </c>
      <c r="B2269" s="196" t="s">
        <v>7318</v>
      </c>
      <c r="C2269" s="196" t="s">
        <v>7750</v>
      </c>
      <c r="D2269" s="196">
        <v>43</v>
      </c>
      <c r="E2269" s="197" t="s">
        <v>144</v>
      </c>
      <c r="F2269" s="196" t="s">
        <v>144</v>
      </c>
      <c r="G2269" s="196">
        <v>90861</v>
      </c>
      <c r="H2269" s="196" t="s">
        <v>7770</v>
      </c>
      <c r="I2269" s="196" t="s">
        <v>6762</v>
      </c>
      <c r="J2269" s="196" t="s">
        <v>5432</v>
      </c>
      <c r="K2269" s="197">
        <v>422.94</v>
      </c>
      <c r="L2269" s="196" t="s">
        <v>5433</v>
      </c>
    </row>
    <row r="2270" spans="1:12" ht="15.75">
      <c r="A2270" s="196" t="s">
        <v>7317</v>
      </c>
      <c r="B2270" s="196" t="s">
        <v>7318</v>
      </c>
      <c r="C2270" s="196" t="s">
        <v>7750</v>
      </c>
      <c r="D2270" s="196">
        <v>43</v>
      </c>
      <c r="E2270" s="197" t="s">
        <v>144</v>
      </c>
      <c r="F2270" s="196" t="s">
        <v>144</v>
      </c>
      <c r="G2270" s="196">
        <v>90862</v>
      </c>
      <c r="H2270" s="196" t="s">
        <v>7771</v>
      </c>
      <c r="I2270" s="196" t="s">
        <v>6762</v>
      </c>
      <c r="J2270" s="196" t="s">
        <v>5503</v>
      </c>
      <c r="K2270" s="197">
        <v>403.66</v>
      </c>
      <c r="L2270" s="196" t="s">
        <v>5433</v>
      </c>
    </row>
    <row r="2271" spans="1:12" ht="15.75">
      <c r="A2271" s="196" t="s">
        <v>7317</v>
      </c>
      <c r="B2271" s="196" t="s">
        <v>7318</v>
      </c>
      <c r="C2271" s="196" t="s">
        <v>7750</v>
      </c>
      <c r="D2271" s="196">
        <v>43</v>
      </c>
      <c r="E2271" s="197" t="s">
        <v>144</v>
      </c>
      <c r="F2271" s="196" t="s">
        <v>144</v>
      </c>
      <c r="G2271" s="196">
        <v>92718</v>
      </c>
      <c r="H2271" s="196" t="s">
        <v>7772</v>
      </c>
      <c r="I2271" s="196" t="s">
        <v>6762</v>
      </c>
      <c r="J2271" s="196" t="s">
        <v>5432</v>
      </c>
      <c r="K2271" s="197">
        <v>524.91999999999996</v>
      </c>
      <c r="L2271" s="196" t="s">
        <v>5433</v>
      </c>
    </row>
    <row r="2272" spans="1:12" ht="15.75">
      <c r="A2272" s="196" t="s">
        <v>7317</v>
      </c>
      <c r="B2272" s="196" t="s">
        <v>7318</v>
      </c>
      <c r="C2272" s="196" t="s">
        <v>7750</v>
      </c>
      <c r="D2272" s="196">
        <v>43</v>
      </c>
      <c r="E2272" s="197" t="s">
        <v>144</v>
      </c>
      <c r="F2272" s="196" t="s">
        <v>144</v>
      </c>
      <c r="G2272" s="196">
        <v>92719</v>
      </c>
      <c r="H2272" s="196" t="s">
        <v>7773</v>
      </c>
      <c r="I2272" s="196" t="s">
        <v>6762</v>
      </c>
      <c r="J2272" s="196" t="s">
        <v>5432</v>
      </c>
      <c r="K2272" s="197">
        <v>377.75</v>
      </c>
      <c r="L2272" s="196" t="s">
        <v>5433</v>
      </c>
    </row>
    <row r="2273" spans="1:12" ht="15.75">
      <c r="A2273" s="196" t="s">
        <v>7317</v>
      </c>
      <c r="B2273" s="196" t="s">
        <v>7318</v>
      </c>
      <c r="C2273" s="196" t="s">
        <v>7750</v>
      </c>
      <c r="D2273" s="196">
        <v>43</v>
      </c>
      <c r="E2273" s="197" t="s">
        <v>144</v>
      </c>
      <c r="F2273" s="196" t="s">
        <v>144</v>
      </c>
      <c r="G2273" s="196">
        <v>92720</v>
      </c>
      <c r="H2273" s="196" t="s">
        <v>7774</v>
      </c>
      <c r="I2273" s="196" t="s">
        <v>6762</v>
      </c>
      <c r="J2273" s="196" t="s">
        <v>5432</v>
      </c>
      <c r="K2273" s="197">
        <v>401.35</v>
      </c>
      <c r="L2273" s="196" t="s">
        <v>5433</v>
      </c>
    </row>
    <row r="2274" spans="1:12" ht="15.75">
      <c r="A2274" s="196" t="s">
        <v>7317</v>
      </c>
      <c r="B2274" s="196" t="s">
        <v>7318</v>
      </c>
      <c r="C2274" s="196" t="s">
        <v>7750</v>
      </c>
      <c r="D2274" s="196">
        <v>43</v>
      </c>
      <c r="E2274" s="197" t="s">
        <v>144</v>
      </c>
      <c r="F2274" s="196" t="s">
        <v>144</v>
      </c>
      <c r="G2274" s="196">
        <v>92721</v>
      </c>
      <c r="H2274" s="196" t="s">
        <v>7775</v>
      </c>
      <c r="I2274" s="196" t="s">
        <v>6762</v>
      </c>
      <c r="J2274" s="196" t="s">
        <v>5432</v>
      </c>
      <c r="K2274" s="197">
        <v>368.76</v>
      </c>
      <c r="L2274" s="196" t="s">
        <v>5433</v>
      </c>
    </row>
    <row r="2275" spans="1:12" ht="15.75">
      <c r="A2275" s="196" t="s">
        <v>7317</v>
      </c>
      <c r="B2275" s="196" t="s">
        <v>7318</v>
      </c>
      <c r="C2275" s="196" t="s">
        <v>7750</v>
      </c>
      <c r="D2275" s="196">
        <v>43</v>
      </c>
      <c r="E2275" s="197" t="s">
        <v>144</v>
      </c>
      <c r="F2275" s="196" t="s">
        <v>144</v>
      </c>
      <c r="G2275" s="196">
        <v>92722</v>
      </c>
      <c r="H2275" s="196" t="s">
        <v>7776</v>
      </c>
      <c r="I2275" s="196" t="s">
        <v>6762</v>
      </c>
      <c r="J2275" s="196" t="s">
        <v>5432</v>
      </c>
      <c r="K2275" s="197">
        <v>397.65</v>
      </c>
      <c r="L2275" s="196" t="s">
        <v>5433</v>
      </c>
    </row>
    <row r="2276" spans="1:12" ht="15.75">
      <c r="A2276" s="196" t="s">
        <v>7317</v>
      </c>
      <c r="B2276" s="196" t="s">
        <v>7318</v>
      </c>
      <c r="C2276" s="196" t="s">
        <v>7750</v>
      </c>
      <c r="D2276" s="196">
        <v>43</v>
      </c>
      <c r="E2276" s="197" t="s">
        <v>144</v>
      </c>
      <c r="F2276" s="196" t="s">
        <v>144</v>
      </c>
      <c r="G2276" s="196">
        <v>92723</v>
      </c>
      <c r="H2276" s="196" t="s">
        <v>7777</v>
      </c>
      <c r="I2276" s="196" t="s">
        <v>6762</v>
      </c>
      <c r="J2276" s="196" t="s">
        <v>5432</v>
      </c>
      <c r="K2276" s="197">
        <v>391.19</v>
      </c>
      <c r="L2276" s="196" t="s">
        <v>5433</v>
      </c>
    </row>
    <row r="2277" spans="1:12" ht="15.75">
      <c r="A2277" s="196" t="s">
        <v>7317</v>
      </c>
      <c r="B2277" s="196" t="s">
        <v>7318</v>
      </c>
      <c r="C2277" s="196" t="s">
        <v>7750</v>
      </c>
      <c r="D2277" s="196">
        <v>43</v>
      </c>
      <c r="E2277" s="197" t="s">
        <v>144</v>
      </c>
      <c r="F2277" s="196" t="s">
        <v>144</v>
      </c>
      <c r="G2277" s="196">
        <v>92724</v>
      </c>
      <c r="H2277" s="196" t="s">
        <v>7778</v>
      </c>
      <c r="I2277" s="196" t="s">
        <v>6762</v>
      </c>
      <c r="J2277" s="196" t="s">
        <v>5432</v>
      </c>
      <c r="K2277" s="197">
        <v>387.88</v>
      </c>
      <c r="L2277" s="196" t="s">
        <v>5433</v>
      </c>
    </row>
    <row r="2278" spans="1:12" ht="15.75">
      <c r="A2278" s="196" t="s">
        <v>7317</v>
      </c>
      <c r="B2278" s="196" t="s">
        <v>7318</v>
      </c>
      <c r="C2278" s="196" t="s">
        <v>7750</v>
      </c>
      <c r="D2278" s="196">
        <v>43</v>
      </c>
      <c r="E2278" s="197" t="s">
        <v>144</v>
      </c>
      <c r="F2278" s="196" t="s">
        <v>144</v>
      </c>
      <c r="G2278" s="196">
        <v>92725</v>
      </c>
      <c r="H2278" s="196" t="s">
        <v>7779</v>
      </c>
      <c r="I2278" s="196" t="s">
        <v>6762</v>
      </c>
      <c r="J2278" s="196" t="s">
        <v>5432</v>
      </c>
      <c r="K2278" s="197">
        <v>386.49</v>
      </c>
      <c r="L2278" s="196" t="s">
        <v>5433</v>
      </c>
    </row>
    <row r="2279" spans="1:12" ht="15.75">
      <c r="A2279" s="196" t="s">
        <v>7317</v>
      </c>
      <c r="B2279" s="196" t="s">
        <v>7318</v>
      </c>
      <c r="C2279" s="196" t="s">
        <v>7750</v>
      </c>
      <c r="D2279" s="196">
        <v>43</v>
      </c>
      <c r="E2279" s="197" t="s">
        <v>144</v>
      </c>
      <c r="F2279" s="196" t="s">
        <v>144</v>
      </c>
      <c r="G2279" s="196">
        <v>92726</v>
      </c>
      <c r="H2279" s="196" t="s">
        <v>7780</v>
      </c>
      <c r="I2279" s="196" t="s">
        <v>6762</v>
      </c>
      <c r="J2279" s="196" t="s">
        <v>5432</v>
      </c>
      <c r="K2279" s="197">
        <v>384.14</v>
      </c>
      <c r="L2279" s="196" t="s">
        <v>5433</v>
      </c>
    </row>
    <row r="2280" spans="1:12" ht="15.75">
      <c r="A2280" s="196" t="s">
        <v>7317</v>
      </c>
      <c r="B2280" s="196" t="s">
        <v>7318</v>
      </c>
      <c r="C2280" s="196" t="s">
        <v>7750</v>
      </c>
      <c r="D2280" s="196">
        <v>43</v>
      </c>
      <c r="E2280" s="197" t="s">
        <v>144</v>
      </c>
      <c r="F2280" s="196" t="s">
        <v>144</v>
      </c>
      <c r="G2280" s="196">
        <v>92727</v>
      </c>
      <c r="H2280" s="196" t="s">
        <v>7781</v>
      </c>
      <c r="I2280" s="196" t="s">
        <v>6762</v>
      </c>
      <c r="J2280" s="196" t="s">
        <v>5432</v>
      </c>
      <c r="K2280" s="197">
        <v>460.5</v>
      </c>
      <c r="L2280" s="196" t="s">
        <v>5433</v>
      </c>
    </row>
    <row r="2281" spans="1:12" ht="15.75">
      <c r="A2281" s="196" t="s">
        <v>7317</v>
      </c>
      <c r="B2281" s="196" t="s">
        <v>7318</v>
      </c>
      <c r="C2281" s="196" t="s">
        <v>7750</v>
      </c>
      <c r="D2281" s="196">
        <v>43</v>
      </c>
      <c r="E2281" s="197" t="s">
        <v>144</v>
      </c>
      <c r="F2281" s="196" t="s">
        <v>144</v>
      </c>
      <c r="G2281" s="196">
        <v>92728</v>
      </c>
      <c r="H2281" s="196" t="s">
        <v>7782</v>
      </c>
      <c r="I2281" s="196" t="s">
        <v>6762</v>
      </c>
      <c r="J2281" s="196" t="s">
        <v>5432</v>
      </c>
      <c r="K2281" s="197">
        <v>437.19</v>
      </c>
      <c r="L2281" s="196" t="s">
        <v>5433</v>
      </c>
    </row>
    <row r="2282" spans="1:12" ht="15.75">
      <c r="A2282" s="196" t="s">
        <v>7317</v>
      </c>
      <c r="B2282" s="196" t="s">
        <v>7318</v>
      </c>
      <c r="C2282" s="196" t="s">
        <v>7750</v>
      </c>
      <c r="D2282" s="196">
        <v>43</v>
      </c>
      <c r="E2282" s="197" t="s">
        <v>144</v>
      </c>
      <c r="F2282" s="196" t="s">
        <v>144</v>
      </c>
      <c r="G2282" s="196">
        <v>92729</v>
      </c>
      <c r="H2282" s="196" t="s">
        <v>7783</v>
      </c>
      <c r="I2282" s="196" t="s">
        <v>6762</v>
      </c>
      <c r="J2282" s="196" t="s">
        <v>5432</v>
      </c>
      <c r="K2282" s="197">
        <v>427.32</v>
      </c>
      <c r="L2282" s="196" t="s">
        <v>5433</v>
      </c>
    </row>
    <row r="2283" spans="1:12" ht="15.75">
      <c r="A2283" s="196" t="s">
        <v>7317</v>
      </c>
      <c r="B2283" s="196" t="s">
        <v>7318</v>
      </c>
      <c r="C2283" s="196" t="s">
        <v>7750</v>
      </c>
      <c r="D2283" s="196">
        <v>43</v>
      </c>
      <c r="E2283" s="197" t="s">
        <v>144</v>
      </c>
      <c r="F2283" s="196" t="s">
        <v>144</v>
      </c>
      <c r="G2283" s="196">
        <v>92730</v>
      </c>
      <c r="H2283" s="196" t="s">
        <v>7784</v>
      </c>
      <c r="I2283" s="196" t="s">
        <v>6762</v>
      </c>
      <c r="J2283" s="196" t="s">
        <v>5432</v>
      </c>
      <c r="K2283" s="197">
        <v>410.85</v>
      </c>
      <c r="L2283" s="196" t="s">
        <v>5433</v>
      </c>
    </row>
    <row r="2284" spans="1:12" ht="15.75">
      <c r="A2284" s="196" t="s">
        <v>7317</v>
      </c>
      <c r="B2284" s="196" t="s">
        <v>7318</v>
      </c>
      <c r="C2284" s="196" t="s">
        <v>7750</v>
      </c>
      <c r="D2284" s="196">
        <v>43</v>
      </c>
      <c r="E2284" s="197" t="s">
        <v>144</v>
      </c>
      <c r="F2284" s="196" t="s">
        <v>144</v>
      </c>
      <c r="G2284" s="196">
        <v>92731</v>
      </c>
      <c r="H2284" s="196" t="s">
        <v>7785</v>
      </c>
      <c r="I2284" s="196" t="s">
        <v>6762</v>
      </c>
      <c r="J2284" s="196" t="s">
        <v>5432</v>
      </c>
      <c r="K2284" s="197">
        <v>429.74</v>
      </c>
      <c r="L2284" s="196" t="s">
        <v>5433</v>
      </c>
    </row>
    <row r="2285" spans="1:12" ht="15.75">
      <c r="A2285" s="196" t="s">
        <v>7317</v>
      </c>
      <c r="B2285" s="196" t="s">
        <v>7318</v>
      </c>
      <c r="C2285" s="196" t="s">
        <v>7750</v>
      </c>
      <c r="D2285" s="196">
        <v>43</v>
      </c>
      <c r="E2285" s="197" t="s">
        <v>144</v>
      </c>
      <c r="F2285" s="196" t="s">
        <v>144</v>
      </c>
      <c r="G2285" s="196">
        <v>92732</v>
      </c>
      <c r="H2285" s="196" t="s">
        <v>7786</v>
      </c>
      <c r="I2285" s="196" t="s">
        <v>6762</v>
      </c>
      <c r="J2285" s="196" t="s">
        <v>5432</v>
      </c>
      <c r="K2285" s="197">
        <v>413.78</v>
      </c>
      <c r="L2285" s="196" t="s">
        <v>5433</v>
      </c>
    </row>
    <row r="2286" spans="1:12" ht="15.75">
      <c r="A2286" s="196" t="s">
        <v>7317</v>
      </c>
      <c r="B2286" s="196" t="s">
        <v>7318</v>
      </c>
      <c r="C2286" s="196" t="s">
        <v>7750</v>
      </c>
      <c r="D2286" s="196">
        <v>43</v>
      </c>
      <c r="E2286" s="197" t="s">
        <v>144</v>
      </c>
      <c r="F2286" s="196" t="s">
        <v>144</v>
      </c>
      <c r="G2286" s="196">
        <v>92733</v>
      </c>
      <c r="H2286" s="196" t="s">
        <v>7787</v>
      </c>
      <c r="I2286" s="196" t="s">
        <v>6762</v>
      </c>
      <c r="J2286" s="196" t="s">
        <v>5432</v>
      </c>
      <c r="K2286" s="197">
        <v>407</v>
      </c>
      <c r="L2286" s="196" t="s">
        <v>5433</v>
      </c>
    </row>
    <row r="2287" spans="1:12" ht="15.75">
      <c r="A2287" s="196" t="s">
        <v>7317</v>
      </c>
      <c r="B2287" s="196" t="s">
        <v>7318</v>
      </c>
      <c r="C2287" s="196" t="s">
        <v>7750</v>
      </c>
      <c r="D2287" s="196">
        <v>43</v>
      </c>
      <c r="E2287" s="197" t="s">
        <v>144</v>
      </c>
      <c r="F2287" s="196" t="s">
        <v>144</v>
      </c>
      <c r="G2287" s="196">
        <v>92734</v>
      </c>
      <c r="H2287" s="196" t="s">
        <v>7788</v>
      </c>
      <c r="I2287" s="196" t="s">
        <v>6762</v>
      </c>
      <c r="J2287" s="196" t="s">
        <v>5432</v>
      </c>
      <c r="K2287" s="197">
        <v>395.75</v>
      </c>
      <c r="L2287" s="196" t="s">
        <v>5433</v>
      </c>
    </row>
    <row r="2288" spans="1:12" ht="15.75">
      <c r="A2288" s="196" t="s">
        <v>7317</v>
      </c>
      <c r="B2288" s="196" t="s">
        <v>7318</v>
      </c>
      <c r="C2288" s="196" t="s">
        <v>7750</v>
      </c>
      <c r="D2288" s="196">
        <v>43</v>
      </c>
      <c r="E2288" s="197" t="s">
        <v>144</v>
      </c>
      <c r="F2288" s="196" t="s">
        <v>144</v>
      </c>
      <c r="G2288" s="196">
        <v>92735</v>
      </c>
      <c r="H2288" s="196" t="s">
        <v>7789</v>
      </c>
      <c r="I2288" s="196" t="s">
        <v>6762</v>
      </c>
      <c r="J2288" s="196" t="s">
        <v>5432</v>
      </c>
      <c r="K2288" s="197">
        <v>403.91</v>
      </c>
      <c r="L2288" s="196" t="s">
        <v>5433</v>
      </c>
    </row>
    <row r="2289" spans="1:12" ht="15.75">
      <c r="A2289" s="196" t="s">
        <v>7317</v>
      </c>
      <c r="B2289" s="196" t="s">
        <v>7318</v>
      </c>
      <c r="C2289" s="196" t="s">
        <v>7750</v>
      </c>
      <c r="D2289" s="196">
        <v>43</v>
      </c>
      <c r="E2289" s="197" t="s">
        <v>144</v>
      </c>
      <c r="F2289" s="196" t="s">
        <v>144</v>
      </c>
      <c r="G2289" s="196">
        <v>92736</v>
      </c>
      <c r="H2289" s="196" t="s">
        <v>7790</v>
      </c>
      <c r="I2289" s="196" t="s">
        <v>6762</v>
      </c>
      <c r="J2289" s="196" t="s">
        <v>5432</v>
      </c>
      <c r="K2289" s="197">
        <v>391.43</v>
      </c>
      <c r="L2289" s="196" t="s">
        <v>5433</v>
      </c>
    </row>
    <row r="2290" spans="1:12" ht="15.75">
      <c r="A2290" s="196" t="s">
        <v>7317</v>
      </c>
      <c r="B2290" s="196" t="s">
        <v>7318</v>
      </c>
      <c r="C2290" s="196" t="s">
        <v>7750</v>
      </c>
      <c r="D2290" s="196">
        <v>43</v>
      </c>
      <c r="E2290" s="197" t="s">
        <v>144</v>
      </c>
      <c r="F2290" s="196" t="s">
        <v>144</v>
      </c>
      <c r="G2290" s="196">
        <v>92739</v>
      </c>
      <c r="H2290" s="196" t="s">
        <v>7791</v>
      </c>
      <c r="I2290" s="196" t="s">
        <v>6762</v>
      </c>
      <c r="J2290" s="196" t="s">
        <v>5432</v>
      </c>
      <c r="K2290" s="197">
        <v>373.34</v>
      </c>
      <c r="L2290" s="196" t="s">
        <v>5433</v>
      </c>
    </row>
    <row r="2291" spans="1:12" ht="15.75">
      <c r="A2291" s="196" t="s">
        <v>7317</v>
      </c>
      <c r="B2291" s="196" t="s">
        <v>7318</v>
      </c>
      <c r="C2291" s="196" t="s">
        <v>7750</v>
      </c>
      <c r="D2291" s="196">
        <v>43</v>
      </c>
      <c r="E2291" s="197" t="s">
        <v>144</v>
      </c>
      <c r="F2291" s="196" t="s">
        <v>144</v>
      </c>
      <c r="G2291" s="196">
        <v>92740</v>
      </c>
      <c r="H2291" s="196" t="s">
        <v>7792</v>
      </c>
      <c r="I2291" s="196" t="s">
        <v>6762</v>
      </c>
      <c r="J2291" s="196" t="s">
        <v>5432</v>
      </c>
      <c r="K2291" s="197">
        <v>367.18</v>
      </c>
      <c r="L2291" s="196" t="s">
        <v>5433</v>
      </c>
    </row>
    <row r="2292" spans="1:12" ht="15.75">
      <c r="A2292" s="196" t="s">
        <v>7317</v>
      </c>
      <c r="B2292" s="196" t="s">
        <v>7318</v>
      </c>
      <c r="C2292" s="196" t="s">
        <v>7750</v>
      </c>
      <c r="D2292" s="196">
        <v>43</v>
      </c>
      <c r="E2292" s="197" t="s">
        <v>144</v>
      </c>
      <c r="F2292" s="196" t="s">
        <v>144</v>
      </c>
      <c r="G2292" s="196">
        <v>92741</v>
      </c>
      <c r="H2292" s="196" t="s">
        <v>7793</v>
      </c>
      <c r="I2292" s="196" t="s">
        <v>6762</v>
      </c>
      <c r="J2292" s="196" t="s">
        <v>5432</v>
      </c>
      <c r="K2292" s="197">
        <v>589.44000000000005</v>
      </c>
      <c r="L2292" s="196" t="s">
        <v>5433</v>
      </c>
    </row>
    <row r="2293" spans="1:12" ht="15.75">
      <c r="A2293" s="196" t="s">
        <v>7317</v>
      </c>
      <c r="B2293" s="196" t="s">
        <v>7318</v>
      </c>
      <c r="C2293" s="196" t="s">
        <v>7750</v>
      </c>
      <c r="D2293" s="196">
        <v>43</v>
      </c>
      <c r="E2293" s="197" t="s">
        <v>144</v>
      </c>
      <c r="F2293" s="196" t="s">
        <v>144</v>
      </c>
      <c r="G2293" s="196">
        <v>92742</v>
      </c>
      <c r="H2293" s="196" t="s">
        <v>7794</v>
      </c>
      <c r="I2293" s="196" t="s">
        <v>6762</v>
      </c>
      <c r="J2293" s="196" t="s">
        <v>5432</v>
      </c>
      <c r="K2293" s="197">
        <v>823.77</v>
      </c>
      <c r="L2293" s="196" t="s">
        <v>5433</v>
      </c>
    </row>
    <row r="2294" spans="1:12" ht="15.75">
      <c r="A2294" s="196" t="s">
        <v>7317</v>
      </c>
      <c r="B2294" s="196" t="s">
        <v>7318</v>
      </c>
      <c r="C2294" s="196" t="s">
        <v>7750</v>
      </c>
      <c r="D2294" s="196">
        <v>43</v>
      </c>
      <c r="E2294" s="197" t="s">
        <v>144</v>
      </c>
      <c r="F2294" s="196" t="s">
        <v>144</v>
      </c>
      <c r="G2294" s="196">
        <v>92873</v>
      </c>
      <c r="H2294" s="196" t="s">
        <v>7795</v>
      </c>
      <c r="I2294" s="196" t="s">
        <v>6762</v>
      </c>
      <c r="J2294" s="196" t="s">
        <v>5432</v>
      </c>
      <c r="K2294" s="197">
        <v>181.95</v>
      </c>
      <c r="L2294" s="196" t="s">
        <v>5433</v>
      </c>
    </row>
    <row r="2295" spans="1:12" ht="15.75">
      <c r="A2295" s="196" t="s">
        <v>7317</v>
      </c>
      <c r="B2295" s="196" t="s">
        <v>7318</v>
      </c>
      <c r="C2295" s="196" t="s">
        <v>7750</v>
      </c>
      <c r="D2295" s="196">
        <v>43</v>
      </c>
      <c r="E2295" s="197" t="s">
        <v>144</v>
      </c>
      <c r="F2295" s="196" t="s">
        <v>144</v>
      </c>
      <c r="G2295" s="196">
        <v>92874</v>
      </c>
      <c r="H2295" s="196" t="s">
        <v>7796</v>
      </c>
      <c r="I2295" s="196" t="s">
        <v>6762</v>
      </c>
      <c r="J2295" s="196" t="s">
        <v>5432</v>
      </c>
      <c r="K2295" s="197">
        <v>29.8</v>
      </c>
      <c r="L2295" s="196" t="s">
        <v>5433</v>
      </c>
    </row>
    <row r="2296" spans="1:12" ht="15.75">
      <c r="A2296" s="196" t="s">
        <v>7317</v>
      </c>
      <c r="B2296" s="196" t="s">
        <v>7318</v>
      </c>
      <c r="C2296" s="196" t="s">
        <v>7750</v>
      </c>
      <c r="D2296" s="196">
        <v>43</v>
      </c>
      <c r="E2296" s="197" t="s">
        <v>144</v>
      </c>
      <c r="F2296" s="196" t="s">
        <v>144</v>
      </c>
      <c r="G2296" s="196">
        <v>94962</v>
      </c>
      <c r="H2296" s="196" t="s">
        <v>7797</v>
      </c>
      <c r="I2296" s="196" t="s">
        <v>6762</v>
      </c>
      <c r="J2296" s="196" t="s">
        <v>5503</v>
      </c>
      <c r="K2296" s="197">
        <v>321.07</v>
      </c>
      <c r="L2296" s="196" t="s">
        <v>5433</v>
      </c>
    </row>
    <row r="2297" spans="1:12" ht="15.75">
      <c r="A2297" s="196" t="s">
        <v>7317</v>
      </c>
      <c r="B2297" s="196" t="s">
        <v>7318</v>
      </c>
      <c r="C2297" s="196" t="s">
        <v>7750</v>
      </c>
      <c r="D2297" s="196">
        <v>43</v>
      </c>
      <c r="E2297" s="197" t="s">
        <v>144</v>
      </c>
      <c r="F2297" s="196" t="s">
        <v>144</v>
      </c>
      <c r="G2297" s="196">
        <v>94963</v>
      </c>
      <c r="H2297" s="196" t="s">
        <v>7798</v>
      </c>
      <c r="I2297" s="196" t="s">
        <v>6762</v>
      </c>
      <c r="J2297" s="196" t="s">
        <v>5503</v>
      </c>
      <c r="K2297" s="197">
        <v>348.67</v>
      </c>
      <c r="L2297" s="196" t="s">
        <v>5433</v>
      </c>
    </row>
    <row r="2298" spans="1:12" ht="15.75">
      <c r="A2298" s="196" t="s">
        <v>7317</v>
      </c>
      <c r="B2298" s="196" t="s">
        <v>7318</v>
      </c>
      <c r="C2298" s="196" t="s">
        <v>7750</v>
      </c>
      <c r="D2298" s="196">
        <v>43</v>
      </c>
      <c r="E2298" s="197" t="s">
        <v>144</v>
      </c>
      <c r="F2298" s="196" t="s">
        <v>144</v>
      </c>
      <c r="G2298" s="196">
        <v>94964</v>
      </c>
      <c r="H2298" s="196" t="s">
        <v>7799</v>
      </c>
      <c r="I2298" s="196" t="s">
        <v>6762</v>
      </c>
      <c r="J2298" s="196" t="s">
        <v>5503</v>
      </c>
      <c r="K2298" s="197">
        <v>375.27</v>
      </c>
      <c r="L2298" s="196" t="s">
        <v>5433</v>
      </c>
    </row>
    <row r="2299" spans="1:12" ht="15.75">
      <c r="A2299" s="196" t="s">
        <v>7317</v>
      </c>
      <c r="B2299" s="196" t="s">
        <v>7318</v>
      </c>
      <c r="C2299" s="196" t="s">
        <v>7750</v>
      </c>
      <c r="D2299" s="196">
        <v>43</v>
      </c>
      <c r="E2299" s="197" t="s">
        <v>144</v>
      </c>
      <c r="F2299" s="196" t="s">
        <v>144</v>
      </c>
      <c r="G2299" s="196">
        <v>94965</v>
      </c>
      <c r="H2299" s="196" t="s">
        <v>7800</v>
      </c>
      <c r="I2299" s="196" t="s">
        <v>6762</v>
      </c>
      <c r="J2299" s="196" t="s">
        <v>5503</v>
      </c>
      <c r="K2299" s="197">
        <v>386.01</v>
      </c>
      <c r="L2299" s="196" t="s">
        <v>5433</v>
      </c>
    </row>
    <row r="2300" spans="1:12" ht="15.75">
      <c r="A2300" s="196" t="s">
        <v>7317</v>
      </c>
      <c r="B2300" s="196" t="s">
        <v>7318</v>
      </c>
      <c r="C2300" s="196" t="s">
        <v>7750</v>
      </c>
      <c r="D2300" s="196">
        <v>43</v>
      </c>
      <c r="E2300" s="197" t="s">
        <v>144</v>
      </c>
      <c r="F2300" s="196" t="s">
        <v>144</v>
      </c>
      <c r="G2300" s="196">
        <v>94966</v>
      </c>
      <c r="H2300" s="196" t="s">
        <v>7801</v>
      </c>
      <c r="I2300" s="196" t="s">
        <v>6762</v>
      </c>
      <c r="J2300" s="196" t="s">
        <v>5503</v>
      </c>
      <c r="K2300" s="197">
        <v>396.59</v>
      </c>
      <c r="L2300" s="196" t="s">
        <v>5433</v>
      </c>
    </row>
    <row r="2301" spans="1:12" ht="15.75">
      <c r="A2301" s="196" t="s">
        <v>7317</v>
      </c>
      <c r="B2301" s="196" t="s">
        <v>7318</v>
      </c>
      <c r="C2301" s="196" t="s">
        <v>7750</v>
      </c>
      <c r="D2301" s="196">
        <v>43</v>
      </c>
      <c r="E2301" s="197" t="s">
        <v>144</v>
      </c>
      <c r="F2301" s="196" t="s">
        <v>144</v>
      </c>
      <c r="G2301" s="196">
        <v>94967</v>
      </c>
      <c r="H2301" s="196" t="s">
        <v>7802</v>
      </c>
      <c r="I2301" s="196" t="s">
        <v>6762</v>
      </c>
      <c r="J2301" s="196" t="s">
        <v>5503</v>
      </c>
      <c r="K2301" s="197">
        <v>442</v>
      </c>
      <c r="L2301" s="196" t="s">
        <v>5433</v>
      </c>
    </row>
    <row r="2302" spans="1:12" ht="15.75">
      <c r="A2302" s="196" t="s">
        <v>7317</v>
      </c>
      <c r="B2302" s="196" t="s">
        <v>7318</v>
      </c>
      <c r="C2302" s="196" t="s">
        <v>7750</v>
      </c>
      <c r="D2302" s="196">
        <v>43</v>
      </c>
      <c r="E2302" s="197" t="s">
        <v>144</v>
      </c>
      <c r="F2302" s="196" t="s">
        <v>144</v>
      </c>
      <c r="G2302" s="196">
        <v>94968</v>
      </c>
      <c r="H2302" s="196" t="s">
        <v>7803</v>
      </c>
      <c r="I2302" s="196" t="s">
        <v>6762</v>
      </c>
      <c r="J2302" s="196" t="s">
        <v>5503</v>
      </c>
      <c r="K2302" s="197">
        <v>318.41000000000003</v>
      </c>
      <c r="L2302" s="196" t="s">
        <v>5433</v>
      </c>
    </row>
    <row r="2303" spans="1:12" ht="15.75">
      <c r="A2303" s="196" t="s">
        <v>7317</v>
      </c>
      <c r="B2303" s="196" t="s">
        <v>7318</v>
      </c>
      <c r="C2303" s="196" t="s">
        <v>7750</v>
      </c>
      <c r="D2303" s="196">
        <v>43</v>
      </c>
      <c r="E2303" s="197" t="s">
        <v>144</v>
      </c>
      <c r="F2303" s="196" t="s">
        <v>144</v>
      </c>
      <c r="G2303" s="196">
        <v>94969</v>
      </c>
      <c r="H2303" s="196" t="s">
        <v>7804</v>
      </c>
      <c r="I2303" s="196" t="s">
        <v>6762</v>
      </c>
      <c r="J2303" s="196" t="s">
        <v>5503</v>
      </c>
      <c r="K2303" s="197">
        <v>343.31</v>
      </c>
      <c r="L2303" s="196" t="s">
        <v>5433</v>
      </c>
    </row>
    <row r="2304" spans="1:12" ht="15.75">
      <c r="A2304" s="196" t="s">
        <v>7317</v>
      </c>
      <c r="B2304" s="196" t="s">
        <v>7318</v>
      </c>
      <c r="C2304" s="196" t="s">
        <v>7750</v>
      </c>
      <c r="D2304" s="196">
        <v>43</v>
      </c>
      <c r="E2304" s="197" t="s">
        <v>144</v>
      </c>
      <c r="F2304" s="196" t="s">
        <v>144</v>
      </c>
      <c r="G2304" s="196">
        <v>94970</v>
      </c>
      <c r="H2304" s="196" t="s">
        <v>7805</v>
      </c>
      <c r="I2304" s="196" t="s">
        <v>6762</v>
      </c>
      <c r="J2304" s="196" t="s">
        <v>5503</v>
      </c>
      <c r="K2304" s="197">
        <v>365.12</v>
      </c>
      <c r="L2304" s="196" t="s">
        <v>5433</v>
      </c>
    </row>
    <row r="2305" spans="1:12" ht="15.75">
      <c r="A2305" s="196" t="s">
        <v>7317</v>
      </c>
      <c r="B2305" s="196" t="s">
        <v>7318</v>
      </c>
      <c r="C2305" s="196" t="s">
        <v>7750</v>
      </c>
      <c r="D2305" s="196">
        <v>43</v>
      </c>
      <c r="E2305" s="197" t="s">
        <v>144</v>
      </c>
      <c r="F2305" s="196" t="s">
        <v>144</v>
      </c>
      <c r="G2305" s="196">
        <v>94971</v>
      </c>
      <c r="H2305" s="196" t="s">
        <v>7806</v>
      </c>
      <c r="I2305" s="196" t="s">
        <v>6762</v>
      </c>
      <c r="J2305" s="196" t="s">
        <v>5503</v>
      </c>
      <c r="K2305" s="197">
        <v>380.66</v>
      </c>
      <c r="L2305" s="196" t="s">
        <v>5433</v>
      </c>
    </row>
    <row r="2306" spans="1:12" ht="15.75">
      <c r="A2306" s="196" t="s">
        <v>7317</v>
      </c>
      <c r="B2306" s="196" t="s">
        <v>7318</v>
      </c>
      <c r="C2306" s="196" t="s">
        <v>7750</v>
      </c>
      <c r="D2306" s="196">
        <v>43</v>
      </c>
      <c r="E2306" s="197" t="s">
        <v>144</v>
      </c>
      <c r="F2306" s="196" t="s">
        <v>144</v>
      </c>
      <c r="G2306" s="196">
        <v>94972</v>
      </c>
      <c r="H2306" s="196" t="s">
        <v>7807</v>
      </c>
      <c r="I2306" s="196" t="s">
        <v>6762</v>
      </c>
      <c r="J2306" s="196" t="s">
        <v>5503</v>
      </c>
      <c r="K2306" s="197">
        <v>391.04</v>
      </c>
      <c r="L2306" s="196" t="s">
        <v>5433</v>
      </c>
    </row>
    <row r="2307" spans="1:12" ht="15.75">
      <c r="A2307" s="196" t="s">
        <v>7317</v>
      </c>
      <c r="B2307" s="196" t="s">
        <v>7318</v>
      </c>
      <c r="C2307" s="196" t="s">
        <v>7750</v>
      </c>
      <c r="D2307" s="196">
        <v>43</v>
      </c>
      <c r="E2307" s="197" t="s">
        <v>144</v>
      </c>
      <c r="F2307" s="196" t="s">
        <v>144</v>
      </c>
      <c r="G2307" s="196">
        <v>94973</v>
      </c>
      <c r="H2307" s="196" t="s">
        <v>7808</v>
      </c>
      <c r="I2307" s="196" t="s">
        <v>6762</v>
      </c>
      <c r="J2307" s="196" t="s">
        <v>5503</v>
      </c>
      <c r="K2307" s="197">
        <v>435.16</v>
      </c>
      <c r="L2307" s="196" t="s">
        <v>5433</v>
      </c>
    </row>
    <row r="2308" spans="1:12" ht="15.75">
      <c r="A2308" s="196" t="s">
        <v>7317</v>
      </c>
      <c r="B2308" s="196" t="s">
        <v>7318</v>
      </c>
      <c r="C2308" s="196" t="s">
        <v>7750</v>
      </c>
      <c r="D2308" s="196">
        <v>43</v>
      </c>
      <c r="E2308" s="197" t="s">
        <v>144</v>
      </c>
      <c r="F2308" s="196" t="s">
        <v>144</v>
      </c>
      <c r="G2308" s="196">
        <v>94974</v>
      </c>
      <c r="H2308" s="196" t="s">
        <v>7809</v>
      </c>
      <c r="I2308" s="196" t="s">
        <v>6762</v>
      </c>
      <c r="J2308" s="196" t="s">
        <v>5503</v>
      </c>
      <c r="K2308" s="197">
        <v>433.66</v>
      </c>
      <c r="L2308" s="196" t="s">
        <v>5433</v>
      </c>
    </row>
    <row r="2309" spans="1:12" ht="15.75">
      <c r="A2309" s="196" t="s">
        <v>7317</v>
      </c>
      <c r="B2309" s="196" t="s">
        <v>7318</v>
      </c>
      <c r="C2309" s="196" t="s">
        <v>7750</v>
      </c>
      <c r="D2309" s="196">
        <v>43</v>
      </c>
      <c r="E2309" s="197" t="s">
        <v>144</v>
      </c>
      <c r="F2309" s="196" t="s">
        <v>144</v>
      </c>
      <c r="G2309" s="196">
        <v>94975</v>
      </c>
      <c r="H2309" s="196" t="s">
        <v>7810</v>
      </c>
      <c r="I2309" s="196" t="s">
        <v>6762</v>
      </c>
      <c r="J2309" s="196" t="s">
        <v>5503</v>
      </c>
      <c r="K2309" s="197">
        <v>458.76</v>
      </c>
      <c r="L2309" s="196" t="s">
        <v>5433</v>
      </c>
    </row>
    <row r="2310" spans="1:12" ht="15.75">
      <c r="A2310" s="196" t="s">
        <v>7317</v>
      </c>
      <c r="B2310" s="196" t="s">
        <v>7318</v>
      </c>
      <c r="C2310" s="196" t="s">
        <v>7750</v>
      </c>
      <c r="D2310" s="196">
        <v>43</v>
      </c>
      <c r="E2310" s="197" t="s">
        <v>144</v>
      </c>
      <c r="F2310" s="196" t="s">
        <v>144</v>
      </c>
      <c r="G2310" s="196">
        <v>96555</v>
      </c>
      <c r="H2310" s="196" t="s">
        <v>7811</v>
      </c>
      <c r="I2310" s="196" t="s">
        <v>6762</v>
      </c>
      <c r="J2310" s="196" t="s">
        <v>5432</v>
      </c>
      <c r="K2310" s="197">
        <v>548.04</v>
      </c>
      <c r="L2310" s="196" t="s">
        <v>5433</v>
      </c>
    </row>
    <row r="2311" spans="1:12" ht="15.75">
      <c r="A2311" s="196" t="s">
        <v>7317</v>
      </c>
      <c r="B2311" s="196" t="s">
        <v>7318</v>
      </c>
      <c r="C2311" s="196" t="s">
        <v>7750</v>
      </c>
      <c r="D2311" s="196">
        <v>43</v>
      </c>
      <c r="E2311" s="197" t="s">
        <v>144</v>
      </c>
      <c r="F2311" s="196" t="s">
        <v>144</v>
      </c>
      <c r="G2311" s="196">
        <v>96556</v>
      </c>
      <c r="H2311" s="196" t="s">
        <v>7812</v>
      </c>
      <c r="I2311" s="196" t="s">
        <v>6762</v>
      </c>
      <c r="J2311" s="196" t="s">
        <v>5432</v>
      </c>
      <c r="K2311" s="197">
        <v>621.45000000000005</v>
      </c>
      <c r="L2311" s="196" t="s">
        <v>5433</v>
      </c>
    </row>
    <row r="2312" spans="1:12" ht="15.75">
      <c r="A2312" s="196" t="s">
        <v>7317</v>
      </c>
      <c r="B2312" s="196" t="s">
        <v>7318</v>
      </c>
      <c r="C2312" s="196" t="s">
        <v>7750</v>
      </c>
      <c r="D2312" s="196">
        <v>43</v>
      </c>
      <c r="E2312" s="197" t="s">
        <v>144</v>
      </c>
      <c r="F2312" s="196" t="s">
        <v>144</v>
      </c>
      <c r="G2312" s="196">
        <v>96557</v>
      </c>
      <c r="H2312" s="196" t="s">
        <v>7813</v>
      </c>
      <c r="I2312" s="196" t="s">
        <v>6762</v>
      </c>
      <c r="J2312" s="196" t="s">
        <v>5432</v>
      </c>
      <c r="K2312" s="197">
        <v>417.23</v>
      </c>
      <c r="L2312" s="196" t="s">
        <v>5433</v>
      </c>
    </row>
    <row r="2313" spans="1:12" ht="15.75">
      <c r="A2313" s="196" t="s">
        <v>7317</v>
      </c>
      <c r="B2313" s="196" t="s">
        <v>7318</v>
      </c>
      <c r="C2313" s="196" t="s">
        <v>7750</v>
      </c>
      <c r="D2313" s="196">
        <v>43</v>
      </c>
      <c r="E2313" s="197" t="s">
        <v>144</v>
      </c>
      <c r="F2313" s="196" t="s">
        <v>144</v>
      </c>
      <c r="G2313" s="196">
        <v>96558</v>
      </c>
      <c r="H2313" s="196" t="s">
        <v>7814</v>
      </c>
      <c r="I2313" s="196" t="s">
        <v>6762</v>
      </c>
      <c r="J2313" s="196" t="s">
        <v>5432</v>
      </c>
      <c r="K2313" s="197">
        <v>423.69</v>
      </c>
      <c r="L2313" s="196" t="s">
        <v>5433</v>
      </c>
    </row>
    <row r="2314" spans="1:12" ht="15.75">
      <c r="A2314" s="196" t="s">
        <v>7317</v>
      </c>
      <c r="B2314" s="196" t="s">
        <v>7318</v>
      </c>
      <c r="C2314" s="196" t="s">
        <v>7750</v>
      </c>
      <c r="D2314" s="196">
        <v>43</v>
      </c>
      <c r="E2314" s="197" t="s">
        <v>144</v>
      </c>
      <c r="F2314" s="196" t="s">
        <v>144</v>
      </c>
      <c r="G2314" s="196">
        <v>99235</v>
      </c>
      <c r="H2314" s="196" t="s">
        <v>7815</v>
      </c>
      <c r="I2314" s="196" t="s">
        <v>6762</v>
      </c>
      <c r="J2314" s="196" t="s">
        <v>5503</v>
      </c>
      <c r="K2314" s="197">
        <v>407.99</v>
      </c>
      <c r="L2314" s="196" t="s">
        <v>5433</v>
      </c>
    </row>
    <row r="2315" spans="1:12" ht="15.75">
      <c r="A2315" s="196" t="s">
        <v>7317</v>
      </c>
      <c r="B2315" s="196" t="s">
        <v>7318</v>
      </c>
      <c r="C2315" s="196" t="s">
        <v>7750</v>
      </c>
      <c r="D2315" s="196">
        <v>43</v>
      </c>
      <c r="E2315" s="197" t="s">
        <v>144</v>
      </c>
      <c r="F2315" s="196" t="s">
        <v>144</v>
      </c>
      <c r="G2315" s="196">
        <v>99431</v>
      </c>
      <c r="H2315" s="196" t="s">
        <v>7816</v>
      </c>
      <c r="I2315" s="196" t="s">
        <v>6762</v>
      </c>
      <c r="J2315" s="196" t="s">
        <v>5432</v>
      </c>
      <c r="K2315" s="197">
        <v>427.83</v>
      </c>
      <c r="L2315" s="196" t="s">
        <v>5433</v>
      </c>
    </row>
    <row r="2316" spans="1:12" ht="15.75">
      <c r="A2316" s="196" t="s">
        <v>7317</v>
      </c>
      <c r="B2316" s="196" t="s">
        <v>7318</v>
      </c>
      <c r="C2316" s="196" t="s">
        <v>7750</v>
      </c>
      <c r="D2316" s="196">
        <v>43</v>
      </c>
      <c r="E2316" s="197" t="s">
        <v>144</v>
      </c>
      <c r="F2316" s="196" t="s">
        <v>144</v>
      </c>
      <c r="G2316" s="196">
        <v>99432</v>
      </c>
      <c r="H2316" s="196" t="s">
        <v>7817</v>
      </c>
      <c r="I2316" s="196" t="s">
        <v>6762</v>
      </c>
      <c r="J2316" s="196" t="s">
        <v>5432</v>
      </c>
      <c r="K2316" s="197">
        <v>414.53</v>
      </c>
      <c r="L2316" s="196" t="s">
        <v>5433</v>
      </c>
    </row>
    <row r="2317" spans="1:12" ht="15.75">
      <c r="A2317" s="196" t="s">
        <v>7317</v>
      </c>
      <c r="B2317" s="196" t="s">
        <v>7318</v>
      </c>
      <c r="C2317" s="196" t="s">
        <v>7750</v>
      </c>
      <c r="D2317" s="196">
        <v>43</v>
      </c>
      <c r="E2317" s="197" t="s">
        <v>144</v>
      </c>
      <c r="F2317" s="196" t="s">
        <v>144</v>
      </c>
      <c r="G2317" s="196">
        <v>99433</v>
      </c>
      <c r="H2317" s="196" t="s">
        <v>7818</v>
      </c>
      <c r="I2317" s="196" t="s">
        <v>6762</v>
      </c>
      <c r="J2317" s="196" t="s">
        <v>5432</v>
      </c>
      <c r="K2317" s="197">
        <v>455.45</v>
      </c>
      <c r="L2317" s="196" t="s">
        <v>5433</v>
      </c>
    </row>
    <row r="2318" spans="1:12" ht="15.75">
      <c r="A2318" s="196" t="s">
        <v>7317</v>
      </c>
      <c r="B2318" s="196" t="s">
        <v>7318</v>
      </c>
      <c r="C2318" s="196" t="s">
        <v>7750</v>
      </c>
      <c r="D2318" s="196">
        <v>43</v>
      </c>
      <c r="E2318" s="197" t="s">
        <v>144</v>
      </c>
      <c r="F2318" s="196" t="s">
        <v>144</v>
      </c>
      <c r="G2318" s="196">
        <v>99434</v>
      </c>
      <c r="H2318" s="196" t="s">
        <v>7819</v>
      </c>
      <c r="I2318" s="196" t="s">
        <v>6762</v>
      </c>
      <c r="J2318" s="196" t="s">
        <v>5432</v>
      </c>
      <c r="K2318" s="197">
        <v>431.89</v>
      </c>
      <c r="L2318" s="196" t="s">
        <v>5433</v>
      </c>
    </row>
    <row r="2319" spans="1:12" ht="15.75">
      <c r="A2319" s="196" t="s">
        <v>7317</v>
      </c>
      <c r="B2319" s="196" t="s">
        <v>7318</v>
      </c>
      <c r="C2319" s="196" t="s">
        <v>7750</v>
      </c>
      <c r="D2319" s="196">
        <v>43</v>
      </c>
      <c r="E2319" s="197" t="s">
        <v>144</v>
      </c>
      <c r="F2319" s="196" t="s">
        <v>144</v>
      </c>
      <c r="G2319" s="196">
        <v>99435</v>
      </c>
      <c r="H2319" s="196" t="s">
        <v>7820</v>
      </c>
      <c r="I2319" s="196" t="s">
        <v>6762</v>
      </c>
      <c r="J2319" s="196" t="s">
        <v>5432</v>
      </c>
      <c r="K2319" s="197">
        <v>417.24</v>
      </c>
      <c r="L2319" s="196" t="s">
        <v>5433</v>
      </c>
    </row>
    <row r="2320" spans="1:12" ht="15.75">
      <c r="A2320" s="196" t="s">
        <v>7317</v>
      </c>
      <c r="B2320" s="196" t="s">
        <v>7318</v>
      </c>
      <c r="C2320" s="196" t="s">
        <v>7750</v>
      </c>
      <c r="D2320" s="196">
        <v>43</v>
      </c>
      <c r="E2320" s="197" t="s">
        <v>144</v>
      </c>
      <c r="F2320" s="196" t="s">
        <v>144</v>
      </c>
      <c r="G2320" s="196">
        <v>99436</v>
      </c>
      <c r="H2320" s="196" t="s">
        <v>7821</v>
      </c>
      <c r="I2320" s="196" t="s">
        <v>6762</v>
      </c>
      <c r="J2320" s="196" t="s">
        <v>5432</v>
      </c>
      <c r="K2320" s="197">
        <v>474.1</v>
      </c>
      <c r="L2320" s="196" t="s">
        <v>5433</v>
      </c>
    </row>
    <row r="2321" spans="1:12" ht="15.75">
      <c r="A2321" s="196" t="s">
        <v>7317</v>
      </c>
      <c r="B2321" s="196" t="s">
        <v>7318</v>
      </c>
      <c r="C2321" s="196" t="s">
        <v>7750</v>
      </c>
      <c r="D2321" s="196">
        <v>43</v>
      </c>
      <c r="E2321" s="197" t="s">
        <v>144</v>
      </c>
      <c r="F2321" s="196" t="s">
        <v>144</v>
      </c>
      <c r="G2321" s="196">
        <v>99437</v>
      </c>
      <c r="H2321" s="196" t="s">
        <v>7822</v>
      </c>
      <c r="I2321" s="196" t="s">
        <v>6762</v>
      </c>
      <c r="J2321" s="196" t="s">
        <v>5503</v>
      </c>
      <c r="K2321" s="197">
        <v>434.46</v>
      </c>
      <c r="L2321" s="196" t="s">
        <v>5433</v>
      </c>
    </row>
    <row r="2322" spans="1:12" ht="15.75">
      <c r="A2322" s="196" t="s">
        <v>7317</v>
      </c>
      <c r="B2322" s="196" t="s">
        <v>7318</v>
      </c>
      <c r="C2322" s="196" t="s">
        <v>7750</v>
      </c>
      <c r="D2322" s="196">
        <v>43</v>
      </c>
      <c r="E2322" s="197" t="s">
        <v>144</v>
      </c>
      <c r="F2322" s="196" t="s">
        <v>144</v>
      </c>
      <c r="G2322" s="196">
        <v>99438</v>
      </c>
      <c r="H2322" s="196" t="s">
        <v>7823</v>
      </c>
      <c r="I2322" s="196" t="s">
        <v>6762</v>
      </c>
      <c r="J2322" s="196" t="s">
        <v>5503</v>
      </c>
      <c r="K2322" s="197">
        <v>440.1</v>
      </c>
      <c r="L2322" s="196" t="s">
        <v>5433</v>
      </c>
    </row>
    <row r="2323" spans="1:12" ht="15.75">
      <c r="A2323" s="196" t="s">
        <v>7317</v>
      </c>
      <c r="B2323" s="196" t="s">
        <v>7318</v>
      </c>
      <c r="C2323" s="196" t="s">
        <v>7750</v>
      </c>
      <c r="D2323" s="196">
        <v>43</v>
      </c>
      <c r="E2323" s="197" t="s">
        <v>144</v>
      </c>
      <c r="F2323" s="196" t="s">
        <v>144</v>
      </c>
      <c r="G2323" s="196">
        <v>99439</v>
      </c>
      <c r="H2323" s="196" t="s">
        <v>7824</v>
      </c>
      <c r="I2323" s="196" t="s">
        <v>6762</v>
      </c>
      <c r="J2323" s="196" t="s">
        <v>5432</v>
      </c>
      <c r="K2323" s="197">
        <v>421.24</v>
      </c>
      <c r="L2323" s="196" t="s">
        <v>5433</v>
      </c>
    </row>
    <row r="2324" spans="1:12" ht="15.75">
      <c r="A2324" s="196" t="s">
        <v>7317</v>
      </c>
      <c r="B2324" s="196" t="s">
        <v>7318</v>
      </c>
      <c r="C2324" s="196" t="s">
        <v>7825</v>
      </c>
      <c r="D2324" s="196">
        <v>44</v>
      </c>
      <c r="E2324" s="197" t="s">
        <v>144</v>
      </c>
      <c r="F2324" s="196" t="s">
        <v>144</v>
      </c>
      <c r="G2324" s="196">
        <v>101963</v>
      </c>
      <c r="H2324" s="196" t="s">
        <v>7826</v>
      </c>
      <c r="I2324" s="196" t="s">
        <v>5650</v>
      </c>
      <c r="J2324" s="196" t="s">
        <v>5432</v>
      </c>
      <c r="K2324" s="197">
        <v>141.49</v>
      </c>
      <c r="L2324" s="196" t="s">
        <v>5433</v>
      </c>
    </row>
    <row r="2325" spans="1:12" ht="15.75">
      <c r="A2325" s="196" t="s">
        <v>7317</v>
      </c>
      <c r="B2325" s="196" t="s">
        <v>7318</v>
      </c>
      <c r="C2325" s="196" t="s">
        <v>7825</v>
      </c>
      <c r="D2325" s="196">
        <v>44</v>
      </c>
      <c r="E2325" s="197" t="s">
        <v>144</v>
      </c>
      <c r="F2325" s="196" t="s">
        <v>144</v>
      </c>
      <c r="G2325" s="196">
        <v>101964</v>
      </c>
      <c r="H2325" s="196" t="s">
        <v>7827</v>
      </c>
      <c r="I2325" s="196" t="s">
        <v>5650</v>
      </c>
      <c r="J2325" s="196" t="s">
        <v>5432</v>
      </c>
      <c r="K2325" s="197">
        <v>132.11000000000001</v>
      </c>
      <c r="L2325" s="196" t="s">
        <v>5433</v>
      </c>
    </row>
    <row r="2326" spans="1:12" ht="15.75">
      <c r="A2326" s="196" t="s">
        <v>7317</v>
      </c>
      <c r="B2326" s="196" t="s">
        <v>7318</v>
      </c>
      <c r="C2326" s="196" t="s">
        <v>7828</v>
      </c>
      <c r="D2326" s="196">
        <v>247</v>
      </c>
      <c r="E2326" s="197" t="s">
        <v>144</v>
      </c>
      <c r="F2326" s="196" t="s">
        <v>144</v>
      </c>
      <c r="G2326" s="196">
        <v>101165</v>
      </c>
      <c r="H2326" s="196" t="s">
        <v>7829</v>
      </c>
      <c r="I2326" s="196" t="s">
        <v>6762</v>
      </c>
      <c r="J2326" s="196" t="s">
        <v>5503</v>
      </c>
      <c r="K2326" s="197">
        <v>748.72</v>
      </c>
      <c r="L2326" s="196" t="s">
        <v>5433</v>
      </c>
    </row>
    <row r="2327" spans="1:12" ht="15.75">
      <c r="A2327" s="196" t="s">
        <v>7317</v>
      </c>
      <c r="B2327" s="196" t="s">
        <v>7318</v>
      </c>
      <c r="C2327" s="196" t="s">
        <v>7828</v>
      </c>
      <c r="D2327" s="196">
        <v>247</v>
      </c>
      <c r="E2327" s="197" t="s">
        <v>144</v>
      </c>
      <c r="F2327" s="196" t="s">
        <v>144</v>
      </c>
      <c r="G2327" s="196">
        <v>101166</v>
      </c>
      <c r="H2327" s="196" t="s">
        <v>7830</v>
      </c>
      <c r="I2327" s="196" t="s">
        <v>6762</v>
      </c>
      <c r="J2327" s="196" t="s">
        <v>5503</v>
      </c>
      <c r="K2327" s="197">
        <v>595.91999999999996</v>
      </c>
      <c r="L2327" s="196" t="s">
        <v>5433</v>
      </c>
    </row>
    <row r="2328" spans="1:12" ht="15.75">
      <c r="A2328" s="196" t="s">
        <v>7317</v>
      </c>
      <c r="B2328" s="196" t="s">
        <v>7318</v>
      </c>
      <c r="C2328" s="196" t="s">
        <v>7831</v>
      </c>
      <c r="D2328" s="196">
        <v>286</v>
      </c>
      <c r="E2328" s="197" t="s">
        <v>144</v>
      </c>
      <c r="F2328" s="196" t="s">
        <v>144</v>
      </c>
      <c r="G2328" s="196">
        <v>98576</v>
      </c>
      <c r="H2328" s="196" t="s">
        <v>7832</v>
      </c>
      <c r="I2328" s="196" t="s">
        <v>5431</v>
      </c>
      <c r="J2328" s="196" t="s">
        <v>5503</v>
      </c>
      <c r="K2328" s="197">
        <v>14.08</v>
      </c>
      <c r="L2328" s="196" t="s">
        <v>5433</v>
      </c>
    </row>
    <row r="2329" spans="1:12" ht="15.75">
      <c r="A2329" s="196" t="s">
        <v>7317</v>
      </c>
      <c r="B2329" s="196" t="s">
        <v>7318</v>
      </c>
      <c r="C2329" s="196" t="s">
        <v>7833</v>
      </c>
      <c r="D2329" s="196">
        <v>296</v>
      </c>
      <c r="E2329" s="197" t="s">
        <v>144</v>
      </c>
      <c r="F2329" s="196" t="s">
        <v>144</v>
      </c>
      <c r="G2329" s="196">
        <v>93182</v>
      </c>
      <c r="H2329" s="196" t="s">
        <v>7834</v>
      </c>
      <c r="I2329" s="196" t="s">
        <v>5431</v>
      </c>
      <c r="J2329" s="196" t="s">
        <v>5432</v>
      </c>
      <c r="K2329" s="197">
        <v>41.38</v>
      </c>
      <c r="L2329" s="196" t="s">
        <v>5433</v>
      </c>
    </row>
    <row r="2330" spans="1:12" ht="15.75">
      <c r="A2330" s="196" t="s">
        <v>7317</v>
      </c>
      <c r="B2330" s="196" t="s">
        <v>7318</v>
      </c>
      <c r="C2330" s="196" t="s">
        <v>7833</v>
      </c>
      <c r="D2330" s="196">
        <v>296</v>
      </c>
      <c r="E2330" s="197" t="s">
        <v>144</v>
      </c>
      <c r="F2330" s="196" t="s">
        <v>144</v>
      </c>
      <c r="G2330" s="196">
        <v>93183</v>
      </c>
      <c r="H2330" s="196" t="s">
        <v>7835</v>
      </c>
      <c r="I2330" s="196" t="s">
        <v>5431</v>
      </c>
      <c r="J2330" s="196" t="s">
        <v>5432</v>
      </c>
      <c r="K2330" s="197">
        <v>53.05</v>
      </c>
      <c r="L2330" s="196" t="s">
        <v>5433</v>
      </c>
    </row>
    <row r="2331" spans="1:12" ht="15.75">
      <c r="A2331" s="196" t="s">
        <v>7317</v>
      </c>
      <c r="B2331" s="196" t="s">
        <v>7318</v>
      </c>
      <c r="C2331" s="196" t="s">
        <v>7833</v>
      </c>
      <c r="D2331" s="196">
        <v>296</v>
      </c>
      <c r="E2331" s="197" t="s">
        <v>144</v>
      </c>
      <c r="F2331" s="196" t="s">
        <v>144</v>
      </c>
      <c r="G2331" s="196">
        <v>93184</v>
      </c>
      <c r="H2331" s="196" t="s">
        <v>7836</v>
      </c>
      <c r="I2331" s="196" t="s">
        <v>5431</v>
      </c>
      <c r="J2331" s="196" t="s">
        <v>5432</v>
      </c>
      <c r="K2331" s="197">
        <v>30.65</v>
      </c>
      <c r="L2331" s="196" t="s">
        <v>5433</v>
      </c>
    </row>
    <row r="2332" spans="1:12" ht="15.75">
      <c r="A2332" s="196" t="s">
        <v>7317</v>
      </c>
      <c r="B2332" s="196" t="s">
        <v>7318</v>
      </c>
      <c r="C2332" s="196" t="s">
        <v>7833</v>
      </c>
      <c r="D2332" s="196">
        <v>296</v>
      </c>
      <c r="E2332" s="197" t="s">
        <v>144</v>
      </c>
      <c r="F2332" s="196" t="s">
        <v>144</v>
      </c>
      <c r="G2332" s="196">
        <v>93185</v>
      </c>
      <c r="H2332" s="196" t="s">
        <v>7837</v>
      </c>
      <c r="I2332" s="196" t="s">
        <v>5431</v>
      </c>
      <c r="J2332" s="196" t="s">
        <v>5432</v>
      </c>
      <c r="K2332" s="197">
        <v>52.26</v>
      </c>
      <c r="L2332" s="196" t="s">
        <v>5433</v>
      </c>
    </row>
    <row r="2333" spans="1:12" ht="15.75">
      <c r="A2333" s="196" t="s">
        <v>7317</v>
      </c>
      <c r="B2333" s="196" t="s">
        <v>7318</v>
      </c>
      <c r="C2333" s="196" t="s">
        <v>7833</v>
      </c>
      <c r="D2333" s="196">
        <v>296</v>
      </c>
      <c r="E2333" s="197" t="s">
        <v>144</v>
      </c>
      <c r="F2333" s="196" t="s">
        <v>144</v>
      </c>
      <c r="G2333" s="196">
        <v>93186</v>
      </c>
      <c r="H2333" s="196" t="s">
        <v>7838</v>
      </c>
      <c r="I2333" s="196" t="s">
        <v>5431</v>
      </c>
      <c r="J2333" s="196" t="s">
        <v>5432</v>
      </c>
      <c r="K2333" s="197">
        <v>75.61</v>
      </c>
      <c r="L2333" s="196" t="s">
        <v>5433</v>
      </c>
    </row>
    <row r="2334" spans="1:12" ht="15.75">
      <c r="A2334" s="196" t="s">
        <v>7317</v>
      </c>
      <c r="B2334" s="196" t="s">
        <v>7318</v>
      </c>
      <c r="C2334" s="196" t="s">
        <v>7833</v>
      </c>
      <c r="D2334" s="196">
        <v>296</v>
      </c>
      <c r="E2334" s="197" t="s">
        <v>144</v>
      </c>
      <c r="F2334" s="196" t="s">
        <v>144</v>
      </c>
      <c r="G2334" s="196">
        <v>93187</v>
      </c>
      <c r="H2334" s="196" t="s">
        <v>7839</v>
      </c>
      <c r="I2334" s="196" t="s">
        <v>5431</v>
      </c>
      <c r="J2334" s="196" t="s">
        <v>5432</v>
      </c>
      <c r="K2334" s="197">
        <v>86.95</v>
      </c>
      <c r="L2334" s="196" t="s">
        <v>5433</v>
      </c>
    </row>
    <row r="2335" spans="1:12" ht="15.75">
      <c r="A2335" s="196" t="s">
        <v>7317</v>
      </c>
      <c r="B2335" s="196" t="s">
        <v>7318</v>
      </c>
      <c r="C2335" s="196" t="s">
        <v>7833</v>
      </c>
      <c r="D2335" s="196">
        <v>296</v>
      </c>
      <c r="E2335" s="197" t="s">
        <v>144</v>
      </c>
      <c r="F2335" s="196" t="s">
        <v>144</v>
      </c>
      <c r="G2335" s="196">
        <v>93188</v>
      </c>
      <c r="H2335" s="196" t="s">
        <v>7840</v>
      </c>
      <c r="I2335" s="196" t="s">
        <v>5431</v>
      </c>
      <c r="J2335" s="196" t="s">
        <v>5432</v>
      </c>
      <c r="K2335" s="197">
        <v>69.63</v>
      </c>
      <c r="L2335" s="196" t="s">
        <v>5433</v>
      </c>
    </row>
    <row r="2336" spans="1:12" ht="15.75">
      <c r="A2336" s="196" t="s">
        <v>7317</v>
      </c>
      <c r="B2336" s="196" t="s">
        <v>7318</v>
      </c>
      <c r="C2336" s="196" t="s">
        <v>7833</v>
      </c>
      <c r="D2336" s="196">
        <v>296</v>
      </c>
      <c r="E2336" s="197" t="s">
        <v>144</v>
      </c>
      <c r="F2336" s="196" t="s">
        <v>144</v>
      </c>
      <c r="G2336" s="196">
        <v>93189</v>
      </c>
      <c r="H2336" s="196" t="s">
        <v>7841</v>
      </c>
      <c r="I2336" s="196" t="s">
        <v>5431</v>
      </c>
      <c r="J2336" s="196" t="s">
        <v>5432</v>
      </c>
      <c r="K2336" s="197">
        <v>87.54</v>
      </c>
      <c r="L2336" s="196" t="s">
        <v>5433</v>
      </c>
    </row>
    <row r="2337" spans="1:12" ht="15.75">
      <c r="A2337" s="196" t="s">
        <v>7317</v>
      </c>
      <c r="B2337" s="196" t="s">
        <v>7318</v>
      </c>
      <c r="C2337" s="196" t="s">
        <v>7833</v>
      </c>
      <c r="D2337" s="196">
        <v>296</v>
      </c>
      <c r="E2337" s="197" t="s">
        <v>144</v>
      </c>
      <c r="F2337" s="196" t="s">
        <v>144</v>
      </c>
      <c r="G2337" s="196">
        <v>93190</v>
      </c>
      <c r="H2337" s="196" t="s">
        <v>7842</v>
      </c>
      <c r="I2337" s="196" t="s">
        <v>5431</v>
      </c>
      <c r="J2337" s="196" t="s">
        <v>5503</v>
      </c>
      <c r="K2337" s="197">
        <v>38.200000000000003</v>
      </c>
      <c r="L2337" s="196" t="s">
        <v>5433</v>
      </c>
    </row>
    <row r="2338" spans="1:12" ht="15.75">
      <c r="A2338" s="196" t="s">
        <v>7317</v>
      </c>
      <c r="B2338" s="196" t="s">
        <v>7318</v>
      </c>
      <c r="C2338" s="196" t="s">
        <v>7833</v>
      </c>
      <c r="D2338" s="196">
        <v>296</v>
      </c>
      <c r="E2338" s="197" t="s">
        <v>144</v>
      </c>
      <c r="F2338" s="196" t="s">
        <v>144</v>
      </c>
      <c r="G2338" s="196">
        <v>93191</v>
      </c>
      <c r="H2338" s="196" t="s">
        <v>7843</v>
      </c>
      <c r="I2338" s="196" t="s">
        <v>5431</v>
      </c>
      <c r="J2338" s="196" t="s">
        <v>5503</v>
      </c>
      <c r="K2338" s="197">
        <v>40.57</v>
      </c>
      <c r="L2338" s="196" t="s">
        <v>5433</v>
      </c>
    </row>
    <row r="2339" spans="1:12" ht="15.75">
      <c r="A2339" s="196" t="s">
        <v>7317</v>
      </c>
      <c r="B2339" s="196" t="s">
        <v>7318</v>
      </c>
      <c r="C2339" s="196" t="s">
        <v>7833</v>
      </c>
      <c r="D2339" s="196">
        <v>296</v>
      </c>
      <c r="E2339" s="197" t="s">
        <v>144</v>
      </c>
      <c r="F2339" s="196" t="s">
        <v>144</v>
      </c>
      <c r="G2339" s="196">
        <v>93192</v>
      </c>
      <c r="H2339" s="196" t="s">
        <v>7844</v>
      </c>
      <c r="I2339" s="196" t="s">
        <v>5431</v>
      </c>
      <c r="J2339" s="196" t="s">
        <v>5503</v>
      </c>
      <c r="K2339" s="197">
        <v>41.22</v>
      </c>
      <c r="L2339" s="196" t="s">
        <v>5433</v>
      </c>
    </row>
    <row r="2340" spans="1:12" ht="15.75">
      <c r="A2340" s="196" t="s">
        <v>7317</v>
      </c>
      <c r="B2340" s="196" t="s">
        <v>7318</v>
      </c>
      <c r="C2340" s="196" t="s">
        <v>7833</v>
      </c>
      <c r="D2340" s="196">
        <v>296</v>
      </c>
      <c r="E2340" s="197" t="s">
        <v>144</v>
      </c>
      <c r="F2340" s="196" t="s">
        <v>144</v>
      </c>
      <c r="G2340" s="196">
        <v>93193</v>
      </c>
      <c r="H2340" s="196" t="s">
        <v>7845</v>
      </c>
      <c r="I2340" s="196" t="s">
        <v>5431</v>
      </c>
      <c r="J2340" s="196" t="s">
        <v>5503</v>
      </c>
      <c r="K2340" s="197">
        <v>41.27</v>
      </c>
      <c r="L2340" s="196" t="s">
        <v>5433</v>
      </c>
    </row>
    <row r="2341" spans="1:12" ht="15.75">
      <c r="A2341" s="196" t="s">
        <v>7317</v>
      </c>
      <c r="B2341" s="196" t="s">
        <v>7318</v>
      </c>
      <c r="C2341" s="196" t="s">
        <v>7833</v>
      </c>
      <c r="D2341" s="196">
        <v>296</v>
      </c>
      <c r="E2341" s="197" t="s">
        <v>144</v>
      </c>
      <c r="F2341" s="196" t="s">
        <v>144</v>
      </c>
      <c r="G2341" s="196">
        <v>93194</v>
      </c>
      <c r="H2341" s="196" t="s">
        <v>7846</v>
      </c>
      <c r="I2341" s="196" t="s">
        <v>5431</v>
      </c>
      <c r="J2341" s="196" t="s">
        <v>5432</v>
      </c>
      <c r="K2341" s="197">
        <v>40.549999999999997</v>
      </c>
      <c r="L2341" s="196" t="s">
        <v>5433</v>
      </c>
    </row>
    <row r="2342" spans="1:12" ht="15.75">
      <c r="A2342" s="196" t="s">
        <v>7317</v>
      </c>
      <c r="B2342" s="196" t="s">
        <v>7318</v>
      </c>
      <c r="C2342" s="196" t="s">
        <v>7833</v>
      </c>
      <c r="D2342" s="196">
        <v>296</v>
      </c>
      <c r="E2342" s="197" t="s">
        <v>144</v>
      </c>
      <c r="F2342" s="196" t="s">
        <v>144</v>
      </c>
      <c r="G2342" s="196">
        <v>93195</v>
      </c>
      <c r="H2342" s="196" t="s">
        <v>7847</v>
      </c>
      <c r="I2342" s="196" t="s">
        <v>5431</v>
      </c>
      <c r="J2342" s="196" t="s">
        <v>5432</v>
      </c>
      <c r="K2342" s="197">
        <v>48.97</v>
      </c>
      <c r="L2342" s="196" t="s">
        <v>5433</v>
      </c>
    </row>
    <row r="2343" spans="1:12" ht="15.75">
      <c r="A2343" s="196" t="s">
        <v>7317</v>
      </c>
      <c r="B2343" s="196" t="s">
        <v>7318</v>
      </c>
      <c r="C2343" s="196" t="s">
        <v>7833</v>
      </c>
      <c r="D2343" s="196">
        <v>296</v>
      </c>
      <c r="E2343" s="197" t="s">
        <v>144</v>
      </c>
      <c r="F2343" s="196" t="s">
        <v>144</v>
      </c>
      <c r="G2343" s="196">
        <v>93196</v>
      </c>
      <c r="H2343" s="196" t="s">
        <v>7848</v>
      </c>
      <c r="I2343" s="196" t="s">
        <v>5431</v>
      </c>
      <c r="J2343" s="196" t="s">
        <v>5432</v>
      </c>
      <c r="K2343" s="197">
        <v>73.59</v>
      </c>
      <c r="L2343" s="196" t="s">
        <v>5433</v>
      </c>
    </row>
    <row r="2344" spans="1:12" ht="15.75">
      <c r="A2344" s="196" t="s">
        <v>7317</v>
      </c>
      <c r="B2344" s="196" t="s">
        <v>7318</v>
      </c>
      <c r="C2344" s="196" t="s">
        <v>7833</v>
      </c>
      <c r="D2344" s="196">
        <v>296</v>
      </c>
      <c r="E2344" s="197" t="s">
        <v>144</v>
      </c>
      <c r="F2344" s="196" t="s">
        <v>144</v>
      </c>
      <c r="G2344" s="196">
        <v>93197</v>
      </c>
      <c r="H2344" s="196" t="s">
        <v>7849</v>
      </c>
      <c r="I2344" s="196" t="s">
        <v>5431</v>
      </c>
      <c r="J2344" s="196" t="s">
        <v>5432</v>
      </c>
      <c r="K2344" s="197">
        <v>82.16</v>
      </c>
      <c r="L2344" s="196" t="s">
        <v>5433</v>
      </c>
    </row>
    <row r="2345" spans="1:12" ht="15.75">
      <c r="A2345" s="196" t="s">
        <v>7317</v>
      </c>
      <c r="B2345" s="196" t="s">
        <v>7318</v>
      </c>
      <c r="C2345" s="196" t="s">
        <v>7833</v>
      </c>
      <c r="D2345" s="196">
        <v>296</v>
      </c>
      <c r="E2345" s="197" t="s">
        <v>144</v>
      </c>
      <c r="F2345" s="196" t="s">
        <v>144</v>
      </c>
      <c r="G2345" s="196">
        <v>93198</v>
      </c>
      <c r="H2345" s="196" t="s">
        <v>7850</v>
      </c>
      <c r="I2345" s="196" t="s">
        <v>5431</v>
      </c>
      <c r="J2345" s="196" t="s">
        <v>5503</v>
      </c>
      <c r="K2345" s="197">
        <v>33.49</v>
      </c>
      <c r="L2345" s="196" t="s">
        <v>5433</v>
      </c>
    </row>
    <row r="2346" spans="1:12" ht="15.75">
      <c r="A2346" s="196" t="s">
        <v>7317</v>
      </c>
      <c r="B2346" s="196" t="s">
        <v>7318</v>
      </c>
      <c r="C2346" s="196" t="s">
        <v>7833</v>
      </c>
      <c r="D2346" s="196">
        <v>296</v>
      </c>
      <c r="E2346" s="197" t="s">
        <v>144</v>
      </c>
      <c r="F2346" s="196" t="s">
        <v>144</v>
      </c>
      <c r="G2346" s="196">
        <v>93199</v>
      </c>
      <c r="H2346" s="196" t="s">
        <v>7851</v>
      </c>
      <c r="I2346" s="196" t="s">
        <v>5431</v>
      </c>
      <c r="J2346" s="196" t="s">
        <v>5503</v>
      </c>
      <c r="K2346" s="197">
        <v>32.979999999999997</v>
      </c>
      <c r="L2346" s="196" t="s">
        <v>5433</v>
      </c>
    </row>
    <row r="2347" spans="1:12" ht="15.75">
      <c r="A2347" s="196" t="s">
        <v>7317</v>
      </c>
      <c r="B2347" s="196" t="s">
        <v>7318</v>
      </c>
      <c r="C2347" s="196" t="s">
        <v>7833</v>
      </c>
      <c r="D2347" s="196">
        <v>296</v>
      </c>
      <c r="E2347" s="197" t="s">
        <v>144</v>
      </c>
      <c r="F2347" s="196" t="s">
        <v>144</v>
      </c>
      <c r="G2347" s="196">
        <v>93200</v>
      </c>
      <c r="H2347" s="196" t="s">
        <v>7852</v>
      </c>
      <c r="I2347" s="196" t="s">
        <v>5431</v>
      </c>
      <c r="J2347" s="196" t="s">
        <v>5503</v>
      </c>
      <c r="K2347" s="197">
        <v>2.62</v>
      </c>
      <c r="L2347" s="196" t="s">
        <v>5433</v>
      </c>
    </row>
    <row r="2348" spans="1:12" ht="15.75">
      <c r="A2348" s="196" t="s">
        <v>7317</v>
      </c>
      <c r="B2348" s="196" t="s">
        <v>7318</v>
      </c>
      <c r="C2348" s="196" t="s">
        <v>7833</v>
      </c>
      <c r="D2348" s="196">
        <v>296</v>
      </c>
      <c r="E2348" s="197" t="s">
        <v>144</v>
      </c>
      <c r="F2348" s="196" t="s">
        <v>144</v>
      </c>
      <c r="G2348" s="196">
        <v>93201</v>
      </c>
      <c r="H2348" s="196" t="s">
        <v>7853</v>
      </c>
      <c r="I2348" s="196" t="s">
        <v>5431</v>
      </c>
      <c r="J2348" s="196" t="s">
        <v>5503</v>
      </c>
      <c r="K2348" s="197">
        <v>5.47</v>
      </c>
      <c r="L2348" s="196" t="s">
        <v>5433</v>
      </c>
    </row>
    <row r="2349" spans="1:12" ht="15.75">
      <c r="A2349" s="196" t="s">
        <v>7317</v>
      </c>
      <c r="B2349" s="196" t="s">
        <v>7318</v>
      </c>
      <c r="C2349" s="196" t="s">
        <v>7833</v>
      </c>
      <c r="D2349" s="196">
        <v>296</v>
      </c>
      <c r="E2349" s="197" t="s">
        <v>144</v>
      </c>
      <c r="F2349" s="196" t="s">
        <v>144</v>
      </c>
      <c r="G2349" s="196">
        <v>93202</v>
      </c>
      <c r="H2349" s="196" t="s">
        <v>7854</v>
      </c>
      <c r="I2349" s="196" t="s">
        <v>5431</v>
      </c>
      <c r="J2349" s="196" t="s">
        <v>5503</v>
      </c>
      <c r="K2349" s="197">
        <v>23.92</v>
      </c>
      <c r="L2349" s="196" t="s">
        <v>5433</v>
      </c>
    </row>
    <row r="2350" spans="1:12" ht="15.75">
      <c r="A2350" s="196" t="s">
        <v>7317</v>
      </c>
      <c r="B2350" s="196" t="s">
        <v>7318</v>
      </c>
      <c r="C2350" s="196" t="s">
        <v>7833</v>
      </c>
      <c r="D2350" s="196">
        <v>296</v>
      </c>
      <c r="E2350" s="197" t="s">
        <v>144</v>
      </c>
      <c r="F2350" s="196" t="s">
        <v>144</v>
      </c>
      <c r="G2350" s="196">
        <v>93203</v>
      </c>
      <c r="H2350" s="196" t="s">
        <v>7855</v>
      </c>
      <c r="I2350" s="196" t="s">
        <v>5431</v>
      </c>
      <c r="J2350" s="196" t="s">
        <v>5884</v>
      </c>
      <c r="K2350" s="197">
        <v>11.87</v>
      </c>
      <c r="L2350" s="196" t="s">
        <v>5433</v>
      </c>
    </row>
    <row r="2351" spans="1:12" ht="15.75">
      <c r="A2351" s="196" t="s">
        <v>7317</v>
      </c>
      <c r="B2351" s="196" t="s">
        <v>7318</v>
      </c>
      <c r="C2351" s="196" t="s">
        <v>7833</v>
      </c>
      <c r="D2351" s="196">
        <v>296</v>
      </c>
      <c r="E2351" s="197" t="s">
        <v>144</v>
      </c>
      <c r="F2351" s="196" t="s">
        <v>144</v>
      </c>
      <c r="G2351" s="196">
        <v>93204</v>
      </c>
      <c r="H2351" s="196" t="s">
        <v>7856</v>
      </c>
      <c r="I2351" s="196" t="s">
        <v>5431</v>
      </c>
      <c r="J2351" s="196" t="s">
        <v>5432</v>
      </c>
      <c r="K2351" s="197">
        <v>55.02</v>
      </c>
      <c r="L2351" s="196" t="s">
        <v>5433</v>
      </c>
    </row>
    <row r="2352" spans="1:12" ht="15.75">
      <c r="A2352" s="196" t="s">
        <v>7317</v>
      </c>
      <c r="B2352" s="196" t="s">
        <v>7318</v>
      </c>
      <c r="C2352" s="196" t="s">
        <v>7833</v>
      </c>
      <c r="D2352" s="196">
        <v>296</v>
      </c>
      <c r="E2352" s="197" t="s">
        <v>144</v>
      </c>
      <c r="F2352" s="196" t="s">
        <v>144</v>
      </c>
      <c r="G2352" s="196">
        <v>93205</v>
      </c>
      <c r="H2352" s="196" t="s">
        <v>7857</v>
      </c>
      <c r="I2352" s="196" t="s">
        <v>5431</v>
      </c>
      <c r="J2352" s="196" t="s">
        <v>5503</v>
      </c>
      <c r="K2352" s="197">
        <v>33.18</v>
      </c>
      <c r="L2352" s="196" t="s">
        <v>5433</v>
      </c>
    </row>
    <row r="2353" spans="1:12" ht="15.75">
      <c r="A2353" s="196" t="s">
        <v>7317</v>
      </c>
      <c r="B2353" s="196" t="s">
        <v>7318</v>
      </c>
      <c r="C2353" s="196" t="s">
        <v>7858</v>
      </c>
      <c r="D2353" s="196">
        <v>301</v>
      </c>
      <c r="E2353" s="197" t="s">
        <v>144</v>
      </c>
      <c r="F2353" s="196" t="s">
        <v>144</v>
      </c>
      <c r="G2353" s="196">
        <v>95952</v>
      </c>
      <c r="H2353" s="196" t="s">
        <v>7859</v>
      </c>
      <c r="I2353" s="196" t="s">
        <v>6762</v>
      </c>
      <c r="J2353" s="196" t="s">
        <v>5432</v>
      </c>
      <c r="K2353" s="198">
        <v>1882.22</v>
      </c>
      <c r="L2353" s="196" t="s">
        <v>5433</v>
      </c>
    </row>
    <row r="2354" spans="1:12" ht="15.75">
      <c r="A2354" s="196" t="s">
        <v>7317</v>
      </c>
      <c r="B2354" s="196" t="s">
        <v>7318</v>
      </c>
      <c r="C2354" s="196" t="s">
        <v>7858</v>
      </c>
      <c r="D2354" s="196">
        <v>301</v>
      </c>
      <c r="E2354" s="197" t="s">
        <v>144</v>
      </c>
      <c r="F2354" s="196" t="s">
        <v>144</v>
      </c>
      <c r="G2354" s="196">
        <v>95953</v>
      </c>
      <c r="H2354" s="196" t="s">
        <v>7860</v>
      </c>
      <c r="I2354" s="196" t="s">
        <v>6762</v>
      </c>
      <c r="J2354" s="196" t="s">
        <v>5432</v>
      </c>
      <c r="K2354" s="198">
        <v>3071.83</v>
      </c>
      <c r="L2354" s="196" t="s">
        <v>5433</v>
      </c>
    </row>
    <row r="2355" spans="1:12" ht="15.75">
      <c r="A2355" s="196" t="s">
        <v>7317</v>
      </c>
      <c r="B2355" s="196" t="s">
        <v>7318</v>
      </c>
      <c r="C2355" s="196" t="s">
        <v>7858</v>
      </c>
      <c r="D2355" s="196">
        <v>301</v>
      </c>
      <c r="E2355" s="197" t="s">
        <v>144</v>
      </c>
      <c r="F2355" s="196" t="s">
        <v>144</v>
      </c>
      <c r="G2355" s="196">
        <v>95954</v>
      </c>
      <c r="H2355" s="196" t="s">
        <v>7861</v>
      </c>
      <c r="I2355" s="196" t="s">
        <v>6762</v>
      </c>
      <c r="J2355" s="196" t="s">
        <v>5432</v>
      </c>
      <c r="K2355" s="198">
        <v>2174.0500000000002</v>
      </c>
      <c r="L2355" s="196" t="s">
        <v>5433</v>
      </c>
    </row>
    <row r="2356" spans="1:12" ht="15.75">
      <c r="A2356" s="196" t="s">
        <v>7317</v>
      </c>
      <c r="B2356" s="196" t="s">
        <v>7318</v>
      </c>
      <c r="C2356" s="196" t="s">
        <v>7858</v>
      </c>
      <c r="D2356" s="196">
        <v>301</v>
      </c>
      <c r="E2356" s="197" t="s">
        <v>144</v>
      </c>
      <c r="F2356" s="196" t="s">
        <v>144</v>
      </c>
      <c r="G2356" s="196">
        <v>95955</v>
      </c>
      <c r="H2356" s="196" t="s">
        <v>7862</v>
      </c>
      <c r="I2356" s="196" t="s">
        <v>6762</v>
      </c>
      <c r="J2356" s="196" t="s">
        <v>5432</v>
      </c>
      <c r="K2356" s="198">
        <v>2739.49</v>
      </c>
      <c r="L2356" s="196" t="s">
        <v>5433</v>
      </c>
    </row>
    <row r="2357" spans="1:12" ht="15.75">
      <c r="A2357" s="196" t="s">
        <v>7317</v>
      </c>
      <c r="B2357" s="196" t="s">
        <v>7318</v>
      </c>
      <c r="C2357" s="196" t="s">
        <v>7858</v>
      </c>
      <c r="D2357" s="196">
        <v>301</v>
      </c>
      <c r="E2357" s="197" t="s">
        <v>144</v>
      </c>
      <c r="F2357" s="196" t="s">
        <v>144</v>
      </c>
      <c r="G2357" s="196">
        <v>95956</v>
      </c>
      <c r="H2357" s="196" t="s">
        <v>7863</v>
      </c>
      <c r="I2357" s="196" t="s">
        <v>6762</v>
      </c>
      <c r="J2357" s="196" t="s">
        <v>5432</v>
      </c>
      <c r="K2357" s="198">
        <v>2141.08</v>
      </c>
      <c r="L2357" s="196" t="s">
        <v>5433</v>
      </c>
    </row>
    <row r="2358" spans="1:12" ht="15.75">
      <c r="A2358" s="196" t="s">
        <v>7317</v>
      </c>
      <c r="B2358" s="196" t="s">
        <v>7318</v>
      </c>
      <c r="C2358" s="196" t="s">
        <v>7858</v>
      </c>
      <c r="D2358" s="196">
        <v>301</v>
      </c>
      <c r="E2358" s="197" t="s">
        <v>144</v>
      </c>
      <c r="F2358" s="196" t="s">
        <v>144</v>
      </c>
      <c r="G2358" s="196">
        <v>95957</v>
      </c>
      <c r="H2358" s="196" t="s">
        <v>7864</v>
      </c>
      <c r="I2358" s="196" t="s">
        <v>6762</v>
      </c>
      <c r="J2358" s="196" t="s">
        <v>5432</v>
      </c>
      <c r="K2358" s="198">
        <v>2829.04</v>
      </c>
      <c r="L2358" s="196" t="s">
        <v>5433</v>
      </c>
    </row>
    <row r="2359" spans="1:12" ht="15.75">
      <c r="A2359" s="196" t="s">
        <v>7317</v>
      </c>
      <c r="B2359" s="196" t="s">
        <v>7318</v>
      </c>
      <c r="C2359" s="196" t="s">
        <v>7858</v>
      </c>
      <c r="D2359" s="196">
        <v>301</v>
      </c>
      <c r="E2359" s="197" t="s">
        <v>144</v>
      </c>
      <c r="F2359" s="196" t="s">
        <v>144</v>
      </c>
      <c r="G2359" s="196">
        <v>95969</v>
      </c>
      <c r="H2359" s="196" t="s">
        <v>7865</v>
      </c>
      <c r="I2359" s="196" t="s">
        <v>6762</v>
      </c>
      <c r="J2359" s="196" t="s">
        <v>5432</v>
      </c>
      <c r="K2359" s="198">
        <v>2667.79</v>
      </c>
      <c r="L2359" s="196" t="s">
        <v>5433</v>
      </c>
    </row>
    <row r="2360" spans="1:12" ht="15.75">
      <c r="A2360" s="196" t="s">
        <v>7317</v>
      </c>
      <c r="B2360" s="196" t="s">
        <v>7318</v>
      </c>
      <c r="C2360" s="196" t="s">
        <v>7858</v>
      </c>
      <c r="D2360" s="196">
        <v>301</v>
      </c>
      <c r="E2360" s="197" t="s">
        <v>144</v>
      </c>
      <c r="F2360" s="196" t="s">
        <v>144</v>
      </c>
      <c r="G2360" s="196">
        <v>97733</v>
      </c>
      <c r="H2360" s="196" t="s">
        <v>7866</v>
      </c>
      <c r="I2360" s="196" t="s">
        <v>6762</v>
      </c>
      <c r="J2360" s="196" t="s">
        <v>5432</v>
      </c>
      <c r="K2360" s="198">
        <v>2953.48</v>
      </c>
      <c r="L2360" s="196" t="s">
        <v>5433</v>
      </c>
    </row>
    <row r="2361" spans="1:12" ht="15.75">
      <c r="A2361" s="196" t="s">
        <v>7317</v>
      </c>
      <c r="B2361" s="196" t="s">
        <v>7318</v>
      </c>
      <c r="C2361" s="196" t="s">
        <v>7858</v>
      </c>
      <c r="D2361" s="196">
        <v>301</v>
      </c>
      <c r="E2361" s="197" t="s">
        <v>144</v>
      </c>
      <c r="F2361" s="196" t="s">
        <v>144</v>
      </c>
      <c r="G2361" s="196">
        <v>97734</v>
      </c>
      <c r="H2361" s="196" t="s">
        <v>7867</v>
      </c>
      <c r="I2361" s="196" t="s">
        <v>6762</v>
      </c>
      <c r="J2361" s="196" t="s">
        <v>5432</v>
      </c>
      <c r="K2361" s="198">
        <v>2531.91</v>
      </c>
      <c r="L2361" s="196" t="s">
        <v>5433</v>
      </c>
    </row>
    <row r="2362" spans="1:12" ht="15.75">
      <c r="A2362" s="196" t="s">
        <v>7317</v>
      </c>
      <c r="B2362" s="196" t="s">
        <v>7318</v>
      </c>
      <c r="C2362" s="196" t="s">
        <v>7858</v>
      </c>
      <c r="D2362" s="196">
        <v>301</v>
      </c>
      <c r="E2362" s="197" t="s">
        <v>144</v>
      </c>
      <c r="F2362" s="196" t="s">
        <v>144</v>
      </c>
      <c r="G2362" s="196">
        <v>97735</v>
      </c>
      <c r="H2362" s="196" t="s">
        <v>7868</v>
      </c>
      <c r="I2362" s="196" t="s">
        <v>6762</v>
      </c>
      <c r="J2362" s="196" t="s">
        <v>5432</v>
      </c>
      <c r="K2362" s="198">
        <v>2106.4899999999998</v>
      </c>
      <c r="L2362" s="196" t="s">
        <v>5433</v>
      </c>
    </row>
    <row r="2363" spans="1:12" ht="15.75">
      <c r="A2363" s="196" t="s">
        <v>7317</v>
      </c>
      <c r="B2363" s="196" t="s">
        <v>7318</v>
      </c>
      <c r="C2363" s="196" t="s">
        <v>7858</v>
      </c>
      <c r="D2363" s="196">
        <v>301</v>
      </c>
      <c r="E2363" s="197" t="s">
        <v>144</v>
      </c>
      <c r="F2363" s="196" t="s">
        <v>144</v>
      </c>
      <c r="G2363" s="196">
        <v>97736</v>
      </c>
      <c r="H2363" s="196" t="s">
        <v>7869</v>
      </c>
      <c r="I2363" s="196" t="s">
        <v>6762</v>
      </c>
      <c r="J2363" s="196" t="s">
        <v>5432</v>
      </c>
      <c r="K2363" s="198">
        <v>1356.85</v>
      </c>
      <c r="L2363" s="196" t="s">
        <v>5433</v>
      </c>
    </row>
    <row r="2364" spans="1:12" ht="15.75">
      <c r="A2364" s="196" t="s">
        <v>7317</v>
      </c>
      <c r="B2364" s="196" t="s">
        <v>7318</v>
      </c>
      <c r="C2364" s="196" t="s">
        <v>7858</v>
      </c>
      <c r="D2364" s="196">
        <v>301</v>
      </c>
      <c r="E2364" s="197" t="s">
        <v>144</v>
      </c>
      <c r="F2364" s="196" t="s">
        <v>144</v>
      </c>
      <c r="G2364" s="196">
        <v>97737</v>
      </c>
      <c r="H2364" s="196" t="s">
        <v>7870</v>
      </c>
      <c r="I2364" s="196" t="s">
        <v>6762</v>
      </c>
      <c r="J2364" s="196" t="s">
        <v>5432</v>
      </c>
      <c r="K2364" s="198">
        <v>3016.35</v>
      </c>
      <c r="L2364" s="196" t="s">
        <v>5433</v>
      </c>
    </row>
    <row r="2365" spans="1:12" ht="15.75">
      <c r="A2365" s="196" t="s">
        <v>7317</v>
      </c>
      <c r="B2365" s="196" t="s">
        <v>7318</v>
      </c>
      <c r="C2365" s="196" t="s">
        <v>7858</v>
      </c>
      <c r="D2365" s="196">
        <v>301</v>
      </c>
      <c r="E2365" s="197" t="s">
        <v>144</v>
      </c>
      <c r="F2365" s="196" t="s">
        <v>144</v>
      </c>
      <c r="G2365" s="196">
        <v>97738</v>
      </c>
      <c r="H2365" s="196" t="s">
        <v>7871</v>
      </c>
      <c r="I2365" s="196" t="s">
        <v>6762</v>
      </c>
      <c r="J2365" s="196" t="s">
        <v>5432</v>
      </c>
      <c r="K2365" s="198">
        <v>4093.33</v>
      </c>
      <c r="L2365" s="196" t="s">
        <v>5433</v>
      </c>
    </row>
    <row r="2366" spans="1:12" ht="15.75">
      <c r="A2366" s="196" t="s">
        <v>7317</v>
      </c>
      <c r="B2366" s="196" t="s">
        <v>7318</v>
      </c>
      <c r="C2366" s="196" t="s">
        <v>7858</v>
      </c>
      <c r="D2366" s="196">
        <v>301</v>
      </c>
      <c r="E2366" s="197" t="s">
        <v>144</v>
      </c>
      <c r="F2366" s="196" t="s">
        <v>144</v>
      </c>
      <c r="G2366" s="196">
        <v>97739</v>
      </c>
      <c r="H2366" s="196" t="s">
        <v>7872</v>
      </c>
      <c r="I2366" s="196" t="s">
        <v>6762</v>
      </c>
      <c r="J2366" s="196" t="s">
        <v>5432</v>
      </c>
      <c r="K2366" s="198">
        <v>2438.67</v>
      </c>
      <c r="L2366" s="196" t="s">
        <v>5433</v>
      </c>
    </row>
    <row r="2367" spans="1:12" ht="15.75">
      <c r="A2367" s="196" t="s">
        <v>7317</v>
      </c>
      <c r="B2367" s="196" t="s">
        <v>7318</v>
      </c>
      <c r="C2367" s="196" t="s">
        <v>7858</v>
      </c>
      <c r="D2367" s="196">
        <v>301</v>
      </c>
      <c r="E2367" s="197" t="s">
        <v>144</v>
      </c>
      <c r="F2367" s="196" t="s">
        <v>144</v>
      </c>
      <c r="G2367" s="196">
        <v>97740</v>
      </c>
      <c r="H2367" s="196" t="s">
        <v>7873</v>
      </c>
      <c r="I2367" s="196" t="s">
        <v>6762</v>
      </c>
      <c r="J2367" s="196" t="s">
        <v>5432</v>
      </c>
      <c r="K2367" s="198">
        <v>1825.37</v>
      </c>
      <c r="L2367" s="196" t="s">
        <v>5433</v>
      </c>
    </row>
    <row r="2368" spans="1:12" ht="15.75">
      <c r="A2368" s="196" t="s">
        <v>7317</v>
      </c>
      <c r="B2368" s="196" t="s">
        <v>7318</v>
      </c>
      <c r="C2368" s="196" t="s">
        <v>7858</v>
      </c>
      <c r="D2368" s="196">
        <v>301</v>
      </c>
      <c r="E2368" s="197" t="s">
        <v>144</v>
      </c>
      <c r="F2368" s="196" t="s">
        <v>144</v>
      </c>
      <c r="G2368" s="196">
        <v>98615</v>
      </c>
      <c r="H2368" s="196" t="s">
        <v>7874</v>
      </c>
      <c r="I2368" s="196" t="s">
        <v>5650</v>
      </c>
      <c r="J2368" s="196" t="s">
        <v>5432</v>
      </c>
      <c r="K2368" s="197">
        <v>93.85</v>
      </c>
      <c r="L2368" s="196" t="s">
        <v>5433</v>
      </c>
    </row>
    <row r="2369" spans="1:12" ht="15.75">
      <c r="A2369" s="196" t="s">
        <v>7317</v>
      </c>
      <c r="B2369" s="196" t="s">
        <v>7318</v>
      </c>
      <c r="C2369" s="196" t="s">
        <v>7858</v>
      </c>
      <c r="D2369" s="196">
        <v>301</v>
      </c>
      <c r="E2369" s="197" t="s">
        <v>144</v>
      </c>
      <c r="F2369" s="196" t="s">
        <v>144</v>
      </c>
      <c r="G2369" s="196">
        <v>98616</v>
      </c>
      <c r="H2369" s="196" t="s">
        <v>7875</v>
      </c>
      <c r="I2369" s="196" t="s">
        <v>5650</v>
      </c>
      <c r="J2369" s="196" t="s">
        <v>5432</v>
      </c>
      <c r="K2369" s="197">
        <v>72.87</v>
      </c>
      <c r="L2369" s="196" t="s">
        <v>5433</v>
      </c>
    </row>
    <row r="2370" spans="1:12" ht="15.75">
      <c r="A2370" s="196" t="s">
        <v>7317</v>
      </c>
      <c r="B2370" s="196" t="s">
        <v>7318</v>
      </c>
      <c r="C2370" s="196" t="s">
        <v>7858</v>
      </c>
      <c r="D2370" s="196">
        <v>301</v>
      </c>
      <c r="E2370" s="197" t="s">
        <v>144</v>
      </c>
      <c r="F2370" s="196" t="s">
        <v>144</v>
      </c>
      <c r="G2370" s="196">
        <v>98617</v>
      </c>
      <c r="H2370" s="196" t="s">
        <v>7876</v>
      </c>
      <c r="I2370" s="196" t="s">
        <v>5650</v>
      </c>
      <c r="J2370" s="196" t="s">
        <v>5432</v>
      </c>
      <c r="K2370" s="197">
        <v>67.16</v>
      </c>
      <c r="L2370" s="196" t="s">
        <v>5433</v>
      </c>
    </row>
    <row r="2371" spans="1:12" ht="15.75">
      <c r="A2371" s="196" t="s">
        <v>7317</v>
      </c>
      <c r="B2371" s="196" t="s">
        <v>7318</v>
      </c>
      <c r="C2371" s="196" t="s">
        <v>7858</v>
      </c>
      <c r="D2371" s="196">
        <v>301</v>
      </c>
      <c r="E2371" s="197" t="s">
        <v>144</v>
      </c>
      <c r="F2371" s="196" t="s">
        <v>144</v>
      </c>
      <c r="G2371" s="196">
        <v>98618</v>
      </c>
      <c r="H2371" s="196" t="s">
        <v>7877</v>
      </c>
      <c r="I2371" s="196" t="s">
        <v>5650</v>
      </c>
      <c r="J2371" s="196" t="s">
        <v>5432</v>
      </c>
      <c r="K2371" s="197">
        <v>92.28</v>
      </c>
      <c r="L2371" s="196" t="s">
        <v>5433</v>
      </c>
    </row>
    <row r="2372" spans="1:12" ht="15.75">
      <c r="A2372" s="196" t="s">
        <v>7317</v>
      </c>
      <c r="B2372" s="196" t="s">
        <v>7318</v>
      </c>
      <c r="C2372" s="196" t="s">
        <v>7858</v>
      </c>
      <c r="D2372" s="196">
        <v>301</v>
      </c>
      <c r="E2372" s="197" t="s">
        <v>144</v>
      </c>
      <c r="F2372" s="196" t="s">
        <v>144</v>
      </c>
      <c r="G2372" s="196">
        <v>98619</v>
      </c>
      <c r="H2372" s="196" t="s">
        <v>7878</v>
      </c>
      <c r="I2372" s="196" t="s">
        <v>5650</v>
      </c>
      <c r="J2372" s="196" t="s">
        <v>5432</v>
      </c>
      <c r="K2372" s="197">
        <v>83.63</v>
      </c>
      <c r="L2372" s="196" t="s">
        <v>5433</v>
      </c>
    </row>
    <row r="2373" spans="1:12" ht="15.75">
      <c r="A2373" s="196" t="s">
        <v>7317</v>
      </c>
      <c r="B2373" s="196" t="s">
        <v>7318</v>
      </c>
      <c r="C2373" s="196" t="s">
        <v>7858</v>
      </c>
      <c r="D2373" s="196">
        <v>301</v>
      </c>
      <c r="E2373" s="197" t="s">
        <v>144</v>
      </c>
      <c r="F2373" s="196" t="s">
        <v>144</v>
      </c>
      <c r="G2373" s="196">
        <v>98620</v>
      </c>
      <c r="H2373" s="196" t="s">
        <v>7879</v>
      </c>
      <c r="I2373" s="196" t="s">
        <v>5650</v>
      </c>
      <c r="J2373" s="196" t="s">
        <v>5432</v>
      </c>
      <c r="K2373" s="197">
        <v>79.260000000000005</v>
      </c>
      <c r="L2373" s="196" t="s">
        <v>5433</v>
      </c>
    </row>
    <row r="2374" spans="1:12" ht="15.75">
      <c r="A2374" s="196" t="s">
        <v>7317</v>
      </c>
      <c r="B2374" s="196" t="s">
        <v>7318</v>
      </c>
      <c r="C2374" s="196" t="s">
        <v>7858</v>
      </c>
      <c r="D2374" s="196">
        <v>301</v>
      </c>
      <c r="E2374" s="197" t="s">
        <v>144</v>
      </c>
      <c r="F2374" s="196" t="s">
        <v>144</v>
      </c>
      <c r="G2374" s="196">
        <v>98621</v>
      </c>
      <c r="H2374" s="196" t="s">
        <v>7880</v>
      </c>
      <c r="I2374" s="196" t="s">
        <v>5650</v>
      </c>
      <c r="J2374" s="196" t="s">
        <v>5432</v>
      </c>
      <c r="K2374" s="197">
        <v>104.16</v>
      </c>
      <c r="L2374" s="196" t="s">
        <v>5433</v>
      </c>
    </row>
    <row r="2375" spans="1:12" ht="15.75">
      <c r="A2375" s="196" t="s">
        <v>7317</v>
      </c>
      <c r="B2375" s="196" t="s">
        <v>7318</v>
      </c>
      <c r="C2375" s="196" t="s">
        <v>7858</v>
      </c>
      <c r="D2375" s="196">
        <v>301</v>
      </c>
      <c r="E2375" s="197" t="s">
        <v>144</v>
      </c>
      <c r="F2375" s="196" t="s">
        <v>144</v>
      </c>
      <c r="G2375" s="196">
        <v>98622</v>
      </c>
      <c r="H2375" s="196" t="s">
        <v>7881</v>
      </c>
      <c r="I2375" s="196" t="s">
        <v>5650</v>
      </c>
      <c r="J2375" s="196" t="s">
        <v>5432</v>
      </c>
      <c r="K2375" s="197">
        <v>97.21</v>
      </c>
      <c r="L2375" s="196" t="s">
        <v>5433</v>
      </c>
    </row>
    <row r="2376" spans="1:12" ht="15.75">
      <c r="A2376" s="196" t="s">
        <v>7317</v>
      </c>
      <c r="B2376" s="196" t="s">
        <v>7318</v>
      </c>
      <c r="C2376" s="196" t="s">
        <v>7858</v>
      </c>
      <c r="D2376" s="196">
        <v>301</v>
      </c>
      <c r="E2376" s="197" t="s">
        <v>144</v>
      </c>
      <c r="F2376" s="196" t="s">
        <v>144</v>
      </c>
      <c r="G2376" s="196">
        <v>98623</v>
      </c>
      <c r="H2376" s="196" t="s">
        <v>7882</v>
      </c>
      <c r="I2376" s="196" t="s">
        <v>5650</v>
      </c>
      <c r="J2376" s="196" t="s">
        <v>5432</v>
      </c>
      <c r="K2376" s="197">
        <v>93.65</v>
      </c>
      <c r="L2376" s="196" t="s">
        <v>5433</v>
      </c>
    </row>
    <row r="2377" spans="1:12" ht="15.75">
      <c r="A2377" s="196" t="s">
        <v>7317</v>
      </c>
      <c r="B2377" s="196" t="s">
        <v>7318</v>
      </c>
      <c r="C2377" s="196" t="s">
        <v>7858</v>
      </c>
      <c r="D2377" s="196">
        <v>301</v>
      </c>
      <c r="E2377" s="197" t="s">
        <v>144</v>
      </c>
      <c r="F2377" s="196" t="s">
        <v>144</v>
      </c>
      <c r="G2377" s="196">
        <v>98624</v>
      </c>
      <c r="H2377" s="196" t="s">
        <v>7883</v>
      </c>
      <c r="I2377" s="196" t="s">
        <v>5650</v>
      </c>
      <c r="J2377" s="196" t="s">
        <v>5432</v>
      </c>
      <c r="K2377" s="197">
        <v>117.19</v>
      </c>
      <c r="L2377" s="196" t="s">
        <v>5433</v>
      </c>
    </row>
    <row r="2378" spans="1:12" ht="15.75">
      <c r="A2378" s="196" t="s">
        <v>7317</v>
      </c>
      <c r="B2378" s="196" t="s">
        <v>7318</v>
      </c>
      <c r="C2378" s="196" t="s">
        <v>7858</v>
      </c>
      <c r="D2378" s="196">
        <v>301</v>
      </c>
      <c r="E2378" s="197" t="s">
        <v>144</v>
      </c>
      <c r="F2378" s="196" t="s">
        <v>144</v>
      </c>
      <c r="G2378" s="196">
        <v>98625</v>
      </c>
      <c r="H2378" s="196" t="s">
        <v>7884</v>
      </c>
      <c r="I2378" s="196" t="s">
        <v>5650</v>
      </c>
      <c r="J2378" s="196" t="s">
        <v>5432</v>
      </c>
      <c r="K2378" s="197">
        <v>111.33</v>
      </c>
      <c r="L2378" s="196" t="s">
        <v>5433</v>
      </c>
    </row>
    <row r="2379" spans="1:12" ht="15.75">
      <c r="A2379" s="196" t="s">
        <v>7317</v>
      </c>
      <c r="B2379" s="196" t="s">
        <v>7318</v>
      </c>
      <c r="C2379" s="196" t="s">
        <v>7858</v>
      </c>
      <c r="D2379" s="196">
        <v>301</v>
      </c>
      <c r="E2379" s="197" t="s">
        <v>144</v>
      </c>
      <c r="F2379" s="196" t="s">
        <v>144</v>
      </c>
      <c r="G2379" s="196">
        <v>98626</v>
      </c>
      <c r="H2379" s="196" t="s">
        <v>7885</v>
      </c>
      <c r="I2379" s="196" t="s">
        <v>5650</v>
      </c>
      <c r="J2379" s="196" t="s">
        <v>5432</v>
      </c>
      <c r="K2379" s="197">
        <v>108.29</v>
      </c>
      <c r="L2379" s="196" t="s">
        <v>5433</v>
      </c>
    </row>
    <row r="2380" spans="1:12" ht="15.75">
      <c r="A2380" s="196" t="s">
        <v>7317</v>
      </c>
      <c r="B2380" s="196" t="s">
        <v>7318</v>
      </c>
      <c r="C2380" s="196" t="s">
        <v>7858</v>
      </c>
      <c r="D2380" s="196">
        <v>301</v>
      </c>
      <c r="E2380" s="197" t="s">
        <v>144</v>
      </c>
      <c r="F2380" s="196" t="s">
        <v>144</v>
      </c>
      <c r="G2380" s="196">
        <v>98655</v>
      </c>
      <c r="H2380" s="196" t="s">
        <v>7886</v>
      </c>
      <c r="I2380" s="196" t="s">
        <v>5431</v>
      </c>
      <c r="J2380" s="196" t="s">
        <v>5432</v>
      </c>
      <c r="K2380" s="197">
        <v>572.94000000000005</v>
      </c>
      <c r="L2380" s="196" t="s">
        <v>5433</v>
      </c>
    </row>
    <row r="2381" spans="1:12" ht="15.75">
      <c r="A2381" s="196" t="s">
        <v>7317</v>
      </c>
      <c r="B2381" s="196" t="s">
        <v>7318</v>
      </c>
      <c r="C2381" s="196" t="s">
        <v>7858</v>
      </c>
      <c r="D2381" s="196">
        <v>301</v>
      </c>
      <c r="E2381" s="197" t="s">
        <v>144</v>
      </c>
      <c r="F2381" s="196" t="s">
        <v>144</v>
      </c>
      <c r="G2381" s="196">
        <v>98656</v>
      </c>
      <c r="H2381" s="196" t="s">
        <v>7887</v>
      </c>
      <c r="I2381" s="196" t="s">
        <v>5431</v>
      </c>
      <c r="J2381" s="196" t="s">
        <v>5432</v>
      </c>
      <c r="K2381" s="197">
        <v>580.23</v>
      </c>
      <c r="L2381" s="196" t="s">
        <v>5433</v>
      </c>
    </row>
    <row r="2382" spans="1:12" ht="15.75">
      <c r="A2382" s="196" t="s">
        <v>7317</v>
      </c>
      <c r="B2382" s="196" t="s">
        <v>7318</v>
      </c>
      <c r="C2382" s="196" t="s">
        <v>7858</v>
      </c>
      <c r="D2382" s="196">
        <v>301</v>
      </c>
      <c r="E2382" s="197" t="s">
        <v>144</v>
      </c>
      <c r="F2382" s="196" t="s">
        <v>144</v>
      </c>
      <c r="G2382" s="196">
        <v>98657</v>
      </c>
      <c r="H2382" s="196" t="s">
        <v>7888</v>
      </c>
      <c r="I2382" s="196" t="s">
        <v>5431</v>
      </c>
      <c r="J2382" s="196" t="s">
        <v>5432</v>
      </c>
      <c r="K2382" s="197">
        <v>587.51</v>
      </c>
      <c r="L2382" s="196" t="s">
        <v>5433</v>
      </c>
    </row>
    <row r="2383" spans="1:12" ht="15.75">
      <c r="A2383" s="196" t="s">
        <v>7317</v>
      </c>
      <c r="B2383" s="196" t="s">
        <v>7318</v>
      </c>
      <c r="C2383" s="196" t="s">
        <v>7858</v>
      </c>
      <c r="D2383" s="196">
        <v>301</v>
      </c>
      <c r="E2383" s="197" t="s">
        <v>144</v>
      </c>
      <c r="F2383" s="196" t="s">
        <v>144</v>
      </c>
      <c r="G2383" s="196">
        <v>98658</v>
      </c>
      <c r="H2383" s="196" t="s">
        <v>7889</v>
      </c>
      <c r="I2383" s="196" t="s">
        <v>5431</v>
      </c>
      <c r="J2383" s="196" t="s">
        <v>5432</v>
      </c>
      <c r="K2383" s="197">
        <v>594.79999999999995</v>
      </c>
      <c r="L2383" s="196" t="s">
        <v>5433</v>
      </c>
    </row>
    <row r="2384" spans="1:12" ht="15.75">
      <c r="A2384" s="196" t="s">
        <v>7317</v>
      </c>
      <c r="B2384" s="196" t="s">
        <v>7318</v>
      </c>
      <c r="C2384" s="196" t="s">
        <v>7858</v>
      </c>
      <c r="D2384" s="196">
        <v>301</v>
      </c>
      <c r="E2384" s="197" t="s">
        <v>144</v>
      </c>
      <c r="F2384" s="196" t="s">
        <v>144</v>
      </c>
      <c r="G2384" s="196">
        <v>98659</v>
      </c>
      <c r="H2384" s="196" t="s">
        <v>7890</v>
      </c>
      <c r="I2384" s="196" t="s">
        <v>5431</v>
      </c>
      <c r="J2384" s="196" t="s">
        <v>5432</v>
      </c>
      <c r="K2384" s="197">
        <v>609.36</v>
      </c>
      <c r="L2384" s="196" t="s">
        <v>5433</v>
      </c>
    </row>
    <row r="2385" spans="1:12" ht="15.75">
      <c r="A2385" s="196" t="s">
        <v>7317</v>
      </c>
      <c r="B2385" s="196" t="s">
        <v>7318</v>
      </c>
      <c r="C2385" s="196" t="s">
        <v>7858</v>
      </c>
      <c r="D2385" s="196">
        <v>301</v>
      </c>
      <c r="E2385" s="197" t="s">
        <v>144</v>
      </c>
      <c r="F2385" s="196" t="s">
        <v>144</v>
      </c>
      <c r="G2385" s="196">
        <v>98746</v>
      </c>
      <c r="H2385" s="196" t="s">
        <v>7891</v>
      </c>
      <c r="I2385" s="196" t="s">
        <v>5431</v>
      </c>
      <c r="J2385" s="196" t="s">
        <v>5503</v>
      </c>
      <c r="K2385" s="197">
        <v>49.4</v>
      </c>
      <c r="L2385" s="196" t="s">
        <v>5433</v>
      </c>
    </row>
    <row r="2386" spans="1:12" ht="15.75">
      <c r="A2386" s="196" t="s">
        <v>7317</v>
      </c>
      <c r="B2386" s="196" t="s">
        <v>7318</v>
      </c>
      <c r="C2386" s="196" t="s">
        <v>7858</v>
      </c>
      <c r="D2386" s="196">
        <v>301</v>
      </c>
      <c r="E2386" s="197" t="s">
        <v>144</v>
      </c>
      <c r="F2386" s="196" t="s">
        <v>144</v>
      </c>
      <c r="G2386" s="196">
        <v>98749</v>
      </c>
      <c r="H2386" s="196" t="s">
        <v>7892</v>
      </c>
      <c r="I2386" s="196" t="s">
        <v>5431</v>
      </c>
      <c r="J2386" s="196" t="s">
        <v>5503</v>
      </c>
      <c r="K2386" s="197">
        <v>57.07</v>
      </c>
      <c r="L2386" s="196" t="s">
        <v>5433</v>
      </c>
    </row>
    <row r="2387" spans="1:12" ht="15.75">
      <c r="A2387" s="196" t="s">
        <v>7317</v>
      </c>
      <c r="B2387" s="196" t="s">
        <v>7318</v>
      </c>
      <c r="C2387" s="196" t="s">
        <v>7858</v>
      </c>
      <c r="D2387" s="196">
        <v>301</v>
      </c>
      <c r="E2387" s="197" t="s">
        <v>144</v>
      </c>
      <c r="F2387" s="196" t="s">
        <v>144</v>
      </c>
      <c r="G2387" s="196">
        <v>98750</v>
      </c>
      <c r="H2387" s="196" t="s">
        <v>7893</v>
      </c>
      <c r="I2387" s="196" t="s">
        <v>5431</v>
      </c>
      <c r="J2387" s="196" t="s">
        <v>5503</v>
      </c>
      <c r="K2387" s="197">
        <v>66.180000000000007</v>
      </c>
      <c r="L2387" s="196" t="s">
        <v>5433</v>
      </c>
    </row>
    <row r="2388" spans="1:12" ht="15.75">
      <c r="A2388" s="196" t="s">
        <v>7317</v>
      </c>
      <c r="B2388" s="196" t="s">
        <v>7318</v>
      </c>
      <c r="C2388" s="196" t="s">
        <v>7858</v>
      </c>
      <c r="D2388" s="196">
        <v>301</v>
      </c>
      <c r="E2388" s="197" t="s">
        <v>144</v>
      </c>
      <c r="F2388" s="196" t="s">
        <v>144</v>
      </c>
      <c r="G2388" s="196">
        <v>98751</v>
      </c>
      <c r="H2388" s="196" t="s">
        <v>7894</v>
      </c>
      <c r="I2388" s="196" t="s">
        <v>5431</v>
      </c>
      <c r="J2388" s="196" t="s">
        <v>5503</v>
      </c>
      <c r="K2388" s="197">
        <v>89.88</v>
      </c>
      <c r="L2388" s="196" t="s">
        <v>5433</v>
      </c>
    </row>
    <row r="2389" spans="1:12" ht="15.75">
      <c r="A2389" s="196" t="s">
        <v>7317</v>
      </c>
      <c r="B2389" s="196" t="s">
        <v>7318</v>
      </c>
      <c r="C2389" s="196" t="s">
        <v>7858</v>
      </c>
      <c r="D2389" s="196">
        <v>301</v>
      </c>
      <c r="E2389" s="197" t="s">
        <v>144</v>
      </c>
      <c r="F2389" s="196" t="s">
        <v>144</v>
      </c>
      <c r="G2389" s="196">
        <v>98752</v>
      </c>
      <c r="H2389" s="196" t="s">
        <v>7895</v>
      </c>
      <c r="I2389" s="196" t="s">
        <v>5431</v>
      </c>
      <c r="J2389" s="196" t="s">
        <v>5503</v>
      </c>
      <c r="K2389" s="197">
        <v>118.14</v>
      </c>
      <c r="L2389" s="196" t="s">
        <v>5433</v>
      </c>
    </row>
    <row r="2390" spans="1:12" ht="15.75">
      <c r="A2390" s="196" t="s">
        <v>7317</v>
      </c>
      <c r="B2390" s="196" t="s">
        <v>7318</v>
      </c>
      <c r="C2390" s="196" t="s">
        <v>7858</v>
      </c>
      <c r="D2390" s="196">
        <v>301</v>
      </c>
      <c r="E2390" s="197" t="s">
        <v>144</v>
      </c>
      <c r="F2390" s="196" t="s">
        <v>144</v>
      </c>
      <c r="G2390" s="196">
        <v>98753</v>
      </c>
      <c r="H2390" s="196" t="s">
        <v>7896</v>
      </c>
      <c r="I2390" s="196" t="s">
        <v>5431</v>
      </c>
      <c r="J2390" s="196" t="s">
        <v>5503</v>
      </c>
      <c r="K2390" s="197">
        <v>153.05000000000001</v>
      </c>
      <c r="L2390" s="196" t="s">
        <v>5433</v>
      </c>
    </row>
    <row r="2391" spans="1:12" ht="15.75">
      <c r="A2391" s="196" t="s">
        <v>7317</v>
      </c>
      <c r="B2391" s="196" t="s">
        <v>7318</v>
      </c>
      <c r="C2391" s="196" t="s">
        <v>7858</v>
      </c>
      <c r="D2391" s="196">
        <v>301</v>
      </c>
      <c r="E2391" s="197" t="s">
        <v>144</v>
      </c>
      <c r="F2391" s="196" t="s">
        <v>144</v>
      </c>
      <c r="G2391" s="196">
        <v>100763</v>
      </c>
      <c r="H2391" s="196" t="s">
        <v>7897</v>
      </c>
      <c r="I2391" s="196" t="s">
        <v>6713</v>
      </c>
      <c r="J2391" s="196" t="s">
        <v>5432</v>
      </c>
      <c r="K2391" s="197">
        <v>11.56</v>
      </c>
      <c r="L2391" s="196" t="s">
        <v>5433</v>
      </c>
    </row>
    <row r="2392" spans="1:12" ht="15.75">
      <c r="A2392" s="196" t="s">
        <v>7317</v>
      </c>
      <c r="B2392" s="196" t="s">
        <v>7318</v>
      </c>
      <c r="C2392" s="196" t="s">
        <v>7858</v>
      </c>
      <c r="D2392" s="196">
        <v>301</v>
      </c>
      <c r="E2392" s="197" t="s">
        <v>144</v>
      </c>
      <c r="F2392" s="196" t="s">
        <v>144</v>
      </c>
      <c r="G2392" s="196">
        <v>100764</v>
      </c>
      <c r="H2392" s="196" t="s">
        <v>7898</v>
      </c>
      <c r="I2392" s="196" t="s">
        <v>6713</v>
      </c>
      <c r="J2392" s="196" t="s">
        <v>5432</v>
      </c>
      <c r="K2392" s="197">
        <v>11.5</v>
      </c>
      <c r="L2392" s="196" t="s">
        <v>5433</v>
      </c>
    </row>
    <row r="2393" spans="1:12" ht="15.75">
      <c r="A2393" s="196" t="s">
        <v>7317</v>
      </c>
      <c r="B2393" s="196" t="s">
        <v>7318</v>
      </c>
      <c r="C2393" s="196" t="s">
        <v>7858</v>
      </c>
      <c r="D2393" s="196">
        <v>301</v>
      </c>
      <c r="E2393" s="197" t="s">
        <v>144</v>
      </c>
      <c r="F2393" s="196" t="s">
        <v>144</v>
      </c>
      <c r="G2393" s="196">
        <v>100765</v>
      </c>
      <c r="H2393" s="196" t="s">
        <v>7899</v>
      </c>
      <c r="I2393" s="196" t="s">
        <v>6713</v>
      </c>
      <c r="J2393" s="196" t="s">
        <v>5432</v>
      </c>
      <c r="K2393" s="197">
        <v>10.92</v>
      </c>
      <c r="L2393" s="196" t="s">
        <v>5433</v>
      </c>
    </row>
    <row r="2394" spans="1:12" ht="15.75">
      <c r="A2394" s="196" t="s">
        <v>7317</v>
      </c>
      <c r="B2394" s="196" t="s">
        <v>7318</v>
      </c>
      <c r="C2394" s="196" t="s">
        <v>7858</v>
      </c>
      <c r="D2394" s="196">
        <v>301</v>
      </c>
      <c r="E2394" s="197" t="s">
        <v>144</v>
      </c>
      <c r="F2394" s="196" t="s">
        <v>144</v>
      </c>
      <c r="G2394" s="196">
        <v>100766</v>
      </c>
      <c r="H2394" s="196" t="s">
        <v>7900</v>
      </c>
      <c r="I2394" s="196" t="s">
        <v>6713</v>
      </c>
      <c r="J2394" s="196" t="s">
        <v>5432</v>
      </c>
      <c r="K2394" s="197">
        <v>11.2</v>
      </c>
      <c r="L2394" s="196" t="s">
        <v>5433</v>
      </c>
    </row>
    <row r="2395" spans="1:12" ht="15.75">
      <c r="A2395" s="196" t="s">
        <v>7317</v>
      </c>
      <c r="B2395" s="196" t="s">
        <v>7318</v>
      </c>
      <c r="C2395" s="196" t="s">
        <v>7858</v>
      </c>
      <c r="D2395" s="196">
        <v>301</v>
      </c>
      <c r="E2395" s="197" t="s">
        <v>144</v>
      </c>
      <c r="F2395" s="196" t="s">
        <v>144</v>
      </c>
      <c r="G2395" s="196">
        <v>100767</v>
      </c>
      <c r="H2395" s="196" t="s">
        <v>7901</v>
      </c>
      <c r="I2395" s="196" t="s">
        <v>6713</v>
      </c>
      <c r="J2395" s="196" t="s">
        <v>5432</v>
      </c>
      <c r="K2395" s="197">
        <v>11.88</v>
      </c>
      <c r="L2395" s="196" t="s">
        <v>5433</v>
      </c>
    </row>
    <row r="2396" spans="1:12" ht="15.75">
      <c r="A2396" s="196" t="s">
        <v>7317</v>
      </c>
      <c r="B2396" s="196" t="s">
        <v>7318</v>
      </c>
      <c r="C2396" s="196" t="s">
        <v>7858</v>
      </c>
      <c r="D2396" s="196">
        <v>301</v>
      </c>
      <c r="E2396" s="197" t="s">
        <v>144</v>
      </c>
      <c r="F2396" s="196" t="s">
        <v>144</v>
      </c>
      <c r="G2396" s="196">
        <v>100768</v>
      </c>
      <c r="H2396" s="196" t="s">
        <v>7902</v>
      </c>
      <c r="I2396" s="196" t="s">
        <v>6713</v>
      </c>
      <c r="J2396" s="196" t="s">
        <v>5432</v>
      </c>
      <c r="K2396" s="197">
        <v>15.72</v>
      </c>
      <c r="L2396" s="196" t="s">
        <v>5433</v>
      </c>
    </row>
    <row r="2397" spans="1:12" ht="15.75">
      <c r="A2397" s="196" t="s">
        <v>7317</v>
      </c>
      <c r="B2397" s="196" t="s">
        <v>7318</v>
      </c>
      <c r="C2397" s="196" t="s">
        <v>7858</v>
      </c>
      <c r="D2397" s="196">
        <v>301</v>
      </c>
      <c r="E2397" s="197" t="s">
        <v>144</v>
      </c>
      <c r="F2397" s="196" t="s">
        <v>144</v>
      </c>
      <c r="G2397" s="196">
        <v>100769</v>
      </c>
      <c r="H2397" s="196" t="s">
        <v>7903</v>
      </c>
      <c r="I2397" s="196" t="s">
        <v>6713</v>
      </c>
      <c r="J2397" s="196" t="s">
        <v>5432</v>
      </c>
      <c r="K2397" s="197">
        <v>16.62</v>
      </c>
      <c r="L2397" s="196" t="s">
        <v>5433</v>
      </c>
    </row>
    <row r="2398" spans="1:12" ht="15.75">
      <c r="A2398" s="196" t="s">
        <v>7317</v>
      </c>
      <c r="B2398" s="196" t="s">
        <v>7318</v>
      </c>
      <c r="C2398" s="196" t="s">
        <v>7858</v>
      </c>
      <c r="D2398" s="196">
        <v>301</v>
      </c>
      <c r="E2398" s="197" t="s">
        <v>144</v>
      </c>
      <c r="F2398" s="196" t="s">
        <v>144</v>
      </c>
      <c r="G2398" s="196">
        <v>100770</v>
      </c>
      <c r="H2398" s="196" t="s">
        <v>7904</v>
      </c>
      <c r="I2398" s="196" t="s">
        <v>6713</v>
      </c>
      <c r="J2398" s="196" t="s">
        <v>5432</v>
      </c>
      <c r="K2398" s="197">
        <v>16.21</v>
      </c>
      <c r="L2398" s="196" t="s">
        <v>5433</v>
      </c>
    </row>
    <row r="2399" spans="1:12" ht="15.75">
      <c r="A2399" s="196" t="s">
        <v>7317</v>
      </c>
      <c r="B2399" s="196" t="s">
        <v>7318</v>
      </c>
      <c r="C2399" s="196" t="s">
        <v>7858</v>
      </c>
      <c r="D2399" s="196">
        <v>301</v>
      </c>
      <c r="E2399" s="197" t="s">
        <v>144</v>
      </c>
      <c r="F2399" s="196" t="s">
        <v>144</v>
      </c>
      <c r="G2399" s="196">
        <v>100771</v>
      </c>
      <c r="H2399" s="196" t="s">
        <v>7905</v>
      </c>
      <c r="I2399" s="196" t="s">
        <v>6713</v>
      </c>
      <c r="J2399" s="196" t="s">
        <v>5432</v>
      </c>
      <c r="K2399" s="197">
        <v>19.41</v>
      </c>
      <c r="L2399" s="196" t="s">
        <v>5433</v>
      </c>
    </row>
    <row r="2400" spans="1:12" ht="15.75">
      <c r="A2400" s="196" t="s">
        <v>7317</v>
      </c>
      <c r="B2400" s="196" t="s">
        <v>7318</v>
      </c>
      <c r="C2400" s="196" t="s">
        <v>7858</v>
      </c>
      <c r="D2400" s="196">
        <v>301</v>
      </c>
      <c r="E2400" s="197" t="s">
        <v>144</v>
      </c>
      <c r="F2400" s="196" t="s">
        <v>144</v>
      </c>
      <c r="G2400" s="196">
        <v>100772</v>
      </c>
      <c r="H2400" s="196" t="s">
        <v>7906</v>
      </c>
      <c r="I2400" s="196" t="s">
        <v>6713</v>
      </c>
      <c r="J2400" s="196" t="s">
        <v>5432</v>
      </c>
      <c r="K2400" s="197">
        <v>11.82</v>
      </c>
      <c r="L2400" s="196" t="s">
        <v>5433</v>
      </c>
    </row>
    <row r="2401" spans="1:12" ht="15.75">
      <c r="A2401" s="196" t="s">
        <v>7317</v>
      </c>
      <c r="B2401" s="196" t="s">
        <v>7318</v>
      </c>
      <c r="C2401" s="196" t="s">
        <v>7858</v>
      </c>
      <c r="D2401" s="196">
        <v>301</v>
      </c>
      <c r="E2401" s="197" t="s">
        <v>144</v>
      </c>
      <c r="F2401" s="196" t="s">
        <v>144</v>
      </c>
      <c r="G2401" s="196">
        <v>100773</v>
      </c>
      <c r="H2401" s="196" t="s">
        <v>7907</v>
      </c>
      <c r="I2401" s="196" t="s">
        <v>6713</v>
      </c>
      <c r="J2401" s="196" t="s">
        <v>5432</v>
      </c>
      <c r="K2401" s="197">
        <v>15.03</v>
      </c>
      <c r="L2401" s="196" t="s">
        <v>5433</v>
      </c>
    </row>
    <row r="2402" spans="1:12" ht="15.75">
      <c r="A2402" s="196" t="s">
        <v>7317</v>
      </c>
      <c r="B2402" s="196" t="s">
        <v>7318</v>
      </c>
      <c r="C2402" s="196" t="s">
        <v>7858</v>
      </c>
      <c r="D2402" s="196">
        <v>301</v>
      </c>
      <c r="E2402" s="197" t="s">
        <v>144</v>
      </c>
      <c r="F2402" s="196" t="s">
        <v>144</v>
      </c>
      <c r="G2402" s="196">
        <v>100774</v>
      </c>
      <c r="H2402" s="196" t="s">
        <v>7908</v>
      </c>
      <c r="I2402" s="196" t="s">
        <v>6713</v>
      </c>
      <c r="J2402" s="196" t="s">
        <v>5432</v>
      </c>
      <c r="K2402" s="197">
        <v>8.42</v>
      </c>
      <c r="L2402" s="196" t="s">
        <v>5433</v>
      </c>
    </row>
    <row r="2403" spans="1:12" ht="15.75">
      <c r="A2403" s="196" t="s">
        <v>7317</v>
      </c>
      <c r="B2403" s="196" t="s">
        <v>7318</v>
      </c>
      <c r="C2403" s="196" t="s">
        <v>7858</v>
      </c>
      <c r="D2403" s="196">
        <v>301</v>
      </c>
      <c r="E2403" s="197" t="s">
        <v>144</v>
      </c>
      <c r="F2403" s="196" t="s">
        <v>144</v>
      </c>
      <c r="G2403" s="196">
        <v>100775</v>
      </c>
      <c r="H2403" s="196" t="s">
        <v>7909</v>
      </c>
      <c r="I2403" s="196" t="s">
        <v>6713</v>
      </c>
      <c r="J2403" s="196" t="s">
        <v>5432</v>
      </c>
      <c r="K2403" s="197">
        <v>10.029999999999999</v>
      </c>
      <c r="L2403" s="196" t="s">
        <v>5433</v>
      </c>
    </row>
    <row r="2404" spans="1:12" ht="15.75">
      <c r="A2404" s="196" t="s">
        <v>7317</v>
      </c>
      <c r="B2404" s="196" t="s">
        <v>7318</v>
      </c>
      <c r="C2404" s="196" t="s">
        <v>7858</v>
      </c>
      <c r="D2404" s="196">
        <v>301</v>
      </c>
      <c r="E2404" s="197" t="s">
        <v>144</v>
      </c>
      <c r="F2404" s="196" t="s">
        <v>144</v>
      </c>
      <c r="G2404" s="196">
        <v>100776</v>
      </c>
      <c r="H2404" s="196" t="s">
        <v>7910</v>
      </c>
      <c r="I2404" s="196" t="s">
        <v>6713</v>
      </c>
      <c r="J2404" s="196" t="s">
        <v>5432</v>
      </c>
      <c r="K2404" s="197">
        <v>15.04</v>
      </c>
      <c r="L2404" s="196" t="s">
        <v>5433</v>
      </c>
    </row>
    <row r="2405" spans="1:12" ht="15.75">
      <c r="A2405" s="196" t="s">
        <v>7317</v>
      </c>
      <c r="B2405" s="196" t="s">
        <v>7318</v>
      </c>
      <c r="C2405" s="196" t="s">
        <v>7858</v>
      </c>
      <c r="D2405" s="196">
        <v>301</v>
      </c>
      <c r="E2405" s="197" t="s">
        <v>144</v>
      </c>
      <c r="F2405" s="196" t="s">
        <v>144</v>
      </c>
      <c r="G2405" s="196">
        <v>100777</v>
      </c>
      <c r="H2405" s="196" t="s">
        <v>7911</v>
      </c>
      <c r="I2405" s="196" t="s">
        <v>6713</v>
      </c>
      <c r="J2405" s="196" t="s">
        <v>5432</v>
      </c>
      <c r="K2405" s="197">
        <v>10.54</v>
      </c>
      <c r="L2405" s="196" t="s">
        <v>5433</v>
      </c>
    </row>
    <row r="2406" spans="1:12" ht="15.75">
      <c r="A2406" s="196" t="s">
        <v>7317</v>
      </c>
      <c r="B2406" s="196" t="s">
        <v>7318</v>
      </c>
      <c r="C2406" s="196" t="s">
        <v>7858</v>
      </c>
      <c r="D2406" s="196">
        <v>301</v>
      </c>
      <c r="E2406" s="197" t="s">
        <v>144</v>
      </c>
      <c r="F2406" s="196" t="s">
        <v>144</v>
      </c>
      <c r="G2406" s="196">
        <v>100778</v>
      </c>
      <c r="H2406" s="196" t="s">
        <v>7912</v>
      </c>
      <c r="I2406" s="196" t="s">
        <v>6713</v>
      </c>
      <c r="J2406" s="196" t="s">
        <v>5432</v>
      </c>
      <c r="K2406" s="197">
        <v>7.11</v>
      </c>
      <c r="L2406" s="196" t="s">
        <v>5433</v>
      </c>
    </row>
    <row r="2407" spans="1:12" ht="15.75">
      <c r="A2407" s="196" t="s">
        <v>7913</v>
      </c>
      <c r="B2407" s="196" t="s">
        <v>7914</v>
      </c>
      <c r="C2407" s="196" t="s">
        <v>7915</v>
      </c>
      <c r="D2407" s="196">
        <v>138</v>
      </c>
      <c r="E2407" s="197" t="s">
        <v>144</v>
      </c>
      <c r="F2407" s="196" t="s">
        <v>144</v>
      </c>
      <c r="G2407" s="196">
        <v>98560</v>
      </c>
      <c r="H2407" s="196" t="s">
        <v>7916</v>
      </c>
      <c r="I2407" s="196" t="s">
        <v>5650</v>
      </c>
      <c r="J2407" s="196" t="s">
        <v>5503</v>
      </c>
      <c r="K2407" s="197">
        <v>39.71</v>
      </c>
      <c r="L2407" s="196" t="s">
        <v>5433</v>
      </c>
    </row>
    <row r="2408" spans="1:12" ht="15.75">
      <c r="A2408" s="196" t="s">
        <v>7913</v>
      </c>
      <c r="B2408" s="196" t="s">
        <v>7914</v>
      </c>
      <c r="C2408" s="196" t="s">
        <v>7915</v>
      </c>
      <c r="D2408" s="196">
        <v>138</v>
      </c>
      <c r="E2408" s="197" t="s">
        <v>144</v>
      </c>
      <c r="F2408" s="196" t="s">
        <v>144</v>
      </c>
      <c r="G2408" s="196">
        <v>98561</v>
      </c>
      <c r="H2408" s="196" t="s">
        <v>7917</v>
      </c>
      <c r="I2408" s="196" t="s">
        <v>5650</v>
      </c>
      <c r="J2408" s="196" t="s">
        <v>5503</v>
      </c>
      <c r="K2408" s="197">
        <v>36.409999999999997</v>
      </c>
      <c r="L2408" s="196" t="s">
        <v>5433</v>
      </c>
    </row>
    <row r="2409" spans="1:12" ht="15.75">
      <c r="A2409" s="196" t="s">
        <v>7913</v>
      </c>
      <c r="B2409" s="196" t="s">
        <v>7914</v>
      </c>
      <c r="C2409" s="196" t="s">
        <v>7915</v>
      </c>
      <c r="D2409" s="196">
        <v>138</v>
      </c>
      <c r="E2409" s="197" t="s">
        <v>144</v>
      </c>
      <c r="F2409" s="196" t="s">
        <v>144</v>
      </c>
      <c r="G2409" s="196">
        <v>98562</v>
      </c>
      <c r="H2409" s="196" t="s">
        <v>7918</v>
      </c>
      <c r="I2409" s="196" t="s">
        <v>5650</v>
      </c>
      <c r="J2409" s="196" t="s">
        <v>5503</v>
      </c>
      <c r="K2409" s="197">
        <v>34.83</v>
      </c>
      <c r="L2409" s="196" t="s">
        <v>5433</v>
      </c>
    </row>
    <row r="2410" spans="1:12" ht="15.75">
      <c r="A2410" s="196" t="s">
        <v>7913</v>
      </c>
      <c r="B2410" s="196" t="s">
        <v>7914</v>
      </c>
      <c r="C2410" s="196" t="s">
        <v>7919</v>
      </c>
      <c r="D2410" s="196">
        <v>140</v>
      </c>
      <c r="E2410" s="197" t="s">
        <v>144</v>
      </c>
      <c r="F2410" s="196" t="s">
        <v>144</v>
      </c>
      <c r="G2410" s="196">
        <v>98555</v>
      </c>
      <c r="H2410" s="196" t="s">
        <v>7920</v>
      </c>
      <c r="I2410" s="196" t="s">
        <v>5650</v>
      </c>
      <c r="J2410" s="196" t="s">
        <v>5503</v>
      </c>
      <c r="K2410" s="197">
        <v>23.23</v>
      </c>
      <c r="L2410" s="196" t="s">
        <v>5433</v>
      </c>
    </row>
    <row r="2411" spans="1:12" ht="15.75">
      <c r="A2411" s="196" t="s">
        <v>7913</v>
      </c>
      <c r="B2411" s="196" t="s">
        <v>7914</v>
      </c>
      <c r="C2411" s="196" t="s">
        <v>7919</v>
      </c>
      <c r="D2411" s="196">
        <v>140</v>
      </c>
      <c r="E2411" s="197" t="s">
        <v>144</v>
      </c>
      <c r="F2411" s="196" t="s">
        <v>144</v>
      </c>
      <c r="G2411" s="196">
        <v>98556</v>
      </c>
      <c r="H2411" s="196" t="s">
        <v>7921</v>
      </c>
      <c r="I2411" s="196" t="s">
        <v>5650</v>
      </c>
      <c r="J2411" s="196" t="s">
        <v>5503</v>
      </c>
      <c r="K2411" s="197">
        <v>41.24</v>
      </c>
      <c r="L2411" s="196" t="s">
        <v>5433</v>
      </c>
    </row>
    <row r="2412" spans="1:12" ht="15.75">
      <c r="A2412" s="196" t="s">
        <v>7913</v>
      </c>
      <c r="B2412" s="196" t="s">
        <v>7914</v>
      </c>
      <c r="C2412" s="196" t="s">
        <v>7919</v>
      </c>
      <c r="D2412" s="196">
        <v>140</v>
      </c>
      <c r="E2412" s="197" t="s">
        <v>144</v>
      </c>
      <c r="F2412" s="196" t="s">
        <v>144</v>
      </c>
      <c r="G2412" s="196">
        <v>98558</v>
      </c>
      <c r="H2412" s="196" t="s">
        <v>7922</v>
      </c>
      <c r="I2412" s="196" t="s">
        <v>5502</v>
      </c>
      <c r="J2412" s="196" t="s">
        <v>5503</v>
      </c>
      <c r="K2412" s="197">
        <v>6.21</v>
      </c>
      <c r="L2412" s="196" t="s">
        <v>5433</v>
      </c>
    </row>
    <row r="2413" spans="1:12" ht="15.75">
      <c r="A2413" s="196" t="s">
        <v>7913</v>
      </c>
      <c r="B2413" s="196" t="s">
        <v>7914</v>
      </c>
      <c r="C2413" s="196" t="s">
        <v>7919</v>
      </c>
      <c r="D2413" s="196">
        <v>140</v>
      </c>
      <c r="E2413" s="197" t="s">
        <v>144</v>
      </c>
      <c r="F2413" s="196" t="s">
        <v>144</v>
      </c>
      <c r="G2413" s="196">
        <v>98559</v>
      </c>
      <c r="H2413" s="196" t="s">
        <v>7923</v>
      </c>
      <c r="I2413" s="196" t="s">
        <v>5431</v>
      </c>
      <c r="J2413" s="196" t="s">
        <v>5503</v>
      </c>
      <c r="K2413" s="197">
        <v>3.28</v>
      </c>
      <c r="L2413" s="196" t="s">
        <v>5433</v>
      </c>
    </row>
    <row r="2414" spans="1:12" ht="15.75">
      <c r="A2414" s="196" t="s">
        <v>7913</v>
      </c>
      <c r="B2414" s="196" t="s">
        <v>7914</v>
      </c>
      <c r="C2414" s="196" t="s">
        <v>7924</v>
      </c>
      <c r="D2414" s="196">
        <v>141</v>
      </c>
      <c r="E2414" s="197" t="s">
        <v>144</v>
      </c>
      <c r="F2414" s="196" t="s">
        <v>144</v>
      </c>
      <c r="G2414" s="196">
        <v>98546</v>
      </c>
      <c r="H2414" s="196" t="s">
        <v>7925</v>
      </c>
      <c r="I2414" s="196" t="s">
        <v>5650</v>
      </c>
      <c r="J2414" s="196" t="s">
        <v>5503</v>
      </c>
      <c r="K2414" s="197">
        <v>73.19</v>
      </c>
      <c r="L2414" s="196" t="s">
        <v>5433</v>
      </c>
    </row>
    <row r="2415" spans="1:12" ht="15.75">
      <c r="A2415" s="196" t="s">
        <v>7913</v>
      </c>
      <c r="B2415" s="196" t="s">
        <v>7914</v>
      </c>
      <c r="C2415" s="196" t="s">
        <v>7924</v>
      </c>
      <c r="D2415" s="196">
        <v>141</v>
      </c>
      <c r="E2415" s="197" t="s">
        <v>144</v>
      </c>
      <c r="F2415" s="196" t="s">
        <v>144</v>
      </c>
      <c r="G2415" s="196">
        <v>98547</v>
      </c>
      <c r="H2415" s="196" t="s">
        <v>7926</v>
      </c>
      <c r="I2415" s="196" t="s">
        <v>5650</v>
      </c>
      <c r="J2415" s="196" t="s">
        <v>5503</v>
      </c>
      <c r="K2415" s="197">
        <v>131.47999999999999</v>
      </c>
      <c r="L2415" s="196" t="s">
        <v>5433</v>
      </c>
    </row>
    <row r="2416" spans="1:12" ht="15.75">
      <c r="A2416" s="196" t="s">
        <v>7913</v>
      </c>
      <c r="B2416" s="196" t="s">
        <v>7914</v>
      </c>
      <c r="C2416" s="196" t="s">
        <v>7924</v>
      </c>
      <c r="D2416" s="196">
        <v>141</v>
      </c>
      <c r="E2416" s="197" t="s">
        <v>144</v>
      </c>
      <c r="F2416" s="196" t="s">
        <v>144</v>
      </c>
      <c r="G2416" s="196">
        <v>98553</v>
      </c>
      <c r="H2416" s="196" t="s">
        <v>7927</v>
      </c>
      <c r="I2416" s="196" t="s">
        <v>5650</v>
      </c>
      <c r="J2416" s="196" t="s">
        <v>5503</v>
      </c>
      <c r="K2416" s="197">
        <v>111.49</v>
      </c>
      <c r="L2416" s="196" t="s">
        <v>5433</v>
      </c>
    </row>
    <row r="2417" spans="1:12" ht="15.75">
      <c r="A2417" s="196" t="s">
        <v>7913</v>
      </c>
      <c r="B2417" s="196" t="s">
        <v>7914</v>
      </c>
      <c r="C2417" s="196" t="s">
        <v>7924</v>
      </c>
      <c r="D2417" s="196">
        <v>141</v>
      </c>
      <c r="E2417" s="197" t="s">
        <v>144</v>
      </c>
      <c r="F2417" s="196" t="s">
        <v>144</v>
      </c>
      <c r="G2417" s="196">
        <v>98554</v>
      </c>
      <c r="H2417" s="196" t="s">
        <v>7928</v>
      </c>
      <c r="I2417" s="196" t="s">
        <v>5650</v>
      </c>
      <c r="J2417" s="196" t="s">
        <v>5503</v>
      </c>
      <c r="K2417" s="197">
        <v>38.69</v>
      </c>
      <c r="L2417" s="196" t="s">
        <v>5433</v>
      </c>
    </row>
    <row r="2418" spans="1:12" ht="15.75">
      <c r="A2418" s="196" t="s">
        <v>7913</v>
      </c>
      <c r="B2418" s="196" t="s">
        <v>7914</v>
      </c>
      <c r="C2418" s="196" t="s">
        <v>7929</v>
      </c>
      <c r="D2418" s="196">
        <v>145</v>
      </c>
      <c r="E2418" s="197" t="s">
        <v>144</v>
      </c>
      <c r="F2418" s="196" t="s">
        <v>144</v>
      </c>
      <c r="G2418" s="196">
        <v>98557</v>
      </c>
      <c r="H2418" s="196" t="s">
        <v>7930</v>
      </c>
      <c r="I2418" s="196" t="s">
        <v>5650</v>
      </c>
      <c r="J2418" s="196" t="s">
        <v>5503</v>
      </c>
      <c r="K2418" s="197">
        <v>32.36</v>
      </c>
      <c r="L2418" s="196" t="s">
        <v>5433</v>
      </c>
    </row>
    <row r="2419" spans="1:12" ht="15.75">
      <c r="A2419" s="196" t="s">
        <v>7913</v>
      </c>
      <c r="B2419" s="196" t="s">
        <v>7914</v>
      </c>
      <c r="C2419" s="196" t="s">
        <v>7931</v>
      </c>
      <c r="D2419" s="196">
        <v>150</v>
      </c>
      <c r="E2419" s="197" t="s">
        <v>144</v>
      </c>
      <c r="F2419" s="196" t="s">
        <v>144</v>
      </c>
      <c r="G2419" s="196">
        <v>98563</v>
      </c>
      <c r="H2419" s="196" t="s">
        <v>7932</v>
      </c>
      <c r="I2419" s="196" t="s">
        <v>5650</v>
      </c>
      <c r="J2419" s="196" t="s">
        <v>5503</v>
      </c>
      <c r="K2419" s="197">
        <v>27.37</v>
      </c>
      <c r="L2419" s="196" t="s">
        <v>5433</v>
      </c>
    </row>
    <row r="2420" spans="1:12" ht="15.75">
      <c r="A2420" s="196" t="s">
        <v>7913</v>
      </c>
      <c r="B2420" s="196" t="s">
        <v>7914</v>
      </c>
      <c r="C2420" s="196" t="s">
        <v>7931</v>
      </c>
      <c r="D2420" s="196">
        <v>150</v>
      </c>
      <c r="E2420" s="197" t="s">
        <v>144</v>
      </c>
      <c r="F2420" s="196" t="s">
        <v>144</v>
      </c>
      <c r="G2420" s="196">
        <v>98564</v>
      </c>
      <c r="H2420" s="196" t="s">
        <v>7933</v>
      </c>
      <c r="I2420" s="196" t="s">
        <v>5650</v>
      </c>
      <c r="J2420" s="196" t="s">
        <v>5503</v>
      </c>
      <c r="K2420" s="197">
        <v>40.44</v>
      </c>
      <c r="L2420" s="196" t="s">
        <v>5433</v>
      </c>
    </row>
    <row r="2421" spans="1:12" ht="15.75">
      <c r="A2421" s="196" t="s">
        <v>7913</v>
      </c>
      <c r="B2421" s="196" t="s">
        <v>7914</v>
      </c>
      <c r="C2421" s="196" t="s">
        <v>7931</v>
      </c>
      <c r="D2421" s="196">
        <v>150</v>
      </c>
      <c r="E2421" s="197" t="s">
        <v>144</v>
      </c>
      <c r="F2421" s="196" t="s">
        <v>144</v>
      </c>
      <c r="G2421" s="196">
        <v>98565</v>
      </c>
      <c r="H2421" s="196" t="s">
        <v>7934</v>
      </c>
      <c r="I2421" s="196" t="s">
        <v>5650</v>
      </c>
      <c r="J2421" s="196" t="s">
        <v>5503</v>
      </c>
      <c r="K2421" s="197">
        <v>39.729999999999997</v>
      </c>
      <c r="L2421" s="196" t="s">
        <v>5433</v>
      </c>
    </row>
    <row r="2422" spans="1:12" ht="15.75">
      <c r="A2422" s="196" t="s">
        <v>7913</v>
      </c>
      <c r="B2422" s="196" t="s">
        <v>7914</v>
      </c>
      <c r="C2422" s="196" t="s">
        <v>7931</v>
      </c>
      <c r="D2422" s="196">
        <v>150</v>
      </c>
      <c r="E2422" s="197" t="s">
        <v>144</v>
      </c>
      <c r="F2422" s="196" t="s">
        <v>144</v>
      </c>
      <c r="G2422" s="196">
        <v>98566</v>
      </c>
      <c r="H2422" s="196" t="s">
        <v>7935</v>
      </c>
      <c r="I2422" s="196" t="s">
        <v>5650</v>
      </c>
      <c r="J2422" s="196" t="s">
        <v>5503</v>
      </c>
      <c r="K2422" s="197">
        <v>52.79</v>
      </c>
      <c r="L2422" s="196" t="s">
        <v>5433</v>
      </c>
    </row>
    <row r="2423" spans="1:12" ht="15.75">
      <c r="A2423" s="196" t="s">
        <v>7913</v>
      </c>
      <c r="B2423" s="196" t="s">
        <v>7914</v>
      </c>
      <c r="C2423" s="196" t="s">
        <v>7931</v>
      </c>
      <c r="D2423" s="196">
        <v>150</v>
      </c>
      <c r="E2423" s="197" t="s">
        <v>144</v>
      </c>
      <c r="F2423" s="196" t="s">
        <v>144</v>
      </c>
      <c r="G2423" s="196">
        <v>98567</v>
      </c>
      <c r="H2423" s="196" t="s">
        <v>7936</v>
      </c>
      <c r="I2423" s="196" t="s">
        <v>5650</v>
      </c>
      <c r="J2423" s="196" t="s">
        <v>5503</v>
      </c>
      <c r="K2423" s="197">
        <v>51.5</v>
      </c>
      <c r="L2423" s="196" t="s">
        <v>5433</v>
      </c>
    </row>
    <row r="2424" spans="1:12" ht="15.75">
      <c r="A2424" s="196" t="s">
        <v>7913</v>
      </c>
      <c r="B2424" s="196" t="s">
        <v>7914</v>
      </c>
      <c r="C2424" s="196" t="s">
        <v>7931</v>
      </c>
      <c r="D2424" s="196">
        <v>150</v>
      </c>
      <c r="E2424" s="197" t="s">
        <v>144</v>
      </c>
      <c r="F2424" s="196" t="s">
        <v>144</v>
      </c>
      <c r="G2424" s="196">
        <v>98568</v>
      </c>
      <c r="H2424" s="196" t="s">
        <v>7937</v>
      </c>
      <c r="I2424" s="196" t="s">
        <v>5650</v>
      </c>
      <c r="J2424" s="196" t="s">
        <v>5503</v>
      </c>
      <c r="K2424" s="197">
        <v>64.540000000000006</v>
      </c>
      <c r="L2424" s="196" t="s">
        <v>5433</v>
      </c>
    </row>
    <row r="2425" spans="1:12" ht="15.75">
      <c r="A2425" s="196" t="s">
        <v>7913</v>
      </c>
      <c r="B2425" s="196" t="s">
        <v>7914</v>
      </c>
      <c r="C2425" s="196" t="s">
        <v>7931</v>
      </c>
      <c r="D2425" s="196">
        <v>150</v>
      </c>
      <c r="E2425" s="197" t="s">
        <v>144</v>
      </c>
      <c r="F2425" s="196" t="s">
        <v>144</v>
      </c>
      <c r="G2425" s="196">
        <v>98569</v>
      </c>
      <c r="H2425" s="196" t="s">
        <v>7938</v>
      </c>
      <c r="I2425" s="196" t="s">
        <v>5650</v>
      </c>
      <c r="J2425" s="196" t="s">
        <v>5503</v>
      </c>
      <c r="K2425" s="197">
        <v>63.82</v>
      </c>
      <c r="L2425" s="196" t="s">
        <v>5433</v>
      </c>
    </row>
    <row r="2426" spans="1:12" ht="15.75">
      <c r="A2426" s="196" t="s">
        <v>7913</v>
      </c>
      <c r="B2426" s="196" t="s">
        <v>7914</v>
      </c>
      <c r="C2426" s="196" t="s">
        <v>7931</v>
      </c>
      <c r="D2426" s="196">
        <v>150</v>
      </c>
      <c r="E2426" s="197" t="s">
        <v>144</v>
      </c>
      <c r="F2426" s="196" t="s">
        <v>144</v>
      </c>
      <c r="G2426" s="196">
        <v>98570</v>
      </c>
      <c r="H2426" s="196" t="s">
        <v>7939</v>
      </c>
      <c r="I2426" s="196" t="s">
        <v>5650</v>
      </c>
      <c r="J2426" s="196" t="s">
        <v>5503</v>
      </c>
      <c r="K2426" s="197">
        <v>76.92</v>
      </c>
      <c r="L2426" s="196" t="s">
        <v>5433</v>
      </c>
    </row>
    <row r="2427" spans="1:12" ht="15.75">
      <c r="A2427" s="196" t="s">
        <v>7913</v>
      </c>
      <c r="B2427" s="196" t="s">
        <v>7914</v>
      </c>
      <c r="C2427" s="196" t="s">
        <v>7931</v>
      </c>
      <c r="D2427" s="196">
        <v>150</v>
      </c>
      <c r="E2427" s="197" t="s">
        <v>144</v>
      </c>
      <c r="F2427" s="196" t="s">
        <v>144</v>
      </c>
      <c r="G2427" s="196">
        <v>98571</v>
      </c>
      <c r="H2427" s="196" t="s">
        <v>7940</v>
      </c>
      <c r="I2427" s="196" t="s">
        <v>5650</v>
      </c>
      <c r="J2427" s="196" t="s">
        <v>5503</v>
      </c>
      <c r="K2427" s="197">
        <v>31.09</v>
      </c>
      <c r="L2427" s="196" t="s">
        <v>5433</v>
      </c>
    </row>
    <row r="2428" spans="1:12" ht="15.75">
      <c r="A2428" s="196" t="s">
        <v>7913</v>
      </c>
      <c r="B2428" s="196" t="s">
        <v>7914</v>
      </c>
      <c r="C2428" s="196" t="s">
        <v>7931</v>
      </c>
      <c r="D2428" s="196">
        <v>150</v>
      </c>
      <c r="E2428" s="197" t="s">
        <v>144</v>
      </c>
      <c r="F2428" s="196" t="s">
        <v>144</v>
      </c>
      <c r="G2428" s="196">
        <v>98572</v>
      </c>
      <c r="H2428" s="196" t="s">
        <v>7941</v>
      </c>
      <c r="I2428" s="196" t="s">
        <v>5650</v>
      </c>
      <c r="J2428" s="196" t="s">
        <v>5503</v>
      </c>
      <c r="K2428" s="197">
        <v>38.479999999999997</v>
      </c>
      <c r="L2428" s="196" t="s">
        <v>5433</v>
      </c>
    </row>
    <row r="2429" spans="1:12" ht="15.75">
      <c r="A2429" s="196" t="s">
        <v>7913</v>
      </c>
      <c r="B2429" s="196" t="s">
        <v>7914</v>
      </c>
      <c r="C2429" s="196" t="s">
        <v>7931</v>
      </c>
      <c r="D2429" s="196">
        <v>150</v>
      </c>
      <c r="E2429" s="197" t="s">
        <v>144</v>
      </c>
      <c r="F2429" s="196" t="s">
        <v>144</v>
      </c>
      <c r="G2429" s="196">
        <v>98573</v>
      </c>
      <c r="H2429" s="196" t="s">
        <v>7942</v>
      </c>
      <c r="I2429" s="196" t="s">
        <v>5650</v>
      </c>
      <c r="J2429" s="196" t="s">
        <v>5503</v>
      </c>
      <c r="K2429" s="197">
        <v>51.19</v>
      </c>
      <c r="L2429" s="196" t="s">
        <v>5433</v>
      </c>
    </row>
    <row r="2430" spans="1:12" ht="15.75">
      <c r="A2430" s="196" t="s">
        <v>7943</v>
      </c>
      <c r="B2430" s="196" t="s">
        <v>7944</v>
      </c>
      <c r="C2430" s="196" t="s">
        <v>7945</v>
      </c>
      <c r="D2430" s="196">
        <v>165</v>
      </c>
      <c r="E2430" s="197" t="s">
        <v>144</v>
      </c>
      <c r="F2430" s="196" t="s">
        <v>144</v>
      </c>
      <c r="G2430" s="196">
        <v>91831</v>
      </c>
      <c r="H2430" s="196" t="s">
        <v>7946</v>
      </c>
      <c r="I2430" s="196" t="s">
        <v>5431</v>
      </c>
      <c r="J2430" s="196" t="s">
        <v>5503</v>
      </c>
      <c r="K2430" s="197">
        <v>6.64</v>
      </c>
      <c r="L2430" s="196" t="s">
        <v>5433</v>
      </c>
    </row>
    <row r="2431" spans="1:12" ht="15.75">
      <c r="A2431" s="196" t="s">
        <v>7943</v>
      </c>
      <c r="B2431" s="196" t="s">
        <v>7944</v>
      </c>
      <c r="C2431" s="196" t="s">
        <v>7945</v>
      </c>
      <c r="D2431" s="196">
        <v>165</v>
      </c>
      <c r="E2431" s="197" t="s">
        <v>144</v>
      </c>
      <c r="F2431" s="196" t="s">
        <v>144</v>
      </c>
      <c r="G2431" s="196">
        <v>91833</v>
      </c>
      <c r="H2431" s="196" t="s">
        <v>7947</v>
      </c>
      <c r="I2431" s="196" t="s">
        <v>5431</v>
      </c>
      <c r="J2431" s="196" t="s">
        <v>5503</v>
      </c>
      <c r="K2431" s="197">
        <v>7.07</v>
      </c>
      <c r="L2431" s="196" t="s">
        <v>5433</v>
      </c>
    </row>
    <row r="2432" spans="1:12" ht="15.75">
      <c r="A2432" s="196" t="s">
        <v>7943</v>
      </c>
      <c r="B2432" s="196" t="s">
        <v>7944</v>
      </c>
      <c r="C2432" s="196" t="s">
        <v>7945</v>
      </c>
      <c r="D2432" s="196">
        <v>165</v>
      </c>
      <c r="E2432" s="197" t="s">
        <v>144</v>
      </c>
      <c r="F2432" s="196" t="s">
        <v>144</v>
      </c>
      <c r="G2432" s="196">
        <v>91834</v>
      </c>
      <c r="H2432" s="196" t="s">
        <v>7948</v>
      </c>
      <c r="I2432" s="196" t="s">
        <v>5431</v>
      </c>
      <c r="J2432" s="196" t="s">
        <v>5503</v>
      </c>
      <c r="K2432" s="197">
        <v>7.44</v>
      </c>
      <c r="L2432" s="196" t="s">
        <v>5433</v>
      </c>
    </row>
    <row r="2433" spans="1:12" ht="15.75">
      <c r="A2433" s="196" t="s">
        <v>7943</v>
      </c>
      <c r="B2433" s="196" t="s">
        <v>7944</v>
      </c>
      <c r="C2433" s="196" t="s">
        <v>7945</v>
      </c>
      <c r="D2433" s="196">
        <v>165</v>
      </c>
      <c r="E2433" s="197" t="s">
        <v>144</v>
      </c>
      <c r="F2433" s="196" t="s">
        <v>144</v>
      </c>
      <c r="G2433" s="196">
        <v>91835</v>
      </c>
      <c r="H2433" s="196" t="s">
        <v>7949</v>
      </c>
      <c r="I2433" s="196" t="s">
        <v>5431</v>
      </c>
      <c r="J2433" s="196" t="s">
        <v>5503</v>
      </c>
      <c r="K2433" s="197">
        <v>8.52</v>
      </c>
      <c r="L2433" s="196" t="s">
        <v>5433</v>
      </c>
    </row>
    <row r="2434" spans="1:12" ht="15.75">
      <c r="A2434" s="196" t="s">
        <v>7943</v>
      </c>
      <c r="B2434" s="196" t="s">
        <v>7944</v>
      </c>
      <c r="C2434" s="196" t="s">
        <v>7945</v>
      </c>
      <c r="D2434" s="196">
        <v>165</v>
      </c>
      <c r="E2434" s="197" t="s">
        <v>144</v>
      </c>
      <c r="F2434" s="196" t="s">
        <v>144</v>
      </c>
      <c r="G2434" s="196">
        <v>91836</v>
      </c>
      <c r="H2434" s="196" t="s">
        <v>7950</v>
      </c>
      <c r="I2434" s="196" t="s">
        <v>5431</v>
      </c>
      <c r="J2434" s="196" t="s">
        <v>5503</v>
      </c>
      <c r="K2434" s="197">
        <v>9.75</v>
      </c>
      <c r="L2434" s="196" t="s">
        <v>5433</v>
      </c>
    </row>
    <row r="2435" spans="1:12" ht="15.75">
      <c r="A2435" s="196" t="s">
        <v>7943</v>
      </c>
      <c r="B2435" s="196" t="s">
        <v>7944</v>
      </c>
      <c r="C2435" s="196" t="s">
        <v>7945</v>
      </c>
      <c r="D2435" s="196">
        <v>165</v>
      </c>
      <c r="E2435" s="197" t="s">
        <v>144</v>
      </c>
      <c r="F2435" s="196" t="s">
        <v>144</v>
      </c>
      <c r="G2435" s="196">
        <v>91837</v>
      </c>
      <c r="H2435" s="196" t="s">
        <v>7951</v>
      </c>
      <c r="I2435" s="196" t="s">
        <v>5431</v>
      </c>
      <c r="J2435" s="196" t="s">
        <v>5503</v>
      </c>
      <c r="K2435" s="197">
        <v>12.3</v>
      </c>
      <c r="L2435" s="196" t="s">
        <v>5433</v>
      </c>
    </row>
    <row r="2436" spans="1:12" ht="15.75">
      <c r="A2436" s="196" t="s">
        <v>7943</v>
      </c>
      <c r="B2436" s="196" t="s">
        <v>7944</v>
      </c>
      <c r="C2436" s="196" t="s">
        <v>7945</v>
      </c>
      <c r="D2436" s="196">
        <v>165</v>
      </c>
      <c r="E2436" s="197" t="s">
        <v>144</v>
      </c>
      <c r="F2436" s="196" t="s">
        <v>144</v>
      </c>
      <c r="G2436" s="196">
        <v>91839</v>
      </c>
      <c r="H2436" s="196" t="s">
        <v>7952</v>
      </c>
      <c r="I2436" s="196" t="s">
        <v>5431</v>
      </c>
      <c r="J2436" s="196" t="s">
        <v>5432</v>
      </c>
      <c r="K2436" s="197">
        <v>8.5500000000000007</v>
      </c>
      <c r="L2436" s="196" t="s">
        <v>5433</v>
      </c>
    </row>
    <row r="2437" spans="1:12" ht="15.75">
      <c r="A2437" s="196" t="s">
        <v>7943</v>
      </c>
      <c r="B2437" s="196" t="s">
        <v>7944</v>
      </c>
      <c r="C2437" s="196" t="s">
        <v>7945</v>
      </c>
      <c r="D2437" s="196">
        <v>165</v>
      </c>
      <c r="E2437" s="197" t="s">
        <v>144</v>
      </c>
      <c r="F2437" s="196" t="s">
        <v>144</v>
      </c>
      <c r="G2437" s="196">
        <v>91840</v>
      </c>
      <c r="H2437" s="196" t="s">
        <v>7953</v>
      </c>
      <c r="I2437" s="196" t="s">
        <v>5431</v>
      </c>
      <c r="J2437" s="196" t="s">
        <v>5432</v>
      </c>
      <c r="K2437" s="197">
        <v>10.74</v>
      </c>
      <c r="L2437" s="196" t="s">
        <v>5433</v>
      </c>
    </row>
    <row r="2438" spans="1:12" ht="15.75">
      <c r="A2438" s="196" t="s">
        <v>7943</v>
      </c>
      <c r="B2438" s="196" t="s">
        <v>7944</v>
      </c>
      <c r="C2438" s="196" t="s">
        <v>7945</v>
      </c>
      <c r="D2438" s="196">
        <v>165</v>
      </c>
      <c r="E2438" s="197" t="s">
        <v>144</v>
      </c>
      <c r="F2438" s="196" t="s">
        <v>144</v>
      </c>
      <c r="G2438" s="196">
        <v>91841</v>
      </c>
      <c r="H2438" s="196" t="s">
        <v>7954</v>
      </c>
      <c r="I2438" s="196" t="s">
        <v>5431</v>
      </c>
      <c r="J2438" s="196" t="s">
        <v>5432</v>
      </c>
      <c r="K2438" s="197">
        <v>10.19</v>
      </c>
      <c r="L2438" s="196" t="s">
        <v>5433</v>
      </c>
    </row>
    <row r="2439" spans="1:12" ht="15.75">
      <c r="A2439" s="196" t="s">
        <v>7943</v>
      </c>
      <c r="B2439" s="196" t="s">
        <v>7944</v>
      </c>
      <c r="C2439" s="196" t="s">
        <v>7945</v>
      </c>
      <c r="D2439" s="196">
        <v>165</v>
      </c>
      <c r="E2439" s="197" t="s">
        <v>144</v>
      </c>
      <c r="F2439" s="196" t="s">
        <v>144</v>
      </c>
      <c r="G2439" s="196">
        <v>91842</v>
      </c>
      <c r="H2439" s="196" t="s">
        <v>7955</v>
      </c>
      <c r="I2439" s="196" t="s">
        <v>5431</v>
      </c>
      <c r="J2439" s="196" t="s">
        <v>5503</v>
      </c>
      <c r="K2439" s="197">
        <v>4.93</v>
      </c>
      <c r="L2439" s="196" t="s">
        <v>5433</v>
      </c>
    </row>
    <row r="2440" spans="1:12" ht="15.75">
      <c r="A2440" s="196" t="s">
        <v>7943</v>
      </c>
      <c r="B2440" s="196" t="s">
        <v>7944</v>
      </c>
      <c r="C2440" s="196" t="s">
        <v>7945</v>
      </c>
      <c r="D2440" s="196">
        <v>165</v>
      </c>
      <c r="E2440" s="197" t="s">
        <v>144</v>
      </c>
      <c r="F2440" s="196" t="s">
        <v>144</v>
      </c>
      <c r="G2440" s="196">
        <v>91843</v>
      </c>
      <c r="H2440" s="196" t="s">
        <v>7956</v>
      </c>
      <c r="I2440" s="196" t="s">
        <v>5431</v>
      </c>
      <c r="J2440" s="196" t="s">
        <v>5503</v>
      </c>
      <c r="K2440" s="197">
        <v>5.36</v>
      </c>
      <c r="L2440" s="196" t="s">
        <v>5433</v>
      </c>
    </row>
    <row r="2441" spans="1:12" ht="15.75">
      <c r="A2441" s="196" t="s">
        <v>7943</v>
      </c>
      <c r="B2441" s="196" t="s">
        <v>7944</v>
      </c>
      <c r="C2441" s="196" t="s">
        <v>7945</v>
      </c>
      <c r="D2441" s="196">
        <v>165</v>
      </c>
      <c r="E2441" s="197" t="s">
        <v>144</v>
      </c>
      <c r="F2441" s="196" t="s">
        <v>144</v>
      </c>
      <c r="G2441" s="196">
        <v>91844</v>
      </c>
      <c r="H2441" s="196" t="s">
        <v>7957</v>
      </c>
      <c r="I2441" s="196" t="s">
        <v>5431</v>
      </c>
      <c r="J2441" s="196" t="s">
        <v>5503</v>
      </c>
      <c r="K2441" s="197">
        <v>5.74</v>
      </c>
      <c r="L2441" s="196" t="s">
        <v>5433</v>
      </c>
    </row>
    <row r="2442" spans="1:12" ht="15.75">
      <c r="A2442" s="196" t="s">
        <v>7943</v>
      </c>
      <c r="B2442" s="196" t="s">
        <v>7944</v>
      </c>
      <c r="C2442" s="196" t="s">
        <v>7945</v>
      </c>
      <c r="D2442" s="196">
        <v>165</v>
      </c>
      <c r="E2442" s="197" t="s">
        <v>144</v>
      </c>
      <c r="F2442" s="196" t="s">
        <v>144</v>
      </c>
      <c r="G2442" s="196">
        <v>91845</v>
      </c>
      <c r="H2442" s="196" t="s">
        <v>7958</v>
      </c>
      <c r="I2442" s="196" t="s">
        <v>5431</v>
      </c>
      <c r="J2442" s="196" t="s">
        <v>5503</v>
      </c>
      <c r="K2442" s="197">
        <v>6.82</v>
      </c>
      <c r="L2442" s="196" t="s">
        <v>5433</v>
      </c>
    </row>
    <row r="2443" spans="1:12" ht="15.75">
      <c r="A2443" s="196" t="s">
        <v>7943</v>
      </c>
      <c r="B2443" s="196" t="s">
        <v>7944</v>
      </c>
      <c r="C2443" s="196" t="s">
        <v>7945</v>
      </c>
      <c r="D2443" s="196">
        <v>165</v>
      </c>
      <c r="E2443" s="197" t="s">
        <v>144</v>
      </c>
      <c r="F2443" s="196" t="s">
        <v>144</v>
      </c>
      <c r="G2443" s="196">
        <v>91846</v>
      </c>
      <c r="H2443" s="196" t="s">
        <v>7959</v>
      </c>
      <c r="I2443" s="196" t="s">
        <v>5431</v>
      </c>
      <c r="J2443" s="196" t="s">
        <v>5503</v>
      </c>
      <c r="K2443" s="197">
        <v>8.0500000000000007</v>
      </c>
      <c r="L2443" s="196" t="s">
        <v>5433</v>
      </c>
    </row>
    <row r="2444" spans="1:12" ht="15.75">
      <c r="A2444" s="196" t="s">
        <v>7943</v>
      </c>
      <c r="B2444" s="196" t="s">
        <v>7944</v>
      </c>
      <c r="C2444" s="196" t="s">
        <v>7945</v>
      </c>
      <c r="D2444" s="196">
        <v>165</v>
      </c>
      <c r="E2444" s="197" t="s">
        <v>144</v>
      </c>
      <c r="F2444" s="196" t="s">
        <v>144</v>
      </c>
      <c r="G2444" s="196">
        <v>91847</v>
      </c>
      <c r="H2444" s="196" t="s">
        <v>7960</v>
      </c>
      <c r="I2444" s="196" t="s">
        <v>5431</v>
      </c>
      <c r="J2444" s="196" t="s">
        <v>5503</v>
      </c>
      <c r="K2444" s="197">
        <v>10.6</v>
      </c>
      <c r="L2444" s="196" t="s">
        <v>5433</v>
      </c>
    </row>
    <row r="2445" spans="1:12" ht="15.75">
      <c r="A2445" s="196" t="s">
        <v>7943</v>
      </c>
      <c r="B2445" s="196" t="s">
        <v>7944</v>
      </c>
      <c r="C2445" s="196" t="s">
        <v>7945</v>
      </c>
      <c r="D2445" s="196">
        <v>165</v>
      </c>
      <c r="E2445" s="197" t="s">
        <v>144</v>
      </c>
      <c r="F2445" s="196" t="s">
        <v>144</v>
      </c>
      <c r="G2445" s="196">
        <v>91849</v>
      </c>
      <c r="H2445" s="196" t="s">
        <v>7961</v>
      </c>
      <c r="I2445" s="196" t="s">
        <v>5431</v>
      </c>
      <c r="J2445" s="196" t="s">
        <v>5432</v>
      </c>
      <c r="K2445" s="197">
        <v>6.85</v>
      </c>
      <c r="L2445" s="196" t="s">
        <v>5433</v>
      </c>
    </row>
    <row r="2446" spans="1:12" ht="15.75">
      <c r="A2446" s="196" t="s">
        <v>7943</v>
      </c>
      <c r="B2446" s="196" t="s">
        <v>7944</v>
      </c>
      <c r="C2446" s="196" t="s">
        <v>7945</v>
      </c>
      <c r="D2446" s="196">
        <v>165</v>
      </c>
      <c r="E2446" s="197" t="s">
        <v>144</v>
      </c>
      <c r="F2446" s="196" t="s">
        <v>144</v>
      </c>
      <c r="G2446" s="196">
        <v>91850</v>
      </c>
      <c r="H2446" s="196" t="s">
        <v>7962</v>
      </c>
      <c r="I2446" s="196" t="s">
        <v>5431</v>
      </c>
      <c r="J2446" s="196" t="s">
        <v>5432</v>
      </c>
      <c r="K2446" s="197">
        <v>9.09</v>
      </c>
      <c r="L2446" s="196" t="s">
        <v>5433</v>
      </c>
    </row>
    <row r="2447" spans="1:12" ht="15.75">
      <c r="A2447" s="196" t="s">
        <v>7943</v>
      </c>
      <c r="B2447" s="196" t="s">
        <v>7944</v>
      </c>
      <c r="C2447" s="196" t="s">
        <v>7945</v>
      </c>
      <c r="D2447" s="196">
        <v>165</v>
      </c>
      <c r="E2447" s="197" t="s">
        <v>144</v>
      </c>
      <c r="F2447" s="196" t="s">
        <v>144</v>
      </c>
      <c r="G2447" s="196">
        <v>91851</v>
      </c>
      <c r="H2447" s="196" t="s">
        <v>7963</v>
      </c>
      <c r="I2447" s="196" t="s">
        <v>5431</v>
      </c>
      <c r="J2447" s="196" t="s">
        <v>5432</v>
      </c>
      <c r="K2447" s="197">
        <v>8.5399999999999991</v>
      </c>
      <c r="L2447" s="196" t="s">
        <v>5433</v>
      </c>
    </row>
    <row r="2448" spans="1:12" ht="15.75">
      <c r="A2448" s="196" t="s">
        <v>7943</v>
      </c>
      <c r="B2448" s="196" t="s">
        <v>7944</v>
      </c>
      <c r="C2448" s="196" t="s">
        <v>7945</v>
      </c>
      <c r="D2448" s="196">
        <v>165</v>
      </c>
      <c r="E2448" s="197" t="s">
        <v>144</v>
      </c>
      <c r="F2448" s="196" t="s">
        <v>144</v>
      </c>
      <c r="G2448" s="196">
        <v>91852</v>
      </c>
      <c r="H2448" s="196" t="s">
        <v>7964</v>
      </c>
      <c r="I2448" s="196" t="s">
        <v>5431</v>
      </c>
      <c r="J2448" s="196" t="s">
        <v>5503</v>
      </c>
      <c r="K2448" s="197">
        <v>7.14</v>
      </c>
      <c r="L2448" s="196" t="s">
        <v>5433</v>
      </c>
    </row>
    <row r="2449" spans="1:12" ht="15.75">
      <c r="A2449" s="196" t="s">
        <v>7943</v>
      </c>
      <c r="B2449" s="196" t="s">
        <v>7944</v>
      </c>
      <c r="C2449" s="196" t="s">
        <v>7945</v>
      </c>
      <c r="D2449" s="196">
        <v>165</v>
      </c>
      <c r="E2449" s="197" t="s">
        <v>144</v>
      </c>
      <c r="F2449" s="196" t="s">
        <v>144</v>
      </c>
      <c r="G2449" s="196">
        <v>91853</v>
      </c>
      <c r="H2449" s="196" t="s">
        <v>7965</v>
      </c>
      <c r="I2449" s="196" t="s">
        <v>5431</v>
      </c>
      <c r="J2449" s="196" t="s">
        <v>5503</v>
      </c>
      <c r="K2449" s="197">
        <v>7.54</v>
      </c>
      <c r="L2449" s="196" t="s">
        <v>5433</v>
      </c>
    </row>
    <row r="2450" spans="1:12" ht="15.75">
      <c r="A2450" s="196" t="s">
        <v>7943</v>
      </c>
      <c r="B2450" s="196" t="s">
        <v>7944</v>
      </c>
      <c r="C2450" s="196" t="s">
        <v>7945</v>
      </c>
      <c r="D2450" s="196">
        <v>165</v>
      </c>
      <c r="E2450" s="197" t="s">
        <v>144</v>
      </c>
      <c r="F2450" s="196" t="s">
        <v>144</v>
      </c>
      <c r="G2450" s="196">
        <v>91854</v>
      </c>
      <c r="H2450" s="196" t="s">
        <v>7966</v>
      </c>
      <c r="I2450" s="196" t="s">
        <v>5431</v>
      </c>
      <c r="J2450" s="196" t="s">
        <v>5503</v>
      </c>
      <c r="K2450" s="197">
        <v>7.93</v>
      </c>
      <c r="L2450" s="196" t="s">
        <v>5433</v>
      </c>
    </row>
    <row r="2451" spans="1:12" ht="15.75">
      <c r="A2451" s="196" t="s">
        <v>7943</v>
      </c>
      <c r="B2451" s="196" t="s">
        <v>7944</v>
      </c>
      <c r="C2451" s="196" t="s">
        <v>7945</v>
      </c>
      <c r="D2451" s="196">
        <v>165</v>
      </c>
      <c r="E2451" s="197" t="s">
        <v>144</v>
      </c>
      <c r="F2451" s="196" t="s">
        <v>144</v>
      </c>
      <c r="G2451" s="196">
        <v>91855</v>
      </c>
      <c r="H2451" s="196" t="s">
        <v>7967</v>
      </c>
      <c r="I2451" s="196" t="s">
        <v>5431</v>
      </c>
      <c r="J2451" s="196" t="s">
        <v>5503</v>
      </c>
      <c r="K2451" s="197">
        <v>8.93</v>
      </c>
      <c r="L2451" s="196" t="s">
        <v>5433</v>
      </c>
    </row>
    <row r="2452" spans="1:12" ht="15.75">
      <c r="A2452" s="196" t="s">
        <v>7943</v>
      </c>
      <c r="B2452" s="196" t="s">
        <v>7944</v>
      </c>
      <c r="C2452" s="196" t="s">
        <v>7945</v>
      </c>
      <c r="D2452" s="196">
        <v>165</v>
      </c>
      <c r="E2452" s="197" t="s">
        <v>144</v>
      </c>
      <c r="F2452" s="196" t="s">
        <v>144</v>
      </c>
      <c r="G2452" s="196">
        <v>91856</v>
      </c>
      <c r="H2452" s="196" t="s">
        <v>7968</v>
      </c>
      <c r="I2452" s="196" t="s">
        <v>5431</v>
      </c>
      <c r="J2452" s="196" t="s">
        <v>5503</v>
      </c>
      <c r="K2452" s="197">
        <v>10.130000000000001</v>
      </c>
      <c r="L2452" s="196" t="s">
        <v>5433</v>
      </c>
    </row>
    <row r="2453" spans="1:12" ht="15.75">
      <c r="A2453" s="196" t="s">
        <v>7943</v>
      </c>
      <c r="B2453" s="196" t="s">
        <v>7944</v>
      </c>
      <c r="C2453" s="196" t="s">
        <v>7945</v>
      </c>
      <c r="D2453" s="196">
        <v>165</v>
      </c>
      <c r="E2453" s="197" t="s">
        <v>144</v>
      </c>
      <c r="F2453" s="196" t="s">
        <v>144</v>
      </c>
      <c r="G2453" s="196">
        <v>91857</v>
      </c>
      <c r="H2453" s="196" t="s">
        <v>7969</v>
      </c>
      <c r="I2453" s="196" t="s">
        <v>5431</v>
      </c>
      <c r="J2453" s="196" t="s">
        <v>5503</v>
      </c>
      <c r="K2453" s="197">
        <v>12.49</v>
      </c>
      <c r="L2453" s="196" t="s">
        <v>5433</v>
      </c>
    </row>
    <row r="2454" spans="1:12" ht="15.75">
      <c r="A2454" s="196" t="s">
        <v>7943</v>
      </c>
      <c r="B2454" s="196" t="s">
        <v>7944</v>
      </c>
      <c r="C2454" s="196" t="s">
        <v>7945</v>
      </c>
      <c r="D2454" s="196">
        <v>165</v>
      </c>
      <c r="E2454" s="197" t="s">
        <v>144</v>
      </c>
      <c r="F2454" s="196" t="s">
        <v>144</v>
      </c>
      <c r="G2454" s="196">
        <v>91859</v>
      </c>
      <c r="H2454" s="196" t="s">
        <v>7970</v>
      </c>
      <c r="I2454" s="196" t="s">
        <v>5431</v>
      </c>
      <c r="J2454" s="196" t="s">
        <v>5432</v>
      </c>
      <c r="K2454" s="197">
        <v>9.02</v>
      </c>
      <c r="L2454" s="196" t="s">
        <v>5433</v>
      </c>
    </row>
    <row r="2455" spans="1:12" ht="15.75">
      <c r="A2455" s="196" t="s">
        <v>7943</v>
      </c>
      <c r="B2455" s="196" t="s">
        <v>7944</v>
      </c>
      <c r="C2455" s="196" t="s">
        <v>7945</v>
      </c>
      <c r="D2455" s="196">
        <v>165</v>
      </c>
      <c r="E2455" s="197" t="s">
        <v>144</v>
      </c>
      <c r="F2455" s="196" t="s">
        <v>144</v>
      </c>
      <c r="G2455" s="196">
        <v>91860</v>
      </c>
      <c r="H2455" s="196" t="s">
        <v>7971</v>
      </c>
      <c r="I2455" s="196" t="s">
        <v>5431</v>
      </c>
      <c r="J2455" s="196" t="s">
        <v>5432</v>
      </c>
      <c r="K2455" s="197">
        <v>11.16</v>
      </c>
      <c r="L2455" s="196" t="s">
        <v>5433</v>
      </c>
    </row>
    <row r="2456" spans="1:12" ht="15.75">
      <c r="A2456" s="196" t="s">
        <v>7943</v>
      </c>
      <c r="B2456" s="196" t="s">
        <v>7944</v>
      </c>
      <c r="C2456" s="196" t="s">
        <v>7945</v>
      </c>
      <c r="D2456" s="196">
        <v>165</v>
      </c>
      <c r="E2456" s="197" t="s">
        <v>144</v>
      </c>
      <c r="F2456" s="196" t="s">
        <v>144</v>
      </c>
      <c r="G2456" s="196">
        <v>91861</v>
      </c>
      <c r="H2456" s="196" t="s">
        <v>7972</v>
      </c>
      <c r="I2456" s="196" t="s">
        <v>5431</v>
      </c>
      <c r="J2456" s="196" t="s">
        <v>5432</v>
      </c>
      <c r="K2456" s="197">
        <v>10.65</v>
      </c>
      <c r="L2456" s="196" t="s">
        <v>5433</v>
      </c>
    </row>
    <row r="2457" spans="1:12" ht="15.75">
      <c r="A2457" s="196" t="s">
        <v>7943</v>
      </c>
      <c r="B2457" s="196" t="s">
        <v>7944</v>
      </c>
      <c r="C2457" s="196" t="s">
        <v>7945</v>
      </c>
      <c r="D2457" s="196">
        <v>165</v>
      </c>
      <c r="E2457" s="197" t="s">
        <v>144</v>
      </c>
      <c r="F2457" s="196" t="s">
        <v>144</v>
      </c>
      <c r="G2457" s="196">
        <v>91862</v>
      </c>
      <c r="H2457" s="196" t="s">
        <v>7973</v>
      </c>
      <c r="I2457" s="196" t="s">
        <v>5431</v>
      </c>
      <c r="J2457" s="196" t="s">
        <v>5503</v>
      </c>
      <c r="K2457" s="197">
        <v>8.08</v>
      </c>
      <c r="L2457" s="196" t="s">
        <v>5433</v>
      </c>
    </row>
    <row r="2458" spans="1:12" ht="15.75">
      <c r="A2458" s="196" t="s">
        <v>7943</v>
      </c>
      <c r="B2458" s="196" t="s">
        <v>7944</v>
      </c>
      <c r="C2458" s="196" t="s">
        <v>7945</v>
      </c>
      <c r="D2458" s="196">
        <v>165</v>
      </c>
      <c r="E2458" s="197" t="s">
        <v>144</v>
      </c>
      <c r="F2458" s="196" t="s">
        <v>144</v>
      </c>
      <c r="G2458" s="196">
        <v>91863</v>
      </c>
      <c r="H2458" s="196" t="s">
        <v>7974</v>
      </c>
      <c r="I2458" s="196" t="s">
        <v>5431</v>
      </c>
      <c r="J2458" s="196" t="s">
        <v>5503</v>
      </c>
      <c r="K2458" s="197">
        <v>9.52</v>
      </c>
      <c r="L2458" s="196" t="s">
        <v>5433</v>
      </c>
    </row>
    <row r="2459" spans="1:12" ht="15.75">
      <c r="A2459" s="196" t="s">
        <v>7943</v>
      </c>
      <c r="B2459" s="196" t="s">
        <v>7944</v>
      </c>
      <c r="C2459" s="196" t="s">
        <v>7945</v>
      </c>
      <c r="D2459" s="196">
        <v>165</v>
      </c>
      <c r="E2459" s="197" t="s">
        <v>144</v>
      </c>
      <c r="F2459" s="196" t="s">
        <v>144</v>
      </c>
      <c r="G2459" s="196">
        <v>91864</v>
      </c>
      <c r="H2459" s="196" t="s">
        <v>7975</v>
      </c>
      <c r="I2459" s="196" t="s">
        <v>5431</v>
      </c>
      <c r="J2459" s="196" t="s">
        <v>5503</v>
      </c>
      <c r="K2459" s="197">
        <v>12.58</v>
      </c>
      <c r="L2459" s="196" t="s">
        <v>5433</v>
      </c>
    </row>
    <row r="2460" spans="1:12" ht="15.75">
      <c r="A2460" s="196" t="s">
        <v>7943</v>
      </c>
      <c r="B2460" s="196" t="s">
        <v>7944</v>
      </c>
      <c r="C2460" s="196" t="s">
        <v>7945</v>
      </c>
      <c r="D2460" s="196">
        <v>165</v>
      </c>
      <c r="E2460" s="197" t="s">
        <v>144</v>
      </c>
      <c r="F2460" s="196" t="s">
        <v>144</v>
      </c>
      <c r="G2460" s="196">
        <v>91865</v>
      </c>
      <c r="H2460" s="196" t="s">
        <v>7976</v>
      </c>
      <c r="I2460" s="196" t="s">
        <v>5431</v>
      </c>
      <c r="J2460" s="196" t="s">
        <v>5503</v>
      </c>
      <c r="K2460" s="197">
        <v>15.65</v>
      </c>
      <c r="L2460" s="196" t="s">
        <v>5433</v>
      </c>
    </row>
    <row r="2461" spans="1:12" ht="15.75">
      <c r="A2461" s="196" t="s">
        <v>7943</v>
      </c>
      <c r="B2461" s="196" t="s">
        <v>7944</v>
      </c>
      <c r="C2461" s="196" t="s">
        <v>7945</v>
      </c>
      <c r="D2461" s="196">
        <v>165</v>
      </c>
      <c r="E2461" s="197" t="s">
        <v>144</v>
      </c>
      <c r="F2461" s="196" t="s">
        <v>144</v>
      </c>
      <c r="G2461" s="196">
        <v>91866</v>
      </c>
      <c r="H2461" s="196" t="s">
        <v>7977</v>
      </c>
      <c r="I2461" s="196" t="s">
        <v>5431</v>
      </c>
      <c r="J2461" s="196" t="s">
        <v>5503</v>
      </c>
      <c r="K2461" s="197">
        <v>6.5</v>
      </c>
      <c r="L2461" s="196" t="s">
        <v>5433</v>
      </c>
    </row>
    <row r="2462" spans="1:12" ht="15.75">
      <c r="A2462" s="196" t="s">
        <v>7943</v>
      </c>
      <c r="B2462" s="196" t="s">
        <v>7944</v>
      </c>
      <c r="C2462" s="196" t="s">
        <v>7945</v>
      </c>
      <c r="D2462" s="196">
        <v>165</v>
      </c>
      <c r="E2462" s="197" t="s">
        <v>144</v>
      </c>
      <c r="F2462" s="196" t="s">
        <v>144</v>
      </c>
      <c r="G2462" s="196">
        <v>91867</v>
      </c>
      <c r="H2462" s="196" t="s">
        <v>7978</v>
      </c>
      <c r="I2462" s="196" t="s">
        <v>5431</v>
      </c>
      <c r="J2462" s="196" t="s">
        <v>5503</v>
      </c>
      <c r="K2462" s="197">
        <v>7.95</v>
      </c>
      <c r="L2462" s="196" t="s">
        <v>5433</v>
      </c>
    </row>
    <row r="2463" spans="1:12" ht="15.75">
      <c r="A2463" s="196" t="s">
        <v>7943</v>
      </c>
      <c r="B2463" s="196" t="s">
        <v>7944</v>
      </c>
      <c r="C2463" s="196" t="s">
        <v>7945</v>
      </c>
      <c r="D2463" s="196">
        <v>165</v>
      </c>
      <c r="E2463" s="197" t="s">
        <v>144</v>
      </c>
      <c r="F2463" s="196" t="s">
        <v>144</v>
      </c>
      <c r="G2463" s="196">
        <v>91868</v>
      </c>
      <c r="H2463" s="196" t="s">
        <v>7979</v>
      </c>
      <c r="I2463" s="196" t="s">
        <v>5431</v>
      </c>
      <c r="J2463" s="196" t="s">
        <v>5503</v>
      </c>
      <c r="K2463" s="197">
        <v>11.01</v>
      </c>
      <c r="L2463" s="196" t="s">
        <v>5433</v>
      </c>
    </row>
    <row r="2464" spans="1:12" ht="15.75">
      <c r="A2464" s="196" t="s">
        <v>7943</v>
      </c>
      <c r="B2464" s="196" t="s">
        <v>7944</v>
      </c>
      <c r="C2464" s="196" t="s">
        <v>7945</v>
      </c>
      <c r="D2464" s="196">
        <v>165</v>
      </c>
      <c r="E2464" s="197" t="s">
        <v>144</v>
      </c>
      <c r="F2464" s="196" t="s">
        <v>144</v>
      </c>
      <c r="G2464" s="196">
        <v>91869</v>
      </c>
      <c r="H2464" s="196" t="s">
        <v>7980</v>
      </c>
      <c r="I2464" s="196" t="s">
        <v>5431</v>
      </c>
      <c r="J2464" s="196" t="s">
        <v>5503</v>
      </c>
      <c r="K2464" s="197">
        <v>14.07</v>
      </c>
      <c r="L2464" s="196" t="s">
        <v>5433</v>
      </c>
    </row>
    <row r="2465" spans="1:12" ht="15.75">
      <c r="A2465" s="196" t="s">
        <v>7943</v>
      </c>
      <c r="B2465" s="196" t="s">
        <v>7944</v>
      </c>
      <c r="C2465" s="196" t="s">
        <v>7945</v>
      </c>
      <c r="D2465" s="196">
        <v>165</v>
      </c>
      <c r="E2465" s="197" t="s">
        <v>144</v>
      </c>
      <c r="F2465" s="196" t="s">
        <v>144</v>
      </c>
      <c r="G2465" s="196">
        <v>91870</v>
      </c>
      <c r="H2465" s="196" t="s">
        <v>7981</v>
      </c>
      <c r="I2465" s="196" t="s">
        <v>5431</v>
      </c>
      <c r="J2465" s="196" t="s">
        <v>5503</v>
      </c>
      <c r="K2465" s="197">
        <v>9.27</v>
      </c>
      <c r="L2465" s="196" t="s">
        <v>5433</v>
      </c>
    </row>
    <row r="2466" spans="1:12" ht="15.75">
      <c r="A2466" s="196" t="s">
        <v>7943</v>
      </c>
      <c r="B2466" s="196" t="s">
        <v>7944</v>
      </c>
      <c r="C2466" s="196" t="s">
        <v>7945</v>
      </c>
      <c r="D2466" s="196">
        <v>165</v>
      </c>
      <c r="E2466" s="197" t="s">
        <v>144</v>
      </c>
      <c r="F2466" s="196" t="s">
        <v>144</v>
      </c>
      <c r="G2466" s="196">
        <v>91871</v>
      </c>
      <c r="H2466" s="196" t="s">
        <v>7982</v>
      </c>
      <c r="I2466" s="196" t="s">
        <v>5431</v>
      </c>
      <c r="J2466" s="196" t="s">
        <v>5503</v>
      </c>
      <c r="K2466" s="197">
        <v>10.75</v>
      </c>
      <c r="L2466" s="196" t="s">
        <v>5433</v>
      </c>
    </row>
    <row r="2467" spans="1:12" ht="15.75">
      <c r="A2467" s="196" t="s">
        <v>7943</v>
      </c>
      <c r="B2467" s="196" t="s">
        <v>7944</v>
      </c>
      <c r="C2467" s="196" t="s">
        <v>7945</v>
      </c>
      <c r="D2467" s="196">
        <v>165</v>
      </c>
      <c r="E2467" s="197" t="s">
        <v>144</v>
      </c>
      <c r="F2467" s="196" t="s">
        <v>144</v>
      </c>
      <c r="G2467" s="196">
        <v>91872</v>
      </c>
      <c r="H2467" s="196" t="s">
        <v>7983</v>
      </c>
      <c r="I2467" s="196" t="s">
        <v>5431</v>
      </c>
      <c r="J2467" s="196" t="s">
        <v>5503</v>
      </c>
      <c r="K2467" s="197">
        <v>13.81</v>
      </c>
      <c r="L2467" s="196" t="s">
        <v>5433</v>
      </c>
    </row>
    <row r="2468" spans="1:12" ht="15.75">
      <c r="A2468" s="196" t="s">
        <v>7943</v>
      </c>
      <c r="B2468" s="196" t="s">
        <v>7944</v>
      </c>
      <c r="C2468" s="196" t="s">
        <v>7945</v>
      </c>
      <c r="D2468" s="196">
        <v>165</v>
      </c>
      <c r="E2468" s="197" t="s">
        <v>144</v>
      </c>
      <c r="F2468" s="196" t="s">
        <v>144</v>
      </c>
      <c r="G2468" s="196">
        <v>91873</v>
      </c>
      <c r="H2468" s="196" t="s">
        <v>7984</v>
      </c>
      <c r="I2468" s="196" t="s">
        <v>5431</v>
      </c>
      <c r="J2468" s="196" t="s">
        <v>5503</v>
      </c>
      <c r="K2468" s="197">
        <v>16.84</v>
      </c>
      <c r="L2468" s="196" t="s">
        <v>5433</v>
      </c>
    </row>
    <row r="2469" spans="1:12" ht="15.75">
      <c r="A2469" s="196" t="s">
        <v>7943</v>
      </c>
      <c r="B2469" s="196" t="s">
        <v>7944</v>
      </c>
      <c r="C2469" s="196" t="s">
        <v>7945</v>
      </c>
      <c r="D2469" s="196">
        <v>165</v>
      </c>
      <c r="E2469" s="197" t="s">
        <v>144</v>
      </c>
      <c r="F2469" s="196" t="s">
        <v>144</v>
      </c>
      <c r="G2469" s="196">
        <v>93008</v>
      </c>
      <c r="H2469" s="196" t="s">
        <v>7985</v>
      </c>
      <c r="I2469" s="196" t="s">
        <v>5431</v>
      </c>
      <c r="J2469" s="196" t="s">
        <v>5503</v>
      </c>
      <c r="K2469" s="197">
        <v>13.74</v>
      </c>
      <c r="L2469" s="196" t="s">
        <v>5433</v>
      </c>
    </row>
    <row r="2470" spans="1:12" ht="15.75">
      <c r="A2470" s="196" t="s">
        <v>7943</v>
      </c>
      <c r="B2470" s="196" t="s">
        <v>7944</v>
      </c>
      <c r="C2470" s="196" t="s">
        <v>7945</v>
      </c>
      <c r="D2470" s="196">
        <v>165</v>
      </c>
      <c r="E2470" s="197" t="s">
        <v>144</v>
      </c>
      <c r="F2470" s="196" t="s">
        <v>144</v>
      </c>
      <c r="G2470" s="196">
        <v>93009</v>
      </c>
      <c r="H2470" s="196" t="s">
        <v>7986</v>
      </c>
      <c r="I2470" s="196" t="s">
        <v>5431</v>
      </c>
      <c r="J2470" s="196" t="s">
        <v>5503</v>
      </c>
      <c r="K2470" s="197">
        <v>20.2</v>
      </c>
      <c r="L2470" s="196" t="s">
        <v>5433</v>
      </c>
    </row>
    <row r="2471" spans="1:12" ht="15.75">
      <c r="A2471" s="196" t="s">
        <v>7943</v>
      </c>
      <c r="B2471" s="196" t="s">
        <v>7944</v>
      </c>
      <c r="C2471" s="196" t="s">
        <v>7945</v>
      </c>
      <c r="D2471" s="196">
        <v>165</v>
      </c>
      <c r="E2471" s="197" t="s">
        <v>144</v>
      </c>
      <c r="F2471" s="196" t="s">
        <v>144</v>
      </c>
      <c r="G2471" s="196">
        <v>93010</v>
      </c>
      <c r="H2471" s="196" t="s">
        <v>7987</v>
      </c>
      <c r="I2471" s="196" t="s">
        <v>5431</v>
      </c>
      <c r="J2471" s="196" t="s">
        <v>5503</v>
      </c>
      <c r="K2471" s="197">
        <v>28.06</v>
      </c>
      <c r="L2471" s="196" t="s">
        <v>5433</v>
      </c>
    </row>
    <row r="2472" spans="1:12" ht="15.75">
      <c r="A2472" s="196" t="s">
        <v>7943</v>
      </c>
      <c r="B2472" s="196" t="s">
        <v>7944</v>
      </c>
      <c r="C2472" s="196" t="s">
        <v>7945</v>
      </c>
      <c r="D2472" s="196">
        <v>165</v>
      </c>
      <c r="E2472" s="197" t="s">
        <v>144</v>
      </c>
      <c r="F2472" s="196" t="s">
        <v>144</v>
      </c>
      <c r="G2472" s="196">
        <v>93011</v>
      </c>
      <c r="H2472" s="196" t="s">
        <v>7988</v>
      </c>
      <c r="I2472" s="196" t="s">
        <v>5431</v>
      </c>
      <c r="J2472" s="196" t="s">
        <v>5503</v>
      </c>
      <c r="K2472" s="197">
        <v>34.270000000000003</v>
      </c>
      <c r="L2472" s="196" t="s">
        <v>5433</v>
      </c>
    </row>
    <row r="2473" spans="1:12" ht="15.75">
      <c r="A2473" s="196" t="s">
        <v>7943</v>
      </c>
      <c r="B2473" s="196" t="s">
        <v>7944</v>
      </c>
      <c r="C2473" s="196" t="s">
        <v>7945</v>
      </c>
      <c r="D2473" s="196">
        <v>165</v>
      </c>
      <c r="E2473" s="197" t="s">
        <v>144</v>
      </c>
      <c r="F2473" s="196" t="s">
        <v>144</v>
      </c>
      <c r="G2473" s="196">
        <v>93012</v>
      </c>
      <c r="H2473" s="196" t="s">
        <v>7989</v>
      </c>
      <c r="I2473" s="196" t="s">
        <v>5431</v>
      </c>
      <c r="J2473" s="196" t="s">
        <v>5503</v>
      </c>
      <c r="K2473" s="197">
        <v>51.67</v>
      </c>
      <c r="L2473" s="196" t="s">
        <v>5433</v>
      </c>
    </row>
    <row r="2474" spans="1:12" ht="15.75">
      <c r="A2474" s="196" t="s">
        <v>7943</v>
      </c>
      <c r="B2474" s="196" t="s">
        <v>7944</v>
      </c>
      <c r="C2474" s="196" t="s">
        <v>7945</v>
      </c>
      <c r="D2474" s="196">
        <v>165</v>
      </c>
      <c r="E2474" s="197" t="s">
        <v>144</v>
      </c>
      <c r="F2474" s="196" t="s">
        <v>144</v>
      </c>
      <c r="G2474" s="196">
        <v>95726</v>
      </c>
      <c r="H2474" s="196" t="s">
        <v>7990</v>
      </c>
      <c r="I2474" s="196" t="s">
        <v>5431</v>
      </c>
      <c r="J2474" s="196" t="s">
        <v>5503</v>
      </c>
      <c r="K2474" s="197">
        <v>5.48</v>
      </c>
      <c r="L2474" s="196" t="s">
        <v>5433</v>
      </c>
    </row>
    <row r="2475" spans="1:12" ht="15.75">
      <c r="A2475" s="196" t="s">
        <v>7943</v>
      </c>
      <c r="B2475" s="196" t="s">
        <v>7944</v>
      </c>
      <c r="C2475" s="196" t="s">
        <v>7945</v>
      </c>
      <c r="D2475" s="196">
        <v>165</v>
      </c>
      <c r="E2475" s="197" t="s">
        <v>144</v>
      </c>
      <c r="F2475" s="196" t="s">
        <v>144</v>
      </c>
      <c r="G2475" s="196">
        <v>95727</v>
      </c>
      <c r="H2475" s="196" t="s">
        <v>7991</v>
      </c>
      <c r="I2475" s="196" t="s">
        <v>5431</v>
      </c>
      <c r="J2475" s="196" t="s">
        <v>5503</v>
      </c>
      <c r="K2475" s="197">
        <v>6.27</v>
      </c>
      <c r="L2475" s="196" t="s">
        <v>5433</v>
      </c>
    </row>
    <row r="2476" spans="1:12" ht="15.75">
      <c r="A2476" s="196" t="s">
        <v>7943</v>
      </c>
      <c r="B2476" s="196" t="s">
        <v>7944</v>
      </c>
      <c r="C2476" s="196" t="s">
        <v>7945</v>
      </c>
      <c r="D2476" s="196">
        <v>165</v>
      </c>
      <c r="E2476" s="197" t="s">
        <v>144</v>
      </c>
      <c r="F2476" s="196" t="s">
        <v>144</v>
      </c>
      <c r="G2476" s="196">
        <v>95728</v>
      </c>
      <c r="H2476" s="196" t="s">
        <v>7992</v>
      </c>
      <c r="I2476" s="196" t="s">
        <v>5431</v>
      </c>
      <c r="J2476" s="196" t="s">
        <v>5503</v>
      </c>
      <c r="K2476" s="197">
        <v>7.94</v>
      </c>
      <c r="L2476" s="196" t="s">
        <v>5433</v>
      </c>
    </row>
    <row r="2477" spans="1:12" ht="15.75">
      <c r="A2477" s="196" t="s">
        <v>7943</v>
      </c>
      <c r="B2477" s="196" t="s">
        <v>7944</v>
      </c>
      <c r="C2477" s="196" t="s">
        <v>7945</v>
      </c>
      <c r="D2477" s="196">
        <v>165</v>
      </c>
      <c r="E2477" s="197" t="s">
        <v>144</v>
      </c>
      <c r="F2477" s="196" t="s">
        <v>144</v>
      </c>
      <c r="G2477" s="196">
        <v>95729</v>
      </c>
      <c r="H2477" s="196" t="s">
        <v>7993</v>
      </c>
      <c r="I2477" s="196" t="s">
        <v>5431</v>
      </c>
      <c r="J2477" s="196" t="s">
        <v>5503</v>
      </c>
      <c r="K2477" s="197">
        <v>7.25</v>
      </c>
      <c r="L2477" s="196" t="s">
        <v>5433</v>
      </c>
    </row>
    <row r="2478" spans="1:12" ht="15.75">
      <c r="A2478" s="196" t="s">
        <v>7943</v>
      </c>
      <c r="B2478" s="196" t="s">
        <v>7944</v>
      </c>
      <c r="C2478" s="196" t="s">
        <v>7945</v>
      </c>
      <c r="D2478" s="196">
        <v>165</v>
      </c>
      <c r="E2478" s="197" t="s">
        <v>144</v>
      </c>
      <c r="F2478" s="196" t="s">
        <v>144</v>
      </c>
      <c r="G2478" s="196">
        <v>95730</v>
      </c>
      <c r="H2478" s="196" t="s">
        <v>7994</v>
      </c>
      <c r="I2478" s="196" t="s">
        <v>5431</v>
      </c>
      <c r="J2478" s="196" t="s">
        <v>5503</v>
      </c>
      <c r="K2478" s="197">
        <v>8.0500000000000007</v>
      </c>
      <c r="L2478" s="196" t="s">
        <v>5433</v>
      </c>
    </row>
    <row r="2479" spans="1:12" ht="15.75">
      <c r="A2479" s="196" t="s">
        <v>7943</v>
      </c>
      <c r="B2479" s="196" t="s">
        <v>7944</v>
      </c>
      <c r="C2479" s="196" t="s">
        <v>7945</v>
      </c>
      <c r="D2479" s="196">
        <v>165</v>
      </c>
      <c r="E2479" s="197" t="s">
        <v>144</v>
      </c>
      <c r="F2479" s="196" t="s">
        <v>144</v>
      </c>
      <c r="G2479" s="196">
        <v>95731</v>
      </c>
      <c r="H2479" s="196" t="s">
        <v>7995</v>
      </c>
      <c r="I2479" s="196" t="s">
        <v>5431</v>
      </c>
      <c r="J2479" s="196" t="s">
        <v>5503</v>
      </c>
      <c r="K2479" s="197">
        <v>9.7200000000000006</v>
      </c>
      <c r="L2479" s="196" t="s">
        <v>5433</v>
      </c>
    </row>
    <row r="2480" spans="1:12" ht="15.75">
      <c r="A2480" s="196" t="s">
        <v>7943</v>
      </c>
      <c r="B2480" s="196" t="s">
        <v>7944</v>
      </c>
      <c r="C2480" s="196" t="s">
        <v>7945</v>
      </c>
      <c r="D2480" s="196">
        <v>165</v>
      </c>
      <c r="E2480" s="197" t="s">
        <v>144</v>
      </c>
      <c r="F2480" s="196" t="s">
        <v>144</v>
      </c>
      <c r="G2480" s="196">
        <v>95732</v>
      </c>
      <c r="H2480" s="196" t="s">
        <v>7996</v>
      </c>
      <c r="I2480" s="196" t="s">
        <v>5502</v>
      </c>
      <c r="J2480" s="196" t="s">
        <v>5503</v>
      </c>
      <c r="K2480" s="197">
        <v>4.01</v>
      </c>
      <c r="L2480" s="196" t="s">
        <v>5433</v>
      </c>
    </row>
    <row r="2481" spans="1:12" ht="15.75">
      <c r="A2481" s="196" t="s">
        <v>7943</v>
      </c>
      <c r="B2481" s="196" t="s">
        <v>7944</v>
      </c>
      <c r="C2481" s="196" t="s">
        <v>7945</v>
      </c>
      <c r="D2481" s="196">
        <v>165</v>
      </c>
      <c r="E2481" s="197" t="s">
        <v>144</v>
      </c>
      <c r="F2481" s="196" t="s">
        <v>144</v>
      </c>
      <c r="G2481" s="196">
        <v>95745</v>
      </c>
      <c r="H2481" s="196" t="s">
        <v>7997</v>
      </c>
      <c r="I2481" s="196" t="s">
        <v>5431</v>
      </c>
      <c r="J2481" s="196" t="s">
        <v>5432</v>
      </c>
      <c r="K2481" s="197">
        <v>18.399999999999999</v>
      </c>
      <c r="L2481" s="196" t="s">
        <v>5433</v>
      </c>
    </row>
    <row r="2482" spans="1:12" ht="15.75">
      <c r="A2482" s="196" t="s">
        <v>7943</v>
      </c>
      <c r="B2482" s="196" t="s">
        <v>7944</v>
      </c>
      <c r="C2482" s="196" t="s">
        <v>7945</v>
      </c>
      <c r="D2482" s="196">
        <v>165</v>
      </c>
      <c r="E2482" s="197" t="s">
        <v>144</v>
      </c>
      <c r="F2482" s="196" t="s">
        <v>144</v>
      </c>
      <c r="G2482" s="196">
        <v>95746</v>
      </c>
      <c r="H2482" s="196" t="s">
        <v>7998</v>
      </c>
      <c r="I2482" s="196" t="s">
        <v>5431</v>
      </c>
      <c r="J2482" s="196" t="s">
        <v>5432</v>
      </c>
      <c r="K2482" s="197">
        <v>22.88</v>
      </c>
      <c r="L2482" s="196" t="s">
        <v>5433</v>
      </c>
    </row>
    <row r="2483" spans="1:12" ht="15.75">
      <c r="A2483" s="196" t="s">
        <v>7943</v>
      </c>
      <c r="B2483" s="196" t="s">
        <v>7944</v>
      </c>
      <c r="C2483" s="196" t="s">
        <v>7945</v>
      </c>
      <c r="D2483" s="196">
        <v>165</v>
      </c>
      <c r="E2483" s="197" t="s">
        <v>144</v>
      </c>
      <c r="F2483" s="196" t="s">
        <v>144</v>
      </c>
      <c r="G2483" s="196">
        <v>95747</v>
      </c>
      <c r="H2483" s="196" t="s">
        <v>7999</v>
      </c>
      <c r="I2483" s="196" t="s">
        <v>5431</v>
      </c>
      <c r="J2483" s="196" t="s">
        <v>5432</v>
      </c>
      <c r="K2483" s="197">
        <v>37.79</v>
      </c>
      <c r="L2483" s="196" t="s">
        <v>5433</v>
      </c>
    </row>
    <row r="2484" spans="1:12" ht="15.75">
      <c r="A2484" s="196" t="s">
        <v>7943</v>
      </c>
      <c r="B2484" s="196" t="s">
        <v>7944</v>
      </c>
      <c r="C2484" s="196" t="s">
        <v>7945</v>
      </c>
      <c r="D2484" s="196">
        <v>165</v>
      </c>
      <c r="E2484" s="197" t="s">
        <v>144</v>
      </c>
      <c r="F2484" s="196" t="s">
        <v>144</v>
      </c>
      <c r="G2484" s="196">
        <v>95748</v>
      </c>
      <c r="H2484" s="196" t="s">
        <v>8000</v>
      </c>
      <c r="I2484" s="196" t="s">
        <v>5431</v>
      </c>
      <c r="J2484" s="196" t="s">
        <v>5432</v>
      </c>
      <c r="K2484" s="197">
        <v>40.89</v>
      </c>
      <c r="L2484" s="196" t="s">
        <v>5433</v>
      </c>
    </row>
    <row r="2485" spans="1:12" ht="15.75">
      <c r="A2485" s="196" t="s">
        <v>7943</v>
      </c>
      <c r="B2485" s="196" t="s">
        <v>7944</v>
      </c>
      <c r="C2485" s="196" t="s">
        <v>7945</v>
      </c>
      <c r="D2485" s="196">
        <v>165</v>
      </c>
      <c r="E2485" s="197" t="s">
        <v>144</v>
      </c>
      <c r="F2485" s="196" t="s">
        <v>144</v>
      </c>
      <c r="G2485" s="196">
        <v>95749</v>
      </c>
      <c r="H2485" s="196" t="s">
        <v>8001</v>
      </c>
      <c r="I2485" s="196" t="s">
        <v>5431</v>
      </c>
      <c r="J2485" s="196" t="s">
        <v>5432</v>
      </c>
      <c r="K2485" s="197">
        <v>24.16</v>
      </c>
      <c r="L2485" s="196" t="s">
        <v>5433</v>
      </c>
    </row>
    <row r="2486" spans="1:12" ht="15.75">
      <c r="A2486" s="196" t="s">
        <v>7943</v>
      </c>
      <c r="B2486" s="196" t="s">
        <v>7944</v>
      </c>
      <c r="C2486" s="196" t="s">
        <v>7945</v>
      </c>
      <c r="D2486" s="196">
        <v>165</v>
      </c>
      <c r="E2486" s="197" t="s">
        <v>144</v>
      </c>
      <c r="F2486" s="196" t="s">
        <v>144</v>
      </c>
      <c r="G2486" s="196">
        <v>95750</v>
      </c>
      <c r="H2486" s="196" t="s">
        <v>8002</v>
      </c>
      <c r="I2486" s="196" t="s">
        <v>5431</v>
      </c>
      <c r="J2486" s="196" t="s">
        <v>5432</v>
      </c>
      <c r="K2486" s="197">
        <v>28.53</v>
      </c>
      <c r="L2486" s="196" t="s">
        <v>5433</v>
      </c>
    </row>
    <row r="2487" spans="1:12" ht="15.75">
      <c r="A2487" s="196" t="s">
        <v>7943</v>
      </c>
      <c r="B2487" s="196" t="s">
        <v>7944</v>
      </c>
      <c r="C2487" s="196" t="s">
        <v>7945</v>
      </c>
      <c r="D2487" s="196">
        <v>165</v>
      </c>
      <c r="E2487" s="197" t="s">
        <v>144</v>
      </c>
      <c r="F2487" s="196" t="s">
        <v>144</v>
      </c>
      <c r="G2487" s="196">
        <v>95751</v>
      </c>
      <c r="H2487" s="196" t="s">
        <v>8003</v>
      </c>
      <c r="I2487" s="196" t="s">
        <v>5431</v>
      </c>
      <c r="J2487" s="196" t="s">
        <v>5432</v>
      </c>
      <c r="K2487" s="197">
        <v>43.25</v>
      </c>
      <c r="L2487" s="196" t="s">
        <v>5433</v>
      </c>
    </row>
    <row r="2488" spans="1:12" ht="15.75">
      <c r="A2488" s="196" t="s">
        <v>7943</v>
      </c>
      <c r="B2488" s="196" t="s">
        <v>7944</v>
      </c>
      <c r="C2488" s="196" t="s">
        <v>7945</v>
      </c>
      <c r="D2488" s="196">
        <v>165</v>
      </c>
      <c r="E2488" s="197" t="s">
        <v>144</v>
      </c>
      <c r="F2488" s="196" t="s">
        <v>144</v>
      </c>
      <c r="G2488" s="196">
        <v>95752</v>
      </c>
      <c r="H2488" s="196" t="s">
        <v>8004</v>
      </c>
      <c r="I2488" s="196" t="s">
        <v>5431</v>
      </c>
      <c r="J2488" s="196" t="s">
        <v>5432</v>
      </c>
      <c r="K2488" s="197">
        <v>46.15</v>
      </c>
      <c r="L2488" s="196" t="s">
        <v>5433</v>
      </c>
    </row>
    <row r="2489" spans="1:12" ht="15.75">
      <c r="A2489" s="196" t="s">
        <v>7943</v>
      </c>
      <c r="B2489" s="196" t="s">
        <v>7944</v>
      </c>
      <c r="C2489" s="196" t="s">
        <v>7945</v>
      </c>
      <c r="D2489" s="196">
        <v>165</v>
      </c>
      <c r="E2489" s="197" t="s">
        <v>144</v>
      </c>
      <c r="F2489" s="196" t="s">
        <v>144</v>
      </c>
      <c r="G2489" s="196">
        <v>97667</v>
      </c>
      <c r="H2489" s="196" t="s">
        <v>8005</v>
      </c>
      <c r="I2489" s="196" t="s">
        <v>5431</v>
      </c>
      <c r="J2489" s="196" t="s">
        <v>5432</v>
      </c>
      <c r="K2489" s="197">
        <v>6.71</v>
      </c>
      <c r="L2489" s="196" t="s">
        <v>5433</v>
      </c>
    </row>
    <row r="2490" spans="1:12" ht="15.75">
      <c r="A2490" s="196" t="s">
        <v>7943</v>
      </c>
      <c r="B2490" s="196" t="s">
        <v>7944</v>
      </c>
      <c r="C2490" s="196" t="s">
        <v>7945</v>
      </c>
      <c r="D2490" s="196">
        <v>165</v>
      </c>
      <c r="E2490" s="197" t="s">
        <v>144</v>
      </c>
      <c r="F2490" s="196" t="s">
        <v>144</v>
      </c>
      <c r="G2490" s="196">
        <v>97668</v>
      </c>
      <c r="H2490" s="196" t="s">
        <v>8006</v>
      </c>
      <c r="I2490" s="196" t="s">
        <v>5431</v>
      </c>
      <c r="J2490" s="196" t="s">
        <v>5432</v>
      </c>
      <c r="K2490" s="197">
        <v>10.31</v>
      </c>
      <c r="L2490" s="196" t="s">
        <v>5433</v>
      </c>
    </row>
    <row r="2491" spans="1:12" ht="15.75">
      <c r="A2491" s="196" t="s">
        <v>7943</v>
      </c>
      <c r="B2491" s="196" t="s">
        <v>7944</v>
      </c>
      <c r="C2491" s="196" t="s">
        <v>7945</v>
      </c>
      <c r="D2491" s="196">
        <v>165</v>
      </c>
      <c r="E2491" s="197" t="s">
        <v>144</v>
      </c>
      <c r="F2491" s="196" t="s">
        <v>144</v>
      </c>
      <c r="G2491" s="196">
        <v>97669</v>
      </c>
      <c r="H2491" s="196" t="s">
        <v>8007</v>
      </c>
      <c r="I2491" s="196" t="s">
        <v>5431</v>
      </c>
      <c r="J2491" s="196" t="s">
        <v>5432</v>
      </c>
      <c r="K2491" s="197">
        <v>16.48</v>
      </c>
      <c r="L2491" s="196" t="s">
        <v>5433</v>
      </c>
    </row>
    <row r="2492" spans="1:12" ht="15.75">
      <c r="A2492" s="196" t="s">
        <v>7943</v>
      </c>
      <c r="B2492" s="196" t="s">
        <v>7944</v>
      </c>
      <c r="C2492" s="196" t="s">
        <v>7945</v>
      </c>
      <c r="D2492" s="196">
        <v>165</v>
      </c>
      <c r="E2492" s="197" t="s">
        <v>144</v>
      </c>
      <c r="F2492" s="196" t="s">
        <v>144</v>
      </c>
      <c r="G2492" s="196">
        <v>97670</v>
      </c>
      <c r="H2492" s="196" t="s">
        <v>8008</v>
      </c>
      <c r="I2492" s="196" t="s">
        <v>5431</v>
      </c>
      <c r="J2492" s="196" t="s">
        <v>5432</v>
      </c>
      <c r="K2492" s="197">
        <v>21.18</v>
      </c>
      <c r="L2492" s="196" t="s">
        <v>5433</v>
      </c>
    </row>
    <row r="2493" spans="1:12" ht="15.75">
      <c r="A2493" s="196" t="s">
        <v>7943</v>
      </c>
      <c r="B2493" s="196" t="s">
        <v>7944</v>
      </c>
      <c r="C2493" s="196" t="s">
        <v>8009</v>
      </c>
      <c r="D2493" s="196">
        <v>166</v>
      </c>
      <c r="E2493" s="197" t="s">
        <v>144</v>
      </c>
      <c r="F2493" s="196" t="s">
        <v>144</v>
      </c>
      <c r="G2493" s="196">
        <v>91874</v>
      </c>
      <c r="H2493" s="196" t="s">
        <v>8010</v>
      </c>
      <c r="I2493" s="196" t="s">
        <v>5502</v>
      </c>
      <c r="J2493" s="196" t="s">
        <v>5503</v>
      </c>
      <c r="K2493" s="197">
        <v>4.1399999999999997</v>
      </c>
      <c r="L2493" s="196" t="s">
        <v>5433</v>
      </c>
    </row>
    <row r="2494" spans="1:12" ht="15.75">
      <c r="A2494" s="196" t="s">
        <v>7943</v>
      </c>
      <c r="B2494" s="196" t="s">
        <v>7944</v>
      </c>
      <c r="C2494" s="196" t="s">
        <v>8009</v>
      </c>
      <c r="D2494" s="196">
        <v>166</v>
      </c>
      <c r="E2494" s="197" t="s">
        <v>144</v>
      </c>
      <c r="F2494" s="196" t="s">
        <v>144</v>
      </c>
      <c r="G2494" s="196">
        <v>91875</v>
      </c>
      <c r="H2494" s="196" t="s">
        <v>8011</v>
      </c>
      <c r="I2494" s="196" t="s">
        <v>5502</v>
      </c>
      <c r="J2494" s="196" t="s">
        <v>5503</v>
      </c>
      <c r="K2494" s="197">
        <v>5.47</v>
      </c>
      <c r="L2494" s="196" t="s">
        <v>5433</v>
      </c>
    </row>
    <row r="2495" spans="1:12" ht="15.75">
      <c r="A2495" s="196" t="s">
        <v>7943</v>
      </c>
      <c r="B2495" s="196" t="s">
        <v>7944</v>
      </c>
      <c r="C2495" s="196" t="s">
        <v>8009</v>
      </c>
      <c r="D2495" s="196">
        <v>166</v>
      </c>
      <c r="E2495" s="197" t="s">
        <v>144</v>
      </c>
      <c r="F2495" s="196" t="s">
        <v>144</v>
      </c>
      <c r="G2495" s="196">
        <v>91876</v>
      </c>
      <c r="H2495" s="196" t="s">
        <v>8012</v>
      </c>
      <c r="I2495" s="196" t="s">
        <v>5502</v>
      </c>
      <c r="J2495" s="196" t="s">
        <v>5503</v>
      </c>
      <c r="K2495" s="197">
        <v>7.21</v>
      </c>
      <c r="L2495" s="196" t="s">
        <v>5433</v>
      </c>
    </row>
    <row r="2496" spans="1:12" ht="15.75">
      <c r="A2496" s="196" t="s">
        <v>7943</v>
      </c>
      <c r="B2496" s="196" t="s">
        <v>7944</v>
      </c>
      <c r="C2496" s="196" t="s">
        <v>8009</v>
      </c>
      <c r="D2496" s="196">
        <v>166</v>
      </c>
      <c r="E2496" s="197" t="s">
        <v>144</v>
      </c>
      <c r="F2496" s="196" t="s">
        <v>144</v>
      </c>
      <c r="G2496" s="196">
        <v>91877</v>
      </c>
      <c r="H2496" s="196" t="s">
        <v>8013</v>
      </c>
      <c r="I2496" s="196" t="s">
        <v>5502</v>
      </c>
      <c r="J2496" s="196" t="s">
        <v>5503</v>
      </c>
      <c r="K2496" s="197">
        <v>9.5399999999999991</v>
      </c>
      <c r="L2496" s="196" t="s">
        <v>5433</v>
      </c>
    </row>
    <row r="2497" spans="1:12" ht="15.75">
      <c r="A2497" s="196" t="s">
        <v>7943</v>
      </c>
      <c r="B2497" s="196" t="s">
        <v>7944</v>
      </c>
      <c r="C2497" s="196" t="s">
        <v>8009</v>
      </c>
      <c r="D2497" s="196">
        <v>166</v>
      </c>
      <c r="E2497" s="197" t="s">
        <v>144</v>
      </c>
      <c r="F2497" s="196" t="s">
        <v>144</v>
      </c>
      <c r="G2497" s="196">
        <v>91878</v>
      </c>
      <c r="H2497" s="196" t="s">
        <v>8014</v>
      </c>
      <c r="I2497" s="196" t="s">
        <v>5502</v>
      </c>
      <c r="J2497" s="196" t="s">
        <v>5503</v>
      </c>
      <c r="K2497" s="197">
        <v>5.35</v>
      </c>
      <c r="L2497" s="196" t="s">
        <v>5433</v>
      </c>
    </row>
    <row r="2498" spans="1:12" ht="15.75">
      <c r="A2498" s="196" t="s">
        <v>7943</v>
      </c>
      <c r="B2498" s="196" t="s">
        <v>7944</v>
      </c>
      <c r="C2498" s="196" t="s">
        <v>8009</v>
      </c>
      <c r="D2498" s="196">
        <v>166</v>
      </c>
      <c r="E2498" s="197" t="s">
        <v>144</v>
      </c>
      <c r="F2498" s="196" t="s">
        <v>144</v>
      </c>
      <c r="G2498" s="196">
        <v>91879</v>
      </c>
      <c r="H2498" s="196" t="s">
        <v>8015</v>
      </c>
      <c r="I2498" s="196" t="s">
        <v>5502</v>
      </c>
      <c r="J2498" s="196" t="s">
        <v>5503</v>
      </c>
      <c r="K2498" s="197">
        <v>6.64</v>
      </c>
      <c r="L2498" s="196" t="s">
        <v>5433</v>
      </c>
    </row>
    <row r="2499" spans="1:12" ht="15.75">
      <c r="A2499" s="196" t="s">
        <v>7943</v>
      </c>
      <c r="B2499" s="196" t="s">
        <v>7944</v>
      </c>
      <c r="C2499" s="196" t="s">
        <v>8009</v>
      </c>
      <c r="D2499" s="196">
        <v>166</v>
      </c>
      <c r="E2499" s="197" t="s">
        <v>144</v>
      </c>
      <c r="F2499" s="196" t="s">
        <v>144</v>
      </c>
      <c r="G2499" s="196">
        <v>91880</v>
      </c>
      <c r="H2499" s="196" t="s">
        <v>8016</v>
      </c>
      <c r="I2499" s="196" t="s">
        <v>5502</v>
      </c>
      <c r="J2499" s="196" t="s">
        <v>5503</v>
      </c>
      <c r="K2499" s="197">
        <v>8.42</v>
      </c>
      <c r="L2499" s="196" t="s">
        <v>5433</v>
      </c>
    </row>
    <row r="2500" spans="1:12" ht="15.75">
      <c r="A2500" s="196" t="s">
        <v>7943</v>
      </c>
      <c r="B2500" s="196" t="s">
        <v>7944</v>
      </c>
      <c r="C2500" s="196" t="s">
        <v>8009</v>
      </c>
      <c r="D2500" s="196">
        <v>166</v>
      </c>
      <c r="E2500" s="197" t="s">
        <v>144</v>
      </c>
      <c r="F2500" s="196" t="s">
        <v>144</v>
      </c>
      <c r="G2500" s="196">
        <v>91881</v>
      </c>
      <c r="H2500" s="196" t="s">
        <v>8017</v>
      </c>
      <c r="I2500" s="196" t="s">
        <v>5502</v>
      </c>
      <c r="J2500" s="196" t="s">
        <v>5503</v>
      </c>
      <c r="K2500" s="197">
        <v>10.75</v>
      </c>
      <c r="L2500" s="196" t="s">
        <v>5433</v>
      </c>
    </row>
    <row r="2501" spans="1:12" ht="15.75">
      <c r="A2501" s="196" t="s">
        <v>7943</v>
      </c>
      <c r="B2501" s="196" t="s">
        <v>7944</v>
      </c>
      <c r="C2501" s="196" t="s">
        <v>8009</v>
      </c>
      <c r="D2501" s="196">
        <v>166</v>
      </c>
      <c r="E2501" s="197" t="s">
        <v>144</v>
      </c>
      <c r="F2501" s="196" t="s">
        <v>144</v>
      </c>
      <c r="G2501" s="196">
        <v>91882</v>
      </c>
      <c r="H2501" s="196" t="s">
        <v>8018</v>
      </c>
      <c r="I2501" s="196" t="s">
        <v>5502</v>
      </c>
      <c r="J2501" s="196" t="s">
        <v>5503</v>
      </c>
      <c r="K2501" s="197">
        <v>6.65</v>
      </c>
      <c r="L2501" s="196" t="s">
        <v>5433</v>
      </c>
    </row>
    <row r="2502" spans="1:12" ht="15.75">
      <c r="A2502" s="196" t="s">
        <v>7943</v>
      </c>
      <c r="B2502" s="196" t="s">
        <v>7944</v>
      </c>
      <c r="C2502" s="196" t="s">
        <v>8009</v>
      </c>
      <c r="D2502" s="196">
        <v>166</v>
      </c>
      <c r="E2502" s="197" t="s">
        <v>144</v>
      </c>
      <c r="F2502" s="196" t="s">
        <v>144</v>
      </c>
      <c r="G2502" s="196">
        <v>91884</v>
      </c>
      <c r="H2502" s="196" t="s">
        <v>8019</v>
      </c>
      <c r="I2502" s="196" t="s">
        <v>5502</v>
      </c>
      <c r="J2502" s="196" t="s">
        <v>5503</v>
      </c>
      <c r="K2502" s="197">
        <v>7.64</v>
      </c>
      <c r="L2502" s="196" t="s">
        <v>5433</v>
      </c>
    </row>
    <row r="2503" spans="1:12" ht="15.75">
      <c r="A2503" s="196" t="s">
        <v>7943</v>
      </c>
      <c r="B2503" s="196" t="s">
        <v>7944</v>
      </c>
      <c r="C2503" s="196" t="s">
        <v>8009</v>
      </c>
      <c r="D2503" s="196">
        <v>166</v>
      </c>
      <c r="E2503" s="197" t="s">
        <v>144</v>
      </c>
      <c r="F2503" s="196" t="s">
        <v>144</v>
      </c>
      <c r="G2503" s="196">
        <v>91885</v>
      </c>
      <c r="H2503" s="196" t="s">
        <v>8020</v>
      </c>
      <c r="I2503" s="196" t="s">
        <v>5502</v>
      </c>
      <c r="J2503" s="196" t="s">
        <v>5503</v>
      </c>
      <c r="K2503" s="197">
        <v>9</v>
      </c>
      <c r="L2503" s="196" t="s">
        <v>5433</v>
      </c>
    </row>
    <row r="2504" spans="1:12" ht="15.75">
      <c r="A2504" s="196" t="s">
        <v>7943</v>
      </c>
      <c r="B2504" s="196" t="s">
        <v>7944</v>
      </c>
      <c r="C2504" s="196" t="s">
        <v>8009</v>
      </c>
      <c r="D2504" s="196">
        <v>166</v>
      </c>
      <c r="E2504" s="197" t="s">
        <v>144</v>
      </c>
      <c r="F2504" s="196" t="s">
        <v>144</v>
      </c>
      <c r="G2504" s="196">
        <v>91886</v>
      </c>
      <c r="H2504" s="196" t="s">
        <v>8021</v>
      </c>
      <c r="I2504" s="196" t="s">
        <v>5502</v>
      </c>
      <c r="J2504" s="196" t="s">
        <v>5503</v>
      </c>
      <c r="K2504" s="197">
        <v>10.88</v>
      </c>
      <c r="L2504" s="196" t="s">
        <v>5433</v>
      </c>
    </row>
    <row r="2505" spans="1:12" ht="15.75">
      <c r="A2505" s="196" t="s">
        <v>7943</v>
      </c>
      <c r="B2505" s="196" t="s">
        <v>7944</v>
      </c>
      <c r="C2505" s="196" t="s">
        <v>8009</v>
      </c>
      <c r="D2505" s="196">
        <v>166</v>
      </c>
      <c r="E2505" s="197" t="s">
        <v>144</v>
      </c>
      <c r="F2505" s="196" t="s">
        <v>144</v>
      </c>
      <c r="G2505" s="196">
        <v>91887</v>
      </c>
      <c r="H2505" s="196" t="s">
        <v>8022</v>
      </c>
      <c r="I2505" s="196" t="s">
        <v>5502</v>
      </c>
      <c r="J2505" s="196" t="s">
        <v>5503</v>
      </c>
      <c r="K2505" s="197">
        <v>7.53</v>
      </c>
      <c r="L2505" s="196" t="s">
        <v>5433</v>
      </c>
    </row>
    <row r="2506" spans="1:12" ht="15.75">
      <c r="A2506" s="196" t="s">
        <v>7943</v>
      </c>
      <c r="B2506" s="196" t="s">
        <v>7944</v>
      </c>
      <c r="C2506" s="196" t="s">
        <v>8009</v>
      </c>
      <c r="D2506" s="196">
        <v>166</v>
      </c>
      <c r="E2506" s="197" t="s">
        <v>144</v>
      </c>
      <c r="F2506" s="196" t="s">
        <v>144</v>
      </c>
      <c r="G2506" s="196">
        <v>91889</v>
      </c>
      <c r="H2506" s="196" t="s">
        <v>8023</v>
      </c>
      <c r="I2506" s="196" t="s">
        <v>5502</v>
      </c>
      <c r="J2506" s="196" t="s">
        <v>5503</v>
      </c>
      <c r="K2506" s="197">
        <v>7.28</v>
      </c>
      <c r="L2506" s="196" t="s">
        <v>5433</v>
      </c>
    </row>
    <row r="2507" spans="1:12" ht="15.75">
      <c r="A2507" s="196" t="s">
        <v>7943</v>
      </c>
      <c r="B2507" s="196" t="s">
        <v>7944</v>
      </c>
      <c r="C2507" s="196" t="s">
        <v>8009</v>
      </c>
      <c r="D2507" s="196">
        <v>166</v>
      </c>
      <c r="E2507" s="197" t="s">
        <v>144</v>
      </c>
      <c r="F2507" s="196" t="s">
        <v>144</v>
      </c>
      <c r="G2507" s="196">
        <v>91890</v>
      </c>
      <c r="H2507" s="196" t="s">
        <v>8024</v>
      </c>
      <c r="I2507" s="196" t="s">
        <v>5502</v>
      </c>
      <c r="J2507" s="196" t="s">
        <v>5503</v>
      </c>
      <c r="K2507" s="197">
        <v>9.02</v>
      </c>
      <c r="L2507" s="196" t="s">
        <v>5433</v>
      </c>
    </row>
    <row r="2508" spans="1:12" ht="15.75">
      <c r="A2508" s="196" t="s">
        <v>7943</v>
      </c>
      <c r="B2508" s="196" t="s">
        <v>7944</v>
      </c>
      <c r="C2508" s="196" t="s">
        <v>8009</v>
      </c>
      <c r="D2508" s="196">
        <v>166</v>
      </c>
      <c r="E2508" s="197" t="s">
        <v>144</v>
      </c>
      <c r="F2508" s="196" t="s">
        <v>144</v>
      </c>
      <c r="G2508" s="196">
        <v>91892</v>
      </c>
      <c r="H2508" s="196" t="s">
        <v>8025</v>
      </c>
      <c r="I2508" s="196" t="s">
        <v>5502</v>
      </c>
      <c r="J2508" s="196" t="s">
        <v>5503</v>
      </c>
      <c r="K2508" s="197">
        <v>10.7</v>
      </c>
      <c r="L2508" s="196" t="s">
        <v>5433</v>
      </c>
    </row>
    <row r="2509" spans="1:12" ht="15.75">
      <c r="A2509" s="196" t="s">
        <v>7943</v>
      </c>
      <c r="B2509" s="196" t="s">
        <v>7944</v>
      </c>
      <c r="C2509" s="196" t="s">
        <v>8009</v>
      </c>
      <c r="D2509" s="196">
        <v>166</v>
      </c>
      <c r="E2509" s="197" t="s">
        <v>144</v>
      </c>
      <c r="F2509" s="196" t="s">
        <v>144</v>
      </c>
      <c r="G2509" s="196">
        <v>91893</v>
      </c>
      <c r="H2509" s="196" t="s">
        <v>8026</v>
      </c>
      <c r="I2509" s="196" t="s">
        <v>5502</v>
      </c>
      <c r="J2509" s="196" t="s">
        <v>5503</v>
      </c>
      <c r="K2509" s="197">
        <v>12.27</v>
      </c>
      <c r="L2509" s="196" t="s">
        <v>5433</v>
      </c>
    </row>
    <row r="2510" spans="1:12" ht="15.75">
      <c r="A2510" s="196" t="s">
        <v>7943</v>
      </c>
      <c r="B2510" s="196" t="s">
        <v>7944</v>
      </c>
      <c r="C2510" s="196" t="s">
        <v>8009</v>
      </c>
      <c r="D2510" s="196">
        <v>166</v>
      </c>
      <c r="E2510" s="197" t="s">
        <v>144</v>
      </c>
      <c r="F2510" s="196" t="s">
        <v>144</v>
      </c>
      <c r="G2510" s="196">
        <v>91895</v>
      </c>
      <c r="H2510" s="196" t="s">
        <v>8027</v>
      </c>
      <c r="I2510" s="196" t="s">
        <v>5502</v>
      </c>
      <c r="J2510" s="196" t="s">
        <v>5503</v>
      </c>
      <c r="K2510" s="197">
        <v>13.98</v>
      </c>
      <c r="L2510" s="196" t="s">
        <v>5433</v>
      </c>
    </row>
    <row r="2511" spans="1:12" ht="15.75">
      <c r="A2511" s="196" t="s">
        <v>7943</v>
      </c>
      <c r="B2511" s="196" t="s">
        <v>7944</v>
      </c>
      <c r="C2511" s="196" t="s">
        <v>8009</v>
      </c>
      <c r="D2511" s="196">
        <v>166</v>
      </c>
      <c r="E2511" s="197" t="s">
        <v>144</v>
      </c>
      <c r="F2511" s="196" t="s">
        <v>144</v>
      </c>
      <c r="G2511" s="196">
        <v>91896</v>
      </c>
      <c r="H2511" s="196" t="s">
        <v>8028</v>
      </c>
      <c r="I2511" s="196" t="s">
        <v>5502</v>
      </c>
      <c r="J2511" s="196" t="s">
        <v>5503</v>
      </c>
      <c r="K2511" s="197">
        <v>15.02</v>
      </c>
      <c r="L2511" s="196" t="s">
        <v>5433</v>
      </c>
    </row>
    <row r="2512" spans="1:12" ht="15.75">
      <c r="A2512" s="196" t="s">
        <v>7943</v>
      </c>
      <c r="B2512" s="196" t="s">
        <v>7944</v>
      </c>
      <c r="C2512" s="196" t="s">
        <v>8009</v>
      </c>
      <c r="D2512" s="196">
        <v>166</v>
      </c>
      <c r="E2512" s="197" t="s">
        <v>144</v>
      </c>
      <c r="F2512" s="196" t="s">
        <v>144</v>
      </c>
      <c r="G2512" s="196">
        <v>91898</v>
      </c>
      <c r="H2512" s="196" t="s">
        <v>8029</v>
      </c>
      <c r="I2512" s="196" t="s">
        <v>5502</v>
      </c>
      <c r="J2512" s="196" t="s">
        <v>5503</v>
      </c>
      <c r="K2512" s="197">
        <v>16.850000000000001</v>
      </c>
      <c r="L2512" s="196" t="s">
        <v>5433</v>
      </c>
    </row>
    <row r="2513" spans="1:12" ht="15.75">
      <c r="A2513" s="196" t="s">
        <v>7943</v>
      </c>
      <c r="B2513" s="196" t="s">
        <v>7944</v>
      </c>
      <c r="C2513" s="196" t="s">
        <v>8009</v>
      </c>
      <c r="D2513" s="196">
        <v>166</v>
      </c>
      <c r="E2513" s="197" t="s">
        <v>144</v>
      </c>
      <c r="F2513" s="196" t="s">
        <v>144</v>
      </c>
      <c r="G2513" s="196">
        <v>91899</v>
      </c>
      <c r="H2513" s="196" t="s">
        <v>8030</v>
      </c>
      <c r="I2513" s="196" t="s">
        <v>5502</v>
      </c>
      <c r="J2513" s="196" t="s">
        <v>5503</v>
      </c>
      <c r="K2513" s="197">
        <v>9.2799999999999994</v>
      </c>
      <c r="L2513" s="196" t="s">
        <v>5433</v>
      </c>
    </row>
    <row r="2514" spans="1:12" ht="15.75">
      <c r="A2514" s="196" t="s">
        <v>7943</v>
      </c>
      <c r="B2514" s="196" t="s">
        <v>7944</v>
      </c>
      <c r="C2514" s="196" t="s">
        <v>8009</v>
      </c>
      <c r="D2514" s="196">
        <v>166</v>
      </c>
      <c r="E2514" s="197" t="s">
        <v>144</v>
      </c>
      <c r="F2514" s="196" t="s">
        <v>144</v>
      </c>
      <c r="G2514" s="196">
        <v>91901</v>
      </c>
      <c r="H2514" s="196" t="s">
        <v>8031</v>
      </c>
      <c r="I2514" s="196" t="s">
        <v>5502</v>
      </c>
      <c r="J2514" s="196" t="s">
        <v>5503</v>
      </c>
      <c r="K2514" s="197">
        <v>9.0299999999999994</v>
      </c>
      <c r="L2514" s="196" t="s">
        <v>5433</v>
      </c>
    </row>
    <row r="2515" spans="1:12" ht="15.75">
      <c r="A2515" s="196" t="s">
        <v>7943</v>
      </c>
      <c r="B2515" s="196" t="s">
        <v>7944</v>
      </c>
      <c r="C2515" s="196" t="s">
        <v>8009</v>
      </c>
      <c r="D2515" s="196">
        <v>166</v>
      </c>
      <c r="E2515" s="197" t="s">
        <v>144</v>
      </c>
      <c r="F2515" s="196" t="s">
        <v>144</v>
      </c>
      <c r="G2515" s="196">
        <v>91902</v>
      </c>
      <c r="H2515" s="196" t="s">
        <v>8032</v>
      </c>
      <c r="I2515" s="196" t="s">
        <v>5502</v>
      </c>
      <c r="J2515" s="196" t="s">
        <v>5503</v>
      </c>
      <c r="K2515" s="197">
        <v>10.77</v>
      </c>
      <c r="L2515" s="196" t="s">
        <v>5433</v>
      </c>
    </row>
    <row r="2516" spans="1:12" ht="15.75">
      <c r="A2516" s="196" t="s">
        <v>7943</v>
      </c>
      <c r="B2516" s="196" t="s">
        <v>7944</v>
      </c>
      <c r="C2516" s="196" t="s">
        <v>8009</v>
      </c>
      <c r="D2516" s="196">
        <v>166</v>
      </c>
      <c r="E2516" s="197" t="s">
        <v>144</v>
      </c>
      <c r="F2516" s="196" t="s">
        <v>144</v>
      </c>
      <c r="G2516" s="196">
        <v>91904</v>
      </c>
      <c r="H2516" s="196" t="s">
        <v>8033</v>
      </c>
      <c r="I2516" s="196" t="s">
        <v>5502</v>
      </c>
      <c r="J2516" s="196" t="s">
        <v>5503</v>
      </c>
      <c r="K2516" s="197">
        <v>12.45</v>
      </c>
      <c r="L2516" s="196" t="s">
        <v>5433</v>
      </c>
    </row>
    <row r="2517" spans="1:12" ht="15.75">
      <c r="A2517" s="196" t="s">
        <v>7943</v>
      </c>
      <c r="B2517" s="196" t="s">
        <v>7944</v>
      </c>
      <c r="C2517" s="196" t="s">
        <v>8009</v>
      </c>
      <c r="D2517" s="196">
        <v>166</v>
      </c>
      <c r="E2517" s="197" t="s">
        <v>144</v>
      </c>
      <c r="F2517" s="196" t="s">
        <v>144</v>
      </c>
      <c r="G2517" s="196">
        <v>91905</v>
      </c>
      <c r="H2517" s="196" t="s">
        <v>8034</v>
      </c>
      <c r="I2517" s="196" t="s">
        <v>5502</v>
      </c>
      <c r="J2517" s="196" t="s">
        <v>5503</v>
      </c>
      <c r="K2517" s="197">
        <v>14.02</v>
      </c>
      <c r="L2517" s="196" t="s">
        <v>5433</v>
      </c>
    </row>
    <row r="2518" spans="1:12" ht="15.75">
      <c r="A2518" s="196" t="s">
        <v>7943</v>
      </c>
      <c r="B2518" s="196" t="s">
        <v>7944</v>
      </c>
      <c r="C2518" s="196" t="s">
        <v>8009</v>
      </c>
      <c r="D2518" s="196">
        <v>166</v>
      </c>
      <c r="E2518" s="197" t="s">
        <v>144</v>
      </c>
      <c r="F2518" s="196" t="s">
        <v>144</v>
      </c>
      <c r="G2518" s="196">
        <v>91907</v>
      </c>
      <c r="H2518" s="196" t="s">
        <v>8035</v>
      </c>
      <c r="I2518" s="196" t="s">
        <v>5502</v>
      </c>
      <c r="J2518" s="196" t="s">
        <v>5503</v>
      </c>
      <c r="K2518" s="197">
        <v>15.73</v>
      </c>
      <c r="L2518" s="196" t="s">
        <v>5433</v>
      </c>
    </row>
    <row r="2519" spans="1:12" ht="15.75">
      <c r="A2519" s="196" t="s">
        <v>7943</v>
      </c>
      <c r="B2519" s="196" t="s">
        <v>7944</v>
      </c>
      <c r="C2519" s="196" t="s">
        <v>8009</v>
      </c>
      <c r="D2519" s="196">
        <v>166</v>
      </c>
      <c r="E2519" s="197" t="s">
        <v>144</v>
      </c>
      <c r="F2519" s="196" t="s">
        <v>144</v>
      </c>
      <c r="G2519" s="196">
        <v>91908</v>
      </c>
      <c r="H2519" s="196" t="s">
        <v>8036</v>
      </c>
      <c r="I2519" s="196" t="s">
        <v>5502</v>
      </c>
      <c r="J2519" s="196" t="s">
        <v>5503</v>
      </c>
      <c r="K2519" s="197">
        <v>16.82</v>
      </c>
      <c r="L2519" s="196" t="s">
        <v>5433</v>
      </c>
    </row>
    <row r="2520" spans="1:12" ht="15.75">
      <c r="A2520" s="196" t="s">
        <v>7943</v>
      </c>
      <c r="B2520" s="196" t="s">
        <v>7944</v>
      </c>
      <c r="C2520" s="196" t="s">
        <v>8009</v>
      </c>
      <c r="D2520" s="196">
        <v>166</v>
      </c>
      <c r="E2520" s="197" t="s">
        <v>144</v>
      </c>
      <c r="F2520" s="196" t="s">
        <v>144</v>
      </c>
      <c r="G2520" s="196">
        <v>91910</v>
      </c>
      <c r="H2520" s="196" t="s">
        <v>8037</v>
      </c>
      <c r="I2520" s="196" t="s">
        <v>5502</v>
      </c>
      <c r="J2520" s="196" t="s">
        <v>5503</v>
      </c>
      <c r="K2520" s="197">
        <v>18.649999999999999</v>
      </c>
      <c r="L2520" s="196" t="s">
        <v>5433</v>
      </c>
    </row>
    <row r="2521" spans="1:12" ht="15.75">
      <c r="A2521" s="196" t="s">
        <v>7943</v>
      </c>
      <c r="B2521" s="196" t="s">
        <v>7944</v>
      </c>
      <c r="C2521" s="196" t="s">
        <v>8009</v>
      </c>
      <c r="D2521" s="196">
        <v>166</v>
      </c>
      <c r="E2521" s="197" t="s">
        <v>144</v>
      </c>
      <c r="F2521" s="196" t="s">
        <v>144</v>
      </c>
      <c r="G2521" s="196">
        <v>91911</v>
      </c>
      <c r="H2521" s="196" t="s">
        <v>8038</v>
      </c>
      <c r="I2521" s="196" t="s">
        <v>5502</v>
      </c>
      <c r="J2521" s="196" t="s">
        <v>5503</v>
      </c>
      <c r="K2521" s="197">
        <v>11.28</v>
      </c>
      <c r="L2521" s="196" t="s">
        <v>5433</v>
      </c>
    </row>
    <row r="2522" spans="1:12" ht="15.75">
      <c r="A2522" s="196" t="s">
        <v>7943</v>
      </c>
      <c r="B2522" s="196" t="s">
        <v>7944</v>
      </c>
      <c r="C2522" s="196" t="s">
        <v>8009</v>
      </c>
      <c r="D2522" s="196">
        <v>166</v>
      </c>
      <c r="E2522" s="197" t="s">
        <v>144</v>
      </c>
      <c r="F2522" s="196" t="s">
        <v>144</v>
      </c>
      <c r="G2522" s="196">
        <v>91913</v>
      </c>
      <c r="H2522" s="196" t="s">
        <v>8039</v>
      </c>
      <c r="I2522" s="196" t="s">
        <v>5502</v>
      </c>
      <c r="J2522" s="196" t="s">
        <v>5503</v>
      </c>
      <c r="K2522" s="197">
        <v>11.03</v>
      </c>
      <c r="L2522" s="196" t="s">
        <v>5433</v>
      </c>
    </row>
    <row r="2523" spans="1:12" ht="15.75">
      <c r="A2523" s="196" t="s">
        <v>7943</v>
      </c>
      <c r="B2523" s="196" t="s">
        <v>7944</v>
      </c>
      <c r="C2523" s="196" t="s">
        <v>8009</v>
      </c>
      <c r="D2523" s="196">
        <v>166</v>
      </c>
      <c r="E2523" s="197" t="s">
        <v>144</v>
      </c>
      <c r="F2523" s="196" t="s">
        <v>144</v>
      </c>
      <c r="G2523" s="196">
        <v>91914</v>
      </c>
      <c r="H2523" s="196" t="s">
        <v>8040</v>
      </c>
      <c r="I2523" s="196" t="s">
        <v>5502</v>
      </c>
      <c r="J2523" s="196" t="s">
        <v>5503</v>
      </c>
      <c r="K2523" s="197">
        <v>12.31</v>
      </c>
      <c r="L2523" s="196" t="s">
        <v>5433</v>
      </c>
    </row>
    <row r="2524" spans="1:12" ht="15.75">
      <c r="A2524" s="196" t="s">
        <v>7943</v>
      </c>
      <c r="B2524" s="196" t="s">
        <v>7944</v>
      </c>
      <c r="C2524" s="196" t="s">
        <v>8009</v>
      </c>
      <c r="D2524" s="196">
        <v>166</v>
      </c>
      <c r="E2524" s="197" t="s">
        <v>144</v>
      </c>
      <c r="F2524" s="196" t="s">
        <v>144</v>
      </c>
      <c r="G2524" s="196">
        <v>91916</v>
      </c>
      <c r="H2524" s="196" t="s">
        <v>8041</v>
      </c>
      <c r="I2524" s="196" t="s">
        <v>5502</v>
      </c>
      <c r="J2524" s="196" t="s">
        <v>5503</v>
      </c>
      <c r="K2524" s="197">
        <v>13.99</v>
      </c>
      <c r="L2524" s="196" t="s">
        <v>5433</v>
      </c>
    </row>
    <row r="2525" spans="1:12" ht="15.75">
      <c r="A2525" s="196" t="s">
        <v>7943</v>
      </c>
      <c r="B2525" s="196" t="s">
        <v>7944</v>
      </c>
      <c r="C2525" s="196" t="s">
        <v>8009</v>
      </c>
      <c r="D2525" s="196">
        <v>166</v>
      </c>
      <c r="E2525" s="197" t="s">
        <v>144</v>
      </c>
      <c r="F2525" s="196" t="s">
        <v>144</v>
      </c>
      <c r="G2525" s="196">
        <v>91917</v>
      </c>
      <c r="H2525" s="196" t="s">
        <v>8042</v>
      </c>
      <c r="I2525" s="196" t="s">
        <v>5502</v>
      </c>
      <c r="J2525" s="196" t="s">
        <v>5503</v>
      </c>
      <c r="K2525" s="197">
        <v>14.94</v>
      </c>
      <c r="L2525" s="196" t="s">
        <v>5433</v>
      </c>
    </row>
    <row r="2526" spans="1:12" ht="15.75">
      <c r="A2526" s="196" t="s">
        <v>7943</v>
      </c>
      <c r="B2526" s="196" t="s">
        <v>7944</v>
      </c>
      <c r="C2526" s="196" t="s">
        <v>8009</v>
      </c>
      <c r="D2526" s="196">
        <v>166</v>
      </c>
      <c r="E2526" s="197" t="s">
        <v>144</v>
      </c>
      <c r="F2526" s="196" t="s">
        <v>144</v>
      </c>
      <c r="G2526" s="196">
        <v>91919</v>
      </c>
      <c r="H2526" s="196" t="s">
        <v>8043</v>
      </c>
      <c r="I2526" s="196" t="s">
        <v>5502</v>
      </c>
      <c r="J2526" s="196" t="s">
        <v>5503</v>
      </c>
      <c r="K2526" s="197">
        <v>16.649999999999999</v>
      </c>
      <c r="L2526" s="196" t="s">
        <v>5433</v>
      </c>
    </row>
    <row r="2527" spans="1:12" ht="15.75">
      <c r="A2527" s="196" t="s">
        <v>7943</v>
      </c>
      <c r="B2527" s="196" t="s">
        <v>7944</v>
      </c>
      <c r="C2527" s="196" t="s">
        <v>8009</v>
      </c>
      <c r="D2527" s="196">
        <v>166</v>
      </c>
      <c r="E2527" s="197" t="s">
        <v>144</v>
      </c>
      <c r="F2527" s="196" t="s">
        <v>144</v>
      </c>
      <c r="G2527" s="196">
        <v>91920</v>
      </c>
      <c r="H2527" s="196" t="s">
        <v>8044</v>
      </c>
      <c r="I2527" s="196" t="s">
        <v>5502</v>
      </c>
      <c r="J2527" s="196" t="s">
        <v>5503</v>
      </c>
      <c r="K2527" s="197">
        <v>17.03</v>
      </c>
      <c r="L2527" s="196" t="s">
        <v>5433</v>
      </c>
    </row>
    <row r="2528" spans="1:12" ht="15.75">
      <c r="A2528" s="196" t="s">
        <v>7943</v>
      </c>
      <c r="B2528" s="196" t="s">
        <v>7944</v>
      </c>
      <c r="C2528" s="196" t="s">
        <v>8009</v>
      </c>
      <c r="D2528" s="196">
        <v>166</v>
      </c>
      <c r="E2528" s="197" t="s">
        <v>144</v>
      </c>
      <c r="F2528" s="196" t="s">
        <v>144</v>
      </c>
      <c r="G2528" s="196">
        <v>91922</v>
      </c>
      <c r="H2528" s="196" t="s">
        <v>8045</v>
      </c>
      <c r="I2528" s="196" t="s">
        <v>5502</v>
      </c>
      <c r="J2528" s="196" t="s">
        <v>5503</v>
      </c>
      <c r="K2528" s="197">
        <v>18.86</v>
      </c>
      <c r="L2528" s="196" t="s">
        <v>5433</v>
      </c>
    </row>
    <row r="2529" spans="1:12" ht="15.75">
      <c r="A2529" s="196" t="s">
        <v>7943</v>
      </c>
      <c r="B2529" s="196" t="s">
        <v>7944</v>
      </c>
      <c r="C2529" s="196" t="s">
        <v>8009</v>
      </c>
      <c r="D2529" s="196">
        <v>166</v>
      </c>
      <c r="E2529" s="197" t="s">
        <v>144</v>
      </c>
      <c r="F2529" s="196" t="s">
        <v>144</v>
      </c>
      <c r="G2529" s="196">
        <v>93013</v>
      </c>
      <c r="H2529" s="196" t="s">
        <v>8046</v>
      </c>
      <c r="I2529" s="196" t="s">
        <v>5502</v>
      </c>
      <c r="J2529" s="196" t="s">
        <v>5503</v>
      </c>
      <c r="K2529" s="197">
        <v>12.37</v>
      </c>
      <c r="L2529" s="196" t="s">
        <v>5433</v>
      </c>
    </row>
    <row r="2530" spans="1:12" ht="15.75">
      <c r="A2530" s="196" t="s">
        <v>7943</v>
      </c>
      <c r="B2530" s="196" t="s">
        <v>7944</v>
      </c>
      <c r="C2530" s="196" t="s">
        <v>8009</v>
      </c>
      <c r="D2530" s="196">
        <v>166</v>
      </c>
      <c r="E2530" s="197" t="s">
        <v>144</v>
      </c>
      <c r="F2530" s="196" t="s">
        <v>144</v>
      </c>
      <c r="G2530" s="196">
        <v>93014</v>
      </c>
      <c r="H2530" s="196" t="s">
        <v>8047</v>
      </c>
      <c r="I2530" s="196" t="s">
        <v>5502</v>
      </c>
      <c r="J2530" s="196" t="s">
        <v>5503</v>
      </c>
      <c r="K2530" s="197">
        <v>15.14</v>
      </c>
      <c r="L2530" s="196" t="s">
        <v>5433</v>
      </c>
    </row>
    <row r="2531" spans="1:12" ht="15.75">
      <c r="A2531" s="196" t="s">
        <v>7943</v>
      </c>
      <c r="B2531" s="196" t="s">
        <v>7944</v>
      </c>
      <c r="C2531" s="196" t="s">
        <v>8009</v>
      </c>
      <c r="D2531" s="196">
        <v>166</v>
      </c>
      <c r="E2531" s="197" t="s">
        <v>144</v>
      </c>
      <c r="F2531" s="196" t="s">
        <v>144</v>
      </c>
      <c r="G2531" s="196">
        <v>93015</v>
      </c>
      <c r="H2531" s="196" t="s">
        <v>8048</v>
      </c>
      <c r="I2531" s="196" t="s">
        <v>5502</v>
      </c>
      <c r="J2531" s="196" t="s">
        <v>5503</v>
      </c>
      <c r="K2531" s="197">
        <v>22.61</v>
      </c>
      <c r="L2531" s="196" t="s">
        <v>5433</v>
      </c>
    </row>
    <row r="2532" spans="1:12" ht="15.75">
      <c r="A2532" s="196" t="s">
        <v>7943</v>
      </c>
      <c r="B2532" s="196" t="s">
        <v>7944</v>
      </c>
      <c r="C2532" s="196" t="s">
        <v>8009</v>
      </c>
      <c r="D2532" s="196">
        <v>166</v>
      </c>
      <c r="E2532" s="197" t="s">
        <v>144</v>
      </c>
      <c r="F2532" s="196" t="s">
        <v>144</v>
      </c>
      <c r="G2532" s="196">
        <v>93016</v>
      </c>
      <c r="H2532" s="196" t="s">
        <v>8049</v>
      </c>
      <c r="I2532" s="196" t="s">
        <v>5502</v>
      </c>
      <c r="J2532" s="196" t="s">
        <v>5503</v>
      </c>
      <c r="K2532" s="197">
        <v>27.38</v>
      </c>
      <c r="L2532" s="196" t="s">
        <v>5433</v>
      </c>
    </row>
    <row r="2533" spans="1:12" ht="15.75">
      <c r="A2533" s="196" t="s">
        <v>7943</v>
      </c>
      <c r="B2533" s="196" t="s">
        <v>7944</v>
      </c>
      <c r="C2533" s="196" t="s">
        <v>8009</v>
      </c>
      <c r="D2533" s="196">
        <v>166</v>
      </c>
      <c r="E2533" s="197" t="s">
        <v>144</v>
      </c>
      <c r="F2533" s="196" t="s">
        <v>144</v>
      </c>
      <c r="G2533" s="196">
        <v>93017</v>
      </c>
      <c r="H2533" s="196" t="s">
        <v>8050</v>
      </c>
      <c r="I2533" s="196" t="s">
        <v>5502</v>
      </c>
      <c r="J2533" s="196" t="s">
        <v>5503</v>
      </c>
      <c r="K2533" s="197">
        <v>40.82</v>
      </c>
      <c r="L2533" s="196" t="s">
        <v>5433</v>
      </c>
    </row>
    <row r="2534" spans="1:12" ht="15.75">
      <c r="A2534" s="196" t="s">
        <v>7943</v>
      </c>
      <c r="B2534" s="196" t="s">
        <v>7944</v>
      </c>
      <c r="C2534" s="196" t="s">
        <v>8009</v>
      </c>
      <c r="D2534" s="196">
        <v>166</v>
      </c>
      <c r="E2534" s="197" t="s">
        <v>144</v>
      </c>
      <c r="F2534" s="196" t="s">
        <v>144</v>
      </c>
      <c r="G2534" s="196">
        <v>93018</v>
      </c>
      <c r="H2534" s="196" t="s">
        <v>8051</v>
      </c>
      <c r="I2534" s="196" t="s">
        <v>5502</v>
      </c>
      <c r="J2534" s="196" t="s">
        <v>5503</v>
      </c>
      <c r="K2534" s="197">
        <v>18.87</v>
      </c>
      <c r="L2534" s="196" t="s">
        <v>5433</v>
      </c>
    </row>
    <row r="2535" spans="1:12" ht="15.75">
      <c r="A2535" s="196" t="s">
        <v>7943</v>
      </c>
      <c r="B2535" s="196" t="s">
        <v>7944</v>
      </c>
      <c r="C2535" s="196" t="s">
        <v>8009</v>
      </c>
      <c r="D2535" s="196">
        <v>166</v>
      </c>
      <c r="E2535" s="197" t="s">
        <v>144</v>
      </c>
      <c r="F2535" s="196" t="s">
        <v>144</v>
      </c>
      <c r="G2535" s="196">
        <v>93020</v>
      </c>
      <c r="H2535" s="196" t="s">
        <v>8052</v>
      </c>
      <c r="I2535" s="196" t="s">
        <v>5502</v>
      </c>
      <c r="J2535" s="196" t="s">
        <v>5503</v>
      </c>
      <c r="K2535" s="197">
        <v>24.04</v>
      </c>
      <c r="L2535" s="196" t="s">
        <v>5433</v>
      </c>
    </row>
    <row r="2536" spans="1:12" ht="15.75">
      <c r="A2536" s="196" t="s">
        <v>7943</v>
      </c>
      <c r="B2536" s="196" t="s">
        <v>7944</v>
      </c>
      <c r="C2536" s="196" t="s">
        <v>8009</v>
      </c>
      <c r="D2536" s="196">
        <v>166</v>
      </c>
      <c r="E2536" s="197" t="s">
        <v>144</v>
      </c>
      <c r="F2536" s="196" t="s">
        <v>144</v>
      </c>
      <c r="G2536" s="196">
        <v>93022</v>
      </c>
      <c r="H2536" s="196" t="s">
        <v>8053</v>
      </c>
      <c r="I2536" s="196" t="s">
        <v>5502</v>
      </c>
      <c r="J2536" s="196" t="s">
        <v>5503</v>
      </c>
      <c r="K2536" s="197">
        <v>39.479999999999997</v>
      </c>
      <c r="L2536" s="196" t="s">
        <v>5433</v>
      </c>
    </row>
    <row r="2537" spans="1:12" ht="15.75">
      <c r="A2537" s="196" t="s">
        <v>7943</v>
      </c>
      <c r="B2537" s="196" t="s">
        <v>7944</v>
      </c>
      <c r="C2537" s="196" t="s">
        <v>8009</v>
      </c>
      <c r="D2537" s="196">
        <v>166</v>
      </c>
      <c r="E2537" s="197" t="s">
        <v>144</v>
      </c>
      <c r="F2537" s="196" t="s">
        <v>144</v>
      </c>
      <c r="G2537" s="196">
        <v>93024</v>
      </c>
      <c r="H2537" s="196" t="s">
        <v>8054</v>
      </c>
      <c r="I2537" s="196" t="s">
        <v>5502</v>
      </c>
      <c r="J2537" s="196" t="s">
        <v>5503</v>
      </c>
      <c r="K2537" s="197">
        <v>41.59</v>
      </c>
      <c r="L2537" s="196" t="s">
        <v>5433</v>
      </c>
    </row>
    <row r="2538" spans="1:12" ht="15.75">
      <c r="A2538" s="196" t="s">
        <v>7943</v>
      </c>
      <c r="B2538" s="196" t="s">
        <v>7944</v>
      </c>
      <c r="C2538" s="196" t="s">
        <v>8009</v>
      </c>
      <c r="D2538" s="196">
        <v>166</v>
      </c>
      <c r="E2538" s="197" t="s">
        <v>144</v>
      </c>
      <c r="F2538" s="196" t="s">
        <v>144</v>
      </c>
      <c r="G2538" s="196">
        <v>93026</v>
      </c>
      <c r="H2538" s="196" t="s">
        <v>8055</v>
      </c>
      <c r="I2538" s="196" t="s">
        <v>5502</v>
      </c>
      <c r="J2538" s="196" t="s">
        <v>5503</v>
      </c>
      <c r="K2538" s="197">
        <v>67.23</v>
      </c>
      <c r="L2538" s="196" t="s">
        <v>5433</v>
      </c>
    </row>
    <row r="2539" spans="1:12" ht="15.75">
      <c r="A2539" s="196" t="s">
        <v>7943</v>
      </c>
      <c r="B2539" s="196" t="s">
        <v>7944</v>
      </c>
      <c r="C2539" s="196" t="s">
        <v>8009</v>
      </c>
      <c r="D2539" s="196">
        <v>166</v>
      </c>
      <c r="E2539" s="197" t="s">
        <v>144</v>
      </c>
      <c r="F2539" s="196" t="s">
        <v>144</v>
      </c>
      <c r="G2539" s="196">
        <v>95733</v>
      </c>
      <c r="H2539" s="196" t="s">
        <v>8056</v>
      </c>
      <c r="I2539" s="196" t="s">
        <v>5502</v>
      </c>
      <c r="J2539" s="196" t="s">
        <v>5503</v>
      </c>
      <c r="K2539" s="197">
        <v>5.21</v>
      </c>
      <c r="L2539" s="196" t="s">
        <v>5433</v>
      </c>
    </row>
    <row r="2540" spans="1:12" ht="15.75">
      <c r="A2540" s="196" t="s">
        <v>7943</v>
      </c>
      <c r="B2540" s="196" t="s">
        <v>7944</v>
      </c>
      <c r="C2540" s="196" t="s">
        <v>8009</v>
      </c>
      <c r="D2540" s="196">
        <v>166</v>
      </c>
      <c r="E2540" s="197" t="s">
        <v>144</v>
      </c>
      <c r="F2540" s="196" t="s">
        <v>144</v>
      </c>
      <c r="G2540" s="196">
        <v>95734</v>
      </c>
      <c r="H2540" s="196" t="s">
        <v>8057</v>
      </c>
      <c r="I2540" s="196" t="s">
        <v>5502</v>
      </c>
      <c r="J2540" s="196" t="s">
        <v>5503</v>
      </c>
      <c r="K2540" s="197">
        <v>6.93</v>
      </c>
      <c r="L2540" s="196" t="s">
        <v>5433</v>
      </c>
    </row>
    <row r="2541" spans="1:12" ht="15.75">
      <c r="A2541" s="196" t="s">
        <v>7943</v>
      </c>
      <c r="B2541" s="196" t="s">
        <v>7944</v>
      </c>
      <c r="C2541" s="196" t="s">
        <v>8009</v>
      </c>
      <c r="D2541" s="196">
        <v>166</v>
      </c>
      <c r="E2541" s="197" t="s">
        <v>144</v>
      </c>
      <c r="F2541" s="196" t="s">
        <v>144</v>
      </c>
      <c r="G2541" s="196">
        <v>95735</v>
      </c>
      <c r="H2541" s="196" t="s">
        <v>8058</v>
      </c>
      <c r="I2541" s="196" t="s">
        <v>5502</v>
      </c>
      <c r="J2541" s="196" t="s">
        <v>5503</v>
      </c>
      <c r="K2541" s="197">
        <v>5.86</v>
      </c>
      <c r="L2541" s="196" t="s">
        <v>5433</v>
      </c>
    </row>
    <row r="2542" spans="1:12" ht="15.75">
      <c r="A2542" s="196" t="s">
        <v>7943</v>
      </c>
      <c r="B2542" s="196" t="s">
        <v>7944</v>
      </c>
      <c r="C2542" s="196" t="s">
        <v>8009</v>
      </c>
      <c r="D2542" s="196">
        <v>166</v>
      </c>
      <c r="E2542" s="197" t="s">
        <v>144</v>
      </c>
      <c r="F2542" s="196" t="s">
        <v>144</v>
      </c>
      <c r="G2542" s="196">
        <v>95736</v>
      </c>
      <c r="H2542" s="196" t="s">
        <v>8059</v>
      </c>
      <c r="I2542" s="196" t="s">
        <v>5502</v>
      </c>
      <c r="J2542" s="196" t="s">
        <v>5503</v>
      </c>
      <c r="K2542" s="197">
        <v>6.84</v>
      </c>
      <c r="L2542" s="196" t="s">
        <v>5433</v>
      </c>
    </row>
    <row r="2543" spans="1:12" ht="15.75">
      <c r="A2543" s="196" t="s">
        <v>7943</v>
      </c>
      <c r="B2543" s="196" t="s">
        <v>7944</v>
      </c>
      <c r="C2543" s="196" t="s">
        <v>8009</v>
      </c>
      <c r="D2543" s="196">
        <v>166</v>
      </c>
      <c r="E2543" s="197" t="s">
        <v>144</v>
      </c>
      <c r="F2543" s="196" t="s">
        <v>144</v>
      </c>
      <c r="G2543" s="196">
        <v>95738</v>
      </c>
      <c r="H2543" s="196" t="s">
        <v>8060</v>
      </c>
      <c r="I2543" s="196" t="s">
        <v>5502</v>
      </c>
      <c r="J2543" s="196" t="s">
        <v>5503</v>
      </c>
      <c r="K2543" s="197">
        <v>8.26</v>
      </c>
      <c r="L2543" s="196" t="s">
        <v>5433</v>
      </c>
    </row>
    <row r="2544" spans="1:12" ht="15.75">
      <c r="A2544" s="196" t="s">
        <v>7943</v>
      </c>
      <c r="B2544" s="196" t="s">
        <v>7944</v>
      </c>
      <c r="C2544" s="196" t="s">
        <v>8009</v>
      </c>
      <c r="D2544" s="196">
        <v>166</v>
      </c>
      <c r="E2544" s="197" t="s">
        <v>144</v>
      </c>
      <c r="F2544" s="196" t="s">
        <v>144</v>
      </c>
      <c r="G2544" s="196">
        <v>95753</v>
      </c>
      <c r="H2544" s="196" t="s">
        <v>8061</v>
      </c>
      <c r="I2544" s="196" t="s">
        <v>5502</v>
      </c>
      <c r="J2544" s="196" t="s">
        <v>5432</v>
      </c>
      <c r="K2544" s="197">
        <v>6.23</v>
      </c>
      <c r="L2544" s="196" t="s">
        <v>5433</v>
      </c>
    </row>
    <row r="2545" spans="1:12" ht="15.75">
      <c r="A2545" s="196" t="s">
        <v>7943</v>
      </c>
      <c r="B2545" s="196" t="s">
        <v>7944</v>
      </c>
      <c r="C2545" s="196" t="s">
        <v>8009</v>
      </c>
      <c r="D2545" s="196">
        <v>166</v>
      </c>
      <c r="E2545" s="197" t="s">
        <v>144</v>
      </c>
      <c r="F2545" s="196" t="s">
        <v>144</v>
      </c>
      <c r="G2545" s="196">
        <v>95754</v>
      </c>
      <c r="H2545" s="196" t="s">
        <v>8062</v>
      </c>
      <c r="I2545" s="196" t="s">
        <v>5502</v>
      </c>
      <c r="J2545" s="196" t="s">
        <v>5432</v>
      </c>
      <c r="K2545" s="197">
        <v>7.77</v>
      </c>
      <c r="L2545" s="196" t="s">
        <v>5433</v>
      </c>
    </row>
    <row r="2546" spans="1:12" ht="15.75">
      <c r="A2546" s="196" t="s">
        <v>7943</v>
      </c>
      <c r="B2546" s="196" t="s">
        <v>7944</v>
      </c>
      <c r="C2546" s="196" t="s">
        <v>8009</v>
      </c>
      <c r="D2546" s="196">
        <v>166</v>
      </c>
      <c r="E2546" s="197" t="s">
        <v>144</v>
      </c>
      <c r="F2546" s="196" t="s">
        <v>144</v>
      </c>
      <c r="G2546" s="196">
        <v>95755</v>
      </c>
      <c r="H2546" s="196" t="s">
        <v>8063</v>
      </c>
      <c r="I2546" s="196" t="s">
        <v>5502</v>
      </c>
      <c r="J2546" s="196" t="s">
        <v>5432</v>
      </c>
      <c r="K2546" s="197">
        <v>11.15</v>
      </c>
      <c r="L2546" s="196" t="s">
        <v>5433</v>
      </c>
    </row>
    <row r="2547" spans="1:12" ht="15.75">
      <c r="A2547" s="196" t="s">
        <v>7943</v>
      </c>
      <c r="B2547" s="196" t="s">
        <v>7944</v>
      </c>
      <c r="C2547" s="196" t="s">
        <v>8009</v>
      </c>
      <c r="D2547" s="196">
        <v>166</v>
      </c>
      <c r="E2547" s="197" t="s">
        <v>144</v>
      </c>
      <c r="F2547" s="196" t="s">
        <v>144</v>
      </c>
      <c r="G2547" s="196">
        <v>95756</v>
      </c>
      <c r="H2547" s="196" t="s">
        <v>8064</v>
      </c>
      <c r="I2547" s="196" t="s">
        <v>5502</v>
      </c>
      <c r="J2547" s="196" t="s">
        <v>5432</v>
      </c>
      <c r="K2547" s="197">
        <v>14.84</v>
      </c>
      <c r="L2547" s="196" t="s">
        <v>5433</v>
      </c>
    </row>
    <row r="2548" spans="1:12" ht="15.75">
      <c r="A2548" s="196" t="s">
        <v>7943</v>
      </c>
      <c r="B2548" s="196" t="s">
        <v>7944</v>
      </c>
      <c r="C2548" s="196" t="s">
        <v>8009</v>
      </c>
      <c r="D2548" s="196">
        <v>166</v>
      </c>
      <c r="E2548" s="197" t="s">
        <v>144</v>
      </c>
      <c r="F2548" s="196" t="s">
        <v>144</v>
      </c>
      <c r="G2548" s="196">
        <v>95757</v>
      </c>
      <c r="H2548" s="196" t="s">
        <v>8065</v>
      </c>
      <c r="I2548" s="196" t="s">
        <v>5502</v>
      </c>
      <c r="J2548" s="196" t="s">
        <v>5432</v>
      </c>
      <c r="K2548" s="197">
        <v>9.44</v>
      </c>
      <c r="L2548" s="196" t="s">
        <v>5433</v>
      </c>
    </row>
    <row r="2549" spans="1:12" ht="15.75">
      <c r="A2549" s="196" t="s">
        <v>7943</v>
      </c>
      <c r="B2549" s="196" t="s">
        <v>7944</v>
      </c>
      <c r="C2549" s="196" t="s">
        <v>8009</v>
      </c>
      <c r="D2549" s="196">
        <v>166</v>
      </c>
      <c r="E2549" s="197" t="s">
        <v>144</v>
      </c>
      <c r="F2549" s="196" t="s">
        <v>144</v>
      </c>
      <c r="G2549" s="196">
        <v>95758</v>
      </c>
      <c r="H2549" s="196" t="s">
        <v>8066</v>
      </c>
      <c r="I2549" s="196" t="s">
        <v>5502</v>
      </c>
      <c r="J2549" s="196" t="s">
        <v>5432</v>
      </c>
      <c r="K2549" s="197">
        <v>10.6</v>
      </c>
      <c r="L2549" s="196" t="s">
        <v>5433</v>
      </c>
    </row>
    <row r="2550" spans="1:12" ht="15.75">
      <c r="A2550" s="196" t="s">
        <v>7943</v>
      </c>
      <c r="B2550" s="196" t="s">
        <v>7944</v>
      </c>
      <c r="C2550" s="196" t="s">
        <v>8009</v>
      </c>
      <c r="D2550" s="196">
        <v>166</v>
      </c>
      <c r="E2550" s="197" t="s">
        <v>144</v>
      </c>
      <c r="F2550" s="196" t="s">
        <v>144</v>
      </c>
      <c r="G2550" s="196">
        <v>95759</v>
      </c>
      <c r="H2550" s="196" t="s">
        <v>8067</v>
      </c>
      <c r="I2550" s="196" t="s">
        <v>5502</v>
      </c>
      <c r="J2550" s="196" t="s">
        <v>5432</v>
      </c>
      <c r="K2550" s="197">
        <v>13.46</v>
      </c>
      <c r="L2550" s="196" t="s">
        <v>5433</v>
      </c>
    </row>
    <row r="2551" spans="1:12" ht="15.75">
      <c r="A2551" s="196" t="s">
        <v>7943</v>
      </c>
      <c r="B2551" s="196" t="s">
        <v>7944</v>
      </c>
      <c r="C2551" s="196" t="s">
        <v>8009</v>
      </c>
      <c r="D2551" s="196">
        <v>166</v>
      </c>
      <c r="E2551" s="197" t="s">
        <v>144</v>
      </c>
      <c r="F2551" s="196" t="s">
        <v>144</v>
      </c>
      <c r="G2551" s="196">
        <v>95760</v>
      </c>
      <c r="H2551" s="196" t="s">
        <v>8068</v>
      </c>
      <c r="I2551" s="196" t="s">
        <v>5502</v>
      </c>
      <c r="J2551" s="196" t="s">
        <v>5432</v>
      </c>
      <c r="K2551" s="197">
        <v>16.53</v>
      </c>
      <c r="L2551" s="196" t="s">
        <v>5433</v>
      </c>
    </row>
    <row r="2552" spans="1:12" ht="15.75">
      <c r="A2552" s="196" t="s">
        <v>7943</v>
      </c>
      <c r="B2552" s="196" t="s">
        <v>7944</v>
      </c>
      <c r="C2552" s="196" t="s">
        <v>8009</v>
      </c>
      <c r="D2552" s="196">
        <v>166</v>
      </c>
      <c r="E2552" s="197" t="s">
        <v>144</v>
      </c>
      <c r="F2552" s="196" t="s">
        <v>144</v>
      </c>
      <c r="G2552" s="196">
        <v>97559</v>
      </c>
      <c r="H2552" s="196" t="s">
        <v>8069</v>
      </c>
      <c r="I2552" s="196" t="s">
        <v>5502</v>
      </c>
      <c r="J2552" s="196" t="s">
        <v>5503</v>
      </c>
      <c r="K2552" s="197">
        <v>8.83</v>
      </c>
      <c r="L2552" s="196" t="s">
        <v>5433</v>
      </c>
    </row>
    <row r="2553" spans="1:12" ht="15.75">
      <c r="A2553" s="196" t="s">
        <v>7943</v>
      </c>
      <c r="B2553" s="196" t="s">
        <v>7944</v>
      </c>
      <c r="C2553" s="196" t="s">
        <v>8009</v>
      </c>
      <c r="D2553" s="196">
        <v>166</v>
      </c>
      <c r="E2553" s="197" t="s">
        <v>144</v>
      </c>
      <c r="F2553" s="196" t="s">
        <v>144</v>
      </c>
      <c r="G2553" s="196">
        <v>97562</v>
      </c>
      <c r="H2553" s="196" t="s">
        <v>8070</v>
      </c>
      <c r="I2553" s="196" t="s">
        <v>5502</v>
      </c>
      <c r="J2553" s="196" t="s">
        <v>5503</v>
      </c>
      <c r="K2553" s="197">
        <v>10.58</v>
      </c>
      <c r="L2553" s="196" t="s">
        <v>5433</v>
      </c>
    </row>
    <row r="2554" spans="1:12" ht="15.75">
      <c r="A2554" s="196" t="s">
        <v>7943</v>
      </c>
      <c r="B2554" s="196" t="s">
        <v>7944</v>
      </c>
      <c r="C2554" s="196" t="s">
        <v>8009</v>
      </c>
      <c r="D2554" s="196">
        <v>166</v>
      </c>
      <c r="E2554" s="197" t="s">
        <v>144</v>
      </c>
      <c r="F2554" s="196" t="s">
        <v>144</v>
      </c>
      <c r="G2554" s="196">
        <v>97564</v>
      </c>
      <c r="H2554" s="196" t="s">
        <v>8071</v>
      </c>
      <c r="I2554" s="196" t="s">
        <v>5502</v>
      </c>
      <c r="J2554" s="196" t="s">
        <v>5503</v>
      </c>
      <c r="K2554" s="197">
        <v>12.12</v>
      </c>
      <c r="L2554" s="196" t="s">
        <v>5433</v>
      </c>
    </row>
    <row r="2555" spans="1:12" ht="15.75">
      <c r="A2555" s="196" t="s">
        <v>7943</v>
      </c>
      <c r="B2555" s="196" t="s">
        <v>7944</v>
      </c>
      <c r="C2555" s="196" t="s">
        <v>8072</v>
      </c>
      <c r="D2555" s="196">
        <v>167</v>
      </c>
      <c r="E2555" s="197" t="s">
        <v>144</v>
      </c>
      <c r="F2555" s="196" t="s">
        <v>144</v>
      </c>
      <c r="G2555" s="196">
        <v>91924</v>
      </c>
      <c r="H2555" s="196" t="s">
        <v>8073</v>
      </c>
      <c r="I2555" s="196" t="s">
        <v>5431</v>
      </c>
      <c r="J2555" s="196" t="s">
        <v>5503</v>
      </c>
      <c r="K2555" s="197">
        <v>2.63</v>
      </c>
      <c r="L2555" s="196" t="s">
        <v>5433</v>
      </c>
    </row>
    <row r="2556" spans="1:12" ht="15.75">
      <c r="A2556" s="196" t="s">
        <v>7943</v>
      </c>
      <c r="B2556" s="196" t="s">
        <v>7944</v>
      </c>
      <c r="C2556" s="196" t="s">
        <v>8072</v>
      </c>
      <c r="D2556" s="196">
        <v>167</v>
      </c>
      <c r="E2556" s="197" t="s">
        <v>144</v>
      </c>
      <c r="F2556" s="196" t="s">
        <v>144</v>
      </c>
      <c r="G2556" s="196">
        <v>91925</v>
      </c>
      <c r="H2556" s="196" t="s">
        <v>8074</v>
      </c>
      <c r="I2556" s="196" t="s">
        <v>5431</v>
      </c>
      <c r="J2556" s="196" t="s">
        <v>5503</v>
      </c>
      <c r="K2556" s="197">
        <v>3.78</v>
      </c>
      <c r="L2556" s="196" t="s">
        <v>5433</v>
      </c>
    </row>
    <row r="2557" spans="1:12" ht="15.75">
      <c r="A2557" s="196" t="s">
        <v>7943</v>
      </c>
      <c r="B2557" s="196" t="s">
        <v>7944</v>
      </c>
      <c r="C2557" s="196" t="s">
        <v>8072</v>
      </c>
      <c r="D2557" s="196">
        <v>167</v>
      </c>
      <c r="E2557" s="197" t="s">
        <v>144</v>
      </c>
      <c r="F2557" s="196" t="s">
        <v>144</v>
      </c>
      <c r="G2557" s="196">
        <v>91926</v>
      </c>
      <c r="H2557" s="196" t="s">
        <v>8075</v>
      </c>
      <c r="I2557" s="196" t="s">
        <v>5431</v>
      </c>
      <c r="J2557" s="196" t="s">
        <v>5503</v>
      </c>
      <c r="K2557" s="197">
        <v>3.84</v>
      </c>
      <c r="L2557" s="196" t="s">
        <v>5433</v>
      </c>
    </row>
    <row r="2558" spans="1:12" ht="15.75">
      <c r="A2558" s="196" t="s">
        <v>7943</v>
      </c>
      <c r="B2558" s="196" t="s">
        <v>7944</v>
      </c>
      <c r="C2558" s="196" t="s">
        <v>8072</v>
      </c>
      <c r="D2558" s="196">
        <v>167</v>
      </c>
      <c r="E2558" s="197" t="s">
        <v>144</v>
      </c>
      <c r="F2558" s="196" t="s">
        <v>144</v>
      </c>
      <c r="G2558" s="196">
        <v>91927</v>
      </c>
      <c r="H2558" s="196" t="s">
        <v>8076</v>
      </c>
      <c r="I2558" s="196" t="s">
        <v>5431</v>
      </c>
      <c r="J2558" s="196" t="s">
        <v>5503</v>
      </c>
      <c r="K2558" s="197">
        <v>5.0999999999999996</v>
      </c>
      <c r="L2558" s="196" t="s">
        <v>5433</v>
      </c>
    </row>
    <row r="2559" spans="1:12" ht="15.75">
      <c r="A2559" s="196" t="s">
        <v>7943</v>
      </c>
      <c r="B2559" s="196" t="s">
        <v>7944</v>
      </c>
      <c r="C2559" s="196" t="s">
        <v>8072</v>
      </c>
      <c r="D2559" s="196">
        <v>167</v>
      </c>
      <c r="E2559" s="197" t="s">
        <v>144</v>
      </c>
      <c r="F2559" s="196" t="s">
        <v>144</v>
      </c>
      <c r="G2559" s="196">
        <v>91928</v>
      </c>
      <c r="H2559" s="196" t="s">
        <v>8077</v>
      </c>
      <c r="I2559" s="196" t="s">
        <v>5431</v>
      </c>
      <c r="J2559" s="196" t="s">
        <v>5503</v>
      </c>
      <c r="K2559" s="197">
        <v>6.29</v>
      </c>
      <c r="L2559" s="196" t="s">
        <v>5433</v>
      </c>
    </row>
    <row r="2560" spans="1:12" ht="15.75">
      <c r="A2560" s="196" t="s">
        <v>7943</v>
      </c>
      <c r="B2560" s="196" t="s">
        <v>7944</v>
      </c>
      <c r="C2560" s="196" t="s">
        <v>8072</v>
      </c>
      <c r="D2560" s="196">
        <v>167</v>
      </c>
      <c r="E2560" s="197" t="s">
        <v>144</v>
      </c>
      <c r="F2560" s="196" t="s">
        <v>144</v>
      </c>
      <c r="G2560" s="196">
        <v>91929</v>
      </c>
      <c r="H2560" s="196" t="s">
        <v>8078</v>
      </c>
      <c r="I2560" s="196" t="s">
        <v>5431</v>
      </c>
      <c r="J2560" s="196" t="s">
        <v>5503</v>
      </c>
      <c r="K2560" s="197">
        <v>7.18</v>
      </c>
      <c r="L2560" s="196" t="s">
        <v>5433</v>
      </c>
    </row>
    <row r="2561" spans="1:12" ht="15.75">
      <c r="A2561" s="196" t="s">
        <v>7943</v>
      </c>
      <c r="B2561" s="196" t="s">
        <v>7944</v>
      </c>
      <c r="C2561" s="196" t="s">
        <v>8072</v>
      </c>
      <c r="D2561" s="196">
        <v>167</v>
      </c>
      <c r="E2561" s="197" t="s">
        <v>144</v>
      </c>
      <c r="F2561" s="196" t="s">
        <v>144</v>
      </c>
      <c r="G2561" s="196">
        <v>91930</v>
      </c>
      <c r="H2561" s="196" t="s">
        <v>8079</v>
      </c>
      <c r="I2561" s="196" t="s">
        <v>5431</v>
      </c>
      <c r="J2561" s="196" t="s">
        <v>5503</v>
      </c>
      <c r="K2561" s="197">
        <v>8.6300000000000008</v>
      </c>
      <c r="L2561" s="196" t="s">
        <v>5433</v>
      </c>
    </row>
    <row r="2562" spans="1:12" ht="15.75">
      <c r="A2562" s="196" t="s">
        <v>7943</v>
      </c>
      <c r="B2562" s="196" t="s">
        <v>7944</v>
      </c>
      <c r="C2562" s="196" t="s">
        <v>8072</v>
      </c>
      <c r="D2562" s="196">
        <v>167</v>
      </c>
      <c r="E2562" s="197" t="s">
        <v>144</v>
      </c>
      <c r="F2562" s="196" t="s">
        <v>144</v>
      </c>
      <c r="G2562" s="196">
        <v>91931</v>
      </c>
      <c r="H2562" s="196" t="s">
        <v>8080</v>
      </c>
      <c r="I2562" s="196" t="s">
        <v>5431</v>
      </c>
      <c r="J2562" s="196" t="s">
        <v>5503</v>
      </c>
      <c r="K2562" s="197">
        <v>9.68</v>
      </c>
      <c r="L2562" s="196" t="s">
        <v>5433</v>
      </c>
    </row>
    <row r="2563" spans="1:12" ht="15.75">
      <c r="A2563" s="196" t="s">
        <v>7943</v>
      </c>
      <c r="B2563" s="196" t="s">
        <v>7944</v>
      </c>
      <c r="C2563" s="196" t="s">
        <v>8072</v>
      </c>
      <c r="D2563" s="196">
        <v>167</v>
      </c>
      <c r="E2563" s="197" t="s">
        <v>144</v>
      </c>
      <c r="F2563" s="196" t="s">
        <v>144</v>
      </c>
      <c r="G2563" s="196">
        <v>91932</v>
      </c>
      <c r="H2563" s="196" t="s">
        <v>8081</v>
      </c>
      <c r="I2563" s="196" t="s">
        <v>5431</v>
      </c>
      <c r="J2563" s="196" t="s">
        <v>5503</v>
      </c>
      <c r="K2563" s="197">
        <v>14.26</v>
      </c>
      <c r="L2563" s="196" t="s">
        <v>5433</v>
      </c>
    </row>
    <row r="2564" spans="1:12" ht="15.75">
      <c r="A2564" s="196" t="s">
        <v>7943</v>
      </c>
      <c r="B2564" s="196" t="s">
        <v>7944</v>
      </c>
      <c r="C2564" s="196" t="s">
        <v>8072</v>
      </c>
      <c r="D2564" s="196">
        <v>167</v>
      </c>
      <c r="E2564" s="197" t="s">
        <v>144</v>
      </c>
      <c r="F2564" s="196" t="s">
        <v>144</v>
      </c>
      <c r="G2564" s="196">
        <v>91933</v>
      </c>
      <c r="H2564" s="196" t="s">
        <v>8082</v>
      </c>
      <c r="I2564" s="196" t="s">
        <v>5431</v>
      </c>
      <c r="J2564" s="196" t="s">
        <v>5503</v>
      </c>
      <c r="K2564" s="197">
        <v>15.24</v>
      </c>
      <c r="L2564" s="196" t="s">
        <v>5433</v>
      </c>
    </row>
    <row r="2565" spans="1:12" ht="15.75">
      <c r="A2565" s="196" t="s">
        <v>7943</v>
      </c>
      <c r="B2565" s="196" t="s">
        <v>7944</v>
      </c>
      <c r="C2565" s="196" t="s">
        <v>8072</v>
      </c>
      <c r="D2565" s="196">
        <v>167</v>
      </c>
      <c r="E2565" s="197" t="s">
        <v>144</v>
      </c>
      <c r="F2565" s="196" t="s">
        <v>144</v>
      </c>
      <c r="G2565" s="196">
        <v>91934</v>
      </c>
      <c r="H2565" s="196" t="s">
        <v>8083</v>
      </c>
      <c r="I2565" s="196" t="s">
        <v>5431</v>
      </c>
      <c r="J2565" s="196" t="s">
        <v>5503</v>
      </c>
      <c r="K2565" s="197">
        <v>23.8</v>
      </c>
      <c r="L2565" s="196" t="s">
        <v>5433</v>
      </c>
    </row>
    <row r="2566" spans="1:12" ht="15.75">
      <c r="A2566" s="196" t="s">
        <v>7943</v>
      </c>
      <c r="B2566" s="196" t="s">
        <v>7944</v>
      </c>
      <c r="C2566" s="196" t="s">
        <v>8072</v>
      </c>
      <c r="D2566" s="196">
        <v>167</v>
      </c>
      <c r="E2566" s="197" t="s">
        <v>144</v>
      </c>
      <c r="F2566" s="196" t="s">
        <v>144</v>
      </c>
      <c r="G2566" s="196">
        <v>91935</v>
      </c>
      <c r="H2566" s="196" t="s">
        <v>8084</v>
      </c>
      <c r="I2566" s="196" t="s">
        <v>5431</v>
      </c>
      <c r="J2566" s="196" t="s">
        <v>5503</v>
      </c>
      <c r="K2566" s="197">
        <v>23.26</v>
      </c>
      <c r="L2566" s="196" t="s">
        <v>5433</v>
      </c>
    </row>
    <row r="2567" spans="1:12" ht="15.75">
      <c r="A2567" s="196" t="s">
        <v>7943</v>
      </c>
      <c r="B2567" s="196" t="s">
        <v>7944</v>
      </c>
      <c r="C2567" s="196" t="s">
        <v>8072</v>
      </c>
      <c r="D2567" s="196">
        <v>167</v>
      </c>
      <c r="E2567" s="197" t="s">
        <v>144</v>
      </c>
      <c r="F2567" s="196" t="s">
        <v>144</v>
      </c>
      <c r="G2567" s="196">
        <v>92979</v>
      </c>
      <c r="H2567" s="196" t="s">
        <v>8085</v>
      </c>
      <c r="I2567" s="196" t="s">
        <v>5431</v>
      </c>
      <c r="J2567" s="196" t="s">
        <v>5503</v>
      </c>
      <c r="K2567" s="197">
        <v>9.92</v>
      </c>
      <c r="L2567" s="196" t="s">
        <v>5433</v>
      </c>
    </row>
    <row r="2568" spans="1:12" ht="15.75">
      <c r="A2568" s="196" t="s">
        <v>7943</v>
      </c>
      <c r="B2568" s="196" t="s">
        <v>7944</v>
      </c>
      <c r="C2568" s="196" t="s">
        <v>8072</v>
      </c>
      <c r="D2568" s="196">
        <v>167</v>
      </c>
      <c r="E2568" s="197" t="s">
        <v>144</v>
      </c>
      <c r="F2568" s="196" t="s">
        <v>144</v>
      </c>
      <c r="G2568" s="196">
        <v>92980</v>
      </c>
      <c r="H2568" s="196" t="s">
        <v>8086</v>
      </c>
      <c r="I2568" s="196" t="s">
        <v>5431</v>
      </c>
      <c r="J2568" s="196" t="s">
        <v>5503</v>
      </c>
      <c r="K2568" s="197">
        <v>10.77</v>
      </c>
      <c r="L2568" s="196" t="s">
        <v>5433</v>
      </c>
    </row>
    <row r="2569" spans="1:12" ht="15.75">
      <c r="A2569" s="196" t="s">
        <v>7943</v>
      </c>
      <c r="B2569" s="196" t="s">
        <v>7944</v>
      </c>
      <c r="C2569" s="196" t="s">
        <v>8072</v>
      </c>
      <c r="D2569" s="196">
        <v>167</v>
      </c>
      <c r="E2569" s="197" t="s">
        <v>144</v>
      </c>
      <c r="F2569" s="196" t="s">
        <v>144</v>
      </c>
      <c r="G2569" s="196">
        <v>92981</v>
      </c>
      <c r="H2569" s="196" t="s">
        <v>8087</v>
      </c>
      <c r="I2569" s="196" t="s">
        <v>5431</v>
      </c>
      <c r="J2569" s="196" t="s">
        <v>5503</v>
      </c>
      <c r="K2569" s="197">
        <v>16.940000000000001</v>
      </c>
      <c r="L2569" s="196" t="s">
        <v>5433</v>
      </c>
    </row>
    <row r="2570" spans="1:12" ht="15.75">
      <c r="A2570" s="196" t="s">
        <v>7943</v>
      </c>
      <c r="B2570" s="196" t="s">
        <v>7944</v>
      </c>
      <c r="C2570" s="196" t="s">
        <v>8072</v>
      </c>
      <c r="D2570" s="196">
        <v>167</v>
      </c>
      <c r="E2570" s="197" t="s">
        <v>144</v>
      </c>
      <c r="F2570" s="196" t="s">
        <v>144</v>
      </c>
      <c r="G2570" s="196">
        <v>92982</v>
      </c>
      <c r="H2570" s="196" t="s">
        <v>8088</v>
      </c>
      <c r="I2570" s="196" t="s">
        <v>5431</v>
      </c>
      <c r="J2570" s="196" t="s">
        <v>5503</v>
      </c>
      <c r="K2570" s="197">
        <v>16.47</v>
      </c>
      <c r="L2570" s="196" t="s">
        <v>5433</v>
      </c>
    </row>
    <row r="2571" spans="1:12" ht="15.75">
      <c r="A2571" s="196" t="s">
        <v>7943</v>
      </c>
      <c r="B2571" s="196" t="s">
        <v>7944</v>
      </c>
      <c r="C2571" s="196" t="s">
        <v>8072</v>
      </c>
      <c r="D2571" s="196">
        <v>167</v>
      </c>
      <c r="E2571" s="197" t="s">
        <v>144</v>
      </c>
      <c r="F2571" s="196" t="s">
        <v>144</v>
      </c>
      <c r="G2571" s="196">
        <v>92983</v>
      </c>
      <c r="H2571" s="196" t="s">
        <v>8089</v>
      </c>
      <c r="I2571" s="196" t="s">
        <v>5431</v>
      </c>
      <c r="J2571" s="196" t="s">
        <v>5503</v>
      </c>
      <c r="K2571" s="197">
        <v>25.95</v>
      </c>
      <c r="L2571" s="196" t="s">
        <v>5433</v>
      </c>
    </row>
    <row r="2572" spans="1:12" ht="15.75">
      <c r="A2572" s="196" t="s">
        <v>7943</v>
      </c>
      <c r="B2572" s="196" t="s">
        <v>7944</v>
      </c>
      <c r="C2572" s="196" t="s">
        <v>8072</v>
      </c>
      <c r="D2572" s="196">
        <v>167</v>
      </c>
      <c r="E2572" s="197" t="s">
        <v>144</v>
      </c>
      <c r="F2572" s="196" t="s">
        <v>144</v>
      </c>
      <c r="G2572" s="196">
        <v>92984</v>
      </c>
      <c r="H2572" s="196" t="s">
        <v>8090</v>
      </c>
      <c r="I2572" s="196" t="s">
        <v>5431</v>
      </c>
      <c r="J2572" s="196" t="s">
        <v>5503</v>
      </c>
      <c r="K2572" s="197">
        <v>26.64</v>
      </c>
      <c r="L2572" s="196" t="s">
        <v>5433</v>
      </c>
    </row>
    <row r="2573" spans="1:12" ht="15.75">
      <c r="A2573" s="196" t="s">
        <v>7943</v>
      </c>
      <c r="B2573" s="196" t="s">
        <v>7944</v>
      </c>
      <c r="C2573" s="196" t="s">
        <v>8072</v>
      </c>
      <c r="D2573" s="196">
        <v>167</v>
      </c>
      <c r="E2573" s="197" t="s">
        <v>144</v>
      </c>
      <c r="F2573" s="196" t="s">
        <v>144</v>
      </c>
      <c r="G2573" s="196">
        <v>92985</v>
      </c>
      <c r="H2573" s="196" t="s">
        <v>8091</v>
      </c>
      <c r="I2573" s="196" t="s">
        <v>5431</v>
      </c>
      <c r="J2573" s="196" t="s">
        <v>5503</v>
      </c>
      <c r="K2573" s="197">
        <v>35.049999999999997</v>
      </c>
      <c r="L2573" s="196" t="s">
        <v>5433</v>
      </c>
    </row>
    <row r="2574" spans="1:12" ht="15.75">
      <c r="A2574" s="196" t="s">
        <v>7943</v>
      </c>
      <c r="B2574" s="196" t="s">
        <v>7944</v>
      </c>
      <c r="C2574" s="196" t="s">
        <v>8072</v>
      </c>
      <c r="D2574" s="196">
        <v>167</v>
      </c>
      <c r="E2574" s="197" t="s">
        <v>144</v>
      </c>
      <c r="F2574" s="196" t="s">
        <v>144</v>
      </c>
      <c r="G2574" s="196">
        <v>92986</v>
      </c>
      <c r="H2574" s="196" t="s">
        <v>8092</v>
      </c>
      <c r="I2574" s="196" t="s">
        <v>5431</v>
      </c>
      <c r="J2574" s="196" t="s">
        <v>5503</v>
      </c>
      <c r="K2574" s="197">
        <v>36.08</v>
      </c>
      <c r="L2574" s="196" t="s">
        <v>5433</v>
      </c>
    </row>
    <row r="2575" spans="1:12" ht="15.75">
      <c r="A2575" s="196" t="s">
        <v>7943</v>
      </c>
      <c r="B2575" s="196" t="s">
        <v>7944</v>
      </c>
      <c r="C2575" s="196" t="s">
        <v>8072</v>
      </c>
      <c r="D2575" s="196">
        <v>167</v>
      </c>
      <c r="E2575" s="197" t="s">
        <v>144</v>
      </c>
      <c r="F2575" s="196" t="s">
        <v>144</v>
      </c>
      <c r="G2575" s="196">
        <v>92987</v>
      </c>
      <c r="H2575" s="196" t="s">
        <v>8093</v>
      </c>
      <c r="I2575" s="196" t="s">
        <v>5431</v>
      </c>
      <c r="J2575" s="196" t="s">
        <v>5503</v>
      </c>
      <c r="K2575" s="197">
        <v>50.59</v>
      </c>
      <c r="L2575" s="196" t="s">
        <v>5433</v>
      </c>
    </row>
    <row r="2576" spans="1:12" ht="15.75">
      <c r="A2576" s="196" t="s">
        <v>7943</v>
      </c>
      <c r="B2576" s="196" t="s">
        <v>7944</v>
      </c>
      <c r="C2576" s="196" t="s">
        <v>8072</v>
      </c>
      <c r="D2576" s="196">
        <v>167</v>
      </c>
      <c r="E2576" s="197" t="s">
        <v>144</v>
      </c>
      <c r="F2576" s="196" t="s">
        <v>144</v>
      </c>
      <c r="G2576" s="196">
        <v>92988</v>
      </c>
      <c r="H2576" s="196" t="s">
        <v>8094</v>
      </c>
      <c r="I2576" s="196" t="s">
        <v>5431</v>
      </c>
      <c r="J2576" s="196" t="s">
        <v>5503</v>
      </c>
      <c r="K2576" s="197">
        <v>50.71</v>
      </c>
      <c r="L2576" s="196" t="s">
        <v>5433</v>
      </c>
    </row>
    <row r="2577" spans="1:12" ht="15.75">
      <c r="A2577" s="196" t="s">
        <v>7943</v>
      </c>
      <c r="B2577" s="196" t="s">
        <v>7944</v>
      </c>
      <c r="C2577" s="196" t="s">
        <v>8072</v>
      </c>
      <c r="D2577" s="196">
        <v>167</v>
      </c>
      <c r="E2577" s="197" t="s">
        <v>144</v>
      </c>
      <c r="F2577" s="196" t="s">
        <v>144</v>
      </c>
      <c r="G2577" s="196">
        <v>92989</v>
      </c>
      <c r="H2577" s="196" t="s">
        <v>8095</v>
      </c>
      <c r="I2577" s="196" t="s">
        <v>5431</v>
      </c>
      <c r="J2577" s="196" t="s">
        <v>5503</v>
      </c>
      <c r="K2577" s="197">
        <v>70.42</v>
      </c>
      <c r="L2577" s="196" t="s">
        <v>5433</v>
      </c>
    </row>
    <row r="2578" spans="1:12" ht="15.75">
      <c r="A2578" s="196" t="s">
        <v>7943</v>
      </c>
      <c r="B2578" s="196" t="s">
        <v>7944</v>
      </c>
      <c r="C2578" s="196" t="s">
        <v>8072</v>
      </c>
      <c r="D2578" s="196">
        <v>167</v>
      </c>
      <c r="E2578" s="197" t="s">
        <v>144</v>
      </c>
      <c r="F2578" s="196" t="s">
        <v>144</v>
      </c>
      <c r="G2578" s="196">
        <v>92990</v>
      </c>
      <c r="H2578" s="196" t="s">
        <v>8096</v>
      </c>
      <c r="I2578" s="196" t="s">
        <v>5431</v>
      </c>
      <c r="J2578" s="196" t="s">
        <v>5503</v>
      </c>
      <c r="K2578" s="197">
        <v>69.599999999999994</v>
      </c>
      <c r="L2578" s="196" t="s">
        <v>5433</v>
      </c>
    </row>
    <row r="2579" spans="1:12" ht="15.75">
      <c r="A2579" s="196" t="s">
        <v>7943</v>
      </c>
      <c r="B2579" s="196" t="s">
        <v>7944</v>
      </c>
      <c r="C2579" s="196" t="s">
        <v>8072</v>
      </c>
      <c r="D2579" s="196">
        <v>167</v>
      </c>
      <c r="E2579" s="197" t="s">
        <v>144</v>
      </c>
      <c r="F2579" s="196" t="s">
        <v>144</v>
      </c>
      <c r="G2579" s="196">
        <v>92991</v>
      </c>
      <c r="H2579" s="196" t="s">
        <v>8097</v>
      </c>
      <c r="I2579" s="196" t="s">
        <v>5431</v>
      </c>
      <c r="J2579" s="196" t="s">
        <v>5503</v>
      </c>
      <c r="K2579" s="197">
        <v>91.91</v>
      </c>
      <c r="L2579" s="196" t="s">
        <v>5433</v>
      </c>
    </row>
    <row r="2580" spans="1:12" ht="15.75">
      <c r="A2580" s="196" t="s">
        <v>7943</v>
      </c>
      <c r="B2580" s="196" t="s">
        <v>7944</v>
      </c>
      <c r="C2580" s="196" t="s">
        <v>8072</v>
      </c>
      <c r="D2580" s="196">
        <v>167</v>
      </c>
      <c r="E2580" s="197" t="s">
        <v>144</v>
      </c>
      <c r="F2580" s="196" t="s">
        <v>144</v>
      </c>
      <c r="G2580" s="196">
        <v>92992</v>
      </c>
      <c r="H2580" s="196" t="s">
        <v>8098</v>
      </c>
      <c r="I2580" s="196" t="s">
        <v>5431</v>
      </c>
      <c r="J2580" s="196" t="s">
        <v>5503</v>
      </c>
      <c r="K2580" s="197">
        <v>91.98</v>
      </c>
      <c r="L2580" s="196" t="s">
        <v>5433</v>
      </c>
    </row>
    <row r="2581" spans="1:12" ht="15.75">
      <c r="A2581" s="196" t="s">
        <v>7943</v>
      </c>
      <c r="B2581" s="196" t="s">
        <v>7944</v>
      </c>
      <c r="C2581" s="196" t="s">
        <v>8072</v>
      </c>
      <c r="D2581" s="196">
        <v>167</v>
      </c>
      <c r="E2581" s="197" t="s">
        <v>144</v>
      </c>
      <c r="F2581" s="196" t="s">
        <v>144</v>
      </c>
      <c r="G2581" s="196">
        <v>92993</v>
      </c>
      <c r="H2581" s="196" t="s">
        <v>8099</v>
      </c>
      <c r="I2581" s="196" t="s">
        <v>5431</v>
      </c>
      <c r="J2581" s="196" t="s">
        <v>5503</v>
      </c>
      <c r="K2581" s="197">
        <v>117.92</v>
      </c>
      <c r="L2581" s="196" t="s">
        <v>5433</v>
      </c>
    </row>
    <row r="2582" spans="1:12" ht="15.75">
      <c r="A2582" s="196" t="s">
        <v>7943</v>
      </c>
      <c r="B2582" s="196" t="s">
        <v>7944</v>
      </c>
      <c r="C2582" s="196" t="s">
        <v>8072</v>
      </c>
      <c r="D2582" s="196">
        <v>167</v>
      </c>
      <c r="E2582" s="197" t="s">
        <v>144</v>
      </c>
      <c r="F2582" s="196" t="s">
        <v>144</v>
      </c>
      <c r="G2582" s="196">
        <v>92994</v>
      </c>
      <c r="H2582" s="196" t="s">
        <v>8100</v>
      </c>
      <c r="I2582" s="196" t="s">
        <v>5431</v>
      </c>
      <c r="J2582" s="196" t="s">
        <v>5503</v>
      </c>
      <c r="K2582" s="197">
        <v>119.11</v>
      </c>
      <c r="L2582" s="196" t="s">
        <v>5433</v>
      </c>
    </row>
    <row r="2583" spans="1:12" ht="15.75">
      <c r="A2583" s="196" t="s">
        <v>7943</v>
      </c>
      <c r="B2583" s="196" t="s">
        <v>7944</v>
      </c>
      <c r="C2583" s="196" t="s">
        <v>8072</v>
      </c>
      <c r="D2583" s="196">
        <v>167</v>
      </c>
      <c r="E2583" s="197" t="s">
        <v>144</v>
      </c>
      <c r="F2583" s="196" t="s">
        <v>144</v>
      </c>
      <c r="G2583" s="196">
        <v>92995</v>
      </c>
      <c r="H2583" s="196" t="s">
        <v>8101</v>
      </c>
      <c r="I2583" s="196" t="s">
        <v>5431</v>
      </c>
      <c r="J2583" s="196" t="s">
        <v>5503</v>
      </c>
      <c r="K2583" s="197">
        <v>146.78</v>
      </c>
      <c r="L2583" s="196" t="s">
        <v>5433</v>
      </c>
    </row>
    <row r="2584" spans="1:12" ht="15.75">
      <c r="A2584" s="196" t="s">
        <v>7943</v>
      </c>
      <c r="B2584" s="196" t="s">
        <v>7944</v>
      </c>
      <c r="C2584" s="196" t="s">
        <v>8072</v>
      </c>
      <c r="D2584" s="196">
        <v>167</v>
      </c>
      <c r="E2584" s="197" t="s">
        <v>144</v>
      </c>
      <c r="F2584" s="196" t="s">
        <v>144</v>
      </c>
      <c r="G2584" s="196">
        <v>92996</v>
      </c>
      <c r="H2584" s="196" t="s">
        <v>8102</v>
      </c>
      <c r="I2584" s="196" t="s">
        <v>5431</v>
      </c>
      <c r="J2584" s="196" t="s">
        <v>5503</v>
      </c>
      <c r="K2584" s="197">
        <v>147.19</v>
      </c>
      <c r="L2584" s="196" t="s">
        <v>5433</v>
      </c>
    </row>
    <row r="2585" spans="1:12" ht="15.75">
      <c r="A2585" s="196" t="s">
        <v>7943</v>
      </c>
      <c r="B2585" s="196" t="s">
        <v>7944</v>
      </c>
      <c r="C2585" s="196" t="s">
        <v>8072</v>
      </c>
      <c r="D2585" s="196">
        <v>167</v>
      </c>
      <c r="E2585" s="197" t="s">
        <v>144</v>
      </c>
      <c r="F2585" s="196" t="s">
        <v>144</v>
      </c>
      <c r="G2585" s="196">
        <v>92997</v>
      </c>
      <c r="H2585" s="196" t="s">
        <v>8103</v>
      </c>
      <c r="I2585" s="196" t="s">
        <v>5431</v>
      </c>
      <c r="J2585" s="196" t="s">
        <v>5503</v>
      </c>
      <c r="K2585" s="197">
        <v>178.38</v>
      </c>
      <c r="L2585" s="196" t="s">
        <v>5433</v>
      </c>
    </row>
    <row r="2586" spans="1:12" ht="15.75">
      <c r="A2586" s="196" t="s">
        <v>7943</v>
      </c>
      <c r="B2586" s="196" t="s">
        <v>7944</v>
      </c>
      <c r="C2586" s="196" t="s">
        <v>8072</v>
      </c>
      <c r="D2586" s="196">
        <v>167</v>
      </c>
      <c r="E2586" s="197" t="s">
        <v>144</v>
      </c>
      <c r="F2586" s="196" t="s">
        <v>144</v>
      </c>
      <c r="G2586" s="196">
        <v>92998</v>
      </c>
      <c r="H2586" s="196" t="s">
        <v>8104</v>
      </c>
      <c r="I2586" s="196" t="s">
        <v>5431</v>
      </c>
      <c r="J2586" s="196" t="s">
        <v>5503</v>
      </c>
      <c r="K2586" s="197">
        <v>180.12</v>
      </c>
      <c r="L2586" s="196" t="s">
        <v>5433</v>
      </c>
    </row>
    <row r="2587" spans="1:12" ht="15.75">
      <c r="A2587" s="196" t="s">
        <v>7943</v>
      </c>
      <c r="B2587" s="196" t="s">
        <v>7944</v>
      </c>
      <c r="C2587" s="196" t="s">
        <v>8072</v>
      </c>
      <c r="D2587" s="196">
        <v>167</v>
      </c>
      <c r="E2587" s="197" t="s">
        <v>144</v>
      </c>
      <c r="F2587" s="196" t="s">
        <v>144</v>
      </c>
      <c r="G2587" s="196">
        <v>92999</v>
      </c>
      <c r="H2587" s="196" t="s">
        <v>8105</v>
      </c>
      <c r="I2587" s="196" t="s">
        <v>5431</v>
      </c>
      <c r="J2587" s="196" t="s">
        <v>5503</v>
      </c>
      <c r="K2587" s="197">
        <v>235.06</v>
      </c>
      <c r="L2587" s="196" t="s">
        <v>5433</v>
      </c>
    </row>
    <row r="2588" spans="1:12" ht="15.75">
      <c r="A2588" s="196" t="s">
        <v>7943</v>
      </c>
      <c r="B2588" s="196" t="s">
        <v>7944</v>
      </c>
      <c r="C2588" s="196" t="s">
        <v>8072</v>
      </c>
      <c r="D2588" s="196">
        <v>167</v>
      </c>
      <c r="E2588" s="197" t="s">
        <v>144</v>
      </c>
      <c r="F2588" s="196" t="s">
        <v>144</v>
      </c>
      <c r="G2588" s="196">
        <v>93000</v>
      </c>
      <c r="H2588" s="196" t="s">
        <v>8106</v>
      </c>
      <c r="I2588" s="196" t="s">
        <v>5431</v>
      </c>
      <c r="J2588" s="196" t="s">
        <v>5503</v>
      </c>
      <c r="K2588" s="197">
        <v>236.5</v>
      </c>
      <c r="L2588" s="196" t="s">
        <v>5433</v>
      </c>
    </row>
    <row r="2589" spans="1:12" ht="15.75">
      <c r="A2589" s="196" t="s">
        <v>7943</v>
      </c>
      <c r="B2589" s="196" t="s">
        <v>7944</v>
      </c>
      <c r="C2589" s="196" t="s">
        <v>8072</v>
      </c>
      <c r="D2589" s="196">
        <v>167</v>
      </c>
      <c r="E2589" s="197" t="s">
        <v>144</v>
      </c>
      <c r="F2589" s="196" t="s">
        <v>144</v>
      </c>
      <c r="G2589" s="196">
        <v>93001</v>
      </c>
      <c r="H2589" s="196" t="s">
        <v>8107</v>
      </c>
      <c r="I2589" s="196" t="s">
        <v>5431</v>
      </c>
      <c r="J2589" s="196" t="s">
        <v>5503</v>
      </c>
      <c r="K2589" s="197">
        <v>287.16000000000003</v>
      </c>
      <c r="L2589" s="196" t="s">
        <v>5433</v>
      </c>
    </row>
    <row r="2590" spans="1:12" ht="15.75">
      <c r="A2590" s="196" t="s">
        <v>7943</v>
      </c>
      <c r="B2590" s="196" t="s">
        <v>7944</v>
      </c>
      <c r="C2590" s="196" t="s">
        <v>8072</v>
      </c>
      <c r="D2590" s="196">
        <v>167</v>
      </c>
      <c r="E2590" s="197" t="s">
        <v>144</v>
      </c>
      <c r="F2590" s="196" t="s">
        <v>144</v>
      </c>
      <c r="G2590" s="196">
        <v>93002</v>
      </c>
      <c r="H2590" s="196" t="s">
        <v>8108</v>
      </c>
      <c r="I2590" s="196" t="s">
        <v>5431</v>
      </c>
      <c r="J2590" s="196" t="s">
        <v>5503</v>
      </c>
      <c r="K2590" s="197">
        <v>295.20999999999998</v>
      </c>
      <c r="L2590" s="196" t="s">
        <v>5433</v>
      </c>
    </row>
    <row r="2591" spans="1:12" ht="15.75">
      <c r="A2591" s="196" t="s">
        <v>7943</v>
      </c>
      <c r="B2591" s="196" t="s">
        <v>7944</v>
      </c>
      <c r="C2591" s="196" t="s">
        <v>8072</v>
      </c>
      <c r="D2591" s="196">
        <v>167</v>
      </c>
      <c r="E2591" s="197" t="s">
        <v>144</v>
      </c>
      <c r="F2591" s="196" t="s">
        <v>144</v>
      </c>
      <c r="G2591" s="196">
        <v>101884</v>
      </c>
      <c r="H2591" s="196" t="s">
        <v>8109</v>
      </c>
      <c r="I2591" s="196" t="s">
        <v>5431</v>
      </c>
      <c r="J2591" s="196" t="s">
        <v>5503</v>
      </c>
      <c r="K2591" s="197">
        <v>9.69</v>
      </c>
      <c r="L2591" s="196" t="s">
        <v>5433</v>
      </c>
    </row>
    <row r="2592" spans="1:12" ht="15.75">
      <c r="A2592" s="196" t="s">
        <v>7943</v>
      </c>
      <c r="B2592" s="196" t="s">
        <v>7944</v>
      </c>
      <c r="C2592" s="196" t="s">
        <v>8072</v>
      </c>
      <c r="D2592" s="196">
        <v>167</v>
      </c>
      <c r="E2592" s="197" t="s">
        <v>144</v>
      </c>
      <c r="F2592" s="196" t="s">
        <v>144</v>
      </c>
      <c r="G2592" s="196">
        <v>101885</v>
      </c>
      <c r="H2592" s="196" t="s">
        <v>8110</v>
      </c>
      <c r="I2592" s="196" t="s">
        <v>5431</v>
      </c>
      <c r="J2592" s="196" t="s">
        <v>5503</v>
      </c>
      <c r="K2592" s="197">
        <v>10.54</v>
      </c>
      <c r="L2592" s="196" t="s">
        <v>5433</v>
      </c>
    </row>
    <row r="2593" spans="1:12" ht="15.75">
      <c r="A2593" s="196" t="s">
        <v>7943</v>
      </c>
      <c r="B2593" s="196" t="s">
        <v>7944</v>
      </c>
      <c r="C2593" s="196" t="s">
        <v>8072</v>
      </c>
      <c r="D2593" s="196">
        <v>167</v>
      </c>
      <c r="E2593" s="197" t="s">
        <v>144</v>
      </c>
      <c r="F2593" s="196" t="s">
        <v>144</v>
      </c>
      <c r="G2593" s="196">
        <v>101886</v>
      </c>
      <c r="H2593" s="196" t="s">
        <v>8111</v>
      </c>
      <c r="I2593" s="196" t="s">
        <v>5431</v>
      </c>
      <c r="J2593" s="196" t="s">
        <v>5503</v>
      </c>
      <c r="K2593" s="197">
        <v>16.690000000000001</v>
      </c>
      <c r="L2593" s="196" t="s">
        <v>5433</v>
      </c>
    </row>
    <row r="2594" spans="1:12" ht="15.75">
      <c r="A2594" s="196" t="s">
        <v>7943</v>
      </c>
      <c r="B2594" s="196" t="s">
        <v>7944</v>
      </c>
      <c r="C2594" s="196" t="s">
        <v>8072</v>
      </c>
      <c r="D2594" s="196">
        <v>167</v>
      </c>
      <c r="E2594" s="197" t="s">
        <v>144</v>
      </c>
      <c r="F2594" s="196" t="s">
        <v>144</v>
      </c>
      <c r="G2594" s="196">
        <v>101887</v>
      </c>
      <c r="H2594" s="196" t="s">
        <v>8112</v>
      </c>
      <c r="I2594" s="196" t="s">
        <v>5431</v>
      </c>
      <c r="J2594" s="196" t="s">
        <v>5503</v>
      </c>
      <c r="K2594" s="197">
        <v>16.22</v>
      </c>
      <c r="L2594" s="196" t="s">
        <v>5433</v>
      </c>
    </row>
    <row r="2595" spans="1:12" ht="15.75">
      <c r="A2595" s="196" t="s">
        <v>7943</v>
      </c>
      <c r="B2595" s="196" t="s">
        <v>7944</v>
      </c>
      <c r="C2595" s="196" t="s">
        <v>8072</v>
      </c>
      <c r="D2595" s="196">
        <v>167</v>
      </c>
      <c r="E2595" s="197" t="s">
        <v>144</v>
      </c>
      <c r="F2595" s="196" t="s">
        <v>144</v>
      </c>
      <c r="G2595" s="196">
        <v>101888</v>
      </c>
      <c r="H2595" s="196" t="s">
        <v>8113</v>
      </c>
      <c r="I2595" s="196" t="s">
        <v>5431</v>
      </c>
      <c r="J2595" s="196" t="s">
        <v>5503</v>
      </c>
      <c r="K2595" s="197">
        <v>24.04</v>
      </c>
      <c r="L2595" s="196" t="s">
        <v>5433</v>
      </c>
    </row>
    <row r="2596" spans="1:12" ht="15.75">
      <c r="A2596" s="196" t="s">
        <v>7943</v>
      </c>
      <c r="B2596" s="196" t="s">
        <v>7944</v>
      </c>
      <c r="C2596" s="196" t="s">
        <v>8072</v>
      </c>
      <c r="D2596" s="196">
        <v>167</v>
      </c>
      <c r="E2596" s="197" t="s">
        <v>144</v>
      </c>
      <c r="F2596" s="196" t="s">
        <v>144</v>
      </c>
      <c r="G2596" s="196">
        <v>101889</v>
      </c>
      <c r="H2596" s="196" t="s">
        <v>8114</v>
      </c>
      <c r="I2596" s="196" t="s">
        <v>5431</v>
      </c>
      <c r="J2596" s="196" t="s">
        <v>5503</v>
      </c>
      <c r="K2596" s="197">
        <v>24.74</v>
      </c>
      <c r="L2596" s="196" t="s">
        <v>5433</v>
      </c>
    </row>
    <row r="2597" spans="1:12" ht="15.75">
      <c r="A2597" s="196" t="s">
        <v>7943</v>
      </c>
      <c r="B2597" s="196" t="s">
        <v>7944</v>
      </c>
      <c r="C2597" s="196" t="s">
        <v>8115</v>
      </c>
      <c r="D2597" s="196">
        <v>168</v>
      </c>
      <c r="E2597" s="197" t="s">
        <v>144</v>
      </c>
      <c r="F2597" s="196" t="s">
        <v>144</v>
      </c>
      <c r="G2597" s="196">
        <v>91936</v>
      </c>
      <c r="H2597" s="196" t="s">
        <v>8116</v>
      </c>
      <c r="I2597" s="196" t="s">
        <v>5502</v>
      </c>
      <c r="J2597" s="196" t="s">
        <v>5503</v>
      </c>
      <c r="K2597" s="197">
        <v>11.2</v>
      </c>
      <c r="L2597" s="196" t="s">
        <v>5433</v>
      </c>
    </row>
    <row r="2598" spans="1:12" ht="15.75">
      <c r="A2598" s="196" t="s">
        <v>7943</v>
      </c>
      <c r="B2598" s="196" t="s">
        <v>7944</v>
      </c>
      <c r="C2598" s="196" t="s">
        <v>8115</v>
      </c>
      <c r="D2598" s="196">
        <v>168</v>
      </c>
      <c r="E2598" s="197" t="s">
        <v>144</v>
      </c>
      <c r="F2598" s="196" t="s">
        <v>144</v>
      </c>
      <c r="G2598" s="196">
        <v>91937</v>
      </c>
      <c r="H2598" s="196" t="s">
        <v>8117</v>
      </c>
      <c r="I2598" s="196" t="s">
        <v>5502</v>
      </c>
      <c r="J2598" s="196" t="s">
        <v>5503</v>
      </c>
      <c r="K2598" s="197">
        <v>9.59</v>
      </c>
      <c r="L2598" s="196" t="s">
        <v>5433</v>
      </c>
    </row>
    <row r="2599" spans="1:12" ht="15.75">
      <c r="A2599" s="196" t="s">
        <v>7943</v>
      </c>
      <c r="B2599" s="196" t="s">
        <v>7944</v>
      </c>
      <c r="C2599" s="196" t="s">
        <v>8115</v>
      </c>
      <c r="D2599" s="196">
        <v>168</v>
      </c>
      <c r="E2599" s="197" t="s">
        <v>144</v>
      </c>
      <c r="F2599" s="196" t="s">
        <v>144</v>
      </c>
      <c r="G2599" s="196">
        <v>91939</v>
      </c>
      <c r="H2599" s="196" t="s">
        <v>8118</v>
      </c>
      <c r="I2599" s="196" t="s">
        <v>5502</v>
      </c>
      <c r="J2599" s="196" t="s">
        <v>5503</v>
      </c>
      <c r="K2599" s="197">
        <v>24.1</v>
      </c>
      <c r="L2599" s="196" t="s">
        <v>5433</v>
      </c>
    </row>
    <row r="2600" spans="1:12" ht="15.75">
      <c r="A2600" s="196" t="s">
        <v>7943</v>
      </c>
      <c r="B2600" s="196" t="s">
        <v>7944</v>
      </c>
      <c r="C2600" s="196" t="s">
        <v>8115</v>
      </c>
      <c r="D2600" s="196">
        <v>168</v>
      </c>
      <c r="E2600" s="197" t="s">
        <v>144</v>
      </c>
      <c r="F2600" s="196" t="s">
        <v>144</v>
      </c>
      <c r="G2600" s="196">
        <v>91940</v>
      </c>
      <c r="H2600" s="196" t="s">
        <v>8119</v>
      </c>
      <c r="I2600" s="196" t="s">
        <v>5502</v>
      </c>
      <c r="J2600" s="196" t="s">
        <v>5503</v>
      </c>
      <c r="K2600" s="197">
        <v>12.75</v>
      </c>
      <c r="L2600" s="196" t="s">
        <v>5433</v>
      </c>
    </row>
    <row r="2601" spans="1:12" ht="15.75">
      <c r="A2601" s="196" t="s">
        <v>7943</v>
      </c>
      <c r="B2601" s="196" t="s">
        <v>7944</v>
      </c>
      <c r="C2601" s="196" t="s">
        <v>8115</v>
      </c>
      <c r="D2601" s="196">
        <v>168</v>
      </c>
      <c r="E2601" s="197" t="s">
        <v>144</v>
      </c>
      <c r="F2601" s="196" t="s">
        <v>144</v>
      </c>
      <c r="G2601" s="196">
        <v>91941</v>
      </c>
      <c r="H2601" s="196" t="s">
        <v>8120</v>
      </c>
      <c r="I2601" s="196" t="s">
        <v>5502</v>
      </c>
      <c r="J2601" s="196" t="s">
        <v>5503</v>
      </c>
      <c r="K2601" s="197">
        <v>8.5</v>
      </c>
      <c r="L2601" s="196" t="s">
        <v>5433</v>
      </c>
    </row>
    <row r="2602" spans="1:12" ht="15.75">
      <c r="A2602" s="196" t="s">
        <v>7943</v>
      </c>
      <c r="B2602" s="196" t="s">
        <v>7944</v>
      </c>
      <c r="C2602" s="196" t="s">
        <v>8115</v>
      </c>
      <c r="D2602" s="196">
        <v>168</v>
      </c>
      <c r="E2602" s="197" t="s">
        <v>144</v>
      </c>
      <c r="F2602" s="196" t="s">
        <v>144</v>
      </c>
      <c r="G2602" s="196">
        <v>91942</v>
      </c>
      <c r="H2602" s="196" t="s">
        <v>8121</v>
      </c>
      <c r="I2602" s="196" t="s">
        <v>5502</v>
      </c>
      <c r="J2602" s="196" t="s">
        <v>5503</v>
      </c>
      <c r="K2602" s="197">
        <v>29.47</v>
      </c>
      <c r="L2602" s="196" t="s">
        <v>5433</v>
      </c>
    </row>
    <row r="2603" spans="1:12" ht="15.75">
      <c r="A2603" s="196" t="s">
        <v>7943</v>
      </c>
      <c r="B2603" s="196" t="s">
        <v>7944</v>
      </c>
      <c r="C2603" s="196" t="s">
        <v>8115</v>
      </c>
      <c r="D2603" s="196">
        <v>168</v>
      </c>
      <c r="E2603" s="197" t="s">
        <v>144</v>
      </c>
      <c r="F2603" s="196" t="s">
        <v>144</v>
      </c>
      <c r="G2603" s="196">
        <v>91943</v>
      </c>
      <c r="H2603" s="196" t="s">
        <v>8122</v>
      </c>
      <c r="I2603" s="196" t="s">
        <v>5502</v>
      </c>
      <c r="J2603" s="196" t="s">
        <v>5503</v>
      </c>
      <c r="K2603" s="197">
        <v>16.41</v>
      </c>
      <c r="L2603" s="196" t="s">
        <v>5433</v>
      </c>
    </row>
    <row r="2604" spans="1:12" ht="15.75">
      <c r="A2604" s="196" t="s">
        <v>7943</v>
      </c>
      <c r="B2604" s="196" t="s">
        <v>7944</v>
      </c>
      <c r="C2604" s="196" t="s">
        <v>8115</v>
      </c>
      <c r="D2604" s="196">
        <v>168</v>
      </c>
      <c r="E2604" s="197" t="s">
        <v>144</v>
      </c>
      <c r="F2604" s="196" t="s">
        <v>144</v>
      </c>
      <c r="G2604" s="196">
        <v>91944</v>
      </c>
      <c r="H2604" s="196" t="s">
        <v>8123</v>
      </c>
      <c r="I2604" s="196" t="s">
        <v>5502</v>
      </c>
      <c r="J2604" s="196" t="s">
        <v>5503</v>
      </c>
      <c r="K2604" s="197">
        <v>11.53</v>
      </c>
      <c r="L2604" s="196" t="s">
        <v>5433</v>
      </c>
    </row>
    <row r="2605" spans="1:12" ht="15.75">
      <c r="A2605" s="196" t="s">
        <v>7943</v>
      </c>
      <c r="B2605" s="196" t="s">
        <v>7944</v>
      </c>
      <c r="C2605" s="196" t="s">
        <v>8115</v>
      </c>
      <c r="D2605" s="196">
        <v>168</v>
      </c>
      <c r="E2605" s="197" t="s">
        <v>144</v>
      </c>
      <c r="F2605" s="196" t="s">
        <v>144</v>
      </c>
      <c r="G2605" s="196">
        <v>92865</v>
      </c>
      <c r="H2605" s="196" t="s">
        <v>8124</v>
      </c>
      <c r="I2605" s="196" t="s">
        <v>5502</v>
      </c>
      <c r="J2605" s="196" t="s">
        <v>5503</v>
      </c>
      <c r="K2605" s="197">
        <v>9.49</v>
      </c>
      <c r="L2605" s="196" t="s">
        <v>5433</v>
      </c>
    </row>
    <row r="2606" spans="1:12" ht="15.75">
      <c r="A2606" s="196" t="s">
        <v>7943</v>
      </c>
      <c r="B2606" s="196" t="s">
        <v>7944</v>
      </c>
      <c r="C2606" s="196" t="s">
        <v>8115</v>
      </c>
      <c r="D2606" s="196">
        <v>168</v>
      </c>
      <c r="E2606" s="197" t="s">
        <v>144</v>
      </c>
      <c r="F2606" s="196" t="s">
        <v>144</v>
      </c>
      <c r="G2606" s="196">
        <v>92866</v>
      </c>
      <c r="H2606" s="196" t="s">
        <v>8125</v>
      </c>
      <c r="I2606" s="196" t="s">
        <v>5502</v>
      </c>
      <c r="J2606" s="196" t="s">
        <v>5503</v>
      </c>
      <c r="K2606" s="197">
        <v>7.57</v>
      </c>
      <c r="L2606" s="196" t="s">
        <v>5433</v>
      </c>
    </row>
    <row r="2607" spans="1:12" ht="15.75">
      <c r="A2607" s="196" t="s">
        <v>7943</v>
      </c>
      <c r="B2607" s="196" t="s">
        <v>7944</v>
      </c>
      <c r="C2607" s="196" t="s">
        <v>8115</v>
      </c>
      <c r="D2607" s="196">
        <v>168</v>
      </c>
      <c r="E2607" s="197" t="s">
        <v>144</v>
      </c>
      <c r="F2607" s="196" t="s">
        <v>144</v>
      </c>
      <c r="G2607" s="196">
        <v>92867</v>
      </c>
      <c r="H2607" s="196" t="s">
        <v>8126</v>
      </c>
      <c r="I2607" s="196" t="s">
        <v>5502</v>
      </c>
      <c r="J2607" s="196" t="s">
        <v>5503</v>
      </c>
      <c r="K2607" s="197">
        <v>23.74</v>
      </c>
      <c r="L2607" s="196" t="s">
        <v>5433</v>
      </c>
    </row>
    <row r="2608" spans="1:12" ht="15.75">
      <c r="A2608" s="196" t="s">
        <v>7943</v>
      </c>
      <c r="B2608" s="196" t="s">
        <v>7944</v>
      </c>
      <c r="C2608" s="196" t="s">
        <v>8115</v>
      </c>
      <c r="D2608" s="196">
        <v>168</v>
      </c>
      <c r="E2608" s="197" t="s">
        <v>144</v>
      </c>
      <c r="F2608" s="196" t="s">
        <v>144</v>
      </c>
      <c r="G2608" s="196">
        <v>92868</v>
      </c>
      <c r="H2608" s="196" t="s">
        <v>8127</v>
      </c>
      <c r="I2608" s="196" t="s">
        <v>5502</v>
      </c>
      <c r="J2608" s="196" t="s">
        <v>5503</v>
      </c>
      <c r="K2608" s="197">
        <v>12.39</v>
      </c>
      <c r="L2608" s="196" t="s">
        <v>5433</v>
      </c>
    </row>
    <row r="2609" spans="1:12" ht="15.75">
      <c r="A2609" s="196" t="s">
        <v>7943</v>
      </c>
      <c r="B2609" s="196" t="s">
        <v>7944</v>
      </c>
      <c r="C2609" s="196" t="s">
        <v>8115</v>
      </c>
      <c r="D2609" s="196">
        <v>168</v>
      </c>
      <c r="E2609" s="197" t="s">
        <v>144</v>
      </c>
      <c r="F2609" s="196" t="s">
        <v>144</v>
      </c>
      <c r="G2609" s="196">
        <v>92869</v>
      </c>
      <c r="H2609" s="196" t="s">
        <v>8128</v>
      </c>
      <c r="I2609" s="196" t="s">
        <v>5502</v>
      </c>
      <c r="J2609" s="196" t="s">
        <v>5503</v>
      </c>
      <c r="K2609" s="197">
        <v>8.14</v>
      </c>
      <c r="L2609" s="196" t="s">
        <v>5433</v>
      </c>
    </row>
    <row r="2610" spans="1:12" ht="15.75">
      <c r="A2610" s="196" t="s">
        <v>7943</v>
      </c>
      <c r="B2610" s="196" t="s">
        <v>7944</v>
      </c>
      <c r="C2610" s="196" t="s">
        <v>8115</v>
      </c>
      <c r="D2610" s="196">
        <v>168</v>
      </c>
      <c r="E2610" s="197" t="s">
        <v>144</v>
      </c>
      <c r="F2610" s="196" t="s">
        <v>144</v>
      </c>
      <c r="G2610" s="196">
        <v>92870</v>
      </c>
      <c r="H2610" s="196" t="s">
        <v>8129</v>
      </c>
      <c r="I2610" s="196" t="s">
        <v>5502</v>
      </c>
      <c r="J2610" s="196" t="s">
        <v>5503</v>
      </c>
      <c r="K2610" s="197">
        <v>28.97</v>
      </c>
      <c r="L2610" s="196" t="s">
        <v>5433</v>
      </c>
    </row>
    <row r="2611" spans="1:12" ht="15.75">
      <c r="A2611" s="196" t="s">
        <v>7943</v>
      </c>
      <c r="B2611" s="196" t="s">
        <v>7944</v>
      </c>
      <c r="C2611" s="196" t="s">
        <v>8115</v>
      </c>
      <c r="D2611" s="196">
        <v>168</v>
      </c>
      <c r="E2611" s="197" t="s">
        <v>144</v>
      </c>
      <c r="F2611" s="196" t="s">
        <v>144</v>
      </c>
      <c r="G2611" s="196">
        <v>92871</v>
      </c>
      <c r="H2611" s="196" t="s">
        <v>8130</v>
      </c>
      <c r="I2611" s="196" t="s">
        <v>5502</v>
      </c>
      <c r="J2611" s="196" t="s">
        <v>5503</v>
      </c>
      <c r="K2611" s="197">
        <v>15.91</v>
      </c>
      <c r="L2611" s="196" t="s">
        <v>5433</v>
      </c>
    </row>
    <row r="2612" spans="1:12" ht="15.75">
      <c r="A2612" s="196" t="s">
        <v>7943</v>
      </c>
      <c r="B2612" s="196" t="s">
        <v>7944</v>
      </c>
      <c r="C2612" s="196" t="s">
        <v>8115</v>
      </c>
      <c r="D2612" s="196">
        <v>168</v>
      </c>
      <c r="E2612" s="197" t="s">
        <v>144</v>
      </c>
      <c r="F2612" s="196" t="s">
        <v>144</v>
      </c>
      <c r="G2612" s="196">
        <v>92872</v>
      </c>
      <c r="H2612" s="196" t="s">
        <v>8131</v>
      </c>
      <c r="I2612" s="196" t="s">
        <v>5502</v>
      </c>
      <c r="J2612" s="196" t="s">
        <v>5503</v>
      </c>
      <c r="K2612" s="197">
        <v>11.03</v>
      </c>
      <c r="L2612" s="196" t="s">
        <v>5433</v>
      </c>
    </row>
    <row r="2613" spans="1:12" ht="15.75">
      <c r="A2613" s="196" t="s">
        <v>7943</v>
      </c>
      <c r="B2613" s="196" t="s">
        <v>7944</v>
      </c>
      <c r="C2613" s="196" t="s">
        <v>8115</v>
      </c>
      <c r="D2613" s="196">
        <v>168</v>
      </c>
      <c r="E2613" s="197" t="s">
        <v>144</v>
      </c>
      <c r="F2613" s="196" t="s">
        <v>144</v>
      </c>
      <c r="G2613" s="196">
        <v>95777</v>
      </c>
      <c r="H2613" s="196" t="s">
        <v>8132</v>
      </c>
      <c r="I2613" s="196" t="s">
        <v>5502</v>
      </c>
      <c r="J2613" s="196" t="s">
        <v>5503</v>
      </c>
      <c r="K2613" s="197">
        <v>22.5</v>
      </c>
      <c r="L2613" s="196" t="s">
        <v>5433</v>
      </c>
    </row>
    <row r="2614" spans="1:12" ht="15.75">
      <c r="A2614" s="196" t="s">
        <v>7943</v>
      </c>
      <c r="B2614" s="196" t="s">
        <v>7944</v>
      </c>
      <c r="C2614" s="196" t="s">
        <v>8115</v>
      </c>
      <c r="D2614" s="196">
        <v>168</v>
      </c>
      <c r="E2614" s="197" t="s">
        <v>144</v>
      </c>
      <c r="F2614" s="196" t="s">
        <v>144</v>
      </c>
      <c r="G2614" s="196">
        <v>95778</v>
      </c>
      <c r="H2614" s="196" t="s">
        <v>8133</v>
      </c>
      <c r="I2614" s="196" t="s">
        <v>5502</v>
      </c>
      <c r="J2614" s="196" t="s">
        <v>5503</v>
      </c>
      <c r="K2614" s="197">
        <v>22.95</v>
      </c>
      <c r="L2614" s="196" t="s">
        <v>5433</v>
      </c>
    </row>
    <row r="2615" spans="1:12" ht="15.75">
      <c r="A2615" s="196" t="s">
        <v>7943</v>
      </c>
      <c r="B2615" s="196" t="s">
        <v>7944</v>
      </c>
      <c r="C2615" s="196" t="s">
        <v>8115</v>
      </c>
      <c r="D2615" s="196">
        <v>168</v>
      </c>
      <c r="E2615" s="197" t="s">
        <v>144</v>
      </c>
      <c r="F2615" s="196" t="s">
        <v>144</v>
      </c>
      <c r="G2615" s="196">
        <v>95779</v>
      </c>
      <c r="H2615" s="196" t="s">
        <v>8134</v>
      </c>
      <c r="I2615" s="196" t="s">
        <v>5502</v>
      </c>
      <c r="J2615" s="196" t="s">
        <v>5503</v>
      </c>
      <c r="K2615" s="197">
        <v>21.43</v>
      </c>
      <c r="L2615" s="196" t="s">
        <v>5433</v>
      </c>
    </row>
    <row r="2616" spans="1:12" ht="15.75">
      <c r="A2616" s="196" t="s">
        <v>7943</v>
      </c>
      <c r="B2616" s="196" t="s">
        <v>7944</v>
      </c>
      <c r="C2616" s="196" t="s">
        <v>8115</v>
      </c>
      <c r="D2616" s="196">
        <v>168</v>
      </c>
      <c r="E2616" s="197" t="s">
        <v>144</v>
      </c>
      <c r="F2616" s="196" t="s">
        <v>144</v>
      </c>
      <c r="G2616" s="196">
        <v>95780</v>
      </c>
      <c r="H2616" s="196" t="s">
        <v>8135</v>
      </c>
      <c r="I2616" s="196" t="s">
        <v>5502</v>
      </c>
      <c r="J2616" s="196" t="s">
        <v>5503</v>
      </c>
      <c r="K2616" s="197">
        <v>25.18</v>
      </c>
      <c r="L2616" s="196" t="s">
        <v>5433</v>
      </c>
    </row>
    <row r="2617" spans="1:12" ht="15.75">
      <c r="A2617" s="196" t="s">
        <v>7943</v>
      </c>
      <c r="B2617" s="196" t="s">
        <v>7944</v>
      </c>
      <c r="C2617" s="196" t="s">
        <v>8115</v>
      </c>
      <c r="D2617" s="196">
        <v>168</v>
      </c>
      <c r="E2617" s="197" t="s">
        <v>144</v>
      </c>
      <c r="F2617" s="196" t="s">
        <v>144</v>
      </c>
      <c r="G2617" s="196">
        <v>95781</v>
      </c>
      <c r="H2617" s="196" t="s">
        <v>8136</v>
      </c>
      <c r="I2617" s="196" t="s">
        <v>5502</v>
      </c>
      <c r="J2617" s="196" t="s">
        <v>5503</v>
      </c>
      <c r="K2617" s="197">
        <v>25.52</v>
      </c>
      <c r="L2617" s="196" t="s">
        <v>5433</v>
      </c>
    </row>
    <row r="2618" spans="1:12" ht="15.75">
      <c r="A2618" s="196" t="s">
        <v>7943</v>
      </c>
      <c r="B2618" s="196" t="s">
        <v>7944</v>
      </c>
      <c r="C2618" s="196" t="s">
        <v>8115</v>
      </c>
      <c r="D2618" s="196">
        <v>168</v>
      </c>
      <c r="E2618" s="197" t="s">
        <v>144</v>
      </c>
      <c r="F2618" s="196" t="s">
        <v>144</v>
      </c>
      <c r="G2618" s="196">
        <v>95782</v>
      </c>
      <c r="H2618" s="196" t="s">
        <v>8137</v>
      </c>
      <c r="I2618" s="196" t="s">
        <v>5502</v>
      </c>
      <c r="J2618" s="196" t="s">
        <v>5503</v>
      </c>
      <c r="K2618" s="197">
        <v>26.4</v>
      </c>
      <c r="L2618" s="196" t="s">
        <v>5433</v>
      </c>
    </row>
    <row r="2619" spans="1:12" ht="15.75">
      <c r="A2619" s="196" t="s">
        <v>7943</v>
      </c>
      <c r="B2619" s="196" t="s">
        <v>7944</v>
      </c>
      <c r="C2619" s="196" t="s">
        <v>8115</v>
      </c>
      <c r="D2619" s="196">
        <v>168</v>
      </c>
      <c r="E2619" s="197" t="s">
        <v>144</v>
      </c>
      <c r="F2619" s="196" t="s">
        <v>144</v>
      </c>
      <c r="G2619" s="196">
        <v>95785</v>
      </c>
      <c r="H2619" s="196" t="s">
        <v>8138</v>
      </c>
      <c r="I2619" s="196" t="s">
        <v>5502</v>
      </c>
      <c r="J2619" s="196" t="s">
        <v>5503</v>
      </c>
      <c r="K2619" s="197">
        <v>29.65</v>
      </c>
      <c r="L2619" s="196" t="s">
        <v>5433</v>
      </c>
    </row>
    <row r="2620" spans="1:12" ht="15.75">
      <c r="A2620" s="196" t="s">
        <v>7943</v>
      </c>
      <c r="B2620" s="196" t="s">
        <v>7944</v>
      </c>
      <c r="C2620" s="196" t="s">
        <v>8115</v>
      </c>
      <c r="D2620" s="196">
        <v>168</v>
      </c>
      <c r="E2620" s="197" t="s">
        <v>144</v>
      </c>
      <c r="F2620" s="196" t="s">
        <v>144</v>
      </c>
      <c r="G2620" s="196">
        <v>95787</v>
      </c>
      <c r="H2620" s="196" t="s">
        <v>8139</v>
      </c>
      <c r="I2620" s="196" t="s">
        <v>5502</v>
      </c>
      <c r="J2620" s="196" t="s">
        <v>5503</v>
      </c>
      <c r="K2620" s="197">
        <v>23.04</v>
      </c>
      <c r="L2620" s="196" t="s">
        <v>5433</v>
      </c>
    </row>
    <row r="2621" spans="1:12" ht="15.75">
      <c r="A2621" s="196" t="s">
        <v>7943</v>
      </c>
      <c r="B2621" s="196" t="s">
        <v>7944</v>
      </c>
      <c r="C2621" s="196" t="s">
        <v>8115</v>
      </c>
      <c r="D2621" s="196">
        <v>168</v>
      </c>
      <c r="E2621" s="197" t="s">
        <v>144</v>
      </c>
      <c r="F2621" s="196" t="s">
        <v>144</v>
      </c>
      <c r="G2621" s="196">
        <v>95789</v>
      </c>
      <c r="H2621" s="196" t="s">
        <v>8140</v>
      </c>
      <c r="I2621" s="196" t="s">
        <v>5502</v>
      </c>
      <c r="J2621" s="196" t="s">
        <v>5503</v>
      </c>
      <c r="K2621" s="197">
        <v>27.75</v>
      </c>
      <c r="L2621" s="196" t="s">
        <v>5433</v>
      </c>
    </row>
    <row r="2622" spans="1:12" ht="15.75">
      <c r="A2622" s="196" t="s">
        <v>7943</v>
      </c>
      <c r="B2622" s="196" t="s">
        <v>7944</v>
      </c>
      <c r="C2622" s="196" t="s">
        <v>8115</v>
      </c>
      <c r="D2622" s="196">
        <v>168</v>
      </c>
      <c r="E2622" s="197" t="s">
        <v>144</v>
      </c>
      <c r="F2622" s="196" t="s">
        <v>144</v>
      </c>
      <c r="G2622" s="196">
        <v>95791</v>
      </c>
      <c r="H2622" s="196" t="s">
        <v>8141</v>
      </c>
      <c r="I2622" s="196" t="s">
        <v>5502</v>
      </c>
      <c r="J2622" s="196" t="s">
        <v>5503</v>
      </c>
      <c r="K2622" s="197">
        <v>34.72</v>
      </c>
      <c r="L2622" s="196" t="s">
        <v>5433</v>
      </c>
    </row>
    <row r="2623" spans="1:12" ht="15.75">
      <c r="A2623" s="196" t="s">
        <v>7943</v>
      </c>
      <c r="B2623" s="196" t="s">
        <v>7944</v>
      </c>
      <c r="C2623" s="196" t="s">
        <v>8115</v>
      </c>
      <c r="D2623" s="196">
        <v>168</v>
      </c>
      <c r="E2623" s="197" t="s">
        <v>144</v>
      </c>
      <c r="F2623" s="196" t="s">
        <v>144</v>
      </c>
      <c r="G2623" s="196">
        <v>95795</v>
      </c>
      <c r="H2623" s="196" t="s">
        <v>8142</v>
      </c>
      <c r="I2623" s="196" t="s">
        <v>5502</v>
      </c>
      <c r="J2623" s="196" t="s">
        <v>5503</v>
      </c>
      <c r="K2623" s="197">
        <v>26.57</v>
      </c>
      <c r="L2623" s="196" t="s">
        <v>5433</v>
      </c>
    </row>
    <row r="2624" spans="1:12" ht="15.75">
      <c r="A2624" s="196" t="s">
        <v>7943</v>
      </c>
      <c r="B2624" s="196" t="s">
        <v>7944</v>
      </c>
      <c r="C2624" s="196" t="s">
        <v>8115</v>
      </c>
      <c r="D2624" s="196">
        <v>168</v>
      </c>
      <c r="E2624" s="197" t="s">
        <v>144</v>
      </c>
      <c r="F2624" s="196" t="s">
        <v>144</v>
      </c>
      <c r="G2624" s="196">
        <v>95796</v>
      </c>
      <c r="H2624" s="196" t="s">
        <v>8143</v>
      </c>
      <c r="I2624" s="196" t="s">
        <v>5502</v>
      </c>
      <c r="J2624" s="196" t="s">
        <v>5503</v>
      </c>
      <c r="K2624" s="197">
        <v>32.58</v>
      </c>
      <c r="L2624" s="196" t="s">
        <v>5433</v>
      </c>
    </row>
    <row r="2625" spans="1:12" ht="15.75">
      <c r="A2625" s="196" t="s">
        <v>7943</v>
      </c>
      <c r="B2625" s="196" t="s">
        <v>7944</v>
      </c>
      <c r="C2625" s="196" t="s">
        <v>8115</v>
      </c>
      <c r="D2625" s="196">
        <v>168</v>
      </c>
      <c r="E2625" s="197" t="s">
        <v>144</v>
      </c>
      <c r="F2625" s="196" t="s">
        <v>144</v>
      </c>
      <c r="G2625" s="196">
        <v>95797</v>
      </c>
      <c r="H2625" s="196" t="s">
        <v>8144</v>
      </c>
      <c r="I2625" s="196" t="s">
        <v>5502</v>
      </c>
      <c r="J2625" s="196" t="s">
        <v>5503</v>
      </c>
      <c r="K2625" s="197">
        <v>40.450000000000003</v>
      </c>
      <c r="L2625" s="196" t="s">
        <v>5433</v>
      </c>
    </row>
    <row r="2626" spans="1:12" ht="15.75">
      <c r="A2626" s="196" t="s">
        <v>7943</v>
      </c>
      <c r="B2626" s="196" t="s">
        <v>7944</v>
      </c>
      <c r="C2626" s="196" t="s">
        <v>8115</v>
      </c>
      <c r="D2626" s="196">
        <v>168</v>
      </c>
      <c r="E2626" s="197" t="s">
        <v>144</v>
      </c>
      <c r="F2626" s="196" t="s">
        <v>144</v>
      </c>
      <c r="G2626" s="196">
        <v>95801</v>
      </c>
      <c r="H2626" s="196" t="s">
        <v>8145</v>
      </c>
      <c r="I2626" s="196" t="s">
        <v>5502</v>
      </c>
      <c r="J2626" s="196" t="s">
        <v>5503</v>
      </c>
      <c r="K2626" s="197">
        <v>31.54</v>
      </c>
      <c r="L2626" s="196" t="s">
        <v>5433</v>
      </c>
    </row>
    <row r="2627" spans="1:12" ht="15.75">
      <c r="A2627" s="196" t="s">
        <v>7943</v>
      </c>
      <c r="B2627" s="196" t="s">
        <v>7944</v>
      </c>
      <c r="C2627" s="196" t="s">
        <v>8115</v>
      </c>
      <c r="D2627" s="196">
        <v>168</v>
      </c>
      <c r="E2627" s="197" t="s">
        <v>144</v>
      </c>
      <c r="F2627" s="196" t="s">
        <v>144</v>
      </c>
      <c r="G2627" s="196">
        <v>95802</v>
      </c>
      <c r="H2627" s="196" t="s">
        <v>8146</v>
      </c>
      <c r="I2627" s="196" t="s">
        <v>5502</v>
      </c>
      <c r="J2627" s="196" t="s">
        <v>5503</v>
      </c>
      <c r="K2627" s="197">
        <v>34.99</v>
      </c>
      <c r="L2627" s="196" t="s">
        <v>5433</v>
      </c>
    </row>
    <row r="2628" spans="1:12" ht="15.75">
      <c r="A2628" s="196" t="s">
        <v>7943</v>
      </c>
      <c r="B2628" s="196" t="s">
        <v>7944</v>
      </c>
      <c r="C2628" s="196" t="s">
        <v>8115</v>
      </c>
      <c r="D2628" s="196">
        <v>168</v>
      </c>
      <c r="E2628" s="197" t="s">
        <v>144</v>
      </c>
      <c r="F2628" s="196" t="s">
        <v>144</v>
      </c>
      <c r="G2628" s="196">
        <v>95803</v>
      </c>
      <c r="H2628" s="196" t="s">
        <v>8147</v>
      </c>
      <c r="I2628" s="196" t="s">
        <v>5502</v>
      </c>
      <c r="J2628" s="196" t="s">
        <v>5503</v>
      </c>
      <c r="K2628" s="197">
        <v>45.05</v>
      </c>
      <c r="L2628" s="196" t="s">
        <v>5433</v>
      </c>
    </row>
    <row r="2629" spans="1:12" ht="15.75">
      <c r="A2629" s="196" t="s">
        <v>7943</v>
      </c>
      <c r="B2629" s="196" t="s">
        <v>7944</v>
      </c>
      <c r="C2629" s="196" t="s">
        <v>8115</v>
      </c>
      <c r="D2629" s="196">
        <v>168</v>
      </c>
      <c r="E2629" s="197" t="s">
        <v>144</v>
      </c>
      <c r="F2629" s="196" t="s">
        <v>144</v>
      </c>
      <c r="G2629" s="196">
        <v>95804</v>
      </c>
      <c r="H2629" s="196" t="s">
        <v>8148</v>
      </c>
      <c r="I2629" s="196" t="s">
        <v>5502</v>
      </c>
      <c r="J2629" s="196" t="s">
        <v>5503</v>
      </c>
      <c r="K2629" s="197">
        <v>21.03</v>
      </c>
      <c r="L2629" s="196" t="s">
        <v>5433</v>
      </c>
    </row>
    <row r="2630" spans="1:12" ht="15.75">
      <c r="A2630" s="196" t="s">
        <v>7943</v>
      </c>
      <c r="B2630" s="196" t="s">
        <v>7944</v>
      </c>
      <c r="C2630" s="196" t="s">
        <v>8115</v>
      </c>
      <c r="D2630" s="196">
        <v>168</v>
      </c>
      <c r="E2630" s="197" t="s">
        <v>144</v>
      </c>
      <c r="F2630" s="196" t="s">
        <v>144</v>
      </c>
      <c r="G2630" s="196">
        <v>95805</v>
      </c>
      <c r="H2630" s="196" t="s">
        <v>8149</v>
      </c>
      <c r="I2630" s="196" t="s">
        <v>5502</v>
      </c>
      <c r="J2630" s="196" t="s">
        <v>5503</v>
      </c>
      <c r="K2630" s="197">
        <v>21.23</v>
      </c>
      <c r="L2630" s="196" t="s">
        <v>5433</v>
      </c>
    </row>
    <row r="2631" spans="1:12" ht="15.75">
      <c r="A2631" s="196" t="s">
        <v>7943</v>
      </c>
      <c r="B2631" s="196" t="s">
        <v>7944</v>
      </c>
      <c r="C2631" s="196" t="s">
        <v>8115</v>
      </c>
      <c r="D2631" s="196">
        <v>168</v>
      </c>
      <c r="E2631" s="197" t="s">
        <v>144</v>
      </c>
      <c r="F2631" s="196" t="s">
        <v>144</v>
      </c>
      <c r="G2631" s="196">
        <v>95806</v>
      </c>
      <c r="H2631" s="196" t="s">
        <v>8150</v>
      </c>
      <c r="I2631" s="196" t="s">
        <v>5502</v>
      </c>
      <c r="J2631" s="196" t="s">
        <v>5503</v>
      </c>
      <c r="K2631" s="197">
        <v>21.89</v>
      </c>
      <c r="L2631" s="196" t="s">
        <v>5433</v>
      </c>
    </row>
    <row r="2632" spans="1:12" ht="15.75">
      <c r="A2632" s="196" t="s">
        <v>7943</v>
      </c>
      <c r="B2632" s="196" t="s">
        <v>7944</v>
      </c>
      <c r="C2632" s="196" t="s">
        <v>8115</v>
      </c>
      <c r="D2632" s="196">
        <v>168</v>
      </c>
      <c r="E2632" s="197" t="s">
        <v>144</v>
      </c>
      <c r="F2632" s="196" t="s">
        <v>144</v>
      </c>
      <c r="G2632" s="196">
        <v>95807</v>
      </c>
      <c r="H2632" s="196" t="s">
        <v>8151</v>
      </c>
      <c r="I2632" s="196" t="s">
        <v>5502</v>
      </c>
      <c r="J2632" s="196" t="s">
        <v>5503</v>
      </c>
      <c r="K2632" s="197">
        <v>24.15</v>
      </c>
      <c r="L2632" s="196" t="s">
        <v>5433</v>
      </c>
    </row>
    <row r="2633" spans="1:12" ht="15.75">
      <c r="A2633" s="196" t="s">
        <v>7943</v>
      </c>
      <c r="B2633" s="196" t="s">
        <v>7944</v>
      </c>
      <c r="C2633" s="196" t="s">
        <v>8115</v>
      </c>
      <c r="D2633" s="196">
        <v>168</v>
      </c>
      <c r="E2633" s="197" t="s">
        <v>144</v>
      </c>
      <c r="F2633" s="196" t="s">
        <v>144</v>
      </c>
      <c r="G2633" s="196">
        <v>95808</v>
      </c>
      <c r="H2633" s="196" t="s">
        <v>8152</v>
      </c>
      <c r="I2633" s="196" t="s">
        <v>5502</v>
      </c>
      <c r="J2633" s="196" t="s">
        <v>5503</v>
      </c>
      <c r="K2633" s="197">
        <v>24.74</v>
      </c>
      <c r="L2633" s="196" t="s">
        <v>5433</v>
      </c>
    </row>
    <row r="2634" spans="1:12" ht="15.75">
      <c r="A2634" s="196" t="s">
        <v>7943</v>
      </c>
      <c r="B2634" s="196" t="s">
        <v>7944</v>
      </c>
      <c r="C2634" s="196" t="s">
        <v>8115</v>
      </c>
      <c r="D2634" s="196">
        <v>168</v>
      </c>
      <c r="E2634" s="197" t="s">
        <v>144</v>
      </c>
      <c r="F2634" s="196" t="s">
        <v>144</v>
      </c>
      <c r="G2634" s="196">
        <v>95809</v>
      </c>
      <c r="H2634" s="196" t="s">
        <v>8153</v>
      </c>
      <c r="I2634" s="196" t="s">
        <v>5502</v>
      </c>
      <c r="J2634" s="196" t="s">
        <v>5503</v>
      </c>
      <c r="K2634" s="197">
        <v>27.11</v>
      </c>
      <c r="L2634" s="196" t="s">
        <v>5433</v>
      </c>
    </row>
    <row r="2635" spans="1:12" ht="15.75">
      <c r="A2635" s="196" t="s">
        <v>7943</v>
      </c>
      <c r="B2635" s="196" t="s">
        <v>7944</v>
      </c>
      <c r="C2635" s="196" t="s">
        <v>8115</v>
      </c>
      <c r="D2635" s="196">
        <v>168</v>
      </c>
      <c r="E2635" s="197" t="s">
        <v>144</v>
      </c>
      <c r="F2635" s="196" t="s">
        <v>144</v>
      </c>
      <c r="G2635" s="196">
        <v>95810</v>
      </c>
      <c r="H2635" s="196" t="s">
        <v>8154</v>
      </c>
      <c r="I2635" s="196" t="s">
        <v>5502</v>
      </c>
      <c r="J2635" s="196" t="s">
        <v>5503</v>
      </c>
      <c r="K2635" s="197">
        <v>12.77</v>
      </c>
      <c r="L2635" s="196" t="s">
        <v>5433</v>
      </c>
    </row>
    <row r="2636" spans="1:12" ht="15.75">
      <c r="A2636" s="196" t="s">
        <v>7943</v>
      </c>
      <c r="B2636" s="196" t="s">
        <v>7944</v>
      </c>
      <c r="C2636" s="196" t="s">
        <v>8115</v>
      </c>
      <c r="D2636" s="196">
        <v>168</v>
      </c>
      <c r="E2636" s="197" t="s">
        <v>144</v>
      </c>
      <c r="F2636" s="196" t="s">
        <v>144</v>
      </c>
      <c r="G2636" s="196">
        <v>95811</v>
      </c>
      <c r="H2636" s="196" t="s">
        <v>8155</v>
      </c>
      <c r="I2636" s="196" t="s">
        <v>5502</v>
      </c>
      <c r="J2636" s="196" t="s">
        <v>5503</v>
      </c>
      <c r="K2636" s="197">
        <v>13.36</v>
      </c>
      <c r="L2636" s="196" t="s">
        <v>5433</v>
      </c>
    </row>
    <row r="2637" spans="1:12" ht="15.75">
      <c r="A2637" s="196" t="s">
        <v>7943</v>
      </c>
      <c r="B2637" s="196" t="s">
        <v>7944</v>
      </c>
      <c r="C2637" s="196" t="s">
        <v>8115</v>
      </c>
      <c r="D2637" s="196">
        <v>168</v>
      </c>
      <c r="E2637" s="197" t="s">
        <v>144</v>
      </c>
      <c r="F2637" s="196" t="s">
        <v>144</v>
      </c>
      <c r="G2637" s="196">
        <v>95812</v>
      </c>
      <c r="H2637" s="196" t="s">
        <v>8156</v>
      </c>
      <c r="I2637" s="196" t="s">
        <v>5502</v>
      </c>
      <c r="J2637" s="196" t="s">
        <v>5503</v>
      </c>
      <c r="K2637" s="197">
        <v>15.72</v>
      </c>
      <c r="L2637" s="196" t="s">
        <v>5433</v>
      </c>
    </row>
    <row r="2638" spans="1:12" ht="15.75">
      <c r="A2638" s="196" t="s">
        <v>7943</v>
      </c>
      <c r="B2638" s="196" t="s">
        <v>7944</v>
      </c>
      <c r="C2638" s="196" t="s">
        <v>8115</v>
      </c>
      <c r="D2638" s="196">
        <v>168</v>
      </c>
      <c r="E2638" s="197" t="s">
        <v>144</v>
      </c>
      <c r="F2638" s="196" t="s">
        <v>144</v>
      </c>
      <c r="G2638" s="196">
        <v>95813</v>
      </c>
      <c r="H2638" s="196" t="s">
        <v>8157</v>
      </c>
      <c r="I2638" s="196" t="s">
        <v>5502</v>
      </c>
      <c r="J2638" s="196" t="s">
        <v>5503</v>
      </c>
      <c r="K2638" s="197">
        <v>15.43</v>
      </c>
      <c r="L2638" s="196" t="s">
        <v>5433</v>
      </c>
    </row>
    <row r="2639" spans="1:12" ht="15.75">
      <c r="A2639" s="196" t="s">
        <v>7943</v>
      </c>
      <c r="B2639" s="196" t="s">
        <v>7944</v>
      </c>
      <c r="C2639" s="196" t="s">
        <v>8115</v>
      </c>
      <c r="D2639" s="196">
        <v>168</v>
      </c>
      <c r="E2639" s="197" t="s">
        <v>144</v>
      </c>
      <c r="F2639" s="196" t="s">
        <v>144</v>
      </c>
      <c r="G2639" s="196">
        <v>95814</v>
      </c>
      <c r="H2639" s="196" t="s">
        <v>8158</v>
      </c>
      <c r="I2639" s="196" t="s">
        <v>5502</v>
      </c>
      <c r="J2639" s="196" t="s">
        <v>5503</v>
      </c>
      <c r="K2639" s="197">
        <v>16.309999999999999</v>
      </c>
      <c r="L2639" s="196" t="s">
        <v>5433</v>
      </c>
    </row>
    <row r="2640" spans="1:12" ht="15.75">
      <c r="A2640" s="196" t="s">
        <v>7943</v>
      </c>
      <c r="B2640" s="196" t="s">
        <v>7944</v>
      </c>
      <c r="C2640" s="196" t="s">
        <v>8115</v>
      </c>
      <c r="D2640" s="196">
        <v>168</v>
      </c>
      <c r="E2640" s="197" t="s">
        <v>144</v>
      </c>
      <c r="F2640" s="196" t="s">
        <v>144</v>
      </c>
      <c r="G2640" s="196">
        <v>95815</v>
      </c>
      <c r="H2640" s="196" t="s">
        <v>8159</v>
      </c>
      <c r="I2640" s="196" t="s">
        <v>5502</v>
      </c>
      <c r="J2640" s="196" t="s">
        <v>5503</v>
      </c>
      <c r="K2640" s="197">
        <v>20.85</v>
      </c>
      <c r="L2640" s="196" t="s">
        <v>5433</v>
      </c>
    </row>
    <row r="2641" spans="1:12" ht="15.75">
      <c r="A2641" s="196" t="s">
        <v>7943</v>
      </c>
      <c r="B2641" s="196" t="s">
        <v>7944</v>
      </c>
      <c r="C2641" s="196" t="s">
        <v>8115</v>
      </c>
      <c r="D2641" s="196">
        <v>168</v>
      </c>
      <c r="E2641" s="197" t="s">
        <v>144</v>
      </c>
      <c r="F2641" s="196" t="s">
        <v>144</v>
      </c>
      <c r="G2641" s="196">
        <v>95816</v>
      </c>
      <c r="H2641" s="196" t="s">
        <v>8160</v>
      </c>
      <c r="I2641" s="196" t="s">
        <v>5502</v>
      </c>
      <c r="J2641" s="196" t="s">
        <v>5503</v>
      </c>
      <c r="K2641" s="197">
        <v>29.67</v>
      </c>
      <c r="L2641" s="196" t="s">
        <v>5433</v>
      </c>
    </row>
    <row r="2642" spans="1:12" ht="15.75">
      <c r="A2642" s="196" t="s">
        <v>7943</v>
      </c>
      <c r="B2642" s="196" t="s">
        <v>7944</v>
      </c>
      <c r="C2642" s="196" t="s">
        <v>8115</v>
      </c>
      <c r="D2642" s="196">
        <v>168</v>
      </c>
      <c r="E2642" s="197" t="s">
        <v>144</v>
      </c>
      <c r="F2642" s="196" t="s">
        <v>144</v>
      </c>
      <c r="G2642" s="196">
        <v>95817</v>
      </c>
      <c r="H2642" s="196" t="s">
        <v>8161</v>
      </c>
      <c r="I2642" s="196" t="s">
        <v>5502</v>
      </c>
      <c r="J2642" s="196" t="s">
        <v>5503</v>
      </c>
      <c r="K2642" s="197">
        <v>30.48</v>
      </c>
      <c r="L2642" s="196" t="s">
        <v>5433</v>
      </c>
    </row>
    <row r="2643" spans="1:12" ht="15.75">
      <c r="A2643" s="196" t="s">
        <v>7943</v>
      </c>
      <c r="B2643" s="196" t="s">
        <v>7944</v>
      </c>
      <c r="C2643" s="196" t="s">
        <v>8115</v>
      </c>
      <c r="D2643" s="196">
        <v>168</v>
      </c>
      <c r="E2643" s="197" t="s">
        <v>144</v>
      </c>
      <c r="F2643" s="196" t="s">
        <v>144</v>
      </c>
      <c r="G2643" s="196">
        <v>95818</v>
      </c>
      <c r="H2643" s="196" t="s">
        <v>8162</v>
      </c>
      <c r="I2643" s="196" t="s">
        <v>5502</v>
      </c>
      <c r="J2643" s="196" t="s">
        <v>5503</v>
      </c>
      <c r="K2643" s="197">
        <v>36.58</v>
      </c>
      <c r="L2643" s="196" t="s">
        <v>5433</v>
      </c>
    </row>
    <row r="2644" spans="1:12" ht="15.75">
      <c r="A2644" s="196" t="s">
        <v>7943</v>
      </c>
      <c r="B2644" s="196" t="s">
        <v>7944</v>
      </c>
      <c r="C2644" s="196" t="s">
        <v>8115</v>
      </c>
      <c r="D2644" s="196">
        <v>168</v>
      </c>
      <c r="E2644" s="197" t="s">
        <v>144</v>
      </c>
      <c r="F2644" s="196" t="s">
        <v>144</v>
      </c>
      <c r="G2644" s="196">
        <v>97881</v>
      </c>
      <c r="H2644" s="196" t="s">
        <v>8163</v>
      </c>
      <c r="I2644" s="196" t="s">
        <v>5502</v>
      </c>
      <c r="J2644" s="196" t="s">
        <v>5432</v>
      </c>
      <c r="K2644" s="197">
        <v>108.46</v>
      </c>
      <c r="L2644" s="196" t="s">
        <v>5433</v>
      </c>
    </row>
    <row r="2645" spans="1:12" ht="15.75">
      <c r="A2645" s="196" t="s">
        <v>7943</v>
      </c>
      <c r="B2645" s="196" t="s">
        <v>7944</v>
      </c>
      <c r="C2645" s="196" t="s">
        <v>8115</v>
      </c>
      <c r="D2645" s="196">
        <v>168</v>
      </c>
      <c r="E2645" s="197" t="s">
        <v>144</v>
      </c>
      <c r="F2645" s="196" t="s">
        <v>144</v>
      </c>
      <c r="G2645" s="196">
        <v>97882</v>
      </c>
      <c r="H2645" s="196" t="s">
        <v>8164</v>
      </c>
      <c r="I2645" s="196" t="s">
        <v>5502</v>
      </c>
      <c r="J2645" s="196" t="s">
        <v>5432</v>
      </c>
      <c r="K2645" s="197">
        <v>168.97</v>
      </c>
      <c r="L2645" s="196" t="s">
        <v>5433</v>
      </c>
    </row>
    <row r="2646" spans="1:12" ht="15.75">
      <c r="A2646" s="196" t="s">
        <v>7943</v>
      </c>
      <c r="B2646" s="196" t="s">
        <v>7944</v>
      </c>
      <c r="C2646" s="196" t="s">
        <v>8115</v>
      </c>
      <c r="D2646" s="196">
        <v>168</v>
      </c>
      <c r="E2646" s="197" t="s">
        <v>144</v>
      </c>
      <c r="F2646" s="196" t="s">
        <v>144</v>
      </c>
      <c r="G2646" s="196">
        <v>97883</v>
      </c>
      <c r="H2646" s="196" t="s">
        <v>8165</v>
      </c>
      <c r="I2646" s="196" t="s">
        <v>5502</v>
      </c>
      <c r="J2646" s="196" t="s">
        <v>5432</v>
      </c>
      <c r="K2646" s="197">
        <v>321.17</v>
      </c>
      <c r="L2646" s="196" t="s">
        <v>5433</v>
      </c>
    </row>
    <row r="2647" spans="1:12" ht="15.75">
      <c r="A2647" s="196" t="s">
        <v>7943</v>
      </c>
      <c r="B2647" s="196" t="s">
        <v>7944</v>
      </c>
      <c r="C2647" s="196" t="s">
        <v>8115</v>
      </c>
      <c r="D2647" s="196">
        <v>168</v>
      </c>
      <c r="E2647" s="197" t="s">
        <v>144</v>
      </c>
      <c r="F2647" s="196" t="s">
        <v>144</v>
      </c>
      <c r="G2647" s="196">
        <v>97884</v>
      </c>
      <c r="H2647" s="196" t="s">
        <v>8166</v>
      </c>
      <c r="I2647" s="196" t="s">
        <v>5502</v>
      </c>
      <c r="J2647" s="196" t="s">
        <v>5432</v>
      </c>
      <c r="K2647" s="197">
        <v>614.48</v>
      </c>
      <c r="L2647" s="196" t="s">
        <v>5433</v>
      </c>
    </row>
    <row r="2648" spans="1:12" ht="15.75">
      <c r="A2648" s="196" t="s">
        <v>7943</v>
      </c>
      <c r="B2648" s="196" t="s">
        <v>7944</v>
      </c>
      <c r="C2648" s="196" t="s">
        <v>8115</v>
      </c>
      <c r="D2648" s="196">
        <v>168</v>
      </c>
      <c r="E2648" s="197" t="s">
        <v>144</v>
      </c>
      <c r="F2648" s="196" t="s">
        <v>144</v>
      </c>
      <c r="G2648" s="196">
        <v>97885</v>
      </c>
      <c r="H2648" s="196" t="s">
        <v>8167</v>
      </c>
      <c r="I2648" s="196" t="s">
        <v>5502</v>
      </c>
      <c r="J2648" s="196" t="s">
        <v>5432</v>
      </c>
      <c r="K2648" s="197">
        <v>950.55</v>
      </c>
      <c r="L2648" s="196" t="s">
        <v>5433</v>
      </c>
    </row>
    <row r="2649" spans="1:12" ht="15.75">
      <c r="A2649" s="196" t="s">
        <v>7943</v>
      </c>
      <c r="B2649" s="196" t="s">
        <v>7944</v>
      </c>
      <c r="C2649" s="196" t="s">
        <v>8115</v>
      </c>
      <c r="D2649" s="196">
        <v>168</v>
      </c>
      <c r="E2649" s="197" t="s">
        <v>144</v>
      </c>
      <c r="F2649" s="196" t="s">
        <v>144</v>
      </c>
      <c r="G2649" s="196">
        <v>97886</v>
      </c>
      <c r="H2649" s="196" t="s">
        <v>8168</v>
      </c>
      <c r="I2649" s="196" t="s">
        <v>5502</v>
      </c>
      <c r="J2649" s="196" t="s">
        <v>5432</v>
      </c>
      <c r="K2649" s="197">
        <v>160.94999999999999</v>
      </c>
      <c r="L2649" s="196" t="s">
        <v>5433</v>
      </c>
    </row>
    <row r="2650" spans="1:12" ht="15.75">
      <c r="A2650" s="196" t="s">
        <v>7943</v>
      </c>
      <c r="B2650" s="196" t="s">
        <v>7944</v>
      </c>
      <c r="C2650" s="196" t="s">
        <v>8115</v>
      </c>
      <c r="D2650" s="196">
        <v>168</v>
      </c>
      <c r="E2650" s="197" t="s">
        <v>144</v>
      </c>
      <c r="F2650" s="196" t="s">
        <v>144</v>
      </c>
      <c r="G2650" s="196">
        <v>97887</v>
      </c>
      <c r="H2650" s="196" t="s">
        <v>8169</v>
      </c>
      <c r="I2650" s="196" t="s">
        <v>5502</v>
      </c>
      <c r="J2650" s="196" t="s">
        <v>5432</v>
      </c>
      <c r="K2650" s="197">
        <v>254.28</v>
      </c>
      <c r="L2650" s="196" t="s">
        <v>5433</v>
      </c>
    </row>
    <row r="2651" spans="1:12" ht="15.75">
      <c r="A2651" s="196" t="s">
        <v>7943</v>
      </c>
      <c r="B2651" s="196" t="s">
        <v>7944</v>
      </c>
      <c r="C2651" s="196" t="s">
        <v>8115</v>
      </c>
      <c r="D2651" s="196">
        <v>168</v>
      </c>
      <c r="E2651" s="197" t="s">
        <v>144</v>
      </c>
      <c r="F2651" s="196" t="s">
        <v>144</v>
      </c>
      <c r="G2651" s="196">
        <v>97888</v>
      </c>
      <c r="H2651" s="196" t="s">
        <v>8170</v>
      </c>
      <c r="I2651" s="196" t="s">
        <v>5502</v>
      </c>
      <c r="J2651" s="196" t="s">
        <v>5432</v>
      </c>
      <c r="K2651" s="197">
        <v>492.53</v>
      </c>
      <c r="L2651" s="196" t="s">
        <v>5433</v>
      </c>
    </row>
    <row r="2652" spans="1:12" ht="15.75">
      <c r="A2652" s="196" t="s">
        <v>7943</v>
      </c>
      <c r="B2652" s="196" t="s">
        <v>7944</v>
      </c>
      <c r="C2652" s="196" t="s">
        <v>8115</v>
      </c>
      <c r="D2652" s="196">
        <v>168</v>
      </c>
      <c r="E2652" s="197" t="s">
        <v>144</v>
      </c>
      <c r="F2652" s="196" t="s">
        <v>144</v>
      </c>
      <c r="G2652" s="196">
        <v>97889</v>
      </c>
      <c r="H2652" s="196" t="s">
        <v>8171</v>
      </c>
      <c r="I2652" s="196" t="s">
        <v>5502</v>
      </c>
      <c r="J2652" s="196" t="s">
        <v>5432</v>
      </c>
      <c r="K2652" s="197">
        <v>651.39</v>
      </c>
      <c r="L2652" s="196" t="s">
        <v>5433</v>
      </c>
    </row>
    <row r="2653" spans="1:12" ht="15.75">
      <c r="A2653" s="196" t="s">
        <v>7943</v>
      </c>
      <c r="B2653" s="196" t="s">
        <v>7944</v>
      </c>
      <c r="C2653" s="196" t="s">
        <v>8115</v>
      </c>
      <c r="D2653" s="196">
        <v>168</v>
      </c>
      <c r="E2653" s="197" t="s">
        <v>144</v>
      </c>
      <c r="F2653" s="196" t="s">
        <v>144</v>
      </c>
      <c r="G2653" s="196">
        <v>97890</v>
      </c>
      <c r="H2653" s="196" t="s">
        <v>8172</v>
      </c>
      <c r="I2653" s="196" t="s">
        <v>5502</v>
      </c>
      <c r="J2653" s="196" t="s">
        <v>5432</v>
      </c>
      <c r="K2653" s="197">
        <v>754.17</v>
      </c>
      <c r="L2653" s="196" t="s">
        <v>5433</v>
      </c>
    </row>
    <row r="2654" spans="1:12" ht="15.75">
      <c r="A2654" s="196" t="s">
        <v>7943</v>
      </c>
      <c r="B2654" s="196" t="s">
        <v>7944</v>
      </c>
      <c r="C2654" s="196" t="s">
        <v>8115</v>
      </c>
      <c r="D2654" s="196">
        <v>168</v>
      </c>
      <c r="E2654" s="197" t="s">
        <v>144</v>
      </c>
      <c r="F2654" s="196" t="s">
        <v>144</v>
      </c>
      <c r="G2654" s="196">
        <v>97891</v>
      </c>
      <c r="H2654" s="196" t="s">
        <v>8173</v>
      </c>
      <c r="I2654" s="196" t="s">
        <v>5502</v>
      </c>
      <c r="J2654" s="196" t="s">
        <v>5432</v>
      </c>
      <c r="K2654" s="197">
        <v>178.77</v>
      </c>
      <c r="L2654" s="196" t="s">
        <v>5433</v>
      </c>
    </row>
    <row r="2655" spans="1:12" ht="15.75">
      <c r="A2655" s="196" t="s">
        <v>7943</v>
      </c>
      <c r="B2655" s="196" t="s">
        <v>7944</v>
      </c>
      <c r="C2655" s="196" t="s">
        <v>8115</v>
      </c>
      <c r="D2655" s="196">
        <v>168</v>
      </c>
      <c r="E2655" s="197" t="s">
        <v>144</v>
      </c>
      <c r="F2655" s="196" t="s">
        <v>144</v>
      </c>
      <c r="G2655" s="196">
        <v>97892</v>
      </c>
      <c r="H2655" s="196" t="s">
        <v>8174</v>
      </c>
      <c r="I2655" s="196" t="s">
        <v>5502</v>
      </c>
      <c r="J2655" s="196" t="s">
        <v>5432</v>
      </c>
      <c r="K2655" s="197">
        <v>332.87</v>
      </c>
      <c r="L2655" s="196" t="s">
        <v>5433</v>
      </c>
    </row>
    <row r="2656" spans="1:12" ht="15.75">
      <c r="A2656" s="196" t="s">
        <v>7943</v>
      </c>
      <c r="B2656" s="196" t="s">
        <v>7944</v>
      </c>
      <c r="C2656" s="196" t="s">
        <v>8115</v>
      </c>
      <c r="D2656" s="196">
        <v>168</v>
      </c>
      <c r="E2656" s="197" t="s">
        <v>144</v>
      </c>
      <c r="F2656" s="196" t="s">
        <v>144</v>
      </c>
      <c r="G2656" s="196">
        <v>97893</v>
      </c>
      <c r="H2656" s="196" t="s">
        <v>8175</v>
      </c>
      <c r="I2656" s="196" t="s">
        <v>5502</v>
      </c>
      <c r="J2656" s="196" t="s">
        <v>5432</v>
      </c>
      <c r="K2656" s="197">
        <v>447.81</v>
      </c>
      <c r="L2656" s="196" t="s">
        <v>5433</v>
      </c>
    </row>
    <row r="2657" spans="1:12" ht="15.75">
      <c r="A2657" s="196" t="s">
        <v>7943</v>
      </c>
      <c r="B2657" s="196" t="s">
        <v>7944</v>
      </c>
      <c r="C2657" s="196" t="s">
        <v>8115</v>
      </c>
      <c r="D2657" s="196">
        <v>168</v>
      </c>
      <c r="E2657" s="197" t="s">
        <v>144</v>
      </c>
      <c r="F2657" s="196" t="s">
        <v>144</v>
      </c>
      <c r="G2657" s="196">
        <v>97894</v>
      </c>
      <c r="H2657" s="196" t="s">
        <v>8176</v>
      </c>
      <c r="I2657" s="196" t="s">
        <v>5502</v>
      </c>
      <c r="J2657" s="196" t="s">
        <v>5432</v>
      </c>
      <c r="K2657" s="197">
        <v>507.45</v>
      </c>
      <c r="L2657" s="196" t="s">
        <v>5433</v>
      </c>
    </row>
    <row r="2658" spans="1:12" ht="15.75">
      <c r="A2658" s="196" t="s">
        <v>7943</v>
      </c>
      <c r="B2658" s="196" t="s">
        <v>7944</v>
      </c>
      <c r="C2658" s="196" t="s">
        <v>8177</v>
      </c>
      <c r="D2658" s="196">
        <v>169</v>
      </c>
      <c r="E2658" s="197" t="s">
        <v>144</v>
      </c>
      <c r="F2658" s="196" t="s">
        <v>144</v>
      </c>
      <c r="G2658" s="196">
        <v>93653</v>
      </c>
      <c r="H2658" s="196" t="s">
        <v>8178</v>
      </c>
      <c r="I2658" s="196" t="s">
        <v>5502</v>
      </c>
      <c r="J2658" s="196" t="s">
        <v>5503</v>
      </c>
      <c r="K2658" s="197">
        <v>11.75</v>
      </c>
      <c r="L2658" s="196" t="s">
        <v>5433</v>
      </c>
    </row>
    <row r="2659" spans="1:12" ht="15.75">
      <c r="A2659" s="196" t="s">
        <v>7943</v>
      </c>
      <c r="B2659" s="196" t="s">
        <v>7944</v>
      </c>
      <c r="C2659" s="196" t="s">
        <v>8177</v>
      </c>
      <c r="D2659" s="196">
        <v>169</v>
      </c>
      <c r="E2659" s="197" t="s">
        <v>144</v>
      </c>
      <c r="F2659" s="196" t="s">
        <v>144</v>
      </c>
      <c r="G2659" s="196">
        <v>93654</v>
      </c>
      <c r="H2659" s="196" t="s">
        <v>8179</v>
      </c>
      <c r="I2659" s="196" t="s">
        <v>5502</v>
      </c>
      <c r="J2659" s="196" t="s">
        <v>5503</v>
      </c>
      <c r="K2659" s="197">
        <v>12.27</v>
      </c>
      <c r="L2659" s="196" t="s">
        <v>5433</v>
      </c>
    </row>
    <row r="2660" spans="1:12" ht="15.75">
      <c r="A2660" s="196" t="s">
        <v>7943</v>
      </c>
      <c r="B2660" s="196" t="s">
        <v>7944</v>
      </c>
      <c r="C2660" s="196" t="s">
        <v>8177</v>
      </c>
      <c r="D2660" s="196">
        <v>169</v>
      </c>
      <c r="E2660" s="197" t="s">
        <v>144</v>
      </c>
      <c r="F2660" s="196" t="s">
        <v>144</v>
      </c>
      <c r="G2660" s="196">
        <v>93655</v>
      </c>
      <c r="H2660" s="196" t="s">
        <v>8180</v>
      </c>
      <c r="I2660" s="196" t="s">
        <v>5502</v>
      </c>
      <c r="J2660" s="196" t="s">
        <v>5503</v>
      </c>
      <c r="K2660" s="197">
        <v>13.3</v>
      </c>
      <c r="L2660" s="196" t="s">
        <v>5433</v>
      </c>
    </row>
    <row r="2661" spans="1:12" ht="15.75">
      <c r="A2661" s="196" t="s">
        <v>7943</v>
      </c>
      <c r="B2661" s="196" t="s">
        <v>7944</v>
      </c>
      <c r="C2661" s="196" t="s">
        <v>8177</v>
      </c>
      <c r="D2661" s="196">
        <v>169</v>
      </c>
      <c r="E2661" s="197" t="s">
        <v>144</v>
      </c>
      <c r="F2661" s="196" t="s">
        <v>144</v>
      </c>
      <c r="G2661" s="196">
        <v>93656</v>
      </c>
      <c r="H2661" s="196" t="s">
        <v>8181</v>
      </c>
      <c r="I2661" s="196" t="s">
        <v>5502</v>
      </c>
      <c r="J2661" s="196" t="s">
        <v>5503</v>
      </c>
      <c r="K2661" s="197">
        <v>13.3</v>
      </c>
      <c r="L2661" s="196" t="s">
        <v>5433</v>
      </c>
    </row>
    <row r="2662" spans="1:12" ht="15.75">
      <c r="A2662" s="196" t="s">
        <v>7943</v>
      </c>
      <c r="B2662" s="196" t="s">
        <v>7944</v>
      </c>
      <c r="C2662" s="196" t="s">
        <v>8177</v>
      </c>
      <c r="D2662" s="196">
        <v>169</v>
      </c>
      <c r="E2662" s="197" t="s">
        <v>144</v>
      </c>
      <c r="F2662" s="196" t="s">
        <v>144</v>
      </c>
      <c r="G2662" s="196">
        <v>93657</v>
      </c>
      <c r="H2662" s="196" t="s">
        <v>8182</v>
      </c>
      <c r="I2662" s="196" t="s">
        <v>5502</v>
      </c>
      <c r="J2662" s="196" t="s">
        <v>5503</v>
      </c>
      <c r="K2662" s="197">
        <v>14.53</v>
      </c>
      <c r="L2662" s="196" t="s">
        <v>5433</v>
      </c>
    </row>
    <row r="2663" spans="1:12" ht="15.75">
      <c r="A2663" s="196" t="s">
        <v>7943</v>
      </c>
      <c r="B2663" s="196" t="s">
        <v>7944</v>
      </c>
      <c r="C2663" s="196" t="s">
        <v>8177</v>
      </c>
      <c r="D2663" s="196">
        <v>169</v>
      </c>
      <c r="E2663" s="197" t="s">
        <v>144</v>
      </c>
      <c r="F2663" s="196" t="s">
        <v>144</v>
      </c>
      <c r="G2663" s="196">
        <v>93658</v>
      </c>
      <c r="H2663" s="196" t="s">
        <v>8183</v>
      </c>
      <c r="I2663" s="196" t="s">
        <v>5502</v>
      </c>
      <c r="J2663" s="196" t="s">
        <v>5503</v>
      </c>
      <c r="K2663" s="197">
        <v>21.04</v>
      </c>
      <c r="L2663" s="196" t="s">
        <v>5433</v>
      </c>
    </row>
    <row r="2664" spans="1:12" ht="15.75">
      <c r="A2664" s="196" t="s">
        <v>7943</v>
      </c>
      <c r="B2664" s="196" t="s">
        <v>7944</v>
      </c>
      <c r="C2664" s="196" t="s">
        <v>8177</v>
      </c>
      <c r="D2664" s="196">
        <v>169</v>
      </c>
      <c r="E2664" s="197" t="s">
        <v>144</v>
      </c>
      <c r="F2664" s="196" t="s">
        <v>144</v>
      </c>
      <c r="G2664" s="196">
        <v>93659</v>
      </c>
      <c r="H2664" s="196" t="s">
        <v>8184</v>
      </c>
      <c r="I2664" s="196" t="s">
        <v>5502</v>
      </c>
      <c r="J2664" s="196" t="s">
        <v>5503</v>
      </c>
      <c r="K2664" s="197">
        <v>23.55</v>
      </c>
      <c r="L2664" s="196" t="s">
        <v>5433</v>
      </c>
    </row>
    <row r="2665" spans="1:12" ht="15.75">
      <c r="A2665" s="196" t="s">
        <v>7943</v>
      </c>
      <c r="B2665" s="196" t="s">
        <v>7944</v>
      </c>
      <c r="C2665" s="196" t="s">
        <v>8177</v>
      </c>
      <c r="D2665" s="196">
        <v>169</v>
      </c>
      <c r="E2665" s="197" t="s">
        <v>144</v>
      </c>
      <c r="F2665" s="196" t="s">
        <v>144</v>
      </c>
      <c r="G2665" s="196">
        <v>93660</v>
      </c>
      <c r="H2665" s="196" t="s">
        <v>8185</v>
      </c>
      <c r="I2665" s="196" t="s">
        <v>5502</v>
      </c>
      <c r="J2665" s="196" t="s">
        <v>5503</v>
      </c>
      <c r="K2665" s="197">
        <v>58.79</v>
      </c>
      <c r="L2665" s="196" t="s">
        <v>5433</v>
      </c>
    </row>
    <row r="2666" spans="1:12" ht="15.75">
      <c r="A2666" s="196" t="s">
        <v>7943</v>
      </c>
      <c r="B2666" s="196" t="s">
        <v>7944</v>
      </c>
      <c r="C2666" s="196" t="s">
        <v>8177</v>
      </c>
      <c r="D2666" s="196">
        <v>169</v>
      </c>
      <c r="E2666" s="197" t="s">
        <v>144</v>
      </c>
      <c r="F2666" s="196" t="s">
        <v>144</v>
      </c>
      <c r="G2666" s="196">
        <v>93661</v>
      </c>
      <c r="H2666" s="196" t="s">
        <v>8186</v>
      </c>
      <c r="I2666" s="196" t="s">
        <v>5502</v>
      </c>
      <c r="J2666" s="196" t="s">
        <v>5503</v>
      </c>
      <c r="K2666" s="197">
        <v>59.84</v>
      </c>
      <c r="L2666" s="196" t="s">
        <v>5433</v>
      </c>
    </row>
    <row r="2667" spans="1:12" ht="15.75">
      <c r="A2667" s="196" t="s">
        <v>7943</v>
      </c>
      <c r="B2667" s="196" t="s">
        <v>7944</v>
      </c>
      <c r="C2667" s="196" t="s">
        <v>8177</v>
      </c>
      <c r="D2667" s="196">
        <v>169</v>
      </c>
      <c r="E2667" s="197" t="s">
        <v>144</v>
      </c>
      <c r="F2667" s="196" t="s">
        <v>144</v>
      </c>
      <c r="G2667" s="196">
        <v>93662</v>
      </c>
      <c r="H2667" s="196" t="s">
        <v>8187</v>
      </c>
      <c r="I2667" s="196" t="s">
        <v>5502</v>
      </c>
      <c r="J2667" s="196" t="s">
        <v>5503</v>
      </c>
      <c r="K2667" s="197">
        <v>61.89</v>
      </c>
      <c r="L2667" s="196" t="s">
        <v>5433</v>
      </c>
    </row>
    <row r="2668" spans="1:12" ht="15.75">
      <c r="A2668" s="196" t="s">
        <v>7943</v>
      </c>
      <c r="B2668" s="196" t="s">
        <v>7944</v>
      </c>
      <c r="C2668" s="196" t="s">
        <v>8177</v>
      </c>
      <c r="D2668" s="196">
        <v>169</v>
      </c>
      <c r="E2668" s="197" t="s">
        <v>144</v>
      </c>
      <c r="F2668" s="196" t="s">
        <v>144</v>
      </c>
      <c r="G2668" s="196">
        <v>93663</v>
      </c>
      <c r="H2668" s="196" t="s">
        <v>8188</v>
      </c>
      <c r="I2668" s="196" t="s">
        <v>5502</v>
      </c>
      <c r="J2668" s="196" t="s">
        <v>5503</v>
      </c>
      <c r="K2668" s="197">
        <v>61.89</v>
      </c>
      <c r="L2668" s="196" t="s">
        <v>5433</v>
      </c>
    </row>
    <row r="2669" spans="1:12" ht="15.75">
      <c r="A2669" s="196" t="s">
        <v>7943</v>
      </c>
      <c r="B2669" s="196" t="s">
        <v>7944</v>
      </c>
      <c r="C2669" s="196" t="s">
        <v>8177</v>
      </c>
      <c r="D2669" s="196">
        <v>169</v>
      </c>
      <c r="E2669" s="197" t="s">
        <v>144</v>
      </c>
      <c r="F2669" s="196" t="s">
        <v>144</v>
      </c>
      <c r="G2669" s="196">
        <v>93664</v>
      </c>
      <c r="H2669" s="196" t="s">
        <v>8189</v>
      </c>
      <c r="I2669" s="196" t="s">
        <v>5502</v>
      </c>
      <c r="J2669" s="196" t="s">
        <v>5503</v>
      </c>
      <c r="K2669" s="197">
        <v>64.37</v>
      </c>
      <c r="L2669" s="196" t="s">
        <v>5433</v>
      </c>
    </row>
    <row r="2670" spans="1:12" ht="15.75">
      <c r="A2670" s="196" t="s">
        <v>7943</v>
      </c>
      <c r="B2670" s="196" t="s">
        <v>7944</v>
      </c>
      <c r="C2670" s="196" t="s">
        <v>8177</v>
      </c>
      <c r="D2670" s="196">
        <v>169</v>
      </c>
      <c r="E2670" s="197" t="s">
        <v>144</v>
      </c>
      <c r="F2670" s="196" t="s">
        <v>144</v>
      </c>
      <c r="G2670" s="196">
        <v>93665</v>
      </c>
      <c r="H2670" s="196" t="s">
        <v>8190</v>
      </c>
      <c r="I2670" s="196" t="s">
        <v>5502</v>
      </c>
      <c r="J2670" s="196" t="s">
        <v>5503</v>
      </c>
      <c r="K2670" s="197">
        <v>67.44</v>
      </c>
      <c r="L2670" s="196" t="s">
        <v>5433</v>
      </c>
    </row>
    <row r="2671" spans="1:12" ht="15.75">
      <c r="A2671" s="196" t="s">
        <v>7943</v>
      </c>
      <c r="B2671" s="196" t="s">
        <v>7944</v>
      </c>
      <c r="C2671" s="196" t="s">
        <v>8177</v>
      </c>
      <c r="D2671" s="196">
        <v>169</v>
      </c>
      <c r="E2671" s="197" t="s">
        <v>144</v>
      </c>
      <c r="F2671" s="196" t="s">
        <v>144</v>
      </c>
      <c r="G2671" s="196">
        <v>93666</v>
      </c>
      <c r="H2671" s="196" t="s">
        <v>8191</v>
      </c>
      <c r="I2671" s="196" t="s">
        <v>5502</v>
      </c>
      <c r="J2671" s="196" t="s">
        <v>5503</v>
      </c>
      <c r="K2671" s="197">
        <v>72.45</v>
      </c>
      <c r="L2671" s="196" t="s">
        <v>5433</v>
      </c>
    </row>
    <row r="2672" spans="1:12" ht="15.75">
      <c r="A2672" s="196" t="s">
        <v>7943</v>
      </c>
      <c r="B2672" s="196" t="s">
        <v>7944</v>
      </c>
      <c r="C2672" s="196" t="s">
        <v>8177</v>
      </c>
      <c r="D2672" s="196">
        <v>169</v>
      </c>
      <c r="E2672" s="197" t="s">
        <v>144</v>
      </c>
      <c r="F2672" s="196" t="s">
        <v>144</v>
      </c>
      <c r="G2672" s="196">
        <v>93667</v>
      </c>
      <c r="H2672" s="196" t="s">
        <v>8192</v>
      </c>
      <c r="I2672" s="196" t="s">
        <v>5502</v>
      </c>
      <c r="J2672" s="196" t="s">
        <v>5503</v>
      </c>
      <c r="K2672" s="197">
        <v>73.3</v>
      </c>
      <c r="L2672" s="196" t="s">
        <v>5433</v>
      </c>
    </row>
    <row r="2673" spans="1:12" ht="15.75">
      <c r="A2673" s="196" t="s">
        <v>7943</v>
      </c>
      <c r="B2673" s="196" t="s">
        <v>7944</v>
      </c>
      <c r="C2673" s="196" t="s">
        <v>8177</v>
      </c>
      <c r="D2673" s="196">
        <v>169</v>
      </c>
      <c r="E2673" s="197" t="s">
        <v>144</v>
      </c>
      <c r="F2673" s="196" t="s">
        <v>144</v>
      </c>
      <c r="G2673" s="196">
        <v>93668</v>
      </c>
      <c r="H2673" s="196" t="s">
        <v>8193</v>
      </c>
      <c r="I2673" s="196" t="s">
        <v>5502</v>
      </c>
      <c r="J2673" s="196" t="s">
        <v>5503</v>
      </c>
      <c r="K2673" s="197">
        <v>74.86</v>
      </c>
      <c r="L2673" s="196" t="s">
        <v>5433</v>
      </c>
    </row>
    <row r="2674" spans="1:12" ht="15.75">
      <c r="A2674" s="196" t="s">
        <v>7943</v>
      </c>
      <c r="B2674" s="196" t="s">
        <v>7944</v>
      </c>
      <c r="C2674" s="196" t="s">
        <v>8177</v>
      </c>
      <c r="D2674" s="196">
        <v>169</v>
      </c>
      <c r="E2674" s="197" t="s">
        <v>144</v>
      </c>
      <c r="F2674" s="196" t="s">
        <v>144</v>
      </c>
      <c r="G2674" s="196">
        <v>93669</v>
      </c>
      <c r="H2674" s="196" t="s">
        <v>8194</v>
      </c>
      <c r="I2674" s="196" t="s">
        <v>5502</v>
      </c>
      <c r="J2674" s="196" t="s">
        <v>5503</v>
      </c>
      <c r="K2674" s="197">
        <v>77.94</v>
      </c>
      <c r="L2674" s="196" t="s">
        <v>5433</v>
      </c>
    </row>
    <row r="2675" spans="1:12" ht="15.75">
      <c r="A2675" s="196" t="s">
        <v>7943</v>
      </c>
      <c r="B2675" s="196" t="s">
        <v>7944</v>
      </c>
      <c r="C2675" s="196" t="s">
        <v>8177</v>
      </c>
      <c r="D2675" s="196">
        <v>169</v>
      </c>
      <c r="E2675" s="197" t="s">
        <v>144</v>
      </c>
      <c r="F2675" s="196" t="s">
        <v>144</v>
      </c>
      <c r="G2675" s="196">
        <v>93670</v>
      </c>
      <c r="H2675" s="196" t="s">
        <v>8195</v>
      </c>
      <c r="I2675" s="196" t="s">
        <v>5502</v>
      </c>
      <c r="J2675" s="196" t="s">
        <v>5503</v>
      </c>
      <c r="K2675" s="197">
        <v>77.94</v>
      </c>
      <c r="L2675" s="196" t="s">
        <v>5433</v>
      </c>
    </row>
    <row r="2676" spans="1:12" ht="15.75">
      <c r="A2676" s="196" t="s">
        <v>7943</v>
      </c>
      <c r="B2676" s="196" t="s">
        <v>7944</v>
      </c>
      <c r="C2676" s="196" t="s">
        <v>8177</v>
      </c>
      <c r="D2676" s="196">
        <v>169</v>
      </c>
      <c r="E2676" s="197" t="s">
        <v>144</v>
      </c>
      <c r="F2676" s="196" t="s">
        <v>144</v>
      </c>
      <c r="G2676" s="196">
        <v>93671</v>
      </c>
      <c r="H2676" s="196" t="s">
        <v>8196</v>
      </c>
      <c r="I2676" s="196" t="s">
        <v>5502</v>
      </c>
      <c r="J2676" s="196" t="s">
        <v>5503</v>
      </c>
      <c r="K2676" s="197">
        <v>81.650000000000006</v>
      </c>
      <c r="L2676" s="196" t="s">
        <v>5433</v>
      </c>
    </row>
    <row r="2677" spans="1:12" ht="15.75">
      <c r="A2677" s="196" t="s">
        <v>7943</v>
      </c>
      <c r="B2677" s="196" t="s">
        <v>7944</v>
      </c>
      <c r="C2677" s="196" t="s">
        <v>8177</v>
      </c>
      <c r="D2677" s="196">
        <v>169</v>
      </c>
      <c r="E2677" s="197" t="s">
        <v>144</v>
      </c>
      <c r="F2677" s="196" t="s">
        <v>144</v>
      </c>
      <c r="G2677" s="196">
        <v>93672</v>
      </c>
      <c r="H2677" s="196" t="s">
        <v>8197</v>
      </c>
      <c r="I2677" s="196" t="s">
        <v>5502</v>
      </c>
      <c r="J2677" s="196" t="s">
        <v>5503</v>
      </c>
      <c r="K2677" s="197">
        <v>87.5</v>
      </c>
      <c r="L2677" s="196" t="s">
        <v>5433</v>
      </c>
    </row>
    <row r="2678" spans="1:12" ht="15.75">
      <c r="A2678" s="196" t="s">
        <v>7943</v>
      </c>
      <c r="B2678" s="196" t="s">
        <v>7944</v>
      </c>
      <c r="C2678" s="196" t="s">
        <v>8177</v>
      </c>
      <c r="D2678" s="196">
        <v>169</v>
      </c>
      <c r="E2678" s="197" t="s">
        <v>144</v>
      </c>
      <c r="F2678" s="196" t="s">
        <v>144</v>
      </c>
      <c r="G2678" s="196">
        <v>93673</v>
      </c>
      <c r="H2678" s="196" t="s">
        <v>8198</v>
      </c>
      <c r="I2678" s="196" t="s">
        <v>5502</v>
      </c>
      <c r="J2678" s="196" t="s">
        <v>5503</v>
      </c>
      <c r="K2678" s="197">
        <v>95.04</v>
      </c>
      <c r="L2678" s="196" t="s">
        <v>5433</v>
      </c>
    </row>
    <row r="2679" spans="1:12" ht="15.75">
      <c r="A2679" s="196" t="s">
        <v>7943</v>
      </c>
      <c r="B2679" s="196" t="s">
        <v>7944</v>
      </c>
      <c r="C2679" s="196" t="s">
        <v>8177</v>
      </c>
      <c r="D2679" s="196">
        <v>169</v>
      </c>
      <c r="E2679" s="197" t="s">
        <v>144</v>
      </c>
      <c r="F2679" s="196" t="s">
        <v>144</v>
      </c>
      <c r="G2679" s="196">
        <v>97359</v>
      </c>
      <c r="H2679" s="196" t="s">
        <v>8199</v>
      </c>
      <c r="I2679" s="196" t="s">
        <v>5502</v>
      </c>
      <c r="J2679" s="196" t="s">
        <v>5503</v>
      </c>
      <c r="K2679" s="198">
        <v>3222.12</v>
      </c>
      <c r="L2679" s="196" t="s">
        <v>5433</v>
      </c>
    </row>
    <row r="2680" spans="1:12" ht="15.75">
      <c r="A2680" s="196" t="s">
        <v>7943</v>
      </c>
      <c r="B2680" s="196" t="s">
        <v>7944</v>
      </c>
      <c r="C2680" s="196" t="s">
        <v>8177</v>
      </c>
      <c r="D2680" s="196">
        <v>169</v>
      </c>
      <c r="E2680" s="197" t="s">
        <v>144</v>
      </c>
      <c r="F2680" s="196" t="s">
        <v>144</v>
      </c>
      <c r="G2680" s="196">
        <v>97360</v>
      </c>
      <c r="H2680" s="196" t="s">
        <v>8200</v>
      </c>
      <c r="I2680" s="196" t="s">
        <v>5502</v>
      </c>
      <c r="J2680" s="196" t="s">
        <v>5503</v>
      </c>
      <c r="K2680" s="198">
        <v>6214.44</v>
      </c>
      <c r="L2680" s="196" t="s">
        <v>5433</v>
      </c>
    </row>
    <row r="2681" spans="1:12" ht="15.75">
      <c r="A2681" s="196" t="s">
        <v>7943</v>
      </c>
      <c r="B2681" s="196" t="s">
        <v>7944</v>
      </c>
      <c r="C2681" s="196" t="s">
        <v>8177</v>
      </c>
      <c r="D2681" s="196">
        <v>169</v>
      </c>
      <c r="E2681" s="197" t="s">
        <v>144</v>
      </c>
      <c r="F2681" s="196" t="s">
        <v>144</v>
      </c>
      <c r="G2681" s="196">
        <v>97361</v>
      </c>
      <c r="H2681" s="196" t="s">
        <v>8201</v>
      </c>
      <c r="I2681" s="196" t="s">
        <v>5502</v>
      </c>
      <c r="J2681" s="196" t="s">
        <v>5503</v>
      </c>
      <c r="K2681" s="198">
        <v>8285.92</v>
      </c>
      <c r="L2681" s="196" t="s">
        <v>5433</v>
      </c>
    </row>
    <row r="2682" spans="1:12" ht="15.75">
      <c r="A2682" s="196" t="s">
        <v>7943</v>
      </c>
      <c r="B2682" s="196" t="s">
        <v>7944</v>
      </c>
      <c r="C2682" s="196" t="s">
        <v>8177</v>
      </c>
      <c r="D2682" s="196">
        <v>169</v>
      </c>
      <c r="E2682" s="197" t="s">
        <v>144</v>
      </c>
      <c r="F2682" s="196" t="s">
        <v>144</v>
      </c>
      <c r="G2682" s="196">
        <v>97362</v>
      </c>
      <c r="H2682" s="196" t="s">
        <v>8202</v>
      </c>
      <c r="I2682" s="196" t="s">
        <v>5502</v>
      </c>
      <c r="J2682" s="196" t="s">
        <v>5503</v>
      </c>
      <c r="K2682" s="198">
        <v>1900.96</v>
      </c>
      <c r="L2682" s="196" t="s">
        <v>5433</v>
      </c>
    </row>
    <row r="2683" spans="1:12" ht="15.75">
      <c r="A2683" s="196" t="s">
        <v>7943</v>
      </c>
      <c r="B2683" s="196" t="s">
        <v>7944</v>
      </c>
      <c r="C2683" s="196" t="s">
        <v>8177</v>
      </c>
      <c r="D2683" s="196">
        <v>169</v>
      </c>
      <c r="E2683" s="197" t="s">
        <v>144</v>
      </c>
      <c r="F2683" s="196" t="s">
        <v>144</v>
      </c>
      <c r="G2683" s="196">
        <v>101875</v>
      </c>
      <c r="H2683" s="196" t="s">
        <v>8203</v>
      </c>
      <c r="I2683" s="196" t="s">
        <v>5502</v>
      </c>
      <c r="J2683" s="196" t="s">
        <v>5503</v>
      </c>
      <c r="K2683" s="197">
        <v>404.3</v>
      </c>
      <c r="L2683" s="196" t="s">
        <v>5433</v>
      </c>
    </row>
    <row r="2684" spans="1:12" ht="15.75">
      <c r="A2684" s="196" t="s">
        <v>7943</v>
      </c>
      <c r="B2684" s="196" t="s">
        <v>7944</v>
      </c>
      <c r="C2684" s="196" t="s">
        <v>8177</v>
      </c>
      <c r="D2684" s="196">
        <v>169</v>
      </c>
      <c r="E2684" s="197" t="s">
        <v>144</v>
      </c>
      <c r="F2684" s="196" t="s">
        <v>144</v>
      </c>
      <c r="G2684" s="196">
        <v>101876</v>
      </c>
      <c r="H2684" s="196" t="s">
        <v>8204</v>
      </c>
      <c r="I2684" s="196" t="s">
        <v>5502</v>
      </c>
      <c r="J2684" s="196" t="s">
        <v>5503</v>
      </c>
      <c r="K2684" s="197">
        <v>71.459999999999994</v>
      </c>
      <c r="L2684" s="196" t="s">
        <v>5433</v>
      </c>
    </row>
    <row r="2685" spans="1:12" ht="15.75">
      <c r="A2685" s="196" t="s">
        <v>7943</v>
      </c>
      <c r="B2685" s="196" t="s">
        <v>7944</v>
      </c>
      <c r="C2685" s="196" t="s">
        <v>8177</v>
      </c>
      <c r="D2685" s="196">
        <v>169</v>
      </c>
      <c r="E2685" s="197" t="s">
        <v>144</v>
      </c>
      <c r="F2685" s="196" t="s">
        <v>144</v>
      </c>
      <c r="G2685" s="196">
        <v>101877</v>
      </c>
      <c r="H2685" s="196" t="s">
        <v>8205</v>
      </c>
      <c r="I2685" s="196" t="s">
        <v>5502</v>
      </c>
      <c r="J2685" s="196" t="s">
        <v>5503</v>
      </c>
      <c r="K2685" s="197">
        <v>49.12</v>
      </c>
      <c r="L2685" s="196" t="s">
        <v>5433</v>
      </c>
    </row>
    <row r="2686" spans="1:12" ht="15.75">
      <c r="A2686" s="196" t="s">
        <v>7943</v>
      </c>
      <c r="B2686" s="196" t="s">
        <v>7944</v>
      </c>
      <c r="C2686" s="196" t="s">
        <v>8177</v>
      </c>
      <c r="D2686" s="196">
        <v>169</v>
      </c>
      <c r="E2686" s="197" t="s">
        <v>144</v>
      </c>
      <c r="F2686" s="196" t="s">
        <v>144</v>
      </c>
      <c r="G2686" s="196">
        <v>101878</v>
      </c>
      <c r="H2686" s="196" t="s">
        <v>8206</v>
      </c>
      <c r="I2686" s="196" t="s">
        <v>5502</v>
      </c>
      <c r="J2686" s="196" t="s">
        <v>5503</v>
      </c>
      <c r="K2686" s="197">
        <v>553.78</v>
      </c>
      <c r="L2686" s="196" t="s">
        <v>5433</v>
      </c>
    </row>
    <row r="2687" spans="1:12" ht="15.75">
      <c r="A2687" s="196" t="s">
        <v>7943</v>
      </c>
      <c r="B2687" s="196" t="s">
        <v>7944</v>
      </c>
      <c r="C2687" s="196" t="s">
        <v>8177</v>
      </c>
      <c r="D2687" s="196">
        <v>169</v>
      </c>
      <c r="E2687" s="197" t="s">
        <v>144</v>
      </c>
      <c r="F2687" s="196" t="s">
        <v>144</v>
      </c>
      <c r="G2687" s="196">
        <v>101879</v>
      </c>
      <c r="H2687" s="196" t="s">
        <v>8207</v>
      </c>
      <c r="I2687" s="196" t="s">
        <v>5502</v>
      </c>
      <c r="J2687" s="196" t="s">
        <v>5503</v>
      </c>
      <c r="K2687" s="197">
        <v>586.66</v>
      </c>
      <c r="L2687" s="196" t="s">
        <v>5433</v>
      </c>
    </row>
    <row r="2688" spans="1:12" ht="15.75">
      <c r="A2688" s="196" t="s">
        <v>7943</v>
      </c>
      <c r="B2688" s="196" t="s">
        <v>7944</v>
      </c>
      <c r="C2688" s="196" t="s">
        <v>8177</v>
      </c>
      <c r="D2688" s="196">
        <v>169</v>
      </c>
      <c r="E2688" s="197" t="s">
        <v>144</v>
      </c>
      <c r="F2688" s="196" t="s">
        <v>144</v>
      </c>
      <c r="G2688" s="196">
        <v>101880</v>
      </c>
      <c r="H2688" s="196" t="s">
        <v>8208</v>
      </c>
      <c r="I2688" s="196" t="s">
        <v>5502</v>
      </c>
      <c r="J2688" s="196" t="s">
        <v>5503</v>
      </c>
      <c r="K2688" s="197">
        <v>675.09</v>
      </c>
      <c r="L2688" s="196" t="s">
        <v>5433</v>
      </c>
    </row>
    <row r="2689" spans="1:12" ht="15.75">
      <c r="A2689" s="196" t="s">
        <v>7943</v>
      </c>
      <c r="B2689" s="196" t="s">
        <v>7944</v>
      </c>
      <c r="C2689" s="196" t="s">
        <v>8177</v>
      </c>
      <c r="D2689" s="196">
        <v>169</v>
      </c>
      <c r="E2689" s="197" t="s">
        <v>144</v>
      </c>
      <c r="F2689" s="196" t="s">
        <v>144</v>
      </c>
      <c r="G2689" s="196">
        <v>101881</v>
      </c>
      <c r="H2689" s="196" t="s">
        <v>8209</v>
      </c>
      <c r="I2689" s="196" t="s">
        <v>5502</v>
      </c>
      <c r="J2689" s="196" t="s">
        <v>5503</v>
      </c>
      <c r="K2689" s="197">
        <v>973.46</v>
      </c>
      <c r="L2689" s="196" t="s">
        <v>5433</v>
      </c>
    </row>
    <row r="2690" spans="1:12" ht="15.75">
      <c r="A2690" s="196" t="s">
        <v>7943</v>
      </c>
      <c r="B2690" s="196" t="s">
        <v>7944</v>
      </c>
      <c r="C2690" s="196" t="s">
        <v>8177</v>
      </c>
      <c r="D2690" s="196">
        <v>169</v>
      </c>
      <c r="E2690" s="197" t="s">
        <v>144</v>
      </c>
      <c r="F2690" s="196" t="s">
        <v>144</v>
      </c>
      <c r="G2690" s="196">
        <v>101882</v>
      </c>
      <c r="H2690" s="196" t="s">
        <v>8210</v>
      </c>
      <c r="I2690" s="196" t="s">
        <v>5502</v>
      </c>
      <c r="J2690" s="196" t="s">
        <v>5503</v>
      </c>
      <c r="K2690" s="198">
        <v>1384.66</v>
      </c>
      <c r="L2690" s="196" t="s">
        <v>5433</v>
      </c>
    </row>
    <row r="2691" spans="1:12" ht="15.75">
      <c r="A2691" s="196" t="s">
        <v>7943</v>
      </c>
      <c r="B2691" s="196" t="s">
        <v>7944</v>
      </c>
      <c r="C2691" s="196" t="s">
        <v>8177</v>
      </c>
      <c r="D2691" s="196">
        <v>169</v>
      </c>
      <c r="E2691" s="197" t="s">
        <v>144</v>
      </c>
      <c r="F2691" s="196" t="s">
        <v>144</v>
      </c>
      <c r="G2691" s="196">
        <v>101883</v>
      </c>
      <c r="H2691" s="196" t="s">
        <v>8211</v>
      </c>
      <c r="I2691" s="196" t="s">
        <v>5502</v>
      </c>
      <c r="J2691" s="196" t="s">
        <v>5503</v>
      </c>
      <c r="K2691" s="197">
        <v>559.12</v>
      </c>
      <c r="L2691" s="196" t="s">
        <v>5433</v>
      </c>
    </row>
    <row r="2692" spans="1:12" ht="15.75">
      <c r="A2692" s="196" t="s">
        <v>7943</v>
      </c>
      <c r="B2692" s="196" t="s">
        <v>7944</v>
      </c>
      <c r="C2692" s="196" t="s">
        <v>8177</v>
      </c>
      <c r="D2692" s="196">
        <v>169</v>
      </c>
      <c r="E2692" s="197" t="s">
        <v>144</v>
      </c>
      <c r="F2692" s="196" t="s">
        <v>144</v>
      </c>
      <c r="G2692" s="196">
        <v>101890</v>
      </c>
      <c r="H2692" s="196" t="s">
        <v>8212</v>
      </c>
      <c r="I2692" s="196" t="s">
        <v>5502</v>
      </c>
      <c r="J2692" s="196" t="s">
        <v>5503</v>
      </c>
      <c r="K2692" s="197">
        <v>16.09</v>
      </c>
      <c r="L2692" s="196" t="s">
        <v>5433</v>
      </c>
    </row>
    <row r="2693" spans="1:12" ht="15.75">
      <c r="A2693" s="196" t="s">
        <v>7943</v>
      </c>
      <c r="B2693" s="196" t="s">
        <v>7944</v>
      </c>
      <c r="C2693" s="196" t="s">
        <v>8177</v>
      </c>
      <c r="D2693" s="196">
        <v>169</v>
      </c>
      <c r="E2693" s="197" t="s">
        <v>144</v>
      </c>
      <c r="F2693" s="196" t="s">
        <v>144</v>
      </c>
      <c r="G2693" s="196">
        <v>101891</v>
      </c>
      <c r="H2693" s="196" t="s">
        <v>8213</v>
      </c>
      <c r="I2693" s="196" t="s">
        <v>5502</v>
      </c>
      <c r="J2693" s="196" t="s">
        <v>5503</v>
      </c>
      <c r="K2693" s="197">
        <v>27.57</v>
      </c>
      <c r="L2693" s="196" t="s">
        <v>5433</v>
      </c>
    </row>
    <row r="2694" spans="1:12" ht="15.75">
      <c r="A2694" s="196" t="s">
        <v>7943</v>
      </c>
      <c r="B2694" s="196" t="s">
        <v>7944</v>
      </c>
      <c r="C2694" s="196" t="s">
        <v>8177</v>
      </c>
      <c r="D2694" s="196">
        <v>169</v>
      </c>
      <c r="E2694" s="197" t="s">
        <v>144</v>
      </c>
      <c r="F2694" s="196" t="s">
        <v>144</v>
      </c>
      <c r="G2694" s="196">
        <v>101892</v>
      </c>
      <c r="H2694" s="196" t="s">
        <v>8214</v>
      </c>
      <c r="I2694" s="196" t="s">
        <v>5502</v>
      </c>
      <c r="J2694" s="196" t="s">
        <v>5503</v>
      </c>
      <c r="K2694" s="197">
        <v>73.61</v>
      </c>
      <c r="L2694" s="196" t="s">
        <v>5433</v>
      </c>
    </row>
    <row r="2695" spans="1:12" ht="15.75">
      <c r="A2695" s="196" t="s">
        <v>7943</v>
      </c>
      <c r="B2695" s="196" t="s">
        <v>7944</v>
      </c>
      <c r="C2695" s="196" t="s">
        <v>8177</v>
      </c>
      <c r="D2695" s="196">
        <v>169</v>
      </c>
      <c r="E2695" s="197" t="s">
        <v>144</v>
      </c>
      <c r="F2695" s="196" t="s">
        <v>144</v>
      </c>
      <c r="G2695" s="196">
        <v>101893</v>
      </c>
      <c r="H2695" s="196" t="s">
        <v>8215</v>
      </c>
      <c r="I2695" s="196" t="s">
        <v>5502</v>
      </c>
      <c r="J2695" s="196" t="s">
        <v>5503</v>
      </c>
      <c r="K2695" s="197">
        <v>93.75</v>
      </c>
      <c r="L2695" s="196" t="s">
        <v>5433</v>
      </c>
    </row>
    <row r="2696" spans="1:12" ht="15.75">
      <c r="A2696" s="196" t="s">
        <v>7943</v>
      </c>
      <c r="B2696" s="196" t="s">
        <v>7944</v>
      </c>
      <c r="C2696" s="196" t="s">
        <v>8177</v>
      </c>
      <c r="D2696" s="196">
        <v>169</v>
      </c>
      <c r="E2696" s="197" t="s">
        <v>144</v>
      </c>
      <c r="F2696" s="196" t="s">
        <v>144</v>
      </c>
      <c r="G2696" s="196">
        <v>101894</v>
      </c>
      <c r="H2696" s="196" t="s">
        <v>8216</v>
      </c>
      <c r="I2696" s="196" t="s">
        <v>5502</v>
      </c>
      <c r="J2696" s="196" t="s">
        <v>5503</v>
      </c>
      <c r="K2696" s="197">
        <v>155.36000000000001</v>
      </c>
      <c r="L2696" s="196" t="s">
        <v>5433</v>
      </c>
    </row>
    <row r="2697" spans="1:12" ht="15.75">
      <c r="A2697" s="196" t="s">
        <v>7943</v>
      </c>
      <c r="B2697" s="196" t="s">
        <v>7944</v>
      </c>
      <c r="C2697" s="196" t="s">
        <v>8177</v>
      </c>
      <c r="D2697" s="196">
        <v>169</v>
      </c>
      <c r="E2697" s="197" t="s">
        <v>144</v>
      </c>
      <c r="F2697" s="196" t="s">
        <v>144</v>
      </c>
      <c r="G2697" s="196">
        <v>101895</v>
      </c>
      <c r="H2697" s="196" t="s">
        <v>8217</v>
      </c>
      <c r="I2697" s="196" t="s">
        <v>5502</v>
      </c>
      <c r="J2697" s="196" t="s">
        <v>5503</v>
      </c>
      <c r="K2697" s="197">
        <v>430.92</v>
      </c>
      <c r="L2697" s="196" t="s">
        <v>5433</v>
      </c>
    </row>
    <row r="2698" spans="1:12" ht="15.75">
      <c r="A2698" s="196" t="s">
        <v>7943</v>
      </c>
      <c r="B2698" s="196" t="s">
        <v>7944</v>
      </c>
      <c r="C2698" s="196" t="s">
        <v>8177</v>
      </c>
      <c r="D2698" s="196">
        <v>169</v>
      </c>
      <c r="E2698" s="197" t="s">
        <v>144</v>
      </c>
      <c r="F2698" s="196" t="s">
        <v>144</v>
      </c>
      <c r="G2698" s="196">
        <v>101896</v>
      </c>
      <c r="H2698" s="196" t="s">
        <v>8218</v>
      </c>
      <c r="I2698" s="196" t="s">
        <v>5502</v>
      </c>
      <c r="J2698" s="196" t="s">
        <v>5503</v>
      </c>
      <c r="K2698" s="197">
        <v>652.63</v>
      </c>
      <c r="L2698" s="196" t="s">
        <v>5433</v>
      </c>
    </row>
    <row r="2699" spans="1:12" ht="15.75">
      <c r="A2699" s="196" t="s">
        <v>7943</v>
      </c>
      <c r="B2699" s="196" t="s">
        <v>7944</v>
      </c>
      <c r="C2699" s="196" t="s">
        <v>8177</v>
      </c>
      <c r="D2699" s="196">
        <v>169</v>
      </c>
      <c r="E2699" s="197" t="s">
        <v>144</v>
      </c>
      <c r="F2699" s="196" t="s">
        <v>144</v>
      </c>
      <c r="G2699" s="196">
        <v>101897</v>
      </c>
      <c r="H2699" s="196" t="s">
        <v>8219</v>
      </c>
      <c r="I2699" s="196" t="s">
        <v>5502</v>
      </c>
      <c r="J2699" s="196" t="s">
        <v>5503</v>
      </c>
      <c r="K2699" s="198">
        <v>1050.17</v>
      </c>
      <c r="L2699" s="196" t="s">
        <v>5433</v>
      </c>
    </row>
    <row r="2700" spans="1:12" ht="15.75">
      <c r="A2700" s="196" t="s">
        <v>7943</v>
      </c>
      <c r="B2700" s="196" t="s">
        <v>7944</v>
      </c>
      <c r="C2700" s="196" t="s">
        <v>8177</v>
      </c>
      <c r="D2700" s="196">
        <v>169</v>
      </c>
      <c r="E2700" s="197" t="s">
        <v>144</v>
      </c>
      <c r="F2700" s="196" t="s">
        <v>144</v>
      </c>
      <c r="G2700" s="196">
        <v>101898</v>
      </c>
      <c r="H2700" s="196" t="s">
        <v>8220</v>
      </c>
      <c r="I2700" s="196" t="s">
        <v>5502</v>
      </c>
      <c r="J2700" s="196" t="s">
        <v>5503</v>
      </c>
      <c r="K2700" s="198">
        <v>1411.12</v>
      </c>
      <c r="L2700" s="196" t="s">
        <v>5433</v>
      </c>
    </row>
    <row r="2701" spans="1:12" ht="15.75">
      <c r="A2701" s="196" t="s">
        <v>7943</v>
      </c>
      <c r="B2701" s="196" t="s">
        <v>7944</v>
      </c>
      <c r="C2701" s="196" t="s">
        <v>8177</v>
      </c>
      <c r="D2701" s="196">
        <v>169</v>
      </c>
      <c r="E2701" s="197" t="s">
        <v>144</v>
      </c>
      <c r="F2701" s="196" t="s">
        <v>144</v>
      </c>
      <c r="G2701" s="196">
        <v>101899</v>
      </c>
      <c r="H2701" s="196" t="s">
        <v>8221</v>
      </c>
      <c r="I2701" s="196" t="s">
        <v>5502</v>
      </c>
      <c r="J2701" s="196" t="s">
        <v>5503</v>
      </c>
      <c r="K2701" s="198">
        <v>2269.66</v>
      </c>
      <c r="L2701" s="196" t="s">
        <v>5433</v>
      </c>
    </row>
    <row r="2702" spans="1:12" ht="15.75">
      <c r="A2702" s="196" t="s">
        <v>7943</v>
      </c>
      <c r="B2702" s="196" t="s">
        <v>7944</v>
      </c>
      <c r="C2702" s="196" t="s">
        <v>8177</v>
      </c>
      <c r="D2702" s="196">
        <v>169</v>
      </c>
      <c r="E2702" s="197" t="s">
        <v>144</v>
      </c>
      <c r="F2702" s="196" t="s">
        <v>144</v>
      </c>
      <c r="G2702" s="196">
        <v>101900</v>
      </c>
      <c r="H2702" s="196" t="s">
        <v>8222</v>
      </c>
      <c r="I2702" s="196" t="s">
        <v>5502</v>
      </c>
      <c r="J2702" s="196" t="s">
        <v>5503</v>
      </c>
      <c r="K2702" s="198">
        <v>4756.38</v>
      </c>
      <c r="L2702" s="196" t="s">
        <v>5433</v>
      </c>
    </row>
    <row r="2703" spans="1:12" ht="15.75">
      <c r="A2703" s="196" t="s">
        <v>7943</v>
      </c>
      <c r="B2703" s="196" t="s">
        <v>7944</v>
      </c>
      <c r="C2703" s="196" t="s">
        <v>8177</v>
      </c>
      <c r="D2703" s="196">
        <v>169</v>
      </c>
      <c r="E2703" s="197" t="s">
        <v>144</v>
      </c>
      <c r="F2703" s="196" t="s">
        <v>144</v>
      </c>
      <c r="G2703" s="196">
        <v>101901</v>
      </c>
      <c r="H2703" s="196" t="s">
        <v>8223</v>
      </c>
      <c r="I2703" s="196" t="s">
        <v>5502</v>
      </c>
      <c r="J2703" s="196" t="s">
        <v>5432</v>
      </c>
      <c r="K2703" s="197">
        <v>133.19</v>
      </c>
      <c r="L2703" s="196" t="s">
        <v>5433</v>
      </c>
    </row>
    <row r="2704" spans="1:12" ht="15.75">
      <c r="A2704" s="196" t="s">
        <v>7943</v>
      </c>
      <c r="B2704" s="196" t="s">
        <v>7944</v>
      </c>
      <c r="C2704" s="196" t="s">
        <v>8177</v>
      </c>
      <c r="D2704" s="196">
        <v>169</v>
      </c>
      <c r="E2704" s="197" t="s">
        <v>144</v>
      </c>
      <c r="F2704" s="196" t="s">
        <v>144</v>
      </c>
      <c r="G2704" s="196">
        <v>101902</v>
      </c>
      <c r="H2704" s="196" t="s">
        <v>8224</v>
      </c>
      <c r="I2704" s="196" t="s">
        <v>5502</v>
      </c>
      <c r="J2704" s="196" t="s">
        <v>5432</v>
      </c>
      <c r="K2704" s="197">
        <v>164.48</v>
      </c>
      <c r="L2704" s="196" t="s">
        <v>5433</v>
      </c>
    </row>
    <row r="2705" spans="1:12" ht="15.75">
      <c r="A2705" s="196" t="s">
        <v>7943</v>
      </c>
      <c r="B2705" s="196" t="s">
        <v>7944</v>
      </c>
      <c r="C2705" s="196" t="s">
        <v>8177</v>
      </c>
      <c r="D2705" s="196">
        <v>169</v>
      </c>
      <c r="E2705" s="197" t="s">
        <v>144</v>
      </c>
      <c r="F2705" s="196" t="s">
        <v>144</v>
      </c>
      <c r="G2705" s="196">
        <v>101903</v>
      </c>
      <c r="H2705" s="196" t="s">
        <v>8225</v>
      </c>
      <c r="I2705" s="196" t="s">
        <v>5502</v>
      </c>
      <c r="J2705" s="196" t="s">
        <v>5432</v>
      </c>
      <c r="K2705" s="197">
        <v>343.31</v>
      </c>
      <c r="L2705" s="196" t="s">
        <v>5433</v>
      </c>
    </row>
    <row r="2706" spans="1:12" ht="15.75">
      <c r="A2706" s="196" t="s">
        <v>7943</v>
      </c>
      <c r="B2706" s="196" t="s">
        <v>7944</v>
      </c>
      <c r="C2706" s="196" t="s">
        <v>8177</v>
      </c>
      <c r="D2706" s="196">
        <v>169</v>
      </c>
      <c r="E2706" s="197" t="s">
        <v>144</v>
      </c>
      <c r="F2706" s="196" t="s">
        <v>144</v>
      </c>
      <c r="G2706" s="196">
        <v>101904</v>
      </c>
      <c r="H2706" s="196" t="s">
        <v>8226</v>
      </c>
      <c r="I2706" s="196" t="s">
        <v>5502</v>
      </c>
      <c r="J2706" s="196" t="s">
        <v>5432</v>
      </c>
      <c r="K2706" s="198">
        <v>1265.19</v>
      </c>
      <c r="L2706" s="196" t="s">
        <v>5433</v>
      </c>
    </row>
    <row r="2707" spans="1:12" ht="15.75">
      <c r="A2707" s="196" t="s">
        <v>7943</v>
      </c>
      <c r="B2707" s="196" t="s">
        <v>7944</v>
      </c>
      <c r="C2707" s="196" t="s">
        <v>8177</v>
      </c>
      <c r="D2707" s="196">
        <v>169</v>
      </c>
      <c r="E2707" s="197" t="s">
        <v>144</v>
      </c>
      <c r="F2707" s="196" t="s">
        <v>144</v>
      </c>
      <c r="G2707" s="196">
        <v>101938</v>
      </c>
      <c r="H2707" s="196" t="s">
        <v>8227</v>
      </c>
      <c r="I2707" s="196" t="s">
        <v>5502</v>
      </c>
      <c r="J2707" s="196" t="s">
        <v>5503</v>
      </c>
      <c r="K2707" s="197">
        <v>95.88</v>
      </c>
      <c r="L2707" s="196" t="s">
        <v>5433</v>
      </c>
    </row>
    <row r="2708" spans="1:12" ht="15.75">
      <c r="A2708" s="196" t="s">
        <v>7943</v>
      </c>
      <c r="B2708" s="196" t="s">
        <v>7944</v>
      </c>
      <c r="C2708" s="196" t="s">
        <v>8177</v>
      </c>
      <c r="D2708" s="196">
        <v>169</v>
      </c>
      <c r="E2708" s="197" t="s">
        <v>144</v>
      </c>
      <c r="F2708" s="196" t="s">
        <v>144</v>
      </c>
      <c r="G2708" s="196">
        <v>101946</v>
      </c>
      <c r="H2708" s="196" t="s">
        <v>8228</v>
      </c>
      <c r="I2708" s="196" t="s">
        <v>5502</v>
      </c>
      <c r="J2708" s="196" t="s">
        <v>5503</v>
      </c>
      <c r="K2708" s="197">
        <v>139.66999999999999</v>
      </c>
      <c r="L2708" s="196" t="s">
        <v>5433</v>
      </c>
    </row>
    <row r="2709" spans="1:12" ht="15.75">
      <c r="A2709" s="196" t="s">
        <v>7943</v>
      </c>
      <c r="B2709" s="196" t="s">
        <v>7944</v>
      </c>
      <c r="C2709" s="196" t="s">
        <v>8229</v>
      </c>
      <c r="D2709" s="196">
        <v>170</v>
      </c>
      <c r="E2709" s="197" t="s">
        <v>144</v>
      </c>
      <c r="F2709" s="196" t="s">
        <v>144</v>
      </c>
      <c r="G2709" s="196">
        <v>91945</v>
      </c>
      <c r="H2709" s="196" t="s">
        <v>8230</v>
      </c>
      <c r="I2709" s="196" t="s">
        <v>5502</v>
      </c>
      <c r="J2709" s="196" t="s">
        <v>5503</v>
      </c>
      <c r="K2709" s="197">
        <v>8.4700000000000006</v>
      </c>
      <c r="L2709" s="196" t="s">
        <v>5433</v>
      </c>
    </row>
    <row r="2710" spans="1:12" ht="15.75">
      <c r="A2710" s="196" t="s">
        <v>7943</v>
      </c>
      <c r="B2710" s="196" t="s">
        <v>7944</v>
      </c>
      <c r="C2710" s="196" t="s">
        <v>8229</v>
      </c>
      <c r="D2710" s="196">
        <v>170</v>
      </c>
      <c r="E2710" s="197" t="s">
        <v>144</v>
      </c>
      <c r="F2710" s="196" t="s">
        <v>144</v>
      </c>
      <c r="G2710" s="196">
        <v>91946</v>
      </c>
      <c r="H2710" s="196" t="s">
        <v>8231</v>
      </c>
      <c r="I2710" s="196" t="s">
        <v>5502</v>
      </c>
      <c r="J2710" s="196" t="s">
        <v>5503</v>
      </c>
      <c r="K2710" s="197">
        <v>7.11</v>
      </c>
      <c r="L2710" s="196" t="s">
        <v>5433</v>
      </c>
    </row>
    <row r="2711" spans="1:12" ht="15.75">
      <c r="A2711" s="196" t="s">
        <v>7943</v>
      </c>
      <c r="B2711" s="196" t="s">
        <v>7944</v>
      </c>
      <c r="C2711" s="196" t="s">
        <v>8229</v>
      </c>
      <c r="D2711" s="196">
        <v>170</v>
      </c>
      <c r="E2711" s="197" t="s">
        <v>144</v>
      </c>
      <c r="F2711" s="196" t="s">
        <v>144</v>
      </c>
      <c r="G2711" s="196">
        <v>91947</v>
      </c>
      <c r="H2711" s="196" t="s">
        <v>8232</v>
      </c>
      <c r="I2711" s="196" t="s">
        <v>5502</v>
      </c>
      <c r="J2711" s="196" t="s">
        <v>5503</v>
      </c>
      <c r="K2711" s="197">
        <v>6.27</v>
      </c>
      <c r="L2711" s="196" t="s">
        <v>5433</v>
      </c>
    </row>
    <row r="2712" spans="1:12" ht="15.75">
      <c r="A2712" s="196" t="s">
        <v>7943</v>
      </c>
      <c r="B2712" s="196" t="s">
        <v>7944</v>
      </c>
      <c r="C2712" s="196" t="s">
        <v>8229</v>
      </c>
      <c r="D2712" s="196">
        <v>170</v>
      </c>
      <c r="E2712" s="197" t="s">
        <v>144</v>
      </c>
      <c r="F2712" s="196" t="s">
        <v>144</v>
      </c>
      <c r="G2712" s="196">
        <v>91949</v>
      </c>
      <c r="H2712" s="196" t="s">
        <v>8233</v>
      </c>
      <c r="I2712" s="196" t="s">
        <v>5502</v>
      </c>
      <c r="J2712" s="196" t="s">
        <v>5503</v>
      </c>
      <c r="K2712" s="197">
        <v>13.04</v>
      </c>
      <c r="L2712" s="196" t="s">
        <v>5433</v>
      </c>
    </row>
    <row r="2713" spans="1:12" ht="15.75">
      <c r="A2713" s="196" t="s">
        <v>7943</v>
      </c>
      <c r="B2713" s="196" t="s">
        <v>7944</v>
      </c>
      <c r="C2713" s="196" t="s">
        <v>8229</v>
      </c>
      <c r="D2713" s="196">
        <v>170</v>
      </c>
      <c r="E2713" s="197" t="s">
        <v>144</v>
      </c>
      <c r="F2713" s="196" t="s">
        <v>144</v>
      </c>
      <c r="G2713" s="196">
        <v>91950</v>
      </c>
      <c r="H2713" s="196" t="s">
        <v>8234</v>
      </c>
      <c r="I2713" s="196" t="s">
        <v>5502</v>
      </c>
      <c r="J2713" s="196" t="s">
        <v>5503</v>
      </c>
      <c r="K2713" s="197">
        <v>11.4</v>
      </c>
      <c r="L2713" s="196" t="s">
        <v>5433</v>
      </c>
    </row>
    <row r="2714" spans="1:12" ht="15.75">
      <c r="A2714" s="196" t="s">
        <v>7943</v>
      </c>
      <c r="B2714" s="196" t="s">
        <v>7944</v>
      </c>
      <c r="C2714" s="196" t="s">
        <v>8229</v>
      </c>
      <c r="D2714" s="196">
        <v>170</v>
      </c>
      <c r="E2714" s="197" t="s">
        <v>144</v>
      </c>
      <c r="F2714" s="196" t="s">
        <v>144</v>
      </c>
      <c r="G2714" s="196">
        <v>91951</v>
      </c>
      <c r="H2714" s="196" t="s">
        <v>8235</v>
      </c>
      <c r="I2714" s="196" t="s">
        <v>5502</v>
      </c>
      <c r="J2714" s="196" t="s">
        <v>5503</v>
      </c>
      <c r="K2714" s="197">
        <v>10.41</v>
      </c>
      <c r="L2714" s="196" t="s">
        <v>5433</v>
      </c>
    </row>
    <row r="2715" spans="1:12" ht="15.75">
      <c r="A2715" s="196" t="s">
        <v>7943</v>
      </c>
      <c r="B2715" s="196" t="s">
        <v>7944</v>
      </c>
      <c r="C2715" s="196" t="s">
        <v>8229</v>
      </c>
      <c r="D2715" s="196">
        <v>170</v>
      </c>
      <c r="E2715" s="197" t="s">
        <v>144</v>
      </c>
      <c r="F2715" s="196" t="s">
        <v>144</v>
      </c>
      <c r="G2715" s="196">
        <v>91952</v>
      </c>
      <c r="H2715" s="196" t="s">
        <v>8236</v>
      </c>
      <c r="I2715" s="196" t="s">
        <v>5502</v>
      </c>
      <c r="J2715" s="196" t="s">
        <v>5503</v>
      </c>
      <c r="K2715" s="197">
        <v>15.92</v>
      </c>
      <c r="L2715" s="196" t="s">
        <v>5433</v>
      </c>
    </row>
    <row r="2716" spans="1:12" ht="15.75">
      <c r="A2716" s="196" t="s">
        <v>7943</v>
      </c>
      <c r="B2716" s="196" t="s">
        <v>7944</v>
      </c>
      <c r="C2716" s="196" t="s">
        <v>8229</v>
      </c>
      <c r="D2716" s="196">
        <v>170</v>
      </c>
      <c r="E2716" s="197" t="s">
        <v>144</v>
      </c>
      <c r="F2716" s="196" t="s">
        <v>144</v>
      </c>
      <c r="G2716" s="196">
        <v>91953</v>
      </c>
      <c r="H2716" s="196" t="s">
        <v>8237</v>
      </c>
      <c r="I2716" s="196" t="s">
        <v>5502</v>
      </c>
      <c r="J2716" s="196" t="s">
        <v>5503</v>
      </c>
      <c r="K2716" s="197">
        <v>23.03</v>
      </c>
      <c r="L2716" s="196" t="s">
        <v>5433</v>
      </c>
    </row>
    <row r="2717" spans="1:12" ht="15.75">
      <c r="A2717" s="196" t="s">
        <v>7943</v>
      </c>
      <c r="B2717" s="196" t="s">
        <v>7944</v>
      </c>
      <c r="C2717" s="196" t="s">
        <v>8229</v>
      </c>
      <c r="D2717" s="196">
        <v>170</v>
      </c>
      <c r="E2717" s="197" t="s">
        <v>144</v>
      </c>
      <c r="F2717" s="196" t="s">
        <v>144</v>
      </c>
      <c r="G2717" s="196">
        <v>91954</v>
      </c>
      <c r="H2717" s="196" t="s">
        <v>8238</v>
      </c>
      <c r="I2717" s="196" t="s">
        <v>5502</v>
      </c>
      <c r="J2717" s="196" t="s">
        <v>5503</v>
      </c>
      <c r="K2717" s="197">
        <v>21.36</v>
      </c>
      <c r="L2717" s="196" t="s">
        <v>5433</v>
      </c>
    </row>
    <row r="2718" spans="1:12" ht="15.75">
      <c r="A2718" s="196" t="s">
        <v>7943</v>
      </c>
      <c r="B2718" s="196" t="s">
        <v>7944</v>
      </c>
      <c r="C2718" s="196" t="s">
        <v>8229</v>
      </c>
      <c r="D2718" s="196">
        <v>170</v>
      </c>
      <c r="E2718" s="197" t="s">
        <v>144</v>
      </c>
      <c r="F2718" s="196" t="s">
        <v>144</v>
      </c>
      <c r="G2718" s="196">
        <v>91955</v>
      </c>
      <c r="H2718" s="196" t="s">
        <v>8239</v>
      </c>
      <c r="I2718" s="196" t="s">
        <v>5502</v>
      </c>
      <c r="J2718" s="196" t="s">
        <v>5503</v>
      </c>
      <c r="K2718" s="197">
        <v>28.47</v>
      </c>
      <c r="L2718" s="196" t="s">
        <v>5433</v>
      </c>
    </row>
    <row r="2719" spans="1:12" ht="15.75">
      <c r="A2719" s="196" t="s">
        <v>7943</v>
      </c>
      <c r="B2719" s="196" t="s">
        <v>7944</v>
      </c>
      <c r="C2719" s="196" t="s">
        <v>8229</v>
      </c>
      <c r="D2719" s="196">
        <v>170</v>
      </c>
      <c r="E2719" s="197" t="s">
        <v>144</v>
      </c>
      <c r="F2719" s="196" t="s">
        <v>144</v>
      </c>
      <c r="G2719" s="196">
        <v>91956</v>
      </c>
      <c r="H2719" s="196" t="s">
        <v>8240</v>
      </c>
      <c r="I2719" s="196" t="s">
        <v>5502</v>
      </c>
      <c r="J2719" s="196" t="s">
        <v>5503</v>
      </c>
      <c r="K2719" s="197">
        <v>34.74</v>
      </c>
      <c r="L2719" s="196" t="s">
        <v>5433</v>
      </c>
    </row>
    <row r="2720" spans="1:12" ht="15.75">
      <c r="A2720" s="196" t="s">
        <v>7943</v>
      </c>
      <c r="B2720" s="196" t="s">
        <v>7944</v>
      </c>
      <c r="C2720" s="196" t="s">
        <v>8229</v>
      </c>
      <c r="D2720" s="196">
        <v>170</v>
      </c>
      <c r="E2720" s="197" t="s">
        <v>144</v>
      </c>
      <c r="F2720" s="196" t="s">
        <v>144</v>
      </c>
      <c r="G2720" s="196">
        <v>91957</v>
      </c>
      <c r="H2720" s="196" t="s">
        <v>8241</v>
      </c>
      <c r="I2720" s="196" t="s">
        <v>5502</v>
      </c>
      <c r="J2720" s="196" t="s">
        <v>5503</v>
      </c>
      <c r="K2720" s="197">
        <v>41.85</v>
      </c>
      <c r="L2720" s="196" t="s">
        <v>5433</v>
      </c>
    </row>
    <row r="2721" spans="1:12" ht="15.75">
      <c r="A2721" s="196" t="s">
        <v>7943</v>
      </c>
      <c r="B2721" s="196" t="s">
        <v>7944</v>
      </c>
      <c r="C2721" s="196" t="s">
        <v>8229</v>
      </c>
      <c r="D2721" s="196">
        <v>170</v>
      </c>
      <c r="E2721" s="197" t="s">
        <v>144</v>
      </c>
      <c r="F2721" s="196" t="s">
        <v>144</v>
      </c>
      <c r="G2721" s="196">
        <v>91958</v>
      </c>
      <c r="H2721" s="196" t="s">
        <v>8242</v>
      </c>
      <c r="I2721" s="196" t="s">
        <v>5502</v>
      </c>
      <c r="J2721" s="196" t="s">
        <v>5503</v>
      </c>
      <c r="K2721" s="197">
        <v>29.34</v>
      </c>
      <c r="L2721" s="196" t="s">
        <v>5433</v>
      </c>
    </row>
    <row r="2722" spans="1:12" ht="15.75">
      <c r="A2722" s="196" t="s">
        <v>7943</v>
      </c>
      <c r="B2722" s="196" t="s">
        <v>7944</v>
      </c>
      <c r="C2722" s="196" t="s">
        <v>8229</v>
      </c>
      <c r="D2722" s="196">
        <v>170</v>
      </c>
      <c r="E2722" s="197" t="s">
        <v>144</v>
      </c>
      <c r="F2722" s="196" t="s">
        <v>144</v>
      </c>
      <c r="G2722" s="196">
        <v>91959</v>
      </c>
      <c r="H2722" s="196" t="s">
        <v>8243</v>
      </c>
      <c r="I2722" s="196" t="s">
        <v>5502</v>
      </c>
      <c r="J2722" s="196" t="s">
        <v>5503</v>
      </c>
      <c r="K2722" s="197">
        <v>36.450000000000003</v>
      </c>
      <c r="L2722" s="196" t="s">
        <v>5433</v>
      </c>
    </row>
    <row r="2723" spans="1:12" ht="15.75">
      <c r="A2723" s="196" t="s">
        <v>7943</v>
      </c>
      <c r="B2723" s="196" t="s">
        <v>7944</v>
      </c>
      <c r="C2723" s="196" t="s">
        <v>8229</v>
      </c>
      <c r="D2723" s="196">
        <v>170</v>
      </c>
      <c r="E2723" s="197" t="s">
        <v>144</v>
      </c>
      <c r="F2723" s="196" t="s">
        <v>144</v>
      </c>
      <c r="G2723" s="196">
        <v>91960</v>
      </c>
      <c r="H2723" s="196" t="s">
        <v>8244</v>
      </c>
      <c r="I2723" s="196" t="s">
        <v>5502</v>
      </c>
      <c r="J2723" s="196" t="s">
        <v>5503</v>
      </c>
      <c r="K2723" s="197">
        <v>40.18</v>
      </c>
      <c r="L2723" s="196" t="s">
        <v>5433</v>
      </c>
    </row>
    <row r="2724" spans="1:12" ht="15.75">
      <c r="A2724" s="196" t="s">
        <v>7943</v>
      </c>
      <c r="B2724" s="196" t="s">
        <v>7944</v>
      </c>
      <c r="C2724" s="196" t="s">
        <v>8229</v>
      </c>
      <c r="D2724" s="196">
        <v>170</v>
      </c>
      <c r="E2724" s="197" t="s">
        <v>144</v>
      </c>
      <c r="F2724" s="196" t="s">
        <v>144</v>
      </c>
      <c r="G2724" s="196">
        <v>91961</v>
      </c>
      <c r="H2724" s="196" t="s">
        <v>8245</v>
      </c>
      <c r="I2724" s="196" t="s">
        <v>5502</v>
      </c>
      <c r="J2724" s="196" t="s">
        <v>5503</v>
      </c>
      <c r="K2724" s="197">
        <v>47.29</v>
      </c>
      <c r="L2724" s="196" t="s">
        <v>5433</v>
      </c>
    </row>
    <row r="2725" spans="1:12" ht="15.75">
      <c r="A2725" s="196" t="s">
        <v>7943</v>
      </c>
      <c r="B2725" s="196" t="s">
        <v>7944</v>
      </c>
      <c r="C2725" s="196" t="s">
        <v>8229</v>
      </c>
      <c r="D2725" s="196">
        <v>170</v>
      </c>
      <c r="E2725" s="197" t="s">
        <v>144</v>
      </c>
      <c r="F2725" s="196" t="s">
        <v>144</v>
      </c>
      <c r="G2725" s="196">
        <v>91962</v>
      </c>
      <c r="H2725" s="196" t="s">
        <v>8246</v>
      </c>
      <c r="I2725" s="196" t="s">
        <v>5502</v>
      </c>
      <c r="J2725" s="196" t="s">
        <v>5503</v>
      </c>
      <c r="K2725" s="197">
        <v>53.61</v>
      </c>
      <c r="L2725" s="196" t="s">
        <v>5433</v>
      </c>
    </row>
    <row r="2726" spans="1:12" ht="15.75">
      <c r="A2726" s="196" t="s">
        <v>7943</v>
      </c>
      <c r="B2726" s="196" t="s">
        <v>7944</v>
      </c>
      <c r="C2726" s="196" t="s">
        <v>8229</v>
      </c>
      <c r="D2726" s="196">
        <v>170</v>
      </c>
      <c r="E2726" s="197" t="s">
        <v>144</v>
      </c>
      <c r="F2726" s="196" t="s">
        <v>144</v>
      </c>
      <c r="G2726" s="196">
        <v>91963</v>
      </c>
      <c r="H2726" s="196" t="s">
        <v>8247</v>
      </c>
      <c r="I2726" s="196" t="s">
        <v>5502</v>
      </c>
      <c r="J2726" s="196" t="s">
        <v>5503</v>
      </c>
      <c r="K2726" s="197">
        <v>60.72</v>
      </c>
      <c r="L2726" s="196" t="s">
        <v>5433</v>
      </c>
    </row>
    <row r="2727" spans="1:12" ht="15.75">
      <c r="A2727" s="196" t="s">
        <v>7943</v>
      </c>
      <c r="B2727" s="196" t="s">
        <v>7944</v>
      </c>
      <c r="C2727" s="196" t="s">
        <v>8229</v>
      </c>
      <c r="D2727" s="196">
        <v>170</v>
      </c>
      <c r="E2727" s="197" t="s">
        <v>144</v>
      </c>
      <c r="F2727" s="196" t="s">
        <v>144</v>
      </c>
      <c r="G2727" s="196">
        <v>91964</v>
      </c>
      <c r="H2727" s="196" t="s">
        <v>8248</v>
      </c>
      <c r="I2727" s="196" t="s">
        <v>5502</v>
      </c>
      <c r="J2727" s="196" t="s">
        <v>5503</v>
      </c>
      <c r="K2727" s="197">
        <v>48.17</v>
      </c>
      <c r="L2727" s="196" t="s">
        <v>5433</v>
      </c>
    </row>
    <row r="2728" spans="1:12" ht="15.75">
      <c r="A2728" s="196" t="s">
        <v>7943</v>
      </c>
      <c r="B2728" s="196" t="s">
        <v>7944</v>
      </c>
      <c r="C2728" s="196" t="s">
        <v>8229</v>
      </c>
      <c r="D2728" s="196">
        <v>170</v>
      </c>
      <c r="E2728" s="197" t="s">
        <v>144</v>
      </c>
      <c r="F2728" s="196" t="s">
        <v>144</v>
      </c>
      <c r="G2728" s="196">
        <v>91965</v>
      </c>
      <c r="H2728" s="196" t="s">
        <v>8249</v>
      </c>
      <c r="I2728" s="196" t="s">
        <v>5502</v>
      </c>
      <c r="J2728" s="196" t="s">
        <v>5503</v>
      </c>
      <c r="K2728" s="197">
        <v>55.28</v>
      </c>
      <c r="L2728" s="196" t="s">
        <v>5433</v>
      </c>
    </row>
    <row r="2729" spans="1:12" ht="15.75">
      <c r="A2729" s="196" t="s">
        <v>7943</v>
      </c>
      <c r="B2729" s="196" t="s">
        <v>7944</v>
      </c>
      <c r="C2729" s="196" t="s">
        <v>8229</v>
      </c>
      <c r="D2729" s="196">
        <v>170</v>
      </c>
      <c r="E2729" s="197" t="s">
        <v>144</v>
      </c>
      <c r="F2729" s="196" t="s">
        <v>144</v>
      </c>
      <c r="G2729" s="196">
        <v>91966</v>
      </c>
      <c r="H2729" s="196" t="s">
        <v>8250</v>
      </c>
      <c r="I2729" s="196" t="s">
        <v>5502</v>
      </c>
      <c r="J2729" s="196" t="s">
        <v>5503</v>
      </c>
      <c r="K2729" s="197">
        <v>42.76</v>
      </c>
      <c r="L2729" s="196" t="s">
        <v>5433</v>
      </c>
    </row>
    <row r="2730" spans="1:12" ht="15.75">
      <c r="A2730" s="196" t="s">
        <v>7943</v>
      </c>
      <c r="B2730" s="196" t="s">
        <v>7944</v>
      </c>
      <c r="C2730" s="196" t="s">
        <v>8229</v>
      </c>
      <c r="D2730" s="196">
        <v>170</v>
      </c>
      <c r="E2730" s="197" t="s">
        <v>144</v>
      </c>
      <c r="F2730" s="196" t="s">
        <v>144</v>
      </c>
      <c r="G2730" s="196">
        <v>91967</v>
      </c>
      <c r="H2730" s="196" t="s">
        <v>8251</v>
      </c>
      <c r="I2730" s="196" t="s">
        <v>5502</v>
      </c>
      <c r="J2730" s="196" t="s">
        <v>5503</v>
      </c>
      <c r="K2730" s="197">
        <v>49.87</v>
      </c>
      <c r="L2730" s="196" t="s">
        <v>5433</v>
      </c>
    </row>
    <row r="2731" spans="1:12" ht="15.75">
      <c r="A2731" s="196" t="s">
        <v>7943</v>
      </c>
      <c r="B2731" s="196" t="s">
        <v>7944</v>
      </c>
      <c r="C2731" s="196" t="s">
        <v>8229</v>
      </c>
      <c r="D2731" s="196">
        <v>170</v>
      </c>
      <c r="E2731" s="197" t="s">
        <v>144</v>
      </c>
      <c r="F2731" s="196" t="s">
        <v>144</v>
      </c>
      <c r="G2731" s="196">
        <v>91968</v>
      </c>
      <c r="H2731" s="196" t="s">
        <v>8252</v>
      </c>
      <c r="I2731" s="196" t="s">
        <v>5502</v>
      </c>
      <c r="J2731" s="196" t="s">
        <v>5503</v>
      </c>
      <c r="K2731" s="197">
        <v>59.01</v>
      </c>
      <c r="L2731" s="196" t="s">
        <v>5433</v>
      </c>
    </row>
    <row r="2732" spans="1:12" ht="15.75">
      <c r="A2732" s="196" t="s">
        <v>7943</v>
      </c>
      <c r="B2732" s="196" t="s">
        <v>7944</v>
      </c>
      <c r="C2732" s="196" t="s">
        <v>8229</v>
      </c>
      <c r="D2732" s="196">
        <v>170</v>
      </c>
      <c r="E2732" s="197" t="s">
        <v>144</v>
      </c>
      <c r="F2732" s="196" t="s">
        <v>144</v>
      </c>
      <c r="G2732" s="196">
        <v>91969</v>
      </c>
      <c r="H2732" s="196" t="s">
        <v>8253</v>
      </c>
      <c r="I2732" s="196" t="s">
        <v>5502</v>
      </c>
      <c r="J2732" s="196" t="s">
        <v>5503</v>
      </c>
      <c r="K2732" s="197">
        <v>66.12</v>
      </c>
      <c r="L2732" s="196" t="s">
        <v>5433</v>
      </c>
    </row>
    <row r="2733" spans="1:12" ht="15.75">
      <c r="A2733" s="196" t="s">
        <v>7943</v>
      </c>
      <c r="B2733" s="196" t="s">
        <v>7944</v>
      </c>
      <c r="C2733" s="196" t="s">
        <v>8229</v>
      </c>
      <c r="D2733" s="196">
        <v>170</v>
      </c>
      <c r="E2733" s="197" t="s">
        <v>144</v>
      </c>
      <c r="F2733" s="196" t="s">
        <v>144</v>
      </c>
      <c r="G2733" s="196">
        <v>91970</v>
      </c>
      <c r="H2733" s="196" t="s">
        <v>8254</v>
      </c>
      <c r="I2733" s="196" t="s">
        <v>5502</v>
      </c>
      <c r="J2733" s="196" t="s">
        <v>5503</v>
      </c>
      <c r="K2733" s="197">
        <v>61.88</v>
      </c>
      <c r="L2733" s="196" t="s">
        <v>5433</v>
      </c>
    </row>
    <row r="2734" spans="1:12" ht="15.75">
      <c r="A2734" s="196" t="s">
        <v>7943</v>
      </c>
      <c r="B2734" s="196" t="s">
        <v>7944</v>
      </c>
      <c r="C2734" s="196" t="s">
        <v>8229</v>
      </c>
      <c r="D2734" s="196">
        <v>170</v>
      </c>
      <c r="E2734" s="197" t="s">
        <v>144</v>
      </c>
      <c r="F2734" s="196" t="s">
        <v>144</v>
      </c>
      <c r="G2734" s="196">
        <v>91971</v>
      </c>
      <c r="H2734" s="196" t="s">
        <v>8255</v>
      </c>
      <c r="I2734" s="196" t="s">
        <v>5502</v>
      </c>
      <c r="J2734" s="196" t="s">
        <v>5503</v>
      </c>
      <c r="K2734" s="197">
        <v>73.28</v>
      </c>
      <c r="L2734" s="196" t="s">
        <v>5433</v>
      </c>
    </row>
    <row r="2735" spans="1:12" ht="15.75">
      <c r="A2735" s="196" t="s">
        <v>7943</v>
      </c>
      <c r="B2735" s="196" t="s">
        <v>7944</v>
      </c>
      <c r="C2735" s="196" t="s">
        <v>8229</v>
      </c>
      <c r="D2735" s="196">
        <v>170</v>
      </c>
      <c r="E2735" s="197" t="s">
        <v>144</v>
      </c>
      <c r="F2735" s="196" t="s">
        <v>144</v>
      </c>
      <c r="G2735" s="196">
        <v>91972</v>
      </c>
      <c r="H2735" s="196" t="s">
        <v>8256</v>
      </c>
      <c r="I2735" s="196" t="s">
        <v>5502</v>
      </c>
      <c r="J2735" s="196" t="s">
        <v>5503</v>
      </c>
      <c r="K2735" s="197">
        <v>67.319999999999993</v>
      </c>
      <c r="L2735" s="196" t="s">
        <v>5433</v>
      </c>
    </row>
    <row r="2736" spans="1:12" ht="15.75">
      <c r="A2736" s="196" t="s">
        <v>7943</v>
      </c>
      <c r="B2736" s="196" t="s">
        <v>7944</v>
      </c>
      <c r="C2736" s="196" t="s">
        <v>8229</v>
      </c>
      <c r="D2736" s="196">
        <v>170</v>
      </c>
      <c r="E2736" s="197" t="s">
        <v>144</v>
      </c>
      <c r="F2736" s="196" t="s">
        <v>144</v>
      </c>
      <c r="G2736" s="196">
        <v>91973</v>
      </c>
      <c r="H2736" s="196" t="s">
        <v>8257</v>
      </c>
      <c r="I2736" s="196" t="s">
        <v>5502</v>
      </c>
      <c r="J2736" s="196" t="s">
        <v>5503</v>
      </c>
      <c r="K2736" s="197">
        <v>78.72</v>
      </c>
      <c r="L2736" s="196" t="s">
        <v>5433</v>
      </c>
    </row>
    <row r="2737" spans="1:12" ht="15.75">
      <c r="A2737" s="196" t="s">
        <v>7943</v>
      </c>
      <c r="B2737" s="196" t="s">
        <v>7944</v>
      </c>
      <c r="C2737" s="196" t="s">
        <v>8229</v>
      </c>
      <c r="D2737" s="196">
        <v>170</v>
      </c>
      <c r="E2737" s="197" t="s">
        <v>144</v>
      </c>
      <c r="F2737" s="196" t="s">
        <v>144</v>
      </c>
      <c r="G2737" s="196">
        <v>91974</v>
      </c>
      <c r="H2737" s="196" t="s">
        <v>8258</v>
      </c>
      <c r="I2737" s="196" t="s">
        <v>5502</v>
      </c>
      <c r="J2737" s="196" t="s">
        <v>5503</v>
      </c>
      <c r="K2737" s="197">
        <v>56.44</v>
      </c>
      <c r="L2737" s="196" t="s">
        <v>5433</v>
      </c>
    </row>
    <row r="2738" spans="1:12" ht="15.75">
      <c r="A2738" s="196" t="s">
        <v>7943</v>
      </c>
      <c r="B2738" s="196" t="s">
        <v>7944</v>
      </c>
      <c r="C2738" s="196" t="s">
        <v>8229</v>
      </c>
      <c r="D2738" s="196">
        <v>170</v>
      </c>
      <c r="E2738" s="197" t="s">
        <v>144</v>
      </c>
      <c r="F2738" s="196" t="s">
        <v>144</v>
      </c>
      <c r="G2738" s="196">
        <v>91975</v>
      </c>
      <c r="H2738" s="196" t="s">
        <v>8259</v>
      </c>
      <c r="I2738" s="196" t="s">
        <v>5502</v>
      </c>
      <c r="J2738" s="196" t="s">
        <v>5503</v>
      </c>
      <c r="K2738" s="197">
        <v>67.84</v>
      </c>
      <c r="L2738" s="196" t="s">
        <v>5433</v>
      </c>
    </row>
    <row r="2739" spans="1:12" ht="15.75">
      <c r="A2739" s="196" t="s">
        <v>7943</v>
      </c>
      <c r="B2739" s="196" t="s">
        <v>7944</v>
      </c>
      <c r="C2739" s="196" t="s">
        <v>8229</v>
      </c>
      <c r="D2739" s="196">
        <v>170</v>
      </c>
      <c r="E2739" s="197" t="s">
        <v>144</v>
      </c>
      <c r="F2739" s="196" t="s">
        <v>144</v>
      </c>
      <c r="G2739" s="196">
        <v>91976</v>
      </c>
      <c r="H2739" s="196" t="s">
        <v>8260</v>
      </c>
      <c r="I2739" s="196" t="s">
        <v>5502</v>
      </c>
      <c r="J2739" s="196" t="s">
        <v>5503</v>
      </c>
      <c r="K2739" s="197">
        <v>83.37</v>
      </c>
      <c r="L2739" s="196" t="s">
        <v>5433</v>
      </c>
    </row>
    <row r="2740" spans="1:12" ht="15.75">
      <c r="A2740" s="196" t="s">
        <v>7943</v>
      </c>
      <c r="B2740" s="196" t="s">
        <v>7944</v>
      </c>
      <c r="C2740" s="196" t="s">
        <v>8229</v>
      </c>
      <c r="D2740" s="196">
        <v>170</v>
      </c>
      <c r="E2740" s="197" t="s">
        <v>144</v>
      </c>
      <c r="F2740" s="196" t="s">
        <v>144</v>
      </c>
      <c r="G2740" s="196">
        <v>91977</v>
      </c>
      <c r="H2740" s="196" t="s">
        <v>8261</v>
      </c>
      <c r="I2740" s="196" t="s">
        <v>5502</v>
      </c>
      <c r="J2740" s="196" t="s">
        <v>5503</v>
      </c>
      <c r="K2740" s="197">
        <v>94.77</v>
      </c>
      <c r="L2740" s="196" t="s">
        <v>5433</v>
      </c>
    </row>
    <row r="2741" spans="1:12" ht="15.75">
      <c r="A2741" s="196" t="s">
        <v>7943</v>
      </c>
      <c r="B2741" s="196" t="s">
        <v>7944</v>
      </c>
      <c r="C2741" s="196" t="s">
        <v>8229</v>
      </c>
      <c r="D2741" s="196">
        <v>170</v>
      </c>
      <c r="E2741" s="197" t="s">
        <v>144</v>
      </c>
      <c r="F2741" s="196" t="s">
        <v>144</v>
      </c>
      <c r="G2741" s="196">
        <v>91978</v>
      </c>
      <c r="H2741" s="196" t="s">
        <v>8262</v>
      </c>
      <c r="I2741" s="196" t="s">
        <v>5502</v>
      </c>
      <c r="J2741" s="196" t="s">
        <v>5503</v>
      </c>
      <c r="K2741" s="197">
        <v>34.36</v>
      </c>
      <c r="L2741" s="196" t="s">
        <v>5433</v>
      </c>
    </row>
    <row r="2742" spans="1:12" ht="15.75">
      <c r="A2742" s="196" t="s">
        <v>7943</v>
      </c>
      <c r="B2742" s="196" t="s">
        <v>7944</v>
      </c>
      <c r="C2742" s="196" t="s">
        <v>8229</v>
      </c>
      <c r="D2742" s="196">
        <v>170</v>
      </c>
      <c r="E2742" s="197" t="s">
        <v>144</v>
      </c>
      <c r="F2742" s="196" t="s">
        <v>144</v>
      </c>
      <c r="G2742" s="196">
        <v>91979</v>
      </c>
      <c r="H2742" s="196" t="s">
        <v>8263</v>
      </c>
      <c r="I2742" s="196" t="s">
        <v>5502</v>
      </c>
      <c r="J2742" s="196" t="s">
        <v>5503</v>
      </c>
      <c r="K2742" s="197">
        <v>41.47</v>
      </c>
      <c r="L2742" s="196" t="s">
        <v>5433</v>
      </c>
    </row>
    <row r="2743" spans="1:12" ht="15.75">
      <c r="A2743" s="196" t="s">
        <v>7943</v>
      </c>
      <c r="B2743" s="196" t="s">
        <v>7944</v>
      </c>
      <c r="C2743" s="196" t="s">
        <v>8229</v>
      </c>
      <c r="D2743" s="196">
        <v>170</v>
      </c>
      <c r="E2743" s="197" t="s">
        <v>144</v>
      </c>
      <c r="F2743" s="196" t="s">
        <v>144</v>
      </c>
      <c r="G2743" s="196">
        <v>91980</v>
      </c>
      <c r="H2743" s="196" t="s">
        <v>8264</v>
      </c>
      <c r="I2743" s="196" t="s">
        <v>5502</v>
      </c>
      <c r="J2743" s="196" t="s">
        <v>5503</v>
      </c>
      <c r="K2743" s="197">
        <v>33.21</v>
      </c>
      <c r="L2743" s="196" t="s">
        <v>5433</v>
      </c>
    </row>
    <row r="2744" spans="1:12" ht="15.75">
      <c r="A2744" s="196" t="s">
        <v>7943</v>
      </c>
      <c r="B2744" s="196" t="s">
        <v>7944</v>
      </c>
      <c r="C2744" s="196" t="s">
        <v>8229</v>
      </c>
      <c r="D2744" s="196">
        <v>170</v>
      </c>
      <c r="E2744" s="197" t="s">
        <v>144</v>
      </c>
      <c r="F2744" s="196" t="s">
        <v>144</v>
      </c>
      <c r="G2744" s="196">
        <v>91981</v>
      </c>
      <c r="H2744" s="196" t="s">
        <v>8265</v>
      </c>
      <c r="I2744" s="196" t="s">
        <v>5502</v>
      </c>
      <c r="J2744" s="196" t="s">
        <v>5503</v>
      </c>
      <c r="K2744" s="197">
        <v>40.32</v>
      </c>
      <c r="L2744" s="196" t="s">
        <v>5433</v>
      </c>
    </row>
    <row r="2745" spans="1:12" ht="15.75">
      <c r="A2745" s="196" t="s">
        <v>7943</v>
      </c>
      <c r="B2745" s="196" t="s">
        <v>7944</v>
      </c>
      <c r="C2745" s="196" t="s">
        <v>8229</v>
      </c>
      <c r="D2745" s="196">
        <v>170</v>
      </c>
      <c r="E2745" s="197" t="s">
        <v>144</v>
      </c>
      <c r="F2745" s="196" t="s">
        <v>144</v>
      </c>
      <c r="G2745" s="196">
        <v>91982</v>
      </c>
      <c r="H2745" s="196" t="s">
        <v>8266</v>
      </c>
      <c r="I2745" s="196" t="s">
        <v>5502</v>
      </c>
      <c r="J2745" s="196" t="s">
        <v>5503</v>
      </c>
      <c r="K2745" s="197">
        <v>82.21</v>
      </c>
      <c r="L2745" s="196" t="s">
        <v>5433</v>
      </c>
    </row>
    <row r="2746" spans="1:12" ht="15.75">
      <c r="A2746" s="196" t="s">
        <v>7943</v>
      </c>
      <c r="B2746" s="196" t="s">
        <v>7944</v>
      </c>
      <c r="C2746" s="196" t="s">
        <v>8229</v>
      </c>
      <c r="D2746" s="196">
        <v>170</v>
      </c>
      <c r="E2746" s="197" t="s">
        <v>144</v>
      </c>
      <c r="F2746" s="196" t="s">
        <v>144</v>
      </c>
      <c r="G2746" s="196">
        <v>91983</v>
      </c>
      <c r="H2746" s="196" t="s">
        <v>8267</v>
      </c>
      <c r="I2746" s="196" t="s">
        <v>5502</v>
      </c>
      <c r="J2746" s="196" t="s">
        <v>5503</v>
      </c>
      <c r="K2746" s="197">
        <v>89.32</v>
      </c>
      <c r="L2746" s="196" t="s">
        <v>5433</v>
      </c>
    </row>
    <row r="2747" spans="1:12" ht="15.75">
      <c r="A2747" s="196" t="s">
        <v>7943</v>
      </c>
      <c r="B2747" s="196" t="s">
        <v>7944</v>
      </c>
      <c r="C2747" s="196" t="s">
        <v>8229</v>
      </c>
      <c r="D2747" s="196">
        <v>170</v>
      </c>
      <c r="E2747" s="197" t="s">
        <v>144</v>
      </c>
      <c r="F2747" s="196" t="s">
        <v>144</v>
      </c>
      <c r="G2747" s="196">
        <v>91984</v>
      </c>
      <c r="H2747" s="196" t="s">
        <v>8268</v>
      </c>
      <c r="I2747" s="196" t="s">
        <v>5502</v>
      </c>
      <c r="J2747" s="196" t="s">
        <v>5503</v>
      </c>
      <c r="K2747" s="197">
        <v>14.86</v>
      </c>
      <c r="L2747" s="196" t="s">
        <v>5433</v>
      </c>
    </row>
    <row r="2748" spans="1:12" ht="15.75">
      <c r="A2748" s="196" t="s">
        <v>7943</v>
      </c>
      <c r="B2748" s="196" t="s">
        <v>7944</v>
      </c>
      <c r="C2748" s="196" t="s">
        <v>8229</v>
      </c>
      <c r="D2748" s="196">
        <v>170</v>
      </c>
      <c r="E2748" s="197" t="s">
        <v>144</v>
      </c>
      <c r="F2748" s="196" t="s">
        <v>144</v>
      </c>
      <c r="G2748" s="196">
        <v>91985</v>
      </c>
      <c r="H2748" s="196" t="s">
        <v>8269</v>
      </c>
      <c r="I2748" s="196" t="s">
        <v>5502</v>
      </c>
      <c r="J2748" s="196" t="s">
        <v>5503</v>
      </c>
      <c r="K2748" s="197">
        <v>21.97</v>
      </c>
      <c r="L2748" s="196" t="s">
        <v>5433</v>
      </c>
    </row>
    <row r="2749" spans="1:12" ht="15.75">
      <c r="A2749" s="196" t="s">
        <v>7943</v>
      </c>
      <c r="B2749" s="196" t="s">
        <v>7944</v>
      </c>
      <c r="C2749" s="196" t="s">
        <v>8229</v>
      </c>
      <c r="D2749" s="196">
        <v>170</v>
      </c>
      <c r="E2749" s="197" t="s">
        <v>144</v>
      </c>
      <c r="F2749" s="196" t="s">
        <v>144</v>
      </c>
      <c r="G2749" s="196">
        <v>91986</v>
      </c>
      <c r="H2749" s="196" t="s">
        <v>8270</v>
      </c>
      <c r="I2749" s="196" t="s">
        <v>5502</v>
      </c>
      <c r="J2749" s="196" t="s">
        <v>5503</v>
      </c>
      <c r="K2749" s="197">
        <v>32.159999999999997</v>
      </c>
      <c r="L2749" s="196" t="s">
        <v>5433</v>
      </c>
    </row>
    <row r="2750" spans="1:12" ht="15.75">
      <c r="A2750" s="196" t="s">
        <v>7943</v>
      </c>
      <c r="B2750" s="196" t="s">
        <v>7944</v>
      </c>
      <c r="C2750" s="196" t="s">
        <v>8229</v>
      </c>
      <c r="D2750" s="196">
        <v>170</v>
      </c>
      <c r="E2750" s="197" t="s">
        <v>144</v>
      </c>
      <c r="F2750" s="196" t="s">
        <v>144</v>
      </c>
      <c r="G2750" s="196">
        <v>91987</v>
      </c>
      <c r="H2750" s="196" t="s">
        <v>8271</v>
      </c>
      <c r="I2750" s="196" t="s">
        <v>5502</v>
      </c>
      <c r="J2750" s="196" t="s">
        <v>5503</v>
      </c>
      <c r="K2750" s="197">
        <v>39.270000000000003</v>
      </c>
      <c r="L2750" s="196" t="s">
        <v>5433</v>
      </c>
    </row>
    <row r="2751" spans="1:12" ht="15.75">
      <c r="A2751" s="196" t="s">
        <v>7943</v>
      </c>
      <c r="B2751" s="196" t="s">
        <v>7944</v>
      </c>
      <c r="C2751" s="196" t="s">
        <v>8229</v>
      </c>
      <c r="D2751" s="196">
        <v>170</v>
      </c>
      <c r="E2751" s="197" t="s">
        <v>144</v>
      </c>
      <c r="F2751" s="196" t="s">
        <v>144</v>
      </c>
      <c r="G2751" s="196">
        <v>91988</v>
      </c>
      <c r="H2751" s="196" t="s">
        <v>8272</v>
      </c>
      <c r="I2751" s="196" t="s">
        <v>5502</v>
      </c>
      <c r="J2751" s="196" t="s">
        <v>5503</v>
      </c>
      <c r="K2751" s="197">
        <v>18.71</v>
      </c>
      <c r="L2751" s="196" t="s">
        <v>5433</v>
      </c>
    </row>
    <row r="2752" spans="1:12" ht="15.75">
      <c r="A2752" s="196" t="s">
        <v>7943</v>
      </c>
      <c r="B2752" s="196" t="s">
        <v>7944</v>
      </c>
      <c r="C2752" s="196" t="s">
        <v>8229</v>
      </c>
      <c r="D2752" s="196">
        <v>170</v>
      </c>
      <c r="E2752" s="197" t="s">
        <v>144</v>
      </c>
      <c r="F2752" s="196" t="s">
        <v>144</v>
      </c>
      <c r="G2752" s="196">
        <v>91989</v>
      </c>
      <c r="H2752" s="196" t="s">
        <v>8273</v>
      </c>
      <c r="I2752" s="196" t="s">
        <v>5502</v>
      </c>
      <c r="J2752" s="196" t="s">
        <v>5503</v>
      </c>
      <c r="K2752" s="197">
        <v>25.82</v>
      </c>
      <c r="L2752" s="196" t="s">
        <v>5433</v>
      </c>
    </row>
    <row r="2753" spans="1:12" ht="15.75">
      <c r="A2753" s="196" t="s">
        <v>7943</v>
      </c>
      <c r="B2753" s="196" t="s">
        <v>7944</v>
      </c>
      <c r="C2753" s="196" t="s">
        <v>8229</v>
      </c>
      <c r="D2753" s="196">
        <v>170</v>
      </c>
      <c r="E2753" s="197" t="s">
        <v>144</v>
      </c>
      <c r="F2753" s="196" t="s">
        <v>144</v>
      </c>
      <c r="G2753" s="196">
        <v>91990</v>
      </c>
      <c r="H2753" s="196" t="s">
        <v>8274</v>
      </c>
      <c r="I2753" s="196" t="s">
        <v>5502</v>
      </c>
      <c r="J2753" s="196" t="s">
        <v>5503</v>
      </c>
      <c r="K2753" s="197">
        <v>28.12</v>
      </c>
      <c r="L2753" s="196" t="s">
        <v>5433</v>
      </c>
    </row>
    <row r="2754" spans="1:12" ht="15.75">
      <c r="A2754" s="196" t="s">
        <v>7943</v>
      </c>
      <c r="B2754" s="196" t="s">
        <v>7944</v>
      </c>
      <c r="C2754" s="196" t="s">
        <v>8229</v>
      </c>
      <c r="D2754" s="196">
        <v>170</v>
      </c>
      <c r="E2754" s="197" t="s">
        <v>144</v>
      </c>
      <c r="F2754" s="196" t="s">
        <v>144</v>
      </c>
      <c r="G2754" s="196">
        <v>91991</v>
      </c>
      <c r="H2754" s="196" t="s">
        <v>8275</v>
      </c>
      <c r="I2754" s="196" t="s">
        <v>5502</v>
      </c>
      <c r="J2754" s="196" t="s">
        <v>5503</v>
      </c>
      <c r="K2754" s="197">
        <v>30.2</v>
      </c>
      <c r="L2754" s="196" t="s">
        <v>5433</v>
      </c>
    </row>
    <row r="2755" spans="1:12" ht="15.75">
      <c r="A2755" s="196" t="s">
        <v>7943</v>
      </c>
      <c r="B2755" s="196" t="s">
        <v>7944</v>
      </c>
      <c r="C2755" s="196" t="s">
        <v>8229</v>
      </c>
      <c r="D2755" s="196">
        <v>170</v>
      </c>
      <c r="E2755" s="197" t="s">
        <v>144</v>
      </c>
      <c r="F2755" s="196" t="s">
        <v>144</v>
      </c>
      <c r="G2755" s="196">
        <v>91992</v>
      </c>
      <c r="H2755" s="196" t="s">
        <v>8276</v>
      </c>
      <c r="I2755" s="196" t="s">
        <v>5502</v>
      </c>
      <c r="J2755" s="196" t="s">
        <v>5503</v>
      </c>
      <c r="K2755" s="197">
        <v>35.229999999999997</v>
      </c>
      <c r="L2755" s="196" t="s">
        <v>5433</v>
      </c>
    </row>
    <row r="2756" spans="1:12" ht="15.75">
      <c r="A2756" s="196" t="s">
        <v>7943</v>
      </c>
      <c r="B2756" s="196" t="s">
        <v>7944</v>
      </c>
      <c r="C2756" s="196" t="s">
        <v>8229</v>
      </c>
      <c r="D2756" s="196">
        <v>170</v>
      </c>
      <c r="E2756" s="197" t="s">
        <v>144</v>
      </c>
      <c r="F2756" s="196" t="s">
        <v>144</v>
      </c>
      <c r="G2756" s="196">
        <v>91993</v>
      </c>
      <c r="H2756" s="196" t="s">
        <v>8277</v>
      </c>
      <c r="I2756" s="196" t="s">
        <v>5502</v>
      </c>
      <c r="J2756" s="196" t="s">
        <v>5503</v>
      </c>
      <c r="K2756" s="197">
        <v>37.31</v>
      </c>
      <c r="L2756" s="196" t="s">
        <v>5433</v>
      </c>
    </row>
    <row r="2757" spans="1:12" ht="15.75">
      <c r="A2757" s="196" t="s">
        <v>7943</v>
      </c>
      <c r="B2757" s="196" t="s">
        <v>7944</v>
      </c>
      <c r="C2757" s="196" t="s">
        <v>8229</v>
      </c>
      <c r="D2757" s="196">
        <v>170</v>
      </c>
      <c r="E2757" s="197" t="s">
        <v>144</v>
      </c>
      <c r="F2757" s="196" t="s">
        <v>144</v>
      </c>
      <c r="G2757" s="196">
        <v>91994</v>
      </c>
      <c r="H2757" s="196" t="s">
        <v>8278</v>
      </c>
      <c r="I2757" s="196" t="s">
        <v>5502</v>
      </c>
      <c r="J2757" s="196" t="s">
        <v>5503</v>
      </c>
      <c r="K2757" s="197">
        <v>20.28</v>
      </c>
      <c r="L2757" s="196" t="s">
        <v>5433</v>
      </c>
    </row>
    <row r="2758" spans="1:12" ht="15.75">
      <c r="A2758" s="196" t="s">
        <v>7943</v>
      </c>
      <c r="B2758" s="196" t="s">
        <v>7944</v>
      </c>
      <c r="C2758" s="196" t="s">
        <v>8229</v>
      </c>
      <c r="D2758" s="196">
        <v>170</v>
      </c>
      <c r="E2758" s="197" t="s">
        <v>144</v>
      </c>
      <c r="F2758" s="196" t="s">
        <v>144</v>
      </c>
      <c r="G2758" s="196">
        <v>91995</v>
      </c>
      <c r="H2758" s="196" t="s">
        <v>8279</v>
      </c>
      <c r="I2758" s="196" t="s">
        <v>5502</v>
      </c>
      <c r="J2758" s="196" t="s">
        <v>5503</v>
      </c>
      <c r="K2758" s="197">
        <v>22.36</v>
      </c>
      <c r="L2758" s="196" t="s">
        <v>5433</v>
      </c>
    </row>
    <row r="2759" spans="1:12" ht="15.75">
      <c r="A2759" s="196" t="s">
        <v>7943</v>
      </c>
      <c r="B2759" s="196" t="s">
        <v>7944</v>
      </c>
      <c r="C2759" s="196" t="s">
        <v>8229</v>
      </c>
      <c r="D2759" s="196">
        <v>170</v>
      </c>
      <c r="E2759" s="197" t="s">
        <v>144</v>
      </c>
      <c r="F2759" s="196" t="s">
        <v>144</v>
      </c>
      <c r="G2759" s="196">
        <v>91996</v>
      </c>
      <c r="H2759" s="196" t="s">
        <v>8280</v>
      </c>
      <c r="I2759" s="196" t="s">
        <v>5502</v>
      </c>
      <c r="J2759" s="196" t="s">
        <v>5503</v>
      </c>
      <c r="K2759" s="197">
        <v>27.39</v>
      </c>
      <c r="L2759" s="196" t="s">
        <v>5433</v>
      </c>
    </row>
    <row r="2760" spans="1:12" ht="15.75">
      <c r="A2760" s="196" t="s">
        <v>7943</v>
      </c>
      <c r="B2760" s="196" t="s">
        <v>7944</v>
      </c>
      <c r="C2760" s="196" t="s">
        <v>8229</v>
      </c>
      <c r="D2760" s="196">
        <v>170</v>
      </c>
      <c r="E2760" s="197" t="s">
        <v>144</v>
      </c>
      <c r="F2760" s="196" t="s">
        <v>144</v>
      </c>
      <c r="G2760" s="196">
        <v>91997</v>
      </c>
      <c r="H2760" s="196" t="s">
        <v>8281</v>
      </c>
      <c r="I2760" s="196" t="s">
        <v>5502</v>
      </c>
      <c r="J2760" s="196" t="s">
        <v>5503</v>
      </c>
      <c r="K2760" s="197">
        <v>29.47</v>
      </c>
      <c r="L2760" s="196" t="s">
        <v>5433</v>
      </c>
    </row>
    <row r="2761" spans="1:12" ht="15.75">
      <c r="A2761" s="196" t="s">
        <v>7943</v>
      </c>
      <c r="B2761" s="196" t="s">
        <v>7944</v>
      </c>
      <c r="C2761" s="196" t="s">
        <v>8229</v>
      </c>
      <c r="D2761" s="196">
        <v>170</v>
      </c>
      <c r="E2761" s="197" t="s">
        <v>144</v>
      </c>
      <c r="F2761" s="196" t="s">
        <v>144</v>
      </c>
      <c r="G2761" s="196">
        <v>91998</v>
      </c>
      <c r="H2761" s="196" t="s">
        <v>8282</v>
      </c>
      <c r="I2761" s="196" t="s">
        <v>5502</v>
      </c>
      <c r="J2761" s="196" t="s">
        <v>5503</v>
      </c>
      <c r="K2761" s="197">
        <v>17.23</v>
      </c>
      <c r="L2761" s="196" t="s">
        <v>5433</v>
      </c>
    </row>
    <row r="2762" spans="1:12" ht="15.75">
      <c r="A2762" s="196" t="s">
        <v>7943</v>
      </c>
      <c r="B2762" s="196" t="s">
        <v>7944</v>
      </c>
      <c r="C2762" s="196" t="s">
        <v>8229</v>
      </c>
      <c r="D2762" s="196">
        <v>170</v>
      </c>
      <c r="E2762" s="197" t="s">
        <v>144</v>
      </c>
      <c r="F2762" s="196" t="s">
        <v>144</v>
      </c>
      <c r="G2762" s="196">
        <v>91999</v>
      </c>
      <c r="H2762" s="196" t="s">
        <v>8283</v>
      </c>
      <c r="I2762" s="196" t="s">
        <v>5502</v>
      </c>
      <c r="J2762" s="196" t="s">
        <v>5503</v>
      </c>
      <c r="K2762" s="197">
        <v>19.309999999999999</v>
      </c>
      <c r="L2762" s="196" t="s">
        <v>5433</v>
      </c>
    </row>
    <row r="2763" spans="1:12" ht="15.75">
      <c r="A2763" s="196" t="s">
        <v>7943</v>
      </c>
      <c r="B2763" s="196" t="s">
        <v>7944</v>
      </c>
      <c r="C2763" s="196" t="s">
        <v>8229</v>
      </c>
      <c r="D2763" s="196">
        <v>170</v>
      </c>
      <c r="E2763" s="197" t="s">
        <v>144</v>
      </c>
      <c r="F2763" s="196" t="s">
        <v>144</v>
      </c>
      <c r="G2763" s="196">
        <v>92000</v>
      </c>
      <c r="H2763" s="196" t="s">
        <v>8284</v>
      </c>
      <c r="I2763" s="196" t="s">
        <v>5502</v>
      </c>
      <c r="J2763" s="196" t="s">
        <v>5503</v>
      </c>
      <c r="K2763" s="197">
        <v>24.34</v>
      </c>
      <c r="L2763" s="196" t="s">
        <v>5433</v>
      </c>
    </row>
    <row r="2764" spans="1:12" ht="15.75">
      <c r="A2764" s="196" t="s">
        <v>7943</v>
      </c>
      <c r="B2764" s="196" t="s">
        <v>7944</v>
      </c>
      <c r="C2764" s="196" t="s">
        <v>8229</v>
      </c>
      <c r="D2764" s="196">
        <v>170</v>
      </c>
      <c r="E2764" s="197" t="s">
        <v>144</v>
      </c>
      <c r="F2764" s="196" t="s">
        <v>144</v>
      </c>
      <c r="G2764" s="196">
        <v>92001</v>
      </c>
      <c r="H2764" s="196" t="s">
        <v>8285</v>
      </c>
      <c r="I2764" s="196" t="s">
        <v>5502</v>
      </c>
      <c r="J2764" s="196" t="s">
        <v>5503</v>
      </c>
      <c r="K2764" s="197">
        <v>26.42</v>
      </c>
      <c r="L2764" s="196" t="s">
        <v>5433</v>
      </c>
    </row>
    <row r="2765" spans="1:12" ht="15.75">
      <c r="A2765" s="196" t="s">
        <v>7943</v>
      </c>
      <c r="B2765" s="196" t="s">
        <v>7944</v>
      </c>
      <c r="C2765" s="196" t="s">
        <v>8229</v>
      </c>
      <c r="D2765" s="196">
        <v>170</v>
      </c>
      <c r="E2765" s="197" t="s">
        <v>144</v>
      </c>
      <c r="F2765" s="196" t="s">
        <v>144</v>
      </c>
      <c r="G2765" s="196">
        <v>92002</v>
      </c>
      <c r="H2765" s="196" t="s">
        <v>8286</v>
      </c>
      <c r="I2765" s="196" t="s">
        <v>5502</v>
      </c>
      <c r="J2765" s="196" t="s">
        <v>5503</v>
      </c>
      <c r="K2765" s="197">
        <v>38.020000000000003</v>
      </c>
      <c r="L2765" s="196" t="s">
        <v>5433</v>
      </c>
    </row>
    <row r="2766" spans="1:12" ht="15.75">
      <c r="A2766" s="196" t="s">
        <v>7943</v>
      </c>
      <c r="B2766" s="196" t="s">
        <v>7944</v>
      </c>
      <c r="C2766" s="196" t="s">
        <v>8229</v>
      </c>
      <c r="D2766" s="196">
        <v>170</v>
      </c>
      <c r="E2766" s="197" t="s">
        <v>144</v>
      </c>
      <c r="F2766" s="196" t="s">
        <v>144</v>
      </c>
      <c r="G2766" s="196">
        <v>92003</v>
      </c>
      <c r="H2766" s="196" t="s">
        <v>8287</v>
      </c>
      <c r="I2766" s="196" t="s">
        <v>5502</v>
      </c>
      <c r="J2766" s="196" t="s">
        <v>5503</v>
      </c>
      <c r="K2766" s="197">
        <v>42.18</v>
      </c>
      <c r="L2766" s="196" t="s">
        <v>5433</v>
      </c>
    </row>
    <row r="2767" spans="1:12" ht="15.75">
      <c r="A2767" s="196" t="s">
        <v>7943</v>
      </c>
      <c r="B2767" s="196" t="s">
        <v>7944</v>
      </c>
      <c r="C2767" s="196" t="s">
        <v>8229</v>
      </c>
      <c r="D2767" s="196">
        <v>170</v>
      </c>
      <c r="E2767" s="197" t="s">
        <v>144</v>
      </c>
      <c r="F2767" s="196" t="s">
        <v>144</v>
      </c>
      <c r="G2767" s="196">
        <v>92004</v>
      </c>
      <c r="H2767" s="196" t="s">
        <v>8288</v>
      </c>
      <c r="I2767" s="196" t="s">
        <v>5502</v>
      </c>
      <c r="J2767" s="196" t="s">
        <v>5503</v>
      </c>
      <c r="K2767" s="197">
        <v>45.13</v>
      </c>
      <c r="L2767" s="196" t="s">
        <v>5433</v>
      </c>
    </row>
    <row r="2768" spans="1:12" ht="15.75">
      <c r="A2768" s="196" t="s">
        <v>7943</v>
      </c>
      <c r="B2768" s="196" t="s">
        <v>7944</v>
      </c>
      <c r="C2768" s="196" t="s">
        <v>8229</v>
      </c>
      <c r="D2768" s="196">
        <v>170</v>
      </c>
      <c r="E2768" s="197" t="s">
        <v>144</v>
      </c>
      <c r="F2768" s="196" t="s">
        <v>144</v>
      </c>
      <c r="G2768" s="196">
        <v>92005</v>
      </c>
      <c r="H2768" s="196" t="s">
        <v>8289</v>
      </c>
      <c r="I2768" s="196" t="s">
        <v>5502</v>
      </c>
      <c r="J2768" s="196" t="s">
        <v>5503</v>
      </c>
      <c r="K2768" s="197">
        <v>49.29</v>
      </c>
      <c r="L2768" s="196" t="s">
        <v>5433</v>
      </c>
    </row>
    <row r="2769" spans="1:12" ht="15.75">
      <c r="A2769" s="196" t="s">
        <v>7943</v>
      </c>
      <c r="B2769" s="196" t="s">
        <v>7944</v>
      </c>
      <c r="C2769" s="196" t="s">
        <v>8229</v>
      </c>
      <c r="D2769" s="196">
        <v>170</v>
      </c>
      <c r="E2769" s="197" t="s">
        <v>144</v>
      </c>
      <c r="F2769" s="196" t="s">
        <v>144</v>
      </c>
      <c r="G2769" s="196">
        <v>92006</v>
      </c>
      <c r="H2769" s="196" t="s">
        <v>8290</v>
      </c>
      <c r="I2769" s="196" t="s">
        <v>5502</v>
      </c>
      <c r="J2769" s="196" t="s">
        <v>5503</v>
      </c>
      <c r="K2769" s="197">
        <v>31.93</v>
      </c>
      <c r="L2769" s="196" t="s">
        <v>5433</v>
      </c>
    </row>
    <row r="2770" spans="1:12" ht="15.75">
      <c r="A2770" s="196" t="s">
        <v>7943</v>
      </c>
      <c r="B2770" s="196" t="s">
        <v>7944</v>
      </c>
      <c r="C2770" s="196" t="s">
        <v>8229</v>
      </c>
      <c r="D2770" s="196">
        <v>170</v>
      </c>
      <c r="E2770" s="197" t="s">
        <v>144</v>
      </c>
      <c r="F2770" s="196" t="s">
        <v>144</v>
      </c>
      <c r="G2770" s="196">
        <v>92007</v>
      </c>
      <c r="H2770" s="196" t="s">
        <v>8291</v>
      </c>
      <c r="I2770" s="196" t="s">
        <v>5502</v>
      </c>
      <c r="J2770" s="196" t="s">
        <v>5503</v>
      </c>
      <c r="K2770" s="197">
        <v>36.090000000000003</v>
      </c>
      <c r="L2770" s="196" t="s">
        <v>5433</v>
      </c>
    </row>
    <row r="2771" spans="1:12" ht="15.75">
      <c r="A2771" s="196" t="s">
        <v>7943</v>
      </c>
      <c r="B2771" s="196" t="s">
        <v>7944</v>
      </c>
      <c r="C2771" s="196" t="s">
        <v>8229</v>
      </c>
      <c r="D2771" s="196">
        <v>170</v>
      </c>
      <c r="E2771" s="197" t="s">
        <v>144</v>
      </c>
      <c r="F2771" s="196" t="s">
        <v>144</v>
      </c>
      <c r="G2771" s="196">
        <v>92008</v>
      </c>
      <c r="H2771" s="196" t="s">
        <v>8292</v>
      </c>
      <c r="I2771" s="196" t="s">
        <v>5502</v>
      </c>
      <c r="J2771" s="196" t="s">
        <v>5503</v>
      </c>
      <c r="K2771" s="197">
        <v>39.04</v>
      </c>
      <c r="L2771" s="196" t="s">
        <v>5433</v>
      </c>
    </row>
    <row r="2772" spans="1:12" ht="15.75">
      <c r="A2772" s="196" t="s">
        <v>7943</v>
      </c>
      <c r="B2772" s="196" t="s">
        <v>7944</v>
      </c>
      <c r="C2772" s="196" t="s">
        <v>8229</v>
      </c>
      <c r="D2772" s="196">
        <v>170</v>
      </c>
      <c r="E2772" s="197" t="s">
        <v>144</v>
      </c>
      <c r="F2772" s="196" t="s">
        <v>144</v>
      </c>
      <c r="G2772" s="196">
        <v>92009</v>
      </c>
      <c r="H2772" s="196" t="s">
        <v>8293</v>
      </c>
      <c r="I2772" s="196" t="s">
        <v>5502</v>
      </c>
      <c r="J2772" s="196" t="s">
        <v>5503</v>
      </c>
      <c r="K2772" s="197">
        <v>43.2</v>
      </c>
      <c r="L2772" s="196" t="s">
        <v>5433</v>
      </c>
    </row>
    <row r="2773" spans="1:12" ht="15.75">
      <c r="A2773" s="196" t="s">
        <v>7943</v>
      </c>
      <c r="B2773" s="196" t="s">
        <v>7944</v>
      </c>
      <c r="C2773" s="196" t="s">
        <v>8229</v>
      </c>
      <c r="D2773" s="196">
        <v>170</v>
      </c>
      <c r="E2773" s="197" t="s">
        <v>144</v>
      </c>
      <c r="F2773" s="196" t="s">
        <v>144</v>
      </c>
      <c r="G2773" s="196">
        <v>92010</v>
      </c>
      <c r="H2773" s="196" t="s">
        <v>8294</v>
      </c>
      <c r="I2773" s="196" t="s">
        <v>5502</v>
      </c>
      <c r="J2773" s="196" t="s">
        <v>5503</v>
      </c>
      <c r="K2773" s="197">
        <v>55.77</v>
      </c>
      <c r="L2773" s="196" t="s">
        <v>5433</v>
      </c>
    </row>
    <row r="2774" spans="1:12" ht="15.75">
      <c r="A2774" s="196" t="s">
        <v>7943</v>
      </c>
      <c r="B2774" s="196" t="s">
        <v>7944</v>
      </c>
      <c r="C2774" s="196" t="s">
        <v>8229</v>
      </c>
      <c r="D2774" s="196">
        <v>170</v>
      </c>
      <c r="E2774" s="197" t="s">
        <v>144</v>
      </c>
      <c r="F2774" s="196" t="s">
        <v>144</v>
      </c>
      <c r="G2774" s="196">
        <v>92011</v>
      </c>
      <c r="H2774" s="196" t="s">
        <v>8295</v>
      </c>
      <c r="I2774" s="196" t="s">
        <v>5502</v>
      </c>
      <c r="J2774" s="196" t="s">
        <v>5503</v>
      </c>
      <c r="K2774" s="197">
        <v>62.01</v>
      </c>
      <c r="L2774" s="196" t="s">
        <v>5433</v>
      </c>
    </row>
    <row r="2775" spans="1:12" ht="15.75">
      <c r="A2775" s="196" t="s">
        <v>7943</v>
      </c>
      <c r="B2775" s="196" t="s">
        <v>7944</v>
      </c>
      <c r="C2775" s="196" t="s">
        <v>8229</v>
      </c>
      <c r="D2775" s="196">
        <v>170</v>
      </c>
      <c r="E2775" s="197" t="s">
        <v>144</v>
      </c>
      <c r="F2775" s="196" t="s">
        <v>144</v>
      </c>
      <c r="G2775" s="196">
        <v>92012</v>
      </c>
      <c r="H2775" s="196" t="s">
        <v>8296</v>
      </c>
      <c r="I2775" s="196" t="s">
        <v>5502</v>
      </c>
      <c r="J2775" s="196" t="s">
        <v>5503</v>
      </c>
      <c r="K2775" s="197">
        <v>62.88</v>
      </c>
      <c r="L2775" s="196" t="s">
        <v>5433</v>
      </c>
    </row>
    <row r="2776" spans="1:12" ht="15.75">
      <c r="A2776" s="196" t="s">
        <v>7943</v>
      </c>
      <c r="B2776" s="196" t="s">
        <v>7944</v>
      </c>
      <c r="C2776" s="196" t="s">
        <v>8229</v>
      </c>
      <c r="D2776" s="196">
        <v>170</v>
      </c>
      <c r="E2776" s="197" t="s">
        <v>144</v>
      </c>
      <c r="F2776" s="196" t="s">
        <v>144</v>
      </c>
      <c r="G2776" s="196">
        <v>92013</v>
      </c>
      <c r="H2776" s="196" t="s">
        <v>8297</v>
      </c>
      <c r="I2776" s="196" t="s">
        <v>5502</v>
      </c>
      <c r="J2776" s="196" t="s">
        <v>5503</v>
      </c>
      <c r="K2776" s="197">
        <v>69.12</v>
      </c>
      <c r="L2776" s="196" t="s">
        <v>5433</v>
      </c>
    </row>
    <row r="2777" spans="1:12" ht="15.75">
      <c r="A2777" s="196" t="s">
        <v>7943</v>
      </c>
      <c r="B2777" s="196" t="s">
        <v>7944</v>
      </c>
      <c r="C2777" s="196" t="s">
        <v>8229</v>
      </c>
      <c r="D2777" s="196">
        <v>170</v>
      </c>
      <c r="E2777" s="197" t="s">
        <v>144</v>
      </c>
      <c r="F2777" s="196" t="s">
        <v>144</v>
      </c>
      <c r="G2777" s="196">
        <v>92014</v>
      </c>
      <c r="H2777" s="196" t="s">
        <v>8298</v>
      </c>
      <c r="I2777" s="196" t="s">
        <v>5502</v>
      </c>
      <c r="J2777" s="196" t="s">
        <v>5503</v>
      </c>
      <c r="K2777" s="197">
        <v>46.63</v>
      </c>
      <c r="L2777" s="196" t="s">
        <v>5433</v>
      </c>
    </row>
    <row r="2778" spans="1:12" ht="15.75">
      <c r="A2778" s="196" t="s">
        <v>7943</v>
      </c>
      <c r="B2778" s="196" t="s">
        <v>7944</v>
      </c>
      <c r="C2778" s="196" t="s">
        <v>8229</v>
      </c>
      <c r="D2778" s="196">
        <v>170</v>
      </c>
      <c r="E2778" s="197" t="s">
        <v>144</v>
      </c>
      <c r="F2778" s="196" t="s">
        <v>144</v>
      </c>
      <c r="G2778" s="196">
        <v>92015</v>
      </c>
      <c r="H2778" s="196" t="s">
        <v>8299</v>
      </c>
      <c r="I2778" s="196" t="s">
        <v>5502</v>
      </c>
      <c r="J2778" s="196" t="s">
        <v>5503</v>
      </c>
      <c r="K2778" s="197">
        <v>52.87</v>
      </c>
      <c r="L2778" s="196" t="s">
        <v>5433</v>
      </c>
    </row>
    <row r="2779" spans="1:12" ht="15.75">
      <c r="A2779" s="196" t="s">
        <v>7943</v>
      </c>
      <c r="B2779" s="196" t="s">
        <v>7944</v>
      </c>
      <c r="C2779" s="196" t="s">
        <v>8229</v>
      </c>
      <c r="D2779" s="196">
        <v>170</v>
      </c>
      <c r="E2779" s="197" t="s">
        <v>144</v>
      </c>
      <c r="F2779" s="196" t="s">
        <v>144</v>
      </c>
      <c r="G2779" s="196">
        <v>92016</v>
      </c>
      <c r="H2779" s="196" t="s">
        <v>8300</v>
      </c>
      <c r="I2779" s="196" t="s">
        <v>5502</v>
      </c>
      <c r="J2779" s="196" t="s">
        <v>5503</v>
      </c>
      <c r="K2779" s="197">
        <v>53.74</v>
      </c>
      <c r="L2779" s="196" t="s">
        <v>5433</v>
      </c>
    </row>
    <row r="2780" spans="1:12" ht="15.75">
      <c r="A2780" s="196" t="s">
        <v>7943</v>
      </c>
      <c r="B2780" s="196" t="s">
        <v>7944</v>
      </c>
      <c r="C2780" s="196" t="s">
        <v>8229</v>
      </c>
      <c r="D2780" s="196">
        <v>170</v>
      </c>
      <c r="E2780" s="197" t="s">
        <v>144</v>
      </c>
      <c r="F2780" s="196" t="s">
        <v>144</v>
      </c>
      <c r="G2780" s="196">
        <v>92017</v>
      </c>
      <c r="H2780" s="196" t="s">
        <v>8301</v>
      </c>
      <c r="I2780" s="196" t="s">
        <v>5502</v>
      </c>
      <c r="J2780" s="196" t="s">
        <v>5503</v>
      </c>
      <c r="K2780" s="197">
        <v>59.98</v>
      </c>
      <c r="L2780" s="196" t="s">
        <v>5433</v>
      </c>
    </row>
    <row r="2781" spans="1:12" ht="15.75">
      <c r="A2781" s="196" t="s">
        <v>7943</v>
      </c>
      <c r="B2781" s="196" t="s">
        <v>7944</v>
      </c>
      <c r="C2781" s="196" t="s">
        <v>8229</v>
      </c>
      <c r="D2781" s="196">
        <v>170</v>
      </c>
      <c r="E2781" s="197" t="s">
        <v>144</v>
      </c>
      <c r="F2781" s="196" t="s">
        <v>144</v>
      </c>
      <c r="G2781" s="196">
        <v>92018</v>
      </c>
      <c r="H2781" s="196" t="s">
        <v>8302</v>
      </c>
      <c r="I2781" s="196" t="s">
        <v>5502</v>
      </c>
      <c r="J2781" s="196" t="s">
        <v>5503</v>
      </c>
      <c r="K2781" s="197">
        <v>61.75</v>
      </c>
      <c r="L2781" s="196" t="s">
        <v>5433</v>
      </c>
    </row>
    <row r="2782" spans="1:12" ht="15.75">
      <c r="A2782" s="196" t="s">
        <v>7943</v>
      </c>
      <c r="B2782" s="196" t="s">
        <v>7944</v>
      </c>
      <c r="C2782" s="196" t="s">
        <v>8229</v>
      </c>
      <c r="D2782" s="196">
        <v>170</v>
      </c>
      <c r="E2782" s="197" t="s">
        <v>144</v>
      </c>
      <c r="F2782" s="196" t="s">
        <v>144</v>
      </c>
      <c r="G2782" s="196">
        <v>92019</v>
      </c>
      <c r="H2782" s="196" t="s">
        <v>8303</v>
      </c>
      <c r="I2782" s="196" t="s">
        <v>5502</v>
      </c>
      <c r="J2782" s="196" t="s">
        <v>5503</v>
      </c>
      <c r="K2782" s="197">
        <v>73.150000000000006</v>
      </c>
      <c r="L2782" s="196" t="s">
        <v>5433</v>
      </c>
    </row>
    <row r="2783" spans="1:12" ht="15.75">
      <c r="A2783" s="196" t="s">
        <v>7943</v>
      </c>
      <c r="B2783" s="196" t="s">
        <v>7944</v>
      </c>
      <c r="C2783" s="196" t="s">
        <v>8229</v>
      </c>
      <c r="D2783" s="196">
        <v>170</v>
      </c>
      <c r="E2783" s="197" t="s">
        <v>144</v>
      </c>
      <c r="F2783" s="196" t="s">
        <v>144</v>
      </c>
      <c r="G2783" s="196">
        <v>92020</v>
      </c>
      <c r="H2783" s="196" t="s">
        <v>8304</v>
      </c>
      <c r="I2783" s="196" t="s">
        <v>5502</v>
      </c>
      <c r="J2783" s="196" t="s">
        <v>5503</v>
      </c>
      <c r="K2783" s="197">
        <v>91.36</v>
      </c>
      <c r="L2783" s="196" t="s">
        <v>5433</v>
      </c>
    </row>
    <row r="2784" spans="1:12" ht="15.75">
      <c r="A2784" s="196" t="s">
        <v>7943</v>
      </c>
      <c r="B2784" s="196" t="s">
        <v>7944</v>
      </c>
      <c r="C2784" s="196" t="s">
        <v>8229</v>
      </c>
      <c r="D2784" s="196">
        <v>170</v>
      </c>
      <c r="E2784" s="197" t="s">
        <v>144</v>
      </c>
      <c r="F2784" s="196" t="s">
        <v>144</v>
      </c>
      <c r="G2784" s="196">
        <v>92021</v>
      </c>
      <c r="H2784" s="196" t="s">
        <v>8305</v>
      </c>
      <c r="I2784" s="196" t="s">
        <v>5502</v>
      </c>
      <c r="J2784" s="196" t="s">
        <v>5503</v>
      </c>
      <c r="K2784" s="197">
        <v>102.76</v>
      </c>
      <c r="L2784" s="196" t="s">
        <v>5433</v>
      </c>
    </row>
    <row r="2785" spans="1:12" ht="15.75">
      <c r="A2785" s="196" t="s">
        <v>7943</v>
      </c>
      <c r="B2785" s="196" t="s">
        <v>7944</v>
      </c>
      <c r="C2785" s="196" t="s">
        <v>8229</v>
      </c>
      <c r="D2785" s="196">
        <v>170</v>
      </c>
      <c r="E2785" s="197" t="s">
        <v>144</v>
      </c>
      <c r="F2785" s="196" t="s">
        <v>144</v>
      </c>
      <c r="G2785" s="196">
        <v>92022</v>
      </c>
      <c r="H2785" s="196" t="s">
        <v>8306</v>
      </c>
      <c r="I2785" s="196" t="s">
        <v>5502</v>
      </c>
      <c r="J2785" s="196" t="s">
        <v>5503</v>
      </c>
      <c r="K2785" s="197">
        <v>33.659999999999997</v>
      </c>
      <c r="L2785" s="196" t="s">
        <v>5433</v>
      </c>
    </row>
    <row r="2786" spans="1:12" ht="15.75">
      <c r="A2786" s="196" t="s">
        <v>7943</v>
      </c>
      <c r="B2786" s="196" t="s">
        <v>7944</v>
      </c>
      <c r="C2786" s="196" t="s">
        <v>8229</v>
      </c>
      <c r="D2786" s="196">
        <v>170</v>
      </c>
      <c r="E2786" s="197" t="s">
        <v>144</v>
      </c>
      <c r="F2786" s="196" t="s">
        <v>144</v>
      </c>
      <c r="G2786" s="196">
        <v>92023</v>
      </c>
      <c r="H2786" s="196" t="s">
        <v>8307</v>
      </c>
      <c r="I2786" s="196" t="s">
        <v>5502</v>
      </c>
      <c r="J2786" s="196" t="s">
        <v>5503</v>
      </c>
      <c r="K2786" s="197">
        <v>40.770000000000003</v>
      </c>
      <c r="L2786" s="196" t="s">
        <v>5433</v>
      </c>
    </row>
    <row r="2787" spans="1:12" ht="15.75">
      <c r="A2787" s="196" t="s">
        <v>7943</v>
      </c>
      <c r="B2787" s="196" t="s">
        <v>7944</v>
      </c>
      <c r="C2787" s="196" t="s">
        <v>8229</v>
      </c>
      <c r="D2787" s="196">
        <v>170</v>
      </c>
      <c r="E2787" s="197" t="s">
        <v>144</v>
      </c>
      <c r="F2787" s="196" t="s">
        <v>144</v>
      </c>
      <c r="G2787" s="196">
        <v>92024</v>
      </c>
      <c r="H2787" s="196" t="s">
        <v>8308</v>
      </c>
      <c r="I2787" s="196" t="s">
        <v>5502</v>
      </c>
      <c r="J2787" s="196" t="s">
        <v>5503</v>
      </c>
      <c r="K2787" s="197">
        <v>51.45</v>
      </c>
      <c r="L2787" s="196" t="s">
        <v>5433</v>
      </c>
    </row>
    <row r="2788" spans="1:12" ht="15.75">
      <c r="A2788" s="196" t="s">
        <v>7943</v>
      </c>
      <c r="B2788" s="196" t="s">
        <v>7944</v>
      </c>
      <c r="C2788" s="196" t="s">
        <v>8229</v>
      </c>
      <c r="D2788" s="196">
        <v>170</v>
      </c>
      <c r="E2788" s="197" t="s">
        <v>144</v>
      </c>
      <c r="F2788" s="196" t="s">
        <v>144</v>
      </c>
      <c r="G2788" s="196">
        <v>92025</v>
      </c>
      <c r="H2788" s="196" t="s">
        <v>8309</v>
      </c>
      <c r="I2788" s="196" t="s">
        <v>5502</v>
      </c>
      <c r="J2788" s="196" t="s">
        <v>5503</v>
      </c>
      <c r="K2788" s="197">
        <v>58.56</v>
      </c>
      <c r="L2788" s="196" t="s">
        <v>5433</v>
      </c>
    </row>
    <row r="2789" spans="1:12" ht="15.75">
      <c r="A2789" s="196" t="s">
        <v>7943</v>
      </c>
      <c r="B2789" s="196" t="s">
        <v>7944</v>
      </c>
      <c r="C2789" s="196" t="s">
        <v>8229</v>
      </c>
      <c r="D2789" s="196">
        <v>170</v>
      </c>
      <c r="E2789" s="197" t="s">
        <v>144</v>
      </c>
      <c r="F2789" s="196" t="s">
        <v>144</v>
      </c>
      <c r="G2789" s="196">
        <v>92026</v>
      </c>
      <c r="H2789" s="196" t="s">
        <v>8310</v>
      </c>
      <c r="I2789" s="196" t="s">
        <v>5502</v>
      </c>
      <c r="J2789" s="196" t="s">
        <v>5503</v>
      </c>
      <c r="K2789" s="197">
        <v>47.09</v>
      </c>
      <c r="L2789" s="196" t="s">
        <v>5433</v>
      </c>
    </row>
    <row r="2790" spans="1:12" ht="15.75">
      <c r="A2790" s="196" t="s">
        <v>7943</v>
      </c>
      <c r="B2790" s="196" t="s">
        <v>7944</v>
      </c>
      <c r="C2790" s="196" t="s">
        <v>8229</v>
      </c>
      <c r="D2790" s="196">
        <v>170</v>
      </c>
      <c r="E2790" s="197" t="s">
        <v>144</v>
      </c>
      <c r="F2790" s="196" t="s">
        <v>144</v>
      </c>
      <c r="G2790" s="196">
        <v>92027</v>
      </c>
      <c r="H2790" s="196" t="s">
        <v>8311</v>
      </c>
      <c r="I2790" s="196" t="s">
        <v>5502</v>
      </c>
      <c r="J2790" s="196" t="s">
        <v>5503</v>
      </c>
      <c r="K2790" s="197">
        <v>54.2</v>
      </c>
      <c r="L2790" s="196" t="s">
        <v>5433</v>
      </c>
    </row>
    <row r="2791" spans="1:12" ht="15.75">
      <c r="A2791" s="196" t="s">
        <v>7943</v>
      </c>
      <c r="B2791" s="196" t="s">
        <v>7944</v>
      </c>
      <c r="C2791" s="196" t="s">
        <v>8229</v>
      </c>
      <c r="D2791" s="196">
        <v>170</v>
      </c>
      <c r="E2791" s="197" t="s">
        <v>144</v>
      </c>
      <c r="F2791" s="196" t="s">
        <v>144</v>
      </c>
      <c r="G2791" s="196">
        <v>92028</v>
      </c>
      <c r="H2791" s="196" t="s">
        <v>8312</v>
      </c>
      <c r="I2791" s="196" t="s">
        <v>5502</v>
      </c>
      <c r="J2791" s="196" t="s">
        <v>5503</v>
      </c>
      <c r="K2791" s="197">
        <v>39.1</v>
      </c>
      <c r="L2791" s="196" t="s">
        <v>5433</v>
      </c>
    </row>
    <row r="2792" spans="1:12" ht="15.75">
      <c r="A2792" s="196" t="s">
        <v>7943</v>
      </c>
      <c r="B2792" s="196" t="s">
        <v>7944</v>
      </c>
      <c r="C2792" s="196" t="s">
        <v>8229</v>
      </c>
      <c r="D2792" s="196">
        <v>170</v>
      </c>
      <c r="E2792" s="197" t="s">
        <v>144</v>
      </c>
      <c r="F2792" s="196" t="s">
        <v>144</v>
      </c>
      <c r="G2792" s="196">
        <v>92029</v>
      </c>
      <c r="H2792" s="196" t="s">
        <v>8313</v>
      </c>
      <c r="I2792" s="196" t="s">
        <v>5502</v>
      </c>
      <c r="J2792" s="196" t="s">
        <v>5503</v>
      </c>
      <c r="K2792" s="197">
        <v>46.21</v>
      </c>
      <c r="L2792" s="196" t="s">
        <v>5433</v>
      </c>
    </row>
    <row r="2793" spans="1:12" ht="15.75">
      <c r="A2793" s="196" t="s">
        <v>7943</v>
      </c>
      <c r="B2793" s="196" t="s">
        <v>7944</v>
      </c>
      <c r="C2793" s="196" t="s">
        <v>8229</v>
      </c>
      <c r="D2793" s="196">
        <v>170</v>
      </c>
      <c r="E2793" s="197" t="s">
        <v>144</v>
      </c>
      <c r="F2793" s="196" t="s">
        <v>144</v>
      </c>
      <c r="G2793" s="196">
        <v>92030</v>
      </c>
      <c r="H2793" s="196" t="s">
        <v>8314</v>
      </c>
      <c r="I2793" s="196" t="s">
        <v>5502</v>
      </c>
      <c r="J2793" s="196" t="s">
        <v>5503</v>
      </c>
      <c r="K2793" s="197">
        <v>56.85</v>
      </c>
      <c r="L2793" s="196" t="s">
        <v>5433</v>
      </c>
    </row>
    <row r="2794" spans="1:12" ht="15.75">
      <c r="A2794" s="196" t="s">
        <v>7943</v>
      </c>
      <c r="B2794" s="196" t="s">
        <v>7944</v>
      </c>
      <c r="C2794" s="196" t="s">
        <v>8229</v>
      </c>
      <c r="D2794" s="196">
        <v>170</v>
      </c>
      <c r="E2794" s="197" t="s">
        <v>144</v>
      </c>
      <c r="F2794" s="196" t="s">
        <v>144</v>
      </c>
      <c r="G2794" s="196">
        <v>92031</v>
      </c>
      <c r="H2794" s="196" t="s">
        <v>8315</v>
      </c>
      <c r="I2794" s="196" t="s">
        <v>5502</v>
      </c>
      <c r="J2794" s="196" t="s">
        <v>5503</v>
      </c>
      <c r="K2794" s="197">
        <v>63.96</v>
      </c>
      <c r="L2794" s="196" t="s">
        <v>5433</v>
      </c>
    </row>
    <row r="2795" spans="1:12" ht="15.75">
      <c r="A2795" s="196" t="s">
        <v>7943</v>
      </c>
      <c r="B2795" s="196" t="s">
        <v>7944</v>
      </c>
      <c r="C2795" s="196" t="s">
        <v>8229</v>
      </c>
      <c r="D2795" s="196">
        <v>170</v>
      </c>
      <c r="E2795" s="197" t="s">
        <v>144</v>
      </c>
      <c r="F2795" s="196" t="s">
        <v>144</v>
      </c>
      <c r="G2795" s="196">
        <v>92032</v>
      </c>
      <c r="H2795" s="196" t="s">
        <v>8316</v>
      </c>
      <c r="I2795" s="196" t="s">
        <v>5502</v>
      </c>
      <c r="J2795" s="196" t="s">
        <v>5503</v>
      </c>
      <c r="K2795" s="197">
        <v>57.93</v>
      </c>
      <c r="L2795" s="196" t="s">
        <v>5433</v>
      </c>
    </row>
    <row r="2796" spans="1:12" ht="15.75">
      <c r="A2796" s="196" t="s">
        <v>7943</v>
      </c>
      <c r="B2796" s="196" t="s">
        <v>7944</v>
      </c>
      <c r="C2796" s="196" t="s">
        <v>8229</v>
      </c>
      <c r="D2796" s="196">
        <v>170</v>
      </c>
      <c r="E2796" s="197" t="s">
        <v>144</v>
      </c>
      <c r="F2796" s="196" t="s">
        <v>144</v>
      </c>
      <c r="G2796" s="196">
        <v>92033</v>
      </c>
      <c r="H2796" s="196" t="s">
        <v>8317</v>
      </c>
      <c r="I2796" s="196" t="s">
        <v>5502</v>
      </c>
      <c r="J2796" s="196" t="s">
        <v>5503</v>
      </c>
      <c r="K2796" s="197">
        <v>65.040000000000006</v>
      </c>
      <c r="L2796" s="196" t="s">
        <v>5433</v>
      </c>
    </row>
    <row r="2797" spans="1:12" ht="15.75">
      <c r="A2797" s="196" t="s">
        <v>7943</v>
      </c>
      <c r="B2797" s="196" t="s">
        <v>7944</v>
      </c>
      <c r="C2797" s="196" t="s">
        <v>8229</v>
      </c>
      <c r="D2797" s="196">
        <v>170</v>
      </c>
      <c r="E2797" s="197" t="s">
        <v>144</v>
      </c>
      <c r="F2797" s="196" t="s">
        <v>144</v>
      </c>
      <c r="G2797" s="196">
        <v>92034</v>
      </c>
      <c r="H2797" s="196" t="s">
        <v>8318</v>
      </c>
      <c r="I2797" s="196" t="s">
        <v>5502</v>
      </c>
      <c r="J2797" s="196" t="s">
        <v>5503</v>
      </c>
      <c r="K2797" s="197">
        <v>52.53</v>
      </c>
      <c r="L2797" s="196" t="s">
        <v>5433</v>
      </c>
    </row>
    <row r="2798" spans="1:12" ht="15.75">
      <c r="A2798" s="196" t="s">
        <v>7943</v>
      </c>
      <c r="B2798" s="196" t="s">
        <v>7944</v>
      </c>
      <c r="C2798" s="196" t="s">
        <v>8229</v>
      </c>
      <c r="D2798" s="196">
        <v>170</v>
      </c>
      <c r="E2798" s="197" t="s">
        <v>144</v>
      </c>
      <c r="F2798" s="196" t="s">
        <v>144</v>
      </c>
      <c r="G2798" s="196">
        <v>92035</v>
      </c>
      <c r="H2798" s="196" t="s">
        <v>8319</v>
      </c>
      <c r="I2798" s="196" t="s">
        <v>5502</v>
      </c>
      <c r="J2798" s="196" t="s">
        <v>5503</v>
      </c>
      <c r="K2798" s="197">
        <v>59.64</v>
      </c>
      <c r="L2798" s="196" t="s">
        <v>5433</v>
      </c>
    </row>
    <row r="2799" spans="1:12" ht="15.75">
      <c r="A2799" s="196" t="s">
        <v>7943</v>
      </c>
      <c r="B2799" s="196" t="s">
        <v>7944</v>
      </c>
      <c r="C2799" s="196" t="s">
        <v>8320</v>
      </c>
      <c r="D2799" s="196">
        <v>171</v>
      </c>
      <c r="E2799" s="197" t="s">
        <v>144</v>
      </c>
      <c r="F2799" s="196" t="s">
        <v>144</v>
      </c>
      <c r="G2799" s="196">
        <v>97583</v>
      </c>
      <c r="H2799" s="196" t="s">
        <v>8321</v>
      </c>
      <c r="I2799" s="196" t="s">
        <v>5502</v>
      </c>
      <c r="J2799" s="196" t="s">
        <v>5432</v>
      </c>
      <c r="K2799" s="197">
        <v>60.7</v>
      </c>
      <c r="L2799" s="196" t="s">
        <v>5433</v>
      </c>
    </row>
    <row r="2800" spans="1:12" ht="15.75">
      <c r="A2800" s="196" t="s">
        <v>7943</v>
      </c>
      <c r="B2800" s="196" t="s">
        <v>7944</v>
      </c>
      <c r="C2800" s="196" t="s">
        <v>8320</v>
      </c>
      <c r="D2800" s="196">
        <v>171</v>
      </c>
      <c r="E2800" s="197" t="s">
        <v>144</v>
      </c>
      <c r="F2800" s="196" t="s">
        <v>144</v>
      </c>
      <c r="G2800" s="196">
        <v>97584</v>
      </c>
      <c r="H2800" s="196" t="s">
        <v>8322</v>
      </c>
      <c r="I2800" s="196" t="s">
        <v>5502</v>
      </c>
      <c r="J2800" s="196" t="s">
        <v>5432</v>
      </c>
      <c r="K2800" s="197">
        <v>84.19</v>
      </c>
      <c r="L2800" s="196" t="s">
        <v>5433</v>
      </c>
    </row>
    <row r="2801" spans="1:12" ht="15.75">
      <c r="A2801" s="196" t="s">
        <v>7943</v>
      </c>
      <c r="B2801" s="196" t="s">
        <v>7944</v>
      </c>
      <c r="C2801" s="196" t="s">
        <v>8320</v>
      </c>
      <c r="D2801" s="196">
        <v>171</v>
      </c>
      <c r="E2801" s="197" t="s">
        <v>144</v>
      </c>
      <c r="F2801" s="196" t="s">
        <v>144</v>
      </c>
      <c r="G2801" s="196">
        <v>97585</v>
      </c>
      <c r="H2801" s="196" t="s">
        <v>8323</v>
      </c>
      <c r="I2801" s="196" t="s">
        <v>5502</v>
      </c>
      <c r="J2801" s="196" t="s">
        <v>5432</v>
      </c>
      <c r="K2801" s="197">
        <v>81.31</v>
      </c>
      <c r="L2801" s="196" t="s">
        <v>5433</v>
      </c>
    </row>
    <row r="2802" spans="1:12" ht="15.75">
      <c r="A2802" s="196" t="s">
        <v>7943</v>
      </c>
      <c r="B2802" s="196" t="s">
        <v>7944</v>
      </c>
      <c r="C2802" s="196" t="s">
        <v>8320</v>
      </c>
      <c r="D2802" s="196">
        <v>171</v>
      </c>
      <c r="E2802" s="197" t="s">
        <v>144</v>
      </c>
      <c r="F2802" s="196" t="s">
        <v>144</v>
      </c>
      <c r="G2802" s="196">
        <v>97586</v>
      </c>
      <c r="H2802" s="196" t="s">
        <v>8324</v>
      </c>
      <c r="I2802" s="196" t="s">
        <v>5502</v>
      </c>
      <c r="J2802" s="196" t="s">
        <v>5432</v>
      </c>
      <c r="K2802" s="197">
        <v>109.67</v>
      </c>
      <c r="L2802" s="196" t="s">
        <v>5433</v>
      </c>
    </row>
    <row r="2803" spans="1:12" ht="15.75">
      <c r="A2803" s="196" t="s">
        <v>7943</v>
      </c>
      <c r="B2803" s="196" t="s">
        <v>7944</v>
      </c>
      <c r="C2803" s="196" t="s">
        <v>8320</v>
      </c>
      <c r="D2803" s="196">
        <v>171</v>
      </c>
      <c r="E2803" s="197" t="s">
        <v>144</v>
      </c>
      <c r="F2803" s="196" t="s">
        <v>144</v>
      </c>
      <c r="G2803" s="196">
        <v>97587</v>
      </c>
      <c r="H2803" s="196" t="s">
        <v>8325</v>
      </c>
      <c r="I2803" s="196" t="s">
        <v>5502</v>
      </c>
      <c r="J2803" s="196" t="s">
        <v>5432</v>
      </c>
      <c r="K2803" s="197">
        <v>198.1</v>
      </c>
      <c r="L2803" s="196" t="s">
        <v>5433</v>
      </c>
    </row>
    <row r="2804" spans="1:12" ht="15.75">
      <c r="A2804" s="196" t="s">
        <v>7943</v>
      </c>
      <c r="B2804" s="196" t="s">
        <v>7944</v>
      </c>
      <c r="C2804" s="196" t="s">
        <v>8320</v>
      </c>
      <c r="D2804" s="196">
        <v>171</v>
      </c>
      <c r="E2804" s="197" t="s">
        <v>144</v>
      </c>
      <c r="F2804" s="196" t="s">
        <v>144</v>
      </c>
      <c r="G2804" s="196">
        <v>97589</v>
      </c>
      <c r="H2804" s="196" t="s">
        <v>8326</v>
      </c>
      <c r="I2804" s="196" t="s">
        <v>5502</v>
      </c>
      <c r="J2804" s="196" t="s">
        <v>5432</v>
      </c>
      <c r="K2804" s="197">
        <v>34.19</v>
      </c>
      <c r="L2804" s="196" t="s">
        <v>5433</v>
      </c>
    </row>
    <row r="2805" spans="1:12" ht="15.75">
      <c r="A2805" s="196" t="s">
        <v>7943</v>
      </c>
      <c r="B2805" s="196" t="s">
        <v>7944</v>
      </c>
      <c r="C2805" s="196" t="s">
        <v>8320</v>
      </c>
      <c r="D2805" s="196">
        <v>171</v>
      </c>
      <c r="E2805" s="197" t="s">
        <v>144</v>
      </c>
      <c r="F2805" s="196" t="s">
        <v>144</v>
      </c>
      <c r="G2805" s="196">
        <v>97590</v>
      </c>
      <c r="H2805" s="196" t="s">
        <v>8327</v>
      </c>
      <c r="I2805" s="196" t="s">
        <v>5502</v>
      </c>
      <c r="J2805" s="196" t="s">
        <v>5432</v>
      </c>
      <c r="K2805" s="197">
        <v>73.37</v>
      </c>
      <c r="L2805" s="196" t="s">
        <v>5433</v>
      </c>
    </row>
    <row r="2806" spans="1:12" ht="15.75">
      <c r="A2806" s="196" t="s">
        <v>7943</v>
      </c>
      <c r="B2806" s="196" t="s">
        <v>7944</v>
      </c>
      <c r="C2806" s="196" t="s">
        <v>8320</v>
      </c>
      <c r="D2806" s="196">
        <v>171</v>
      </c>
      <c r="E2806" s="197" t="s">
        <v>144</v>
      </c>
      <c r="F2806" s="196" t="s">
        <v>144</v>
      </c>
      <c r="G2806" s="196">
        <v>97591</v>
      </c>
      <c r="H2806" s="196" t="s">
        <v>8328</v>
      </c>
      <c r="I2806" s="196" t="s">
        <v>5502</v>
      </c>
      <c r="J2806" s="196" t="s">
        <v>5432</v>
      </c>
      <c r="K2806" s="197">
        <v>98.08</v>
      </c>
      <c r="L2806" s="196" t="s">
        <v>5433</v>
      </c>
    </row>
    <row r="2807" spans="1:12" ht="15.75">
      <c r="A2807" s="196" t="s">
        <v>7943</v>
      </c>
      <c r="B2807" s="196" t="s">
        <v>7944</v>
      </c>
      <c r="C2807" s="196" t="s">
        <v>8320</v>
      </c>
      <c r="D2807" s="196">
        <v>171</v>
      </c>
      <c r="E2807" s="197" t="s">
        <v>144</v>
      </c>
      <c r="F2807" s="196" t="s">
        <v>144</v>
      </c>
      <c r="G2807" s="196">
        <v>97592</v>
      </c>
      <c r="H2807" s="196" t="s">
        <v>8329</v>
      </c>
      <c r="I2807" s="196" t="s">
        <v>5502</v>
      </c>
      <c r="J2807" s="196" t="s">
        <v>5503</v>
      </c>
      <c r="K2807" s="197">
        <v>41.66</v>
      </c>
      <c r="L2807" s="196" t="s">
        <v>5433</v>
      </c>
    </row>
    <row r="2808" spans="1:12" ht="15.75">
      <c r="A2808" s="196" t="s">
        <v>7943</v>
      </c>
      <c r="B2808" s="196" t="s">
        <v>7944</v>
      </c>
      <c r="C2808" s="196" t="s">
        <v>8320</v>
      </c>
      <c r="D2808" s="196">
        <v>171</v>
      </c>
      <c r="E2808" s="197" t="s">
        <v>144</v>
      </c>
      <c r="F2808" s="196" t="s">
        <v>144</v>
      </c>
      <c r="G2808" s="196">
        <v>97593</v>
      </c>
      <c r="H2808" s="196" t="s">
        <v>8330</v>
      </c>
      <c r="I2808" s="196" t="s">
        <v>5502</v>
      </c>
      <c r="J2808" s="196" t="s">
        <v>5432</v>
      </c>
      <c r="K2808" s="197">
        <v>102.98</v>
      </c>
      <c r="L2808" s="196" t="s">
        <v>5433</v>
      </c>
    </row>
    <row r="2809" spans="1:12" ht="15.75">
      <c r="A2809" s="196" t="s">
        <v>7943</v>
      </c>
      <c r="B2809" s="196" t="s">
        <v>7944</v>
      </c>
      <c r="C2809" s="196" t="s">
        <v>8320</v>
      </c>
      <c r="D2809" s="196">
        <v>171</v>
      </c>
      <c r="E2809" s="197" t="s">
        <v>144</v>
      </c>
      <c r="F2809" s="196" t="s">
        <v>144</v>
      </c>
      <c r="G2809" s="196">
        <v>97594</v>
      </c>
      <c r="H2809" s="196" t="s">
        <v>8331</v>
      </c>
      <c r="I2809" s="196" t="s">
        <v>5502</v>
      </c>
      <c r="J2809" s="196" t="s">
        <v>5432</v>
      </c>
      <c r="K2809" s="197">
        <v>97.93</v>
      </c>
      <c r="L2809" s="196" t="s">
        <v>5433</v>
      </c>
    </row>
    <row r="2810" spans="1:12" ht="15.75">
      <c r="A2810" s="196" t="s">
        <v>7943</v>
      </c>
      <c r="B2810" s="196" t="s">
        <v>7944</v>
      </c>
      <c r="C2810" s="196" t="s">
        <v>8320</v>
      </c>
      <c r="D2810" s="196">
        <v>171</v>
      </c>
      <c r="E2810" s="197" t="s">
        <v>144</v>
      </c>
      <c r="F2810" s="196" t="s">
        <v>144</v>
      </c>
      <c r="G2810" s="196">
        <v>97595</v>
      </c>
      <c r="H2810" s="196" t="s">
        <v>8332</v>
      </c>
      <c r="I2810" s="196" t="s">
        <v>5502</v>
      </c>
      <c r="J2810" s="196" t="s">
        <v>5432</v>
      </c>
      <c r="K2810" s="197">
        <v>72.989999999999995</v>
      </c>
      <c r="L2810" s="196" t="s">
        <v>5433</v>
      </c>
    </row>
    <row r="2811" spans="1:12" ht="15.75">
      <c r="A2811" s="196" t="s">
        <v>7943</v>
      </c>
      <c r="B2811" s="196" t="s">
        <v>7944</v>
      </c>
      <c r="C2811" s="196" t="s">
        <v>8320</v>
      </c>
      <c r="D2811" s="196">
        <v>171</v>
      </c>
      <c r="E2811" s="197" t="s">
        <v>144</v>
      </c>
      <c r="F2811" s="196" t="s">
        <v>144</v>
      </c>
      <c r="G2811" s="196">
        <v>97596</v>
      </c>
      <c r="H2811" s="196" t="s">
        <v>8333</v>
      </c>
      <c r="I2811" s="196" t="s">
        <v>5502</v>
      </c>
      <c r="J2811" s="196" t="s">
        <v>5432</v>
      </c>
      <c r="K2811" s="197">
        <v>51.82</v>
      </c>
      <c r="L2811" s="196" t="s">
        <v>5433</v>
      </c>
    </row>
    <row r="2812" spans="1:12" ht="15.75">
      <c r="A2812" s="196" t="s">
        <v>7943</v>
      </c>
      <c r="B2812" s="196" t="s">
        <v>7944</v>
      </c>
      <c r="C2812" s="196" t="s">
        <v>8320</v>
      </c>
      <c r="D2812" s="196">
        <v>171</v>
      </c>
      <c r="E2812" s="197" t="s">
        <v>144</v>
      </c>
      <c r="F2812" s="196" t="s">
        <v>144</v>
      </c>
      <c r="G2812" s="196">
        <v>97597</v>
      </c>
      <c r="H2812" s="196" t="s">
        <v>8334</v>
      </c>
      <c r="I2812" s="196" t="s">
        <v>5502</v>
      </c>
      <c r="J2812" s="196" t="s">
        <v>5432</v>
      </c>
      <c r="K2812" s="197">
        <v>50.28</v>
      </c>
      <c r="L2812" s="196" t="s">
        <v>5433</v>
      </c>
    </row>
    <row r="2813" spans="1:12" ht="15.75">
      <c r="A2813" s="196" t="s">
        <v>7943</v>
      </c>
      <c r="B2813" s="196" t="s">
        <v>7944</v>
      </c>
      <c r="C2813" s="196" t="s">
        <v>8320</v>
      </c>
      <c r="D2813" s="196">
        <v>171</v>
      </c>
      <c r="E2813" s="197" t="s">
        <v>144</v>
      </c>
      <c r="F2813" s="196" t="s">
        <v>144</v>
      </c>
      <c r="G2813" s="196">
        <v>97598</v>
      </c>
      <c r="H2813" s="196" t="s">
        <v>8335</v>
      </c>
      <c r="I2813" s="196" t="s">
        <v>5502</v>
      </c>
      <c r="J2813" s="196" t="s">
        <v>5432</v>
      </c>
      <c r="K2813" s="197">
        <v>47.57</v>
      </c>
      <c r="L2813" s="196" t="s">
        <v>5433</v>
      </c>
    </row>
    <row r="2814" spans="1:12" ht="15.75">
      <c r="A2814" s="196" t="s">
        <v>7943</v>
      </c>
      <c r="B2814" s="196" t="s">
        <v>7944</v>
      </c>
      <c r="C2814" s="196" t="s">
        <v>8320</v>
      </c>
      <c r="D2814" s="196">
        <v>171</v>
      </c>
      <c r="E2814" s="197" t="s">
        <v>144</v>
      </c>
      <c r="F2814" s="196" t="s">
        <v>144</v>
      </c>
      <c r="G2814" s="196">
        <v>97599</v>
      </c>
      <c r="H2814" s="196" t="s">
        <v>8336</v>
      </c>
      <c r="I2814" s="196" t="s">
        <v>5502</v>
      </c>
      <c r="J2814" s="196" t="s">
        <v>5503</v>
      </c>
      <c r="K2814" s="197">
        <v>32.94</v>
      </c>
      <c r="L2814" s="196" t="s">
        <v>5433</v>
      </c>
    </row>
    <row r="2815" spans="1:12" ht="15.75">
      <c r="A2815" s="196" t="s">
        <v>7943</v>
      </c>
      <c r="B2815" s="196" t="s">
        <v>7944</v>
      </c>
      <c r="C2815" s="196" t="s">
        <v>8320</v>
      </c>
      <c r="D2815" s="196">
        <v>171</v>
      </c>
      <c r="E2815" s="197" t="s">
        <v>144</v>
      </c>
      <c r="F2815" s="196" t="s">
        <v>144</v>
      </c>
      <c r="G2815" s="196">
        <v>97609</v>
      </c>
      <c r="H2815" s="196" t="s">
        <v>8337</v>
      </c>
      <c r="I2815" s="196" t="s">
        <v>5502</v>
      </c>
      <c r="J2815" s="196" t="s">
        <v>5503</v>
      </c>
      <c r="K2815" s="197">
        <v>17.29</v>
      </c>
      <c r="L2815" s="196" t="s">
        <v>5433</v>
      </c>
    </row>
    <row r="2816" spans="1:12" ht="15.75">
      <c r="A2816" s="196" t="s">
        <v>7943</v>
      </c>
      <c r="B2816" s="196" t="s">
        <v>7944</v>
      </c>
      <c r="C2816" s="196" t="s">
        <v>8320</v>
      </c>
      <c r="D2816" s="196">
        <v>171</v>
      </c>
      <c r="E2816" s="197" t="s">
        <v>144</v>
      </c>
      <c r="F2816" s="196" t="s">
        <v>144</v>
      </c>
      <c r="G2816" s="196">
        <v>97610</v>
      </c>
      <c r="H2816" s="196" t="s">
        <v>8338</v>
      </c>
      <c r="I2816" s="196" t="s">
        <v>5502</v>
      </c>
      <c r="J2816" s="196" t="s">
        <v>5503</v>
      </c>
      <c r="K2816" s="197">
        <v>18.72</v>
      </c>
      <c r="L2816" s="196" t="s">
        <v>5433</v>
      </c>
    </row>
    <row r="2817" spans="1:12" ht="15.75">
      <c r="A2817" s="196" t="s">
        <v>7943</v>
      </c>
      <c r="B2817" s="196" t="s">
        <v>7944</v>
      </c>
      <c r="C2817" s="196" t="s">
        <v>8320</v>
      </c>
      <c r="D2817" s="196">
        <v>171</v>
      </c>
      <c r="E2817" s="197" t="s">
        <v>144</v>
      </c>
      <c r="F2817" s="196" t="s">
        <v>144</v>
      </c>
      <c r="G2817" s="196">
        <v>97611</v>
      </c>
      <c r="H2817" s="196" t="s">
        <v>8339</v>
      </c>
      <c r="I2817" s="196" t="s">
        <v>5502</v>
      </c>
      <c r="J2817" s="196" t="s">
        <v>5432</v>
      </c>
      <c r="K2817" s="197">
        <v>20.74</v>
      </c>
      <c r="L2817" s="196" t="s">
        <v>5433</v>
      </c>
    </row>
    <row r="2818" spans="1:12" ht="15.75">
      <c r="A2818" s="196" t="s">
        <v>7943</v>
      </c>
      <c r="B2818" s="196" t="s">
        <v>7944</v>
      </c>
      <c r="C2818" s="196" t="s">
        <v>8320</v>
      </c>
      <c r="D2818" s="196">
        <v>171</v>
      </c>
      <c r="E2818" s="197" t="s">
        <v>144</v>
      </c>
      <c r="F2818" s="196" t="s">
        <v>144</v>
      </c>
      <c r="G2818" s="196">
        <v>97612</v>
      </c>
      <c r="H2818" s="196" t="s">
        <v>8340</v>
      </c>
      <c r="I2818" s="196" t="s">
        <v>5502</v>
      </c>
      <c r="J2818" s="196" t="s">
        <v>5432</v>
      </c>
      <c r="K2818" s="197">
        <v>22.56</v>
      </c>
      <c r="L2818" s="196" t="s">
        <v>5433</v>
      </c>
    </row>
    <row r="2819" spans="1:12" ht="15.75">
      <c r="A2819" s="196" t="s">
        <v>7943</v>
      </c>
      <c r="B2819" s="196" t="s">
        <v>7944</v>
      </c>
      <c r="C2819" s="196" t="s">
        <v>8320</v>
      </c>
      <c r="D2819" s="196">
        <v>171</v>
      </c>
      <c r="E2819" s="197" t="s">
        <v>144</v>
      </c>
      <c r="F2819" s="196" t="s">
        <v>144</v>
      </c>
      <c r="G2819" s="196">
        <v>97613</v>
      </c>
      <c r="H2819" s="196" t="s">
        <v>8341</v>
      </c>
      <c r="I2819" s="196" t="s">
        <v>5502</v>
      </c>
      <c r="J2819" s="196" t="s">
        <v>5432</v>
      </c>
      <c r="K2819" s="197">
        <v>28.6</v>
      </c>
      <c r="L2819" s="196" t="s">
        <v>5433</v>
      </c>
    </row>
    <row r="2820" spans="1:12" ht="15.75">
      <c r="A2820" s="196" t="s">
        <v>7943</v>
      </c>
      <c r="B2820" s="196" t="s">
        <v>7944</v>
      </c>
      <c r="C2820" s="196" t="s">
        <v>8320</v>
      </c>
      <c r="D2820" s="196">
        <v>171</v>
      </c>
      <c r="E2820" s="197" t="s">
        <v>144</v>
      </c>
      <c r="F2820" s="196" t="s">
        <v>144</v>
      </c>
      <c r="G2820" s="196">
        <v>97614</v>
      </c>
      <c r="H2820" s="196" t="s">
        <v>8342</v>
      </c>
      <c r="I2820" s="196" t="s">
        <v>5502</v>
      </c>
      <c r="J2820" s="196" t="s">
        <v>5432</v>
      </c>
      <c r="K2820" s="197">
        <v>50.44</v>
      </c>
      <c r="L2820" s="196" t="s">
        <v>5433</v>
      </c>
    </row>
    <row r="2821" spans="1:12" ht="15.75">
      <c r="A2821" s="196" t="s">
        <v>7943</v>
      </c>
      <c r="B2821" s="196" t="s">
        <v>7944</v>
      </c>
      <c r="C2821" s="196" t="s">
        <v>8320</v>
      </c>
      <c r="D2821" s="196">
        <v>171</v>
      </c>
      <c r="E2821" s="197" t="s">
        <v>144</v>
      </c>
      <c r="F2821" s="196" t="s">
        <v>144</v>
      </c>
      <c r="G2821" s="196">
        <v>97615</v>
      </c>
      <c r="H2821" s="196" t="s">
        <v>8343</v>
      </c>
      <c r="I2821" s="196" t="s">
        <v>5502</v>
      </c>
      <c r="J2821" s="196" t="s">
        <v>5432</v>
      </c>
      <c r="K2821" s="197">
        <v>41.08</v>
      </c>
      <c r="L2821" s="196" t="s">
        <v>5433</v>
      </c>
    </row>
    <row r="2822" spans="1:12" ht="15.75">
      <c r="A2822" s="196" t="s">
        <v>7943</v>
      </c>
      <c r="B2822" s="196" t="s">
        <v>7944</v>
      </c>
      <c r="C2822" s="196" t="s">
        <v>8320</v>
      </c>
      <c r="D2822" s="196">
        <v>171</v>
      </c>
      <c r="E2822" s="197" t="s">
        <v>144</v>
      </c>
      <c r="F2822" s="196" t="s">
        <v>144</v>
      </c>
      <c r="G2822" s="196">
        <v>97616</v>
      </c>
      <c r="H2822" s="196" t="s">
        <v>8344</v>
      </c>
      <c r="I2822" s="196" t="s">
        <v>5502</v>
      </c>
      <c r="J2822" s="196" t="s">
        <v>5432</v>
      </c>
      <c r="K2822" s="197">
        <v>46.6</v>
      </c>
      <c r="L2822" s="196" t="s">
        <v>5433</v>
      </c>
    </row>
    <row r="2823" spans="1:12" ht="15.75">
      <c r="A2823" s="196" t="s">
        <v>7943</v>
      </c>
      <c r="B2823" s="196" t="s">
        <v>7944</v>
      </c>
      <c r="C2823" s="196" t="s">
        <v>8320</v>
      </c>
      <c r="D2823" s="196">
        <v>171</v>
      </c>
      <c r="E2823" s="197" t="s">
        <v>144</v>
      </c>
      <c r="F2823" s="196" t="s">
        <v>144</v>
      </c>
      <c r="G2823" s="196">
        <v>97617</v>
      </c>
      <c r="H2823" s="196" t="s">
        <v>8345</v>
      </c>
      <c r="I2823" s="196" t="s">
        <v>5502</v>
      </c>
      <c r="J2823" s="196" t="s">
        <v>5432</v>
      </c>
      <c r="K2823" s="197">
        <v>46.32</v>
      </c>
      <c r="L2823" s="196" t="s">
        <v>5433</v>
      </c>
    </row>
    <row r="2824" spans="1:12" ht="15.75">
      <c r="A2824" s="196" t="s">
        <v>7943</v>
      </c>
      <c r="B2824" s="196" t="s">
        <v>7944</v>
      </c>
      <c r="C2824" s="196" t="s">
        <v>8320</v>
      </c>
      <c r="D2824" s="196">
        <v>171</v>
      </c>
      <c r="E2824" s="197" t="s">
        <v>144</v>
      </c>
      <c r="F2824" s="196" t="s">
        <v>144</v>
      </c>
      <c r="G2824" s="196">
        <v>97618</v>
      </c>
      <c r="H2824" s="196" t="s">
        <v>8346</v>
      </c>
      <c r="I2824" s="196" t="s">
        <v>5502</v>
      </c>
      <c r="J2824" s="196" t="s">
        <v>5432</v>
      </c>
      <c r="K2824" s="197">
        <v>43.64</v>
      </c>
      <c r="L2824" s="196" t="s">
        <v>5433</v>
      </c>
    </row>
    <row r="2825" spans="1:12" ht="15.75">
      <c r="A2825" s="196" t="s">
        <v>7943</v>
      </c>
      <c r="B2825" s="196" t="s">
        <v>7944</v>
      </c>
      <c r="C2825" s="196" t="s">
        <v>8320</v>
      </c>
      <c r="D2825" s="196">
        <v>171</v>
      </c>
      <c r="E2825" s="197" t="s">
        <v>144</v>
      </c>
      <c r="F2825" s="196" t="s">
        <v>144</v>
      </c>
      <c r="G2825" s="196">
        <v>100902</v>
      </c>
      <c r="H2825" s="196" t="s">
        <v>8347</v>
      </c>
      <c r="I2825" s="196" t="s">
        <v>5502</v>
      </c>
      <c r="J2825" s="196" t="s">
        <v>5503</v>
      </c>
      <c r="K2825" s="197">
        <v>27.63</v>
      </c>
      <c r="L2825" s="196" t="s">
        <v>5433</v>
      </c>
    </row>
    <row r="2826" spans="1:12" ht="15.75">
      <c r="A2826" s="196" t="s">
        <v>7943</v>
      </c>
      <c r="B2826" s="196" t="s">
        <v>7944</v>
      </c>
      <c r="C2826" s="196" t="s">
        <v>8320</v>
      </c>
      <c r="D2826" s="196">
        <v>171</v>
      </c>
      <c r="E2826" s="197" t="s">
        <v>144</v>
      </c>
      <c r="F2826" s="196" t="s">
        <v>144</v>
      </c>
      <c r="G2826" s="196">
        <v>100903</v>
      </c>
      <c r="H2826" s="196" t="s">
        <v>8348</v>
      </c>
      <c r="I2826" s="196" t="s">
        <v>5502</v>
      </c>
      <c r="J2826" s="196" t="s">
        <v>5503</v>
      </c>
      <c r="K2826" s="197">
        <v>33.96</v>
      </c>
      <c r="L2826" s="196" t="s">
        <v>5433</v>
      </c>
    </row>
    <row r="2827" spans="1:12" ht="15.75">
      <c r="A2827" s="196" t="s">
        <v>7943</v>
      </c>
      <c r="B2827" s="196" t="s">
        <v>7944</v>
      </c>
      <c r="C2827" s="196" t="s">
        <v>8320</v>
      </c>
      <c r="D2827" s="196">
        <v>171</v>
      </c>
      <c r="E2827" s="197" t="s">
        <v>144</v>
      </c>
      <c r="F2827" s="196" t="s">
        <v>144</v>
      </c>
      <c r="G2827" s="196">
        <v>100904</v>
      </c>
      <c r="H2827" s="196" t="s">
        <v>8349</v>
      </c>
      <c r="I2827" s="196" t="s">
        <v>5502</v>
      </c>
      <c r="J2827" s="196" t="s">
        <v>5432</v>
      </c>
      <c r="K2827" s="197">
        <v>60.7</v>
      </c>
      <c r="L2827" s="196" t="s">
        <v>5433</v>
      </c>
    </row>
    <row r="2828" spans="1:12" ht="15.75">
      <c r="A2828" s="196" t="s">
        <v>7943</v>
      </c>
      <c r="B2828" s="196" t="s">
        <v>7944</v>
      </c>
      <c r="C2828" s="196" t="s">
        <v>8320</v>
      </c>
      <c r="D2828" s="196">
        <v>171</v>
      </c>
      <c r="E2828" s="197" t="s">
        <v>144</v>
      </c>
      <c r="F2828" s="196" t="s">
        <v>144</v>
      </c>
      <c r="G2828" s="196">
        <v>100905</v>
      </c>
      <c r="H2828" s="196" t="s">
        <v>8350</v>
      </c>
      <c r="I2828" s="196" t="s">
        <v>5502</v>
      </c>
      <c r="J2828" s="196" t="s">
        <v>5432</v>
      </c>
      <c r="K2828" s="197">
        <v>162.63</v>
      </c>
      <c r="L2828" s="196" t="s">
        <v>5433</v>
      </c>
    </row>
    <row r="2829" spans="1:12" ht="15.75">
      <c r="A2829" s="196" t="s">
        <v>7943</v>
      </c>
      <c r="B2829" s="196" t="s">
        <v>7944</v>
      </c>
      <c r="C2829" s="196" t="s">
        <v>8320</v>
      </c>
      <c r="D2829" s="196">
        <v>171</v>
      </c>
      <c r="E2829" s="197" t="s">
        <v>144</v>
      </c>
      <c r="F2829" s="196" t="s">
        <v>144</v>
      </c>
      <c r="G2829" s="196">
        <v>100906</v>
      </c>
      <c r="H2829" s="196" t="s">
        <v>8351</v>
      </c>
      <c r="I2829" s="196" t="s">
        <v>5502</v>
      </c>
      <c r="J2829" s="196" t="s">
        <v>5432</v>
      </c>
      <c r="K2829" s="197">
        <v>219.35</v>
      </c>
      <c r="L2829" s="196" t="s">
        <v>5433</v>
      </c>
    </row>
    <row r="2830" spans="1:12" ht="15.75">
      <c r="A2830" s="196" t="s">
        <v>7943</v>
      </c>
      <c r="B2830" s="196" t="s">
        <v>7944</v>
      </c>
      <c r="C2830" s="196" t="s">
        <v>8320</v>
      </c>
      <c r="D2830" s="196">
        <v>171</v>
      </c>
      <c r="E2830" s="197" t="s">
        <v>144</v>
      </c>
      <c r="F2830" s="196" t="s">
        <v>144</v>
      </c>
      <c r="G2830" s="196">
        <v>100919</v>
      </c>
      <c r="H2830" s="196" t="s">
        <v>8352</v>
      </c>
      <c r="I2830" s="196" t="s">
        <v>5502</v>
      </c>
      <c r="J2830" s="196" t="s">
        <v>5432</v>
      </c>
      <c r="K2830" s="197">
        <v>57.58</v>
      </c>
      <c r="L2830" s="196" t="s">
        <v>5433</v>
      </c>
    </row>
    <row r="2831" spans="1:12" ht="15.75">
      <c r="A2831" s="196" t="s">
        <v>7943</v>
      </c>
      <c r="B2831" s="196" t="s">
        <v>7944</v>
      </c>
      <c r="C2831" s="196" t="s">
        <v>8320</v>
      </c>
      <c r="D2831" s="196">
        <v>171</v>
      </c>
      <c r="E2831" s="197" t="s">
        <v>144</v>
      </c>
      <c r="F2831" s="196" t="s">
        <v>144</v>
      </c>
      <c r="G2831" s="196">
        <v>100920</v>
      </c>
      <c r="H2831" s="196" t="s">
        <v>8353</v>
      </c>
      <c r="I2831" s="196" t="s">
        <v>5502</v>
      </c>
      <c r="J2831" s="196" t="s">
        <v>5432</v>
      </c>
      <c r="K2831" s="197">
        <v>97.86</v>
      </c>
      <c r="L2831" s="196" t="s">
        <v>5433</v>
      </c>
    </row>
    <row r="2832" spans="1:12" ht="15.75">
      <c r="A2832" s="196" t="s">
        <v>7943</v>
      </c>
      <c r="B2832" s="196" t="s">
        <v>7944</v>
      </c>
      <c r="C2832" s="196" t="s">
        <v>8320</v>
      </c>
      <c r="D2832" s="196">
        <v>171</v>
      </c>
      <c r="E2832" s="197" t="s">
        <v>144</v>
      </c>
      <c r="F2832" s="196" t="s">
        <v>144</v>
      </c>
      <c r="G2832" s="196">
        <v>100921</v>
      </c>
      <c r="H2832" s="196" t="s">
        <v>8354</v>
      </c>
      <c r="I2832" s="196" t="s">
        <v>5502</v>
      </c>
      <c r="J2832" s="196" t="s">
        <v>5432</v>
      </c>
      <c r="K2832" s="197">
        <v>48.97</v>
      </c>
      <c r="L2832" s="196" t="s">
        <v>5433</v>
      </c>
    </row>
    <row r="2833" spans="1:12" ht="15.75">
      <c r="A2833" s="196" t="s">
        <v>7943</v>
      </c>
      <c r="B2833" s="196" t="s">
        <v>7944</v>
      </c>
      <c r="C2833" s="196" t="s">
        <v>8320</v>
      </c>
      <c r="D2833" s="196">
        <v>171</v>
      </c>
      <c r="E2833" s="197" t="s">
        <v>144</v>
      </c>
      <c r="F2833" s="196" t="s">
        <v>144</v>
      </c>
      <c r="G2833" s="196">
        <v>100922</v>
      </c>
      <c r="H2833" s="196" t="s">
        <v>8355</v>
      </c>
      <c r="I2833" s="196" t="s">
        <v>5502</v>
      </c>
      <c r="J2833" s="196" t="s">
        <v>5432</v>
      </c>
      <c r="K2833" s="197">
        <v>35.04</v>
      </c>
      <c r="L2833" s="196" t="s">
        <v>5433</v>
      </c>
    </row>
    <row r="2834" spans="1:12" ht="15.75">
      <c r="A2834" s="196" t="s">
        <v>7943</v>
      </c>
      <c r="B2834" s="196" t="s">
        <v>7944</v>
      </c>
      <c r="C2834" s="196" t="s">
        <v>8320</v>
      </c>
      <c r="D2834" s="196">
        <v>171</v>
      </c>
      <c r="E2834" s="197" t="s">
        <v>144</v>
      </c>
      <c r="F2834" s="196" t="s">
        <v>144</v>
      </c>
      <c r="G2834" s="196">
        <v>100923</v>
      </c>
      <c r="H2834" s="196" t="s">
        <v>8356</v>
      </c>
      <c r="I2834" s="196" t="s">
        <v>5502</v>
      </c>
      <c r="J2834" s="196" t="s">
        <v>5432</v>
      </c>
      <c r="K2834" s="197">
        <v>40.1</v>
      </c>
      <c r="L2834" s="196" t="s">
        <v>5433</v>
      </c>
    </row>
    <row r="2835" spans="1:12" ht="15.75">
      <c r="A2835" s="196" t="s">
        <v>7943</v>
      </c>
      <c r="B2835" s="196" t="s">
        <v>7944</v>
      </c>
      <c r="C2835" s="196" t="s">
        <v>8357</v>
      </c>
      <c r="D2835" s="196">
        <v>172</v>
      </c>
      <c r="E2835" s="197" t="s">
        <v>144</v>
      </c>
      <c r="F2835" s="196" t="s">
        <v>144</v>
      </c>
      <c r="G2835" s="196">
        <v>101489</v>
      </c>
      <c r="H2835" s="196" t="s">
        <v>8358</v>
      </c>
      <c r="I2835" s="196" t="s">
        <v>5502</v>
      </c>
      <c r="J2835" s="196" t="s">
        <v>5432</v>
      </c>
      <c r="K2835" s="198">
        <v>1133.17</v>
      </c>
      <c r="L2835" s="196" t="s">
        <v>5433</v>
      </c>
    </row>
    <row r="2836" spans="1:12" ht="15.75">
      <c r="A2836" s="196" t="s">
        <v>7943</v>
      </c>
      <c r="B2836" s="196" t="s">
        <v>7944</v>
      </c>
      <c r="C2836" s="196" t="s">
        <v>8357</v>
      </c>
      <c r="D2836" s="196">
        <v>172</v>
      </c>
      <c r="E2836" s="197" t="s">
        <v>144</v>
      </c>
      <c r="F2836" s="196" t="s">
        <v>144</v>
      </c>
      <c r="G2836" s="196">
        <v>101490</v>
      </c>
      <c r="H2836" s="196" t="s">
        <v>8359</v>
      </c>
      <c r="I2836" s="196" t="s">
        <v>5502</v>
      </c>
      <c r="J2836" s="196" t="s">
        <v>5432</v>
      </c>
      <c r="K2836" s="198">
        <v>1221.3900000000001</v>
      </c>
      <c r="L2836" s="196" t="s">
        <v>5433</v>
      </c>
    </row>
    <row r="2837" spans="1:12" ht="15.75">
      <c r="A2837" s="196" t="s">
        <v>7943</v>
      </c>
      <c r="B2837" s="196" t="s">
        <v>7944</v>
      </c>
      <c r="C2837" s="196" t="s">
        <v>8357</v>
      </c>
      <c r="D2837" s="196">
        <v>172</v>
      </c>
      <c r="E2837" s="197" t="s">
        <v>144</v>
      </c>
      <c r="F2837" s="196" t="s">
        <v>144</v>
      </c>
      <c r="G2837" s="196">
        <v>101491</v>
      </c>
      <c r="H2837" s="196" t="s">
        <v>8360</v>
      </c>
      <c r="I2837" s="196" t="s">
        <v>5502</v>
      </c>
      <c r="J2837" s="196" t="s">
        <v>5432</v>
      </c>
      <c r="K2837" s="198">
        <v>1258.57</v>
      </c>
      <c r="L2837" s="196" t="s">
        <v>5433</v>
      </c>
    </row>
    <row r="2838" spans="1:12" ht="15.75">
      <c r="A2838" s="196" t="s">
        <v>7943</v>
      </c>
      <c r="B2838" s="196" t="s">
        <v>7944</v>
      </c>
      <c r="C2838" s="196" t="s">
        <v>8357</v>
      </c>
      <c r="D2838" s="196">
        <v>172</v>
      </c>
      <c r="E2838" s="197" t="s">
        <v>144</v>
      </c>
      <c r="F2838" s="196" t="s">
        <v>144</v>
      </c>
      <c r="G2838" s="196">
        <v>101492</v>
      </c>
      <c r="H2838" s="196" t="s">
        <v>8361</v>
      </c>
      <c r="I2838" s="196" t="s">
        <v>5502</v>
      </c>
      <c r="J2838" s="196" t="s">
        <v>5432</v>
      </c>
      <c r="K2838" s="198">
        <v>1386.92</v>
      </c>
      <c r="L2838" s="196" t="s">
        <v>5433</v>
      </c>
    </row>
    <row r="2839" spans="1:12" ht="15.75">
      <c r="A2839" s="196" t="s">
        <v>7943</v>
      </c>
      <c r="B2839" s="196" t="s">
        <v>7944</v>
      </c>
      <c r="C2839" s="196" t="s">
        <v>8357</v>
      </c>
      <c r="D2839" s="196">
        <v>172</v>
      </c>
      <c r="E2839" s="197" t="s">
        <v>144</v>
      </c>
      <c r="F2839" s="196" t="s">
        <v>144</v>
      </c>
      <c r="G2839" s="196">
        <v>101493</v>
      </c>
      <c r="H2839" s="196" t="s">
        <v>8362</v>
      </c>
      <c r="I2839" s="196" t="s">
        <v>5502</v>
      </c>
      <c r="J2839" s="196" t="s">
        <v>5432</v>
      </c>
      <c r="K2839" s="198">
        <v>1119.28</v>
      </c>
      <c r="L2839" s="196" t="s">
        <v>5433</v>
      </c>
    </row>
    <row r="2840" spans="1:12" ht="15.75">
      <c r="A2840" s="196" t="s">
        <v>7943</v>
      </c>
      <c r="B2840" s="196" t="s">
        <v>7944</v>
      </c>
      <c r="C2840" s="196" t="s">
        <v>8357</v>
      </c>
      <c r="D2840" s="196">
        <v>172</v>
      </c>
      <c r="E2840" s="197" t="s">
        <v>144</v>
      </c>
      <c r="F2840" s="196" t="s">
        <v>144</v>
      </c>
      <c r="G2840" s="196">
        <v>101494</v>
      </c>
      <c r="H2840" s="196" t="s">
        <v>8363</v>
      </c>
      <c r="I2840" s="196" t="s">
        <v>5502</v>
      </c>
      <c r="J2840" s="196" t="s">
        <v>5432</v>
      </c>
      <c r="K2840" s="198">
        <v>1207.5</v>
      </c>
      <c r="L2840" s="196" t="s">
        <v>5433</v>
      </c>
    </row>
    <row r="2841" spans="1:12" ht="15.75">
      <c r="A2841" s="196" t="s">
        <v>7943</v>
      </c>
      <c r="B2841" s="196" t="s">
        <v>7944</v>
      </c>
      <c r="C2841" s="196" t="s">
        <v>8357</v>
      </c>
      <c r="D2841" s="196">
        <v>172</v>
      </c>
      <c r="E2841" s="197" t="s">
        <v>144</v>
      </c>
      <c r="F2841" s="196" t="s">
        <v>144</v>
      </c>
      <c r="G2841" s="196">
        <v>101495</v>
      </c>
      <c r="H2841" s="196" t="s">
        <v>8364</v>
      </c>
      <c r="I2841" s="196" t="s">
        <v>5502</v>
      </c>
      <c r="J2841" s="196" t="s">
        <v>5432</v>
      </c>
      <c r="K2841" s="198">
        <v>1244.68</v>
      </c>
      <c r="L2841" s="196" t="s">
        <v>5433</v>
      </c>
    </row>
    <row r="2842" spans="1:12" ht="15.75">
      <c r="A2842" s="196" t="s">
        <v>7943</v>
      </c>
      <c r="B2842" s="196" t="s">
        <v>7944</v>
      </c>
      <c r="C2842" s="196" t="s">
        <v>8357</v>
      </c>
      <c r="D2842" s="196">
        <v>172</v>
      </c>
      <c r="E2842" s="197" t="s">
        <v>144</v>
      </c>
      <c r="F2842" s="196" t="s">
        <v>144</v>
      </c>
      <c r="G2842" s="196">
        <v>101496</v>
      </c>
      <c r="H2842" s="196" t="s">
        <v>8365</v>
      </c>
      <c r="I2842" s="196" t="s">
        <v>5502</v>
      </c>
      <c r="J2842" s="196" t="s">
        <v>5432</v>
      </c>
      <c r="K2842" s="198">
        <v>1373.03</v>
      </c>
      <c r="L2842" s="196" t="s">
        <v>5433</v>
      </c>
    </row>
    <row r="2843" spans="1:12" ht="15.75">
      <c r="A2843" s="196" t="s">
        <v>7943</v>
      </c>
      <c r="B2843" s="196" t="s">
        <v>7944</v>
      </c>
      <c r="C2843" s="196" t="s">
        <v>8357</v>
      </c>
      <c r="D2843" s="196">
        <v>172</v>
      </c>
      <c r="E2843" s="197" t="s">
        <v>144</v>
      </c>
      <c r="F2843" s="196" t="s">
        <v>144</v>
      </c>
      <c r="G2843" s="196">
        <v>101497</v>
      </c>
      <c r="H2843" s="196" t="s">
        <v>8366</v>
      </c>
      <c r="I2843" s="196" t="s">
        <v>5502</v>
      </c>
      <c r="J2843" s="196" t="s">
        <v>5432</v>
      </c>
      <c r="K2843" s="198">
        <v>1370.81</v>
      </c>
      <c r="L2843" s="196" t="s">
        <v>5433</v>
      </c>
    </row>
    <row r="2844" spans="1:12" ht="15.75">
      <c r="A2844" s="196" t="s">
        <v>7943</v>
      </c>
      <c r="B2844" s="196" t="s">
        <v>7944</v>
      </c>
      <c r="C2844" s="196" t="s">
        <v>8357</v>
      </c>
      <c r="D2844" s="196">
        <v>172</v>
      </c>
      <c r="E2844" s="197" t="s">
        <v>144</v>
      </c>
      <c r="F2844" s="196" t="s">
        <v>144</v>
      </c>
      <c r="G2844" s="196">
        <v>101498</v>
      </c>
      <c r="H2844" s="196" t="s">
        <v>8367</v>
      </c>
      <c r="I2844" s="196" t="s">
        <v>5502</v>
      </c>
      <c r="J2844" s="196" t="s">
        <v>5432</v>
      </c>
      <c r="K2844" s="198">
        <v>1504.34</v>
      </c>
      <c r="L2844" s="196" t="s">
        <v>5433</v>
      </c>
    </row>
    <row r="2845" spans="1:12" ht="15.75">
      <c r="A2845" s="196" t="s">
        <v>7943</v>
      </c>
      <c r="B2845" s="196" t="s">
        <v>7944</v>
      </c>
      <c r="C2845" s="196" t="s">
        <v>8357</v>
      </c>
      <c r="D2845" s="196">
        <v>172</v>
      </c>
      <c r="E2845" s="197" t="s">
        <v>144</v>
      </c>
      <c r="F2845" s="196" t="s">
        <v>144</v>
      </c>
      <c r="G2845" s="196">
        <v>101499</v>
      </c>
      <c r="H2845" s="196" t="s">
        <v>8368</v>
      </c>
      <c r="I2845" s="196" t="s">
        <v>5502</v>
      </c>
      <c r="J2845" s="196" t="s">
        <v>5432</v>
      </c>
      <c r="K2845" s="198">
        <v>1560.62</v>
      </c>
      <c r="L2845" s="196" t="s">
        <v>5433</v>
      </c>
    </row>
    <row r="2846" spans="1:12" ht="15.75">
      <c r="A2846" s="196" t="s">
        <v>7943</v>
      </c>
      <c r="B2846" s="196" t="s">
        <v>7944</v>
      </c>
      <c r="C2846" s="196" t="s">
        <v>8357</v>
      </c>
      <c r="D2846" s="196">
        <v>172</v>
      </c>
      <c r="E2846" s="197" t="s">
        <v>144</v>
      </c>
      <c r="F2846" s="196" t="s">
        <v>144</v>
      </c>
      <c r="G2846" s="196">
        <v>101500</v>
      </c>
      <c r="H2846" s="196" t="s">
        <v>8369</v>
      </c>
      <c r="I2846" s="196" t="s">
        <v>5502</v>
      </c>
      <c r="J2846" s="196" t="s">
        <v>5432</v>
      </c>
      <c r="K2846" s="198">
        <v>1742.31</v>
      </c>
      <c r="L2846" s="196" t="s">
        <v>5433</v>
      </c>
    </row>
    <row r="2847" spans="1:12" ht="15.75">
      <c r="A2847" s="196" t="s">
        <v>7943</v>
      </c>
      <c r="B2847" s="196" t="s">
        <v>7944</v>
      </c>
      <c r="C2847" s="196" t="s">
        <v>8357</v>
      </c>
      <c r="D2847" s="196">
        <v>172</v>
      </c>
      <c r="E2847" s="197" t="s">
        <v>144</v>
      </c>
      <c r="F2847" s="196" t="s">
        <v>144</v>
      </c>
      <c r="G2847" s="196">
        <v>101501</v>
      </c>
      <c r="H2847" s="196" t="s">
        <v>8370</v>
      </c>
      <c r="I2847" s="196" t="s">
        <v>5502</v>
      </c>
      <c r="J2847" s="196" t="s">
        <v>5432</v>
      </c>
      <c r="K2847" s="198">
        <v>1363.15</v>
      </c>
      <c r="L2847" s="196" t="s">
        <v>5433</v>
      </c>
    </row>
    <row r="2848" spans="1:12" ht="15.75">
      <c r="A2848" s="196" t="s">
        <v>7943</v>
      </c>
      <c r="B2848" s="196" t="s">
        <v>7944</v>
      </c>
      <c r="C2848" s="196" t="s">
        <v>8357</v>
      </c>
      <c r="D2848" s="196">
        <v>172</v>
      </c>
      <c r="E2848" s="197" t="s">
        <v>144</v>
      </c>
      <c r="F2848" s="196" t="s">
        <v>144</v>
      </c>
      <c r="G2848" s="196">
        <v>101502</v>
      </c>
      <c r="H2848" s="196" t="s">
        <v>8371</v>
      </c>
      <c r="I2848" s="196" t="s">
        <v>5502</v>
      </c>
      <c r="J2848" s="196" t="s">
        <v>5432</v>
      </c>
      <c r="K2848" s="198">
        <v>1496.68</v>
      </c>
      <c r="L2848" s="196" t="s">
        <v>5433</v>
      </c>
    </row>
    <row r="2849" spans="1:12" ht="15.75">
      <c r="A2849" s="196" t="s">
        <v>7943</v>
      </c>
      <c r="B2849" s="196" t="s">
        <v>7944</v>
      </c>
      <c r="C2849" s="196" t="s">
        <v>8357</v>
      </c>
      <c r="D2849" s="196">
        <v>172</v>
      </c>
      <c r="E2849" s="197" t="s">
        <v>144</v>
      </c>
      <c r="F2849" s="196" t="s">
        <v>144</v>
      </c>
      <c r="G2849" s="196">
        <v>101503</v>
      </c>
      <c r="H2849" s="196" t="s">
        <v>8372</v>
      </c>
      <c r="I2849" s="196" t="s">
        <v>5502</v>
      </c>
      <c r="J2849" s="196" t="s">
        <v>5432</v>
      </c>
      <c r="K2849" s="198">
        <v>1552.96</v>
      </c>
      <c r="L2849" s="196" t="s">
        <v>5433</v>
      </c>
    </row>
    <row r="2850" spans="1:12" ht="15.75">
      <c r="A2850" s="196" t="s">
        <v>7943</v>
      </c>
      <c r="B2850" s="196" t="s">
        <v>7944</v>
      </c>
      <c r="C2850" s="196" t="s">
        <v>8357</v>
      </c>
      <c r="D2850" s="196">
        <v>172</v>
      </c>
      <c r="E2850" s="197" t="s">
        <v>144</v>
      </c>
      <c r="F2850" s="196" t="s">
        <v>144</v>
      </c>
      <c r="G2850" s="196">
        <v>101504</v>
      </c>
      <c r="H2850" s="196" t="s">
        <v>8373</v>
      </c>
      <c r="I2850" s="196" t="s">
        <v>5502</v>
      </c>
      <c r="J2850" s="196" t="s">
        <v>5432</v>
      </c>
      <c r="K2850" s="198">
        <v>1734.65</v>
      </c>
      <c r="L2850" s="196" t="s">
        <v>5433</v>
      </c>
    </row>
    <row r="2851" spans="1:12" ht="15.75">
      <c r="A2851" s="196" t="s">
        <v>7943</v>
      </c>
      <c r="B2851" s="196" t="s">
        <v>7944</v>
      </c>
      <c r="C2851" s="196" t="s">
        <v>8357</v>
      </c>
      <c r="D2851" s="196">
        <v>172</v>
      </c>
      <c r="E2851" s="197" t="s">
        <v>144</v>
      </c>
      <c r="F2851" s="196" t="s">
        <v>144</v>
      </c>
      <c r="G2851" s="196">
        <v>101505</v>
      </c>
      <c r="H2851" s="196" t="s">
        <v>8374</v>
      </c>
      <c r="I2851" s="196" t="s">
        <v>5502</v>
      </c>
      <c r="J2851" s="196" t="s">
        <v>5432</v>
      </c>
      <c r="K2851" s="198">
        <v>1477.98</v>
      </c>
      <c r="L2851" s="196" t="s">
        <v>5433</v>
      </c>
    </row>
    <row r="2852" spans="1:12" ht="15.75">
      <c r="A2852" s="196" t="s">
        <v>7943</v>
      </c>
      <c r="B2852" s="196" t="s">
        <v>7944</v>
      </c>
      <c r="C2852" s="196" t="s">
        <v>8357</v>
      </c>
      <c r="D2852" s="196">
        <v>172</v>
      </c>
      <c r="E2852" s="197" t="s">
        <v>144</v>
      </c>
      <c r="F2852" s="196" t="s">
        <v>144</v>
      </c>
      <c r="G2852" s="196">
        <v>101506</v>
      </c>
      <c r="H2852" s="196" t="s">
        <v>8375</v>
      </c>
      <c r="I2852" s="196" t="s">
        <v>5502</v>
      </c>
      <c r="J2852" s="196" t="s">
        <v>5432</v>
      </c>
      <c r="K2852" s="198">
        <v>1656.03</v>
      </c>
      <c r="L2852" s="196" t="s">
        <v>5433</v>
      </c>
    </row>
    <row r="2853" spans="1:12" ht="15.75">
      <c r="A2853" s="196" t="s">
        <v>7943</v>
      </c>
      <c r="B2853" s="196" t="s">
        <v>7944</v>
      </c>
      <c r="C2853" s="196" t="s">
        <v>8357</v>
      </c>
      <c r="D2853" s="196">
        <v>172</v>
      </c>
      <c r="E2853" s="197" t="s">
        <v>144</v>
      </c>
      <c r="F2853" s="196" t="s">
        <v>144</v>
      </c>
      <c r="G2853" s="196">
        <v>101507</v>
      </c>
      <c r="H2853" s="196" t="s">
        <v>8376</v>
      </c>
      <c r="I2853" s="196" t="s">
        <v>5502</v>
      </c>
      <c r="J2853" s="196" t="s">
        <v>5432</v>
      </c>
      <c r="K2853" s="198">
        <v>1731.06</v>
      </c>
      <c r="L2853" s="196" t="s">
        <v>5433</v>
      </c>
    </row>
    <row r="2854" spans="1:12" ht="15.75">
      <c r="A2854" s="196" t="s">
        <v>7943</v>
      </c>
      <c r="B2854" s="196" t="s">
        <v>7944</v>
      </c>
      <c r="C2854" s="196" t="s">
        <v>8357</v>
      </c>
      <c r="D2854" s="196">
        <v>172</v>
      </c>
      <c r="E2854" s="197" t="s">
        <v>144</v>
      </c>
      <c r="F2854" s="196" t="s">
        <v>144</v>
      </c>
      <c r="G2854" s="196">
        <v>101508</v>
      </c>
      <c r="H2854" s="196" t="s">
        <v>8377</v>
      </c>
      <c r="I2854" s="196" t="s">
        <v>5502</v>
      </c>
      <c r="J2854" s="196" t="s">
        <v>5432</v>
      </c>
      <c r="K2854" s="198">
        <v>1965.14</v>
      </c>
      <c r="L2854" s="196" t="s">
        <v>5433</v>
      </c>
    </row>
    <row r="2855" spans="1:12" ht="15.75">
      <c r="A2855" s="196" t="s">
        <v>7943</v>
      </c>
      <c r="B2855" s="196" t="s">
        <v>7944</v>
      </c>
      <c r="C2855" s="196" t="s">
        <v>8357</v>
      </c>
      <c r="D2855" s="196">
        <v>172</v>
      </c>
      <c r="E2855" s="197" t="s">
        <v>144</v>
      </c>
      <c r="F2855" s="196" t="s">
        <v>144</v>
      </c>
      <c r="G2855" s="196">
        <v>101509</v>
      </c>
      <c r="H2855" s="196" t="s">
        <v>8378</v>
      </c>
      <c r="I2855" s="196" t="s">
        <v>5502</v>
      </c>
      <c r="J2855" s="196" t="s">
        <v>5432</v>
      </c>
      <c r="K2855" s="198">
        <v>1577.21</v>
      </c>
      <c r="L2855" s="196" t="s">
        <v>5433</v>
      </c>
    </row>
    <row r="2856" spans="1:12" ht="15.75">
      <c r="A2856" s="196" t="s">
        <v>7943</v>
      </c>
      <c r="B2856" s="196" t="s">
        <v>7944</v>
      </c>
      <c r="C2856" s="196" t="s">
        <v>8357</v>
      </c>
      <c r="D2856" s="196">
        <v>172</v>
      </c>
      <c r="E2856" s="197" t="s">
        <v>144</v>
      </c>
      <c r="F2856" s="196" t="s">
        <v>144</v>
      </c>
      <c r="G2856" s="196">
        <v>101510</v>
      </c>
      <c r="H2856" s="196" t="s">
        <v>8379</v>
      </c>
      <c r="I2856" s="196" t="s">
        <v>5502</v>
      </c>
      <c r="J2856" s="196" t="s">
        <v>5432</v>
      </c>
      <c r="K2856" s="198">
        <v>1755.26</v>
      </c>
      <c r="L2856" s="196" t="s">
        <v>5433</v>
      </c>
    </row>
    <row r="2857" spans="1:12" ht="15.75">
      <c r="A2857" s="196" t="s">
        <v>7943</v>
      </c>
      <c r="B2857" s="196" t="s">
        <v>7944</v>
      </c>
      <c r="C2857" s="196" t="s">
        <v>8357</v>
      </c>
      <c r="D2857" s="196">
        <v>172</v>
      </c>
      <c r="E2857" s="197" t="s">
        <v>144</v>
      </c>
      <c r="F2857" s="196" t="s">
        <v>144</v>
      </c>
      <c r="G2857" s="196">
        <v>101511</v>
      </c>
      <c r="H2857" s="196" t="s">
        <v>8380</v>
      </c>
      <c r="I2857" s="196" t="s">
        <v>5502</v>
      </c>
      <c r="J2857" s="196" t="s">
        <v>5432</v>
      </c>
      <c r="K2857" s="198">
        <v>1830.29</v>
      </c>
      <c r="L2857" s="196" t="s">
        <v>5433</v>
      </c>
    </row>
    <row r="2858" spans="1:12" ht="15.75">
      <c r="A2858" s="196" t="s">
        <v>7943</v>
      </c>
      <c r="B2858" s="196" t="s">
        <v>7944</v>
      </c>
      <c r="C2858" s="196" t="s">
        <v>8357</v>
      </c>
      <c r="D2858" s="196">
        <v>172</v>
      </c>
      <c r="E2858" s="197" t="s">
        <v>144</v>
      </c>
      <c r="F2858" s="196" t="s">
        <v>144</v>
      </c>
      <c r="G2858" s="196">
        <v>101512</v>
      </c>
      <c r="H2858" s="196" t="s">
        <v>8381</v>
      </c>
      <c r="I2858" s="196" t="s">
        <v>5502</v>
      </c>
      <c r="J2858" s="196" t="s">
        <v>5432</v>
      </c>
      <c r="K2858" s="198">
        <v>2064.37</v>
      </c>
      <c r="L2858" s="196" t="s">
        <v>5433</v>
      </c>
    </row>
    <row r="2859" spans="1:12" ht="15.75">
      <c r="A2859" s="196" t="s">
        <v>7943</v>
      </c>
      <c r="B2859" s="196" t="s">
        <v>7944</v>
      </c>
      <c r="C2859" s="196" t="s">
        <v>8357</v>
      </c>
      <c r="D2859" s="196">
        <v>172</v>
      </c>
      <c r="E2859" s="197" t="s">
        <v>144</v>
      </c>
      <c r="F2859" s="196" t="s">
        <v>144</v>
      </c>
      <c r="G2859" s="196">
        <v>101513</v>
      </c>
      <c r="H2859" s="196" t="s">
        <v>8382</v>
      </c>
      <c r="I2859" s="196" t="s">
        <v>5502</v>
      </c>
      <c r="J2859" s="196" t="s">
        <v>5432</v>
      </c>
      <c r="K2859" s="197">
        <v>660.26</v>
      </c>
      <c r="L2859" s="196" t="s">
        <v>5433</v>
      </c>
    </row>
    <row r="2860" spans="1:12" ht="15.75">
      <c r="A2860" s="196" t="s">
        <v>7943</v>
      </c>
      <c r="B2860" s="196" t="s">
        <v>7944</v>
      </c>
      <c r="C2860" s="196" t="s">
        <v>8357</v>
      </c>
      <c r="D2860" s="196">
        <v>172</v>
      </c>
      <c r="E2860" s="197" t="s">
        <v>144</v>
      </c>
      <c r="F2860" s="196" t="s">
        <v>144</v>
      </c>
      <c r="G2860" s="196">
        <v>101514</v>
      </c>
      <c r="H2860" s="196" t="s">
        <v>8383</v>
      </c>
      <c r="I2860" s="196" t="s">
        <v>5502</v>
      </c>
      <c r="J2860" s="196" t="s">
        <v>5432</v>
      </c>
      <c r="K2860" s="197">
        <v>766.13</v>
      </c>
      <c r="L2860" s="196" t="s">
        <v>5433</v>
      </c>
    </row>
    <row r="2861" spans="1:12" ht="15.75">
      <c r="A2861" s="196" t="s">
        <v>7943</v>
      </c>
      <c r="B2861" s="196" t="s">
        <v>7944</v>
      </c>
      <c r="C2861" s="196" t="s">
        <v>8357</v>
      </c>
      <c r="D2861" s="196">
        <v>172</v>
      </c>
      <c r="E2861" s="197" t="s">
        <v>144</v>
      </c>
      <c r="F2861" s="196" t="s">
        <v>144</v>
      </c>
      <c r="G2861" s="196">
        <v>101515</v>
      </c>
      <c r="H2861" s="196" t="s">
        <v>8384</v>
      </c>
      <c r="I2861" s="196" t="s">
        <v>5502</v>
      </c>
      <c r="J2861" s="196" t="s">
        <v>5432</v>
      </c>
      <c r="K2861" s="197">
        <v>810.74</v>
      </c>
      <c r="L2861" s="196" t="s">
        <v>5433</v>
      </c>
    </row>
    <row r="2862" spans="1:12" ht="15.75">
      <c r="A2862" s="196" t="s">
        <v>7943</v>
      </c>
      <c r="B2862" s="196" t="s">
        <v>7944</v>
      </c>
      <c r="C2862" s="196" t="s">
        <v>8357</v>
      </c>
      <c r="D2862" s="196">
        <v>172</v>
      </c>
      <c r="E2862" s="197" t="s">
        <v>144</v>
      </c>
      <c r="F2862" s="196" t="s">
        <v>144</v>
      </c>
      <c r="G2862" s="196">
        <v>101516</v>
      </c>
      <c r="H2862" s="196" t="s">
        <v>8385</v>
      </c>
      <c r="I2862" s="196" t="s">
        <v>5502</v>
      </c>
      <c r="J2862" s="196" t="s">
        <v>5432</v>
      </c>
      <c r="K2862" s="197">
        <v>935.35</v>
      </c>
      <c r="L2862" s="196" t="s">
        <v>5433</v>
      </c>
    </row>
    <row r="2863" spans="1:12" ht="15.75">
      <c r="A2863" s="196" t="s">
        <v>7943</v>
      </c>
      <c r="B2863" s="196" t="s">
        <v>7944</v>
      </c>
      <c r="C2863" s="196" t="s">
        <v>8357</v>
      </c>
      <c r="D2863" s="196">
        <v>172</v>
      </c>
      <c r="E2863" s="197" t="s">
        <v>144</v>
      </c>
      <c r="F2863" s="196" t="s">
        <v>144</v>
      </c>
      <c r="G2863" s="196">
        <v>101517</v>
      </c>
      <c r="H2863" s="196" t="s">
        <v>8386</v>
      </c>
      <c r="I2863" s="196" t="s">
        <v>5502</v>
      </c>
      <c r="J2863" s="196" t="s">
        <v>5432</v>
      </c>
      <c r="K2863" s="197">
        <v>646.37</v>
      </c>
      <c r="L2863" s="196" t="s">
        <v>5433</v>
      </c>
    </row>
    <row r="2864" spans="1:12" ht="15.75">
      <c r="A2864" s="196" t="s">
        <v>7943</v>
      </c>
      <c r="B2864" s="196" t="s">
        <v>7944</v>
      </c>
      <c r="C2864" s="196" t="s">
        <v>8357</v>
      </c>
      <c r="D2864" s="196">
        <v>172</v>
      </c>
      <c r="E2864" s="197" t="s">
        <v>144</v>
      </c>
      <c r="F2864" s="196" t="s">
        <v>144</v>
      </c>
      <c r="G2864" s="196">
        <v>101518</v>
      </c>
      <c r="H2864" s="196" t="s">
        <v>8387</v>
      </c>
      <c r="I2864" s="196" t="s">
        <v>5502</v>
      </c>
      <c r="J2864" s="196" t="s">
        <v>5432</v>
      </c>
      <c r="K2864" s="197">
        <v>752.24</v>
      </c>
      <c r="L2864" s="196" t="s">
        <v>5433</v>
      </c>
    </row>
    <row r="2865" spans="1:12" ht="15.75">
      <c r="A2865" s="196" t="s">
        <v>7943</v>
      </c>
      <c r="B2865" s="196" t="s">
        <v>7944</v>
      </c>
      <c r="C2865" s="196" t="s">
        <v>8357</v>
      </c>
      <c r="D2865" s="196">
        <v>172</v>
      </c>
      <c r="E2865" s="197" t="s">
        <v>144</v>
      </c>
      <c r="F2865" s="196" t="s">
        <v>144</v>
      </c>
      <c r="G2865" s="196">
        <v>101519</v>
      </c>
      <c r="H2865" s="196" t="s">
        <v>8388</v>
      </c>
      <c r="I2865" s="196" t="s">
        <v>5502</v>
      </c>
      <c r="J2865" s="196" t="s">
        <v>5432</v>
      </c>
      <c r="K2865" s="197">
        <v>796.85</v>
      </c>
      <c r="L2865" s="196" t="s">
        <v>5433</v>
      </c>
    </row>
    <row r="2866" spans="1:12" ht="15.75">
      <c r="A2866" s="196" t="s">
        <v>7943</v>
      </c>
      <c r="B2866" s="196" t="s">
        <v>7944</v>
      </c>
      <c r="C2866" s="196" t="s">
        <v>8357</v>
      </c>
      <c r="D2866" s="196">
        <v>172</v>
      </c>
      <c r="E2866" s="197" t="s">
        <v>144</v>
      </c>
      <c r="F2866" s="196" t="s">
        <v>144</v>
      </c>
      <c r="G2866" s="196">
        <v>101520</v>
      </c>
      <c r="H2866" s="196" t="s">
        <v>8389</v>
      </c>
      <c r="I2866" s="196" t="s">
        <v>5502</v>
      </c>
      <c r="J2866" s="196" t="s">
        <v>5432</v>
      </c>
      <c r="K2866" s="197">
        <v>921.46</v>
      </c>
      <c r="L2866" s="196" t="s">
        <v>5433</v>
      </c>
    </row>
    <row r="2867" spans="1:12" ht="15.75">
      <c r="A2867" s="196" t="s">
        <v>7943</v>
      </c>
      <c r="B2867" s="196" t="s">
        <v>7944</v>
      </c>
      <c r="C2867" s="196" t="s">
        <v>8357</v>
      </c>
      <c r="D2867" s="196">
        <v>172</v>
      </c>
      <c r="E2867" s="197" t="s">
        <v>144</v>
      </c>
      <c r="F2867" s="196" t="s">
        <v>144</v>
      </c>
      <c r="G2867" s="196">
        <v>101521</v>
      </c>
      <c r="H2867" s="196" t="s">
        <v>8390</v>
      </c>
      <c r="I2867" s="196" t="s">
        <v>5502</v>
      </c>
      <c r="J2867" s="196" t="s">
        <v>5432</v>
      </c>
      <c r="K2867" s="197">
        <v>912.39</v>
      </c>
      <c r="L2867" s="196" t="s">
        <v>5433</v>
      </c>
    </row>
    <row r="2868" spans="1:12" ht="15.75">
      <c r="A2868" s="196" t="s">
        <v>7943</v>
      </c>
      <c r="B2868" s="196" t="s">
        <v>7944</v>
      </c>
      <c r="C2868" s="196" t="s">
        <v>8357</v>
      </c>
      <c r="D2868" s="196">
        <v>172</v>
      </c>
      <c r="E2868" s="197" t="s">
        <v>144</v>
      </c>
      <c r="F2868" s="196" t="s">
        <v>144</v>
      </c>
      <c r="G2868" s="196">
        <v>101522</v>
      </c>
      <c r="H2868" s="196" t="s">
        <v>8391</v>
      </c>
      <c r="I2868" s="196" t="s">
        <v>5502</v>
      </c>
      <c r="J2868" s="196" t="s">
        <v>5432</v>
      </c>
      <c r="K2868" s="198">
        <v>1071.18</v>
      </c>
      <c r="L2868" s="196" t="s">
        <v>5433</v>
      </c>
    </row>
    <row r="2869" spans="1:12" ht="15.75">
      <c r="A2869" s="196" t="s">
        <v>7943</v>
      </c>
      <c r="B2869" s="196" t="s">
        <v>7944</v>
      </c>
      <c r="C2869" s="196" t="s">
        <v>8357</v>
      </c>
      <c r="D2869" s="196">
        <v>172</v>
      </c>
      <c r="E2869" s="197" t="s">
        <v>144</v>
      </c>
      <c r="F2869" s="196" t="s">
        <v>144</v>
      </c>
      <c r="G2869" s="196">
        <v>101523</v>
      </c>
      <c r="H2869" s="196" t="s">
        <v>8392</v>
      </c>
      <c r="I2869" s="196" t="s">
        <v>5502</v>
      </c>
      <c r="J2869" s="196" t="s">
        <v>5432</v>
      </c>
      <c r="K2869" s="198">
        <v>1138.1099999999999</v>
      </c>
      <c r="L2869" s="196" t="s">
        <v>5433</v>
      </c>
    </row>
    <row r="2870" spans="1:12" ht="15.75">
      <c r="A2870" s="196" t="s">
        <v>7943</v>
      </c>
      <c r="B2870" s="196" t="s">
        <v>7944</v>
      </c>
      <c r="C2870" s="196" t="s">
        <v>8357</v>
      </c>
      <c r="D2870" s="196">
        <v>172</v>
      </c>
      <c r="E2870" s="197" t="s">
        <v>144</v>
      </c>
      <c r="F2870" s="196" t="s">
        <v>144</v>
      </c>
      <c r="G2870" s="196">
        <v>101524</v>
      </c>
      <c r="H2870" s="196" t="s">
        <v>8393</v>
      </c>
      <c r="I2870" s="196" t="s">
        <v>5502</v>
      </c>
      <c r="J2870" s="196" t="s">
        <v>5432</v>
      </c>
      <c r="K2870" s="198">
        <v>1325.02</v>
      </c>
      <c r="L2870" s="196" t="s">
        <v>5433</v>
      </c>
    </row>
    <row r="2871" spans="1:12" ht="15.75">
      <c r="A2871" s="196" t="s">
        <v>7943</v>
      </c>
      <c r="B2871" s="196" t="s">
        <v>7944</v>
      </c>
      <c r="C2871" s="196" t="s">
        <v>8357</v>
      </c>
      <c r="D2871" s="196">
        <v>172</v>
      </c>
      <c r="E2871" s="197" t="s">
        <v>144</v>
      </c>
      <c r="F2871" s="196" t="s">
        <v>144</v>
      </c>
      <c r="G2871" s="196">
        <v>101525</v>
      </c>
      <c r="H2871" s="196" t="s">
        <v>8394</v>
      </c>
      <c r="I2871" s="196" t="s">
        <v>5502</v>
      </c>
      <c r="J2871" s="196" t="s">
        <v>5432</v>
      </c>
      <c r="K2871" s="197">
        <v>904.74</v>
      </c>
      <c r="L2871" s="196" t="s">
        <v>5433</v>
      </c>
    </row>
    <row r="2872" spans="1:12" ht="15.75">
      <c r="A2872" s="196" t="s">
        <v>7943</v>
      </c>
      <c r="B2872" s="196" t="s">
        <v>7944</v>
      </c>
      <c r="C2872" s="196" t="s">
        <v>8357</v>
      </c>
      <c r="D2872" s="196">
        <v>172</v>
      </c>
      <c r="E2872" s="197" t="s">
        <v>144</v>
      </c>
      <c r="F2872" s="196" t="s">
        <v>144</v>
      </c>
      <c r="G2872" s="196">
        <v>101526</v>
      </c>
      <c r="H2872" s="196" t="s">
        <v>8395</v>
      </c>
      <c r="I2872" s="196" t="s">
        <v>5502</v>
      </c>
      <c r="J2872" s="196" t="s">
        <v>5432</v>
      </c>
      <c r="K2872" s="198">
        <v>1063.53</v>
      </c>
      <c r="L2872" s="196" t="s">
        <v>5433</v>
      </c>
    </row>
    <row r="2873" spans="1:12" ht="15.75">
      <c r="A2873" s="196" t="s">
        <v>7943</v>
      </c>
      <c r="B2873" s="196" t="s">
        <v>7944</v>
      </c>
      <c r="C2873" s="196" t="s">
        <v>8357</v>
      </c>
      <c r="D2873" s="196">
        <v>172</v>
      </c>
      <c r="E2873" s="197" t="s">
        <v>144</v>
      </c>
      <c r="F2873" s="196" t="s">
        <v>144</v>
      </c>
      <c r="G2873" s="196">
        <v>101527</v>
      </c>
      <c r="H2873" s="196" t="s">
        <v>8396</v>
      </c>
      <c r="I2873" s="196" t="s">
        <v>5502</v>
      </c>
      <c r="J2873" s="196" t="s">
        <v>5432</v>
      </c>
      <c r="K2873" s="198">
        <v>1130.46</v>
      </c>
      <c r="L2873" s="196" t="s">
        <v>5433</v>
      </c>
    </row>
    <row r="2874" spans="1:12" ht="15.75">
      <c r="A2874" s="196" t="s">
        <v>7943</v>
      </c>
      <c r="B2874" s="196" t="s">
        <v>7944</v>
      </c>
      <c r="C2874" s="196" t="s">
        <v>8357</v>
      </c>
      <c r="D2874" s="196">
        <v>172</v>
      </c>
      <c r="E2874" s="197" t="s">
        <v>144</v>
      </c>
      <c r="F2874" s="196" t="s">
        <v>144</v>
      </c>
      <c r="G2874" s="196">
        <v>101528</v>
      </c>
      <c r="H2874" s="196" t="s">
        <v>8397</v>
      </c>
      <c r="I2874" s="196" t="s">
        <v>5502</v>
      </c>
      <c r="J2874" s="196" t="s">
        <v>5432</v>
      </c>
      <c r="K2874" s="198">
        <v>1317.37</v>
      </c>
      <c r="L2874" s="196" t="s">
        <v>5433</v>
      </c>
    </row>
    <row r="2875" spans="1:12" ht="15.75">
      <c r="A2875" s="196" t="s">
        <v>7943</v>
      </c>
      <c r="B2875" s="196" t="s">
        <v>7944</v>
      </c>
      <c r="C2875" s="196" t="s">
        <v>8357</v>
      </c>
      <c r="D2875" s="196">
        <v>172</v>
      </c>
      <c r="E2875" s="197" t="s">
        <v>144</v>
      </c>
      <c r="F2875" s="196" t="s">
        <v>144</v>
      </c>
      <c r="G2875" s="196">
        <v>101529</v>
      </c>
      <c r="H2875" s="196" t="s">
        <v>8398</v>
      </c>
      <c r="I2875" s="196" t="s">
        <v>5502</v>
      </c>
      <c r="J2875" s="196" t="s">
        <v>5432</v>
      </c>
      <c r="K2875" s="198">
        <v>1035.56</v>
      </c>
      <c r="L2875" s="196" t="s">
        <v>5433</v>
      </c>
    </row>
    <row r="2876" spans="1:12" ht="15.75">
      <c r="A2876" s="196" t="s">
        <v>7943</v>
      </c>
      <c r="B2876" s="196" t="s">
        <v>7944</v>
      </c>
      <c r="C2876" s="196" t="s">
        <v>8357</v>
      </c>
      <c r="D2876" s="196">
        <v>172</v>
      </c>
      <c r="E2876" s="197" t="s">
        <v>144</v>
      </c>
      <c r="F2876" s="196" t="s">
        <v>144</v>
      </c>
      <c r="G2876" s="196">
        <v>101530</v>
      </c>
      <c r="H2876" s="196" t="s">
        <v>8399</v>
      </c>
      <c r="I2876" s="196" t="s">
        <v>5502</v>
      </c>
      <c r="J2876" s="196" t="s">
        <v>5432</v>
      </c>
      <c r="K2876" s="198">
        <v>1247.29</v>
      </c>
      <c r="L2876" s="196" t="s">
        <v>5433</v>
      </c>
    </row>
    <row r="2877" spans="1:12" ht="15.75">
      <c r="A2877" s="196" t="s">
        <v>7943</v>
      </c>
      <c r="B2877" s="196" t="s">
        <v>7944</v>
      </c>
      <c r="C2877" s="196" t="s">
        <v>8357</v>
      </c>
      <c r="D2877" s="196">
        <v>172</v>
      </c>
      <c r="E2877" s="197" t="s">
        <v>144</v>
      </c>
      <c r="F2877" s="196" t="s">
        <v>144</v>
      </c>
      <c r="G2877" s="196">
        <v>101531</v>
      </c>
      <c r="H2877" s="196" t="s">
        <v>8400</v>
      </c>
      <c r="I2877" s="196" t="s">
        <v>5502</v>
      </c>
      <c r="J2877" s="196" t="s">
        <v>5432</v>
      </c>
      <c r="K2877" s="198">
        <v>1336.52</v>
      </c>
      <c r="L2877" s="196" t="s">
        <v>5433</v>
      </c>
    </row>
    <row r="2878" spans="1:12" ht="15.75">
      <c r="A2878" s="196" t="s">
        <v>7943</v>
      </c>
      <c r="B2878" s="196" t="s">
        <v>7944</v>
      </c>
      <c r="C2878" s="196" t="s">
        <v>8357</v>
      </c>
      <c r="D2878" s="196">
        <v>172</v>
      </c>
      <c r="E2878" s="197" t="s">
        <v>144</v>
      </c>
      <c r="F2878" s="196" t="s">
        <v>144</v>
      </c>
      <c r="G2878" s="196">
        <v>101532</v>
      </c>
      <c r="H2878" s="196" t="s">
        <v>8401</v>
      </c>
      <c r="I2878" s="196" t="s">
        <v>5502</v>
      </c>
      <c r="J2878" s="196" t="s">
        <v>5432</v>
      </c>
      <c r="K2878" s="198">
        <v>1585.74</v>
      </c>
      <c r="L2878" s="196" t="s">
        <v>5433</v>
      </c>
    </row>
    <row r="2879" spans="1:12" ht="15.75">
      <c r="A2879" s="196" t="s">
        <v>7943</v>
      </c>
      <c r="B2879" s="196" t="s">
        <v>7944</v>
      </c>
      <c r="C2879" s="196" t="s">
        <v>8357</v>
      </c>
      <c r="D2879" s="196">
        <v>172</v>
      </c>
      <c r="E2879" s="197" t="s">
        <v>144</v>
      </c>
      <c r="F2879" s="196" t="s">
        <v>144</v>
      </c>
      <c r="G2879" s="196">
        <v>101533</v>
      </c>
      <c r="H2879" s="196" t="s">
        <v>8402</v>
      </c>
      <c r="I2879" s="196" t="s">
        <v>5502</v>
      </c>
      <c r="J2879" s="196" t="s">
        <v>5432</v>
      </c>
      <c r="K2879" s="198">
        <v>1134.8</v>
      </c>
      <c r="L2879" s="196" t="s">
        <v>5433</v>
      </c>
    </row>
    <row r="2880" spans="1:12" ht="15.75">
      <c r="A2880" s="196" t="s">
        <v>7943</v>
      </c>
      <c r="B2880" s="196" t="s">
        <v>7944</v>
      </c>
      <c r="C2880" s="196" t="s">
        <v>8357</v>
      </c>
      <c r="D2880" s="196">
        <v>172</v>
      </c>
      <c r="E2880" s="197" t="s">
        <v>144</v>
      </c>
      <c r="F2880" s="196" t="s">
        <v>144</v>
      </c>
      <c r="G2880" s="196">
        <v>101534</v>
      </c>
      <c r="H2880" s="196" t="s">
        <v>8403</v>
      </c>
      <c r="I2880" s="196" t="s">
        <v>5502</v>
      </c>
      <c r="J2880" s="196" t="s">
        <v>5432</v>
      </c>
      <c r="K2880" s="198">
        <v>1346.53</v>
      </c>
      <c r="L2880" s="196" t="s">
        <v>5433</v>
      </c>
    </row>
    <row r="2881" spans="1:12" ht="15.75">
      <c r="A2881" s="196" t="s">
        <v>7943</v>
      </c>
      <c r="B2881" s="196" t="s">
        <v>7944</v>
      </c>
      <c r="C2881" s="196" t="s">
        <v>8357</v>
      </c>
      <c r="D2881" s="196">
        <v>172</v>
      </c>
      <c r="E2881" s="197" t="s">
        <v>144</v>
      </c>
      <c r="F2881" s="196" t="s">
        <v>144</v>
      </c>
      <c r="G2881" s="196">
        <v>101535</v>
      </c>
      <c r="H2881" s="196" t="s">
        <v>8404</v>
      </c>
      <c r="I2881" s="196" t="s">
        <v>5502</v>
      </c>
      <c r="J2881" s="196" t="s">
        <v>5432</v>
      </c>
      <c r="K2881" s="198">
        <v>1435.76</v>
      </c>
      <c r="L2881" s="196" t="s">
        <v>5433</v>
      </c>
    </row>
    <row r="2882" spans="1:12" ht="15.75">
      <c r="A2882" s="196" t="s">
        <v>7943</v>
      </c>
      <c r="B2882" s="196" t="s">
        <v>7944</v>
      </c>
      <c r="C2882" s="196" t="s">
        <v>8357</v>
      </c>
      <c r="D2882" s="196">
        <v>172</v>
      </c>
      <c r="E2882" s="197" t="s">
        <v>144</v>
      </c>
      <c r="F2882" s="196" t="s">
        <v>144</v>
      </c>
      <c r="G2882" s="196">
        <v>101536</v>
      </c>
      <c r="H2882" s="196" t="s">
        <v>8405</v>
      </c>
      <c r="I2882" s="196" t="s">
        <v>5502</v>
      </c>
      <c r="J2882" s="196" t="s">
        <v>5432</v>
      </c>
      <c r="K2882" s="198">
        <v>1684.98</v>
      </c>
      <c r="L2882" s="196" t="s">
        <v>5433</v>
      </c>
    </row>
    <row r="2883" spans="1:12" ht="15.75">
      <c r="A2883" s="196" t="s">
        <v>7943</v>
      </c>
      <c r="B2883" s="196" t="s">
        <v>7944</v>
      </c>
      <c r="C2883" s="196" t="s">
        <v>8357</v>
      </c>
      <c r="D2883" s="196">
        <v>172</v>
      </c>
      <c r="E2883" s="197" t="s">
        <v>144</v>
      </c>
      <c r="F2883" s="196" t="s">
        <v>144</v>
      </c>
      <c r="G2883" s="196">
        <v>101537</v>
      </c>
      <c r="H2883" s="196" t="s">
        <v>8406</v>
      </c>
      <c r="I2883" s="196" t="s">
        <v>5502</v>
      </c>
      <c r="J2883" s="196" t="s">
        <v>5503</v>
      </c>
      <c r="K2883" s="197">
        <v>154.41999999999999</v>
      </c>
      <c r="L2883" s="196" t="s">
        <v>5433</v>
      </c>
    </row>
    <row r="2884" spans="1:12" ht="15.75">
      <c r="A2884" s="196" t="s">
        <v>7943</v>
      </c>
      <c r="B2884" s="196" t="s">
        <v>7944</v>
      </c>
      <c r="C2884" s="196" t="s">
        <v>8357</v>
      </c>
      <c r="D2884" s="196">
        <v>172</v>
      </c>
      <c r="E2884" s="197" t="s">
        <v>144</v>
      </c>
      <c r="F2884" s="196" t="s">
        <v>144</v>
      </c>
      <c r="G2884" s="196">
        <v>101538</v>
      </c>
      <c r="H2884" s="196" t="s">
        <v>8407</v>
      </c>
      <c r="I2884" s="196" t="s">
        <v>5502</v>
      </c>
      <c r="J2884" s="196" t="s">
        <v>5432</v>
      </c>
      <c r="K2884" s="197">
        <v>34.619999999999997</v>
      </c>
      <c r="L2884" s="196" t="s">
        <v>5433</v>
      </c>
    </row>
    <row r="2885" spans="1:12" ht="15.75">
      <c r="A2885" s="196" t="s">
        <v>7943</v>
      </c>
      <c r="B2885" s="196" t="s">
        <v>7944</v>
      </c>
      <c r="C2885" s="196" t="s">
        <v>8357</v>
      </c>
      <c r="D2885" s="196">
        <v>172</v>
      </c>
      <c r="E2885" s="197" t="s">
        <v>144</v>
      </c>
      <c r="F2885" s="196" t="s">
        <v>144</v>
      </c>
      <c r="G2885" s="196">
        <v>101539</v>
      </c>
      <c r="H2885" s="196" t="s">
        <v>8408</v>
      </c>
      <c r="I2885" s="196" t="s">
        <v>5502</v>
      </c>
      <c r="J2885" s="196" t="s">
        <v>5432</v>
      </c>
      <c r="K2885" s="197">
        <v>57.58</v>
      </c>
      <c r="L2885" s="196" t="s">
        <v>5433</v>
      </c>
    </row>
    <row r="2886" spans="1:12" ht="15.75">
      <c r="A2886" s="196" t="s">
        <v>7943</v>
      </c>
      <c r="B2886" s="196" t="s">
        <v>7944</v>
      </c>
      <c r="C2886" s="196" t="s">
        <v>8357</v>
      </c>
      <c r="D2886" s="196">
        <v>172</v>
      </c>
      <c r="E2886" s="197" t="s">
        <v>144</v>
      </c>
      <c r="F2886" s="196" t="s">
        <v>144</v>
      </c>
      <c r="G2886" s="196">
        <v>101540</v>
      </c>
      <c r="H2886" s="196" t="s">
        <v>8409</v>
      </c>
      <c r="I2886" s="196" t="s">
        <v>5502</v>
      </c>
      <c r="J2886" s="196" t="s">
        <v>5432</v>
      </c>
      <c r="K2886" s="197">
        <v>96.74</v>
      </c>
      <c r="L2886" s="196" t="s">
        <v>5433</v>
      </c>
    </row>
    <row r="2887" spans="1:12" ht="15.75">
      <c r="A2887" s="196" t="s">
        <v>7943</v>
      </c>
      <c r="B2887" s="196" t="s">
        <v>7944</v>
      </c>
      <c r="C2887" s="196" t="s">
        <v>8357</v>
      </c>
      <c r="D2887" s="196">
        <v>172</v>
      </c>
      <c r="E2887" s="197" t="s">
        <v>144</v>
      </c>
      <c r="F2887" s="196" t="s">
        <v>144</v>
      </c>
      <c r="G2887" s="196">
        <v>101541</v>
      </c>
      <c r="H2887" s="196" t="s">
        <v>8410</v>
      </c>
      <c r="I2887" s="196" t="s">
        <v>5502</v>
      </c>
      <c r="J2887" s="196" t="s">
        <v>5432</v>
      </c>
      <c r="K2887" s="197">
        <v>126.25</v>
      </c>
      <c r="L2887" s="196" t="s">
        <v>5433</v>
      </c>
    </row>
    <row r="2888" spans="1:12" ht="15.75">
      <c r="A2888" s="196" t="s">
        <v>7943</v>
      </c>
      <c r="B2888" s="196" t="s">
        <v>7944</v>
      </c>
      <c r="C2888" s="196" t="s">
        <v>8357</v>
      </c>
      <c r="D2888" s="196">
        <v>172</v>
      </c>
      <c r="E2888" s="197" t="s">
        <v>144</v>
      </c>
      <c r="F2888" s="196" t="s">
        <v>144</v>
      </c>
      <c r="G2888" s="196">
        <v>101542</v>
      </c>
      <c r="H2888" s="196" t="s">
        <v>8411</v>
      </c>
      <c r="I2888" s="196" t="s">
        <v>5502</v>
      </c>
      <c r="J2888" s="196" t="s">
        <v>5432</v>
      </c>
      <c r="K2888" s="197">
        <v>26.22</v>
      </c>
      <c r="L2888" s="196" t="s">
        <v>5433</v>
      </c>
    </row>
    <row r="2889" spans="1:12" ht="15.75">
      <c r="A2889" s="196" t="s">
        <v>7943</v>
      </c>
      <c r="B2889" s="196" t="s">
        <v>7944</v>
      </c>
      <c r="C2889" s="196" t="s">
        <v>8357</v>
      </c>
      <c r="D2889" s="196">
        <v>172</v>
      </c>
      <c r="E2889" s="197" t="s">
        <v>144</v>
      </c>
      <c r="F2889" s="196" t="s">
        <v>144</v>
      </c>
      <c r="G2889" s="196">
        <v>101543</v>
      </c>
      <c r="H2889" s="196" t="s">
        <v>8412</v>
      </c>
      <c r="I2889" s="196" t="s">
        <v>5502</v>
      </c>
      <c r="J2889" s="196" t="s">
        <v>5432</v>
      </c>
      <c r="K2889" s="197">
        <v>46.79</v>
      </c>
      <c r="L2889" s="196" t="s">
        <v>5433</v>
      </c>
    </row>
    <row r="2890" spans="1:12" ht="15.75">
      <c r="A2890" s="196" t="s">
        <v>7943</v>
      </c>
      <c r="B2890" s="196" t="s">
        <v>7944</v>
      </c>
      <c r="C2890" s="196" t="s">
        <v>8357</v>
      </c>
      <c r="D2890" s="196">
        <v>172</v>
      </c>
      <c r="E2890" s="197" t="s">
        <v>144</v>
      </c>
      <c r="F2890" s="196" t="s">
        <v>144</v>
      </c>
      <c r="G2890" s="196">
        <v>101544</v>
      </c>
      <c r="H2890" s="196" t="s">
        <v>8413</v>
      </c>
      <c r="I2890" s="196" t="s">
        <v>5502</v>
      </c>
      <c r="J2890" s="196" t="s">
        <v>5432</v>
      </c>
      <c r="K2890" s="197">
        <v>74.680000000000007</v>
      </c>
      <c r="L2890" s="196" t="s">
        <v>5433</v>
      </c>
    </row>
    <row r="2891" spans="1:12" ht="15.75">
      <c r="A2891" s="196" t="s">
        <v>7943</v>
      </c>
      <c r="B2891" s="196" t="s">
        <v>7944</v>
      </c>
      <c r="C2891" s="196" t="s">
        <v>8357</v>
      </c>
      <c r="D2891" s="196">
        <v>172</v>
      </c>
      <c r="E2891" s="197" t="s">
        <v>144</v>
      </c>
      <c r="F2891" s="196" t="s">
        <v>144</v>
      </c>
      <c r="G2891" s="196">
        <v>101545</v>
      </c>
      <c r="H2891" s="196" t="s">
        <v>8414</v>
      </c>
      <c r="I2891" s="196" t="s">
        <v>5502</v>
      </c>
      <c r="J2891" s="196" t="s">
        <v>5432</v>
      </c>
      <c r="K2891" s="197">
        <v>108.07</v>
      </c>
      <c r="L2891" s="196" t="s">
        <v>5433</v>
      </c>
    </row>
    <row r="2892" spans="1:12" ht="15.75">
      <c r="A2892" s="196" t="s">
        <v>7943</v>
      </c>
      <c r="B2892" s="196" t="s">
        <v>7944</v>
      </c>
      <c r="C2892" s="196" t="s">
        <v>8357</v>
      </c>
      <c r="D2892" s="196">
        <v>172</v>
      </c>
      <c r="E2892" s="197" t="s">
        <v>144</v>
      </c>
      <c r="F2892" s="196" t="s">
        <v>144</v>
      </c>
      <c r="G2892" s="196">
        <v>101546</v>
      </c>
      <c r="H2892" s="196" t="s">
        <v>8415</v>
      </c>
      <c r="I2892" s="196" t="s">
        <v>5502</v>
      </c>
      <c r="J2892" s="196" t="s">
        <v>5432</v>
      </c>
      <c r="K2892" s="197">
        <v>22.44</v>
      </c>
      <c r="L2892" s="196" t="s">
        <v>5433</v>
      </c>
    </row>
    <row r="2893" spans="1:12" ht="15.75">
      <c r="A2893" s="196" t="s">
        <v>7943</v>
      </c>
      <c r="B2893" s="196" t="s">
        <v>7944</v>
      </c>
      <c r="C2893" s="196" t="s">
        <v>8357</v>
      </c>
      <c r="D2893" s="196">
        <v>172</v>
      </c>
      <c r="E2893" s="197" t="s">
        <v>144</v>
      </c>
      <c r="F2893" s="196" t="s">
        <v>144</v>
      </c>
      <c r="G2893" s="196">
        <v>101547</v>
      </c>
      <c r="H2893" s="196" t="s">
        <v>8416</v>
      </c>
      <c r="I2893" s="196" t="s">
        <v>5502</v>
      </c>
      <c r="J2893" s="196" t="s">
        <v>5432</v>
      </c>
      <c r="K2893" s="197">
        <v>69.75</v>
      </c>
      <c r="L2893" s="196" t="s">
        <v>5433</v>
      </c>
    </row>
    <row r="2894" spans="1:12" ht="15.75">
      <c r="A2894" s="196" t="s">
        <v>7943</v>
      </c>
      <c r="B2894" s="196" t="s">
        <v>7944</v>
      </c>
      <c r="C2894" s="196" t="s">
        <v>8357</v>
      </c>
      <c r="D2894" s="196">
        <v>172</v>
      </c>
      <c r="E2894" s="197" t="s">
        <v>144</v>
      </c>
      <c r="F2894" s="196" t="s">
        <v>144</v>
      </c>
      <c r="G2894" s="196">
        <v>101548</v>
      </c>
      <c r="H2894" s="196" t="s">
        <v>8417</v>
      </c>
      <c r="I2894" s="196" t="s">
        <v>5502</v>
      </c>
      <c r="J2894" s="196" t="s">
        <v>5432</v>
      </c>
      <c r="K2894" s="197">
        <v>5.75</v>
      </c>
      <c r="L2894" s="196" t="s">
        <v>5433</v>
      </c>
    </row>
    <row r="2895" spans="1:12" ht="15.75">
      <c r="A2895" s="196" t="s">
        <v>7943</v>
      </c>
      <c r="B2895" s="196" t="s">
        <v>7944</v>
      </c>
      <c r="C2895" s="196" t="s">
        <v>8357</v>
      </c>
      <c r="D2895" s="196">
        <v>172</v>
      </c>
      <c r="E2895" s="197" t="s">
        <v>144</v>
      </c>
      <c r="F2895" s="196" t="s">
        <v>144</v>
      </c>
      <c r="G2895" s="196">
        <v>101549</v>
      </c>
      <c r="H2895" s="196" t="s">
        <v>8418</v>
      </c>
      <c r="I2895" s="196" t="s">
        <v>5502</v>
      </c>
      <c r="J2895" s="196" t="s">
        <v>5503</v>
      </c>
      <c r="K2895" s="197">
        <v>15.44</v>
      </c>
      <c r="L2895" s="196" t="s">
        <v>5433</v>
      </c>
    </row>
    <row r="2896" spans="1:12" ht="15.75">
      <c r="A2896" s="196" t="s">
        <v>7943</v>
      </c>
      <c r="B2896" s="196" t="s">
        <v>7944</v>
      </c>
      <c r="C2896" s="196" t="s">
        <v>8357</v>
      </c>
      <c r="D2896" s="196">
        <v>172</v>
      </c>
      <c r="E2896" s="197" t="s">
        <v>144</v>
      </c>
      <c r="F2896" s="196" t="s">
        <v>144</v>
      </c>
      <c r="G2896" s="196">
        <v>101553</v>
      </c>
      <c r="H2896" s="196" t="s">
        <v>8419</v>
      </c>
      <c r="I2896" s="196" t="s">
        <v>5502</v>
      </c>
      <c r="J2896" s="196" t="s">
        <v>5432</v>
      </c>
      <c r="K2896" s="197">
        <v>12.33</v>
      </c>
      <c r="L2896" s="196" t="s">
        <v>5433</v>
      </c>
    </row>
    <row r="2897" spans="1:12" ht="15.75">
      <c r="A2897" s="196" t="s">
        <v>7943</v>
      </c>
      <c r="B2897" s="196" t="s">
        <v>7944</v>
      </c>
      <c r="C2897" s="196" t="s">
        <v>8357</v>
      </c>
      <c r="D2897" s="196">
        <v>172</v>
      </c>
      <c r="E2897" s="197" t="s">
        <v>144</v>
      </c>
      <c r="F2897" s="196" t="s">
        <v>144</v>
      </c>
      <c r="G2897" s="196">
        <v>101554</v>
      </c>
      <c r="H2897" s="196" t="s">
        <v>8420</v>
      </c>
      <c r="I2897" s="196" t="s">
        <v>5502</v>
      </c>
      <c r="J2897" s="196" t="s">
        <v>5432</v>
      </c>
      <c r="K2897" s="197">
        <v>9.02</v>
      </c>
      <c r="L2897" s="196" t="s">
        <v>5433</v>
      </c>
    </row>
    <row r="2898" spans="1:12" ht="15.75">
      <c r="A2898" s="196" t="s">
        <v>7943</v>
      </c>
      <c r="B2898" s="196" t="s">
        <v>7944</v>
      </c>
      <c r="C2898" s="196" t="s">
        <v>8357</v>
      </c>
      <c r="D2898" s="196">
        <v>172</v>
      </c>
      <c r="E2898" s="197" t="s">
        <v>144</v>
      </c>
      <c r="F2898" s="196" t="s">
        <v>144</v>
      </c>
      <c r="G2898" s="196">
        <v>101555</v>
      </c>
      <c r="H2898" s="196" t="s">
        <v>8421</v>
      </c>
      <c r="I2898" s="196" t="s">
        <v>5502</v>
      </c>
      <c r="J2898" s="196" t="s">
        <v>5432</v>
      </c>
      <c r="K2898" s="197">
        <v>6.01</v>
      </c>
      <c r="L2898" s="196" t="s">
        <v>5433</v>
      </c>
    </row>
    <row r="2899" spans="1:12" ht="15.75">
      <c r="A2899" s="196" t="s">
        <v>7943</v>
      </c>
      <c r="B2899" s="196" t="s">
        <v>7944</v>
      </c>
      <c r="C2899" s="196" t="s">
        <v>8357</v>
      </c>
      <c r="D2899" s="196">
        <v>172</v>
      </c>
      <c r="E2899" s="197" t="s">
        <v>144</v>
      </c>
      <c r="F2899" s="196" t="s">
        <v>144</v>
      </c>
      <c r="G2899" s="196">
        <v>101556</v>
      </c>
      <c r="H2899" s="196" t="s">
        <v>8422</v>
      </c>
      <c r="I2899" s="196" t="s">
        <v>5502</v>
      </c>
      <c r="J2899" s="196" t="s">
        <v>5432</v>
      </c>
      <c r="K2899" s="197">
        <v>5.53</v>
      </c>
      <c r="L2899" s="196" t="s">
        <v>5433</v>
      </c>
    </row>
    <row r="2900" spans="1:12" ht="15.75">
      <c r="A2900" s="196" t="s">
        <v>7943</v>
      </c>
      <c r="B2900" s="196" t="s">
        <v>7944</v>
      </c>
      <c r="C2900" s="196" t="s">
        <v>8357</v>
      </c>
      <c r="D2900" s="196">
        <v>172</v>
      </c>
      <c r="E2900" s="197" t="s">
        <v>144</v>
      </c>
      <c r="F2900" s="196" t="s">
        <v>144</v>
      </c>
      <c r="G2900" s="196">
        <v>101560</v>
      </c>
      <c r="H2900" s="196" t="s">
        <v>8423</v>
      </c>
      <c r="I2900" s="196" t="s">
        <v>5431</v>
      </c>
      <c r="J2900" s="196" t="s">
        <v>5503</v>
      </c>
      <c r="K2900" s="197">
        <v>10.56</v>
      </c>
      <c r="L2900" s="196" t="s">
        <v>5433</v>
      </c>
    </row>
    <row r="2901" spans="1:12" ht="15.75">
      <c r="A2901" s="196" t="s">
        <v>7943</v>
      </c>
      <c r="B2901" s="196" t="s">
        <v>7944</v>
      </c>
      <c r="C2901" s="196" t="s">
        <v>8357</v>
      </c>
      <c r="D2901" s="196">
        <v>172</v>
      </c>
      <c r="E2901" s="197" t="s">
        <v>144</v>
      </c>
      <c r="F2901" s="196" t="s">
        <v>144</v>
      </c>
      <c r="G2901" s="196">
        <v>101561</v>
      </c>
      <c r="H2901" s="196" t="s">
        <v>8424</v>
      </c>
      <c r="I2901" s="196" t="s">
        <v>5431</v>
      </c>
      <c r="J2901" s="196" t="s">
        <v>5503</v>
      </c>
      <c r="K2901" s="197">
        <v>16.18</v>
      </c>
      <c r="L2901" s="196" t="s">
        <v>5433</v>
      </c>
    </row>
    <row r="2902" spans="1:12" ht="15.75">
      <c r="A2902" s="196" t="s">
        <v>7943</v>
      </c>
      <c r="B2902" s="196" t="s">
        <v>7944</v>
      </c>
      <c r="C2902" s="196" t="s">
        <v>8357</v>
      </c>
      <c r="D2902" s="196">
        <v>172</v>
      </c>
      <c r="E2902" s="197" t="s">
        <v>144</v>
      </c>
      <c r="F2902" s="196" t="s">
        <v>144</v>
      </c>
      <c r="G2902" s="196">
        <v>101562</v>
      </c>
      <c r="H2902" s="196" t="s">
        <v>8425</v>
      </c>
      <c r="I2902" s="196" t="s">
        <v>5431</v>
      </c>
      <c r="J2902" s="196" t="s">
        <v>5503</v>
      </c>
      <c r="K2902" s="197">
        <v>24.6</v>
      </c>
      <c r="L2902" s="196" t="s">
        <v>5433</v>
      </c>
    </row>
    <row r="2903" spans="1:12" ht="15.75">
      <c r="A2903" s="196" t="s">
        <v>7943</v>
      </c>
      <c r="B2903" s="196" t="s">
        <v>7944</v>
      </c>
      <c r="C2903" s="196" t="s">
        <v>8357</v>
      </c>
      <c r="D2903" s="196">
        <v>172</v>
      </c>
      <c r="E2903" s="197" t="s">
        <v>144</v>
      </c>
      <c r="F2903" s="196" t="s">
        <v>144</v>
      </c>
      <c r="G2903" s="196">
        <v>101563</v>
      </c>
      <c r="H2903" s="196" t="s">
        <v>8426</v>
      </c>
      <c r="I2903" s="196" t="s">
        <v>5431</v>
      </c>
      <c r="J2903" s="196" t="s">
        <v>5503</v>
      </c>
      <c r="K2903" s="197">
        <v>33.9</v>
      </c>
      <c r="L2903" s="196" t="s">
        <v>5433</v>
      </c>
    </row>
    <row r="2904" spans="1:12" ht="15.75">
      <c r="A2904" s="196" t="s">
        <v>7943</v>
      </c>
      <c r="B2904" s="196" t="s">
        <v>7944</v>
      </c>
      <c r="C2904" s="196" t="s">
        <v>8357</v>
      </c>
      <c r="D2904" s="196">
        <v>172</v>
      </c>
      <c r="E2904" s="197" t="s">
        <v>144</v>
      </c>
      <c r="F2904" s="196" t="s">
        <v>144</v>
      </c>
      <c r="G2904" s="196">
        <v>101564</v>
      </c>
      <c r="H2904" s="196" t="s">
        <v>8427</v>
      </c>
      <c r="I2904" s="196" t="s">
        <v>5431</v>
      </c>
      <c r="J2904" s="196" t="s">
        <v>5503</v>
      </c>
      <c r="K2904" s="197">
        <v>48.29</v>
      </c>
      <c r="L2904" s="196" t="s">
        <v>5433</v>
      </c>
    </row>
    <row r="2905" spans="1:12" ht="15.75">
      <c r="A2905" s="196" t="s">
        <v>7943</v>
      </c>
      <c r="B2905" s="196" t="s">
        <v>7944</v>
      </c>
      <c r="C2905" s="196" t="s">
        <v>8357</v>
      </c>
      <c r="D2905" s="196">
        <v>172</v>
      </c>
      <c r="E2905" s="197" t="s">
        <v>144</v>
      </c>
      <c r="F2905" s="196" t="s">
        <v>144</v>
      </c>
      <c r="G2905" s="196">
        <v>101565</v>
      </c>
      <c r="H2905" s="196" t="s">
        <v>8428</v>
      </c>
      <c r="I2905" s="196" t="s">
        <v>5431</v>
      </c>
      <c r="J2905" s="196" t="s">
        <v>5503</v>
      </c>
      <c r="K2905" s="197">
        <v>66.88</v>
      </c>
      <c r="L2905" s="196" t="s">
        <v>5433</v>
      </c>
    </row>
    <row r="2906" spans="1:12" ht="15.75">
      <c r="A2906" s="196" t="s">
        <v>7943</v>
      </c>
      <c r="B2906" s="196" t="s">
        <v>7944</v>
      </c>
      <c r="C2906" s="196" t="s">
        <v>8357</v>
      </c>
      <c r="D2906" s="196">
        <v>172</v>
      </c>
      <c r="E2906" s="197" t="s">
        <v>144</v>
      </c>
      <c r="F2906" s="196" t="s">
        <v>144</v>
      </c>
      <c r="G2906" s="196">
        <v>101567</v>
      </c>
      <c r="H2906" s="196" t="s">
        <v>8429</v>
      </c>
      <c r="I2906" s="196" t="s">
        <v>5431</v>
      </c>
      <c r="J2906" s="196" t="s">
        <v>5503</v>
      </c>
      <c r="K2906" s="197">
        <v>88.83</v>
      </c>
      <c r="L2906" s="196" t="s">
        <v>5433</v>
      </c>
    </row>
    <row r="2907" spans="1:12" ht="15.75">
      <c r="A2907" s="196" t="s">
        <v>7943</v>
      </c>
      <c r="B2907" s="196" t="s">
        <v>7944</v>
      </c>
      <c r="C2907" s="196" t="s">
        <v>8357</v>
      </c>
      <c r="D2907" s="196">
        <v>172</v>
      </c>
      <c r="E2907" s="197" t="s">
        <v>144</v>
      </c>
      <c r="F2907" s="196" t="s">
        <v>144</v>
      </c>
      <c r="G2907" s="196">
        <v>101568</v>
      </c>
      <c r="H2907" s="196" t="s">
        <v>8430</v>
      </c>
      <c r="I2907" s="196" t="s">
        <v>5431</v>
      </c>
      <c r="J2907" s="196" t="s">
        <v>5503</v>
      </c>
      <c r="K2907" s="197">
        <v>115.61</v>
      </c>
      <c r="L2907" s="196" t="s">
        <v>5433</v>
      </c>
    </row>
    <row r="2908" spans="1:12" ht="15.75">
      <c r="A2908" s="196" t="s">
        <v>7943</v>
      </c>
      <c r="B2908" s="196" t="s">
        <v>7944</v>
      </c>
      <c r="C2908" s="196" t="s">
        <v>8357</v>
      </c>
      <c r="D2908" s="196">
        <v>172</v>
      </c>
      <c r="E2908" s="197" t="s">
        <v>144</v>
      </c>
      <c r="F2908" s="196" t="s">
        <v>144</v>
      </c>
      <c r="G2908" s="196">
        <v>101626</v>
      </c>
      <c r="H2908" s="196" t="s">
        <v>8431</v>
      </c>
      <c r="I2908" s="196" t="s">
        <v>5502</v>
      </c>
      <c r="J2908" s="196" t="s">
        <v>5432</v>
      </c>
      <c r="K2908" s="197">
        <v>117.36</v>
      </c>
      <c r="L2908" s="196" t="s">
        <v>5433</v>
      </c>
    </row>
    <row r="2909" spans="1:12" ht="15.75">
      <c r="A2909" s="196" t="s">
        <v>7943</v>
      </c>
      <c r="B2909" s="196" t="s">
        <v>7944</v>
      </c>
      <c r="C2909" s="196" t="s">
        <v>8357</v>
      </c>
      <c r="D2909" s="196">
        <v>172</v>
      </c>
      <c r="E2909" s="197" t="s">
        <v>144</v>
      </c>
      <c r="F2909" s="196" t="s">
        <v>144</v>
      </c>
      <c r="G2909" s="196">
        <v>101627</v>
      </c>
      <c r="H2909" s="196" t="s">
        <v>8432</v>
      </c>
      <c r="I2909" s="196" t="s">
        <v>5502</v>
      </c>
      <c r="J2909" s="196" t="s">
        <v>5432</v>
      </c>
      <c r="K2909" s="197">
        <v>181.57</v>
      </c>
      <c r="L2909" s="196" t="s">
        <v>5433</v>
      </c>
    </row>
    <row r="2910" spans="1:12" ht="15.75">
      <c r="A2910" s="196" t="s">
        <v>7943</v>
      </c>
      <c r="B2910" s="196" t="s">
        <v>7944</v>
      </c>
      <c r="C2910" s="196" t="s">
        <v>8357</v>
      </c>
      <c r="D2910" s="196">
        <v>172</v>
      </c>
      <c r="E2910" s="197" t="s">
        <v>144</v>
      </c>
      <c r="F2910" s="196" t="s">
        <v>144</v>
      </c>
      <c r="G2910" s="196">
        <v>101628</v>
      </c>
      <c r="H2910" s="196" t="s">
        <v>8433</v>
      </c>
      <c r="I2910" s="196" t="s">
        <v>5502</v>
      </c>
      <c r="J2910" s="196" t="s">
        <v>5432</v>
      </c>
      <c r="K2910" s="197">
        <v>87.65</v>
      </c>
      <c r="L2910" s="196" t="s">
        <v>5433</v>
      </c>
    </row>
    <row r="2911" spans="1:12" ht="15.75">
      <c r="A2911" s="196" t="s">
        <v>7943</v>
      </c>
      <c r="B2911" s="196" t="s">
        <v>7944</v>
      </c>
      <c r="C2911" s="196" t="s">
        <v>8357</v>
      </c>
      <c r="D2911" s="196">
        <v>172</v>
      </c>
      <c r="E2911" s="197" t="s">
        <v>144</v>
      </c>
      <c r="F2911" s="196" t="s">
        <v>144</v>
      </c>
      <c r="G2911" s="196">
        <v>101629</v>
      </c>
      <c r="H2911" s="196" t="s">
        <v>8434</v>
      </c>
      <c r="I2911" s="196" t="s">
        <v>5502</v>
      </c>
      <c r="J2911" s="196" t="s">
        <v>5432</v>
      </c>
      <c r="K2911" s="197">
        <v>102.95</v>
      </c>
      <c r="L2911" s="196" t="s">
        <v>5433</v>
      </c>
    </row>
    <row r="2912" spans="1:12" ht="15.75">
      <c r="A2912" s="196" t="s">
        <v>7943</v>
      </c>
      <c r="B2912" s="196" t="s">
        <v>7944</v>
      </c>
      <c r="C2912" s="196" t="s">
        <v>8357</v>
      </c>
      <c r="D2912" s="196">
        <v>172</v>
      </c>
      <c r="E2912" s="197" t="s">
        <v>144</v>
      </c>
      <c r="F2912" s="196" t="s">
        <v>144</v>
      </c>
      <c r="G2912" s="196">
        <v>101630</v>
      </c>
      <c r="H2912" s="196" t="s">
        <v>8435</v>
      </c>
      <c r="I2912" s="196" t="s">
        <v>5502</v>
      </c>
      <c r="J2912" s="196" t="s">
        <v>5432</v>
      </c>
      <c r="K2912" s="197">
        <v>52.42</v>
      </c>
      <c r="L2912" s="196" t="s">
        <v>5433</v>
      </c>
    </row>
    <row r="2913" spans="1:12" ht="15.75">
      <c r="A2913" s="196" t="s">
        <v>7943</v>
      </c>
      <c r="B2913" s="196" t="s">
        <v>7944</v>
      </c>
      <c r="C2913" s="196" t="s">
        <v>8357</v>
      </c>
      <c r="D2913" s="196">
        <v>172</v>
      </c>
      <c r="E2913" s="197" t="s">
        <v>144</v>
      </c>
      <c r="F2913" s="196" t="s">
        <v>144</v>
      </c>
      <c r="G2913" s="196">
        <v>101631</v>
      </c>
      <c r="H2913" s="196" t="s">
        <v>8436</v>
      </c>
      <c r="I2913" s="196" t="s">
        <v>5502</v>
      </c>
      <c r="J2913" s="196" t="s">
        <v>5432</v>
      </c>
      <c r="K2913" s="197">
        <v>20.47</v>
      </c>
      <c r="L2913" s="196" t="s">
        <v>5433</v>
      </c>
    </row>
    <row r="2914" spans="1:12" ht="15.75">
      <c r="A2914" s="196" t="s">
        <v>7943</v>
      </c>
      <c r="B2914" s="196" t="s">
        <v>7944</v>
      </c>
      <c r="C2914" s="196" t="s">
        <v>8357</v>
      </c>
      <c r="D2914" s="196">
        <v>172</v>
      </c>
      <c r="E2914" s="197" t="s">
        <v>144</v>
      </c>
      <c r="F2914" s="196" t="s">
        <v>144</v>
      </c>
      <c r="G2914" s="196">
        <v>101632</v>
      </c>
      <c r="H2914" s="196" t="s">
        <v>8437</v>
      </c>
      <c r="I2914" s="196" t="s">
        <v>5502</v>
      </c>
      <c r="J2914" s="196" t="s">
        <v>5432</v>
      </c>
      <c r="K2914" s="197">
        <v>25.87</v>
      </c>
      <c r="L2914" s="196" t="s">
        <v>5433</v>
      </c>
    </row>
    <row r="2915" spans="1:12" ht="15.75">
      <c r="A2915" s="196" t="s">
        <v>7943</v>
      </c>
      <c r="B2915" s="196" t="s">
        <v>7944</v>
      </c>
      <c r="C2915" s="196" t="s">
        <v>8357</v>
      </c>
      <c r="D2915" s="196">
        <v>172</v>
      </c>
      <c r="E2915" s="197" t="s">
        <v>144</v>
      </c>
      <c r="F2915" s="196" t="s">
        <v>144</v>
      </c>
      <c r="G2915" s="196">
        <v>101633</v>
      </c>
      <c r="H2915" s="196" t="s">
        <v>8438</v>
      </c>
      <c r="I2915" s="196" t="s">
        <v>5502</v>
      </c>
      <c r="J2915" s="196" t="s">
        <v>5432</v>
      </c>
      <c r="K2915" s="197">
        <v>67.42</v>
      </c>
      <c r="L2915" s="196" t="s">
        <v>5433</v>
      </c>
    </row>
    <row r="2916" spans="1:12" ht="15.75">
      <c r="A2916" s="196" t="s">
        <v>7943</v>
      </c>
      <c r="B2916" s="196" t="s">
        <v>7944</v>
      </c>
      <c r="C2916" s="196" t="s">
        <v>8357</v>
      </c>
      <c r="D2916" s="196">
        <v>172</v>
      </c>
      <c r="E2916" s="197" t="s">
        <v>144</v>
      </c>
      <c r="F2916" s="196" t="s">
        <v>144</v>
      </c>
      <c r="G2916" s="196">
        <v>101636</v>
      </c>
      <c r="H2916" s="196" t="s">
        <v>8439</v>
      </c>
      <c r="I2916" s="196" t="s">
        <v>5502</v>
      </c>
      <c r="J2916" s="196" t="s">
        <v>5432</v>
      </c>
      <c r="K2916" s="197">
        <v>112.64</v>
      </c>
      <c r="L2916" s="196" t="s">
        <v>5433</v>
      </c>
    </row>
    <row r="2917" spans="1:12" ht="15.75">
      <c r="A2917" s="196" t="s">
        <v>7943</v>
      </c>
      <c r="B2917" s="196" t="s">
        <v>7944</v>
      </c>
      <c r="C2917" s="196" t="s">
        <v>8357</v>
      </c>
      <c r="D2917" s="196">
        <v>172</v>
      </c>
      <c r="E2917" s="197" t="s">
        <v>144</v>
      </c>
      <c r="F2917" s="196" t="s">
        <v>144</v>
      </c>
      <c r="G2917" s="196">
        <v>101637</v>
      </c>
      <c r="H2917" s="196" t="s">
        <v>8440</v>
      </c>
      <c r="I2917" s="196" t="s">
        <v>5502</v>
      </c>
      <c r="J2917" s="196" t="s">
        <v>5432</v>
      </c>
      <c r="K2917" s="197">
        <v>106.2</v>
      </c>
      <c r="L2917" s="196" t="s">
        <v>5433</v>
      </c>
    </row>
    <row r="2918" spans="1:12" ht="15.75">
      <c r="A2918" s="196" t="s">
        <v>7943</v>
      </c>
      <c r="B2918" s="196" t="s">
        <v>7944</v>
      </c>
      <c r="C2918" s="196" t="s">
        <v>8357</v>
      </c>
      <c r="D2918" s="196">
        <v>172</v>
      </c>
      <c r="E2918" s="197" t="s">
        <v>144</v>
      </c>
      <c r="F2918" s="196" t="s">
        <v>144</v>
      </c>
      <c r="G2918" s="196">
        <v>101640</v>
      </c>
      <c r="H2918" s="196" t="s">
        <v>8441</v>
      </c>
      <c r="I2918" s="196" t="s">
        <v>5502</v>
      </c>
      <c r="J2918" s="196" t="s">
        <v>5432</v>
      </c>
      <c r="K2918" s="197">
        <v>84.55</v>
      </c>
      <c r="L2918" s="196" t="s">
        <v>5433</v>
      </c>
    </row>
    <row r="2919" spans="1:12" ht="15.75">
      <c r="A2919" s="196" t="s">
        <v>7943</v>
      </c>
      <c r="B2919" s="196" t="s">
        <v>7944</v>
      </c>
      <c r="C2919" s="196" t="s">
        <v>8357</v>
      </c>
      <c r="D2919" s="196">
        <v>172</v>
      </c>
      <c r="E2919" s="197" t="s">
        <v>144</v>
      </c>
      <c r="F2919" s="196" t="s">
        <v>144</v>
      </c>
      <c r="G2919" s="196">
        <v>101641</v>
      </c>
      <c r="H2919" s="196" t="s">
        <v>8442</v>
      </c>
      <c r="I2919" s="196" t="s">
        <v>5502</v>
      </c>
      <c r="J2919" s="196" t="s">
        <v>5432</v>
      </c>
      <c r="K2919" s="197">
        <v>43.76</v>
      </c>
      <c r="L2919" s="196" t="s">
        <v>5433</v>
      </c>
    </row>
    <row r="2920" spans="1:12" ht="15.75">
      <c r="A2920" s="196" t="s">
        <v>7943</v>
      </c>
      <c r="B2920" s="196" t="s">
        <v>7944</v>
      </c>
      <c r="C2920" s="196" t="s">
        <v>8357</v>
      </c>
      <c r="D2920" s="196">
        <v>172</v>
      </c>
      <c r="E2920" s="197" t="s">
        <v>144</v>
      </c>
      <c r="F2920" s="196" t="s">
        <v>144</v>
      </c>
      <c r="G2920" s="196">
        <v>101642</v>
      </c>
      <c r="H2920" s="196" t="s">
        <v>8443</v>
      </c>
      <c r="I2920" s="196" t="s">
        <v>5502</v>
      </c>
      <c r="J2920" s="196" t="s">
        <v>5432</v>
      </c>
      <c r="K2920" s="197">
        <v>21.92</v>
      </c>
      <c r="L2920" s="196" t="s">
        <v>5433</v>
      </c>
    </row>
    <row r="2921" spans="1:12" ht="15.75">
      <c r="A2921" s="196" t="s">
        <v>7943</v>
      </c>
      <c r="B2921" s="196" t="s">
        <v>7944</v>
      </c>
      <c r="C2921" s="196" t="s">
        <v>8357</v>
      </c>
      <c r="D2921" s="196">
        <v>172</v>
      </c>
      <c r="E2921" s="197" t="s">
        <v>144</v>
      </c>
      <c r="F2921" s="196" t="s">
        <v>144</v>
      </c>
      <c r="G2921" s="196">
        <v>101643</v>
      </c>
      <c r="H2921" s="196" t="s">
        <v>8444</v>
      </c>
      <c r="I2921" s="196" t="s">
        <v>5502</v>
      </c>
      <c r="J2921" s="196" t="s">
        <v>5432</v>
      </c>
      <c r="K2921" s="197">
        <v>38.19</v>
      </c>
      <c r="L2921" s="196" t="s">
        <v>5433</v>
      </c>
    </row>
    <row r="2922" spans="1:12" ht="15.75">
      <c r="A2922" s="196" t="s">
        <v>7943</v>
      </c>
      <c r="B2922" s="196" t="s">
        <v>7944</v>
      </c>
      <c r="C2922" s="196" t="s">
        <v>8357</v>
      </c>
      <c r="D2922" s="196">
        <v>172</v>
      </c>
      <c r="E2922" s="197" t="s">
        <v>144</v>
      </c>
      <c r="F2922" s="196" t="s">
        <v>144</v>
      </c>
      <c r="G2922" s="196">
        <v>101644</v>
      </c>
      <c r="H2922" s="196" t="s">
        <v>8445</v>
      </c>
      <c r="I2922" s="196" t="s">
        <v>5502</v>
      </c>
      <c r="J2922" s="196" t="s">
        <v>5432</v>
      </c>
      <c r="K2922" s="197">
        <v>51.7</v>
      </c>
      <c r="L2922" s="196" t="s">
        <v>5433</v>
      </c>
    </row>
    <row r="2923" spans="1:12" ht="15.75">
      <c r="A2923" s="196" t="s">
        <v>7943</v>
      </c>
      <c r="B2923" s="196" t="s">
        <v>7944</v>
      </c>
      <c r="C2923" s="196" t="s">
        <v>8357</v>
      </c>
      <c r="D2923" s="196">
        <v>172</v>
      </c>
      <c r="E2923" s="197" t="s">
        <v>144</v>
      </c>
      <c r="F2923" s="196" t="s">
        <v>144</v>
      </c>
      <c r="G2923" s="196">
        <v>101645</v>
      </c>
      <c r="H2923" s="196" t="s">
        <v>8446</v>
      </c>
      <c r="I2923" s="196" t="s">
        <v>5502</v>
      </c>
      <c r="J2923" s="196" t="s">
        <v>5432</v>
      </c>
      <c r="K2923" s="197">
        <v>24.45</v>
      </c>
      <c r="L2923" s="196" t="s">
        <v>5433</v>
      </c>
    </row>
    <row r="2924" spans="1:12" ht="15.75">
      <c r="A2924" s="196" t="s">
        <v>7943</v>
      </c>
      <c r="B2924" s="196" t="s">
        <v>7944</v>
      </c>
      <c r="C2924" s="196" t="s">
        <v>8357</v>
      </c>
      <c r="D2924" s="196">
        <v>172</v>
      </c>
      <c r="E2924" s="197" t="s">
        <v>144</v>
      </c>
      <c r="F2924" s="196" t="s">
        <v>144</v>
      </c>
      <c r="G2924" s="196">
        <v>101646</v>
      </c>
      <c r="H2924" s="196" t="s">
        <v>8447</v>
      </c>
      <c r="I2924" s="196" t="s">
        <v>5502</v>
      </c>
      <c r="J2924" s="196" t="s">
        <v>5432</v>
      </c>
      <c r="K2924" s="197">
        <v>32.479999999999997</v>
      </c>
      <c r="L2924" s="196" t="s">
        <v>5433</v>
      </c>
    </row>
    <row r="2925" spans="1:12" ht="15.75">
      <c r="A2925" s="196" t="s">
        <v>7943</v>
      </c>
      <c r="B2925" s="196" t="s">
        <v>7944</v>
      </c>
      <c r="C2925" s="196" t="s">
        <v>8357</v>
      </c>
      <c r="D2925" s="196">
        <v>172</v>
      </c>
      <c r="E2925" s="197" t="s">
        <v>144</v>
      </c>
      <c r="F2925" s="196" t="s">
        <v>144</v>
      </c>
      <c r="G2925" s="196">
        <v>101647</v>
      </c>
      <c r="H2925" s="196" t="s">
        <v>8448</v>
      </c>
      <c r="I2925" s="196" t="s">
        <v>5502</v>
      </c>
      <c r="J2925" s="196" t="s">
        <v>5432</v>
      </c>
      <c r="K2925" s="197">
        <v>59.7</v>
      </c>
      <c r="L2925" s="196" t="s">
        <v>5433</v>
      </c>
    </row>
    <row r="2926" spans="1:12" ht="15.75">
      <c r="A2926" s="196" t="s">
        <v>7943</v>
      </c>
      <c r="B2926" s="196" t="s">
        <v>7944</v>
      </c>
      <c r="C2926" s="196" t="s">
        <v>8357</v>
      </c>
      <c r="D2926" s="196">
        <v>172</v>
      </c>
      <c r="E2926" s="197" t="s">
        <v>144</v>
      </c>
      <c r="F2926" s="196" t="s">
        <v>144</v>
      </c>
      <c r="G2926" s="196">
        <v>101648</v>
      </c>
      <c r="H2926" s="196" t="s">
        <v>8449</v>
      </c>
      <c r="I2926" s="196" t="s">
        <v>5502</v>
      </c>
      <c r="J2926" s="196" t="s">
        <v>5432</v>
      </c>
      <c r="K2926" s="197">
        <v>46.17</v>
      </c>
      <c r="L2926" s="196" t="s">
        <v>5433</v>
      </c>
    </row>
    <row r="2927" spans="1:12" ht="15.75">
      <c r="A2927" s="196" t="s">
        <v>7943</v>
      </c>
      <c r="B2927" s="196" t="s">
        <v>7944</v>
      </c>
      <c r="C2927" s="196" t="s">
        <v>8357</v>
      </c>
      <c r="D2927" s="196">
        <v>172</v>
      </c>
      <c r="E2927" s="197" t="s">
        <v>144</v>
      </c>
      <c r="F2927" s="196" t="s">
        <v>144</v>
      </c>
      <c r="G2927" s="196">
        <v>101649</v>
      </c>
      <c r="H2927" s="196" t="s">
        <v>8450</v>
      </c>
      <c r="I2927" s="196" t="s">
        <v>5502</v>
      </c>
      <c r="J2927" s="196" t="s">
        <v>5432</v>
      </c>
      <c r="K2927" s="197">
        <v>53.2</v>
      </c>
      <c r="L2927" s="196" t="s">
        <v>5433</v>
      </c>
    </row>
    <row r="2928" spans="1:12" ht="15.75">
      <c r="A2928" s="196" t="s">
        <v>7943</v>
      </c>
      <c r="B2928" s="196" t="s">
        <v>7944</v>
      </c>
      <c r="C2928" s="196" t="s">
        <v>8357</v>
      </c>
      <c r="D2928" s="196">
        <v>172</v>
      </c>
      <c r="E2928" s="197" t="s">
        <v>144</v>
      </c>
      <c r="F2928" s="196" t="s">
        <v>144</v>
      </c>
      <c r="G2928" s="196">
        <v>101650</v>
      </c>
      <c r="H2928" s="196" t="s">
        <v>8451</v>
      </c>
      <c r="I2928" s="196" t="s">
        <v>5502</v>
      </c>
      <c r="J2928" s="196" t="s">
        <v>5432</v>
      </c>
      <c r="K2928" s="197">
        <v>61.85</v>
      </c>
      <c r="L2928" s="196" t="s">
        <v>5433</v>
      </c>
    </row>
    <row r="2929" spans="1:12" ht="15.75">
      <c r="A2929" s="196" t="s">
        <v>7943</v>
      </c>
      <c r="B2929" s="196" t="s">
        <v>7944</v>
      </c>
      <c r="C2929" s="196" t="s">
        <v>8357</v>
      </c>
      <c r="D2929" s="196">
        <v>172</v>
      </c>
      <c r="E2929" s="197" t="s">
        <v>144</v>
      </c>
      <c r="F2929" s="196" t="s">
        <v>144</v>
      </c>
      <c r="G2929" s="196">
        <v>101651</v>
      </c>
      <c r="H2929" s="196" t="s">
        <v>8452</v>
      </c>
      <c r="I2929" s="196" t="s">
        <v>5502</v>
      </c>
      <c r="J2929" s="196" t="s">
        <v>5432</v>
      </c>
      <c r="K2929" s="197">
        <v>43.27</v>
      </c>
      <c r="L2929" s="196" t="s">
        <v>5433</v>
      </c>
    </row>
    <row r="2930" spans="1:12" ht="15.75">
      <c r="A2930" s="196" t="s">
        <v>7943</v>
      </c>
      <c r="B2930" s="196" t="s">
        <v>7944</v>
      </c>
      <c r="C2930" s="196" t="s">
        <v>8357</v>
      </c>
      <c r="D2930" s="196">
        <v>172</v>
      </c>
      <c r="E2930" s="197" t="s">
        <v>144</v>
      </c>
      <c r="F2930" s="196" t="s">
        <v>144</v>
      </c>
      <c r="G2930" s="196">
        <v>101652</v>
      </c>
      <c r="H2930" s="196" t="s">
        <v>8453</v>
      </c>
      <c r="I2930" s="196" t="s">
        <v>5502</v>
      </c>
      <c r="J2930" s="196" t="s">
        <v>5432</v>
      </c>
      <c r="K2930" s="197">
        <v>350.92</v>
      </c>
      <c r="L2930" s="196" t="s">
        <v>5433</v>
      </c>
    </row>
    <row r="2931" spans="1:12" ht="15.75">
      <c r="A2931" s="196" t="s">
        <v>7943</v>
      </c>
      <c r="B2931" s="196" t="s">
        <v>7944</v>
      </c>
      <c r="C2931" s="196" t="s">
        <v>8357</v>
      </c>
      <c r="D2931" s="196">
        <v>172</v>
      </c>
      <c r="E2931" s="197" t="s">
        <v>144</v>
      </c>
      <c r="F2931" s="196" t="s">
        <v>144</v>
      </c>
      <c r="G2931" s="196">
        <v>101653</v>
      </c>
      <c r="H2931" s="196" t="s">
        <v>8454</v>
      </c>
      <c r="I2931" s="196" t="s">
        <v>5502</v>
      </c>
      <c r="J2931" s="196" t="s">
        <v>5432</v>
      </c>
      <c r="K2931" s="197">
        <v>205.69</v>
      </c>
      <c r="L2931" s="196" t="s">
        <v>5433</v>
      </c>
    </row>
    <row r="2932" spans="1:12" ht="15.75">
      <c r="A2932" s="196" t="s">
        <v>7943</v>
      </c>
      <c r="B2932" s="196" t="s">
        <v>7944</v>
      </c>
      <c r="C2932" s="196" t="s">
        <v>8357</v>
      </c>
      <c r="D2932" s="196">
        <v>172</v>
      </c>
      <c r="E2932" s="197" t="s">
        <v>144</v>
      </c>
      <c r="F2932" s="196" t="s">
        <v>144</v>
      </c>
      <c r="G2932" s="196">
        <v>101654</v>
      </c>
      <c r="H2932" s="196" t="s">
        <v>8455</v>
      </c>
      <c r="I2932" s="196" t="s">
        <v>5502</v>
      </c>
      <c r="J2932" s="196" t="s">
        <v>5432</v>
      </c>
      <c r="K2932" s="197">
        <v>331.71</v>
      </c>
      <c r="L2932" s="196" t="s">
        <v>5433</v>
      </c>
    </row>
    <row r="2933" spans="1:12" ht="15.75">
      <c r="A2933" s="196" t="s">
        <v>7943</v>
      </c>
      <c r="B2933" s="196" t="s">
        <v>7944</v>
      </c>
      <c r="C2933" s="196" t="s">
        <v>8357</v>
      </c>
      <c r="D2933" s="196">
        <v>172</v>
      </c>
      <c r="E2933" s="197" t="s">
        <v>144</v>
      </c>
      <c r="F2933" s="196" t="s">
        <v>144</v>
      </c>
      <c r="G2933" s="196">
        <v>101655</v>
      </c>
      <c r="H2933" s="196" t="s">
        <v>8456</v>
      </c>
      <c r="I2933" s="196" t="s">
        <v>5502</v>
      </c>
      <c r="J2933" s="196" t="s">
        <v>5432</v>
      </c>
      <c r="K2933" s="197">
        <v>569.14</v>
      </c>
      <c r="L2933" s="196" t="s">
        <v>5433</v>
      </c>
    </row>
    <row r="2934" spans="1:12" ht="15.75">
      <c r="A2934" s="196" t="s">
        <v>7943</v>
      </c>
      <c r="B2934" s="196" t="s">
        <v>7944</v>
      </c>
      <c r="C2934" s="196" t="s">
        <v>8357</v>
      </c>
      <c r="D2934" s="196">
        <v>172</v>
      </c>
      <c r="E2934" s="197" t="s">
        <v>144</v>
      </c>
      <c r="F2934" s="196" t="s">
        <v>144</v>
      </c>
      <c r="G2934" s="196">
        <v>101656</v>
      </c>
      <c r="H2934" s="196" t="s">
        <v>8457</v>
      </c>
      <c r="I2934" s="196" t="s">
        <v>5502</v>
      </c>
      <c r="J2934" s="196" t="s">
        <v>5432</v>
      </c>
      <c r="K2934" s="197">
        <v>624.58000000000004</v>
      </c>
      <c r="L2934" s="196" t="s">
        <v>5433</v>
      </c>
    </row>
    <row r="2935" spans="1:12" ht="15.75">
      <c r="A2935" s="196" t="s">
        <v>7943</v>
      </c>
      <c r="B2935" s="196" t="s">
        <v>7944</v>
      </c>
      <c r="C2935" s="196" t="s">
        <v>8357</v>
      </c>
      <c r="D2935" s="196">
        <v>172</v>
      </c>
      <c r="E2935" s="197" t="s">
        <v>144</v>
      </c>
      <c r="F2935" s="196" t="s">
        <v>144</v>
      </c>
      <c r="G2935" s="196">
        <v>101657</v>
      </c>
      <c r="H2935" s="196" t="s">
        <v>8458</v>
      </c>
      <c r="I2935" s="196" t="s">
        <v>5502</v>
      </c>
      <c r="J2935" s="196" t="s">
        <v>5432</v>
      </c>
      <c r="K2935" s="197">
        <v>742.66</v>
      </c>
      <c r="L2935" s="196" t="s">
        <v>5433</v>
      </c>
    </row>
    <row r="2936" spans="1:12" ht="15.75">
      <c r="A2936" s="196" t="s">
        <v>7943</v>
      </c>
      <c r="B2936" s="196" t="s">
        <v>7944</v>
      </c>
      <c r="C2936" s="196" t="s">
        <v>8357</v>
      </c>
      <c r="D2936" s="196">
        <v>172</v>
      </c>
      <c r="E2936" s="197" t="s">
        <v>144</v>
      </c>
      <c r="F2936" s="196" t="s">
        <v>144</v>
      </c>
      <c r="G2936" s="196">
        <v>101658</v>
      </c>
      <c r="H2936" s="196" t="s">
        <v>8459</v>
      </c>
      <c r="I2936" s="196" t="s">
        <v>5502</v>
      </c>
      <c r="J2936" s="196" t="s">
        <v>5432</v>
      </c>
      <c r="K2936" s="197">
        <v>985.48</v>
      </c>
      <c r="L2936" s="196" t="s">
        <v>5433</v>
      </c>
    </row>
    <row r="2937" spans="1:12" ht="15.75">
      <c r="A2937" s="196" t="s">
        <v>7943</v>
      </c>
      <c r="B2937" s="196" t="s">
        <v>7944</v>
      </c>
      <c r="C2937" s="196" t="s">
        <v>8357</v>
      </c>
      <c r="D2937" s="196">
        <v>172</v>
      </c>
      <c r="E2937" s="197" t="s">
        <v>144</v>
      </c>
      <c r="F2937" s="196" t="s">
        <v>144</v>
      </c>
      <c r="G2937" s="196">
        <v>101659</v>
      </c>
      <c r="H2937" s="196" t="s">
        <v>8460</v>
      </c>
      <c r="I2937" s="196" t="s">
        <v>5502</v>
      </c>
      <c r="J2937" s="196" t="s">
        <v>5432</v>
      </c>
      <c r="K2937" s="198">
        <v>1136.5</v>
      </c>
      <c r="L2937" s="196" t="s">
        <v>5433</v>
      </c>
    </row>
    <row r="2938" spans="1:12" ht="15.75">
      <c r="A2938" s="196" t="s">
        <v>7943</v>
      </c>
      <c r="B2938" s="196" t="s">
        <v>7944</v>
      </c>
      <c r="C2938" s="196" t="s">
        <v>8357</v>
      </c>
      <c r="D2938" s="196">
        <v>172</v>
      </c>
      <c r="E2938" s="197" t="s">
        <v>144</v>
      </c>
      <c r="F2938" s="196" t="s">
        <v>144</v>
      </c>
      <c r="G2938" s="196">
        <v>101660</v>
      </c>
      <c r="H2938" s="196" t="s">
        <v>8461</v>
      </c>
      <c r="I2938" s="196" t="s">
        <v>5502</v>
      </c>
      <c r="J2938" s="196" t="s">
        <v>5432</v>
      </c>
      <c r="K2938" s="198">
        <v>1849.41</v>
      </c>
      <c r="L2938" s="196" t="s">
        <v>5433</v>
      </c>
    </row>
    <row r="2939" spans="1:12" ht="15.75">
      <c r="A2939" s="196" t="s">
        <v>7943</v>
      </c>
      <c r="B2939" s="196" t="s">
        <v>7944</v>
      </c>
      <c r="C2939" s="196" t="s">
        <v>8357</v>
      </c>
      <c r="D2939" s="196">
        <v>172</v>
      </c>
      <c r="E2939" s="197" t="s">
        <v>144</v>
      </c>
      <c r="F2939" s="196" t="s">
        <v>144</v>
      </c>
      <c r="G2939" s="196">
        <v>101661</v>
      </c>
      <c r="H2939" s="196" t="s">
        <v>8462</v>
      </c>
      <c r="I2939" s="196" t="s">
        <v>5502</v>
      </c>
      <c r="J2939" s="196" t="s">
        <v>5432</v>
      </c>
      <c r="K2939" s="197">
        <v>84.6</v>
      </c>
      <c r="L2939" s="196" t="s">
        <v>5433</v>
      </c>
    </row>
    <row r="2940" spans="1:12" ht="15.75">
      <c r="A2940" s="196" t="s">
        <v>7943</v>
      </c>
      <c r="B2940" s="196" t="s">
        <v>7944</v>
      </c>
      <c r="C2940" s="196" t="s">
        <v>8357</v>
      </c>
      <c r="D2940" s="196">
        <v>172</v>
      </c>
      <c r="E2940" s="197" t="s">
        <v>144</v>
      </c>
      <c r="F2940" s="196" t="s">
        <v>144</v>
      </c>
      <c r="G2940" s="196">
        <v>101662</v>
      </c>
      <c r="H2940" s="196" t="s">
        <v>8463</v>
      </c>
      <c r="I2940" s="196" t="s">
        <v>5502</v>
      </c>
      <c r="J2940" s="196" t="s">
        <v>5432</v>
      </c>
      <c r="K2940" s="197">
        <v>492.08</v>
      </c>
      <c r="L2940" s="196" t="s">
        <v>5433</v>
      </c>
    </row>
    <row r="2941" spans="1:12" ht="15.75">
      <c r="A2941" s="196" t="s">
        <v>7943</v>
      </c>
      <c r="B2941" s="196" t="s">
        <v>7944</v>
      </c>
      <c r="C2941" s="196" t="s">
        <v>8357</v>
      </c>
      <c r="D2941" s="196">
        <v>172</v>
      </c>
      <c r="E2941" s="197" t="s">
        <v>144</v>
      </c>
      <c r="F2941" s="196" t="s">
        <v>144</v>
      </c>
      <c r="G2941" s="196">
        <v>101663</v>
      </c>
      <c r="H2941" s="196" t="s">
        <v>8464</v>
      </c>
      <c r="I2941" s="196" t="s">
        <v>5502</v>
      </c>
      <c r="J2941" s="196" t="s">
        <v>5432</v>
      </c>
      <c r="K2941" s="197">
        <v>19.29</v>
      </c>
      <c r="L2941" s="196" t="s">
        <v>5433</v>
      </c>
    </row>
    <row r="2942" spans="1:12" ht="15.75">
      <c r="A2942" s="196" t="s">
        <v>7943</v>
      </c>
      <c r="B2942" s="196" t="s">
        <v>7944</v>
      </c>
      <c r="C2942" s="196" t="s">
        <v>8357</v>
      </c>
      <c r="D2942" s="196">
        <v>172</v>
      </c>
      <c r="E2942" s="197" t="s">
        <v>144</v>
      </c>
      <c r="F2942" s="196" t="s">
        <v>144</v>
      </c>
      <c r="G2942" s="196">
        <v>101664</v>
      </c>
      <c r="H2942" s="196" t="s">
        <v>8465</v>
      </c>
      <c r="I2942" s="196" t="s">
        <v>5502</v>
      </c>
      <c r="J2942" s="196" t="s">
        <v>5432</v>
      </c>
      <c r="K2942" s="197">
        <v>19.87</v>
      </c>
      <c r="L2942" s="196" t="s">
        <v>5433</v>
      </c>
    </row>
    <row r="2943" spans="1:12" ht="15.75">
      <c r="A2943" s="196" t="s">
        <v>7943</v>
      </c>
      <c r="B2943" s="196" t="s">
        <v>7944</v>
      </c>
      <c r="C2943" s="196" t="s">
        <v>8357</v>
      </c>
      <c r="D2943" s="196">
        <v>172</v>
      </c>
      <c r="E2943" s="197" t="s">
        <v>144</v>
      </c>
      <c r="F2943" s="196" t="s">
        <v>144</v>
      </c>
      <c r="G2943" s="196">
        <v>101665</v>
      </c>
      <c r="H2943" s="196" t="s">
        <v>8466</v>
      </c>
      <c r="I2943" s="196" t="s">
        <v>5502</v>
      </c>
      <c r="J2943" s="196" t="s">
        <v>5432</v>
      </c>
      <c r="K2943" s="197">
        <v>22.36</v>
      </c>
      <c r="L2943" s="196" t="s">
        <v>5433</v>
      </c>
    </row>
    <row r="2944" spans="1:12" ht="15.75">
      <c r="A2944" s="196" t="s">
        <v>7943</v>
      </c>
      <c r="B2944" s="196" t="s">
        <v>7944</v>
      </c>
      <c r="C2944" s="196" t="s">
        <v>8357</v>
      </c>
      <c r="D2944" s="196">
        <v>172</v>
      </c>
      <c r="E2944" s="197" t="s">
        <v>144</v>
      </c>
      <c r="F2944" s="196" t="s">
        <v>144</v>
      </c>
      <c r="G2944" s="196">
        <v>101666</v>
      </c>
      <c r="H2944" s="196" t="s">
        <v>8467</v>
      </c>
      <c r="I2944" s="196" t="s">
        <v>5502</v>
      </c>
      <c r="J2944" s="196" t="s">
        <v>5432</v>
      </c>
      <c r="K2944" s="197">
        <v>293.77</v>
      </c>
      <c r="L2944" s="196" t="s">
        <v>5433</v>
      </c>
    </row>
    <row r="2945" spans="1:12" ht="15.75">
      <c r="A2945" s="196" t="s">
        <v>7943</v>
      </c>
      <c r="B2945" s="196" t="s">
        <v>7944</v>
      </c>
      <c r="C2945" s="196" t="s">
        <v>8357</v>
      </c>
      <c r="D2945" s="196">
        <v>172</v>
      </c>
      <c r="E2945" s="197" t="s">
        <v>144</v>
      </c>
      <c r="F2945" s="196" t="s">
        <v>144</v>
      </c>
      <c r="G2945" s="196">
        <v>102085</v>
      </c>
      <c r="H2945" s="196" t="s">
        <v>8468</v>
      </c>
      <c r="I2945" s="196" t="s">
        <v>5502</v>
      </c>
      <c r="J2945" s="196" t="s">
        <v>5432</v>
      </c>
      <c r="K2945" s="197">
        <v>140.38</v>
      </c>
      <c r="L2945" s="196" t="s">
        <v>5433</v>
      </c>
    </row>
    <row r="2946" spans="1:12" ht="15.75">
      <c r="A2946" s="196" t="s">
        <v>7943</v>
      </c>
      <c r="B2946" s="196" t="s">
        <v>7944</v>
      </c>
      <c r="C2946" s="196" t="s">
        <v>8469</v>
      </c>
      <c r="D2946" s="196">
        <v>173</v>
      </c>
      <c r="E2946" s="197" t="s">
        <v>144</v>
      </c>
      <c r="F2946" s="196" t="s">
        <v>144</v>
      </c>
      <c r="G2946" s="196">
        <v>100578</v>
      </c>
      <c r="H2946" s="196" t="s">
        <v>8470</v>
      </c>
      <c r="I2946" s="196" t="s">
        <v>5502</v>
      </c>
      <c r="J2946" s="196" t="s">
        <v>5432</v>
      </c>
      <c r="K2946" s="197">
        <v>383.89</v>
      </c>
      <c r="L2946" s="196" t="s">
        <v>5433</v>
      </c>
    </row>
    <row r="2947" spans="1:12" ht="15.75">
      <c r="A2947" s="196" t="s">
        <v>7943</v>
      </c>
      <c r="B2947" s="196" t="s">
        <v>7944</v>
      </c>
      <c r="C2947" s="196" t="s">
        <v>8469</v>
      </c>
      <c r="D2947" s="196">
        <v>173</v>
      </c>
      <c r="E2947" s="197" t="s">
        <v>144</v>
      </c>
      <c r="F2947" s="196" t="s">
        <v>144</v>
      </c>
      <c r="G2947" s="196">
        <v>100579</v>
      </c>
      <c r="H2947" s="196" t="s">
        <v>8471</v>
      </c>
      <c r="I2947" s="196" t="s">
        <v>5502</v>
      </c>
      <c r="J2947" s="196" t="s">
        <v>5432</v>
      </c>
      <c r="K2947" s="197">
        <v>421.16</v>
      </c>
      <c r="L2947" s="196" t="s">
        <v>5433</v>
      </c>
    </row>
    <row r="2948" spans="1:12" ht="15.75">
      <c r="A2948" s="196" t="s">
        <v>7943</v>
      </c>
      <c r="B2948" s="196" t="s">
        <v>7944</v>
      </c>
      <c r="C2948" s="196" t="s">
        <v>8469</v>
      </c>
      <c r="D2948" s="196">
        <v>173</v>
      </c>
      <c r="E2948" s="197" t="s">
        <v>144</v>
      </c>
      <c r="F2948" s="196" t="s">
        <v>144</v>
      </c>
      <c r="G2948" s="196">
        <v>100580</v>
      </c>
      <c r="H2948" s="196" t="s">
        <v>8472</v>
      </c>
      <c r="I2948" s="196" t="s">
        <v>5502</v>
      </c>
      <c r="J2948" s="196" t="s">
        <v>5432</v>
      </c>
      <c r="K2948" s="197">
        <v>461.21</v>
      </c>
      <c r="L2948" s="196" t="s">
        <v>5433</v>
      </c>
    </row>
    <row r="2949" spans="1:12" ht="15.75">
      <c r="A2949" s="196" t="s">
        <v>7943</v>
      </c>
      <c r="B2949" s="196" t="s">
        <v>7944</v>
      </c>
      <c r="C2949" s="196" t="s">
        <v>8469</v>
      </c>
      <c r="D2949" s="196">
        <v>173</v>
      </c>
      <c r="E2949" s="197" t="s">
        <v>144</v>
      </c>
      <c r="F2949" s="196" t="s">
        <v>144</v>
      </c>
      <c r="G2949" s="196">
        <v>100581</v>
      </c>
      <c r="H2949" s="196" t="s">
        <v>8473</v>
      </c>
      <c r="I2949" s="196" t="s">
        <v>5502</v>
      </c>
      <c r="J2949" s="196" t="s">
        <v>5432</v>
      </c>
      <c r="K2949" s="197">
        <v>439.63</v>
      </c>
      <c r="L2949" s="196" t="s">
        <v>5433</v>
      </c>
    </row>
    <row r="2950" spans="1:12" ht="15.75">
      <c r="A2950" s="196" t="s">
        <v>7943</v>
      </c>
      <c r="B2950" s="196" t="s">
        <v>7944</v>
      </c>
      <c r="C2950" s="196" t="s">
        <v>8469</v>
      </c>
      <c r="D2950" s="196">
        <v>173</v>
      </c>
      <c r="E2950" s="197" t="s">
        <v>144</v>
      </c>
      <c r="F2950" s="196" t="s">
        <v>144</v>
      </c>
      <c r="G2950" s="196">
        <v>100582</v>
      </c>
      <c r="H2950" s="196" t="s">
        <v>8474</v>
      </c>
      <c r="I2950" s="196" t="s">
        <v>5502</v>
      </c>
      <c r="J2950" s="196" t="s">
        <v>5432</v>
      </c>
      <c r="K2950" s="197">
        <v>511.9</v>
      </c>
      <c r="L2950" s="196" t="s">
        <v>5433</v>
      </c>
    </row>
    <row r="2951" spans="1:12" ht="15.75">
      <c r="A2951" s="196" t="s">
        <v>7943</v>
      </c>
      <c r="B2951" s="196" t="s">
        <v>7944</v>
      </c>
      <c r="C2951" s="196" t="s">
        <v>8469</v>
      </c>
      <c r="D2951" s="196">
        <v>173</v>
      </c>
      <c r="E2951" s="197" t="s">
        <v>144</v>
      </c>
      <c r="F2951" s="196" t="s">
        <v>144</v>
      </c>
      <c r="G2951" s="196">
        <v>100583</v>
      </c>
      <c r="H2951" s="196" t="s">
        <v>8475</v>
      </c>
      <c r="I2951" s="196" t="s">
        <v>5502</v>
      </c>
      <c r="J2951" s="196" t="s">
        <v>5432</v>
      </c>
      <c r="K2951" s="197">
        <v>459.4</v>
      </c>
      <c r="L2951" s="196" t="s">
        <v>5433</v>
      </c>
    </row>
    <row r="2952" spans="1:12" ht="15.75">
      <c r="A2952" s="196" t="s">
        <v>7943</v>
      </c>
      <c r="B2952" s="196" t="s">
        <v>7944</v>
      </c>
      <c r="C2952" s="196" t="s">
        <v>8469</v>
      </c>
      <c r="D2952" s="196">
        <v>173</v>
      </c>
      <c r="E2952" s="197" t="s">
        <v>144</v>
      </c>
      <c r="F2952" s="196" t="s">
        <v>144</v>
      </c>
      <c r="G2952" s="196">
        <v>100584</v>
      </c>
      <c r="H2952" s="196" t="s">
        <v>8476</v>
      </c>
      <c r="I2952" s="196" t="s">
        <v>5502</v>
      </c>
      <c r="J2952" s="196" t="s">
        <v>5432</v>
      </c>
      <c r="K2952" s="197">
        <v>502.81</v>
      </c>
      <c r="L2952" s="196" t="s">
        <v>5433</v>
      </c>
    </row>
    <row r="2953" spans="1:12" ht="15.75">
      <c r="A2953" s="196" t="s">
        <v>7943</v>
      </c>
      <c r="B2953" s="196" t="s">
        <v>7944</v>
      </c>
      <c r="C2953" s="196" t="s">
        <v>8469</v>
      </c>
      <c r="D2953" s="196">
        <v>173</v>
      </c>
      <c r="E2953" s="197" t="s">
        <v>144</v>
      </c>
      <c r="F2953" s="196" t="s">
        <v>144</v>
      </c>
      <c r="G2953" s="196">
        <v>100585</v>
      </c>
      <c r="H2953" s="196" t="s">
        <v>8477</v>
      </c>
      <c r="I2953" s="196" t="s">
        <v>5502</v>
      </c>
      <c r="J2953" s="196" t="s">
        <v>5432</v>
      </c>
      <c r="K2953" s="197">
        <v>497.85</v>
      </c>
      <c r="L2953" s="196" t="s">
        <v>5433</v>
      </c>
    </row>
    <row r="2954" spans="1:12" ht="15.75">
      <c r="A2954" s="196" t="s">
        <v>7943</v>
      </c>
      <c r="B2954" s="196" t="s">
        <v>7944</v>
      </c>
      <c r="C2954" s="196" t="s">
        <v>8469</v>
      </c>
      <c r="D2954" s="196">
        <v>173</v>
      </c>
      <c r="E2954" s="197" t="s">
        <v>144</v>
      </c>
      <c r="F2954" s="196" t="s">
        <v>144</v>
      </c>
      <c r="G2954" s="196">
        <v>100586</v>
      </c>
      <c r="H2954" s="196" t="s">
        <v>8478</v>
      </c>
      <c r="I2954" s="196" t="s">
        <v>5502</v>
      </c>
      <c r="J2954" s="196" t="s">
        <v>5432</v>
      </c>
      <c r="K2954" s="197">
        <v>566.95000000000005</v>
      </c>
      <c r="L2954" s="196" t="s">
        <v>5433</v>
      </c>
    </row>
    <row r="2955" spans="1:12" ht="15.75">
      <c r="A2955" s="196" t="s">
        <v>7943</v>
      </c>
      <c r="B2955" s="196" t="s">
        <v>7944</v>
      </c>
      <c r="C2955" s="196" t="s">
        <v>8469</v>
      </c>
      <c r="D2955" s="196">
        <v>173</v>
      </c>
      <c r="E2955" s="197" t="s">
        <v>144</v>
      </c>
      <c r="F2955" s="196" t="s">
        <v>144</v>
      </c>
      <c r="G2955" s="196">
        <v>100587</v>
      </c>
      <c r="H2955" s="196" t="s">
        <v>8479</v>
      </c>
      <c r="I2955" s="196" t="s">
        <v>5502</v>
      </c>
      <c r="J2955" s="196" t="s">
        <v>5432</v>
      </c>
      <c r="K2955" s="197">
        <v>537.66999999999996</v>
      </c>
      <c r="L2955" s="196" t="s">
        <v>5433</v>
      </c>
    </row>
    <row r="2956" spans="1:12" ht="15.75">
      <c r="A2956" s="196" t="s">
        <v>7943</v>
      </c>
      <c r="B2956" s="196" t="s">
        <v>7944</v>
      </c>
      <c r="C2956" s="196" t="s">
        <v>8469</v>
      </c>
      <c r="D2956" s="196">
        <v>173</v>
      </c>
      <c r="E2956" s="197" t="s">
        <v>144</v>
      </c>
      <c r="F2956" s="196" t="s">
        <v>144</v>
      </c>
      <c r="G2956" s="196">
        <v>100588</v>
      </c>
      <c r="H2956" s="196" t="s">
        <v>8480</v>
      </c>
      <c r="I2956" s="196" t="s">
        <v>5502</v>
      </c>
      <c r="J2956" s="196" t="s">
        <v>5432</v>
      </c>
      <c r="K2956" s="197">
        <v>591.38</v>
      </c>
      <c r="L2956" s="196" t="s">
        <v>5433</v>
      </c>
    </row>
    <row r="2957" spans="1:12" ht="15.75">
      <c r="A2957" s="196" t="s">
        <v>7943</v>
      </c>
      <c r="B2957" s="196" t="s">
        <v>7944</v>
      </c>
      <c r="C2957" s="196" t="s">
        <v>8469</v>
      </c>
      <c r="D2957" s="196">
        <v>173</v>
      </c>
      <c r="E2957" s="197" t="s">
        <v>144</v>
      </c>
      <c r="F2957" s="196" t="s">
        <v>144</v>
      </c>
      <c r="G2957" s="196">
        <v>100589</v>
      </c>
      <c r="H2957" s="196" t="s">
        <v>8481</v>
      </c>
      <c r="I2957" s="196" t="s">
        <v>5502</v>
      </c>
      <c r="J2957" s="196" t="s">
        <v>5432</v>
      </c>
      <c r="K2957" s="197">
        <v>595.01</v>
      </c>
      <c r="L2957" s="196" t="s">
        <v>5433</v>
      </c>
    </row>
    <row r="2958" spans="1:12" ht="15.75">
      <c r="A2958" s="196" t="s">
        <v>7943</v>
      </c>
      <c r="B2958" s="196" t="s">
        <v>7944</v>
      </c>
      <c r="C2958" s="196" t="s">
        <v>8469</v>
      </c>
      <c r="D2958" s="196">
        <v>173</v>
      </c>
      <c r="E2958" s="197" t="s">
        <v>144</v>
      </c>
      <c r="F2958" s="196" t="s">
        <v>144</v>
      </c>
      <c r="G2958" s="196">
        <v>100590</v>
      </c>
      <c r="H2958" s="196" t="s">
        <v>8482</v>
      </c>
      <c r="I2958" s="196" t="s">
        <v>5502</v>
      </c>
      <c r="J2958" s="196" t="s">
        <v>5432</v>
      </c>
      <c r="K2958" s="197">
        <v>648.23</v>
      </c>
      <c r="L2958" s="196" t="s">
        <v>5433</v>
      </c>
    </row>
    <row r="2959" spans="1:12" ht="15.75">
      <c r="A2959" s="196" t="s">
        <v>7943</v>
      </c>
      <c r="B2959" s="196" t="s">
        <v>7944</v>
      </c>
      <c r="C2959" s="196" t="s">
        <v>8469</v>
      </c>
      <c r="D2959" s="196">
        <v>173</v>
      </c>
      <c r="E2959" s="197" t="s">
        <v>144</v>
      </c>
      <c r="F2959" s="196" t="s">
        <v>144</v>
      </c>
      <c r="G2959" s="196">
        <v>100591</v>
      </c>
      <c r="H2959" s="196" t="s">
        <v>8483</v>
      </c>
      <c r="I2959" s="196" t="s">
        <v>5502</v>
      </c>
      <c r="J2959" s="196" t="s">
        <v>5432</v>
      </c>
      <c r="K2959" s="197">
        <v>591.5</v>
      </c>
      <c r="L2959" s="196" t="s">
        <v>5433</v>
      </c>
    </row>
    <row r="2960" spans="1:12" ht="15.75">
      <c r="A2960" s="196" t="s">
        <v>7943</v>
      </c>
      <c r="B2960" s="196" t="s">
        <v>7944</v>
      </c>
      <c r="C2960" s="196" t="s">
        <v>8469</v>
      </c>
      <c r="D2960" s="196">
        <v>173</v>
      </c>
      <c r="E2960" s="197" t="s">
        <v>144</v>
      </c>
      <c r="F2960" s="196" t="s">
        <v>144</v>
      </c>
      <c r="G2960" s="196">
        <v>100592</v>
      </c>
      <c r="H2960" s="196" t="s">
        <v>8484</v>
      </c>
      <c r="I2960" s="196" t="s">
        <v>5502</v>
      </c>
      <c r="J2960" s="196" t="s">
        <v>5432</v>
      </c>
      <c r="K2960" s="197">
        <v>635.58000000000004</v>
      </c>
      <c r="L2960" s="196" t="s">
        <v>5433</v>
      </c>
    </row>
    <row r="2961" spans="1:12" ht="15.75">
      <c r="A2961" s="196" t="s">
        <v>7943</v>
      </c>
      <c r="B2961" s="196" t="s">
        <v>7944</v>
      </c>
      <c r="C2961" s="196" t="s">
        <v>8469</v>
      </c>
      <c r="D2961" s="196">
        <v>173</v>
      </c>
      <c r="E2961" s="197" t="s">
        <v>144</v>
      </c>
      <c r="F2961" s="196" t="s">
        <v>144</v>
      </c>
      <c r="G2961" s="196">
        <v>100593</v>
      </c>
      <c r="H2961" s="196" t="s">
        <v>8485</v>
      </c>
      <c r="I2961" s="196" t="s">
        <v>5502</v>
      </c>
      <c r="J2961" s="196" t="s">
        <v>5432</v>
      </c>
      <c r="K2961" s="197">
        <v>633.72</v>
      </c>
      <c r="L2961" s="196" t="s">
        <v>5433</v>
      </c>
    </row>
    <row r="2962" spans="1:12" ht="15.75">
      <c r="A2962" s="196" t="s">
        <v>7943</v>
      </c>
      <c r="B2962" s="196" t="s">
        <v>7944</v>
      </c>
      <c r="C2962" s="196" t="s">
        <v>8469</v>
      </c>
      <c r="D2962" s="196">
        <v>173</v>
      </c>
      <c r="E2962" s="197" t="s">
        <v>144</v>
      </c>
      <c r="F2962" s="196" t="s">
        <v>144</v>
      </c>
      <c r="G2962" s="196">
        <v>100594</v>
      </c>
      <c r="H2962" s="196" t="s">
        <v>8486</v>
      </c>
      <c r="I2962" s="196" t="s">
        <v>5502</v>
      </c>
      <c r="J2962" s="196" t="s">
        <v>5432</v>
      </c>
      <c r="K2962" s="197">
        <v>708.32</v>
      </c>
      <c r="L2962" s="196" t="s">
        <v>5433</v>
      </c>
    </row>
    <row r="2963" spans="1:12" ht="15.75">
      <c r="A2963" s="196" t="s">
        <v>7943</v>
      </c>
      <c r="B2963" s="196" t="s">
        <v>7944</v>
      </c>
      <c r="C2963" s="196" t="s">
        <v>8469</v>
      </c>
      <c r="D2963" s="196">
        <v>173</v>
      </c>
      <c r="E2963" s="197" t="s">
        <v>144</v>
      </c>
      <c r="F2963" s="196" t="s">
        <v>144</v>
      </c>
      <c r="G2963" s="196">
        <v>100595</v>
      </c>
      <c r="H2963" s="196" t="s">
        <v>8487</v>
      </c>
      <c r="I2963" s="196" t="s">
        <v>5502</v>
      </c>
      <c r="J2963" s="196" t="s">
        <v>5432</v>
      </c>
      <c r="K2963" s="197">
        <v>760.45</v>
      </c>
      <c r="L2963" s="196" t="s">
        <v>5433</v>
      </c>
    </row>
    <row r="2964" spans="1:12" ht="15.75">
      <c r="A2964" s="196" t="s">
        <v>7943</v>
      </c>
      <c r="B2964" s="196" t="s">
        <v>7944</v>
      </c>
      <c r="C2964" s="196" t="s">
        <v>8469</v>
      </c>
      <c r="D2964" s="196">
        <v>173</v>
      </c>
      <c r="E2964" s="197" t="s">
        <v>144</v>
      </c>
      <c r="F2964" s="196" t="s">
        <v>144</v>
      </c>
      <c r="G2964" s="196">
        <v>100596</v>
      </c>
      <c r="H2964" s="196" t="s">
        <v>8488</v>
      </c>
      <c r="I2964" s="196" t="s">
        <v>5502</v>
      </c>
      <c r="J2964" s="196" t="s">
        <v>5432</v>
      </c>
      <c r="K2964" s="197">
        <v>861</v>
      </c>
      <c r="L2964" s="196" t="s">
        <v>5433</v>
      </c>
    </row>
    <row r="2965" spans="1:12" ht="15.75">
      <c r="A2965" s="196" t="s">
        <v>7943</v>
      </c>
      <c r="B2965" s="196" t="s">
        <v>7944</v>
      </c>
      <c r="C2965" s="196" t="s">
        <v>8469</v>
      </c>
      <c r="D2965" s="196">
        <v>173</v>
      </c>
      <c r="E2965" s="197" t="s">
        <v>144</v>
      </c>
      <c r="F2965" s="196" t="s">
        <v>144</v>
      </c>
      <c r="G2965" s="196">
        <v>100597</v>
      </c>
      <c r="H2965" s="196" t="s">
        <v>8489</v>
      </c>
      <c r="I2965" s="196" t="s">
        <v>5502</v>
      </c>
      <c r="J2965" s="196" t="s">
        <v>5432</v>
      </c>
      <c r="K2965" s="197">
        <v>879.16</v>
      </c>
      <c r="L2965" s="196" t="s">
        <v>5433</v>
      </c>
    </row>
    <row r="2966" spans="1:12" ht="15.75">
      <c r="A2966" s="196" t="s">
        <v>7943</v>
      </c>
      <c r="B2966" s="196" t="s">
        <v>7944</v>
      </c>
      <c r="C2966" s="196" t="s">
        <v>8469</v>
      </c>
      <c r="D2966" s="196">
        <v>173</v>
      </c>
      <c r="E2966" s="197" t="s">
        <v>144</v>
      </c>
      <c r="F2966" s="196" t="s">
        <v>144</v>
      </c>
      <c r="G2966" s="196">
        <v>100598</v>
      </c>
      <c r="H2966" s="196" t="s">
        <v>8490</v>
      </c>
      <c r="I2966" s="196" t="s">
        <v>5502</v>
      </c>
      <c r="J2966" s="196" t="s">
        <v>5432</v>
      </c>
      <c r="K2966" s="197">
        <v>962.06</v>
      </c>
      <c r="L2966" s="196" t="s">
        <v>5433</v>
      </c>
    </row>
    <row r="2967" spans="1:12" ht="15.75">
      <c r="A2967" s="196" t="s">
        <v>7943</v>
      </c>
      <c r="B2967" s="196" t="s">
        <v>7944</v>
      </c>
      <c r="C2967" s="196" t="s">
        <v>8469</v>
      </c>
      <c r="D2967" s="196">
        <v>173</v>
      </c>
      <c r="E2967" s="197" t="s">
        <v>144</v>
      </c>
      <c r="F2967" s="196" t="s">
        <v>144</v>
      </c>
      <c r="G2967" s="196">
        <v>100599</v>
      </c>
      <c r="H2967" s="196" t="s">
        <v>8491</v>
      </c>
      <c r="I2967" s="196" t="s">
        <v>5502</v>
      </c>
      <c r="J2967" s="196" t="s">
        <v>5432</v>
      </c>
      <c r="K2967" s="197">
        <v>400.88</v>
      </c>
      <c r="L2967" s="196" t="s">
        <v>5433</v>
      </c>
    </row>
    <row r="2968" spans="1:12" ht="15.75">
      <c r="A2968" s="196" t="s">
        <v>7943</v>
      </c>
      <c r="B2968" s="196" t="s">
        <v>7944</v>
      </c>
      <c r="C2968" s="196" t="s">
        <v>8469</v>
      </c>
      <c r="D2968" s="196">
        <v>173</v>
      </c>
      <c r="E2968" s="197" t="s">
        <v>144</v>
      </c>
      <c r="F2968" s="196" t="s">
        <v>144</v>
      </c>
      <c r="G2968" s="196">
        <v>100600</v>
      </c>
      <c r="H2968" s="196" t="s">
        <v>8492</v>
      </c>
      <c r="I2968" s="196" t="s">
        <v>5502</v>
      </c>
      <c r="J2968" s="196" t="s">
        <v>5432</v>
      </c>
      <c r="K2968" s="197">
        <v>478.43</v>
      </c>
      <c r="L2968" s="196" t="s">
        <v>5433</v>
      </c>
    </row>
    <row r="2969" spans="1:12" ht="15.75">
      <c r="A2969" s="196" t="s">
        <v>7943</v>
      </c>
      <c r="B2969" s="196" t="s">
        <v>7944</v>
      </c>
      <c r="C2969" s="196" t="s">
        <v>8469</v>
      </c>
      <c r="D2969" s="196">
        <v>173</v>
      </c>
      <c r="E2969" s="197" t="s">
        <v>144</v>
      </c>
      <c r="F2969" s="196" t="s">
        <v>144</v>
      </c>
      <c r="G2969" s="196">
        <v>100601</v>
      </c>
      <c r="H2969" s="196" t="s">
        <v>8493</v>
      </c>
      <c r="I2969" s="196" t="s">
        <v>5502</v>
      </c>
      <c r="J2969" s="196" t="s">
        <v>5432</v>
      </c>
      <c r="K2969" s="197">
        <v>610.63</v>
      </c>
      <c r="L2969" s="196" t="s">
        <v>5433</v>
      </c>
    </row>
    <row r="2970" spans="1:12" ht="15.75">
      <c r="A2970" s="196" t="s">
        <v>7943</v>
      </c>
      <c r="B2970" s="196" t="s">
        <v>7944</v>
      </c>
      <c r="C2970" s="196" t="s">
        <v>8469</v>
      </c>
      <c r="D2970" s="196">
        <v>173</v>
      </c>
      <c r="E2970" s="197" t="s">
        <v>144</v>
      </c>
      <c r="F2970" s="196" t="s">
        <v>144</v>
      </c>
      <c r="G2970" s="196">
        <v>100602</v>
      </c>
      <c r="H2970" s="196" t="s">
        <v>8494</v>
      </c>
      <c r="I2970" s="196" t="s">
        <v>5502</v>
      </c>
      <c r="J2970" s="196" t="s">
        <v>5432</v>
      </c>
      <c r="K2970" s="197">
        <v>775.56</v>
      </c>
      <c r="L2970" s="196" t="s">
        <v>5433</v>
      </c>
    </row>
    <row r="2971" spans="1:12" ht="15.75">
      <c r="A2971" s="196" t="s">
        <v>7943</v>
      </c>
      <c r="B2971" s="196" t="s">
        <v>7944</v>
      </c>
      <c r="C2971" s="196" t="s">
        <v>8469</v>
      </c>
      <c r="D2971" s="196">
        <v>173</v>
      </c>
      <c r="E2971" s="197" t="s">
        <v>144</v>
      </c>
      <c r="F2971" s="196" t="s">
        <v>144</v>
      </c>
      <c r="G2971" s="196">
        <v>100603</v>
      </c>
      <c r="H2971" s="196" t="s">
        <v>8495</v>
      </c>
      <c r="I2971" s="196" t="s">
        <v>5502</v>
      </c>
      <c r="J2971" s="196" t="s">
        <v>5432</v>
      </c>
      <c r="K2971" s="198">
        <v>1199.3</v>
      </c>
      <c r="L2971" s="196" t="s">
        <v>5433</v>
      </c>
    </row>
    <row r="2972" spans="1:12" ht="15.75">
      <c r="A2972" s="196" t="s">
        <v>7943</v>
      </c>
      <c r="B2972" s="196" t="s">
        <v>7944</v>
      </c>
      <c r="C2972" s="196" t="s">
        <v>8469</v>
      </c>
      <c r="D2972" s="196">
        <v>173</v>
      </c>
      <c r="E2972" s="197" t="s">
        <v>144</v>
      </c>
      <c r="F2972" s="196" t="s">
        <v>144</v>
      </c>
      <c r="G2972" s="196">
        <v>100604</v>
      </c>
      <c r="H2972" s="196" t="s">
        <v>8496</v>
      </c>
      <c r="I2972" s="196" t="s">
        <v>5502</v>
      </c>
      <c r="J2972" s="196" t="s">
        <v>5432</v>
      </c>
      <c r="K2972" s="197">
        <v>507.7</v>
      </c>
      <c r="L2972" s="196" t="s">
        <v>5433</v>
      </c>
    </row>
    <row r="2973" spans="1:12" ht="15.75">
      <c r="A2973" s="196" t="s">
        <v>7943</v>
      </c>
      <c r="B2973" s="196" t="s">
        <v>7944</v>
      </c>
      <c r="C2973" s="196" t="s">
        <v>8469</v>
      </c>
      <c r="D2973" s="196">
        <v>173</v>
      </c>
      <c r="E2973" s="197" t="s">
        <v>144</v>
      </c>
      <c r="F2973" s="196" t="s">
        <v>144</v>
      </c>
      <c r="G2973" s="196">
        <v>100605</v>
      </c>
      <c r="H2973" s="196" t="s">
        <v>8497</v>
      </c>
      <c r="I2973" s="196" t="s">
        <v>5502</v>
      </c>
      <c r="J2973" s="196" t="s">
        <v>5432</v>
      </c>
      <c r="K2973" s="197">
        <v>812.17</v>
      </c>
      <c r="L2973" s="196" t="s">
        <v>5433</v>
      </c>
    </row>
    <row r="2974" spans="1:12" ht="15.75">
      <c r="A2974" s="196" t="s">
        <v>7943</v>
      </c>
      <c r="B2974" s="196" t="s">
        <v>7944</v>
      </c>
      <c r="C2974" s="196" t="s">
        <v>8469</v>
      </c>
      <c r="D2974" s="196">
        <v>173</v>
      </c>
      <c r="E2974" s="197" t="s">
        <v>144</v>
      </c>
      <c r="F2974" s="196" t="s">
        <v>144</v>
      </c>
      <c r="G2974" s="196">
        <v>100606</v>
      </c>
      <c r="H2974" s="196" t="s">
        <v>8498</v>
      </c>
      <c r="I2974" s="196" t="s">
        <v>5502</v>
      </c>
      <c r="J2974" s="196" t="s">
        <v>5432</v>
      </c>
      <c r="K2974" s="198">
        <v>1245.43</v>
      </c>
      <c r="L2974" s="196" t="s">
        <v>5433</v>
      </c>
    </row>
    <row r="2975" spans="1:12" ht="15.75">
      <c r="A2975" s="196" t="s">
        <v>7943</v>
      </c>
      <c r="B2975" s="196" t="s">
        <v>7944</v>
      </c>
      <c r="C2975" s="196" t="s">
        <v>8469</v>
      </c>
      <c r="D2975" s="196">
        <v>173</v>
      </c>
      <c r="E2975" s="197" t="s">
        <v>144</v>
      </c>
      <c r="F2975" s="196" t="s">
        <v>144</v>
      </c>
      <c r="G2975" s="196">
        <v>100607</v>
      </c>
      <c r="H2975" s="196" t="s">
        <v>8499</v>
      </c>
      <c r="I2975" s="196" t="s">
        <v>5502</v>
      </c>
      <c r="J2975" s="196" t="s">
        <v>5432</v>
      </c>
      <c r="K2975" s="197">
        <v>521.62</v>
      </c>
      <c r="L2975" s="196" t="s">
        <v>5433</v>
      </c>
    </row>
    <row r="2976" spans="1:12" ht="15.75">
      <c r="A2976" s="196" t="s">
        <v>7943</v>
      </c>
      <c r="B2976" s="196" t="s">
        <v>7944</v>
      </c>
      <c r="C2976" s="196" t="s">
        <v>8469</v>
      </c>
      <c r="D2976" s="196">
        <v>173</v>
      </c>
      <c r="E2976" s="197" t="s">
        <v>144</v>
      </c>
      <c r="F2976" s="196" t="s">
        <v>144</v>
      </c>
      <c r="G2976" s="196">
        <v>100608</v>
      </c>
      <c r="H2976" s="196" t="s">
        <v>8500</v>
      </c>
      <c r="I2976" s="196" t="s">
        <v>5502</v>
      </c>
      <c r="J2976" s="196" t="s">
        <v>5432</v>
      </c>
      <c r="K2976" s="197">
        <v>830.25</v>
      </c>
      <c r="L2976" s="196" t="s">
        <v>5433</v>
      </c>
    </row>
    <row r="2977" spans="1:12" ht="15.75">
      <c r="A2977" s="196" t="s">
        <v>7943</v>
      </c>
      <c r="B2977" s="196" t="s">
        <v>7944</v>
      </c>
      <c r="C2977" s="196" t="s">
        <v>8469</v>
      </c>
      <c r="D2977" s="196">
        <v>173</v>
      </c>
      <c r="E2977" s="197" t="s">
        <v>144</v>
      </c>
      <c r="F2977" s="196" t="s">
        <v>144</v>
      </c>
      <c r="G2977" s="196">
        <v>100609</v>
      </c>
      <c r="H2977" s="196" t="s">
        <v>8501</v>
      </c>
      <c r="I2977" s="196" t="s">
        <v>5502</v>
      </c>
      <c r="J2977" s="196" t="s">
        <v>5432</v>
      </c>
      <c r="K2977" s="198">
        <v>1270.05</v>
      </c>
      <c r="L2977" s="196" t="s">
        <v>5433</v>
      </c>
    </row>
    <row r="2978" spans="1:12" ht="15.75">
      <c r="A2978" s="196" t="s">
        <v>7943</v>
      </c>
      <c r="B2978" s="196" t="s">
        <v>7944</v>
      </c>
      <c r="C2978" s="196" t="s">
        <v>8469</v>
      </c>
      <c r="D2978" s="196">
        <v>173</v>
      </c>
      <c r="E2978" s="197" t="s">
        <v>144</v>
      </c>
      <c r="F2978" s="196" t="s">
        <v>144</v>
      </c>
      <c r="G2978" s="196">
        <v>100610</v>
      </c>
      <c r="H2978" s="196" t="s">
        <v>8502</v>
      </c>
      <c r="I2978" s="196" t="s">
        <v>5502</v>
      </c>
      <c r="J2978" s="196" t="s">
        <v>5432</v>
      </c>
      <c r="K2978" s="197">
        <v>535.46</v>
      </c>
      <c r="L2978" s="196" t="s">
        <v>5433</v>
      </c>
    </row>
    <row r="2979" spans="1:12" ht="15.75">
      <c r="A2979" s="196" t="s">
        <v>7943</v>
      </c>
      <c r="B2979" s="196" t="s">
        <v>7944</v>
      </c>
      <c r="C2979" s="196" t="s">
        <v>8469</v>
      </c>
      <c r="D2979" s="196">
        <v>173</v>
      </c>
      <c r="E2979" s="197" t="s">
        <v>144</v>
      </c>
      <c r="F2979" s="196" t="s">
        <v>144</v>
      </c>
      <c r="G2979" s="196">
        <v>100611</v>
      </c>
      <c r="H2979" s="196" t="s">
        <v>8503</v>
      </c>
      <c r="I2979" s="196" t="s">
        <v>5502</v>
      </c>
      <c r="J2979" s="196" t="s">
        <v>5432</v>
      </c>
      <c r="K2979" s="197">
        <v>674.16</v>
      </c>
      <c r="L2979" s="196" t="s">
        <v>5433</v>
      </c>
    </row>
    <row r="2980" spans="1:12" ht="15.75">
      <c r="A2980" s="196" t="s">
        <v>7943</v>
      </c>
      <c r="B2980" s="196" t="s">
        <v>7944</v>
      </c>
      <c r="C2980" s="196" t="s">
        <v>8469</v>
      </c>
      <c r="D2980" s="196">
        <v>173</v>
      </c>
      <c r="E2980" s="197" t="s">
        <v>144</v>
      </c>
      <c r="F2980" s="196" t="s">
        <v>144</v>
      </c>
      <c r="G2980" s="196">
        <v>100612</v>
      </c>
      <c r="H2980" s="196" t="s">
        <v>8504</v>
      </c>
      <c r="I2980" s="196" t="s">
        <v>5502</v>
      </c>
      <c r="J2980" s="196" t="s">
        <v>5432</v>
      </c>
      <c r="K2980" s="197">
        <v>847.94</v>
      </c>
      <c r="L2980" s="196" t="s">
        <v>5433</v>
      </c>
    </row>
    <row r="2981" spans="1:12" ht="15.75">
      <c r="A2981" s="196" t="s">
        <v>7943</v>
      </c>
      <c r="B2981" s="196" t="s">
        <v>7944</v>
      </c>
      <c r="C2981" s="196" t="s">
        <v>8469</v>
      </c>
      <c r="D2981" s="196">
        <v>173</v>
      </c>
      <c r="E2981" s="197" t="s">
        <v>144</v>
      </c>
      <c r="F2981" s="196" t="s">
        <v>144</v>
      </c>
      <c r="G2981" s="196">
        <v>100613</v>
      </c>
      <c r="H2981" s="196" t="s">
        <v>8505</v>
      </c>
      <c r="I2981" s="196" t="s">
        <v>5502</v>
      </c>
      <c r="J2981" s="196" t="s">
        <v>5432</v>
      </c>
      <c r="K2981" s="198">
        <v>1294.1199999999999</v>
      </c>
      <c r="L2981" s="196" t="s">
        <v>5433</v>
      </c>
    </row>
    <row r="2982" spans="1:12" ht="15.75">
      <c r="A2982" s="196" t="s">
        <v>7943</v>
      </c>
      <c r="B2982" s="196" t="s">
        <v>7944</v>
      </c>
      <c r="C2982" s="196" t="s">
        <v>8469</v>
      </c>
      <c r="D2982" s="196">
        <v>173</v>
      </c>
      <c r="E2982" s="197" t="s">
        <v>144</v>
      </c>
      <c r="F2982" s="196" t="s">
        <v>144</v>
      </c>
      <c r="G2982" s="196">
        <v>100614</v>
      </c>
      <c r="H2982" s="196" t="s">
        <v>8506</v>
      </c>
      <c r="I2982" s="196" t="s">
        <v>5502</v>
      </c>
      <c r="J2982" s="196" t="s">
        <v>5432</v>
      </c>
      <c r="K2982" s="197">
        <v>705.3</v>
      </c>
      <c r="L2982" s="196" t="s">
        <v>5433</v>
      </c>
    </row>
    <row r="2983" spans="1:12" ht="15.75">
      <c r="A2983" s="196" t="s">
        <v>7943</v>
      </c>
      <c r="B2983" s="196" t="s">
        <v>7944</v>
      </c>
      <c r="C2983" s="196" t="s">
        <v>8469</v>
      </c>
      <c r="D2983" s="196">
        <v>173</v>
      </c>
      <c r="E2983" s="197" t="s">
        <v>144</v>
      </c>
      <c r="F2983" s="196" t="s">
        <v>144</v>
      </c>
      <c r="G2983" s="196">
        <v>100615</v>
      </c>
      <c r="H2983" s="196" t="s">
        <v>8507</v>
      </c>
      <c r="I2983" s="196" t="s">
        <v>5502</v>
      </c>
      <c r="J2983" s="196" t="s">
        <v>5432</v>
      </c>
      <c r="K2983" s="197">
        <v>883.04</v>
      </c>
      <c r="L2983" s="196" t="s">
        <v>5433</v>
      </c>
    </row>
    <row r="2984" spans="1:12" ht="15.75">
      <c r="A2984" s="196" t="s">
        <v>7943</v>
      </c>
      <c r="B2984" s="196" t="s">
        <v>7944</v>
      </c>
      <c r="C2984" s="196" t="s">
        <v>8469</v>
      </c>
      <c r="D2984" s="196">
        <v>173</v>
      </c>
      <c r="E2984" s="197" t="s">
        <v>144</v>
      </c>
      <c r="F2984" s="196" t="s">
        <v>144</v>
      </c>
      <c r="G2984" s="196">
        <v>100616</v>
      </c>
      <c r="H2984" s="196" t="s">
        <v>8508</v>
      </c>
      <c r="I2984" s="196" t="s">
        <v>5502</v>
      </c>
      <c r="J2984" s="196" t="s">
        <v>5432</v>
      </c>
      <c r="K2984" s="198">
        <v>1344.59</v>
      </c>
      <c r="L2984" s="196" t="s">
        <v>5433</v>
      </c>
    </row>
    <row r="2985" spans="1:12" ht="15.75">
      <c r="A2985" s="196" t="s">
        <v>7943</v>
      </c>
      <c r="B2985" s="196" t="s">
        <v>7944</v>
      </c>
      <c r="C2985" s="196" t="s">
        <v>8469</v>
      </c>
      <c r="D2985" s="196">
        <v>173</v>
      </c>
      <c r="E2985" s="197" t="s">
        <v>144</v>
      </c>
      <c r="F2985" s="196" t="s">
        <v>144</v>
      </c>
      <c r="G2985" s="196">
        <v>100617</v>
      </c>
      <c r="H2985" s="196" t="s">
        <v>8509</v>
      </c>
      <c r="I2985" s="196" t="s">
        <v>5502</v>
      </c>
      <c r="J2985" s="196" t="s">
        <v>5432</v>
      </c>
      <c r="K2985" s="197">
        <v>917.97</v>
      </c>
      <c r="L2985" s="196" t="s">
        <v>5433</v>
      </c>
    </row>
    <row r="2986" spans="1:12" ht="15.75">
      <c r="A2986" s="196" t="s">
        <v>7943</v>
      </c>
      <c r="B2986" s="196" t="s">
        <v>7944</v>
      </c>
      <c r="C2986" s="196" t="s">
        <v>8469</v>
      </c>
      <c r="D2986" s="196">
        <v>173</v>
      </c>
      <c r="E2986" s="197" t="s">
        <v>144</v>
      </c>
      <c r="F2986" s="196" t="s">
        <v>144</v>
      </c>
      <c r="G2986" s="196">
        <v>100618</v>
      </c>
      <c r="H2986" s="196" t="s">
        <v>8510</v>
      </c>
      <c r="I2986" s="196" t="s">
        <v>5502</v>
      </c>
      <c r="J2986" s="196" t="s">
        <v>5432</v>
      </c>
      <c r="K2986" s="198">
        <v>1399.87</v>
      </c>
      <c r="L2986" s="196" t="s">
        <v>5433</v>
      </c>
    </row>
    <row r="2987" spans="1:12" ht="15.75">
      <c r="A2987" s="196" t="s">
        <v>7943</v>
      </c>
      <c r="B2987" s="196" t="s">
        <v>7944</v>
      </c>
      <c r="C2987" s="196" t="s">
        <v>8511</v>
      </c>
      <c r="D2987" s="196">
        <v>174</v>
      </c>
      <c r="E2987" s="197" t="s">
        <v>144</v>
      </c>
      <c r="F2987" s="196" t="s">
        <v>144</v>
      </c>
      <c r="G2987" s="196">
        <v>100619</v>
      </c>
      <c r="H2987" s="196" t="s">
        <v>8512</v>
      </c>
      <c r="I2987" s="196" t="s">
        <v>5502</v>
      </c>
      <c r="J2987" s="196" t="s">
        <v>5432</v>
      </c>
      <c r="K2987" s="197">
        <v>449.87</v>
      </c>
      <c r="L2987" s="196" t="s">
        <v>5433</v>
      </c>
    </row>
    <row r="2988" spans="1:12" ht="15.75">
      <c r="A2988" s="196" t="s">
        <v>7943</v>
      </c>
      <c r="B2988" s="196" t="s">
        <v>7944</v>
      </c>
      <c r="C2988" s="196" t="s">
        <v>8511</v>
      </c>
      <c r="D2988" s="196">
        <v>174</v>
      </c>
      <c r="E2988" s="197" t="s">
        <v>144</v>
      </c>
      <c r="F2988" s="196" t="s">
        <v>144</v>
      </c>
      <c r="G2988" s="196">
        <v>100620</v>
      </c>
      <c r="H2988" s="196" t="s">
        <v>8513</v>
      </c>
      <c r="I2988" s="196" t="s">
        <v>5502</v>
      </c>
      <c r="J2988" s="196" t="s">
        <v>5432</v>
      </c>
      <c r="K2988" s="198">
        <v>2549.61</v>
      </c>
      <c r="L2988" s="196" t="s">
        <v>5433</v>
      </c>
    </row>
    <row r="2989" spans="1:12" ht="15.75">
      <c r="A2989" s="196" t="s">
        <v>7943</v>
      </c>
      <c r="B2989" s="196" t="s">
        <v>7944</v>
      </c>
      <c r="C2989" s="196" t="s">
        <v>8511</v>
      </c>
      <c r="D2989" s="196">
        <v>174</v>
      </c>
      <c r="E2989" s="197" t="s">
        <v>144</v>
      </c>
      <c r="F2989" s="196" t="s">
        <v>144</v>
      </c>
      <c r="G2989" s="196">
        <v>100621</v>
      </c>
      <c r="H2989" s="196" t="s">
        <v>8514</v>
      </c>
      <c r="I2989" s="196" t="s">
        <v>5502</v>
      </c>
      <c r="J2989" s="196" t="s">
        <v>5432</v>
      </c>
      <c r="K2989" s="198">
        <v>2921.64</v>
      </c>
      <c r="L2989" s="196" t="s">
        <v>5433</v>
      </c>
    </row>
    <row r="2990" spans="1:12" ht="15.75">
      <c r="A2990" s="196" t="s">
        <v>7943</v>
      </c>
      <c r="B2990" s="196" t="s">
        <v>7944</v>
      </c>
      <c r="C2990" s="196" t="s">
        <v>8511</v>
      </c>
      <c r="D2990" s="196">
        <v>174</v>
      </c>
      <c r="E2990" s="197" t="s">
        <v>144</v>
      </c>
      <c r="F2990" s="196" t="s">
        <v>144</v>
      </c>
      <c r="G2990" s="196">
        <v>100622</v>
      </c>
      <c r="H2990" s="196" t="s">
        <v>8515</v>
      </c>
      <c r="I2990" s="196" t="s">
        <v>5502</v>
      </c>
      <c r="J2990" s="196" t="s">
        <v>5432</v>
      </c>
      <c r="K2990" s="198">
        <v>2049.19</v>
      </c>
      <c r="L2990" s="196" t="s">
        <v>5433</v>
      </c>
    </row>
    <row r="2991" spans="1:12" ht="15.75">
      <c r="A2991" s="196" t="s">
        <v>7943</v>
      </c>
      <c r="B2991" s="196" t="s">
        <v>7944</v>
      </c>
      <c r="C2991" s="196" t="s">
        <v>8511</v>
      </c>
      <c r="D2991" s="196">
        <v>174</v>
      </c>
      <c r="E2991" s="197" t="s">
        <v>144</v>
      </c>
      <c r="F2991" s="196" t="s">
        <v>144</v>
      </c>
      <c r="G2991" s="196">
        <v>100623</v>
      </c>
      <c r="H2991" s="196" t="s">
        <v>8516</v>
      </c>
      <c r="I2991" s="196" t="s">
        <v>5502</v>
      </c>
      <c r="J2991" s="196" t="s">
        <v>5432</v>
      </c>
      <c r="K2991" s="198">
        <v>2191.29</v>
      </c>
      <c r="L2991" s="196" t="s">
        <v>5433</v>
      </c>
    </row>
    <row r="2992" spans="1:12" ht="15.75">
      <c r="A2992" s="196" t="s">
        <v>7943</v>
      </c>
      <c r="B2992" s="196" t="s">
        <v>7944</v>
      </c>
      <c r="C2992" s="196" t="s">
        <v>8517</v>
      </c>
      <c r="D2992" s="196">
        <v>175</v>
      </c>
      <c r="E2992" s="197" t="s">
        <v>144</v>
      </c>
      <c r="F2992" s="196" t="s">
        <v>144</v>
      </c>
      <c r="G2992" s="196">
        <v>97600</v>
      </c>
      <c r="H2992" s="196" t="s">
        <v>8518</v>
      </c>
      <c r="I2992" s="196" t="s">
        <v>5502</v>
      </c>
      <c r="J2992" s="196" t="s">
        <v>5432</v>
      </c>
      <c r="K2992" s="197">
        <v>308.99</v>
      </c>
      <c r="L2992" s="196" t="s">
        <v>5433</v>
      </c>
    </row>
    <row r="2993" spans="1:12" ht="15.75">
      <c r="A2993" s="196" t="s">
        <v>7943</v>
      </c>
      <c r="B2993" s="196" t="s">
        <v>7944</v>
      </c>
      <c r="C2993" s="196" t="s">
        <v>8517</v>
      </c>
      <c r="D2993" s="196">
        <v>175</v>
      </c>
      <c r="E2993" s="197" t="s">
        <v>144</v>
      </c>
      <c r="F2993" s="196" t="s">
        <v>144</v>
      </c>
      <c r="G2993" s="196">
        <v>97601</v>
      </c>
      <c r="H2993" s="196" t="s">
        <v>8519</v>
      </c>
      <c r="I2993" s="196" t="s">
        <v>5502</v>
      </c>
      <c r="J2993" s="196" t="s">
        <v>5432</v>
      </c>
      <c r="K2993" s="197">
        <v>325.26</v>
      </c>
      <c r="L2993" s="196" t="s">
        <v>5433</v>
      </c>
    </row>
    <row r="2994" spans="1:12" ht="15.75">
      <c r="A2994" s="196" t="s">
        <v>7943</v>
      </c>
      <c r="B2994" s="196" t="s">
        <v>7944</v>
      </c>
      <c r="C2994" s="196" t="s">
        <v>8517</v>
      </c>
      <c r="D2994" s="196">
        <v>175</v>
      </c>
      <c r="E2994" s="197" t="s">
        <v>144</v>
      </c>
      <c r="F2994" s="196" t="s">
        <v>144</v>
      </c>
      <c r="G2994" s="196">
        <v>97605</v>
      </c>
      <c r="H2994" s="196" t="s">
        <v>8520</v>
      </c>
      <c r="I2994" s="196" t="s">
        <v>5502</v>
      </c>
      <c r="J2994" s="196" t="s">
        <v>5432</v>
      </c>
      <c r="K2994" s="197">
        <v>70.38</v>
      </c>
      <c r="L2994" s="196" t="s">
        <v>5433</v>
      </c>
    </row>
    <row r="2995" spans="1:12" ht="15.75">
      <c r="A2995" s="196" t="s">
        <v>7943</v>
      </c>
      <c r="B2995" s="196" t="s">
        <v>7944</v>
      </c>
      <c r="C2995" s="196" t="s">
        <v>8517</v>
      </c>
      <c r="D2995" s="196">
        <v>175</v>
      </c>
      <c r="E2995" s="197" t="s">
        <v>144</v>
      </c>
      <c r="F2995" s="196" t="s">
        <v>144</v>
      </c>
      <c r="G2995" s="196">
        <v>97606</v>
      </c>
      <c r="H2995" s="196" t="s">
        <v>8521</v>
      </c>
      <c r="I2995" s="196" t="s">
        <v>5502</v>
      </c>
      <c r="J2995" s="196" t="s">
        <v>5432</v>
      </c>
      <c r="K2995" s="197">
        <v>73.83</v>
      </c>
      <c r="L2995" s="196" t="s">
        <v>5433</v>
      </c>
    </row>
    <row r="2996" spans="1:12" ht="15.75">
      <c r="A2996" s="196" t="s">
        <v>7943</v>
      </c>
      <c r="B2996" s="196" t="s">
        <v>7944</v>
      </c>
      <c r="C2996" s="196" t="s">
        <v>8517</v>
      </c>
      <c r="D2996" s="196">
        <v>175</v>
      </c>
      <c r="E2996" s="197" t="s">
        <v>144</v>
      </c>
      <c r="F2996" s="196" t="s">
        <v>144</v>
      </c>
      <c r="G2996" s="196">
        <v>97607</v>
      </c>
      <c r="H2996" s="196" t="s">
        <v>8522</v>
      </c>
      <c r="I2996" s="196" t="s">
        <v>5502</v>
      </c>
      <c r="J2996" s="196" t="s">
        <v>5432</v>
      </c>
      <c r="K2996" s="197">
        <v>83.82</v>
      </c>
      <c r="L2996" s="196" t="s">
        <v>5433</v>
      </c>
    </row>
    <row r="2997" spans="1:12" ht="15.75">
      <c r="A2997" s="196" t="s">
        <v>7943</v>
      </c>
      <c r="B2997" s="196" t="s">
        <v>7944</v>
      </c>
      <c r="C2997" s="196" t="s">
        <v>8517</v>
      </c>
      <c r="D2997" s="196">
        <v>175</v>
      </c>
      <c r="E2997" s="197" t="s">
        <v>144</v>
      </c>
      <c r="F2997" s="196" t="s">
        <v>144</v>
      </c>
      <c r="G2997" s="196">
        <v>97608</v>
      </c>
      <c r="H2997" s="196" t="s">
        <v>8523</v>
      </c>
      <c r="I2997" s="196" t="s">
        <v>5502</v>
      </c>
      <c r="J2997" s="196" t="s">
        <v>5432</v>
      </c>
      <c r="K2997" s="197">
        <v>87.27</v>
      </c>
      <c r="L2997" s="196" t="s">
        <v>5433</v>
      </c>
    </row>
    <row r="2998" spans="1:12" ht="15.75">
      <c r="A2998" s="196" t="s">
        <v>7943</v>
      </c>
      <c r="B2998" s="196" t="s">
        <v>7944</v>
      </c>
      <c r="C2998" s="196" t="s">
        <v>8524</v>
      </c>
      <c r="D2998" s="196">
        <v>176</v>
      </c>
      <c r="E2998" s="197" t="s">
        <v>144</v>
      </c>
      <c r="F2998" s="196" t="s">
        <v>144</v>
      </c>
      <c r="G2998" s="196">
        <v>102102</v>
      </c>
      <c r="H2998" s="196" t="s">
        <v>8525</v>
      </c>
      <c r="I2998" s="196" t="s">
        <v>5502</v>
      </c>
      <c r="J2998" s="196" t="s">
        <v>5432</v>
      </c>
      <c r="K2998" s="198">
        <v>6449.69</v>
      </c>
      <c r="L2998" s="196" t="s">
        <v>5433</v>
      </c>
    </row>
    <row r="2999" spans="1:12" ht="15.75">
      <c r="A2999" s="196" t="s">
        <v>7943</v>
      </c>
      <c r="B2999" s="196" t="s">
        <v>7944</v>
      </c>
      <c r="C2999" s="196" t="s">
        <v>8524</v>
      </c>
      <c r="D2999" s="196">
        <v>176</v>
      </c>
      <c r="E2999" s="197" t="s">
        <v>144</v>
      </c>
      <c r="F2999" s="196" t="s">
        <v>144</v>
      </c>
      <c r="G2999" s="196">
        <v>102103</v>
      </c>
      <c r="H2999" s="196" t="s">
        <v>8526</v>
      </c>
      <c r="I2999" s="196" t="s">
        <v>5502</v>
      </c>
      <c r="J2999" s="196" t="s">
        <v>5432</v>
      </c>
      <c r="K2999" s="198">
        <v>7168.04</v>
      </c>
      <c r="L2999" s="196" t="s">
        <v>5433</v>
      </c>
    </row>
    <row r="3000" spans="1:12" ht="15.75">
      <c r="A3000" s="196" t="s">
        <v>7943</v>
      </c>
      <c r="B3000" s="196" t="s">
        <v>7944</v>
      </c>
      <c r="C3000" s="196" t="s">
        <v>8524</v>
      </c>
      <c r="D3000" s="196">
        <v>176</v>
      </c>
      <c r="E3000" s="197" t="s">
        <v>144</v>
      </c>
      <c r="F3000" s="196" t="s">
        <v>144</v>
      </c>
      <c r="G3000" s="196">
        <v>102104</v>
      </c>
      <c r="H3000" s="196" t="s">
        <v>8527</v>
      </c>
      <c r="I3000" s="196" t="s">
        <v>5502</v>
      </c>
      <c r="J3000" s="196" t="s">
        <v>5432</v>
      </c>
      <c r="K3000" s="198">
        <v>9168.9500000000007</v>
      </c>
      <c r="L3000" s="196" t="s">
        <v>5433</v>
      </c>
    </row>
    <row r="3001" spans="1:12" ht="15.75">
      <c r="A3001" s="196" t="s">
        <v>7943</v>
      </c>
      <c r="B3001" s="196" t="s">
        <v>7944</v>
      </c>
      <c r="C3001" s="196" t="s">
        <v>8524</v>
      </c>
      <c r="D3001" s="196">
        <v>176</v>
      </c>
      <c r="E3001" s="197" t="s">
        <v>144</v>
      </c>
      <c r="F3001" s="196" t="s">
        <v>144</v>
      </c>
      <c r="G3001" s="196">
        <v>102105</v>
      </c>
      <c r="H3001" s="196" t="s">
        <v>8528</v>
      </c>
      <c r="I3001" s="196" t="s">
        <v>5502</v>
      </c>
      <c r="J3001" s="196" t="s">
        <v>5432</v>
      </c>
      <c r="K3001" s="198">
        <v>11247.83</v>
      </c>
      <c r="L3001" s="196" t="s">
        <v>5433</v>
      </c>
    </row>
    <row r="3002" spans="1:12" ht="15.75">
      <c r="A3002" s="196" t="s">
        <v>7943</v>
      </c>
      <c r="B3002" s="196" t="s">
        <v>7944</v>
      </c>
      <c r="C3002" s="196" t="s">
        <v>8524</v>
      </c>
      <c r="D3002" s="196">
        <v>176</v>
      </c>
      <c r="E3002" s="197" t="s">
        <v>144</v>
      </c>
      <c r="F3002" s="196" t="s">
        <v>144</v>
      </c>
      <c r="G3002" s="196">
        <v>102106</v>
      </c>
      <c r="H3002" s="196" t="s">
        <v>8529</v>
      </c>
      <c r="I3002" s="196" t="s">
        <v>5502</v>
      </c>
      <c r="J3002" s="196" t="s">
        <v>5432</v>
      </c>
      <c r="K3002" s="198">
        <v>14082.79</v>
      </c>
      <c r="L3002" s="196" t="s">
        <v>5433</v>
      </c>
    </row>
    <row r="3003" spans="1:12" ht="15.75">
      <c r="A3003" s="196" t="s">
        <v>7943</v>
      </c>
      <c r="B3003" s="196" t="s">
        <v>7944</v>
      </c>
      <c r="C3003" s="196" t="s">
        <v>8524</v>
      </c>
      <c r="D3003" s="196">
        <v>176</v>
      </c>
      <c r="E3003" s="197" t="s">
        <v>144</v>
      </c>
      <c r="F3003" s="196" t="s">
        <v>144</v>
      </c>
      <c r="G3003" s="196">
        <v>102107</v>
      </c>
      <c r="H3003" s="196" t="s">
        <v>8530</v>
      </c>
      <c r="I3003" s="196" t="s">
        <v>5502</v>
      </c>
      <c r="J3003" s="196" t="s">
        <v>5432</v>
      </c>
      <c r="K3003" s="198">
        <v>19613.61</v>
      </c>
      <c r="L3003" s="196" t="s">
        <v>5433</v>
      </c>
    </row>
    <row r="3004" spans="1:12" ht="15.75">
      <c r="A3004" s="196" t="s">
        <v>7943</v>
      </c>
      <c r="B3004" s="196" t="s">
        <v>7944</v>
      </c>
      <c r="C3004" s="196" t="s">
        <v>8524</v>
      </c>
      <c r="D3004" s="196">
        <v>176</v>
      </c>
      <c r="E3004" s="197" t="s">
        <v>144</v>
      </c>
      <c r="F3004" s="196" t="s">
        <v>144</v>
      </c>
      <c r="G3004" s="196">
        <v>102108</v>
      </c>
      <c r="H3004" s="196" t="s">
        <v>8531</v>
      </c>
      <c r="I3004" s="196" t="s">
        <v>5502</v>
      </c>
      <c r="J3004" s="196" t="s">
        <v>5432</v>
      </c>
      <c r="K3004" s="198">
        <v>22824.86</v>
      </c>
      <c r="L3004" s="196" t="s">
        <v>5433</v>
      </c>
    </row>
    <row r="3005" spans="1:12" ht="15.75">
      <c r="A3005" s="196" t="s">
        <v>7943</v>
      </c>
      <c r="B3005" s="196" t="s">
        <v>7944</v>
      </c>
      <c r="C3005" s="196" t="s">
        <v>8524</v>
      </c>
      <c r="D3005" s="196">
        <v>176</v>
      </c>
      <c r="E3005" s="197" t="s">
        <v>144</v>
      </c>
      <c r="F3005" s="196" t="s">
        <v>144</v>
      </c>
      <c r="G3005" s="196">
        <v>102109</v>
      </c>
      <c r="H3005" s="196" t="s">
        <v>8532</v>
      </c>
      <c r="I3005" s="196" t="s">
        <v>5502</v>
      </c>
      <c r="J3005" s="196" t="s">
        <v>5432</v>
      </c>
      <c r="K3005" s="197">
        <v>46.71</v>
      </c>
      <c r="L3005" s="196" t="s">
        <v>5433</v>
      </c>
    </row>
    <row r="3006" spans="1:12" ht="15.75">
      <c r="A3006" s="196" t="s">
        <v>7943</v>
      </c>
      <c r="B3006" s="196" t="s">
        <v>7944</v>
      </c>
      <c r="C3006" s="196" t="s">
        <v>8524</v>
      </c>
      <c r="D3006" s="196">
        <v>176</v>
      </c>
      <c r="E3006" s="197" t="s">
        <v>144</v>
      </c>
      <c r="F3006" s="196" t="s">
        <v>144</v>
      </c>
      <c r="G3006" s="196">
        <v>102110</v>
      </c>
      <c r="H3006" s="196" t="s">
        <v>8533</v>
      </c>
      <c r="I3006" s="196" t="s">
        <v>5502</v>
      </c>
      <c r="J3006" s="196" t="s">
        <v>5432</v>
      </c>
      <c r="K3006" s="197">
        <v>141.56</v>
      </c>
      <c r="L3006" s="196" t="s">
        <v>5433</v>
      </c>
    </row>
    <row r="3007" spans="1:12" ht="15.75">
      <c r="A3007" s="196" t="s">
        <v>7943</v>
      </c>
      <c r="B3007" s="196" t="s">
        <v>7944</v>
      </c>
      <c r="C3007" s="196" t="s">
        <v>8534</v>
      </c>
      <c r="D3007" s="196">
        <v>177</v>
      </c>
      <c r="E3007" s="197" t="s">
        <v>144</v>
      </c>
      <c r="F3007" s="196" t="s">
        <v>144</v>
      </c>
      <c r="G3007" s="196">
        <v>93128</v>
      </c>
      <c r="H3007" s="196" t="s">
        <v>8535</v>
      </c>
      <c r="I3007" s="196" t="s">
        <v>5502</v>
      </c>
      <c r="J3007" s="196" t="s">
        <v>5503</v>
      </c>
      <c r="K3007" s="197">
        <v>128.06</v>
      </c>
      <c r="L3007" s="196" t="s">
        <v>5433</v>
      </c>
    </row>
    <row r="3008" spans="1:12" ht="15.75">
      <c r="A3008" s="196" t="s">
        <v>7943</v>
      </c>
      <c r="B3008" s="196" t="s">
        <v>7944</v>
      </c>
      <c r="C3008" s="196" t="s">
        <v>8534</v>
      </c>
      <c r="D3008" s="196">
        <v>177</v>
      </c>
      <c r="E3008" s="197" t="s">
        <v>144</v>
      </c>
      <c r="F3008" s="196" t="s">
        <v>144</v>
      </c>
      <c r="G3008" s="196">
        <v>93137</v>
      </c>
      <c r="H3008" s="196" t="s">
        <v>8536</v>
      </c>
      <c r="I3008" s="196" t="s">
        <v>5502</v>
      </c>
      <c r="J3008" s="196" t="s">
        <v>5503</v>
      </c>
      <c r="K3008" s="197">
        <v>152.52000000000001</v>
      </c>
      <c r="L3008" s="196" t="s">
        <v>5433</v>
      </c>
    </row>
    <row r="3009" spans="1:12" ht="15.75">
      <c r="A3009" s="196" t="s">
        <v>7943</v>
      </c>
      <c r="B3009" s="196" t="s">
        <v>7944</v>
      </c>
      <c r="C3009" s="196" t="s">
        <v>8534</v>
      </c>
      <c r="D3009" s="196">
        <v>177</v>
      </c>
      <c r="E3009" s="197" t="s">
        <v>144</v>
      </c>
      <c r="F3009" s="196" t="s">
        <v>144</v>
      </c>
      <c r="G3009" s="196">
        <v>93138</v>
      </c>
      <c r="H3009" s="196" t="s">
        <v>8537</v>
      </c>
      <c r="I3009" s="196" t="s">
        <v>5502</v>
      </c>
      <c r="J3009" s="196" t="s">
        <v>5503</v>
      </c>
      <c r="K3009" s="197">
        <v>144.54</v>
      </c>
      <c r="L3009" s="196" t="s">
        <v>5433</v>
      </c>
    </row>
    <row r="3010" spans="1:12" ht="15.75">
      <c r="A3010" s="196" t="s">
        <v>7943</v>
      </c>
      <c r="B3010" s="196" t="s">
        <v>7944</v>
      </c>
      <c r="C3010" s="196" t="s">
        <v>8534</v>
      </c>
      <c r="D3010" s="196">
        <v>177</v>
      </c>
      <c r="E3010" s="197" t="s">
        <v>144</v>
      </c>
      <c r="F3010" s="196" t="s">
        <v>144</v>
      </c>
      <c r="G3010" s="196">
        <v>93139</v>
      </c>
      <c r="H3010" s="196" t="s">
        <v>8538</v>
      </c>
      <c r="I3010" s="196" t="s">
        <v>5502</v>
      </c>
      <c r="J3010" s="196" t="s">
        <v>5503</v>
      </c>
      <c r="K3010" s="197">
        <v>185.46</v>
      </c>
      <c r="L3010" s="196" t="s">
        <v>5433</v>
      </c>
    </row>
    <row r="3011" spans="1:12" ht="15.75">
      <c r="A3011" s="196" t="s">
        <v>7943</v>
      </c>
      <c r="B3011" s="196" t="s">
        <v>7944</v>
      </c>
      <c r="C3011" s="196" t="s">
        <v>8534</v>
      </c>
      <c r="D3011" s="196">
        <v>177</v>
      </c>
      <c r="E3011" s="197" t="s">
        <v>144</v>
      </c>
      <c r="F3011" s="196" t="s">
        <v>144</v>
      </c>
      <c r="G3011" s="196">
        <v>93140</v>
      </c>
      <c r="H3011" s="196" t="s">
        <v>8539</v>
      </c>
      <c r="I3011" s="196" t="s">
        <v>5502</v>
      </c>
      <c r="J3011" s="196" t="s">
        <v>5503</v>
      </c>
      <c r="K3011" s="197">
        <v>174.49</v>
      </c>
      <c r="L3011" s="196" t="s">
        <v>5433</v>
      </c>
    </row>
    <row r="3012" spans="1:12" ht="15.75">
      <c r="A3012" s="196" t="s">
        <v>7943</v>
      </c>
      <c r="B3012" s="196" t="s">
        <v>7944</v>
      </c>
      <c r="C3012" s="196" t="s">
        <v>8534</v>
      </c>
      <c r="D3012" s="196">
        <v>177</v>
      </c>
      <c r="E3012" s="197" t="s">
        <v>144</v>
      </c>
      <c r="F3012" s="196" t="s">
        <v>144</v>
      </c>
      <c r="G3012" s="196">
        <v>93141</v>
      </c>
      <c r="H3012" s="196" t="s">
        <v>8540</v>
      </c>
      <c r="I3012" s="196" t="s">
        <v>5502</v>
      </c>
      <c r="J3012" s="196" t="s">
        <v>5503</v>
      </c>
      <c r="K3012" s="197">
        <v>158.71</v>
      </c>
      <c r="L3012" s="196" t="s">
        <v>5433</v>
      </c>
    </row>
    <row r="3013" spans="1:12" ht="15.75">
      <c r="A3013" s="196" t="s">
        <v>7943</v>
      </c>
      <c r="B3013" s="196" t="s">
        <v>7944</v>
      </c>
      <c r="C3013" s="196" t="s">
        <v>8534</v>
      </c>
      <c r="D3013" s="196">
        <v>177</v>
      </c>
      <c r="E3013" s="197" t="s">
        <v>144</v>
      </c>
      <c r="F3013" s="196" t="s">
        <v>144</v>
      </c>
      <c r="G3013" s="196">
        <v>93142</v>
      </c>
      <c r="H3013" s="196" t="s">
        <v>8541</v>
      </c>
      <c r="I3013" s="196" t="s">
        <v>5502</v>
      </c>
      <c r="J3013" s="196" t="s">
        <v>5503</v>
      </c>
      <c r="K3013" s="197">
        <v>176.45</v>
      </c>
      <c r="L3013" s="196" t="s">
        <v>5433</v>
      </c>
    </row>
    <row r="3014" spans="1:12" ht="15.75">
      <c r="A3014" s="196" t="s">
        <v>7943</v>
      </c>
      <c r="B3014" s="196" t="s">
        <v>7944</v>
      </c>
      <c r="C3014" s="196" t="s">
        <v>8534</v>
      </c>
      <c r="D3014" s="196">
        <v>177</v>
      </c>
      <c r="E3014" s="197" t="s">
        <v>144</v>
      </c>
      <c r="F3014" s="196" t="s">
        <v>144</v>
      </c>
      <c r="G3014" s="196">
        <v>93143</v>
      </c>
      <c r="H3014" s="196" t="s">
        <v>8542</v>
      </c>
      <c r="I3014" s="196" t="s">
        <v>5502</v>
      </c>
      <c r="J3014" s="196" t="s">
        <v>5503</v>
      </c>
      <c r="K3014" s="197">
        <v>160.79</v>
      </c>
      <c r="L3014" s="196" t="s">
        <v>5433</v>
      </c>
    </row>
    <row r="3015" spans="1:12" ht="15.75">
      <c r="A3015" s="196" t="s">
        <v>7943</v>
      </c>
      <c r="B3015" s="196" t="s">
        <v>7944</v>
      </c>
      <c r="C3015" s="196" t="s">
        <v>8534</v>
      </c>
      <c r="D3015" s="196">
        <v>177</v>
      </c>
      <c r="E3015" s="197" t="s">
        <v>144</v>
      </c>
      <c r="F3015" s="196" t="s">
        <v>144</v>
      </c>
      <c r="G3015" s="196">
        <v>93144</v>
      </c>
      <c r="H3015" s="196" t="s">
        <v>8543</v>
      </c>
      <c r="I3015" s="196" t="s">
        <v>5502</v>
      </c>
      <c r="J3015" s="196" t="s">
        <v>5503</v>
      </c>
      <c r="K3015" s="197">
        <v>214.49</v>
      </c>
      <c r="L3015" s="196" t="s">
        <v>5433</v>
      </c>
    </row>
    <row r="3016" spans="1:12" ht="15.75">
      <c r="A3016" s="196" t="s">
        <v>7943</v>
      </c>
      <c r="B3016" s="196" t="s">
        <v>7944</v>
      </c>
      <c r="C3016" s="196" t="s">
        <v>8534</v>
      </c>
      <c r="D3016" s="196">
        <v>177</v>
      </c>
      <c r="E3016" s="197" t="s">
        <v>144</v>
      </c>
      <c r="F3016" s="196" t="s">
        <v>144</v>
      </c>
      <c r="G3016" s="196">
        <v>93145</v>
      </c>
      <c r="H3016" s="196" t="s">
        <v>8544</v>
      </c>
      <c r="I3016" s="196" t="s">
        <v>5502</v>
      </c>
      <c r="J3016" s="196" t="s">
        <v>5503</v>
      </c>
      <c r="K3016" s="197">
        <v>194.18</v>
      </c>
      <c r="L3016" s="196" t="s">
        <v>5433</v>
      </c>
    </row>
    <row r="3017" spans="1:12" ht="15.75">
      <c r="A3017" s="196" t="s">
        <v>7943</v>
      </c>
      <c r="B3017" s="196" t="s">
        <v>7944</v>
      </c>
      <c r="C3017" s="196" t="s">
        <v>8534</v>
      </c>
      <c r="D3017" s="196">
        <v>177</v>
      </c>
      <c r="E3017" s="197" t="s">
        <v>144</v>
      </c>
      <c r="F3017" s="196" t="s">
        <v>144</v>
      </c>
      <c r="G3017" s="196">
        <v>93146</v>
      </c>
      <c r="H3017" s="196" t="s">
        <v>8545</v>
      </c>
      <c r="I3017" s="196" t="s">
        <v>5502</v>
      </c>
      <c r="J3017" s="196" t="s">
        <v>5503</v>
      </c>
      <c r="K3017" s="197">
        <v>210.66</v>
      </c>
      <c r="L3017" s="196" t="s">
        <v>5433</v>
      </c>
    </row>
    <row r="3018" spans="1:12" ht="15.75">
      <c r="A3018" s="196" t="s">
        <v>7943</v>
      </c>
      <c r="B3018" s="196" t="s">
        <v>7944</v>
      </c>
      <c r="C3018" s="196" t="s">
        <v>8534</v>
      </c>
      <c r="D3018" s="196">
        <v>177</v>
      </c>
      <c r="E3018" s="197" t="s">
        <v>144</v>
      </c>
      <c r="F3018" s="196" t="s">
        <v>144</v>
      </c>
      <c r="G3018" s="196">
        <v>93147</v>
      </c>
      <c r="H3018" s="196" t="s">
        <v>8546</v>
      </c>
      <c r="I3018" s="196" t="s">
        <v>5502</v>
      </c>
      <c r="J3018" s="196" t="s">
        <v>5503</v>
      </c>
      <c r="K3018" s="197">
        <v>240.66</v>
      </c>
      <c r="L3018" s="196" t="s">
        <v>5433</v>
      </c>
    </row>
    <row r="3019" spans="1:12" ht="15.75">
      <c r="A3019" s="196" t="s">
        <v>7943</v>
      </c>
      <c r="B3019" s="196" t="s">
        <v>7944</v>
      </c>
      <c r="C3019" s="196" t="s">
        <v>8547</v>
      </c>
      <c r="D3019" s="196">
        <v>243</v>
      </c>
      <c r="E3019" s="197" t="s">
        <v>144</v>
      </c>
      <c r="F3019" s="196" t="s">
        <v>144</v>
      </c>
      <c r="G3019" s="196">
        <v>96971</v>
      </c>
      <c r="H3019" s="196" t="s">
        <v>8548</v>
      </c>
      <c r="I3019" s="196" t="s">
        <v>5431</v>
      </c>
      <c r="J3019" s="196" t="s">
        <v>5432</v>
      </c>
      <c r="K3019" s="197">
        <v>28.66</v>
      </c>
      <c r="L3019" s="196" t="s">
        <v>5433</v>
      </c>
    </row>
    <row r="3020" spans="1:12" ht="15.75">
      <c r="A3020" s="196" t="s">
        <v>7943</v>
      </c>
      <c r="B3020" s="196" t="s">
        <v>7944</v>
      </c>
      <c r="C3020" s="196" t="s">
        <v>8547</v>
      </c>
      <c r="D3020" s="196">
        <v>243</v>
      </c>
      <c r="E3020" s="197" t="s">
        <v>144</v>
      </c>
      <c r="F3020" s="196" t="s">
        <v>144</v>
      </c>
      <c r="G3020" s="196">
        <v>96972</v>
      </c>
      <c r="H3020" s="196" t="s">
        <v>8549</v>
      </c>
      <c r="I3020" s="196" t="s">
        <v>5431</v>
      </c>
      <c r="J3020" s="196" t="s">
        <v>5432</v>
      </c>
      <c r="K3020" s="197">
        <v>39.97</v>
      </c>
      <c r="L3020" s="196" t="s">
        <v>5433</v>
      </c>
    </row>
    <row r="3021" spans="1:12" ht="15.75">
      <c r="A3021" s="196" t="s">
        <v>7943</v>
      </c>
      <c r="B3021" s="196" t="s">
        <v>7944</v>
      </c>
      <c r="C3021" s="196" t="s">
        <v>8547</v>
      </c>
      <c r="D3021" s="196">
        <v>243</v>
      </c>
      <c r="E3021" s="197" t="s">
        <v>144</v>
      </c>
      <c r="F3021" s="196" t="s">
        <v>144</v>
      </c>
      <c r="G3021" s="196">
        <v>96973</v>
      </c>
      <c r="H3021" s="196" t="s">
        <v>8550</v>
      </c>
      <c r="I3021" s="196" t="s">
        <v>5431</v>
      </c>
      <c r="J3021" s="196" t="s">
        <v>5432</v>
      </c>
      <c r="K3021" s="197">
        <v>51</v>
      </c>
      <c r="L3021" s="196" t="s">
        <v>5433</v>
      </c>
    </row>
    <row r="3022" spans="1:12" ht="15.75">
      <c r="A3022" s="196" t="s">
        <v>7943</v>
      </c>
      <c r="B3022" s="196" t="s">
        <v>7944</v>
      </c>
      <c r="C3022" s="196" t="s">
        <v>8547</v>
      </c>
      <c r="D3022" s="196">
        <v>243</v>
      </c>
      <c r="E3022" s="197" t="s">
        <v>144</v>
      </c>
      <c r="F3022" s="196" t="s">
        <v>144</v>
      </c>
      <c r="G3022" s="196">
        <v>96974</v>
      </c>
      <c r="H3022" s="196" t="s">
        <v>8551</v>
      </c>
      <c r="I3022" s="196" t="s">
        <v>5431</v>
      </c>
      <c r="J3022" s="196" t="s">
        <v>5432</v>
      </c>
      <c r="K3022" s="197">
        <v>65.64</v>
      </c>
      <c r="L3022" s="196" t="s">
        <v>5433</v>
      </c>
    </row>
    <row r="3023" spans="1:12" ht="15.75">
      <c r="A3023" s="196" t="s">
        <v>7943</v>
      </c>
      <c r="B3023" s="196" t="s">
        <v>7944</v>
      </c>
      <c r="C3023" s="196" t="s">
        <v>8547</v>
      </c>
      <c r="D3023" s="196">
        <v>243</v>
      </c>
      <c r="E3023" s="197" t="s">
        <v>144</v>
      </c>
      <c r="F3023" s="196" t="s">
        <v>144</v>
      </c>
      <c r="G3023" s="196">
        <v>96975</v>
      </c>
      <c r="H3023" s="196" t="s">
        <v>8552</v>
      </c>
      <c r="I3023" s="196" t="s">
        <v>5431</v>
      </c>
      <c r="J3023" s="196" t="s">
        <v>5432</v>
      </c>
      <c r="K3023" s="197">
        <v>85.36</v>
      </c>
      <c r="L3023" s="196" t="s">
        <v>5433</v>
      </c>
    </row>
    <row r="3024" spans="1:12" ht="15.75">
      <c r="A3024" s="196" t="s">
        <v>7943</v>
      </c>
      <c r="B3024" s="196" t="s">
        <v>7944</v>
      </c>
      <c r="C3024" s="196" t="s">
        <v>8547</v>
      </c>
      <c r="D3024" s="196">
        <v>243</v>
      </c>
      <c r="E3024" s="197" t="s">
        <v>144</v>
      </c>
      <c r="F3024" s="196" t="s">
        <v>144</v>
      </c>
      <c r="G3024" s="196">
        <v>96976</v>
      </c>
      <c r="H3024" s="196" t="s">
        <v>8553</v>
      </c>
      <c r="I3024" s="196" t="s">
        <v>5431</v>
      </c>
      <c r="J3024" s="196" t="s">
        <v>5432</v>
      </c>
      <c r="K3024" s="197">
        <v>111.69</v>
      </c>
      <c r="L3024" s="196" t="s">
        <v>5433</v>
      </c>
    </row>
    <row r="3025" spans="1:12" ht="15.75">
      <c r="A3025" s="196" t="s">
        <v>7943</v>
      </c>
      <c r="B3025" s="196" t="s">
        <v>7944</v>
      </c>
      <c r="C3025" s="196" t="s">
        <v>8547</v>
      </c>
      <c r="D3025" s="196">
        <v>243</v>
      </c>
      <c r="E3025" s="197" t="s">
        <v>144</v>
      </c>
      <c r="F3025" s="196" t="s">
        <v>144</v>
      </c>
      <c r="G3025" s="196">
        <v>96977</v>
      </c>
      <c r="H3025" s="196" t="s">
        <v>8554</v>
      </c>
      <c r="I3025" s="196" t="s">
        <v>5431</v>
      </c>
      <c r="J3025" s="196" t="s">
        <v>5503</v>
      </c>
      <c r="K3025" s="197">
        <v>44.66</v>
      </c>
      <c r="L3025" s="196" t="s">
        <v>5433</v>
      </c>
    </row>
    <row r="3026" spans="1:12" ht="15.75">
      <c r="A3026" s="196" t="s">
        <v>7943</v>
      </c>
      <c r="B3026" s="196" t="s">
        <v>7944</v>
      </c>
      <c r="C3026" s="196" t="s">
        <v>8547</v>
      </c>
      <c r="D3026" s="196">
        <v>243</v>
      </c>
      <c r="E3026" s="197" t="s">
        <v>144</v>
      </c>
      <c r="F3026" s="196" t="s">
        <v>144</v>
      </c>
      <c r="G3026" s="196">
        <v>96978</v>
      </c>
      <c r="H3026" s="196" t="s">
        <v>8555</v>
      </c>
      <c r="I3026" s="196" t="s">
        <v>5431</v>
      </c>
      <c r="J3026" s="196" t="s">
        <v>5503</v>
      </c>
      <c r="K3026" s="197">
        <v>62.66</v>
      </c>
      <c r="L3026" s="196" t="s">
        <v>5433</v>
      </c>
    </row>
    <row r="3027" spans="1:12" ht="15.75">
      <c r="A3027" s="196" t="s">
        <v>7943</v>
      </c>
      <c r="B3027" s="196" t="s">
        <v>7944</v>
      </c>
      <c r="C3027" s="196" t="s">
        <v>8547</v>
      </c>
      <c r="D3027" s="196">
        <v>243</v>
      </c>
      <c r="E3027" s="197" t="s">
        <v>144</v>
      </c>
      <c r="F3027" s="196" t="s">
        <v>144</v>
      </c>
      <c r="G3027" s="196">
        <v>96979</v>
      </c>
      <c r="H3027" s="196" t="s">
        <v>8556</v>
      </c>
      <c r="I3027" s="196" t="s">
        <v>5431</v>
      </c>
      <c r="J3027" s="196" t="s">
        <v>5503</v>
      </c>
      <c r="K3027" s="197">
        <v>87.83</v>
      </c>
      <c r="L3027" s="196" t="s">
        <v>5433</v>
      </c>
    </row>
    <row r="3028" spans="1:12" ht="15.75">
      <c r="A3028" s="196" t="s">
        <v>7943</v>
      </c>
      <c r="B3028" s="196" t="s">
        <v>7944</v>
      </c>
      <c r="C3028" s="196" t="s">
        <v>8547</v>
      </c>
      <c r="D3028" s="196">
        <v>243</v>
      </c>
      <c r="E3028" s="197" t="s">
        <v>144</v>
      </c>
      <c r="F3028" s="196" t="s">
        <v>144</v>
      </c>
      <c r="G3028" s="196">
        <v>96984</v>
      </c>
      <c r="H3028" s="196" t="s">
        <v>8557</v>
      </c>
      <c r="I3028" s="196" t="s">
        <v>5502</v>
      </c>
      <c r="J3028" s="196" t="s">
        <v>5503</v>
      </c>
      <c r="K3028" s="197">
        <v>49.11</v>
      </c>
      <c r="L3028" s="196" t="s">
        <v>5433</v>
      </c>
    </row>
    <row r="3029" spans="1:12" ht="15.75">
      <c r="A3029" s="196" t="s">
        <v>7943</v>
      </c>
      <c r="B3029" s="196" t="s">
        <v>7944</v>
      </c>
      <c r="C3029" s="196" t="s">
        <v>8547</v>
      </c>
      <c r="D3029" s="196">
        <v>243</v>
      </c>
      <c r="E3029" s="197" t="s">
        <v>144</v>
      </c>
      <c r="F3029" s="196" t="s">
        <v>144</v>
      </c>
      <c r="G3029" s="196">
        <v>96985</v>
      </c>
      <c r="H3029" s="196" t="s">
        <v>8558</v>
      </c>
      <c r="I3029" s="196" t="s">
        <v>5502</v>
      </c>
      <c r="J3029" s="196" t="s">
        <v>5503</v>
      </c>
      <c r="K3029" s="197">
        <v>63.74</v>
      </c>
      <c r="L3029" s="196" t="s">
        <v>5433</v>
      </c>
    </row>
    <row r="3030" spans="1:12" ht="15.75">
      <c r="A3030" s="196" t="s">
        <v>7943</v>
      </c>
      <c r="B3030" s="196" t="s">
        <v>7944</v>
      </c>
      <c r="C3030" s="196" t="s">
        <v>8547</v>
      </c>
      <c r="D3030" s="196">
        <v>243</v>
      </c>
      <c r="E3030" s="197" t="s">
        <v>144</v>
      </c>
      <c r="F3030" s="196" t="s">
        <v>144</v>
      </c>
      <c r="G3030" s="196">
        <v>96986</v>
      </c>
      <c r="H3030" s="196" t="s">
        <v>8559</v>
      </c>
      <c r="I3030" s="196" t="s">
        <v>5502</v>
      </c>
      <c r="J3030" s="196" t="s">
        <v>5503</v>
      </c>
      <c r="K3030" s="197">
        <v>95.2</v>
      </c>
      <c r="L3030" s="196" t="s">
        <v>5433</v>
      </c>
    </row>
    <row r="3031" spans="1:12" ht="15.75">
      <c r="A3031" s="196" t="s">
        <v>7943</v>
      </c>
      <c r="B3031" s="196" t="s">
        <v>7944</v>
      </c>
      <c r="C3031" s="196" t="s">
        <v>8547</v>
      </c>
      <c r="D3031" s="196">
        <v>243</v>
      </c>
      <c r="E3031" s="197" t="s">
        <v>144</v>
      </c>
      <c r="F3031" s="196" t="s">
        <v>144</v>
      </c>
      <c r="G3031" s="196">
        <v>96987</v>
      </c>
      <c r="H3031" s="196" t="s">
        <v>8560</v>
      </c>
      <c r="I3031" s="196" t="s">
        <v>5502</v>
      </c>
      <c r="J3031" s="196" t="s">
        <v>5503</v>
      </c>
      <c r="K3031" s="197">
        <v>110.04</v>
      </c>
      <c r="L3031" s="196" t="s">
        <v>5433</v>
      </c>
    </row>
    <row r="3032" spans="1:12" ht="15.75">
      <c r="A3032" s="196" t="s">
        <v>7943</v>
      </c>
      <c r="B3032" s="196" t="s">
        <v>7944</v>
      </c>
      <c r="C3032" s="196" t="s">
        <v>8547</v>
      </c>
      <c r="D3032" s="196">
        <v>243</v>
      </c>
      <c r="E3032" s="197" t="s">
        <v>144</v>
      </c>
      <c r="F3032" s="196" t="s">
        <v>144</v>
      </c>
      <c r="G3032" s="196">
        <v>96988</v>
      </c>
      <c r="H3032" s="196" t="s">
        <v>8561</v>
      </c>
      <c r="I3032" s="196" t="s">
        <v>5502</v>
      </c>
      <c r="J3032" s="196" t="s">
        <v>5503</v>
      </c>
      <c r="K3032" s="197">
        <v>150.5</v>
      </c>
      <c r="L3032" s="196" t="s">
        <v>5433</v>
      </c>
    </row>
    <row r="3033" spans="1:12" ht="15.75">
      <c r="A3033" s="196" t="s">
        <v>7943</v>
      </c>
      <c r="B3033" s="196" t="s">
        <v>7944</v>
      </c>
      <c r="C3033" s="196" t="s">
        <v>8547</v>
      </c>
      <c r="D3033" s="196">
        <v>243</v>
      </c>
      <c r="E3033" s="197" t="s">
        <v>144</v>
      </c>
      <c r="F3033" s="196" t="s">
        <v>144</v>
      </c>
      <c r="G3033" s="196">
        <v>96989</v>
      </c>
      <c r="H3033" s="196" t="s">
        <v>8562</v>
      </c>
      <c r="I3033" s="196" t="s">
        <v>5502</v>
      </c>
      <c r="J3033" s="196" t="s">
        <v>5503</v>
      </c>
      <c r="K3033" s="197">
        <v>99.21</v>
      </c>
      <c r="L3033" s="196" t="s">
        <v>5433</v>
      </c>
    </row>
    <row r="3034" spans="1:12" ht="15.75">
      <c r="A3034" s="196" t="s">
        <v>7943</v>
      </c>
      <c r="B3034" s="196" t="s">
        <v>7944</v>
      </c>
      <c r="C3034" s="196" t="s">
        <v>8547</v>
      </c>
      <c r="D3034" s="196">
        <v>243</v>
      </c>
      <c r="E3034" s="197" t="s">
        <v>144</v>
      </c>
      <c r="F3034" s="196" t="s">
        <v>144</v>
      </c>
      <c r="G3034" s="196">
        <v>98463</v>
      </c>
      <c r="H3034" s="196" t="s">
        <v>8563</v>
      </c>
      <c r="I3034" s="196" t="s">
        <v>5502</v>
      </c>
      <c r="J3034" s="196" t="s">
        <v>5432</v>
      </c>
      <c r="K3034" s="197">
        <v>21.56</v>
      </c>
      <c r="L3034" s="196" t="s">
        <v>5433</v>
      </c>
    </row>
    <row r="3035" spans="1:12" ht="15.75">
      <c r="A3035" s="196" t="s">
        <v>8564</v>
      </c>
      <c r="B3035" s="196" t="s">
        <v>8565</v>
      </c>
      <c r="C3035" s="196" t="s">
        <v>8566</v>
      </c>
      <c r="D3035" s="196">
        <v>186</v>
      </c>
      <c r="E3035" s="197" t="s">
        <v>144</v>
      </c>
      <c r="F3035" s="196" t="s">
        <v>144</v>
      </c>
      <c r="G3035" s="196">
        <v>96765</v>
      </c>
      <c r="H3035" s="196" t="s">
        <v>8567</v>
      </c>
      <c r="I3035" s="196" t="s">
        <v>5502</v>
      </c>
      <c r="J3035" s="196" t="s">
        <v>5432</v>
      </c>
      <c r="K3035" s="198">
        <v>1022.59</v>
      </c>
      <c r="L3035" s="196" t="s">
        <v>5433</v>
      </c>
    </row>
    <row r="3036" spans="1:12" ht="15.75">
      <c r="A3036" s="196" t="s">
        <v>8564</v>
      </c>
      <c r="B3036" s="196" t="s">
        <v>8565</v>
      </c>
      <c r="C3036" s="196" t="s">
        <v>8566</v>
      </c>
      <c r="D3036" s="196">
        <v>186</v>
      </c>
      <c r="E3036" s="197" t="s">
        <v>144</v>
      </c>
      <c r="F3036" s="196" t="s">
        <v>144</v>
      </c>
      <c r="G3036" s="196">
        <v>101905</v>
      </c>
      <c r="H3036" s="196" t="s">
        <v>8568</v>
      </c>
      <c r="I3036" s="196" t="s">
        <v>5502</v>
      </c>
      <c r="J3036" s="196" t="s">
        <v>5432</v>
      </c>
      <c r="K3036" s="197">
        <v>176.68</v>
      </c>
      <c r="L3036" s="196" t="s">
        <v>5433</v>
      </c>
    </row>
    <row r="3037" spans="1:12" ht="15.75">
      <c r="A3037" s="196" t="s">
        <v>8564</v>
      </c>
      <c r="B3037" s="196" t="s">
        <v>8565</v>
      </c>
      <c r="C3037" s="196" t="s">
        <v>8566</v>
      </c>
      <c r="D3037" s="196">
        <v>186</v>
      </c>
      <c r="E3037" s="197" t="s">
        <v>144</v>
      </c>
      <c r="F3037" s="196" t="s">
        <v>144</v>
      </c>
      <c r="G3037" s="196">
        <v>101906</v>
      </c>
      <c r="H3037" s="196" t="s">
        <v>8569</v>
      </c>
      <c r="I3037" s="196" t="s">
        <v>5502</v>
      </c>
      <c r="J3037" s="196" t="s">
        <v>5432</v>
      </c>
      <c r="K3037" s="197">
        <v>517.64</v>
      </c>
      <c r="L3037" s="196" t="s">
        <v>5433</v>
      </c>
    </row>
    <row r="3038" spans="1:12" ht="15.75">
      <c r="A3038" s="196" t="s">
        <v>8564</v>
      </c>
      <c r="B3038" s="196" t="s">
        <v>8565</v>
      </c>
      <c r="C3038" s="196" t="s">
        <v>8566</v>
      </c>
      <c r="D3038" s="196">
        <v>186</v>
      </c>
      <c r="E3038" s="197" t="s">
        <v>144</v>
      </c>
      <c r="F3038" s="196" t="s">
        <v>144</v>
      </c>
      <c r="G3038" s="196">
        <v>101907</v>
      </c>
      <c r="H3038" s="196" t="s">
        <v>8570</v>
      </c>
      <c r="I3038" s="196" t="s">
        <v>5502</v>
      </c>
      <c r="J3038" s="196" t="s">
        <v>5432</v>
      </c>
      <c r="K3038" s="197">
        <v>559.17999999999995</v>
      </c>
      <c r="L3038" s="196" t="s">
        <v>5433</v>
      </c>
    </row>
    <row r="3039" spans="1:12" ht="15.75">
      <c r="A3039" s="196" t="s">
        <v>8564</v>
      </c>
      <c r="B3039" s="196" t="s">
        <v>8565</v>
      </c>
      <c r="C3039" s="196" t="s">
        <v>8566</v>
      </c>
      <c r="D3039" s="196">
        <v>186</v>
      </c>
      <c r="E3039" s="197" t="s">
        <v>144</v>
      </c>
      <c r="F3039" s="196" t="s">
        <v>144</v>
      </c>
      <c r="G3039" s="196">
        <v>101908</v>
      </c>
      <c r="H3039" s="196" t="s">
        <v>8571</v>
      </c>
      <c r="I3039" s="196" t="s">
        <v>5502</v>
      </c>
      <c r="J3039" s="196" t="s">
        <v>5432</v>
      </c>
      <c r="K3039" s="197">
        <v>171.48</v>
      </c>
      <c r="L3039" s="196" t="s">
        <v>5433</v>
      </c>
    </row>
    <row r="3040" spans="1:12" ht="15.75">
      <c r="A3040" s="196" t="s">
        <v>8564</v>
      </c>
      <c r="B3040" s="196" t="s">
        <v>8565</v>
      </c>
      <c r="C3040" s="196" t="s">
        <v>8566</v>
      </c>
      <c r="D3040" s="196">
        <v>186</v>
      </c>
      <c r="E3040" s="197" t="s">
        <v>144</v>
      </c>
      <c r="F3040" s="196" t="s">
        <v>144</v>
      </c>
      <c r="G3040" s="196">
        <v>101909</v>
      </c>
      <c r="H3040" s="196" t="s">
        <v>8572</v>
      </c>
      <c r="I3040" s="196" t="s">
        <v>5502</v>
      </c>
      <c r="J3040" s="196" t="s">
        <v>5432</v>
      </c>
      <c r="K3040" s="197">
        <v>199.18</v>
      </c>
      <c r="L3040" s="196" t="s">
        <v>5433</v>
      </c>
    </row>
    <row r="3041" spans="1:12" ht="15.75">
      <c r="A3041" s="196" t="s">
        <v>8564</v>
      </c>
      <c r="B3041" s="196" t="s">
        <v>8565</v>
      </c>
      <c r="C3041" s="196" t="s">
        <v>8566</v>
      </c>
      <c r="D3041" s="196">
        <v>186</v>
      </c>
      <c r="E3041" s="197" t="s">
        <v>144</v>
      </c>
      <c r="F3041" s="196" t="s">
        <v>144</v>
      </c>
      <c r="G3041" s="196">
        <v>101910</v>
      </c>
      <c r="H3041" s="196" t="s">
        <v>8573</v>
      </c>
      <c r="I3041" s="196" t="s">
        <v>5502</v>
      </c>
      <c r="J3041" s="196" t="s">
        <v>5432</v>
      </c>
      <c r="K3041" s="197">
        <v>233.79</v>
      </c>
      <c r="L3041" s="196" t="s">
        <v>5433</v>
      </c>
    </row>
    <row r="3042" spans="1:12" ht="15.75">
      <c r="A3042" s="196" t="s">
        <v>8564</v>
      </c>
      <c r="B3042" s="196" t="s">
        <v>8565</v>
      </c>
      <c r="C3042" s="196" t="s">
        <v>8566</v>
      </c>
      <c r="D3042" s="196">
        <v>186</v>
      </c>
      <c r="E3042" s="197" t="s">
        <v>144</v>
      </c>
      <c r="F3042" s="196" t="s">
        <v>144</v>
      </c>
      <c r="G3042" s="196">
        <v>101911</v>
      </c>
      <c r="H3042" s="196" t="s">
        <v>8574</v>
      </c>
      <c r="I3042" s="196" t="s">
        <v>5502</v>
      </c>
      <c r="J3042" s="196" t="s">
        <v>5432</v>
      </c>
      <c r="K3042" s="197">
        <v>268.41000000000003</v>
      </c>
      <c r="L3042" s="196" t="s">
        <v>5433</v>
      </c>
    </row>
    <row r="3043" spans="1:12" ht="15.75">
      <c r="A3043" s="196" t="s">
        <v>8564</v>
      </c>
      <c r="B3043" s="196" t="s">
        <v>8565</v>
      </c>
      <c r="C3043" s="196" t="s">
        <v>8566</v>
      </c>
      <c r="D3043" s="196">
        <v>186</v>
      </c>
      <c r="E3043" s="197" t="s">
        <v>144</v>
      </c>
      <c r="F3043" s="196" t="s">
        <v>144</v>
      </c>
      <c r="G3043" s="196">
        <v>101912</v>
      </c>
      <c r="H3043" s="196" t="s">
        <v>8575</v>
      </c>
      <c r="I3043" s="196" t="s">
        <v>5502</v>
      </c>
      <c r="J3043" s="196" t="s">
        <v>5503</v>
      </c>
      <c r="K3043" s="198">
        <v>1015.46</v>
      </c>
      <c r="L3043" s="196" t="s">
        <v>5433</v>
      </c>
    </row>
    <row r="3044" spans="1:12" ht="15.75">
      <c r="A3044" s="196" t="s">
        <v>8564</v>
      </c>
      <c r="B3044" s="196" t="s">
        <v>8565</v>
      </c>
      <c r="C3044" s="196" t="s">
        <v>8566</v>
      </c>
      <c r="D3044" s="196">
        <v>186</v>
      </c>
      <c r="E3044" s="197" t="s">
        <v>144</v>
      </c>
      <c r="F3044" s="196" t="s">
        <v>144</v>
      </c>
      <c r="G3044" s="196">
        <v>101913</v>
      </c>
      <c r="H3044" s="196" t="s">
        <v>8576</v>
      </c>
      <c r="I3044" s="196" t="s">
        <v>5502</v>
      </c>
      <c r="J3044" s="196" t="s">
        <v>5503</v>
      </c>
      <c r="K3044" s="197">
        <v>408.45</v>
      </c>
      <c r="L3044" s="196" t="s">
        <v>5433</v>
      </c>
    </row>
    <row r="3045" spans="1:12" ht="15.75">
      <c r="A3045" s="196" t="s">
        <v>8564</v>
      </c>
      <c r="B3045" s="196" t="s">
        <v>8565</v>
      </c>
      <c r="C3045" s="196" t="s">
        <v>8566</v>
      </c>
      <c r="D3045" s="196">
        <v>186</v>
      </c>
      <c r="E3045" s="197" t="s">
        <v>144</v>
      </c>
      <c r="F3045" s="196" t="s">
        <v>144</v>
      </c>
      <c r="G3045" s="196">
        <v>101914</v>
      </c>
      <c r="H3045" s="196" t="s">
        <v>8577</v>
      </c>
      <c r="I3045" s="196" t="s">
        <v>5502</v>
      </c>
      <c r="J3045" s="196" t="s">
        <v>5503</v>
      </c>
      <c r="K3045" s="197">
        <v>339.34</v>
      </c>
      <c r="L3045" s="196" t="s">
        <v>5433</v>
      </c>
    </row>
    <row r="3046" spans="1:12" ht="15.75">
      <c r="A3046" s="196" t="s">
        <v>8564</v>
      </c>
      <c r="B3046" s="196" t="s">
        <v>8565</v>
      </c>
      <c r="C3046" s="196" t="s">
        <v>8566</v>
      </c>
      <c r="D3046" s="196">
        <v>186</v>
      </c>
      <c r="E3046" s="197" t="s">
        <v>144</v>
      </c>
      <c r="F3046" s="196" t="s">
        <v>144</v>
      </c>
      <c r="G3046" s="196">
        <v>101915</v>
      </c>
      <c r="H3046" s="196" t="s">
        <v>8578</v>
      </c>
      <c r="I3046" s="196" t="s">
        <v>5502</v>
      </c>
      <c r="J3046" s="196" t="s">
        <v>5503</v>
      </c>
      <c r="K3046" s="197">
        <v>255.73</v>
      </c>
      <c r="L3046" s="196" t="s">
        <v>5433</v>
      </c>
    </row>
    <row r="3047" spans="1:12" ht="15.75">
      <c r="A3047" s="196" t="s">
        <v>8564</v>
      </c>
      <c r="B3047" s="196" t="s">
        <v>8565</v>
      </c>
      <c r="C3047" s="196" t="s">
        <v>8566</v>
      </c>
      <c r="D3047" s="196">
        <v>186</v>
      </c>
      <c r="E3047" s="197" t="s">
        <v>144</v>
      </c>
      <c r="F3047" s="196" t="s">
        <v>144</v>
      </c>
      <c r="G3047" s="196">
        <v>101916</v>
      </c>
      <c r="H3047" s="196" t="s">
        <v>8579</v>
      </c>
      <c r="I3047" s="196" t="s">
        <v>5502</v>
      </c>
      <c r="J3047" s="196" t="s">
        <v>5432</v>
      </c>
      <c r="K3047" s="198">
        <v>2475.5100000000002</v>
      </c>
      <c r="L3047" s="196" t="s">
        <v>5433</v>
      </c>
    </row>
    <row r="3048" spans="1:12" ht="15.75">
      <c r="A3048" s="196" t="s">
        <v>8564</v>
      </c>
      <c r="B3048" s="196" t="s">
        <v>8565</v>
      </c>
      <c r="C3048" s="196" t="s">
        <v>8566</v>
      </c>
      <c r="D3048" s="196">
        <v>186</v>
      </c>
      <c r="E3048" s="197" t="s">
        <v>144</v>
      </c>
      <c r="F3048" s="196" t="s">
        <v>144</v>
      </c>
      <c r="G3048" s="196">
        <v>101917</v>
      </c>
      <c r="H3048" s="196" t="s">
        <v>8580</v>
      </c>
      <c r="I3048" s="196" t="s">
        <v>5502</v>
      </c>
      <c r="J3048" s="196" t="s">
        <v>5432</v>
      </c>
      <c r="K3048" s="197">
        <v>119.01</v>
      </c>
      <c r="L3048" s="196" t="s">
        <v>5433</v>
      </c>
    </row>
    <row r="3049" spans="1:12" ht="15.75">
      <c r="A3049" s="196" t="s">
        <v>8564</v>
      </c>
      <c r="B3049" s="196" t="s">
        <v>8565</v>
      </c>
      <c r="C3049" s="196" t="s">
        <v>8581</v>
      </c>
      <c r="D3049" s="196">
        <v>187</v>
      </c>
      <c r="E3049" s="197" t="s">
        <v>144</v>
      </c>
      <c r="F3049" s="196" t="s">
        <v>144</v>
      </c>
      <c r="G3049" s="196">
        <v>98261</v>
      </c>
      <c r="H3049" s="196" t="s">
        <v>8582</v>
      </c>
      <c r="I3049" s="196" t="s">
        <v>5431</v>
      </c>
      <c r="J3049" s="196" t="s">
        <v>5503</v>
      </c>
      <c r="K3049" s="197">
        <v>3.18</v>
      </c>
      <c r="L3049" s="196" t="s">
        <v>5433</v>
      </c>
    </row>
    <row r="3050" spans="1:12" ht="15.75">
      <c r="A3050" s="196" t="s">
        <v>8564</v>
      </c>
      <c r="B3050" s="196" t="s">
        <v>8565</v>
      </c>
      <c r="C3050" s="196" t="s">
        <v>8581</v>
      </c>
      <c r="D3050" s="196">
        <v>187</v>
      </c>
      <c r="E3050" s="197" t="s">
        <v>144</v>
      </c>
      <c r="F3050" s="196" t="s">
        <v>144</v>
      </c>
      <c r="G3050" s="196">
        <v>98262</v>
      </c>
      <c r="H3050" s="196" t="s">
        <v>8583</v>
      </c>
      <c r="I3050" s="196" t="s">
        <v>5431</v>
      </c>
      <c r="J3050" s="196" t="s">
        <v>5503</v>
      </c>
      <c r="K3050" s="197">
        <v>3.76</v>
      </c>
      <c r="L3050" s="196" t="s">
        <v>5433</v>
      </c>
    </row>
    <row r="3051" spans="1:12" ht="15.75">
      <c r="A3051" s="196" t="s">
        <v>8564</v>
      </c>
      <c r="B3051" s="196" t="s">
        <v>8565</v>
      </c>
      <c r="C3051" s="196" t="s">
        <v>8581</v>
      </c>
      <c r="D3051" s="196">
        <v>187</v>
      </c>
      <c r="E3051" s="197" t="s">
        <v>144</v>
      </c>
      <c r="F3051" s="196" t="s">
        <v>144</v>
      </c>
      <c r="G3051" s="196">
        <v>98263</v>
      </c>
      <c r="H3051" s="196" t="s">
        <v>8584</v>
      </c>
      <c r="I3051" s="196" t="s">
        <v>5431</v>
      </c>
      <c r="J3051" s="196" t="s">
        <v>5503</v>
      </c>
      <c r="K3051" s="197">
        <v>4.46</v>
      </c>
      <c r="L3051" s="196" t="s">
        <v>5433</v>
      </c>
    </row>
    <row r="3052" spans="1:12" ht="15.75">
      <c r="A3052" s="196" t="s">
        <v>8564</v>
      </c>
      <c r="B3052" s="196" t="s">
        <v>8565</v>
      </c>
      <c r="C3052" s="196" t="s">
        <v>8581</v>
      </c>
      <c r="D3052" s="196">
        <v>187</v>
      </c>
      <c r="E3052" s="197" t="s">
        <v>144</v>
      </c>
      <c r="F3052" s="196" t="s">
        <v>144</v>
      </c>
      <c r="G3052" s="196">
        <v>98264</v>
      </c>
      <c r="H3052" s="196" t="s">
        <v>8585</v>
      </c>
      <c r="I3052" s="196" t="s">
        <v>5431</v>
      </c>
      <c r="J3052" s="196" t="s">
        <v>5503</v>
      </c>
      <c r="K3052" s="197">
        <v>5</v>
      </c>
      <c r="L3052" s="196" t="s">
        <v>5433</v>
      </c>
    </row>
    <row r="3053" spans="1:12" ht="15.75">
      <c r="A3053" s="196" t="s">
        <v>8564</v>
      </c>
      <c r="B3053" s="196" t="s">
        <v>8565</v>
      </c>
      <c r="C3053" s="196" t="s">
        <v>8581</v>
      </c>
      <c r="D3053" s="196">
        <v>187</v>
      </c>
      <c r="E3053" s="197" t="s">
        <v>144</v>
      </c>
      <c r="F3053" s="196" t="s">
        <v>144</v>
      </c>
      <c r="G3053" s="196">
        <v>98265</v>
      </c>
      <c r="H3053" s="196" t="s">
        <v>8586</v>
      </c>
      <c r="I3053" s="196" t="s">
        <v>5431</v>
      </c>
      <c r="J3053" s="196" t="s">
        <v>5503</v>
      </c>
      <c r="K3053" s="197">
        <v>5.82</v>
      </c>
      <c r="L3053" s="196" t="s">
        <v>5433</v>
      </c>
    </row>
    <row r="3054" spans="1:12" ht="15.75">
      <c r="A3054" s="196" t="s">
        <v>8564</v>
      </c>
      <c r="B3054" s="196" t="s">
        <v>8565</v>
      </c>
      <c r="C3054" s="196" t="s">
        <v>8581</v>
      </c>
      <c r="D3054" s="196">
        <v>187</v>
      </c>
      <c r="E3054" s="197" t="s">
        <v>144</v>
      </c>
      <c r="F3054" s="196" t="s">
        <v>144</v>
      </c>
      <c r="G3054" s="196">
        <v>98266</v>
      </c>
      <c r="H3054" s="196" t="s">
        <v>8587</v>
      </c>
      <c r="I3054" s="196" t="s">
        <v>5431</v>
      </c>
      <c r="J3054" s="196" t="s">
        <v>5503</v>
      </c>
      <c r="K3054" s="197">
        <v>6.28</v>
      </c>
      <c r="L3054" s="196" t="s">
        <v>5433</v>
      </c>
    </row>
    <row r="3055" spans="1:12" ht="15.75">
      <c r="A3055" s="196" t="s">
        <v>8564</v>
      </c>
      <c r="B3055" s="196" t="s">
        <v>8565</v>
      </c>
      <c r="C3055" s="196" t="s">
        <v>8581</v>
      </c>
      <c r="D3055" s="196">
        <v>187</v>
      </c>
      <c r="E3055" s="197" t="s">
        <v>144</v>
      </c>
      <c r="F3055" s="196" t="s">
        <v>144</v>
      </c>
      <c r="G3055" s="196">
        <v>98267</v>
      </c>
      <c r="H3055" s="196" t="s">
        <v>8588</v>
      </c>
      <c r="I3055" s="196" t="s">
        <v>5431</v>
      </c>
      <c r="J3055" s="196" t="s">
        <v>5503</v>
      </c>
      <c r="K3055" s="197">
        <v>10.38</v>
      </c>
      <c r="L3055" s="196" t="s">
        <v>5433</v>
      </c>
    </row>
    <row r="3056" spans="1:12" ht="15.75">
      <c r="A3056" s="196" t="s">
        <v>8564</v>
      </c>
      <c r="B3056" s="196" t="s">
        <v>8565</v>
      </c>
      <c r="C3056" s="196" t="s">
        <v>8581</v>
      </c>
      <c r="D3056" s="196">
        <v>187</v>
      </c>
      <c r="E3056" s="197" t="s">
        <v>144</v>
      </c>
      <c r="F3056" s="196" t="s">
        <v>144</v>
      </c>
      <c r="G3056" s="196">
        <v>98268</v>
      </c>
      <c r="H3056" s="196" t="s">
        <v>8589</v>
      </c>
      <c r="I3056" s="196" t="s">
        <v>5431</v>
      </c>
      <c r="J3056" s="196" t="s">
        <v>5503</v>
      </c>
      <c r="K3056" s="197">
        <v>17.05</v>
      </c>
      <c r="L3056" s="196" t="s">
        <v>5433</v>
      </c>
    </row>
    <row r="3057" spans="1:12" ht="15.75">
      <c r="A3057" s="196" t="s">
        <v>8564</v>
      </c>
      <c r="B3057" s="196" t="s">
        <v>8565</v>
      </c>
      <c r="C3057" s="196" t="s">
        <v>8581</v>
      </c>
      <c r="D3057" s="196">
        <v>187</v>
      </c>
      <c r="E3057" s="197" t="s">
        <v>144</v>
      </c>
      <c r="F3057" s="196" t="s">
        <v>144</v>
      </c>
      <c r="G3057" s="196">
        <v>98269</v>
      </c>
      <c r="H3057" s="196" t="s">
        <v>8590</v>
      </c>
      <c r="I3057" s="196" t="s">
        <v>5431</v>
      </c>
      <c r="J3057" s="196" t="s">
        <v>5503</v>
      </c>
      <c r="K3057" s="197">
        <v>22.05</v>
      </c>
      <c r="L3057" s="196" t="s">
        <v>5433</v>
      </c>
    </row>
    <row r="3058" spans="1:12" ht="15.75">
      <c r="A3058" s="196" t="s">
        <v>8564</v>
      </c>
      <c r="B3058" s="196" t="s">
        <v>8565</v>
      </c>
      <c r="C3058" s="196" t="s">
        <v>8581</v>
      </c>
      <c r="D3058" s="196">
        <v>187</v>
      </c>
      <c r="E3058" s="197" t="s">
        <v>144</v>
      </c>
      <c r="F3058" s="196" t="s">
        <v>144</v>
      </c>
      <c r="G3058" s="196">
        <v>98270</v>
      </c>
      <c r="H3058" s="196" t="s">
        <v>8591</v>
      </c>
      <c r="I3058" s="196" t="s">
        <v>5431</v>
      </c>
      <c r="J3058" s="196" t="s">
        <v>5503</v>
      </c>
      <c r="K3058" s="197">
        <v>35.99</v>
      </c>
      <c r="L3058" s="196" t="s">
        <v>5433</v>
      </c>
    </row>
    <row r="3059" spans="1:12" ht="15.75">
      <c r="A3059" s="196" t="s">
        <v>8564</v>
      </c>
      <c r="B3059" s="196" t="s">
        <v>8565</v>
      </c>
      <c r="C3059" s="196" t="s">
        <v>8581</v>
      </c>
      <c r="D3059" s="196">
        <v>187</v>
      </c>
      <c r="E3059" s="197" t="s">
        <v>144</v>
      </c>
      <c r="F3059" s="196" t="s">
        <v>144</v>
      </c>
      <c r="G3059" s="196">
        <v>98271</v>
      </c>
      <c r="H3059" s="196" t="s">
        <v>8592</v>
      </c>
      <c r="I3059" s="196" t="s">
        <v>5431</v>
      </c>
      <c r="J3059" s="196" t="s">
        <v>5503</v>
      </c>
      <c r="K3059" s="197">
        <v>55.97</v>
      </c>
      <c r="L3059" s="196" t="s">
        <v>5433</v>
      </c>
    </row>
    <row r="3060" spans="1:12" ht="15.75">
      <c r="A3060" s="196" t="s">
        <v>8564</v>
      </c>
      <c r="B3060" s="196" t="s">
        <v>8565</v>
      </c>
      <c r="C3060" s="196" t="s">
        <v>8581</v>
      </c>
      <c r="D3060" s="196">
        <v>187</v>
      </c>
      <c r="E3060" s="197" t="s">
        <v>144</v>
      </c>
      <c r="F3060" s="196" t="s">
        <v>144</v>
      </c>
      <c r="G3060" s="196">
        <v>98272</v>
      </c>
      <c r="H3060" s="196" t="s">
        <v>8593</v>
      </c>
      <c r="I3060" s="196" t="s">
        <v>5431</v>
      </c>
      <c r="J3060" s="196" t="s">
        <v>5503</v>
      </c>
      <c r="K3060" s="197">
        <v>131.52000000000001</v>
      </c>
      <c r="L3060" s="196" t="s">
        <v>5433</v>
      </c>
    </row>
    <row r="3061" spans="1:12" ht="15.75">
      <c r="A3061" s="196" t="s">
        <v>8564</v>
      </c>
      <c r="B3061" s="196" t="s">
        <v>8565</v>
      </c>
      <c r="C3061" s="196" t="s">
        <v>8581</v>
      </c>
      <c r="D3061" s="196">
        <v>187</v>
      </c>
      <c r="E3061" s="197" t="s">
        <v>144</v>
      </c>
      <c r="F3061" s="196" t="s">
        <v>144</v>
      </c>
      <c r="G3061" s="196">
        <v>98273</v>
      </c>
      <c r="H3061" s="196" t="s">
        <v>8594</v>
      </c>
      <c r="I3061" s="196" t="s">
        <v>5431</v>
      </c>
      <c r="J3061" s="196" t="s">
        <v>5503</v>
      </c>
      <c r="K3061" s="197">
        <v>2.4900000000000002</v>
      </c>
      <c r="L3061" s="196" t="s">
        <v>5433</v>
      </c>
    </row>
    <row r="3062" spans="1:12" ht="15.75">
      <c r="A3062" s="196" t="s">
        <v>8564</v>
      </c>
      <c r="B3062" s="196" t="s">
        <v>8565</v>
      </c>
      <c r="C3062" s="196" t="s">
        <v>8581</v>
      </c>
      <c r="D3062" s="196">
        <v>187</v>
      </c>
      <c r="E3062" s="197" t="s">
        <v>144</v>
      </c>
      <c r="F3062" s="196" t="s">
        <v>144</v>
      </c>
      <c r="G3062" s="196">
        <v>98274</v>
      </c>
      <c r="H3062" s="196" t="s">
        <v>8595</v>
      </c>
      <c r="I3062" s="196" t="s">
        <v>5431</v>
      </c>
      <c r="J3062" s="196" t="s">
        <v>5503</v>
      </c>
      <c r="K3062" s="197">
        <v>3.31</v>
      </c>
      <c r="L3062" s="196" t="s">
        <v>5433</v>
      </c>
    </row>
    <row r="3063" spans="1:12" ht="15.75">
      <c r="A3063" s="196" t="s">
        <v>8564</v>
      </c>
      <c r="B3063" s="196" t="s">
        <v>8565</v>
      </c>
      <c r="C3063" s="196" t="s">
        <v>8581</v>
      </c>
      <c r="D3063" s="196">
        <v>187</v>
      </c>
      <c r="E3063" s="197" t="s">
        <v>144</v>
      </c>
      <c r="F3063" s="196" t="s">
        <v>144</v>
      </c>
      <c r="G3063" s="196">
        <v>98275</v>
      </c>
      <c r="H3063" s="196" t="s">
        <v>8596</v>
      </c>
      <c r="I3063" s="196" t="s">
        <v>5431</v>
      </c>
      <c r="J3063" s="196" t="s">
        <v>5503</v>
      </c>
      <c r="K3063" s="197">
        <v>3.77</v>
      </c>
      <c r="L3063" s="196" t="s">
        <v>5433</v>
      </c>
    </row>
    <row r="3064" spans="1:12" ht="15.75">
      <c r="A3064" s="196" t="s">
        <v>8564</v>
      </c>
      <c r="B3064" s="196" t="s">
        <v>8565</v>
      </c>
      <c r="C3064" s="196" t="s">
        <v>8581</v>
      </c>
      <c r="D3064" s="196">
        <v>187</v>
      </c>
      <c r="E3064" s="197" t="s">
        <v>144</v>
      </c>
      <c r="F3064" s="196" t="s">
        <v>144</v>
      </c>
      <c r="G3064" s="196">
        <v>98276</v>
      </c>
      <c r="H3064" s="196" t="s">
        <v>8597</v>
      </c>
      <c r="I3064" s="196" t="s">
        <v>5431</v>
      </c>
      <c r="J3064" s="196" t="s">
        <v>5503</v>
      </c>
      <c r="K3064" s="197">
        <v>7.87</v>
      </c>
      <c r="L3064" s="196" t="s">
        <v>5433</v>
      </c>
    </row>
    <row r="3065" spans="1:12" ht="15.75">
      <c r="A3065" s="196" t="s">
        <v>8564</v>
      </c>
      <c r="B3065" s="196" t="s">
        <v>8565</v>
      </c>
      <c r="C3065" s="196" t="s">
        <v>8581</v>
      </c>
      <c r="D3065" s="196">
        <v>187</v>
      </c>
      <c r="E3065" s="197" t="s">
        <v>144</v>
      </c>
      <c r="F3065" s="196" t="s">
        <v>144</v>
      </c>
      <c r="G3065" s="196">
        <v>98277</v>
      </c>
      <c r="H3065" s="196" t="s">
        <v>8598</v>
      </c>
      <c r="I3065" s="196" t="s">
        <v>5431</v>
      </c>
      <c r="J3065" s="196" t="s">
        <v>5503</v>
      </c>
      <c r="K3065" s="197">
        <v>14.53</v>
      </c>
      <c r="L3065" s="196" t="s">
        <v>5433</v>
      </c>
    </row>
    <row r="3066" spans="1:12" ht="15.75">
      <c r="A3066" s="196" t="s">
        <v>8564</v>
      </c>
      <c r="B3066" s="196" t="s">
        <v>8565</v>
      </c>
      <c r="C3066" s="196" t="s">
        <v>8581</v>
      </c>
      <c r="D3066" s="196">
        <v>187</v>
      </c>
      <c r="E3066" s="197" t="s">
        <v>144</v>
      </c>
      <c r="F3066" s="196" t="s">
        <v>144</v>
      </c>
      <c r="G3066" s="196">
        <v>98278</v>
      </c>
      <c r="H3066" s="196" t="s">
        <v>8599</v>
      </c>
      <c r="I3066" s="196" t="s">
        <v>5431</v>
      </c>
      <c r="J3066" s="196" t="s">
        <v>5503</v>
      </c>
      <c r="K3066" s="197">
        <v>19.54</v>
      </c>
      <c r="L3066" s="196" t="s">
        <v>5433</v>
      </c>
    </row>
    <row r="3067" spans="1:12" ht="15.75">
      <c r="A3067" s="196" t="s">
        <v>8564</v>
      </c>
      <c r="B3067" s="196" t="s">
        <v>8565</v>
      </c>
      <c r="C3067" s="196" t="s">
        <v>8581</v>
      </c>
      <c r="D3067" s="196">
        <v>187</v>
      </c>
      <c r="E3067" s="197" t="s">
        <v>144</v>
      </c>
      <c r="F3067" s="196" t="s">
        <v>144</v>
      </c>
      <c r="G3067" s="196">
        <v>98279</v>
      </c>
      <c r="H3067" s="196" t="s">
        <v>8600</v>
      </c>
      <c r="I3067" s="196" t="s">
        <v>5431</v>
      </c>
      <c r="J3067" s="196" t="s">
        <v>5503</v>
      </c>
      <c r="K3067" s="197">
        <v>33.479999999999997</v>
      </c>
      <c r="L3067" s="196" t="s">
        <v>5433</v>
      </c>
    </row>
    <row r="3068" spans="1:12" ht="15.75">
      <c r="A3068" s="196" t="s">
        <v>8564</v>
      </c>
      <c r="B3068" s="196" t="s">
        <v>8565</v>
      </c>
      <c r="C3068" s="196" t="s">
        <v>8581</v>
      </c>
      <c r="D3068" s="196">
        <v>187</v>
      </c>
      <c r="E3068" s="197" t="s">
        <v>144</v>
      </c>
      <c r="F3068" s="196" t="s">
        <v>144</v>
      </c>
      <c r="G3068" s="196">
        <v>98280</v>
      </c>
      <c r="H3068" s="196" t="s">
        <v>8601</v>
      </c>
      <c r="I3068" s="196" t="s">
        <v>5431</v>
      </c>
      <c r="J3068" s="196" t="s">
        <v>5503</v>
      </c>
      <c r="K3068" s="197">
        <v>6.41</v>
      </c>
      <c r="L3068" s="196" t="s">
        <v>5433</v>
      </c>
    </row>
    <row r="3069" spans="1:12" ht="15.75">
      <c r="A3069" s="196" t="s">
        <v>8564</v>
      </c>
      <c r="B3069" s="196" t="s">
        <v>8565</v>
      </c>
      <c r="C3069" s="196" t="s">
        <v>8581</v>
      </c>
      <c r="D3069" s="196">
        <v>187</v>
      </c>
      <c r="E3069" s="197" t="s">
        <v>144</v>
      </c>
      <c r="F3069" s="196" t="s">
        <v>144</v>
      </c>
      <c r="G3069" s="196">
        <v>98281</v>
      </c>
      <c r="H3069" s="196" t="s">
        <v>8602</v>
      </c>
      <c r="I3069" s="196" t="s">
        <v>5431</v>
      </c>
      <c r="J3069" s="196" t="s">
        <v>5503</v>
      </c>
      <c r="K3069" s="197">
        <v>6.98</v>
      </c>
      <c r="L3069" s="196" t="s">
        <v>5433</v>
      </c>
    </row>
    <row r="3070" spans="1:12" ht="15.75">
      <c r="A3070" s="196" t="s">
        <v>8564</v>
      </c>
      <c r="B3070" s="196" t="s">
        <v>8565</v>
      </c>
      <c r="C3070" s="196" t="s">
        <v>8581</v>
      </c>
      <c r="D3070" s="196">
        <v>187</v>
      </c>
      <c r="E3070" s="197" t="s">
        <v>144</v>
      </c>
      <c r="F3070" s="196" t="s">
        <v>144</v>
      </c>
      <c r="G3070" s="196">
        <v>98282</v>
      </c>
      <c r="H3070" s="196" t="s">
        <v>8603</v>
      </c>
      <c r="I3070" s="196" t="s">
        <v>5431</v>
      </c>
      <c r="J3070" s="196" t="s">
        <v>5503</v>
      </c>
      <c r="K3070" s="197">
        <v>7.69</v>
      </c>
      <c r="L3070" s="196" t="s">
        <v>5433</v>
      </c>
    </row>
    <row r="3071" spans="1:12" ht="15.75">
      <c r="A3071" s="196" t="s">
        <v>8564</v>
      </c>
      <c r="B3071" s="196" t="s">
        <v>8565</v>
      </c>
      <c r="C3071" s="196" t="s">
        <v>8581</v>
      </c>
      <c r="D3071" s="196">
        <v>187</v>
      </c>
      <c r="E3071" s="197" t="s">
        <v>144</v>
      </c>
      <c r="F3071" s="196" t="s">
        <v>144</v>
      </c>
      <c r="G3071" s="196">
        <v>98283</v>
      </c>
      <c r="H3071" s="196" t="s">
        <v>8604</v>
      </c>
      <c r="I3071" s="196" t="s">
        <v>5431</v>
      </c>
      <c r="J3071" s="196" t="s">
        <v>5503</v>
      </c>
      <c r="K3071" s="197">
        <v>8.24</v>
      </c>
      <c r="L3071" s="196" t="s">
        <v>5433</v>
      </c>
    </row>
    <row r="3072" spans="1:12" ht="15.75">
      <c r="A3072" s="196" t="s">
        <v>8564</v>
      </c>
      <c r="B3072" s="196" t="s">
        <v>8565</v>
      </c>
      <c r="C3072" s="196" t="s">
        <v>8581</v>
      </c>
      <c r="D3072" s="196">
        <v>187</v>
      </c>
      <c r="E3072" s="197" t="s">
        <v>144</v>
      </c>
      <c r="F3072" s="196" t="s">
        <v>144</v>
      </c>
      <c r="G3072" s="196">
        <v>98284</v>
      </c>
      <c r="H3072" s="196" t="s">
        <v>8605</v>
      </c>
      <c r="I3072" s="196" t="s">
        <v>5431</v>
      </c>
      <c r="J3072" s="196" t="s">
        <v>5503</v>
      </c>
      <c r="K3072" s="197">
        <v>9.0500000000000007</v>
      </c>
      <c r="L3072" s="196" t="s">
        <v>5433</v>
      </c>
    </row>
    <row r="3073" spans="1:12" ht="15.75">
      <c r="A3073" s="196" t="s">
        <v>8564</v>
      </c>
      <c r="B3073" s="196" t="s">
        <v>8565</v>
      </c>
      <c r="C3073" s="196" t="s">
        <v>8581</v>
      </c>
      <c r="D3073" s="196">
        <v>187</v>
      </c>
      <c r="E3073" s="197" t="s">
        <v>144</v>
      </c>
      <c r="F3073" s="196" t="s">
        <v>144</v>
      </c>
      <c r="G3073" s="196">
        <v>98285</v>
      </c>
      <c r="H3073" s="196" t="s">
        <v>8606</v>
      </c>
      <c r="I3073" s="196" t="s">
        <v>5431</v>
      </c>
      <c r="J3073" s="196" t="s">
        <v>5503</v>
      </c>
      <c r="K3073" s="197">
        <v>9.52</v>
      </c>
      <c r="L3073" s="196" t="s">
        <v>5433</v>
      </c>
    </row>
    <row r="3074" spans="1:12" ht="15.75">
      <c r="A3074" s="196" t="s">
        <v>8564</v>
      </c>
      <c r="B3074" s="196" t="s">
        <v>8565</v>
      </c>
      <c r="C3074" s="196" t="s">
        <v>8581</v>
      </c>
      <c r="D3074" s="196">
        <v>187</v>
      </c>
      <c r="E3074" s="197" t="s">
        <v>144</v>
      </c>
      <c r="F3074" s="196" t="s">
        <v>144</v>
      </c>
      <c r="G3074" s="196">
        <v>98286</v>
      </c>
      <c r="H3074" s="196" t="s">
        <v>8607</v>
      </c>
      <c r="I3074" s="196" t="s">
        <v>5431</v>
      </c>
      <c r="J3074" s="196" t="s">
        <v>5503</v>
      </c>
      <c r="K3074" s="197">
        <v>13.62</v>
      </c>
      <c r="L3074" s="196" t="s">
        <v>5433</v>
      </c>
    </row>
    <row r="3075" spans="1:12" ht="15.75">
      <c r="A3075" s="196" t="s">
        <v>8564</v>
      </c>
      <c r="B3075" s="196" t="s">
        <v>8565</v>
      </c>
      <c r="C3075" s="196" t="s">
        <v>8581</v>
      </c>
      <c r="D3075" s="196">
        <v>187</v>
      </c>
      <c r="E3075" s="197" t="s">
        <v>144</v>
      </c>
      <c r="F3075" s="196" t="s">
        <v>144</v>
      </c>
      <c r="G3075" s="196">
        <v>98287</v>
      </c>
      <c r="H3075" s="196" t="s">
        <v>8608</v>
      </c>
      <c r="I3075" s="196" t="s">
        <v>5431</v>
      </c>
      <c r="J3075" s="196" t="s">
        <v>5503</v>
      </c>
      <c r="K3075" s="197">
        <v>1.24</v>
      </c>
      <c r="L3075" s="196" t="s">
        <v>5433</v>
      </c>
    </row>
    <row r="3076" spans="1:12" ht="15.75">
      <c r="A3076" s="196" t="s">
        <v>8564</v>
      </c>
      <c r="B3076" s="196" t="s">
        <v>8565</v>
      </c>
      <c r="C3076" s="196" t="s">
        <v>8581</v>
      </c>
      <c r="D3076" s="196">
        <v>187</v>
      </c>
      <c r="E3076" s="197" t="s">
        <v>144</v>
      </c>
      <c r="F3076" s="196" t="s">
        <v>144</v>
      </c>
      <c r="G3076" s="196">
        <v>98288</v>
      </c>
      <c r="H3076" s="196" t="s">
        <v>8609</v>
      </c>
      <c r="I3076" s="196" t="s">
        <v>5431</v>
      </c>
      <c r="J3076" s="196" t="s">
        <v>5503</v>
      </c>
      <c r="K3076" s="197">
        <v>1.82</v>
      </c>
      <c r="L3076" s="196" t="s">
        <v>5433</v>
      </c>
    </row>
    <row r="3077" spans="1:12" ht="15.75">
      <c r="A3077" s="196" t="s">
        <v>8564</v>
      </c>
      <c r="B3077" s="196" t="s">
        <v>8565</v>
      </c>
      <c r="C3077" s="196" t="s">
        <v>8581</v>
      </c>
      <c r="D3077" s="196">
        <v>187</v>
      </c>
      <c r="E3077" s="197" t="s">
        <v>144</v>
      </c>
      <c r="F3077" s="196" t="s">
        <v>144</v>
      </c>
      <c r="G3077" s="196">
        <v>98289</v>
      </c>
      <c r="H3077" s="196" t="s">
        <v>8610</v>
      </c>
      <c r="I3077" s="196" t="s">
        <v>5431</v>
      </c>
      <c r="J3077" s="196" t="s">
        <v>5503</v>
      </c>
      <c r="K3077" s="197">
        <v>2.52</v>
      </c>
      <c r="L3077" s="196" t="s">
        <v>5433</v>
      </c>
    </row>
    <row r="3078" spans="1:12" ht="15.75">
      <c r="A3078" s="196" t="s">
        <v>8564</v>
      </c>
      <c r="B3078" s="196" t="s">
        <v>8565</v>
      </c>
      <c r="C3078" s="196" t="s">
        <v>8581</v>
      </c>
      <c r="D3078" s="196">
        <v>187</v>
      </c>
      <c r="E3078" s="197" t="s">
        <v>144</v>
      </c>
      <c r="F3078" s="196" t="s">
        <v>144</v>
      </c>
      <c r="G3078" s="196">
        <v>98290</v>
      </c>
      <c r="H3078" s="196" t="s">
        <v>8611</v>
      </c>
      <c r="I3078" s="196" t="s">
        <v>5431</v>
      </c>
      <c r="J3078" s="196" t="s">
        <v>5503</v>
      </c>
      <c r="K3078" s="197">
        <v>3.06</v>
      </c>
      <c r="L3078" s="196" t="s">
        <v>5433</v>
      </c>
    </row>
    <row r="3079" spans="1:12" ht="15.75">
      <c r="A3079" s="196" t="s">
        <v>8564</v>
      </c>
      <c r="B3079" s="196" t="s">
        <v>8565</v>
      </c>
      <c r="C3079" s="196" t="s">
        <v>8581</v>
      </c>
      <c r="D3079" s="196">
        <v>187</v>
      </c>
      <c r="E3079" s="197" t="s">
        <v>144</v>
      </c>
      <c r="F3079" s="196" t="s">
        <v>144</v>
      </c>
      <c r="G3079" s="196">
        <v>98291</v>
      </c>
      <c r="H3079" s="196" t="s">
        <v>8612</v>
      </c>
      <c r="I3079" s="196" t="s">
        <v>5431</v>
      </c>
      <c r="J3079" s="196" t="s">
        <v>5503</v>
      </c>
      <c r="K3079" s="197">
        <v>3.88</v>
      </c>
      <c r="L3079" s="196" t="s">
        <v>5433</v>
      </c>
    </row>
    <row r="3080" spans="1:12" ht="15.75">
      <c r="A3080" s="196" t="s">
        <v>8564</v>
      </c>
      <c r="B3080" s="196" t="s">
        <v>8565</v>
      </c>
      <c r="C3080" s="196" t="s">
        <v>8581</v>
      </c>
      <c r="D3080" s="196">
        <v>187</v>
      </c>
      <c r="E3080" s="197" t="s">
        <v>144</v>
      </c>
      <c r="F3080" s="196" t="s">
        <v>144</v>
      </c>
      <c r="G3080" s="196">
        <v>98292</v>
      </c>
      <c r="H3080" s="196" t="s">
        <v>8613</v>
      </c>
      <c r="I3080" s="196" t="s">
        <v>5431</v>
      </c>
      <c r="J3080" s="196" t="s">
        <v>5503</v>
      </c>
      <c r="K3080" s="197">
        <v>4.34</v>
      </c>
      <c r="L3080" s="196" t="s">
        <v>5433</v>
      </c>
    </row>
    <row r="3081" spans="1:12" ht="15.75">
      <c r="A3081" s="196" t="s">
        <v>8564</v>
      </c>
      <c r="B3081" s="196" t="s">
        <v>8565</v>
      </c>
      <c r="C3081" s="196" t="s">
        <v>8581</v>
      </c>
      <c r="D3081" s="196">
        <v>187</v>
      </c>
      <c r="E3081" s="197" t="s">
        <v>144</v>
      </c>
      <c r="F3081" s="196" t="s">
        <v>144</v>
      </c>
      <c r="G3081" s="196">
        <v>98293</v>
      </c>
      <c r="H3081" s="196" t="s">
        <v>8614</v>
      </c>
      <c r="I3081" s="196" t="s">
        <v>5431</v>
      </c>
      <c r="J3081" s="196" t="s">
        <v>5503</v>
      </c>
      <c r="K3081" s="197">
        <v>8.44</v>
      </c>
      <c r="L3081" s="196" t="s">
        <v>5433</v>
      </c>
    </row>
    <row r="3082" spans="1:12" ht="15.75">
      <c r="A3082" s="196" t="s">
        <v>8564</v>
      </c>
      <c r="B3082" s="196" t="s">
        <v>8565</v>
      </c>
      <c r="C3082" s="196" t="s">
        <v>8581</v>
      </c>
      <c r="D3082" s="196">
        <v>187</v>
      </c>
      <c r="E3082" s="197" t="s">
        <v>144</v>
      </c>
      <c r="F3082" s="196" t="s">
        <v>144</v>
      </c>
      <c r="G3082" s="196">
        <v>98400</v>
      </c>
      <c r="H3082" s="196" t="s">
        <v>8615</v>
      </c>
      <c r="I3082" s="196" t="s">
        <v>5431</v>
      </c>
      <c r="J3082" s="196" t="s">
        <v>5503</v>
      </c>
      <c r="K3082" s="197">
        <v>12.33</v>
      </c>
      <c r="L3082" s="196" t="s">
        <v>5433</v>
      </c>
    </row>
    <row r="3083" spans="1:12" ht="15.75">
      <c r="A3083" s="196" t="s">
        <v>8564</v>
      </c>
      <c r="B3083" s="196" t="s">
        <v>8565</v>
      </c>
      <c r="C3083" s="196" t="s">
        <v>8581</v>
      </c>
      <c r="D3083" s="196">
        <v>187</v>
      </c>
      <c r="E3083" s="197" t="s">
        <v>144</v>
      </c>
      <c r="F3083" s="196" t="s">
        <v>144</v>
      </c>
      <c r="G3083" s="196">
        <v>98401</v>
      </c>
      <c r="H3083" s="196" t="s">
        <v>8616</v>
      </c>
      <c r="I3083" s="196" t="s">
        <v>5431</v>
      </c>
      <c r="J3083" s="196" t="s">
        <v>5503</v>
      </c>
      <c r="K3083" s="197">
        <v>19.149999999999999</v>
      </c>
      <c r="L3083" s="196" t="s">
        <v>5433</v>
      </c>
    </row>
    <row r="3084" spans="1:12" ht="15.75">
      <c r="A3084" s="196" t="s">
        <v>8564</v>
      </c>
      <c r="B3084" s="196" t="s">
        <v>8565</v>
      </c>
      <c r="C3084" s="196" t="s">
        <v>8581</v>
      </c>
      <c r="D3084" s="196">
        <v>187</v>
      </c>
      <c r="E3084" s="197" t="s">
        <v>144</v>
      </c>
      <c r="F3084" s="196" t="s">
        <v>144</v>
      </c>
      <c r="G3084" s="196">
        <v>98402</v>
      </c>
      <c r="H3084" s="196" t="s">
        <v>8617</v>
      </c>
      <c r="I3084" s="196" t="s">
        <v>5431</v>
      </c>
      <c r="J3084" s="196" t="s">
        <v>5503</v>
      </c>
      <c r="K3084" s="197">
        <v>24.85</v>
      </c>
      <c r="L3084" s="196" t="s">
        <v>5433</v>
      </c>
    </row>
    <row r="3085" spans="1:12" ht="15.75">
      <c r="A3085" s="196" t="s">
        <v>8564</v>
      </c>
      <c r="B3085" s="196" t="s">
        <v>8565</v>
      </c>
      <c r="C3085" s="196" t="s">
        <v>8581</v>
      </c>
      <c r="D3085" s="196">
        <v>187</v>
      </c>
      <c r="E3085" s="197" t="s">
        <v>144</v>
      </c>
      <c r="F3085" s="196" t="s">
        <v>144</v>
      </c>
      <c r="G3085" s="196">
        <v>100556</v>
      </c>
      <c r="H3085" s="196" t="s">
        <v>8618</v>
      </c>
      <c r="I3085" s="196" t="s">
        <v>5502</v>
      </c>
      <c r="J3085" s="196" t="s">
        <v>5503</v>
      </c>
      <c r="K3085" s="197">
        <v>38.200000000000003</v>
      </c>
      <c r="L3085" s="196" t="s">
        <v>5433</v>
      </c>
    </row>
    <row r="3086" spans="1:12" ht="15.75">
      <c r="A3086" s="196" t="s">
        <v>8564</v>
      </c>
      <c r="B3086" s="196" t="s">
        <v>8565</v>
      </c>
      <c r="C3086" s="196" t="s">
        <v>8581</v>
      </c>
      <c r="D3086" s="196">
        <v>187</v>
      </c>
      <c r="E3086" s="197" t="s">
        <v>144</v>
      </c>
      <c r="F3086" s="196" t="s">
        <v>144</v>
      </c>
      <c r="G3086" s="196">
        <v>100557</v>
      </c>
      <c r="H3086" s="196" t="s">
        <v>8619</v>
      </c>
      <c r="I3086" s="196" t="s">
        <v>5502</v>
      </c>
      <c r="J3086" s="196" t="s">
        <v>5503</v>
      </c>
      <c r="K3086" s="197">
        <v>487.22</v>
      </c>
      <c r="L3086" s="196" t="s">
        <v>5433</v>
      </c>
    </row>
    <row r="3087" spans="1:12" ht="15.75">
      <c r="A3087" s="196" t="s">
        <v>8564</v>
      </c>
      <c r="B3087" s="196" t="s">
        <v>8565</v>
      </c>
      <c r="C3087" s="196" t="s">
        <v>8581</v>
      </c>
      <c r="D3087" s="196">
        <v>187</v>
      </c>
      <c r="E3087" s="197" t="s">
        <v>144</v>
      </c>
      <c r="F3087" s="196" t="s">
        <v>144</v>
      </c>
      <c r="G3087" s="196">
        <v>100560</v>
      </c>
      <c r="H3087" s="196" t="s">
        <v>8620</v>
      </c>
      <c r="I3087" s="196" t="s">
        <v>5502</v>
      </c>
      <c r="J3087" s="196" t="s">
        <v>5503</v>
      </c>
      <c r="K3087" s="197">
        <v>103.61</v>
      </c>
      <c r="L3087" s="196" t="s">
        <v>5433</v>
      </c>
    </row>
    <row r="3088" spans="1:12" ht="15.75">
      <c r="A3088" s="196" t="s">
        <v>8564</v>
      </c>
      <c r="B3088" s="196" t="s">
        <v>8565</v>
      </c>
      <c r="C3088" s="196" t="s">
        <v>8581</v>
      </c>
      <c r="D3088" s="196">
        <v>187</v>
      </c>
      <c r="E3088" s="197" t="s">
        <v>144</v>
      </c>
      <c r="F3088" s="196" t="s">
        <v>144</v>
      </c>
      <c r="G3088" s="196">
        <v>100561</v>
      </c>
      <c r="H3088" s="196" t="s">
        <v>8621</v>
      </c>
      <c r="I3088" s="196" t="s">
        <v>5502</v>
      </c>
      <c r="J3088" s="196" t="s">
        <v>5503</v>
      </c>
      <c r="K3088" s="197">
        <v>190.86</v>
      </c>
      <c r="L3088" s="196" t="s">
        <v>5433</v>
      </c>
    </row>
    <row r="3089" spans="1:12" ht="15.75">
      <c r="A3089" s="196" t="s">
        <v>8564</v>
      </c>
      <c r="B3089" s="196" t="s">
        <v>8565</v>
      </c>
      <c r="C3089" s="196" t="s">
        <v>8581</v>
      </c>
      <c r="D3089" s="196">
        <v>187</v>
      </c>
      <c r="E3089" s="197" t="s">
        <v>144</v>
      </c>
      <c r="F3089" s="196" t="s">
        <v>144</v>
      </c>
      <c r="G3089" s="196">
        <v>100562</v>
      </c>
      <c r="H3089" s="196" t="s">
        <v>8622</v>
      </c>
      <c r="I3089" s="196" t="s">
        <v>5502</v>
      </c>
      <c r="J3089" s="196" t="s">
        <v>5503</v>
      </c>
      <c r="K3089" s="197">
        <v>296.25</v>
      </c>
      <c r="L3089" s="196" t="s">
        <v>5433</v>
      </c>
    </row>
    <row r="3090" spans="1:12" ht="15.75">
      <c r="A3090" s="196" t="s">
        <v>8564</v>
      </c>
      <c r="B3090" s="196" t="s">
        <v>8565</v>
      </c>
      <c r="C3090" s="196" t="s">
        <v>8581</v>
      </c>
      <c r="D3090" s="196">
        <v>187</v>
      </c>
      <c r="E3090" s="197" t="s">
        <v>144</v>
      </c>
      <c r="F3090" s="196" t="s">
        <v>144</v>
      </c>
      <c r="G3090" s="196">
        <v>100563</v>
      </c>
      <c r="H3090" s="196" t="s">
        <v>8623</v>
      </c>
      <c r="I3090" s="196" t="s">
        <v>5502</v>
      </c>
      <c r="J3090" s="196" t="s">
        <v>5503</v>
      </c>
      <c r="K3090" s="197">
        <v>427.62</v>
      </c>
      <c r="L3090" s="196" t="s">
        <v>5433</v>
      </c>
    </row>
    <row r="3091" spans="1:12" ht="15.75">
      <c r="A3091" s="196" t="s">
        <v>8564</v>
      </c>
      <c r="B3091" s="196" t="s">
        <v>8565</v>
      </c>
      <c r="C3091" s="196" t="s">
        <v>8581</v>
      </c>
      <c r="D3091" s="196">
        <v>187</v>
      </c>
      <c r="E3091" s="197" t="s">
        <v>144</v>
      </c>
      <c r="F3091" s="196" t="s">
        <v>144</v>
      </c>
      <c r="G3091" s="196">
        <v>101795</v>
      </c>
      <c r="H3091" s="196" t="s">
        <v>8624</v>
      </c>
      <c r="I3091" s="196" t="s">
        <v>5502</v>
      </c>
      <c r="J3091" s="196" t="s">
        <v>5432</v>
      </c>
      <c r="K3091" s="197">
        <v>456.8</v>
      </c>
      <c r="L3091" s="196" t="s">
        <v>5433</v>
      </c>
    </row>
    <row r="3092" spans="1:12" ht="15.75">
      <c r="A3092" s="196" t="s">
        <v>8564</v>
      </c>
      <c r="B3092" s="196" t="s">
        <v>8565</v>
      </c>
      <c r="C3092" s="196" t="s">
        <v>8581</v>
      </c>
      <c r="D3092" s="196">
        <v>187</v>
      </c>
      <c r="E3092" s="197" t="s">
        <v>144</v>
      </c>
      <c r="F3092" s="196" t="s">
        <v>144</v>
      </c>
      <c r="G3092" s="196">
        <v>101798</v>
      </c>
      <c r="H3092" s="196" t="s">
        <v>8625</v>
      </c>
      <c r="I3092" s="196" t="s">
        <v>5502</v>
      </c>
      <c r="J3092" s="196" t="s">
        <v>5432</v>
      </c>
      <c r="K3092" s="197">
        <v>292.06</v>
      </c>
      <c r="L3092" s="196" t="s">
        <v>5433</v>
      </c>
    </row>
    <row r="3093" spans="1:12" ht="15.75">
      <c r="A3093" s="196" t="s">
        <v>8564</v>
      </c>
      <c r="B3093" s="196" t="s">
        <v>8565</v>
      </c>
      <c r="C3093" s="196" t="s">
        <v>8581</v>
      </c>
      <c r="D3093" s="196">
        <v>187</v>
      </c>
      <c r="E3093" s="197" t="s">
        <v>144</v>
      </c>
      <c r="F3093" s="196" t="s">
        <v>144</v>
      </c>
      <c r="G3093" s="196">
        <v>101799</v>
      </c>
      <c r="H3093" s="196" t="s">
        <v>8626</v>
      </c>
      <c r="I3093" s="196" t="s">
        <v>5502</v>
      </c>
      <c r="J3093" s="196" t="s">
        <v>5432</v>
      </c>
      <c r="K3093" s="197">
        <v>706.57</v>
      </c>
      <c r="L3093" s="196" t="s">
        <v>5433</v>
      </c>
    </row>
    <row r="3094" spans="1:12" ht="15.75">
      <c r="A3094" s="196" t="s">
        <v>8564</v>
      </c>
      <c r="B3094" s="196" t="s">
        <v>8565</v>
      </c>
      <c r="C3094" s="196" t="s">
        <v>8627</v>
      </c>
      <c r="D3094" s="196">
        <v>190</v>
      </c>
      <c r="E3094" s="197" t="s">
        <v>144</v>
      </c>
      <c r="F3094" s="196" t="s">
        <v>144</v>
      </c>
      <c r="G3094" s="196">
        <v>98397</v>
      </c>
      <c r="H3094" s="196" t="s">
        <v>8628</v>
      </c>
      <c r="I3094" s="196" t="s">
        <v>5650</v>
      </c>
      <c r="J3094" s="196" t="s">
        <v>5503</v>
      </c>
      <c r="K3094" s="197">
        <v>10.220000000000001</v>
      </c>
      <c r="L3094" s="196" t="s">
        <v>5433</v>
      </c>
    </row>
    <row r="3095" spans="1:12" ht="15.75">
      <c r="A3095" s="196" t="s">
        <v>8564</v>
      </c>
      <c r="B3095" s="196" t="s">
        <v>8565</v>
      </c>
      <c r="C3095" s="196" t="s">
        <v>8629</v>
      </c>
      <c r="D3095" s="196">
        <v>274</v>
      </c>
      <c r="E3095" s="197" t="s">
        <v>144</v>
      </c>
      <c r="F3095" s="196" t="s">
        <v>144</v>
      </c>
      <c r="G3095" s="196">
        <v>101936</v>
      </c>
      <c r="H3095" s="196" t="s">
        <v>8630</v>
      </c>
      <c r="I3095" s="196" t="s">
        <v>5502</v>
      </c>
      <c r="J3095" s="196" t="s">
        <v>5432</v>
      </c>
      <c r="K3095" s="198">
        <v>6728.11</v>
      </c>
      <c r="L3095" s="196" t="s">
        <v>5433</v>
      </c>
    </row>
    <row r="3096" spans="1:12" ht="15.75">
      <c r="A3096" s="196" t="s">
        <v>8564</v>
      </c>
      <c r="B3096" s="196" t="s">
        <v>8565</v>
      </c>
      <c r="C3096" s="196" t="s">
        <v>8629</v>
      </c>
      <c r="D3096" s="196">
        <v>274</v>
      </c>
      <c r="E3096" s="197" t="s">
        <v>144</v>
      </c>
      <c r="F3096" s="196" t="s">
        <v>144</v>
      </c>
      <c r="G3096" s="196">
        <v>101937</v>
      </c>
      <c r="H3096" s="196" t="s">
        <v>8631</v>
      </c>
      <c r="I3096" s="196" t="s">
        <v>5502</v>
      </c>
      <c r="J3096" s="196" t="s">
        <v>5432</v>
      </c>
      <c r="K3096" s="198">
        <v>12167.76</v>
      </c>
      <c r="L3096" s="196" t="s">
        <v>5433</v>
      </c>
    </row>
    <row r="3097" spans="1:12" ht="15.75">
      <c r="A3097" s="196" t="s">
        <v>8564</v>
      </c>
      <c r="B3097" s="196" t="s">
        <v>8565</v>
      </c>
      <c r="C3097" s="196" t="s">
        <v>8632</v>
      </c>
      <c r="D3097" s="196">
        <v>313</v>
      </c>
      <c r="E3097" s="197" t="s">
        <v>144</v>
      </c>
      <c r="F3097" s="196" t="s">
        <v>144</v>
      </c>
      <c r="G3097" s="196">
        <v>98294</v>
      </c>
      <c r="H3097" s="196" t="s">
        <v>8633</v>
      </c>
      <c r="I3097" s="196" t="s">
        <v>5431</v>
      </c>
      <c r="J3097" s="196" t="s">
        <v>5503</v>
      </c>
      <c r="K3097" s="197">
        <v>1.96</v>
      </c>
      <c r="L3097" s="196" t="s">
        <v>5433</v>
      </c>
    </row>
    <row r="3098" spans="1:12" ht="15.75">
      <c r="A3098" s="196" t="s">
        <v>8564</v>
      </c>
      <c r="B3098" s="196" t="s">
        <v>8565</v>
      </c>
      <c r="C3098" s="196" t="s">
        <v>8632</v>
      </c>
      <c r="D3098" s="196">
        <v>313</v>
      </c>
      <c r="E3098" s="197" t="s">
        <v>144</v>
      </c>
      <c r="F3098" s="196" t="s">
        <v>144</v>
      </c>
      <c r="G3098" s="196">
        <v>98295</v>
      </c>
      <c r="H3098" s="196" t="s">
        <v>8634</v>
      </c>
      <c r="I3098" s="196" t="s">
        <v>5431</v>
      </c>
      <c r="J3098" s="196" t="s">
        <v>5503</v>
      </c>
      <c r="K3098" s="197">
        <v>1.38</v>
      </c>
      <c r="L3098" s="196" t="s">
        <v>5433</v>
      </c>
    </row>
    <row r="3099" spans="1:12" ht="15.75">
      <c r="A3099" s="196" t="s">
        <v>8564</v>
      </c>
      <c r="B3099" s="196" t="s">
        <v>8565</v>
      </c>
      <c r="C3099" s="196" t="s">
        <v>8632</v>
      </c>
      <c r="D3099" s="196">
        <v>313</v>
      </c>
      <c r="E3099" s="197" t="s">
        <v>144</v>
      </c>
      <c r="F3099" s="196" t="s">
        <v>144</v>
      </c>
      <c r="G3099" s="196">
        <v>98296</v>
      </c>
      <c r="H3099" s="196" t="s">
        <v>8635</v>
      </c>
      <c r="I3099" s="196" t="s">
        <v>5431</v>
      </c>
      <c r="J3099" s="196" t="s">
        <v>5503</v>
      </c>
      <c r="K3099" s="197">
        <v>3.03</v>
      </c>
      <c r="L3099" s="196" t="s">
        <v>5433</v>
      </c>
    </row>
    <row r="3100" spans="1:12" ht="15.75">
      <c r="A3100" s="196" t="s">
        <v>8564</v>
      </c>
      <c r="B3100" s="196" t="s">
        <v>8565</v>
      </c>
      <c r="C3100" s="196" t="s">
        <v>8632</v>
      </c>
      <c r="D3100" s="196">
        <v>313</v>
      </c>
      <c r="E3100" s="197" t="s">
        <v>144</v>
      </c>
      <c r="F3100" s="196" t="s">
        <v>144</v>
      </c>
      <c r="G3100" s="196">
        <v>98297</v>
      </c>
      <c r="H3100" s="196" t="s">
        <v>8636</v>
      </c>
      <c r="I3100" s="196" t="s">
        <v>5431</v>
      </c>
      <c r="J3100" s="196" t="s">
        <v>5503</v>
      </c>
      <c r="K3100" s="197">
        <v>2.09</v>
      </c>
      <c r="L3100" s="196" t="s">
        <v>5433</v>
      </c>
    </row>
    <row r="3101" spans="1:12" ht="15.75">
      <c r="A3101" s="196" t="s">
        <v>8564</v>
      </c>
      <c r="B3101" s="196" t="s">
        <v>8565</v>
      </c>
      <c r="C3101" s="196" t="s">
        <v>8632</v>
      </c>
      <c r="D3101" s="196">
        <v>313</v>
      </c>
      <c r="E3101" s="197" t="s">
        <v>144</v>
      </c>
      <c r="F3101" s="196" t="s">
        <v>144</v>
      </c>
      <c r="G3101" s="196">
        <v>98301</v>
      </c>
      <c r="H3101" s="196" t="s">
        <v>8637</v>
      </c>
      <c r="I3101" s="196" t="s">
        <v>5502</v>
      </c>
      <c r="J3101" s="196" t="s">
        <v>5503</v>
      </c>
      <c r="K3101" s="197">
        <v>453.68</v>
      </c>
      <c r="L3101" s="196" t="s">
        <v>5433</v>
      </c>
    </row>
    <row r="3102" spans="1:12" ht="15.75">
      <c r="A3102" s="196" t="s">
        <v>8564</v>
      </c>
      <c r="B3102" s="196" t="s">
        <v>8565</v>
      </c>
      <c r="C3102" s="196" t="s">
        <v>8632</v>
      </c>
      <c r="D3102" s="196">
        <v>313</v>
      </c>
      <c r="E3102" s="197" t="s">
        <v>144</v>
      </c>
      <c r="F3102" s="196" t="s">
        <v>144</v>
      </c>
      <c r="G3102" s="196">
        <v>98302</v>
      </c>
      <c r="H3102" s="196" t="s">
        <v>8638</v>
      </c>
      <c r="I3102" s="196" t="s">
        <v>5502</v>
      </c>
      <c r="J3102" s="196" t="s">
        <v>5503</v>
      </c>
      <c r="K3102" s="197">
        <v>598.55999999999995</v>
      </c>
      <c r="L3102" s="196" t="s">
        <v>5433</v>
      </c>
    </row>
    <row r="3103" spans="1:12" ht="15.75">
      <c r="A3103" s="196" t="s">
        <v>8564</v>
      </c>
      <c r="B3103" s="196" t="s">
        <v>8565</v>
      </c>
      <c r="C3103" s="196" t="s">
        <v>8632</v>
      </c>
      <c r="D3103" s="196">
        <v>313</v>
      </c>
      <c r="E3103" s="197" t="s">
        <v>144</v>
      </c>
      <c r="F3103" s="196" t="s">
        <v>144</v>
      </c>
      <c r="G3103" s="196">
        <v>98304</v>
      </c>
      <c r="H3103" s="196" t="s">
        <v>8639</v>
      </c>
      <c r="I3103" s="196" t="s">
        <v>5502</v>
      </c>
      <c r="J3103" s="196" t="s">
        <v>5503</v>
      </c>
      <c r="K3103" s="197">
        <v>972.47</v>
      </c>
      <c r="L3103" s="196" t="s">
        <v>5433</v>
      </c>
    </row>
    <row r="3104" spans="1:12" ht="15.75">
      <c r="A3104" s="196" t="s">
        <v>8564</v>
      </c>
      <c r="B3104" s="196" t="s">
        <v>8565</v>
      </c>
      <c r="C3104" s="196" t="s">
        <v>8632</v>
      </c>
      <c r="D3104" s="196">
        <v>313</v>
      </c>
      <c r="E3104" s="197" t="s">
        <v>144</v>
      </c>
      <c r="F3104" s="196" t="s">
        <v>144</v>
      </c>
      <c r="G3104" s="196">
        <v>98307</v>
      </c>
      <c r="H3104" s="196" t="s">
        <v>8640</v>
      </c>
      <c r="I3104" s="196" t="s">
        <v>5502</v>
      </c>
      <c r="J3104" s="196" t="s">
        <v>5503</v>
      </c>
      <c r="K3104" s="197">
        <v>42.62</v>
      </c>
      <c r="L3104" s="196" t="s">
        <v>5433</v>
      </c>
    </row>
    <row r="3105" spans="1:12" ht="15.75">
      <c r="A3105" s="196" t="s">
        <v>8564</v>
      </c>
      <c r="B3105" s="196" t="s">
        <v>8565</v>
      </c>
      <c r="C3105" s="196" t="s">
        <v>8632</v>
      </c>
      <c r="D3105" s="196">
        <v>313</v>
      </c>
      <c r="E3105" s="197" t="s">
        <v>144</v>
      </c>
      <c r="F3105" s="196" t="s">
        <v>144</v>
      </c>
      <c r="G3105" s="196">
        <v>98308</v>
      </c>
      <c r="H3105" s="196" t="s">
        <v>8641</v>
      </c>
      <c r="I3105" s="196" t="s">
        <v>5502</v>
      </c>
      <c r="J3105" s="196" t="s">
        <v>5503</v>
      </c>
      <c r="K3105" s="197">
        <v>27.87</v>
      </c>
      <c r="L3105" s="196" t="s">
        <v>5433</v>
      </c>
    </row>
    <row r="3106" spans="1:12" ht="15.75">
      <c r="A3106" s="196" t="s">
        <v>8564</v>
      </c>
      <c r="B3106" s="196" t="s">
        <v>8565</v>
      </c>
      <c r="C3106" s="196" t="s">
        <v>8632</v>
      </c>
      <c r="D3106" s="196">
        <v>313</v>
      </c>
      <c r="E3106" s="197" t="s">
        <v>144</v>
      </c>
      <c r="F3106" s="196" t="s">
        <v>144</v>
      </c>
      <c r="G3106" s="196">
        <v>98593</v>
      </c>
      <c r="H3106" s="196" t="s">
        <v>8642</v>
      </c>
      <c r="I3106" s="196" t="s">
        <v>5502</v>
      </c>
      <c r="J3106" s="196" t="s">
        <v>5503</v>
      </c>
      <c r="K3106" s="197">
        <v>799.43</v>
      </c>
      <c r="L3106" s="196" t="s">
        <v>5433</v>
      </c>
    </row>
    <row r="3107" spans="1:12" ht="15.75">
      <c r="A3107" s="196" t="s">
        <v>8643</v>
      </c>
      <c r="B3107" s="196" t="s">
        <v>8644</v>
      </c>
      <c r="C3107" s="196" t="s">
        <v>8645</v>
      </c>
      <c r="D3107" s="196">
        <v>179</v>
      </c>
      <c r="E3107" s="197" t="s">
        <v>144</v>
      </c>
      <c r="F3107" s="196" t="s">
        <v>144</v>
      </c>
      <c r="G3107" s="196">
        <v>89355</v>
      </c>
      <c r="H3107" s="196" t="s">
        <v>8646</v>
      </c>
      <c r="I3107" s="196" t="s">
        <v>5431</v>
      </c>
      <c r="J3107" s="196" t="s">
        <v>5503</v>
      </c>
      <c r="K3107" s="197">
        <v>16.420000000000002</v>
      </c>
      <c r="L3107" s="196" t="s">
        <v>5433</v>
      </c>
    </row>
    <row r="3108" spans="1:12" ht="15.75">
      <c r="A3108" s="196" t="s">
        <v>8643</v>
      </c>
      <c r="B3108" s="196" t="s">
        <v>8644</v>
      </c>
      <c r="C3108" s="196" t="s">
        <v>8645</v>
      </c>
      <c r="D3108" s="196">
        <v>179</v>
      </c>
      <c r="E3108" s="197" t="s">
        <v>144</v>
      </c>
      <c r="F3108" s="196" t="s">
        <v>144</v>
      </c>
      <c r="G3108" s="196">
        <v>89356</v>
      </c>
      <c r="H3108" s="196" t="s">
        <v>8647</v>
      </c>
      <c r="I3108" s="196" t="s">
        <v>5431</v>
      </c>
      <c r="J3108" s="196" t="s">
        <v>5503</v>
      </c>
      <c r="K3108" s="197">
        <v>19.41</v>
      </c>
      <c r="L3108" s="196" t="s">
        <v>5433</v>
      </c>
    </row>
    <row r="3109" spans="1:12" ht="15.75">
      <c r="A3109" s="196" t="s">
        <v>8643</v>
      </c>
      <c r="B3109" s="196" t="s">
        <v>8644</v>
      </c>
      <c r="C3109" s="196" t="s">
        <v>8645</v>
      </c>
      <c r="D3109" s="196">
        <v>179</v>
      </c>
      <c r="E3109" s="197" t="s">
        <v>144</v>
      </c>
      <c r="F3109" s="196" t="s">
        <v>144</v>
      </c>
      <c r="G3109" s="196">
        <v>89357</v>
      </c>
      <c r="H3109" s="196" t="s">
        <v>8648</v>
      </c>
      <c r="I3109" s="196" t="s">
        <v>5431</v>
      </c>
      <c r="J3109" s="196" t="s">
        <v>5503</v>
      </c>
      <c r="K3109" s="197">
        <v>27.61</v>
      </c>
      <c r="L3109" s="196" t="s">
        <v>5433</v>
      </c>
    </row>
    <row r="3110" spans="1:12" ht="15.75">
      <c r="A3110" s="196" t="s">
        <v>8643</v>
      </c>
      <c r="B3110" s="196" t="s">
        <v>8644</v>
      </c>
      <c r="C3110" s="196" t="s">
        <v>8645</v>
      </c>
      <c r="D3110" s="196">
        <v>179</v>
      </c>
      <c r="E3110" s="197" t="s">
        <v>144</v>
      </c>
      <c r="F3110" s="196" t="s">
        <v>144</v>
      </c>
      <c r="G3110" s="196">
        <v>89401</v>
      </c>
      <c r="H3110" s="196" t="s">
        <v>8649</v>
      </c>
      <c r="I3110" s="196" t="s">
        <v>5431</v>
      </c>
      <c r="J3110" s="196" t="s">
        <v>5503</v>
      </c>
      <c r="K3110" s="197">
        <v>7.27</v>
      </c>
      <c r="L3110" s="196" t="s">
        <v>5433</v>
      </c>
    </row>
    <row r="3111" spans="1:12" ht="15.75">
      <c r="A3111" s="196" t="s">
        <v>8643</v>
      </c>
      <c r="B3111" s="196" t="s">
        <v>8644</v>
      </c>
      <c r="C3111" s="196" t="s">
        <v>8645</v>
      </c>
      <c r="D3111" s="196">
        <v>179</v>
      </c>
      <c r="E3111" s="197" t="s">
        <v>144</v>
      </c>
      <c r="F3111" s="196" t="s">
        <v>144</v>
      </c>
      <c r="G3111" s="196">
        <v>89402</v>
      </c>
      <c r="H3111" s="196" t="s">
        <v>8650</v>
      </c>
      <c r="I3111" s="196" t="s">
        <v>5431</v>
      </c>
      <c r="J3111" s="196" t="s">
        <v>5503</v>
      </c>
      <c r="K3111" s="197">
        <v>8.8699999999999992</v>
      </c>
      <c r="L3111" s="196" t="s">
        <v>5433</v>
      </c>
    </row>
    <row r="3112" spans="1:12" ht="15.75">
      <c r="A3112" s="196" t="s">
        <v>8643</v>
      </c>
      <c r="B3112" s="196" t="s">
        <v>8644</v>
      </c>
      <c r="C3112" s="196" t="s">
        <v>8645</v>
      </c>
      <c r="D3112" s="196">
        <v>179</v>
      </c>
      <c r="E3112" s="197" t="s">
        <v>144</v>
      </c>
      <c r="F3112" s="196" t="s">
        <v>144</v>
      </c>
      <c r="G3112" s="196">
        <v>89403</v>
      </c>
      <c r="H3112" s="196" t="s">
        <v>8651</v>
      </c>
      <c r="I3112" s="196" t="s">
        <v>5431</v>
      </c>
      <c r="J3112" s="196" t="s">
        <v>5503</v>
      </c>
      <c r="K3112" s="197">
        <v>15</v>
      </c>
      <c r="L3112" s="196" t="s">
        <v>5433</v>
      </c>
    </row>
    <row r="3113" spans="1:12" ht="15.75">
      <c r="A3113" s="196" t="s">
        <v>8643</v>
      </c>
      <c r="B3113" s="196" t="s">
        <v>8644</v>
      </c>
      <c r="C3113" s="196" t="s">
        <v>8645</v>
      </c>
      <c r="D3113" s="196">
        <v>179</v>
      </c>
      <c r="E3113" s="197" t="s">
        <v>144</v>
      </c>
      <c r="F3113" s="196" t="s">
        <v>144</v>
      </c>
      <c r="G3113" s="196">
        <v>89446</v>
      </c>
      <c r="H3113" s="196" t="s">
        <v>8652</v>
      </c>
      <c r="I3113" s="196" t="s">
        <v>5431</v>
      </c>
      <c r="J3113" s="196" t="s">
        <v>5503</v>
      </c>
      <c r="K3113" s="197">
        <v>4.87</v>
      </c>
      <c r="L3113" s="196" t="s">
        <v>5433</v>
      </c>
    </row>
    <row r="3114" spans="1:12" ht="15.75">
      <c r="A3114" s="196" t="s">
        <v>8643</v>
      </c>
      <c r="B3114" s="196" t="s">
        <v>8644</v>
      </c>
      <c r="C3114" s="196" t="s">
        <v>8645</v>
      </c>
      <c r="D3114" s="196">
        <v>179</v>
      </c>
      <c r="E3114" s="197" t="s">
        <v>144</v>
      </c>
      <c r="F3114" s="196" t="s">
        <v>144</v>
      </c>
      <c r="G3114" s="196">
        <v>89447</v>
      </c>
      <c r="H3114" s="196" t="s">
        <v>8653</v>
      </c>
      <c r="I3114" s="196" t="s">
        <v>5431</v>
      </c>
      <c r="J3114" s="196" t="s">
        <v>5503</v>
      </c>
      <c r="K3114" s="197">
        <v>10.3</v>
      </c>
      <c r="L3114" s="196" t="s">
        <v>5433</v>
      </c>
    </row>
    <row r="3115" spans="1:12" ht="15.75">
      <c r="A3115" s="196" t="s">
        <v>8643</v>
      </c>
      <c r="B3115" s="196" t="s">
        <v>8644</v>
      </c>
      <c r="C3115" s="196" t="s">
        <v>8645</v>
      </c>
      <c r="D3115" s="196">
        <v>179</v>
      </c>
      <c r="E3115" s="197" t="s">
        <v>144</v>
      </c>
      <c r="F3115" s="196" t="s">
        <v>144</v>
      </c>
      <c r="G3115" s="196">
        <v>89448</v>
      </c>
      <c r="H3115" s="196" t="s">
        <v>8654</v>
      </c>
      <c r="I3115" s="196" t="s">
        <v>5431</v>
      </c>
      <c r="J3115" s="196" t="s">
        <v>5503</v>
      </c>
      <c r="K3115" s="197">
        <v>14.8</v>
      </c>
      <c r="L3115" s="196" t="s">
        <v>5433</v>
      </c>
    </row>
    <row r="3116" spans="1:12" ht="15.75">
      <c r="A3116" s="196" t="s">
        <v>8643</v>
      </c>
      <c r="B3116" s="196" t="s">
        <v>8644</v>
      </c>
      <c r="C3116" s="196" t="s">
        <v>8645</v>
      </c>
      <c r="D3116" s="196">
        <v>179</v>
      </c>
      <c r="E3116" s="197" t="s">
        <v>144</v>
      </c>
      <c r="F3116" s="196" t="s">
        <v>144</v>
      </c>
      <c r="G3116" s="196">
        <v>89449</v>
      </c>
      <c r="H3116" s="196" t="s">
        <v>8655</v>
      </c>
      <c r="I3116" s="196" t="s">
        <v>5431</v>
      </c>
      <c r="J3116" s="196" t="s">
        <v>5503</v>
      </c>
      <c r="K3116" s="197">
        <v>17.03</v>
      </c>
      <c r="L3116" s="196" t="s">
        <v>5433</v>
      </c>
    </row>
    <row r="3117" spans="1:12" ht="15.75">
      <c r="A3117" s="196" t="s">
        <v>8643</v>
      </c>
      <c r="B3117" s="196" t="s">
        <v>8644</v>
      </c>
      <c r="C3117" s="196" t="s">
        <v>8645</v>
      </c>
      <c r="D3117" s="196">
        <v>179</v>
      </c>
      <c r="E3117" s="197" t="s">
        <v>144</v>
      </c>
      <c r="F3117" s="196" t="s">
        <v>144</v>
      </c>
      <c r="G3117" s="196">
        <v>89450</v>
      </c>
      <c r="H3117" s="196" t="s">
        <v>8656</v>
      </c>
      <c r="I3117" s="196" t="s">
        <v>5431</v>
      </c>
      <c r="J3117" s="196" t="s">
        <v>5503</v>
      </c>
      <c r="K3117" s="197">
        <v>28.13</v>
      </c>
      <c r="L3117" s="196" t="s">
        <v>5433</v>
      </c>
    </row>
    <row r="3118" spans="1:12" ht="15.75">
      <c r="A3118" s="196" t="s">
        <v>8643</v>
      </c>
      <c r="B3118" s="196" t="s">
        <v>8644</v>
      </c>
      <c r="C3118" s="196" t="s">
        <v>8645</v>
      </c>
      <c r="D3118" s="196">
        <v>179</v>
      </c>
      <c r="E3118" s="197" t="s">
        <v>144</v>
      </c>
      <c r="F3118" s="196" t="s">
        <v>144</v>
      </c>
      <c r="G3118" s="196">
        <v>89451</v>
      </c>
      <c r="H3118" s="196" t="s">
        <v>8657</v>
      </c>
      <c r="I3118" s="196" t="s">
        <v>5431</v>
      </c>
      <c r="J3118" s="196" t="s">
        <v>5503</v>
      </c>
      <c r="K3118" s="197">
        <v>46.51</v>
      </c>
      <c r="L3118" s="196" t="s">
        <v>5433</v>
      </c>
    </row>
    <row r="3119" spans="1:12" ht="15.75">
      <c r="A3119" s="196" t="s">
        <v>8643</v>
      </c>
      <c r="B3119" s="196" t="s">
        <v>8644</v>
      </c>
      <c r="C3119" s="196" t="s">
        <v>8645</v>
      </c>
      <c r="D3119" s="196">
        <v>179</v>
      </c>
      <c r="E3119" s="197" t="s">
        <v>144</v>
      </c>
      <c r="F3119" s="196" t="s">
        <v>144</v>
      </c>
      <c r="G3119" s="196">
        <v>89452</v>
      </c>
      <c r="H3119" s="196" t="s">
        <v>8658</v>
      </c>
      <c r="I3119" s="196" t="s">
        <v>5431</v>
      </c>
      <c r="J3119" s="196" t="s">
        <v>5503</v>
      </c>
      <c r="K3119" s="197">
        <v>57.89</v>
      </c>
      <c r="L3119" s="196" t="s">
        <v>5433</v>
      </c>
    </row>
    <row r="3120" spans="1:12" ht="15.75">
      <c r="A3120" s="196" t="s">
        <v>8643</v>
      </c>
      <c r="B3120" s="196" t="s">
        <v>8644</v>
      </c>
      <c r="C3120" s="196" t="s">
        <v>8645</v>
      </c>
      <c r="D3120" s="196">
        <v>179</v>
      </c>
      <c r="E3120" s="197" t="s">
        <v>144</v>
      </c>
      <c r="F3120" s="196" t="s">
        <v>144</v>
      </c>
      <c r="G3120" s="196">
        <v>89508</v>
      </c>
      <c r="H3120" s="196" t="s">
        <v>8659</v>
      </c>
      <c r="I3120" s="196" t="s">
        <v>5431</v>
      </c>
      <c r="J3120" s="196" t="s">
        <v>5503</v>
      </c>
      <c r="K3120" s="197">
        <v>19.260000000000002</v>
      </c>
      <c r="L3120" s="196" t="s">
        <v>5433</v>
      </c>
    </row>
    <row r="3121" spans="1:12" ht="15.75">
      <c r="A3121" s="196" t="s">
        <v>8643</v>
      </c>
      <c r="B3121" s="196" t="s">
        <v>8644</v>
      </c>
      <c r="C3121" s="196" t="s">
        <v>8645</v>
      </c>
      <c r="D3121" s="196">
        <v>179</v>
      </c>
      <c r="E3121" s="197" t="s">
        <v>144</v>
      </c>
      <c r="F3121" s="196" t="s">
        <v>144</v>
      </c>
      <c r="G3121" s="196">
        <v>89509</v>
      </c>
      <c r="H3121" s="196" t="s">
        <v>8660</v>
      </c>
      <c r="I3121" s="196" t="s">
        <v>5431</v>
      </c>
      <c r="J3121" s="196" t="s">
        <v>5503</v>
      </c>
      <c r="K3121" s="197">
        <v>26.75</v>
      </c>
      <c r="L3121" s="196" t="s">
        <v>5433</v>
      </c>
    </row>
    <row r="3122" spans="1:12" ht="15.75">
      <c r="A3122" s="196" t="s">
        <v>8643</v>
      </c>
      <c r="B3122" s="196" t="s">
        <v>8644</v>
      </c>
      <c r="C3122" s="196" t="s">
        <v>8645</v>
      </c>
      <c r="D3122" s="196">
        <v>179</v>
      </c>
      <c r="E3122" s="197" t="s">
        <v>144</v>
      </c>
      <c r="F3122" s="196" t="s">
        <v>144</v>
      </c>
      <c r="G3122" s="196">
        <v>89511</v>
      </c>
      <c r="H3122" s="196" t="s">
        <v>8661</v>
      </c>
      <c r="I3122" s="196" t="s">
        <v>5431</v>
      </c>
      <c r="J3122" s="196" t="s">
        <v>5503</v>
      </c>
      <c r="K3122" s="197">
        <v>39.82</v>
      </c>
      <c r="L3122" s="196" t="s">
        <v>5433</v>
      </c>
    </row>
    <row r="3123" spans="1:12" ht="15.75">
      <c r="A3123" s="196" t="s">
        <v>8643</v>
      </c>
      <c r="B3123" s="196" t="s">
        <v>8644</v>
      </c>
      <c r="C3123" s="196" t="s">
        <v>8645</v>
      </c>
      <c r="D3123" s="196">
        <v>179</v>
      </c>
      <c r="E3123" s="197" t="s">
        <v>144</v>
      </c>
      <c r="F3123" s="196" t="s">
        <v>144</v>
      </c>
      <c r="G3123" s="196">
        <v>89512</v>
      </c>
      <c r="H3123" s="196" t="s">
        <v>8662</v>
      </c>
      <c r="I3123" s="196" t="s">
        <v>5431</v>
      </c>
      <c r="J3123" s="196" t="s">
        <v>5503</v>
      </c>
      <c r="K3123" s="197">
        <v>63.21</v>
      </c>
      <c r="L3123" s="196" t="s">
        <v>5433</v>
      </c>
    </row>
    <row r="3124" spans="1:12" ht="15.75">
      <c r="A3124" s="196" t="s">
        <v>8643</v>
      </c>
      <c r="B3124" s="196" t="s">
        <v>8644</v>
      </c>
      <c r="C3124" s="196" t="s">
        <v>8645</v>
      </c>
      <c r="D3124" s="196">
        <v>179</v>
      </c>
      <c r="E3124" s="197" t="s">
        <v>144</v>
      </c>
      <c r="F3124" s="196" t="s">
        <v>144</v>
      </c>
      <c r="G3124" s="196">
        <v>89576</v>
      </c>
      <c r="H3124" s="196" t="s">
        <v>8663</v>
      </c>
      <c r="I3124" s="196" t="s">
        <v>5431</v>
      </c>
      <c r="J3124" s="196" t="s">
        <v>5503</v>
      </c>
      <c r="K3124" s="197">
        <v>23.98</v>
      </c>
      <c r="L3124" s="196" t="s">
        <v>5433</v>
      </c>
    </row>
    <row r="3125" spans="1:12" ht="15.75">
      <c r="A3125" s="196" t="s">
        <v>8643</v>
      </c>
      <c r="B3125" s="196" t="s">
        <v>8644</v>
      </c>
      <c r="C3125" s="196" t="s">
        <v>8645</v>
      </c>
      <c r="D3125" s="196">
        <v>179</v>
      </c>
      <c r="E3125" s="197" t="s">
        <v>144</v>
      </c>
      <c r="F3125" s="196" t="s">
        <v>144</v>
      </c>
      <c r="G3125" s="196">
        <v>89578</v>
      </c>
      <c r="H3125" s="196" t="s">
        <v>8664</v>
      </c>
      <c r="I3125" s="196" t="s">
        <v>5431</v>
      </c>
      <c r="J3125" s="196" t="s">
        <v>5503</v>
      </c>
      <c r="K3125" s="197">
        <v>41.36</v>
      </c>
      <c r="L3125" s="196" t="s">
        <v>5433</v>
      </c>
    </row>
    <row r="3126" spans="1:12" ht="15.75">
      <c r="A3126" s="196" t="s">
        <v>8643</v>
      </c>
      <c r="B3126" s="196" t="s">
        <v>8644</v>
      </c>
      <c r="C3126" s="196" t="s">
        <v>8645</v>
      </c>
      <c r="D3126" s="196">
        <v>179</v>
      </c>
      <c r="E3126" s="197" t="s">
        <v>144</v>
      </c>
      <c r="F3126" s="196" t="s">
        <v>144</v>
      </c>
      <c r="G3126" s="196">
        <v>89580</v>
      </c>
      <c r="H3126" s="196" t="s">
        <v>8665</v>
      </c>
      <c r="I3126" s="196" t="s">
        <v>5431</v>
      </c>
      <c r="J3126" s="196" t="s">
        <v>5503</v>
      </c>
      <c r="K3126" s="197">
        <v>81.489999999999995</v>
      </c>
      <c r="L3126" s="196" t="s">
        <v>5433</v>
      </c>
    </row>
    <row r="3127" spans="1:12" ht="15.75">
      <c r="A3127" s="196" t="s">
        <v>8643</v>
      </c>
      <c r="B3127" s="196" t="s">
        <v>8644</v>
      </c>
      <c r="C3127" s="196" t="s">
        <v>8645</v>
      </c>
      <c r="D3127" s="196">
        <v>179</v>
      </c>
      <c r="E3127" s="197" t="s">
        <v>144</v>
      </c>
      <c r="F3127" s="196" t="s">
        <v>144</v>
      </c>
      <c r="G3127" s="196">
        <v>89633</v>
      </c>
      <c r="H3127" s="196" t="s">
        <v>8666</v>
      </c>
      <c r="I3127" s="196" t="s">
        <v>5431</v>
      </c>
      <c r="J3127" s="196" t="s">
        <v>5503</v>
      </c>
      <c r="K3127" s="197">
        <v>18.62</v>
      </c>
      <c r="L3127" s="196" t="s">
        <v>5433</v>
      </c>
    </row>
    <row r="3128" spans="1:12" ht="15.75">
      <c r="A3128" s="196" t="s">
        <v>8643</v>
      </c>
      <c r="B3128" s="196" t="s">
        <v>8644</v>
      </c>
      <c r="C3128" s="196" t="s">
        <v>8645</v>
      </c>
      <c r="D3128" s="196">
        <v>179</v>
      </c>
      <c r="E3128" s="197" t="s">
        <v>144</v>
      </c>
      <c r="F3128" s="196" t="s">
        <v>144</v>
      </c>
      <c r="G3128" s="196">
        <v>89634</v>
      </c>
      <c r="H3128" s="196" t="s">
        <v>8667</v>
      </c>
      <c r="I3128" s="196" t="s">
        <v>5431</v>
      </c>
      <c r="J3128" s="196" t="s">
        <v>5503</v>
      </c>
      <c r="K3128" s="197">
        <v>27.51</v>
      </c>
      <c r="L3128" s="196" t="s">
        <v>5433</v>
      </c>
    </row>
    <row r="3129" spans="1:12" ht="15.75">
      <c r="A3129" s="196" t="s">
        <v>8643</v>
      </c>
      <c r="B3129" s="196" t="s">
        <v>8644</v>
      </c>
      <c r="C3129" s="196" t="s">
        <v>8645</v>
      </c>
      <c r="D3129" s="196">
        <v>179</v>
      </c>
      <c r="E3129" s="197" t="s">
        <v>144</v>
      </c>
      <c r="F3129" s="196" t="s">
        <v>144</v>
      </c>
      <c r="G3129" s="196">
        <v>89635</v>
      </c>
      <c r="H3129" s="196" t="s">
        <v>8668</v>
      </c>
      <c r="I3129" s="196" t="s">
        <v>5431</v>
      </c>
      <c r="J3129" s="196" t="s">
        <v>5503</v>
      </c>
      <c r="K3129" s="197">
        <v>38.340000000000003</v>
      </c>
      <c r="L3129" s="196" t="s">
        <v>5433</v>
      </c>
    </row>
    <row r="3130" spans="1:12" ht="15.75">
      <c r="A3130" s="196" t="s">
        <v>8643</v>
      </c>
      <c r="B3130" s="196" t="s">
        <v>8644</v>
      </c>
      <c r="C3130" s="196" t="s">
        <v>8645</v>
      </c>
      <c r="D3130" s="196">
        <v>179</v>
      </c>
      <c r="E3130" s="197" t="s">
        <v>144</v>
      </c>
      <c r="F3130" s="196" t="s">
        <v>144</v>
      </c>
      <c r="G3130" s="196">
        <v>89636</v>
      </c>
      <c r="H3130" s="196" t="s">
        <v>8669</v>
      </c>
      <c r="I3130" s="196" t="s">
        <v>5431</v>
      </c>
      <c r="J3130" s="196" t="s">
        <v>5503</v>
      </c>
      <c r="K3130" s="197">
        <v>46.48</v>
      </c>
      <c r="L3130" s="196" t="s">
        <v>5433</v>
      </c>
    </row>
    <row r="3131" spans="1:12" ht="15.75">
      <c r="A3131" s="196" t="s">
        <v>8643</v>
      </c>
      <c r="B3131" s="196" t="s">
        <v>8644</v>
      </c>
      <c r="C3131" s="196" t="s">
        <v>8645</v>
      </c>
      <c r="D3131" s="196">
        <v>179</v>
      </c>
      <c r="E3131" s="197" t="s">
        <v>144</v>
      </c>
      <c r="F3131" s="196" t="s">
        <v>144</v>
      </c>
      <c r="G3131" s="196">
        <v>89711</v>
      </c>
      <c r="H3131" s="196" t="s">
        <v>8670</v>
      </c>
      <c r="I3131" s="196" t="s">
        <v>5431</v>
      </c>
      <c r="J3131" s="196" t="s">
        <v>5503</v>
      </c>
      <c r="K3131" s="197">
        <v>17.62</v>
      </c>
      <c r="L3131" s="196" t="s">
        <v>5433</v>
      </c>
    </row>
    <row r="3132" spans="1:12" ht="15.75">
      <c r="A3132" s="196" t="s">
        <v>8643</v>
      </c>
      <c r="B3132" s="196" t="s">
        <v>8644</v>
      </c>
      <c r="C3132" s="196" t="s">
        <v>8645</v>
      </c>
      <c r="D3132" s="196">
        <v>179</v>
      </c>
      <c r="E3132" s="197" t="s">
        <v>144</v>
      </c>
      <c r="F3132" s="196" t="s">
        <v>144</v>
      </c>
      <c r="G3132" s="196">
        <v>89712</v>
      </c>
      <c r="H3132" s="196" t="s">
        <v>8671</v>
      </c>
      <c r="I3132" s="196" t="s">
        <v>5431</v>
      </c>
      <c r="J3132" s="196" t="s">
        <v>5503</v>
      </c>
      <c r="K3132" s="197">
        <v>26.8</v>
      </c>
      <c r="L3132" s="196" t="s">
        <v>5433</v>
      </c>
    </row>
    <row r="3133" spans="1:12" ht="15.75">
      <c r="A3133" s="196" t="s">
        <v>8643</v>
      </c>
      <c r="B3133" s="196" t="s">
        <v>8644</v>
      </c>
      <c r="C3133" s="196" t="s">
        <v>8645</v>
      </c>
      <c r="D3133" s="196">
        <v>179</v>
      </c>
      <c r="E3133" s="197" t="s">
        <v>144</v>
      </c>
      <c r="F3133" s="196" t="s">
        <v>144</v>
      </c>
      <c r="G3133" s="196">
        <v>89713</v>
      </c>
      <c r="H3133" s="196" t="s">
        <v>8672</v>
      </c>
      <c r="I3133" s="196" t="s">
        <v>5431</v>
      </c>
      <c r="J3133" s="196" t="s">
        <v>5503</v>
      </c>
      <c r="K3133" s="197">
        <v>41.1</v>
      </c>
      <c r="L3133" s="196" t="s">
        <v>5433</v>
      </c>
    </row>
    <row r="3134" spans="1:12" ht="15.75">
      <c r="A3134" s="196" t="s">
        <v>8643</v>
      </c>
      <c r="B3134" s="196" t="s">
        <v>8644</v>
      </c>
      <c r="C3134" s="196" t="s">
        <v>8645</v>
      </c>
      <c r="D3134" s="196">
        <v>179</v>
      </c>
      <c r="E3134" s="197" t="s">
        <v>144</v>
      </c>
      <c r="F3134" s="196" t="s">
        <v>144</v>
      </c>
      <c r="G3134" s="196">
        <v>89714</v>
      </c>
      <c r="H3134" s="196" t="s">
        <v>8673</v>
      </c>
      <c r="I3134" s="196" t="s">
        <v>5431</v>
      </c>
      <c r="J3134" s="196" t="s">
        <v>5503</v>
      </c>
      <c r="K3134" s="197">
        <v>52.8</v>
      </c>
      <c r="L3134" s="196" t="s">
        <v>5433</v>
      </c>
    </row>
    <row r="3135" spans="1:12" ht="15.75">
      <c r="A3135" s="196" t="s">
        <v>8643</v>
      </c>
      <c r="B3135" s="196" t="s">
        <v>8644</v>
      </c>
      <c r="C3135" s="196" t="s">
        <v>8645</v>
      </c>
      <c r="D3135" s="196">
        <v>179</v>
      </c>
      <c r="E3135" s="197" t="s">
        <v>144</v>
      </c>
      <c r="F3135" s="196" t="s">
        <v>144</v>
      </c>
      <c r="G3135" s="196">
        <v>89716</v>
      </c>
      <c r="H3135" s="196" t="s">
        <v>8674</v>
      </c>
      <c r="I3135" s="196" t="s">
        <v>5431</v>
      </c>
      <c r="J3135" s="196" t="s">
        <v>5503</v>
      </c>
      <c r="K3135" s="197">
        <v>17.95</v>
      </c>
      <c r="L3135" s="196" t="s">
        <v>5433</v>
      </c>
    </row>
    <row r="3136" spans="1:12" ht="15.75">
      <c r="A3136" s="196" t="s">
        <v>8643</v>
      </c>
      <c r="B3136" s="196" t="s">
        <v>8644</v>
      </c>
      <c r="C3136" s="196" t="s">
        <v>8645</v>
      </c>
      <c r="D3136" s="196">
        <v>179</v>
      </c>
      <c r="E3136" s="197" t="s">
        <v>144</v>
      </c>
      <c r="F3136" s="196" t="s">
        <v>144</v>
      </c>
      <c r="G3136" s="196">
        <v>89717</v>
      </c>
      <c r="H3136" s="196" t="s">
        <v>8675</v>
      </c>
      <c r="I3136" s="196" t="s">
        <v>5431</v>
      </c>
      <c r="J3136" s="196" t="s">
        <v>5503</v>
      </c>
      <c r="K3136" s="197">
        <v>27.06</v>
      </c>
      <c r="L3136" s="196" t="s">
        <v>5433</v>
      </c>
    </row>
    <row r="3137" spans="1:12" ht="15.75">
      <c r="A3137" s="196" t="s">
        <v>8643</v>
      </c>
      <c r="B3137" s="196" t="s">
        <v>8644</v>
      </c>
      <c r="C3137" s="196" t="s">
        <v>8645</v>
      </c>
      <c r="D3137" s="196">
        <v>179</v>
      </c>
      <c r="E3137" s="197" t="s">
        <v>144</v>
      </c>
      <c r="F3137" s="196" t="s">
        <v>144</v>
      </c>
      <c r="G3137" s="196">
        <v>89770</v>
      </c>
      <c r="H3137" s="196" t="s">
        <v>8676</v>
      </c>
      <c r="I3137" s="196" t="s">
        <v>5431</v>
      </c>
      <c r="J3137" s="196" t="s">
        <v>5503</v>
      </c>
      <c r="K3137" s="197">
        <v>28.24</v>
      </c>
      <c r="L3137" s="196" t="s">
        <v>5433</v>
      </c>
    </row>
    <row r="3138" spans="1:12" ht="15.75">
      <c r="A3138" s="196" t="s">
        <v>8643</v>
      </c>
      <c r="B3138" s="196" t="s">
        <v>8644</v>
      </c>
      <c r="C3138" s="196" t="s">
        <v>8645</v>
      </c>
      <c r="D3138" s="196">
        <v>179</v>
      </c>
      <c r="E3138" s="197" t="s">
        <v>144</v>
      </c>
      <c r="F3138" s="196" t="s">
        <v>144</v>
      </c>
      <c r="G3138" s="196">
        <v>89771</v>
      </c>
      <c r="H3138" s="196" t="s">
        <v>8677</v>
      </c>
      <c r="I3138" s="196" t="s">
        <v>5431</v>
      </c>
      <c r="J3138" s="196" t="s">
        <v>5503</v>
      </c>
      <c r="K3138" s="197">
        <v>38.54</v>
      </c>
      <c r="L3138" s="196" t="s">
        <v>5433</v>
      </c>
    </row>
    <row r="3139" spans="1:12" ht="15.75">
      <c r="A3139" s="196" t="s">
        <v>8643</v>
      </c>
      <c r="B3139" s="196" t="s">
        <v>8644</v>
      </c>
      <c r="C3139" s="196" t="s">
        <v>8645</v>
      </c>
      <c r="D3139" s="196">
        <v>179</v>
      </c>
      <c r="E3139" s="197" t="s">
        <v>144</v>
      </c>
      <c r="F3139" s="196" t="s">
        <v>144</v>
      </c>
      <c r="G3139" s="196">
        <v>89773</v>
      </c>
      <c r="H3139" s="196" t="s">
        <v>8678</v>
      </c>
      <c r="I3139" s="196" t="s">
        <v>5431</v>
      </c>
      <c r="J3139" s="196" t="s">
        <v>5503</v>
      </c>
      <c r="K3139" s="197">
        <v>89.58</v>
      </c>
      <c r="L3139" s="196" t="s">
        <v>5433</v>
      </c>
    </row>
    <row r="3140" spans="1:12" ht="15.75">
      <c r="A3140" s="196" t="s">
        <v>8643</v>
      </c>
      <c r="B3140" s="196" t="s">
        <v>8644</v>
      </c>
      <c r="C3140" s="196" t="s">
        <v>8645</v>
      </c>
      <c r="D3140" s="196">
        <v>179</v>
      </c>
      <c r="E3140" s="197" t="s">
        <v>144</v>
      </c>
      <c r="F3140" s="196" t="s">
        <v>144</v>
      </c>
      <c r="G3140" s="196">
        <v>89775</v>
      </c>
      <c r="H3140" s="196" t="s">
        <v>8679</v>
      </c>
      <c r="I3140" s="196" t="s">
        <v>5431</v>
      </c>
      <c r="J3140" s="196" t="s">
        <v>5503</v>
      </c>
      <c r="K3140" s="197">
        <v>141.32</v>
      </c>
      <c r="L3140" s="196" t="s">
        <v>5433</v>
      </c>
    </row>
    <row r="3141" spans="1:12" ht="15.75">
      <c r="A3141" s="196" t="s">
        <v>8643</v>
      </c>
      <c r="B3141" s="196" t="s">
        <v>8644</v>
      </c>
      <c r="C3141" s="196" t="s">
        <v>8645</v>
      </c>
      <c r="D3141" s="196">
        <v>179</v>
      </c>
      <c r="E3141" s="197" t="s">
        <v>144</v>
      </c>
      <c r="F3141" s="196" t="s">
        <v>144</v>
      </c>
      <c r="G3141" s="196">
        <v>89798</v>
      </c>
      <c r="H3141" s="196" t="s">
        <v>8680</v>
      </c>
      <c r="I3141" s="196" t="s">
        <v>5431</v>
      </c>
      <c r="J3141" s="196" t="s">
        <v>5503</v>
      </c>
      <c r="K3141" s="197">
        <v>11.69</v>
      </c>
      <c r="L3141" s="196" t="s">
        <v>5433</v>
      </c>
    </row>
    <row r="3142" spans="1:12" ht="15.75">
      <c r="A3142" s="196" t="s">
        <v>8643</v>
      </c>
      <c r="B3142" s="196" t="s">
        <v>8644</v>
      </c>
      <c r="C3142" s="196" t="s">
        <v>8645</v>
      </c>
      <c r="D3142" s="196">
        <v>179</v>
      </c>
      <c r="E3142" s="197" t="s">
        <v>144</v>
      </c>
      <c r="F3142" s="196" t="s">
        <v>144</v>
      </c>
      <c r="G3142" s="196">
        <v>89799</v>
      </c>
      <c r="H3142" s="196" t="s">
        <v>8681</v>
      </c>
      <c r="I3142" s="196" t="s">
        <v>5431</v>
      </c>
      <c r="J3142" s="196" t="s">
        <v>5503</v>
      </c>
      <c r="K3142" s="197">
        <v>19.14</v>
      </c>
      <c r="L3142" s="196" t="s">
        <v>5433</v>
      </c>
    </row>
    <row r="3143" spans="1:12" ht="15.75">
      <c r="A3143" s="196" t="s">
        <v>8643</v>
      </c>
      <c r="B3143" s="196" t="s">
        <v>8644</v>
      </c>
      <c r="C3143" s="196" t="s">
        <v>8645</v>
      </c>
      <c r="D3143" s="196">
        <v>179</v>
      </c>
      <c r="E3143" s="197" t="s">
        <v>144</v>
      </c>
      <c r="F3143" s="196" t="s">
        <v>144</v>
      </c>
      <c r="G3143" s="196">
        <v>89800</v>
      </c>
      <c r="H3143" s="196" t="s">
        <v>8682</v>
      </c>
      <c r="I3143" s="196" t="s">
        <v>5431</v>
      </c>
      <c r="J3143" s="196" t="s">
        <v>5503</v>
      </c>
      <c r="K3143" s="197">
        <v>23.7</v>
      </c>
      <c r="L3143" s="196" t="s">
        <v>5433</v>
      </c>
    </row>
    <row r="3144" spans="1:12" ht="15.75">
      <c r="A3144" s="196" t="s">
        <v>8643</v>
      </c>
      <c r="B3144" s="196" t="s">
        <v>8644</v>
      </c>
      <c r="C3144" s="196" t="s">
        <v>8645</v>
      </c>
      <c r="D3144" s="196">
        <v>179</v>
      </c>
      <c r="E3144" s="197" t="s">
        <v>144</v>
      </c>
      <c r="F3144" s="196" t="s">
        <v>144</v>
      </c>
      <c r="G3144" s="196">
        <v>89848</v>
      </c>
      <c r="H3144" s="196" t="s">
        <v>8683</v>
      </c>
      <c r="I3144" s="196" t="s">
        <v>5431</v>
      </c>
      <c r="J3144" s="196" t="s">
        <v>5503</v>
      </c>
      <c r="K3144" s="197">
        <v>28.67</v>
      </c>
      <c r="L3144" s="196" t="s">
        <v>5433</v>
      </c>
    </row>
    <row r="3145" spans="1:12" ht="15.75">
      <c r="A3145" s="196" t="s">
        <v>8643</v>
      </c>
      <c r="B3145" s="196" t="s">
        <v>8644</v>
      </c>
      <c r="C3145" s="196" t="s">
        <v>8645</v>
      </c>
      <c r="D3145" s="196">
        <v>179</v>
      </c>
      <c r="E3145" s="197" t="s">
        <v>144</v>
      </c>
      <c r="F3145" s="196" t="s">
        <v>144</v>
      </c>
      <c r="G3145" s="196">
        <v>89849</v>
      </c>
      <c r="H3145" s="196" t="s">
        <v>8684</v>
      </c>
      <c r="I3145" s="196" t="s">
        <v>5431</v>
      </c>
      <c r="J3145" s="196" t="s">
        <v>5503</v>
      </c>
      <c r="K3145" s="197">
        <v>56.35</v>
      </c>
      <c r="L3145" s="196" t="s">
        <v>5433</v>
      </c>
    </row>
    <row r="3146" spans="1:12" ht="15.75">
      <c r="A3146" s="196" t="s">
        <v>8643</v>
      </c>
      <c r="B3146" s="196" t="s">
        <v>8644</v>
      </c>
      <c r="C3146" s="196" t="s">
        <v>8645</v>
      </c>
      <c r="D3146" s="196">
        <v>179</v>
      </c>
      <c r="E3146" s="197" t="s">
        <v>144</v>
      </c>
      <c r="F3146" s="196" t="s">
        <v>144</v>
      </c>
      <c r="G3146" s="196">
        <v>89865</v>
      </c>
      <c r="H3146" s="196" t="s">
        <v>8685</v>
      </c>
      <c r="I3146" s="196" t="s">
        <v>5431</v>
      </c>
      <c r="J3146" s="196" t="s">
        <v>5503</v>
      </c>
      <c r="K3146" s="197">
        <v>11.99</v>
      </c>
      <c r="L3146" s="196" t="s">
        <v>5433</v>
      </c>
    </row>
    <row r="3147" spans="1:12" ht="15.75">
      <c r="A3147" s="196" t="s">
        <v>8643</v>
      </c>
      <c r="B3147" s="196" t="s">
        <v>8644</v>
      </c>
      <c r="C3147" s="196" t="s">
        <v>8645</v>
      </c>
      <c r="D3147" s="196">
        <v>179</v>
      </c>
      <c r="E3147" s="197" t="s">
        <v>144</v>
      </c>
      <c r="F3147" s="196" t="s">
        <v>144</v>
      </c>
      <c r="G3147" s="196">
        <v>91784</v>
      </c>
      <c r="H3147" s="196" t="s">
        <v>8686</v>
      </c>
      <c r="I3147" s="196" t="s">
        <v>5431</v>
      </c>
      <c r="J3147" s="196" t="s">
        <v>5503</v>
      </c>
      <c r="K3147" s="197">
        <v>39.58</v>
      </c>
      <c r="L3147" s="196" t="s">
        <v>5433</v>
      </c>
    </row>
    <row r="3148" spans="1:12" ht="15.75">
      <c r="A3148" s="196" t="s">
        <v>8643</v>
      </c>
      <c r="B3148" s="196" t="s">
        <v>8644</v>
      </c>
      <c r="C3148" s="196" t="s">
        <v>8645</v>
      </c>
      <c r="D3148" s="196">
        <v>179</v>
      </c>
      <c r="E3148" s="197" t="s">
        <v>144</v>
      </c>
      <c r="F3148" s="196" t="s">
        <v>144</v>
      </c>
      <c r="G3148" s="196">
        <v>91785</v>
      </c>
      <c r="H3148" s="196" t="s">
        <v>8687</v>
      </c>
      <c r="I3148" s="196" t="s">
        <v>5431</v>
      </c>
      <c r="J3148" s="196" t="s">
        <v>5432</v>
      </c>
      <c r="K3148" s="197">
        <v>39.270000000000003</v>
      </c>
      <c r="L3148" s="196" t="s">
        <v>5433</v>
      </c>
    </row>
    <row r="3149" spans="1:12" ht="15.75">
      <c r="A3149" s="196" t="s">
        <v>8643</v>
      </c>
      <c r="B3149" s="196" t="s">
        <v>8644</v>
      </c>
      <c r="C3149" s="196" t="s">
        <v>8645</v>
      </c>
      <c r="D3149" s="196">
        <v>179</v>
      </c>
      <c r="E3149" s="197" t="s">
        <v>144</v>
      </c>
      <c r="F3149" s="196" t="s">
        <v>144</v>
      </c>
      <c r="G3149" s="196">
        <v>91786</v>
      </c>
      <c r="H3149" s="196" t="s">
        <v>8688</v>
      </c>
      <c r="I3149" s="196" t="s">
        <v>5431</v>
      </c>
      <c r="J3149" s="196" t="s">
        <v>5432</v>
      </c>
      <c r="K3149" s="197">
        <v>27.87</v>
      </c>
      <c r="L3149" s="196" t="s">
        <v>5433</v>
      </c>
    </row>
    <row r="3150" spans="1:12" ht="15.75">
      <c r="A3150" s="196" t="s">
        <v>8643</v>
      </c>
      <c r="B3150" s="196" t="s">
        <v>8644</v>
      </c>
      <c r="C3150" s="196" t="s">
        <v>8645</v>
      </c>
      <c r="D3150" s="196">
        <v>179</v>
      </c>
      <c r="E3150" s="197" t="s">
        <v>144</v>
      </c>
      <c r="F3150" s="196" t="s">
        <v>144</v>
      </c>
      <c r="G3150" s="196">
        <v>91787</v>
      </c>
      <c r="H3150" s="196" t="s">
        <v>8689</v>
      </c>
      <c r="I3150" s="196" t="s">
        <v>5431</v>
      </c>
      <c r="J3150" s="196" t="s">
        <v>5432</v>
      </c>
      <c r="K3150" s="197">
        <v>31.73</v>
      </c>
      <c r="L3150" s="196" t="s">
        <v>5433</v>
      </c>
    </row>
    <row r="3151" spans="1:12" ht="15.75">
      <c r="A3151" s="196" t="s">
        <v>8643</v>
      </c>
      <c r="B3151" s="196" t="s">
        <v>8644</v>
      </c>
      <c r="C3151" s="196" t="s">
        <v>8645</v>
      </c>
      <c r="D3151" s="196">
        <v>179</v>
      </c>
      <c r="E3151" s="197" t="s">
        <v>144</v>
      </c>
      <c r="F3151" s="196" t="s">
        <v>144</v>
      </c>
      <c r="G3151" s="196">
        <v>91788</v>
      </c>
      <c r="H3151" s="196" t="s">
        <v>8690</v>
      </c>
      <c r="I3151" s="196" t="s">
        <v>5431</v>
      </c>
      <c r="J3151" s="196" t="s">
        <v>5432</v>
      </c>
      <c r="K3151" s="197">
        <v>40.299999999999997</v>
      </c>
      <c r="L3151" s="196" t="s">
        <v>5433</v>
      </c>
    </row>
    <row r="3152" spans="1:12" ht="15.75">
      <c r="A3152" s="196" t="s">
        <v>8643</v>
      </c>
      <c r="B3152" s="196" t="s">
        <v>8644</v>
      </c>
      <c r="C3152" s="196" t="s">
        <v>8645</v>
      </c>
      <c r="D3152" s="196">
        <v>179</v>
      </c>
      <c r="E3152" s="197" t="s">
        <v>144</v>
      </c>
      <c r="F3152" s="196" t="s">
        <v>144</v>
      </c>
      <c r="G3152" s="196">
        <v>91789</v>
      </c>
      <c r="H3152" s="196" t="s">
        <v>8691</v>
      </c>
      <c r="I3152" s="196" t="s">
        <v>5431</v>
      </c>
      <c r="J3152" s="196" t="s">
        <v>5503</v>
      </c>
      <c r="K3152" s="197">
        <v>42.67</v>
      </c>
      <c r="L3152" s="196" t="s">
        <v>5433</v>
      </c>
    </row>
    <row r="3153" spans="1:12" ht="15.75">
      <c r="A3153" s="196" t="s">
        <v>8643</v>
      </c>
      <c r="B3153" s="196" t="s">
        <v>8644</v>
      </c>
      <c r="C3153" s="196" t="s">
        <v>8645</v>
      </c>
      <c r="D3153" s="196">
        <v>179</v>
      </c>
      <c r="E3153" s="197" t="s">
        <v>144</v>
      </c>
      <c r="F3153" s="196" t="s">
        <v>144</v>
      </c>
      <c r="G3153" s="196">
        <v>91790</v>
      </c>
      <c r="H3153" s="196" t="s">
        <v>8692</v>
      </c>
      <c r="I3153" s="196" t="s">
        <v>5431</v>
      </c>
      <c r="J3153" s="196" t="s">
        <v>5432</v>
      </c>
      <c r="K3153" s="197">
        <v>65.02</v>
      </c>
      <c r="L3153" s="196" t="s">
        <v>5433</v>
      </c>
    </row>
    <row r="3154" spans="1:12" ht="15.75">
      <c r="A3154" s="196" t="s">
        <v>8643</v>
      </c>
      <c r="B3154" s="196" t="s">
        <v>8644</v>
      </c>
      <c r="C3154" s="196" t="s">
        <v>8645</v>
      </c>
      <c r="D3154" s="196">
        <v>179</v>
      </c>
      <c r="E3154" s="197" t="s">
        <v>144</v>
      </c>
      <c r="F3154" s="196" t="s">
        <v>144</v>
      </c>
      <c r="G3154" s="196">
        <v>91791</v>
      </c>
      <c r="H3154" s="196" t="s">
        <v>8693</v>
      </c>
      <c r="I3154" s="196" t="s">
        <v>5431</v>
      </c>
      <c r="J3154" s="196" t="s">
        <v>5432</v>
      </c>
      <c r="K3154" s="197">
        <v>86.56</v>
      </c>
      <c r="L3154" s="196" t="s">
        <v>5433</v>
      </c>
    </row>
    <row r="3155" spans="1:12" ht="15.75">
      <c r="A3155" s="196" t="s">
        <v>8643</v>
      </c>
      <c r="B3155" s="196" t="s">
        <v>8644</v>
      </c>
      <c r="C3155" s="196" t="s">
        <v>8645</v>
      </c>
      <c r="D3155" s="196">
        <v>179</v>
      </c>
      <c r="E3155" s="197" t="s">
        <v>144</v>
      </c>
      <c r="F3155" s="196" t="s">
        <v>144</v>
      </c>
      <c r="G3155" s="196">
        <v>91792</v>
      </c>
      <c r="H3155" s="196" t="s">
        <v>8694</v>
      </c>
      <c r="I3155" s="196" t="s">
        <v>5431</v>
      </c>
      <c r="J3155" s="196" t="s">
        <v>5432</v>
      </c>
      <c r="K3155" s="197">
        <v>52.35</v>
      </c>
      <c r="L3155" s="196" t="s">
        <v>5433</v>
      </c>
    </row>
    <row r="3156" spans="1:12" ht="15.75">
      <c r="A3156" s="196" t="s">
        <v>8643</v>
      </c>
      <c r="B3156" s="196" t="s">
        <v>8644</v>
      </c>
      <c r="C3156" s="196" t="s">
        <v>8645</v>
      </c>
      <c r="D3156" s="196">
        <v>179</v>
      </c>
      <c r="E3156" s="197" t="s">
        <v>144</v>
      </c>
      <c r="F3156" s="196" t="s">
        <v>144</v>
      </c>
      <c r="G3156" s="196">
        <v>91793</v>
      </c>
      <c r="H3156" s="196" t="s">
        <v>8695</v>
      </c>
      <c r="I3156" s="196" t="s">
        <v>5431</v>
      </c>
      <c r="J3156" s="196" t="s">
        <v>5432</v>
      </c>
      <c r="K3156" s="197">
        <v>78.48</v>
      </c>
      <c r="L3156" s="196" t="s">
        <v>5433</v>
      </c>
    </row>
    <row r="3157" spans="1:12" ht="15.75">
      <c r="A3157" s="196" t="s">
        <v>8643</v>
      </c>
      <c r="B3157" s="196" t="s">
        <v>8644</v>
      </c>
      <c r="C3157" s="196" t="s">
        <v>8645</v>
      </c>
      <c r="D3157" s="196">
        <v>179</v>
      </c>
      <c r="E3157" s="197" t="s">
        <v>144</v>
      </c>
      <c r="F3157" s="196" t="s">
        <v>144</v>
      </c>
      <c r="G3157" s="196">
        <v>91794</v>
      </c>
      <c r="H3157" s="196" t="s">
        <v>8696</v>
      </c>
      <c r="I3157" s="196" t="s">
        <v>5431</v>
      </c>
      <c r="J3157" s="196" t="s">
        <v>5432</v>
      </c>
      <c r="K3157" s="197">
        <v>37.76</v>
      </c>
      <c r="L3157" s="196" t="s">
        <v>5433</v>
      </c>
    </row>
    <row r="3158" spans="1:12" ht="15.75">
      <c r="A3158" s="196" t="s">
        <v>8643</v>
      </c>
      <c r="B3158" s="196" t="s">
        <v>8644</v>
      </c>
      <c r="C3158" s="196" t="s">
        <v>8645</v>
      </c>
      <c r="D3158" s="196">
        <v>179</v>
      </c>
      <c r="E3158" s="197" t="s">
        <v>144</v>
      </c>
      <c r="F3158" s="196" t="s">
        <v>144</v>
      </c>
      <c r="G3158" s="196">
        <v>91795</v>
      </c>
      <c r="H3158" s="196" t="s">
        <v>8697</v>
      </c>
      <c r="I3158" s="196" t="s">
        <v>5431</v>
      </c>
      <c r="J3158" s="196" t="s">
        <v>5432</v>
      </c>
      <c r="K3158" s="197">
        <v>63.28</v>
      </c>
      <c r="L3158" s="196" t="s">
        <v>5433</v>
      </c>
    </row>
    <row r="3159" spans="1:12" ht="15.75">
      <c r="A3159" s="196" t="s">
        <v>8643</v>
      </c>
      <c r="B3159" s="196" t="s">
        <v>8644</v>
      </c>
      <c r="C3159" s="196" t="s">
        <v>8645</v>
      </c>
      <c r="D3159" s="196">
        <v>179</v>
      </c>
      <c r="E3159" s="197" t="s">
        <v>144</v>
      </c>
      <c r="F3159" s="196" t="s">
        <v>144</v>
      </c>
      <c r="G3159" s="196">
        <v>91796</v>
      </c>
      <c r="H3159" s="196" t="s">
        <v>8698</v>
      </c>
      <c r="I3159" s="196" t="s">
        <v>5431</v>
      </c>
      <c r="J3159" s="196" t="s">
        <v>5503</v>
      </c>
      <c r="K3159" s="197">
        <v>68.84</v>
      </c>
      <c r="L3159" s="196" t="s">
        <v>5433</v>
      </c>
    </row>
    <row r="3160" spans="1:12" ht="15.75">
      <c r="A3160" s="196" t="s">
        <v>8643</v>
      </c>
      <c r="B3160" s="196" t="s">
        <v>8644</v>
      </c>
      <c r="C3160" s="196" t="s">
        <v>8645</v>
      </c>
      <c r="D3160" s="196">
        <v>179</v>
      </c>
      <c r="E3160" s="197" t="s">
        <v>144</v>
      </c>
      <c r="F3160" s="196" t="s">
        <v>144</v>
      </c>
      <c r="G3160" s="196">
        <v>92275</v>
      </c>
      <c r="H3160" s="196" t="s">
        <v>8699</v>
      </c>
      <c r="I3160" s="196" t="s">
        <v>5431</v>
      </c>
      <c r="J3160" s="196" t="s">
        <v>5432</v>
      </c>
      <c r="K3160" s="197">
        <v>40.49</v>
      </c>
      <c r="L3160" s="196" t="s">
        <v>5433</v>
      </c>
    </row>
    <row r="3161" spans="1:12" ht="15.75">
      <c r="A3161" s="196" t="s">
        <v>8643</v>
      </c>
      <c r="B3161" s="196" t="s">
        <v>8644</v>
      </c>
      <c r="C3161" s="196" t="s">
        <v>8645</v>
      </c>
      <c r="D3161" s="196">
        <v>179</v>
      </c>
      <c r="E3161" s="197" t="s">
        <v>144</v>
      </c>
      <c r="F3161" s="196" t="s">
        <v>144</v>
      </c>
      <c r="G3161" s="196">
        <v>92276</v>
      </c>
      <c r="H3161" s="196" t="s">
        <v>8700</v>
      </c>
      <c r="I3161" s="196" t="s">
        <v>5431</v>
      </c>
      <c r="J3161" s="196" t="s">
        <v>5432</v>
      </c>
      <c r="K3161" s="197">
        <v>51.25</v>
      </c>
      <c r="L3161" s="196" t="s">
        <v>5433</v>
      </c>
    </row>
    <row r="3162" spans="1:12" ht="15.75">
      <c r="A3162" s="196" t="s">
        <v>8643</v>
      </c>
      <c r="B3162" s="196" t="s">
        <v>8644</v>
      </c>
      <c r="C3162" s="196" t="s">
        <v>8645</v>
      </c>
      <c r="D3162" s="196">
        <v>179</v>
      </c>
      <c r="E3162" s="197" t="s">
        <v>144</v>
      </c>
      <c r="F3162" s="196" t="s">
        <v>144</v>
      </c>
      <c r="G3162" s="196">
        <v>92277</v>
      </c>
      <c r="H3162" s="196" t="s">
        <v>8701</v>
      </c>
      <c r="I3162" s="196" t="s">
        <v>5431</v>
      </c>
      <c r="J3162" s="196" t="s">
        <v>5432</v>
      </c>
      <c r="K3162" s="197">
        <v>73.819999999999993</v>
      </c>
      <c r="L3162" s="196" t="s">
        <v>5433</v>
      </c>
    </row>
    <row r="3163" spans="1:12" ht="15.75">
      <c r="A3163" s="196" t="s">
        <v>8643</v>
      </c>
      <c r="B3163" s="196" t="s">
        <v>8644</v>
      </c>
      <c r="C3163" s="196" t="s">
        <v>8645</v>
      </c>
      <c r="D3163" s="196">
        <v>179</v>
      </c>
      <c r="E3163" s="197" t="s">
        <v>144</v>
      </c>
      <c r="F3163" s="196" t="s">
        <v>144</v>
      </c>
      <c r="G3163" s="196">
        <v>92278</v>
      </c>
      <c r="H3163" s="196" t="s">
        <v>8702</v>
      </c>
      <c r="I3163" s="196" t="s">
        <v>5431</v>
      </c>
      <c r="J3163" s="196" t="s">
        <v>5432</v>
      </c>
      <c r="K3163" s="197">
        <v>99.15</v>
      </c>
      <c r="L3163" s="196" t="s">
        <v>5433</v>
      </c>
    </row>
    <row r="3164" spans="1:12" ht="15.75">
      <c r="A3164" s="196" t="s">
        <v>8643</v>
      </c>
      <c r="B3164" s="196" t="s">
        <v>8644</v>
      </c>
      <c r="C3164" s="196" t="s">
        <v>8645</v>
      </c>
      <c r="D3164" s="196">
        <v>179</v>
      </c>
      <c r="E3164" s="197" t="s">
        <v>144</v>
      </c>
      <c r="F3164" s="196" t="s">
        <v>144</v>
      </c>
      <c r="G3164" s="196">
        <v>92279</v>
      </c>
      <c r="H3164" s="196" t="s">
        <v>8703</v>
      </c>
      <c r="I3164" s="196" t="s">
        <v>5431</v>
      </c>
      <c r="J3164" s="196" t="s">
        <v>5432</v>
      </c>
      <c r="K3164" s="197">
        <v>143.13999999999999</v>
      </c>
      <c r="L3164" s="196" t="s">
        <v>5433</v>
      </c>
    </row>
    <row r="3165" spans="1:12" ht="15.75">
      <c r="A3165" s="196" t="s">
        <v>8643</v>
      </c>
      <c r="B3165" s="196" t="s">
        <v>8644</v>
      </c>
      <c r="C3165" s="196" t="s">
        <v>8645</v>
      </c>
      <c r="D3165" s="196">
        <v>179</v>
      </c>
      <c r="E3165" s="197" t="s">
        <v>144</v>
      </c>
      <c r="F3165" s="196" t="s">
        <v>144</v>
      </c>
      <c r="G3165" s="196">
        <v>92280</v>
      </c>
      <c r="H3165" s="196" t="s">
        <v>8704</v>
      </c>
      <c r="I3165" s="196" t="s">
        <v>5431</v>
      </c>
      <c r="J3165" s="196" t="s">
        <v>5432</v>
      </c>
      <c r="K3165" s="197">
        <v>200.8</v>
      </c>
      <c r="L3165" s="196" t="s">
        <v>5433</v>
      </c>
    </row>
    <row r="3166" spans="1:12" ht="15.75">
      <c r="A3166" s="196" t="s">
        <v>8643</v>
      </c>
      <c r="B3166" s="196" t="s">
        <v>8644</v>
      </c>
      <c r="C3166" s="196" t="s">
        <v>8645</v>
      </c>
      <c r="D3166" s="196">
        <v>179</v>
      </c>
      <c r="E3166" s="197" t="s">
        <v>144</v>
      </c>
      <c r="F3166" s="196" t="s">
        <v>144</v>
      </c>
      <c r="G3166" s="196">
        <v>92281</v>
      </c>
      <c r="H3166" s="196" t="s">
        <v>8705</v>
      </c>
      <c r="I3166" s="196" t="s">
        <v>5431</v>
      </c>
      <c r="J3166" s="196" t="s">
        <v>5432</v>
      </c>
      <c r="K3166" s="197">
        <v>118.5</v>
      </c>
      <c r="L3166" s="196" t="s">
        <v>5433</v>
      </c>
    </row>
    <row r="3167" spans="1:12" ht="15.75">
      <c r="A3167" s="196" t="s">
        <v>8643</v>
      </c>
      <c r="B3167" s="196" t="s">
        <v>8644</v>
      </c>
      <c r="C3167" s="196" t="s">
        <v>8645</v>
      </c>
      <c r="D3167" s="196">
        <v>179</v>
      </c>
      <c r="E3167" s="197" t="s">
        <v>144</v>
      </c>
      <c r="F3167" s="196" t="s">
        <v>144</v>
      </c>
      <c r="G3167" s="196">
        <v>92282</v>
      </c>
      <c r="H3167" s="196" t="s">
        <v>8706</v>
      </c>
      <c r="I3167" s="196" t="s">
        <v>5431</v>
      </c>
      <c r="J3167" s="196" t="s">
        <v>5432</v>
      </c>
      <c r="K3167" s="197">
        <v>132.38999999999999</v>
      </c>
      <c r="L3167" s="196" t="s">
        <v>5433</v>
      </c>
    </row>
    <row r="3168" spans="1:12" ht="15.75">
      <c r="A3168" s="196" t="s">
        <v>8643</v>
      </c>
      <c r="B3168" s="196" t="s">
        <v>8644</v>
      </c>
      <c r="C3168" s="196" t="s">
        <v>8645</v>
      </c>
      <c r="D3168" s="196">
        <v>179</v>
      </c>
      <c r="E3168" s="197" t="s">
        <v>144</v>
      </c>
      <c r="F3168" s="196" t="s">
        <v>144</v>
      </c>
      <c r="G3168" s="196">
        <v>92283</v>
      </c>
      <c r="H3168" s="196" t="s">
        <v>8707</v>
      </c>
      <c r="I3168" s="196" t="s">
        <v>5431</v>
      </c>
      <c r="J3168" s="196" t="s">
        <v>5432</v>
      </c>
      <c r="K3168" s="197">
        <v>176.41</v>
      </c>
      <c r="L3168" s="196" t="s">
        <v>5433</v>
      </c>
    </row>
    <row r="3169" spans="1:12" ht="15.75">
      <c r="A3169" s="196" t="s">
        <v>8643</v>
      </c>
      <c r="B3169" s="196" t="s">
        <v>8644</v>
      </c>
      <c r="C3169" s="196" t="s">
        <v>8645</v>
      </c>
      <c r="D3169" s="196">
        <v>179</v>
      </c>
      <c r="E3169" s="197" t="s">
        <v>144</v>
      </c>
      <c r="F3169" s="196" t="s">
        <v>144</v>
      </c>
      <c r="G3169" s="196">
        <v>92284</v>
      </c>
      <c r="H3169" s="196" t="s">
        <v>8708</v>
      </c>
      <c r="I3169" s="196" t="s">
        <v>5431</v>
      </c>
      <c r="J3169" s="196" t="s">
        <v>5432</v>
      </c>
      <c r="K3169" s="197">
        <v>216.16</v>
      </c>
      <c r="L3169" s="196" t="s">
        <v>5433</v>
      </c>
    </row>
    <row r="3170" spans="1:12" ht="15.75">
      <c r="A3170" s="196" t="s">
        <v>8643</v>
      </c>
      <c r="B3170" s="196" t="s">
        <v>8644</v>
      </c>
      <c r="C3170" s="196" t="s">
        <v>8645</v>
      </c>
      <c r="D3170" s="196">
        <v>179</v>
      </c>
      <c r="E3170" s="197" t="s">
        <v>144</v>
      </c>
      <c r="F3170" s="196" t="s">
        <v>144</v>
      </c>
      <c r="G3170" s="196">
        <v>92285</v>
      </c>
      <c r="H3170" s="196" t="s">
        <v>8709</v>
      </c>
      <c r="I3170" s="196" t="s">
        <v>5431</v>
      </c>
      <c r="J3170" s="196" t="s">
        <v>5432</v>
      </c>
      <c r="K3170" s="197">
        <v>282.95</v>
      </c>
      <c r="L3170" s="196" t="s">
        <v>5433</v>
      </c>
    </row>
    <row r="3171" spans="1:12" ht="15.75">
      <c r="A3171" s="196" t="s">
        <v>8643</v>
      </c>
      <c r="B3171" s="196" t="s">
        <v>8644</v>
      </c>
      <c r="C3171" s="196" t="s">
        <v>8645</v>
      </c>
      <c r="D3171" s="196">
        <v>179</v>
      </c>
      <c r="E3171" s="197" t="s">
        <v>144</v>
      </c>
      <c r="F3171" s="196" t="s">
        <v>144</v>
      </c>
      <c r="G3171" s="196">
        <v>92286</v>
      </c>
      <c r="H3171" s="196" t="s">
        <v>8710</v>
      </c>
      <c r="I3171" s="196" t="s">
        <v>5431</v>
      </c>
      <c r="J3171" s="196" t="s">
        <v>5432</v>
      </c>
      <c r="K3171" s="197">
        <v>342.58</v>
      </c>
      <c r="L3171" s="196" t="s">
        <v>5433</v>
      </c>
    </row>
    <row r="3172" spans="1:12" ht="15.75">
      <c r="A3172" s="196" t="s">
        <v>8643</v>
      </c>
      <c r="B3172" s="196" t="s">
        <v>8644</v>
      </c>
      <c r="C3172" s="196" t="s">
        <v>8645</v>
      </c>
      <c r="D3172" s="196">
        <v>179</v>
      </c>
      <c r="E3172" s="197" t="s">
        <v>144</v>
      </c>
      <c r="F3172" s="196" t="s">
        <v>144</v>
      </c>
      <c r="G3172" s="196">
        <v>92305</v>
      </c>
      <c r="H3172" s="196" t="s">
        <v>8711</v>
      </c>
      <c r="I3172" s="196" t="s">
        <v>5431</v>
      </c>
      <c r="J3172" s="196" t="s">
        <v>5432</v>
      </c>
      <c r="K3172" s="197">
        <v>27.5</v>
      </c>
      <c r="L3172" s="196" t="s">
        <v>5433</v>
      </c>
    </row>
    <row r="3173" spans="1:12" ht="15.75">
      <c r="A3173" s="196" t="s">
        <v>8643</v>
      </c>
      <c r="B3173" s="196" t="s">
        <v>8644</v>
      </c>
      <c r="C3173" s="196" t="s">
        <v>8645</v>
      </c>
      <c r="D3173" s="196">
        <v>179</v>
      </c>
      <c r="E3173" s="197" t="s">
        <v>144</v>
      </c>
      <c r="F3173" s="196" t="s">
        <v>144</v>
      </c>
      <c r="G3173" s="196">
        <v>92306</v>
      </c>
      <c r="H3173" s="196" t="s">
        <v>8712</v>
      </c>
      <c r="I3173" s="196" t="s">
        <v>5431</v>
      </c>
      <c r="J3173" s="196" t="s">
        <v>5432</v>
      </c>
      <c r="K3173" s="197">
        <v>44.43</v>
      </c>
      <c r="L3173" s="196" t="s">
        <v>5433</v>
      </c>
    </row>
    <row r="3174" spans="1:12" ht="15.75">
      <c r="A3174" s="196" t="s">
        <v>8643</v>
      </c>
      <c r="B3174" s="196" t="s">
        <v>8644</v>
      </c>
      <c r="C3174" s="196" t="s">
        <v>8645</v>
      </c>
      <c r="D3174" s="196">
        <v>179</v>
      </c>
      <c r="E3174" s="197" t="s">
        <v>144</v>
      </c>
      <c r="F3174" s="196" t="s">
        <v>144</v>
      </c>
      <c r="G3174" s="196">
        <v>92307</v>
      </c>
      <c r="H3174" s="196" t="s">
        <v>8713</v>
      </c>
      <c r="I3174" s="196" t="s">
        <v>5431</v>
      </c>
      <c r="J3174" s="196" t="s">
        <v>5432</v>
      </c>
      <c r="K3174" s="197">
        <v>55.47</v>
      </c>
      <c r="L3174" s="196" t="s">
        <v>5433</v>
      </c>
    </row>
    <row r="3175" spans="1:12" ht="15.75">
      <c r="A3175" s="196" t="s">
        <v>8643</v>
      </c>
      <c r="B3175" s="196" t="s">
        <v>8644</v>
      </c>
      <c r="C3175" s="196" t="s">
        <v>8645</v>
      </c>
      <c r="D3175" s="196">
        <v>179</v>
      </c>
      <c r="E3175" s="197" t="s">
        <v>144</v>
      </c>
      <c r="F3175" s="196" t="s">
        <v>144</v>
      </c>
      <c r="G3175" s="196">
        <v>92308</v>
      </c>
      <c r="H3175" s="196" t="s">
        <v>8714</v>
      </c>
      <c r="I3175" s="196" t="s">
        <v>5431</v>
      </c>
      <c r="J3175" s="196" t="s">
        <v>5432</v>
      </c>
      <c r="K3175" s="197">
        <v>45.94</v>
      </c>
      <c r="L3175" s="196" t="s">
        <v>5433</v>
      </c>
    </row>
    <row r="3176" spans="1:12" ht="15.75">
      <c r="A3176" s="196" t="s">
        <v>8643</v>
      </c>
      <c r="B3176" s="196" t="s">
        <v>8644</v>
      </c>
      <c r="C3176" s="196" t="s">
        <v>8645</v>
      </c>
      <c r="D3176" s="196">
        <v>179</v>
      </c>
      <c r="E3176" s="197" t="s">
        <v>144</v>
      </c>
      <c r="F3176" s="196" t="s">
        <v>144</v>
      </c>
      <c r="G3176" s="196">
        <v>92309</v>
      </c>
      <c r="H3176" s="196" t="s">
        <v>8715</v>
      </c>
      <c r="I3176" s="196" t="s">
        <v>5431</v>
      </c>
      <c r="J3176" s="196" t="s">
        <v>5432</v>
      </c>
      <c r="K3176" s="197">
        <v>124.42</v>
      </c>
      <c r="L3176" s="196" t="s">
        <v>5433</v>
      </c>
    </row>
    <row r="3177" spans="1:12" ht="15.75">
      <c r="A3177" s="196" t="s">
        <v>8643</v>
      </c>
      <c r="B3177" s="196" t="s">
        <v>8644</v>
      </c>
      <c r="C3177" s="196" t="s">
        <v>8645</v>
      </c>
      <c r="D3177" s="196">
        <v>179</v>
      </c>
      <c r="E3177" s="197" t="s">
        <v>144</v>
      </c>
      <c r="F3177" s="196" t="s">
        <v>144</v>
      </c>
      <c r="G3177" s="196">
        <v>92310</v>
      </c>
      <c r="H3177" s="196" t="s">
        <v>8716</v>
      </c>
      <c r="I3177" s="196" t="s">
        <v>5431</v>
      </c>
      <c r="J3177" s="196" t="s">
        <v>5432</v>
      </c>
      <c r="K3177" s="197">
        <v>138.63</v>
      </c>
      <c r="L3177" s="196" t="s">
        <v>5433</v>
      </c>
    </row>
    <row r="3178" spans="1:12" ht="15.75">
      <c r="A3178" s="196" t="s">
        <v>8643</v>
      </c>
      <c r="B3178" s="196" t="s">
        <v>8644</v>
      </c>
      <c r="C3178" s="196" t="s">
        <v>8645</v>
      </c>
      <c r="D3178" s="196">
        <v>179</v>
      </c>
      <c r="E3178" s="197" t="s">
        <v>144</v>
      </c>
      <c r="F3178" s="196" t="s">
        <v>144</v>
      </c>
      <c r="G3178" s="196">
        <v>92320</v>
      </c>
      <c r="H3178" s="196" t="s">
        <v>8717</v>
      </c>
      <c r="I3178" s="196" t="s">
        <v>5431</v>
      </c>
      <c r="J3178" s="196" t="s">
        <v>5432</v>
      </c>
      <c r="K3178" s="197">
        <v>36.130000000000003</v>
      </c>
      <c r="L3178" s="196" t="s">
        <v>5433</v>
      </c>
    </row>
    <row r="3179" spans="1:12" ht="15.75">
      <c r="A3179" s="196" t="s">
        <v>8643</v>
      </c>
      <c r="B3179" s="196" t="s">
        <v>8644</v>
      </c>
      <c r="C3179" s="196" t="s">
        <v>8645</v>
      </c>
      <c r="D3179" s="196">
        <v>179</v>
      </c>
      <c r="E3179" s="197" t="s">
        <v>144</v>
      </c>
      <c r="F3179" s="196" t="s">
        <v>144</v>
      </c>
      <c r="G3179" s="196">
        <v>92321</v>
      </c>
      <c r="H3179" s="196" t="s">
        <v>8718</v>
      </c>
      <c r="I3179" s="196" t="s">
        <v>5431</v>
      </c>
      <c r="J3179" s="196" t="s">
        <v>5432</v>
      </c>
      <c r="K3179" s="197">
        <v>59.26</v>
      </c>
      <c r="L3179" s="196" t="s">
        <v>5433</v>
      </c>
    </row>
    <row r="3180" spans="1:12" ht="15.75">
      <c r="A3180" s="196" t="s">
        <v>8643</v>
      </c>
      <c r="B3180" s="196" t="s">
        <v>8644</v>
      </c>
      <c r="C3180" s="196" t="s">
        <v>8645</v>
      </c>
      <c r="D3180" s="196">
        <v>179</v>
      </c>
      <c r="E3180" s="197" t="s">
        <v>144</v>
      </c>
      <c r="F3180" s="196" t="s">
        <v>144</v>
      </c>
      <c r="G3180" s="196">
        <v>92322</v>
      </c>
      <c r="H3180" s="196" t="s">
        <v>8719</v>
      </c>
      <c r="I3180" s="196" t="s">
        <v>5431</v>
      </c>
      <c r="J3180" s="196" t="s">
        <v>5432</v>
      </c>
      <c r="K3180" s="197">
        <v>75.69</v>
      </c>
      <c r="L3180" s="196" t="s">
        <v>5433</v>
      </c>
    </row>
    <row r="3181" spans="1:12" ht="15.75">
      <c r="A3181" s="196" t="s">
        <v>8643</v>
      </c>
      <c r="B3181" s="196" t="s">
        <v>8644</v>
      </c>
      <c r="C3181" s="196" t="s">
        <v>8645</v>
      </c>
      <c r="D3181" s="196">
        <v>179</v>
      </c>
      <c r="E3181" s="197" t="s">
        <v>144</v>
      </c>
      <c r="F3181" s="196" t="s">
        <v>144</v>
      </c>
      <c r="G3181" s="196">
        <v>92323</v>
      </c>
      <c r="H3181" s="196" t="s">
        <v>8720</v>
      </c>
      <c r="I3181" s="196" t="s">
        <v>5431</v>
      </c>
      <c r="J3181" s="196" t="s">
        <v>5432</v>
      </c>
      <c r="K3181" s="197">
        <v>52.51</v>
      </c>
      <c r="L3181" s="196" t="s">
        <v>5433</v>
      </c>
    </row>
    <row r="3182" spans="1:12" ht="15.75">
      <c r="A3182" s="196" t="s">
        <v>8643</v>
      </c>
      <c r="B3182" s="196" t="s">
        <v>8644</v>
      </c>
      <c r="C3182" s="196" t="s">
        <v>8645</v>
      </c>
      <c r="D3182" s="196">
        <v>179</v>
      </c>
      <c r="E3182" s="197" t="s">
        <v>144</v>
      </c>
      <c r="F3182" s="196" t="s">
        <v>144</v>
      </c>
      <c r="G3182" s="196">
        <v>92324</v>
      </c>
      <c r="H3182" s="196" t="s">
        <v>8721</v>
      </c>
      <c r="I3182" s="196" t="s">
        <v>5431</v>
      </c>
      <c r="J3182" s="196" t="s">
        <v>5432</v>
      </c>
      <c r="K3182" s="197">
        <v>137.19</v>
      </c>
      <c r="L3182" s="196" t="s">
        <v>5433</v>
      </c>
    </row>
    <row r="3183" spans="1:12" ht="15.75">
      <c r="A3183" s="196" t="s">
        <v>8643</v>
      </c>
      <c r="B3183" s="196" t="s">
        <v>8644</v>
      </c>
      <c r="C3183" s="196" t="s">
        <v>8645</v>
      </c>
      <c r="D3183" s="196">
        <v>179</v>
      </c>
      <c r="E3183" s="197" t="s">
        <v>144</v>
      </c>
      <c r="F3183" s="196" t="s">
        <v>144</v>
      </c>
      <c r="G3183" s="196">
        <v>92325</v>
      </c>
      <c r="H3183" s="196" t="s">
        <v>8722</v>
      </c>
      <c r="I3183" s="196" t="s">
        <v>5431</v>
      </c>
      <c r="J3183" s="196" t="s">
        <v>5432</v>
      </c>
      <c r="K3183" s="197">
        <v>156.76</v>
      </c>
      <c r="L3183" s="196" t="s">
        <v>5433</v>
      </c>
    </row>
    <row r="3184" spans="1:12" ht="15.75">
      <c r="A3184" s="196" t="s">
        <v>8643</v>
      </c>
      <c r="B3184" s="196" t="s">
        <v>8644</v>
      </c>
      <c r="C3184" s="196" t="s">
        <v>8645</v>
      </c>
      <c r="D3184" s="196">
        <v>179</v>
      </c>
      <c r="E3184" s="197" t="s">
        <v>144</v>
      </c>
      <c r="F3184" s="196" t="s">
        <v>144</v>
      </c>
      <c r="G3184" s="196">
        <v>92335</v>
      </c>
      <c r="H3184" s="196" t="s">
        <v>8723</v>
      </c>
      <c r="I3184" s="196" t="s">
        <v>5431</v>
      </c>
      <c r="J3184" s="196" t="s">
        <v>5432</v>
      </c>
      <c r="K3184" s="197">
        <v>99.85</v>
      </c>
      <c r="L3184" s="196" t="s">
        <v>5433</v>
      </c>
    </row>
    <row r="3185" spans="1:12" ht="15.75">
      <c r="A3185" s="196" t="s">
        <v>8643</v>
      </c>
      <c r="B3185" s="196" t="s">
        <v>8644</v>
      </c>
      <c r="C3185" s="196" t="s">
        <v>8645</v>
      </c>
      <c r="D3185" s="196">
        <v>179</v>
      </c>
      <c r="E3185" s="197" t="s">
        <v>144</v>
      </c>
      <c r="F3185" s="196" t="s">
        <v>144</v>
      </c>
      <c r="G3185" s="196">
        <v>92336</v>
      </c>
      <c r="H3185" s="196" t="s">
        <v>8724</v>
      </c>
      <c r="I3185" s="196" t="s">
        <v>5431</v>
      </c>
      <c r="J3185" s="196" t="s">
        <v>5432</v>
      </c>
      <c r="K3185" s="197">
        <v>122.98</v>
      </c>
      <c r="L3185" s="196" t="s">
        <v>5433</v>
      </c>
    </row>
    <row r="3186" spans="1:12" ht="15.75">
      <c r="A3186" s="196" t="s">
        <v>8643</v>
      </c>
      <c r="B3186" s="196" t="s">
        <v>8644</v>
      </c>
      <c r="C3186" s="196" t="s">
        <v>8645</v>
      </c>
      <c r="D3186" s="196">
        <v>179</v>
      </c>
      <c r="E3186" s="197" t="s">
        <v>144</v>
      </c>
      <c r="F3186" s="196" t="s">
        <v>144</v>
      </c>
      <c r="G3186" s="196">
        <v>92337</v>
      </c>
      <c r="H3186" s="196" t="s">
        <v>8725</v>
      </c>
      <c r="I3186" s="196" t="s">
        <v>5431</v>
      </c>
      <c r="J3186" s="196" t="s">
        <v>5432</v>
      </c>
      <c r="K3186" s="197">
        <v>162.83000000000001</v>
      </c>
      <c r="L3186" s="196" t="s">
        <v>5433</v>
      </c>
    </row>
    <row r="3187" spans="1:12" ht="15.75">
      <c r="A3187" s="196" t="s">
        <v>8643</v>
      </c>
      <c r="B3187" s="196" t="s">
        <v>8644</v>
      </c>
      <c r="C3187" s="196" t="s">
        <v>8645</v>
      </c>
      <c r="D3187" s="196">
        <v>179</v>
      </c>
      <c r="E3187" s="197" t="s">
        <v>144</v>
      </c>
      <c r="F3187" s="196" t="s">
        <v>144</v>
      </c>
      <c r="G3187" s="196">
        <v>92338</v>
      </c>
      <c r="H3187" s="196" t="s">
        <v>8726</v>
      </c>
      <c r="I3187" s="196" t="s">
        <v>5431</v>
      </c>
      <c r="J3187" s="196" t="s">
        <v>5432</v>
      </c>
      <c r="K3187" s="197">
        <v>112.55</v>
      </c>
      <c r="L3187" s="196" t="s">
        <v>5433</v>
      </c>
    </row>
    <row r="3188" spans="1:12" ht="15.75">
      <c r="A3188" s="196" t="s">
        <v>8643</v>
      </c>
      <c r="B3188" s="196" t="s">
        <v>8644</v>
      </c>
      <c r="C3188" s="196" t="s">
        <v>8645</v>
      </c>
      <c r="D3188" s="196">
        <v>179</v>
      </c>
      <c r="E3188" s="197" t="s">
        <v>144</v>
      </c>
      <c r="F3188" s="196" t="s">
        <v>144</v>
      </c>
      <c r="G3188" s="196">
        <v>92339</v>
      </c>
      <c r="H3188" s="196" t="s">
        <v>8727</v>
      </c>
      <c r="I3188" s="196" t="s">
        <v>5431</v>
      </c>
      <c r="J3188" s="196" t="s">
        <v>5432</v>
      </c>
      <c r="K3188" s="197">
        <v>169.89</v>
      </c>
      <c r="L3188" s="196" t="s">
        <v>5433</v>
      </c>
    </row>
    <row r="3189" spans="1:12" ht="15.75">
      <c r="A3189" s="196" t="s">
        <v>8643</v>
      </c>
      <c r="B3189" s="196" t="s">
        <v>8644</v>
      </c>
      <c r="C3189" s="196" t="s">
        <v>8645</v>
      </c>
      <c r="D3189" s="196">
        <v>179</v>
      </c>
      <c r="E3189" s="197" t="s">
        <v>144</v>
      </c>
      <c r="F3189" s="196" t="s">
        <v>144</v>
      </c>
      <c r="G3189" s="196">
        <v>92341</v>
      </c>
      <c r="H3189" s="196" t="s">
        <v>8728</v>
      </c>
      <c r="I3189" s="196" t="s">
        <v>5431</v>
      </c>
      <c r="J3189" s="196" t="s">
        <v>5432</v>
      </c>
      <c r="K3189" s="197">
        <v>108.46</v>
      </c>
      <c r="L3189" s="196" t="s">
        <v>5433</v>
      </c>
    </row>
    <row r="3190" spans="1:12" ht="15.75">
      <c r="A3190" s="196" t="s">
        <v>8643</v>
      </c>
      <c r="B3190" s="196" t="s">
        <v>8644</v>
      </c>
      <c r="C3190" s="196" t="s">
        <v>8645</v>
      </c>
      <c r="D3190" s="196">
        <v>179</v>
      </c>
      <c r="E3190" s="197" t="s">
        <v>144</v>
      </c>
      <c r="F3190" s="196" t="s">
        <v>144</v>
      </c>
      <c r="G3190" s="196">
        <v>92342</v>
      </c>
      <c r="H3190" s="196" t="s">
        <v>8729</v>
      </c>
      <c r="I3190" s="196" t="s">
        <v>5431</v>
      </c>
      <c r="J3190" s="196" t="s">
        <v>5432</v>
      </c>
      <c r="K3190" s="197">
        <v>131.65</v>
      </c>
      <c r="L3190" s="196" t="s">
        <v>5433</v>
      </c>
    </row>
    <row r="3191" spans="1:12" ht="15.75">
      <c r="A3191" s="196" t="s">
        <v>8643</v>
      </c>
      <c r="B3191" s="196" t="s">
        <v>8644</v>
      </c>
      <c r="C3191" s="196" t="s">
        <v>8645</v>
      </c>
      <c r="D3191" s="196">
        <v>179</v>
      </c>
      <c r="E3191" s="197" t="s">
        <v>144</v>
      </c>
      <c r="F3191" s="196" t="s">
        <v>144</v>
      </c>
      <c r="G3191" s="196">
        <v>92343</v>
      </c>
      <c r="H3191" s="196" t="s">
        <v>8730</v>
      </c>
      <c r="I3191" s="196" t="s">
        <v>5431</v>
      </c>
      <c r="J3191" s="196" t="s">
        <v>5432</v>
      </c>
      <c r="K3191" s="197">
        <v>171.59</v>
      </c>
      <c r="L3191" s="196" t="s">
        <v>5433</v>
      </c>
    </row>
    <row r="3192" spans="1:12" ht="15.75">
      <c r="A3192" s="196" t="s">
        <v>8643</v>
      </c>
      <c r="B3192" s="196" t="s">
        <v>8644</v>
      </c>
      <c r="C3192" s="196" t="s">
        <v>8645</v>
      </c>
      <c r="D3192" s="196">
        <v>179</v>
      </c>
      <c r="E3192" s="197" t="s">
        <v>144</v>
      </c>
      <c r="F3192" s="196" t="s">
        <v>144</v>
      </c>
      <c r="G3192" s="196">
        <v>92359</v>
      </c>
      <c r="H3192" s="196" t="s">
        <v>8731</v>
      </c>
      <c r="I3192" s="196" t="s">
        <v>5431</v>
      </c>
      <c r="J3192" s="196" t="s">
        <v>5432</v>
      </c>
      <c r="K3192" s="197">
        <v>52.42</v>
      </c>
      <c r="L3192" s="196" t="s">
        <v>5433</v>
      </c>
    </row>
    <row r="3193" spans="1:12" ht="15.75">
      <c r="A3193" s="196" t="s">
        <v>8643</v>
      </c>
      <c r="B3193" s="196" t="s">
        <v>8644</v>
      </c>
      <c r="C3193" s="196" t="s">
        <v>8645</v>
      </c>
      <c r="D3193" s="196">
        <v>179</v>
      </c>
      <c r="E3193" s="197" t="s">
        <v>144</v>
      </c>
      <c r="F3193" s="196" t="s">
        <v>144</v>
      </c>
      <c r="G3193" s="196">
        <v>92360</v>
      </c>
      <c r="H3193" s="196" t="s">
        <v>8732</v>
      </c>
      <c r="I3193" s="196" t="s">
        <v>5431</v>
      </c>
      <c r="J3193" s="196" t="s">
        <v>5432</v>
      </c>
      <c r="K3193" s="197">
        <v>70.08</v>
      </c>
      <c r="L3193" s="196" t="s">
        <v>5433</v>
      </c>
    </row>
    <row r="3194" spans="1:12" ht="15.75">
      <c r="A3194" s="196" t="s">
        <v>8643</v>
      </c>
      <c r="B3194" s="196" t="s">
        <v>8644</v>
      </c>
      <c r="C3194" s="196" t="s">
        <v>8645</v>
      </c>
      <c r="D3194" s="196">
        <v>179</v>
      </c>
      <c r="E3194" s="197" t="s">
        <v>144</v>
      </c>
      <c r="F3194" s="196" t="s">
        <v>144</v>
      </c>
      <c r="G3194" s="196">
        <v>92361</v>
      </c>
      <c r="H3194" s="196" t="s">
        <v>8733</v>
      </c>
      <c r="I3194" s="196" t="s">
        <v>5431</v>
      </c>
      <c r="J3194" s="196" t="s">
        <v>5432</v>
      </c>
      <c r="K3194" s="197">
        <v>94.65</v>
      </c>
      <c r="L3194" s="196" t="s">
        <v>5433</v>
      </c>
    </row>
    <row r="3195" spans="1:12" ht="15.75">
      <c r="A3195" s="196" t="s">
        <v>8643</v>
      </c>
      <c r="B3195" s="196" t="s">
        <v>8644</v>
      </c>
      <c r="C3195" s="196" t="s">
        <v>8645</v>
      </c>
      <c r="D3195" s="196">
        <v>179</v>
      </c>
      <c r="E3195" s="197" t="s">
        <v>144</v>
      </c>
      <c r="F3195" s="196" t="s">
        <v>144</v>
      </c>
      <c r="G3195" s="196">
        <v>92362</v>
      </c>
      <c r="H3195" s="196" t="s">
        <v>8734</v>
      </c>
      <c r="I3195" s="196" t="s">
        <v>5431</v>
      </c>
      <c r="J3195" s="196" t="s">
        <v>5432</v>
      </c>
      <c r="K3195" s="197">
        <v>151.31</v>
      </c>
      <c r="L3195" s="196" t="s">
        <v>5433</v>
      </c>
    </row>
    <row r="3196" spans="1:12" ht="15.75">
      <c r="A3196" s="196" t="s">
        <v>8643</v>
      </c>
      <c r="B3196" s="196" t="s">
        <v>8644</v>
      </c>
      <c r="C3196" s="196" t="s">
        <v>8645</v>
      </c>
      <c r="D3196" s="196">
        <v>179</v>
      </c>
      <c r="E3196" s="197" t="s">
        <v>144</v>
      </c>
      <c r="F3196" s="196" t="s">
        <v>144</v>
      </c>
      <c r="G3196" s="196">
        <v>92364</v>
      </c>
      <c r="H3196" s="196" t="s">
        <v>8735</v>
      </c>
      <c r="I3196" s="196" t="s">
        <v>5431</v>
      </c>
      <c r="J3196" s="196" t="s">
        <v>5432</v>
      </c>
      <c r="K3196" s="197">
        <v>60.4</v>
      </c>
      <c r="L3196" s="196" t="s">
        <v>5433</v>
      </c>
    </row>
    <row r="3197" spans="1:12" ht="15.75">
      <c r="A3197" s="196" t="s">
        <v>8643</v>
      </c>
      <c r="B3197" s="196" t="s">
        <v>8644</v>
      </c>
      <c r="C3197" s="196" t="s">
        <v>8645</v>
      </c>
      <c r="D3197" s="196">
        <v>179</v>
      </c>
      <c r="E3197" s="197" t="s">
        <v>144</v>
      </c>
      <c r="F3197" s="196" t="s">
        <v>144</v>
      </c>
      <c r="G3197" s="196">
        <v>92365</v>
      </c>
      <c r="H3197" s="196" t="s">
        <v>8736</v>
      </c>
      <c r="I3197" s="196" t="s">
        <v>5431</v>
      </c>
      <c r="J3197" s="196" t="s">
        <v>5432</v>
      </c>
      <c r="K3197" s="197">
        <v>69.63</v>
      </c>
      <c r="L3197" s="196" t="s">
        <v>5433</v>
      </c>
    </row>
    <row r="3198" spans="1:12" ht="15.75">
      <c r="A3198" s="196" t="s">
        <v>8643</v>
      </c>
      <c r="B3198" s="196" t="s">
        <v>8644</v>
      </c>
      <c r="C3198" s="196" t="s">
        <v>8645</v>
      </c>
      <c r="D3198" s="196">
        <v>179</v>
      </c>
      <c r="E3198" s="197" t="s">
        <v>144</v>
      </c>
      <c r="F3198" s="196" t="s">
        <v>144</v>
      </c>
      <c r="G3198" s="196">
        <v>92366</v>
      </c>
      <c r="H3198" s="196" t="s">
        <v>8737</v>
      </c>
      <c r="I3198" s="196" t="s">
        <v>5431</v>
      </c>
      <c r="J3198" s="196" t="s">
        <v>5432</v>
      </c>
      <c r="K3198" s="197">
        <v>97.81</v>
      </c>
      <c r="L3198" s="196" t="s">
        <v>5433</v>
      </c>
    </row>
    <row r="3199" spans="1:12" ht="15.75">
      <c r="A3199" s="196" t="s">
        <v>8643</v>
      </c>
      <c r="B3199" s="196" t="s">
        <v>8644</v>
      </c>
      <c r="C3199" s="196" t="s">
        <v>8645</v>
      </c>
      <c r="D3199" s="196">
        <v>179</v>
      </c>
      <c r="E3199" s="197" t="s">
        <v>144</v>
      </c>
      <c r="F3199" s="196" t="s">
        <v>144</v>
      </c>
      <c r="G3199" s="196">
        <v>92367</v>
      </c>
      <c r="H3199" s="196" t="s">
        <v>8738</v>
      </c>
      <c r="I3199" s="196" t="s">
        <v>5431</v>
      </c>
      <c r="J3199" s="196" t="s">
        <v>5432</v>
      </c>
      <c r="K3199" s="197">
        <v>120.5</v>
      </c>
      <c r="L3199" s="196" t="s">
        <v>5433</v>
      </c>
    </row>
    <row r="3200" spans="1:12" ht="15.75">
      <c r="A3200" s="196" t="s">
        <v>8643</v>
      </c>
      <c r="B3200" s="196" t="s">
        <v>8644</v>
      </c>
      <c r="C3200" s="196" t="s">
        <v>8645</v>
      </c>
      <c r="D3200" s="196">
        <v>179</v>
      </c>
      <c r="E3200" s="197" t="s">
        <v>144</v>
      </c>
      <c r="F3200" s="196" t="s">
        <v>144</v>
      </c>
      <c r="G3200" s="196">
        <v>92368</v>
      </c>
      <c r="H3200" s="196" t="s">
        <v>8739</v>
      </c>
      <c r="I3200" s="196" t="s">
        <v>5431</v>
      </c>
      <c r="J3200" s="196" t="s">
        <v>5432</v>
      </c>
      <c r="K3200" s="197">
        <v>159.99</v>
      </c>
      <c r="L3200" s="196" t="s">
        <v>5433</v>
      </c>
    </row>
    <row r="3201" spans="1:12" ht="15.75">
      <c r="A3201" s="196" t="s">
        <v>8643</v>
      </c>
      <c r="B3201" s="196" t="s">
        <v>8644</v>
      </c>
      <c r="C3201" s="196" t="s">
        <v>8645</v>
      </c>
      <c r="D3201" s="196">
        <v>179</v>
      </c>
      <c r="E3201" s="197" t="s">
        <v>144</v>
      </c>
      <c r="F3201" s="196" t="s">
        <v>144</v>
      </c>
      <c r="G3201" s="196">
        <v>92645</v>
      </c>
      <c r="H3201" s="196" t="s">
        <v>8740</v>
      </c>
      <c r="I3201" s="196" t="s">
        <v>5431</v>
      </c>
      <c r="J3201" s="196" t="s">
        <v>5432</v>
      </c>
      <c r="K3201" s="197">
        <v>55.64</v>
      </c>
      <c r="L3201" s="196" t="s">
        <v>5433</v>
      </c>
    </row>
    <row r="3202" spans="1:12" ht="15.75">
      <c r="A3202" s="196" t="s">
        <v>8643</v>
      </c>
      <c r="B3202" s="196" t="s">
        <v>8644</v>
      </c>
      <c r="C3202" s="196" t="s">
        <v>8645</v>
      </c>
      <c r="D3202" s="196">
        <v>179</v>
      </c>
      <c r="E3202" s="197" t="s">
        <v>144</v>
      </c>
      <c r="F3202" s="196" t="s">
        <v>144</v>
      </c>
      <c r="G3202" s="196">
        <v>92646</v>
      </c>
      <c r="H3202" s="196" t="s">
        <v>8741</v>
      </c>
      <c r="I3202" s="196" t="s">
        <v>5431</v>
      </c>
      <c r="J3202" s="196" t="s">
        <v>5432</v>
      </c>
      <c r="K3202" s="197">
        <v>73.3</v>
      </c>
      <c r="L3202" s="196" t="s">
        <v>5433</v>
      </c>
    </row>
    <row r="3203" spans="1:12" ht="15.75">
      <c r="A3203" s="196" t="s">
        <v>8643</v>
      </c>
      <c r="B3203" s="196" t="s">
        <v>8644</v>
      </c>
      <c r="C3203" s="196" t="s">
        <v>8645</v>
      </c>
      <c r="D3203" s="196">
        <v>179</v>
      </c>
      <c r="E3203" s="197" t="s">
        <v>144</v>
      </c>
      <c r="F3203" s="196" t="s">
        <v>144</v>
      </c>
      <c r="G3203" s="196">
        <v>92648</v>
      </c>
      <c r="H3203" s="196" t="s">
        <v>8742</v>
      </c>
      <c r="I3203" s="196" t="s">
        <v>5431</v>
      </c>
      <c r="J3203" s="196" t="s">
        <v>5432</v>
      </c>
      <c r="K3203" s="197">
        <v>80.25</v>
      </c>
      <c r="L3203" s="196" t="s">
        <v>5433</v>
      </c>
    </row>
    <row r="3204" spans="1:12" ht="15.75">
      <c r="A3204" s="196" t="s">
        <v>8643</v>
      </c>
      <c r="B3204" s="196" t="s">
        <v>8644</v>
      </c>
      <c r="C3204" s="196" t="s">
        <v>8645</v>
      </c>
      <c r="D3204" s="196">
        <v>179</v>
      </c>
      <c r="E3204" s="197" t="s">
        <v>144</v>
      </c>
      <c r="F3204" s="196" t="s">
        <v>144</v>
      </c>
      <c r="G3204" s="196">
        <v>92649</v>
      </c>
      <c r="H3204" s="196" t="s">
        <v>8743</v>
      </c>
      <c r="I3204" s="196" t="s">
        <v>5431</v>
      </c>
      <c r="J3204" s="196" t="s">
        <v>5432</v>
      </c>
      <c r="K3204" s="197">
        <v>97.87</v>
      </c>
      <c r="L3204" s="196" t="s">
        <v>5433</v>
      </c>
    </row>
    <row r="3205" spans="1:12" ht="15.75">
      <c r="A3205" s="196" t="s">
        <v>8643</v>
      </c>
      <c r="B3205" s="196" t="s">
        <v>8644</v>
      </c>
      <c r="C3205" s="196" t="s">
        <v>8645</v>
      </c>
      <c r="D3205" s="196">
        <v>179</v>
      </c>
      <c r="E3205" s="197" t="s">
        <v>144</v>
      </c>
      <c r="F3205" s="196" t="s">
        <v>144</v>
      </c>
      <c r="G3205" s="196">
        <v>92650</v>
      </c>
      <c r="H3205" s="196" t="s">
        <v>8744</v>
      </c>
      <c r="I3205" s="196" t="s">
        <v>5431</v>
      </c>
      <c r="J3205" s="196" t="s">
        <v>5432</v>
      </c>
      <c r="K3205" s="197">
        <v>154.53</v>
      </c>
      <c r="L3205" s="196" t="s">
        <v>5433</v>
      </c>
    </row>
    <row r="3206" spans="1:12" ht="15.75">
      <c r="A3206" s="196" t="s">
        <v>8643</v>
      </c>
      <c r="B3206" s="196" t="s">
        <v>8644</v>
      </c>
      <c r="C3206" s="196" t="s">
        <v>8645</v>
      </c>
      <c r="D3206" s="196">
        <v>179</v>
      </c>
      <c r="E3206" s="197" t="s">
        <v>144</v>
      </c>
      <c r="F3206" s="196" t="s">
        <v>144</v>
      </c>
      <c r="G3206" s="196">
        <v>92652</v>
      </c>
      <c r="H3206" s="196" t="s">
        <v>8745</v>
      </c>
      <c r="I3206" s="196" t="s">
        <v>5431</v>
      </c>
      <c r="J3206" s="196" t="s">
        <v>5432</v>
      </c>
      <c r="K3206" s="197">
        <v>64.319999999999993</v>
      </c>
      <c r="L3206" s="196" t="s">
        <v>5433</v>
      </c>
    </row>
    <row r="3207" spans="1:12" ht="15.75">
      <c r="A3207" s="196" t="s">
        <v>8643</v>
      </c>
      <c r="B3207" s="196" t="s">
        <v>8644</v>
      </c>
      <c r="C3207" s="196" t="s">
        <v>8645</v>
      </c>
      <c r="D3207" s="196">
        <v>179</v>
      </c>
      <c r="E3207" s="197" t="s">
        <v>144</v>
      </c>
      <c r="F3207" s="196" t="s">
        <v>144</v>
      </c>
      <c r="G3207" s="196">
        <v>92653</v>
      </c>
      <c r="H3207" s="196" t="s">
        <v>8746</v>
      </c>
      <c r="I3207" s="196" t="s">
        <v>5431</v>
      </c>
      <c r="J3207" s="196" t="s">
        <v>5432</v>
      </c>
      <c r="K3207" s="197">
        <v>73.61</v>
      </c>
      <c r="L3207" s="196" t="s">
        <v>5433</v>
      </c>
    </row>
    <row r="3208" spans="1:12" ht="15.75">
      <c r="A3208" s="196" t="s">
        <v>8643</v>
      </c>
      <c r="B3208" s="196" t="s">
        <v>8644</v>
      </c>
      <c r="C3208" s="196" t="s">
        <v>8645</v>
      </c>
      <c r="D3208" s="196">
        <v>179</v>
      </c>
      <c r="E3208" s="197" t="s">
        <v>144</v>
      </c>
      <c r="F3208" s="196" t="s">
        <v>144</v>
      </c>
      <c r="G3208" s="196">
        <v>92654</v>
      </c>
      <c r="H3208" s="196" t="s">
        <v>8747</v>
      </c>
      <c r="I3208" s="196" t="s">
        <v>5431</v>
      </c>
      <c r="J3208" s="196" t="s">
        <v>5432</v>
      </c>
      <c r="K3208" s="197">
        <v>101.78</v>
      </c>
      <c r="L3208" s="196" t="s">
        <v>5433</v>
      </c>
    </row>
    <row r="3209" spans="1:12" ht="15.75">
      <c r="A3209" s="196" t="s">
        <v>8643</v>
      </c>
      <c r="B3209" s="196" t="s">
        <v>8644</v>
      </c>
      <c r="C3209" s="196" t="s">
        <v>8645</v>
      </c>
      <c r="D3209" s="196">
        <v>179</v>
      </c>
      <c r="E3209" s="197" t="s">
        <v>144</v>
      </c>
      <c r="F3209" s="196" t="s">
        <v>144</v>
      </c>
      <c r="G3209" s="196">
        <v>92655</v>
      </c>
      <c r="H3209" s="196" t="s">
        <v>8748</v>
      </c>
      <c r="I3209" s="196" t="s">
        <v>5431</v>
      </c>
      <c r="J3209" s="196" t="s">
        <v>5432</v>
      </c>
      <c r="K3209" s="197">
        <v>124.56</v>
      </c>
      <c r="L3209" s="196" t="s">
        <v>5433</v>
      </c>
    </row>
    <row r="3210" spans="1:12" ht="15.75">
      <c r="A3210" s="196" t="s">
        <v>8643</v>
      </c>
      <c r="B3210" s="196" t="s">
        <v>8644</v>
      </c>
      <c r="C3210" s="196" t="s">
        <v>8645</v>
      </c>
      <c r="D3210" s="196">
        <v>179</v>
      </c>
      <c r="E3210" s="197" t="s">
        <v>144</v>
      </c>
      <c r="F3210" s="196" t="s">
        <v>144</v>
      </c>
      <c r="G3210" s="196">
        <v>92656</v>
      </c>
      <c r="H3210" s="196" t="s">
        <v>8749</v>
      </c>
      <c r="I3210" s="196" t="s">
        <v>5431</v>
      </c>
      <c r="J3210" s="196" t="s">
        <v>5432</v>
      </c>
      <c r="K3210" s="197">
        <v>164.04</v>
      </c>
      <c r="L3210" s="196" t="s">
        <v>5433</v>
      </c>
    </row>
    <row r="3211" spans="1:12" ht="15.75">
      <c r="A3211" s="196" t="s">
        <v>8643</v>
      </c>
      <c r="B3211" s="196" t="s">
        <v>8644</v>
      </c>
      <c r="C3211" s="196" t="s">
        <v>8645</v>
      </c>
      <c r="D3211" s="196">
        <v>179</v>
      </c>
      <c r="E3211" s="197" t="s">
        <v>144</v>
      </c>
      <c r="F3211" s="196" t="s">
        <v>144</v>
      </c>
      <c r="G3211" s="196">
        <v>92687</v>
      </c>
      <c r="H3211" s="196" t="s">
        <v>8750</v>
      </c>
      <c r="I3211" s="196" t="s">
        <v>5431</v>
      </c>
      <c r="J3211" s="196" t="s">
        <v>5432</v>
      </c>
      <c r="K3211" s="197">
        <v>29.47</v>
      </c>
      <c r="L3211" s="196" t="s">
        <v>5433</v>
      </c>
    </row>
    <row r="3212" spans="1:12" ht="15.75">
      <c r="A3212" s="196" t="s">
        <v>8643</v>
      </c>
      <c r="B3212" s="196" t="s">
        <v>8644</v>
      </c>
      <c r="C3212" s="196" t="s">
        <v>8645</v>
      </c>
      <c r="D3212" s="196">
        <v>179</v>
      </c>
      <c r="E3212" s="197" t="s">
        <v>144</v>
      </c>
      <c r="F3212" s="196" t="s">
        <v>144</v>
      </c>
      <c r="G3212" s="196">
        <v>92688</v>
      </c>
      <c r="H3212" s="196" t="s">
        <v>8751</v>
      </c>
      <c r="I3212" s="196" t="s">
        <v>5431</v>
      </c>
      <c r="J3212" s="196" t="s">
        <v>5432</v>
      </c>
      <c r="K3212" s="197">
        <v>40.450000000000003</v>
      </c>
      <c r="L3212" s="196" t="s">
        <v>5433</v>
      </c>
    </row>
    <row r="3213" spans="1:12" ht="15.75">
      <c r="A3213" s="196" t="s">
        <v>8643</v>
      </c>
      <c r="B3213" s="196" t="s">
        <v>8644</v>
      </c>
      <c r="C3213" s="196" t="s">
        <v>8645</v>
      </c>
      <c r="D3213" s="196">
        <v>179</v>
      </c>
      <c r="E3213" s="197" t="s">
        <v>144</v>
      </c>
      <c r="F3213" s="196" t="s">
        <v>144</v>
      </c>
      <c r="G3213" s="196">
        <v>92689</v>
      </c>
      <c r="H3213" s="196" t="s">
        <v>8752</v>
      </c>
      <c r="I3213" s="196" t="s">
        <v>5431</v>
      </c>
      <c r="J3213" s="196" t="s">
        <v>5432</v>
      </c>
      <c r="K3213" s="197">
        <v>39.39</v>
      </c>
      <c r="L3213" s="196" t="s">
        <v>5433</v>
      </c>
    </row>
    <row r="3214" spans="1:12" ht="15.75">
      <c r="A3214" s="196" t="s">
        <v>8643</v>
      </c>
      <c r="B3214" s="196" t="s">
        <v>8644</v>
      </c>
      <c r="C3214" s="196" t="s">
        <v>8645</v>
      </c>
      <c r="D3214" s="196">
        <v>179</v>
      </c>
      <c r="E3214" s="197" t="s">
        <v>144</v>
      </c>
      <c r="F3214" s="196" t="s">
        <v>144</v>
      </c>
      <c r="G3214" s="196">
        <v>92690</v>
      </c>
      <c r="H3214" s="196" t="s">
        <v>8753</v>
      </c>
      <c r="I3214" s="196" t="s">
        <v>5431</v>
      </c>
      <c r="J3214" s="196" t="s">
        <v>5432</v>
      </c>
      <c r="K3214" s="197">
        <v>56.35</v>
      </c>
      <c r="L3214" s="196" t="s">
        <v>5433</v>
      </c>
    </row>
    <row r="3215" spans="1:12" ht="15.75">
      <c r="A3215" s="196" t="s">
        <v>8643</v>
      </c>
      <c r="B3215" s="196" t="s">
        <v>8644</v>
      </c>
      <c r="C3215" s="196" t="s">
        <v>8645</v>
      </c>
      <c r="D3215" s="196">
        <v>179</v>
      </c>
      <c r="E3215" s="197" t="s">
        <v>144</v>
      </c>
      <c r="F3215" s="196" t="s">
        <v>144</v>
      </c>
      <c r="G3215" s="196">
        <v>92691</v>
      </c>
      <c r="H3215" s="196" t="s">
        <v>8754</v>
      </c>
      <c r="I3215" s="196" t="s">
        <v>5431</v>
      </c>
      <c r="J3215" s="196" t="s">
        <v>5432</v>
      </c>
      <c r="K3215" s="197">
        <v>73.790000000000006</v>
      </c>
      <c r="L3215" s="196" t="s">
        <v>5433</v>
      </c>
    </row>
    <row r="3216" spans="1:12" ht="15.75">
      <c r="A3216" s="196" t="s">
        <v>8643</v>
      </c>
      <c r="B3216" s="196" t="s">
        <v>8644</v>
      </c>
      <c r="C3216" s="196" t="s">
        <v>8645</v>
      </c>
      <c r="D3216" s="196">
        <v>179</v>
      </c>
      <c r="E3216" s="197" t="s">
        <v>144</v>
      </c>
      <c r="F3216" s="196" t="s">
        <v>144</v>
      </c>
      <c r="G3216" s="196">
        <v>94462</v>
      </c>
      <c r="H3216" s="196" t="s">
        <v>8755</v>
      </c>
      <c r="I3216" s="196" t="s">
        <v>5431</v>
      </c>
      <c r="J3216" s="196" t="s">
        <v>5432</v>
      </c>
      <c r="K3216" s="197">
        <v>105.66</v>
      </c>
      <c r="L3216" s="196" t="s">
        <v>5433</v>
      </c>
    </row>
    <row r="3217" spans="1:12" ht="15.75">
      <c r="A3217" s="196" t="s">
        <v>8643</v>
      </c>
      <c r="B3217" s="196" t="s">
        <v>8644</v>
      </c>
      <c r="C3217" s="196" t="s">
        <v>8645</v>
      </c>
      <c r="D3217" s="196">
        <v>179</v>
      </c>
      <c r="E3217" s="197" t="s">
        <v>144</v>
      </c>
      <c r="F3217" s="196" t="s">
        <v>144</v>
      </c>
      <c r="G3217" s="196">
        <v>94463</v>
      </c>
      <c r="H3217" s="196" t="s">
        <v>8756</v>
      </c>
      <c r="I3217" s="196" t="s">
        <v>5431</v>
      </c>
      <c r="J3217" s="196" t="s">
        <v>5432</v>
      </c>
      <c r="K3217" s="197">
        <v>125.46</v>
      </c>
      <c r="L3217" s="196" t="s">
        <v>5433</v>
      </c>
    </row>
    <row r="3218" spans="1:12" ht="15.75">
      <c r="A3218" s="196" t="s">
        <v>8643</v>
      </c>
      <c r="B3218" s="196" t="s">
        <v>8644</v>
      </c>
      <c r="C3218" s="196" t="s">
        <v>8645</v>
      </c>
      <c r="D3218" s="196">
        <v>179</v>
      </c>
      <c r="E3218" s="197" t="s">
        <v>144</v>
      </c>
      <c r="F3218" s="196" t="s">
        <v>144</v>
      </c>
      <c r="G3218" s="196">
        <v>94464</v>
      </c>
      <c r="H3218" s="196" t="s">
        <v>8757</v>
      </c>
      <c r="I3218" s="196" t="s">
        <v>5431</v>
      </c>
      <c r="J3218" s="196" t="s">
        <v>5432</v>
      </c>
      <c r="K3218" s="197">
        <v>178.2</v>
      </c>
      <c r="L3218" s="196" t="s">
        <v>5433</v>
      </c>
    </row>
    <row r="3219" spans="1:12" ht="15.75">
      <c r="A3219" s="196" t="s">
        <v>8643</v>
      </c>
      <c r="B3219" s="196" t="s">
        <v>8644</v>
      </c>
      <c r="C3219" s="196" t="s">
        <v>8645</v>
      </c>
      <c r="D3219" s="196">
        <v>179</v>
      </c>
      <c r="E3219" s="197" t="s">
        <v>144</v>
      </c>
      <c r="F3219" s="196" t="s">
        <v>144</v>
      </c>
      <c r="G3219" s="196">
        <v>94602</v>
      </c>
      <c r="H3219" s="196" t="s">
        <v>8758</v>
      </c>
      <c r="I3219" s="196" t="s">
        <v>5431</v>
      </c>
      <c r="J3219" s="196" t="s">
        <v>5432</v>
      </c>
      <c r="K3219" s="197">
        <v>157.55000000000001</v>
      </c>
      <c r="L3219" s="196" t="s">
        <v>5433</v>
      </c>
    </row>
    <row r="3220" spans="1:12" ht="15.75">
      <c r="A3220" s="196" t="s">
        <v>8643</v>
      </c>
      <c r="B3220" s="196" t="s">
        <v>8644</v>
      </c>
      <c r="C3220" s="196" t="s">
        <v>8645</v>
      </c>
      <c r="D3220" s="196">
        <v>179</v>
      </c>
      <c r="E3220" s="197" t="s">
        <v>144</v>
      </c>
      <c r="F3220" s="196" t="s">
        <v>144</v>
      </c>
      <c r="G3220" s="196">
        <v>94603</v>
      </c>
      <c r="H3220" s="196" t="s">
        <v>8759</v>
      </c>
      <c r="I3220" s="196" t="s">
        <v>5431</v>
      </c>
      <c r="J3220" s="196" t="s">
        <v>5432</v>
      </c>
      <c r="K3220" s="197">
        <v>210.67</v>
      </c>
      <c r="L3220" s="196" t="s">
        <v>5433</v>
      </c>
    </row>
    <row r="3221" spans="1:12" ht="15.75">
      <c r="A3221" s="196" t="s">
        <v>8643</v>
      </c>
      <c r="B3221" s="196" t="s">
        <v>8644</v>
      </c>
      <c r="C3221" s="196" t="s">
        <v>8645</v>
      </c>
      <c r="D3221" s="196">
        <v>179</v>
      </c>
      <c r="E3221" s="197" t="s">
        <v>144</v>
      </c>
      <c r="F3221" s="196" t="s">
        <v>144</v>
      </c>
      <c r="G3221" s="196">
        <v>94604</v>
      </c>
      <c r="H3221" s="196" t="s">
        <v>8760</v>
      </c>
      <c r="I3221" s="196" t="s">
        <v>5431</v>
      </c>
      <c r="J3221" s="196" t="s">
        <v>5432</v>
      </c>
      <c r="K3221" s="197">
        <v>286.99</v>
      </c>
      <c r="L3221" s="196" t="s">
        <v>5433</v>
      </c>
    </row>
    <row r="3222" spans="1:12" ht="15.75">
      <c r="A3222" s="196" t="s">
        <v>8643</v>
      </c>
      <c r="B3222" s="196" t="s">
        <v>8644</v>
      </c>
      <c r="C3222" s="196" t="s">
        <v>8645</v>
      </c>
      <c r="D3222" s="196">
        <v>179</v>
      </c>
      <c r="E3222" s="197" t="s">
        <v>144</v>
      </c>
      <c r="F3222" s="196" t="s">
        <v>144</v>
      </c>
      <c r="G3222" s="196">
        <v>94605</v>
      </c>
      <c r="H3222" s="196" t="s">
        <v>8761</v>
      </c>
      <c r="I3222" s="196" t="s">
        <v>5431</v>
      </c>
      <c r="J3222" s="196" t="s">
        <v>5432</v>
      </c>
      <c r="K3222" s="197">
        <v>408.9</v>
      </c>
      <c r="L3222" s="196" t="s">
        <v>5433</v>
      </c>
    </row>
    <row r="3223" spans="1:12" ht="15.75">
      <c r="A3223" s="196" t="s">
        <v>8643</v>
      </c>
      <c r="B3223" s="196" t="s">
        <v>8644</v>
      </c>
      <c r="C3223" s="196" t="s">
        <v>8645</v>
      </c>
      <c r="D3223" s="196">
        <v>179</v>
      </c>
      <c r="E3223" s="197" t="s">
        <v>144</v>
      </c>
      <c r="F3223" s="196" t="s">
        <v>144</v>
      </c>
      <c r="G3223" s="196">
        <v>94648</v>
      </c>
      <c r="H3223" s="196" t="s">
        <v>8762</v>
      </c>
      <c r="I3223" s="196" t="s">
        <v>5431</v>
      </c>
      <c r="J3223" s="196" t="s">
        <v>5503</v>
      </c>
      <c r="K3223" s="197">
        <v>9.5399999999999991</v>
      </c>
      <c r="L3223" s="196" t="s">
        <v>5433</v>
      </c>
    </row>
    <row r="3224" spans="1:12" ht="15.75">
      <c r="A3224" s="196" t="s">
        <v>8643</v>
      </c>
      <c r="B3224" s="196" t="s">
        <v>8644</v>
      </c>
      <c r="C3224" s="196" t="s">
        <v>8645</v>
      </c>
      <c r="D3224" s="196">
        <v>179</v>
      </c>
      <c r="E3224" s="197" t="s">
        <v>144</v>
      </c>
      <c r="F3224" s="196" t="s">
        <v>144</v>
      </c>
      <c r="G3224" s="196">
        <v>94649</v>
      </c>
      <c r="H3224" s="196" t="s">
        <v>8763</v>
      </c>
      <c r="I3224" s="196" t="s">
        <v>5431</v>
      </c>
      <c r="J3224" s="196" t="s">
        <v>5503</v>
      </c>
      <c r="K3224" s="197">
        <v>14.72</v>
      </c>
      <c r="L3224" s="196" t="s">
        <v>5433</v>
      </c>
    </row>
    <row r="3225" spans="1:12" ht="15.75">
      <c r="A3225" s="196" t="s">
        <v>8643</v>
      </c>
      <c r="B3225" s="196" t="s">
        <v>8644</v>
      </c>
      <c r="C3225" s="196" t="s">
        <v>8645</v>
      </c>
      <c r="D3225" s="196">
        <v>179</v>
      </c>
      <c r="E3225" s="197" t="s">
        <v>144</v>
      </c>
      <c r="F3225" s="196" t="s">
        <v>144</v>
      </c>
      <c r="G3225" s="196">
        <v>94650</v>
      </c>
      <c r="H3225" s="196" t="s">
        <v>8764</v>
      </c>
      <c r="I3225" s="196" t="s">
        <v>5431</v>
      </c>
      <c r="J3225" s="196" t="s">
        <v>5503</v>
      </c>
      <c r="K3225" s="197">
        <v>21.07</v>
      </c>
      <c r="L3225" s="196" t="s">
        <v>5433</v>
      </c>
    </row>
    <row r="3226" spans="1:12" ht="15.75">
      <c r="A3226" s="196" t="s">
        <v>8643</v>
      </c>
      <c r="B3226" s="196" t="s">
        <v>8644</v>
      </c>
      <c r="C3226" s="196" t="s">
        <v>8645</v>
      </c>
      <c r="D3226" s="196">
        <v>179</v>
      </c>
      <c r="E3226" s="197" t="s">
        <v>144</v>
      </c>
      <c r="F3226" s="196" t="s">
        <v>144</v>
      </c>
      <c r="G3226" s="196">
        <v>94651</v>
      </c>
      <c r="H3226" s="196" t="s">
        <v>8765</v>
      </c>
      <c r="I3226" s="196" t="s">
        <v>5431</v>
      </c>
      <c r="J3226" s="196" t="s">
        <v>5503</v>
      </c>
      <c r="K3226" s="197">
        <v>23.02</v>
      </c>
      <c r="L3226" s="196" t="s">
        <v>5433</v>
      </c>
    </row>
    <row r="3227" spans="1:12" ht="15.75">
      <c r="A3227" s="196" t="s">
        <v>8643</v>
      </c>
      <c r="B3227" s="196" t="s">
        <v>8644</v>
      </c>
      <c r="C3227" s="196" t="s">
        <v>8645</v>
      </c>
      <c r="D3227" s="196">
        <v>179</v>
      </c>
      <c r="E3227" s="197" t="s">
        <v>144</v>
      </c>
      <c r="F3227" s="196" t="s">
        <v>144</v>
      </c>
      <c r="G3227" s="196">
        <v>94652</v>
      </c>
      <c r="H3227" s="196" t="s">
        <v>8766</v>
      </c>
      <c r="I3227" s="196" t="s">
        <v>5431</v>
      </c>
      <c r="J3227" s="196" t="s">
        <v>5503</v>
      </c>
      <c r="K3227" s="197">
        <v>37.44</v>
      </c>
      <c r="L3227" s="196" t="s">
        <v>5433</v>
      </c>
    </row>
    <row r="3228" spans="1:12" ht="15.75">
      <c r="A3228" s="196" t="s">
        <v>8643</v>
      </c>
      <c r="B3228" s="196" t="s">
        <v>8644</v>
      </c>
      <c r="C3228" s="196" t="s">
        <v>8645</v>
      </c>
      <c r="D3228" s="196">
        <v>179</v>
      </c>
      <c r="E3228" s="197" t="s">
        <v>144</v>
      </c>
      <c r="F3228" s="196" t="s">
        <v>144</v>
      </c>
      <c r="G3228" s="196">
        <v>94653</v>
      </c>
      <c r="H3228" s="196" t="s">
        <v>8767</v>
      </c>
      <c r="I3228" s="196" t="s">
        <v>5431</v>
      </c>
      <c r="J3228" s="196" t="s">
        <v>5503</v>
      </c>
      <c r="K3228" s="197">
        <v>54.3</v>
      </c>
      <c r="L3228" s="196" t="s">
        <v>5433</v>
      </c>
    </row>
    <row r="3229" spans="1:12" ht="15.75">
      <c r="A3229" s="196" t="s">
        <v>8643</v>
      </c>
      <c r="B3229" s="196" t="s">
        <v>8644</v>
      </c>
      <c r="C3229" s="196" t="s">
        <v>8645</v>
      </c>
      <c r="D3229" s="196">
        <v>179</v>
      </c>
      <c r="E3229" s="197" t="s">
        <v>144</v>
      </c>
      <c r="F3229" s="196" t="s">
        <v>144</v>
      </c>
      <c r="G3229" s="196">
        <v>94654</v>
      </c>
      <c r="H3229" s="196" t="s">
        <v>8768</v>
      </c>
      <c r="I3229" s="196" t="s">
        <v>5431</v>
      </c>
      <c r="J3229" s="196" t="s">
        <v>5503</v>
      </c>
      <c r="K3229" s="197">
        <v>71.540000000000006</v>
      </c>
      <c r="L3229" s="196" t="s">
        <v>5433</v>
      </c>
    </row>
    <row r="3230" spans="1:12" ht="15.75">
      <c r="A3230" s="196" t="s">
        <v>8643</v>
      </c>
      <c r="B3230" s="196" t="s">
        <v>8644</v>
      </c>
      <c r="C3230" s="196" t="s">
        <v>8645</v>
      </c>
      <c r="D3230" s="196">
        <v>179</v>
      </c>
      <c r="E3230" s="197" t="s">
        <v>144</v>
      </c>
      <c r="F3230" s="196" t="s">
        <v>144</v>
      </c>
      <c r="G3230" s="196">
        <v>94655</v>
      </c>
      <c r="H3230" s="196" t="s">
        <v>8769</v>
      </c>
      <c r="I3230" s="196" t="s">
        <v>5431</v>
      </c>
      <c r="J3230" s="196" t="s">
        <v>5503</v>
      </c>
      <c r="K3230" s="197">
        <v>101.59</v>
      </c>
      <c r="L3230" s="196" t="s">
        <v>5433</v>
      </c>
    </row>
    <row r="3231" spans="1:12" ht="15.75">
      <c r="A3231" s="196" t="s">
        <v>8643</v>
      </c>
      <c r="B3231" s="196" t="s">
        <v>8644</v>
      </c>
      <c r="C3231" s="196" t="s">
        <v>8645</v>
      </c>
      <c r="D3231" s="196">
        <v>179</v>
      </c>
      <c r="E3231" s="197" t="s">
        <v>144</v>
      </c>
      <c r="F3231" s="196" t="s">
        <v>144</v>
      </c>
      <c r="G3231" s="196">
        <v>94716</v>
      </c>
      <c r="H3231" s="196" t="s">
        <v>8770</v>
      </c>
      <c r="I3231" s="196" t="s">
        <v>5431</v>
      </c>
      <c r="J3231" s="196" t="s">
        <v>5503</v>
      </c>
      <c r="K3231" s="197">
        <v>18.36</v>
      </c>
      <c r="L3231" s="196" t="s">
        <v>5433</v>
      </c>
    </row>
    <row r="3232" spans="1:12" ht="15.75">
      <c r="A3232" s="196" t="s">
        <v>8643</v>
      </c>
      <c r="B3232" s="196" t="s">
        <v>8644</v>
      </c>
      <c r="C3232" s="196" t="s">
        <v>8645</v>
      </c>
      <c r="D3232" s="196">
        <v>179</v>
      </c>
      <c r="E3232" s="197" t="s">
        <v>144</v>
      </c>
      <c r="F3232" s="196" t="s">
        <v>144</v>
      </c>
      <c r="G3232" s="196">
        <v>94717</v>
      </c>
      <c r="H3232" s="196" t="s">
        <v>8771</v>
      </c>
      <c r="I3232" s="196" t="s">
        <v>5431</v>
      </c>
      <c r="J3232" s="196" t="s">
        <v>5503</v>
      </c>
      <c r="K3232" s="197">
        <v>26.44</v>
      </c>
      <c r="L3232" s="196" t="s">
        <v>5433</v>
      </c>
    </row>
    <row r="3233" spans="1:12" ht="15.75">
      <c r="A3233" s="196" t="s">
        <v>8643</v>
      </c>
      <c r="B3233" s="196" t="s">
        <v>8644</v>
      </c>
      <c r="C3233" s="196" t="s">
        <v>8645</v>
      </c>
      <c r="D3233" s="196">
        <v>179</v>
      </c>
      <c r="E3233" s="197" t="s">
        <v>144</v>
      </c>
      <c r="F3233" s="196" t="s">
        <v>144</v>
      </c>
      <c r="G3233" s="196">
        <v>94718</v>
      </c>
      <c r="H3233" s="196" t="s">
        <v>8772</v>
      </c>
      <c r="I3233" s="196" t="s">
        <v>5431</v>
      </c>
      <c r="J3233" s="196" t="s">
        <v>5503</v>
      </c>
      <c r="K3233" s="197">
        <v>32.799999999999997</v>
      </c>
      <c r="L3233" s="196" t="s">
        <v>5433</v>
      </c>
    </row>
    <row r="3234" spans="1:12" ht="15.75">
      <c r="A3234" s="196" t="s">
        <v>8643</v>
      </c>
      <c r="B3234" s="196" t="s">
        <v>8644</v>
      </c>
      <c r="C3234" s="196" t="s">
        <v>8645</v>
      </c>
      <c r="D3234" s="196">
        <v>179</v>
      </c>
      <c r="E3234" s="197" t="s">
        <v>144</v>
      </c>
      <c r="F3234" s="196" t="s">
        <v>144</v>
      </c>
      <c r="G3234" s="196">
        <v>94719</v>
      </c>
      <c r="H3234" s="196" t="s">
        <v>8773</v>
      </c>
      <c r="I3234" s="196" t="s">
        <v>5431</v>
      </c>
      <c r="J3234" s="196" t="s">
        <v>5503</v>
      </c>
      <c r="K3234" s="197">
        <v>42.49</v>
      </c>
      <c r="L3234" s="196" t="s">
        <v>5433</v>
      </c>
    </row>
    <row r="3235" spans="1:12" ht="15.75">
      <c r="A3235" s="196" t="s">
        <v>8643</v>
      </c>
      <c r="B3235" s="196" t="s">
        <v>8644</v>
      </c>
      <c r="C3235" s="196" t="s">
        <v>8645</v>
      </c>
      <c r="D3235" s="196">
        <v>179</v>
      </c>
      <c r="E3235" s="197" t="s">
        <v>144</v>
      </c>
      <c r="F3235" s="196" t="s">
        <v>144</v>
      </c>
      <c r="G3235" s="196">
        <v>94720</v>
      </c>
      <c r="H3235" s="196" t="s">
        <v>8774</v>
      </c>
      <c r="I3235" s="196" t="s">
        <v>5431</v>
      </c>
      <c r="J3235" s="196" t="s">
        <v>5503</v>
      </c>
      <c r="K3235" s="197">
        <v>64.48</v>
      </c>
      <c r="L3235" s="196" t="s">
        <v>5433</v>
      </c>
    </row>
    <row r="3236" spans="1:12" ht="15.75">
      <c r="A3236" s="196" t="s">
        <v>8643</v>
      </c>
      <c r="B3236" s="196" t="s">
        <v>8644</v>
      </c>
      <c r="C3236" s="196" t="s">
        <v>8645</v>
      </c>
      <c r="D3236" s="196">
        <v>179</v>
      </c>
      <c r="E3236" s="197" t="s">
        <v>144</v>
      </c>
      <c r="F3236" s="196" t="s">
        <v>144</v>
      </c>
      <c r="G3236" s="196">
        <v>94721</v>
      </c>
      <c r="H3236" s="196" t="s">
        <v>8775</v>
      </c>
      <c r="I3236" s="196" t="s">
        <v>5431</v>
      </c>
      <c r="J3236" s="196" t="s">
        <v>5503</v>
      </c>
      <c r="K3236" s="197">
        <v>92.88</v>
      </c>
      <c r="L3236" s="196" t="s">
        <v>5433</v>
      </c>
    </row>
    <row r="3237" spans="1:12" ht="15.75">
      <c r="A3237" s="196" t="s">
        <v>8643</v>
      </c>
      <c r="B3237" s="196" t="s">
        <v>8644</v>
      </c>
      <c r="C3237" s="196" t="s">
        <v>8645</v>
      </c>
      <c r="D3237" s="196">
        <v>179</v>
      </c>
      <c r="E3237" s="197" t="s">
        <v>144</v>
      </c>
      <c r="F3237" s="196" t="s">
        <v>144</v>
      </c>
      <c r="G3237" s="196">
        <v>94722</v>
      </c>
      <c r="H3237" s="196" t="s">
        <v>8776</v>
      </c>
      <c r="I3237" s="196" t="s">
        <v>5431</v>
      </c>
      <c r="J3237" s="196" t="s">
        <v>5503</v>
      </c>
      <c r="K3237" s="197">
        <v>162.63999999999999</v>
      </c>
      <c r="L3237" s="196" t="s">
        <v>5433</v>
      </c>
    </row>
    <row r="3238" spans="1:12" ht="15.75">
      <c r="A3238" s="196" t="s">
        <v>8643</v>
      </c>
      <c r="B3238" s="196" t="s">
        <v>8644</v>
      </c>
      <c r="C3238" s="196" t="s">
        <v>8645</v>
      </c>
      <c r="D3238" s="196">
        <v>179</v>
      </c>
      <c r="E3238" s="197" t="s">
        <v>144</v>
      </c>
      <c r="F3238" s="196" t="s">
        <v>144</v>
      </c>
      <c r="G3238" s="196">
        <v>95697</v>
      </c>
      <c r="H3238" s="196" t="s">
        <v>8777</v>
      </c>
      <c r="I3238" s="196" t="s">
        <v>5431</v>
      </c>
      <c r="J3238" s="196" t="s">
        <v>5432</v>
      </c>
      <c r="K3238" s="197">
        <v>77.040000000000006</v>
      </c>
      <c r="L3238" s="196" t="s">
        <v>5433</v>
      </c>
    </row>
    <row r="3239" spans="1:12" ht="15.75">
      <c r="A3239" s="196" t="s">
        <v>8643</v>
      </c>
      <c r="B3239" s="196" t="s">
        <v>8644</v>
      </c>
      <c r="C3239" s="196" t="s">
        <v>8645</v>
      </c>
      <c r="D3239" s="196">
        <v>179</v>
      </c>
      <c r="E3239" s="197" t="s">
        <v>144</v>
      </c>
      <c r="F3239" s="196" t="s">
        <v>144</v>
      </c>
      <c r="G3239" s="196">
        <v>96635</v>
      </c>
      <c r="H3239" s="196" t="s">
        <v>8778</v>
      </c>
      <c r="I3239" s="196" t="s">
        <v>5431</v>
      </c>
      <c r="J3239" s="196" t="s">
        <v>5432</v>
      </c>
      <c r="K3239" s="197">
        <v>28.11</v>
      </c>
      <c r="L3239" s="196" t="s">
        <v>5433</v>
      </c>
    </row>
    <row r="3240" spans="1:12" ht="15.75">
      <c r="A3240" s="196" t="s">
        <v>8643</v>
      </c>
      <c r="B3240" s="196" t="s">
        <v>8644</v>
      </c>
      <c r="C3240" s="196" t="s">
        <v>8645</v>
      </c>
      <c r="D3240" s="196">
        <v>179</v>
      </c>
      <c r="E3240" s="197" t="s">
        <v>144</v>
      </c>
      <c r="F3240" s="196" t="s">
        <v>144</v>
      </c>
      <c r="G3240" s="196">
        <v>96636</v>
      </c>
      <c r="H3240" s="196" t="s">
        <v>8779</v>
      </c>
      <c r="I3240" s="196" t="s">
        <v>5431</v>
      </c>
      <c r="J3240" s="196" t="s">
        <v>5432</v>
      </c>
      <c r="K3240" s="197">
        <v>29.56</v>
      </c>
      <c r="L3240" s="196" t="s">
        <v>5433</v>
      </c>
    </row>
    <row r="3241" spans="1:12" ht="15.75">
      <c r="A3241" s="196" t="s">
        <v>8643</v>
      </c>
      <c r="B3241" s="196" t="s">
        <v>8644</v>
      </c>
      <c r="C3241" s="196" t="s">
        <v>8645</v>
      </c>
      <c r="D3241" s="196">
        <v>179</v>
      </c>
      <c r="E3241" s="197" t="s">
        <v>144</v>
      </c>
      <c r="F3241" s="196" t="s">
        <v>144</v>
      </c>
      <c r="G3241" s="196">
        <v>96644</v>
      </c>
      <c r="H3241" s="196" t="s">
        <v>8780</v>
      </c>
      <c r="I3241" s="196" t="s">
        <v>5431</v>
      </c>
      <c r="J3241" s="196" t="s">
        <v>5432</v>
      </c>
      <c r="K3241" s="197">
        <v>19.149999999999999</v>
      </c>
      <c r="L3241" s="196" t="s">
        <v>5433</v>
      </c>
    </row>
    <row r="3242" spans="1:12" ht="15.75">
      <c r="A3242" s="196" t="s">
        <v>8643</v>
      </c>
      <c r="B3242" s="196" t="s">
        <v>8644</v>
      </c>
      <c r="C3242" s="196" t="s">
        <v>8645</v>
      </c>
      <c r="D3242" s="196">
        <v>179</v>
      </c>
      <c r="E3242" s="197" t="s">
        <v>144</v>
      </c>
      <c r="F3242" s="196" t="s">
        <v>144</v>
      </c>
      <c r="G3242" s="196">
        <v>96645</v>
      </c>
      <c r="H3242" s="196" t="s">
        <v>8781</v>
      </c>
      <c r="I3242" s="196" t="s">
        <v>5431</v>
      </c>
      <c r="J3242" s="196" t="s">
        <v>5432</v>
      </c>
      <c r="K3242" s="197">
        <v>24.69</v>
      </c>
      <c r="L3242" s="196" t="s">
        <v>5433</v>
      </c>
    </row>
    <row r="3243" spans="1:12" ht="15.75">
      <c r="A3243" s="196" t="s">
        <v>8643</v>
      </c>
      <c r="B3243" s="196" t="s">
        <v>8644</v>
      </c>
      <c r="C3243" s="196" t="s">
        <v>8645</v>
      </c>
      <c r="D3243" s="196">
        <v>179</v>
      </c>
      <c r="E3243" s="197" t="s">
        <v>144</v>
      </c>
      <c r="F3243" s="196" t="s">
        <v>144</v>
      </c>
      <c r="G3243" s="196">
        <v>96646</v>
      </c>
      <c r="H3243" s="196" t="s">
        <v>8782</v>
      </c>
      <c r="I3243" s="196" t="s">
        <v>5431</v>
      </c>
      <c r="J3243" s="196" t="s">
        <v>5432</v>
      </c>
      <c r="K3243" s="197">
        <v>38.21</v>
      </c>
      <c r="L3243" s="196" t="s">
        <v>5433</v>
      </c>
    </row>
    <row r="3244" spans="1:12" ht="15.75">
      <c r="A3244" s="196" t="s">
        <v>8643</v>
      </c>
      <c r="B3244" s="196" t="s">
        <v>8644</v>
      </c>
      <c r="C3244" s="196" t="s">
        <v>8645</v>
      </c>
      <c r="D3244" s="196">
        <v>179</v>
      </c>
      <c r="E3244" s="197" t="s">
        <v>144</v>
      </c>
      <c r="F3244" s="196" t="s">
        <v>144</v>
      </c>
      <c r="G3244" s="196">
        <v>96647</v>
      </c>
      <c r="H3244" s="196" t="s">
        <v>8783</v>
      </c>
      <c r="I3244" s="196" t="s">
        <v>5431</v>
      </c>
      <c r="J3244" s="196" t="s">
        <v>5432</v>
      </c>
      <c r="K3244" s="197">
        <v>17.53</v>
      </c>
      <c r="L3244" s="196" t="s">
        <v>5433</v>
      </c>
    </row>
    <row r="3245" spans="1:12" ht="15.75">
      <c r="A3245" s="196" t="s">
        <v>8643</v>
      </c>
      <c r="B3245" s="196" t="s">
        <v>8644</v>
      </c>
      <c r="C3245" s="196" t="s">
        <v>8645</v>
      </c>
      <c r="D3245" s="196">
        <v>179</v>
      </c>
      <c r="E3245" s="197" t="s">
        <v>144</v>
      </c>
      <c r="F3245" s="196" t="s">
        <v>144</v>
      </c>
      <c r="G3245" s="196">
        <v>96648</v>
      </c>
      <c r="H3245" s="196" t="s">
        <v>8784</v>
      </c>
      <c r="I3245" s="196" t="s">
        <v>5431</v>
      </c>
      <c r="J3245" s="196" t="s">
        <v>5432</v>
      </c>
      <c r="K3245" s="197">
        <v>31.55</v>
      </c>
      <c r="L3245" s="196" t="s">
        <v>5433</v>
      </c>
    </row>
    <row r="3246" spans="1:12" ht="15.75">
      <c r="A3246" s="196" t="s">
        <v>8643</v>
      </c>
      <c r="B3246" s="196" t="s">
        <v>8644</v>
      </c>
      <c r="C3246" s="196" t="s">
        <v>8645</v>
      </c>
      <c r="D3246" s="196">
        <v>179</v>
      </c>
      <c r="E3246" s="197" t="s">
        <v>144</v>
      </c>
      <c r="F3246" s="196" t="s">
        <v>144</v>
      </c>
      <c r="G3246" s="196">
        <v>96649</v>
      </c>
      <c r="H3246" s="196" t="s">
        <v>8785</v>
      </c>
      <c r="I3246" s="196" t="s">
        <v>5431</v>
      </c>
      <c r="J3246" s="196" t="s">
        <v>5432</v>
      </c>
      <c r="K3246" s="197">
        <v>46.14</v>
      </c>
      <c r="L3246" s="196" t="s">
        <v>5433</v>
      </c>
    </row>
    <row r="3247" spans="1:12" ht="15.75">
      <c r="A3247" s="196" t="s">
        <v>8643</v>
      </c>
      <c r="B3247" s="196" t="s">
        <v>8644</v>
      </c>
      <c r="C3247" s="196" t="s">
        <v>8645</v>
      </c>
      <c r="D3247" s="196">
        <v>179</v>
      </c>
      <c r="E3247" s="197" t="s">
        <v>144</v>
      </c>
      <c r="F3247" s="196" t="s">
        <v>144</v>
      </c>
      <c r="G3247" s="196">
        <v>96668</v>
      </c>
      <c r="H3247" s="196" t="s">
        <v>8786</v>
      </c>
      <c r="I3247" s="196" t="s">
        <v>5431</v>
      </c>
      <c r="J3247" s="196" t="s">
        <v>5432</v>
      </c>
      <c r="K3247" s="197">
        <v>12.91</v>
      </c>
      <c r="L3247" s="196" t="s">
        <v>5433</v>
      </c>
    </row>
    <row r="3248" spans="1:12" ht="15.75">
      <c r="A3248" s="196" t="s">
        <v>8643</v>
      </c>
      <c r="B3248" s="196" t="s">
        <v>8644</v>
      </c>
      <c r="C3248" s="196" t="s">
        <v>8645</v>
      </c>
      <c r="D3248" s="196">
        <v>179</v>
      </c>
      <c r="E3248" s="197" t="s">
        <v>144</v>
      </c>
      <c r="F3248" s="196" t="s">
        <v>144</v>
      </c>
      <c r="G3248" s="196">
        <v>96669</v>
      </c>
      <c r="H3248" s="196" t="s">
        <v>8787</v>
      </c>
      <c r="I3248" s="196" t="s">
        <v>5431</v>
      </c>
      <c r="J3248" s="196" t="s">
        <v>5432</v>
      </c>
      <c r="K3248" s="197">
        <v>16.059999999999999</v>
      </c>
      <c r="L3248" s="196" t="s">
        <v>5433</v>
      </c>
    </row>
    <row r="3249" spans="1:12" ht="15.75">
      <c r="A3249" s="196" t="s">
        <v>8643</v>
      </c>
      <c r="B3249" s="196" t="s">
        <v>8644</v>
      </c>
      <c r="C3249" s="196" t="s">
        <v>8645</v>
      </c>
      <c r="D3249" s="196">
        <v>179</v>
      </c>
      <c r="E3249" s="197" t="s">
        <v>144</v>
      </c>
      <c r="F3249" s="196" t="s">
        <v>144</v>
      </c>
      <c r="G3249" s="196">
        <v>96670</v>
      </c>
      <c r="H3249" s="196" t="s">
        <v>8788</v>
      </c>
      <c r="I3249" s="196" t="s">
        <v>5431</v>
      </c>
      <c r="J3249" s="196" t="s">
        <v>5432</v>
      </c>
      <c r="K3249" s="197">
        <v>24.39</v>
      </c>
      <c r="L3249" s="196" t="s">
        <v>5433</v>
      </c>
    </row>
    <row r="3250" spans="1:12" ht="15.75">
      <c r="A3250" s="196" t="s">
        <v>8643</v>
      </c>
      <c r="B3250" s="196" t="s">
        <v>8644</v>
      </c>
      <c r="C3250" s="196" t="s">
        <v>8645</v>
      </c>
      <c r="D3250" s="196">
        <v>179</v>
      </c>
      <c r="E3250" s="197" t="s">
        <v>144</v>
      </c>
      <c r="F3250" s="196" t="s">
        <v>144</v>
      </c>
      <c r="G3250" s="196">
        <v>96671</v>
      </c>
      <c r="H3250" s="196" t="s">
        <v>8789</v>
      </c>
      <c r="I3250" s="196" t="s">
        <v>5431</v>
      </c>
      <c r="J3250" s="196" t="s">
        <v>5432</v>
      </c>
      <c r="K3250" s="197">
        <v>32.590000000000003</v>
      </c>
      <c r="L3250" s="196" t="s">
        <v>5433</v>
      </c>
    </row>
    <row r="3251" spans="1:12" ht="15.75">
      <c r="A3251" s="196" t="s">
        <v>8643</v>
      </c>
      <c r="B3251" s="196" t="s">
        <v>8644</v>
      </c>
      <c r="C3251" s="196" t="s">
        <v>8645</v>
      </c>
      <c r="D3251" s="196">
        <v>179</v>
      </c>
      <c r="E3251" s="197" t="s">
        <v>144</v>
      </c>
      <c r="F3251" s="196" t="s">
        <v>144</v>
      </c>
      <c r="G3251" s="196">
        <v>96672</v>
      </c>
      <c r="H3251" s="196" t="s">
        <v>8790</v>
      </c>
      <c r="I3251" s="196" t="s">
        <v>5431</v>
      </c>
      <c r="J3251" s="196" t="s">
        <v>5432</v>
      </c>
      <c r="K3251" s="197">
        <v>47.8</v>
      </c>
      <c r="L3251" s="196" t="s">
        <v>5433</v>
      </c>
    </row>
    <row r="3252" spans="1:12" ht="15.75">
      <c r="A3252" s="196" t="s">
        <v>8643</v>
      </c>
      <c r="B3252" s="196" t="s">
        <v>8644</v>
      </c>
      <c r="C3252" s="196" t="s">
        <v>8645</v>
      </c>
      <c r="D3252" s="196">
        <v>179</v>
      </c>
      <c r="E3252" s="197" t="s">
        <v>144</v>
      </c>
      <c r="F3252" s="196" t="s">
        <v>144</v>
      </c>
      <c r="G3252" s="196">
        <v>96673</v>
      </c>
      <c r="H3252" s="196" t="s">
        <v>8791</v>
      </c>
      <c r="I3252" s="196" t="s">
        <v>5431</v>
      </c>
      <c r="J3252" s="196" t="s">
        <v>5432</v>
      </c>
      <c r="K3252" s="197">
        <v>78.319999999999993</v>
      </c>
      <c r="L3252" s="196" t="s">
        <v>5433</v>
      </c>
    </row>
    <row r="3253" spans="1:12" ht="15.75">
      <c r="A3253" s="196" t="s">
        <v>8643</v>
      </c>
      <c r="B3253" s="196" t="s">
        <v>8644</v>
      </c>
      <c r="C3253" s="196" t="s">
        <v>8645</v>
      </c>
      <c r="D3253" s="196">
        <v>179</v>
      </c>
      <c r="E3253" s="197" t="s">
        <v>144</v>
      </c>
      <c r="F3253" s="196" t="s">
        <v>144</v>
      </c>
      <c r="G3253" s="196">
        <v>96674</v>
      </c>
      <c r="H3253" s="196" t="s">
        <v>8792</v>
      </c>
      <c r="I3253" s="196" t="s">
        <v>5431</v>
      </c>
      <c r="J3253" s="196" t="s">
        <v>5432</v>
      </c>
      <c r="K3253" s="197">
        <v>110</v>
      </c>
      <c r="L3253" s="196" t="s">
        <v>5433</v>
      </c>
    </row>
    <row r="3254" spans="1:12" ht="15.75">
      <c r="A3254" s="196" t="s">
        <v>8643</v>
      </c>
      <c r="B3254" s="196" t="s">
        <v>8644</v>
      </c>
      <c r="C3254" s="196" t="s">
        <v>8645</v>
      </c>
      <c r="D3254" s="196">
        <v>179</v>
      </c>
      <c r="E3254" s="197" t="s">
        <v>144</v>
      </c>
      <c r="F3254" s="196" t="s">
        <v>144</v>
      </c>
      <c r="G3254" s="196">
        <v>96675</v>
      </c>
      <c r="H3254" s="196" t="s">
        <v>8793</v>
      </c>
      <c r="I3254" s="196" t="s">
        <v>5431</v>
      </c>
      <c r="J3254" s="196" t="s">
        <v>5432</v>
      </c>
      <c r="K3254" s="197">
        <v>191.67</v>
      </c>
      <c r="L3254" s="196" t="s">
        <v>5433</v>
      </c>
    </row>
    <row r="3255" spans="1:12" ht="15.75">
      <c r="A3255" s="196" t="s">
        <v>8643</v>
      </c>
      <c r="B3255" s="196" t="s">
        <v>8644</v>
      </c>
      <c r="C3255" s="196" t="s">
        <v>8645</v>
      </c>
      <c r="D3255" s="196">
        <v>179</v>
      </c>
      <c r="E3255" s="197" t="s">
        <v>144</v>
      </c>
      <c r="F3255" s="196" t="s">
        <v>144</v>
      </c>
      <c r="G3255" s="196">
        <v>96676</v>
      </c>
      <c r="H3255" s="196" t="s">
        <v>8794</v>
      </c>
      <c r="I3255" s="196" t="s">
        <v>5431</v>
      </c>
      <c r="J3255" s="196" t="s">
        <v>5432</v>
      </c>
      <c r="K3255" s="197">
        <v>12.87</v>
      </c>
      <c r="L3255" s="196" t="s">
        <v>5433</v>
      </c>
    </row>
    <row r="3256" spans="1:12" ht="15.75">
      <c r="A3256" s="196" t="s">
        <v>8643</v>
      </c>
      <c r="B3256" s="196" t="s">
        <v>8644</v>
      </c>
      <c r="C3256" s="196" t="s">
        <v>8645</v>
      </c>
      <c r="D3256" s="196">
        <v>179</v>
      </c>
      <c r="E3256" s="197" t="s">
        <v>144</v>
      </c>
      <c r="F3256" s="196" t="s">
        <v>144</v>
      </c>
      <c r="G3256" s="196">
        <v>96677</v>
      </c>
      <c r="H3256" s="196" t="s">
        <v>8795</v>
      </c>
      <c r="I3256" s="196" t="s">
        <v>5431</v>
      </c>
      <c r="J3256" s="196" t="s">
        <v>5432</v>
      </c>
      <c r="K3256" s="197">
        <v>21.26</v>
      </c>
      <c r="L3256" s="196" t="s">
        <v>5433</v>
      </c>
    </row>
    <row r="3257" spans="1:12" ht="15.75">
      <c r="A3257" s="196" t="s">
        <v>8643</v>
      </c>
      <c r="B3257" s="196" t="s">
        <v>8644</v>
      </c>
      <c r="C3257" s="196" t="s">
        <v>8645</v>
      </c>
      <c r="D3257" s="196">
        <v>179</v>
      </c>
      <c r="E3257" s="197" t="s">
        <v>144</v>
      </c>
      <c r="F3257" s="196" t="s">
        <v>144</v>
      </c>
      <c r="G3257" s="196">
        <v>96678</v>
      </c>
      <c r="H3257" s="196" t="s">
        <v>8796</v>
      </c>
      <c r="I3257" s="196" t="s">
        <v>5431</v>
      </c>
      <c r="J3257" s="196" t="s">
        <v>5432</v>
      </c>
      <c r="K3257" s="197">
        <v>29.53</v>
      </c>
      <c r="L3257" s="196" t="s">
        <v>5433</v>
      </c>
    </row>
    <row r="3258" spans="1:12" ht="15.75">
      <c r="A3258" s="196" t="s">
        <v>8643</v>
      </c>
      <c r="B3258" s="196" t="s">
        <v>8644</v>
      </c>
      <c r="C3258" s="196" t="s">
        <v>8645</v>
      </c>
      <c r="D3258" s="196">
        <v>179</v>
      </c>
      <c r="E3258" s="197" t="s">
        <v>144</v>
      </c>
      <c r="F3258" s="196" t="s">
        <v>144</v>
      </c>
      <c r="G3258" s="196">
        <v>96679</v>
      </c>
      <c r="H3258" s="196" t="s">
        <v>8797</v>
      </c>
      <c r="I3258" s="196" t="s">
        <v>5431</v>
      </c>
      <c r="J3258" s="196" t="s">
        <v>5432</v>
      </c>
      <c r="K3258" s="197">
        <v>43.07</v>
      </c>
      <c r="L3258" s="196" t="s">
        <v>5433</v>
      </c>
    </row>
    <row r="3259" spans="1:12" ht="15.75">
      <c r="A3259" s="196" t="s">
        <v>8643</v>
      </c>
      <c r="B3259" s="196" t="s">
        <v>8644</v>
      </c>
      <c r="C3259" s="196" t="s">
        <v>8645</v>
      </c>
      <c r="D3259" s="196">
        <v>179</v>
      </c>
      <c r="E3259" s="197" t="s">
        <v>144</v>
      </c>
      <c r="F3259" s="196" t="s">
        <v>144</v>
      </c>
      <c r="G3259" s="196">
        <v>96680</v>
      </c>
      <c r="H3259" s="196" t="s">
        <v>8798</v>
      </c>
      <c r="I3259" s="196" t="s">
        <v>5431</v>
      </c>
      <c r="J3259" s="196" t="s">
        <v>5432</v>
      </c>
      <c r="K3259" s="197">
        <v>57.89</v>
      </c>
      <c r="L3259" s="196" t="s">
        <v>5433</v>
      </c>
    </row>
    <row r="3260" spans="1:12" ht="15.75">
      <c r="A3260" s="196" t="s">
        <v>8643</v>
      </c>
      <c r="B3260" s="196" t="s">
        <v>8644</v>
      </c>
      <c r="C3260" s="196" t="s">
        <v>8645</v>
      </c>
      <c r="D3260" s="196">
        <v>179</v>
      </c>
      <c r="E3260" s="197" t="s">
        <v>144</v>
      </c>
      <c r="F3260" s="196" t="s">
        <v>144</v>
      </c>
      <c r="G3260" s="196">
        <v>96681</v>
      </c>
      <c r="H3260" s="196" t="s">
        <v>8799</v>
      </c>
      <c r="I3260" s="196" t="s">
        <v>5431</v>
      </c>
      <c r="J3260" s="196" t="s">
        <v>5432</v>
      </c>
      <c r="K3260" s="197">
        <v>108.56</v>
      </c>
      <c r="L3260" s="196" t="s">
        <v>5433</v>
      </c>
    </row>
    <row r="3261" spans="1:12" ht="15.75">
      <c r="A3261" s="196" t="s">
        <v>8643</v>
      </c>
      <c r="B3261" s="196" t="s">
        <v>8644</v>
      </c>
      <c r="C3261" s="196" t="s">
        <v>8645</v>
      </c>
      <c r="D3261" s="196">
        <v>179</v>
      </c>
      <c r="E3261" s="197" t="s">
        <v>144</v>
      </c>
      <c r="F3261" s="196" t="s">
        <v>144</v>
      </c>
      <c r="G3261" s="196">
        <v>96682</v>
      </c>
      <c r="H3261" s="196" t="s">
        <v>8800</v>
      </c>
      <c r="I3261" s="196" t="s">
        <v>5431</v>
      </c>
      <c r="J3261" s="196" t="s">
        <v>5432</v>
      </c>
      <c r="K3261" s="197">
        <v>160.21</v>
      </c>
      <c r="L3261" s="196" t="s">
        <v>5433</v>
      </c>
    </row>
    <row r="3262" spans="1:12" ht="15.75">
      <c r="A3262" s="196" t="s">
        <v>8643</v>
      </c>
      <c r="B3262" s="196" t="s">
        <v>8644</v>
      </c>
      <c r="C3262" s="196" t="s">
        <v>8645</v>
      </c>
      <c r="D3262" s="196">
        <v>179</v>
      </c>
      <c r="E3262" s="197" t="s">
        <v>144</v>
      </c>
      <c r="F3262" s="196" t="s">
        <v>144</v>
      </c>
      <c r="G3262" s="196">
        <v>96683</v>
      </c>
      <c r="H3262" s="196" t="s">
        <v>8801</v>
      </c>
      <c r="I3262" s="196" t="s">
        <v>5431</v>
      </c>
      <c r="J3262" s="196" t="s">
        <v>5432</v>
      </c>
      <c r="K3262" s="197">
        <v>219.07</v>
      </c>
      <c r="L3262" s="196" t="s">
        <v>5433</v>
      </c>
    </row>
    <row r="3263" spans="1:12" ht="15.75">
      <c r="A3263" s="196" t="s">
        <v>8643</v>
      </c>
      <c r="B3263" s="196" t="s">
        <v>8644</v>
      </c>
      <c r="C3263" s="196" t="s">
        <v>8645</v>
      </c>
      <c r="D3263" s="196">
        <v>179</v>
      </c>
      <c r="E3263" s="197" t="s">
        <v>144</v>
      </c>
      <c r="F3263" s="196" t="s">
        <v>144</v>
      </c>
      <c r="G3263" s="196">
        <v>96718</v>
      </c>
      <c r="H3263" s="196" t="s">
        <v>8802</v>
      </c>
      <c r="I3263" s="196" t="s">
        <v>5431</v>
      </c>
      <c r="J3263" s="196" t="s">
        <v>5432</v>
      </c>
      <c r="K3263" s="197">
        <v>8.56</v>
      </c>
      <c r="L3263" s="196" t="s">
        <v>5433</v>
      </c>
    </row>
    <row r="3264" spans="1:12" ht="15.75">
      <c r="A3264" s="196" t="s">
        <v>8643</v>
      </c>
      <c r="B3264" s="196" t="s">
        <v>8644</v>
      </c>
      <c r="C3264" s="196" t="s">
        <v>8645</v>
      </c>
      <c r="D3264" s="196">
        <v>179</v>
      </c>
      <c r="E3264" s="197" t="s">
        <v>144</v>
      </c>
      <c r="F3264" s="196" t="s">
        <v>144</v>
      </c>
      <c r="G3264" s="196">
        <v>96719</v>
      </c>
      <c r="H3264" s="196" t="s">
        <v>8803</v>
      </c>
      <c r="I3264" s="196" t="s">
        <v>5431</v>
      </c>
      <c r="J3264" s="196" t="s">
        <v>5432</v>
      </c>
      <c r="K3264" s="197">
        <v>16.55</v>
      </c>
      <c r="L3264" s="196" t="s">
        <v>5433</v>
      </c>
    </row>
    <row r="3265" spans="1:12" ht="15.75">
      <c r="A3265" s="196" t="s">
        <v>8643</v>
      </c>
      <c r="B3265" s="196" t="s">
        <v>8644</v>
      </c>
      <c r="C3265" s="196" t="s">
        <v>8645</v>
      </c>
      <c r="D3265" s="196">
        <v>179</v>
      </c>
      <c r="E3265" s="197" t="s">
        <v>144</v>
      </c>
      <c r="F3265" s="196" t="s">
        <v>144</v>
      </c>
      <c r="G3265" s="196">
        <v>96720</v>
      </c>
      <c r="H3265" s="196" t="s">
        <v>8804</v>
      </c>
      <c r="I3265" s="196" t="s">
        <v>5431</v>
      </c>
      <c r="J3265" s="196" t="s">
        <v>5432</v>
      </c>
      <c r="K3265" s="197">
        <v>20.16</v>
      </c>
      <c r="L3265" s="196" t="s">
        <v>5433</v>
      </c>
    </row>
    <row r="3266" spans="1:12" ht="15.75">
      <c r="A3266" s="196" t="s">
        <v>8643</v>
      </c>
      <c r="B3266" s="196" t="s">
        <v>8644</v>
      </c>
      <c r="C3266" s="196" t="s">
        <v>8645</v>
      </c>
      <c r="D3266" s="196">
        <v>179</v>
      </c>
      <c r="E3266" s="197" t="s">
        <v>144</v>
      </c>
      <c r="F3266" s="196" t="s">
        <v>144</v>
      </c>
      <c r="G3266" s="196">
        <v>96721</v>
      </c>
      <c r="H3266" s="196" t="s">
        <v>8805</v>
      </c>
      <c r="I3266" s="196" t="s">
        <v>5431</v>
      </c>
      <c r="J3266" s="196" t="s">
        <v>5432</v>
      </c>
      <c r="K3266" s="197">
        <v>27.47</v>
      </c>
      <c r="L3266" s="196" t="s">
        <v>5433</v>
      </c>
    </row>
    <row r="3267" spans="1:12" ht="15.75">
      <c r="A3267" s="196" t="s">
        <v>8643</v>
      </c>
      <c r="B3267" s="196" t="s">
        <v>8644</v>
      </c>
      <c r="C3267" s="196" t="s">
        <v>8645</v>
      </c>
      <c r="D3267" s="196">
        <v>179</v>
      </c>
      <c r="E3267" s="197" t="s">
        <v>144</v>
      </c>
      <c r="F3267" s="196" t="s">
        <v>144</v>
      </c>
      <c r="G3267" s="196">
        <v>96722</v>
      </c>
      <c r="H3267" s="196" t="s">
        <v>8806</v>
      </c>
      <c r="I3267" s="196" t="s">
        <v>5431</v>
      </c>
      <c r="J3267" s="196" t="s">
        <v>5432</v>
      </c>
      <c r="K3267" s="197">
        <v>37.33</v>
      </c>
      <c r="L3267" s="196" t="s">
        <v>5433</v>
      </c>
    </row>
    <row r="3268" spans="1:12" ht="15.75">
      <c r="A3268" s="196" t="s">
        <v>8643</v>
      </c>
      <c r="B3268" s="196" t="s">
        <v>8644</v>
      </c>
      <c r="C3268" s="196" t="s">
        <v>8645</v>
      </c>
      <c r="D3268" s="196">
        <v>179</v>
      </c>
      <c r="E3268" s="197" t="s">
        <v>144</v>
      </c>
      <c r="F3268" s="196" t="s">
        <v>144</v>
      </c>
      <c r="G3268" s="196">
        <v>96723</v>
      </c>
      <c r="H3268" s="196" t="s">
        <v>8807</v>
      </c>
      <c r="I3268" s="196" t="s">
        <v>5431</v>
      </c>
      <c r="J3268" s="196" t="s">
        <v>5432</v>
      </c>
      <c r="K3268" s="197">
        <v>50.12</v>
      </c>
      <c r="L3268" s="196" t="s">
        <v>5433</v>
      </c>
    </row>
    <row r="3269" spans="1:12" ht="15.75">
      <c r="A3269" s="196" t="s">
        <v>8643</v>
      </c>
      <c r="B3269" s="196" t="s">
        <v>8644</v>
      </c>
      <c r="C3269" s="196" t="s">
        <v>8645</v>
      </c>
      <c r="D3269" s="196">
        <v>179</v>
      </c>
      <c r="E3269" s="197" t="s">
        <v>144</v>
      </c>
      <c r="F3269" s="196" t="s">
        <v>144</v>
      </c>
      <c r="G3269" s="196">
        <v>96724</v>
      </c>
      <c r="H3269" s="196" t="s">
        <v>8808</v>
      </c>
      <c r="I3269" s="196" t="s">
        <v>5431</v>
      </c>
      <c r="J3269" s="196" t="s">
        <v>5432</v>
      </c>
      <c r="K3269" s="197">
        <v>81.8</v>
      </c>
      <c r="L3269" s="196" t="s">
        <v>5433</v>
      </c>
    </row>
    <row r="3270" spans="1:12" ht="15.75">
      <c r="A3270" s="196" t="s">
        <v>8643</v>
      </c>
      <c r="B3270" s="196" t="s">
        <v>8644</v>
      </c>
      <c r="C3270" s="196" t="s">
        <v>8645</v>
      </c>
      <c r="D3270" s="196">
        <v>179</v>
      </c>
      <c r="E3270" s="197" t="s">
        <v>144</v>
      </c>
      <c r="F3270" s="196" t="s">
        <v>144</v>
      </c>
      <c r="G3270" s="196">
        <v>96725</v>
      </c>
      <c r="H3270" s="196" t="s">
        <v>8809</v>
      </c>
      <c r="I3270" s="196" t="s">
        <v>5431</v>
      </c>
      <c r="J3270" s="196" t="s">
        <v>5432</v>
      </c>
      <c r="K3270" s="197">
        <v>108.47</v>
      </c>
      <c r="L3270" s="196" t="s">
        <v>5433</v>
      </c>
    </row>
    <row r="3271" spans="1:12" ht="15.75">
      <c r="A3271" s="196" t="s">
        <v>8643</v>
      </c>
      <c r="B3271" s="196" t="s">
        <v>8644</v>
      </c>
      <c r="C3271" s="196" t="s">
        <v>8645</v>
      </c>
      <c r="D3271" s="196">
        <v>179</v>
      </c>
      <c r="E3271" s="197" t="s">
        <v>144</v>
      </c>
      <c r="F3271" s="196" t="s">
        <v>144</v>
      </c>
      <c r="G3271" s="196">
        <v>96726</v>
      </c>
      <c r="H3271" s="196" t="s">
        <v>8810</v>
      </c>
      <c r="I3271" s="196" t="s">
        <v>5431</v>
      </c>
      <c r="J3271" s="196" t="s">
        <v>5432</v>
      </c>
      <c r="K3271" s="197">
        <v>177.03</v>
      </c>
      <c r="L3271" s="196" t="s">
        <v>5433</v>
      </c>
    </row>
    <row r="3272" spans="1:12" ht="15.75">
      <c r="A3272" s="196" t="s">
        <v>8643</v>
      </c>
      <c r="B3272" s="196" t="s">
        <v>8644</v>
      </c>
      <c r="C3272" s="196" t="s">
        <v>8645</v>
      </c>
      <c r="D3272" s="196">
        <v>179</v>
      </c>
      <c r="E3272" s="197" t="s">
        <v>144</v>
      </c>
      <c r="F3272" s="196" t="s">
        <v>144</v>
      </c>
      <c r="G3272" s="196">
        <v>96727</v>
      </c>
      <c r="H3272" s="196" t="s">
        <v>8811</v>
      </c>
      <c r="I3272" s="196" t="s">
        <v>5431</v>
      </c>
      <c r="J3272" s="196" t="s">
        <v>5432</v>
      </c>
      <c r="K3272" s="197">
        <v>14.08</v>
      </c>
      <c r="L3272" s="196" t="s">
        <v>5433</v>
      </c>
    </row>
    <row r="3273" spans="1:12" ht="15.75">
      <c r="A3273" s="196" t="s">
        <v>8643</v>
      </c>
      <c r="B3273" s="196" t="s">
        <v>8644</v>
      </c>
      <c r="C3273" s="196" t="s">
        <v>8645</v>
      </c>
      <c r="D3273" s="196">
        <v>179</v>
      </c>
      <c r="E3273" s="197" t="s">
        <v>144</v>
      </c>
      <c r="F3273" s="196" t="s">
        <v>144</v>
      </c>
      <c r="G3273" s="196">
        <v>96728</v>
      </c>
      <c r="H3273" s="196" t="s">
        <v>8812</v>
      </c>
      <c r="I3273" s="196" t="s">
        <v>5431</v>
      </c>
      <c r="J3273" s="196" t="s">
        <v>5432</v>
      </c>
      <c r="K3273" s="197">
        <v>17.04</v>
      </c>
      <c r="L3273" s="196" t="s">
        <v>5433</v>
      </c>
    </row>
    <row r="3274" spans="1:12" ht="15.75">
      <c r="A3274" s="196" t="s">
        <v>8643</v>
      </c>
      <c r="B3274" s="196" t="s">
        <v>8644</v>
      </c>
      <c r="C3274" s="196" t="s">
        <v>8645</v>
      </c>
      <c r="D3274" s="196">
        <v>179</v>
      </c>
      <c r="E3274" s="197" t="s">
        <v>144</v>
      </c>
      <c r="F3274" s="196" t="s">
        <v>144</v>
      </c>
      <c r="G3274" s="196">
        <v>96729</v>
      </c>
      <c r="H3274" s="196" t="s">
        <v>8813</v>
      </c>
      <c r="I3274" s="196" t="s">
        <v>5431</v>
      </c>
      <c r="J3274" s="196" t="s">
        <v>5432</v>
      </c>
      <c r="K3274" s="197">
        <v>26.03</v>
      </c>
      <c r="L3274" s="196" t="s">
        <v>5433</v>
      </c>
    </row>
    <row r="3275" spans="1:12" ht="15.75">
      <c r="A3275" s="196" t="s">
        <v>8643</v>
      </c>
      <c r="B3275" s="196" t="s">
        <v>8644</v>
      </c>
      <c r="C3275" s="196" t="s">
        <v>8645</v>
      </c>
      <c r="D3275" s="196">
        <v>179</v>
      </c>
      <c r="E3275" s="197" t="s">
        <v>144</v>
      </c>
      <c r="F3275" s="196" t="s">
        <v>144</v>
      </c>
      <c r="G3275" s="196">
        <v>96730</v>
      </c>
      <c r="H3275" s="196" t="s">
        <v>8814</v>
      </c>
      <c r="I3275" s="196" t="s">
        <v>5431</v>
      </c>
      <c r="J3275" s="196" t="s">
        <v>5432</v>
      </c>
      <c r="K3275" s="197">
        <v>33.200000000000003</v>
      </c>
      <c r="L3275" s="196" t="s">
        <v>5433</v>
      </c>
    </row>
    <row r="3276" spans="1:12" ht="15.75">
      <c r="A3276" s="196" t="s">
        <v>8643</v>
      </c>
      <c r="B3276" s="196" t="s">
        <v>8644</v>
      </c>
      <c r="C3276" s="196" t="s">
        <v>8645</v>
      </c>
      <c r="D3276" s="196">
        <v>179</v>
      </c>
      <c r="E3276" s="197" t="s">
        <v>144</v>
      </c>
      <c r="F3276" s="196" t="s">
        <v>144</v>
      </c>
      <c r="G3276" s="196">
        <v>96731</v>
      </c>
      <c r="H3276" s="196" t="s">
        <v>8815</v>
      </c>
      <c r="I3276" s="196" t="s">
        <v>5431</v>
      </c>
      <c r="J3276" s="196" t="s">
        <v>5432</v>
      </c>
      <c r="K3276" s="197">
        <v>48.52</v>
      </c>
      <c r="L3276" s="196" t="s">
        <v>5433</v>
      </c>
    </row>
    <row r="3277" spans="1:12" ht="15.75">
      <c r="A3277" s="196" t="s">
        <v>8643</v>
      </c>
      <c r="B3277" s="196" t="s">
        <v>8644</v>
      </c>
      <c r="C3277" s="196" t="s">
        <v>8645</v>
      </c>
      <c r="D3277" s="196">
        <v>179</v>
      </c>
      <c r="E3277" s="197" t="s">
        <v>144</v>
      </c>
      <c r="F3277" s="196" t="s">
        <v>144</v>
      </c>
      <c r="G3277" s="196">
        <v>96732</v>
      </c>
      <c r="H3277" s="196" t="s">
        <v>8816</v>
      </c>
      <c r="I3277" s="196" t="s">
        <v>5431</v>
      </c>
      <c r="J3277" s="196" t="s">
        <v>5432</v>
      </c>
      <c r="K3277" s="197">
        <v>60.64</v>
      </c>
      <c r="L3277" s="196" t="s">
        <v>5433</v>
      </c>
    </row>
    <row r="3278" spans="1:12" ht="15.75">
      <c r="A3278" s="196" t="s">
        <v>8643</v>
      </c>
      <c r="B3278" s="196" t="s">
        <v>8644</v>
      </c>
      <c r="C3278" s="196" t="s">
        <v>8645</v>
      </c>
      <c r="D3278" s="196">
        <v>179</v>
      </c>
      <c r="E3278" s="197" t="s">
        <v>144</v>
      </c>
      <c r="F3278" s="196" t="s">
        <v>144</v>
      </c>
      <c r="G3278" s="196">
        <v>96733</v>
      </c>
      <c r="H3278" s="196" t="s">
        <v>8817</v>
      </c>
      <c r="I3278" s="196" t="s">
        <v>5431</v>
      </c>
      <c r="J3278" s="196" t="s">
        <v>5432</v>
      </c>
      <c r="K3278" s="197">
        <v>111.65</v>
      </c>
      <c r="L3278" s="196" t="s">
        <v>5433</v>
      </c>
    </row>
    <row r="3279" spans="1:12" ht="15.75">
      <c r="A3279" s="196" t="s">
        <v>8643</v>
      </c>
      <c r="B3279" s="196" t="s">
        <v>8644</v>
      </c>
      <c r="C3279" s="196" t="s">
        <v>8645</v>
      </c>
      <c r="D3279" s="196">
        <v>179</v>
      </c>
      <c r="E3279" s="197" t="s">
        <v>144</v>
      </c>
      <c r="F3279" s="196" t="s">
        <v>144</v>
      </c>
      <c r="G3279" s="196">
        <v>96734</v>
      </c>
      <c r="H3279" s="196" t="s">
        <v>8818</v>
      </c>
      <c r="I3279" s="196" t="s">
        <v>5431</v>
      </c>
      <c r="J3279" s="196" t="s">
        <v>5432</v>
      </c>
      <c r="K3279" s="197">
        <v>156.32</v>
      </c>
      <c r="L3279" s="196" t="s">
        <v>5433</v>
      </c>
    </row>
    <row r="3280" spans="1:12" ht="15.75">
      <c r="A3280" s="196" t="s">
        <v>8643</v>
      </c>
      <c r="B3280" s="196" t="s">
        <v>8644</v>
      </c>
      <c r="C3280" s="196" t="s">
        <v>8645</v>
      </c>
      <c r="D3280" s="196">
        <v>179</v>
      </c>
      <c r="E3280" s="197" t="s">
        <v>144</v>
      </c>
      <c r="F3280" s="196" t="s">
        <v>144</v>
      </c>
      <c r="G3280" s="196">
        <v>96735</v>
      </c>
      <c r="H3280" s="196" t="s">
        <v>8819</v>
      </c>
      <c r="I3280" s="196" t="s">
        <v>5431</v>
      </c>
      <c r="J3280" s="196" t="s">
        <v>5432</v>
      </c>
      <c r="K3280" s="197">
        <v>203.01</v>
      </c>
      <c r="L3280" s="196" t="s">
        <v>5433</v>
      </c>
    </row>
    <row r="3281" spans="1:12" ht="15.75">
      <c r="A3281" s="196" t="s">
        <v>8643</v>
      </c>
      <c r="B3281" s="196" t="s">
        <v>8644</v>
      </c>
      <c r="C3281" s="196" t="s">
        <v>8645</v>
      </c>
      <c r="D3281" s="196">
        <v>179</v>
      </c>
      <c r="E3281" s="197" t="s">
        <v>144</v>
      </c>
      <c r="F3281" s="196" t="s">
        <v>144</v>
      </c>
      <c r="G3281" s="196">
        <v>96794</v>
      </c>
      <c r="H3281" s="196" t="s">
        <v>8820</v>
      </c>
      <c r="I3281" s="196" t="s">
        <v>5431</v>
      </c>
      <c r="J3281" s="196" t="s">
        <v>5432</v>
      </c>
      <c r="K3281" s="197">
        <v>8.06</v>
      </c>
      <c r="L3281" s="196" t="s">
        <v>5433</v>
      </c>
    </row>
    <row r="3282" spans="1:12" ht="15.75">
      <c r="A3282" s="196" t="s">
        <v>8643</v>
      </c>
      <c r="B3282" s="196" t="s">
        <v>8644</v>
      </c>
      <c r="C3282" s="196" t="s">
        <v>8645</v>
      </c>
      <c r="D3282" s="196">
        <v>179</v>
      </c>
      <c r="E3282" s="197" t="s">
        <v>144</v>
      </c>
      <c r="F3282" s="196" t="s">
        <v>144</v>
      </c>
      <c r="G3282" s="196">
        <v>96795</v>
      </c>
      <c r="H3282" s="196" t="s">
        <v>8821</v>
      </c>
      <c r="I3282" s="196" t="s">
        <v>5431</v>
      </c>
      <c r="J3282" s="196" t="s">
        <v>5432</v>
      </c>
      <c r="K3282" s="197">
        <v>10.25</v>
      </c>
      <c r="L3282" s="196" t="s">
        <v>5433</v>
      </c>
    </row>
    <row r="3283" spans="1:12" ht="15.75">
      <c r="A3283" s="196" t="s">
        <v>8643</v>
      </c>
      <c r="B3283" s="196" t="s">
        <v>8644</v>
      </c>
      <c r="C3283" s="196" t="s">
        <v>8645</v>
      </c>
      <c r="D3283" s="196">
        <v>179</v>
      </c>
      <c r="E3283" s="197" t="s">
        <v>144</v>
      </c>
      <c r="F3283" s="196" t="s">
        <v>144</v>
      </c>
      <c r="G3283" s="196">
        <v>96796</v>
      </c>
      <c r="H3283" s="196" t="s">
        <v>8822</v>
      </c>
      <c r="I3283" s="196" t="s">
        <v>5431</v>
      </c>
      <c r="J3283" s="196" t="s">
        <v>5432</v>
      </c>
      <c r="K3283" s="197">
        <v>14.36</v>
      </c>
      <c r="L3283" s="196" t="s">
        <v>5433</v>
      </c>
    </row>
    <row r="3284" spans="1:12" ht="15.75">
      <c r="A3284" s="196" t="s">
        <v>8643</v>
      </c>
      <c r="B3284" s="196" t="s">
        <v>8644</v>
      </c>
      <c r="C3284" s="196" t="s">
        <v>8645</v>
      </c>
      <c r="D3284" s="196">
        <v>179</v>
      </c>
      <c r="E3284" s="197" t="s">
        <v>144</v>
      </c>
      <c r="F3284" s="196" t="s">
        <v>144</v>
      </c>
      <c r="G3284" s="196">
        <v>96797</v>
      </c>
      <c r="H3284" s="196" t="s">
        <v>8823</v>
      </c>
      <c r="I3284" s="196" t="s">
        <v>5431</v>
      </c>
      <c r="J3284" s="196" t="s">
        <v>5432</v>
      </c>
      <c r="K3284" s="197">
        <v>21.7</v>
      </c>
      <c r="L3284" s="196" t="s">
        <v>5433</v>
      </c>
    </row>
    <row r="3285" spans="1:12" ht="15.75">
      <c r="A3285" s="196" t="s">
        <v>8643</v>
      </c>
      <c r="B3285" s="196" t="s">
        <v>8644</v>
      </c>
      <c r="C3285" s="196" t="s">
        <v>8645</v>
      </c>
      <c r="D3285" s="196">
        <v>179</v>
      </c>
      <c r="E3285" s="197" t="s">
        <v>144</v>
      </c>
      <c r="F3285" s="196" t="s">
        <v>144</v>
      </c>
      <c r="G3285" s="196">
        <v>96798</v>
      </c>
      <c r="H3285" s="196" t="s">
        <v>8824</v>
      </c>
      <c r="I3285" s="196" t="s">
        <v>5431</v>
      </c>
      <c r="J3285" s="196" t="s">
        <v>5432</v>
      </c>
      <c r="K3285" s="197">
        <v>8.19</v>
      </c>
      <c r="L3285" s="196" t="s">
        <v>5433</v>
      </c>
    </row>
    <row r="3286" spans="1:12" ht="15.75">
      <c r="A3286" s="196" t="s">
        <v>8643</v>
      </c>
      <c r="B3286" s="196" t="s">
        <v>8644</v>
      </c>
      <c r="C3286" s="196" t="s">
        <v>8645</v>
      </c>
      <c r="D3286" s="196">
        <v>179</v>
      </c>
      <c r="E3286" s="197" t="s">
        <v>144</v>
      </c>
      <c r="F3286" s="196" t="s">
        <v>144</v>
      </c>
      <c r="G3286" s="196">
        <v>96799</v>
      </c>
      <c r="H3286" s="196" t="s">
        <v>8825</v>
      </c>
      <c r="I3286" s="196" t="s">
        <v>5431</v>
      </c>
      <c r="J3286" s="196" t="s">
        <v>5432</v>
      </c>
      <c r="K3286" s="197">
        <v>10.96</v>
      </c>
      <c r="L3286" s="196" t="s">
        <v>5433</v>
      </c>
    </row>
    <row r="3287" spans="1:12" ht="15.75">
      <c r="A3287" s="196" t="s">
        <v>8643</v>
      </c>
      <c r="B3287" s="196" t="s">
        <v>8644</v>
      </c>
      <c r="C3287" s="196" t="s">
        <v>8645</v>
      </c>
      <c r="D3287" s="196">
        <v>179</v>
      </c>
      <c r="E3287" s="197" t="s">
        <v>144</v>
      </c>
      <c r="F3287" s="196" t="s">
        <v>144</v>
      </c>
      <c r="G3287" s="196">
        <v>96800</v>
      </c>
      <c r="H3287" s="196" t="s">
        <v>8826</v>
      </c>
      <c r="I3287" s="196" t="s">
        <v>5431</v>
      </c>
      <c r="J3287" s="196" t="s">
        <v>5432</v>
      </c>
      <c r="K3287" s="197">
        <v>15.82</v>
      </c>
      <c r="L3287" s="196" t="s">
        <v>5433</v>
      </c>
    </row>
    <row r="3288" spans="1:12" ht="15.75">
      <c r="A3288" s="196" t="s">
        <v>8643</v>
      </c>
      <c r="B3288" s="196" t="s">
        <v>8644</v>
      </c>
      <c r="C3288" s="196" t="s">
        <v>8645</v>
      </c>
      <c r="D3288" s="196">
        <v>179</v>
      </c>
      <c r="E3288" s="197" t="s">
        <v>144</v>
      </c>
      <c r="F3288" s="196" t="s">
        <v>144</v>
      </c>
      <c r="G3288" s="196">
        <v>96801</v>
      </c>
      <c r="H3288" s="196" t="s">
        <v>8827</v>
      </c>
      <c r="I3288" s="196" t="s">
        <v>5431</v>
      </c>
      <c r="J3288" s="196" t="s">
        <v>5432</v>
      </c>
      <c r="K3288" s="197">
        <v>24.22</v>
      </c>
      <c r="L3288" s="196" t="s">
        <v>5433</v>
      </c>
    </row>
    <row r="3289" spans="1:12" ht="15.75">
      <c r="A3289" s="196" t="s">
        <v>8643</v>
      </c>
      <c r="B3289" s="196" t="s">
        <v>8644</v>
      </c>
      <c r="C3289" s="196" t="s">
        <v>8645</v>
      </c>
      <c r="D3289" s="196">
        <v>179</v>
      </c>
      <c r="E3289" s="197" t="s">
        <v>144</v>
      </c>
      <c r="F3289" s="196" t="s">
        <v>144</v>
      </c>
      <c r="G3289" s="196">
        <v>97327</v>
      </c>
      <c r="H3289" s="196" t="s">
        <v>8828</v>
      </c>
      <c r="I3289" s="196" t="s">
        <v>5431</v>
      </c>
      <c r="J3289" s="196" t="s">
        <v>5432</v>
      </c>
      <c r="K3289" s="197">
        <v>21.91</v>
      </c>
      <c r="L3289" s="196" t="s">
        <v>5433</v>
      </c>
    </row>
    <row r="3290" spans="1:12" ht="15.75">
      <c r="A3290" s="196" t="s">
        <v>8643</v>
      </c>
      <c r="B3290" s="196" t="s">
        <v>8644</v>
      </c>
      <c r="C3290" s="196" t="s">
        <v>8645</v>
      </c>
      <c r="D3290" s="196">
        <v>179</v>
      </c>
      <c r="E3290" s="197" t="s">
        <v>144</v>
      </c>
      <c r="F3290" s="196" t="s">
        <v>144</v>
      </c>
      <c r="G3290" s="196">
        <v>97328</v>
      </c>
      <c r="H3290" s="196" t="s">
        <v>8829</v>
      </c>
      <c r="I3290" s="196" t="s">
        <v>5431</v>
      </c>
      <c r="J3290" s="196" t="s">
        <v>5432</v>
      </c>
      <c r="K3290" s="197">
        <v>38.299999999999997</v>
      </c>
      <c r="L3290" s="196" t="s">
        <v>5433</v>
      </c>
    </row>
    <row r="3291" spans="1:12" ht="15.75">
      <c r="A3291" s="196" t="s">
        <v>8643</v>
      </c>
      <c r="B3291" s="196" t="s">
        <v>8644</v>
      </c>
      <c r="C3291" s="196" t="s">
        <v>8645</v>
      </c>
      <c r="D3291" s="196">
        <v>179</v>
      </c>
      <c r="E3291" s="197" t="s">
        <v>144</v>
      </c>
      <c r="F3291" s="196" t="s">
        <v>144</v>
      </c>
      <c r="G3291" s="196">
        <v>97329</v>
      </c>
      <c r="H3291" s="196" t="s">
        <v>8830</v>
      </c>
      <c r="I3291" s="196" t="s">
        <v>5431</v>
      </c>
      <c r="J3291" s="196" t="s">
        <v>5432</v>
      </c>
      <c r="K3291" s="197">
        <v>47.64</v>
      </c>
      <c r="L3291" s="196" t="s">
        <v>5433</v>
      </c>
    </row>
    <row r="3292" spans="1:12" ht="15.75">
      <c r="A3292" s="196" t="s">
        <v>8643</v>
      </c>
      <c r="B3292" s="196" t="s">
        <v>8644</v>
      </c>
      <c r="C3292" s="196" t="s">
        <v>8645</v>
      </c>
      <c r="D3292" s="196">
        <v>179</v>
      </c>
      <c r="E3292" s="197" t="s">
        <v>144</v>
      </c>
      <c r="F3292" s="196" t="s">
        <v>144</v>
      </c>
      <c r="G3292" s="196">
        <v>97330</v>
      </c>
      <c r="H3292" s="196" t="s">
        <v>8831</v>
      </c>
      <c r="I3292" s="196" t="s">
        <v>5431</v>
      </c>
      <c r="J3292" s="196" t="s">
        <v>5432</v>
      </c>
      <c r="K3292" s="197">
        <v>58.02</v>
      </c>
      <c r="L3292" s="196" t="s">
        <v>5433</v>
      </c>
    </row>
    <row r="3293" spans="1:12" ht="15.75">
      <c r="A3293" s="196" t="s">
        <v>8643</v>
      </c>
      <c r="B3293" s="196" t="s">
        <v>8644</v>
      </c>
      <c r="C3293" s="196" t="s">
        <v>8645</v>
      </c>
      <c r="D3293" s="196">
        <v>179</v>
      </c>
      <c r="E3293" s="197" t="s">
        <v>144</v>
      </c>
      <c r="F3293" s="196" t="s">
        <v>144</v>
      </c>
      <c r="G3293" s="196">
        <v>97331</v>
      </c>
      <c r="H3293" s="196" t="s">
        <v>8832</v>
      </c>
      <c r="I3293" s="196" t="s">
        <v>5431</v>
      </c>
      <c r="J3293" s="196" t="s">
        <v>5432</v>
      </c>
      <c r="K3293" s="197">
        <v>22.19</v>
      </c>
      <c r="L3293" s="196" t="s">
        <v>5433</v>
      </c>
    </row>
    <row r="3294" spans="1:12" ht="15.75">
      <c r="A3294" s="196" t="s">
        <v>8643</v>
      </c>
      <c r="B3294" s="196" t="s">
        <v>8644</v>
      </c>
      <c r="C3294" s="196" t="s">
        <v>8645</v>
      </c>
      <c r="D3294" s="196">
        <v>179</v>
      </c>
      <c r="E3294" s="197" t="s">
        <v>144</v>
      </c>
      <c r="F3294" s="196" t="s">
        <v>144</v>
      </c>
      <c r="G3294" s="196">
        <v>97332</v>
      </c>
      <c r="H3294" s="196" t="s">
        <v>8833</v>
      </c>
      <c r="I3294" s="196" t="s">
        <v>5431</v>
      </c>
      <c r="J3294" s="196" t="s">
        <v>5432</v>
      </c>
      <c r="K3294" s="197">
        <v>38.619999999999997</v>
      </c>
      <c r="L3294" s="196" t="s">
        <v>5433</v>
      </c>
    </row>
    <row r="3295" spans="1:12" ht="15.75">
      <c r="A3295" s="196" t="s">
        <v>8643</v>
      </c>
      <c r="B3295" s="196" t="s">
        <v>8644</v>
      </c>
      <c r="C3295" s="196" t="s">
        <v>8645</v>
      </c>
      <c r="D3295" s="196">
        <v>179</v>
      </c>
      <c r="E3295" s="197" t="s">
        <v>144</v>
      </c>
      <c r="F3295" s="196" t="s">
        <v>144</v>
      </c>
      <c r="G3295" s="196">
        <v>97333</v>
      </c>
      <c r="H3295" s="196" t="s">
        <v>8834</v>
      </c>
      <c r="I3295" s="196" t="s">
        <v>5431</v>
      </c>
      <c r="J3295" s="196" t="s">
        <v>5432</v>
      </c>
      <c r="K3295" s="197">
        <v>48.05</v>
      </c>
      <c r="L3295" s="196" t="s">
        <v>5433</v>
      </c>
    </row>
    <row r="3296" spans="1:12" ht="15.75">
      <c r="A3296" s="196" t="s">
        <v>8643</v>
      </c>
      <c r="B3296" s="196" t="s">
        <v>8644</v>
      </c>
      <c r="C3296" s="196" t="s">
        <v>8645</v>
      </c>
      <c r="D3296" s="196">
        <v>179</v>
      </c>
      <c r="E3296" s="197" t="s">
        <v>144</v>
      </c>
      <c r="F3296" s="196" t="s">
        <v>144</v>
      </c>
      <c r="G3296" s="196">
        <v>97334</v>
      </c>
      <c r="H3296" s="196" t="s">
        <v>8835</v>
      </c>
      <c r="I3296" s="196" t="s">
        <v>5431</v>
      </c>
      <c r="J3296" s="196" t="s">
        <v>5432</v>
      </c>
      <c r="K3296" s="197">
        <v>58.47</v>
      </c>
      <c r="L3296" s="196" t="s">
        <v>5433</v>
      </c>
    </row>
    <row r="3297" spans="1:12" ht="15.75">
      <c r="A3297" s="196" t="s">
        <v>8643</v>
      </c>
      <c r="B3297" s="196" t="s">
        <v>8644</v>
      </c>
      <c r="C3297" s="196" t="s">
        <v>8645</v>
      </c>
      <c r="D3297" s="196">
        <v>179</v>
      </c>
      <c r="E3297" s="197" t="s">
        <v>144</v>
      </c>
      <c r="F3297" s="196" t="s">
        <v>144</v>
      </c>
      <c r="G3297" s="196">
        <v>97335</v>
      </c>
      <c r="H3297" s="196" t="s">
        <v>8836</v>
      </c>
      <c r="I3297" s="196" t="s">
        <v>5431</v>
      </c>
      <c r="J3297" s="196" t="s">
        <v>5432</v>
      </c>
      <c r="K3297" s="197">
        <v>58.11</v>
      </c>
      <c r="L3297" s="196" t="s">
        <v>5433</v>
      </c>
    </row>
    <row r="3298" spans="1:12" ht="15.75">
      <c r="A3298" s="196" t="s">
        <v>8643</v>
      </c>
      <c r="B3298" s="196" t="s">
        <v>8644</v>
      </c>
      <c r="C3298" s="196" t="s">
        <v>8645</v>
      </c>
      <c r="D3298" s="196">
        <v>179</v>
      </c>
      <c r="E3298" s="197" t="s">
        <v>144</v>
      </c>
      <c r="F3298" s="196" t="s">
        <v>144</v>
      </c>
      <c r="G3298" s="196">
        <v>97336</v>
      </c>
      <c r="H3298" s="196" t="s">
        <v>8837</v>
      </c>
      <c r="I3298" s="196" t="s">
        <v>5431</v>
      </c>
      <c r="J3298" s="196" t="s">
        <v>5432</v>
      </c>
      <c r="K3298" s="197">
        <v>73.78</v>
      </c>
      <c r="L3298" s="196" t="s">
        <v>5433</v>
      </c>
    </row>
    <row r="3299" spans="1:12" ht="15.75">
      <c r="A3299" s="196" t="s">
        <v>8643</v>
      </c>
      <c r="B3299" s="196" t="s">
        <v>8644</v>
      </c>
      <c r="C3299" s="196" t="s">
        <v>8645</v>
      </c>
      <c r="D3299" s="196">
        <v>179</v>
      </c>
      <c r="E3299" s="197" t="s">
        <v>144</v>
      </c>
      <c r="F3299" s="196" t="s">
        <v>144</v>
      </c>
      <c r="G3299" s="196">
        <v>97337</v>
      </c>
      <c r="H3299" s="196" t="s">
        <v>8838</v>
      </c>
      <c r="I3299" s="196" t="s">
        <v>5431</v>
      </c>
      <c r="J3299" s="196" t="s">
        <v>5432</v>
      </c>
      <c r="K3299" s="197">
        <v>110.69</v>
      </c>
      <c r="L3299" s="196" t="s">
        <v>5433</v>
      </c>
    </row>
    <row r="3300" spans="1:12" ht="15.75">
      <c r="A3300" s="196" t="s">
        <v>8643</v>
      </c>
      <c r="B3300" s="196" t="s">
        <v>8644</v>
      </c>
      <c r="C3300" s="196" t="s">
        <v>8645</v>
      </c>
      <c r="D3300" s="196">
        <v>179</v>
      </c>
      <c r="E3300" s="197" t="s">
        <v>144</v>
      </c>
      <c r="F3300" s="196" t="s">
        <v>144</v>
      </c>
      <c r="G3300" s="196">
        <v>97338</v>
      </c>
      <c r="H3300" s="196" t="s">
        <v>8839</v>
      </c>
      <c r="I3300" s="196" t="s">
        <v>5431</v>
      </c>
      <c r="J3300" s="196" t="s">
        <v>5432</v>
      </c>
      <c r="K3300" s="197">
        <v>133.03</v>
      </c>
      <c r="L3300" s="196" t="s">
        <v>5433</v>
      </c>
    </row>
    <row r="3301" spans="1:12" ht="15.75">
      <c r="A3301" s="196" t="s">
        <v>8643</v>
      </c>
      <c r="B3301" s="196" t="s">
        <v>8644</v>
      </c>
      <c r="C3301" s="196" t="s">
        <v>8645</v>
      </c>
      <c r="D3301" s="196">
        <v>179</v>
      </c>
      <c r="E3301" s="197" t="s">
        <v>144</v>
      </c>
      <c r="F3301" s="196" t="s">
        <v>144</v>
      </c>
      <c r="G3301" s="196">
        <v>97339</v>
      </c>
      <c r="H3301" s="196" t="s">
        <v>8840</v>
      </c>
      <c r="I3301" s="196" t="s">
        <v>5431</v>
      </c>
      <c r="J3301" s="196" t="s">
        <v>5432</v>
      </c>
      <c r="K3301" s="197">
        <v>143.13999999999999</v>
      </c>
      <c r="L3301" s="196" t="s">
        <v>5433</v>
      </c>
    </row>
    <row r="3302" spans="1:12" ht="15.75">
      <c r="A3302" s="196" t="s">
        <v>8643</v>
      </c>
      <c r="B3302" s="196" t="s">
        <v>8644</v>
      </c>
      <c r="C3302" s="196" t="s">
        <v>8645</v>
      </c>
      <c r="D3302" s="196">
        <v>179</v>
      </c>
      <c r="E3302" s="197" t="s">
        <v>144</v>
      </c>
      <c r="F3302" s="196" t="s">
        <v>144</v>
      </c>
      <c r="G3302" s="196">
        <v>97340</v>
      </c>
      <c r="H3302" s="196" t="s">
        <v>8841</v>
      </c>
      <c r="I3302" s="196" t="s">
        <v>5431</v>
      </c>
      <c r="J3302" s="196" t="s">
        <v>5432</v>
      </c>
      <c r="K3302" s="197">
        <v>143.83000000000001</v>
      </c>
      <c r="L3302" s="196" t="s">
        <v>5433</v>
      </c>
    </row>
    <row r="3303" spans="1:12" ht="15.75">
      <c r="A3303" s="196" t="s">
        <v>8643</v>
      </c>
      <c r="B3303" s="196" t="s">
        <v>8644</v>
      </c>
      <c r="C3303" s="196" t="s">
        <v>8645</v>
      </c>
      <c r="D3303" s="196">
        <v>179</v>
      </c>
      <c r="E3303" s="197" t="s">
        <v>144</v>
      </c>
      <c r="F3303" s="196" t="s">
        <v>144</v>
      </c>
      <c r="G3303" s="196">
        <v>97341</v>
      </c>
      <c r="H3303" s="196" t="s">
        <v>8842</v>
      </c>
      <c r="I3303" s="196" t="s">
        <v>5431</v>
      </c>
      <c r="J3303" s="196" t="s">
        <v>5432</v>
      </c>
      <c r="K3303" s="197">
        <v>39.799999999999997</v>
      </c>
      <c r="L3303" s="196" t="s">
        <v>5433</v>
      </c>
    </row>
    <row r="3304" spans="1:12" ht="15.75">
      <c r="A3304" s="196" t="s">
        <v>8643</v>
      </c>
      <c r="B3304" s="196" t="s">
        <v>8644</v>
      </c>
      <c r="C3304" s="196" t="s">
        <v>8645</v>
      </c>
      <c r="D3304" s="196">
        <v>179</v>
      </c>
      <c r="E3304" s="197" t="s">
        <v>144</v>
      </c>
      <c r="F3304" s="196" t="s">
        <v>144</v>
      </c>
      <c r="G3304" s="196">
        <v>97342</v>
      </c>
      <c r="H3304" s="196" t="s">
        <v>8843</v>
      </c>
      <c r="I3304" s="196" t="s">
        <v>5431</v>
      </c>
      <c r="J3304" s="196" t="s">
        <v>5432</v>
      </c>
      <c r="K3304" s="197">
        <v>62.05</v>
      </c>
      <c r="L3304" s="196" t="s">
        <v>5433</v>
      </c>
    </row>
    <row r="3305" spans="1:12" ht="15.75">
      <c r="A3305" s="196" t="s">
        <v>8643</v>
      </c>
      <c r="B3305" s="196" t="s">
        <v>8644</v>
      </c>
      <c r="C3305" s="196" t="s">
        <v>8645</v>
      </c>
      <c r="D3305" s="196">
        <v>179</v>
      </c>
      <c r="E3305" s="197" t="s">
        <v>144</v>
      </c>
      <c r="F3305" s="196" t="s">
        <v>144</v>
      </c>
      <c r="G3305" s="196">
        <v>97343</v>
      </c>
      <c r="H3305" s="196" t="s">
        <v>8844</v>
      </c>
      <c r="I3305" s="196" t="s">
        <v>5431</v>
      </c>
      <c r="J3305" s="196" t="s">
        <v>5432</v>
      </c>
      <c r="K3305" s="197">
        <v>78</v>
      </c>
      <c r="L3305" s="196" t="s">
        <v>5433</v>
      </c>
    </row>
    <row r="3306" spans="1:12" ht="15.75">
      <c r="A3306" s="196" t="s">
        <v>8643</v>
      </c>
      <c r="B3306" s="196" t="s">
        <v>8644</v>
      </c>
      <c r="C3306" s="196" t="s">
        <v>8645</v>
      </c>
      <c r="D3306" s="196">
        <v>179</v>
      </c>
      <c r="E3306" s="197" t="s">
        <v>144</v>
      </c>
      <c r="F3306" s="196" t="s">
        <v>144</v>
      </c>
      <c r="G3306" s="196">
        <v>97344</v>
      </c>
      <c r="H3306" s="196" t="s">
        <v>8845</v>
      </c>
      <c r="I3306" s="196" t="s">
        <v>5431</v>
      </c>
      <c r="J3306" s="196" t="s">
        <v>5432</v>
      </c>
      <c r="K3306" s="197">
        <v>48.43</v>
      </c>
      <c r="L3306" s="196" t="s">
        <v>5433</v>
      </c>
    </row>
    <row r="3307" spans="1:12" ht="15.75">
      <c r="A3307" s="196" t="s">
        <v>8643</v>
      </c>
      <c r="B3307" s="196" t="s">
        <v>8644</v>
      </c>
      <c r="C3307" s="196" t="s">
        <v>8645</v>
      </c>
      <c r="D3307" s="196">
        <v>179</v>
      </c>
      <c r="E3307" s="197" t="s">
        <v>144</v>
      </c>
      <c r="F3307" s="196" t="s">
        <v>144</v>
      </c>
      <c r="G3307" s="196">
        <v>97345</v>
      </c>
      <c r="H3307" s="196" t="s">
        <v>8846</v>
      </c>
      <c r="I3307" s="196" t="s">
        <v>5431</v>
      </c>
      <c r="J3307" s="196" t="s">
        <v>5432</v>
      </c>
      <c r="K3307" s="197">
        <v>76.88</v>
      </c>
      <c r="L3307" s="196" t="s">
        <v>5433</v>
      </c>
    </row>
    <row r="3308" spans="1:12" ht="15.75">
      <c r="A3308" s="196" t="s">
        <v>8643</v>
      </c>
      <c r="B3308" s="196" t="s">
        <v>8644</v>
      </c>
      <c r="C3308" s="196" t="s">
        <v>8645</v>
      </c>
      <c r="D3308" s="196">
        <v>179</v>
      </c>
      <c r="E3308" s="197" t="s">
        <v>144</v>
      </c>
      <c r="F3308" s="196" t="s">
        <v>144</v>
      </c>
      <c r="G3308" s="196">
        <v>97346</v>
      </c>
      <c r="H3308" s="196" t="s">
        <v>8847</v>
      </c>
      <c r="I3308" s="196" t="s">
        <v>5431</v>
      </c>
      <c r="J3308" s="196" t="s">
        <v>5432</v>
      </c>
      <c r="K3308" s="197">
        <v>98.22</v>
      </c>
      <c r="L3308" s="196" t="s">
        <v>5433</v>
      </c>
    </row>
    <row r="3309" spans="1:12" ht="15.75">
      <c r="A3309" s="196" t="s">
        <v>8643</v>
      </c>
      <c r="B3309" s="196" t="s">
        <v>8644</v>
      </c>
      <c r="C3309" s="196" t="s">
        <v>8645</v>
      </c>
      <c r="D3309" s="196">
        <v>179</v>
      </c>
      <c r="E3309" s="197" t="s">
        <v>144</v>
      </c>
      <c r="F3309" s="196" t="s">
        <v>144</v>
      </c>
      <c r="G3309" s="196">
        <v>97347</v>
      </c>
      <c r="H3309" s="196" t="s">
        <v>8848</v>
      </c>
      <c r="I3309" s="196" t="s">
        <v>5431</v>
      </c>
      <c r="J3309" s="196" t="s">
        <v>5432</v>
      </c>
      <c r="K3309" s="197">
        <v>69.92</v>
      </c>
      <c r="L3309" s="196" t="s">
        <v>5433</v>
      </c>
    </row>
    <row r="3310" spans="1:12" ht="15.75">
      <c r="A3310" s="196" t="s">
        <v>8643</v>
      </c>
      <c r="B3310" s="196" t="s">
        <v>8644</v>
      </c>
      <c r="C3310" s="196" t="s">
        <v>8645</v>
      </c>
      <c r="D3310" s="196">
        <v>179</v>
      </c>
      <c r="E3310" s="197" t="s">
        <v>144</v>
      </c>
      <c r="F3310" s="196" t="s">
        <v>144</v>
      </c>
      <c r="G3310" s="196">
        <v>97348</v>
      </c>
      <c r="H3310" s="196" t="s">
        <v>8849</v>
      </c>
      <c r="I3310" s="196" t="s">
        <v>5431</v>
      </c>
      <c r="J3310" s="196" t="s">
        <v>5432</v>
      </c>
      <c r="K3310" s="197">
        <v>96.51</v>
      </c>
      <c r="L3310" s="196" t="s">
        <v>5433</v>
      </c>
    </row>
    <row r="3311" spans="1:12" ht="15.75">
      <c r="A3311" s="196" t="s">
        <v>8643</v>
      </c>
      <c r="B3311" s="196" t="s">
        <v>8644</v>
      </c>
      <c r="C3311" s="196" t="s">
        <v>8645</v>
      </c>
      <c r="D3311" s="196">
        <v>179</v>
      </c>
      <c r="E3311" s="197" t="s">
        <v>144</v>
      </c>
      <c r="F3311" s="196" t="s">
        <v>144</v>
      </c>
      <c r="G3311" s="196">
        <v>97349</v>
      </c>
      <c r="H3311" s="196" t="s">
        <v>8850</v>
      </c>
      <c r="I3311" s="196" t="s">
        <v>5431</v>
      </c>
      <c r="J3311" s="196" t="s">
        <v>5432</v>
      </c>
      <c r="K3311" s="197">
        <v>139</v>
      </c>
      <c r="L3311" s="196" t="s">
        <v>5433</v>
      </c>
    </row>
    <row r="3312" spans="1:12" ht="15.75">
      <c r="A3312" s="196" t="s">
        <v>8643</v>
      </c>
      <c r="B3312" s="196" t="s">
        <v>8644</v>
      </c>
      <c r="C3312" s="196" t="s">
        <v>8645</v>
      </c>
      <c r="D3312" s="196">
        <v>179</v>
      </c>
      <c r="E3312" s="197" t="s">
        <v>144</v>
      </c>
      <c r="F3312" s="196" t="s">
        <v>144</v>
      </c>
      <c r="G3312" s="196">
        <v>97350</v>
      </c>
      <c r="H3312" s="196" t="s">
        <v>8851</v>
      </c>
      <c r="I3312" s="196" t="s">
        <v>5431</v>
      </c>
      <c r="J3312" s="196" t="s">
        <v>5432</v>
      </c>
      <c r="K3312" s="197">
        <v>168.73</v>
      </c>
      <c r="L3312" s="196" t="s">
        <v>5433</v>
      </c>
    </row>
    <row r="3313" spans="1:12" ht="15.75">
      <c r="A3313" s="196" t="s">
        <v>8643</v>
      </c>
      <c r="B3313" s="196" t="s">
        <v>8644</v>
      </c>
      <c r="C3313" s="196" t="s">
        <v>8645</v>
      </c>
      <c r="D3313" s="196">
        <v>179</v>
      </c>
      <c r="E3313" s="197" t="s">
        <v>144</v>
      </c>
      <c r="F3313" s="196" t="s">
        <v>144</v>
      </c>
      <c r="G3313" s="196">
        <v>97351</v>
      </c>
      <c r="H3313" s="196" t="s">
        <v>8852</v>
      </c>
      <c r="I3313" s="196" t="s">
        <v>5431</v>
      </c>
      <c r="J3313" s="196" t="s">
        <v>5432</v>
      </c>
      <c r="K3313" s="197">
        <v>233.22</v>
      </c>
      <c r="L3313" s="196" t="s">
        <v>5433</v>
      </c>
    </row>
    <row r="3314" spans="1:12" ht="15.75">
      <c r="A3314" s="196" t="s">
        <v>8643</v>
      </c>
      <c r="B3314" s="196" t="s">
        <v>8644</v>
      </c>
      <c r="C3314" s="196" t="s">
        <v>8645</v>
      </c>
      <c r="D3314" s="196">
        <v>179</v>
      </c>
      <c r="E3314" s="197" t="s">
        <v>144</v>
      </c>
      <c r="F3314" s="196" t="s">
        <v>144</v>
      </c>
      <c r="G3314" s="196">
        <v>97352</v>
      </c>
      <c r="H3314" s="196" t="s">
        <v>8853</v>
      </c>
      <c r="I3314" s="196" t="s">
        <v>5431</v>
      </c>
      <c r="J3314" s="196" t="s">
        <v>5432</v>
      </c>
      <c r="K3314" s="197">
        <v>302.14999999999998</v>
      </c>
      <c r="L3314" s="196" t="s">
        <v>5433</v>
      </c>
    </row>
    <row r="3315" spans="1:12" ht="15.75">
      <c r="A3315" s="196" t="s">
        <v>8643</v>
      </c>
      <c r="B3315" s="196" t="s">
        <v>8644</v>
      </c>
      <c r="C3315" s="196" t="s">
        <v>8645</v>
      </c>
      <c r="D3315" s="196">
        <v>179</v>
      </c>
      <c r="E3315" s="197" t="s">
        <v>144</v>
      </c>
      <c r="F3315" s="196" t="s">
        <v>144</v>
      </c>
      <c r="G3315" s="196">
        <v>97353</v>
      </c>
      <c r="H3315" s="196" t="s">
        <v>8854</v>
      </c>
      <c r="I3315" s="196" t="s">
        <v>5431</v>
      </c>
      <c r="J3315" s="196" t="s">
        <v>5432</v>
      </c>
      <c r="K3315" s="197">
        <v>46.8</v>
      </c>
      <c r="L3315" s="196" t="s">
        <v>5433</v>
      </c>
    </row>
    <row r="3316" spans="1:12" ht="15.75">
      <c r="A3316" s="196" t="s">
        <v>8643</v>
      </c>
      <c r="B3316" s="196" t="s">
        <v>8644</v>
      </c>
      <c r="C3316" s="196" t="s">
        <v>8645</v>
      </c>
      <c r="D3316" s="196">
        <v>179</v>
      </c>
      <c r="E3316" s="197" t="s">
        <v>144</v>
      </c>
      <c r="F3316" s="196" t="s">
        <v>144</v>
      </c>
      <c r="G3316" s="196">
        <v>97354</v>
      </c>
      <c r="H3316" s="196" t="s">
        <v>8855</v>
      </c>
      <c r="I3316" s="196" t="s">
        <v>5431</v>
      </c>
      <c r="J3316" s="196" t="s">
        <v>5432</v>
      </c>
      <c r="K3316" s="197">
        <v>73.86</v>
      </c>
      <c r="L3316" s="196" t="s">
        <v>5433</v>
      </c>
    </row>
    <row r="3317" spans="1:12" ht="15.75">
      <c r="A3317" s="196" t="s">
        <v>8643</v>
      </c>
      <c r="B3317" s="196" t="s">
        <v>8644</v>
      </c>
      <c r="C3317" s="196" t="s">
        <v>8645</v>
      </c>
      <c r="D3317" s="196">
        <v>179</v>
      </c>
      <c r="E3317" s="197" t="s">
        <v>144</v>
      </c>
      <c r="F3317" s="196" t="s">
        <v>144</v>
      </c>
      <c r="G3317" s="196">
        <v>97355</v>
      </c>
      <c r="H3317" s="196" t="s">
        <v>8856</v>
      </c>
      <c r="I3317" s="196" t="s">
        <v>5431</v>
      </c>
      <c r="J3317" s="196" t="s">
        <v>5432</v>
      </c>
      <c r="K3317" s="197">
        <v>100.73</v>
      </c>
      <c r="L3317" s="196" t="s">
        <v>5433</v>
      </c>
    </row>
    <row r="3318" spans="1:12" ht="15.75">
      <c r="A3318" s="196" t="s">
        <v>8643</v>
      </c>
      <c r="B3318" s="196" t="s">
        <v>8644</v>
      </c>
      <c r="C3318" s="196" t="s">
        <v>8645</v>
      </c>
      <c r="D3318" s="196">
        <v>179</v>
      </c>
      <c r="E3318" s="197" t="s">
        <v>144</v>
      </c>
      <c r="F3318" s="196" t="s">
        <v>144</v>
      </c>
      <c r="G3318" s="196">
        <v>97356</v>
      </c>
      <c r="H3318" s="196" t="s">
        <v>8857</v>
      </c>
      <c r="I3318" s="196" t="s">
        <v>5431</v>
      </c>
      <c r="J3318" s="196" t="s">
        <v>5432</v>
      </c>
      <c r="K3318" s="197">
        <v>55.43</v>
      </c>
      <c r="L3318" s="196" t="s">
        <v>5433</v>
      </c>
    </row>
    <row r="3319" spans="1:12" ht="15.75">
      <c r="A3319" s="196" t="s">
        <v>8643</v>
      </c>
      <c r="B3319" s="196" t="s">
        <v>8644</v>
      </c>
      <c r="C3319" s="196" t="s">
        <v>8645</v>
      </c>
      <c r="D3319" s="196">
        <v>179</v>
      </c>
      <c r="E3319" s="197" t="s">
        <v>144</v>
      </c>
      <c r="F3319" s="196" t="s">
        <v>144</v>
      </c>
      <c r="G3319" s="196">
        <v>97357</v>
      </c>
      <c r="H3319" s="196" t="s">
        <v>8858</v>
      </c>
      <c r="I3319" s="196" t="s">
        <v>5431</v>
      </c>
      <c r="J3319" s="196" t="s">
        <v>5432</v>
      </c>
      <c r="K3319" s="197">
        <v>88.69</v>
      </c>
      <c r="L3319" s="196" t="s">
        <v>5433</v>
      </c>
    </row>
    <row r="3320" spans="1:12" ht="15.75">
      <c r="A3320" s="196" t="s">
        <v>8643</v>
      </c>
      <c r="B3320" s="196" t="s">
        <v>8644</v>
      </c>
      <c r="C3320" s="196" t="s">
        <v>8645</v>
      </c>
      <c r="D3320" s="196">
        <v>179</v>
      </c>
      <c r="E3320" s="197" t="s">
        <v>144</v>
      </c>
      <c r="F3320" s="196" t="s">
        <v>144</v>
      </c>
      <c r="G3320" s="196">
        <v>97358</v>
      </c>
      <c r="H3320" s="196" t="s">
        <v>8859</v>
      </c>
      <c r="I3320" s="196" t="s">
        <v>5431</v>
      </c>
      <c r="J3320" s="196" t="s">
        <v>5432</v>
      </c>
      <c r="K3320" s="197">
        <v>120.95</v>
      </c>
      <c r="L3320" s="196" t="s">
        <v>5433</v>
      </c>
    </row>
    <row r="3321" spans="1:12" ht="15.75">
      <c r="A3321" s="196" t="s">
        <v>8643</v>
      </c>
      <c r="B3321" s="196" t="s">
        <v>8644</v>
      </c>
      <c r="C3321" s="196" t="s">
        <v>8645</v>
      </c>
      <c r="D3321" s="196">
        <v>179</v>
      </c>
      <c r="E3321" s="197" t="s">
        <v>144</v>
      </c>
      <c r="F3321" s="196" t="s">
        <v>144</v>
      </c>
      <c r="G3321" s="196">
        <v>97498</v>
      </c>
      <c r="H3321" s="196" t="s">
        <v>8860</v>
      </c>
      <c r="I3321" s="196" t="s">
        <v>5431</v>
      </c>
      <c r="J3321" s="196" t="s">
        <v>5432</v>
      </c>
      <c r="K3321" s="197">
        <v>48.77</v>
      </c>
      <c r="L3321" s="196" t="s">
        <v>5433</v>
      </c>
    </row>
    <row r="3322" spans="1:12" ht="15.75">
      <c r="A3322" s="196" t="s">
        <v>8643</v>
      </c>
      <c r="B3322" s="196" t="s">
        <v>8644</v>
      </c>
      <c r="C3322" s="196" t="s">
        <v>8645</v>
      </c>
      <c r="D3322" s="196">
        <v>179</v>
      </c>
      <c r="E3322" s="197" t="s">
        <v>144</v>
      </c>
      <c r="F3322" s="196" t="s">
        <v>144</v>
      </c>
      <c r="G3322" s="196">
        <v>97535</v>
      </c>
      <c r="H3322" s="196" t="s">
        <v>8861</v>
      </c>
      <c r="I3322" s="196" t="s">
        <v>5431</v>
      </c>
      <c r="J3322" s="196" t="s">
        <v>5432</v>
      </c>
      <c r="K3322" s="197">
        <v>52.71</v>
      </c>
      <c r="L3322" s="196" t="s">
        <v>5433</v>
      </c>
    </row>
    <row r="3323" spans="1:12" ht="15.75">
      <c r="A3323" s="196" t="s">
        <v>8643</v>
      </c>
      <c r="B3323" s="196" t="s">
        <v>8644</v>
      </c>
      <c r="C3323" s="196" t="s">
        <v>8645</v>
      </c>
      <c r="D3323" s="196">
        <v>179</v>
      </c>
      <c r="E3323" s="197" t="s">
        <v>144</v>
      </c>
      <c r="F3323" s="196" t="s">
        <v>144</v>
      </c>
      <c r="G3323" s="196">
        <v>97536</v>
      </c>
      <c r="H3323" s="196" t="s">
        <v>8862</v>
      </c>
      <c r="I3323" s="196" t="s">
        <v>5431</v>
      </c>
      <c r="J3323" s="196" t="s">
        <v>5432</v>
      </c>
      <c r="K3323" s="197">
        <v>61.75</v>
      </c>
      <c r="L3323" s="196" t="s">
        <v>5433</v>
      </c>
    </row>
    <row r="3324" spans="1:12" ht="15.75">
      <c r="A3324" s="196" t="s">
        <v>8643</v>
      </c>
      <c r="B3324" s="196" t="s">
        <v>8644</v>
      </c>
      <c r="C3324" s="196" t="s">
        <v>8645</v>
      </c>
      <c r="D3324" s="196">
        <v>179</v>
      </c>
      <c r="E3324" s="197" t="s">
        <v>144</v>
      </c>
      <c r="F3324" s="196" t="s">
        <v>144</v>
      </c>
      <c r="G3324" s="196">
        <v>100788</v>
      </c>
      <c r="H3324" s="196" t="s">
        <v>8863</v>
      </c>
      <c r="I3324" s="196" t="s">
        <v>5502</v>
      </c>
      <c r="J3324" s="196" t="s">
        <v>5432</v>
      </c>
      <c r="K3324" s="197">
        <v>581.41999999999996</v>
      </c>
      <c r="L3324" s="196" t="s">
        <v>5433</v>
      </c>
    </row>
    <row r="3325" spans="1:12" ht="15.75">
      <c r="A3325" s="196" t="s">
        <v>8643</v>
      </c>
      <c r="B3325" s="196" t="s">
        <v>8644</v>
      </c>
      <c r="C3325" s="196" t="s">
        <v>8645</v>
      </c>
      <c r="D3325" s="196">
        <v>179</v>
      </c>
      <c r="E3325" s="197" t="s">
        <v>144</v>
      </c>
      <c r="F3325" s="196" t="s">
        <v>144</v>
      </c>
      <c r="G3325" s="196">
        <v>100791</v>
      </c>
      <c r="H3325" s="196" t="s">
        <v>8864</v>
      </c>
      <c r="I3325" s="196" t="s">
        <v>5431</v>
      </c>
      <c r="J3325" s="196" t="s">
        <v>5432</v>
      </c>
      <c r="K3325" s="197">
        <v>16.809999999999999</v>
      </c>
      <c r="L3325" s="196" t="s">
        <v>5433</v>
      </c>
    </row>
    <row r="3326" spans="1:12" ht="15.75">
      <c r="A3326" s="196" t="s">
        <v>8643</v>
      </c>
      <c r="B3326" s="196" t="s">
        <v>8644</v>
      </c>
      <c r="C3326" s="196" t="s">
        <v>8645</v>
      </c>
      <c r="D3326" s="196">
        <v>179</v>
      </c>
      <c r="E3326" s="197" t="s">
        <v>144</v>
      </c>
      <c r="F3326" s="196" t="s">
        <v>144</v>
      </c>
      <c r="G3326" s="196">
        <v>100792</v>
      </c>
      <c r="H3326" s="196" t="s">
        <v>8865</v>
      </c>
      <c r="I3326" s="196" t="s">
        <v>5431</v>
      </c>
      <c r="J3326" s="196" t="s">
        <v>5432</v>
      </c>
      <c r="K3326" s="197">
        <v>24.64</v>
      </c>
      <c r="L3326" s="196" t="s">
        <v>5433</v>
      </c>
    </row>
    <row r="3327" spans="1:12" ht="15.75">
      <c r="A3327" s="196" t="s">
        <v>8643</v>
      </c>
      <c r="B3327" s="196" t="s">
        <v>8644</v>
      </c>
      <c r="C3327" s="196" t="s">
        <v>8645</v>
      </c>
      <c r="D3327" s="196">
        <v>179</v>
      </c>
      <c r="E3327" s="197" t="s">
        <v>144</v>
      </c>
      <c r="F3327" s="196" t="s">
        <v>144</v>
      </c>
      <c r="G3327" s="196">
        <v>100793</v>
      </c>
      <c r="H3327" s="196" t="s">
        <v>8866</v>
      </c>
      <c r="I3327" s="196" t="s">
        <v>5431</v>
      </c>
      <c r="J3327" s="196" t="s">
        <v>5432</v>
      </c>
      <c r="K3327" s="197">
        <v>32.68</v>
      </c>
      <c r="L3327" s="196" t="s">
        <v>5433</v>
      </c>
    </row>
    <row r="3328" spans="1:12" ht="15.75">
      <c r="A3328" s="196" t="s">
        <v>8643</v>
      </c>
      <c r="B3328" s="196" t="s">
        <v>8644</v>
      </c>
      <c r="C3328" s="196" t="s">
        <v>8645</v>
      </c>
      <c r="D3328" s="196">
        <v>179</v>
      </c>
      <c r="E3328" s="197" t="s">
        <v>144</v>
      </c>
      <c r="F3328" s="196" t="s">
        <v>144</v>
      </c>
      <c r="G3328" s="196">
        <v>100794</v>
      </c>
      <c r="H3328" s="196" t="s">
        <v>8867</v>
      </c>
      <c r="I3328" s="196" t="s">
        <v>5431</v>
      </c>
      <c r="J3328" s="196" t="s">
        <v>5432</v>
      </c>
      <c r="K3328" s="197">
        <v>44.07</v>
      </c>
      <c r="L3328" s="196" t="s">
        <v>5433</v>
      </c>
    </row>
    <row r="3329" spans="1:12" ht="15.75">
      <c r="A3329" s="196" t="s">
        <v>8643</v>
      </c>
      <c r="B3329" s="196" t="s">
        <v>8644</v>
      </c>
      <c r="C3329" s="196" t="s">
        <v>8645</v>
      </c>
      <c r="D3329" s="196">
        <v>179</v>
      </c>
      <c r="E3329" s="197" t="s">
        <v>144</v>
      </c>
      <c r="F3329" s="196" t="s">
        <v>144</v>
      </c>
      <c r="G3329" s="196">
        <v>100803</v>
      </c>
      <c r="H3329" s="196" t="s">
        <v>8868</v>
      </c>
      <c r="I3329" s="196" t="s">
        <v>5431</v>
      </c>
      <c r="J3329" s="196" t="s">
        <v>5432</v>
      </c>
      <c r="K3329" s="197">
        <v>15.97</v>
      </c>
      <c r="L3329" s="196" t="s">
        <v>5433</v>
      </c>
    </row>
    <row r="3330" spans="1:12" ht="15.75">
      <c r="A3330" s="196" t="s">
        <v>8643</v>
      </c>
      <c r="B3330" s="196" t="s">
        <v>8644</v>
      </c>
      <c r="C3330" s="196" t="s">
        <v>8645</v>
      </c>
      <c r="D3330" s="196">
        <v>179</v>
      </c>
      <c r="E3330" s="197" t="s">
        <v>144</v>
      </c>
      <c r="F3330" s="196" t="s">
        <v>144</v>
      </c>
      <c r="G3330" s="196">
        <v>100804</v>
      </c>
      <c r="H3330" s="196" t="s">
        <v>8869</v>
      </c>
      <c r="I3330" s="196" t="s">
        <v>5431</v>
      </c>
      <c r="J3330" s="196" t="s">
        <v>5432</v>
      </c>
      <c r="K3330" s="197">
        <v>23.65</v>
      </c>
      <c r="L3330" s="196" t="s">
        <v>5433</v>
      </c>
    </row>
    <row r="3331" spans="1:12" ht="15.75">
      <c r="A3331" s="196" t="s">
        <v>8643</v>
      </c>
      <c r="B3331" s="196" t="s">
        <v>8644</v>
      </c>
      <c r="C3331" s="196" t="s">
        <v>8645</v>
      </c>
      <c r="D3331" s="196">
        <v>179</v>
      </c>
      <c r="E3331" s="197" t="s">
        <v>144</v>
      </c>
      <c r="F3331" s="196" t="s">
        <v>144</v>
      </c>
      <c r="G3331" s="196">
        <v>100805</v>
      </c>
      <c r="H3331" s="196" t="s">
        <v>8870</v>
      </c>
      <c r="I3331" s="196" t="s">
        <v>5431</v>
      </c>
      <c r="J3331" s="196" t="s">
        <v>5432</v>
      </c>
      <c r="K3331" s="197">
        <v>31.49</v>
      </c>
      <c r="L3331" s="196" t="s">
        <v>5433</v>
      </c>
    </row>
    <row r="3332" spans="1:12" ht="15.75">
      <c r="A3332" s="196" t="s">
        <v>8643</v>
      </c>
      <c r="B3332" s="196" t="s">
        <v>8644</v>
      </c>
      <c r="C3332" s="196" t="s">
        <v>8645</v>
      </c>
      <c r="D3332" s="196">
        <v>179</v>
      </c>
      <c r="E3332" s="197" t="s">
        <v>144</v>
      </c>
      <c r="F3332" s="196" t="s">
        <v>144</v>
      </c>
      <c r="G3332" s="196">
        <v>100806</v>
      </c>
      <c r="H3332" s="196" t="s">
        <v>8871</v>
      </c>
      <c r="I3332" s="196" t="s">
        <v>5431</v>
      </c>
      <c r="J3332" s="196" t="s">
        <v>5432</v>
      </c>
      <c r="K3332" s="197">
        <v>42.63</v>
      </c>
      <c r="L3332" s="196" t="s">
        <v>5433</v>
      </c>
    </row>
    <row r="3333" spans="1:12" ht="15.75">
      <c r="A3333" s="196" t="s">
        <v>8643</v>
      </c>
      <c r="B3333" s="196" t="s">
        <v>8644</v>
      </c>
      <c r="C3333" s="196" t="s">
        <v>8645</v>
      </c>
      <c r="D3333" s="196">
        <v>179</v>
      </c>
      <c r="E3333" s="197" t="s">
        <v>144</v>
      </c>
      <c r="F3333" s="196" t="s">
        <v>144</v>
      </c>
      <c r="G3333" s="196">
        <v>101918</v>
      </c>
      <c r="H3333" s="196" t="s">
        <v>8872</v>
      </c>
      <c r="I3333" s="196" t="s">
        <v>5431</v>
      </c>
      <c r="J3333" s="196" t="s">
        <v>5432</v>
      </c>
      <c r="K3333" s="197">
        <v>230.14</v>
      </c>
      <c r="L3333" s="196" t="s">
        <v>5433</v>
      </c>
    </row>
    <row r="3334" spans="1:12" ht="15.75">
      <c r="A3334" s="196" t="s">
        <v>8643</v>
      </c>
      <c r="B3334" s="196" t="s">
        <v>8644</v>
      </c>
      <c r="C3334" s="196" t="s">
        <v>8645</v>
      </c>
      <c r="D3334" s="196">
        <v>179</v>
      </c>
      <c r="E3334" s="197" t="s">
        <v>144</v>
      </c>
      <c r="F3334" s="196" t="s">
        <v>144</v>
      </c>
      <c r="G3334" s="196">
        <v>101919</v>
      </c>
      <c r="H3334" s="196" t="s">
        <v>8873</v>
      </c>
      <c r="I3334" s="196" t="s">
        <v>5502</v>
      </c>
      <c r="J3334" s="196" t="s">
        <v>5503</v>
      </c>
      <c r="K3334" s="197">
        <v>260.58999999999997</v>
      </c>
      <c r="L3334" s="196" t="s">
        <v>5433</v>
      </c>
    </row>
    <row r="3335" spans="1:12" ht="15.75">
      <c r="A3335" s="196" t="s">
        <v>8643</v>
      </c>
      <c r="B3335" s="196" t="s">
        <v>8644</v>
      </c>
      <c r="C3335" s="196" t="s">
        <v>8645</v>
      </c>
      <c r="D3335" s="196">
        <v>179</v>
      </c>
      <c r="E3335" s="197" t="s">
        <v>144</v>
      </c>
      <c r="F3335" s="196" t="s">
        <v>144</v>
      </c>
      <c r="G3335" s="196">
        <v>101920</v>
      </c>
      <c r="H3335" s="196" t="s">
        <v>8874</v>
      </c>
      <c r="I3335" s="196" t="s">
        <v>5502</v>
      </c>
      <c r="J3335" s="196" t="s">
        <v>5503</v>
      </c>
      <c r="K3335" s="197">
        <v>128.80000000000001</v>
      </c>
      <c r="L3335" s="196" t="s">
        <v>5433</v>
      </c>
    </row>
    <row r="3336" spans="1:12" ht="15.75">
      <c r="A3336" s="196" t="s">
        <v>8643</v>
      </c>
      <c r="B3336" s="196" t="s">
        <v>8644</v>
      </c>
      <c r="C3336" s="196" t="s">
        <v>8645</v>
      </c>
      <c r="D3336" s="196">
        <v>179</v>
      </c>
      <c r="E3336" s="197" t="s">
        <v>144</v>
      </c>
      <c r="F3336" s="196" t="s">
        <v>144</v>
      </c>
      <c r="G3336" s="196">
        <v>101921</v>
      </c>
      <c r="H3336" s="196" t="s">
        <v>8875</v>
      </c>
      <c r="I3336" s="196" t="s">
        <v>5502</v>
      </c>
      <c r="J3336" s="196" t="s">
        <v>5503</v>
      </c>
      <c r="K3336" s="197">
        <v>145.77000000000001</v>
      </c>
      <c r="L3336" s="196" t="s">
        <v>5433</v>
      </c>
    </row>
    <row r="3337" spans="1:12" ht="15.75">
      <c r="A3337" s="196" t="s">
        <v>8643</v>
      </c>
      <c r="B3337" s="196" t="s">
        <v>8644</v>
      </c>
      <c r="C3337" s="196" t="s">
        <v>8645</v>
      </c>
      <c r="D3337" s="196">
        <v>179</v>
      </c>
      <c r="E3337" s="197" t="s">
        <v>144</v>
      </c>
      <c r="F3337" s="196" t="s">
        <v>144</v>
      </c>
      <c r="G3337" s="196">
        <v>101922</v>
      </c>
      <c r="H3337" s="196" t="s">
        <v>8876</v>
      </c>
      <c r="I3337" s="196" t="s">
        <v>5502</v>
      </c>
      <c r="J3337" s="196" t="s">
        <v>5503</v>
      </c>
      <c r="K3337" s="197">
        <v>145.77000000000001</v>
      </c>
      <c r="L3337" s="196" t="s">
        <v>5433</v>
      </c>
    </row>
    <row r="3338" spans="1:12" ht="15.75">
      <c r="A3338" s="196" t="s">
        <v>8643</v>
      </c>
      <c r="B3338" s="196" t="s">
        <v>8644</v>
      </c>
      <c r="C3338" s="196" t="s">
        <v>8645</v>
      </c>
      <c r="D3338" s="196">
        <v>179</v>
      </c>
      <c r="E3338" s="197" t="s">
        <v>144</v>
      </c>
      <c r="F3338" s="196" t="s">
        <v>144</v>
      </c>
      <c r="G3338" s="196">
        <v>101923</v>
      </c>
      <c r="H3338" s="196" t="s">
        <v>8877</v>
      </c>
      <c r="I3338" s="196" t="s">
        <v>5502</v>
      </c>
      <c r="J3338" s="196" t="s">
        <v>5503</v>
      </c>
      <c r="K3338" s="197">
        <v>145.77000000000001</v>
      </c>
      <c r="L3338" s="196" t="s">
        <v>5433</v>
      </c>
    </row>
    <row r="3339" spans="1:12" ht="15.75">
      <c r="A3339" s="196" t="s">
        <v>8643</v>
      </c>
      <c r="B3339" s="196" t="s">
        <v>8644</v>
      </c>
      <c r="C3339" s="196" t="s">
        <v>8645</v>
      </c>
      <c r="D3339" s="196">
        <v>179</v>
      </c>
      <c r="E3339" s="197" t="s">
        <v>144</v>
      </c>
      <c r="F3339" s="196" t="s">
        <v>144</v>
      </c>
      <c r="G3339" s="196">
        <v>101924</v>
      </c>
      <c r="H3339" s="196" t="s">
        <v>8878</v>
      </c>
      <c r="I3339" s="196" t="s">
        <v>5502</v>
      </c>
      <c r="J3339" s="196" t="s">
        <v>5503</v>
      </c>
      <c r="K3339" s="197">
        <v>121.7</v>
      </c>
      <c r="L3339" s="196" t="s">
        <v>5433</v>
      </c>
    </row>
    <row r="3340" spans="1:12" ht="15.75">
      <c r="A3340" s="196" t="s">
        <v>8643</v>
      </c>
      <c r="B3340" s="196" t="s">
        <v>8644</v>
      </c>
      <c r="C3340" s="196" t="s">
        <v>8645</v>
      </c>
      <c r="D3340" s="196">
        <v>179</v>
      </c>
      <c r="E3340" s="197" t="s">
        <v>144</v>
      </c>
      <c r="F3340" s="196" t="s">
        <v>144</v>
      </c>
      <c r="G3340" s="196">
        <v>101925</v>
      </c>
      <c r="H3340" s="196" t="s">
        <v>8879</v>
      </c>
      <c r="I3340" s="196" t="s">
        <v>5502</v>
      </c>
      <c r="J3340" s="196" t="s">
        <v>5503</v>
      </c>
      <c r="K3340" s="197">
        <v>201.91</v>
      </c>
      <c r="L3340" s="196" t="s">
        <v>5433</v>
      </c>
    </row>
    <row r="3341" spans="1:12" ht="15.75">
      <c r="A3341" s="196" t="s">
        <v>8643</v>
      </c>
      <c r="B3341" s="196" t="s">
        <v>8644</v>
      </c>
      <c r="C3341" s="196" t="s">
        <v>8645</v>
      </c>
      <c r="D3341" s="196">
        <v>179</v>
      </c>
      <c r="E3341" s="197" t="s">
        <v>144</v>
      </c>
      <c r="F3341" s="196" t="s">
        <v>144</v>
      </c>
      <c r="G3341" s="196">
        <v>101926</v>
      </c>
      <c r="H3341" s="196" t="s">
        <v>8880</v>
      </c>
      <c r="I3341" s="196" t="s">
        <v>5502</v>
      </c>
      <c r="J3341" s="196" t="s">
        <v>5503</v>
      </c>
      <c r="K3341" s="197">
        <v>260.94</v>
      </c>
      <c r="L3341" s="196" t="s">
        <v>5433</v>
      </c>
    </row>
    <row r="3342" spans="1:12" ht="15.75">
      <c r="A3342" s="196" t="s">
        <v>8643</v>
      </c>
      <c r="B3342" s="196" t="s">
        <v>8644</v>
      </c>
      <c r="C3342" s="196" t="s">
        <v>8645</v>
      </c>
      <c r="D3342" s="196">
        <v>179</v>
      </c>
      <c r="E3342" s="197" t="s">
        <v>144</v>
      </c>
      <c r="F3342" s="196" t="s">
        <v>144</v>
      </c>
      <c r="G3342" s="196">
        <v>101927</v>
      </c>
      <c r="H3342" s="196" t="s">
        <v>8881</v>
      </c>
      <c r="I3342" s="196" t="s">
        <v>5431</v>
      </c>
      <c r="J3342" s="196" t="s">
        <v>5432</v>
      </c>
      <c r="K3342" s="197">
        <v>217.87</v>
      </c>
      <c r="L3342" s="196" t="s">
        <v>5433</v>
      </c>
    </row>
    <row r="3343" spans="1:12" ht="15.75">
      <c r="A3343" s="196" t="s">
        <v>8643</v>
      </c>
      <c r="B3343" s="196" t="s">
        <v>8644</v>
      </c>
      <c r="C3343" s="196" t="s">
        <v>8645</v>
      </c>
      <c r="D3343" s="196">
        <v>179</v>
      </c>
      <c r="E3343" s="197" t="s">
        <v>144</v>
      </c>
      <c r="F3343" s="196" t="s">
        <v>144</v>
      </c>
      <c r="G3343" s="196">
        <v>101928</v>
      </c>
      <c r="H3343" s="196" t="s">
        <v>8882</v>
      </c>
      <c r="I3343" s="196" t="s">
        <v>5502</v>
      </c>
      <c r="J3343" s="196" t="s">
        <v>5503</v>
      </c>
      <c r="K3343" s="197">
        <v>265.29000000000002</v>
      </c>
      <c r="L3343" s="196" t="s">
        <v>5433</v>
      </c>
    </row>
    <row r="3344" spans="1:12" ht="15.75">
      <c r="A3344" s="196" t="s">
        <v>8643</v>
      </c>
      <c r="B3344" s="196" t="s">
        <v>8644</v>
      </c>
      <c r="C3344" s="196" t="s">
        <v>8645</v>
      </c>
      <c r="D3344" s="196">
        <v>179</v>
      </c>
      <c r="E3344" s="197" t="s">
        <v>144</v>
      </c>
      <c r="F3344" s="196" t="s">
        <v>144</v>
      </c>
      <c r="G3344" s="196">
        <v>101929</v>
      </c>
      <c r="H3344" s="196" t="s">
        <v>8883</v>
      </c>
      <c r="I3344" s="196" t="s">
        <v>5502</v>
      </c>
      <c r="J3344" s="196" t="s">
        <v>5503</v>
      </c>
      <c r="K3344" s="197">
        <v>133.5</v>
      </c>
      <c r="L3344" s="196" t="s">
        <v>5433</v>
      </c>
    </row>
    <row r="3345" spans="1:12" ht="15.75">
      <c r="A3345" s="196" t="s">
        <v>8643</v>
      </c>
      <c r="B3345" s="196" t="s">
        <v>8644</v>
      </c>
      <c r="C3345" s="196" t="s">
        <v>8645</v>
      </c>
      <c r="D3345" s="196">
        <v>179</v>
      </c>
      <c r="E3345" s="197" t="s">
        <v>144</v>
      </c>
      <c r="F3345" s="196" t="s">
        <v>144</v>
      </c>
      <c r="G3345" s="196">
        <v>101930</v>
      </c>
      <c r="H3345" s="196" t="s">
        <v>8884</v>
      </c>
      <c r="I3345" s="196" t="s">
        <v>5502</v>
      </c>
      <c r="J3345" s="196" t="s">
        <v>5503</v>
      </c>
      <c r="K3345" s="197">
        <v>150.47</v>
      </c>
      <c r="L3345" s="196" t="s">
        <v>5433</v>
      </c>
    </row>
    <row r="3346" spans="1:12" ht="15.75">
      <c r="A3346" s="196" t="s">
        <v>8643</v>
      </c>
      <c r="B3346" s="196" t="s">
        <v>8644</v>
      </c>
      <c r="C3346" s="196" t="s">
        <v>8645</v>
      </c>
      <c r="D3346" s="196">
        <v>179</v>
      </c>
      <c r="E3346" s="197" t="s">
        <v>144</v>
      </c>
      <c r="F3346" s="196" t="s">
        <v>144</v>
      </c>
      <c r="G3346" s="196">
        <v>101931</v>
      </c>
      <c r="H3346" s="196" t="s">
        <v>8885</v>
      </c>
      <c r="I3346" s="196" t="s">
        <v>5502</v>
      </c>
      <c r="J3346" s="196" t="s">
        <v>5503</v>
      </c>
      <c r="K3346" s="197">
        <v>150.47</v>
      </c>
      <c r="L3346" s="196" t="s">
        <v>5433</v>
      </c>
    </row>
    <row r="3347" spans="1:12" ht="15.75">
      <c r="A3347" s="196" t="s">
        <v>8643</v>
      </c>
      <c r="B3347" s="196" t="s">
        <v>8644</v>
      </c>
      <c r="C3347" s="196" t="s">
        <v>8645</v>
      </c>
      <c r="D3347" s="196">
        <v>179</v>
      </c>
      <c r="E3347" s="197" t="s">
        <v>144</v>
      </c>
      <c r="F3347" s="196" t="s">
        <v>144</v>
      </c>
      <c r="G3347" s="196">
        <v>101932</v>
      </c>
      <c r="H3347" s="196" t="s">
        <v>8886</v>
      </c>
      <c r="I3347" s="196" t="s">
        <v>5502</v>
      </c>
      <c r="J3347" s="196" t="s">
        <v>5503</v>
      </c>
      <c r="K3347" s="197">
        <v>150.47</v>
      </c>
      <c r="L3347" s="196" t="s">
        <v>5433</v>
      </c>
    </row>
    <row r="3348" spans="1:12" ht="15.75">
      <c r="A3348" s="196" t="s">
        <v>8643</v>
      </c>
      <c r="B3348" s="196" t="s">
        <v>8644</v>
      </c>
      <c r="C3348" s="196" t="s">
        <v>8645</v>
      </c>
      <c r="D3348" s="196">
        <v>179</v>
      </c>
      <c r="E3348" s="197" t="s">
        <v>144</v>
      </c>
      <c r="F3348" s="196" t="s">
        <v>144</v>
      </c>
      <c r="G3348" s="196">
        <v>101933</v>
      </c>
      <c r="H3348" s="196" t="s">
        <v>8887</v>
      </c>
      <c r="I3348" s="196" t="s">
        <v>5502</v>
      </c>
      <c r="J3348" s="196" t="s">
        <v>5503</v>
      </c>
      <c r="K3348" s="197">
        <v>126.4</v>
      </c>
      <c r="L3348" s="196" t="s">
        <v>5433</v>
      </c>
    </row>
    <row r="3349" spans="1:12" ht="15.75">
      <c r="A3349" s="196" t="s">
        <v>8643</v>
      </c>
      <c r="B3349" s="196" t="s">
        <v>8644</v>
      </c>
      <c r="C3349" s="196" t="s">
        <v>8645</v>
      </c>
      <c r="D3349" s="196">
        <v>179</v>
      </c>
      <c r="E3349" s="197" t="s">
        <v>144</v>
      </c>
      <c r="F3349" s="196" t="s">
        <v>144</v>
      </c>
      <c r="G3349" s="196">
        <v>101934</v>
      </c>
      <c r="H3349" s="196" t="s">
        <v>8888</v>
      </c>
      <c r="I3349" s="196" t="s">
        <v>5502</v>
      </c>
      <c r="J3349" s="196" t="s">
        <v>5503</v>
      </c>
      <c r="K3349" s="197">
        <v>208.95</v>
      </c>
      <c r="L3349" s="196" t="s">
        <v>5433</v>
      </c>
    </row>
    <row r="3350" spans="1:12" ht="15.75">
      <c r="A3350" s="196" t="s">
        <v>8643</v>
      </c>
      <c r="B3350" s="196" t="s">
        <v>8644</v>
      </c>
      <c r="C3350" s="196" t="s">
        <v>8645</v>
      </c>
      <c r="D3350" s="196">
        <v>179</v>
      </c>
      <c r="E3350" s="197" t="s">
        <v>144</v>
      </c>
      <c r="F3350" s="196" t="s">
        <v>144</v>
      </c>
      <c r="G3350" s="196">
        <v>101935</v>
      </c>
      <c r="H3350" s="196" t="s">
        <v>8889</v>
      </c>
      <c r="I3350" s="196" t="s">
        <v>5502</v>
      </c>
      <c r="J3350" s="196" t="s">
        <v>5503</v>
      </c>
      <c r="K3350" s="197">
        <v>270.33</v>
      </c>
      <c r="L3350" s="196" t="s">
        <v>5433</v>
      </c>
    </row>
    <row r="3351" spans="1:12" ht="15.75">
      <c r="A3351" s="196" t="s">
        <v>8643</v>
      </c>
      <c r="B3351" s="196" t="s">
        <v>8644</v>
      </c>
      <c r="C3351" s="196" t="s">
        <v>8009</v>
      </c>
      <c r="D3351" s="196">
        <v>180</v>
      </c>
      <c r="E3351" s="197" t="s">
        <v>144</v>
      </c>
      <c r="F3351" s="196" t="s">
        <v>144</v>
      </c>
      <c r="G3351" s="196">
        <v>89358</v>
      </c>
      <c r="H3351" s="196" t="s">
        <v>8890</v>
      </c>
      <c r="I3351" s="196" t="s">
        <v>5502</v>
      </c>
      <c r="J3351" s="196" t="s">
        <v>5503</v>
      </c>
      <c r="K3351" s="197">
        <v>6.84</v>
      </c>
      <c r="L3351" s="196" t="s">
        <v>5433</v>
      </c>
    </row>
    <row r="3352" spans="1:12" ht="15.75">
      <c r="A3352" s="196" t="s">
        <v>8643</v>
      </c>
      <c r="B3352" s="196" t="s">
        <v>8644</v>
      </c>
      <c r="C3352" s="196" t="s">
        <v>8009</v>
      </c>
      <c r="D3352" s="196">
        <v>180</v>
      </c>
      <c r="E3352" s="197" t="s">
        <v>144</v>
      </c>
      <c r="F3352" s="196" t="s">
        <v>144</v>
      </c>
      <c r="G3352" s="196">
        <v>89359</v>
      </c>
      <c r="H3352" s="196" t="s">
        <v>8891</v>
      </c>
      <c r="I3352" s="196" t="s">
        <v>5502</v>
      </c>
      <c r="J3352" s="196" t="s">
        <v>5503</v>
      </c>
      <c r="K3352" s="197">
        <v>7.22</v>
      </c>
      <c r="L3352" s="196" t="s">
        <v>5433</v>
      </c>
    </row>
    <row r="3353" spans="1:12" ht="15.75">
      <c r="A3353" s="196" t="s">
        <v>8643</v>
      </c>
      <c r="B3353" s="196" t="s">
        <v>8644</v>
      </c>
      <c r="C3353" s="196" t="s">
        <v>8009</v>
      </c>
      <c r="D3353" s="196">
        <v>180</v>
      </c>
      <c r="E3353" s="197" t="s">
        <v>144</v>
      </c>
      <c r="F3353" s="196" t="s">
        <v>144</v>
      </c>
      <c r="G3353" s="196">
        <v>89360</v>
      </c>
      <c r="H3353" s="196" t="s">
        <v>8892</v>
      </c>
      <c r="I3353" s="196" t="s">
        <v>5502</v>
      </c>
      <c r="J3353" s="196" t="s">
        <v>5503</v>
      </c>
      <c r="K3353" s="197">
        <v>8.83</v>
      </c>
      <c r="L3353" s="196" t="s">
        <v>5433</v>
      </c>
    </row>
    <row r="3354" spans="1:12" ht="15.75">
      <c r="A3354" s="196" t="s">
        <v>8643</v>
      </c>
      <c r="B3354" s="196" t="s">
        <v>8644</v>
      </c>
      <c r="C3354" s="196" t="s">
        <v>8009</v>
      </c>
      <c r="D3354" s="196">
        <v>180</v>
      </c>
      <c r="E3354" s="197" t="s">
        <v>144</v>
      </c>
      <c r="F3354" s="196" t="s">
        <v>144</v>
      </c>
      <c r="G3354" s="196">
        <v>89361</v>
      </c>
      <c r="H3354" s="196" t="s">
        <v>8893</v>
      </c>
      <c r="I3354" s="196" t="s">
        <v>5502</v>
      </c>
      <c r="J3354" s="196" t="s">
        <v>5503</v>
      </c>
      <c r="K3354" s="197">
        <v>8.1999999999999993</v>
      </c>
      <c r="L3354" s="196" t="s">
        <v>5433</v>
      </c>
    </row>
    <row r="3355" spans="1:12" ht="15.75">
      <c r="A3355" s="196" t="s">
        <v>8643</v>
      </c>
      <c r="B3355" s="196" t="s">
        <v>8644</v>
      </c>
      <c r="C3355" s="196" t="s">
        <v>8009</v>
      </c>
      <c r="D3355" s="196">
        <v>180</v>
      </c>
      <c r="E3355" s="197" t="s">
        <v>144</v>
      </c>
      <c r="F3355" s="196" t="s">
        <v>144</v>
      </c>
      <c r="G3355" s="196">
        <v>89362</v>
      </c>
      <c r="H3355" s="196" t="s">
        <v>8894</v>
      </c>
      <c r="I3355" s="196" t="s">
        <v>5502</v>
      </c>
      <c r="J3355" s="196" t="s">
        <v>5503</v>
      </c>
      <c r="K3355" s="197">
        <v>8.15</v>
      </c>
      <c r="L3355" s="196" t="s">
        <v>5433</v>
      </c>
    </row>
    <row r="3356" spans="1:12" ht="15.75">
      <c r="A3356" s="196" t="s">
        <v>8643</v>
      </c>
      <c r="B3356" s="196" t="s">
        <v>8644</v>
      </c>
      <c r="C3356" s="196" t="s">
        <v>8009</v>
      </c>
      <c r="D3356" s="196">
        <v>180</v>
      </c>
      <c r="E3356" s="197" t="s">
        <v>144</v>
      </c>
      <c r="F3356" s="196" t="s">
        <v>144</v>
      </c>
      <c r="G3356" s="196">
        <v>89363</v>
      </c>
      <c r="H3356" s="196" t="s">
        <v>8895</v>
      </c>
      <c r="I3356" s="196" t="s">
        <v>5502</v>
      </c>
      <c r="J3356" s="196" t="s">
        <v>5503</v>
      </c>
      <c r="K3356" s="197">
        <v>8.98</v>
      </c>
      <c r="L3356" s="196" t="s">
        <v>5433</v>
      </c>
    </row>
    <row r="3357" spans="1:12" ht="15.75">
      <c r="A3357" s="196" t="s">
        <v>8643</v>
      </c>
      <c r="B3357" s="196" t="s">
        <v>8644</v>
      </c>
      <c r="C3357" s="196" t="s">
        <v>8009</v>
      </c>
      <c r="D3357" s="196">
        <v>180</v>
      </c>
      <c r="E3357" s="197" t="s">
        <v>144</v>
      </c>
      <c r="F3357" s="196" t="s">
        <v>144</v>
      </c>
      <c r="G3357" s="196">
        <v>89364</v>
      </c>
      <c r="H3357" s="196" t="s">
        <v>8896</v>
      </c>
      <c r="I3357" s="196" t="s">
        <v>5502</v>
      </c>
      <c r="J3357" s="196" t="s">
        <v>5503</v>
      </c>
      <c r="K3357" s="197">
        <v>10.67</v>
      </c>
      <c r="L3357" s="196" t="s">
        <v>5433</v>
      </c>
    </row>
    <row r="3358" spans="1:12" ht="15.75">
      <c r="A3358" s="196" t="s">
        <v>8643</v>
      </c>
      <c r="B3358" s="196" t="s">
        <v>8644</v>
      </c>
      <c r="C3358" s="196" t="s">
        <v>8009</v>
      </c>
      <c r="D3358" s="196">
        <v>180</v>
      </c>
      <c r="E3358" s="197" t="s">
        <v>144</v>
      </c>
      <c r="F3358" s="196" t="s">
        <v>144</v>
      </c>
      <c r="G3358" s="196">
        <v>89365</v>
      </c>
      <c r="H3358" s="196" t="s">
        <v>8897</v>
      </c>
      <c r="I3358" s="196" t="s">
        <v>5502</v>
      </c>
      <c r="J3358" s="196" t="s">
        <v>5503</v>
      </c>
      <c r="K3358" s="197">
        <v>9.91</v>
      </c>
      <c r="L3358" s="196" t="s">
        <v>5433</v>
      </c>
    </row>
    <row r="3359" spans="1:12" ht="15.75">
      <c r="A3359" s="196" t="s">
        <v>8643</v>
      </c>
      <c r="B3359" s="196" t="s">
        <v>8644</v>
      </c>
      <c r="C3359" s="196" t="s">
        <v>8009</v>
      </c>
      <c r="D3359" s="196">
        <v>180</v>
      </c>
      <c r="E3359" s="197" t="s">
        <v>144</v>
      </c>
      <c r="F3359" s="196" t="s">
        <v>144</v>
      </c>
      <c r="G3359" s="196">
        <v>89366</v>
      </c>
      <c r="H3359" s="196" t="s">
        <v>8898</v>
      </c>
      <c r="I3359" s="196" t="s">
        <v>5502</v>
      </c>
      <c r="J3359" s="196" t="s">
        <v>5503</v>
      </c>
      <c r="K3359" s="197">
        <v>15.16</v>
      </c>
      <c r="L3359" s="196" t="s">
        <v>5433</v>
      </c>
    </row>
    <row r="3360" spans="1:12" ht="15.75">
      <c r="A3360" s="196" t="s">
        <v>8643</v>
      </c>
      <c r="B3360" s="196" t="s">
        <v>8644</v>
      </c>
      <c r="C3360" s="196" t="s">
        <v>8009</v>
      </c>
      <c r="D3360" s="196">
        <v>180</v>
      </c>
      <c r="E3360" s="197" t="s">
        <v>144</v>
      </c>
      <c r="F3360" s="196" t="s">
        <v>144</v>
      </c>
      <c r="G3360" s="196">
        <v>89367</v>
      </c>
      <c r="H3360" s="196" t="s">
        <v>8899</v>
      </c>
      <c r="I3360" s="196" t="s">
        <v>5502</v>
      </c>
      <c r="J3360" s="196" t="s">
        <v>5503</v>
      </c>
      <c r="K3360" s="197">
        <v>11.32</v>
      </c>
      <c r="L3360" s="196" t="s">
        <v>5433</v>
      </c>
    </row>
    <row r="3361" spans="1:12" ht="15.75">
      <c r="A3361" s="196" t="s">
        <v>8643</v>
      </c>
      <c r="B3361" s="196" t="s">
        <v>8644</v>
      </c>
      <c r="C3361" s="196" t="s">
        <v>8009</v>
      </c>
      <c r="D3361" s="196">
        <v>180</v>
      </c>
      <c r="E3361" s="197" t="s">
        <v>144</v>
      </c>
      <c r="F3361" s="196" t="s">
        <v>144</v>
      </c>
      <c r="G3361" s="196">
        <v>89368</v>
      </c>
      <c r="H3361" s="196" t="s">
        <v>8900</v>
      </c>
      <c r="I3361" s="196" t="s">
        <v>5502</v>
      </c>
      <c r="J3361" s="196" t="s">
        <v>5503</v>
      </c>
      <c r="K3361" s="197">
        <v>13.62</v>
      </c>
      <c r="L3361" s="196" t="s">
        <v>5433</v>
      </c>
    </row>
    <row r="3362" spans="1:12" ht="15.75">
      <c r="A3362" s="196" t="s">
        <v>8643</v>
      </c>
      <c r="B3362" s="196" t="s">
        <v>8644</v>
      </c>
      <c r="C3362" s="196" t="s">
        <v>8009</v>
      </c>
      <c r="D3362" s="196">
        <v>180</v>
      </c>
      <c r="E3362" s="197" t="s">
        <v>144</v>
      </c>
      <c r="F3362" s="196" t="s">
        <v>144</v>
      </c>
      <c r="G3362" s="196">
        <v>89369</v>
      </c>
      <c r="H3362" s="196" t="s">
        <v>8901</v>
      </c>
      <c r="I3362" s="196" t="s">
        <v>5502</v>
      </c>
      <c r="J3362" s="196" t="s">
        <v>5503</v>
      </c>
      <c r="K3362" s="197">
        <v>16.48</v>
      </c>
      <c r="L3362" s="196" t="s">
        <v>5433</v>
      </c>
    </row>
    <row r="3363" spans="1:12" ht="15.75">
      <c r="A3363" s="196" t="s">
        <v>8643</v>
      </c>
      <c r="B3363" s="196" t="s">
        <v>8644</v>
      </c>
      <c r="C3363" s="196" t="s">
        <v>8009</v>
      </c>
      <c r="D3363" s="196">
        <v>180</v>
      </c>
      <c r="E3363" s="197" t="s">
        <v>144</v>
      </c>
      <c r="F3363" s="196" t="s">
        <v>144</v>
      </c>
      <c r="G3363" s="196">
        <v>89370</v>
      </c>
      <c r="H3363" s="196" t="s">
        <v>8902</v>
      </c>
      <c r="I3363" s="196" t="s">
        <v>5502</v>
      </c>
      <c r="J3363" s="196" t="s">
        <v>5503</v>
      </c>
      <c r="K3363" s="197">
        <v>13.14</v>
      </c>
      <c r="L3363" s="196" t="s">
        <v>5433</v>
      </c>
    </row>
    <row r="3364" spans="1:12" ht="15.75">
      <c r="A3364" s="196" t="s">
        <v>8643</v>
      </c>
      <c r="B3364" s="196" t="s">
        <v>8644</v>
      </c>
      <c r="C3364" s="196" t="s">
        <v>8009</v>
      </c>
      <c r="D3364" s="196">
        <v>180</v>
      </c>
      <c r="E3364" s="197" t="s">
        <v>144</v>
      </c>
      <c r="F3364" s="196" t="s">
        <v>144</v>
      </c>
      <c r="G3364" s="196">
        <v>89371</v>
      </c>
      <c r="H3364" s="196" t="s">
        <v>8903</v>
      </c>
      <c r="I3364" s="196" t="s">
        <v>5502</v>
      </c>
      <c r="J3364" s="196" t="s">
        <v>5503</v>
      </c>
      <c r="K3364" s="197">
        <v>5.21</v>
      </c>
      <c r="L3364" s="196" t="s">
        <v>5433</v>
      </c>
    </row>
    <row r="3365" spans="1:12" ht="15.75">
      <c r="A3365" s="196" t="s">
        <v>8643</v>
      </c>
      <c r="B3365" s="196" t="s">
        <v>8644</v>
      </c>
      <c r="C3365" s="196" t="s">
        <v>8009</v>
      </c>
      <c r="D3365" s="196">
        <v>180</v>
      </c>
      <c r="E3365" s="197" t="s">
        <v>144</v>
      </c>
      <c r="F3365" s="196" t="s">
        <v>144</v>
      </c>
      <c r="G3365" s="196">
        <v>89372</v>
      </c>
      <c r="H3365" s="196" t="s">
        <v>8904</v>
      </c>
      <c r="I3365" s="196" t="s">
        <v>5502</v>
      </c>
      <c r="J3365" s="196" t="s">
        <v>5503</v>
      </c>
      <c r="K3365" s="197">
        <v>12.81</v>
      </c>
      <c r="L3365" s="196" t="s">
        <v>5433</v>
      </c>
    </row>
    <row r="3366" spans="1:12" ht="15.75">
      <c r="A3366" s="196" t="s">
        <v>8643</v>
      </c>
      <c r="B3366" s="196" t="s">
        <v>8644</v>
      </c>
      <c r="C3366" s="196" t="s">
        <v>8009</v>
      </c>
      <c r="D3366" s="196">
        <v>180</v>
      </c>
      <c r="E3366" s="197" t="s">
        <v>144</v>
      </c>
      <c r="F3366" s="196" t="s">
        <v>144</v>
      </c>
      <c r="G3366" s="196">
        <v>89373</v>
      </c>
      <c r="H3366" s="196" t="s">
        <v>8905</v>
      </c>
      <c r="I3366" s="196" t="s">
        <v>5502</v>
      </c>
      <c r="J3366" s="196" t="s">
        <v>5503</v>
      </c>
      <c r="K3366" s="197">
        <v>5.9</v>
      </c>
      <c r="L3366" s="196" t="s">
        <v>5433</v>
      </c>
    </row>
    <row r="3367" spans="1:12" ht="15.75">
      <c r="A3367" s="196" t="s">
        <v>8643</v>
      </c>
      <c r="B3367" s="196" t="s">
        <v>8644</v>
      </c>
      <c r="C3367" s="196" t="s">
        <v>8009</v>
      </c>
      <c r="D3367" s="196">
        <v>180</v>
      </c>
      <c r="E3367" s="197" t="s">
        <v>144</v>
      </c>
      <c r="F3367" s="196" t="s">
        <v>144</v>
      </c>
      <c r="G3367" s="196">
        <v>89374</v>
      </c>
      <c r="H3367" s="196" t="s">
        <v>8906</v>
      </c>
      <c r="I3367" s="196" t="s">
        <v>5502</v>
      </c>
      <c r="J3367" s="196" t="s">
        <v>5503</v>
      </c>
      <c r="K3367" s="197">
        <v>10.02</v>
      </c>
      <c r="L3367" s="196" t="s">
        <v>5433</v>
      </c>
    </row>
    <row r="3368" spans="1:12" ht="15.75">
      <c r="A3368" s="196" t="s">
        <v>8643</v>
      </c>
      <c r="B3368" s="196" t="s">
        <v>8644</v>
      </c>
      <c r="C3368" s="196" t="s">
        <v>8009</v>
      </c>
      <c r="D3368" s="196">
        <v>180</v>
      </c>
      <c r="E3368" s="197" t="s">
        <v>144</v>
      </c>
      <c r="F3368" s="196" t="s">
        <v>144</v>
      </c>
      <c r="G3368" s="196">
        <v>89375</v>
      </c>
      <c r="H3368" s="196" t="s">
        <v>8907</v>
      </c>
      <c r="I3368" s="196" t="s">
        <v>5502</v>
      </c>
      <c r="J3368" s="196" t="s">
        <v>5503</v>
      </c>
      <c r="K3368" s="197">
        <v>12.51</v>
      </c>
      <c r="L3368" s="196" t="s">
        <v>5433</v>
      </c>
    </row>
    <row r="3369" spans="1:12" ht="15.75">
      <c r="A3369" s="196" t="s">
        <v>8643</v>
      </c>
      <c r="B3369" s="196" t="s">
        <v>8644</v>
      </c>
      <c r="C3369" s="196" t="s">
        <v>8009</v>
      </c>
      <c r="D3369" s="196">
        <v>180</v>
      </c>
      <c r="E3369" s="197" t="s">
        <v>144</v>
      </c>
      <c r="F3369" s="196" t="s">
        <v>144</v>
      </c>
      <c r="G3369" s="196">
        <v>89376</v>
      </c>
      <c r="H3369" s="196" t="s">
        <v>8908</v>
      </c>
      <c r="I3369" s="196" t="s">
        <v>5502</v>
      </c>
      <c r="J3369" s="196" t="s">
        <v>5503</v>
      </c>
      <c r="K3369" s="197">
        <v>5.28</v>
      </c>
      <c r="L3369" s="196" t="s">
        <v>5433</v>
      </c>
    </row>
    <row r="3370" spans="1:12" ht="15.75">
      <c r="A3370" s="196" t="s">
        <v>8643</v>
      </c>
      <c r="B3370" s="196" t="s">
        <v>8644</v>
      </c>
      <c r="C3370" s="196" t="s">
        <v>8009</v>
      </c>
      <c r="D3370" s="196">
        <v>180</v>
      </c>
      <c r="E3370" s="197" t="s">
        <v>144</v>
      </c>
      <c r="F3370" s="196" t="s">
        <v>144</v>
      </c>
      <c r="G3370" s="196">
        <v>89377</v>
      </c>
      <c r="H3370" s="196" t="s">
        <v>8909</v>
      </c>
      <c r="I3370" s="196" t="s">
        <v>5502</v>
      </c>
      <c r="J3370" s="196" t="s">
        <v>5503</v>
      </c>
      <c r="K3370" s="197">
        <v>8.9600000000000009</v>
      </c>
      <c r="L3370" s="196" t="s">
        <v>5433</v>
      </c>
    </row>
    <row r="3371" spans="1:12" ht="15.75">
      <c r="A3371" s="196" t="s">
        <v>8643</v>
      </c>
      <c r="B3371" s="196" t="s">
        <v>8644</v>
      </c>
      <c r="C3371" s="196" t="s">
        <v>8009</v>
      </c>
      <c r="D3371" s="196">
        <v>180</v>
      </c>
      <c r="E3371" s="197" t="s">
        <v>144</v>
      </c>
      <c r="F3371" s="196" t="s">
        <v>144</v>
      </c>
      <c r="G3371" s="196">
        <v>89378</v>
      </c>
      <c r="H3371" s="196" t="s">
        <v>8910</v>
      </c>
      <c r="I3371" s="196" t="s">
        <v>5502</v>
      </c>
      <c r="J3371" s="196" t="s">
        <v>5503</v>
      </c>
      <c r="K3371" s="197">
        <v>6.18</v>
      </c>
      <c r="L3371" s="196" t="s">
        <v>5433</v>
      </c>
    </row>
    <row r="3372" spans="1:12" ht="15.75">
      <c r="A3372" s="196" t="s">
        <v>8643</v>
      </c>
      <c r="B3372" s="196" t="s">
        <v>8644</v>
      </c>
      <c r="C3372" s="196" t="s">
        <v>8009</v>
      </c>
      <c r="D3372" s="196">
        <v>180</v>
      </c>
      <c r="E3372" s="197" t="s">
        <v>144</v>
      </c>
      <c r="F3372" s="196" t="s">
        <v>144</v>
      </c>
      <c r="G3372" s="196">
        <v>89379</v>
      </c>
      <c r="H3372" s="196" t="s">
        <v>8911</v>
      </c>
      <c r="I3372" s="196" t="s">
        <v>5502</v>
      </c>
      <c r="J3372" s="196" t="s">
        <v>5503</v>
      </c>
      <c r="K3372" s="197">
        <v>16.309999999999999</v>
      </c>
      <c r="L3372" s="196" t="s">
        <v>5433</v>
      </c>
    </row>
    <row r="3373" spans="1:12" ht="15.75">
      <c r="A3373" s="196" t="s">
        <v>8643</v>
      </c>
      <c r="B3373" s="196" t="s">
        <v>8644</v>
      </c>
      <c r="C3373" s="196" t="s">
        <v>8009</v>
      </c>
      <c r="D3373" s="196">
        <v>180</v>
      </c>
      <c r="E3373" s="197" t="s">
        <v>144</v>
      </c>
      <c r="F3373" s="196" t="s">
        <v>144</v>
      </c>
      <c r="G3373" s="196">
        <v>89380</v>
      </c>
      <c r="H3373" s="196" t="s">
        <v>8912</v>
      </c>
      <c r="I3373" s="196" t="s">
        <v>5502</v>
      </c>
      <c r="J3373" s="196" t="s">
        <v>5503</v>
      </c>
      <c r="K3373" s="197">
        <v>9.2899999999999991</v>
      </c>
      <c r="L3373" s="196" t="s">
        <v>5433</v>
      </c>
    </row>
    <row r="3374" spans="1:12" ht="15.75">
      <c r="A3374" s="196" t="s">
        <v>8643</v>
      </c>
      <c r="B3374" s="196" t="s">
        <v>8644</v>
      </c>
      <c r="C3374" s="196" t="s">
        <v>8009</v>
      </c>
      <c r="D3374" s="196">
        <v>180</v>
      </c>
      <c r="E3374" s="197" t="s">
        <v>144</v>
      </c>
      <c r="F3374" s="196" t="s">
        <v>144</v>
      </c>
      <c r="G3374" s="196">
        <v>89381</v>
      </c>
      <c r="H3374" s="196" t="s">
        <v>8913</v>
      </c>
      <c r="I3374" s="196" t="s">
        <v>5502</v>
      </c>
      <c r="J3374" s="196" t="s">
        <v>5503</v>
      </c>
      <c r="K3374" s="197">
        <v>12.59</v>
      </c>
      <c r="L3374" s="196" t="s">
        <v>5433</v>
      </c>
    </row>
    <row r="3375" spans="1:12" ht="15.75">
      <c r="A3375" s="196" t="s">
        <v>8643</v>
      </c>
      <c r="B3375" s="196" t="s">
        <v>8644</v>
      </c>
      <c r="C3375" s="196" t="s">
        <v>8009</v>
      </c>
      <c r="D3375" s="196">
        <v>180</v>
      </c>
      <c r="E3375" s="197" t="s">
        <v>144</v>
      </c>
      <c r="F3375" s="196" t="s">
        <v>144</v>
      </c>
      <c r="G3375" s="196">
        <v>89382</v>
      </c>
      <c r="H3375" s="196" t="s">
        <v>8914</v>
      </c>
      <c r="I3375" s="196" t="s">
        <v>5502</v>
      </c>
      <c r="J3375" s="196" t="s">
        <v>5503</v>
      </c>
      <c r="K3375" s="197">
        <v>14.91</v>
      </c>
      <c r="L3375" s="196" t="s">
        <v>5433</v>
      </c>
    </row>
    <row r="3376" spans="1:12" ht="15.75">
      <c r="A3376" s="196" t="s">
        <v>8643</v>
      </c>
      <c r="B3376" s="196" t="s">
        <v>8644</v>
      </c>
      <c r="C3376" s="196" t="s">
        <v>8009</v>
      </c>
      <c r="D3376" s="196">
        <v>180</v>
      </c>
      <c r="E3376" s="197" t="s">
        <v>144</v>
      </c>
      <c r="F3376" s="196" t="s">
        <v>144</v>
      </c>
      <c r="G3376" s="196">
        <v>89383</v>
      </c>
      <c r="H3376" s="196" t="s">
        <v>8915</v>
      </c>
      <c r="I3376" s="196" t="s">
        <v>5502</v>
      </c>
      <c r="J3376" s="196" t="s">
        <v>5503</v>
      </c>
      <c r="K3376" s="197">
        <v>6.28</v>
      </c>
      <c r="L3376" s="196" t="s">
        <v>5433</v>
      </c>
    </row>
    <row r="3377" spans="1:12" ht="15.75">
      <c r="A3377" s="196" t="s">
        <v>8643</v>
      </c>
      <c r="B3377" s="196" t="s">
        <v>8644</v>
      </c>
      <c r="C3377" s="196" t="s">
        <v>8009</v>
      </c>
      <c r="D3377" s="196">
        <v>180</v>
      </c>
      <c r="E3377" s="197" t="s">
        <v>144</v>
      </c>
      <c r="F3377" s="196" t="s">
        <v>144</v>
      </c>
      <c r="G3377" s="196">
        <v>89384</v>
      </c>
      <c r="H3377" s="196" t="s">
        <v>8916</v>
      </c>
      <c r="I3377" s="196" t="s">
        <v>5502</v>
      </c>
      <c r="J3377" s="196" t="s">
        <v>5503</v>
      </c>
      <c r="K3377" s="197">
        <v>12.76</v>
      </c>
      <c r="L3377" s="196" t="s">
        <v>5433</v>
      </c>
    </row>
    <row r="3378" spans="1:12" ht="15.75">
      <c r="A3378" s="196" t="s">
        <v>8643</v>
      </c>
      <c r="B3378" s="196" t="s">
        <v>8644</v>
      </c>
      <c r="C3378" s="196" t="s">
        <v>8009</v>
      </c>
      <c r="D3378" s="196">
        <v>180</v>
      </c>
      <c r="E3378" s="197" t="s">
        <v>144</v>
      </c>
      <c r="F3378" s="196" t="s">
        <v>144</v>
      </c>
      <c r="G3378" s="196">
        <v>89385</v>
      </c>
      <c r="H3378" s="196" t="s">
        <v>8917</v>
      </c>
      <c r="I3378" s="196" t="s">
        <v>5502</v>
      </c>
      <c r="J3378" s="196" t="s">
        <v>5503</v>
      </c>
      <c r="K3378" s="197">
        <v>7.09</v>
      </c>
      <c r="L3378" s="196" t="s">
        <v>5433</v>
      </c>
    </row>
    <row r="3379" spans="1:12" ht="15.75">
      <c r="A3379" s="196" t="s">
        <v>8643</v>
      </c>
      <c r="B3379" s="196" t="s">
        <v>8644</v>
      </c>
      <c r="C3379" s="196" t="s">
        <v>8009</v>
      </c>
      <c r="D3379" s="196">
        <v>180</v>
      </c>
      <c r="E3379" s="197" t="s">
        <v>144</v>
      </c>
      <c r="F3379" s="196" t="s">
        <v>144</v>
      </c>
      <c r="G3379" s="196">
        <v>89386</v>
      </c>
      <c r="H3379" s="196" t="s">
        <v>8918</v>
      </c>
      <c r="I3379" s="196" t="s">
        <v>5502</v>
      </c>
      <c r="J3379" s="196" t="s">
        <v>5503</v>
      </c>
      <c r="K3379" s="197">
        <v>8.6</v>
      </c>
      <c r="L3379" s="196" t="s">
        <v>5433</v>
      </c>
    </row>
    <row r="3380" spans="1:12" ht="15.75">
      <c r="A3380" s="196" t="s">
        <v>8643</v>
      </c>
      <c r="B3380" s="196" t="s">
        <v>8644</v>
      </c>
      <c r="C3380" s="196" t="s">
        <v>8009</v>
      </c>
      <c r="D3380" s="196">
        <v>180</v>
      </c>
      <c r="E3380" s="197" t="s">
        <v>144</v>
      </c>
      <c r="F3380" s="196" t="s">
        <v>144</v>
      </c>
      <c r="G3380" s="196">
        <v>89387</v>
      </c>
      <c r="H3380" s="196" t="s">
        <v>8919</v>
      </c>
      <c r="I3380" s="196" t="s">
        <v>5502</v>
      </c>
      <c r="J3380" s="196" t="s">
        <v>5503</v>
      </c>
      <c r="K3380" s="197">
        <v>32.770000000000003</v>
      </c>
      <c r="L3380" s="196" t="s">
        <v>5433</v>
      </c>
    </row>
    <row r="3381" spans="1:12" ht="15.75">
      <c r="A3381" s="196" t="s">
        <v>8643</v>
      </c>
      <c r="B3381" s="196" t="s">
        <v>8644</v>
      </c>
      <c r="C3381" s="196" t="s">
        <v>8009</v>
      </c>
      <c r="D3381" s="196">
        <v>180</v>
      </c>
      <c r="E3381" s="197" t="s">
        <v>144</v>
      </c>
      <c r="F3381" s="196" t="s">
        <v>144</v>
      </c>
      <c r="G3381" s="196">
        <v>89388</v>
      </c>
      <c r="H3381" s="196" t="s">
        <v>8920</v>
      </c>
      <c r="I3381" s="196" t="s">
        <v>5502</v>
      </c>
      <c r="J3381" s="196" t="s">
        <v>5503</v>
      </c>
      <c r="K3381" s="197">
        <v>11.33</v>
      </c>
      <c r="L3381" s="196" t="s">
        <v>5433</v>
      </c>
    </row>
    <row r="3382" spans="1:12" ht="15.75">
      <c r="A3382" s="196" t="s">
        <v>8643</v>
      </c>
      <c r="B3382" s="196" t="s">
        <v>8644</v>
      </c>
      <c r="C3382" s="196" t="s">
        <v>8009</v>
      </c>
      <c r="D3382" s="196">
        <v>180</v>
      </c>
      <c r="E3382" s="197" t="s">
        <v>144</v>
      </c>
      <c r="F3382" s="196" t="s">
        <v>144</v>
      </c>
      <c r="G3382" s="196">
        <v>89389</v>
      </c>
      <c r="H3382" s="196" t="s">
        <v>8921</v>
      </c>
      <c r="I3382" s="196" t="s">
        <v>5502</v>
      </c>
      <c r="J3382" s="196" t="s">
        <v>5503</v>
      </c>
      <c r="K3382" s="197">
        <v>12.27</v>
      </c>
      <c r="L3382" s="196" t="s">
        <v>5433</v>
      </c>
    </row>
    <row r="3383" spans="1:12" ht="15.75">
      <c r="A3383" s="196" t="s">
        <v>8643</v>
      </c>
      <c r="B3383" s="196" t="s">
        <v>8644</v>
      </c>
      <c r="C3383" s="196" t="s">
        <v>8009</v>
      </c>
      <c r="D3383" s="196">
        <v>180</v>
      </c>
      <c r="E3383" s="197" t="s">
        <v>144</v>
      </c>
      <c r="F3383" s="196" t="s">
        <v>144</v>
      </c>
      <c r="G3383" s="196">
        <v>89390</v>
      </c>
      <c r="H3383" s="196" t="s">
        <v>8922</v>
      </c>
      <c r="I3383" s="196" t="s">
        <v>5502</v>
      </c>
      <c r="J3383" s="196" t="s">
        <v>5503</v>
      </c>
      <c r="K3383" s="197">
        <v>22.23</v>
      </c>
      <c r="L3383" s="196" t="s">
        <v>5433</v>
      </c>
    </row>
    <row r="3384" spans="1:12" ht="15.75">
      <c r="A3384" s="196" t="s">
        <v>8643</v>
      </c>
      <c r="B3384" s="196" t="s">
        <v>8644</v>
      </c>
      <c r="C3384" s="196" t="s">
        <v>8009</v>
      </c>
      <c r="D3384" s="196">
        <v>180</v>
      </c>
      <c r="E3384" s="197" t="s">
        <v>144</v>
      </c>
      <c r="F3384" s="196" t="s">
        <v>144</v>
      </c>
      <c r="G3384" s="196">
        <v>89391</v>
      </c>
      <c r="H3384" s="196" t="s">
        <v>8923</v>
      </c>
      <c r="I3384" s="196" t="s">
        <v>5502</v>
      </c>
      <c r="J3384" s="196" t="s">
        <v>5503</v>
      </c>
      <c r="K3384" s="197">
        <v>8.48</v>
      </c>
      <c r="L3384" s="196" t="s">
        <v>5433</v>
      </c>
    </row>
    <row r="3385" spans="1:12" ht="15.75">
      <c r="A3385" s="196" t="s">
        <v>8643</v>
      </c>
      <c r="B3385" s="196" t="s">
        <v>8644</v>
      </c>
      <c r="C3385" s="196" t="s">
        <v>8009</v>
      </c>
      <c r="D3385" s="196">
        <v>180</v>
      </c>
      <c r="E3385" s="197" t="s">
        <v>144</v>
      </c>
      <c r="F3385" s="196" t="s">
        <v>144</v>
      </c>
      <c r="G3385" s="196">
        <v>89392</v>
      </c>
      <c r="H3385" s="196" t="s">
        <v>8924</v>
      </c>
      <c r="I3385" s="196" t="s">
        <v>5502</v>
      </c>
      <c r="J3385" s="196" t="s">
        <v>5503</v>
      </c>
      <c r="K3385" s="197">
        <v>26.39</v>
      </c>
      <c r="L3385" s="196" t="s">
        <v>5433</v>
      </c>
    </row>
    <row r="3386" spans="1:12" ht="15.75">
      <c r="A3386" s="196" t="s">
        <v>8643</v>
      </c>
      <c r="B3386" s="196" t="s">
        <v>8644</v>
      </c>
      <c r="C3386" s="196" t="s">
        <v>8009</v>
      </c>
      <c r="D3386" s="196">
        <v>180</v>
      </c>
      <c r="E3386" s="197" t="s">
        <v>144</v>
      </c>
      <c r="F3386" s="196" t="s">
        <v>144</v>
      </c>
      <c r="G3386" s="196">
        <v>89393</v>
      </c>
      <c r="H3386" s="196" t="s">
        <v>8925</v>
      </c>
      <c r="I3386" s="196" t="s">
        <v>5502</v>
      </c>
      <c r="J3386" s="196" t="s">
        <v>5503</v>
      </c>
      <c r="K3386" s="197">
        <v>9.56</v>
      </c>
      <c r="L3386" s="196" t="s">
        <v>5433</v>
      </c>
    </row>
    <row r="3387" spans="1:12" ht="15.75">
      <c r="A3387" s="196" t="s">
        <v>8643</v>
      </c>
      <c r="B3387" s="196" t="s">
        <v>8644</v>
      </c>
      <c r="C3387" s="196" t="s">
        <v>8009</v>
      </c>
      <c r="D3387" s="196">
        <v>180</v>
      </c>
      <c r="E3387" s="197" t="s">
        <v>144</v>
      </c>
      <c r="F3387" s="196" t="s">
        <v>144</v>
      </c>
      <c r="G3387" s="196">
        <v>89394</v>
      </c>
      <c r="H3387" s="196" t="s">
        <v>8926</v>
      </c>
      <c r="I3387" s="196" t="s">
        <v>5502</v>
      </c>
      <c r="J3387" s="196" t="s">
        <v>5503</v>
      </c>
      <c r="K3387" s="197">
        <v>19.04</v>
      </c>
      <c r="L3387" s="196" t="s">
        <v>5433</v>
      </c>
    </row>
    <row r="3388" spans="1:12" ht="15.75">
      <c r="A3388" s="196" t="s">
        <v>8643</v>
      </c>
      <c r="B3388" s="196" t="s">
        <v>8644</v>
      </c>
      <c r="C3388" s="196" t="s">
        <v>8009</v>
      </c>
      <c r="D3388" s="196">
        <v>180</v>
      </c>
      <c r="E3388" s="197" t="s">
        <v>144</v>
      </c>
      <c r="F3388" s="196" t="s">
        <v>144</v>
      </c>
      <c r="G3388" s="196">
        <v>89395</v>
      </c>
      <c r="H3388" s="196" t="s">
        <v>8927</v>
      </c>
      <c r="I3388" s="196" t="s">
        <v>5502</v>
      </c>
      <c r="J3388" s="196" t="s">
        <v>5503</v>
      </c>
      <c r="K3388" s="197">
        <v>11.44</v>
      </c>
      <c r="L3388" s="196" t="s">
        <v>5433</v>
      </c>
    </row>
    <row r="3389" spans="1:12" ht="15.75">
      <c r="A3389" s="196" t="s">
        <v>8643</v>
      </c>
      <c r="B3389" s="196" t="s">
        <v>8644</v>
      </c>
      <c r="C3389" s="196" t="s">
        <v>8009</v>
      </c>
      <c r="D3389" s="196">
        <v>180</v>
      </c>
      <c r="E3389" s="197" t="s">
        <v>144</v>
      </c>
      <c r="F3389" s="196" t="s">
        <v>144</v>
      </c>
      <c r="G3389" s="196">
        <v>89396</v>
      </c>
      <c r="H3389" s="196" t="s">
        <v>8928</v>
      </c>
      <c r="I3389" s="196" t="s">
        <v>5502</v>
      </c>
      <c r="J3389" s="196" t="s">
        <v>5503</v>
      </c>
      <c r="K3389" s="197">
        <v>19.559999999999999</v>
      </c>
      <c r="L3389" s="196" t="s">
        <v>5433</v>
      </c>
    </row>
    <row r="3390" spans="1:12" ht="15.75">
      <c r="A3390" s="196" t="s">
        <v>8643</v>
      </c>
      <c r="B3390" s="196" t="s">
        <v>8644</v>
      </c>
      <c r="C3390" s="196" t="s">
        <v>8009</v>
      </c>
      <c r="D3390" s="196">
        <v>180</v>
      </c>
      <c r="E3390" s="197" t="s">
        <v>144</v>
      </c>
      <c r="F3390" s="196" t="s">
        <v>144</v>
      </c>
      <c r="G3390" s="196">
        <v>89397</v>
      </c>
      <c r="H3390" s="196" t="s">
        <v>8929</v>
      </c>
      <c r="I3390" s="196" t="s">
        <v>5502</v>
      </c>
      <c r="J3390" s="196" t="s">
        <v>5503</v>
      </c>
      <c r="K3390" s="197">
        <v>13.61</v>
      </c>
      <c r="L3390" s="196" t="s">
        <v>5433</v>
      </c>
    </row>
    <row r="3391" spans="1:12" ht="15.75">
      <c r="A3391" s="196" t="s">
        <v>8643</v>
      </c>
      <c r="B3391" s="196" t="s">
        <v>8644</v>
      </c>
      <c r="C3391" s="196" t="s">
        <v>8009</v>
      </c>
      <c r="D3391" s="196">
        <v>180</v>
      </c>
      <c r="E3391" s="197" t="s">
        <v>144</v>
      </c>
      <c r="F3391" s="196" t="s">
        <v>144</v>
      </c>
      <c r="G3391" s="196">
        <v>89398</v>
      </c>
      <c r="H3391" s="196" t="s">
        <v>8930</v>
      </c>
      <c r="I3391" s="196" t="s">
        <v>5502</v>
      </c>
      <c r="J3391" s="196" t="s">
        <v>5503</v>
      </c>
      <c r="K3391" s="197">
        <v>16.760000000000002</v>
      </c>
      <c r="L3391" s="196" t="s">
        <v>5433</v>
      </c>
    </row>
    <row r="3392" spans="1:12" ht="15.75">
      <c r="A3392" s="196" t="s">
        <v>8643</v>
      </c>
      <c r="B3392" s="196" t="s">
        <v>8644</v>
      </c>
      <c r="C3392" s="196" t="s">
        <v>8009</v>
      </c>
      <c r="D3392" s="196">
        <v>180</v>
      </c>
      <c r="E3392" s="197" t="s">
        <v>144</v>
      </c>
      <c r="F3392" s="196" t="s">
        <v>144</v>
      </c>
      <c r="G3392" s="196">
        <v>89399</v>
      </c>
      <c r="H3392" s="196" t="s">
        <v>8931</v>
      </c>
      <c r="I3392" s="196" t="s">
        <v>5502</v>
      </c>
      <c r="J3392" s="196" t="s">
        <v>5503</v>
      </c>
      <c r="K3392" s="197">
        <v>30.53</v>
      </c>
      <c r="L3392" s="196" t="s">
        <v>5433</v>
      </c>
    </row>
    <row r="3393" spans="1:12" ht="15.75">
      <c r="A3393" s="196" t="s">
        <v>8643</v>
      </c>
      <c r="B3393" s="196" t="s">
        <v>8644</v>
      </c>
      <c r="C3393" s="196" t="s">
        <v>8009</v>
      </c>
      <c r="D3393" s="196">
        <v>180</v>
      </c>
      <c r="E3393" s="197" t="s">
        <v>144</v>
      </c>
      <c r="F3393" s="196" t="s">
        <v>144</v>
      </c>
      <c r="G3393" s="196">
        <v>89400</v>
      </c>
      <c r="H3393" s="196" t="s">
        <v>8932</v>
      </c>
      <c r="I3393" s="196" t="s">
        <v>5502</v>
      </c>
      <c r="J3393" s="196" t="s">
        <v>5503</v>
      </c>
      <c r="K3393" s="197">
        <v>18.91</v>
      </c>
      <c r="L3393" s="196" t="s">
        <v>5433</v>
      </c>
    </row>
    <row r="3394" spans="1:12" ht="15.75">
      <c r="A3394" s="196" t="s">
        <v>8643</v>
      </c>
      <c r="B3394" s="196" t="s">
        <v>8644</v>
      </c>
      <c r="C3394" s="196" t="s">
        <v>8009</v>
      </c>
      <c r="D3394" s="196">
        <v>180</v>
      </c>
      <c r="E3394" s="197" t="s">
        <v>144</v>
      </c>
      <c r="F3394" s="196" t="s">
        <v>144</v>
      </c>
      <c r="G3394" s="196">
        <v>89404</v>
      </c>
      <c r="H3394" s="196" t="s">
        <v>8933</v>
      </c>
      <c r="I3394" s="196" t="s">
        <v>5502</v>
      </c>
      <c r="J3394" s="196" t="s">
        <v>5503</v>
      </c>
      <c r="K3394" s="197">
        <v>4.6900000000000004</v>
      </c>
      <c r="L3394" s="196" t="s">
        <v>5433</v>
      </c>
    </row>
    <row r="3395" spans="1:12" ht="15.75">
      <c r="A3395" s="196" t="s">
        <v>8643</v>
      </c>
      <c r="B3395" s="196" t="s">
        <v>8644</v>
      </c>
      <c r="C3395" s="196" t="s">
        <v>8009</v>
      </c>
      <c r="D3395" s="196">
        <v>180</v>
      </c>
      <c r="E3395" s="197" t="s">
        <v>144</v>
      </c>
      <c r="F3395" s="196" t="s">
        <v>144</v>
      </c>
      <c r="G3395" s="196">
        <v>89405</v>
      </c>
      <c r="H3395" s="196" t="s">
        <v>8934</v>
      </c>
      <c r="I3395" s="196" t="s">
        <v>5502</v>
      </c>
      <c r="J3395" s="196" t="s">
        <v>5503</v>
      </c>
      <c r="K3395" s="197">
        <v>5.07</v>
      </c>
      <c r="L3395" s="196" t="s">
        <v>5433</v>
      </c>
    </row>
    <row r="3396" spans="1:12" ht="15.75">
      <c r="A3396" s="196" t="s">
        <v>8643</v>
      </c>
      <c r="B3396" s="196" t="s">
        <v>8644</v>
      </c>
      <c r="C3396" s="196" t="s">
        <v>8009</v>
      </c>
      <c r="D3396" s="196">
        <v>180</v>
      </c>
      <c r="E3396" s="197" t="s">
        <v>144</v>
      </c>
      <c r="F3396" s="196" t="s">
        <v>144</v>
      </c>
      <c r="G3396" s="196">
        <v>89406</v>
      </c>
      <c r="H3396" s="196" t="s">
        <v>8935</v>
      </c>
      <c r="I3396" s="196" t="s">
        <v>5502</v>
      </c>
      <c r="J3396" s="196" t="s">
        <v>5503</v>
      </c>
      <c r="K3396" s="197">
        <v>6.68</v>
      </c>
      <c r="L3396" s="196" t="s">
        <v>5433</v>
      </c>
    </row>
    <row r="3397" spans="1:12" ht="15.75">
      <c r="A3397" s="196" t="s">
        <v>8643</v>
      </c>
      <c r="B3397" s="196" t="s">
        <v>8644</v>
      </c>
      <c r="C3397" s="196" t="s">
        <v>8009</v>
      </c>
      <c r="D3397" s="196">
        <v>180</v>
      </c>
      <c r="E3397" s="197" t="s">
        <v>144</v>
      </c>
      <c r="F3397" s="196" t="s">
        <v>144</v>
      </c>
      <c r="G3397" s="196">
        <v>89407</v>
      </c>
      <c r="H3397" s="196" t="s">
        <v>8936</v>
      </c>
      <c r="I3397" s="196" t="s">
        <v>5502</v>
      </c>
      <c r="J3397" s="196" t="s">
        <v>5503</v>
      </c>
      <c r="K3397" s="197">
        <v>6.05</v>
      </c>
      <c r="L3397" s="196" t="s">
        <v>5433</v>
      </c>
    </row>
    <row r="3398" spans="1:12" ht="15.75">
      <c r="A3398" s="196" t="s">
        <v>8643</v>
      </c>
      <c r="B3398" s="196" t="s">
        <v>8644</v>
      </c>
      <c r="C3398" s="196" t="s">
        <v>8009</v>
      </c>
      <c r="D3398" s="196">
        <v>180</v>
      </c>
      <c r="E3398" s="197" t="s">
        <v>144</v>
      </c>
      <c r="F3398" s="196" t="s">
        <v>144</v>
      </c>
      <c r="G3398" s="196">
        <v>89408</v>
      </c>
      <c r="H3398" s="196" t="s">
        <v>8937</v>
      </c>
      <c r="I3398" s="196" t="s">
        <v>5502</v>
      </c>
      <c r="J3398" s="196" t="s">
        <v>5503</v>
      </c>
      <c r="K3398" s="197">
        <v>5.68</v>
      </c>
      <c r="L3398" s="196" t="s">
        <v>5433</v>
      </c>
    </row>
    <row r="3399" spans="1:12" ht="15.75">
      <c r="A3399" s="196" t="s">
        <v>8643</v>
      </c>
      <c r="B3399" s="196" t="s">
        <v>8644</v>
      </c>
      <c r="C3399" s="196" t="s">
        <v>8009</v>
      </c>
      <c r="D3399" s="196">
        <v>180</v>
      </c>
      <c r="E3399" s="197" t="s">
        <v>144</v>
      </c>
      <c r="F3399" s="196" t="s">
        <v>144</v>
      </c>
      <c r="G3399" s="196">
        <v>89409</v>
      </c>
      <c r="H3399" s="196" t="s">
        <v>8938</v>
      </c>
      <c r="I3399" s="196" t="s">
        <v>5502</v>
      </c>
      <c r="J3399" s="196" t="s">
        <v>5503</v>
      </c>
      <c r="K3399" s="197">
        <v>6.51</v>
      </c>
      <c r="L3399" s="196" t="s">
        <v>5433</v>
      </c>
    </row>
    <row r="3400" spans="1:12" ht="15.75">
      <c r="A3400" s="196" t="s">
        <v>8643</v>
      </c>
      <c r="B3400" s="196" t="s">
        <v>8644</v>
      </c>
      <c r="C3400" s="196" t="s">
        <v>8009</v>
      </c>
      <c r="D3400" s="196">
        <v>180</v>
      </c>
      <c r="E3400" s="197" t="s">
        <v>144</v>
      </c>
      <c r="F3400" s="196" t="s">
        <v>144</v>
      </c>
      <c r="G3400" s="196">
        <v>89410</v>
      </c>
      <c r="H3400" s="196" t="s">
        <v>8939</v>
      </c>
      <c r="I3400" s="196" t="s">
        <v>5502</v>
      </c>
      <c r="J3400" s="196" t="s">
        <v>5503</v>
      </c>
      <c r="K3400" s="197">
        <v>8.1999999999999993</v>
      </c>
      <c r="L3400" s="196" t="s">
        <v>5433</v>
      </c>
    </row>
    <row r="3401" spans="1:12" ht="15.75">
      <c r="A3401" s="196" t="s">
        <v>8643</v>
      </c>
      <c r="B3401" s="196" t="s">
        <v>8644</v>
      </c>
      <c r="C3401" s="196" t="s">
        <v>8009</v>
      </c>
      <c r="D3401" s="196">
        <v>180</v>
      </c>
      <c r="E3401" s="197" t="s">
        <v>144</v>
      </c>
      <c r="F3401" s="196" t="s">
        <v>144</v>
      </c>
      <c r="G3401" s="196">
        <v>89411</v>
      </c>
      <c r="H3401" s="196" t="s">
        <v>8940</v>
      </c>
      <c r="I3401" s="196" t="s">
        <v>5502</v>
      </c>
      <c r="J3401" s="196" t="s">
        <v>5503</v>
      </c>
      <c r="K3401" s="197">
        <v>7.44</v>
      </c>
      <c r="L3401" s="196" t="s">
        <v>5433</v>
      </c>
    </row>
    <row r="3402" spans="1:12" ht="15.75">
      <c r="A3402" s="196" t="s">
        <v>8643</v>
      </c>
      <c r="B3402" s="196" t="s">
        <v>8644</v>
      </c>
      <c r="C3402" s="196" t="s">
        <v>8009</v>
      </c>
      <c r="D3402" s="196">
        <v>180</v>
      </c>
      <c r="E3402" s="197" t="s">
        <v>144</v>
      </c>
      <c r="F3402" s="196" t="s">
        <v>144</v>
      </c>
      <c r="G3402" s="196">
        <v>89412</v>
      </c>
      <c r="H3402" s="196" t="s">
        <v>8941</v>
      </c>
      <c r="I3402" s="196" t="s">
        <v>5502</v>
      </c>
      <c r="J3402" s="196" t="s">
        <v>5503</v>
      </c>
      <c r="K3402" s="197">
        <v>8.48</v>
      </c>
      <c r="L3402" s="196" t="s">
        <v>5433</v>
      </c>
    </row>
    <row r="3403" spans="1:12" ht="15.75">
      <c r="A3403" s="196" t="s">
        <v>8643</v>
      </c>
      <c r="B3403" s="196" t="s">
        <v>8644</v>
      </c>
      <c r="C3403" s="196" t="s">
        <v>8009</v>
      </c>
      <c r="D3403" s="196">
        <v>180</v>
      </c>
      <c r="E3403" s="197" t="s">
        <v>144</v>
      </c>
      <c r="F3403" s="196" t="s">
        <v>144</v>
      </c>
      <c r="G3403" s="196">
        <v>89413</v>
      </c>
      <c r="H3403" s="196" t="s">
        <v>8942</v>
      </c>
      <c r="I3403" s="196" t="s">
        <v>5502</v>
      </c>
      <c r="J3403" s="196" t="s">
        <v>5503</v>
      </c>
      <c r="K3403" s="197">
        <v>8.35</v>
      </c>
      <c r="L3403" s="196" t="s">
        <v>5433</v>
      </c>
    </row>
    <row r="3404" spans="1:12" ht="15.75">
      <c r="A3404" s="196" t="s">
        <v>8643</v>
      </c>
      <c r="B3404" s="196" t="s">
        <v>8644</v>
      </c>
      <c r="C3404" s="196" t="s">
        <v>8009</v>
      </c>
      <c r="D3404" s="196">
        <v>180</v>
      </c>
      <c r="E3404" s="197" t="s">
        <v>144</v>
      </c>
      <c r="F3404" s="196" t="s">
        <v>144</v>
      </c>
      <c r="G3404" s="196">
        <v>89414</v>
      </c>
      <c r="H3404" s="196" t="s">
        <v>8943</v>
      </c>
      <c r="I3404" s="196" t="s">
        <v>5502</v>
      </c>
      <c r="J3404" s="196" t="s">
        <v>5503</v>
      </c>
      <c r="K3404" s="197">
        <v>10.65</v>
      </c>
      <c r="L3404" s="196" t="s">
        <v>5433</v>
      </c>
    </row>
    <row r="3405" spans="1:12" ht="15.75">
      <c r="A3405" s="196" t="s">
        <v>8643</v>
      </c>
      <c r="B3405" s="196" t="s">
        <v>8644</v>
      </c>
      <c r="C3405" s="196" t="s">
        <v>8009</v>
      </c>
      <c r="D3405" s="196">
        <v>180</v>
      </c>
      <c r="E3405" s="197" t="s">
        <v>144</v>
      </c>
      <c r="F3405" s="196" t="s">
        <v>144</v>
      </c>
      <c r="G3405" s="196">
        <v>89415</v>
      </c>
      <c r="H3405" s="196" t="s">
        <v>8944</v>
      </c>
      <c r="I3405" s="196" t="s">
        <v>5502</v>
      </c>
      <c r="J3405" s="196" t="s">
        <v>5503</v>
      </c>
      <c r="K3405" s="197">
        <v>13.51</v>
      </c>
      <c r="L3405" s="196" t="s">
        <v>5433</v>
      </c>
    </row>
    <row r="3406" spans="1:12" ht="15.75">
      <c r="A3406" s="196" t="s">
        <v>8643</v>
      </c>
      <c r="B3406" s="196" t="s">
        <v>8644</v>
      </c>
      <c r="C3406" s="196" t="s">
        <v>8009</v>
      </c>
      <c r="D3406" s="196">
        <v>180</v>
      </c>
      <c r="E3406" s="197" t="s">
        <v>144</v>
      </c>
      <c r="F3406" s="196" t="s">
        <v>144</v>
      </c>
      <c r="G3406" s="196">
        <v>89416</v>
      </c>
      <c r="H3406" s="196" t="s">
        <v>8945</v>
      </c>
      <c r="I3406" s="196" t="s">
        <v>5502</v>
      </c>
      <c r="J3406" s="196" t="s">
        <v>5503</v>
      </c>
      <c r="K3406" s="197">
        <v>10.17</v>
      </c>
      <c r="L3406" s="196" t="s">
        <v>5433</v>
      </c>
    </row>
    <row r="3407" spans="1:12" ht="15.75">
      <c r="A3407" s="196" t="s">
        <v>8643</v>
      </c>
      <c r="B3407" s="196" t="s">
        <v>8644</v>
      </c>
      <c r="C3407" s="196" t="s">
        <v>8009</v>
      </c>
      <c r="D3407" s="196">
        <v>180</v>
      </c>
      <c r="E3407" s="197" t="s">
        <v>144</v>
      </c>
      <c r="F3407" s="196" t="s">
        <v>144</v>
      </c>
      <c r="G3407" s="196">
        <v>89417</v>
      </c>
      <c r="H3407" s="196" t="s">
        <v>8946</v>
      </c>
      <c r="I3407" s="196" t="s">
        <v>5502</v>
      </c>
      <c r="J3407" s="196" t="s">
        <v>5503</v>
      </c>
      <c r="K3407" s="197">
        <v>3.8</v>
      </c>
      <c r="L3407" s="196" t="s">
        <v>5433</v>
      </c>
    </row>
    <row r="3408" spans="1:12" ht="15.75">
      <c r="A3408" s="196" t="s">
        <v>8643</v>
      </c>
      <c r="B3408" s="196" t="s">
        <v>8644</v>
      </c>
      <c r="C3408" s="196" t="s">
        <v>8009</v>
      </c>
      <c r="D3408" s="196">
        <v>180</v>
      </c>
      <c r="E3408" s="197" t="s">
        <v>144</v>
      </c>
      <c r="F3408" s="196" t="s">
        <v>144</v>
      </c>
      <c r="G3408" s="196">
        <v>89418</v>
      </c>
      <c r="H3408" s="196" t="s">
        <v>8947</v>
      </c>
      <c r="I3408" s="196" t="s">
        <v>5502</v>
      </c>
      <c r="J3408" s="196" t="s">
        <v>5503</v>
      </c>
      <c r="K3408" s="197">
        <v>11.4</v>
      </c>
      <c r="L3408" s="196" t="s">
        <v>5433</v>
      </c>
    </row>
    <row r="3409" spans="1:12" ht="15.75">
      <c r="A3409" s="196" t="s">
        <v>8643</v>
      </c>
      <c r="B3409" s="196" t="s">
        <v>8644</v>
      </c>
      <c r="C3409" s="196" t="s">
        <v>8009</v>
      </c>
      <c r="D3409" s="196">
        <v>180</v>
      </c>
      <c r="E3409" s="197" t="s">
        <v>144</v>
      </c>
      <c r="F3409" s="196" t="s">
        <v>144</v>
      </c>
      <c r="G3409" s="196">
        <v>89419</v>
      </c>
      <c r="H3409" s="196" t="s">
        <v>8948</v>
      </c>
      <c r="I3409" s="196" t="s">
        <v>5502</v>
      </c>
      <c r="J3409" s="196" t="s">
        <v>5503</v>
      </c>
      <c r="K3409" s="197">
        <v>4.49</v>
      </c>
      <c r="L3409" s="196" t="s">
        <v>5433</v>
      </c>
    </row>
    <row r="3410" spans="1:12" ht="15.75">
      <c r="A3410" s="196" t="s">
        <v>8643</v>
      </c>
      <c r="B3410" s="196" t="s">
        <v>8644</v>
      </c>
      <c r="C3410" s="196" t="s">
        <v>8009</v>
      </c>
      <c r="D3410" s="196">
        <v>180</v>
      </c>
      <c r="E3410" s="197" t="s">
        <v>144</v>
      </c>
      <c r="F3410" s="196" t="s">
        <v>144</v>
      </c>
      <c r="G3410" s="196">
        <v>89420</v>
      </c>
      <c r="H3410" s="196" t="s">
        <v>8949</v>
      </c>
      <c r="I3410" s="196" t="s">
        <v>5502</v>
      </c>
      <c r="J3410" s="196" t="s">
        <v>5503</v>
      </c>
      <c r="K3410" s="197">
        <v>8.61</v>
      </c>
      <c r="L3410" s="196" t="s">
        <v>5433</v>
      </c>
    </row>
    <row r="3411" spans="1:12" ht="15.75">
      <c r="A3411" s="196" t="s">
        <v>8643</v>
      </c>
      <c r="B3411" s="196" t="s">
        <v>8644</v>
      </c>
      <c r="C3411" s="196" t="s">
        <v>8009</v>
      </c>
      <c r="D3411" s="196">
        <v>180</v>
      </c>
      <c r="E3411" s="197" t="s">
        <v>144</v>
      </c>
      <c r="F3411" s="196" t="s">
        <v>144</v>
      </c>
      <c r="G3411" s="196">
        <v>89421</v>
      </c>
      <c r="H3411" s="196" t="s">
        <v>8950</v>
      </c>
      <c r="I3411" s="196" t="s">
        <v>5502</v>
      </c>
      <c r="J3411" s="196" t="s">
        <v>5503</v>
      </c>
      <c r="K3411" s="197">
        <v>11.1</v>
      </c>
      <c r="L3411" s="196" t="s">
        <v>5433</v>
      </c>
    </row>
    <row r="3412" spans="1:12" ht="15.75">
      <c r="A3412" s="196" t="s">
        <v>8643</v>
      </c>
      <c r="B3412" s="196" t="s">
        <v>8644</v>
      </c>
      <c r="C3412" s="196" t="s">
        <v>8009</v>
      </c>
      <c r="D3412" s="196">
        <v>180</v>
      </c>
      <c r="E3412" s="197" t="s">
        <v>144</v>
      </c>
      <c r="F3412" s="196" t="s">
        <v>144</v>
      </c>
      <c r="G3412" s="196">
        <v>89422</v>
      </c>
      <c r="H3412" s="196" t="s">
        <v>8951</v>
      </c>
      <c r="I3412" s="196" t="s">
        <v>5502</v>
      </c>
      <c r="J3412" s="196" t="s">
        <v>5503</v>
      </c>
      <c r="K3412" s="197">
        <v>3.87</v>
      </c>
      <c r="L3412" s="196" t="s">
        <v>5433</v>
      </c>
    </row>
    <row r="3413" spans="1:12" ht="15.75">
      <c r="A3413" s="196" t="s">
        <v>8643</v>
      </c>
      <c r="B3413" s="196" t="s">
        <v>8644</v>
      </c>
      <c r="C3413" s="196" t="s">
        <v>8009</v>
      </c>
      <c r="D3413" s="196">
        <v>180</v>
      </c>
      <c r="E3413" s="197" t="s">
        <v>144</v>
      </c>
      <c r="F3413" s="196" t="s">
        <v>144</v>
      </c>
      <c r="G3413" s="196">
        <v>89423</v>
      </c>
      <c r="H3413" s="196" t="s">
        <v>8952</v>
      </c>
      <c r="I3413" s="196" t="s">
        <v>5502</v>
      </c>
      <c r="J3413" s="196" t="s">
        <v>5503</v>
      </c>
      <c r="K3413" s="197">
        <v>8</v>
      </c>
      <c r="L3413" s="196" t="s">
        <v>5433</v>
      </c>
    </row>
    <row r="3414" spans="1:12" ht="15.75">
      <c r="A3414" s="196" t="s">
        <v>8643</v>
      </c>
      <c r="B3414" s="196" t="s">
        <v>8644</v>
      </c>
      <c r="C3414" s="196" t="s">
        <v>8009</v>
      </c>
      <c r="D3414" s="196">
        <v>180</v>
      </c>
      <c r="E3414" s="197" t="s">
        <v>144</v>
      </c>
      <c r="F3414" s="196" t="s">
        <v>144</v>
      </c>
      <c r="G3414" s="196">
        <v>89424</v>
      </c>
      <c r="H3414" s="196" t="s">
        <v>8953</v>
      </c>
      <c r="I3414" s="196" t="s">
        <v>5502</v>
      </c>
      <c r="J3414" s="196" t="s">
        <v>5503</v>
      </c>
      <c r="K3414" s="197">
        <v>4.5199999999999996</v>
      </c>
      <c r="L3414" s="196" t="s">
        <v>5433</v>
      </c>
    </row>
    <row r="3415" spans="1:12" ht="15.75">
      <c r="A3415" s="196" t="s">
        <v>8643</v>
      </c>
      <c r="B3415" s="196" t="s">
        <v>8644</v>
      </c>
      <c r="C3415" s="196" t="s">
        <v>8009</v>
      </c>
      <c r="D3415" s="196">
        <v>180</v>
      </c>
      <c r="E3415" s="197" t="s">
        <v>144</v>
      </c>
      <c r="F3415" s="196" t="s">
        <v>144</v>
      </c>
      <c r="G3415" s="196">
        <v>89425</v>
      </c>
      <c r="H3415" s="196" t="s">
        <v>8954</v>
      </c>
      <c r="I3415" s="196" t="s">
        <v>5502</v>
      </c>
      <c r="J3415" s="196" t="s">
        <v>5503</v>
      </c>
      <c r="K3415" s="197">
        <v>14.65</v>
      </c>
      <c r="L3415" s="196" t="s">
        <v>5433</v>
      </c>
    </row>
    <row r="3416" spans="1:12" ht="15.75">
      <c r="A3416" s="196" t="s">
        <v>8643</v>
      </c>
      <c r="B3416" s="196" t="s">
        <v>8644</v>
      </c>
      <c r="C3416" s="196" t="s">
        <v>8009</v>
      </c>
      <c r="D3416" s="196">
        <v>180</v>
      </c>
      <c r="E3416" s="197" t="s">
        <v>144</v>
      </c>
      <c r="F3416" s="196" t="s">
        <v>144</v>
      </c>
      <c r="G3416" s="196">
        <v>89426</v>
      </c>
      <c r="H3416" s="196" t="s">
        <v>8955</v>
      </c>
      <c r="I3416" s="196" t="s">
        <v>5502</v>
      </c>
      <c r="J3416" s="196" t="s">
        <v>5503</v>
      </c>
      <c r="K3416" s="197">
        <v>7.63</v>
      </c>
      <c r="L3416" s="196" t="s">
        <v>5433</v>
      </c>
    </row>
    <row r="3417" spans="1:12" ht="15.75">
      <c r="A3417" s="196" t="s">
        <v>8643</v>
      </c>
      <c r="B3417" s="196" t="s">
        <v>8644</v>
      </c>
      <c r="C3417" s="196" t="s">
        <v>8009</v>
      </c>
      <c r="D3417" s="196">
        <v>180</v>
      </c>
      <c r="E3417" s="197" t="s">
        <v>144</v>
      </c>
      <c r="F3417" s="196" t="s">
        <v>144</v>
      </c>
      <c r="G3417" s="196">
        <v>89427</v>
      </c>
      <c r="H3417" s="196" t="s">
        <v>8956</v>
      </c>
      <c r="I3417" s="196" t="s">
        <v>5502</v>
      </c>
      <c r="J3417" s="196" t="s">
        <v>5503</v>
      </c>
      <c r="K3417" s="197">
        <v>10.93</v>
      </c>
      <c r="L3417" s="196" t="s">
        <v>5433</v>
      </c>
    </row>
    <row r="3418" spans="1:12" ht="15.75">
      <c r="A3418" s="196" t="s">
        <v>8643</v>
      </c>
      <c r="B3418" s="196" t="s">
        <v>8644</v>
      </c>
      <c r="C3418" s="196" t="s">
        <v>8009</v>
      </c>
      <c r="D3418" s="196">
        <v>180</v>
      </c>
      <c r="E3418" s="197" t="s">
        <v>144</v>
      </c>
      <c r="F3418" s="196" t="s">
        <v>144</v>
      </c>
      <c r="G3418" s="196">
        <v>89428</v>
      </c>
      <c r="H3418" s="196" t="s">
        <v>8957</v>
      </c>
      <c r="I3418" s="196" t="s">
        <v>5502</v>
      </c>
      <c r="J3418" s="196" t="s">
        <v>5503</v>
      </c>
      <c r="K3418" s="197">
        <v>13.25</v>
      </c>
      <c r="L3418" s="196" t="s">
        <v>5433</v>
      </c>
    </row>
    <row r="3419" spans="1:12" ht="15.75">
      <c r="A3419" s="196" t="s">
        <v>8643</v>
      </c>
      <c r="B3419" s="196" t="s">
        <v>8644</v>
      </c>
      <c r="C3419" s="196" t="s">
        <v>8009</v>
      </c>
      <c r="D3419" s="196">
        <v>180</v>
      </c>
      <c r="E3419" s="197" t="s">
        <v>144</v>
      </c>
      <c r="F3419" s="196" t="s">
        <v>144</v>
      </c>
      <c r="G3419" s="196">
        <v>89429</v>
      </c>
      <c r="H3419" s="196" t="s">
        <v>8958</v>
      </c>
      <c r="I3419" s="196" t="s">
        <v>5502</v>
      </c>
      <c r="J3419" s="196" t="s">
        <v>5503</v>
      </c>
      <c r="K3419" s="197">
        <v>4.62</v>
      </c>
      <c r="L3419" s="196" t="s">
        <v>5433</v>
      </c>
    </row>
    <row r="3420" spans="1:12" ht="15.75">
      <c r="A3420" s="196" t="s">
        <v>8643</v>
      </c>
      <c r="B3420" s="196" t="s">
        <v>8644</v>
      </c>
      <c r="C3420" s="196" t="s">
        <v>8009</v>
      </c>
      <c r="D3420" s="196">
        <v>180</v>
      </c>
      <c r="E3420" s="197" t="s">
        <v>144</v>
      </c>
      <c r="F3420" s="196" t="s">
        <v>144</v>
      </c>
      <c r="G3420" s="196">
        <v>89430</v>
      </c>
      <c r="H3420" s="196" t="s">
        <v>8959</v>
      </c>
      <c r="I3420" s="196" t="s">
        <v>5502</v>
      </c>
      <c r="J3420" s="196" t="s">
        <v>5503</v>
      </c>
      <c r="K3420" s="197">
        <v>11.1</v>
      </c>
      <c r="L3420" s="196" t="s">
        <v>5433</v>
      </c>
    </row>
    <row r="3421" spans="1:12" ht="15.75">
      <c r="A3421" s="196" t="s">
        <v>8643</v>
      </c>
      <c r="B3421" s="196" t="s">
        <v>8644</v>
      </c>
      <c r="C3421" s="196" t="s">
        <v>8009</v>
      </c>
      <c r="D3421" s="196">
        <v>180</v>
      </c>
      <c r="E3421" s="197" t="s">
        <v>144</v>
      </c>
      <c r="F3421" s="196" t="s">
        <v>144</v>
      </c>
      <c r="G3421" s="196">
        <v>89431</v>
      </c>
      <c r="H3421" s="196" t="s">
        <v>8960</v>
      </c>
      <c r="I3421" s="196" t="s">
        <v>5502</v>
      </c>
      <c r="J3421" s="196" t="s">
        <v>5503</v>
      </c>
      <c r="K3421" s="197">
        <v>6.61</v>
      </c>
      <c r="L3421" s="196" t="s">
        <v>5433</v>
      </c>
    </row>
    <row r="3422" spans="1:12" ht="15.75">
      <c r="A3422" s="196" t="s">
        <v>8643</v>
      </c>
      <c r="B3422" s="196" t="s">
        <v>8644</v>
      </c>
      <c r="C3422" s="196" t="s">
        <v>8009</v>
      </c>
      <c r="D3422" s="196">
        <v>180</v>
      </c>
      <c r="E3422" s="197" t="s">
        <v>144</v>
      </c>
      <c r="F3422" s="196" t="s">
        <v>144</v>
      </c>
      <c r="G3422" s="196">
        <v>89432</v>
      </c>
      <c r="H3422" s="196" t="s">
        <v>8961</v>
      </c>
      <c r="I3422" s="196" t="s">
        <v>5502</v>
      </c>
      <c r="J3422" s="196" t="s">
        <v>5503</v>
      </c>
      <c r="K3422" s="197">
        <v>30.78</v>
      </c>
      <c r="L3422" s="196" t="s">
        <v>5433</v>
      </c>
    </row>
    <row r="3423" spans="1:12" ht="15.75">
      <c r="A3423" s="196" t="s">
        <v>8643</v>
      </c>
      <c r="B3423" s="196" t="s">
        <v>8644</v>
      </c>
      <c r="C3423" s="196" t="s">
        <v>8009</v>
      </c>
      <c r="D3423" s="196">
        <v>180</v>
      </c>
      <c r="E3423" s="197" t="s">
        <v>144</v>
      </c>
      <c r="F3423" s="196" t="s">
        <v>144</v>
      </c>
      <c r="G3423" s="196">
        <v>89433</v>
      </c>
      <c r="H3423" s="196" t="s">
        <v>8962</v>
      </c>
      <c r="I3423" s="196" t="s">
        <v>5502</v>
      </c>
      <c r="J3423" s="196" t="s">
        <v>5503</v>
      </c>
      <c r="K3423" s="197">
        <v>9.34</v>
      </c>
      <c r="L3423" s="196" t="s">
        <v>5433</v>
      </c>
    </row>
    <row r="3424" spans="1:12" ht="15.75">
      <c r="A3424" s="196" t="s">
        <v>8643</v>
      </c>
      <c r="B3424" s="196" t="s">
        <v>8644</v>
      </c>
      <c r="C3424" s="196" t="s">
        <v>8009</v>
      </c>
      <c r="D3424" s="196">
        <v>180</v>
      </c>
      <c r="E3424" s="197" t="s">
        <v>144</v>
      </c>
      <c r="F3424" s="196" t="s">
        <v>144</v>
      </c>
      <c r="G3424" s="196">
        <v>89434</v>
      </c>
      <c r="H3424" s="196" t="s">
        <v>8963</v>
      </c>
      <c r="I3424" s="196" t="s">
        <v>5502</v>
      </c>
      <c r="J3424" s="196" t="s">
        <v>5503</v>
      </c>
      <c r="K3424" s="197">
        <v>10.28</v>
      </c>
      <c r="L3424" s="196" t="s">
        <v>5433</v>
      </c>
    </row>
    <row r="3425" spans="1:12" ht="15.75">
      <c r="A3425" s="196" t="s">
        <v>8643</v>
      </c>
      <c r="B3425" s="196" t="s">
        <v>8644</v>
      </c>
      <c r="C3425" s="196" t="s">
        <v>8009</v>
      </c>
      <c r="D3425" s="196">
        <v>180</v>
      </c>
      <c r="E3425" s="197" t="s">
        <v>144</v>
      </c>
      <c r="F3425" s="196" t="s">
        <v>144</v>
      </c>
      <c r="G3425" s="196">
        <v>89435</v>
      </c>
      <c r="H3425" s="196" t="s">
        <v>8964</v>
      </c>
      <c r="I3425" s="196" t="s">
        <v>5502</v>
      </c>
      <c r="J3425" s="196" t="s">
        <v>5503</v>
      </c>
      <c r="K3425" s="197">
        <v>20.239999999999998</v>
      </c>
      <c r="L3425" s="196" t="s">
        <v>5433</v>
      </c>
    </row>
    <row r="3426" spans="1:12" ht="15.75">
      <c r="A3426" s="196" t="s">
        <v>8643</v>
      </c>
      <c r="B3426" s="196" t="s">
        <v>8644</v>
      </c>
      <c r="C3426" s="196" t="s">
        <v>8009</v>
      </c>
      <c r="D3426" s="196">
        <v>180</v>
      </c>
      <c r="E3426" s="197" t="s">
        <v>144</v>
      </c>
      <c r="F3426" s="196" t="s">
        <v>144</v>
      </c>
      <c r="G3426" s="196">
        <v>89436</v>
      </c>
      <c r="H3426" s="196" t="s">
        <v>8965</v>
      </c>
      <c r="I3426" s="196" t="s">
        <v>5502</v>
      </c>
      <c r="J3426" s="196" t="s">
        <v>5503</v>
      </c>
      <c r="K3426" s="197">
        <v>6.49</v>
      </c>
      <c r="L3426" s="196" t="s">
        <v>5433</v>
      </c>
    </row>
    <row r="3427" spans="1:12" ht="15.75">
      <c r="A3427" s="196" t="s">
        <v>8643</v>
      </c>
      <c r="B3427" s="196" t="s">
        <v>8644</v>
      </c>
      <c r="C3427" s="196" t="s">
        <v>8009</v>
      </c>
      <c r="D3427" s="196">
        <v>180</v>
      </c>
      <c r="E3427" s="197" t="s">
        <v>144</v>
      </c>
      <c r="F3427" s="196" t="s">
        <v>144</v>
      </c>
      <c r="G3427" s="196">
        <v>89437</v>
      </c>
      <c r="H3427" s="196" t="s">
        <v>8966</v>
      </c>
      <c r="I3427" s="196" t="s">
        <v>5502</v>
      </c>
      <c r="J3427" s="196" t="s">
        <v>5503</v>
      </c>
      <c r="K3427" s="197">
        <v>24.4</v>
      </c>
      <c r="L3427" s="196" t="s">
        <v>5433</v>
      </c>
    </row>
    <row r="3428" spans="1:12" ht="15.75">
      <c r="A3428" s="196" t="s">
        <v>8643</v>
      </c>
      <c r="B3428" s="196" t="s">
        <v>8644</v>
      </c>
      <c r="C3428" s="196" t="s">
        <v>8009</v>
      </c>
      <c r="D3428" s="196">
        <v>180</v>
      </c>
      <c r="E3428" s="197" t="s">
        <v>144</v>
      </c>
      <c r="F3428" s="196" t="s">
        <v>144</v>
      </c>
      <c r="G3428" s="196">
        <v>89438</v>
      </c>
      <c r="H3428" s="196" t="s">
        <v>8967</v>
      </c>
      <c r="I3428" s="196" t="s">
        <v>5502</v>
      </c>
      <c r="J3428" s="196" t="s">
        <v>5503</v>
      </c>
      <c r="K3428" s="197">
        <v>6.72</v>
      </c>
      <c r="L3428" s="196" t="s">
        <v>5433</v>
      </c>
    </row>
    <row r="3429" spans="1:12" ht="15.75">
      <c r="A3429" s="196" t="s">
        <v>8643</v>
      </c>
      <c r="B3429" s="196" t="s">
        <v>8644</v>
      </c>
      <c r="C3429" s="196" t="s">
        <v>8009</v>
      </c>
      <c r="D3429" s="196">
        <v>180</v>
      </c>
      <c r="E3429" s="197" t="s">
        <v>144</v>
      </c>
      <c r="F3429" s="196" t="s">
        <v>144</v>
      </c>
      <c r="G3429" s="196">
        <v>89439</v>
      </c>
      <c r="H3429" s="196" t="s">
        <v>8968</v>
      </c>
      <c r="I3429" s="196" t="s">
        <v>5502</v>
      </c>
      <c r="J3429" s="196" t="s">
        <v>5503</v>
      </c>
      <c r="K3429" s="197">
        <v>8.89</v>
      </c>
      <c r="L3429" s="196" t="s">
        <v>5433</v>
      </c>
    </row>
    <row r="3430" spans="1:12" ht="15.75">
      <c r="A3430" s="196" t="s">
        <v>8643</v>
      </c>
      <c r="B3430" s="196" t="s">
        <v>8644</v>
      </c>
      <c r="C3430" s="196" t="s">
        <v>8009</v>
      </c>
      <c r="D3430" s="196">
        <v>180</v>
      </c>
      <c r="E3430" s="197" t="s">
        <v>144</v>
      </c>
      <c r="F3430" s="196" t="s">
        <v>144</v>
      </c>
      <c r="G3430" s="196">
        <v>89440</v>
      </c>
      <c r="H3430" s="196" t="s">
        <v>8969</v>
      </c>
      <c r="I3430" s="196" t="s">
        <v>5502</v>
      </c>
      <c r="J3430" s="196" t="s">
        <v>5503</v>
      </c>
      <c r="K3430" s="197">
        <v>8.14</v>
      </c>
      <c r="L3430" s="196" t="s">
        <v>5433</v>
      </c>
    </row>
    <row r="3431" spans="1:12" ht="15.75">
      <c r="A3431" s="196" t="s">
        <v>8643</v>
      </c>
      <c r="B3431" s="196" t="s">
        <v>8644</v>
      </c>
      <c r="C3431" s="196" t="s">
        <v>8009</v>
      </c>
      <c r="D3431" s="196">
        <v>180</v>
      </c>
      <c r="E3431" s="197" t="s">
        <v>144</v>
      </c>
      <c r="F3431" s="196" t="s">
        <v>144</v>
      </c>
      <c r="G3431" s="196">
        <v>89441</v>
      </c>
      <c r="H3431" s="196" t="s">
        <v>8970</v>
      </c>
      <c r="I3431" s="196" t="s">
        <v>5502</v>
      </c>
      <c r="J3431" s="196" t="s">
        <v>5503</v>
      </c>
      <c r="K3431" s="197">
        <v>16.260000000000002</v>
      </c>
      <c r="L3431" s="196" t="s">
        <v>5433</v>
      </c>
    </row>
    <row r="3432" spans="1:12" ht="15.75">
      <c r="A3432" s="196" t="s">
        <v>8643</v>
      </c>
      <c r="B3432" s="196" t="s">
        <v>8644</v>
      </c>
      <c r="C3432" s="196" t="s">
        <v>8009</v>
      </c>
      <c r="D3432" s="196">
        <v>180</v>
      </c>
      <c r="E3432" s="197" t="s">
        <v>144</v>
      </c>
      <c r="F3432" s="196" t="s">
        <v>144</v>
      </c>
      <c r="G3432" s="196">
        <v>89442</v>
      </c>
      <c r="H3432" s="196" t="s">
        <v>8971</v>
      </c>
      <c r="I3432" s="196" t="s">
        <v>5502</v>
      </c>
      <c r="J3432" s="196" t="s">
        <v>5503</v>
      </c>
      <c r="K3432" s="197">
        <v>10.31</v>
      </c>
      <c r="L3432" s="196" t="s">
        <v>5433</v>
      </c>
    </row>
    <row r="3433" spans="1:12" ht="15.75">
      <c r="A3433" s="196" t="s">
        <v>8643</v>
      </c>
      <c r="B3433" s="196" t="s">
        <v>8644</v>
      </c>
      <c r="C3433" s="196" t="s">
        <v>8009</v>
      </c>
      <c r="D3433" s="196">
        <v>180</v>
      </c>
      <c r="E3433" s="197" t="s">
        <v>144</v>
      </c>
      <c r="F3433" s="196" t="s">
        <v>144</v>
      </c>
      <c r="G3433" s="196">
        <v>89443</v>
      </c>
      <c r="H3433" s="196" t="s">
        <v>8972</v>
      </c>
      <c r="I3433" s="196" t="s">
        <v>5502</v>
      </c>
      <c r="J3433" s="196" t="s">
        <v>5503</v>
      </c>
      <c r="K3433" s="197">
        <v>12.84</v>
      </c>
      <c r="L3433" s="196" t="s">
        <v>5433</v>
      </c>
    </row>
    <row r="3434" spans="1:12" ht="15.75">
      <c r="A3434" s="196" t="s">
        <v>8643</v>
      </c>
      <c r="B3434" s="196" t="s">
        <v>8644</v>
      </c>
      <c r="C3434" s="196" t="s">
        <v>8009</v>
      </c>
      <c r="D3434" s="196">
        <v>180</v>
      </c>
      <c r="E3434" s="197" t="s">
        <v>144</v>
      </c>
      <c r="F3434" s="196" t="s">
        <v>144</v>
      </c>
      <c r="G3434" s="196">
        <v>89444</v>
      </c>
      <c r="H3434" s="196" t="s">
        <v>8973</v>
      </c>
      <c r="I3434" s="196" t="s">
        <v>5502</v>
      </c>
      <c r="J3434" s="196" t="s">
        <v>5503</v>
      </c>
      <c r="K3434" s="197">
        <v>26.61</v>
      </c>
      <c r="L3434" s="196" t="s">
        <v>5433</v>
      </c>
    </row>
    <row r="3435" spans="1:12" ht="15.75">
      <c r="A3435" s="196" t="s">
        <v>8643</v>
      </c>
      <c r="B3435" s="196" t="s">
        <v>8644</v>
      </c>
      <c r="C3435" s="196" t="s">
        <v>8009</v>
      </c>
      <c r="D3435" s="196">
        <v>180</v>
      </c>
      <c r="E3435" s="197" t="s">
        <v>144</v>
      </c>
      <c r="F3435" s="196" t="s">
        <v>144</v>
      </c>
      <c r="G3435" s="196">
        <v>89445</v>
      </c>
      <c r="H3435" s="196" t="s">
        <v>8974</v>
      </c>
      <c r="I3435" s="196" t="s">
        <v>5502</v>
      </c>
      <c r="J3435" s="196" t="s">
        <v>5503</v>
      </c>
      <c r="K3435" s="197">
        <v>14.99</v>
      </c>
      <c r="L3435" s="196" t="s">
        <v>5433</v>
      </c>
    </row>
    <row r="3436" spans="1:12" ht="15.75">
      <c r="A3436" s="196" t="s">
        <v>8643</v>
      </c>
      <c r="B3436" s="196" t="s">
        <v>8644</v>
      </c>
      <c r="C3436" s="196" t="s">
        <v>8009</v>
      </c>
      <c r="D3436" s="196">
        <v>180</v>
      </c>
      <c r="E3436" s="197" t="s">
        <v>144</v>
      </c>
      <c r="F3436" s="196" t="s">
        <v>144</v>
      </c>
      <c r="G3436" s="196">
        <v>89481</v>
      </c>
      <c r="H3436" s="196" t="s">
        <v>8975</v>
      </c>
      <c r="I3436" s="196" t="s">
        <v>5502</v>
      </c>
      <c r="J3436" s="196" t="s">
        <v>5503</v>
      </c>
      <c r="K3436" s="197">
        <v>4.43</v>
      </c>
      <c r="L3436" s="196" t="s">
        <v>5433</v>
      </c>
    </row>
    <row r="3437" spans="1:12" ht="15.75">
      <c r="A3437" s="196" t="s">
        <v>8643</v>
      </c>
      <c r="B3437" s="196" t="s">
        <v>8644</v>
      </c>
      <c r="C3437" s="196" t="s">
        <v>8009</v>
      </c>
      <c r="D3437" s="196">
        <v>180</v>
      </c>
      <c r="E3437" s="197" t="s">
        <v>144</v>
      </c>
      <c r="F3437" s="196" t="s">
        <v>144</v>
      </c>
      <c r="G3437" s="196">
        <v>89485</v>
      </c>
      <c r="H3437" s="196" t="s">
        <v>8976</v>
      </c>
      <c r="I3437" s="196" t="s">
        <v>5502</v>
      </c>
      <c r="J3437" s="196" t="s">
        <v>5503</v>
      </c>
      <c r="K3437" s="197">
        <v>5.26</v>
      </c>
      <c r="L3437" s="196" t="s">
        <v>5433</v>
      </c>
    </row>
    <row r="3438" spans="1:12" ht="15.75">
      <c r="A3438" s="196" t="s">
        <v>8643</v>
      </c>
      <c r="B3438" s="196" t="s">
        <v>8644</v>
      </c>
      <c r="C3438" s="196" t="s">
        <v>8009</v>
      </c>
      <c r="D3438" s="196">
        <v>180</v>
      </c>
      <c r="E3438" s="197" t="s">
        <v>144</v>
      </c>
      <c r="F3438" s="196" t="s">
        <v>144</v>
      </c>
      <c r="G3438" s="196">
        <v>89489</v>
      </c>
      <c r="H3438" s="196" t="s">
        <v>8977</v>
      </c>
      <c r="I3438" s="196" t="s">
        <v>5502</v>
      </c>
      <c r="J3438" s="196" t="s">
        <v>5503</v>
      </c>
      <c r="K3438" s="197">
        <v>6.95</v>
      </c>
      <c r="L3438" s="196" t="s">
        <v>5433</v>
      </c>
    </row>
    <row r="3439" spans="1:12" ht="15.75">
      <c r="A3439" s="196" t="s">
        <v>8643</v>
      </c>
      <c r="B3439" s="196" t="s">
        <v>8644</v>
      </c>
      <c r="C3439" s="196" t="s">
        <v>8009</v>
      </c>
      <c r="D3439" s="196">
        <v>180</v>
      </c>
      <c r="E3439" s="197" t="s">
        <v>144</v>
      </c>
      <c r="F3439" s="196" t="s">
        <v>144</v>
      </c>
      <c r="G3439" s="196">
        <v>89490</v>
      </c>
      <c r="H3439" s="196" t="s">
        <v>8978</v>
      </c>
      <c r="I3439" s="196" t="s">
        <v>5502</v>
      </c>
      <c r="J3439" s="196" t="s">
        <v>5503</v>
      </c>
      <c r="K3439" s="197">
        <v>6.19</v>
      </c>
      <c r="L3439" s="196" t="s">
        <v>5433</v>
      </c>
    </row>
    <row r="3440" spans="1:12" ht="15.75">
      <c r="A3440" s="196" t="s">
        <v>8643</v>
      </c>
      <c r="B3440" s="196" t="s">
        <v>8644</v>
      </c>
      <c r="C3440" s="196" t="s">
        <v>8009</v>
      </c>
      <c r="D3440" s="196">
        <v>180</v>
      </c>
      <c r="E3440" s="197" t="s">
        <v>144</v>
      </c>
      <c r="F3440" s="196" t="s">
        <v>144</v>
      </c>
      <c r="G3440" s="196">
        <v>89492</v>
      </c>
      <c r="H3440" s="196" t="s">
        <v>8979</v>
      </c>
      <c r="I3440" s="196" t="s">
        <v>5502</v>
      </c>
      <c r="J3440" s="196" t="s">
        <v>5503</v>
      </c>
      <c r="K3440" s="197">
        <v>6.94</v>
      </c>
      <c r="L3440" s="196" t="s">
        <v>5433</v>
      </c>
    </row>
    <row r="3441" spans="1:12" ht="15.75">
      <c r="A3441" s="196" t="s">
        <v>8643</v>
      </c>
      <c r="B3441" s="196" t="s">
        <v>8644</v>
      </c>
      <c r="C3441" s="196" t="s">
        <v>8009</v>
      </c>
      <c r="D3441" s="196">
        <v>180</v>
      </c>
      <c r="E3441" s="197" t="s">
        <v>144</v>
      </c>
      <c r="F3441" s="196" t="s">
        <v>144</v>
      </c>
      <c r="G3441" s="196">
        <v>89493</v>
      </c>
      <c r="H3441" s="196" t="s">
        <v>8980</v>
      </c>
      <c r="I3441" s="196" t="s">
        <v>5502</v>
      </c>
      <c r="J3441" s="196" t="s">
        <v>5503</v>
      </c>
      <c r="K3441" s="197">
        <v>9.24</v>
      </c>
      <c r="L3441" s="196" t="s">
        <v>5433</v>
      </c>
    </row>
    <row r="3442" spans="1:12" ht="15.75">
      <c r="A3442" s="196" t="s">
        <v>8643</v>
      </c>
      <c r="B3442" s="196" t="s">
        <v>8644</v>
      </c>
      <c r="C3442" s="196" t="s">
        <v>8009</v>
      </c>
      <c r="D3442" s="196">
        <v>180</v>
      </c>
      <c r="E3442" s="197" t="s">
        <v>144</v>
      </c>
      <c r="F3442" s="196" t="s">
        <v>144</v>
      </c>
      <c r="G3442" s="196">
        <v>89494</v>
      </c>
      <c r="H3442" s="196" t="s">
        <v>8981</v>
      </c>
      <c r="I3442" s="196" t="s">
        <v>5502</v>
      </c>
      <c r="J3442" s="196" t="s">
        <v>5503</v>
      </c>
      <c r="K3442" s="197">
        <v>12.1</v>
      </c>
      <c r="L3442" s="196" t="s">
        <v>5433</v>
      </c>
    </row>
    <row r="3443" spans="1:12" ht="15.75">
      <c r="A3443" s="196" t="s">
        <v>8643</v>
      </c>
      <c r="B3443" s="196" t="s">
        <v>8644</v>
      </c>
      <c r="C3443" s="196" t="s">
        <v>8009</v>
      </c>
      <c r="D3443" s="196">
        <v>180</v>
      </c>
      <c r="E3443" s="197" t="s">
        <v>144</v>
      </c>
      <c r="F3443" s="196" t="s">
        <v>144</v>
      </c>
      <c r="G3443" s="196">
        <v>89496</v>
      </c>
      <c r="H3443" s="196" t="s">
        <v>8982</v>
      </c>
      <c r="I3443" s="196" t="s">
        <v>5502</v>
      </c>
      <c r="J3443" s="196" t="s">
        <v>5503</v>
      </c>
      <c r="K3443" s="197">
        <v>8.76</v>
      </c>
      <c r="L3443" s="196" t="s">
        <v>5433</v>
      </c>
    </row>
    <row r="3444" spans="1:12" ht="15.75">
      <c r="A3444" s="196" t="s">
        <v>8643</v>
      </c>
      <c r="B3444" s="196" t="s">
        <v>8644</v>
      </c>
      <c r="C3444" s="196" t="s">
        <v>8009</v>
      </c>
      <c r="D3444" s="196">
        <v>180</v>
      </c>
      <c r="E3444" s="197" t="s">
        <v>144</v>
      </c>
      <c r="F3444" s="196" t="s">
        <v>144</v>
      </c>
      <c r="G3444" s="196">
        <v>89497</v>
      </c>
      <c r="H3444" s="196" t="s">
        <v>8983</v>
      </c>
      <c r="I3444" s="196" t="s">
        <v>5502</v>
      </c>
      <c r="J3444" s="196" t="s">
        <v>5503</v>
      </c>
      <c r="K3444" s="197">
        <v>11.31</v>
      </c>
      <c r="L3444" s="196" t="s">
        <v>5433</v>
      </c>
    </row>
    <row r="3445" spans="1:12" ht="15.75">
      <c r="A3445" s="196" t="s">
        <v>8643</v>
      </c>
      <c r="B3445" s="196" t="s">
        <v>8644</v>
      </c>
      <c r="C3445" s="196" t="s">
        <v>8009</v>
      </c>
      <c r="D3445" s="196">
        <v>180</v>
      </c>
      <c r="E3445" s="197" t="s">
        <v>144</v>
      </c>
      <c r="F3445" s="196" t="s">
        <v>144</v>
      </c>
      <c r="G3445" s="196">
        <v>89498</v>
      </c>
      <c r="H3445" s="196" t="s">
        <v>8984</v>
      </c>
      <c r="I3445" s="196" t="s">
        <v>5502</v>
      </c>
      <c r="J3445" s="196" t="s">
        <v>5503</v>
      </c>
      <c r="K3445" s="197">
        <v>12.36</v>
      </c>
      <c r="L3445" s="196" t="s">
        <v>5433</v>
      </c>
    </row>
    <row r="3446" spans="1:12" ht="15.75">
      <c r="A3446" s="196" t="s">
        <v>8643</v>
      </c>
      <c r="B3446" s="196" t="s">
        <v>8644</v>
      </c>
      <c r="C3446" s="196" t="s">
        <v>8009</v>
      </c>
      <c r="D3446" s="196">
        <v>180</v>
      </c>
      <c r="E3446" s="197" t="s">
        <v>144</v>
      </c>
      <c r="F3446" s="196" t="s">
        <v>144</v>
      </c>
      <c r="G3446" s="196">
        <v>89499</v>
      </c>
      <c r="H3446" s="196" t="s">
        <v>8985</v>
      </c>
      <c r="I3446" s="196" t="s">
        <v>5502</v>
      </c>
      <c r="J3446" s="196" t="s">
        <v>5503</v>
      </c>
      <c r="K3446" s="197">
        <v>19.07</v>
      </c>
      <c r="L3446" s="196" t="s">
        <v>5433</v>
      </c>
    </row>
    <row r="3447" spans="1:12" ht="15.75">
      <c r="A3447" s="196" t="s">
        <v>8643</v>
      </c>
      <c r="B3447" s="196" t="s">
        <v>8644</v>
      </c>
      <c r="C3447" s="196" t="s">
        <v>8009</v>
      </c>
      <c r="D3447" s="196">
        <v>180</v>
      </c>
      <c r="E3447" s="197" t="s">
        <v>144</v>
      </c>
      <c r="F3447" s="196" t="s">
        <v>144</v>
      </c>
      <c r="G3447" s="196">
        <v>89500</v>
      </c>
      <c r="H3447" s="196" t="s">
        <v>8986</v>
      </c>
      <c r="I3447" s="196" t="s">
        <v>5502</v>
      </c>
      <c r="J3447" s="196" t="s">
        <v>5503</v>
      </c>
      <c r="K3447" s="197">
        <v>12.57</v>
      </c>
      <c r="L3447" s="196" t="s">
        <v>5433</v>
      </c>
    </row>
    <row r="3448" spans="1:12" ht="15.75">
      <c r="A3448" s="196" t="s">
        <v>8643</v>
      </c>
      <c r="B3448" s="196" t="s">
        <v>8644</v>
      </c>
      <c r="C3448" s="196" t="s">
        <v>8009</v>
      </c>
      <c r="D3448" s="196">
        <v>180</v>
      </c>
      <c r="E3448" s="197" t="s">
        <v>144</v>
      </c>
      <c r="F3448" s="196" t="s">
        <v>144</v>
      </c>
      <c r="G3448" s="196">
        <v>89501</v>
      </c>
      <c r="H3448" s="196" t="s">
        <v>8987</v>
      </c>
      <c r="I3448" s="196" t="s">
        <v>5502</v>
      </c>
      <c r="J3448" s="196" t="s">
        <v>5503</v>
      </c>
      <c r="K3448" s="197">
        <v>13.68</v>
      </c>
      <c r="L3448" s="196" t="s">
        <v>5433</v>
      </c>
    </row>
    <row r="3449" spans="1:12" ht="15.75">
      <c r="A3449" s="196" t="s">
        <v>8643</v>
      </c>
      <c r="B3449" s="196" t="s">
        <v>8644</v>
      </c>
      <c r="C3449" s="196" t="s">
        <v>8009</v>
      </c>
      <c r="D3449" s="196">
        <v>180</v>
      </c>
      <c r="E3449" s="197" t="s">
        <v>144</v>
      </c>
      <c r="F3449" s="196" t="s">
        <v>144</v>
      </c>
      <c r="G3449" s="196">
        <v>89502</v>
      </c>
      <c r="H3449" s="196" t="s">
        <v>8988</v>
      </c>
      <c r="I3449" s="196" t="s">
        <v>5502</v>
      </c>
      <c r="J3449" s="196" t="s">
        <v>5503</v>
      </c>
      <c r="K3449" s="197">
        <v>15.58</v>
      </c>
      <c r="L3449" s="196" t="s">
        <v>5433</v>
      </c>
    </row>
    <row r="3450" spans="1:12" ht="15.75">
      <c r="A3450" s="196" t="s">
        <v>8643</v>
      </c>
      <c r="B3450" s="196" t="s">
        <v>8644</v>
      </c>
      <c r="C3450" s="196" t="s">
        <v>8009</v>
      </c>
      <c r="D3450" s="196">
        <v>180</v>
      </c>
      <c r="E3450" s="197" t="s">
        <v>144</v>
      </c>
      <c r="F3450" s="196" t="s">
        <v>144</v>
      </c>
      <c r="G3450" s="196">
        <v>89503</v>
      </c>
      <c r="H3450" s="196" t="s">
        <v>8989</v>
      </c>
      <c r="I3450" s="196" t="s">
        <v>5502</v>
      </c>
      <c r="J3450" s="196" t="s">
        <v>5503</v>
      </c>
      <c r="K3450" s="197">
        <v>23.9</v>
      </c>
      <c r="L3450" s="196" t="s">
        <v>5433</v>
      </c>
    </row>
    <row r="3451" spans="1:12" ht="15.75">
      <c r="A3451" s="196" t="s">
        <v>8643</v>
      </c>
      <c r="B3451" s="196" t="s">
        <v>8644</v>
      </c>
      <c r="C3451" s="196" t="s">
        <v>8009</v>
      </c>
      <c r="D3451" s="196">
        <v>180</v>
      </c>
      <c r="E3451" s="197" t="s">
        <v>144</v>
      </c>
      <c r="F3451" s="196" t="s">
        <v>144</v>
      </c>
      <c r="G3451" s="196">
        <v>89504</v>
      </c>
      <c r="H3451" s="196" t="s">
        <v>8990</v>
      </c>
      <c r="I3451" s="196" t="s">
        <v>5502</v>
      </c>
      <c r="J3451" s="196" t="s">
        <v>5503</v>
      </c>
      <c r="K3451" s="197">
        <v>20.89</v>
      </c>
      <c r="L3451" s="196" t="s">
        <v>5433</v>
      </c>
    </row>
    <row r="3452" spans="1:12" ht="15.75">
      <c r="A3452" s="196" t="s">
        <v>8643</v>
      </c>
      <c r="B3452" s="196" t="s">
        <v>8644</v>
      </c>
      <c r="C3452" s="196" t="s">
        <v>8009</v>
      </c>
      <c r="D3452" s="196">
        <v>180</v>
      </c>
      <c r="E3452" s="197" t="s">
        <v>144</v>
      </c>
      <c r="F3452" s="196" t="s">
        <v>144</v>
      </c>
      <c r="G3452" s="196">
        <v>89505</v>
      </c>
      <c r="H3452" s="196" t="s">
        <v>8991</v>
      </c>
      <c r="I3452" s="196" t="s">
        <v>5502</v>
      </c>
      <c r="J3452" s="196" t="s">
        <v>5503</v>
      </c>
      <c r="K3452" s="197">
        <v>35.78</v>
      </c>
      <c r="L3452" s="196" t="s">
        <v>5433</v>
      </c>
    </row>
    <row r="3453" spans="1:12" ht="15.75">
      <c r="A3453" s="196" t="s">
        <v>8643</v>
      </c>
      <c r="B3453" s="196" t="s">
        <v>8644</v>
      </c>
      <c r="C3453" s="196" t="s">
        <v>8009</v>
      </c>
      <c r="D3453" s="196">
        <v>180</v>
      </c>
      <c r="E3453" s="197" t="s">
        <v>144</v>
      </c>
      <c r="F3453" s="196" t="s">
        <v>144</v>
      </c>
      <c r="G3453" s="196">
        <v>89506</v>
      </c>
      <c r="H3453" s="196" t="s">
        <v>8992</v>
      </c>
      <c r="I3453" s="196" t="s">
        <v>5502</v>
      </c>
      <c r="J3453" s="196" t="s">
        <v>5503</v>
      </c>
      <c r="K3453" s="197">
        <v>40.32</v>
      </c>
      <c r="L3453" s="196" t="s">
        <v>5433</v>
      </c>
    </row>
    <row r="3454" spans="1:12" ht="15.75">
      <c r="A3454" s="196" t="s">
        <v>8643</v>
      </c>
      <c r="B3454" s="196" t="s">
        <v>8644</v>
      </c>
      <c r="C3454" s="196" t="s">
        <v>8009</v>
      </c>
      <c r="D3454" s="196">
        <v>180</v>
      </c>
      <c r="E3454" s="197" t="s">
        <v>144</v>
      </c>
      <c r="F3454" s="196" t="s">
        <v>144</v>
      </c>
      <c r="G3454" s="196">
        <v>89507</v>
      </c>
      <c r="H3454" s="196" t="s">
        <v>8993</v>
      </c>
      <c r="I3454" s="196" t="s">
        <v>5502</v>
      </c>
      <c r="J3454" s="196" t="s">
        <v>5503</v>
      </c>
      <c r="K3454" s="197">
        <v>49.78</v>
      </c>
      <c r="L3454" s="196" t="s">
        <v>5433</v>
      </c>
    </row>
    <row r="3455" spans="1:12" ht="15.75">
      <c r="A3455" s="196" t="s">
        <v>8643</v>
      </c>
      <c r="B3455" s="196" t="s">
        <v>8644</v>
      </c>
      <c r="C3455" s="196" t="s">
        <v>8009</v>
      </c>
      <c r="D3455" s="196">
        <v>180</v>
      </c>
      <c r="E3455" s="197" t="s">
        <v>144</v>
      </c>
      <c r="F3455" s="196" t="s">
        <v>144</v>
      </c>
      <c r="G3455" s="196">
        <v>89510</v>
      </c>
      <c r="H3455" s="196" t="s">
        <v>8994</v>
      </c>
      <c r="I3455" s="196" t="s">
        <v>5502</v>
      </c>
      <c r="J3455" s="196" t="s">
        <v>5503</v>
      </c>
      <c r="K3455" s="197">
        <v>32.42</v>
      </c>
      <c r="L3455" s="196" t="s">
        <v>5433</v>
      </c>
    </row>
    <row r="3456" spans="1:12" ht="15.75">
      <c r="A3456" s="196" t="s">
        <v>8643</v>
      </c>
      <c r="B3456" s="196" t="s">
        <v>8644</v>
      </c>
      <c r="C3456" s="196" t="s">
        <v>8009</v>
      </c>
      <c r="D3456" s="196">
        <v>180</v>
      </c>
      <c r="E3456" s="197" t="s">
        <v>144</v>
      </c>
      <c r="F3456" s="196" t="s">
        <v>144</v>
      </c>
      <c r="G3456" s="196">
        <v>89513</v>
      </c>
      <c r="H3456" s="196" t="s">
        <v>8995</v>
      </c>
      <c r="I3456" s="196" t="s">
        <v>5502</v>
      </c>
      <c r="J3456" s="196" t="s">
        <v>5503</v>
      </c>
      <c r="K3456" s="197">
        <v>112.11</v>
      </c>
      <c r="L3456" s="196" t="s">
        <v>5433</v>
      </c>
    </row>
    <row r="3457" spans="1:12" ht="15.75">
      <c r="A3457" s="196" t="s">
        <v>8643</v>
      </c>
      <c r="B3457" s="196" t="s">
        <v>8644</v>
      </c>
      <c r="C3457" s="196" t="s">
        <v>8009</v>
      </c>
      <c r="D3457" s="196">
        <v>180</v>
      </c>
      <c r="E3457" s="197" t="s">
        <v>144</v>
      </c>
      <c r="F3457" s="196" t="s">
        <v>144</v>
      </c>
      <c r="G3457" s="196">
        <v>89514</v>
      </c>
      <c r="H3457" s="196" t="s">
        <v>8996</v>
      </c>
      <c r="I3457" s="196" t="s">
        <v>5502</v>
      </c>
      <c r="J3457" s="196" t="s">
        <v>5503</v>
      </c>
      <c r="K3457" s="197">
        <v>9.68</v>
      </c>
      <c r="L3457" s="196" t="s">
        <v>5433</v>
      </c>
    </row>
    <row r="3458" spans="1:12" ht="15.75">
      <c r="A3458" s="196" t="s">
        <v>8643</v>
      </c>
      <c r="B3458" s="196" t="s">
        <v>8644</v>
      </c>
      <c r="C3458" s="196" t="s">
        <v>8009</v>
      </c>
      <c r="D3458" s="196">
        <v>180</v>
      </c>
      <c r="E3458" s="197" t="s">
        <v>144</v>
      </c>
      <c r="F3458" s="196" t="s">
        <v>144</v>
      </c>
      <c r="G3458" s="196">
        <v>89515</v>
      </c>
      <c r="H3458" s="196" t="s">
        <v>8997</v>
      </c>
      <c r="I3458" s="196" t="s">
        <v>5502</v>
      </c>
      <c r="J3458" s="196" t="s">
        <v>5503</v>
      </c>
      <c r="K3458" s="197">
        <v>84.44</v>
      </c>
      <c r="L3458" s="196" t="s">
        <v>5433</v>
      </c>
    </row>
    <row r="3459" spans="1:12" ht="15.75">
      <c r="A3459" s="196" t="s">
        <v>8643</v>
      </c>
      <c r="B3459" s="196" t="s">
        <v>8644</v>
      </c>
      <c r="C3459" s="196" t="s">
        <v>8009</v>
      </c>
      <c r="D3459" s="196">
        <v>180</v>
      </c>
      <c r="E3459" s="197" t="s">
        <v>144</v>
      </c>
      <c r="F3459" s="196" t="s">
        <v>144</v>
      </c>
      <c r="G3459" s="196">
        <v>89516</v>
      </c>
      <c r="H3459" s="196" t="s">
        <v>8998</v>
      </c>
      <c r="I3459" s="196" t="s">
        <v>5502</v>
      </c>
      <c r="J3459" s="196" t="s">
        <v>5503</v>
      </c>
      <c r="K3459" s="197">
        <v>8.43</v>
      </c>
      <c r="L3459" s="196" t="s">
        <v>5433</v>
      </c>
    </row>
    <row r="3460" spans="1:12" ht="15.75">
      <c r="A3460" s="196" t="s">
        <v>8643</v>
      </c>
      <c r="B3460" s="196" t="s">
        <v>8644</v>
      </c>
      <c r="C3460" s="196" t="s">
        <v>8009</v>
      </c>
      <c r="D3460" s="196">
        <v>180</v>
      </c>
      <c r="E3460" s="197" t="s">
        <v>144</v>
      </c>
      <c r="F3460" s="196" t="s">
        <v>144</v>
      </c>
      <c r="G3460" s="196">
        <v>89517</v>
      </c>
      <c r="H3460" s="196" t="s">
        <v>8999</v>
      </c>
      <c r="I3460" s="196" t="s">
        <v>5502</v>
      </c>
      <c r="J3460" s="196" t="s">
        <v>5503</v>
      </c>
      <c r="K3460" s="197">
        <v>70.98</v>
      </c>
      <c r="L3460" s="196" t="s">
        <v>5433</v>
      </c>
    </row>
    <row r="3461" spans="1:12" ht="15.75">
      <c r="A3461" s="196" t="s">
        <v>8643</v>
      </c>
      <c r="B3461" s="196" t="s">
        <v>8644</v>
      </c>
      <c r="C3461" s="196" t="s">
        <v>8009</v>
      </c>
      <c r="D3461" s="196">
        <v>180</v>
      </c>
      <c r="E3461" s="197" t="s">
        <v>144</v>
      </c>
      <c r="F3461" s="196" t="s">
        <v>144</v>
      </c>
      <c r="G3461" s="196">
        <v>89518</v>
      </c>
      <c r="H3461" s="196" t="s">
        <v>9000</v>
      </c>
      <c r="I3461" s="196" t="s">
        <v>5502</v>
      </c>
      <c r="J3461" s="196" t="s">
        <v>5503</v>
      </c>
      <c r="K3461" s="197">
        <v>13.15</v>
      </c>
      <c r="L3461" s="196" t="s">
        <v>5433</v>
      </c>
    </row>
    <row r="3462" spans="1:12" ht="15.75">
      <c r="A3462" s="196" t="s">
        <v>8643</v>
      </c>
      <c r="B3462" s="196" t="s">
        <v>8644</v>
      </c>
      <c r="C3462" s="196" t="s">
        <v>8009</v>
      </c>
      <c r="D3462" s="196">
        <v>180</v>
      </c>
      <c r="E3462" s="197" t="s">
        <v>144</v>
      </c>
      <c r="F3462" s="196" t="s">
        <v>144</v>
      </c>
      <c r="G3462" s="196">
        <v>89519</v>
      </c>
      <c r="H3462" s="196" t="s">
        <v>9001</v>
      </c>
      <c r="I3462" s="196" t="s">
        <v>5502</v>
      </c>
      <c r="J3462" s="196" t="s">
        <v>5503</v>
      </c>
      <c r="K3462" s="197">
        <v>47.76</v>
      </c>
      <c r="L3462" s="196" t="s">
        <v>5433</v>
      </c>
    </row>
    <row r="3463" spans="1:12" ht="15.75">
      <c r="A3463" s="196" t="s">
        <v>8643</v>
      </c>
      <c r="B3463" s="196" t="s">
        <v>8644</v>
      </c>
      <c r="C3463" s="196" t="s">
        <v>8009</v>
      </c>
      <c r="D3463" s="196">
        <v>180</v>
      </c>
      <c r="E3463" s="197" t="s">
        <v>144</v>
      </c>
      <c r="F3463" s="196" t="s">
        <v>144</v>
      </c>
      <c r="G3463" s="196">
        <v>89520</v>
      </c>
      <c r="H3463" s="196" t="s">
        <v>9002</v>
      </c>
      <c r="I3463" s="196" t="s">
        <v>5502</v>
      </c>
      <c r="J3463" s="196" t="s">
        <v>5503</v>
      </c>
      <c r="K3463" s="197">
        <v>11.5</v>
      </c>
      <c r="L3463" s="196" t="s">
        <v>5433</v>
      </c>
    </row>
    <row r="3464" spans="1:12" ht="15.75">
      <c r="A3464" s="196" t="s">
        <v>8643</v>
      </c>
      <c r="B3464" s="196" t="s">
        <v>8644</v>
      </c>
      <c r="C3464" s="196" t="s">
        <v>8009</v>
      </c>
      <c r="D3464" s="196">
        <v>180</v>
      </c>
      <c r="E3464" s="197" t="s">
        <v>144</v>
      </c>
      <c r="F3464" s="196" t="s">
        <v>144</v>
      </c>
      <c r="G3464" s="196">
        <v>89521</v>
      </c>
      <c r="H3464" s="196" t="s">
        <v>9003</v>
      </c>
      <c r="I3464" s="196" t="s">
        <v>5502</v>
      </c>
      <c r="J3464" s="196" t="s">
        <v>5503</v>
      </c>
      <c r="K3464" s="197">
        <v>132.16</v>
      </c>
      <c r="L3464" s="196" t="s">
        <v>5433</v>
      </c>
    </row>
    <row r="3465" spans="1:12" ht="15.75">
      <c r="A3465" s="196" t="s">
        <v>8643</v>
      </c>
      <c r="B3465" s="196" t="s">
        <v>8644</v>
      </c>
      <c r="C3465" s="196" t="s">
        <v>8009</v>
      </c>
      <c r="D3465" s="196">
        <v>180</v>
      </c>
      <c r="E3465" s="197" t="s">
        <v>144</v>
      </c>
      <c r="F3465" s="196" t="s">
        <v>144</v>
      </c>
      <c r="G3465" s="196">
        <v>89522</v>
      </c>
      <c r="H3465" s="196" t="s">
        <v>9004</v>
      </c>
      <c r="I3465" s="196" t="s">
        <v>5502</v>
      </c>
      <c r="J3465" s="196" t="s">
        <v>5503</v>
      </c>
      <c r="K3465" s="197">
        <v>26.62</v>
      </c>
      <c r="L3465" s="196" t="s">
        <v>5433</v>
      </c>
    </row>
    <row r="3466" spans="1:12" ht="15.75">
      <c r="A3466" s="196" t="s">
        <v>8643</v>
      </c>
      <c r="B3466" s="196" t="s">
        <v>8644</v>
      </c>
      <c r="C3466" s="196" t="s">
        <v>8009</v>
      </c>
      <c r="D3466" s="196">
        <v>180</v>
      </c>
      <c r="E3466" s="197" t="s">
        <v>144</v>
      </c>
      <c r="F3466" s="196" t="s">
        <v>144</v>
      </c>
      <c r="G3466" s="196">
        <v>89523</v>
      </c>
      <c r="H3466" s="196" t="s">
        <v>9005</v>
      </c>
      <c r="I3466" s="196" t="s">
        <v>5502</v>
      </c>
      <c r="J3466" s="196" t="s">
        <v>5503</v>
      </c>
      <c r="K3466" s="197">
        <v>99.58</v>
      </c>
      <c r="L3466" s="196" t="s">
        <v>5433</v>
      </c>
    </row>
    <row r="3467" spans="1:12" ht="15.75">
      <c r="A3467" s="196" t="s">
        <v>8643</v>
      </c>
      <c r="B3467" s="196" t="s">
        <v>8644</v>
      </c>
      <c r="C3467" s="196" t="s">
        <v>8009</v>
      </c>
      <c r="D3467" s="196">
        <v>180</v>
      </c>
      <c r="E3467" s="197" t="s">
        <v>144</v>
      </c>
      <c r="F3467" s="196" t="s">
        <v>144</v>
      </c>
      <c r="G3467" s="196">
        <v>89524</v>
      </c>
      <c r="H3467" s="196" t="s">
        <v>9006</v>
      </c>
      <c r="I3467" s="196" t="s">
        <v>5502</v>
      </c>
      <c r="J3467" s="196" t="s">
        <v>5503</v>
      </c>
      <c r="K3467" s="197">
        <v>23.46</v>
      </c>
      <c r="L3467" s="196" t="s">
        <v>5433</v>
      </c>
    </row>
    <row r="3468" spans="1:12" ht="15.75">
      <c r="A3468" s="196" t="s">
        <v>8643</v>
      </c>
      <c r="B3468" s="196" t="s">
        <v>8644</v>
      </c>
      <c r="C3468" s="196" t="s">
        <v>8009</v>
      </c>
      <c r="D3468" s="196">
        <v>180</v>
      </c>
      <c r="E3468" s="197" t="s">
        <v>144</v>
      </c>
      <c r="F3468" s="196" t="s">
        <v>144</v>
      </c>
      <c r="G3468" s="196">
        <v>89525</v>
      </c>
      <c r="H3468" s="196" t="s">
        <v>9007</v>
      </c>
      <c r="I3468" s="196" t="s">
        <v>5502</v>
      </c>
      <c r="J3468" s="196" t="s">
        <v>5503</v>
      </c>
      <c r="K3468" s="197">
        <v>97.93</v>
      </c>
      <c r="L3468" s="196" t="s">
        <v>5433</v>
      </c>
    </row>
    <row r="3469" spans="1:12" ht="15.75">
      <c r="A3469" s="196" t="s">
        <v>8643</v>
      </c>
      <c r="B3469" s="196" t="s">
        <v>8644</v>
      </c>
      <c r="C3469" s="196" t="s">
        <v>8009</v>
      </c>
      <c r="D3469" s="196">
        <v>180</v>
      </c>
      <c r="E3469" s="197" t="s">
        <v>144</v>
      </c>
      <c r="F3469" s="196" t="s">
        <v>144</v>
      </c>
      <c r="G3469" s="196">
        <v>89526</v>
      </c>
      <c r="H3469" s="196" t="s">
        <v>9008</v>
      </c>
      <c r="I3469" s="196" t="s">
        <v>5502</v>
      </c>
      <c r="J3469" s="196" t="s">
        <v>5503</v>
      </c>
      <c r="K3469" s="197">
        <v>34.979999999999997</v>
      </c>
      <c r="L3469" s="196" t="s">
        <v>5433</v>
      </c>
    </row>
    <row r="3470" spans="1:12" ht="15.75">
      <c r="A3470" s="196" t="s">
        <v>8643</v>
      </c>
      <c r="B3470" s="196" t="s">
        <v>8644</v>
      </c>
      <c r="C3470" s="196" t="s">
        <v>8009</v>
      </c>
      <c r="D3470" s="196">
        <v>180</v>
      </c>
      <c r="E3470" s="197" t="s">
        <v>144</v>
      </c>
      <c r="F3470" s="196" t="s">
        <v>144</v>
      </c>
      <c r="G3470" s="196">
        <v>89527</v>
      </c>
      <c r="H3470" s="196" t="s">
        <v>9009</v>
      </c>
      <c r="I3470" s="196" t="s">
        <v>5502</v>
      </c>
      <c r="J3470" s="196" t="s">
        <v>5503</v>
      </c>
      <c r="K3470" s="197">
        <v>75.08</v>
      </c>
      <c r="L3470" s="196" t="s">
        <v>5433</v>
      </c>
    </row>
    <row r="3471" spans="1:12" ht="15.75">
      <c r="A3471" s="196" t="s">
        <v>8643</v>
      </c>
      <c r="B3471" s="196" t="s">
        <v>8644</v>
      </c>
      <c r="C3471" s="196" t="s">
        <v>8009</v>
      </c>
      <c r="D3471" s="196">
        <v>180</v>
      </c>
      <c r="E3471" s="197" t="s">
        <v>144</v>
      </c>
      <c r="F3471" s="196" t="s">
        <v>144</v>
      </c>
      <c r="G3471" s="196">
        <v>89528</v>
      </c>
      <c r="H3471" s="196" t="s">
        <v>9010</v>
      </c>
      <c r="I3471" s="196" t="s">
        <v>5502</v>
      </c>
      <c r="J3471" s="196" t="s">
        <v>5503</v>
      </c>
      <c r="K3471" s="197">
        <v>3.69</v>
      </c>
      <c r="L3471" s="196" t="s">
        <v>5433</v>
      </c>
    </row>
    <row r="3472" spans="1:12" ht="15.75">
      <c r="A3472" s="196" t="s">
        <v>8643</v>
      </c>
      <c r="B3472" s="196" t="s">
        <v>8644</v>
      </c>
      <c r="C3472" s="196" t="s">
        <v>8009</v>
      </c>
      <c r="D3472" s="196">
        <v>180</v>
      </c>
      <c r="E3472" s="197" t="s">
        <v>144</v>
      </c>
      <c r="F3472" s="196" t="s">
        <v>144</v>
      </c>
      <c r="G3472" s="196">
        <v>89529</v>
      </c>
      <c r="H3472" s="196" t="s">
        <v>9011</v>
      </c>
      <c r="I3472" s="196" t="s">
        <v>5502</v>
      </c>
      <c r="J3472" s="196" t="s">
        <v>5503</v>
      </c>
      <c r="K3472" s="197">
        <v>39.74</v>
      </c>
      <c r="L3472" s="196" t="s">
        <v>5433</v>
      </c>
    </row>
    <row r="3473" spans="1:12" ht="15.75">
      <c r="A3473" s="196" t="s">
        <v>8643</v>
      </c>
      <c r="B3473" s="196" t="s">
        <v>8644</v>
      </c>
      <c r="C3473" s="196" t="s">
        <v>8009</v>
      </c>
      <c r="D3473" s="196">
        <v>180</v>
      </c>
      <c r="E3473" s="197" t="s">
        <v>144</v>
      </c>
      <c r="F3473" s="196" t="s">
        <v>144</v>
      </c>
      <c r="G3473" s="196">
        <v>89530</v>
      </c>
      <c r="H3473" s="196" t="s">
        <v>9012</v>
      </c>
      <c r="I3473" s="196" t="s">
        <v>5502</v>
      </c>
      <c r="J3473" s="196" t="s">
        <v>5503</v>
      </c>
      <c r="K3473" s="197">
        <v>13.82</v>
      </c>
      <c r="L3473" s="196" t="s">
        <v>5433</v>
      </c>
    </row>
    <row r="3474" spans="1:12" ht="15.75">
      <c r="A3474" s="196" t="s">
        <v>8643</v>
      </c>
      <c r="B3474" s="196" t="s">
        <v>8644</v>
      </c>
      <c r="C3474" s="196" t="s">
        <v>8009</v>
      </c>
      <c r="D3474" s="196">
        <v>180</v>
      </c>
      <c r="E3474" s="197" t="s">
        <v>144</v>
      </c>
      <c r="F3474" s="196" t="s">
        <v>144</v>
      </c>
      <c r="G3474" s="196">
        <v>89531</v>
      </c>
      <c r="H3474" s="196" t="s">
        <v>9013</v>
      </c>
      <c r="I3474" s="196" t="s">
        <v>5502</v>
      </c>
      <c r="J3474" s="196" t="s">
        <v>5503</v>
      </c>
      <c r="K3474" s="197">
        <v>32.049999999999997</v>
      </c>
      <c r="L3474" s="196" t="s">
        <v>5433</v>
      </c>
    </row>
    <row r="3475" spans="1:12" ht="15.75">
      <c r="A3475" s="196" t="s">
        <v>8643</v>
      </c>
      <c r="B3475" s="196" t="s">
        <v>8644</v>
      </c>
      <c r="C3475" s="196" t="s">
        <v>8009</v>
      </c>
      <c r="D3475" s="196">
        <v>180</v>
      </c>
      <c r="E3475" s="197" t="s">
        <v>144</v>
      </c>
      <c r="F3475" s="196" t="s">
        <v>144</v>
      </c>
      <c r="G3475" s="196">
        <v>89532</v>
      </c>
      <c r="H3475" s="196" t="s">
        <v>9014</v>
      </c>
      <c r="I3475" s="196" t="s">
        <v>5502</v>
      </c>
      <c r="J3475" s="196" t="s">
        <v>5503</v>
      </c>
      <c r="K3475" s="197">
        <v>6.8</v>
      </c>
      <c r="L3475" s="196" t="s">
        <v>5433</v>
      </c>
    </row>
    <row r="3476" spans="1:12" ht="15.75">
      <c r="A3476" s="196" t="s">
        <v>8643</v>
      </c>
      <c r="B3476" s="196" t="s">
        <v>8644</v>
      </c>
      <c r="C3476" s="196" t="s">
        <v>8009</v>
      </c>
      <c r="D3476" s="196">
        <v>180</v>
      </c>
      <c r="E3476" s="197" t="s">
        <v>144</v>
      </c>
      <c r="F3476" s="196" t="s">
        <v>144</v>
      </c>
      <c r="G3476" s="196">
        <v>89533</v>
      </c>
      <c r="H3476" s="196" t="s">
        <v>9015</v>
      </c>
      <c r="I3476" s="196" t="s">
        <v>5502</v>
      </c>
      <c r="J3476" s="196" t="s">
        <v>5503</v>
      </c>
      <c r="K3476" s="197">
        <v>32.049999999999997</v>
      </c>
      <c r="L3476" s="196" t="s">
        <v>5433</v>
      </c>
    </row>
    <row r="3477" spans="1:12" ht="15.75">
      <c r="A3477" s="196" t="s">
        <v>8643</v>
      </c>
      <c r="B3477" s="196" t="s">
        <v>8644</v>
      </c>
      <c r="C3477" s="196" t="s">
        <v>8009</v>
      </c>
      <c r="D3477" s="196">
        <v>180</v>
      </c>
      <c r="E3477" s="197" t="s">
        <v>144</v>
      </c>
      <c r="F3477" s="196" t="s">
        <v>144</v>
      </c>
      <c r="G3477" s="196">
        <v>89534</v>
      </c>
      <c r="H3477" s="196" t="s">
        <v>9016</v>
      </c>
      <c r="I3477" s="196" t="s">
        <v>5502</v>
      </c>
      <c r="J3477" s="196" t="s">
        <v>5503</v>
      </c>
      <c r="K3477" s="197">
        <v>4.5999999999999996</v>
      </c>
      <c r="L3477" s="196" t="s">
        <v>5433</v>
      </c>
    </row>
    <row r="3478" spans="1:12" ht="15.75">
      <c r="A3478" s="196" t="s">
        <v>8643</v>
      </c>
      <c r="B3478" s="196" t="s">
        <v>8644</v>
      </c>
      <c r="C3478" s="196" t="s">
        <v>8009</v>
      </c>
      <c r="D3478" s="196">
        <v>180</v>
      </c>
      <c r="E3478" s="197" t="s">
        <v>144</v>
      </c>
      <c r="F3478" s="196" t="s">
        <v>144</v>
      </c>
      <c r="G3478" s="196">
        <v>89535</v>
      </c>
      <c r="H3478" s="196" t="s">
        <v>9017</v>
      </c>
      <c r="I3478" s="196" t="s">
        <v>5502</v>
      </c>
      <c r="J3478" s="196" t="s">
        <v>5503</v>
      </c>
      <c r="K3478" s="197">
        <v>51.8</v>
      </c>
      <c r="L3478" s="196" t="s">
        <v>5433</v>
      </c>
    </row>
    <row r="3479" spans="1:12" ht="15.75">
      <c r="A3479" s="196" t="s">
        <v>8643</v>
      </c>
      <c r="B3479" s="196" t="s">
        <v>8644</v>
      </c>
      <c r="C3479" s="196" t="s">
        <v>8009</v>
      </c>
      <c r="D3479" s="196">
        <v>180</v>
      </c>
      <c r="E3479" s="197" t="s">
        <v>144</v>
      </c>
      <c r="F3479" s="196" t="s">
        <v>144</v>
      </c>
      <c r="G3479" s="196">
        <v>89536</v>
      </c>
      <c r="H3479" s="196" t="s">
        <v>9018</v>
      </c>
      <c r="I3479" s="196" t="s">
        <v>5502</v>
      </c>
      <c r="J3479" s="196" t="s">
        <v>5503</v>
      </c>
      <c r="K3479" s="197">
        <v>12.42</v>
      </c>
      <c r="L3479" s="196" t="s">
        <v>5433</v>
      </c>
    </row>
    <row r="3480" spans="1:12" ht="15.75">
      <c r="A3480" s="196" t="s">
        <v>8643</v>
      </c>
      <c r="B3480" s="196" t="s">
        <v>8644</v>
      </c>
      <c r="C3480" s="196" t="s">
        <v>8009</v>
      </c>
      <c r="D3480" s="196">
        <v>180</v>
      </c>
      <c r="E3480" s="197" t="s">
        <v>144</v>
      </c>
      <c r="F3480" s="196" t="s">
        <v>144</v>
      </c>
      <c r="G3480" s="196">
        <v>89538</v>
      </c>
      <c r="H3480" s="196" t="s">
        <v>9019</v>
      </c>
      <c r="I3480" s="196" t="s">
        <v>5502</v>
      </c>
      <c r="J3480" s="196" t="s">
        <v>5503</v>
      </c>
      <c r="K3480" s="197">
        <v>3.79</v>
      </c>
      <c r="L3480" s="196" t="s">
        <v>5433</v>
      </c>
    </row>
    <row r="3481" spans="1:12" ht="15.75">
      <c r="A3481" s="196" t="s">
        <v>8643</v>
      </c>
      <c r="B3481" s="196" t="s">
        <v>8644</v>
      </c>
      <c r="C3481" s="196" t="s">
        <v>8009</v>
      </c>
      <c r="D3481" s="196">
        <v>180</v>
      </c>
      <c r="E3481" s="197" t="s">
        <v>144</v>
      </c>
      <c r="F3481" s="196" t="s">
        <v>144</v>
      </c>
      <c r="G3481" s="196">
        <v>89540</v>
      </c>
      <c r="H3481" s="196" t="s">
        <v>9020</v>
      </c>
      <c r="I3481" s="196" t="s">
        <v>5502</v>
      </c>
      <c r="J3481" s="196" t="s">
        <v>5503</v>
      </c>
      <c r="K3481" s="197">
        <v>10.27</v>
      </c>
      <c r="L3481" s="196" t="s">
        <v>5433</v>
      </c>
    </row>
    <row r="3482" spans="1:12" ht="15.75">
      <c r="A3482" s="196" t="s">
        <v>8643</v>
      </c>
      <c r="B3482" s="196" t="s">
        <v>8644</v>
      </c>
      <c r="C3482" s="196" t="s">
        <v>8009</v>
      </c>
      <c r="D3482" s="196">
        <v>180</v>
      </c>
      <c r="E3482" s="197" t="s">
        <v>144</v>
      </c>
      <c r="F3482" s="196" t="s">
        <v>144</v>
      </c>
      <c r="G3482" s="196">
        <v>89541</v>
      </c>
      <c r="H3482" s="196" t="s">
        <v>9021</v>
      </c>
      <c r="I3482" s="196" t="s">
        <v>5502</v>
      </c>
      <c r="J3482" s="196" t="s">
        <v>5503</v>
      </c>
      <c r="K3482" s="197">
        <v>5.69</v>
      </c>
      <c r="L3482" s="196" t="s">
        <v>5433</v>
      </c>
    </row>
    <row r="3483" spans="1:12" ht="15.75">
      <c r="A3483" s="196" t="s">
        <v>8643</v>
      </c>
      <c r="B3483" s="196" t="s">
        <v>8644</v>
      </c>
      <c r="C3483" s="196" t="s">
        <v>8009</v>
      </c>
      <c r="D3483" s="196">
        <v>180</v>
      </c>
      <c r="E3483" s="197" t="s">
        <v>144</v>
      </c>
      <c r="F3483" s="196" t="s">
        <v>144</v>
      </c>
      <c r="G3483" s="196">
        <v>89542</v>
      </c>
      <c r="H3483" s="196" t="s">
        <v>9022</v>
      </c>
      <c r="I3483" s="196" t="s">
        <v>5502</v>
      </c>
      <c r="J3483" s="196" t="s">
        <v>5503</v>
      </c>
      <c r="K3483" s="197">
        <v>29.86</v>
      </c>
      <c r="L3483" s="196" t="s">
        <v>5433</v>
      </c>
    </row>
    <row r="3484" spans="1:12" ht="15.75">
      <c r="A3484" s="196" t="s">
        <v>8643</v>
      </c>
      <c r="B3484" s="196" t="s">
        <v>8644</v>
      </c>
      <c r="C3484" s="196" t="s">
        <v>8009</v>
      </c>
      <c r="D3484" s="196">
        <v>180</v>
      </c>
      <c r="E3484" s="197" t="s">
        <v>144</v>
      </c>
      <c r="F3484" s="196" t="s">
        <v>144</v>
      </c>
      <c r="G3484" s="196">
        <v>89544</v>
      </c>
      <c r="H3484" s="196" t="s">
        <v>9023</v>
      </c>
      <c r="I3484" s="196" t="s">
        <v>5502</v>
      </c>
      <c r="J3484" s="196" t="s">
        <v>5503</v>
      </c>
      <c r="K3484" s="197">
        <v>8.59</v>
      </c>
      <c r="L3484" s="196" t="s">
        <v>5433</v>
      </c>
    </row>
    <row r="3485" spans="1:12" ht="15.75">
      <c r="A3485" s="196" t="s">
        <v>8643</v>
      </c>
      <c r="B3485" s="196" t="s">
        <v>8644</v>
      </c>
      <c r="C3485" s="196" t="s">
        <v>8009</v>
      </c>
      <c r="D3485" s="196">
        <v>180</v>
      </c>
      <c r="E3485" s="197" t="s">
        <v>144</v>
      </c>
      <c r="F3485" s="196" t="s">
        <v>144</v>
      </c>
      <c r="G3485" s="196">
        <v>89545</v>
      </c>
      <c r="H3485" s="196" t="s">
        <v>9024</v>
      </c>
      <c r="I3485" s="196" t="s">
        <v>5502</v>
      </c>
      <c r="J3485" s="196" t="s">
        <v>5503</v>
      </c>
      <c r="K3485" s="197">
        <v>11.99</v>
      </c>
      <c r="L3485" s="196" t="s">
        <v>5433</v>
      </c>
    </row>
    <row r="3486" spans="1:12" ht="15.75">
      <c r="A3486" s="196" t="s">
        <v>8643</v>
      </c>
      <c r="B3486" s="196" t="s">
        <v>8644</v>
      </c>
      <c r="C3486" s="196" t="s">
        <v>8009</v>
      </c>
      <c r="D3486" s="196">
        <v>180</v>
      </c>
      <c r="E3486" s="197" t="s">
        <v>144</v>
      </c>
      <c r="F3486" s="196" t="s">
        <v>144</v>
      </c>
      <c r="G3486" s="196">
        <v>89546</v>
      </c>
      <c r="H3486" s="196" t="s">
        <v>9025</v>
      </c>
      <c r="I3486" s="196" t="s">
        <v>5502</v>
      </c>
      <c r="J3486" s="196" t="s">
        <v>5503</v>
      </c>
      <c r="K3486" s="197">
        <v>10.32</v>
      </c>
      <c r="L3486" s="196" t="s">
        <v>5433</v>
      </c>
    </row>
    <row r="3487" spans="1:12" ht="15.75">
      <c r="A3487" s="196" t="s">
        <v>8643</v>
      </c>
      <c r="B3487" s="196" t="s">
        <v>8644</v>
      </c>
      <c r="C3487" s="196" t="s">
        <v>8009</v>
      </c>
      <c r="D3487" s="196">
        <v>180</v>
      </c>
      <c r="E3487" s="197" t="s">
        <v>144</v>
      </c>
      <c r="F3487" s="196" t="s">
        <v>144</v>
      </c>
      <c r="G3487" s="196">
        <v>89547</v>
      </c>
      <c r="H3487" s="196" t="s">
        <v>9026</v>
      </c>
      <c r="I3487" s="196" t="s">
        <v>5502</v>
      </c>
      <c r="J3487" s="196" t="s">
        <v>5503</v>
      </c>
      <c r="K3487" s="197">
        <v>17.87</v>
      </c>
      <c r="L3487" s="196" t="s">
        <v>5433</v>
      </c>
    </row>
    <row r="3488" spans="1:12" ht="15.75">
      <c r="A3488" s="196" t="s">
        <v>8643</v>
      </c>
      <c r="B3488" s="196" t="s">
        <v>8644</v>
      </c>
      <c r="C3488" s="196" t="s">
        <v>8009</v>
      </c>
      <c r="D3488" s="196">
        <v>180</v>
      </c>
      <c r="E3488" s="197" t="s">
        <v>144</v>
      </c>
      <c r="F3488" s="196" t="s">
        <v>144</v>
      </c>
      <c r="G3488" s="196">
        <v>89548</v>
      </c>
      <c r="H3488" s="196" t="s">
        <v>9027</v>
      </c>
      <c r="I3488" s="196" t="s">
        <v>5502</v>
      </c>
      <c r="J3488" s="196" t="s">
        <v>5503</v>
      </c>
      <c r="K3488" s="197">
        <v>19.440000000000001</v>
      </c>
      <c r="L3488" s="196" t="s">
        <v>5433</v>
      </c>
    </row>
    <row r="3489" spans="1:12" ht="15.75">
      <c r="A3489" s="196" t="s">
        <v>8643</v>
      </c>
      <c r="B3489" s="196" t="s">
        <v>8644</v>
      </c>
      <c r="C3489" s="196" t="s">
        <v>8009</v>
      </c>
      <c r="D3489" s="196">
        <v>180</v>
      </c>
      <c r="E3489" s="197" t="s">
        <v>144</v>
      </c>
      <c r="F3489" s="196" t="s">
        <v>144</v>
      </c>
      <c r="G3489" s="196">
        <v>89549</v>
      </c>
      <c r="H3489" s="196" t="s">
        <v>9028</v>
      </c>
      <c r="I3489" s="196" t="s">
        <v>5502</v>
      </c>
      <c r="J3489" s="196" t="s">
        <v>5503</v>
      </c>
      <c r="K3489" s="197">
        <v>13.65</v>
      </c>
      <c r="L3489" s="196" t="s">
        <v>5433</v>
      </c>
    </row>
    <row r="3490" spans="1:12" ht="15.75">
      <c r="A3490" s="196" t="s">
        <v>8643</v>
      </c>
      <c r="B3490" s="196" t="s">
        <v>8644</v>
      </c>
      <c r="C3490" s="196" t="s">
        <v>8009</v>
      </c>
      <c r="D3490" s="196">
        <v>180</v>
      </c>
      <c r="E3490" s="197" t="s">
        <v>144</v>
      </c>
      <c r="F3490" s="196" t="s">
        <v>144</v>
      </c>
      <c r="G3490" s="196">
        <v>89550</v>
      </c>
      <c r="H3490" s="196" t="s">
        <v>9029</v>
      </c>
      <c r="I3490" s="196" t="s">
        <v>5502</v>
      </c>
      <c r="J3490" s="196" t="s">
        <v>5503</v>
      </c>
      <c r="K3490" s="197">
        <v>35.119999999999997</v>
      </c>
      <c r="L3490" s="196" t="s">
        <v>5433</v>
      </c>
    </row>
    <row r="3491" spans="1:12" ht="15.75">
      <c r="A3491" s="196" t="s">
        <v>8643</v>
      </c>
      <c r="B3491" s="196" t="s">
        <v>8644</v>
      </c>
      <c r="C3491" s="196" t="s">
        <v>8009</v>
      </c>
      <c r="D3491" s="196">
        <v>180</v>
      </c>
      <c r="E3491" s="197" t="s">
        <v>144</v>
      </c>
      <c r="F3491" s="196" t="s">
        <v>144</v>
      </c>
      <c r="G3491" s="196">
        <v>89551</v>
      </c>
      <c r="H3491" s="196" t="s">
        <v>9030</v>
      </c>
      <c r="I3491" s="196" t="s">
        <v>5502</v>
      </c>
      <c r="J3491" s="196" t="s">
        <v>5503</v>
      </c>
      <c r="K3491" s="197">
        <v>9.36</v>
      </c>
      <c r="L3491" s="196" t="s">
        <v>5433</v>
      </c>
    </row>
    <row r="3492" spans="1:12" ht="15.75">
      <c r="A3492" s="196" t="s">
        <v>8643</v>
      </c>
      <c r="B3492" s="196" t="s">
        <v>8644</v>
      </c>
      <c r="C3492" s="196" t="s">
        <v>8009</v>
      </c>
      <c r="D3492" s="196">
        <v>180</v>
      </c>
      <c r="E3492" s="197" t="s">
        <v>144</v>
      </c>
      <c r="F3492" s="196" t="s">
        <v>144</v>
      </c>
      <c r="G3492" s="196">
        <v>89552</v>
      </c>
      <c r="H3492" s="196" t="s">
        <v>9031</v>
      </c>
      <c r="I3492" s="196" t="s">
        <v>5502</v>
      </c>
      <c r="J3492" s="196" t="s">
        <v>5503</v>
      </c>
      <c r="K3492" s="197">
        <v>19.32</v>
      </c>
      <c r="L3492" s="196" t="s">
        <v>5433</v>
      </c>
    </row>
    <row r="3493" spans="1:12" ht="15.75">
      <c r="A3493" s="196" t="s">
        <v>8643</v>
      </c>
      <c r="B3493" s="196" t="s">
        <v>8644</v>
      </c>
      <c r="C3493" s="196" t="s">
        <v>8009</v>
      </c>
      <c r="D3493" s="196">
        <v>180</v>
      </c>
      <c r="E3493" s="197" t="s">
        <v>144</v>
      </c>
      <c r="F3493" s="196" t="s">
        <v>144</v>
      </c>
      <c r="G3493" s="196">
        <v>89553</v>
      </c>
      <c r="H3493" s="196" t="s">
        <v>9032</v>
      </c>
      <c r="I3493" s="196" t="s">
        <v>5502</v>
      </c>
      <c r="J3493" s="196" t="s">
        <v>5503</v>
      </c>
      <c r="K3493" s="197">
        <v>5.57</v>
      </c>
      <c r="L3493" s="196" t="s">
        <v>5433</v>
      </c>
    </row>
    <row r="3494" spans="1:12" ht="15.75">
      <c r="A3494" s="196" t="s">
        <v>8643</v>
      </c>
      <c r="B3494" s="196" t="s">
        <v>8644</v>
      </c>
      <c r="C3494" s="196" t="s">
        <v>8009</v>
      </c>
      <c r="D3494" s="196">
        <v>180</v>
      </c>
      <c r="E3494" s="197" t="s">
        <v>144</v>
      </c>
      <c r="F3494" s="196" t="s">
        <v>144</v>
      </c>
      <c r="G3494" s="196">
        <v>89554</v>
      </c>
      <c r="H3494" s="196" t="s">
        <v>9033</v>
      </c>
      <c r="I3494" s="196" t="s">
        <v>5502</v>
      </c>
      <c r="J3494" s="196" t="s">
        <v>5503</v>
      </c>
      <c r="K3494" s="197">
        <v>22.06</v>
      </c>
      <c r="L3494" s="196" t="s">
        <v>5433</v>
      </c>
    </row>
    <row r="3495" spans="1:12" ht="15.75">
      <c r="A3495" s="196" t="s">
        <v>8643</v>
      </c>
      <c r="B3495" s="196" t="s">
        <v>8644</v>
      </c>
      <c r="C3495" s="196" t="s">
        <v>8009</v>
      </c>
      <c r="D3495" s="196">
        <v>180</v>
      </c>
      <c r="E3495" s="197" t="s">
        <v>144</v>
      </c>
      <c r="F3495" s="196" t="s">
        <v>144</v>
      </c>
      <c r="G3495" s="196">
        <v>89555</v>
      </c>
      <c r="H3495" s="196" t="s">
        <v>9034</v>
      </c>
      <c r="I3495" s="196" t="s">
        <v>5502</v>
      </c>
      <c r="J3495" s="196" t="s">
        <v>5503</v>
      </c>
      <c r="K3495" s="197">
        <v>23.48</v>
      </c>
      <c r="L3495" s="196" t="s">
        <v>5433</v>
      </c>
    </row>
    <row r="3496" spans="1:12" ht="15.75">
      <c r="A3496" s="196" t="s">
        <v>8643</v>
      </c>
      <c r="B3496" s="196" t="s">
        <v>8644</v>
      </c>
      <c r="C3496" s="196" t="s">
        <v>8009</v>
      </c>
      <c r="D3496" s="196">
        <v>180</v>
      </c>
      <c r="E3496" s="197" t="s">
        <v>144</v>
      </c>
      <c r="F3496" s="196" t="s">
        <v>144</v>
      </c>
      <c r="G3496" s="196">
        <v>89556</v>
      </c>
      <c r="H3496" s="196" t="s">
        <v>9035</v>
      </c>
      <c r="I3496" s="196" t="s">
        <v>5502</v>
      </c>
      <c r="J3496" s="196" t="s">
        <v>5503</v>
      </c>
      <c r="K3496" s="197">
        <v>32.83</v>
      </c>
      <c r="L3496" s="196" t="s">
        <v>5433</v>
      </c>
    </row>
    <row r="3497" spans="1:12" ht="15.75">
      <c r="A3497" s="196" t="s">
        <v>8643</v>
      </c>
      <c r="B3497" s="196" t="s">
        <v>8644</v>
      </c>
      <c r="C3497" s="196" t="s">
        <v>8009</v>
      </c>
      <c r="D3497" s="196">
        <v>180</v>
      </c>
      <c r="E3497" s="197" t="s">
        <v>144</v>
      </c>
      <c r="F3497" s="196" t="s">
        <v>144</v>
      </c>
      <c r="G3497" s="196">
        <v>89557</v>
      </c>
      <c r="H3497" s="196" t="s">
        <v>9036</v>
      </c>
      <c r="I3497" s="196" t="s">
        <v>5502</v>
      </c>
      <c r="J3497" s="196" t="s">
        <v>5503</v>
      </c>
      <c r="K3497" s="197">
        <v>25.76</v>
      </c>
      <c r="L3497" s="196" t="s">
        <v>5433</v>
      </c>
    </row>
    <row r="3498" spans="1:12" ht="15.75">
      <c r="A3498" s="196" t="s">
        <v>8643</v>
      </c>
      <c r="B3498" s="196" t="s">
        <v>8644</v>
      </c>
      <c r="C3498" s="196" t="s">
        <v>8009</v>
      </c>
      <c r="D3498" s="196">
        <v>180</v>
      </c>
      <c r="E3498" s="197" t="s">
        <v>144</v>
      </c>
      <c r="F3498" s="196" t="s">
        <v>144</v>
      </c>
      <c r="G3498" s="196">
        <v>89558</v>
      </c>
      <c r="H3498" s="196" t="s">
        <v>9037</v>
      </c>
      <c r="I3498" s="196" t="s">
        <v>5502</v>
      </c>
      <c r="J3498" s="196" t="s">
        <v>5503</v>
      </c>
      <c r="K3498" s="197">
        <v>8.73</v>
      </c>
      <c r="L3498" s="196" t="s">
        <v>5433</v>
      </c>
    </row>
    <row r="3499" spans="1:12" ht="15.75">
      <c r="A3499" s="196" t="s">
        <v>8643</v>
      </c>
      <c r="B3499" s="196" t="s">
        <v>8644</v>
      </c>
      <c r="C3499" s="196" t="s">
        <v>8009</v>
      </c>
      <c r="D3499" s="196">
        <v>180</v>
      </c>
      <c r="E3499" s="197" t="s">
        <v>144</v>
      </c>
      <c r="F3499" s="196" t="s">
        <v>144</v>
      </c>
      <c r="G3499" s="196">
        <v>89559</v>
      </c>
      <c r="H3499" s="196" t="s">
        <v>9038</v>
      </c>
      <c r="I3499" s="196" t="s">
        <v>5502</v>
      </c>
      <c r="J3499" s="196" t="s">
        <v>5503</v>
      </c>
      <c r="K3499" s="197">
        <v>58.46</v>
      </c>
      <c r="L3499" s="196" t="s">
        <v>5433</v>
      </c>
    </row>
    <row r="3500" spans="1:12" ht="15.75">
      <c r="A3500" s="196" t="s">
        <v>8643</v>
      </c>
      <c r="B3500" s="196" t="s">
        <v>8644</v>
      </c>
      <c r="C3500" s="196" t="s">
        <v>8009</v>
      </c>
      <c r="D3500" s="196">
        <v>180</v>
      </c>
      <c r="E3500" s="197" t="s">
        <v>144</v>
      </c>
      <c r="F3500" s="196" t="s">
        <v>144</v>
      </c>
      <c r="G3500" s="196">
        <v>89561</v>
      </c>
      <c r="H3500" s="196" t="s">
        <v>9039</v>
      </c>
      <c r="I3500" s="196" t="s">
        <v>5502</v>
      </c>
      <c r="J3500" s="196" t="s">
        <v>5503</v>
      </c>
      <c r="K3500" s="197">
        <v>12.56</v>
      </c>
      <c r="L3500" s="196" t="s">
        <v>5433</v>
      </c>
    </row>
    <row r="3501" spans="1:12" ht="15.75">
      <c r="A3501" s="196" t="s">
        <v>8643</v>
      </c>
      <c r="B3501" s="196" t="s">
        <v>8644</v>
      </c>
      <c r="C3501" s="196" t="s">
        <v>8009</v>
      </c>
      <c r="D3501" s="196">
        <v>180</v>
      </c>
      <c r="E3501" s="197" t="s">
        <v>144</v>
      </c>
      <c r="F3501" s="196" t="s">
        <v>144</v>
      </c>
      <c r="G3501" s="196">
        <v>89562</v>
      </c>
      <c r="H3501" s="196" t="s">
        <v>9040</v>
      </c>
      <c r="I3501" s="196" t="s">
        <v>5502</v>
      </c>
      <c r="J3501" s="196" t="s">
        <v>5503</v>
      </c>
      <c r="K3501" s="197">
        <v>9.32</v>
      </c>
      <c r="L3501" s="196" t="s">
        <v>5433</v>
      </c>
    </row>
    <row r="3502" spans="1:12" ht="15.75">
      <c r="A3502" s="196" t="s">
        <v>8643</v>
      </c>
      <c r="B3502" s="196" t="s">
        <v>8644</v>
      </c>
      <c r="C3502" s="196" t="s">
        <v>8009</v>
      </c>
      <c r="D3502" s="196">
        <v>180</v>
      </c>
      <c r="E3502" s="197" t="s">
        <v>144</v>
      </c>
      <c r="F3502" s="196" t="s">
        <v>144</v>
      </c>
      <c r="G3502" s="196">
        <v>89563</v>
      </c>
      <c r="H3502" s="196" t="s">
        <v>9041</v>
      </c>
      <c r="I3502" s="196" t="s">
        <v>5502</v>
      </c>
      <c r="J3502" s="196" t="s">
        <v>5503</v>
      </c>
      <c r="K3502" s="197">
        <v>19.53</v>
      </c>
      <c r="L3502" s="196" t="s">
        <v>5433</v>
      </c>
    </row>
    <row r="3503" spans="1:12" ht="15.75">
      <c r="A3503" s="196" t="s">
        <v>8643</v>
      </c>
      <c r="B3503" s="196" t="s">
        <v>8644</v>
      </c>
      <c r="C3503" s="196" t="s">
        <v>8009</v>
      </c>
      <c r="D3503" s="196">
        <v>180</v>
      </c>
      <c r="E3503" s="197" t="s">
        <v>144</v>
      </c>
      <c r="F3503" s="196" t="s">
        <v>144</v>
      </c>
      <c r="G3503" s="196">
        <v>89564</v>
      </c>
      <c r="H3503" s="196" t="s">
        <v>9042</v>
      </c>
      <c r="I3503" s="196" t="s">
        <v>5502</v>
      </c>
      <c r="J3503" s="196" t="s">
        <v>5503</v>
      </c>
      <c r="K3503" s="197">
        <v>17.21</v>
      </c>
      <c r="L3503" s="196" t="s">
        <v>5433</v>
      </c>
    </row>
    <row r="3504" spans="1:12" ht="15.75">
      <c r="A3504" s="196" t="s">
        <v>8643</v>
      </c>
      <c r="B3504" s="196" t="s">
        <v>8644</v>
      </c>
      <c r="C3504" s="196" t="s">
        <v>8009</v>
      </c>
      <c r="D3504" s="196">
        <v>180</v>
      </c>
      <c r="E3504" s="197" t="s">
        <v>144</v>
      </c>
      <c r="F3504" s="196" t="s">
        <v>144</v>
      </c>
      <c r="G3504" s="196">
        <v>89565</v>
      </c>
      <c r="H3504" s="196" t="s">
        <v>9043</v>
      </c>
      <c r="I3504" s="196" t="s">
        <v>5502</v>
      </c>
      <c r="J3504" s="196" t="s">
        <v>5503</v>
      </c>
      <c r="K3504" s="197">
        <v>48.47</v>
      </c>
      <c r="L3504" s="196" t="s">
        <v>5433</v>
      </c>
    </row>
    <row r="3505" spans="1:12" ht="15.75">
      <c r="A3505" s="196" t="s">
        <v>8643</v>
      </c>
      <c r="B3505" s="196" t="s">
        <v>8644</v>
      </c>
      <c r="C3505" s="196" t="s">
        <v>8009</v>
      </c>
      <c r="D3505" s="196">
        <v>180</v>
      </c>
      <c r="E3505" s="197" t="s">
        <v>144</v>
      </c>
      <c r="F3505" s="196" t="s">
        <v>144</v>
      </c>
      <c r="G3505" s="196">
        <v>89566</v>
      </c>
      <c r="H3505" s="196" t="s">
        <v>9044</v>
      </c>
      <c r="I3505" s="196" t="s">
        <v>5502</v>
      </c>
      <c r="J3505" s="196" t="s">
        <v>5503</v>
      </c>
      <c r="K3505" s="197">
        <v>41.65</v>
      </c>
      <c r="L3505" s="196" t="s">
        <v>5433</v>
      </c>
    </row>
    <row r="3506" spans="1:12" ht="15.75">
      <c r="A3506" s="196" t="s">
        <v>8643</v>
      </c>
      <c r="B3506" s="196" t="s">
        <v>8644</v>
      </c>
      <c r="C3506" s="196" t="s">
        <v>8009</v>
      </c>
      <c r="D3506" s="196">
        <v>180</v>
      </c>
      <c r="E3506" s="197" t="s">
        <v>144</v>
      </c>
      <c r="F3506" s="196" t="s">
        <v>144</v>
      </c>
      <c r="G3506" s="196">
        <v>89567</v>
      </c>
      <c r="H3506" s="196" t="s">
        <v>9045</v>
      </c>
      <c r="I3506" s="196" t="s">
        <v>5502</v>
      </c>
      <c r="J3506" s="196" t="s">
        <v>5503</v>
      </c>
      <c r="K3506" s="197">
        <v>72.22</v>
      </c>
      <c r="L3506" s="196" t="s">
        <v>5433</v>
      </c>
    </row>
    <row r="3507" spans="1:12" ht="15.75">
      <c r="A3507" s="196" t="s">
        <v>8643</v>
      </c>
      <c r="B3507" s="196" t="s">
        <v>8644</v>
      </c>
      <c r="C3507" s="196" t="s">
        <v>8009</v>
      </c>
      <c r="D3507" s="196">
        <v>180</v>
      </c>
      <c r="E3507" s="197" t="s">
        <v>144</v>
      </c>
      <c r="F3507" s="196" t="s">
        <v>144</v>
      </c>
      <c r="G3507" s="196">
        <v>89568</v>
      </c>
      <c r="H3507" s="196" t="s">
        <v>9046</v>
      </c>
      <c r="I3507" s="196" t="s">
        <v>5502</v>
      </c>
      <c r="J3507" s="196" t="s">
        <v>5503</v>
      </c>
      <c r="K3507" s="197">
        <v>35.11</v>
      </c>
      <c r="L3507" s="196" t="s">
        <v>5433</v>
      </c>
    </row>
    <row r="3508" spans="1:12" ht="15.75">
      <c r="A3508" s="196" t="s">
        <v>8643</v>
      </c>
      <c r="B3508" s="196" t="s">
        <v>8644</v>
      </c>
      <c r="C3508" s="196" t="s">
        <v>8009</v>
      </c>
      <c r="D3508" s="196">
        <v>180</v>
      </c>
      <c r="E3508" s="197" t="s">
        <v>144</v>
      </c>
      <c r="F3508" s="196" t="s">
        <v>144</v>
      </c>
      <c r="G3508" s="196">
        <v>89569</v>
      </c>
      <c r="H3508" s="196" t="s">
        <v>9047</v>
      </c>
      <c r="I3508" s="196" t="s">
        <v>5502</v>
      </c>
      <c r="J3508" s="196" t="s">
        <v>5503</v>
      </c>
      <c r="K3508" s="197">
        <v>68.27</v>
      </c>
      <c r="L3508" s="196" t="s">
        <v>5433</v>
      </c>
    </row>
    <row r="3509" spans="1:12" ht="15.75">
      <c r="A3509" s="196" t="s">
        <v>8643</v>
      </c>
      <c r="B3509" s="196" t="s">
        <v>8644</v>
      </c>
      <c r="C3509" s="196" t="s">
        <v>8009</v>
      </c>
      <c r="D3509" s="196">
        <v>180</v>
      </c>
      <c r="E3509" s="197" t="s">
        <v>144</v>
      </c>
      <c r="F3509" s="196" t="s">
        <v>144</v>
      </c>
      <c r="G3509" s="196">
        <v>89570</v>
      </c>
      <c r="H3509" s="196" t="s">
        <v>9048</v>
      </c>
      <c r="I3509" s="196" t="s">
        <v>5502</v>
      </c>
      <c r="J3509" s="196" t="s">
        <v>5503</v>
      </c>
      <c r="K3509" s="197">
        <v>12.08</v>
      </c>
      <c r="L3509" s="196" t="s">
        <v>5433</v>
      </c>
    </row>
    <row r="3510" spans="1:12" ht="15.75">
      <c r="A3510" s="196" t="s">
        <v>8643</v>
      </c>
      <c r="B3510" s="196" t="s">
        <v>8644</v>
      </c>
      <c r="C3510" s="196" t="s">
        <v>8009</v>
      </c>
      <c r="D3510" s="196">
        <v>180</v>
      </c>
      <c r="E3510" s="197" t="s">
        <v>144</v>
      </c>
      <c r="F3510" s="196" t="s">
        <v>144</v>
      </c>
      <c r="G3510" s="196">
        <v>89571</v>
      </c>
      <c r="H3510" s="196" t="s">
        <v>9049</v>
      </c>
      <c r="I3510" s="196" t="s">
        <v>5502</v>
      </c>
      <c r="J3510" s="196" t="s">
        <v>5503</v>
      </c>
      <c r="K3510" s="197">
        <v>66.239999999999995</v>
      </c>
      <c r="L3510" s="196" t="s">
        <v>5433</v>
      </c>
    </row>
    <row r="3511" spans="1:12" ht="15.75">
      <c r="A3511" s="196" t="s">
        <v>8643</v>
      </c>
      <c r="B3511" s="196" t="s">
        <v>8644</v>
      </c>
      <c r="C3511" s="196" t="s">
        <v>8009</v>
      </c>
      <c r="D3511" s="196">
        <v>180</v>
      </c>
      <c r="E3511" s="197" t="s">
        <v>144</v>
      </c>
      <c r="F3511" s="196" t="s">
        <v>144</v>
      </c>
      <c r="G3511" s="196">
        <v>89572</v>
      </c>
      <c r="H3511" s="196" t="s">
        <v>9050</v>
      </c>
      <c r="I3511" s="196" t="s">
        <v>5502</v>
      </c>
      <c r="J3511" s="196" t="s">
        <v>5503</v>
      </c>
      <c r="K3511" s="197">
        <v>8.25</v>
      </c>
      <c r="L3511" s="196" t="s">
        <v>5433</v>
      </c>
    </row>
    <row r="3512" spans="1:12" ht="15.75">
      <c r="A3512" s="196" t="s">
        <v>8643</v>
      </c>
      <c r="B3512" s="196" t="s">
        <v>8644</v>
      </c>
      <c r="C3512" s="196" t="s">
        <v>8009</v>
      </c>
      <c r="D3512" s="196">
        <v>180</v>
      </c>
      <c r="E3512" s="197" t="s">
        <v>144</v>
      </c>
      <c r="F3512" s="196" t="s">
        <v>144</v>
      </c>
      <c r="G3512" s="196">
        <v>89573</v>
      </c>
      <c r="H3512" s="196" t="s">
        <v>9051</v>
      </c>
      <c r="I3512" s="196" t="s">
        <v>5502</v>
      </c>
      <c r="J3512" s="196" t="s">
        <v>5503</v>
      </c>
      <c r="K3512" s="197">
        <v>60.18</v>
      </c>
      <c r="L3512" s="196" t="s">
        <v>5433</v>
      </c>
    </row>
    <row r="3513" spans="1:12" ht="15.75">
      <c r="A3513" s="196" t="s">
        <v>8643</v>
      </c>
      <c r="B3513" s="196" t="s">
        <v>8644</v>
      </c>
      <c r="C3513" s="196" t="s">
        <v>8009</v>
      </c>
      <c r="D3513" s="196">
        <v>180</v>
      </c>
      <c r="E3513" s="197" t="s">
        <v>144</v>
      </c>
      <c r="F3513" s="196" t="s">
        <v>144</v>
      </c>
      <c r="G3513" s="196">
        <v>89574</v>
      </c>
      <c r="H3513" s="196" t="s">
        <v>9052</v>
      </c>
      <c r="I3513" s="196" t="s">
        <v>5502</v>
      </c>
      <c r="J3513" s="196" t="s">
        <v>5503</v>
      </c>
      <c r="K3513" s="197">
        <v>118.07</v>
      </c>
      <c r="L3513" s="196" t="s">
        <v>5433</v>
      </c>
    </row>
    <row r="3514" spans="1:12" ht="15.75">
      <c r="A3514" s="196" t="s">
        <v>8643</v>
      </c>
      <c r="B3514" s="196" t="s">
        <v>8644</v>
      </c>
      <c r="C3514" s="196" t="s">
        <v>8009</v>
      </c>
      <c r="D3514" s="196">
        <v>180</v>
      </c>
      <c r="E3514" s="197" t="s">
        <v>144</v>
      </c>
      <c r="F3514" s="196" t="s">
        <v>144</v>
      </c>
      <c r="G3514" s="196">
        <v>89575</v>
      </c>
      <c r="H3514" s="196" t="s">
        <v>9053</v>
      </c>
      <c r="I3514" s="196" t="s">
        <v>5502</v>
      </c>
      <c r="J3514" s="196" t="s">
        <v>5503</v>
      </c>
      <c r="K3514" s="197">
        <v>11.13</v>
      </c>
      <c r="L3514" s="196" t="s">
        <v>5433</v>
      </c>
    </row>
    <row r="3515" spans="1:12" ht="15.75">
      <c r="A3515" s="196" t="s">
        <v>8643</v>
      </c>
      <c r="B3515" s="196" t="s">
        <v>8644</v>
      </c>
      <c r="C3515" s="196" t="s">
        <v>8009</v>
      </c>
      <c r="D3515" s="196">
        <v>180</v>
      </c>
      <c r="E3515" s="197" t="s">
        <v>144</v>
      </c>
      <c r="F3515" s="196" t="s">
        <v>144</v>
      </c>
      <c r="G3515" s="196">
        <v>89577</v>
      </c>
      <c r="H3515" s="196" t="s">
        <v>9054</v>
      </c>
      <c r="I3515" s="196" t="s">
        <v>5502</v>
      </c>
      <c r="J3515" s="196" t="s">
        <v>5503</v>
      </c>
      <c r="K3515" s="197">
        <v>35.979999999999997</v>
      </c>
      <c r="L3515" s="196" t="s">
        <v>5433</v>
      </c>
    </row>
    <row r="3516" spans="1:12" ht="15.75">
      <c r="A3516" s="196" t="s">
        <v>8643</v>
      </c>
      <c r="B3516" s="196" t="s">
        <v>8644</v>
      </c>
      <c r="C3516" s="196" t="s">
        <v>8009</v>
      </c>
      <c r="D3516" s="196">
        <v>180</v>
      </c>
      <c r="E3516" s="197" t="s">
        <v>144</v>
      </c>
      <c r="F3516" s="196" t="s">
        <v>144</v>
      </c>
      <c r="G3516" s="196">
        <v>89579</v>
      </c>
      <c r="H3516" s="196" t="s">
        <v>9055</v>
      </c>
      <c r="I3516" s="196" t="s">
        <v>5502</v>
      </c>
      <c r="J3516" s="196" t="s">
        <v>5503</v>
      </c>
      <c r="K3516" s="197">
        <v>11.41</v>
      </c>
      <c r="L3516" s="196" t="s">
        <v>5433</v>
      </c>
    </row>
    <row r="3517" spans="1:12" ht="15.75">
      <c r="A3517" s="196" t="s">
        <v>8643</v>
      </c>
      <c r="B3517" s="196" t="s">
        <v>8644</v>
      </c>
      <c r="C3517" s="196" t="s">
        <v>8009</v>
      </c>
      <c r="D3517" s="196">
        <v>180</v>
      </c>
      <c r="E3517" s="197" t="s">
        <v>144</v>
      </c>
      <c r="F3517" s="196" t="s">
        <v>144</v>
      </c>
      <c r="G3517" s="196">
        <v>89581</v>
      </c>
      <c r="H3517" s="196" t="s">
        <v>9056</v>
      </c>
      <c r="I3517" s="196" t="s">
        <v>5502</v>
      </c>
      <c r="J3517" s="196" t="s">
        <v>5503</v>
      </c>
      <c r="K3517" s="197">
        <v>25</v>
      </c>
      <c r="L3517" s="196" t="s">
        <v>5433</v>
      </c>
    </row>
    <row r="3518" spans="1:12" ht="15.75">
      <c r="A3518" s="196" t="s">
        <v>8643</v>
      </c>
      <c r="B3518" s="196" t="s">
        <v>8644</v>
      </c>
      <c r="C3518" s="196" t="s">
        <v>8009</v>
      </c>
      <c r="D3518" s="196">
        <v>180</v>
      </c>
      <c r="E3518" s="197" t="s">
        <v>144</v>
      </c>
      <c r="F3518" s="196" t="s">
        <v>144</v>
      </c>
      <c r="G3518" s="196">
        <v>89582</v>
      </c>
      <c r="H3518" s="196" t="s">
        <v>9057</v>
      </c>
      <c r="I3518" s="196" t="s">
        <v>5502</v>
      </c>
      <c r="J3518" s="196" t="s">
        <v>5503</v>
      </c>
      <c r="K3518" s="197">
        <v>21.84</v>
      </c>
      <c r="L3518" s="196" t="s">
        <v>5433</v>
      </c>
    </row>
    <row r="3519" spans="1:12" ht="15.75">
      <c r="A3519" s="196" t="s">
        <v>8643</v>
      </c>
      <c r="B3519" s="196" t="s">
        <v>8644</v>
      </c>
      <c r="C3519" s="196" t="s">
        <v>8009</v>
      </c>
      <c r="D3519" s="196">
        <v>180</v>
      </c>
      <c r="E3519" s="197" t="s">
        <v>144</v>
      </c>
      <c r="F3519" s="196" t="s">
        <v>144</v>
      </c>
      <c r="G3519" s="196">
        <v>89583</v>
      </c>
      <c r="H3519" s="196" t="s">
        <v>9058</v>
      </c>
      <c r="I3519" s="196" t="s">
        <v>5502</v>
      </c>
      <c r="J3519" s="196" t="s">
        <v>5503</v>
      </c>
      <c r="K3519" s="197">
        <v>33.36</v>
      </c>
      <c r="L3519" s="196" t="s">
        <v>5433</v>
      </c>
    </row>
    <row r="3520" spans="1:12" ht="15.75">
      <c r="A3520" s="196" t="s">
        <v>8643</v>
      </c>
      <c r="B3520" s="196" t="s">
        <v>8644</v>
      </c>
      <c r="C3520" s="196" t="s">
        <v>8009</v>
      </c>
      <c r="D3520" s="196">
        <v>180</v>
      </c>
      <c r="E3520" s="197" t="s">
        <v>144</v>
      </c>
      <c r="F3520" s="196" t="s">
        <v>144</v>
      </c>
      <c r="G3520" s="196">
        <v>89584</v>
      </c>
      <c r="H3520" s="196" t="s">
        <v>9059</v>
      </c>
      <c r="I3520" s="196" t="s">
        <v>5502</v>
      </c>
      <c r="J3520" s="196" t="s">
        <v>5503</v>
      </c>
      <c r="K3520" s="197">
        <v>38.119999999999997</v>
      </c>
      <c r="L3520" s="196" t="s">
        <v>5433</v>
      </c>
    </row>
    <row r="3521" spans="1:12" ht="15.75">
      <c r="A3521" s="196" t="s">
        <v>8643</v>
      </c>
      <c r="B3521" s="196" t="s">
        <v>8644</v>
      </c>
      <c r="C3521" s="196" t="s">
        <v>8009</v>
      </c>
      <c r="D3521" s="196">
        <v>180</v>
      </c>
      <c r="E3521" s="197" t="s">
        <v>144</v>
      </c>
      <c r="F3521" s="196" t="s">
        <v>144</v>
      </c>
      <c r="G3521" s="196">
        <v>89585</v>
      </c>
      <c r="H3521" s="196" t="s">
        <v>9060</v>
      </c>
      <c r="I3521" s="196" t="s">
        <v>5502</v>
      </c>
      <c r="J3521" s="196" t="s">
        <v>5503</v>
      </c>
      <c r="K3521" s="197">
        <v>30.43</v>
      </c>
      <c r="L3521" s="196" t="s">
        <v>5433</v>
      </c>
    </row>
    <row r="3522" spans="1:12" ht="15.75">
      <c r="A3522" s="196" t="s">
        <v>8643</v>
      </c>
      <c r="B3522" s="196" t="s">
        <v>8644</v>
      </c>
      <c r="C3522" s="196" t="s">
        <v>8009</v>
      </c>
      <c r="D3522" s="196">
        <v>180</v>
      </c>
      <c r="E3522" s="197" t="s">
        <v>144</v>
      </c>
      <c r="F3522" s="196" t="s">
        <v>144</v>
      </c>
      <c r="G3522" s="196">
        <v>89586</v>
      </c>
      <c r="H3522" s="196" t="s">
        <v>9061</v>
      </c>
      <c r="I3522" s="196" t="s">
        <v>5502</v>
      </c>
      <c r="J3522" s="196" t="s">
        <v>5503</v>
      </c>
      <c r="K3522" s="197">
        <v>30.43</v>
      </c>
      <c r="L3522" s="196" t="s">
        <v>5433</v>
      </c>
    </row>
    <row r="3523" spans="1:12" ht="15.75">
      <c r="A3523" s="196" t="s">
        <v>8643</v>
      </c>
      <c r="B3523" s="196" t="s">
        <v>8644</v>
      </c>
      <c r="C3523" s="196" t="s">
        <v>8009</v>
      </c>
      <c r="D3523" s="196">
        <v>180</v>
      </c>
      <c r="E3523" s="197" t="s">
        <v>144</v>
      </c>
      <c r="F3523" s="196" t="s">
        <v>144</v>
      </c>
      <c r="G3523" s="196">
        <v>89587</v>
      </c>
      <c r="H3523" s="196" t="s">
        <v>9062</v>
      </c>
      <c r="I3523" s="196" t="s">
        <v>5502</v>
      </c>
      <c r="J3523" s="196" t="s">
        <v>5503</v>
      </c>
      <c r="K3523" s="197">
        <v>50.18</v>
      </c>
      <c r="L3523" s="196" t="s">
        <v>5433</v>
      </c>
    </row>
    <row r="3524" spans="1:12" ht="15.75">
      <c r="A3524" s="196" t="s">
        <v>8643</v>
      </c>
      <c r="B3524" s="196" t="s">
        <v>8644</v>
      </c>
      <c r="C3524" s="196" t="s">
        <v>8009</v>
      </c>
      <c r="D3524" s="196">
        <v>180</v>
      </c>
      <c r="E3524" s="197" t="s">
        <v>144</v>
      </c>
      <c r="F3524" s="196" t="s">
        <v>144</v>
      </c>
      <c r="G3524" s="196">
        <v>89590</v>
      </c>
      <c r="H3524" s="196" t="s">
        <v>9063</v>
      </c>
      <c r="I3524" s="196" t="s">
        <v>5502</v>
      </c>
      <c r="J3524" s="196" t="s">
        <v>5503</v>
      </c>
      <c r="K3524" s="197">
        <v>120</v>
      </c>
      <c r="L3524" s="196" t="s">
        <v>5433</v>
      </c>
    </row>
    <row r="3525" spans="1:12" ht="15.75">
      <c r="A3525" s="196" t="s">
        <v>8643</v>
      </c>
      <c r="B3525" s="196" t="s">
        <v>8644</v>
      </c>
      <c r="C3525" s="196" t="s">
        <v>8009</v>
      </c>
      <c r="D3525" s="196">
        <v>180</v>
      </c>
      <c r="E3525" s="197" t="s">
        <v>144</v>
      </c>
      <c r="F3525" s="196" t="s">
        <v>144</v>
      </c>
      <c r="G3525" s="196">
        <v>89591</v>
      </c>
      <c r="H3525" s="196" t="s">
        <v>9064</v>
      </c>
      <c r="I3525" s="196" t="s">
        <v>5502</v>
      </c>
      <c r="J3525" s="196" t="s">
        <v>5503</v>
      </c>
      <c r="K3525" s="197">
        <v>97.92</v>
      </c>
      <c r="L3525" s="196" t="s">
        <v>5433</v>
      </c>
    </row>
    <row r="3526" spans="1:12" ht="15.75">
      <c r="A3526" s="196" t="s">
        <v>8643</v>
      </c>
      <c r="B3526" s="196" t="s">
        <v>8644</v>
      </c>
      <c r="C3526" s="196" t="s">
        <v>8009</v>
      </c>
      <c r="D3526" s="196">
        <v>180</v>
      </c>
      <c r="E3526" s="197" t="s">
        <v>144</v>
      </c>
      <c r="F3526" s="196" t="s">
        <v>144</v>
      </c>
      <c r="G3526" s="196">
        <v>89592</v>
      </c>
      <c r="H3526" s="196" t="s">
        <v>9065</v>
      </c>
      <c r="I3526" s="196" t="s">
        <v>5502</v>
      </c>
      <c r="J3526" s="196" t="s">
        <v>5503</v>
      </c>
      <c r="K3526" s="197">
        <v>162.13</v>
      </c>
      <c r="L3526" s="196" t="s">
        <v>5433</v>
      </c>
    </row>
    <row r="3527" spans="1:12" ht="15.75">
      <c r="A3527" s="196" t="s">
        <v>8643</v>
      </c>
      <c r="B3527" s="196" t="s">
        <v>8644</v>
      </c>
      <c r="C3527" s="196" t="s">
        <v>8009</v>
      </c>
      <c r="D3527" s="196">
        <v>180</v>
      </c>
      <c r="E3527" s="197" t="s">
        <v>144</v>
      </c>
      <c r="F3527" s="196" t="s">
        <v>144</v>
      </c>
      <c r="G3527" s="196">
        <v>89593</v>
      </c>
      <c r="H3527" s="196" t="s">
        <v>9066</v>
      </c>
      <c r="I3527" s="196" t="s">
        <v>5502</v>
      </c>
      <c r="J3527" s="196" t="s">
        <v>5503</v>
      </c>
      <c r="K3527" s="197">
        <v>32.54</v>
      </c>
      <c r="L3527" s="196" t="s">
        <v>5433</v>
      </c>
    </row>
    <row r="3528" spans="1:12" ht="15.75">
      <c r="A3528" s="196" t="s">
        <v>8643</v>
      </c>
      <c r="B3528" s="196" t="s">
        <v>8644</v>
      </c>
      <c r="C3528" s="196" t="s">
        <v>8009</v>
      </c>
      <c r="D3528" s="196">
        <v>180</v>
      </c>
      <c r="E3528" s="197" t="s">
        <v>144</v>
      </c>
      <c r="F3528" s="196" t="s">
        <v>144</v>
      </c>
      <c r="G3528" s="196">
        <v>89594</v>
      </c>
      <c r="H3528" s="196" t="s">
        <v>9067</v>
      </c>
      <c r="I3528" s="196" t="s">
        <v>5502</v>
      </c>
      <c r="J3528" s="196" t="s">
        <v>5503</v>
      </c>
      <c r="K3528" s="197">
        <v>39.31</v>
      </c>
      <c r="L3528" s="196" t="s">
        <v>5433</v>
      </c>
    </row>
    <row r="3529" spans="1:12" ht="15.75">
      <c r="A3529" s="196" t="s">
        <v>8643</v>
      </c>
      <c r="B3529" s="196" t="s">
        <v>8644</v>
      </c>
      <c r="C3529" s="196" t="s">
        <v>8009</v>
      </c>
      <c r="D3529" s="196">
        <v>180</v>
      </c>
      <c r="E3529" s="197" t="s">
        <v>144</v>
      </c>
      <c r="F3529" s="196" t="s">
        <v>144</v>
      </c>
      <c r="G3529" s="196">
        <v>89595</v>
      </c>
      <c r="H3529" s="196" t="s">
        <v>9068</v>
      </c>
      <c r="I3529" s="196" t="s">
        <v>5502</v>
      </c>
      <c r="J3529" s="196" t="s">
        <v>5503</v>
      </c>
      <c r="K3529" s="197">
        <v>14.91</v>
      </c>
      <c r="L3529" s="196" t="s">
        <v>5433</v>
      </c>
    </row>
    <row r="3530" spans="1:12" ht="15.75">
      <c r="A3530" s="196" t="s">
        <v>8643</v>
      </c>
      <c r="B3530" s="196" t="s">
        <v>8644</v>
      </c>
      <c r="C3530" s="196" t="s">
        <v>8009</v>
      </c>
      <c r="D3530" s="196">
        <v>180</v>
      </c>
      <c r="E3530" s="197" t="s">
        <v>144</v>
      </c>
      <c r="F3530" s="196" t="s">
        <v>144</v>
      </c>
      <c r="G3530" s="196">
        <v>89596</v>
      </c>
      <c r="H3530" s="196" t="s">
        <v>9069</v>
      </c>
      <c r="I3530" s="196" t="s">
        <v>5502</v>
      </c>
      <c r="J3530" s="196" t="s">
        <v>5503</v>
      </c>
      <c r="K3530" s="197">
        <v>10.93</v>
      </c>
      <c r="L3530" s="196" t="s">
        <v>5433</v>
      </c>
    </row>
    <row r="3531" spans="1:12" ht="15.75">
      <c r="A3531" s="196" t="s">
        <v>8643</v>
      </c>
      <c r="B3531" s="196" t="s">
        <v>8644</v>
      </c>
      <c r="C3531" s="196" t="s">
        <v>8009</v>
      </c>
      <c r="D3531" s="196">
        <v>180</v>
      </c>
      <c r="E3531" s="197" t="s">
        <v>144</v>
      </c>
      <c r="F3531" s="196" t="s">
        <v>144</v>
      </c>
      <c r="G3531" s="196">
        <v>89597</v>
      </c>
      <c r="H3531" s="196" t="s">
        <v>9070</v>
      </c>
      <c r="I3531" s="196" t="s">
        <v>5502</v>
      </c>
      <c r="J3531" s="196" t="s">
        <v>5503</v>
      </c>
      <c r="K3531" s="197">
        <v>20.74</v>
      </c>
      <c r="L3531" s="196" t="s">
        <v>5433</v>
      </c>
    </row>
    <row r="3532" spans="1:12" ht="15.75">
      <c r="A3532" s="196" t="s">
        <v>8643</v>
      </c>
      <c r="B3532" s="196" t="s">
        <v>8644</v>
      </c>
      <c r="C3532" s="196" t="s">
        <v>8009</v>
      </c>
      <c r="D3532" s="196">
        <v>180</v>
      </c>
      <c r="E3532" s="197" t="s">
        <v>144</v>
      </c>
      <c r="F3532" s="196" t="s">
        <v>144</v>
      </c>
      <c r="G3532" s="196">
        <v>89598</v>
      </c>
      <c r="H3532" s="196" t="s">
        <v>9071</v>
      </c>
      <c r="I3532" s="196" t="s">
        <v>5502</v>
      </c>
      <c r="J3532" s="196" t="s">
        <v>5503</v>
      </c>
      <c r="K3532" s="197">
        <v>54.4</v>
      </c>
      <c r="L3532" s="196" t="s">
        <v>5433</v>
      </c>
    </row>
    <row r="3533" spans="1:12" ht="15.75">
      <c r="A3533" s="196" t="s">
        <v>8643</v>
      </c>
      <c r="B3533" s="196" t="s">
        <v>8644</v>
      </c>
      <c r="C3533" s="196" t="s">
        <v>8009</v>
      </c>
      <c r="D3533" s="196">
        <v>180</v>
      </c>
      <c r="E3533" s="197" t="s">
        <v>144</v>
      </c>
      <c r="F3533" s="196" t="s">
        <v>144</v>
      </c>
      <c r="G3533" s="196">
        <v>89599</v>
      </c>
      <c r="H3533" s="196" t="s">
        <v>9072</v>
      </c>
      <c r="I3533" s="196" t="s">
        <v>5502</v>
      </c>
      <c r="J3533" s="196" t="s">
        <v>5503</v>
      </c>
      <c r="K3533" s="197">
        <v>16.66</v>
      </c>
      <c r="L3533" s="196" t="s">
        <v>5433</v>
      </c>
    </row>
    <row r="3534" spans="1:12" ht="15.75">
      <c r="A3534" s="196" t="s">
        <v>8643</v>
      </c>
      <c r="B3534" s="196" t="s">
        <v>8644</v>
      </c>
      <c r="C3534" s="196" t="s">
        <v>8009</v>
      </c>
      <c r="D3534" s="196">
        <v>180</v>
      </c>
      <c r="E3534" s="197" t="s">
        <v>144</v>
      </c>
      <c r="F3534" s="196" t="s">
        <v>144</v>
      </c>
      <c r="G3534" s="196">
        <v>89600</v>
      </c>
      <c r="H3534" s="196" t="s">
        <v>9073</v>
      </c>
      <c r="I3534" s="196" t="s">
        <v>5502</v>
      </c>
      <c r="J3534" s="196" t="s">
        <v>5503</v>
      </c>
      <c r="K3534" s="197">
        <v>18.23</v>
      </c>
      <c r="L3534" s="196" t="s">
        <v>5433</v>
      </c>
    </row>
    <row r="3535" spans="1:12" ht="15.75">
      <c r="A3535" s="196" t="s">
        <v>8643</v>
      </c>
      <c r="B3535" s="196" t="s">
        <v>8644</v>
      </c>
      <c r="C3535" s="196" t="s">
        <v>8009</v>
      </c>
      <c r="D3535" s="196">
        <v>180</v>
      </c>
      <c r="E3535" s="197" t="s">
        <v>144</v>
      </c>
      <c r="F3535" s="196" t="s">
        <v>144</v>
      </c>
      <c r="G3535" s="196">
        <v>89605</v>
      </c>
      <c r="H3535" s="196" t="s">
        <v>9074</v>
      </c>
      <c r="I3535" s="196" t="s">
        <v>5502</v>
      </c>
      <c r="J3535" s="196" t="s">
        <v>5503</v>
      </c>
      <c r="K3535" s="197">
        <v>20.239999999999998</v>
      </c>
      <c r="L3535" s="196" t="s">
        <v>5433</v>
      </c>
    </row>
    <row r="3536" spans="1:12" ht="15.75">
      <c r="A3536" s="196" t="s">
        <v>8643</v>
      </c>
      <c r="B3536" s="196" t="s">
        <v>8644</v>
      </c>
      <c r="C3536" s="196" t="s">
        <v>8009</v>
      </c>
      <c r="D3536" s="196">
        <v>180</v>
      </c>
      <c r="E3536" s="197" t="s">
        <v>144</v>
      </c>
      <c r="F3536" s="196" t="s">
        <v>144</v>
      </c>
      <c r="G3536" s="196">
        <v>89609</v>
      </c>
      <c r="H3536" s="196" t="s">
        <v>9075</v>
      </c>
      <c r="I3536" s="196" t="s">
        <v>5502</v>
      </c>
      <c r="J3536" s="196" t="s">
        <v>5503</v>
      </c>
      <c r="K3536" s="197">
        <v>91.24</v>
      </c>
      <c r="L3536" s="196" t="s">
        <v>5433</v>
      </c>
    </row>
    <row r="3537" spans="1:12" ht="15.75">
      <c r="A3537" s="196" t="s">
        <v>8643</v>
      </c>
      <c r="B3537" s="196" t="s">
        <v>8644</v>
      </c>
      <c r="C3537" s="196" t="s">
        <v>8009</v>
      </c>
      <c r="D3537" s="196">
        <v>180</v>
      </c>
      <c r="E3537" s="197" t="s">
        <v>144</v>
      </c>
      <c r="F3537" s="196" t="s">
        <v>144</v>
      </c>
      <c r="G3537" s="196">
        <v>89610</v>
      </c>
      <c r="H3537" s="196" t="s">
        <v>9076</v>
      </c>
      <c r="I3537" s="196" t="s">
        <v>5502</v>
      </c>
      <c r="J3537" s="196" t="s">
        <v>5503</v>
      </c>
      <c r="K3537" s="197">
        <v>20.75</v>
      </c>
      <c r="L3537" s="196" t="s">
        <v>5433</v>
      </c>
    </row>
    <row r="3538" spans="1:12" ht="15.75">
      <c r="A3538" s="196" t="s">
        <v>8643</v>
      </c>
      <c r="B3538" s="196" t="s">
        <v>8644</v>
      </c>
      <c r="C3538" s="196" t="s">
        <v>8009</v>
      </c>
      <c r="D3538" s="196">
        <v>180</v>
      </c>
      <c r="E3538" s="197" t="s">
        <v>144</v>
      </c>
      <c r="F3538" s="196" t="s">
        <v>144</v>
      </c>
      <c r="G3538" s="196">
        <v>89611</v>
      </c>
      <c r="H3538" s="196" t="s">
        <v>9077</v>
      </c>
      <c r="I3538" s="196" t="s">
        <v>5502</v>
      </c>
      <c r="J3538" s="196" t="s">
        <v>5503</v>
      </c>
      <c r="K3538" s="197">
        <v>34.1</v>
      </c>
      <c r="L3538" s="196" t="s">
        <v>5433</v>
      </c>
    </row>
    <row r="3539" spans="1:12" ht="15.75">
      <c r="A3539" s="196" t="s">
        <v>8643</v>
      </c>
      <c r="B3539" s="196" t="s">
        <v>8644</v>
      </c>
      <c r="C3539" s="196" t="s">
        <v>8009</v>
      </c>
      <c r="D3539" s="196">
        <v>180</v>
      </c>
      <c r="E3539" s="197" t="s">
        <v>144</v>
      </c>
      <c r="F3539" s="196" t="s">
        <v>144</v>
      </c>
      <c r="G3539" s="196">
        <v>89612</v>
      </c>
      <c r="H3539" s="196" t="s">
        <v>9078</v>
      </c>
      <c r="I3539" s="196" t="s">
        <v>5502</v>
      </c>
      <c r="J3539" s="196" t="s">
        <v>5503</v>
      </c>
      <c r="K3539" s="197">
        <v>179.93</v>
      </c>
      <c r="L3539" s="196" t="s">
        <v>5433</v>
      </c>
    </row>
    <row r="3540" spans="1:12" ht="15.75">
      <c r="A3540" s="196" t="s">
        <v>8643</v>
      </c>
      <c r="B3540" s="196" t="s">
        <v>8644</v>
      </c>
      <c r="C3540" s="196" t="s">
        <v>8009</v>
      </c>
      <c r="D3540" s="196">
        <v>180</v>
      </c>
      <c r="E3540" s="197" t="s">
        <v>144</v>
      </c>
      <c r="F3540" s="196" t="s">
        <v>144</v>
      </c>
      <c r="G3540" s="196">
        <v>89613</v>
      </c>
      <c r="H3540" s="196" t="s">
        <v>9079</v>
      </c>
      <c r="I3540" s="196" t="s">
        <v>5502</v>
      </c>
      <c r="J3540" s="196" t="s">
        <v>5503</v>
      </c>
      <c r="K3540" s="197">
        <v>30.45</v>
      </c>
      <c r="L3540" s="196" t="s">
        <v>5433</v>
      </c>
    </row>
    <row r="3541" spans="1:12" ht="15.75">
      <c r="A3541" s="196" t="s">
        <v>8643</v>
      </c>
      <c r="B3541" s="196" t="s">
        <v>8644</v>
      </c>
      <c r="C3541" s="196" t="s">
        <v>8009</v>
      </c>
      <c r="D3541" s="196">
        <v>180</v>
      </c>
      <c r="E3541" s="197" t="s">
        <v>144</v>
      </c>
      <c r="F3541" s="196" t="s">
        <v>144</v>
      </c>
      <c r="G3541" s="196">
        <v>89614</v>
      </c>
      <c r="H3541" s="196" t="s">
        <v>9080</v>
      </c>
      <c r="I3541" s="196" t="s">
        <v>5502</v>
      </c>
      <c r="J3541" s="196" t="s">
        <v>5503</v>
      </c>
      <c r="K3541" s="197">
        <v>64.72</v>
      </c>
      <c r="L3541" s="196" t="s">
        <v>5433</v>
      </c>
    </row>
    <row r="3542" spans="1:12" ht="15.75">
      <c r="A3542" s="196" t="s">
        <v>8643</v>
      </c>
      <c r="B3542" s="196" t="s">
        <v>8644</v>
      </c>
      <c r="C3542" s="196" t="s">
        <v>8009</v>
      </c>
      <c r="D3542" s="196">
        <v>180</v>
      </c>
      <c r="E3542" s="197" t="s">
        <v>144</v>
      </c>
      <c r="F3542" s="196" t="s">
        <v>144</v>
      </c>
      <c r="G3542" s="196">
        <v>89615</v>
      </c>
      <c r="H3542" s="196" t="s">
        <v>9081</v>
      </c>
      <c r="I3542" s="196" t="s">
        <v>5502</v>
      </c>
      <c r="J3542" s="196" t="s">
        <v>5503</v>
      </c>
      <c r="K3542" s="197">
        <v>272.14</v>
      </c>
      <c r="L3542" s="196" t="s">
        <v>5433</v>
      </c>
    </row>
    <row r="3543" spans="1:12" ht="15.75">
      <c r="A3543" s="196" t="s">
        <v>8643</v>
      </c>
      <c r="B3543" s="196" t="s">
        <v>8644</v>
      </c>
      <c r="C3543" s="196" t="s">
        <v>8009</v>
      </c>
      <c r="D3543" s="196">
        <v>180</v>
      </c>
      <c r="E3543" s="197" t="s">
        <v>144</v>
      </c>
      <c r="F3543" s="196" t="s">
        <v>144</v>
      </c>
      <c r="G3543" s="196">
        <v>89616</v>
      </c>
      <c r="H3543" s="196" t="s">
        <v>9082</v>
      </c>
      <c r="I3543" s="196" t="s">
        <v>5502</v>
      </c>
      <c r="J3543" s="196" t="s">
        <v>5503</v>
      </c>
      <c r="K3543" s="197">
        <v>44.25</v>
      </c>
      <c r="L3543" s="196" t="s">
        <v>5433</v>
      </c>
    </row>
    <row r="3544" spans="1:12" ht="15.75">
      <c r="A3544" s="196" t="s">
        <v>8643</v>
      </c>
      <c r="B3544" s="196" t="s">
        <v>8644</v>
      </c>
      <c r="C3544" s="196" t="s">
        <v>8009</v>
      </c>
      <c r="D3544" s="196">
        <v>180</v>
      </c>
      <c r="E3544" s="197" t="s">
        <v>144</v>
      </c>
      <c r="F3544" s="196" t="s">
        <v>144</v>
      </c>
      <c r="G3544" s="196">
        <v>89617</v>
      </c>
      <c r="H3544" s="196" t="s">
        <v>9083</v>
      </c>
      <c r="I3544" s="196" t="s">
        <v>5502</v>
      </c>
      <c r="J3544" s="196" t="s">
        <v>5503</v>
      </c>
      <c r="K3544" s="197">
        <v>6.47</v>
      </c>
      <c r="L3544" s="196" t="s">
        <v>5433</v>
      </c>
    </row>
    <row r="3545" spans="1:12" ht="15.75">
      <c r="A3545" s="196" t="s">
        <v>8643</v>
      </c>
      <c r="B3545" s="196" t="s">
        <v>8644</v>
      </c>
      <c r="C3545" s="196" t="s">
        <v>8009</v>
      </c>
      <c r="D3545" s="196">
        <v>180</v>
      </c>
      <c r="E3545" s="197" t="s">
        <v>144</v>
      </c>
      <c r="F3545" s="196" t="s">
        <v>144</v>
      </c>
      <c r="G3545" s="196">
        <v>89618</v>
      </c>
      <c r="H3545" s="196" t="s">
        <v>9084</v>
      </c>
      <c r="I3545" s="196" t="s">
        <v>5502</v>
      </c>
      <c r="J3545" s="196" t="s">
        <v>5503</v>
      </c>
      <c r="K3545" s="197">
        <v>14.59</v>
      </c>
      <c r="L3545" s="196" t="s">
        <v>5433</v>
      </c>
    </row>
    <row r="3546" spans="1:12" ht="15.75">
      <c r="A3546" s="196" t="s">
        <v>8643</v>
      </c>
      <c r="B3546" s="196" t="s">
        <v>8644</v>
      </c>
      <c r="C3546" s="196" t="s">
        <v>8009</v>
      </c>
      <c r="D3546" s="196">
        <v>180</v>
      </c>
      <c r="E3546" s="197" t="s">
        <v>144</v>
      </c>
      <c r="F3546" s="196" t="s">
        <v>144</v>
      </c>
      <c r="G3546" s="196">
        <v>89619</v>
      </c>
      <c r="H3546" s="196" t="s">
        <v>9085</v>
      </c>
      <c r="I3546" s="196" t="s">
        <v>5502</v>
      </c>
      <c r="J3546" s="196" t="s">
        <v>5503</v>
      </c>
      <c r="K3546" s="197">
        <v>8.64</v>
      </c>
      <c r="L3546" s="196" t="s">
        <v>5433</v>
      </c>
    </row>
    <row r="3547" spans="1:12" ht="15.75">
      <c r="A3547" s="196" t="s">
        <v>8643</v>
      </c>
      <c r="B3547" s="196" t="s">
        <v>8644</v>
      </c>
      <c r="C3547" s="196" t="s">
        <v>8009</v>
      </c>
      <c r="D3547" s="196">
        <v>180</v>
      </c>
      <c r="E3547" s="197" t="s">
        <v>144</v>
      </c>
      <c r="F3547" s="196" t="s">
        <v>144</v>
      </c>
      <c r="G3547" s="196">
        <v>89620</v>
      </c>
      <c r="H3547" s="196" t="s">
        <v>9086</v>
      </c>
      <c r="I3547" s="196" t="s">
        <v>5502</v>
      </c>
      <c r="J3547" s="196" t="s">
        <v>5503</v>
      </c>
      <c r="K3547" s="197">
        <v>10.96</v>
      </c>
      <c r="L3547" s="196" t="s">
        <v>5433</v>
      </c>
    </row>
    <row r="3548" spans="1:12" ht="15.75">
      <c r="A3548" s="196" t="s">
        <v>8643</v>
      </c>
      <c r="B3548" s="196" t="s">
        <v>8644</v>
      </c>
      <c r="C3548" s="196" t="s">
        <v>8009</v>
      </c>
      <c r="D3548" s="196">
        <v>180</v>
      </c>
      <c r="E3548" s="197" t="s">
        <v>144</v>
      </c>
      <c r="F3548" s="196" t="s">
        <v>144</v>
      </c>
      <c r="G3548" s="196">
        <v>89621</v>
      </c>
      <c r="H3548" s="196" t="s">
        <v>9087</v>
      </c>
      <c r="I3548" s="196" t="s">
        <v>5502</v>
      </c>
      <c r="J3548" s="196" t="s">
        <v>5503</v>
      </c>
      <c r="K3548" s="197">
        <v>24.73</v>
      </c>
      <c r="L3548" s="196" t="s">
        <v>5433</v>
      </c>
    </row>
    <row r="3549" spans="1:12" ht="15.75">
      <c r="A3549" s="196" t="s">
        <v>8643</v>
      </c>
      <c r="B3549" s="196" t="s">
        <v>8644</v>
      </c>
      <c r="C3549" s="196" t="s">
        <v>8009</v>
      </c>
      <c r="D3549" s="196">
        <v>180</v>
      </c>
      <c r="E3549" s="197" t="s">
        <v>144</v>
      </c>
      <c r="F3549" s="196" t="s">
        <v>144</v>
      </c>
      <c r="G3549" s="196">
        <v>89622</v>
      </c>
      <c r="H3549" s="196" t="s">
        <v>9088</v>
      </c>
      <c r="I3549" s="196" t="s">
        <v>5502</v>
      </c>
      <c r="J3549" s="196" t="s">
        <v>5503</v>
      </c>
      <c r="K3549" s="197">
        <v>13.11</v>
      </c>
      <c r="L3549" s="196" t="s">
        <v>5433</v>
      </c>
    </row>
    <row r="3550" spans="1:12" ht="15.75">
      <c r="A3550" s="196" t="s">
        <v>8643</v>
      </c>
      <c r="B3550" s="196" t="s">
        <v>8644</v>
      </c>
      <c r="C3550" s="196" t="s">
        <v>8009</v>
      </c>
      <c r="D3550" s="196">
        <v>180</v>
      </c>
      <c r="E3550" s="197" t="s">
        <v>144</v>
      </c>
      <c r="F3550" s="196" t="s">
        <v>144</v>
      </c>
      <c r="G3550" s="196">
        <v>89623</v>
      </c>
      <c r="H3550" s="196" t="s">
        <v>9089</v>
      </c>
      <c r="I3550" s="196" t="s">
        <v>5502</v>
      </c>
      <c r="J3550" s="196" t="s">
        <v>5503</v>
      </c>
      <c r="K3550" s="197">
        <v>17.73</v>
      </c>
      <c r="L3550" s="196" t="s">
        <v>5433</v>
      </c>
    </row>
    <row r="3551" spans="1:12" ht="15.75">
      <c r="A3551" s="196" t="s">
        <v>8643</v>
      </c>
      <c r="B3551" s="196" t="s">
        <v>8644</v>
      </c>
      <c r="C3551" s="196" t="s">
        <v>8009</v>
      </c>
      <c r="D3551" s="196">
        <v>180</v>
      </c>
      <c r="E3551" s="197" t="s">
        <v>144</v>
      </c>
      <c r="F3551" s="196" t="s">
        <v>144</v>
      </c>
      <c r="G3551" s="196">
        <v>89624</v>
      </c>
      <c r="H3551" s="196" t="s">
        <v>9090</v>
      </c>
      <c r="I3551" s="196" t="s">
        <v>5502</v>
      </c>
      <c r="J3551" s="196" t="s">
        <v>5503</v>
      </c>
      <c r="K3551" s="197">
        <v>18.809999999999999</v>
      </c>
      <c r="L3551" s="196" t="s">
        <v>5433</v>
      </c>
    </row>
    <row r="3552" spans="1:12" ht="15.75">
      <c r="A3552" s="196" t="s">
        <v>8643</v>
      </c>
      <c r="B3552" s="196" t="s">
        <v>8644</v>
      </c>
      <c r="C3552" s="196" t="s">
        <v>8009</v>
      </c>
      <c r="D3552" s="196">
        <v>180</v>
      </c>
      <c r="E3552" s="197" t="s">
        <v>144</v>
      </c>
      <c r="F3552" s="196" t="s">
        <v>144</v>
      </c>
      <c r="G3552" s="196">
        <v>89625</v>
      </c>
      <c r="H3552" s="196" t="s">
        <v>9091</v>
      </c>
      <c r="I3552" s="196" t="s">
        <v>5502</v>
      </c>
      <c r="J3552" s="196" t="s">
        <v>5503</v>
      </c>
      <c r="K3552" s="197">
        <v>21.52</v>
      </c>
      <c r="L3552" s="196" t="s">
        <v>5433</v>
      </c>
    </row>
    <row r="3553" spans="1:12" ht="15.75">
      <c r="A3553" s="196" t="s">
        <v>8643</v>
      </c>
      <c r="B3553" s="196" t="s">
        <v>8644</v>
      </c>
      <c r="C3553" s="196" t="s">
        <v>8009</v>
      </c>
      <c r="D3553" s="196">
        <v>180</v>
      </c>
      <c r="E3553" s="197" t="s">
        <v>144</v>
      </c>
      <c r="F3553" s="196" t="s">
        <v>144</v>
      </c>
      <c r="G3553" s="196">
        <v>89626</v>
      </c>
      <c r="H3553" s="196" t="s">
        <v>9092</v>
      </c>
      <c r="I3553" s="196" t="s">
        <v>5502</v>
      </c>
      <c r="J3553" s="196" t="s">
        <v>5503</v>
      </c>
      <c r="K3553" s="197">
        <v>29.88</v>
      </c>
      <c r="L3553" s="196" t="s">
        <v>5433</v>
      </c>
    </row>
    <row r="3554" spans="1:12" ht="15.75">
      <c r="A3554" s="196" t="s">
        <v>8643</v>
      </c>
      <c r="B3554" s="196" t="s">
        <v>8644</v>
      </c>
      <c r="C3554" s="196" t="s">
        <v>8009</v>
      </c>
      <c r="D3554" s="196">
        <v>180</v>
      </c>
      <c r="E3554" s="197" t="s">
        <v>144</v>
      </c>
      <c r="F3554" s="196" t="s">
        <v>144</v>
      </c>
      <c r="G3554" s="196">
        <v>89627</v>
      </c>
      <c r="H3554" s="196" t="s">
        <v>9093</v>
      </c>
      <c r="I3554" s="196" t="s">
        <v>5502</v>
      </c>
      <c r="J3554" s="196" t="s">
        <v>5503</v>
      </c>
      <c r="K3554" s="197">
        <v>20.27</v>
      </c>
      <c r="L3554" s="196" t="s">
        <v>5433</v>
      </c>
    </row>
    <row r="3555" spans="1:12" ht="15.75">
      <c r="A3555" s="196" t="s">
        <v>8643</v>
      </c>
      <c r="B3555" s="196" t="s">
        <v>8644</v>
      </c>
      <c r="C3555" s="196" t="s">
        <v>8009</v>
      </c>
      <c r="D3555" s="196">
        <v>180</v>
      </c>
      <c r="E3555" s="197" t="s">
        <v>144</v>
      </c>
      <c r="F3555" s="196" t="s">
        <v>144</v>
      </c>
      <c r="G3555" s="196">
        <v>89628</v>
      </c>
      <c r="H3555" s="196" t="s">
        <v>9094</v>
      </c>
      <c r="I3555" s="196" t="s">
        <v>5502</v>
      </c>
      <c r="J3555" s="196" t="s">
        <v>5503</v>
      </c>
      <c r="K3555" s="197">
        <v>45.79</v>
      </c>
      <c r="L3555" s="196" t="s">
        <v>5433</v>
      </c>
    </row>
    <row r="3556" spans="1:12" ht="15.75">
      <c r="A3556" s="196" t="s">
        <v>8643</v>
      </c>
      <c r="B3556" s="196" t="s">
        <v>8644</v>
      </c>
      <c r="C3556" s="196" t="s">
        <v>8009</v>
      </c>
      <c r="D3556" s="196">
        <v>180</v>
      </c>
      <c r="E3556" s="197" t="s">
        <v>144</v>
      </c>
      <c r="F3556" s="196" t="s">
        <v>144</v>
      </c>
      <c r="G3556" s="196">
        <v>89629</v>
      </c>
      <c r="H3556" s="196" t="s">
        <v>9095</v>
      </c>
      <c r="I3556" s="196" t="s">
        <v>5502</v>
      </c>
      <c r="J3556" s="196" t="s">
        <v>5503</v>
      </c>
      <c r="K3556" s="197">
        <v>84.46</v>
      </c>
      <c r="L3556" s="196" t="s">
        <v>5433</v>
      </c>
    </row>
    <row r="3557" spans="1:12" ht="15.75">
      <c r="A3557" s="196" t="s">
        <v>8643</v>
      </c>
      <c r="B3557" s="196" t="s">
        <v>8644</v>
      </c>
      <c r="C3557" s="196" t="s">
        <v>8009</v>
      </c>
      <c r="D3557" s="196">
        <v>180</v>
      </c>
      <c r="E3557" s="197" t="s">
        <v>144</v>
      </c>
      <c r="F3557" s="196" t="s">
        <v>144</v>
      </c>
      <c r="G3557" s="196">
        <v>89630</v>
      </c>
      <c r="H3557" s="196" t="s">
        <v>9096</v>
      </c>
      <c r="I3557" s="196" t="s">
        <v>5502</v>
      </c>
      <c r="J3557" s="196" t="s">
        <v>5503</v>
      </c>
      <c r="K3557" s="197">
        <v>73.08</v>
      </c>
      <c r="L3557" s="196" t="s">
        <v>5433</v>
      </c>
    </row>
    <row r="3558" spans="1:12" ht="15.75">
      <c r="A3558" s="196" t="s">
        <v>8643</v>
      </c>
      <c r="B3558" s="196" t="s">
        <v>8644</v>
      </c>
      <c r="C3558" s="196" t="s">
        <v>8009</v>
      </c>
      <c r="D3558" s="196">
        <v>180</v>
      </c>
      <c r="E3558" s="197" t="s">
        <v>144</v>
      </c>
      <c r="F3558" s="196" t="s">
        <v>144</v>
      </c>
      <c r="G3558" s="196">
        <v>89631</v>
      </c>
      <c r="H3558" s="196" t="s">
        <v>9097</v>
      </c>
      <c r="I3558" s="196" t="s">
        <v>5502</v>
      </c>
      <c r="J3558" s="196" t="s">
        <v>5503</v>
      </c>
      <c r="K3558" s="197">
        <v>128.81</v>
      </c>
      <c r="L3558" s="196" t="s">
        <v>5433</v>
      </c>
    </row>
    <row r="3559" spans="1:12" ht="15.75">
      <c r="A3559" s="196" t="s">
        <v>8643</v>
      </c>
      <c r="B3559" s="196" t="s">
        <v>8644</v>
      </c>
      <c r="C3559" s="196" t="s">
        <v>8009</v>
      </c>
      <c r="D3559" s="196">
        <v>180</v>
      </c>
      <c r="E3559" s="197" t="s">
        <v>144</v>
      </c>
      <c r="F3559" s="196" t="s">
        <v>144</v>
      </c>
      <c r="G3559" s="196">
        <v>89632</v>
      </c>
      <c r="H3559" s="196" t="s">
        <v>9098</v>
      </c>
      <c r="I3559" s="196" t="s">
        <v>5502</v>
      </c>
      <c r="J3559" s="196" t="s">
        <v>5503</v>
      </c>
      <c r="K3559" s="197">
        <v>105.53</v>
      </c>
      <c r="L3559" s="196" t="s">
        <v>5433</v>
      </c>
    </row>
    <row r="3560" spans="1:12" ht="15.75">
      <c r="A3560" s="196" t="s">
        <v>8643</v>
      </c>
      <c r="B3560" s="196" t="s">
        <v>8644</v>
      </c>
      <c r="C3560" s="196" t="s">
        <v>8009</v>
      </c>
      <c r="D3560" s="196">
        <v>180</v>
      </c>
      <c r="E3560" s="197" t="s">
        <v>144</v>
      </c>
      <c r="F3560" s="196" t="s">
        <v>144</v>
      </c>
      <c r="G3560" s="196">
        <v>89637</v>
      </c>
      <c r="H3560" s="196" t="s">
        <v>9099</v>
      </c>
      <c r="I3560" s="196" t="s">
        <v>5502</v>
      </c>
      <c r="J3560" s="196" t="s">
        <v>5503</v>
      </c>
      <c r="K3560" s="197">
        <v>8.61</v>
      </c>
      <c r="L3560" s="196" t="s">
        <v>5433</v>
      </c>
    </row>
    <row r="3561" spans="1:12" ht="15.75">
      <c r="A3561" s="196" t="s">
        <v>8643</v>
      </c>
      <c r="B3561" s="196" t="s">
        <v>8644</v>
      </c>
      <c r="C3561" s="196" t="s">
        <v>8009</v>
      </c>
      <c r="D3561" s="196">
        <v>180</v>
      </c>
      <c r="E3561" s="197" t="s">
        <v>144</v>
      </c>
      <c r="F3561" s="196" t="s">
        <v>144</v>
      </c>
      <c r="G3561" s="196">
        <v>89638</v>
      </c>
      <c r="H3561" s="196" t="s">
        <v>9100</v>
      </c>
      <c r="I3561" s="196" t="s">
        <v>5502</v>
      </c>
      <c r="J3561" s="196" t="s">
        <v>5503</v>
      </c>
      <c r="K3561" s="197">
        <v>9.5500000000000007</v>
      </c>
      <c r="L3561" s="196" t="s">
        <v>5433</v>
      </c>
    </row>
    <row r="3562" spans="1:12" ht="15.75">
      <c r="A3562" s="196" t="s">
        <v>8643</v>
      </c>
      <c r="B3562" s="196" t="s">
        <v>8644</v>
      </c>
      <c r="C3562" s="196" t="s">
        <v>8009</v>
      </c>
      <c r="D3562" s="196">
        <v>180</v>
      </c>
      <c r="E3562" s="197" t="s">
        <v>144</v>
      </c>
      <c r="F3562" s="196" t="s">
        <v>144</v>
      </c>
      <c r="G3562" s="196">
        <v>89639</v>
      </c>
      <c r="H3562" s="196" t="s">
        <v>9101</v>
      </c>
      <c r="I3562" s="196" t="s">
        <v>5502</v>
      </c>
      <c r="J3562" s="196" t="s">
        <v>5503</v>
      </c>
      <c r="K3562" s="197">
        <v>9.91</v>
      </c>
      <c r="L3562" s="196" t="s">
        <v>5433</v>
      </c>
    </row>
    <row r="3563" spans="1:12" ht="15.75">
      <c r="A3563" s="196" t="s">
        <v>8643</v>
      </c>
      <c r="B3563" s="196" t="s">
        <v>8644</v>
      </c>
      <c r="C3563" s="196" t="s">
        <v>8009</v>
      </c>
      <c r="D3563" s="196">
        <v>180</v>
      </c>
      <c r="E3563" s="197" t="s">
        <v>144</v>
      </c>
      <c r="F3563" s="196" t="s">
        <v>144</v>
      </c>
      <c r="G3563" s="196">
        <v>89640</v>
      </c>
      <c r="H3563" s="196" t="s">
        <v>9102</v>
      </c>
      <c r="I3563" s="196" t="s">
        <v>5502</v>
      </c>
      <c r="J3563" s="196" t="s">
        <v>5503</v>
      </c>
      <c r="K3563" s="197">
        <v>15.5</v>
      </c>
      <c r="L3563" s="196" t="s">
        <v>5433</v>
      </c>
    </row>
    <row r="3564" spans="1:12" ht="15.75">
      <c r="A3564" s="196" t="s">
        <v>8643</v>
      </c>
      <c r="B3564" s="196" t="s">
        <v>8644</v>
      </c>
      <c r="C3564" s="196" t="s">
        <v>8009</v>
      </c>
      <c r="D3564" s="196">
        <v>180</v>
      </c>
      <c r="E3564" s="197" t="s">
        <v>144</v>
      </c>
      <c r="F3564" s="196" t="s">
        <v>144</v>
      </c>
      <c r="G3564" s="196">
        <v>89641</v>
      </c>
      <c r="H3564" s="196" t="s">
        <v>9103</v>
      </c>
      <c r="I3564" s="196" t="s">
        <v>5502</v>
      </c>
      <c r="J3564" s="196" t="s">
        <v>5503</v>
      </c>
      <c r="K3564" s="197">
        <v>12.14</v>
      </c>
      <c r="L3564" s="196" t="s">
        <v>5433</v>
      </c>
    </row>
    <row r="3565" spans="1:12" ht="15.75">
      <c r="A3565" s="196" t="s">
        <v>8643</v>
      </c>
      <c r="B3565" s="196" t="s">
        <v>8644</v>
      </c>
      <c r="C3565" s="196" t="s">
        <v>8009</v>
      </c>
      <c r="D3565" s="196">
        <v>180</v>
      </c>
      <c r="E3565" s="197" t="s">
        <v>144</v>
      </c>
      <c r="F3565" s="196" t="s">
        <v>144</v>
      </c>
      <c r="G3565" s="196">
        <v>89642</v>
      </c>
      <c r="H3565" s="196" t="s">
        <v>9104</v>
      </c>
      <c r="I3565" s="196" t="s">
        <v>5502</v>
      </c>
      <c r="J3565" s="196" t="s">
        <v>5503</v>
      </c>
      <c r="K3565" s="197">
        <v>13.95</v>
      </c>
      <c r="L3565" s="196" t="s">
        <v>5433</v>
      </c>
    </row>
    <row r="3566" spans="1:12" ht="15.75">
      <c r="A3566" s="196" t="s">
        <v>8643</v>
      </c>
      <c r="B3566" s="196" t="s">
        <v>8644</v>
      </c>
      <c r="C3566" s="196" t="s">
        <v>8009</v>
      </c>
      <c r="D3566" s="196">
        <v>180</v>
      </c>
      <c r="E3566" s="197" t="s">
        <v>144</v>
      </c>
      <c r="F3566" s="196" t="s">
        <v>144</v>
      </c>
      <c r="G3566" s="196">
        <v>89643</v>
      </c>
      <c r="H3566" s="196" t="s">
        <v>9105</v>
      </c>
      <c r="I3566" s="196" t="s">
        <v>5502</v>
      </c>
      <c r="J3566" s="196" t="s">
        <v>5503</v>
      </c>
      <c r="K3566" s="197">
        <v>14.55</v>
      </c>
      <c r="L3566" s="196" t="s">
        <v>5433</v>
      </c>
    </row>
    <row r="3567" spans="1:12" ht="15.75">
      <c r="A3567" s="196" t="s">
        <v>8643</v>
      </c>
      <c r="B3567" s="196" t="s">
        <v>8644</v>
      </c>
      <c r="C3567" s="196" t="s">
        <v>8009</v>
      </c>
      <c r="D3567" s="196">
        <v>180</v>
      </c>
      <c r="E3567" s="197" t="s">
        <v>144</v>
      </c>
      <c r="F3567" s="196" t="s">
        <v>144</v>
      </c>
      <c r="G3567" s="196">
        <v>89644</v>
      </c>
      <c r="H3567" s="196" t="s">
        <v>9106</v>
      </c>
      <c r="I3567" s="196" t="s">
        <v>5502</v>
      </c>
      <c r="J3567" s="196" t="s">
        <v>5503</v>
      </c>
      <c r="K3567" s="197">
        <v>23.06</v>
      </c>
      <c r="L3567" s="196" t="s">
        <v>5433</v>
      </c>
    </row>
    <row r="3568" spans="1:12" ht="15.75">
      <c r="A3568" s="196" t="s">
        <v>8643</v>
      </c>
      <c r="B3568" s="196" t="s">
        <v>8644</v>
      </c>
      <c r="C3568" s="196" t="s">
        <v>8009</v>
      </c>
      <c r="D3568" s="196">
        <v>180</v>
      </c>
      <c r="E3568" s="197" t="s">
        <v>144</v>
      </c>
      <c r="F3568" s="196" t="s">
        <v>144</v>
      </c>
      <c r="G3568" s="196">
        <v>89645</v>
      </c>
      <c r="H3568" s="196" t="s">
        <v>9107</v>
      </c>
      <c r="I3568" s="196" t="s">
        <v>5502</v>
      </c>
      <c r="J3568" s="196" t="s">
        <v>5503</v>
      </c>
      <c r="K3568" s="197">
        <v>25.53</v>
      </c>
      <c r="L3568" s="196" t="s">
        <v>5433</v>
      </c>
    </row>
    <row r="3569" spans="1:12" ht="15.75">
      <c r="A3569" s="196" t="s">
        <v>8643</v>
      </c>
      <c r="B3569" s="196" t="s">
        <v>8644</v>
      </c>
      <c r="C3569" s="196" t="s">
        <v>8009</v>
      </c>
      <c r="D3569" s="196">
        <v>180</v>
      </c>
      <c r="E3569" s="197" t="s">
        <v>144</v>
      </c>
      <c r="F3569" s="196" t="s">
        <v>144</v>
      </c>
      <c r="G3569" s="196">
        <v>89646</v>
      </c>
      <c r="H3569" s="196" t="s">
        <v>9108</v>
      </c>
      <c r="I3569" s="196" t="s">
        <v>5502</v>
      </c>
      <c r="J3569" s="196" t="s">
        <v>5503</v>
      </c>
      <c r="K3569" s="197">
        <v>18.88</v>
      </c>
      <c r="L3569" s="196" t="s">
        <v>5433</v>
      </c>
    </row>
    <row r="3570" spans="1:12" ht="15.75">
      <c r="A3570" s="196" t="s">
        <v>8643</v>
      </c>
      <c r="B3570" s="196" t="s">
        <v>8644</v>
      </c>
      <c r="C3570" s="196" t="s">
        <v>8009</v>
      </c>
      <c r="D3570" s="196">
        <v>180</v>
      </c>
      <c r="E3570" s="197" t="s">
        <v>144</v>
      </c>
      <c r="F3570" s="196" t="s">
        <v>144</v>
      </c>
      <c r="G3570" s="196">
        <v>89647</v>
      </c>
      <c r="H3570" s="196" t="s">
        <v>9109</v>
      </c>
      <c r="I3570" s="196" t="s">
        <v>5502</v>
      </c>
      <c r="J3570" s="196" t="s">
        <v>5503</v>
      </c>
      <c r="K3570" s="197">
        <v>18.46</v>
      </c>
      <c r="L3570" s="196" t="s">
        <v>5433</v>
      </c>
    </row>
    <row r="3571" spans="1:12" ht="15.75">
      <c r="A3571" s="196" t="s">
        <v>8643</v>
      </c>
      <c r="B3571" s="196" t="s">
        <v>8644</v>
      </c>
      <c r="C3571" s="196" t="s">
        <v>8009</v>
      </c>
      <c r="D3571" s="196">
        <v>180</v>
      </c>
      <c r="E3571" s="197" t="s">
        <v>144</v>
      </c>
      <c r="F3571" s="196" t="s">
        <v>144</v>
      </c>
      <c r="G3571" s="196">
        <v>89648</v>
      </c>
      <c r="H3571" s="196" t="s">
        <v>9110</v>
      </c>
      <c r="I3571" s="196" t="s">
        <v>5502</v>
      </c>
      <c r="J3571" s="196" t="s">
        <v>5503</v>
      </c>
      <c r="K3571" s="197">
        <v>20.39</v>
      </c>
      <c r="L3571" s="196" t="s">
        <v>5433</v>
      </c>
    </row>
    <row r="3572" spans="1:12" ht="15.75">
      <c r="A3572" s="196" t="s">
        <v>8643</v>
      </c>
      <c r="B3572" s="196" t="s">
        <v>8644</v>
      </c>
      <c r="C3572" s="196" t="s">
        <v>8009</v>
      </c>
      <c r="D3572" s="196">
        <v>180</v>
      </c>
      <c r="E3572" s="197" t="s">
        <v>144</v>
      </c>
      <c r="F3572" s="196" t="s">
        <v>144</v>
      </c>
      <c r="G3572" s="196">
        <v>89649</v>
      </c>
      <c r="H3572" s="196" t="s">
        <v>9111</v>
      </c>
      <c r="I3572" s="196" t="s">
        <v>5502</v>
      </c>
      <c r="J3572" s="196" t="s">
        <v>5503</v>
      </c>
      <c r="K3572" s="197">
        <v>27.78</v>
      </c>
      <c r="L3572" s="196" t="s">
        <v>5433</v>
      </c>
    </row>
    <row r="3573" spans="1:12" ht="15.75">
      <c r="A3573" s="196" t="s">
        <v>8643</v>
      </c>
      <c r="B3573" s="196" t="s">
        <v>8644</v>
      </c>
      <c r="C3573" s="196" t="s">
        <v>8009</v>
      </c>
      <c r="D3573" s="196">
        <v>180</v>
      </c>
      <c r="E3573" s="197" t="s">
        <v>144</v>
      </c>
      <c r="F3573" s="196" t="s">
        <v>144</v>
      </c>
      <c r="G3573" s="196">
        <v>89650</v>
      </c>
      <c r="H3573" s="196" t="s">
        <v>9112</v>
      </c>
      <c r="I3573" s="196" t="s">
        <v>5502</v>
      </c>
      <c r="J3573" s="196" t="s">
        <v>5503</v>
      </c>
      <c r="K3573" s="197">
        <v>27.78</v>
      </c>
      <c r="L3573" s="196" t="s">
        <v>5433</v>
      </c>
    </row>
    <row r="3574" spans="1:12" ht="15.75">
      <c r="A3574" s="196" t="s">
        <v>8643</v>
      </c>
      <c r="B3574" s="196" t="s">
        <v>8644</v>
      </c>
      <c r="C3574" s="196" t="s">
        <v>8009</v>
      </c>
      <c r="D3574" s="196">
        <v>180</v>
      </c>
      <c r="E3574" s="197" t="s">
        <v>144</v>
      </c>
      <c r="F3574" s="196" t="s">
        <v>144</v>
      </c>
      <c r="G3574" s="196">
        <v>89651</v>
      </c>
      <c r="H3574" s="196" t="s">
        <v>9113</v>
      </c>
      <c r="I3574" s="196" t="s">
        <v>5502</v>
      </c>
      <c r="J3574" s="196" t="s">
        <v>5503</v>
      </c>
      <c r="K3574" s="197">
        <v>5.97</v>
      </c>
      <c r="L3574" s="196" t="s">
        <v>5433</v>
      </c>
    </row>
    <row r="3575" spans="1:12" ht="15.75">
      <c r="A3575" s="196" t="s">
        <v>8643</v>
      </c>
      <c r="B3575" s="196" t="s">
        <v>8644</v>
      </c>
      <c r="C3575" s="196" t="s">
        <v>8009</v>
      </c>
      <c r="D3575" s="196">
        <v>180</v>
      </c>
      <c r="E3575" s="197" t="s">
        <v>144</v>
      </c>
      <c r="F3575" s="196" t="s">
        <v>144</v>
      </c>
      <c r="G3575" s="196">
        <v>89652</v>
      </c>
      <c r="H3575" s="196" t="s">
        <v>9114</v>
      </c>
      <c r="I3575" s="196" t="s">
        <v>5502</v>
      </c>
      <c r="J3575" s="196" t="s">
        <v>5503</v>
      </c>
      <c r="K3575" s="197">
        <v>10.1</v>
      </c>
      <c r="L3575" s="196" t="s">
        <v>5433</v>
      </c>
    </row>
    <row r="3576" spans="1:12" ht="15.75">
      <c r="A3576" s="196" t="s">
        <v>8643</v>
      </c>
      <c r="B3576" s="196" t="s">
        <v>8644</v>
      </c>
      <c r="C3576" s="196" t="s">
        <v>8009</v>
      </c>
      <c r="D3576" s="196">
        <v>180</v>
      </c>
      <c r="E3576" s="197" t="s">
        <v>144</v>
      </c>
      <c r="F3576" s="196" t="s">
        <v>144</v>
      </c>
      <c r="G3576" s="196">
        <v>89653</v>
      </c>
      <c r="H3576" s="196" t="s">
        <v>9115</v>
      </c>
      <c r="I3576" s="196" t="s">
        <v>5502</v>
      </c>
      <c r="J3576" s="196" t="s">
        <v>5503</v>
      </c>
      <c r="K3576" s="197">
        <v>16.45</v>
      </c>
      <c r="L3576" s="196" t="s">
        <v>5433</v>
      </c>
    </row>
    <row r="3577" spans="1:12" ht="15.75">
      <c r="A3577" s="196" t="s">
        <v>8643</v>
      </c>
      <c r="B3577" s="196" t="s">
        <v>8644</v>
      </c>
      <c r="C3577" s="196" t="s">
        <v>8009</v>
      </c>
      <c r="D3577" s="196">
        <v>180</v>
      </c>
      <c r="E3577" s="197" t="s">
        <v>144</v>
      </c>
      <c r="F3577" s="196" t="s">
        <v>144</v>
      </c>
      <c r="G3577" s="196">
        <v>89654</v>
      </c>
      <c r="H3577" s="196" t="s">
        <v>9116</v>
      </c>
      <c r="I3577" s="196" t="s">
        <v>5502</v>
      </c>
      <c r="J3577" s="196" t="s">
        <v>5503</v>
      </c>
      <c r="K3577" s="197">
        <v>16.03</v>
      </c>
      <c r="L3577" s="196" t="s">
        <v>5433</v>
      </c>
    </row>
    <row r="3578" spans="1:12" ht="15.75">
      <c r="A3578" s="196" t="s">
        <v>8643</v>
      </c>
      <c r="B3578" s="196" t="s">
        <v>8644</v>
      </c>
      <c r="C3578" s="196" t="s">
        <v>8009</v>
      </c>
      <c r="D3578" s="196">
        <v>180</v>
      </c>
      <c r="E3578" s="197" t="s">
        <v>144</v>
      </c>
      <c r="F3578" s="196" t="s">
        <v>144</v>
      </c>
      <c r="G3578" s="196">
        <v>89655</v>
      </c>
      <c r="H3578" s="196" t="s">
        <v>9117</v>
      </c>
      <c r="I3578" s="196" t="s">
        <v>5502</v>
      </c>
      <c r="J3578" s="196" t="s">
        <v>5503</v>
      </c>
      <c r="K3578" s="197">
        <v>23.79</v>
      </c>
      <c r="L3578" s="196" t="s">
        <v>5433</v>
      </c>
    </row>
    <row r="3579" spans="1:12" ht="15.75">
      <c r="A3579" s="196" t="s">
        <v>8643</v>
      </c>
      <c r="B3579" s="196" t="s">
        <v>8644</v>
      </c>
      <c r="C3579" s="196" t="s">
        <v>8009</v>
      </c>
      <c r="D3579" s="196">
        <v>180</v>
      </c>
      <c r="E3579" s="197" t="s">
        <v>144</v>
      </c>
      <c r="F3579" s="196" t="s">
        <v>144</v>
      </c>
      <c r="G3579" s="196">
        <v>89656</v>
      </c>
      <c r="H3579" s="196" t="s">
        <v>9118</v>
      </c>
      <c r="I3579" s="196" t="s">
        <v>5502</v>
      </c>
      <c r="J3579" s="196" t="s">
        <v>5503</v>
      </c>
      <c r="K3579" s="197">
        <v>10.75</v>
      </c>
      <c r="L3579" s="196" t="s">
        <v>5433</v>
      </c>
    </row>
    <row r="3580" spans="1:12" ht="15.75">
      <c r="A3580" s="196" t="s">
        <v>8643</v>
      </c>
      <c r="B3580" s="196" t="s">
        <v>8644</v>
      </c>
      <c r="C3580" s="196" t="s">
        <v>8009</v>
      </c>
      <c r="D3580" s="196">
        <v>180</v>
      </c>
      <c r="E3580" s="197" t="s">
        <v>144</v>
      </c>
      <c r="F3580" s="196" t="s">
        <v>144</v>
      </c>
      <c r="G3580" s="196">
        <v>89657</v>
      </c>
      <c r="H3580" s="196" t="s">
        <v>9119</v>
      </c>
      <c r="I3580" s="196" t="s">
        <v>5502</v>
      </c>
      <c r="J3580" s="196" t="s">
        <v>5503</v>
      </c>
      <c r="K3580" s="197">
        <v>10.96</v>
      </c>
      <c r="L3580" s="196" t="s">
        <v>5433</v>
      </c>
    </row>
    <row r="3581" spans="1:12" ht="15.75">
      <c r="A3581" s="196" t="s">
        <v>8643</v>
      </c>
      <c r="B3581" s="196" t="s">
        <v>8644</v>
      </c>
      <c r="C3581" s="196" t="s">
        <v>8009</v>
      </c>
      <c r="D3581" s="196">
        <v>180</v>
      </c>
      <c r="E3581" s="197" t="s">
        <v>144</v>
      </c>
      <c r="F3581" s="196" t="s">
        <v>144</v>
      </c>
      <c r="G3581" s="196">
        <v>89658</v>
      </c>
      <c r="H3581" s="196" t="s">
        <v>9120</v>
      </c>
      <c r="I3581" s="196" t="s">
        <v>5502</v>
      </c>
      <c r="J3581" s="196" t="s">
        <v>5503</v>
      </c>
      <c r="K3581" s="197">
        <v>8.24</v>
      </c>
      <c r="L3581" s="196" t="s">
        <v>5433</v>
      </c>
    </row>
    <row r="3582" spans="1:12" ht="15.75">
      <c r="A3582" s="196" t="s">
        <v>8643</v>
      </c>
      <c r="B3582" s="196" t="s">
        <v>8644</v>
      </c>
      <c r="C3582" s="196" t="s">
        <v>8009</v>
      </c>
      <c r="D3582" s="196">
        <v>180</v>
      </c>
      <c r="E3582" s="197" t="s">
        <v>144</v>
      </c>
      <c r="F3582" s="196" t="s">
        <v>144</v>
      </c>
      <c r="G3582" s="196">
        <v>89659</v>
      </c>
      <c r="H3582" s="196" t="s">
        <v>9121</v>
      </c>
      <c r="I3582" s="196" t="s">
        <v>5502</v>
      </c>
      <c r="J3582" s="196" t="s">
        <v>5503</v>
      </c>
      <c r="K3582" s="197">
        <v>14.56</v>
      </c>
      <c r="L3582" s="196" t="s">
        <v>5433</v>
      </c>
    </row>
    <row r="3583" spans="1:12" ht="15.75">
      <c r="A3583" s="196" t="s">
        <v>8643</v>
      </c>
      <c r="B3583" s="196" t="s">
        <v>8644</v>
      </c>
      <c r="C3583" s="196" t="s">
        <v>8009</v>
      </c>
      <c r="D3583" s="196">
        <v>180</v>
      </c>
      <c r="E3583" s="197" t="s">
        <v>144</v>
      </c>
      <c r="F3583" s="196" t="s">
        <v>144</v>
      </c>
      <c r="G3583" s="196">
        <v>89660</v>
      </c>
      <c r="H3583" s="196" t="s">
        <v>9122</v>
      </c>
      <c r="I3583" s="196" t="s">
        <v>5502</v>
      </c>
      <c r="J3583" s="196" t="s">
        <v>5503</v>
      </c>
      <c r="K3583" s="197">
        <v>7.69</v>
      </c>
      <c r="L3583" s="196" t="s">
        <v>5433</v>
      </c>
    </row>
    <row r="3584" spans="1:12" ht="15.75">
      <c r="A3584" s="196" t="s">
        <v>8643</v>
      </c>
      <c r="B3584" s="196" t="s">
        <v>8644</v>
      </c>
      <c r="C3584" s="196" t="s">
        <v>8009</v>
      </c>
      <c r="D3584" s="196">
        <v>180</v>
      </c>
      <c r="E3584" s="197" t="s">
        <v>144</v>
      </c>
      <c r="F3584" s="196" t="s">
        <v>144</v>
      </c>
      <c r="G3584" s="196">
        <v>89661</v>
      </c>
      <c r="H3584" s="196" t="s">
        <v>9123</v>
      </c>
      <c r="I3584" s="196" t="s">
        <v>5502</v>
      </c>
      <c r="J3584" s="196" t="s">
        <v>5503</v>
      </c>
      <c r="K3584" s="197">
        <v>19.37</v>
      </c>
      <c r="L3584" s="196" t="s">
        <v>5433</v>
      </c>
    </row>
    <row r="3585" spans="1:12" ht="15.75">
      <c r="A3585" s="196" t="s">
        <v>8643</v>
      </c>
      <c r="B3585" s="196" t="s">
        <v>8644</v>
      </c>
      <c r="C3585" s="196" t="s">
        <v>8009</v>
      </c>
      <c r="D3585" s="196">
        <v>180</v>
      </c>
      <c r="E3585" s="197" t="s">
        <v>144</v>
      </c>
      <c r="F3585" s="196" t="s">
        <v>144</v>
      </c>
      <c r="G3585" s="196">
        <v>89662</v>
      </c>
      <c r="H3585" s="196" t="s">
        <v>9124</v>
      </c>
      <c r="I3585" s="196" t="s">
        <v>5502</v>
      </c>
      <c r="J3585" s="196" t="s">
        <v>5503</v>
      </c>
      <c r="K3585" s="197">
        <v>29.66</v>
      </c>
      <c r="L3585" s="196" t="s">
        <v>5433</v>
      </c>
    </row>
    <row r="3586" spans="1:12" ht="15.75">
      <c r="A3586" s="196" t="s">
        <v>8643</v>
      </c>
      <c r="B3586" s="196" t="s">
        <v>8644</v>
      </c>
      <c r="C3586" s="196" t="s">
        <v>8009</v>
      </c>
      <c r="D3586" s="196">
        <v>180</v>
      </c>
      <c r="E3586" s="197" t="s">
        <v>144</v>
      </c>
      <c r="F3586" s="196" t="s">
        <v>144</v>
      </c>
      <c r="G3586" s="196">
        <v>89663</v>
      </c>
      <c r="H3586" s="196" t="s">
        <v>9125</v>
      </c>
      <c r="I3586" s="196" t="s">
        <v>5502</v>
      </c>
      <c r="J3586" s="196" t="s">
        <v>5503</v>
      </c>
      <c r="K3586" s="197">
        <v>12.42</v>
      </c>
      <c r="L3586" s="196" t="s">
        <v>5433</v>
      </c>
    </row>
    <row r="3587" spans="1:12" ht="15.75">
      <c r="A3587" s="196" t="s">
        <v>8643</v>
      </c>
      <c r="B3587" s="196" t="s">
        <v>8644</v>
      </c>
      <c r="C3587" s="196" t="s">
        <v>8009</v>
      </c>
      <c r="D3587" s="196">
        <v>180</v>
      </c>
      <c r="E3587" s="197" t="s">
        <v>144</v>
      </c>
      <c r="F3587" s="196" t="s">
        <v>144</v>
      </c>
      <c r="G3587" s="196">
        <v>89664</v>
      </c>
      <c r="H3587" s="196" t="s">
        <v>9126</v>
      </c>
      <c r="I3587" s="196" t="s">
        <v>5502</v>
      </c>
      <c r="J3587" s="196" t="s">
        <v>5503</v>
      </c>
      <c r="K3587" s="197">
        <v>14.56</v>
      </c>
      <c r="L3587" s="196" t="s">
        <v>5433</v>
      </c>
    </row>
    <row r="3588" spans="1:12" ht="15.75">
      <c r="A3588" s="196" t="s">
        <v>8643</v>
      </c>
      <c r="B3588" s="196" t="s">
        <v>8644</v>
      </c>
      <c r="C3588" s="196" t="s">
        <v>8009</v>
      </c>
      <c r="D3588" s="196">
        <v>180</v>
      </c>
      <c r="E3588" s="197" t="s">
        <v>144</v>
      </c>
      <c r="F3588" s="196" t="s">
        <v>144</v>
      </c>
      <c r="G3588" s="196">
        <v>89665</v>
      </c>
      <c r="H3588" s="196" t="s">
        <v>9127</v>
      </c>
      <c r="I3588" s="196" t="s">
        <v>5502</v>
      </c>
      <c r="J3588" s="196" t="s">
        <v>5503</v>
      </c>
      <c r="K3588" s="197">
        <v>12.44</v>
      </c>
      <c r="L3588" s="196" t="s">
        <v>5433</v>
      </c>
    </row>
    <row r="3589" spans="1:12" ht="15.75">
      <c r="A3589" s="196" t="s">
        <v>8643</v>
      </c>
      <c r="B3589" s="196" t="s">
        <v>8644</v>
      </c>
      <c r="C3589" s="196" t="s">
        <v>8009</v>
      </c>
      <c r="D3589" s="196">
        <v>180</v>
      </c>
      <c r="E3589" s="197" t="s">
        <v>144</v>
      </c>
      <c r="F3589" s="196" t="s">
        <v>144</v>
      </c>
      <c r="G3589" s="196">
        <v>89666</v>
      </c>
      <c r="H3589" s="196" t="s">
        <v>9128</v>
      </c>
      <c r="I3589" s="196" t="s">
        <v>5502</v>
      </c>
      <c r="J3589" s="196" t="s">
        <v>5503</v>
      </c>
      <c r="K3589" s="197">
        <v>6.75</v>
      </c>
      <c r="L3589" s="196" t="s">
        <v>5433</v>
      </c>
    </row>
    <row r="3590" spans="1:12" ht="15.75">
      <c r="A3590" s="196" t="s">
        <v>8643</v>
      </c>
      <c r="B3590" s="196" t="s">
        <v>8644</v>
      </c>
      <c r="C3590" s="196" t="s">
        <v>8009</v>
      </c>
      <c r="D3590" s="196">
        <v>180</v>
      </c>
      <c r="E3590" s="197" t="s">
        <v>144</v>
      </c>
      <c r="F3590" s="196" t="s">
        <v>144</v>
      </c>
      <c r="G3590" s="196">
        <v>89667</v>
      </c>
      <c r="H3590" s="196" t="s">
        <v>9129</v>
      </c>
      <c r="I3590" s="196" t="s">
        <v>5502</v>
      </c>
      <c r="J3590" s="196" t="s">
        <v>5503</v>
      </c>
      <c r="K3590" s="197">
        <v>33.909999999999997</v>
      </c>
      <c r="L3590" s="196" t="s">
        <v>5433</v>
      </c>
    </row>
    <row r="3591" spans="1:12" ht="15.75">
      <c r="A3591" s="196" t="s">
        <v>8643</v>
      </c>
      <c r="B3591" s="196" t="s">
        <v>8644</v>
      </c>
      <c r="C3591" s="196" t="s">
        <v>8009</v>
      </c>
      <c r="D3591" s="196">
        <v>180</v>
      </c>
      <c r="E3591" s="197" t="s">
        <v>144</v>
      </c>
      <c r="F3591" s="196" t="s">
        <v>144</v>
      </c>
      <c r="G3591" s="196">
        <v>89668</v>
      </c>
      <c r="H3591" s="196" t="s">
        <v>9130</v>
      </c>
      <c r="I3591" s="196" t="s">
        <v>5502</v>
      </c>
      <c r="J3591" s="196" t="s">
        <v>5503</v>
      </c>
      <c r="K3591" s="197">
        <v>28.14</v>
      </c>
      <c r="L3591" s="196" t="s">
        <v>5433</v>
      </c>
    </row>
    <row r="3592" spans="1:12" ht="15.75">
      <c r="A3592" s="196" t="s">
        <v>8643</v>
      </c>
      <c r="B3592" s="196" t="s">
        <v>8644</v>
      </c>
      <c r="C3592" s="196" t="s">
        <v>8009</v>
      </c>
      <c r="D3592" s="196">
        <v>180</v>
      </c>
      <c r="E3592" s="197" t="s">
        <v>144</v>
      </c>
      <c r="F3592" s="196" t="s">
        <v>144</v>
      </c>
      <c r="G3592" s="196">
        <v>89669</v>
      </c>
      <c r="H3592" s="196" t="s">
        <v>9131</v>
      </c>
      <c r="I3592" s="196" t="s">
        <v>5502</v>
      </c>
      <c r="J3592" s="196" t="s">
        <v>5503</v>
      </c>
      <c r="K3592" s="197">
        <v>21.05</v>
      </c>
      <c r="L3592" s="196" t="s">
        <v>5433</v>
      </c>
    </row>
    <row r="3593" spans="1:12" ht="15.75">
      <c r="A3593" s="196" t="s">
        <v>8643</v>
      </c>
      <c r="B3593" s="196" t="s">
        <v>8644</v>
      </c>
      <c r="C3593" s="196" t="s">
        <v>8009</v>
      </c>
      <c r="D3593" s="196">
        <v>180</v>
      </c>
      <c r="E3593" s="197" t="s">
        <v>144</v>
      </c>
      <c r="F3593" s="196" t="s">
        <v>144</v>
      </c>
      <c r="G3593" s="196">
        <v>89670</v>
      </c>
      <c r="H3593" s="196" t="s">
        <v>9132</v>
      </c>
      <c r="I3593" s="196" t="s">
        <v>5502</v>
      </c>
      <c r="J3593" s="196" t="s">
        <v>5503</v>
      </c>
      <c r="K3593" s="197">
        <v>12.19</v>
      </c>
      <c r="L3593" s="196" t="s">
        <v>5433</v>
      </c>
    </row>
    <row r="3594" spans="1:12" ht="15.75">
      <c r="A3594" s="196" t="s">
        <v>8643</v>
      </c>
      <c r="B3594" s="196" t="s">
        <v>8644</v>
      </c>
      <c r="C3594" s="196" t="s">
        <v>8009</v>
      </c>
      <c r="D3594" s="196">
        <v>180</v>
      </c>
      <c r="E3594" s="197" t="s">
        <v>144</v>
      </c>
      <c r="F3594" s="196" t="s">
        <v>144</v>
      </c>
      <c r="G3594" s="196">
        <v>89671</v>
      </c>
      <c r="H3594" s="196" t="s">
        <v>9133</v>
      </c>
      <c r="I3594" s="196" t="s">
        <v>5502</v>
      </c>
      <c r="J3594" s="196" t="s">
        <v>5503</v>
      </c>
      <c r="K3594" s="197">
        <v>31.82</v>
      </c>
      <c r="L3594" s="196" t="s">
        <v>5433</v>
      </c>
    </row>
    <row r="3595" spans="1:12" ht="15.75">
      <c r="A3595" s="196" t="s">
        <v>8643</v>
      </c>
      <c r="B3595" s="196" t="s">
        <v>8644</v>
      </c>
      <c r="C3595" s="196" t="s">
        <v>8009</v>
      </c>
      <c r="D3595" s="196">
        <v>180</v>
      </c>
      <c r="E3595" s="197" t="s">
        <v>144</v>
      </c>
      <c r="F3595" s="196" t="s">
        <v>144</v>
      </c>
      <c r="G3595" s="196">
        <v>89672</v>
      </c>
      <c r="H3595" s="196" t="s">
        <v>9134</v>
      </c>
      <c r="I3595" s="196" t="s">
        <v>5502</v>
      </c>
      <c r="J3595" s="196" t="s">
        <v>5503</v>
      </c>
      <c r="K3595" s="197">
        <v>19.43</v>
      </c>
      <c r="L3595" s="196" t="s">
        <v>5433</v>
      </c>
    </row>
    <row r="3596" spans="1:12" ht="15.75">
      <c r="A3596" s="196" t="s">
        <v>8643</v>
      </c>
      <c r="B3596" s="196" t="s">
        <v>8644</v>
      </c>
      <c r="C3596" s="196" t="s">
        <v>8009</v>
      </c>
      <c r="D3596" s="196">
        <v>180</v>
      </c>
      <c r="E3596" s="197" t="s">
        <v>144</v>
      </c>
      <c r="F3596" s="196" t="s">
        <v>144</v>
      </c>
      <c r="G3596" s="196">
        <v>89673</v>
      </c>
      <c r="H3596" s="196" t="s">
        <v>9135</v>
      </c>
      <c r="I3596" s="196" t="s">
        <v>5502</v>
      </c>
      <c r="J3596" s="196" t="s">
        <v>5503</v>
      </c>
      <c r="K3596" s="197">
        <v>24.75</v>
      </c>
      <c r="L3596" s="196" t="s">
        <v>5433</v>
      </c>
    </row>
    <row r="3597" spans="1:12" ht="15.75">
      <c r="A3597" s="196" t="s">
        <v>8643</v>
      </c>
      <c r="B3597" s="196" t="s">
        <v>8644</v>
      </c>
      <c r="C3597" s="196" t="s">
        <v>8009</v>
      </c>
      <c r="D3597" s="196">
        <v>180</v>
      </c>
      <c r="E3597" s="197" t="s">
        <v>144</v>
      </c>
      <c r="F3597" s="196" t="s">
        <v>144</v>
      </c>
      <c r="G3597" s="196">
        <v>89674</v>
      </c>
      <c r="H3597" s="196" t="s">
        <v>9136</v>
      </c>
      <c r="I3597" s="196" t="s">
        <v>5502</v>
      </c>
      <c r="J3597" s="196" t="s">
        <v>5503</v>
      </c>
      <c r="K3597" s="197">
        <v>28.65</v>
      </c>
      <c r="L3597" s="196" t="s">
        <v>5433</v>
      </c>
    </row>
    <row r="3598" spans="1:12" ht="15.75">
      <c r="A3598" s="196" t="s">
        <v>8643</v>
      </c>
      <c r="B3598" s="196" t="s">
        <v>8644</v>
      </c>
      <c r="C3598" s="196" t="s">
        <v>8009</v>
      </c>
      <c r="D3598" s="196">
        <v>180</v>
      </c>
      <c r="E3598" s="197" t="s">
        <v>144</v>
      </c>
      <c r="F3598" s="196" t="s">
        <v>144</v>
      </c>
      <c r="G3598" s="196">
        <v>89675</v>
      </c>
      <c r="H3598" s="196" t="s">
        <v>9137</v>
      </c>
      <c r="I3598" s="196" t="s">
        <v>5502</v>
      </c>
      <c r="J3598" s="196" t="s">
        <v>5503</v>
      </c>
      <c r="K3598" s="197">
        <v>57.45</v>
      </c>
      <c r="L3598" s="196" t="s">
        <v>5433</v>
      </c>
    </row>
    <row r="3599" spans="1:12" ht="15.75">
      <c r="A3599" s="196" t="s">
        <v>8643</v>
      </c>
      <c r="B3599" s="196" t="s">
        <v>8644</v>
      </c>
      <c r="C3599" s="196" t="s">
        <v>8009</v>
      </c>
      <c r="D3599" s="196">
        <v>180</v>
      </c>
      <c r="E3599" s="197" t="s">
        <v>144</v>
      </c>
      <c r="F3599" s="196" t="s">
        <v>144</v>
      </c>
      <c r="G3599" s="196">
        <v>89676</v>
      </c>
      <c r="H3599" s="196" t="s">
        <v>9138</v>
      </c>
      <c r="I3599" s="196" t="s">
        <v>5502</v>
      </c>
      <c r="J3599" s="196" t="s">
        <v>5503</v>
      </c>
      <c r="K3599" s="197">
        <v>43.7</v>
      </c>
      <c r="L3599" s="196" t="s">
        <v>5433</v>
      </c>
    </row>
    <row r="3600" spans="1:12" ht="15.75">
      <c r="A3600" s="196" t="s">
        <v>8643</v>
      </c>
      <c r="B3600" s="196" t="s">
        <v>8644</v>
      </c>
      <c r="C3600" s="196" t="s">
        <v>8009</v>
      </c>
      <c r="D3600" s="196">
        <v>180</v>
      </c>
      <c r="E3600" s="197" t="s">
        <v>144</v>
      </c>
      <c r="F3600" s="196" t="s">
        <v>144</v>
      </c>
      <c r="G3600" s="196">
        <v>89677</v>
      </c>
      <c r="H3600" s="196" t="s">
        <v>9139</v>
      </c>
      <c r="I3600" s="196" t="s">
        <v>5502</v>
      </c>
      <c r="J3600" s="196" t="s">
        <v>5503</v>
      </c>
      <c r="K3600" s="197">
        <v>60.03</v>
      </c>
      <c r="L3600" s="196" t="s">
        <v>5433</v>
      </c>
    </row>
    <row r="3601" spans="1:12" ht="15.75">
      <c r="A3601" s="196" t="s">
        <v>8643</v>
      </c>
      <c r="B3601" s="196" t="s">
        <v>8644</v>
      </c>
      <c r="C3601" s="196" t="s">
        <v>8009</v>
      </c>
      <c r="D3601" s="196">
        <v>180</v>
      </c>
      <c r="E3601" s="197" t="s">
        <v>144</v>
      </c>
      <c r="F3601" s="196" t="s">
        <v>144</v>
      </c>
      <c r="G3601" s="196">
        <v>89678</v>
      </c>
      <c r="H3601" s="196" t="s">
        <v>9140</v>
      </c>
      <c r="I3601" s="196" t="s">
        <v>5502</v>
      </c>
      <c r="J3601" s="196" t="s">
        <v>5503</v>
      </c>
      <c r="K3601" s="197">
        <v>8.98</v>
      </c>
      <c r="L3601" s="196" t="s">
        <v>5433</v>
      </c>
    </row>
    <row r="3602" spans="1:12" ht="15.75">
      <c r="A3602" s="196" t="s">
        <v>8643</v>
      </c>
      <c r="B3602" s="196" t="s">
        <v>8644</v>
      </c>
      <c r="C3602" s="196" t="s">
        <v>8009</v>
      </c>
      <c r="D3602" s="196">
        <v>180</v>
      </c>
      <c r="E3602" s="197" t="s">
        <v>144</v>
      </c>
      <c r="F3602" s="196" t="s">
        <v>144</v>
      </c>
      <c r="G3602" s="196">
        <v>89679</v>
      </c>
      <c r="H3602" s="196" t="s">
        <v>9141</v>
      </c>
      <c r="I3602" s="196" t="s">
        <v>5502</v>
      </c>
      <c r="J3602" s="196" t="s">
        <v>5503</v>
      </c>
      <c r="K3602" s="197">
        <v>98.42</v>
      </c>
      <c r="L3602" s="196" t="s">
        <v>5433</v>
      </c>
    </row>
    <row r="3603" spans="1:12" ht="15.75">
      <c r="A3603" s="196" t="s">
        <v>8643</v>
      </c>
      <c r="B3603" s="196" t="s">
        <v>8644</v>
      </c>
      <c r="C3603" s="196" t="s">
        <v>8009</v>
      </c>
      <c r="D3603" s="196">
        <v>180</v>
      </c>
      <c r="E3603" s="197" t="s">
        <v>144</v>
      </c>
      <c r="F3603" s="196" t="s">
        <v>144</v>
      </c>
      <c r="G3603" s="196">
        <v>89680</v>
      </c>
      <c r="H3603" s="196" t="s">
        <v>9142</v>
      </c>
      <c r="I3603" s="196" t="s">
        <v>5502</v>
      </c>
      <c r="J3603" s="196" t="s">
        <v>5503</v>
      </c>
      <c r="K3603" s="197">
        <v>19.05</v>
      </c>
      <c r="L3603" s="196" t="s">
        <v>5433</v>
      </c>
    </row>
    <row r="3604" spans="1:12" ht="15.75">
      <c r="A3604" s="196" t="s">
        <v>8643</v>
      </c>
      <c r="B3604" s="196" t="s">
        <v>8644</v>
      </c>
      <c r="C3604" s="196" t="s">
        <v>8009</v>
      </c>
      <c r="D3604" s="196">
        <v>180</v>
      </c>
      <c r="E3604" s="197" t="s">
        <v>144</v>
      </c>
      <c r="F3604" s="196" t="s">
        <v>144</v>
      </c>
      <c r="G3604" s="196">
        <v>89681</v>
      </c>
      <c r="H3604" s="196" t="s">
        <v>9143</v>
      </c>
      <c r="I3604" s="196" t="s">
        <v>5502</v>
      </c>
      <c r="J3604" s="196" t="s">
        <v>5503</v>
      </c>
      <c r="K3604" s="197">
        <v>66.819999999999993</v>
      </c>
      <c r="L3604" s="196" t="s">
        <v>5433</v>
      </c>
    </row>
    <row r="3605" spans="1:12" ht="15.75">
      <c r="A3605" s="196" t="s">
        <v>8643</v>
      </c>
      <c r="B3605" s="196" t="s">
        <v>8644</v>
      </c>
      <c r="C3605" s="196" t="s">
        <v>8009</v>
      </c>
      <c r="D3605" s="196">
        <v>180</v>
      </c>
      <c r="E3605" s="197" t="s">
        <v>144</v>
      </c>
      <c r="F3605" s="196" t="s">
        <v>144</v>
      </c>
      <c r="G3605" s="196">
        <v>89682</v>
      </c>
      <c r="H3605" s="196" t="s">
        <v>9144</v>
      </c>
      <c r="I3605" s="196" t="s">
        <v>5502</v>
      </c>
      <c r="J3605" s="196" t="s">
        <v>5503</v>
      </c>
      <c r="K3605" s="197">
        <v>29.87</v>
      </c>
      <c r="L3605" s="196" t="s">
        <v>5433</v>
      </c>
    </row>
    <row r="3606" spans="1:12" ht="15.75">
      <c r="A3606" s="196" t="s">
        <v>8643</v>
      </c>
      <c r="B3606" s="196" t="s">
        <v>8644</v>
      </c>
      <c r="C3606" s="196" t="s">
        <v>8009</v>
      </c>
      <c r="D3606" s="196">
        <v>180</v>
      </c>
      <c r="E3606" s="197" t="s">
        <v>144</v>
      </c>
      <c r="F3606" s="196" t="s">
        <v>144</v>
      </c>
      <c r="G3606" s="196">
        <v>89684</v>
      </c>
      <c r="H3606" s="196" t="s">
        <v>9145</v>
      </c>
      <c r="I3606" s="196" t="s">
        <v>5502</v>
      </c>
      <c r="J3606" s="196" t="s">
        <v>5503</v>
      </c>
      <c r="K3606" s="197">
        <v>41.47</v>
      </c>
      <c r="L3606" s="196" t="s">
        <v>5433</v>
      </c>
    </row>
    <row r="3607" spans="1:12" ht="15.75">
      <c r="A3607" s="196" t="s">
        <v>8643</v>
      </c>
      <c r="B3607" s="196" t="s">
        <v>8644</v>
      </c>
      <c r="C3607" s="196" t="s">
        <v>8009</v>
      </c>
      <c r="D3607" s="196">
        <v>180</v>
      </c>
      <c r="E3607" s="197" t="s">
        <v>144</v>
      </c>
      <c r="F3607" s="196" t="s">
        <v>144</v>
      </c>
      <c r="G3607" s="196">
        <v>89685</v>
      </c>
      <c r="H3607" s="196" t="s">
        <v>9146</v>
      </c>
      <c r="I3607" s="196" t="s">
        <v>5502</v>
      </c>
      <c r="J3607" s="196" t="s">
        <v>5503</v>
      </c>
      <c r="K3607" s="197">
        <v>46.24</v>
      </c>
      <c r="L3607" s="196" t="s">
        <v>5433</v>
      </c>
    </row>
    <row r="3608" spans="1:12" ht="15.75">
      <c r="A3608" s="196" t="s">
        <v>8643</v>
      </c>
      <c r="B3608" s="196" t="s">
        <v>8644</v>
      </c>
      <c r="C3608" s="196" t="s">
        <v>8009</v>
      </c>
      <c r="D3608" s="196">
        <v>180</v>
      </c>
      <c r="E3608" s="197" t="s">
        <v>144</v>
      </c>
      <c r="F3608" s="196" t="s">
        <v>144</v>
      </c>
      <c r="G3608" s="196">
        <v>89686</v>
      </c>
      <c r="H3608" s="196" t="s">
        <v>9147</v>
      </c>
      <c r="I3608" s="196" t="s">
        <v>5502</v>
      </c>
      <c r="J3608" s="196" t="s">
        <v>5503</v>
      </c>
      <c r="K3608" s="197">
        <v>156.22</v>
      </c>
      <c r="L3608" s="196" t="s">
        <v>5433</v>
      </c>
    </row>
    <row r="3609" spans="1:12" ht="15.75">
      <c r="A3609" s="196" t="s">
        <v>8643</v>
      </c>
      <c r="B3609" s="196" t="s">
        <v>8644</v>
      </c>
      <c r="C3609" s="196" t="s">
        <v>8009</v>
      </c>
      <c r="D3609" s="196">
        <v>180</v>
      </c>
      <c r="E3609" s="197" t="s">
        <v>144</v>
      </c>
      <c r="F3609" s="196" t="s">
        <v>144</v>
      </c>
      <c r="G3609" s="196">
        <v>89687</v>
      </c>
      <c r="H3609" s="196" t="s">
        <v>9148</v>
      </c>
      <c r="I3609" s="196" t="s">
        <v>5502</v>
      </c>
      <c r="J3609" s="196" t="s">
        <v>5503</v>
      </c>
      <c r="K3609" s="197">
        <v>39.42</v>
      </c>
      <c r="L3609" s="196" t="s">
        <v>5433</v>
      </c>
    </row>
    <row r="3610" spans="1:12" ht="15.75">
      <c r="A3610" s="196" t="s">
        <v>8643</v>
      </c>
      <c r="B3610" s="196" t="s">
        <v>8644</v>
      </c>
      <c r="C3610" s="196" t="s">
        <v>8009</v>
      </c>
      <c r="D3610" s="196">
        <v>180</v>
      </c>
      <c r="E3610" s="197" t="s">
        <v>144</v>
      </c>
      <c r="F3610" s="196" t="s">
        <v>144</v>
      </c>
      <c r="G3610" s="196">
        <v>89689</v>
      </c>
      <c r="H3610" s="196" t="s">
        <v>9149</v>
      </c>
      <c r="I3610" s="196" t="s">
        <v>5502</v>
      </c>
      <c r="J3610" s="196" t="s">
        <v>5503</v>
      </c>
      <c r="K3610" s="197">
        <v>32.200000000000003</v>
      </c>
      <c r="L3610" s="196" t="s">
        <v>5433</v>
      </c>
    </row>
    <row r="3611" spans="1:12" ht="15.75">
      <c r="A3611" s="196" t="s">
        <v>8643</v>
      </c>
      <c r="B3611" s="196" t="s">
        <v>8644</v>
      </c>
      <c r="C3611" s="196" t="s">
        <v>8009</v>
      </c>
      <c r="D3611" s="196">
        <v>180</v>
      </c>
      <c r="E3611" s="197" t="s">
        <v>144</v>
      </c>
      <c r="F3611" s="196" t="s">
        <v>144</v>
      </c>
      <c r="G3611" s="196">
        <v>89690</v>
      </c>
      <c r="H3611" s="196" t="s">
        <v>9150</v>
      </c>
      <c r="I3611" s="196" t="s">
        <v>5502</v>
      </c>
      <c r="J3611" s="196" t="s">
        <v>5503</v>
      </c>
      <c r="K3611" s="197">
        <v>69.989999999999995</v>
      </c>
      <c r="L3611" s="196" t="s">
        <v>5433</v>
      </c>
    </row>
    <row r="3612" spans="1:12" ht="15.75">
      <c r="A3612" s="196" t="s">
        <v>8643</v>
      </c>
      <c r="B3612" s="196" t="s">
        <v>8644</v>
      </c>
      <c r="C3612" s="196" t="s">
        <v>8009</v>
      </c>
      <c r="D3612" s="196">
        <v>180</v>
      </c>
      <c r="E3612" s="197" t="s">
        <v>144</v>
      </c>
      <c r="F3612" s="196" t="s">
        <v>144</v>
      </c>
      <c r="G3612" s="196">
        <v>89691</v>
      </c>
      <c r="H3612" s="196" t="s">
        <v>9151</v>
      </c>
      <c r="I3612" s="196" t="s">
        <v>5502</v>
      </c>
      <c r="J3612" s="196" t="s">
        <v>5503</v>
      </c>
      <c r="K3612" s="197">
        <v>11.12</v>
      </c>
      <c r="L3612" s="196" t="s">
        <v>5433</v>
      </c>
    </row>
    <row r="3613" spans="1:12" ht="15.75">
      <c r="A3613" s="196" t="s">
        <v>8643</v>
      </c>
      <c r="B3613" s="196" t="s">
        <v>8644</v>
      </c>
      <c r="C3613" s="196" t="s">
        <v>8009</v>
      </c>
      <c r="D3613" s="196">
        <v>180</v>
      </c>
      <c r="E3613" s="197" t="s">
        <v>144</v>
      </c>
      <c r="F3613" s="196" t="s">
        <v>144</v>
      </c>
      <c r="G3613" s="196">
        <v>89692</v>
      </c>
      <c r="H3613" s="196" t="s">
        <v>9152</v>
      </c>
      <c r="I3613" s="196" t="s">
        <v>5502</v>
      </c>
      <c r="J3613" s="196" t="s">
        <v>5503</v>
      </c>
      <c r="K3613" s="197">
        <v>66.040000000000006</v>
      </c>
      <c r="L3613" s="196" t="s">
        <v>5433</v>
      </c>
    </row>
    <row r="3614" spans="1:12" ht="15.75">
      <c r="A3614" s="196" t="s">
        <v>8643</v>
      </c>
      <c r="B3614" s="196" t="s">
        <v>8644</v>
      </c>
      <c r="C3614" s="196" t="s">
        <v>8009</v>
      </c>
      <c r="D3614" s="196">
        <v>180</v>
      </c>
      <c r="E3614" s="197" t="s">
        <v>144</v>
      </c>
      <c r="F3614" s="196" t="s">
        <v>144</v>
      </c>
      <c r="G3614" s="196">
        <v>89693</v>
      </c>
      <c r="H3614" s="196" t="s">
        <v>9153</v>
      </c>
      <c r="I3614" s="196" t="s">
        <v>5502</v>
      </c>
      <c r="J3614" s="196" t="s">
        <v>5503</v>
      </c>
      <c r="K3614" s="197">
        <v>64.010000000000005</v>
      </c>
      <c r="L3614" s="196" t="s">
        <v>5433</v>
      </c>
    </row>
    <row r="3615" spans="1:12" ht="15.75">
      <c r="A3615" s="196" t="s">
        <v>8643</v>
      </c>
      <c r="B3615" s="196" t="s">
        <v>8644</v>
      </c>
      <c r="C3615" s="196" t="s">
        <v>8009</v>
      </c>
      <c r="D3615" s="196">
        <v>180</v>
      </c>
      <c r="E3615" s="197" t="s">
        <v>144</v>
      </c>
      <c r="F3615" s="196" t="s">
        <v>144</v>
      </c>
      <c r="G3615" s="196">
        <v>89694</v>
      </c>
      <c r="H3615" s="196" t="s">
        <v>9154</v>
      </c>
      <c r="I3615" s="196" t="s">
        <v>5502</v>
      </c>
      <c r="J3615" s="196" t="s">
        <v>5503</v>
      </c>
      <c r="K3615" s="197">
        <v>18.2</v>
      </c>
      <c r="L3615" s="196" t="s">
        <v>5433</v>
      </c>
    </row>
    <row r="3616" spans="1:12" ht="15.75">
      <c r="A3616" s="196" t="s">
        <v>8643</v>
      </c>
      <c r="B3616" s="196" t="s">
        <v>8644</v>
      </c>
      <c r="C3616" s="196" t="s">
        <v>8009</v>
      </c>
      <c r="D3616" s="196">
        <v>180</v>
      </c>
      <c r="E3616" s="197" t="s">
        <v>144</v>
      </c>
      <c r="F3616" s="196" t="s">
        <v>144</v>
      </c>
      <c r="G3616" s="196">
        <v>89695</v>
      </c>
      <c r="H3616" s="196" t="s">
        <v>9155</v>
      </c>
      <c r="I3616" s="196" t="s">
        <v>5502</v>
      </c>
      <c r="J3616" s="196" t="s">
        <v>5503</v>
      </c>
      <c r="K3616" s="197">
        <v>16.86</v>
      </c>
      <c r="L3616" s="196" t="s">
        <v>5433</v>
      </c>
    </row>
    <row r="3617" spans="1:12" ht="15.75">
      <c r="A3617" s="196" t="s">
        <v>8643</v>
      </c>
      <c r="B3617" s="196" t="s">
        <v>8644</v>
      </c>
      <c r="C3617" s="196" t="s">
        <v>8009</v>
      </c>
      <c r="D3617" s="196">
        <v>180</v>
      </c>
      <c r="E3617" s="197" t="s">
        <v>144</v>
      </c>
      <c r="F3617" s="196" t="s">
        <v>144</v>
      </c>
      <c r="G3617" s="196">
        <v>89696</v>
      </c>
      <c r="H3617" s="196" t="s">
        <v>9156</v>
      </c>
      <c r="I3617" s="196" t="s">
        <v>5502</v>
      </c>
      <c r="J3617" s="196" t="s">
        <v>5503</v>
      </c>
      <c r="K3617" s="197">
        <v>57.95</v>
      </c>
      <c r="L3617" s="196" t="s">
        <v>5433</v>
      </c>
    </row>
    <row r="3618" spans="1:12" ht="15.75">
      <c r="A3618" s="196" t="s">
        <v>8643</v>
      </c>
      <c r="B3618" s="196" t="s">
        <v>8644</v>
      </c>
      <c r="C3618" s="196" t="s">
        <v>8009</v>
      </c>
      <c r="D3618" s="196">
        <v>180</v>
      </c>
      <c r="E3618" s="197" t="s">
        <v>144</v>
      </c>
      <c r="F3618" s="196" t="s">
        <v>144</v>
      </c>
      <c r="G3618" s="196">
        <v>89697</v>
      </c>
      <c r="H3618" s="196" t="s">
        <v>9157</v>
      </c>
      <c r="I3618" s="196" t="s">
        <v>5502</v>
      </c>
      <c r="J3618" s="196" t="s">
        <v>5503</v>
      </c>
      <c r="K3618" s="197">
        <v>13.08</v>
      </c>
      <c r="L3618" s="196" t="s">
        <v>5433</v>
      </c>
    </row>
    <row r="3619" spans="1:12" ht="15.75">
      <c r="A3619" s="196" t="s">
        <v>8643</v>
      </c>
      <c r="B3619" s="196" t="s">
        <v>8644</v>
      </c>
      <c r="C3619" s="196" t="s">
        <v>8009</v>
      </c>
      <c r="D3619" s="196">
        <v>180</v>
      </c>
      <c r="E3619" s="197" t="s">
        <v>144</v>
      </c>
      <c r="F3619" s="196" t="s">
        <v>144</v>
      </c>
      <c r="G3619" s="196">
        <v>89698</v>
      </c>
      <c r="H3619" s="196" t="s">
        <v>9158</v>
      </c>
      <c r="I3619" s="196" t="s">
        <v>5502</v>
      </c>
      <c r="J3619" s="196" t="s">
        <v>5503</v>
      </c>
      <c r="K3619" s="197">
        <v>205.46</v>
      </c>
      <c r="L3619" s="196" t="s">
        <v>5433</v>
      </c>
    </row>
    <row r="3620" spans="1:12" ht="15.75">
      <c r="A3620" s="196" t="s">
        <v>8643</v>
      </c>
      <c r="B3620" s="196" t="s">
        <v>8644</v>
      </c>
      <c r="C3620" s="196" t="s">
        <v>8009</v>
      </c>
      <c r="D3620" s="196">
        <v>180</v>
      </c>
      <c r="E3620" s="197" t="s">
        <v>144</v>
      </c>
      <c r="F3620" s="196" t="s">
        <v>144</v>
      </c>
      <c r="G3620" s="196">
        <v>89699</v>
      </c>
      <c r="H3620" s="196" t="s">
        <v>9159</v>
      </c>
      <c r="I3620" s="196" t="s">
        <v>5502</v>
      </c>
      <c r="J3620" s="196" t="s">
        <v>5503</v>
      </c>
      <c r="K3620" s="197">
        <v>177.25</v>
      </c>
      <c r="L3620" s="196" t="s">
        <v>5433</v>
      </c>
    </row>
    <row r="3621" spans="1:12" ht="15.75">
      <c r="A3621" s="196" t="s">
        <v>8643</v>
      </c>
      <c r="B3621" s="196" t="s">
        <v>8644</v>
      </c>
      <c r="C3621" s="196" t="s">
        <v>8009</v>
      </c>
      <c r="D3621" s="196">
        <v>180</v>
      </c>
      <c r="E3621" s="197" t="s">
        <v>144</v>
      </c>
      <c r="F3621" s="196" t="s">
        <v>144</v>
      </c>
      <c r="G3621" s="196">
        <v>89700</v>
      </c>
      <c r="H3621" s="196" t="s">
        <v>9160</v>
      </c>
      <c r="I3621" s="196" t="s">
        <v>5502</v>
      </c>
      <c r="J3621" s="196" t="s">
        <v>5503</v>
      </c>
      <c r="K3621" s="197">
        <v>19.14</v>
      </c>
      <c r="L3621" s="196" t="s">
        <v>5433</v>
      </c>
    </row>
    <row r="3622" spans="1:12" ht="15.75">
      <c r="A3622" s="196" t="s">
        <v>8643</v>
      </c>
      <c r="B3622" s="196" t="s">
        <v>8644</v>
      </c>
      <c r="C3622" s="196" t="s">
        <v>8009</v>
      </c>
      <c r="D3622" s="196">
        <v>180</v>
      </c>
      <c r="E3622" s="197" t="s">
        <v>144</v>
      </c>
      <c r="F3622" s="196" t="s">
        <v>144</v>
      </c>
      <c r="G3622" s="196">
        <v>89701</v>
      </c>
      <c r="H3622" s="196" t="s">
        <v>9161</v>
      </c>
      <c r="I3622" s="196" t="s">
        <v>5502</v>
      </c>
      <c r="J3622" s="196" t="s">
        <v>5503</v>
      </c>
      <c r="K3622" s="197">
        <v>158.62</v>
      </c>
      <c r="L3622" s="196" t="s">
        <v>5433</v>
      </c>
    </row>
    <row r="3623" spans="1:12" ht="15.75">
      <c r="A3623" s="196" t="s">
        <v>8643</v>
      </c>
      <c r="B3623" s="196" t="s">
        <v>8644</v>
      </c>
      <c r="C3623" s="196" t="s">
        <v>8009</v>
      </c>
      <c r="D3623" s="196">
        <v>180</v>
      </c>
      <c r="E3623" s="197" t="s">
        <v>144</v>
      </c>
      <c r="F3623" s="196" t="s">
        <v>144</v>
      </c>
      <c r="G3623" s="196">
        <v>89702</v>
      </c>
      <c r="H3623" s="196" t="s">
        <v>9162</v>
      </c>
      <c r="I3623" s="196" t="s">
        <v>5502</v>
      </c>
      <c r="J3623" s="196" t="s">
        <v>5503</v>
      </c>
      <c r="K3623" s="197">
        <v>19.14</v>
      </c>
      <c r="L3623" s="196" t="s">
        <v>5433</v>
      </c>
    </row>
    <row r="3624" spans="1:12" ht="15.75">
      <c r="A3624" s="196" t="s">
        <v>8643</v>
      </c>
      <c r="B3624" s="196" t="s">
        <v>8644</v>
      </c>
      <c r="C3624" s="196" t="s">
        <v>8009</v>
      </c>
      <c r="D3624" s="196">
        <v>180</v>
      </c>
      <c r="E3624" s="197" t="s">
        <v>144</v>
      </c>
      <c r="F3624" s="196" t="s">
        <v>144</v>
      </c>
      <c r="G3624" s="196">
        <v>89703</v>
      </c>
      <c r="H3624" s="196" t="s">
        <v>9163</v>
      </c>
      <c r="I3624" s="196" t="s">
        <v>5502</v>
      </c>
      <c r="J3624" s="196" t="s">
        <v>5503</v>
      </c>
      <c r="K3624" s="197">
        <v>43.75</v>
      </c>
      <c r="L3624" s="196" t="s">
        <v>5433</v>
      </c>
    </row>
    <row r="3625" spans="1:12" ht="15.75">
      <c r="A3625" s="196" t="s">
        <v>8643</v>
      </c>
      <c r="B3625" s="196" t="s">
        <v>8644</v>
      </c>
      <c r="C3625" s="196" t="s">
        <v>8009</v>
      </c>
      <c r="D3625" s="196">
        <v>180</v>
      </c>
      <c r="E3625" s="197" t="s">
        <v>144</v>
      </c>
      <c r="F3625" s="196" t="s">
        <v>144</v>
      </c>
      <c r="G3625" s="196">
        <v>89704</v>
      </c>
      <c r="H3625" s="196" t="s">
        <v>9164</v>
      </c>
      <c r="I3625" s="196" t="s">
        <v>5502</v>
      </c>
      <c r="J3625" s="196" t="s">
        <v>5503</v>
      </c>
      <c r="K3625" s="197">
        <v>110.08</v>
      </c>
      <c r="L3625" s="196" t="s">
        <v>5433</v>
      </c>
    </row>
    <row r="3626" spans="1:12" ht="15.75">
      <c r="A3626" s="196" t="s">
        <v>8643</v>
      </c>
      <c r="B3626" s="196" t="s">
        <v>8644</v>
      </c>
      <c r="C3626" s="196" t="s">
        <v>8009</v>
      </c>
      <c r="D3626" s="196">
        <v>180</v>
      </c>
      <c r="E3626" s="197" t="s">
        <v>144</v>
      </c>
      <c r="F3626" s="196" t="s">
        <v>144</v>
      </c>
      <c r="G3626" s="196">
        <v>89705</v>
      </c>
      <c r="H3626" s="196" t="s">
        <v>9165</v>
      </c>
      <c r="I3626" s="196" t="s">
        <v>5502</v>
      </c>
      <c r="J3626" s="196" t="s">
        <v>5503</v>
      </c>
      <c r="K3626" s="197">
        <v>22.6</v>
      </c>
      <c r="L3626" s="196" t="s">
        <v>5433</v>
      </c>
    </row>
    <row r="3627" spans="1:12" ht="15.75">
      <c r="A3627" s="196" t="s">
        <v>8643</v>
      </c>
      <c r="B3627" s="196" t="s">
        <v>8644</v>
      </c>
      <c r="C3627" s="196" t="s">
        <v>8009</v>
      </c>
      <c r="D3627" s="196">
        <v>180</v>
      </c>
      <c r="E3627" s="197" t="s">
        <v>144</v>
      </c>
      <c r="F3627" s="196" t="s">
        <v>144</v>
      </c>
      <c r="G3627" s="196">
        <v>89706</v>
      </c>
      <c r="H3627" s="196" t="s">
        <v>9166</v>
      </c>
      <c r="I3627" s="196" t="s">
        <v>5502</v>
      </c>
      <c r="J3627" s="196" t="s">
        <v>5503</v>
      </c>
      <c r="K3627" s="197">
        <v>49.15</v>
      </c>
      <c r="L3627" s="196" t="s">
        <v>5433</v>
      </c>
    </row>
    <row r="3628" spans="1:12" ht="15.75">
      <c r="A3628" s="196" t="s">
        <v>8643</v>
      </c>
      <c r="B3628" s="196" t="s">
        <v>8644</v>
      </c>
      <c r="C3628" s="196" t="s">
        <v>8009</v>
      </c>
      <c r="D3628" s="196">
        <v>180</v>
      </c>
      <c r="E3628" s="197" t="s">
        <v>144</v>
      </c>
      <c r="F3628" s="196" t="s">
        <v>144</v>
      </c>
      <c r="G3628" s="196">
        <v>89718</v>
      </c>
      <c r="H3628" s="196" t="s">
        <v>9167</v>
      </c>
      <c r="I3628" s="196" t="s">
        <v>5431</v>
      </c>
      <c r="J3628" s="196" t="s">
        <v>5503</v>
      </c>
      <c r="K3628" s="197">
        <v>33.229999999999997</v>
      </c>
      <c r="L3628" s="196" t="s">
        <v>5433</v>
      </c>
    </row>
    <row r="3629" spans="1:12" ht="15.75">
      <c r="A3629" s="196" t="s">
        <v>8643</v>
      </c>
      <c r="B3629" s="196" t="s">
        <v>8644</v>
      </c>
      <c r="C3629" s="196" t="s">
        <v>8009</v>
      </c>
      <c r="D3629" s="196">
        <v>180</v>
      </c>
      <c r="E3629" s="197" t="s">
        <v>144</v>
      </c>
      <c r="F3629" s="196" t="s">
        <v>144</v>
      </c>
      <c r="G3629" s="196">
        <v>89719</v>
      </c>
      <c r="H3629" s="196" t="s">
        <v>9168</v>
      </c>
      <c r="I3629" s="196" t="s">
        <v>5502</v>
      </c>
      <c r="J3629" s="196" t="s">
        <v>5503</v>
      </c>
      <c r="K3629" s="197">
        <v>9.86</v>
      </c>
      <c r="L3629" s="196" t="s">
        <v>5433</v>
      </c>
    </row>
    <row r="3630" spans="1:12" ht="15.75">
      <c r="A3630" s="196" t="s">
        <v>8643</v>
      </c>
      <c r="B3630" s="196" t="s">
        <v>8644</v>
      </c>
      <c r="C3630" s="196" t="s">
        <v>8009</v>
      </c>
      <c r="D3630" s="196">
        <v>180</v>
      </c>
      <c r="E3630" s="197" t="s">
        <v>144</v>
      </c>
      <c r="F3630" s="196" t="s">
        <v>144</v>
      </c>
      <c r="G3630" s="196">
        <v>89720</v>
      </c>
      <c r="H3630" s="196" t="s">
        <v>9169</v>
      </c>
      <c r="I3630" s="196" t="s">
        <v>5502</v>
      </c>
      <c r="J3630" s="196" t="s">
        <v>5503</v>
      </c>
      <c r="K3630" s="197">
        <v>11.67</v>
      </c>
      <c r="L3630" s="196" t="s">
        <v>5433</v>
      </c>
    </row>
    <row r="3631" spans="1:12" ht="15.75">
      <c r="A3631" s="196" t="s">
        <v>8643</v>
      </c>
      <c r="B3631" s="196" t="s">
        <v>8644</v>
      </c>
      <c r="C3631" s="196" t="s">
        <v>8009</v>
      </c>
      <c r="D3631" s="196">
        <v>180</v>
      </c>
      <c r="E3631" s="197" t="s">
        <v>144</v>
      </c>
      <c r="F3631" s="196" t="s">
        <v>144</v>
      </c>
      <c r="G3631" s="196">
        <v>89721</v>
      </c>
      <c r="H3631" s="196" t="s">
        <v>9170</v>
      </c>
      <c r="I3631" s="196" t="s">
        <v>5502</v>
      </c>
      <c r="J3631" s="196" t="s">
        <v>5503</v>
      </c>
      <c r="K3631" s="197">
        <v>12.27</v>
      </c>
      <c r="L3631" s="196" t="s">
        <v>5433</v>
      </c>
    </row>
    <row r="3632" spans="1:12" ht="15.75">
      <c r="A3632" s="196" t="s">
        <v>8643</v>
      </c>
      <c r="B3632" s="196" t="s">
        <v>8644</v>
      </c>
      <c r="C3632" s="196" t="s">
        <v>8009</v>
      </c>
      <c r="D3632" s="196">
        <v>180</v>
      </c>
      <c r="E3632" s="197" t="s">
        <v>144</v>
      </c>
      <c r="F3632" s="196" t="s">
        <v>144</v>
      </c>
      <c r="G3632" s="196">
        <v>89722</v>
      </c>
      <c r="H3632" s="196" t="s">
        <v>9171</v>
      </c>
      <c r="I3632" s="196" t="s">
        <v>5502</v>
      </c>
      <c r="J3632" s="196" t="s">
        <v>5503</v>
      </c>
      <c r="K3632" s="197">
        <v>20.78</v>
      </c>
      <c r="L3632" s="196" t="s">
        <v>5433</v>
      </c>
    </row>
    <row r="3633" spans="1:12" ht="15.75">
      <c r="A3633" s="196" t="s">
        <v>8643</v>
      </c>
      <c r="B3633" s="196" t="s">
        <v>8644</v>
      </c>
      <c r="C3633" s="196" t="s">
        <v>8009</v>
      </c>
      <c r="D3633" s="196">
        <v>180</v>
      </c>
      <c r="E3633" s="197" t="s">
        <v>144</v>
      </c>
      <c r="F3633" s="196" t="s">
        <v>144</v>
      </c>
      <c r="G3633" s="196">
        <v>89723</v>
      </c>
      <c r="H3633" s="196" t="s">
        <v>9172</v>
      </c>
      <c r="I3633" s="196" t="s">
        <v>5502</v>
      </c>
      <c r="J3633" s="196" t="s">
        <v>5503</v>
      </c>
      <c r="K3633" s="197">
        <v>16.239999999999998</v>
      </c>
      <c r="L3633" s="196" t="s">
        <v>5433</v>
      </c>
    </row>
    <row r="3634" spans="1:12" ht="15.75">
      <c r="A3634" s="196" t="s">
        <v>8643</v>
      </c>
      <c r="B3634" s="196" t="s">
        <v>8644</v>
      </c>
      <c r="C3634" s="196" t="s">
        <v>8009</v>
      </c>
      <c r="D3634" s="196">
        <v>180</v>
      </c>
      <c r="E3634" s="197" t="s">
        <v>144</v>
      </c>
      <c r="F3634" s="196" t="s">
        <v>144</v>
      </c>
      <c r="G3634" s="196">
        <v>89724</v>
      </c>
      <c r="H3634" s="196" t="s">
        <v>9173</v>
      </c>
      <c r="I3634" s="196" t="s">
        <v>5502</v>
      </c>
      <c r="J3634" s="196" t="s">
        <v>5503</v>
      </c>
      <c r="K3634" s="197">
        <v>9.57</v>
      </c>
      <c r="L3634" s="196" t="s">
        <v>5433</v>
      </c>
    </row>
    <row r="3635" spans="1:12" ht="15.75">
      <c r="A3635" s="196" t="s">
        <v>8643</v>
      </c>
      <c r="B3635" s="196" t="s">
        <v>8644</v>
      </c>
      <c r="C3635" s="196" t="s">
        <v>8009</v>
      </c>
      <c r="D3635" s="196">
        <v>180</v>
      </c>
      <c r="E3635" s="197" t="s">
        <v>144</v>
      </c>
      <c r="F3635" s="196" t="s">
        <v>144</v>
      </c>
      <c r="G3635" s="196">
        <v>89725</v>
      </c>
      <c r="H3635" s="196" t="s">
        <v>9174</v>
      </c>
      <c r="I3635" s="196" t="s">
        <v>5502</v>
      </c>
      <c r="J3635" s="196" t="s">
        <v>5503</v>
      </c>
      <c r="K3635" s="197">
        <v>15.82</v>
      </c>
      <c r="L3635" s="196" t="s">
        <v>5433</v>
      </c>
    </row>
    <row r="3636" spans="1:12" ht="15.75">
      <c r="A3636" s="196" t="s">
        <v>8643</v>
      </c>
      <c r="B3636" s="196" t="s">
        <v>8644</v>
      </c>
      <c r="C3636" s="196" t="s">
        <v>8009</v>
      </c>
      <c r="D3636" s="196">
        <v>180</v>
      </c>
      <c r="E3636" s="197" t="s">
        <v>144</v>
      </c>
      <c r="F3636" s="196" t="s">
        <v>144</v>
      </c>
      <c r="G3636" s="196">
        <v>89726</v>
      </c>
      <c r="H3636" s="196" t="s">
        <v>9175</v>
      </c>
      <c r="I3636" s="196" t="s">
        <v>5502</v>
      </c>
      <c r="J3636" s="196" t="s">
        <v>5503</v>
      </c>
      <c r="K3636" s="197">
        <v>7.08</v>
      </c>
      <c r="L3636" s="196" t="s">
        <v>5433</v>
      </c>
    </row>
    <row r="3637" spans="1:12" ht="15.75">
      <c r="A3637" s="196" t="s">
        <v>8643</v>
      </c>
      <c r="B3637" s="196" t="s">
        <v>8644</v>
      </c>
      <c r="C3637" s="196" t="s">
        <v>8009</v>
      </c>
      <c r="D3637" s="196">
        <v>180</v>
      </c>
      <c r="E3637" s="197" t="s">
        <v>144</v>
      </c>
      <c r="F3637" s="196" t="s">
        <v>144</v>
      </c>
      <c r="G3637" s="196">
        <v>89727</v>
      </c>
      <c r="H3637" s="196" t="s">
        <v>9176</v>
      </c>
      <c r="I3637" s="196" t="s">
        <v>5502</v>
      </c>
      <c r="J3637" s="196" t="s">
        <v>5503</v>
      </c>
      <c r="K3637" s="197">
        <v>17.75</v>
      </c>
      <c r="L3637" s="196" t="s">
        <v>5433</v>
      </c>
    </row>
    <row r="3638" spans="1:12" ht="15.75">
      <c r="A3638" s="196" t="s">
        <v>8643</v>
      </c>
      <c r="B3638" s="196" t="s">
        <v>8644</v>
      </c>
      <c r="C3638" s="196" t="s">
        <v>8009</v>
      </c>
      <c r="D3638" s="196">
        <v>180</v>
      </c>
      <c r="E3638" s="197" t="s">
        <v>144</v>
      </c>
      <c r="F3638" s="196" t="s">
        <v>144</v>
      </c>
      <c r="G3638" s="196">
        <v>89728</v>
      </c>
      <c r="H3638" s="196" t="s">
        <v>9177</v>
      </c>
      <c r="I3638" s="196" t="s">
        <v>5502</v>
      </c>
      <c r="J3638" s="196" t="s">
        <v>5503</v>
      </c>
      <c r="K3638" s="197">
        <v>10.19</v>
      </c>
      <c r="L3638" s="196" t="s">
        <v>5433</v>
      </c>
    </row>
    <row r="3639" spans="1:12" ht="15.75">
      <c r="A3639" s="196" t="s">
        <v>8643</v>
      </c>
      <c r="B3639" s="196" t="s">
        <v>8644</v>
      </c>
      <c r="C3639" s="196" t="s">
        <v>8009</v>
      </c>
      <c r="D3639" s="196">
        <v>180</v>
      </c>
      <c r="E3639" s="197" t="s">
        <v>144</v>
      </c>
      <c r="F3639" s="196" t="s">
        <v>144</v>
      </c>
      <c r="G3639" s="196">
        <v>89729</v>
      </c>
      <c r="H3639" s="196" t="s">
        <v>9178</v>
      </c>
      <c r="I3639" s="196" t="s">
        <v>5502</v>
      </c>
      <c r="J3639" s="196" t="s">
        <v>5503</v>
      </c>
      <c r="K3639" s="197">
        <v>24.66</v>
      </c>
      <c r="L3639" s="196" t="s">
        <v>5433</v>
      </c>
    </row>
    <row r="3640" spans="1:12" ht="15.75">
      <c r="A3640" s="196" t="s">
        <v>8643</v>
      </c>
      <c r="B3640" s="196" t="s">
        <v>8644</v>
      </c>
      <c r="C3640" s="196" t="s">
        <v>8009</v>
      </c>
      <c r="D3640" s="196">
        <v>180</v>
      </c>
      <c r="E3640" s="197" t="s">
        <v>144</v>
      </c>
      <c r="F3640" s="196" t="s">
        <v>144</v>
      </c>
      <c r="G3640" s="196">
        <v>89730</v>
      </c>
      <c r="H3640" s="196" t="s">
        <v>9179</v>
      </c>
      <c r="I3640" s="196" t="s">
        <v>5502</v>
      </c>
      <c r="J3640" s="196" t="s">
        <v>5503</v>
      </c>
      <c r="K3640" s="197">
        <v>11</v>
      </c>
      <c r="L3640" s="196" t="s">
        <v>5433</v>
      </c>
    </row>
    <row r="3641" spans="1:12" ht="15.75">
      <c r="A3641" s="196" t="s">
        <v>8643</v>
      </c>
      <c r="B3641" s="196" t="s">
        <v>8644</v>
      </c>
      <c r="C3641" s="196" t="s">
        <v>8009</v>
      </c>
      <c r="D3641" s="196">
        <v>180</v>
      </c>
      <c r="E3641" s="197" t="s">
        <v>144</v>
      </c>
      <c r="F3641" s="196" t="s">
        <v>144</v>
      </c>
      <c r="G3641" s="196">
        <v>89731</v>
      </c>
      <c r="H3641" s="196" t="s">
        <v>9180</v>
      </c>
      <c r="I3641" s="196" t="s">
        <v>5502</v>
      </c>
      <c r="J3641" s="196" t="s">
        <v>5503</v>
      </c>
      <c r="K3641" s="197">
        <v>9.94</v>
      </c>
      <c r="L3641" s="196" t="s">
        <v>5433</v>
      </c>
    </row>
    <row r="3642" spans="1:12" ht="15.75">
      <c r="A3642" s="196" t="s">
        <v>8643</v>
      </c>
      <c r="B3642" s="196" t="s">
        <v>8644</v>
      </c>
      <c r="C3642" s="196" t="s">
        <v>8009</v>
      </c>
      <c r="D3642" s="196">
        <v>180</v>
      </c>
      <c r="E3642" s="197" t="s">
        <v>144</v>
      </c>
      <c r="F3642" s="196" t="s">
        <v>144</v>
      </c>
      <c r="G3642" s="196">
        <v>89732</v>
      </c>
      <c r="H3642" s="196" t="s">
        <v>9181</v>
      </c>
      <c r="I3642" s="196" t="s">
        <v>5502</v>
      </c>
      <c r="J3642" s="196" t="s">
        <v>5503</v>
      </c>
      <c r="K3642" s="197">
        <v>10.53</v>
      </c>
      <c r="L3642" s="196" t="s">
        <v>5433</v>
      </c>
    </row>
    <row r="3643" spans="1:12" ht="15.75">
      <c r="A3643" s="196" t="s">
        <v>8643</v>
      </c>
      <c r="B3643" s="196" t="s">
        <v>8644</v>
      </c>
      <c r="C3643" s="196" t="s">
        <v>8009</v>
      </c>
      <c r="D3643" s="196">
        <v>180</v>
      </c>
      <c r="E3643" s="197" t="s">
        <v>144</v>
      </c>
      <c r="F3643" s="196" t="s">
        <v>144</v>
      </c>
      <c r="G3643" s="196">
        <v>89733</v>
      </c>
      <c r="H3643" s="196" t="s">
        <v>9182</v>
      </c>
      <c r="I3643" s="196" t="s">
        <v>5502</v>
      </c>
      <c r="J3643" s="196" t="s">
        <v>5503</v>
      </c>
      <c r="K3643" s="197">
        <v>16.88</v>
      </c>
      <c r="L3643" s="196" t="s">
        <v>5433</v>
      </c>
    </row>
    <row r="3644" spans="1:12" ht="15.75">
      <c r="A3644" s="196" t="s">
        <v>8643</v>
      </c>
      <c r="B3644" s="196" t="s">
        <v>8644</v>
      </c>
      <c r="C3644" s="196" t="s">
        <v>8009</v>
      </c>
      <c r="D3644" s="196">
        <v>180</v>
      </c>
      <c r="E3644" s="197" t="s">
        <v>144</v>
      </c>
      <c r="F3644" s="196" t="s">
        <v>144</v>
      </c>
      <c r="G3644" s="196">
        <v>89734</v>
      </c>
      <c r="H3644" s="196" t="s">
        <v>9183</v>
      </c>
      <c r="I3644" s="196" t="s">
        <v>5502</v>
      </c>
      <c r="J3644" s="196" t="s">
        <v>5503</v>
      </c>
      <c r="K3644" s="197">
        <v>24.66</v>
      </c>
      <c r="L3644" s="196" t="s">
        <v>5433</v>
      </c>
    </row>
    <row r="3645" spans="1:12" ht="15.75">
      <c r="A3645" s="196" t="s">
        <v>8643</v>
      </c>
      <c r="B3645" s="196" t="s">
        <v>8644</v>
      </c>
      <c r="C3645" s="196" t="s">
        <v>8009</v>
      </c>
      <c r="D3645" s="196">
        <v>180</v>
      </c>
      <c r="E3645" s="197" t="s">
        <v>144</v>
      </c>
      <c r="F3645" s="196" t="s">
        <v>144</v>
      </c>
      <c r="G3645" s="196">
        <v>89735</v>
      </c>
      <c r="H3645" s="196" t="s">
        <v>9184</v>
      </c>
      <c r="I3645" s="196" t="s">
        <v>5502</v>
      </c>
      <c r="J3645" s="196" t="s">
        <v>5503</v>
      </c>
      <c r="K3645" s="197">
        <v>17.850000000000001</v>
      </c>
      <c r="L3645" s="196" t="s">
        <v>5433</v>
      </c>
    </row>
    <row r="3646" spans="1:12" ht="15.75">
      <c r="A3646" s="196" t="s">
        <v>8643</v>
      </c>
      <c r="B3646" s="196" t="s">
        <v>8644</v>
      </c>
      <c r="C3646" s="196" t="s">
        <v>8009</v>
      </c>
      <c r="D3646" s="196">
        <v>180</v>
      </c>
      <c r="E3646" s="197" t="s">
        <v>144</v>
      </c>
      <c r="F3646" s="196" t="s">
        <v>144</v>
      </c>
      <c r="G3646" s="196">
        <v>89736</v>
      </c>
      <c r="H3646" s="196" t="s">
        <v>9185</v>
      </c>
      <c r="I3646" s="196" t="s">
        <v>5502</v>
      </c>
      <c r="J3646" s="196" t="s">
        <v>5503</v>
      </c>
      <c r="K3646" s="197">
        <v>6.74</v>
      </c>
      <c r="L3646" s="196" t="s">
        <v>5433</v>
      </c>
    </row>
    <row r="3647" spans="1:12" ht="15.75">
      <c r="A3647" s="196" t="s">
        <v>8643</v>
      </c>
      <c r="B3647" s="196" t="s">
        <v>8644</v>
      </c>
      <c r="C3647" s="196" t="s">
        <v>8009</v>
      </c>
      <c r="D3647" s="196">
        <v>180</v>
      </c>
      <c r="E3647" s="197" t="s">
        <v>144</v>
      </c>
      <c r="F3647" s="196" t="s">
        <v>144</v>
      </c>
      <c r="G3647" s="196">
        <v>89737</v>
      </c>
      <c r="H3647" s="196" t="s">
        <v>9186</v>
      </c>
      <c r="I3647" s="196" t="s">
        <v>5502</v>
      </c>
      <c r="J3647" s="196" t="s">
        <v>5503</v>
      </c>
      <c r="K3647" s="197">
        <v>17.2</v>
      </c>
      <c r="L3647" s="196" t="s">
        <v>5433</v>
      </c>
    </row>
    <row r="3648" spans="1:12" ht="15.75">
      <c r="A3648" s="196" t="s">
        <v>8643</v>
      </c>
      <c r="B3648" s="196" t="s">
        <v>8644</v>
      </c>
      <c r="C3648" s="196" t="s">
        <v>8009</v>
      </c>
      <c r="D3648" s="196">
        <v>180</v>
      </c>
      <c r="E3648" s="197" t="s">
        <v>144</v>
      </c>
      <c r="F3648" s="196" t="s">
        <v>144</v>
      </c>
      <c r="G3648" s="196">
        <v>89738</v>
      </c>
      <c r="H3648" s="196" t="s">
        <v>9187</v>
      </c>
      <c r="I3648" s="196" t="s">
        <v>5502</v>
      </c>
      <c r="J3648" s="196" t="s">
        <v>5503</v>
      </c>
      <c r="K3648" s="197">
        <v>13.06</v>
      </c>
      <c r="L3648" s="196" t="s">
        <v>5433</v>
      </c>
    </row>
    <row r="3649" spans="1:12" ht="15.75">
      <c r="A3649" s="196" t="s">
        <v>8643</v>
      </c>
      <c r="B3649" s="196" t="s">
        <v>8644</v>
      </c>
      <c r="C3649" s="196" t="s">
        <v>8009</v>
      </c>
      <c r="D3649" s="196">
        <v>180</v>
      </c>
      <c r="E3649" s="197" t="s">
        <v>144</v>
      </c>
      <c r="F3649" s="196" t="s">
        <v>144</v>
      </c>
      <c r="G3649" s="196">
        <v>89739</v>
      </c>
      <c r="H3649" s="196" t="s">
        <v>9188</v>
      </c>
      <c r="I3649" s="196" t="s">
        <v>5502</v>
      </c>
      <c r="J3649" s="196" t="s">
        <v>5503</v>
      </c>
      <c r="K3649" s="197">
        <v>18.04</v>
      </c>
      <c r="L3649" s="196" t="s">
        <v>5433</v>
      </c>
    </row>
    <row r="3650" spans="1:12" ht="15.75">
      <c r="A3650" s="196" t="s">
        <v>8643</v>
      </c>
      <c r="B3650" s="196" t="s">
        <v>8644</v>
      </c>
      <c r="C3650" s="196" t="s">
        <v>8009</v>
      </c>
      <c r="D3650" s="196">
        <v>180</v>
      </c>
      <c r="E3650" s="197" t="s">
        <v>144</v>
      </c>
      <c r="F3650" s="196" t="s">
        <v>144</v>
      </c>
      <c r="G3650" s="196">
        <v>89740</v>
      </c>
      <c r="H3650" s="196" t="s">
        <v>9189</v>
      </c>
      <c r="I3650" s="196" t="s">
        <v>5502</v>
      </c>
      <c r="J3650" s="196" t="s">
        <v>5503</v>
      </c>
      <c r="K3650" s="197">
        <v>6.19</v>
      </c>
      <c r="L3650" s="196" t="s">
        <v>5433</v>
      </c>
    </row>
    <row r="3651" spans="1:12" ht="15.75">
      <c r="A3651" s="196" t="s">
        <v>8643</v>
      </c>
      <c r="B3651" s="196" t="s">
        <v>8644</v>
      </c>
      <c r="C3651" s="196" t="s">
        <v>8009</v>
      </c>
      <c r="D3651" s="196">
        <v>180</v>
      </c>
      <c r="E3651" s="197" t="s">
        <v>144</v>
      </c>
      <c r="F3651" s="196" t="s">
        <v>144</v>
      </c>
      <c r="G3651" s="196">
        <v>89741</v>
      </c>
      <c r="H3651" s="196" t="s">
        <v>9190</v>
      </c>
      <c r="I3651" s="196" t="s">
        <v>5502</v>
      </c>
      <c r="J3651" s="196" t="s">
        <v>5503</v>
      </c>
      <c r="K3651" s="197">
        <v>17.87</v>
      </c>
      <c r="L3651" s="196" t="s">
        <v>5433</v>
      </c>
    </row>
    <row r="3652" spans="1:12" ht="15.75">
      <c r="A3652" s="196" t="s">
        <v>8643</v>
      </c>
      <c r="B3652" s="196" t="s">
        <v>8644</v>
      </c>
      <c r="C3652" s="196" t="s">
        <v>8009</v>
      </c>
      <c r="D3652" s="196">
        <v>180</v>
      </c>
      <c r="E3652" s="197" t="s">
        <v>144</v>
      </c>
      <c r="F3652" s="196" t="s">
        <v>144</v>
      </c>
      <c r="G3652" s="196">
        <v>89742</v>
      </c>
      <c r="H3652" s="196" t="s">
        <v>9191</v>
      </c>
      <c r="I3652" s="196" t="s">
        <v>5502</v>
      </c>
      <c r="J3652" s="196" t="s">
        <v>5503</v>
      </c>
      <c r="K3652" s="197">
        <v>29.22</v>
      </c>
      <c r="L3652" s="196" t="s">
        <v>5433</v>
      </c>
    </row>
    <row r="3653" spans="1:12" ht="15.75">
      <c r="A3653" s="196" t="s">
        <v>8643</v>
      </c>
      <c r="B3653" s="196" t="s">
        <v>8644</v>
      </c>
      <c r="C3653" s="196" t="s">
        <v>8009</v>
      </c>
      <c r="D3653" s="196">
        <v>180</v>
      </c>
      <c r="E3653" s="197" t="s">
        <v>144</v>
      </c>
      <c r="F3653" s="196" t="s">
        <v>144</v>
      </c>
      <c r="G3653" s="196">
        <v>89743</v>
      </c>
      <c r="H3653" s="196" t="s">
        <v>9192</v>
      </c>
      <c r="I3653" s="196" t="s">
        <v>5502</v>
      </c>
      <c r="J3653" s="196" t="s">
        <v>5503</v>
      </c>
      <c r="K3653" s="197">
        <v>41.28</v>
      </c>
      <c r="L3653" s="196" t="s">
        <v>5433</v>
      </c>
    </row>
    <row r="3654" spans="1:12" ht="15.75">
      <c r="A3654" s="196" t="s">
        <v>8643</v>
      </c>
      <c r="B3654" s="196" t="s">
        <v>8644</v>
      </c>
      <c r="C3654" s="196" t="s">
        <v>8009</v>
      </c>
      <c r="D3654" s="196">
        <v>180</v>
      </c>
      <c r="E3654" s="197" t="s">
        <v>144</v>
      </c>
      <c r="F3654" s="196" t="s">
        <v>144</v>
      </c>
      <c r="G3654" s="196">
        <v>89744</v>
      </c>
      <c r="H3654" s="196" t="s">
        <v>9193</v>
      </c>
      <c r="I3654" s="196" t="s">
        <v>5502</v>
      </c>
      <c r="J3654" s="196" t="s">
        <v>5503</v>
      </c>
      <c r="K3654" s="197">
        <v>22.43</v>
      </c>
      <c r="L3654" s="196" t="s">
        <v>5433</v>
      </c>
    </row>
    <row r="3655" spans="1:12" ht="15.75">
      <c r="A3655" s="196" t="s">
        <v>8643</v>
      </c>
      <c r="B3655" s="196" t="s">
        <v>8644</v>
      </c>
      <c r="C3655" s="196" t="s">
        <v>8009</v>
      </c>
      <c r="D3655" s="196">
        <v>180</v>
      </c>
      <c r="E3655" s="197" t="s">
        <v>144</v>
      </c>
      <c r="F3655" s="196" t="s">
        <v>144</v>
      </c>
      <c r="G3655" s="196">
        <v>89745</v>
      </c>
      <c r="H3655" s="196" t="s">
        <v>9194</v>
      </c>
      <c r="I3655" s="196" t="s">
        <v>5502</v>
      </c>
      <c r="J3655" s="196" t="s">
        <v>5503</v>
      </c>
      <c r="K3655" s="197">
        <v>28.16</v>
      </c>
      <c r="L3655" s="196" t="s">
        <v>5433</v>
      </c>
    </row>
    <row r="3656" spans="1:12" ht="15.75">
      <c r="A3656" s="196" t="s">
        <v>8643</v>
      </c>
      <c r="B3656" s="196" t="s">
        <v>8644</v>
      </c>
      <c r="C3656" s="196" t="s">
        <v>8009</v>
      </c>
      <c r="D3656" s="196">
        <v>180</v>
      </c>
      <c r="E3656" s="197" t="s">
        <v>144</v>
      </c>
      <c r="F3656" s="196" t="s">
        <v>144</v>
      </c>
      <c r="G3656" s="196">
        <v>89746</v>
      </c>
      <c r="H3656" s="196" t="s">
        <v>9195</v>
      </c>
      <c r="I3656" s="196" t="s">
        <v>5502</v>
      </c>
      <c r="J3656" s="196" t="s">
        <v>5503</v>
      </c>
      <c r="K3656" s="197">
        <v>22.38</v>
      </c>
      <c r="L3656" s="196" t="s">
        <v>5433</v>
      </c>
    </row>
    <row r="3657" spans="1:12" ht="15.75">
      <c r="A3657" s="196" t="s">
        <v>8643</v>
      </c>
      <c r="B3657" s="196" t="s">
        <v>8644</v>
      </c>
      <c r="C3657" s="196" t="s">
        <v>8009</v>
      </c>
      <c r="D3657" s="196">
        <v>180</v>
      </c>
      <c r="E3657" s="197" t="s">
        <v>144</v>
      </c>
      <c r="F3657" s="196" t="s">
        <v>144</v>
      </c>
      <c r="G3657" s="196">
        <v>89747</v>
      </c>
      <c r="H3657" s="196" t="s">
        <v>9196</v>
      </c>
      <c r="I3657" s="196" t="s">
        <v>5502</v>
      </c>
      <c r="J3657" s="196" t="s">
        <v>5503</v>
      </c>
      <c r="K3657" s="197">
        <v>10.92</v>
      </c>
      <c r="L3657" s="196" t="s">
        <v>5433</v>
      </c>
    </row>
    <row r="3658" spans="1:12" ht="15.75">
      <c r="A3658" s="196" t="s">
        <v>8643</v>
      </c>
      <c r="B3658" s="196" t="s">
        <v>8644</v>
      </c>
      <c r="C3658" s="196" t="s">
        <v>8009</v>
      </c>
      <c r="D3658" s="196">
        <v>180</v>
      </c>
      <c r="E3658" s="197" t="s">
        <v>144</v>
      </c>
      <c r="F3658" s="196" t="s">
        <v>144</v>
      </c>
      <c r="G3658" s="196">
        <v>89748</v>
      </c>
      <c r="H3658" s="196" t="s">
        <v>9197</v>
      </c>
      <c r="I3658" s="196" t="s">
        <v>5502</v>
      </c>
      <c r="J3658" s="196" t="s">
        <v>5503</v>
      </c>
      <c r="K3658" s="197">
        <v>35.51</v>
      </c>
      <c r="L3658" s="196" t="s">
        <v>5433</v>
      </c>
    </row>
    <row r="3659" spans="1:12" ht="15.75">
      <c r="A3659" s="196" t="s">
        <v>8643</v>
      </c>
      <c r="B3659" s="196" t="s">
        <v>8644</v>
      </c>
      <c r="C3659" s="196" t="s">
        <v>8009</v>
      </c>
      <c r="D3659" s="196">
        <v>180</v>
      </c>
      <c r="E3659" s="197" t="s">
        <v>144</v>
      </c>
      <c r="F3659" s="196" t="s">
        <v>144</v>
      </c>
      <c r="G3659" s="196">
        <v>89749</v>
      </c>
      <c r="H3659" s="196" t="s">
        <v>9198</v>
      </c>
      <c r="I3659" s="196" t="s">
        <v>5502</v>
      </c>
      <c r="J3659" s="196" t="s">
        <v>5503</v>
      </c>
      <c r="K3659" s="197">
        <v>13.06</v>
      </c>
      <c r="L3659" s="196" t="s">
        <v>5433</v>
      </c>
    </row>
    <row r="3660" spans="1:12" ht="15.75">
      <c r="A3660" s="196" t="s">
        <v>8643</v>
      </c>
      <c r="B3660" s="196" t="s">
        <v>8644</v>
      </c>
      <c r="C3660" s="196" t="s">
        <v>8009</v>
      </c>
      <c r="D3660" s="196">
        <v>180</v>
      </c>
      <c r="E3660" s="197" t="s">
        <v>144</v>
      </c>
      <c r="F3660" s="196" t="s">
        <v>144</v>
      </c>
      <c r="G3660" s="196">
        <v>89750</v>
      </c>
      <c r="H3660" s="196" t="s">
        <v>9199</v>
      </c>
      <c r="I3660" s="196" t="s">
        <v>5502</v>
      </c>
      <c r="J3660" s="196" t="s">
        <v>5503</v>
      </c>
      <c r="K3660" s="197">
        <v>58.71</v>
      </c>
      <c r="L3660" s="196" t="s">
        <v>5433</v>
      </c>
    </row>
    <row r="3661" spans="1:12" ht="15.75">
      <c r="A3661" s="196" t="s">
        <v>8643</v>
      </c>
      <c r="B3661" s="196" t="s">
        <v>8644</v>
      </c>
      <c r="C3661" s="196" t="s">
        <v>8009</v>
      </c>
      <c r="D3661" s="196">
        <v>180</v>
      </c>
      <c r="E3661" s="197" t="s">
        <v>144</v>
      </c>
      <c r="F3661" s="196" t="s">
        <v>144</v>
      </c>
      <c r="G3661" s="196">
        <v>89751</v>
      </c>
      <c r="H3661" s="196" t="s">
        <v>9200</v>
      </c>
      <c r="I3661" s="196" t="s">
        <v>5502</v>
      </c>
      <c r="J3661" s="196" t="s">
        <v>5503</v>
      </c>
      <c r="K3661" s="197">
        <v>5.25</v>
      </c>
      <c r="L3661" s="196" t="s">
        <v>5433</v>
      </c>
    </row>
    <row r="3662" spans="1:12" ht="15.75">
      <c r="A3662" s="196" t="s">
        <v>8643</v>
      </c>
      <c r="B3662" s="196" t="s">
        <v>8644</v>
      </c>
      <c r="C3662" s="196" t="s">
        <v>8009</v>
      </c>
      <c r="D3662" s="196">
        <v>180</v>
      </c>
      <c r="E3662" s="197" t="s">
        <v>144</v>
      </c>
      <c r="F3662" s="196" t="s">
        <v>144</v>
      </c>
      <c r="G3662" s="196">
        <v>89752</v>
      </c>
      <c r="H3662" s="196" t="s">
        <v>9201</v>
      </c>
      <c r="I3662" s="196" t="s">
        <v>5502</v>
      </c>
      <c r="J3662" s="196" t="s">
        <v>5503</v>
      </c>
      <c r="K3662" s="197">
        <v>6.1</v>
      </c>
      <c r="L3662" s="196" t="s">
        <v>5433</v>
      </c>
    </row>
    <row r="3663" spans="1:12" ht="15.75">
      <c r="A3663" s="196" t="s">
        <v>8643</v>
      </c>
      <c r="B3663" s="196" t="s">
        <v>8644</v>
      </c>
      <c r="C3663" s="196" t="s">
        <v>8009</v>
      </c>
      <c r="D3663" s="196">
        <v>180</v>
      </c>
      <c r="E3663" s="197" t="s">
        <v>144</v>
      </c>
      <c r="F3663" s="196" t="s">
        <v>144</v>
      </c>
      <c r="G3663" s="196">
        <v>89753</v>
      </c>
      <c r="H3663" s="196" t="s">
        <v>9202</v>
      </c>
      <c r="I3663" s="196" t="s">
        <v>5502</v>
      </c>
      <c r="J3663" s="196" t="s">
        <v>5503</v>
      </c>
      <c r="K3663" s="197">
        <v>8.2799999999999994</v>
      </c>
      <c r="L3663" s="196" t="s">
        <v>5433</v>
      </c>
    </row>
    <row r="3664" spans="1:12" ht="15.75">
      <c r="A3664" s="196" t="s">
        <v>8643</v>
      </c>
      <c r="B3664" s="196" t="s">
        <v>8644</v>
      </c>
      <c r="C3664" s="196" t="s">
        <v>8009</v>
      </c>
      <c r="D3664" s="196">
        <v>180</v>
      </c>
      <c r="E3664" s="197" t="s">
        <v>144</v>
      </c>
      <c r="F3664" s="196" t="s">
        <v>144</v>
      </c>
      <c r="G3664" s="196">
        <v>89754</v>
      </c>
      <c r="H3664" s="196" t="s">
        <v>9203</v>
      </c>
      <c r="I3664" s="196" t="s">
        <v>5502</v>
      </c>
      <c r="J3664" s="196" t="s">
        <v>5503</v>
      </c>
      <c r="K3664" s="197">
        <v>15.32</v>
      </c>
      <c r="L3664" s="196" t="s">
        <v>5433</v>
      </c>
    </row>
    <row r="3665" spans="1:12" ht="15.75">
      <c r="A3665" s="196" t="s">
        <v>8643</v>
      </c>
      <c r="B3665" s="196" t="s">
        <v>8644</v>
      </c>
      <c r="C3665" s="196" t="s">
        <v>8009</v>
      </c>
      <c r="D3665" s="196">
        <v>180</v>
      </c>
      <c r="E3665" s="197" t="s">
        <v>144</v>
      </c>
      <c r="F3665" s="196" t="s">
        <v>144</v>
      </c>
      <c r="G3665" s="196">
        <v>89755</v>
      </c>
      <c r="H3665" s="196" t="s">
        <v>9204</v>
      </c>
      <c r="I3665" s="196" t="s">
        <v>5502</v>
      </c>
      <c r="J3665" s="196" t="s">
        <v>5503</v>
      </c>
      <c r="K3665" s="197">
        <v>10.44</v>
      </c>
      <c r="L3665" s="196" t="s">
        <v>5433</v>
      </c>
    </row>
    <row r="3666" spans="1:12" ht="15.75">
      <c r="A3666" s="196" t="s">
        <v>8643</v>
      </c>
      <c r="B3666" s="196" t="s">
        <v>8644</v>
      </c>
      <c r="C3666" s="196" t="s">
        <v>8009</v>
      </c>
      <c r="D3666" s="196">
        <v>180</v>
      </c>
      <c r="E3666" s="197" t="s">
        <v>144</v>
      </c>
      <c r="F3666" s="196" t="s">
        <v>144</v>
      </c>
      <c r="G3666" s="196">
        <v>89756</v>
      </c>
      <c r="H3666" s="196" t="s">
        <v>9205</v>
      </c>
      <c r="I3666" s="196" t="s">
        <v>5502</v>
      </c>
      <c r="J3666" s="196" t="s">
        <v>5503</v>
      </c>
      <c r="K3666" s="197">
        <v>17.68</v>
      </c>
      <c r="L3666" s="196" t="s">
        <v>5433</v>
      </c>
    </row>
    <row r="3667" spans="1:12" ht="15.75">
      <c r="A3667" s="196" t="s">
        <v>8643</v>
      </c>
      <c r="B3667" s="196" t="s">
        <v>8644</v>
      </c>
      <c r="C3667" s="196" t="s">
        <v>8009</v>
      </c>
      <c r="D3667" s="196">
        <v>180</v>
      </c>
      <c r="E3667" s="197" t="s">
        <v>144</v>
      </c>
      <c r="F3667" s="196" t="s">
        <v>144</v>
      </c>
      <c r="G3667" s="196">
        <v>89757</v>
      </c>
      <c r="H3667" s="196" t="s">
        <v>9206</v>
      </c>
      <c r="I3667" s="196" t="s">
        <v>5502</v>
      </c>
      <c r="J3667" s="196" t="s">
        <v>5503</v>
      </c>
      <c r="K3667" s="197">
        <v>26.9</v>
      </c>
      <c r="L3667" s="196" t="s">
        <v>5433</v>
      </c>
    </row>
    <row r="3668" spans="1:12" ht="15.75">
      <c r="A3668" s="196" t="s">
        <v>8643</v>
      </c>
      <c r="B3668" s="196" t="s">
        <v>8644</v>
      </c>
      <c r="C3668" s="196" t="s">
        <v>8009</v>
      </c>
      <c r="D3668" s="196">
        <v>180</v>
      </c>
      <c r="E3668" s="197" t="s">
        <v>144</v>
      </c>
      <c r="F3668" s="196" t="s">
        <v>144</v>
      </c>
      <c r="G3668" s="196">
        <v>89758</v>
      </c>
      <c r="H3668" s="196" t="s">
        <v>9207</v>
      </c>
      <c r="I3668" s="196" t="s">
        <v>5502</v>
      </c>
      <c r="J3668" s="196" t="s">
        <v>5503</v>
      </c>
      <c r="K3668" s="197">
        <v>41.95</v>
      </c>
      <c r="L3668" s="196" t="s">
        <v>5433</v>
      </c>
    </row>
    <row r="3669" spans="1:12" ht="15.75">
      <c r="A3669" s="196" t="s">
        <v>8643</v>
      </c>
      <c r="B3669" s="196" t="s">
        <v>8644</v>
      </c>
      <c r="C3669" s="196" t="s">
        <v>8009</v>
      </c>
      <c r="D3669" s="196">
        <v>180</v>
      </c>
      <c r="E3669" s="197" t="s">
        <v>144</v>
      </c>
      <c r="F3669" s="196" t="s">
        <v>144</v>
      </c>
      <c r="G3669" s="196">
        <v>89759</v>
      </c>
      <c r="H3669" s="196" t="s">
        <v>9208</v>
      </c>
      <c r="I3669" s="196" t="s">
        <v>5502</v>
      </c>
      <c r="J3669" s="196" t="s">
        <v>5503</v>
      </c>
      <c r="K3669" s="197">
        <v>7.23</v>
      </c>
      <c r="L3669" s="196" t="s">
        <v>5433</v>
      </c>
    </row>
    <row r="3670" spans="1:12" ht="15.75">
      <c r="A3670" s="196" t="s">
        <v>8643</v>
      </c>
      <c r="B3670" s="196" t="s">
        <v>8644</v>
      </c>
      <c r="C3670" s="196" t="s">
        <v>8009</v>
      </c>
      <c r="D3670" s="196">
        <v>180</v>
      </c>
      <c r="E3670" s="197" t="s">
        <v>144</v>
      </c>
      <c r="F3670" s="196" t="s">
        <v>144</v>
      </c>
      <c r="G3670" s="196">
        <v>89760</v>
      </c>
      <c r="H3670" s="196" t="s">
        <v>9209</v>
      </c>
      <c r="I3670" s="196" t="s">
        <v>5502</v>
      </c>
      <c r="J3670" s="196" t="s">
        <v>5503</v>
      </c>
      <c r="K3670" s="197">
        <v>16.98</v>
      </c>
      <c r="L3670" s="196" t="s">
        <v>5433</v>
      </c>
    </row>
    <row r="3671" spans="1:12" ht="15.75">
      <c r="A3671" s="196" t="s">
        <v>8643</v>
      </c>
      <c r="B3671" s="196" t="s">
        <v>8644</v>
      </c>
      <c r="C3671" s="196" t="s">
        <v>8009</v>
      </c>
      <c r="D3671" s="196">
        <v>180</v>
      </c>
      <c r="E3671" s="197" t="s">
        <v>144</v>
      </c>
      <c r="F3671" s="196" t="s">
        <v>144</v>
      </c>
      <c r="G3671" s="196">
        <v>89761</v>
      </c>
      <c r="H3671" s="196" t="s">
        <v>9210</v>
      </c>
      <c r="I3671" s="196" t="s">
        <v>5502</v>
      </c>
      <c r="J3671" s="196" t="s">
        <v>5503</v>
      </c>
      <c r="K3671" s="197">
        <v>27.8</v>
      </c>
      <c r="L3671" s="196" t="s">
        <v>5433</v>
      </c>
    </row>
    <row r="3672" spans="1:12" ht="15.75">
      <c r="A3672" s="196" t="s">
        <v>8643</v>
      </c>
      <c r="B3672" s="196" t="s">
        <v>8644</v>
      </c>
      <c r="C3672" s="196" t="s">
        <v>8009</v>
      </c>
      <c r="D3672" s="196">
        <v>180</v>
      </c>
      <c r="E3672" s="197" t="s">
        <v>144</v>
      </c>
      <c r="F3672" s="196" t="s">
        <v>144</v>
      </c>
      <c r="G3672" s="196">
        <v>89762</v>
      </c>
      <c r="H3672" s="196" t="s">
        <v>9211</v>
      </c>
      <c r="I3672" s="196" t="s">
        <v>5502</v>
      </c>
      <c r="J3672" s="196" t="s">
        <v>5503</v>
      </c>
      <c r="K3672" s="197">
        <v>39.4</v>
      </c>
      <c r="L3672" s="196" t="s">
        <v>5433</v>
      </c>
    </row>
    <row r="3673" spans="1:12" ht="15.75">
      <c r="A3673" s="196" t="s">
        <v>8643</v>
      </c>
      <c r="B3673" s="196" t="s">
        <v>8644</v>
      </c>
      <c r="C3673" s="196" t="s">
        <v>8009</v>
      </c>
      <c r="D3673" s="196">
        <v>180</v>
      </c>
      <c r="E3673" s="197" t="s">
        <v>144</v>
      </c>
      <c r="F3673" s="196" t="s">
        <v>144</v>
      </c>
      <c r="G3673" s="196">
        <v>89763</v>
      </c>
      <c r="H3673" s="196" t="s">
        <v>9212</v>
      </c>
      <c r="I3673" s="196" t="s">
        <v>5502</v>
      </c>
      <c r="J3673" s="196" t="s">
        <v>5503</v>
      </c>
      <c r="K3673" s="197">
        <v>154.15</v>
      </c>
      <c r="L3673" s="196" t="s">
        <v>5433</v>
      </c>
    </row>
    <row r="3674" spans="1:12" ht="15.75">
      <c r="A3674" s="196" t="s">
        <v>8643</v>
      </c>
      <c r="B3674" s="196" t="s">
        <v>8644</v>
      </c>
      <c r="C3674" s="196" t="s">
        <v>8009</v>
      </c>
      <c r="D3674" s="196">
        <v>180</v>
      </c>
      <c r="E3674" s="197" t="s">
        <v>144</v>
      </c>
      <c r="F3674" s="196" t="s">
        <v>144</v>
      </c>
      <c r="G3674" s="196">
        <v>89764</v>
      </c>
      <c r="H3674" s="196" t="s">
        <v>9213</v>
      </c>
      <c r="I3674" s="196" t="s">
        <v>5502</v>
      </c>
      <c r="J3674" s="196" t="s">
        <v>5503</v>
      </c>
      <c r="K3674" s="197">
        <v>30.13</v>
      </c>
      <c r="L3674" s="196" t="s">
        <v>5433</v>
      </c>
    </row>
    <row r="3675" spans="1:12" ht="15.75">
      <c r="A3675" s="196" t="s">
        <v>8643</v>
      </c>
      <c r="B3675" s="196" t="s">
        <v>8644</v>
      </c>
      <c r="C3675" s="196" t="s">
        <v>8009</v>
      </c>
      <c r="D3675" s="196">
        <v>180</v>
      </c>
      <c r="E3675" s="197" t="s">
        <v>144</v>
      </c>
      <c r="F3675" s="196" t="s">
        <v>144</v>
      </c>
      <c r="G3675" s="196">
        <v>89765</v>
      </c>
      <c r="H3675" s="196" t="s">
        <v>9214</v>
      </c>
      <c r="I3675" s="196" t="s">
        <v>5502</v>
      </c>
      <c r="J3675" s="196" t="s">
        <v>5503</v>
      </c>
      <c r="K3675" s="197">
        <v>12.77</v>
      </c>
      <c r="L3675" s="196" t="s">
        <v>5433</v>
      </c>
    </row>
    <row r="3676" spans="1:12" ht="15.75">
      <c r="A3676" s="196" t="s">
        <v>8643</v>
      </c>
      <c r="B3676" s="196" t="s">
        <v>8644</v>
      </c>
      <c r="C3676" s="196" t="s">
        <v>8009</v>
      </c>
      <c r="D3676" s="196">
        <v>180</v>
      </c>
      <c r="E3676" s="197" t="s">
        <v>144</v>
      </c>
      <c r="F3676" s="196" t="s">
        <v>144</v>
      </c>
      <c r="G3676" s="196">
        <v>89766</v>
      </c>
      <c r="H3676" s="196" t="s">
        <v>9215</v>
      </c>
      <c r="I3676" s="196" t="s">
        <v>5502</v>
      </c>
      <c r="J3676" s="196" t="s">
        <v>5503</v>
      </c>
      <c r="K3676" s="197">
        <v>18.829999999999998</v>
      </c>
      <c r="L3676" s="196" t="s">
        <v>5433</v>
      </c>
    </row>
    <row r="3677" spans="1:12" ht="15.75">
      <c r="A3677" s="196" t="s">
        <v>8643</v>
      </c>
      <c r="B3677" s="196" t="s">
        <v>8644</v>
      </c>
      <c r="C3677" s="196" t="s">
        <v>8009</v>
      </c>
      <c r="D3677" s="196">
        <v>180</v>
      </c>
      <c r="E3677" s="197" t="s">
        <v>144</v>
      </c>
      <c r="F3677" s="196" t="s">
        <v>144</v>
      </c>
      <c r="G3677" s="196">
        <v>89767</v>
      </c>
      <c r="H3677" s="196" t="s">
        <v>9216</v>
      </c>
      <c r="I3677" s="196" t="s">
        <v>5502</v>
      </c>
      <c r="J3677" s="196" t="s">
        <v>5503</v>
      </c>
      <c r="K3677" s="197">
        <v>18.829999999999998</v>
      </c>
      <c r="L3677" s="196" t="s">
        <v>5433</v>
      </c>
    </row>
    <row r="3678" spans="1:12" ht="15.75">
      <c r="A3678" s="196" t="s">
        <v>8643</v>
      </c>
      <c r="B3678" s="196" t="s">
        <v>8644</v>
      </c>
      <c r="C3678" s="196" t="s">
        <v>8009</v>
      </c>
      <c r="D3678" s="196">
        <v>180</v>
      </c>
      <c r="E3678" s="197" t="s">
        <v>144</v>
      </c>
      <c r="F3678" s="196" t="s">
        <v>144</v>
      </c>
      <c r="G3678" s="196">
        <v>89768</v>
      </c>
      <c r="H3678" s="196" t="s">
        <v>9217</v>
      </c>
      <c r="I3678" s="196" t="s">
        <v>5502</v>
      </c>
      <c r="J3678" s="196" t="s">
        <v>5503</v>
      </c>
      <c r="K3678" s="197">
        <v>19.07</v>
      </c>
      <c r="L3678" s="196" t="s">
        <v>5433</v>
      </c>
    </row>
    <row r="3679" spans="1:12" ht="15.75">
      <c r="A3679" s="196" t="s">
        <v>8643</v>
      </c>
      <c r="B3679" s="196" t="s">
        <v>8644</v>
      </c>
      <c r="C3679" s="196" t="s">
        <v>8009</v>
      </c>
      <c r="D3679" s="196">
        <v>180</v>
      </c>
      <c r="E3679" s="197" t="s">
        <v>144</v>
      </c>
      <c r="F3679" s="196" t="s">
        <v>144</v>
      </c>
      <c r="G3679" s="196">
        <v>89769</v>
      </c>
      <c r="H3679" s="196" t="s">
        <v>9218</v>
      </c>
      <c r="I3679" s="196" t="s">
        <v>5502</v>
      </c>
      <c r="J3679" s="196" t="s">
        <v>5503</v>
      </c>
      <c r="K3679" s="197">
        <v>44.97</v>
      </c>
      <c r="L3679" s="196" t="s">
        <v>5433</v>
      </c>
    </row>
    <row r="3680" spans="1:12" ht="15.75">
      <c r="A3680" s="196" t="s">
        <v>8643</v>
      </c>
      <c r="B3680" s="196" t="s">
        <v>8644</v>
      </c>
      <c r="C3680" s="196" t="s">
        <v>8009</v>
      </c>
      <c r="D3680" s="196">
        <v>180</v>
      </c>
      <c r="E3680" s="197" t="s">
        <v>144</v>
      </c>
      <c r="F3680" s="196" t="s">
        <v>144</v>
      </c>
      <c r="G3680" s="196">
        <v>89772</v>
      </c>
      <c r="H3680" s="196" t="s">
        <v>9219</v>
      </c>
      <c r="I3680" s="196" t="s">
        <v>5431</v>
      </c>
      <c r="J3680" s="196" t="s">
        <v>5503</v>
      </c>
      <c r="K3680" s="197">
        <v>58.5</v>
      </c>
      <c r="L3680" s="196" t="s">
        <v>5433</v>
      </c>
    </row>
    <row r="3681" spans="1:12" ht="15.75">
      <c r="A3681" s="196" t="s">
        <v>8643</v>
      </c>
      <c r="B3681" s="196" t="s">
        <v>8644</v>
      </c>
      <c r="C3681" s="196" t="s">
        <v>8009</v>
      </c>
      <c r="D3681" s="196">
        <v>180</v>
      </c>
      <c r="E3681" s="197" t="s">
        <v>144</v>
      </c>
      <c r="F3681" s="196" t="s">
        <v>144</v>
      </c>
      <c r="G3681" s="196">
        <v>89774</v>
      </c>
      <c r="H3681" s="196" t="s">
        <v>9220</v>
      </c>
      <c r="I3681" s="196" t="s">
        <v>5502</v>
      </c>
      <c r="J3681" s="196" t="s">
        <v>5503</v>
      </c>
      <c r="K3681" s="197">
        <v>13.75</v>
      </c>
      <c r="L3681" s="196" t="s">
        <v>5433</v>
      </c>
    </row>
    <row r="3682" spans="1:12" ht="15.75">
      <c r="A3682" s="196" t="s">
        <v>8643</v>
      </c>
      <c r="B3682" s="196" t="s">
        <v>8644</v>
      </c>
      <c r="C3682" s="196" t="s">
        <v>8009</v>
      </c>
      <c r="D3682" s="196">
        <v>180</v>
      </c>
      <c r="E3682" s="197" t="s">
        <v>144</v>
      </c>
      <c r="F3682" s="196" t="s">
        <v>144</v>
      </c>
      <c r="G3682" s="196">
        <v>89776</v>
      </c>
      <c r="H3682" s="196" t="s">
        <v>9221</v>
      </c>
      <c r="I3682" s="196" t="s">
        <v>5502</v>
      </c>
      <c r="J3682" s="196" t="s">
        <v>5503</v>
      </c>
      <c r="K3682" s="197">
        <v>19.190000000000001</v>
      </c>
      <c r="L3682" s="196" t="s">
        <v>5433</v>
      </c>
    </row>
    <row r="3683" spans="1:12" ht="15.75">
      <c r="A3683" s="196" t="s">
        <v>8643</v>
      </c>
      <c r="B3683" s="196" t="s">
        <v>8644</v>
      </c>
      <c r="C3683" s="196" t="s">
        <v>8009</v>
      </c>
      <c r="D3683" s="196">
        <v>180</v>
      </c>
      <c r="E3683" s="197" t="s">
        <v>144</v>
      </c>
      <c r="F3683" s="196" t="s">
        <v>144</v>
      </c>
      <c r="G3683" s="196">
        <v>89777</v>
      </c>
      <c r="H3683" s="196" t="s">
        <v>9222</v>
      </c>
      <c r="I3683" s="196" t="s">
        <v>5502</v>
      </c>
      <c r="J3683" s="196" t="s">
        <v>5503</v>
      </c>
      <c r="K3683" s="197">
        <v>23.24</v>
      </c>
      <c r="L3683" s="196" t="s">
        <v>5433</v>
      </c>
    </row>
    <row r="3684" spans="1:12" ht="15.75">
      <c r="A3684" s="196" t="s">
        <v>8643</v>
      </c>
      <c r="B3684" s="196" t="s">
        <v>8644</v>
      </c>
      <c r="C3684" s="196" t="s">
        <v>8009</v>
      </c>
      <c r="D3684" s="196">
        <v>180</v>
      </c>
      <c r="E3684" s="197" t="s">
        <v>144</v>
      </c>
      <c r="F3684" s="196" t="s">
        <v>144</v>
      </c>
      <c r="G3684" s="196">
        <v>89778</v>
      </c>
      <c r="H3684" s="196" t="s">
        <v>9223</v>
      </c>
      <c r="I3684" s="196" t="s">
        <v>5502</v>
      </c>
      <c r="J3684" s="196" t="s">
        <v>5503</v>
      </c>
      <c r="K3684" s="197">
        <v>17.3</v>
      </c>
      <c r="L3684" s="196" t="s">
        <v>5433</v>
      </c>
    </row>
    <row r="3685" spans="1:12" ht="15.75">
      <c r="A3685" s="196" t="s">
        <v>8643</v>
      </c>
      <c r="B3685" s="196" t="s">
        <v>8644</v>
      </c>
      <c r="C3685" s="196" t="s">
        <v>8009</v>
      </c>
      <c r="D3685" s="196">
        <v>180</v>
      </c>
      <c r="E3685" s="197" t="s">
        <v>144</v>
      </c>
      <c r="F3685" s="196" t="s">
        <v>144</v>
      </c>
      <c r="G3685" s="196">
        <v>89779</v>
      </c>
      <c r="H3685" s="196" t="s">
        <v>9224</v>
      </c>
      <c r="I3685" s="196" t="s">
        <v>5502</v>
      </c>
      <c r="J3685" s="196" t="s">
        <v>5503</v>
      </c>
      <c r="K3685" s="197">
        <v>27.38</v>
      </c>
      <c r="L3685" s="196" t="s">
        <v>5433</v>
      </c>
    </row>
    <row r="3686" spans="1:12" ht="15.75">
      <c r="A3686" s="196" t="s">
        <v>8643</v>
      </c>
      <c r="B3686" s="196" t="s">
        <v>8644</v>
      </c>
      <c r="C3686" s="196" t="s">
        <v>8009</v>
      </c>
      <c r="D3686" s="196">
        <v>180</v>
      </c>
      <c r="E3686" s="197" t="s">
        <v>144</v>
      </c>
      <c r="F3686" s="196" t="s">
        <v>144</v>
      </c>
      <c r="G3686" s="196">
        <v>89780</v>
      </c>
      <c r="H3686" s="196" t="s">
        <v>9225</v>
      </c>
      <c r="I3686" s="196" t="s">
        <v>5502</v>
      </c>
      <c r="J3686" s="196" t="s">
        <v>5503</v>
      </c>
      <c r="K3686" s="197">
        <v>23.24</v>
      </c>
      <c r="L3686" s="196" t="s">
        <v>5433</v>
      </c>
    </row>
    <row r="3687" spans="1:12" ht="15.75">
      <c r="A3687" s="196" t="s">
        <v>8643</v>
      </c>
      <c r="B3687" s="196" t="s">
        <v>8644</v>
      </c>
      <c r="C3687" s="196" t="s">
        <v>8009</v>
      </c>
      <c r="D3687" s="196">
        <v>180</v>
      </c>
      <c r="E3687" s="197" t="s">
        <v>144</v>
      </c>
      <c r="F3687" s="196" t="s">
        <v>144</v>
      </c>
      <c r="G3687" s="196">
        <v>89781</v>
      </c>
      <c r="H3687" s="196" t="s">
        <v>9226</v>
      </c>
      <c r="I3687" s="196" t="s">
        <v>5502</v>
      </c>
      <c r="J3687" s="196" t="s">
        <v>5503</v>
      </c>
      <c r="K3687" s="197">
        <v>34.619999999999997</v>
      </c>
      <c r="L3687" s="196" t="s">
        <v>5433</v>
      </c>
    </row>
    <row r="3688" spans="1:12" ht="15.75">
      <c r="A3688" s="196" t="s">
        <v>8643</v>
      </c>
      <c r="B3688" s="196" t="s">
        <v>8644</v>
      </c>
      <c r="C3688" s="196" t="s">
        <v>8009</v>
      </c>
      <c r="D3688" s="196">
        <v>180</v>
      </c>
      <c r="E3688" s="197" t="s">
        <v>144</v>
      </c>
      <c r="F3688" s="196" t="s">
        <v>144</v>
      </c>
      <c r="G3688" s="196">
        <v>89782</v>
      </c>
      <c r="H3688" s="196" t="s">
        <v>9227</v>
      </c>
      <c r="I3688" s="196" t="s">
        <v>5502</v>
      </c>
      <c r="J3688" s="196" t="s">
        <v>5503</v>
      </c>
      <c r="K3688" s="197">
        <v>11.42</v>
      </c>
      <c r="L3688" s="196" t="s">
        <v>5433</v>
      </c>
    </row>
    <row r="3689" spans="1:12" ht="15.75">
      <c r="A3689" s="196" t="s">
        <v>8643</v>
      </c>
      <c r="B3689" s="196" t="s">
        <v>8644</v>
      </c>
      <c r="C3689" s="196" t="s">
        <v>8009</v>
      </c>
      <c r="D3689" s="196">
        <v>180</v>
      </c>
      <c r="E3689" s="197" t="s">
        <v>144</v>
      </c>
      <c r="F3689" s="196" t="s">
        <v>144</v>
      </c>
      <c r="G3689" s="196">
        <v>89783</v>
      </c>
      <c r="H3689" s="196" t="s">
        <v>9228</v>
      </c>
      <c r="I3689" s="196" t="s">
        <v>5502</v>
      </c>
      <c r="J3689" s="196" t="s">
        <v>5503</v>
      </c>
      <c r="K3689" s="197">
        <v>11.68</v>
      </c>
      <c r="L3689" s="196" t="s">
        <v>5433</v>
      </c>
    </row>
    <row r="3690" spans="1:12" ht="15.75">
      <c r="A3690" s="196" t="s">
        <v>8643</v>
      </c>
      <c r="B3690" s="196" t="s">
        <v>8644</v>
      </c>
      <c r="C3690" s="196" t="s">
        <v>8009</v>
      </c>
      <c r="D3690" s="196">
        <v>180</v>
      </c>
      <c r="E3690" s="197" t="s">
        <v>144</v>
      </c>
      <c r="F3690" s="196" t="s">
        <v>144</v>
      </c>
      <c r="G3690" s="196">
        <v>89784</v>
      </c>
      <c r="H3690" s="196" t="s">
        <v>9229</v>
      </c>
      <c r="I3690" s="196" t="s">
        <v>5502</v>
      </c>
      <c r="J3690" s="196" t="s">
        <v>5503</v>
      </c>
      <c r="K3690" s="197">
        <v>18.21</v>
      </c>
      <c r="L3690" s="196" t="s">
        <v>5433</v>
      </c>
    </row>
    <row r="3691" spans="1:12" ht="15.75">
      <c r="A3691" s="196" t="s">
        <v>8643</v>
      </c>
      <c r="B3691" s="196" t="s">
        <v>8644</v>
      </c>
      <c r="C3691" s="196" t="s">
        <v>8009</v>
      </c>
      <c r="D3691" s="196">
        <v>180</v>
      </c>
      <c r="E3691" s="197" t="s">
        <v>144</v>
      </c>
      <c r="F3691" s="196" t="s">
        <v>144</v>
      </c>
      <c r="G3691" s="196">
        <v>89785</v>
      </c>
      <c r="H3691" s="196" t="s">
        <v>9230</v>
      </c>
      <c r="I3691" s="196" t="s">
        <v>5502</v>
      </c>
      <c r="J3691" s="196" t="s">
        <v>5503</v>
      </c>
      <c r="K3691" s="197">
        <v>19.89</v>
      </c>
      <c r="L3691" s="196" t="s">
        <v>5433</v>
      </c>
    </row>
    <row r="3692" spans="1:12" ht="15.75">
      <c r="A3692" s="196" t="s">
        <v>8643</v>
      </c>
      <c r="B3692" s="196" t="s">
        <v>8644</v>
      </c>
      <c r="C3692" s="196" t="s">
        <v>8009</v>
      </c>
      <c r="D3692" s="196">
        <v>180</v>
      </c>
      <c r="E3692" s="197" t="s">
        <v>144</v>
      </c>
      <c r="F3692" s="196" t="s">
        <v>144</v>
      </c>
      <c r="G3692" s="196">
        <v>89786</v>
      </c>
      <c r="H3692" s="196" t="s">
        <v>9231</v>
      </c>
      <c r="I3692" s="196" t="s">
        <v>5502</v>
      </c>
      <c r="J3692" s="196" t="s">
        <v>5503</v>
      </c>
      <c r="K3692" s="197">
        <v>30.19</v>
      </c>
      <c r="L3692" s="196" t="s">
        <v>5433</v>
      </c>
    </row>
    <row r="3693" spans="1:12" ht="15.75">
      <c r="A3693" s="196" t="s">
        <v>8643</v>
      </c>
      <c r="B3693" s="196" t="s">
        <v>8644</v>
      </c>
      <c r="C3693" s="196" t="s">
        <v>8009</v>
      </c>
      <c r="D3693" s="196">
        <v>180</v>
      </c>
      <c r="E3693" s="197" t="s">
        <v>144</v>
      </c>
      <c r="F3693" s="196" t="s">
        <v>144</v>
      </c>
      <c r="G3693" s="196">
        <v>89787</v>
      </c>
      <c r="H3693" s="196" t="s">
        <v>9232</v>
      </c>
      <c r="I3693" s="196" t="s">
        <v>5502</v>
      </c>
      <c r="J3693" s="196" t="s">
        <v>5503</v>
      </c>
      <c r="K3693" s="197">
        <v>34.619999999999997</v>
      </c>
      <c r="L3693" s="196" t="s">
        <v>5433</v>
      </c>
    </row>
    <row r="3694" spans="1:12" ht="15.75">
      <c r="A3694" s="196" t="s">
        <v>8643</v>
      </c>
      <c r="B3694" s="196" t="s">
        <v>8644</v>
      </c>
      <c r="C3694" s="196" t="s">
        <v>8009</v>
      </c>
      <c r="D3694" s="196">
        <v>180</v>
      </c>
      <c r="E3694" s="197" t="s">
        <v>144</v>
      </c>
      <c r="F3694" s="196" t="s">
        <v>144</v>
      </c>
      <c r="G3694" s="196">
        <v>89788</v>
      </c>
      <c r="H3694" s="196" t="s">
        <v>9233</v>
      </c>
      <c r="I3694" s="196" t="s">
        <v>5502</v>
      </c>
      <c r="J3694" s="196" t="s">
        <v>5503</v>
      </c>
      <c r="K3694" s="197">
        <v>67.61</v>
      </c>
      <c r="L3694" s="196" t="s">
        <v>5433</v>
      </c>
    </row>
    <row r="3695" spans="1:12" ht="15.75">
      <c r="A3695" s="196" t="s">
        <v>8643</v>
      </c>
      <c r="B3695" s="196" t="s">
        <v>8644</v>
      </c>
      <c r="C3695" s="196" t="s">
        <v>8009</v>
      </c>
      <c r="D3695" s="196">
        <v>180</v>
      </c>
      <c r="E3695" s="197" t="s">
        <v>144</v>
      </c>
      <c r="F3695" s="196" t="s">
        <v>144</v>
      </c>
      <c r="G3695" s="196">
        <v>89789</v>
      </c>
      <c r="H3695" s="196" t="s">
        <v>9234</v>
      </c>
      <c r="I3695" s="196" t="s">
        <v>5502</v>
      </c>
      <c r="J3695" s="196" t="s">
        <v>5503</v>
      </c>
      <c r="K3695" s="197">
        <v>68.680000000000007</v>
      </c>
      <c r="L3695" s="196" t="s">
        <v>5433</v>
      </c>
    </row>
    <row r="3696" spans="1:12" ht="15.75">
      <c r="A3696" s="196" t="s">
        <v>8643</v>
      </c>
      <c r="B3696" s="196" t="s">
        <v>8644</v>
      </c>
      <c r="C3696" s="196" t="s">
        <v>8009</v>
      </c>
      <c r="D3696" s="196">
        <v>180</v>
      </c>
      <c r="E3696" s="197" t="s">
        <v>144</v>
      </c>
      <c r="F3696" s="196" t="s">
        <v>144</v>
      </c>
      <c r="G3696" s="196">
        <v>89790</v>
      </c>
      <c r="H3696" s="196" t="s">
        <v>9235</v>
      </c>
      <c r="I3696" s="196" t="s">
        <v>5502</v>
      </c>
      <c r="J3696" s="196" t="s">
        <v>5503</v>
      </c>
      <c r="K3696" s="197">
        <v>167.28</v>
      </c>
      <c r="L3696" s="196" t="s">
        <v>5433</v>
      </c>
    </row>
    <row r="3697" spans="1:12" ht="15.75">
      <c r="A3697" s="196" t="s">
        <v>8643</v>
      </c>
      <c r="B3697" s="196" t="s">
        <v>8644</v>
      </c>
      <c r="C3697" s="196" t="s">
        <v>8009</v>
      </c>
      <c r="D3697" s="196">
        <v>180</v>
      </c>
      <c r="E3697" s="197" t="s">
        <v>144</v>
      </c>
      <c r="F3697" s="196" t="s">
        <v>144</v>
      </c>
      <c r="G3697" s="196">
        <v>89791</v>
      </c>
      <c r="H3697" s="196" t="s">
        <v>9236</v>
      </c>
      <c r="I3697" s="196" t="s">
        <v>5502</v>
      </c>
      <c r="J3697" s="196" t="s">
        <v>5503</v>
      </c>
      <c r="K3697" s="197">
        <v>171.2</v>
      </c>
      <c r="L3697" s="196" t="s">
        <v>5433</v>
      </c>
    </row>
    <row r="3698" spans="1:12" ht="15.75">
      <c r="A3698" s="196" t="s">
        <v>8643</v>
      </c>
      <c r="B3698" s="196" t="s">
        <v>8644</v>
      </c>
      <c r="C3698" s="196" t="s">
        <v>8009</v>
      </c>
      <c r="D3698" s="196">
        <v>180</v>
      </c>
      <c r="E3698" s="197" t="s">
        <v>144</v>
      </c>
      <c r="F3698" s="196" t="s">
        <v>144</v>
      </c>
      <c r="G3698" s="196">
        <v>89792</v>
      </c>
      <c r="H3698" s="196" t="s">
        <v>9237</v>
      </c>
      <c r="I3698" s="196" t="s">
        <v>5502</v>
      </c>
      <c r="J3698" s="196" t="s">
        <v>5503</v>
      </c>
      <c r="K3698" s="197">
        <v>196.74</v>
      </c>
      <c r="L3698" s="196" t="s">
        <v>5433</v>
      </c>
    </row>
    <row r="3699" spans="1:12" ht="15.75">
      <c r="A3699" s="196" t="s">
        <v>8643</v>
      </c>
      <c r="B3699" s="196" t="s">
        <v>8644</v>
      </c>
      <c r="C3699" s="196" t="s">
        <v>8009</v>
      </c>
      <c r="D3699" s="196">
        <v>180</v>
      </c>
      <c r="E3699" s="197" t="s">
        <v>144</v>
      </c>
      <c r="F3699" s="196" t="s">
        <v>144</v>
      </c>
      <c r="G3699" s="196">
        <v>89793</v>
      </c>
      <c r="H3699" s="196" t="s">
        <v>9238</v>
      </c>
      <c r="I3699" s="196" t="s">
        <v>5502</v>
      </c>
      <c r="J3699" s="196" t="s">
        <v>5503</v>
      </c>
      <c r="K3699" s="197">
        <v>202.02</v>
      </c>
      <c r="L3699" s="196" t="s">
        <v>5433</v>
      </c>
    </row>
    <row r="3700" spans="1:12" ht="15.75">
      <c r="A3700" s="196" t="s">
        <v>8643</v>
      </c>
      <c r="B3700" s="196" t="s">
        <v>8644</v>
      </c>
      <c r="C3700" s="196" t="s">
        <v>8009</v>
      </c>
      <c r="D3700" s="196">
        <v>180</v>
      </c>
      <c r="E3700" s="197" t="s">
        <v>144</v>
      </c>
      <c r="F3700" s="196" t="s">
        <v>144</v>
      </c>
      <c r="G3700" s="196">
        <v>89794</v>
      </c>
      <c r="H3700" s="196" t="s">
        <v>9239</v>
      </c>
      <c r="I3700" s="196" t="s">
        <v>5502</v>
      </c>
      <c r="J3700" s="196" t="s">
        <v>5503</v>
      </c>
      <c r="K3700" s="197">
        <v>16.05</v>
      </c>
      <c r="L3700" s="196" t="s">
        <v>5433</v>
      </c>
    </row>
    <row r="3701" spans="1:12" ht="15.75">
      <c r="A3701" s="196" t="s">
        <v>8643</v>
      </c>
      <c r="B3701" s="196" t="s">
        <v>8644</v>
      </c>
      <c r="C3701" s="196" t="s">
        <v>8009</v>
      </c>
      <c r="D3701" s="196">
        <v>180</v>
      </c>
      <c r="E3701" s="197" t="s">
        <v>144</v>
      </c>
      <c r="F3701" s="196" t="s">
        <v>144</v>
      </c>
      <c r="G3701" s="196">
        <v>89795</v>
      </c>
      <c r="H3701" s="196" t="s">
        <v>9240</v>
      </c>
      <c r="I3701" s="196" t="s">
        <v>5502</v>
      </c>
      <c r="J3701" s="196" t="s">
        <v>5503</v>
      </c>
      <c r="K3701" s="197">
        <v>32.49</v>
      </c>
      <c r="L3701" s="196" t="s">
        <v>5433</v>
      </c>
    </row>
    <row r="3702" spans="1:12" ht="15.75">
      <c r="A3702" s="196" t="s">
        <v>8643</v>
      </c>
      <c r="B3702" s="196" t="s">
        <v>8644</v>
      </c>
      <c r="C3702" s="196" t="s">
        <v>8009</v>
      </c>
      <c r="D3702" s="196">
        <v>180</v>
      </c>
      <c r="E3702" s="197" t="s">
        <v>144</v>
      </c>
      <c r="F3702" s="196" t="s">
        <v>144</v>
      </c>
      <c r="G3702" s="196">
        <v>89796</v>
      </c>
      <c r="H3702" s="196" t="s">
        <v>9241</v>
      </c>
      <c r="I3702" s="196" t="s">
        <v>5502</v>
      </c>
      <c r="J3702" s="196" t="s">
        <v>5503</v>
      </c>
      <c r="K3702" s="197">
        <v>37.36</v>
      </c>
      <c r="L3702" s="196" t="s">
        <v>5433</v>
      </c>
    </row>
    <row r="3703" spans="1:12" ht="15.75">
      <c r="A3703" s="196" t="s">
        <v>8643</v>
      </c>
      <c r="B3703" s="196" t="s">
        <v>8644</v>
      </c>
      <c r="C3703" s="196" t="s">
        <v>8009</v>
      </c>
      <c r="D3703" s="196">
        <v>180</v>
      </c>
      <c r="E3703" s="197" t="s">
        <v>144</v>
      </c>
      <c r="F3703" s="196" t="s">
        <v>144</v>
      </c>
      <c r="G3703" s="196">
        <v>89797</v>
      </c>
      <c r="H3703" s="196" t="s">
        <v>9242</v>
      </c>
      <c r="I3703" s="196" t="s">
        <v>5502</v>
      </c>
      <c r="J3703" s="196" t="s">
        <v>5503</v>
      </c>
      <c r="K3703" s="197">
        <v>42.77</v>
      </c>
      <c r="L3703" s="196" t="s">
        <v>5433</v>
      </c>
    </row>
    <row r="3704" spans="1:12" ht="15.75">
      <c r="A3704" s="196" t="s">
        <v>8643</v>
      </c>
      <c r="B3704" s="196" t="s">
        <v>8644</v>
      </c>
      <c r="C3704" s="196" t="s">
        <v>8009</v>
      </c>
      <c r="D3704" s="196">
        <v>180</v>
      </c>
      <c r="E3704" s="197" t="s">
        <v>144</v>
      </c>
      <c r="F3704" s="196" t="s">
        <v>144</v>
      </c>
      <c r="G3704" s="196">
        <v>89801</v>
      </c>
      <c r="H3704" s="196" t="s">
        <v>9243</v>
      </c>
      <c r="I3704" s="196" t="s">
        <v>5502</v>
      </c>
      <c r="J3704" s="196" t="s">
        <v>5503</v>
      </c>
      <c r="K3704" s="197">
        <v>6.3</v>
      </c>
      <c r="L3704" s="196" t="s">
        <v>5433</v>
      </c>
    </row>
    <row r="3705" spans="1:12" ht="15.75">
      <c r="A3705" s="196" t="s">
        <v>8643</v>
      </c>
      <c r="B3705" s="196" t="s">
        <v>8644</v>
      </c>
      <c r="C3705" s="196" t="s">
        <v>8009</v>
      </c>
      <c r="D3705" s="196">
        <v>180</v>
      </c>
      <c r="E3705" s="197" t="s">
        <v>144</v>
      </c>
      <c r="F3705" s="196" t="s">
        <v>144</v>
      </c>
      <c r="G3705" s="196">
        <v>89802</v>
      </c>
      <c r="H3705" s="196" t="s">
        <v>9244</v>
      </c>
      <c r="I3705" s="196" t="s">
        <v>5502</v>
      </c>
      <c r="J3705" s="196" t="s">
        <v>5503</v>
      </c>
      <c r="K3705" s="197">
        <v>6.89</v>
      </c>
      <c r="L3705" s="196" t="s">
        <v>5433</v>
      </c>
    </row>
    <row r="3706" spans="1:12" ht="15.75">
      <c r="A3706" s="196" t="s">
        <v>8643</v>
      </c>
      <c r="B3706" s="196" t="s">
        <v>8644</v>
      </c>
      <c r="C3706" s="196" t="s">
        <v>8009</v>
      </c>
      <c r="D3706" s="196">
        <v>180</v>
      </c>
      <c r="E3706" s="197" t="s">
        <v>144</v>
      </c>
      <c r="F3706" s="196" t="s">
        <v>144</v>
      </c>
      <c r="G3706" s="196">
        <v>89803</v>
      </c>
      <c r="H3706" s="196" t="s">
        <v>9245</v>
      </c>
      <c r="I3706" s="196" t="s">
        <v>5502</v>
      </c>
      <c r="J3706" s="196" t="s">
        <v>5503</v>
      </c>
      <c r="K3706" s="197">
        <v>13.24</v>
      </c>
      <c r="L3706" s="196" t="s">
        <v>5433</v>
      </c>
    </row>
    <row r="3707" spans="1:12" ht="15.75">
      <c r="A3707" s="196" t="s">
        <v>8643</v>
      </c>
      <c r="B3707" s="196" t="s">
        <v>8644</v>
      </c>
      <c r="C3707" s="196" t="s">
        <v>8009</v>
      </c>
      <c r="D3707" s="196">
        <v>180</v>
      </c>
      <c r="E3707" s="197" t="s">
        <v>144</v>
      </c>
      <c r="F3707" s="196" t="s">
        <v>144</v>
      </c>
      <c r="G3707" s="196">
        <v>89804</v>
      </c>
      <c r="H3707" s="196" t="s">
        <v>9246</v>
      </c>
      <c r="I3707" s="196" t="s">
        <v>5502</v>
      </c>
      <c r="J3707" s="196" t="s">
        <v>5503</v>
      </c>
      <c r="K3707" s="197">
        <v>14.21</v>
      </c>
      <c r="L3707" s="196" t="s">
        <v>5433</v>
      </c>
    </row>
    <row r="3708" spans="1:12" ht="15.75">
      <c r="A3708" s="196" t="s">
        <v>8643</v>
      </c>
      <c r="B3708" s="196" t="s">
        <v>8644</v>
      </c>
      <c r="C3708" s="196" t="s">
        <v>8009</v>
      </c>
      <c r="D3708" s="196">
        <v>180</v>
      </c>
      <c r="E3708" s="197" t="s">
        <v>144</v>
      </c>
      <c r="F3708" s="196" t="s">
        <v>144</v>
      </c>
      <c r="G3708" s="196">
        <v>89805</v>
      </c>
      <c r="H3708" s="196" t="s">
        <v>9247</v>
      </c>
      <c r="I3708" s="196" t="s">
        <v>5502</v>
      </c>
      <c r="J3708" s="196" t="s">
        <v>5503</v>
      </c>
      <c r="K3708" s="197">
        <v>12.75</v>
      </c>
      <c r="L3708" s="196" t="s">
        <v>5433</v>
      </c>
    </row>
    <row r="3709" spans="1:12" ht="15.75">
      <c r="A3709" s="196" t="s">
        <v>8643</v>
      </c>
      <c r="B3709" s="196" t="s">
        <v>8644</v>
      </c>
      <c r="C3709" s="196" t="s">
        <v>8009</v>
      </c>
      <c r="D3709" s="196">
        <v>180</v>
      </c>
      <c r="E3709" s="197" t="s">
        <v>144</v>
      </c>
      <c r="F3709" s="196" t="s">
        <v>144</v>
      </c>
      <c r="G3709" s="196">
        <v>89806</v>
      </c>
      <c r="H3709" s="196" t="s">
        <v>9248</v>
      </c>
      <c r="I3709" s="196" t="s">
        <v>5502</v>
      </c>
      <c r="J3709" s="196" t="s">
        <v>5503</v>
      </c>
      <c r="K3709" s="197">
        <v>13.59</v>
      </c>
      <c r="L3709" s="196" t="s">
        <v>5433</v>
      </c>
    </row>
    <row r="3710" spans="1:12" ht="15.75">
      <c r="A3710" s="196" t="s">
        <v>8643</v>
      </c>
      <c r="B3710" s="196" t="s">
        <v>8644</v>
      </c>
      <c r="C3710" s="196" t="s">
        <v>8009</v>
      </c>
      <c r="D3710" s="196">
        <v>180</v>
      </c>
      <c r="E3710" s="197" t="s">
        <v>144</v>
      </c>
      <c r="F3710" s="196" t="s">
        <v>144</v>
      </c>
      <c r="G3710" s="196">
        <v>89807</v>
      </c>
      <c r="H3710" s="196" t="s">
        <v>9249</v>
      </c>
      <c r="I3710" s="196" t="s">
        <v>5502</v>
      </c>
      <c r="J3710" s="196" t="s">
        <v>5503</v>
      </c>
      <c r="K3710" s="197">
        <v>24.77</v>
      </c>
      <c r="L3710" s="196" t="s">
        <v>5433</v>
      </c>
    </row>
    <row r="3711" spans="1:12" ht="15.75">
      <c r="A3711" s="196" t="s">
        <v>8643</v>
      </c>
      <c r="B3711" s="196" t="s">
        <v>8644</v>
      </c>
      <c r="C3711" s="196" t="s">
        <v>8009</v>
      </c>
      <c r="D3711" s="196">
        <v>180</v>
      </c>
      <c r="E3711" s="197" t="s">
        <v>144</v>
      </c>
      <c r="F3711" s="196" t="s">
        <v>144</v>
      </c>
      <c r="G3711" s="196">
        <v>89808</v>
      </c>
      <c r="H3711" s="196" t="s">
        <v>9250</v>
      </c>
      <c r="I3711" s="196" t="s">
        <v>5502</v>
      </c>
      <c r="J3711" s="196" t="s">
        <v>5503</v>
      </c>
      <c r="K3711" s="197">
        <v>36.83</v>
      </c>
      <c r="L3711" s="196" t="s">
        <v>5433</v>
      </c>
    </row>
    <row r="3712" spans="1:12" ht="15.75">
      <c r="A3712" s="196" t="s">
        <v>8643</v>
      </c>
      <c r="B3712" s="196" t="s">
        <v>8644</v>
      </c>
      <c r="C3712" s="196" t="s">
        <v>8009</v>
      </c>
      <c r="D3712" s="196">
        <v>180</v>
      </c>
      <c r="E3712" s="197" t="s">
        <v>144</v>
      </c>
      <c r="F3712" s="196" t="s">
        <v>144</v>
      </c>
      <c r="G3712" s="196">
        <v>89809</v>
      </c>
      <c r="H3712" s="196" t="s">
        <v>9251</v>
      </c>
      <c r="I3712" s="196" t="s">
        <v>5502</v>
      </c>
      <c r="J3712" s="196" t="s">
        <v>5503</v>
      </c>
      <c r="K3712" s="197">
        <v>17.16</v>
      </c>
      <c r="L3712" s="196" t="s">
        <v>5433</v>
      </c>
    </row>
    <row r="3713" spans="1:12" ht="15.75">
      <c r="A3713" s="196" t="s">
        <v>8643</v>
      </c>
      <c r="B3713" s="196" t="s">
        <v>8644</v>
      </c>
      <c r="C3713" s="196" t="s">
        <v>8009</v>
      </c>
      <c r="D3713" s="196">
        <v>180</v>
      </c>
      <c r="E3713" s="197" t="s">
        <v>144</v>
      </c>
      <c r="F3713" s="196" t="s">
        <v>144</v>
      </c>
      <c r="G3713" s="196">
        <v>89810</v>
      </c>
      <c r="H3713" s="196" t="s">
        <v>9252</v>
      </c>
      <c r="I3713" s="196" t="s">
        <v>5502</v>
      </c>
      <c r="J3713" s="196" t="s">
        <v>5503</v>
      </c>
      <c r="K3713" s="197">
        <v>17.11</v>
      </c>
      <c r="L3713" s="196" t="s">
        <v>5433</v>
      </c>
    </row>
    <row r="3714" spans="1:12" ht="15.75">
      <c r="A3714" s="196" t="s">
        <v>8643</v>
      </c>
      <c r="B3714" s="196" t="s">
        <v>8644</v>
      </c>
      <c r="C3714" s="196" t="s">
        <v>8009</v>
      </c>
      <c r="D3714" s="196">
        <v>180</v>
      </c>
      <c r="E3714" s="197" t="s">
        <v>144</v>
      </c>
      <c r="F3714" s="196" t="s">
        <v>144</v>
      </c>
      <c r="G3714" s="196">
        <v>89811</v>
      </c>
      <c r="H3714" s="196" t="s">
        <v>9253</v>
      </c>
      <c r="I3714" s="196" t="s">
        <v>5502</v>
      </c>
      <c r="J3714" s="196" t="s">
        <v>5503</v>
      </c>
      <c r="K3714" s="197">
        <v>30.24</v>
      </c>
      <c r="L3714" s="196" t="s">
        <v>5433</v>
      </c>
    </row>
    <row r="3715" spans="1:12" ht="15.75">
      <c r="A3715" s="196" t="s">
        <v>8643</v>
      </c>
      <c r="B3715" s="196" t="s">
        <v>8644</v>
      </c>
      <c r="C3715" s="196" t="s">
        <v>8009</v>
      </c>
      <c r="D3715" s="196">
        <v>180</v>
      </c>
      <c r="E3715" s="197" t="s">
        <v>144</v>
      </c>
      <c r="F3715" s="196" t="s">
        <v>144</v>
      </c>
      <c r="G3715" s="196">
        <v>89812</v>
      </c>
      <c r="H3715" s="196" t="s">
        <v>9254</v>
      </c>
      <c r="I3715" s="196" t="s">
        <v>5502</v>
      </c>
      <c r="J3715" s="196" t="s">
        <v>5503</v>
      </c>
      <c r="K3715" s="197">
        <v>53.44</v>
      </c>
      <c r="L3715" s="196" t="s">
        <v>5433</v>
      </c>
    </row>
    <row r="3716" spans="1:12" ht="15.75">
      <c r="A3716" s="196" t="s">
        <v>8643</v>
      </c>
      <c r="B3716" s="196" t="s">
        <v>8644</v>
      </c>
      <c r="C3716" s="196" t="s">
        <v>8009</v>
      </c>
      <c r="D3716" s="196">
        <v>180</v>
      </c>
      <c r="E3716" s="197" t="s">
        <v>144</v>
      </c>
      <c r="F3716" s="196" t="s">
        <v>144</v>
      </c>
      <c r="G3716" s="196">
        <v>89813</v>
      </c>
      <c r="H3716" s="196" t="s">
        <v>9255</v>
      </c>
      <c r="I3716" s="196" t="s">
        <v>5502</v>
      </c>
      <c r="J3716" s="196" t="s">
        <v>5503</v>
      </c>
      <c r="K3716" s="197">
        <v>6.25</v>
      </c>
      <c r="L3716" s="196" t="s">
        <v>5433</v>
      </c>
    </row>
    <row r="3717" spans="1:12" ht="15.75">
      <c r="A3717" s="196" t="s">
        <v>8643</v>
      </c>
      <c r="B3717" s="196" t="s">
        <v>8644</v>
      </c>
      <c r="C3717" s="196" t="s">
        <v>8009</v>
      </c>
      <c r="D3717" s="196">
        <v>180</v>
      </c>
      <c r="E3717" s="197" t="s">
        <v>144</v>
      </c>
      <c r="F3717" s="196" t="s">
        <v>144</v>
      </c>
      <c r="G3717" s="196">
        <v>89814</v>
      </c>
      <c r="H3717" s="196" t="s">
        <v>9256</v>
      </c>
      <c r="I3717" s="196" t="s">
        <v>5502</v>
      </c>
      <c r="J3717" s="196" t="s">
        <v>5503</v>
      </c>
      <c r="K3717" s="197">
        <v>13.29</v>
      </c>
      <c r="L3717" s="196" t="s">
        <v>5433</v>
      </c>
    </row>
    <row r="3718" spans="1:12" ht="15.75">
      <c r="A3718" s="196" t="s">
        <v>8643</v>
      </c>
      <c r="B3718" s="196" t="s">
        <v>8644</v>
      </c>
      <c r="C3718" s="196" t="s">
        <v>8009</v>
      </c>
      <c r="D3718" s="196">
        <v>180</v>
      </c>
      <c r="E3718" s="197" t="s">
        <v>144</v>
      </c>
      <c r="F3718" s="196" t="s">
        <v>144</v>
      </c>
      <c r="G3718" s="196">
        <v>89815</v>
      </c>
      <c r="H3718" s="196" t="s">
        <v>9257</v>
      </c>
      <c r="I3718" s="196" t="s">
        <v>5502</v>
      </c>
      <c r="J3718" s="196" t="s">
        <v>5503</v>
      </c>
      <c r="K3718" s="197">
        <v>26.87</v>
      </c>
      <c r="L3718" s="196" t="s">
        <v>5433</v>
      </c>
    </row>
    <row r="3719" spans="1:12" ht="15.75">
      <c r="A3719" s="196" t="s">
        <v>8643</v>
      </c>
      <c r="B3719" s="196" t="s">
        <v>8644</v>
      </c>
      <c r="C3719" s="196" t="s">
        <v>8009</v>
      </c>
      <c r="D3719" s="196">
        <v>180</v>
      </c>
      <c r="E3719" s="197" t="s">
        <v>144</v>
      </c>
      <c r="F3719" s="196" t="s">
        <v>144</v>
      </c>
      <c r="G3719" s="196">
        <v>89816</v>
      </c>
      <c r="H3719" s="196" t="s">
        <v>9258</v>
      </c>
      <c r="I3719" s="196" t="s">
        <v>5502</v>
      </c>
      <c r="J3719" s="196" t="s">
        <v>5503</v>
      </c>
      <c r="K3719" s="197">
        <v>38.47</v>
      </c>
      <c r="L3719" s="196" t="s">
        <v>5433</v>
      </c>
    </row>
    <row r="3720" spans="1:12" ht="15.75">
      <c r="A3720" s="196" t="s">
        <v>8643</v>
      </c>
      <c r="B3720" s="196" t="s">
        <v>8644</v>
      </c>
      <c r="C3720" s="196" t="s">
        <v>8009</v>
      </c>
      <c r="D3720" s="196">
        <v>180</v>
      </c>
      <c r="E3720" s="197" t="s">
        <v>144</v>
      </c>
      <c r="F3720" s="196" t="s">
        <v>144</v>
      </c>
      <c r="G3720" s="196">
        <v>89817</v>
      </c>
      <c r="H3720" s="196" t="s">
        <v>9259</v>
      </c>
      <c r="I3720" s="196" t="s">
        <v>5502</v>
      </c>
      <c r="J3720" s="196" t="s">
        <v>5503</v>
      </c>
      <c r="K3720" s="197">
        <v>10.91</v>
      </c>
      <c r="L3720" s="196" t="s">
        <v>5433</v>
      </c>
    </row>
    <row r="3721" spans="1:12" ht="15.75">
      <c r="A3721" s="196" t="s">
        <v>8643</v>
      </c>
      <c r="B3721" s="196" t="s">
        <v>8644</v>
      </c>
      <c r="C3721" s="196" t="s">
        <v>8009</v>
      </c>
      <c r="D3721" s="196">
        <v>180</v>
      </c>
      <c r="E3721" s="197" t="s">
        <v>144</v>
      </c>
      <c r="F3721" s="196" t="s">
        <v>144</v>
      </c>
      <c r="G3721" s="196">
        <v>89818</v>
      </c>
      <c r="H3721" s="196" t="s">
        <v>9260</v>
      </c>
      <c r="I3721" s="196" t="s">
        <v>5502</v>
      </c>
      <c r="J3721" s="196" t="s">
        <v>5503</v>
      </c>
      <c r="K3721" s="197">
        <v>153.22</v>
      </c>
      <c r="L3721" s="196" t="s">
        <v>5433</v>
      </c>
    </row>
    <row r="3722" spans="1:12" ht="15.75">
      <c r="A3722" s="196" t="s">
        <v>8643</v>
      </c>
      <c r="B3722" s="196" t="s">
        <v>8644</v>
      </c>
      <c r="C3722" s="196" t="s">
        <v>8009</v>
      </c>
      <c r="D3722" s="196">
        <v>180</v>
      </c>
      <c r="E3722" s="197" t="s">
        <v>144</v>
      </c>
      <c r="F3722" s="196" t="s">
        <v>144</v>
      </c>
      <c r="G3722" s="196">
        <v>89819</v>
      </c>
      <c r="H3722" s="196" t="s">
        <v>9261</v>
      </c>
      <c r="I3722" s="196" t="s">
        <v>5502</v>
      </c>
      <c r="J3722" s="196" t="s">
        <v>5503</v>
      </c>
      <c r="K3722" s="197">
        <v>16.350000000000001</v>
      </c>
      <c r="L3722" s="196" t="s">
        <v>5433</v>
      </c>
    </row>
    <row r="3723" spans="1:12" ht="15.75">
      <c r="A3723" s="196" t="s">
        <v>8643</v>
      </c>
      <c r="B3723" s="196" t="s">
        <v>8644</v>
      </c>
      <c r="C3723" s="196" t="s">
        <v>8009</v>
      </c>
      <c r="D3723" s="196">
        <v>180</v>
      </c>
      <c r="E3723" s="197" t="s">
        <v>144</v>
      </c>
      <c r="F3723" s="196" t="s">
        <v>144</v>
      </c>
      <c r="G3723" s="196">
        <v>89820</v>
      </c>
      <c r="H3723" s="196" t="s">
        <v>9262</v>
      </c>
      <c r="I3723" s="196" t="s">
        <v>5502</v>
      </c>
      <c r="J3723" s="196" t="s">
        <v>5503</v>
      </c>
      <c r="K3723" s="197">
        <v>29.2</v>
      </c>
      <c r="L3723" s="196" t="s">
        <v>5433</v>
      </c>
    </row>
    <row r="3724" spans="1:12" ht="15.75">
      <c r="A3724" s="196" t="s">
        <v>8643</v>
      </c>
      <c r="B3724" s="196" t="s">
        <v>8644</v>
      </c>
      <c r="C3724" s="196" t="s">
        <v>8009</v>
      </c>
      <c r="D3724" s="196">
        <v>180</v>
      </c>
      <c r="E3724" s="197" t="s">
        <v>144</v>
      </c>
      <c r="F3724" s="196" t="s">
        <v>144</v>
      </c>
      <c r="G3724" s="196">
        <v>89821</v>
      </c>
      <c r="H3724" s="196" t="s">
        <v>9263</v>
      </c>
      <c r="I3724" s="196" t="s">
        <v>5502</v>
      </c>
      <c r="J3724" s="196" t="s">
        <v>5503</v>
      </c>
      <c r="K3724" s="197">
        <v>13.66</v>
      </c>
      <c r="L3724" s="196" t="s">
        <v>5433</v>
      </c>
    </row>
    <row r="3725" spans="1:12" ht="15.75">
      <c r="A3725" s="196" t="s">
        <v>8643</v>
      </c>
      <c r="B3725" s="196" t="s">
        <v>8644</v>
      </c>
      <c r="C3725" s="196" t="s">
        <v>8009</v>
      </c>
      <c r="D3725" s="196">
        <v>180</v>
      </c>
      <c r="E3725" s="197" t="s">
        <v>144</v>
      </c>
      <c r="F3725" s="196" t="s">
        <v>144</v>
      </c>
      <c r="G3725" s="196">
        <v>89822</v>
      </c>
      <c r="H3725" s="196" t="s">
        <v>9264</v>
      </c>
      <c r="I3725" s="196" t="s">
        <v>5502</v>
      </c>
      <c r="J3725" s="196" t="s">
        <v>5503</v>
      </c>
      <c r="K3725" s="197">
        <v>21.09</v>
      </c>
      <c r="L3725" s="196" t="s">
        <v>5433</v>
      </c>
    </row>
    <row r="3726" spans="1:12" ht="15.75">
      <c r="A3726" s="196" t="s">
        <v>8643</v>
      </c>
      <c r="B3726" s="196" t="s">
        <v>8644</v>
      </c>
      <c r="C3726" s="196" t="s">
        <v>8009</v>
      </c>
      <c r="D3726" s="196">
        <v>180</v>
      </c>
      <c r="E3726" s="197" t="s">
        <v>144</v>
      </c>
      <c r="F3726" s="196" t="s">
        <v>144</v>
      </c>
      <c r="G3726" s="196">
        <v>89823</v>
      </c>
      <c r="H3726" s="196" t="s">
        <v>9265</v>
      </c>
      <c r="I3726" s="196" t="s">
        <v>5502</v>
      </c>
      <c r="J3726" s="196" t="s">
        <v>5503</v>
      </c>
      <c r="K3726" s="197">
        <v>23.74</v>
      </c>
      <c r="L3726" s="196" t="s">
        <v>5433</v>
      </c>
    </row>
    <row r="3727" spans="1:12" ht="15.75">
      <c r="A3727" s="196" t="s">
        <v>8643</v>
      </c>
      <c r="B3727" s="196" t="s">
        <v>8644</v>
      </c>
      <c r="C3727" s="196" t="s">
        <v>8009</v>
      </c>
      <c r="D3727" s="196">
        <v>180</v>
      </c>
      <c r="E3727" s="197" t="s">
        <v>144</v>
      </c>
      <c r="F3727" s="196" t="s">
        <v>144</v>
      </c>
      <c r="G3727" s="196">
        <v>89824</v>
      </c>
      <c r="H3727" s="196" t="s">
        <v>9266</v>
      </c>
      <c r="I3727" s="196" t="s">
        <v>5502</v>
      </c>
      <c r="J3727" s="196" t="s">
        <v>5503</v>
      </c>
      <c r="K3727" s="197">
        <v>36.51</v>
      </c>
      <c r="L3727" s="196" t="s">
        <v>5433</v>
      </c>
    </row>
    <row r="3728" spans="1:12" ht="15.75">
      <c r="A3728" s="196" t="s">
        <v>8643</v>
      </c>
      <c r="B3728" s="196" t="s">
        <v>8644</v>
      </c>
      <c r="C3728" s="196" t="s">
        <v>8009</v>
      </c>
      <c r="D3728" s="196">
        <v>180</v>
      </c>
      <c r="E3728" s="197" t="s">
        <v>144</v>
      </c>
      <c r="F3728" s="196" t="s">
        <v>144</v>
      </c>
      <c r="G3728" s="196">
        <v>89825</v>
      </c>
      <c r="H3728" s="196" t="s">
        <v>9267</v>
      </c>
      <c r="I3728" s="196" t="s">
        <v>5502</v>
      </c>
      <c r="J3728" s="196" t="s">
        <v>5503</v>
      </c>
      <c r="K3728" s="197">
        <v>13.75</v>
      </c>
      <c r="L3728" s="196" t="s">
        <v>5433</v>
      </c>
    </row>
    <row r="3729" spans="1:12" ht="15.75">
      <c r="A3729" s="196" t="s">
        <v>8643</v>
      </c>
      <c r="B3729" s="196" t="s">
        <v>8644</v>
      </c>
      <c r="C3729" s="196" t="s">
        <v>8009</v>
      </c>
      <c r="D3729" s="196">
        <v>180</v>
      </c>
      <c r="E3729" s="197" t="s">
        <v>144</v>
      </c>
      <c r="F3729" s="196" t="s">
        <v>144</v>
      </c>
      <c r="G3729" s="196">
        <v>89826</v>
      </c>
      <c r="H3729" s="196" t="s">
        <v>9268</v>
      </c>
      <c r="I3729" s="196" t="s">
        <v>5502</v>
      </c>
      <c r="J3729" s="196" t="s">
        <v>5503</v>
      </c>
      <c r="K3729" s="197">
        <v>156.5</v>
      </c>
      <c r="L3729" s="196" t="s">
        <v>5433</v>
      </c>
    </row>
    <row r="3730" spans="1:12" ht="15.75">
      <c r="A3730" s="196" t="s">
        <v>8643</v>
      </c>
      <c r="B3730" s="196" t="s">
        <v>8644</v>
      </c>
      <c r="C3730" s="196" t="s">
        <v>8009</v>
      </c>
      <c r="D3730" s="196">
        <v>180</v>
      </c>
      <c r="E3730" s="197" t="s">
        <v>144</v>
      </c>
      <c r="F3730" s="196" t="s">
        <v>144</v>
      </c>
      <c r="G3730" s="196">
        <v>89827</v>
      </c>
      <c r="H3730" s="196" t="s">
        <v>9269</v>
      </c>
      <c r="I3730" s="196" t="s">
        <v>5502</v>
      </c>
      <c r="J3730" s="196" t="s">
        <v>5503</v>
      </c>
      <c r="K3730" s="197">
        <v>15.43</v>
      </c>
      <c r="L3730" s="196" t="s">
        <v>5433</v>
      </c>
    </row>
    <row r="3731" spans="1:12" ht="15.75">
      <c r="A3731" s="196" t="s">
        <v>8643</v>
      </c>
      <c r="B3731" s="196" t="s">
        <v>8644</v>
      </c>
      <c r="C3731" s="196" t="s">
        <v>8009</v>
      </c>
      <c r="D3731" s="196">
        <v>180</v>
      </c>
      <c r="E3731" s="197" t="s">
        <v>144</v>
      </c>
      <c r="F3731" s="196" t="s">
        <v>144</v>
      </c>
      <c r="G3731" s="196">
        <v>89828</v>
      </c>
      <c r="H3731" s="196" t="s">
        <v>9270</v>
      </c>
      <c r="I3731" s="196" t="s">
        <v>5502</v>
      </c>
      <c r="J3731" s="196" t="s">
        <v>5503</v>
      </c>
      <c r="K3731" s="197">
        <v>55.53</v>
      </c>
      <c r="L3731" s="196" t="s">
        <v>5433</v>
      </c>
    </row>
    <row r="3732" spans="1:12" ht="15.75">
      <c r="A3732" s="196" t="s">
        <v>8643</v>
      </c>
      <c r="B3732" s="196" t="s">
        <v>8644</v>
      </c>
      <c r="C3732" s="196" t="s">
        <v>8009</v>
      </c>
      <c r="D3732" s="196">
        <v>180</v>
      </c>
      <c r="E3732" s="197" t="s">
        <v>144</v>
      </c>
      <c r="F3732" s="196" t="s">
        <v>144</v>
      </c>
      <c r="G3732" s="196">
        <v>89829</v>
      </c>
      <c r="H3732" s="196" t="s">
        <v>9271</v>
      </c>
      <c r="I3732" s="196" t="s">
        <v>5502</v>
      </c>
      <c r="J3732" s="196" t="s">
        <v>5503</v>
      </c>
      <c r="K3732" s="197">
        <v>24.51</v>
      </c>
      <c r="L3732" s="196" t="s">
        <v>5433</v>
      </c>
    </row>
    <row r="3733" spans="1:12" ht="15.75">
      <c r="A3733" s="196" t="s">
        <v>8643</v>
      </c>
      <c r="B3733" s="196" t="s">
        <v>8644</v>
      </c>
      <c r="C3733" s="196" t="s">
        <v>8009</v>
      </c>
      <c r="D3733" s="196">
        <v>180</v>
      </c>
      <c r="E3733" s="197" t="s">
        <v>144</v>
      </c>
      <c r="F3733" s="196" t="s">
        <v>144</v>
      </c>
      <c r="G3733" s="196">
        <v>89830</v>
      </c>
      <c r="H3733" s="196" t="s">
        <v>9272</v>
      </c>
      <c r="I3733" s="196" t="s">
        <v>5502</v>
      </c>
      <c r="J3733" s="196" t="s">
        <v>5503</v>
      </c>
      <c r="K3733" s="197">
        <v>26.81</v>
      </c>
      <c r="L3733" s="196" t="s">
        <v>5433</v>
      </c>
    </row>
    <row r="3734" spans="1:12" ht="15.75">
      <c r="A3734" s="196" t="s">
        <v>8643</v>
      </c>
      <c r="B3734" s="196" t="s">
        <v>8644</v>
      </c>
      <c r="C3734" s="196" t="s">
        <v>8009</v>
      </c>
      <c r="D3734" s="196">
        <v>180</v>
      </c>
      <c r="E3734" s="197" t="s">
        <v>144</v>
      </c>
      <c r="F3734" s="196" t="s">
        <v>144</v>
      </c>
      <c r="G3734" s="196">
        <v>89831</v>
      </c>
      <c r="H3734" s="196" t="s">
        <v>9273</v>
      </c>
      <c r="I3734" s="196" t="s">
        <v>5502</v>
      </c>
      <c r="J3734" s="196" t="s">
        <v>5503</v>
      </c>
      <c r="K3734" s="197">
        <v>187.1</v>
      </c>
      <c r="L3734" s="196" t="s">
        <v>5433</v>
      </c>
    </row>
    <row r="3735" spans="1:12" ht="15.75">
      <c r="A3735" s="196" t="s">
        <v>8643</v>
      </c>
      <c r="B3735" s="196" t="s">
        <v>8644</v>
      </c>
      <c r="C3735" s="196" t="s">
        <v>8009</v>
      </c>
      <c r="D3735" s="196">
        <v>180</v>
      </c>
      <c r="E3735" s="197" t="s">
        <v>144</v>
      </c>
      <c r="F3735" s="196" t="s">
        <v>144</v>
      </c>
      <c r="G3735" s="196">
        <v>89832</v>
      </c>
      <c r="H3735" s="196" t="s">
        <v>9274</v>
      </c>
      <c r="I3735" s="196" t="s">
        <v>5502</v>
      </c>
      <c r="J3735" s="196" t="s">
        <v>5503</v>
      </c>
      <c r="K3735" s="197">
        <v>38.26</v>
      </c>
      <c r="L3735" s="196" t="s">
        <v>5433</v>
      </c>
    </row>
    <row r="3736" spans="1:12" ht="15.75">
      <c r="A3736" s="196" t="s">
        <v>8643</v>
      </c>
      <c r="B3736" s="196" t="s">
        <v>8644</v>
      </c>
      <c r="C3736" s="196" t="s">
        <v>8009</v>
      </c>
      <c r="D3736" s="196">
        <v>180</v>
      </c>
      <c r="E3736" s="197" t="s">
        <v>144</v>
      </c>
      <c r="F3736" s="196" t="s">
        <v>144</v>
      </c>
      <c r="G3736" s="196">
        <v>89833</v>
      </c>
      <c r="H3736" s="196" t="s">
        <v>9275</v>
      </c>
      <c r="I3736" s="196" t="s">
        <v>5502</v>
      </c>
      <c r="J3736" s="196" t="s">
        <v>5503</v>
      </c>
      <c r="K3736" s="197">
        <v>30.47</v>
      </c>
      <c r="L3736" s="196" t="s">
        <v>5433</v>
      </c>
    </row>
    <row r="3737" spans="1:12" ht="15.75">
      <c r="A3737" s="196" t="s">
        <v>8643</v>
      </c>
      <c r="B3737" s="196" t="s">
        <v>8644</v>
      </c>
      <c r="C3737" s="196" t="s">
        <v>8009</v>
      </c>
      <c r="D3737" s="196">
        <v>180</v>
      </c>
      <c r="E3737" s="197" t="s">
        <v>144</v>
      </c>
      <c r="F3737" s="196" t="s">
        <v>144</v>
      </c>
      <c r="G3737" s="196">
        <v>89834</v>
      </c>
      <c r="H3737" s="196" t="s">
        <v>9276</v>
      </c>
      <c r="I3737" s="196" t="s">
        <v>5502</v>
      </c>
      <c r="J3737" s="196" t="s">
        <v>5503</v>
      </c>
      <c r="K3737" s="197">
        <v>35.880000000000003</v>
      </c>
      <c r="L3737" s="196" t="s">
        <v>5433</v>
      </c>
    </row>
    <row r="3738" spans="1:12" ht="15.75">
      <c r="A3738" s="196" t="s">
        <v>8643</v>
      </c>
      <c r="B3738" s="196" t="s">
        <v>8644</v>
      </c>
      <c r="C3738" s="196" t="s">
        <v>8009</v>
      </c>
      <c r="D3738" s="196">
        <v>180</v>
      </c>
      <c r="E3738" s="197" t="s">
        <v>144</v>
      </c>
      <c r="F3738" s="196" t="s">
        <v>144</v>
      </c>
      <c r="G3738" s="196">
        <v>89835</v>
      </c>
      <c r="H3738" s="196" t="s">
        <v>9277</v>
      </c>
      <c r="I3738" s="196" t="s">
        <v>5502</v>
      </c>
      <c r="J3738" s="196" t="s">
        <v>5503</v>
      </c>
      <c r="K3738" s="197">
        <v>37.72</v>
      </c>
      <c r="L3738" s="196" t="s">
        <v>5433</v>
      </c>
    </row>
    <row r="3739" spans="1:12" ht="15.75">
      <c r="A3739" s="196" t="s">
        <v>8643</v>
      </c>
      <c r="B3739" s="196" t="s">
        <v>8644</v>
      </c>
      <c r="C3739" s="196" t="s">
        <v>8009</v>
      </c>
      <c r="D3739" s="196">
        <v>180</v>
      </c>
      <c r="E3739" s="197" t="s">
        <v>144</v>
      </c>
      <c r="F3739" s="196" t="s">
        <v>144</v>
      </c>
      <c r="G3739" s="196">
        <v>89836</v>
      </c>
      <c r="H3739" s="196" t="s">
        <v>9278</v>
      </c>
      <c r="I3739" s="196" t="s">
        <v>5502</v>
      </c>
      <c r="J3739" s="196" t="s">
        <v>5503</v>
      </c>
      <c r="K3739" s="197">
        <v>252.79</v>
      </c>
      <c r="L3739" s="196" t="s">
        <v>5433</v>
      </c>
    </row>
    <row r="3740" spans="1:12" ht="15.75">
      <c r="A3740" s="196" t="s">
        <v>8643</v>
      </c>
      <c r="B3740" s="196" t="s">
        <v>8644</v>
      </c>
      <c r="C3740" s="196" t="s">
        <v>8009</v>
      </c>
      <c r="D3740" s="196">
        <v>180</v>
      </c>
      <c r="E3740" s="197" t="s">
        <v>144</v>
      </c>
      <c r="F3740" s="196" t="s">
        <v>144</v>
      </c>
      <c r="G3740" s="196">
        <v>89837</v>
      </c>
      <c r="H3740" s="196" t="s">
        <v>9279</v>
      </c>
      <c r="I3740" s="196" t="s">
        <v>5502</v>
      </c>
      <c r="J3740" s="196" t="s">
        <v>5503</v>
      </c>
      <c r="K3740" s="197">
        <v>125.97</v>
      </c>
      <c r="L3740" s="196" t="s">
        <v>5433</v>
      </c>
    </row>
    <row r="3741" spans="1:12" ht="15.75">
      <c r="A3741" s="196" t="s">
        <v>8643</v>
      </c>
      <c r="B3741" s="196" t="s">
        <v>8644</v>
      </c>
      <c r="C3741" s="196" t="s">
        <v>8009</v>
      </c>
      <c r="D3741" s="196">
        <v>180</v>
      </c>
      <c r="E3741" s="197" t="s">
        <v>144</v>
      </c>
      <c r="F3741" s="196" t="s">
        <v>144</v>
      </c>
      <c r="G3741" s="196">
        <v>89838</v>
      </c>
      <c r="H3741" s="196" t="s">
        <v>9280</v>
      </c>
      <c r="I3741" s="196" t="s">
        <v>5502</v>
      </c>
      <c r="J3741" s="196" t="s">
        <v>5503</v>
      </c>
      <c r="K3741" s="197">
        <v>137.62</v>
      </c>
      <c r="L3741" s="196" t="s">
        <v>5433</v>
      </c>
    </row>
    <row r="3742" spans="1:12" ht="15.75">
      <c r="A3742" s="196" t="s">
        <v>8643</v>
      </c>
      <c r="B3742" s="196" t="s">
        <v>8644</v>
      </c>
      <c r="C3742" s="196" t="s">
        <v>8009</v>
      </c>
      <c r="D3742" s="196">
        <v>180</v>
      </c>
      <c r="E3742" s="197" t="s">
        <v>144</v>
      </c>
      <c r="F3742" s="196" t="s">
        <v>144</v>
      </c>
      <c r="G3742" s="196">
        <v>89839</v>
      </c>
      <c r="H3742" s="196" t="s">
        <v>9281</v>
      </c>
      <c r="I3742" s="196" t="s">
        <v>5502</v>
      </c>
      <c r="J3742" s="196" t="s">
        <v>5503</v>
      </c>
      <c r="K3742" s="197">
        <v>182.53</v>
      </c>
      <c r="L3742" s="196" t="s">
        <v>5433</v>
      </c>
    </row>
    <row r="3743" spans="1:12" ht="15.75">
      <c r="A3743" s="196" t="s">
        <v>8643</v>
      </c>
      <c r="B3743" s="196" t="s">
        <v>8644</v>
      </c>
      <c r="C3743" s="196" t="s">
        <v>8009</v>
      </c>
      <c r="D3743" s="196">
        <v>180</v>
      </c>
      <c r="E3743" s="197" t="s">
        <v>144</v>
      </c>
      <c r="F3743" s="196" t="s">
        <v>144</v>
      </c>
      <c r="G3743" s="196">
        <v>89840</v>
      </c>
      <c r="H3743" s="196" t="s">
        <v>9282</v>
      </c>
      <c r="I3743" s="196" t="s">
        <v>5502</v>
      </c>
      <c r="J3743" s="196" t="s">
        <v>5503</v>
      </c>
      <c r="K3743" s="197">
        <v>158.86000000000001</v>
      </c>
      <c r="L3743" s="196" t="s">
        <v>5433</v>
      </c>
    </row>
    <row r="3744" spans="1:12" ht="15.75">
      <c r="A3744" s="196" t="s">
        <v>8643</v>
      </c>
      <c r="B3744" s="196" t="s">
        <v>8644</v>
      </c>
      <c r="C3744" s="196" t="s">
        <v>8009</v>
      </c>
      <c r="D3744" s="196">
        <v>180</v>
      </c>
      <c r="E3744" s="197" t="s">
        <v>144</v>
      </c>
      <c r="F3744" s="196" t="s">
        <v>144</v>
      </c>
      <c r="G3744" s="196">
        <v>89841</v>
      </c>
      <c r="H3744" s="196" t="s">
        <v>9283</v>
      </c>
      <c r="I3744" s="196" t="s">
        <v>5502</v>
      </c>
      <c r="J3744" s="196" t="s">
        <v>5503</v>
      </c>
      <c r="K3744" s="197">
        <v>267.89</v>
      </c>
      <c r="L3744" s="196" t="s">
        <v>5433</v>
      </c>
    </row>
    <row r="3745" spans="1:12" ht="15.75">
      <c r="A3745" s="196" t="s">
        <v>8643</v>
      </c>
      <c r="B3745" s="196" t="s">
        <v>8644</v>
      </c>
      <c r="C3745" s="196" t="s">
        <v>8009</v>
      </c>
      <c r="D3745" s="196">
        <v>180</v>
      </c>
      <c r="E3745" s="197" t="s">
        <v>144</v>
      </c>
      <c r="F3745" s="196" t="s">
        <v>144</v>
      </c>
      <c r="G3745" s="196">
        <v>89842</v>
      </c>
      <c r="H3745" s="196" t="s">
        <v>9284</v>
      </c>
      <c r="I3745" s="196" t="s">
        <v>5502</v>
      </c>
      <c r="J3745" s="196" t="s">
        <v>5503</v>
      </c>
      <c r="K3745" s="197">
        <v>43.11</v>
      </c>
      <c r="L3745" s="196" t="s">
        <v>5433</v>
      </c>
    </row>
    <row r="3746" spans="1:12" ht="15.75">
      <c r="A3746" s="196" t="s">
        <v>8643</v>
      </c>
      <c r="B3746" s="196" t="s">
        <v>8644</v>
      </c>
      <c r="C3746" s="196" t="s">
        <v>8009</v>
      </c>
      <c r="D3746" s="196">
        <v>180</v>
      </c>
      <c r="E3746" s="197" t="s">
        <v>144</v>
      </c>
      <c r="F3746" s="196" t="s">
        <v>144</v>
      </c>
      <c r="G3746" s="196">
        <v>89844</v>
      </c>
      <c r="H3746" s="196" t="s">
        <v>9285</v>
      </c>
      <c r="I3746" s="196" t="s">
        <v>5502</v>
      </c>
      <c r="J3746" s="196" t="s">
        <v>5503</v>
      </c>
      <c r="K3746" s="197">
        <v>54.93</v>
      </c>
      <c r="L3746" s="196" t="s">
        <v>5433</v>
      </c>
    </row>
    <row r="3747" spans="1:12" ht="15.75">
      <c r="A3747" s="196" t="s">
        <v>8643</v>
      </c>
      <c r="B3747" s="196" t="s">
        <v>8644</v>
      </c>
      <c r="C3747" s="196" t="s">
        <v>8009</v>
      </c>
      <c r="D3747" s="196">
        <v>180</v>
      </c>
      <c r="E3747" s="197" t="s">
        <v>144</v>
      </c>
      <c r="F3747" s="196" t="s">
        <v>144</v>
      </c>
      <c r="G3747" s="196">
        <v>89845</v>
      </c>
      <c r="H3747" s="196" t="s">
        <v>9286</v>
      </c>
      <c r="I3747" s="196" t="s">
        <v>5502</v>
      </c>
      <c r="J3747" s="196" t="s">
        <v>5503</v>
      </c>
      <c r="K3747" s="197">
        <v>85.27</v>
      </c>
      <c r="L3747" s="196" t="s">
        <v>5433</v>
      </c>
    </row>
    <row r="3748" spans="1:12" ht="15.75">
      <c r="A3748" s="196" t="s">
        <v>8643</v>
      </c>
      <c r="B3748" s="196" t="s">
        <v>8644</v>
      </c>
      <c r="C3748" s="196" t="s">
        <v>8009</v>
      </c>
      <c r="D3748" s="196">
        <v>180</v>
      </c>
      <c r="E3748" s="197" t="s">
        <v>144</v>
      </c>
      <c r="F3748" s="196" t="s">
        <v>144</v>
      </c>
      <c r="G3748" s="196">
        <v>89846</v>
      </c>
      <c r="H3748" s="196" t="s">
        <v>9287</v>
      </c>
      <c r="I3748" s="196" t="s">
        <v>5502</v>
      </c>
      <c r="J3748" s="196" t="s">
        <v>5503</v>
      </c>
      <c r="K3748" s="197">
        <v>192.05</v>
      </c>
      <c r="L3748" s="196" t="s">
        <v>5433</v>
      </c>
    </row>
    <row r="3749" spans="1:12" ht="15.75">
      <c r="A3749" s="196" t="s">
        <v>8643</v>
      </c>
      <c r="B3749" s="196" t="s">
        <v>8644</v>
      </c>
      <c r="C3749" s="196" t="s">
        <v>8009</v>
      </c>
      <c r="D3749" s="196">
        <v>180</v>
      </c>
      <c r="E3749" s="197" t="s">
        <v>144</v>
      </c>
      <c r="F3749" s="196" t="s">
        <v>144</v>
      </c>
      <c r="G3749" s="196">
        <v>89847</v>
      </c>
      <c r="H3749" s="196" t="s">
        <v>9288</v>
      </c>
      <c r="I3749" s="196" t="s">
        <v>5502</v>
      </c>
      <c r="J3749" s="196" t="s">
        <v>5503</v>
      </c>
      <c r="K3749" s="197">
        <v>236.12</v>
      </c>
      <c r="L3749" s="196" t="s">
        <v>5433</v>
      </c>
    </row>
    <row r="3750" spans="1:12" ht="15.75">
      <c r="A3750" s="196" t="s">
        <v>8643</v>
      </c>
      <c r="B3750" s="196" t="s">
        <v>8644</v>
      </c>
      <c r="C3750" s="196" t="s">
        <v>8009</v>
      </c>
      <c r="D3750" s="196">
        <v>180</v>
      </c>
      <c r="E3750" s="197" t="s">
        <v>144</v>
      </c>
      <c r="F3750" s="196" t="s">
        <v>144</v>
      </c>
      <c r="G3750" s="196">
        <v>89850</v>
      </c>
      <c r="H3750" s="196" t="s">
        <v>9289</v>
      </c>
      <c r="I3750" s="196" t="s">
        <v>5502</v>
      </c>
      <c r="J3750" s="196" t="s">
        <v>5503</v>
      </c>
      <c r="K3750" s="197">
        <v>22.02</v>
      </c>
      <c r="L3750" s="196" t="s">
        <v>5433</v>
      </c>
    </row>
    <row r="3751" spans="1:12" ht="15.75">
      <c r="A3751" s="196" t="s">
        <v>8643</v>
      </c>
      <c r="B3751" s="196" t="s">
        <v>8644</v>
      </c>
      <c r="C3751" s="196" t="s">
        <v>8009</v>
      </c>
      <c r="D3751" s="196">
        <v>180</v>
      </c>
      <c r="E3751" s="197" t="s">
        <v>144</v>
      </c>
      <c r="F3751" s="196" t="s">
        <v>144</v>
      </c>
      <c r="G3751" s="196">
        <v>89851</v>
      </c>
      <c r="H3751" s="196" t="s">
        <v>9290</v>
      </c>
      <c r="I3751" s="196" t="s">
        <v>5502</v>
      </c>
      <c r="J3751" s="196" t="s">
        <v>5503</v>
      </c>
      <c r="K3751" s="197">
        <v>21.97</v>
      </c>
      <c r="L3751" s="196" t="s">
        <v>5433</v>
      </c>
    </row>
    <row r="3752" spans="1:12" ht="15.75">
      <c r="A3752" s="196" t="s">
        <v>8643</v>
      </c>
      <c r="B3752" s="196" t="s">
        <v>8644</v>
      </c>
      <c r="C3752" s="196" t="s">
        <v>8009</v>
      </c>
      <c r="D3752" s="196">
        <v>180</v>
      </c>
      <c r="E3752" s="197" t="s">
        <v>144</v>
      </c>
      <c r="F3752" s="196" t="s">
        <v>144</v>
      </c>
      <c r="G3752" s="196">
        <v>89852</v>
      </c>
      <c r="H3752" s="196" t="s">
        <v>9291</v>
      </c>
      <c r="I3752" s="196" t="s">
        <v>5502</v>
      </c>
      <c r="J3752" s="196" t="s">
        <v>5503</v>
      </c>
      <c r="K3752" s="197">
        <v>35.1</v>
      </c>
      <c r="L3752" s="196" t="s">
        <v>5433</v>
      </c>
    </row>
    <row r="3753" spans="1:12" ht="15.75">
      <c r="A3753" s="196" t="s">
        <v>8643</v>
      </c>
      <c r="B3753" s="196" t="s">
        <v>8644</v>
      </c>
      <c r="C3753" s="196" t="s">
        <v>8009</v>
      </c>
      <c r="D3753" s="196">
        <v>180</v>
      </c>
      <c r="E3753" s="197" t="s">
        <v>144</v>
      </c>
      <c r="F3753" s="196" t="s">
        <v>144</v>
      </c>
      <c r="G3753" s="196">
        <v>89853</v>
      </c>
      <c r="H3753" s="196" t="s">
        <v>9292</v>
      </c>
      <c r="I3753" s="196" t="s">
        <v>5502</v>
      </c>
      <c r="J3753" s="196" t="s">
        <v>5503</v>
      </c>
      <c r="K3753" s="197">
        <v>58.3</v>
      </c>
      <c r="L3753" s="196" t="s">
        <v>5433</v>
      </c>
    </row>
    <row r="3754" spans="1:12" ht="15.75">
      <c r="A3754" s="196" t="s">
        <v>8643</v>
      </c>
      <c r="B3754" s="196" t="s">
        <v>8644</v>
      </c>
      <c r="C3754" s="196" t="s">
        <v>8009</v>
      </c>
      <c r="D3754" s="196">
        <v>180</v>
      </c>
      <c r="E3754" s="197" t="s">
        <v>144</v>
      </c>
      <c r="F3754" s="196" t="s">
        <v>144</v>
      </c>
      <c r="G3754" s="196">
        <v>89854</v>
      </c>
      <c r="H3754" s="196" t="s">
        <v>9293</v>
      </c>
      <c r="I3754" s="196" t="s">
        <v>5502</v>
      </c>
      <c r="J3754" s="196" t="s">
        <v>5503</v>
      </c>
      <c r="K3754" s="197">
        <v>74.819999999999993</v>
      </c>
      <c r="L3754" s="196" t="s">
        <v>5433</v>
      </c>
    </row>
    <row r="3755" spans="1:12" ht="15.75">
      <c r="A3755" s="196" t="s">
        <v>8643</v>
      </c>
      <c r="B3755" s="196" t="s">
        <v>8644</v>
      </c>
      <c r="C3755" s="196" t="s">
        <v>8009</v>
      </c>
      <c r="D3755" s="196">
        <v>180</v>
      </c>
      <c r="E3755" s="197" t="s">
        <v>144</v>
      </c>
      <c r="F3755" s="196" t="s">
        <v>144</v>
      </c>
      <c r="G3755" s="196">
        <v>89855</v>
      </c>
      <c r="H3755" s="196" t="s">
        <v>9294</v>
      </c>
      <c r="I3755" s="196" t="s">
        <v>5502</v>
      </c>
      <c r="J3755" s="196" t="s">
        <v>5503</v>
      </c>
      <c r="K3755" s="197">
        <v>79.489999999999995</v>
      </c>
      <c r="L3755" s="196" t="s">
        <v>5433</v>
      </c>
    </row>
    <row r="3756" spans="1:12" ht="15.75">
      <c r="A3756" s="196" t="s">
        <v>8643</v>
      </c>
      <c r="B3756" s="196" t="s">
        <v>8644</v>
      </c>
      <c r="C3756" s="196" t="s">
        <v>8009</v>
      </c>
      <c r="D3756" s="196">
        <v>180</v>
      </c>
      <c r="E3756" s="197" t="s">
        <v>144</v>
      </c>
      <c r="F3756" s="196" t="s">
        <v>144</v>
      </c>
      <c r="G3756" s="196">
        <v>89856</v>
      </c>
      <c r="H3756" s="196" t="s">
        <v>9295</v>
      </c>
      <c r="I3756" s="196" t="s">
        <v>5502</v>
      </c>
      <c r="J3756" s="196" t="s">
        <v>5503</v>
      </c>
      <c r="K3756" s="197">
        <v>16.899999999999999</v>
      </c>
      <c r="L3756" s="196" t="s">
        <v>5433</v>
      </c>
    </row>
    <row r="3757" spans="1:12" ht="15.75">
      <c r="A3757" s="196" t="s">
        <v>8643</v>
      </c>
      <c r="B3757" s="196" t="s">
        <v>8644</v>
      </c>
      <c r="C3757" s="196" t="s">
        <v>8009</v>
      </c>
      <c r="D3757" s="196">
        <v>180</v>
      </c>
      <c r="E3757" s="197" t="s">
        <v>144</v>
      </c>
      <c r="F3757" s="196" t="s">
        <v>144</v>
      </c>
      <c r="G3757" s="196">
        <v>89857</v>
      </c>
      <c r="H3757" s="196" t="s">
        <v>9296</v>
      </c>
      <c r="I3757" s="196" t="s">
        <v>5502</v>
      </c>
      <c r="J3757" s="196" t="s">
        <v>5503</v>
      </c>
      <c r="K3757" s="197">
        <v>26.98</v>
      </c>
      <c r="L3757" s="196" t="s">
        <v>5433</v>
      </c>
    </row>
    <row r="3758" spans="1:12" ht="15.75">
      <c r="A3758" s="196" t="s">
        <v>8643</v>
      </c>
      <c r="B3758" s="196" t="s">
        <v>8644</v>
      </c>
      <c r="C3758" s="196" t="s">
        <v>8009</v>
      </c>
      <c r="D3758" s="196">
        <v>180</v>
      </c>
      <c r="E3758" s="197" t="s">
        <v>144</v>
      </c>
      <c r="F3758" s="196" t="s">
        <v>144</v>
      </c>
      <c r="G3758" s="196">
        <v>89859</v>
      </c>
      <c r="H3758" s="196" t="s">
        <v>9297</v>
      </c>
      <c r="I3758" s="196" t="s">
        <v>5502</v>
      </c>
      <c r="J3758" s="196" t="s">
        <v>5432</v>
      </c>
      <c r="K3758" s="197">
        <v>96.34</v>
      </c>
      <c r="L3758" s="196" t="s">
        <v>5433</v>
      </c>
    </row>
    <row r="3759" spans="1:12" ht="15.75">
      <c r="A3759" s="196" t="s">
        <v>8643</v>
      </c>
      <c r="B3759" s="196" t="s">
        <v>8644</v>
      </c>
      <c r="C3759" s="196" t="s">
        <v>8009</v>
      </c>
      <c r="D3759" s="196">
        <v>180</v>
      </c>
      <c r="E3759" s="197" t="s">
        <v>144</v>
      </c>
      <c r="F3759" s="196" t="s">
        <v>144</v>
      </c>
      <c r="G3759" s="196">
        <v>89860</v>
      </c>
      <c r="H3759" s="196" t="s">
        <v>9298</v>
      </c>
      <c r="I3759" s="196" t="s">
        <v>5502</v>
      </c>
      <c r="J3759" s="196" t="s">
        <v>5503</v>
      </c>
      <c r="K3759" s="197">
        <v>36.950000000000003</v>
      </c>
      <c r="L3759" s="196" t="s">
        <v>5433</v>
      </c>
    </row>
    <row r="3760" spans="1:12" ht="15.75">
      <c r="A3760" s="196" t="s">
        <v>8643</v>
      </c>
      <c r="B3760" s="196" t="s">
        <v>8644</v>
      </c>
      <c r="C3760" s="196" t="s">
        <v>8009</v>
      </c>
      <c r="D3760" s="196">
        <v>180</v>
      </c>
      <c r="E3760" s="197" t="s">
        <v>144</v>
      </c>
      <c r="F3760" s="196" t="s">
        <v>144</v>
      </c>
      <c r="G3760" s="196">
        <v>89861</v>
      </c>
      <c r="H3760" s="196" t="s">
        <v>9299</v>
      </c>
      <c r="I3760" s="196" t="s">
        <v>5502</v>
      </c>
      <c r="J3760" s="196" t="s">
        <v>5503</v>
      </c>
      <c r="K3760" s="197">
        <v>42.36</v>
      </c>
      <c r="L3760" s="196" t="s">
        <v>5433</v>
      </c>
    </row>
    <row r="3761" spans="1:12" ht="15.75">
      <c r="A3761" s="196" t="s">
        <v>8643</v>
      </c>
      <c r="B3761" s="196" t="s">
        <v>8644</v>
      </c>
      <c r="C3761" s="196" t="s">
        <v>8009</v>
      </c>
      <c r="D3761" s="196">
        <v>180</v>
      </c>
      <c r="E3761" s="197" t="s">
        <v>144</v>
      </c>
      <c r="F3761" s="196" t="s">
        <v>144</v>
      </c>
      <c r="G3761" s="196">
        <v>89862</v>
      </c>
      <c r="H3761" s="196" t="s">
        <v>9300</v>
      </c>
      <c r="I3761" s="196" t="s">
        <v>5502</v>
      </c>
      <c r="J3761" s="196" t="s">
        <v>5503</v>
      </c>
      <c r="K3761" s="197">
        <v>80.08</v>
      </c>
      <c r="L3761" s="196" t="s">
        <v>5433</v>
      </c>
    </row>
    <row r="3762" spans="1:12" ht="15.75">
      <c r="A3762" s="196" t="s">
        <v>8643</v>
      </c>
      <c r="B3762" s="196" t="s">
        <v>8644</v>
      </c>
      <c r="C3762" s="196" t="s">
        <v>8009</v>
      </c>
      <c r="D3762" s="196">
        <v>180</v>
      </c>
      <c r="E3762" s="197" t="s">
        <v>144</v>
      </c>
      <c r="F3762" s="196" t="s">
        <v>144</v>
      </c>
      <c r="G3762" s="196">
        <v>89863</v>
      </c>
      <c r="H3762" s="196" t="s">
        <v>9301</v>
      </c>
      <c r="I3762" s="196" t="s">
        <v>5502</v>
      </c>
      <c r="J3762" s="196" t="s">
        <v>5503</v>
      </c>
      <c r="K3762" s="197">
        <v>170.38</v>
      </c>
      <c r="L3762" s="196" t="s">
        <v>5433</v>
      </c>
    </row>
    <row r="3763" spans="1:12" ht="15.75">
      <c r="A3763" s="196" t="s">
        <v>8643</v>
      </c>
      <c r="B3763" s="196" t="s">
        <v>8644</v>
      </c>
      <c r="C3763" s="196" t="s">
        <v>8009</v>
      </c>
      <c r="D3763" s="196">
        <v>180</v>
      </c>
      <c r="E3763" s="197" t="s">
        <v>144</v>
      </c>
      <c r="F3763" s="196" t="s">
        <v>144</v>
      </c>
      <c r="G3763" s="196">
        <v>89866</v>
      </c>
      <c r="H3763" s="196" t="s">
        <v>9302</v>
      </c>
      <c r="I3763" s="196" t="s">
        <v>5502</v>
      </c>
      <c r="J3763" s="196" t="s">
        <v>5503</v>
      </c>
      <c r="K3763" s="197">
        <v>4.87</v>
      </c>
      <c r="L3763" s="196" t="s">
        <v>5433</v>
      </c>
    </row>
    <row r="3764" spans="1:12" ht="15.75">
      <c r="A3764" s="196" t="s">
        <v>8643</v>
      </c>
      <c r="B3764" s="196" t="s">
        <v>8644</v>
      </c>
      <c r="C3764" s="196" t="s">
        <v>8009</v>
      </c>
      <c r="D3764" s="196">
        <v>180</v>
      </c>
      <c r="E3764" s="197" t="s">
        <v>144</v>
      </c>
      <c r="F3764" s="196" t="s">
        <v>144</v>
      </c>
      <c r="G3764" s="196">
        <v>89867</v>
      </c>
      <c r="H3764" s="196" t="s">
        <v>9303</v>
      </c>
      <c r="I3764" s="196" t="s">
        <v>5502</v>
      </c>
      <c r="J3764" s="196" t="s">
        <v>5503</v>
      </c>
      <c r="K3764" s="197">
        <v>5.7</v>
      </c>
      <c r="L3764" s="196" t="s">
        <v>5433</v>
      </c>
    </row>
    <row r="3765" spans="1:12" ht="15.75">
      <c r="A3765" s="196" t="s">
        <v>8643</v>
      </c>
      <c r="B3765" s="196" t="s">
        <v>8644</v>
      </c>
      <c r="C3765" s="196" t="s">
        <v>8009</v>
      </c>
      <c r="D3765" s="196">
        <v>180</v>
      </c>
      <c r="E3765" s="197" t="s">
        <v>144</v>
      </c>
      <c r="F3765" s="196" t="s">
        <v>144</v>
      </c>
      <c r="G3765" s="196">
        <v>89868</v>
      </c>
      <c r="H3765" s="196" t="s">
        <v>9304</v>
      </c>
      <c r="I3765" s="196" t="s">
        <v>5502</v>
      </c>
      <c r="J3765" s="196" t="s">
        <v>5503</v>
      </c>
      <c r="K3765" s="197">
        <v>3.72</v>
      </c>
      <c r="L3765" s="196" t="s">
        <v>5433</v>
      </c>
    </row>
    <row r="3766" spans="1:12" ht="15.75">
      <c r="A3766" s="196" t="s">
        <v>8643</v>
      </c>
      <c r="B3766" s="196" t="s">
        <v>8644</v>
      </c>
      <c r="C3766" s="196" t="s">
        <v>8009</v>
      </c>
      <c r="D3766" s="196">
        <v>180</v>
      </c>
      <c r="E3766" s="197" t="s">
        <v>144</v>
      </c>
      <c r="F3766" s="196" t="s">
        <v>144</v>
      </c>
      <c r="G3766" s="196">
        <v>89869</v>
      </c>
      <c r="H3766" s="196" t="s">
        <v>9305</v>
      </c>
      <c r="I3766" s="196" t="s">
        <v>5502</v>
      </c>
      <c r="J3766" s="196" t="s">
        <v>5503</v>
      </c>
      <c r="K3766" s="197">
        <v>8.0299999999999994</v>
      </c>
      <c r="L3766" s="196" t="s">
        <v>5433</v>
      </c>
    </row>
    <row r="3767" spans="1:12" ht="15.75">
      <c r="A3767" s="196" t="s">
        <v>8643</v>
      </c>
      <c r="B3767" s="196" t="s">
        <v>8644</v>
      </c>
      <c r="C3767" s="196" t="s">
        <v>8009</v>
      </c>
      <c r="D3767" s="196">
        <v>180</v>
      </c>
      <c r="E3767" s="197" t="s">
        <v>144</v>
      </c>
      <c r="F3767" s="196" t="s">
        <v>144</v>
      </c>
      <c r="G3767" s="196">
        <v>89979</v>
      </c>
      <c r="H3767" s="196" t="s">
        <v>9306</v>
      </c>
      <c r="I3767" s="196" t="s">
        <v>5502</v>
      </c>
      <c r="J3767" s="196" t="s">
        <v>5503</v>
      </c>
      <c r="K3767" s="197">
        <v>26.26</v>
      </c>
      <c r="L3767" s="196" t="s">
        <v>5433</v>
      </c>
    </row>
    <row r="3768" spans="1:12" ht="15.75">
      <c r="A3768" s="196" t="s">
        <v>8643</v>
      </c>
      <c r="B3768" s="196" t="s">
        <v>8644</v>
      </c>
      <c r="C3768" s="196" t="s">
        <v>8009</v>
      </c>
      <c r="D3768" s="196">
        <v>180</v>
      </c>
      <c r="E3768" s="197" t="s">
        <v>144</v>
      </c>
      <c r="F3768" s="196" t="s">
        <v>144</v>
      </c>
      <c r="G3768" s="196">
        <v>89980</v>
      </c>
      <c r="H3768" s="196" t="s">
        <v>9307</v>
      </c>
      <c r="I3768" s="196" t="s">
        <v>5502</v>
      </c>
      <c r="J3768" s="196" t="s">
        <v>5503</v>
      </c>
      <c r="K3768" s="197">
        <v>10.1</v>
      </c>
      <c r="L3768" s="196" t="s">
        <v>5433</v>
      </c>
    </row>
    <row r="3769" spans="1:12" ht="15.75">
      <c r="A3769" s="196" t="s">
        <v>8643</v>
      </c>
      <c r="B3769" s="196" t="s">
        <v>8644</v>
      </c>
      <c r="C3769" s="196" t="s">
        <v>8009</v>
      </c>
      <c r="D3769" s="196">
        <v>180</v>
      </c>
      <c r="E3769" s="197" t="s">
        <v>144</v>
      </c>
      <c r="F3769" s="196" t="s">
        <v>144</v>
      </c>
      <c r="G3769" s="196">
        <v>89981</v>
      </c>
      <c r="H3769" s="196" t="s">
        <v>9308</v>
      </c>
      <c r="I3769" s="196" t="s">
        <v>5502</v>
      </c>
      <c r="J3769" s="196" t="s">
        <v>5503</v>
      </c>
      <c r="K3769" s="197">
        <v>23.35</v>
      </c>
      <c r="L3769" s="196" t="s">
        <v>5433</v>
      </c>
    </row>
    <row r="3770" spans="1:12" ht="15.75">
      <c r="A3770" s="196" t="s">
        <v>8643</v>
      </c>
      <c r="B3770" s="196" t="s">
        <v>8644</v>
      </c>
      <c r="C3770" s="196" t="s">
        <v>8009</v>
      </c>
      <c r="D3770" s="196">
        <v>180</v>
      </c>
      <c r="E3770" s="197" t="s">
        <v>144</v>
      </c>
      <c r="F3770" s="196" t="s">
        <v>144</v>
      </c>
      <c r="G3770" s="196">
        <v>90373</v>
      </c>
      <c r="H3770" s="196" t="s">
        <v>9309</v>
      </c>
      <c r="I3770" s="196" t="s">
        <v>5502</v>
      </c>
      <c r="J3770" s="196" t="s">
        <v>5503</v>
      </c>
      <c r="K3770" s="197">
        <v>13.94</v>
      </c>
      <c r="L3770" s="196" t="s">
        <v>5433</v>
      </c>
    </row>
    <row r="3771" spans="1:12" ht="15.75">
      <c r="A3771" s="196" t="s">
        <v>8643</v>
      </c>
      <c r="B3771" s="196" t="s">
        <v>8644</v>
      </c>
      <c r="C3771" s="196" t="s">
        <v>8009</v>
      </c>
      <c r="D3771" s="196">
        <v>180</v>
      </c>
      <c r="E3771" s="197" t="s">
        <v>144</v>
      </c>
      <c r="F3771" s="196" t="s">
        <v>144</v>
      </c>
      <c r="G3771" s="196">
        <v>90374</v>
      </c>
      <c r="H3771" s="196" t="s">
        <v>9310</v>
      </c>
      <c r="I3771" s="196" t="s">
        <v>5502</v>
      </c>
      <c r="J3771" s="196" t="s">
        <v>5503</v>
      </c>
      <c r="K3771" s="197">
        <v>21.92</v>
      </c>
      <c r="L3771" s="196" t="s">
        <v>5433</v>
      </c>
    </row>
    <row r="3772" spans="1:12" ht="15.75">
      <c r="A3772" s="196" t="s">
        <v>8643</v>
      </c>
      <c r="B3772" s="196" t="s">
        <v>8644</v>
      </c>
      <c r="C3772" s="196" t="s">
        <v>8009</v>
      </c>
      <c r="D3772" s="196">
        <v>180</v>
      </c>
      <c r="E3772" s="197" t="s">
        <v>144</v>
      </c>
      <c r="F3772" s="196" t="s">
        <v>144</v>
      </c>
      <c r="G3772" s="196">
        <v>90375</v>
      </c>
      <c r="H3772" s="196" t="s">
        <v>9311</v>
      </c>
      <c r="I3772" s="196" t="s">
        <v>5502</v>
      </c>
      <c r="J3772" s="196" t="s">
        <v>5503</v>
      </c>
      <c r="K3772" s="197">
        <v>8.6300000000000008</v>
      </c>
      <c r="L3772" s="196" t="s">
        <v>5433</v>
      </c>
    </row>
    <row r="3773" spans="1:12" ht="15.75">
      <c r="A3773" s="196" t="s">
        <v>8643</v>
      </c>
      <c r="B3773" s="196" t="s">
        <v>8644</v>
      </c>
      <c r="C3773" s="196" t="s">
        <v>8009</v>
      </c>
      <c r="D3773" s="196">
        <v>180</v>
      </c>
      <c r="E3773" s="197" t="s">
        <v>144</v>
      </c>
      <c r="F3773" s="196" t="s">
        <v>144</v>
      </c>
      <c r="G3773" s="196">
        <v>92287</v>
      </c>
      <c r="H3773" s="196" t="s">
        <v>9312</v>
      </c>
      <c r="I3773" s="196" t="s">
        <v>5502</v>
      </c>
      <c r="J3773" s="196" t="s">
        <v>5432</v>
      </c>
      <c r="K3773" s="197">
        <v>13.51</v>
      </c>
      <c r="L3773" s="196" t="s">
        <v>5433</v>
      </c>
    </row>
    <row r="3774" spans="1:12" ht="15.75">
      <c r="A3774" s="196" t="s">
        <v>8643</v>
      </c>
      <c r="B3774" s="196" t="s">
        <v>8644</v>
      </c>
      <c r="C3774" s="196" t="s">
        <v>8009</v>
      </c>
      <c r="D3774" s="196">
        <v>180</v>
      </c>
      <c r="E3774" s="197" t="s">
        <v>144</v>
      </c>
      <c r="F3774" s="196" t="s">
        <v>144</v>
      </c>
      <c r="G3774" s="196">
        <v>92288</v>
      </c>
      <c r="H3774" s="196" t="s">
        <v>9313</v>
      </c>
      <c r="I3774" s="196" t="s">
        <v>5502</v>
      </c>
      <c r="J3774" s="196" t="s">
        <v>5432</v>
      </c>
      <c r="K3774" s="197">
        <v>20.64</v>
      </c>
      <c r="L3774" s="196" t="s">
        <v>5433</v>
      </c>
    </row>
    <row r="3775" spans="1:12" ht="15.75">
      <c r="A3775" s="196" t="s">
        <v>8643</v>
      </c>
      <c r="B3775" s="196" t="s">
        <v>8644</v>
      </c>
      <c r="C3775" s="196" t="s">
        <v>8009</v>
      </c>
      <c r="D3775" s="196">
        <v>180</v>
      </c>
      <c r="E3775" s="197" t="s">
        <v>144</v>
      </c>
      <c r="F3775" s="196" t="s">
        <v>144</v>
      </c>
      <c r="G3775" s="196">
        <v>92289</v>
      </c>
      <c r="H3775" s="196" t="s">
        <v>9314</v>
      </c>
      <c r="I3775" s="196" t="s">
        <v>5502</v>
      </c>
      <c r="J3775" s="196" t="s">
        <v>5432</v>
      </c>
      <c r="K3775" s="197">
        <v>35.81</v>
      </c>
      <c r="L3775" s="196" t="s">
        <v>5433</v>
      </c>
    </row>
    <row r="3776" spans="1:12" ht="15.75">
      <c r="A3776" s="196" t="s">
        <v>8643</v>
      </c>
      <c r="B3776" s="196" t="s">
        <v>8644</v>
      </c>
      <c r="C3776" s="196" t="s">
        <v>8009</v>
      </c>
      <c r="D3776" s="196">
        <v>180</v>
      </c>
      <c r="E3776" s="197" t="s">
        <v>144</v>
      </c>
      <c r="F3776" s="196" t="s">
        <v>144</v>
      </c>
      <c r="G3776" s="196">
        <v>92290</v>
      </c>
      <c r="H3776" s="196" t="s">
        <v>9315</v>
      </c>
      <c r="I3776" s="196" t="s">
        <v>5502</v>
      </c>
      <c r="J3776" s="196" t="s">
        <v>5432</v>
      </c>
      <c r="K3776" s="197">
        <v>54.09</v>
      </c>
      <c r="L3776" s="196" t="s">
        <v>5433</v>
      </c>
    </row>
    <row r="3777" spans="1:12" ht="15.75">
      <c r="A3777" s="196" t="s">
        <v>8643</v>
      </c>
      <c r="B3777" s="196" t="s">
        <v>8644</v>
      </c>
      <c r="C3777" s="196" t="s">
        <v>8009</v>
      </c>
      <c r="D3777" s="196">
        <v>180</v>
      </c>
      <c r="E3777" s="197" t="s">
        <v>144</v>
      </c>
      <c r="F3777" s="196" t="s">
        <v>144</v>
      </c>
      <c r="G3777" s="196">
        <v>92291</v>
      </c>
      <c r="H3777" s="196" t="s">
        <v>9316</v>
      </c>
      <c r="I3777" s="196" t="s">
        <v>5502</v>
      </c>
      <c r="J3777" s="196" t="s">
        <v>5432</v>
      </c>
      <c r="K3777" s="197">
        <v>82.56</v>
      </c>
      <c r="L3777" s="196" t="s">
        <v>5433</v>
      </c>
    </row>
    <row r="3778" spans="1:12" ht="15.75">
      <c r="A3778" s="196" t="s">
        <v>8643</v>
      </c>
      <c r="B3778" s="196" t="s">
        <v>8644</v>
      </c>
      <c r="C3778" s="196" t="s">
        <v>8009</v>
      </c>
      <c r="D3778" s="196">
        <v>180</v>
      </c>
      <c r="E3778" s="197" t="s">
        <v>144</v>
      </c>
      <c r="F3778" s="196" t="s">
        <v>144</v>
      </c>
      <c r="G3778" s="196">
        <v>92292</v>
      </c>
      <c r="H3778" s="196" t="s">
        <v>9317</v>
      </c>
      <c r="I3778" s="196" t="s">
        <v>5502</v>
      </c>
      <c r="J3778" s="196" t="s">
        <v>5432</v>
      </c>
      <c r="K3778" s="197">
        <v>255.54</v>
      </c>
      <c r="L3778" s="196" t="s">
        <v>5433</v>
      </c>
    </row>
    <row r="3779" spans="1:12" ht="15.75">
      <c r="A3779" s="196" t="s">
        <v>8643</v>
      </c>
      <c r="B3779" s="196" t="s">
        <v>8644</v>
      </c>
      <c r="C3779" s="196" t="s">
        <v>8009</v>
      </c>
      <c r="D3779" s="196">
        <v>180</v>
      </c>
      <c r="E3779" s="197" t="s">
        <v>144</v>
      </c>
      <c r="F3779" s="196" t="s">
        <v>144</v>
      </c>
      <c r="G3779" s="196">
        <v>92293</v>
      </c>
      <c r="H3779" s="196" t="s">
        <v>9318</v>
      </c>
      <c r="I3779" s="196" t="s">
        <v>5502</v>
      </c>
      <c r="J3779" s="196" t="s">
        <v>5432</v>
      </c>
      <c r="K3779" s="197">
        <v>7.82</v>
      </c>
      <c r="L3779" s="196" t="s">
        <v>5433</v>
      </c>
    </row>
    <row r="3780" spans="1:12" ht="15.75">
      <c r="A3780" s="196" t="s">
        <v>8643</v>
      </c>
      <c r="B3780" s="196" t="s">
        <v>8644</v>
      </c>
      <c r="C3780" s="196" t="s">
        <v>8009</v>
      </c>
      <c r="D3780" s="196">
        <v>180</v>
      </c>
      <c r="E3780" s="197" t="s">
        <v>144</v>
      </c>
      <c r="F3780" s="196" t="s">
        <v>144</v>
      </c>
      <c r="G3780" s="196">
        <v>92294</v>
      </c>
      <c r="H3780" s="196" t="s">
        <v>9319</v>
      </c>
      <c r="I3780" s="196" t="s">
        <v>5502</v>
      </c>
      <c r="J3780" s="196" t="s">
        <v>5432</v>
      </c>
      <c r="K3780" s="197">
        <v>12.71</v>
      </c>
      <c r="L3780" s="196" t="s">
        <v>5433</v>
      </c>
    </row>
    <row r="3781" spans="1:12" ht="15.75">
      <c r="A3781" s="196" t="s">
        <v>8643</v>
      </c>
      <c r="B3781" s="196" t="s">
        <v>8644</v>
      </c>
      <c r="C3781" s="196" t="s">
        <v>8009</v>
      </c>
      <c r="D3781" s="196">
        <v>180</v>
      </c>
      <c r="E3781" s="197" t="s">
        <v>144</v>
      </c>
      <c r="F3781" s="196" t="s">
        <v>144</v>
      </c>
      <c r="G3781" s="196">
        <v>92295</v>
      </c>
      <c r="H3781" s="196" t="s">
        <v>9320</v>
      </c>
      <c r="I3781" s="196" t="s">
        <v>5502</v>
      </c>
      <c r="J3781" s="196" t="s">
        <v>5432</v>
      </c>
      <c r="K3781" s="197">
        <v>23.33</v>
      </c>
      <c r="L3781" s="196" t="s">
        <v>5433</v>
      </c>
    </row>
    <row r="3782" spans="1:12" ht="15.75">
      <c r="A3782" s="196" t="s">
        <v>8643</v>
      </c>
      <c r="B3782" s="196" t="s">
        <v>8644</v>
      </c>
      <c r="C3782" s="196" t="s">
        <v>8009</v>
      </c>
      <c r="D3782" s="196">
        <v>180</v>
      </c>
      <c r="E3782" s="197" t="s">
        <v>144</v>
      </c>
      <c r="F3782" s="196" t="s">
        <v>144</v>
      </c>
      <c r="G3782" s="196">
        <v>92296</v>
      </c>
      <c r="H3782" s="196" t="s">
        <v>9321</v>
      </c>
      <c r="I3782" s="196" t="s">
        <v>5502</v>
      </c>
      <c r="J3782" s="196" t="s">
        <v>5432</v>
      </c>
      <c r="K3782" s="197">
        <v>30.98</v>
      </c>
      <c r="L3782" s="196" t="s">
        <v>5433</v>
      </c>
    </row>
    <row r="3783" spans="1:12" ht="15.75">
      <c r="A3783" s="196" t="s">
        <v>8643</v>
      </c>
      <c r="B3783" s="196" t="s">
        <v>8644</v>
      </c>
      <c r="C3783" s="196" t="s">
        <v>8009</v>
      </c>
      <c r="D3783" s="196">
        <v>180</v>
      </c>
      <c r="E3783" s="197" t="s">
        <v>144</v>
      </c>
      <c r="F3783" s="196" t="s">
        <v>144</v>
      </c>
      <c r="G3783" s="196">
        <v>92297</v>
      </c>
      <c r="H3783" s="196" t="s">
        <v>9322</v>
      </c>
      <c r="I3783" s="196" t="s">
        <v>5502</v>
      </c>
      <c r="J3783" s="196" t="s">
        <v>5432</v>
      </c>
      <c r="K3783" s="197">
        <v>47.67</v>
      </c>
      <c r="L3783" s="196" t="s">
        <v>5433</v>
      </c>
    </row>
    <row r="3784" spans="1:12" ht="15.75">
      <c r="A3784" s="196" t="s">
        <v>8643</v>
      </c>
      <c r="B3784" s="196" t="s">
        <v>8644</v>
      </c>
      <c r="C3784" s="196" t="s">
        <v>8009</v>
      </c>
      <c r="D3784" s="196">
        <v>180</v>
      </c>
      <c r="E3784" s="197" t="s">
        <v>144</v>
      </c>
      <c r="F3784" s="196" t="s">
        <v>144</v>
      </c>
      <c r="G3784" s="196">
        <v>92298</v>
      </c>
      <c r="H3784" s="196" t="s">
        <v>9323</v>
      </c>
      <c r="I3784" s="196" t="s">
        <v>5502</v>
      </c>
      <c r="J3784" s="196" t="s">
        <v>5432</v>
      </c>
      <c r="K3784" s="197">
        <v>132.49</v>
      </c>
      <c r="L3784" s="196" t="s">
        <v>5433</v>
      </c>
    </row>
    <row r="3785" spans="1:12" ht="15.75">
      <c r="A3785" s="196" t="s">
        <v>8643</v>
      </c>
      <c r="B3785" s="196" t="s">
        <v>8644</v>
      </c>
      <c r="C3785" s="196" t="s">
        <v>8009</v>
      </c>
      <c r="D3785" s="196">
        <v>180</v>
      </c>
      <c r="E3785" s="197" t="s">
        <v>144</v>
      </c>
      <c r="F3785" s="196" t="s">
        <v>144</v>
      </c>
      <c r="G3785" s="196">
        <v>92299</v>
      </c>
      <c r="H3785" s="196" t="s">
        <v>9324</v>
      </c>
      <c r="I3785" s="196" t="s">
        <v>5502</v>
      </c>
      <c r="J3785" s="196" t="s">
        <v>5432</v>
      </c>
      <c r="K3785" s="197">
        <v>17.84</v>
      </c>
      <c r="L3785" s="196" t="s">
        <v>5433</v>
      </c>
    </row>
    <row r="3786" spans="1:12" ht="15.75">
      <c r="A3786" s="196" t="s">
        <v>8643</v>
      </c>
      <c r="B3786" s="196" t="s">
        <v>8644</v>
      </c>
      <c r="C3786" s="196" t="s">
        <v>8009</v>
      </c>
      <c r="D3786" s="196">
        <v>180</v>
      </c>
      <c r="E3786" s="197" t="s">
        <v>144</v>
      </c>
      <c r="F3786" s="196" t="s">
        <v>144</v>
      </c>
      <c r="G3786" s="196">
        <v>92300</v>
      </c>
      <c r="H3786" s="196" t="s">
        <v>9325</v>
      </c>
      <c r="I3786" s="196" t="s">
        <v>5502</v>
      </c>
      <c r="J3786" s="196" t="s">
        <v>5432</v>
      </c>
      <c r="K3786" s="197">
        <v>26.35</v>
      </c>
      <c r="L3786" s="196" t="s">
        <v>5433</v>
      </c>
    </row>
    <row r="3787" spans="1:12" ht="15.75">
      <c r="A3787" s="196" t="s">
        <v>8643</v>
      </c>
      <c r="B3787" s="196" t="s">
        <v>8644</v>
      </c>
      <c r="C3787" s="196" t="s">
        <v>8009</v>
      </c>
      <c r="D3787" s="196">
        <v>180</v>
      </c>
      <c r="E3787" s="197" t="s">
        <v>144</v>
      </c>
      <c r="F3787" s="196" t="s">
        <v>144</v>
      </c>
      <c r="G3787" s="196">
        <v>92301</v>
      </c>
      <c r="H3787" s="196" t="s">
        <v>9326</v>
      </c>
      <c r="I3787" s="196" t="s">
        <v>5502</v>
      </c>
      <c r="J3787" s="196" t="s">
        <v>5432</v>
      </c>
      <c r="K3787" s="197">
        <v>50.89</v>
      </c>
      <c r="L3787" s="196" t="s">
        <v>5433</v>
      </c>
    </row>
    <row r="3788" spans="1:12" ht="15.75">
      <c r="A3788" s="196" t="s">
        <v>8643</v>
      </c>
      <c r="B3788" s="196" t="s">
        <v>8644</v>
      </c>
      <c r="C3788" s="196" t="s">
        <v>8009</v>
      </c>
      <c r="D3788" s="196">
        <v>180</v>
      </c>
      <c r="E3788" s="197" t="s">
        <v>144</v>
      </c>
      <c r="F3788" s="196" t="s">
        <v>144</v>
      </c>
      <c r="G3788" s="196">
        <v>92302</v>
      </c>
      <c r="H3788" s="196" t="s">
        <v>9327</v>
      </c>
      <c r="I3788" s="196" t="s">
        <v>5502</v>
      </c>
      <c r="J3788" s="196" t="s">
        <v>5432</v>
      </c>
      <c r="K3788" s="197">
        <v>67.17</v>
      </c>
      <c r="L3788" s="196" t="s">
        <v>5433</v>
      </c>
    </row>
    <row r="3789" spans="1:12" ht="15.75">
      <c r="A3789" s="196" t="s">
        <v>8643</v>
      </c>
      <c r="B3789" s="196" t="s">
        <v>8644</v>
      </c>
      <c r="C3789" s="196" t="s">
        <v>8009</v>
      </c>
      <c r="D3789" s="196">
        <v>180</v>
      </c>
      <c r="E3789" s="197" t="s">
        <v>144</v>
      </c>
      <c r="F3789" s="196" t="s">
        <v>144</v>
      </c>
      <c r="G3789" s="196">
        <v>92303</v>
      </c>
      <c r="H3789" s="196" t="s">
        <v>9328</v>
      </c>
      <c r="I3789" s="196" t="s">
        <v>5502</v>
      </c>
      <c r="J3789" s="196" t="s">
        <v>5432</v>
      </c>
      <c r="K3789" s="197">
        <v>122.21</v>
      </c>
      <c r="L3789" s="196" t="s">
        <v>5433</v>
      </c>
    </row>
    <row r="3790" spans="1:12" ht="15.75">
      <c r="A3790" s="196" t="s">
        <v>8643</v>
      </c>
      <c r="B3790" s="196" t="s">
        <v>8644</v>
      </c>
      <c r="C3790" s="196" t="s">
        <v>8009</v>
      </c>
      <c r="D3790" s="196">
        <v>180</v>
      </c>
      <c r="E3790" s="197" t="s">
        <v>144</v>
      </c>
      <c r="F3790" s="196" t="s">
        <v>144</v>
      </c>
      <c r="G3790" s="196">
        <v>92304</v>
      </c>
      <c r="H3790" s="196" t="s">
        <v>9329</v>
      </c>
      <c r="I3790" s="196" t="s">
        <v>5502</v>
      </c>
      <c r="J3790" s="196" t="s">
        <v>5432</v>
      </c>
      <c r="K3790" s="197">
        <v>315.5</v>
      </c>
      <c r="L3790" s="196" t="s">
        <v>5433</v>
      </c>
    </row>
    <row r="3791" spans="1:12" ht="15.75">
      <c r="A3791" s="196" t="s">
        <v>8643</v>
      </c>
      <c r="B3791" s="196" t="s">
        <v>8644</v>
      </c>
      <c r="C3791" s="196" t="s">
        <v>8009</v>
      </c>
      <c r="D3791" s="196">
        <v>180</v>
      </c>
      <c r="E3791" s="197" t="s">
        <v>144</v>
      </c>
      <c r="F3791" s="196" t="s">
        <v>144</v>
      </c>
      <c r="G3791" s="196">
        <v>92311</v>
      </c>
      <c r="H3791" s="196" t="s">
        <v>9330</v>
      </c>
      <c r="I3791" s="196" t="s">
        <v>5502</v>
      </c>
      <c r="J3791" s="196" t="s">
        <v>5432</v>
      </c>
      <c r="K3791" s="197">
        <v>10.029999999999999</v>
      </c>
      <c r="L3791" s="196" t="s">
        <v>5433</v>
      </c>
    </row>
    <row r="3792" spans="1:12" ht="15.75">
      <c r="A3792" s="196" t="s">
        <v>8643</v>
      </c>
      <c r="B3792" s="196" t="s">
        <v>8644</v>
      </c>
      <c r="C3792" s="196" t="s">
        <v>8009</v>
      </c>
      <c r="D3792" s="196">
        <v>180</v>
      </c>
      <c r="E3792" s="197" t="s">
        <v>144</v>
      </c>
      <c r="F3792" s="196" t="s">
        <v>144</v>
      </c>
      <c r="G3792" s="196">
        <v>92312</v>
      </c>
      <c r="H3792" s="196" t="s">
        <v>9331</v>
      </c>
      <c r="I3792" s="196" t="s">
        <v>5502</v>
      </c>
      <c r="J3792" s="196" t="s">
        <v>5432</v>
      </c>
      <c r="K3792" s="197">
        <v>16.04</v>
      </c>
      <c r="L3792" s="196" t="s">
        <v>5433</v>
      </c>
    </row>
    <row r="3793" spans="1:12" ht="15.75">
      <c r="A3793" s="196" t="s">
        <v>8643</v>
      </c>
      <c r="B3793" s="196" t="s">
        <v>8644</v>
      </c>
      <c r="C3793" s="196" t="s">
        <v>8009</v>
      </c>
      <c r="D3793" s="196">
        <v>180</v>
      </c>
      <c r="E3793" s="197" t="s">
        <v>144</v>
      </c>
      <c r="F3793" s="196" t="s">
        <v>144</v>
      </c>
      <c r="G3793" s="196">
        <v>92313</v>
      </c>
      <c r="H3793" s="196" t="s">
        <v>9332</v>
      </c>
      <c r="I3793" s="196" t="s">
        <v>5502</v>
      </c>
      <c r="J3793" s="196" t="s">
        <v>5432</v>
      </c>
      <c r="K3793" s="197">
        <v>23.17</v>
      </c>
      <c r="L3793" s="196" t="s">
        <v>5433</v>
      </c>
    </row>
    <row r="3794" spans="1:12" ht="15.75">
      <c r="A3794" s="196" t="s">
        <v>8643</v>
      </c>
      <c r="B3794" s="196" t="s">
        <v>8644</v>
      </c>
      <c r="C3794" s="196" t="s">
        <v>8009</v>
      </c>
      <c r="D3794" s="196">
        <v>180</v>
      </c>
      <c r="E3794" s="197" t="s">
        <v>144</v>
      </c>
      <c r="F3794" s="196" t="s">
        <v>144</v>
      </c>
      <c r="G3794" s="196">
        <v>92314</v>
      </c>
      <c r="H3794" s="196" t="s">
        <v>9333</v>
      </c>
      <c r="I3794" s="196" t="s">
        <v>5502</v>
      </c>
      <c r="J3794" s="196" t="s">
        <v>5432</v>
      </c>
      <c r="K3794" s="197">
        <v>6.53</v>
      </c>
      <c r="L3794" s="196" t="s">
        <v>5433</v>
      </c>
    </row>
    <row r="3795" spans="1:12" ht="15.75">
      <c r="A3795" s="196" t="s">
        <v>8643</v>
      </c>
      <c r="B3795" s="196" t="s">
        <v>8644</v>
      </c>
      <c r="C3795" s="196" t="s">
        <v>8009</v>
      </c>
      <c r="D3795" s="196">
        <v>180</v>
      </c>
      <c r="E3795" s="197" t="s">
        <v>144</v>
      </c>
      <c r="F3795" s="196" t="s">
        <v>144</v>
      </c>
      <c r="G3795" s="196">
        <v>92315</v>
      </c>
      <c r="H3795" s="196" t="s">
        <v>9334</v>
      </c>
      <c r="I3795" s="196" t="s">
        <v>5502</v>
      </c>
      <c r="J3795" s="196" t="s">
        <v>5432</v>
      </c>
      <c r="K3795" s="197">
        <v>9.5500000000000007</v>
      </c>
      <c r="L3795" s="196" t="s">
        <v>5433</v>
      </c>
    </row>
    <row r="3796" spans="1:12" ht="15.75">
      <c r="A3796" s="196" t="s">
        <v>8643</v>
      </c>
      <c r="B3796" s="196" t="s">
        <v>8644</v>
      </c>
      <c r="C3796" s="196" t="s">
        <v>8009</v>
      </c>
      <c r="D3796" s="196">
        <v>180</v>
      </c>
      <c r="E3796" s="197" t="s">
        <v>144</v>
      </c>
      <c r="F3796" s="196" t="s">
        <v>144</v>
      </c>
      <c r="G3796" s="196">
        <v>92316</v>
      </c>
      <c r="H3796" s="196" t="s">
        <v>9335</v>
      </c>
      <c r="I3796" s="196" t="s">
        <v>5502</v>
      </c>
      <c r="J3796" s="196" t="s">
        <v>5432</v>
      </c>
      <c r="K3796" s="197">
        <v>14.43</v>
      </c>
      <c r="L3796" s="196" t="s">
        <v>5433</v>
      </c>
    </row>
    <row r="3797" spans="1:12" ht="15.75">
      <c r="A3797" s="196" t="s">
        <v>8643</v>
      </c>
      <c r="B3797" s="196" t="s">
        <v>8644</v>
      </c>
      <c r="C3797" s="196" t="s">
        <v>8009</v>
      </c>
      <c r="D3797" s="196">
        <v>180</v>
      </c>
      <c r="E3797" s="197" t="s">
        <v>144</v>
      </c>
      <c r="F3797" s="196" t="s">
        <v>144</v>
      </c>
      <c r="G3797" s="196">
        <v>92317</v>
      </c>
      <c r="H3797" s="196" t="s">
        <v>9336</v>
      </c>
      <c r="I3797" s="196" t="s">
        <v>5502</v>
      </c>
      <c r="J3797" s="196" t="s">
        <v>5432</v>
      </c>
      <c r="K3797" s="197">
        <v>13.64</v>
      </c>
      <c r="L3797" s="196" t="s">
        <v>5433</v>
      </c>
    </row>
    <row r="3798" spans="1:12" ht="15.75">
      <c r="A3798" s="196" t="s">
        <v>8643</v>
      </c>
      <c r="B3798" s="196" t="s">
        <v>8644</v>
      </c>
      <c r="C3798" s="196" t="s">
        <v>8009</v>
      </c>
      <c r="D3798" s="196">
        <v>180</v>
      </c>
      <c r="E3798" s="197" t="s">
        <v>144</v>
      </c>
      <c r="F3798" s="196" t="s">
        <v>144</v>
      </c>
      <c r="G3798" s="196">
        <v>92318</v>
      </c>
      <c r="H3798" s="196" t="s">
        <v>9337</v>
      </c>
      <c r="I3798" s="196" t="s">
        <v>5502</v>
      </c>
      <c r="J3798" s="196" t="s">
        <v>5432</v>
      </c>
      <c r="K3798" s="197">
        <v>21.24</v>
      </c>
      <c r="L3798" s="196" t="s">
        <v>5433</v>
      </c>
    </row>
    <row r="3799" spans="1:12" ht="15.75">
      <c r="A3799" s="196" t="s">
        <v>8643</v>
      </c>
      <c r="B3799" s="196" t="s">
        <v>8644</v>
      </c>
      <c r="C3799" s="196" t="s">
        <v>8009</v>
      </c>
      <c r="D3799" s="196">
        <v>180</v>
      </c>
      <c r="E3799" s="197" t="s">
        <v>144</v>
      </c>
      <c r="F3799" s="196" t="s">
        <v>144</v>
      </c>
      <c r="G3799" s="196">
        <v>92319</v>
      </c>
      <c r="H3799" s="196" t="s">
        <v>9338</v>
      </c>
      <c r="I3799" s="196" t="s">
        <v>5502</v>
      </c>
      <c r="J3799" s="196" t="s">
        <v>5432</v>
      </c>
      <c r="K3799" s="197">
        <v>29.73</v>
      </c>
      <c r="L3799" s="196" t="s">
        <v>5433</v>
      </c>
    </row>
    <row r="3800" spans="1:12" ht="15.75">
      <c r="A3800" s="196" t="s">
        <v>8643</v>
      </c>
      <c r="B3800" s="196" t="s">
        <v>8644</v>
      </c>
      <c r="C3800" s="196" t="s">
        <v>8009</v>
      </c>
      <c r="D3800" s="196">
        <v>180</v>
      </c>
      <c r="E3800" s="197" t="s">
        <v>144</v>
      </c>
      <c r="F3800" s="196" t="s">
        <v>144</v>
      </c>
      <c r="G3800" s="196">
        <v>92326</v>
      </c>
      <c r="H3800" s="196" t="s">
        <v>9339</v>
      </c>
      <c r="I3800" s="196" t="s">
        <v>5502</v>
      </c>
      <c r="J3800" s="196" t="s">
        <v>5432</v>
      </c>
      <c r="K3800" s="197">
        <v>11.11</v>
      </c>
      <c r="L3800" s="196" t="s">
        <v>5433</v>
      </c>
    </row>
    <row r="3801" spans="1:12" ht="15.75">
      <c r="A3801" s="196" t="s">
        <v>8643</v>
      </c>
      <c r="B3801" s="196" t="s">
        <v>8644</v>
      </c>
      <c r="C3801" s="196" t="s">
        <v>8009</v>
      </c>
      <c r="D3801" s="196">
        <v>180</v>
      </c>
      <c r="E3801" s="197" t="s">
        <v>144</v>
      </c>
      <c r="F3801" s="196" t="s">
        <v>144</v>
      </c>
      <c r="G3801" s="196">
        <v>92327</v>
      </c>
      <c r="H3801" s="196" t="s">
        <v>9340</v>
      </c>
      <c r="I3801" s="196" t="s">
        <v>5502</v>
      </c>
      <c r="J3801" s="196" t="s">
        <v>5432</v>
      </c>
      <c r="K3801" s="197">
        <v>18.39</v>
      </c>
      <c r="L3801" s="196" t="s">
        <v>5433</v>
      </c>
    </row>
    <row r="3802" spans="1:12" ht="15.75">
      <c r="A3802" s="196" t="s">
        <v>8643</v>
      </c>
      <c r="B3802" s="196" t="s">
        <v>8644</v>
      </c>
      <c r="C3802" s="196" t="s">
        <v>8009</v>
      </c>
      <c r="D3802" s="196">
        <v>180</v>
      </c>
      <c r="E3802" s="197" t="s">
        <v>144</v>
      </c>
      <c r="F3802" s="196" t="s">
        <v>144</v>
      </c>
      <c r="G3802" s="196">
        <v>92328</v>
      </c>
      <c r="H3802" s="196" t="s">
        <v>9341</v>
      </c>
      <c r="I3802" s="196" t="s">
        <v>5502</v>
      </c>
      <c r="J3802" s="196" t="s">
        <v>5432</v>
      </c>
      <c r="K3802" s="197">
        <v>27.33</v>
      </c>
      <c r="L3802" s="196" t="s">
        <v>5433</v>
      </c>
    </row>
    <row r="3803" spans="1:12" ht="15.75">
      <c r="A3803" s="196" t="s">
        <v>8643</v>
      </c>
      <c r="B3803" s="196" t="s">
        <v>8644</v>
      </c>
      <c r="C3803" s="196" t="s">
        <v>8009</v>
      </c>
      <c r="D3803" s="196">
        <v>180</v>
      </c>
      <c r="E3803" s="197" t="s">
        <v>144</v>
      </c>
      <c r="F3803" s="196" t="s">
        <v>144</v>
      </c>
      <c r="G3803" s="196">
        <v>92329</v>
      </c>
      <c r="H3803" s="196" t="s">
        <v>9342</v>
      </c>
      <c r="I3803" s="196" t="s">
        <v>5502</v>
      </c>
      <c r="J3803" s="196" t="s">
        <v>5432</v>
      </c>
      <c r="K3803" s="197">
        <v>6.7</v>
      </c>
      <c r="L3803" s="196" t="s">
        <v>5433</v>
      </c>
    </row>
    <row r="3804" spans="1:12" ht="15.75">
      <c r="A3804" s="196" t="s">
        <v>8643</v>
      </c>
      <c r="B3804" s="196" t="s">
        <v>8644</v>
      </c>
      <c r="C3804" s="196" t="s">
        <v>8009</v>
      </c>
      <c r="D3804" s="196">
        <v>180</v>
      </c>
      <c r="E3804" s="197" t="s">
        <v>144</v>
      </c>
      <c r="F3804" s="196" t="s">
        <v>144</v>
      </c>
      <c r="G3804" s="196">
        <v>92330</v>
      </c>
      <c r="H3804" s="196" t="s">
        <v>9343</v>
      </c>
      <c r="I3804" s="196" t="s">
        <v>5502</v>
      </c>
      <c r="J3804" s="196" t="s">
        <v>5432</v>
      </c>
      <c r="K3804" s="197">
        <v>11.08</v>
      </c>
      <c r="L3804" s="196" t="s">
        <v>5433</v>
      </c>
    </row>
    <row r="3805" spans="1:12" ht="15.75">
      <c r="A3805" s="196" t="s">
        <v>8643</v>
      </c>
      <c r="B3805" s="196" t="s">
        <v>8644</v>
      </c>
      <c r="C3805" s="196" t="s">
        <v>8009</v>
      </c>
      <c r="D3805" s="196">
        <v>180</v>
      </c>
      <c r="E3805" s="197" t="s">
        <v>144</v>
      </c>
      <c r="F3805" s="196" t="s">
        <v>144</v>
      </c>
      <c r="G3805" s="196">
        <v>92331</v>
      </c>
      <c r="H3805" s="196" t="s">
        <v>9344</v>
      </c>
      <c r="I3805" s="196" t="s">
        <v>5502</v>
      </c>
      <c r="J3805" s="196" t="s">
        <v>5432</v>
      </c>
      <c r="K3805" s="197">
        <v>17.21</v>
      </c>
      <c r="L3805" s="196" t="s">
        <v>5433</v>
      </c>
    </row>
    <row r="3806" spans="1:12" ht="15.75">
      <c r="A3806" s="196" t="s">
        <v>8643</v>
      </c>
      <c r="B3806" s="196" t="s">
        <v>8644</v>
      </c>
      <c r="C3806" s="196" t="s">
        <v>8009</v>
      </c>
      <c r="D3806" s="196">
        <v>180</v>
      </c>
      <c r="E3806" s="197" t="s">
        <v>144</v>
      </c>
      <c r="F3806" s="196" t="s">
        <v>144</v>
      </c>
      <c r="G3806" s="196">
        <v>92332</v>
      </c>
      <c r="H3806" s="196" t="s">
        <v>9345</v>
      </c>
      <c r="I3806" s="196" t="s">
        <v>5502</v>
      </c>
      <c r="J3806" s="196" t="s">
        <v>5432</v>
      </c>
      <c r="K3806" s="197">
        <v>13.89</v>
      </c>
      <c r="L3806" s="196" t="s">
        <v>5433</v>
      </c>
    </row>
    <row r="3807" spans="1:12" ht="15.75">
      <c r="A3807" s="196" t="s">
        <v>8643</v>
      </c>
      <c r="B3807" s="196" t="s">
        <v>8644</v>
      </c>
      <c r="C3807" s="196" t="s">
        <v>8009</v>
      </c>
      <c r="D3807" s="196">
        <v>180</v>
      </c>
      <c r="E3807" s="197" t="s">
        <v>144</v>
      </c>
      <c r="F3807" s="196" t="s">
        <v>144</v>
      </c>
      <c r="G3807" s="196">
        <v>92333</v>
      </c>
      <c r="H3807" s="196" t="s">
        <v>9346</v>
      </c>
      <c r="I3807" s="196" t="s">
        <v>5502</v>
      </c>
      <c r="J3807" s="196" t="s">
        <v>5432</v>
      </c>
      <c r="K3807" s="197">
        <v>24.32</v>
      </c>
      <c r="L3807" s="196" t="s">
        <v>5433</v>
      </c>
    </row>
    <row r="3808" spans="1:12" ht="15.75">
      <c r="A3808" s="196" t="s">
        <v>8643</v>
      </c>
      <c r="B3808" s="196" t="s">
        <v>8644</v>
      </c>
      <c r="C3808" s="196" t="s">
        <v>8009</v>
      </c>
      <c r="D3808" s="196">
        <v>180</v>
      </c>
      <c r="E3808" s="197" t="s">
        <v>144</v>
      </c>
      <c r="F3808" s="196" t="s">
        <v>144</v>
      </c>
      <c r="G3808" s="196">
        <v>92334</v>
      </c>
      <c r="H3808" s="196" t="s">
        <v>9347</v>
      </c>
      <c r="I3808" s="196" t="s">
        <v>5502</v>
      </c>
      <c r="J3808" s="196" t="s">
        <v>5432</v>
      </c>
      <c r="K3808" s="197">
        <v>35.270000000000003</v>
      </c>
      <c r="L3808" s="196" t="s">
        <v>5433</v>
      </c>
    </row>
    <row r="3809" spans="1:12" ht="15.75">
      <c r="A3809" s="196" t="s">
        <v>8643</v>
      </c>
      <c r="B3809" s="196" t="s">
        <v>8644</v>
      </c>
      <c r="C3809" s="196" t="s">
        <v>8009</v>
      </c>
      <c r="D3809" s="196">
        <v>180</v>
      </c>
      <c r="E3809" s="197" t="s">
        <v>144</v>
      </c>
      <c r="F3809" s="196" t="s">
        <v>144</v>
      </c>
      <c r="G3809" s="196">
        <v>92344</v>
      </c>
      <c r="H3809" s="196" t="s">
        <v>9348</v>
      </c>
      <c r="I3809" s="196" t="s">
        <v>5502</v>
      </c>
      <c r="J3809" s="196" t="s">
        <v>5503</v>
      </c>
      <c r="K3809" s="197">
        <v>48.31</v>
      </c>
      <c r="L3809" s="196" t="s">
        <v>5433</v>
      </c>
    </row>
    <row r="3810" spans="1:12" ht="15.75">
      <c r="A3810" s="196" t="s">
        <v>8643</v>
      </c>
      <c r="B3810" s="196" t="s">
        <v>8644</v>
      </c>
      <c r="C3810" s="196" t="s">
        <v>8009</v>
      </c>
      <c r="D3810" s="196">
        <v>180</v>
      </c>
      <c r="E3810" s="197" t="s">
        <v>144</v>
      </c>
      <c r="F3810" s="196" t="s">
        <v>144</v>
      </c>
      <c r="G3810" s="196">
        <v>92345</v>
      </c>
      <c r="H3810" s="196" t="s">
        <v>9349</v>
      </c>
      <c r="I3810" s="196" t="s">
        <v>5502</v>
      </c>
      <c r="J3810" s="196" t="s">
        <v>5503</v>
      </c>
      <c r="K3810" s="197">
        <v>48.29</v>
      </c>
      <c r="L3810" s="196" t="s">
        <v>5433</v>
      </c>
    </row>
    <row r="3811" spans="1:12" ht="15.75">
      <c r="A3811" s="196" t="s">
        <v>8643</v>
      </c>
      <c r="B3811" s="196" t="s">
        <v>8644</v>
      </c>
      <c r="C3811" s="196" t="s">
        <v>8009</v>
      </c>
      <c r="D3811" s="196">
        <v>180</v>
      </c>
      <c r="E3811" s="197" t="s">
        <v>144</v>
      </c>
      <c r="F3811" s="196" t="s">
        <v>144</v>
      </c>
      <c r="G3811" s="196">
        <v>92346</v>
      </c>
      <c r="H3811" s="196" t="s">
        <v>9350</v>
      </c>
      <c r="I3811" s="196" t="s">
        <v>5502</v>
      </c>
      <c r="J3811" s="196" t="s">
        <v>5503</v>
      </c>
      <c r="K3811" s="197">
        <v>62.22</v>
      </c>
      <c r="L3811" s="196" t="s">
        <v>5433</v>
      </c>
    </row>
    <row r="3812" spans="1:12" ht="15.75">
      <c r="A3812" s="196" t="s">
        <v>8643</v>
      </c>
      <c r="B3812" s="196" t="s">
        <v>8644</v>
      </c>
      <c r="C3812" s="196" t="s">
        <v>8009</v>
      </c>
      <c r="D3812" s="196">
        <v>180</v>
      </c>
      <c r="E3812" s="197" t="s">
        <v>144</v>
      </c>
      <c r="F3812" s="196" t="s">
        <v>144</v>
      </c>
      <c r="G3812" s="196">
        <v>92347</v>
      </c>
      <c r="H3812" s="196" t="s">
        <v>9351</v>
      </c>
      <c r="I3812" s="196" t="s">
        <v>5502</v>
      </c>
      <c r="J3812" s="196" t="s">
        <v>5503</v>
      </c>
      <c r="K3812" s="197">
        <v>68.55</v>
      </c>
      <c r="L3812" s="196" t="s">
        <v>5433</v>
      </c>
    </row>
    <row r="3813" spans="1:12" ht="15.75">
      <c r="A3813" s="196" t="s">
        <v>8643</v>
      </c>
      <c r="B3813" s="196" t="s">
        <v>8644</v>
      </c>
      <c r="C3813" s="196" t="s">
        <v>8009</v>
      </c>
      <c r="D3813" s="196">
        <v>180</v>
      </c>
      <c r="E3813" s="197" t="s">
        <v>144</v>
      </c>
      <c r="F3813" s="196" t="s">
        <v>144</v>
      </c>
      <c r="G3813" s="196">
        <v>92348</v>
      </c>
      <c r="H3813" s="196" t="s">
        <v>9352</v>
      </c>
      <c r="I3813" s="196" t="s">
        <v>5502</v>
      </c>
      <c r="J3813" s="196" t="s">
        <v>5503</v>
      </c>
      <c r="K3813" s="197">
        <v>85.35</v>
      </c>
      <c r="L3813" s="196" t="s">
        <v>5433</v>
      </c>
    </row>
    <row r="3814" spans="1:12" ht="15.75">
      <c r="A3814" s="196" t="s">
        <v>8643</v>
      </c>
      <c r="B3814" s="196" t="s">
        <v>8644</v>
      </c>
      <c r="C3814" s="196" t="s">
        <v>8009</v>
      </c>
      <c r="D3814" s="196">
        <v>180</v>
      </c>
      <c r="E3814" s="197" t="s">
        <v>144</v>
      </c>
      <c r="F3814" s="196" t="s">
        <v>144</v>
      </c>
      <c r="G3814" s="196">
        <v>92349</v>
      </c>
      <c r="H3814" s="196" t="s">
        <v>9353</v>
      </c>
      <c r="I3814" s="196" t="s">
        <v>5502</v>
      </c>
      <c r="J3814" s="196" t="s">
        <v>5503</v>
      </c>
      <c r="K3814" s="197">
        <v>90.98</v>
      </c>
      <c r="L3814" s="196" t="s">
        <v>5433</v>
      </c>
    </row>
    <row r="3815" spans="1:12" ht="15.75">
      <c r="A3815" s="196" t="s">
        <v>8643</v>
      </c>
      <c r="B3815" s="196" t="s">
        <v>8644</v>
      </c>
      <c r="C3815" s="196" t="s">
        <v>8009</v>
      </c>
      <c r="D3815" s="196">
        <v>180</v>
      </c>
      <c r="E3815" s="197" t="s">
        <v>144</v>
      </c>
      <c r="F3815" s="196" t="s">
        <v>144</v>
      </c>
      <c r="G3815" s="196">
        <v>92350</v>
      </c>
      <c r="H3815" s="196" t="s">
        <v>9354</v>
      </c>
      <c r="I3815" s="196" t="s">
        <v>5502</v>
      </c>
      <c r="J3815" s="196" t="s">
        <v>5503</v>
      </c>
      <c r="K3815" s="197">
        <v>71.84</v>
      </c>
      <c r="L3815" s="196" t="s">
        <v>5433</v>
      </c>
    </row>
    <row r="3816" spans="1:12" ht="15.75">
      <c r="A3816" s="196" t="s">
        <v>8643</v>
      </c>
      <c r="B3816" s="196" t="s">
        <v>8644</v>
      </c>
      <c r="C3816" s="196" t="s">
        <v>8009</v>
      </c>
      <c r="D3816" s="196">
        <v>180</v>
      </c>
      <c r="E3816" s="197" t="s">
        <v>144</v>
      </c>
      <c r="F3816" s="196" t="s">
        <v>144</v>
      </c>
      <c r="G3816" s="196">
        <v>92351</v>
      </c>
      <c r="H3816" s="196" t="s">
        <v>9355</v>
      </c>
      <c r="I3816" s="196" t="s">
        <v>5502</v>
      </c>
      <c r="J3816" s="196" t="s">
        <v>5503</v>
      </c>
      <c r="K3816" s="197">
        <v>70.44</v>
      </c>
      <c r="L3816" s="196" t="s">
        <v>5433</v>
      </c>
    </row>
    <row r="3817" spans="1:12" ht="15.75">
      <c r="A3817" s="196" t="s">
        <v>8643</v>
      </c>
      <c r="B3817" s="196" t="s">
        <v>8644</v>
      </c>
      <c r="C3817" s="196" t="s">
        <v>8009</v>
      </c>
      <c r="D3817" s="196">
        <v>180</v>
      </c>
      <c r="E3817" s="197" t="s">
        <v>144</v>
      </c>
      <c r="F3817" s="196" t="s">
        <v>144</v>
      </c>
      <c r="G3817" s="196">
        <v>92352</v>
      </c>
      <c r="H3817" s="196" t="s">
        <v>9356</v>
      </c>
      <c r="I3817" s="196" t="s">
        <v>5502</v>
      </c>
      <c r="J3817" s="196" t="s">
        <v>5503</v>
      </c>
      <c r="K3817" s="197">
        <v>105.38</v>
      </c>
      <c r="L3817" s="196" t="s">
        <v>5433</v>
      </c>
    </row>
    <row r="3818" spans="1:12" ht="15.75">
      <c r="A3818" s="196" t="s">
        <v>8643</v>
      </c>
      <c r="B3818" s="196" t="s">
        <v>8644</v>
      </c>
      <c r="C3818" s="196" t="s">
        <v>8009</v>
      </c>
      <c r="D3818" s="196">
        <v>180</v>
      </c>
      <c r="E3818" s="197" t="s">
        <v>144</v>
      </c>
      <c r="F3818" s="196" t="s">
        <v>144</v>
      </c>
      <c r="G3818" s="196">
        <v>92353</v>
      </c>
      <c r="H3818" s="196" t="s">
        <v>9357</v>
      </c>
      <c r="I3818" s="196" t="s">
        <v>5502</v>
      </c>
      <c r="J3818" s="196" t="s">
        <v>5503</v>
      </c>
      <c r="K3818" s="197">
        <v>99.19</v>
      </c>
      <c r="L3818" s="196" t="s">
        <v>5433</v>
      </c>
    </row>
    <row r="3819" spans="1:12" ht="15.75">
      <c r="A3819" s="196" t="s">
        <v>8643</v>
      </c>
      <c r="B3819" s="196" t="s">
        <v>8644</v>
      </c>
      <c r="C3819" s="196" t="s">
        <v>8009</v>
      </c>
      <c r="D3819" s="196">
        <v>180</v>
      </c>
      <c r="E3819" s="197" t="s">
        <v>144</v>
      </c>
      <c r="F3819" s="196" t="s">
        <v>144</v>
      </c>
      <c r="G3819" s="196">
        <v>92354</v>
      </c>
      <c r="H3819" s="196" t="s">
        <v>9358</v>
      </c>
      <c r="I3819" s="196" t="s">
        <v>5502</v>
      </c>
      <c r="J3819" s="196" t="s">
        <v>5503</v>
      </c>
      <c r="K3819" s="197">
        <v>137.61000000000001</v>
      </c>
      <c r="L3819" s="196" t="s">
        <v>5433</v>
      </c>
    </row>
    <row r="3820" spans="1:12" ht="15.75">
      <c r="A3820" s="196" t="s">
        <v>8643</v>
      </c>
      <c r="B3820" s="196" t="s">
        <v>8644</v>
      </c>
      <c r="C3820" s="196" t="s">
        <v>8009</v>
      </c>
      <c r="D3820" s="196">
        <v>180</v>
      </c>
      <c r="E3820" s="197" t="s">
        <v>144</v>
      </c>
      <c r="F3820" s="196" t="s">
        <v>144</v>
      </c>
      <c r="G3820" s="196">
        <v>92355</v>
      </c>
      <c r="H3820" s="196" t="s">
        <v>9359</v>
      </c>
      <c r="I3820" s="196" t="s">
        <v>5502</v>
      </c>
      <c r="J3820" s="196" t="s">
        <v>5503</v>
      </c>
      <c r="K3820" s="197">
        <v>125.68</v>
      </c>
      <c r="L3820" s="196" t="s">
        <v>5433</v>
      </c>
    </row>
    <row r="3821" spans="1:12" ht="15.75">
      <c r="A3821" s="196" t="s">
        <v>8643</v>
      </c>
      <c r="B3821" s="196" t="s">
        <v>8644</v>
      </c>
      <c r="C3821" s="196" t="s">
        <v>8009</v>
      </c>
      <c r="D3821" s="196">
        <v>180</v>
      </c>
      <c r="E3821" s="197" t="s">
        <v>144</v>
      </c>
      <c r="F3821" s="196" t="s">
        <v>144</v>
      </c>
      <c r="G3821" s="196">
        <v>92356</v>
      </c>
      <c r="H3821" s="196" t="s">
        <v>9360</v>
      </c>
      <c r="I3821" s="196" t="s">
        <v>5502</v>
      </c>
      <c r="J3821" s="196" t="s">
        <v>5503</v>
      </c>
      <c r="K3821" s="197">
        <v>93.93</v>
      </c>
      <c r="L3821" s="196" t="s">
        <v>5433</v>
      </c>
    </row>
    <row r="3822" spans="1:12" ht="15.75">
      <c r="A3822" s="196" t="s">
        <v>8643</v>
      </c>
      <c r="B3822" s="196" t="s">
        <v>8644</v>
      </c>
      <c r="C3822" s="196" t="s">
        <v>8009</v>
      </c>
      <c r="D3822" s="196">
        <v>180</v>
      </c>
      <c r="E3822" s="197" t="s">
        <v>144</v>
      </c>
      <c r="F3822" s="196" t="s">
        <v>144</v>
      </c>
      <c r="G3822" s="196">
        <v>92357</v>
      </c>
      <c r="H3822" s="196" t="s">
        <v>9361</v>
      </c>
      <c r="I3822" s="196" t="s">
        <v>5502</v>
      </c>
      <c r="J3822" s="196" t="s">
        <v>5503</v>
      </c>
      <c r="K3822" s="197">
        <v>135.4</v>
      </c>
      <c r="L3822" s="196" t="s">
        <v>5433</v>
      </c>
    </row>
    <row r="3823" spans="1:12" ht="15.75">
      <c r="A3823" s="196" t="s">
        <v>8643</v>
      </c>
      <c r="B3823" s="196" t="s">
        <v>8644</v>
      </c>
      <c r="C3823" s="196" t="s">
        <v>8009</v>
      </c>
      <c r="D3823" s="196">
        <v>180</v>
      </c>
      <c r="E3823" s="197" t="s">
        <v>144</v>
      </c>
      <c r="F3823" s="196" t="s">
        <v>144</v>
      </c>
      <c r="G3823" s="196">
        <v>92358</v>
      </c>
      <c r="H3823" s="196" t="s">
        <v>9362</v>
      </c>
      <c r="I3823" s="196" t="s">
        <v>5502</v>
      </c>
      <c r="J3823" s="196" t="s">
        <v>5503</v>
      </c>
      <c r="K3823" s="197">
        <v>166.48</v>
      </c>
      <c r="L3823" s="196" t="s">
        <v>5433</v>
      </c>
    </row>
    <row r="3824" spans="1:12" ht="15.75">
      <c r="A3824" s="196" t="s">
        <v>8643</v>
      </c>
      <c r="B3824" s="196" t="s">
        <v>8644</v>
      </c>
      <c r="C3824" s="196" t="s">
        <v>8009</v>
      </c>
      <c r="D3824" s="196">
        <v>180</v>
      </c>
      <c r="E3824" s="197" t="s">
        <v>144</v>
      </c>
      <c r="F3824" s="196" t="s">
        <v>144</v>
      </c>
      <c r="G3824" s="196">
        <v>92369</v>
      </c>
      <c r="H3824" s="196" t="s">
        <v>9363</v>
      </c>
      <c r="I3824" s="196" t="s">
        <v>5502</v>
      </c>
      <c r="J3824" s="196" t="s">
        <v>5503</v>
      </c>
      <c r="K3824" s="197">
        <v>27.25</v>
      </c>
      <c r="L3824" s="196" t="s">
        <v>5433</v>
      </c>
    </row>
    <row r="3825" spans="1:12" ht="15.75">
      <c r="A3825" s="196" t="s">
        <v>8643</v>
      </c>
      <c r="B3825" s="196" t="s">
        <v>8644</v>
      </c>
      <c r="C3825" s="196" t="s">
        <v>8009</v>
      </c>
      <c r="D3825" s="196">
        <v>180</v>
      </c>
      <c r="E3825" s="197" t="s">
        <v>144</v>
      </c>
      <c r="F3825" s="196" t="s">
        <v>144</v>
      </c>
      <c r="G3825" s="196">
        <v>92370</v>
      </c>
      <c r="H3825" s="196" t="s">
        <v>9364</v>
      </c>
      <c r="I3825" s="196" t="s">
        <v>5502</v>
      </c>
      <c r="J3825" s="196" t="s">
        <v>5503</v>
      </c>
      <c r="K3825" s="197">
        <v>28.39</v>
      </c>
      <c r="L3825" s="196" t="s">
        <v>5433</v>
      </c>
    </row>
    <row r="3826" spans="1:12" ht="15.75">
      <c r="A3826" s="196" t="s">
        <v>8643</v>
      </c>
      <c r="B3826" s="196" t="s">
        <v>8644</v>
      </c>
      <c r="C3826" s="196" t="s">
        <v>8009</v>
      </c>
      <c r="D3826" s="196">
        <v>180</v>
      </c>
      <c r="E3826" s="197" t="s">
        <v>144</v>
      </c>
      <c r="F3826" s="196" t="s">
        <v>144</v>
      </c>
      <c r="G3826" s="196">
        <v>92371</v>
      </c>
      <c r="H3826" s="196" t="s">
        <v>9365</v>
      </c>
      <c r="I3826" s="196" t="s">
        <v>5502</v>
      </c>
      <c r="J3826" s="196" t="s">
        <v>5503</v>
      </c>
      <c r="K3826" s="197">
        <v>32.44</v>
      </c>
      <c r="L3826" s="196" t="s">
        <v>5433</v>
      </c>
    </row>
    <row r="3827" spans="1:12" ht="15.75">
      <c r="A3827" s="196" t="s">
        <v>8643</v>
      </c>
      <c r="B3827" s="196" t="s">
        <v>8644</v>
      </c>
      <c r="C3827" s="196" t="s">
        <v>8009</v>
      </c>
      <c r="D3827" s="196">
        <v>180</v>
      </c>
      <c r="E3827" s="197" t="s">
        <v>144</v>
      </c>
      <c r="F3827" s="196" t="s">
        <v>144</v>
      </c>
      <c r="G3827" s="196">
        <v>92372</v>
      </c>
      <c r="H3827" s="196" t="s">
        <v>9366</v>
      </c>
      <c r="I3827" s="196" t="s">
        <v>5502</v>
      </c>
      <c r="J3827" s="196" t="s">
        <v>5503</v>
      </c>
      <c r="K3827" s="197">
        <v>33.5</v>
      </c>
      <c r="L3827" s="196" t="s">
        <v>5433</v>
      </c>
    </row>
    <row r="3828" spans="1:12" ht="15.75">
      <c r="A3828" s="196" t="s">
        <v>8643</v>
      </c>
      <c r="B3828" s="196" t="s">
        <v>8644</v>
      </c>
      <c r="C3828" s="196" t="s">
        <v>8009</v>
      </c>
      <c r="D3828" s="196">
        <v>180</v>
      </c>
      <c r="E3828" s="197" t="s">
        <v>144</v>
      </c>
      <c r="F3828" s="196" t="s">
        <v>144</v>
      </c>
      <c r="G3828" s="196">
        <v>92373</v>
      </c>
      <c r="H3828" s="196" t="s">
        <v>9367</v>
      </c>
      <c r="I3828" s="196" t="s">
        <v>5502</v>
      </c>
      <c r="J3828" s="196" t="s">
        <v>5503</v>
      </c>
      <c r="K3828" s="197">
        <v>37.92</v>
      </c>
      <c r="L3828" s="196" t="s">
        <v>5433</v>
      </c>
    </row>
    <row r="3829" spans="1:12" ht="15.75">
      <c r="A3829" s="196" t="s">
        <v>8643</v>
      </c>
      <c r="B3829" s="196" t="s">
        <v>8644</v>
      </c>
      <c r="C3829" s="196" t="s">
        <v>8009</v>
      </c>
      <c r="D3829" s="196">
        <v>180</v>
      </c>
      <c r="E3829" s="197" t="s">
        <v>144</v>
      </c>
      <c r="F3829" s="196" t="s">
        <v>144</v>
      </c>
      <c r="G3829" s="196">
        <v>92374</v>
      </c>
      <c r="H3829" s="196" t="s">
        <v>9368</v>
      </c>
      <c r="I3829" s="196" t="s">
        <v>5502</v>
      </c>
      <c r="J3829" s="196" t="s">
        <v>5503</v>
      </c>
      <c r="K3829" s="197">
        <v>38.130000000000003</v>
      </c>
      <c r="L3829" s="196" t="s">
        <v>5433</v>
      </c>
    </row>
    <row r="3830" spans="1:12" ht="15.75">
      <c r="A3830" s="196" t="s">
        <v>8643</v>
      </c>
      <c r="B3830" s="196" t="s">
        <v>8644</v>
      </c>
      <c r="C3830" s="196" t="s">
        <v>8009</v>
      </c>
      <c r="D3830" s="196">
        <v>180</v>
      </c>
      <c r="E3830" s="197" t="s">
        <v>144</v>
      </c>
      <c r="F3830" s="196" t="s">
        <v>144</v>
      </c>
      <c r="G3830" s="196">
        <v>92375</v>
      </c>
      <c r="H3830" s="196" t="s">
        <v>9369</v>
      </c>
      <c r="I3830" s="196" t="s">
        <v>5502</v>
      </c>
      <c r="J3830" s="196" t="s">
        <v>5503</v>
      </c>
      <c r="K3830" s="197">
        <v>48.27</v>
      </c>
      <c r="L3830" s="196" t="s">
        <v>5433</v>
      </c>
    </row>
    <row r="3831" spans="1:12" ht="15.75">
      <c r="A3831" s="196" t="s">
        <v>8643</v>
      </c>
      <c r="B3831" s="196" t="s">
        <v>8644</v>
      </c>
      <c r="C3831" s="196" t="s">
        <v>8009</v>
      </c>
      <c r="D3831" s="196">
        <v>180</v>
      </c>
      <c r="E3831" s="197" t="s">
        <v>144</v>
      </c>
      <c r="F3831" s="196" t="s">
        <v>144</v>
      </c>
      <c r="G3831" s="196">
        <v>92376</v>
      </c>
      <c r="H3831" s="196" t="s">
        <v>9370</v>
      </c>
      <c r="I3831" s="196" t="s">
        <v>5502</v>
      </c>
      <c r="J3831" s="196" t="s">
        <v>5503</v>
      </c>
      <c r="K3831" s="197">
        <v>48.25</v>
      </c>
      <c r="L3831" s="196" t="s">
        <v>5433</v>
      </c>
    </row>
    <row r="3832" spans="1:12" ht="15.75">
      <c r="A3832" s="196" t="s">
        <v>8643</v>
      </c>
      <c r="B3832" s="196" t="s">
        <v>8644</v>
      </c>
      <c r="C3832" s="196" t="s">
        <v>8009</v>
      </c>
      <c r="D3832" s="196">
        <v>180</v>
      </c>
      <c r="E3832" s="197" t="s">
        <v>144</v>
      </c>
      <c r="F3832" s="196" t="s">
        <v>144</v>
      </c>
      <c r="G3832" s="196">
        <v>92377</v>
      </c>
      <c r="H3832" s="196" t="s">
        <v>9371</v>
      </c>
      <c r="I3832" s="196" t="s">
        <v>5502</v>
      </c>
      <c r="J3832" s="196" t="s">
        <v>5503</v>
      </c>
      <c r="K3832" s="197">
        <v>63.6</v>
      </c>
      <c r="L3832" s="196" t="s">
        <v>5433</v>
      </c>
    </row>
    <row r="3833" spans="1:12" ht="15.75">
      <c r="A3833" s="196" t="s">
        <v>8643</v>
      </c>
      <c r="B3833" s="196" t="s">
        <v>8644</v>
      </c>
      <c r="C3833" s="196" t="s">
        <v>8009</v>
      </c>
      <c r="D3833" s="196">
        <v>180</v>
      </c>
      <c r="E3833" s="197" t="s">
        <v>144</v>
      </c>
      <c r="F3833" s="196" t="s">
        <v>144</v>
      </c>
      <c r="G3833" s="196">
        <v>92378</v>
      </c>
      <c r="H3833" s="196" t="s">
        <v>9372</v>
      </c>
      <c r="I3833" s="196" t="s">
        <v>5502</v>
      </c>
      <c r="J3833" s="196" t="s">
        <v>5503</v>
      </c>
      <c r="K3833" s="197">
        <v>69.930000000000007</v>
      </c>
      <c r="L3833" s="196" t="s">
        <v>5433</v>
      </c>
    </row>
    <row r="3834" spans="1:12" ht="15.75">
      <c r="A3834" s="196" t="s">
        <v>8643</v>
      </c>
      <c r="B3834" s="196" t="s">
        <v>8644</v>
      </c>
      <c r="C3834" s="196" t="s">
        <v>8009</v>
      </c>
      <c r="D3834" s="196">
        <v>180</v>
      </c>
      <c r="E3834" s="197" t="s">
        <v>144</v>
      </c>
      <c r="F3834" s="196" t="s">
        <v>144</v>
      </c>
      <c r="G3834" s="196">
        <v>92379</v>
      </c>
      <c r="H3834" s="196" t="s">
        <v>9373</v>
      </c>
      <c r="I3834" s="196" t="s">
        <v>5502</v>
      </c>
      <c r="J3834" s="196" t="s">
        <v>5503</v>
      </c>
      <c r="K3834" s="197">
        <v>88.19</v>
      </c>
      <c r="L3834" s="196" t="s">
        <v>5433</v>
      </c>
    </row>
    <row r="3835" spans="1:12" ht="15.75">
      <c r="A3835" s="196" t="s">
        <v>8643</v>
      </c>
      <c r="B3835" s="196" t="s">
        <v>8644</v>
      </c>
      <c r="C3835" s="196" t="s">
        <v>8009</v>
      </c>
      <c r="D3835" s="196">
        <v>180</v>
      </c>
      <c r="E3835" s="197" t="s">
        <v>144</v>
      </c>
      <c r="F3835" s="196" t="s">
        <v>144</v>
      </c>
      <c r="G3835" s="196">
        <v>92380</v>
      </c>
      <c r="H3835" s="196" t="s">
        <v>9374</v>
      </c>
      <c r="I3835" s="196" t="s">
        <v>5502</v>
      </c>
      <c r="J3835" s="196" t="s">
        <v>5503</v>
      </c>
      <c r="K3835" s="197">
        <v>93.82</v>
      </c>
      <c r="L3835" s="196" t="s">
        <v>5433</v>
      </c>
    </row>
    <row r="3836" spans="1:12" ht="15.75">
      <c r="A3836" s="196" t="s">
        <v>8643</v>
      </c>
      <c r="B3836" s="196" t="s">
        <v>8644</v>
      </c>
      <c r="C3836" s="196" t="s">
        <v>8009</v>
      </c>
      <c r="D3836" s="196">
        <v>180</v>
      </c>
      <c r="E3836" s="197" t="s">
        <v>144</v>
      </c>
      <c r="F3836" s="196" t="s">
        <v>144</v>
      </c>
      <c r="G3836" s="196">
        <v>92381</v>
      </c>
      <c r="H3836" s="196" t="s">
        <v>9375</v>
      </c>
      <c r="I3836" s="196" t="s">
        <v>5502</v>
      </c>
      <c r="J3836" s="196" t="s">
        <v>5503</v>
      </c>
      <c r="K3836" s="197">
        <v>41.16</v>
      </c>
      <c r="L3836" s="196" t="s">
        <v>5433</v>
      </c>
    </row>
    <row r="3837" spans="1:12" ht="15.75">
      <c r="A3837" s="196" t="s">
        <v>8643</v>
      </c>
      <c r="B3837" s="196" t="s">
        <v>8644</v>
      </c>
      <c r="C3837" s="196" t="s">
        <v>8009</v>
      </c>
      <c r="D3837" s="196">
        <v>180</v>
      </c>
      <c r="E3837" s="197" t="s">
        <v>144</v>
      </c>
      <c r="F3837" s="196" t="s">
        <v>144</v>
      </c>
      <c r="G3837" s="196">
        <v>92382</v>
      </c>
      <c r="H3837" s="196" t="s">
        <v>9376</v>
      </c>
      <c r="I3837" s="196" t="s">
        <v>5502</v>
      </c>
      <c r="J3837" s="196" t="s">
        <v>5503</v>
      </c>
      <c r="K3837" s="197">
        <v>39.65</v>
      </c>
      <c r="L3837" s="196" t="s">
        <v>5433</v>
      </c>
    </row>
    <row r="3838" spans="1:12" ht="15.75">
      <c r="A3838" s="196" t="s">
        <v>8643</v>
      </c>
      <c r="B3838" s="196" t="s">
        <v>8644</v>
      </c>
      <c r="C3838" s="196" t="s">
        <v>8009</v>
      </c>
      <c r="D3838" s="196">
        <v>180</v>
      </c>
      <c r="E3838" s="197" t="s">
        <v>144</v>
      </c>
      <c r="F3838" s="196" t="s">
        <v>144</v>
      </c>
      <c r="G3838" s="196">
        <v>92383</v>
      </c>
      <c r="H3838" s="196" t="s">
        <v>9377</v>
      </c>
      <c r="I3838" s="196" t="s">
        <v>5502</v>
      </c>
      <c r="J3838" s="196" t="s">
        <v>5503</v>
      </c>
      <c r="K3838" s="197">
        <v>50.78</v>
      </c>
      <c r="L3838" s="196" t="s">
        <v>5433</v>
      </c>
    </row>
    <row r="3839" spans="1:12" ht="15.75">
      <c r="A3839" s="196" t="s">
        <v>8643</v>
      </c>
      <c r="B3839" s="196" t="s">
        <v>8644</v>
      </c>
      <c r="C3839" s="196" t="s">
        <v>8009</v>
      </c>
      <c r="D3839" s="196">
        <v>180</v>
      </c>
      <c r="E3839" s="197" t="s">
        <v>144</v>
      </c>
      <c r="F3839" s="196" t="s">
        <v>144</v>
      </c>
      <c r="G3839" s="196">
        <v>92384</v>
      </c>
      <c r="H3839" s="196" t="s">
        <v>9378</v>
      </c>
      <c r="I3839" s="196" t="s">
        <v>5502</v>
      </c>
      <c r="J3839" s="196" t="s">
        <v>5503</v>
      </c>
      <c r="K3839" s="197">
        <v>47.78</v>
      </c>
      <c r="L3839" s="196" t="s">
        <v>5433</v>
      </c>
    </row>
    <row r="3840" spans="1:12" ht="15.75">
      <c r="A3840" s="196" t="s">
        <v>8643</v>
      </c>
      <c r="B3840" s="196" t="s">
        <v>8644</v>
      </c>
      <c r="C3840" s="196" t="s">
        <v>8009</v>
      </c>
      <c r="D3840" s="196">
        <v>180</v>
      </c>
      <c r="E3840" s="197" t="s">
        <v>144</v>
      </c>
      <c r="F3840" s="196" t="s">
        <v>144</v>
      </c>
      <c r="G3840" s="196">
        <v>92385</v>
      </c>
      <c r="H3840" s="196" t="s">
        <v>9379</v>
      </c>
      <c r="I3840" s="196" t="s">
        <v>5502</v>
      </c>
      <c r="J3840" s="196" t="s">
        <v>5503</v>
      </c>
      <c r="K3840" s="197">
        <v>57.84</v>
      </c>
      <c r="L3840" s="196" t="s">
        <v>5433</v>
      </c>
    </row>
    <row r="3841" spans="1:12" ht="15.75">
      <c r="A3841" s="196" t="s">
        <v>8643</v>
      </c>
      <c r="B3841" s="196" t="s">
        <v>8644</v>
      </c>
      <c r="C3841" s="196" t="s">
        <v>8009</v>
      </c>
      <c r="D3841" s="196">
        <v>180</v>
      </c>
      <c r="E3841" s="197" t="s">
        <v>144</v>
      </c>
      <c r="F3841" s="196" t="s">
        <v>144</v>
      </c>
      <c r="G3841" s="196">
        <v>92386</v>
      </c>
      <c r="H3841" s="196" t="s">
        <v>9380</v>
      </c>
      <c r="I3841" s="196" t="s">
        <v>5502</v>
      </c>
      <c r="J3841" s="196" t="s">
        <v>5503</v>
      </c>
      <c r="K3841" s="197">
        <v>55.77</v>
      </c>
      <c r="L3841" s="196" t="s">
        <v>5433</v>
      </c>
    </row>
    <row r="3842" spans="1:12" ht="15.75">
      <c r="A3842" s="196" t="s">
        <v>8643</v>
      </c>
      <c r="B3842" s="196" t="s">
        <v>8644</v>
      </c>
      <c r="C3842" s="196" t="s">
        <v>8009</v>
      </c>
      <c r="D3842" s="196">
        <v>180</v>
      </c>
      <c r="E3842" s="197" t="s">
        <v>144</v>
      </c>
      <c r="F3842" s="196" t="s">
        <v>144</v>
      </c>
      <c r="G3842" s="196">
        <v>92387</v>
      </c>
      <c r="H3842" s="196" t="s">
        <v>9381</v>
      </c>
      <c r="I3842" s="196" t="s">
        <v>5502</v>
      </c>
      <c r="J3842" s="196" t="s">
        <v>5503</v>
      </c>
      <c r="K3842" s="197">
        <v>71.760000000000005</v>
      </c>
      <c r="L3842" s="196" t="s">
        <v>5433</v>
      </c>
    </row>
    <row r="3843" spans="1:12" ht="15.75">
      <c r="A3843" s="196" t="s">
        <v>8643</v>
      </c>
      <c r="B3843" s="196" t="s">
        <v>8644</v>
      </c>
      <c r="C3843" s="196" t="s">
        <v>8009</v>
      </c>
      <c r="D3843" s="196">
        <v>180</v>
      </c>
      <c r="E3843" s="197" t="s">
        <v>144</v>
      </c>
      <c r="F3843" s="196" t="s">
        <v>144</v>
      </c>
      <c r="G3843" s="196">
        <v>92388</v>
      </c>
      <c r="H3843" s="196" t="s">
        <v>9382</v>
      </c>
      <c r="I3843" s="196" t="s">
        <v>5502</v>
      </c>
      <c r="J3843" s="196" t="s">
        <v>5503</v>
      </c>
      <c r="K3843" s="197">
        <v>70.36</v>
      </c>
      <c r="L3843" s="196" t="s">
        <v>5433</v>
      </c>
    </row>
    <row r="3844" spans="1:12" ht="15.75">
      <c r="A3844" s="196" t="s">
        <v>8643</v>
      </c>
      <c r="B3844" s="196" t="s">
        <v>8644</v>
      </c>
      <c r="C3844" s="196" t="s">
        <v>8009</v>
      </c>
      <c r="D3844" s="196">
        <v>180</v>
      </c>
      <c r="E3844" s="197" t="s">
        <v>144</v>
      </c>
      <c r="F3844" s="196" t="s">
        <v>144</v>
      </c>
      <c r="G3844" s="196">
        <v>92389</v>
      </c>
      <c r="H3844" s="196" t="s">
        <v>9383</v>
      </c>
      <c r="I3844" s="196" t="s">
        <v>5502</v>
      </c>
      <c r="J3844" s="196" t="s">
        <v>5503</v>
      </c>
      <c r="K3844" s="197">
        <v>107.48</v>
      </c>
      <c r="L3844" s="196" t="s">
        <v>5433</v>
      </c>
    </row>
    <row r="3845" spans="1:12" ht="15.75">
      <c r="A3845" s="196" t="s">
        <v>8643</v>
      </c>
      <c r="B3845" s="196" t="s">
        <v>8644</v>
      </c>
      <c r="C3845" s="196" t="s">
        <v>8009</v>
      </c>
      <c r="D3845" s="196">
        <v>180</v>
      </c>
      <c r="E3845" s="197" t="s">
        <v>144</v>
      </c>
      <c r="F3845" s="196" t="s">
        <v>144</v>
      </c>
      <c r="G3845" s="196">
        <v>92390</v>
      </c>
      <c r="H3845" s="196" t="s">
        <v>9384</v>
      </c>
      <c r="I3845" s="196" t="s">
        <v>5502</v>
      </c>
      <c r="J3845" s="196" t="s">
        <v>5503</v>
      </c>
      <c r="K3845" s="197">
        <v>101.29</v>
      </c>
      <c r="L3845" s="196" t="s">
        <v>5433</v>
      </c>
    </row>
    <row r="3846" spans="1:12" ht="15.75">
      <c r="A3846" s="196" t="s">
        <v>8643</v>
      </c>
      <c r="B3846" s="196" t="s">
        <v>8644</v>
      </c>
      <c r="C3846" s="196" t="s">
        <v>8009</v>
      </c>
      <c r="D3846" s="196">
        <v>180</v>
      </c>
      <c r="E3846" s="197" t="s">
        <v>144</v>
      </c>
      <c r="F3846" s="196" t="s">
        <v>144</v>
      </c>
      <c r="G3846" s="196">
        <v>92635</v>
      </c>
      <c r="H3846" s="196" t="s">
        <v>9385</v>
      </c>
      <c r="I3846" s="196" t="s">
        <v>5502</v>
      </c>
      <c r="J3846" s="196" t="s">
        <v>5503</v>
      </c>
      <c r="K3846" s="197">
        <v>141.87</v>
      </c>
      <c r="L3846" s="196" t="s">
        <v>5433</v>
      </c>
    </row>
    <row r="3847" spans="1:12" ht="15.75">
      <c r="A3847" s="196" t="s">
        <v>8643</v>
      </c>
      <c r="B3847" s="196" t="s">
        <v>8644</v>
      </c>
      <c r="C3847" s="196" t="s">
        <v>8009</v>
      </c>
      <c r="D3847" s="196">
        <v>180</v>
      </c>
      <c r="E3847" s="197" t="s">
        <v>144</v>
      </c>
      <c r="F3847" s="196" t="s">
        <v>144</v>
      </c>
      <c r="G3847" s="196">
        <v>92636</v>
      </c>
      <c r="H3847" s="196" t="s">
        <v>9386</v>
      </c>
      <c r="I3847" s="196" t="s">
        <v>5502</v>
      </c>
      <c r="J3847" s="196" t="s">
        <v>5503</v>
      </c>
      <c r="K3847" s="197">
        <v>129.94</v>
      </c>
      <c r="L3847" s="196" t="s">
        <v>5433</v>
      </c>
    </row>
    <row r="3848" spans="1:12" ht="15.75">
      <c r="A3848" s="196" t="s">
        <v>8643</v>
      </c>
      <c r="B3848" s="196" t="s">
        <v>8644</v>
      </c>
      <c r="C3848" s="196" t="s">
        <v>8009</v>
      </c>
      <c r="D3848" s="196">
        <v>180</v>
      </c>
      <c r="E3848" s="197" t="s">
        <v>144</v>
      </c>
      <c r="F3848" s="196" t="s">
        <v>144</v>
      </c>
      <c r="G3848" s="196">
        <v>92637</v>
      </c>
      <c r="H3848" s="196" t="s">
        <v>9387</v>
      </c>
      <c r="I3848" s="196" t="s">
        <v>5502</v>
      </c>
      <c r="J3848" s="196" t="s">
        <v>5503</v>
      </c>
      <c r="K3848" s="197">
        <v>53.46</v>
      </c>
      <c r="L3848" s="196" t="s">
        <v>5433</v>
      </c>
    </row>
    <row r="3849" spans="1:12" ht="15.75">
      <c r="A3849" s="196" t="s">
        <v>8643</v>
      </c>
      <c r="B3849" s="196" t="s">
        <v>8644</v>
      </c>
      <c r="C3849" s="196" t="s">
        <v>8009</v>
      </c>
      <c r="D3849" s="196">
        <v>180</v>
      </c>
      <c r="E3849" s="197" t="s">
        <v>144</v>
      </c>
      <c r="F3849" s="196" t="s">
        <v>144</v>
      </c>
      <c r="G3849" s="196">
        <v>92638</v>
      </c>
      <c r="H3849" s="196" t="s">
        <v>9388</v>
      </c>
      <c r="I3849" s="196" t="s">
        <v>5502</v>
      </c>
      <c r="J3849" s="196" t="s">
        <v>5503</v>
      </c>
      <c r="K3849" s="197">
        <v>64.099999999999994</v>
      </c>
      <c r="L3849" s="196" t="s">
        <v>5433</v>
      </c>
    </row>
    <row r="3850" spans="1:12" ht="15.75">
      <c r="A3850" s="196" t="s">
        <v>8643</v>
      </c>
      <c r="B3850" s="196" t="s">
        <v>8644</v>
      </c>
      <c r="C3850" s="196" t="s">
        <v>8009</v>
      </c>
      <c r="D3850" s="196">
        <v>180</v>
      </c>
      <c r="E3850" s="197" t="s">
        <v>144</v>
      </c>
      <c r="F3850" s="196" t="s">
        <v>144</v>
      </c>
      <c r="G3850" s="196">
        <v>92639</v>
      </c>
      <c r="H3850" s="196" t="s">
        <v>9389</v>
      </c>
      <c r="I3850" s="196" t="s">
        <v>5502</v>
      </c>
      <c r="J3850" s="196" t="s">
        <v>5503</v>
      </c>
      <c r="K3850" s="197">
        <v>73.59</v>
      </c>
      <c r="L3850" s="196" t="s">
        <v>5433</v>
      </c>
    </row>
    <row r="3851" spans="1:12" ht="15.75">
      <c r="A3851" s="196" t="s">
        <v>8643</v>
      </c>
      <c r="B3851" s="196" t="s">
        <v>8644</v>
      </c>
      <c r="C3851" s="196" t="s">
        <v>8009</v>
      </c>
      <c r="D3851" s="196">
        <v>180</v>
      </c>
      <c r="E3851" s="197" t="s">
        <v>144</v>
      </c>
      <c r="F3851" s="196" t="s">
        <v>144</v>
      </c>
      <c r="G3851" s="196">
        <v>92640</v>
      </c>
      <c r="H3851" s="196" t="s">
        <v>9390</v>
      </c>
      <c r="I3851" s="196" t="s">
        <v>5502</v>
      </c>
      <c r="J3851" s="196" t="s">
        <v>5503</v>
      </c>
      <c r="K3851" s="197">
        <v>93.81</v>
      </c>
      <c r="L3851" s="196" t="s">
        <v>5433</v>
      </c>
    </row>
    <row r="3852" spans="1:12" ht="15.75">
      <c r="A3852" s="196" t="s">
        <v>8643</v>
      </c>
      <c r="B3852" s="196" t="s">
        <v>8644</v>
      </c>
      <c r="C3852" s="196" t="s">
        <v>8009</v>
      </c>
      <c r="D3852" s="196">
        <v>180</v>
      </c>
      <c r="E3852" s="197" t="s">
        <v>144</v>
      </c>
      <c r="F3852" s="196" t="s">
        <v>144</v>
      </c>
      <c r="G3852" s="196">
        <v>92642</v>
      </c>
      <c r="H3852" s="196" t="s">
        <v>9391</v>
      </c>
      <c r="I3852" s="196" t="s">
        <v>5502</v>
      </c>
      <c r="J3852" s="196" t="s">
        <v>5503</v>
      </c>
      <c r="K3852" s="197">
        <v>138.15</v>
      </c>
      <c r="L3852" s="196" t="s">
        <v>5433</v>
      </c>
    </row>
    <row r="3853" spans="1:12" ht="15.75">
      <c r="A3853" s="196" t="s">
        <v>8643</v>
      </c>
      <c r="B3853" s="196" t="s">
        <v>8644</v>
      </c>
      <c r="C3853" s="196" t="s">
        <v>8009</v>
      </c>
      <c r="D3853" s="196">
        <v>180</v>
      </c>
      <c r="E3853" s="197" t="s">
        <v>144</v>
      </c>
      <c r="F3853" s="196" t="s">
        <v>144</v>
      </c>
      <c r="G3853" s="196">
        <v>92644</v>
      </c>
      <c r="H3853" s="196" t="s">
        <v>9392</v>
      </c>
      <c r="I3853" s="196" t="s">
        <v>5502</v>
      </c>
      <c r="J3853" s="196" t="s">
        <v>5503</v>
      </c>
      <c r="K3853" s="197">
        <v>172.16</v>
      </c>
      <c r="L3853" s="196" t="s">
        <v>5433</v>
      </c>
    </row>
    <row r="3854" spans="1:12" ht="15.75">
      <c r="A3854" s="196" t="s">
        <v>8643</v>
      </c>
      <c r="B3854" s="196" t="s">
        <v>8644</v>
      </c>
      <c r="C3854" s="196" t="s">
        <v>8009</v>
      </c>
      <c r="D3854" s="196">
        <v>180</v>
      </c>
      <c r="E3854" s="197" t="s">
        <v>144</v>
      </c>
      <c r="F3854" s="196" t="s">
        <v>144</v>
      </c>
      <c r="G3854" s="196">
        <v>92657</v>
      </c>
      <c r="H3854" s="196" t="s">
        <v>9393</v>
      </c>
      <c r="I3854" s="196" t="s">
        <v>5502</v>
      </c>
      <c r="J3854" s="196" t="s">
        <v>5503</v>
      </c>
      <c r="K3854" s="197">
        <v>19.59</v>
      </c>
      <c r="L3854" s="196" t="s">
        <v>5433</v>
      </c>
    </row>
    <row r="3855" spans="1:12" ht="15.75">
      <c r="A3855" s="196" t="s">
        <v>8643</v>
      </c>
      <c r="B3855" s="196" t="s">
        <v>8644</v>
      </c>
      <c r="C3855" s="196" t="s">
        <v>8009</v>
      </c>
      <c r="D3855" s="196">
        <v>180</v>
      </c>
      <c r="E3855" s="197" t="s">
        <v>144</v>
      </c>
      <c r="F3855" s="196" t="s">
        <v>144</v>
      </c>
      <c r="G3855" s="196">
        <v>92658</v>
      </c>
      <c r="H3855" s="196" t="s">
        <v>9394</v>
      </c>
      <c r="I3855" s="196" t="s">
        <v>5502</v>
      </c>
      <c r="J3855" s="196" t="s">
        <v>5503</v>
      </c>
      <c r="K3855" s="197">
        <v>20.73</v>
      </c>
      <c r="L3855" s="196" t="s">
        <v>5433</v>
      </c>
    </row>
    <row r="3856" spans="1:12" ht="15.75">
      <c r="A3856" s="196" t="s">
        <v>8643</v>
      </c>
      <c r="B3856" s="196" t="s">
        <v>8644</v>
      </c>
      <c r="C3856" s="196" t="s">
        <v>8009</v>
      </c>
      <c r="D3856" s="196">
        <v>180</v>
      </c>
      <c r="E3856" s="197" t="s">
        <v>144</v>
      </c>
      <c r="F3856" s="196" t="s">
        <v>144</v>
      </c>
      <c r="G3856" s="196">
        <v>92659</v>
      </c>
      <c r="H3856" s="196" t="s">
        <v>9395</v>
      </c>
      <c r="I3856" s="196" t="s">
        <v>5502</v>
      </c>
      <c r="J3856" s="196" t="s">
        <v>5503</v>
      </c>
      <c r="K3856" s="197">
        <v>23.72</v>
      </c>
      <c r="L3856" s="196" t="s">
        <v>5433</v>
      </c>
    </row>
    <row r="3857" spans="1:12" ht="15.75">
      <c r="A3857" s="196" t="s">
        <v>8643</v>
      </c>
      <c r="B3857" s="196" t="s">
        <v>8644</v>
      </c>
      <c r="C3857" s="196" t="s">
        <v>8009</v>
      </c>
      <c r="D3857" s="196">
        <v>180</v>
      </c>
      <c r="E3857" s="197" t="s">
        <v>144</v>
      </c>
      <c r="F3857" s="196" t="s">
        <v>144</v>
      </c>
      <c r="G3857" s="196">
        <v>92660</v>
      </c>
      <c r="H3857" s="196" t="s">
        <v>9396</v>
      </c>
      <c r="I3857" s="196" t="s">
        <v>5502</v>
      </c>
      <c r="J3857" s="196" t="s">
        <v>5503</v>
      </c>
      <c r="K3857" s="197">
        <v>24.78</v>
      </c>
      <c r="L3857" s="196" t="s">
        <v>5433</v>
      </c>
    </row>
    <row r="3858" spans="1:12" ht="15.75">
      <c r="A3858" s="196" t="s">
        <v>8643</v>
      </c>
      <c r="B3858" s="196" t="s">
        <v>8644</v>
      </c>
      <c r="C3858" s="196" t="s">
        <v>8009</v>
      </c>
      <c r="D3858" s="196">
        <v>180</v>
      </c>
      <c r="E3858" s="197" t="s">
        <v>144</v>
      </c>
      <c r="F3858" s="196" t="s">
        <v>144</v>
      </c>
      <c r="G3858" s="196">
        <v>92661</v>
      </c>
      <c r="H3858" s="196" t="s">
        <v>9397</v>
      </c>
      <c r="I3858" s="196" t="s">
        <v>5502</v>
      </c>
      <c r="J3858" s="196" t="s">
        <v>5503</v>
      </c>
      <c r="K3858" s="197">
        <v>28</v>
      </c>
      <c r="L3858" s="196" t="s">
        <v>5433</v>
      </c>
    </row>
    <row r="3859" spans="1:12" ht="15.75">
      <c r="A3859" s="196" t="s">
        <v>8643</v>
      </c>
      <c r="B3859" s="196" t="s">
        <v>8644</v>
      </c>
      <c r="C3859" s="196" t="s">
        <v>8009</v>
      </c>
      <c r="D3859" s="196">
        <v>180</v>
      </c>
      <c r="E3859" s="197" t="s">
        <v>144</v>
      </c>
      <c r="F3859" s="196" t="s">
        <v>144</v>
      </c>
      <c r="G3859" s="196">
        <v>92662</v>
      </c>
      <c r="H3859" s="196" t="s">
        <v>9398</v>
      </c>
      <c r="I3859" s="196" t="s">
        <v>5502</v>
      </c>
      <c r="J3859" s="196" t="s">
        <v>5503</v>
      </c>
      <c r="K3859" s="197">
        <v>28.21</v>
      </c>
      <c r="L3859" s="196" t="s">
        <v>5433</v>
      </c>
    </row>
    <row r="3860" spans="1:12" ht="15.75">
      <c r="A3860" s="196" t="s">
        <v>8643</v>
      </c>
      <c r="B3860" s="196" t="s">
        <v>8644</v>
      </c>
      <c r="C3860" s="196" t="s">
        <v>8009</v>
      </c>
      <c r="D3860" s="196">
        <v>180</v>
      </c>
      <c r="E3860" s="197" t="s">
        <v>144</v>
      </c>
      <c r="F3860" s="196" t="s">
        <v>144</v>
      </c>
      <c r="G3860" s="196">
        <v>92663</v>
      </c>
      <c r="H3860" s="196" t="s">
        <v>9399</v>
      </c>
      <c r="I3860" s="196" t="s">
        <v>5502</v>
      </c>
      <c r="J3860" s="196" t="s">
        <v>5503</v>
      </c>
      <c r="K3860" s="197">
        <v>36.83</v>
      </c>
      <c r="L3860" s="196" t="s">
        <v>5433</v>
      </c>
    </row>
    <row r="3861" spans="1:12" ht="15.75">
      <c r="A3861" s="196" t="s">
        <v>8643</v>
      </c>
      <c r="B3861" s="196" t="s">
        <v>8644</v>
      </c>
      <c r="C3861" s="196" t="s">
        <v>8009</v>
      </c>
      <c r="D3861" s="196">
        <v>180</v>
      </c>
      <c r="E3861" s="197" t="s">
        <v>144</v>
      </c>
      <c r="F3861" s="196" t="s">
        <v>144</v>
      </c>
      <c r="G3861" s="196">
        <v>92664</v>
      </c>
      <c r="H3861" s="196" t="s">
        <v>9400</v>
      </c>
      <c r="I3861" s="196" t="s">
        <v>5502</v>
      </c>
      <c r="J3861" s="196" t="s">
        <v>5503</v>
      </c>
      <c r="K3861" s="197">
        <v>36.81</v>
      </c>
      <c r="L3861" s="196" t="s">
        <v>5433</v>
      </c>
    </row>
    <row r="3862" spans="1:12" ht="15.75">
      <c r="A3862" s="196" t="s">
        <v>8643</v>
      </c>
      <c r="B3862" s="196" t="s">
        <v>8644</v>
      </c>
      <c r="C3862" s="196" t="s">
        <v>8009</v>
      </c>
      <c r="D3862" s="196">
        <v>180</v>
      </c>
      <c r="E3862" s="197" t="s">
        <v>144</v>
      </c>
      <c r="F3862" s="196" t="s">
        <v>144</v>
      </c>
      <c r="G3862" s="196">
        <v>92665</v>
      </c>
      <c r="H3862" s="196" t="s">
        <v>9401</v>
      </c>
      <c r="I3862" s="196" t="s">
        <v>5502</v>
      </c>
      <c r="J3862" s="196" t="s">
        <v>5503</v>
      </c>
      <c r="K3862" s="197">
        <v>49.89</v>
      </c>
      <c r="L3862" s="196" t="s">
        <v>5433</v>
      </c>
    </row>
    <row r="3863" spans="1:12" ht="15.75">
      <c r="A3863" s="196" t="s">
        <v>8643</v>
      </c>
      <c r="B3863" s="196" t="s">
        <v>8644</v>
      </c>
      <c r="C3863" s="196" t="s">
        <v>8009</v>
      </c>
      <c r="D3863" s="196">
        <v>180</v>
      </c>
      <c r="E3863" s="197" t="s">
        <v>144</v>
      </c>
      <c r="F3863" s="196" t="s">
        <v>144</v>
      </c>
      <c r="G3863" s="196">
        <v>92666</v>
      </c>
      <c r="H3863" s="196" t="s">
        <v>9402</v>
      </c>
      <c r="I3863" s="196" t="s">
        <v>5502</v>
      </c>
      <c r="J3863" s="196" t="s">
        <v>5503</v>
      </c>
      <c r="K3863" s="197">
        <v>56.22</v>
      </c>
      <c r="L3863" s="196" t="s">
        <v>5433</v>
      </c>
    </row>
    <row r="3864" spans="1:12" ht="15.75">
      <c r="A3864" s="196" t="s">
        <v>8643</v>
      </c>
      <c r="B3864" s="196" t="s">
        <v>8644</v>
      </c>
      <c r="C3864" s="196" t="s">
        <v>8009</v>
      </c>
      <c r="D3864" s="196">
        <v>180</v>
      </c>
      <c r="E3864" s="197" t="s">
        <v>144</v>
      </c>
      <c r="F3864" s="196" t="s">
        <v>144</v>
      </c>
      <c r="G3864" s="196">
        <v>92667</v>
      </c>
      <c r="H3864" s="196" t="s">
        <v>9403</v>
      </c>
      <c r="I3864" s="196" t="s">
        <v>5502</v>
      </c>
      <c r="J3864" s="196" t="s">
        <v>5503</v>
      </c>
      <c r="K3864" s="197">
        <v>72.260000000000005</v>
      </c>
      <c r="L3864" s="196" t="s">
        <v>5433</v>
      </c>
    </row>
    <row r="3865" spans="1:12" ht="15.75">
      <c r="A3865" s="196" t="s">
        <v>8643</v>
      </c>
      <c r="B3865" s="196" t="s">
        <v>8644</v>
      </c>
      <c r="C3865" s="196" t="s">
        <v>8009</v>
      </c>
      <c r="D3865" s="196">
        <v>180</v>
      </c>
      <c r="E3865" s="197" t="s">
        <v>144</v>
      </c>
      <c r="F3865" s="196" t="s">
        <v>144</v>
      </c>
      <c r="G3865" s="196">
        <v>92668</v>
      </c>
      <c r="H3865" s="196" t="s">
        <v>9404</v>
      </c>
      <c r="I3865" s="196" t="s">
        <v>5502</v>
      </c>
      <c r="J3865" s="196" t="s">
        <v>5503</v>
      </c>
      <c r="K3865" s="197">
        <v>77.89</v>
      </c>
      <c r="L3865" s="196" t="s">
        <v>5433</v>
      </c>
    </row>
    <row r="3866" spans="1:12" ht="15.75">
      <c r="A3866" s="196" t="s">
        <v>8643</v>
      </c>
      <c r="B3866" s="196" t="s">
        <v>8644</v>
      </c>
      <c r="C3866" s="196" t="s">
        <v>8009</v>
      </c>
      <c r="D3866" s="196">
        <v>180</v>
      </c>
      <c r="E3866" s="197" t="s">
        <v>144</v>
      </c>
      <c r="F3866" s="196" t="s">
        <v>144</v>
      </c>
      <c r="G3866" s="196">
        <v>92669</v>
      </c>
      <c r="H3866" s="196" t="s">
        <v>9405</v>
      </c>
      <c r="I3866" s="196" t="s">
        <v>5502</v>
      </c>
      <c r="J3866" s="196" t="s">
        <v>5503</v>
      </c>
      <c r="K3866" s="197">
        <v>29.65</v>
      </c>
      <c r="L3866" s="196" t="s">
        <v>5433</v>
      </c>
    </row>
    <row r="3867" spans="1:12" ht="15.75">
      <c r="A3867" s="196" t="s">
        <v>8643</v>
      </c>
      <c r="B3867" s="196" t="s">
        <v>8644</v>
      </c>
      <c r="C3867" s="196" t="s">
        <v>8009</v>
      </c>
      <c r="D3867" s="196">
        <v>180</v>
      </c>
      <c r="E3867" s="197" t="s">
        <v>144</v>
      </c>
      <c r="F3867" s="196" t="s">
        <v>144</v>
      </c>
      <c r="G3867" s="196">
        <v>92670</v>
      </c>
      <c r="H3867" s="196" t="s">
        <v>9406</v>
      </c>
      <c r="I3867" s="196" t="s">
        <v>5502</v>
      </c>
      <c r="J3867" s="196" t="s">
        <v>5503</v>
      </c>
      <c r="K3867" s="197">
        <v>28.14</v>
      </c>
      <c r="L3867" s="196" t="s">
        <v>5433</v>
      </c>
    </row>
    <row r="3868" spans="1:12" ht="15.75">
      <c r="A3868" s="196" t="s">
        <v>8643</v>
      </c>
      <c r="B3868" s="196" t="s">
        <v>8644</v>
      </c>
      <c r="C3868" s="196" t="s">
        <v>8009</v>
      </c>
      <c r="D3868" s="196">
        <v>180</v>
      </c>
      <c r="E3868" s="197" t="s">
        <v>144</v>
      </c>
      <c r="F3868" s="196" t="s">
        <v>144</v>
      </c>
      <c r="G3868" s="196">
        <v>92671</v>
      </c>
      <c r="H3868" s="196" t="s">
        <v>9407</v>
      </c>
      <c r="I3868" s="196" t="s">
        <v>5502</v>
      </c>
      <c r="J3868" s="196" t="s">
        <v>5503</v>
      </c>
      <c r="K3868" s="197">
        <v>37.729999999999997</v>
      </c>
      <c r="L3868" s="196" t="s">
        <v>5433</v>
      </c>
    </row>
    <row r="3869" spans="1:12" ht="15.75">
      <c r="A3869" s="196" t="s">
        <v>8643</v>
      </c>
      <c r="B3869" s="196" t="s">
        <v>8644</v>
      </c>
      <c r="C3869" s="196" t="s">
        <v>8009</v>
      </c>
      <c r="D3869" s="196">
        <v>180</v>
      </c>
      <c r="E3869" s="197" t="s">
        <v>144</v>
      </c>
      <c r="F3869" s="196" t="s">
        <v>144</v>
      </c>
      <c r="G3869" s="196">
        <v>92672</v>
      </c>
      <c r="H3869" s="196" t="s">
        <v>9408</v>
      </c>
      <c r="I3869" s="196" t="s">
        <v>5502</v>
      </c>
      <c r="J3869" s="196" t="s">
        <v>5503</v>
      </c>
      <c r="K3869" s="197">
        <v>34.729999999999997</v>
      </c>
      <c r="L3869" s="196" t="s">
        <v>5433</v>
      </c>
    </row>
    <row r="3870" spans="1:12" ht="15.75">
      <c r="A3870" s="196" t="s">
        <v>8643</v>
      </c>
      <c r="B3870" s="196" t="s">
        <v>8644</v>
      </c>
      <c r="C3870" s="196" t="s">
        <v>8009</v>
      </c>
      <c r="D3870" s="196">
        <v>180</v>
      </c>
      <c r="E3870" s="197" t="s">
        <v>144</v>
      </c>
      <c r="F3870" s="196" t="s">
        <v>144</v>
      </c>
      <c r="G3870" s="196">
        <v>92673</v>
      </c>
      <c r="H3870" s="196" t="s">
        <v>9409</v>
      </c>
      <c r="I3870" s="196" t="s">
        <v>5502</v>
      </c>
      <c r="J3870" s="196" t="s">
        <v>5503</v>
      </c>
      <c r="K3870" s="197">
        <v>42.96</v>
      </c>
      <c r="L3870" s="196" t="s">
        <v>5433</v>
      </c>
    </row>
    <row r="3871" spans="1:12" ht="15.75">
      <c r="A3871" s="196" t="s">
        <v>8643</v>
      </c>
      <c r="B3871" s="196" t="s">
        <v>8644</v>
      </c>
      <c r="C3871" s="196" t="s">
        <v>8009</v>
      </c>
      <c r="D3871" s="196">
        <v>180</v>
      </c>
      <c r="E3871" s="197" t="s">
        <v>144</v>
      </c>
      <c r="F3871" s="196" t="s">
        <v>144</v>
      </c>
      <c r="G3871" s="196">
        <v>92674</v>
      </c>
      <c r="H3871" s="196" t="s">
        <v>9410</v>
      </c>
      <c r="I3871" s="196" t="s">
        <v>5502</v>
      </c>
      <c r="J3871" s="196" t="s">
        <v>5503</v>
      </c>
      <c r="K3871" s="197">
        <v>40.89</v>
      </c>
      <c r="L3871" s="196" t="s">
        <v>5433</v>
      </c>
    </row>
    <row r="3872" spans="1:12" ht="15.75">
      <c r="A3872" s="196" t="s">
        <v>8643</v>
      </c>
      <c r="B3872" s="196" t="s">
        <v>8644</v>
      </c>
      <c r="C3872" s="196" t="s">
        <v>8009</v>
      </c>
      <c r="D3872" s="196">
        <v>180</v>
      </c>
      <c r="E3872" s="197" t="s">
        <v>144</v>
      </c>
      <c r="F3872" s="196" t="s">
        <v>144</v>
      </c>
      <c r="G3872" s="196">
        <v>92675</v>
      </c>
      <c r="H3872" s="196" t="s">
        <v>9411</v>
      </c>
      <c r="I3872" s="196" t="s">
        <v>5502</v>
      </c>
      <c r="J3872" s="196" t="s">
        <v>5503</v>
      </c>
      <c r="K3872" s="197">
        <v>54.65</v>
      </c>
      <c r="L3872" s="196" t="s">
        <v>5433</v>
      </c>
    </row>
    <row r="3873" spans="1:12" ht="15.75">
      <c r="A3873" s="196" t="s">
        <v>8643</v>
      </c>
      <c r="B3873" s="196" t="s">
        <v>8644</v>
      </c>
      <c r="C3873" s="196" t="s">
        <v>8009</v>
      </c>
      <c r="D3873" s="196">
        <v>180</v>
      </c>
      <c r="E3873" s="197" t="s">
        <v>144</v>
      </c>
      <c r="F3873" s="196" t="s">
        <v>144</v>
      </c>
      <c r="G3873" s="196">
        <v>92676</v>
      </c>
      <c r="H3873" s="196" t="s">
        <v>9412</v>
      </c>
      <c r="I3873" s="196" t="s">
        <v>5502</v>
      </c>
      <c r="J3873" s="196" t="s">
        <v>5503</v>
      </c>
      <c r="K3873" s="197">
        <v>53.25</v>
      </c>
      <c r="L3873" s="196" t="s">
        <v>5433</v>
      </c>
    </row>
    <row r="3874" spans="1:12" ht="15.75">
      <c r="A3874" s="196" t="s">
        <v>8643</v>
      </c>
      <c r="B3874" s="196" t="s">
        <v>8644</v>
      </c>
      <c r="C3874" s="196" t="s">
        <v>8009</v>
      </c>
      <c r="D3874" s="196">
        <v>180</v>
      </c>
      <c r="E3874" s="197" t="s">
        <v>144</v>
      </c>
      <c r="F3874" s="196" t="s">
        <v>144</v>
      </c>
      <c r="G3874" s="196">
        <v>92677</v>
      </c>
      <c r="H3874" s="196" t="s">
        <v>9413</v>
      </c>
      <c r="I3874" s="196" t="s">
        <v>5502</v>
      </c>
      <c r="J3874" s="196" t="s">
        <v>5503</v>
      </c>
      <c r="K3874" s="197">
        <v>86.98</v>
      </c>
      <c r="L3874" s="196" t="s">
        <v>5433</v>
      </c>
    </row>
    <row r="3875" spans="1:12" ht="15.75">
      <c r="A3875" s="196" t="s">
        <v>8643</v>
      </c>
      <c r="B3875" s="196" t="s">
        <v>8644</v>
      </c>
      <c r="C3875" s="196" t="s">
        <v>8009</v>
      </c>
      <c r="D3875" s="196">
        <v>180</v>
      </c>
      <c r="E3875" s="197" t="s">
        <v>144</v>
      </c>
      <c r="F3875" s="196" t="s">
        <v>144</v>
      </c>
      <c r="G3875" s="196">
        <v>92678</v>
      </c>
      <c r="H3875" s="196" t="s">
        <v>9414</v>
      </c>
      <c r="I3875" s="196" t="s">
        <v>5502</v>
      </c>
      <c r="J3875" s="196" t="s">
        <v>5503</v>
      </c>
      <c r="K3875" s="197">
        <v>80.790000000000006</v>
      </c>
      <c r="L3875" s="196" t="s">
        <v>5433</v>
      </c>
    </row>
    <row r="3876" spans="1:12" ht="15.75">
      <c r="A3876" s="196" t="s">
        <v>8643</v>
      </c>
      <c r="B3876" s="196" t="s">
        <v>8644</v>
      </c>
      <c r="C3876" s="196" t="s">
        <v>8009</v>
      </c>
      <c r="D3876" s="196">
        <v>180</v>
      </c>
      <c r="E3876" s="197" t="s">
        <v>144</v>
      </c>
      <c r="F3876" s="196" t="s">
        <v>144</v>
      </c>
      <c r="G3876" s="196">
        <v>92679</v>
      </c>
      <c r="H3876" s="196" t="s">
        <v>9415</v>
      </c>
      <c r="I3876" s="196" t="s">
        <v>5502</v>
      </c>
      <c r="J3876" s="196" t="s">
        <v>5503</v>
      </c>
      <c r="K3876" s="197">
        <v>118</v>
      </c>
      <c r="L3876" s="196" t="s">
        <v>5433</v>
      </c>
    </row>
    <row r="3877" spans="1:12" ht="15.75">
      <c r="A3877" s="196" t="s">
        <v>8643</v>
      </c>
      <c r="B3877" s="196" t="s">
        <v>8644</v>
      </c>
      <c r="C3877" s="196" t="s">
        <v>8009</v>
      </c>
      <c r="D3877" s="196">
        <v>180</v>
      </c>
      <c r="E3877" s="197" t="s">
        <v>144</v>
      </c>
      <c r="F3877" s="196" t="s">
        <v>144</v>
      </c>
      <c r="G3877" s="196">
        <v>92680</v>
      </c>
      <c r="H3877" s="196" t="s">
        <v>9416</v>
      </c>
      <c r="I3877" s="196" t="s">
        <v>5502</v>
      </c>
      <c r="J3877" s="196" t="s">
        <v>5503</v>
      </c>
      <c r="K3877" s="197">
        <v>106.07</v>
      </c>
      <c r="L3877" s="196" t="s">
        <v>5433</v>
      </c>
    </row>
    <row r="3878" spans="1:12" ht="15.75">
      <c r="A3878" s="196" t="s">
        <v>8643</v>
      </c>
      <c r="B3878" s="196" t="s">
        <v>8644</v>
      </c>
      <c r="C3878" s="196" t="s">
        <v>8009</v>
      </c>
      <c r="D3878" s="196">
        <v>180</v>
      </c>
      <c r="E3878" s="197" t="s">
        <v>144</v>
      </c>
      <c r="F3878" s="196" t="s">
        <v>144</v>
      </c>
      <c r="G3878" s="196">
        <v>92681</v>
      </c>
      <c r="H3878" s="196" t="s">
        <v>9417</v>
      </c>
      <c r="I3878" s="196" t="s">
        <v>5502</v>
      </c>
      <c r="J3878" s="196" t="s">
        <v>5503</v>
      </c>
      <c r="K3878" s="197">
        <v>38.090000000000003</v>
      </c>
      <c r="L3878" s="196" t="s">
        <v>5433</v>
      </c>
    </row>
    <row r="3879" spans="1:12" ht="15.75">
      <c r="A3879" s="196" t="s">
        <v>8643</v>
      </c>
      <c r="B3879" s="196" t="s">
        <v>8644</v>
      </c>
      <c r="C3879" s="196" t="s">
        <v>8009</v>
      </c>
      <c r="D3879" s="196">
        <v>180</v>
      </c>
      <c r="E3879" s="197" t="s">
        <v>144</v>
      </c>
      <c r="F3879" s="196" t="s">
        <v>144</v>
      </c>
      <c r="G3879" s="196">
        <v>92682</v>
      </c>
      <c r="H3879" s="196" t="s">
        <v>9418</v>
      </c>
      <c r="I3879" s="196" t="s">
        <v>5502</v>
      </c>
      <c r="J3879" s="196" t="s">
        <v>5503</v>
      </c>
      <c r="K3879" s="197">
        <v>46.63</v>
      </c>
      <c r="L3879" s="196" t="s">
        <v>5433</v>
      </c>
    </row>
    <row r="3880" spans="1:12" ht="15.75">
      <c r="A3880" s="196" t="s">
        <v>8643</v>
      </c>
      <c r="B3880" s="196" t="s">
        <v>8644</v>
      </c>
      <c r="C3880" s="196" t="s">
        <v>8009</v>
      </c>
      <c r="D3880" s="196">
        <v>180</v>
      </c>
      <c r="E3880" s="197" t="s">
        <v>144</v>
      </c>
      <c r="F3880" s="196" t="s">
        <v>144</v>
      </c>
      <c r="G3880" s="196">
        <v>92683</v>
      </c>
      <c r="H3880" s="196" t="s">
        <v>9419</v>
      </c>
      <c r="I3880" s="196" t="s">
        <v>5502</v>
      </c>
      <c r="J3880" s="196" t="s">
        <v>5503</v>
      </c>
      <c r="K3880" s="197">
        <v>53.77</v>
      </c>
      <c r="L3880" s="196" t="s">
        <v>5433</v>
      </c>
    </row>
    <row r="3881" spans="1:12" ht="15.75">
      <c r="A3881" s="196" t="s">
        <v>8643</v>
      </c>
      <c r="B3881" s="196" t="s">
        <v>8644</v>
      </c>
      <c r="C3881" s="196" t="s">
        <v>8009</v>
      </c>
      <c r="D3881" s="196">
        <v>180</v>
      </c>
      <c r="E3881" s="197" t="s">
        <v>144</v>
      </c>
      <c r="F3881" s="196" t="s">
        <v>144</v>
      </c>
      <c r="G3881" s="196">
        <v>92684</v>
      </c>
      <c r="H3881" s="196" t="s">
        <v>9420</v>
      </c>
      <c r="I3881" s="196" t="s">
        <v>5502</v>
      </c>
      <c r="J3881" s="196" t="s">
        <v>5503</v>
      </c>
      <c r="K3881" s="197">
        <v>70.98</v>
      </c>
      <c r="L3881" s="196" t="s">
        <v>5433</v>
      </c>
    </row>
    <row r="3882" spans="1:12" ht="15.75">
      <c r="A3882" s="196" t="s">
        <v>8643</v>
      </c>
      <c r="B3882" s="196" t="s">
        <v>8644</v>
      </c>
      <c r="C3882" s="196" t="s">
        <v>8009</v>
      </c>
      <c r="D3882" s="196">
        <v>180</v>
      </c>
      <c r="E3882" s="197" t="s">
        <v>144</v>
      </c>
      <c r="F3882" s="196" t="s">
        <v>144</v>
      </c>
      <c r="G3882" s="196">
        <v>92685</v>
      </c>
      <c r="H3882" s="196" t="s">
        <v>9421</v>
      </c>
      <c r="I3882" s="196" t="s">
        <v>5502</v>
      </c>
      <c r="J3882" s="196" t="s">
        <v>5503</v>
      </c>
      <c r="K3882" s="197">
        <v>110.83</v>
      </c>
      <c r="L3882" s="196" t="s">
        <v>5433</v>
      </c>
    </row>
    <row r="3883" spans="1:12" ht="15.75">
      <c r="A3883" s="196" t="s">
        <v>8643</v>
      </c>
      <c r="B3883" s="196" t="s">
        <v>8644</v>
      </c>
      <c r="C3883" s="196" t="s">
        <v>8009</v>
      </c>
      <c r="D3883" s="196">
        <v>180</v>
      </c>
      <c r="E3883" s="197" t="s">
        <v>144</v>
      </c>
      <c r="F3883" s="196" t="s">
        <v>144</v>
      </c>
      <c r="G3883" s="196">
        <v>92686</v>
      </c>
      <c r="H3883" s="196" t="s">
        <v>9422</v>
      </c>
      <c r="I3883" s="196" t="s">
        <v>5502</v>
      </c>
      <c r="J3883" s="196" t="s">
        <v>5503</v>
      </c>
      <c r="K3883" s="197">
        <v>140.29</v>
      </c>
      <c r="L3883" s="196" t="s">
        <v>5433</v>
      </c>
    </row>
    <row r="3884" spans="1:12" ht="15.75">
      <c r="A3884" s="196" t="s">
        <v>8643</v>
      </c>
      <c r="B3884" s="196" t="s">
        <v>8644</v>
      </c>
      <c r="C3884" s="196" t="s">
        <v>8009</v>
      </c>
      <c r="D3884" s="196">
        <v>180</v>
      </c>
      <c r="E3884" s="197" t="s">
        <v>144</v>
      </c>
      <c r="F3884" s="196" t="s">
        <v>144</v>
      </c>
      <c r="G3884" s="196">
        <v>92692</v>
      </c>
      <c r="H3884" s="196" t="s">
        <v>9423</v>
      </c>
      <c r="I3884" s="196" t="s">
        <v>5502</v>
      </c>
      <c r="J3884" s="196" t="s">
        <v>5503</v>
      </c>
      <c r="K3884" s="197">
        <v>10.64</v>
      </c>
      <c r="L3884" s="196" t="s">
        <v>5433</v>
      </c>
    </row>
    <row r="3885" spans="1:12" ht="15.75">
      <c r="A3885" s="196" t="s">
        <v>8643</v>
      </c>
      <c r="B3885" s="196" t="s">
        <v>8644</v>
      </c>
      <c r="C3885" s="196" t="s">
        <v>8009</v>
      </c>
      <c r="D3885" s="196">
        <v>180</v>
      </c>
      <c r="E3885" s="197" t="s">
        <v>144</v>
      </c>
      <c r="F3885" s="196" t="s">
        <v>144</v>
      </c>
      <c r="G3885" s="196">
        <v>92693</v>
      </c>
      <c r="H3885" s="196" t="s">
        <v>9424</v>
      </c>
      <c r="I3885" s="196" t="s">
        <v>5502</v>
      </c>
      <c r="J3885" s="196" t="s">
        <v>5503</v>
      </c>
      <c r="K3885" s="197">
        <v>10.9</v>
      </c>
      <c r="L3885" s="196" t="s">
        <v>5433</v>
      </c>
    </row>
    <row r="3886" spans="1:12" ht="15.75">
      <c r="A3886" s="196" t="s">
        <v>8643</v>
      </c>
      <c r="B3886" s="196" t="s">
        <v>8644</v>
      </c>
      <c r="C3886" s="196" t="s">
        <v>8009</v>
      </c>
      <c r="D3886" s="196">
        <v>180</v>
      </c>
      <c r="E3886" s="197" t="s">
        <v>144</v>
      </c>
      <c r="F3886" s="196" t="s">
        <v>144</v>
      </c>
      <c r="G3886" s="196">
        <v>92694</v>
      </c>
      <c r="H3886" s="196" t="s">
        <v>9425</v>
      </c>
      <c r="I3886" s="196" t="s">
        <v>5502</v>
      </c>
      <c r="J3886" s="196" t="s">
        <v>5503</v>
      </c>
      <c r="K3886" s="197">
        <v>17.100000000000001</v>
      </c>
      <c r="L3886" s="196" t="s">
        <v>5433</v>
      </c>
    </row>
    <row r="3887" spans="1:12" ht="15.75">
      <c r="A3887" s="196" t="s">
        <v>8643</v>
      </c>
      <c r="B3887" s="196" t="s">
        <v>8644</v>
      </c>
      <c r="C3887" s="196" t="s">
        <v>8009</v>
      </c>
      <c r="D3887" s="196">
        <v>180</v>
      </c>
      <c r="E3887" s="197" t="s">
        <v>144</v>
      </c>
      <c r="F3887" s="196" t="s">
        <v>144</v>
      </c>
      <c r="G3887" s="196">
        <v>92695</v>
      </c>
      <c r="H3887" s="196" t="s">
        <v>9426</v>
      </c>
      <c r="I3887" s="196" t="s">
        <v>5502</v>
      </c>
      <c r="J3887" s="196" t="s">
        <v>5503</v>
      </c>
      <c r="K3887" s="197">
        <v>17.350000000000001</v>
      </c>
      <c r="L3887" s="196" t="s">
        <v>5433</v>
      </c>
    </row>
    <row r="3888" spans="1:12" ht="15.75">
      <c r="A3888" s="196" t="s">
        <v>8643</v>
      </c>
      <c r="B3888" s="196" t="s">
        <v>8644</v>
      </c>
      <c r="C3888" s="196" t="s">
        <v>8009</v>
      </c>
      <c r="D3888" s="196">
        <v>180</v>
      </c>
      <c r="E3888" s="197" t="s">
        <v>144</v>
      </c>
      <c r="F3888" s="196" t="s">
        <v>144</v>
      </c>
      <c r="G3888" s="196">
        <v>92696</v>
      </c>
      <c r="H3888" s="196" t="s">
        <v>9427</v>
      </c>
      <c r="I3888" s="196" t="s">
        <v>5502</v>
      </c>
      <c r="J3888" s="196" t="s">
        <v>5503</v>
      </c>
      <c r="K3888" s="197">
        <v>26.92</v>
      </c>
      <c r="L3888" s="196" t="s">
        <v>5433</v>
      </c>
    </row>
    <row r="3889" spans="1:12" ht="15.75">
      <c r="A3889" s="196" t="s">
        <v>8643</v>
      </c>
      <c r="B3889" s="196" t="s">
        <v>8644</v>
      </c>
      <c r="C3889" s="196" t="s">
        <v>8009</v>
      </c>
      <c r="D3889" s="196">
        <v>180</v>
      </c>
      <c r="E3889" s="197" t="s">
        <v>144</v>
      </c>
      <c r="F3889" s="196" t="s">
        <v>144</v>
      </c>
      <c r="G3889" s="196">
        <v>92697</v>
      </c>
      <c r="H3889" s="196" t="s">
        <v>9428</v>
      </c>
      <c r="I3889" s="196" t="s">
        <v>5502</v>
      </c>
      <c r="J3889" s="196" t="s">
        <v>5503</v>
      </c>
      <c r="K3889" s="197">
        <v>28.06</v>
      </c>
      <c r="L3889" s="196" t="s">
        <v>5433</v>
      </c>
    </row>
    <row r="3890" spans="1:12" ht="15.75">
      <c r="A3890" s="196" t="s">
        <v>8643</v>
      </c>
      <c r="B3890" s="196" t="s">
        <v>8644</v>
      </c>
      <c r="C3890" s="196" t="s">
        <v>8009</v>
      </c>
      <c r="D3890" s="196">
        <v>180</v>
      </c>
      <c r="E3890" s="197" t="s">
        <v>144</v>
      </c>
      <c r="F3890" s="196" t="s">
        <v>144</v>
      </c>
      <c r="G3890" s="196">
        <v>92698</v>
      </c>
      <c r="H3890" s="196" t="s">
        <v>9429</v>
      </c>
      <c r="I3890" s="196" t="s">
        <v>5502</v>
      </c>
      <c r="J3890" s="196" t="s">
        <v>5503</v>
      </c>
      <c r="K3890" s="197">
        <v>15.75</v>
      </c>
      <c r="L3890" s="196" t="s">
        <v>5433</v>
      </c>
    </row>
    <row r="3891" spans="1:12" ht="15.75">
      <c r="A3891" s="196" t="s">
        <v>8643</v>
      </c>
      <c r="B3891" s="196" t="s">
        <v>8644</v>
      </c>
      <c r="C3891" s="196" t="s">
        <v>8009</v>
      </c>
      <c r="D3891" s="196">
        <v>180</v>
      </c>
      <c r="E3891" s="197" t="s">
        <v>144</v>
      </c>
      <c r="F3891" s="196" t="s">
        <v>144</v>
      </c>
      <c r="G3891" s="196">
        <v>92699</v>
      </c>
      <c r="H3891" s="196" t="s">
        <v>9430</v>
      </c>
      <c r="I3891" s="196" t="s">
        <v>5502</v>
      </c>
      <c r="J3891" s="196" t="s">
        <v>5503</v>
      </c>
      <c r="K3891" s="197">
        <v>14.93</v>
      </c>
      <c r="L3891" s="196" t="s">
        <v>5433</v>
      </c>
    </row>
    <row r="3892" spans="1:12" ht="15.75">
      <c r="A3892" s="196" t="s">
        <v>8643</v>
      </c>
      <c r="B3892" s="196" t="s">
        <v>8644</v>
      </c>
      <c r="C3892" s="196" t="s">
        <v>8009</v>
      </c>
      <c r="D3892" s="196">
        <v>180</v>
      </c>
      <c r="E3892" s="197" t="s">
        <v>144</v>
      </c>
      <c r="F3892" s="196" t="s">
        <v>144</v>
      </c>
      <c r="G3892" s="196">
        <v>92700</v>
      </c>
      <c r="H3892" s="196" t="s">
        <v>9431</v>
      </c>
      <c r="I3892" s="196" t="s">
        <v>5502</v>
      </c>
      <c r="J3892" s="196" t="s">
        <v>5503</v>
      </c>
      <c r="K3892" s="197">
        <v>25.89</v>
      </c>
      <c r="L3892" s="196" t="s">
        <v>5433</v>
      </c>
    </row>
    <row r="3893" spans="1:12" ht="15.75">
      <c r="A3893" s="196" t="s">
        <v>8643</v>
      </c>
      <c r="B3893" s="196" t="s">
        <v>8644</v>
      </c>
      <c r="C3893" s="196" t="s">
        <v>8009</v>
      </c>
      <c r="D3893" s="196">
        <v>180</v>
      </c>
      <c r="E3893" s="197" t="s">
        <v>144</v>
      </c>
      <c r="F3893" s="196" t="s">
        <v>144</v>
      </c>
      <c r="G3893" s="196">
        <v>92701</v>
      </c>
      <c r="H3893" s="196" t="s">
        <v>9432</v>
      </c>
      <c r="I3893" s="196" t="s">
        <v>5502</v>
      </c>
      <c r="J3893" s="196" t="s">
        <v>5503</v>
      </c>
      <c r="K3893" s="197">
        <v>24.66</v>
      </c>
      <c r="L3893" s="196" t="s">
        <v>5433</v>
      </c>
    </row>
    <row r="3894" spans="1:12" ht="15.75">
      <c r="A3894" s="196" t="s">
        <v>8643</v>
      </c>
      <c r="B3894" s="196" t="s">
        <v>8644</v>
      </c>
      <c r="C3894" s="196" t="s">
        <v>8009</v>
      </c>
      <c r="D3894" s="196">
        <v>180</v>
      </c>
      <c r="E3894" s="197" t="s">
        <v>144</v>
      </c>
      <c r="F3894" s="196" t="s">
        <v>144</v>
      </c>
      <c r="G3894" s="196">
        <v>92702</v>
      </c>
      <c r="H3894" s="196" t="s">
        <v>9433</v>
      </c>
      <c r="I3894" s="196" t="s">
        <v>5502</v>
      </c>
      <c r="J3894" s="196" t="s">
        <v>5503</v>
      </c>
      <c r="K3894" s="197">
        <v>40.72</v>
      </c>
      <c r="L3894" s="196" t="s">
        <v>5433</v>
      </c>
    </row>
    <row r="3895" spans="1:12" ht="15.75">
      <c r="A3895" s="196" t="s">
        <v>8643</v>
      </c>
      <c r="B3895" s="196" t="s">
        <v>8644</v>
      </c>
      <c r="C3895" s="196" t="s">
        <v>8009</v>
      </c>
      <c r="D3895" s="196">
        <v>180</v>
      </c>
      <c r="E3895" s="197" t="s">
        <v>144</v>
      </c>
      <c r="F3895" s="196" t="s">
        <v>144</v>
      </c>
      <c r="G3895" s="196">
        <v>92703</v>
      </c>
      <c r="H3895" s="196" t="s">
        <v>9434</v>
      </c>
      <c r="I3895" s="196" t="s">
        <v>5502</v>
      </c>
      <c r="J3895" s="196" t="s">
        <v>5503</v>
      </c>
      <c r="K3895" s="197">
        <v>39.21</v>
      </c>
      <c r="L3895" s="196" t="s">
        <v>5433</v>
      </c>
    </row>
    <row r="3896" spans="1:12" ht="15.75">
      <c r="A3896" s="196" t="s">
        <v>8643</v>
      </c>
      <c r="B3896" s="196" t="s">
        <v>8644</v>
      </c>
      <c r="C3896" s="196" t="s">
        <v>8009</v>
      </c>
      <c r="D3896" s="196">
        <v>180</v>
      </c>
      <c r="E3896" s="197" t="s">
        <v>144</v>
      </c>
      <c r="F3896" s="196" t="s">
        <v>144</v>
      </c>
      <c r="G3896" s="196">
        <v>92704</v>
      </c>
      <c r="H3896" s="196" t="s">
        <v>9435</v>
      </c>
      <c r="I3896" s="196" t="s">
        <v>5502</v>
      </c>
      <c r="J3896" s="196" t="s">
        <v>5503</v>
      </c>
      <c r="K3896" s="197">
        <v>20.100000000000001</v>
      </c>
      <c r="L3896" s="196" t="s">
        <v>5433</v>
      </c>
    </row>
    <row r="3897" spans="1:12" ht="15.75">
      <c r="A3897" s="196" t="s">
        <v>8643</v>
      </c>
      <c r="B3897" s="196" t="s">
        <v>8644</v>
      </c>
      <c r="C3897" s="196" t="s">
        <v>8009</v>
      </c>
      <c r="D3897" s="196">
        <v>180</v>
      </c>
      <c r="E3897" s="197" t="s">
        <v>144</v>
      </c>
      <c r="F3897" s="196" t="s">
        <v>144</v>
      </c>
      <c r="G3897" s="196">
        <v>92705</v>
      </c>
      <c r="H3897" s="196" t="s">
        <v>9436</v>
      </c>
      <c r="I3897" s="196" t="s">
        <v>5502</v>
      </c>
      <c r="J3897" s="196" t="s">
        <v>5503</v>
      </c>
      <c r="K3897" s="197">
        <v>32.64</v>
      </c>
      <c r="L3897" s="196" t="s">
        <v>5433</v>
      </c>
    </row>
    <row r="3898" spans="1:12" ht="15.75">
      <c r="A3898" s="196" t="s">
        <v>8643</v>
      </c>
      <c r="B3898" s="196" t="s">
        <v>8644</v>
      </c>
      <c r="C3898" s="196" t="s">
        <v>8009</v>
      </c>
      <c r="D3898" s="196">
        <v>180</v>
      </c>
      <c r="E3898" s="197" t="s">
        <v>144</v>
      </c>
      <c r="F3898" s="196" t="s">
        <v>144</v>
      </c>
      <c r="G3898" s="196">
        <v>92706</v>
      </c>
      <c r="H3898" s="196" t="s">
        <v>9437</v>
      </c>
      <c r="I3898" s="196" t="s">
        <v>5502</v>
      </c>
      <c r="J3898" s="196" t="s">
        <v>5503</v>
      </c>
      <c r="K3898" s="197">
        <v>52.85</v>
      </c>
      <c r="L3898" s="196" t="s">
        <v>5433</v>
      </c>
    </row>
    <row r="3899" spans="1:12" ht="15.75">
      <c r="A3899" s="196" t="s">
        <v>8643</v>
      </c>
      <c r="B3899" s="196" t="s">
        <v>8644</v>
      </c>
      <c r="C3899" s="196" t="s">
        <v>8009</v>
      </c>
      <c r="D3899" s="196">
        <v>180</v>
      </c>
      <c r="E3899" s="197" t="s">
        <v>144</v>
      </c>
      <c r="F3899" s="196" t="s">
        <v>144</v>
      </c>
      <c r="G3899" s="196">
        <v>92889</v>
      </c>
      <c r="H3899" s="196" t="s">
        <v>9438</v>
      </c>
      <c r="I3899" s="196" t="s">
        <v>5502</v>
      </c>
      <c r="J3899" s="196" t="s">
        <v>5503</v>
      </c>
      <c r="K3899" s="197">
        <v>89.37</v>
      </c>
      <c r="L3899" s="196" t="s">
        <v>5433</v>
      </c>
    </row>
    <row r="3900" spans="1:12" ht="15.75">
      <c r="A3900" s="196" t="s">
        <v>8643</v>
      </c>
      <c r="B3900" s="196" t="s">
        <v>8644</v>
      </c>
      <c r="C3900" s="196" t="s">
        <v>8009</v>
      </c>
      <c r="D3900" s="196">
        <v>180</v>
      </c>
      <c r="E3900" s="197" t="s">
        <v>144</v>
      </c>
      <c r="F3900" s="196" t="s">
        <v>144</v>
      </c>
      <c r="G3900" s="196">
        <v>92890</v>
      </c>
      <c r="H3900" s="196" t="s">
        <v>9439</v>
      </c>
      <c r="I3900" s="196" t="s">
        <v>5502</v>
      </c>
      <c r="J3900" s="196" t="s">
        <v>5503</v>
      </c>
      <c r="K3900" s="197">
        <v>132.84</v>
      </c>
      <c r="L3900" s="196" t="s">
        <v>5433</v>
      </c>
    </row>
    <row r="3901" spans="1:12" ht="15.75">
      <c r="A3901" s="196" t="s">
        <v>8643</v>
      </c>
      <c r="B3901" s="196" t="s">
        <v>8644</v>
      </c>
      <c r="C3901" s="196" t="s">
        <v>8009</v>
      </c>
      <c r="D3901" s="196">
        <v>180</v>
      </c>
      <c r="E3901" s="197" t="s">
        <v>144</v>
      </c>
      <c r="F3901" s="196" t="s">
        <v>144</v>
      </c>
      <c r="G3901" s="196">
        <v>92891</v>
      </c>
      <c r="H3901" s="196" t="s">
        <v>9440</v>
      </c>
      <c r="I3901" s="196" t="s">
        <v>5502</v>
      </c>
      <c r="J3901" s="196" t="s">
        <v>5503</v>
      </c>
      <c r="K3901" s="197">
        <v>192.19</v>
      </c>
      <c r="L3901" s="196" t="s">
        <v>5433</v>
      </c>
    </row>
    <row r="3902" spans="1:12" ht="15.75">
      <c r="A3902" s="196" t="s">
        <v>8643</v>
      </c>
      <c r="B3902" s="196" t="s">
        <v>8644</v>
      </c>
      <c r="C3902" s="196" t="s">
        <v>8009</v>
      </c>
      <c r="D3902" s="196">
        <v>180</v>
      </c>
      <c r="E3902" s="197" t="s">
        <v>144</v>
      </c>
      <c r="F3902" s="196" t="s">
        <v>144</v>
      </c>
      <c r="G3902" s="196">
        <v>92892</v>
      </c>
      <c r="H3902" s="196" t="s">
        <v>9441</v>
      </c>
      <c r="I3902" s="196" t="s">
        <v>5502</v>
      </c>
      <c r="J3902" s="196" t="s">
        <v>5503</v>
      </c>
      <c r="K3902" s="197">
        <v>40.619999999999997</v>
      </c>
      <c r="L3902" s="196" t="s">
        <v>5433</v>
      </c>
    </row>
    <row r="3903" spans="1:12" ht="15.75">
      <c r="A3903" s="196" t="s">
        <v>8643</v>
      </c>
      <c r="B3903" s="196" t="s">
        <v>8644</v>
      </c>
      <c r="C3903" s="196" t="s">
        <v>8009</v>
      </c>
      <c r="D3903" s="196">
        <v>180</v>
      </c>
      <c r="E3903" s="197" t="s">
        <v>144</v>
      </c>
      <c r="F3903" s="196" t="s">
        <v>144</v>
      </c>
      <c r="G3903" s="196">
        <v>92893</v>
      </c>
      <c r="H3903" s="196" t="s">
        <v>9442</v>
      </c>
      <c r="I3903" s="196" t="s">
        <v>5502</v>
      </c>
      <c r="J3903" s="196" t="s">
        <v>5503</v>
      </c>
      <c r="K3903" s="197">
        <v>56.23</v>
      </c>
      <c r="L3903" s="196" t="s">
        <v>5433</v>
      </c>
    </row>
    <row r="3904" spans="1:12" ht="15.75">
      <c r="A3904" s="196" t="s">
        <v>8643</v>
      </c>
      <c r="B3904" s="196" t="s">
        <v>8644</v>
      </c>
      <c r="C3904" s="196" t="s">
        <v>8009</v>
      </c>
      <c r="D3904" s="196">
        <v>180</v>
      </c>
      <c r="E3904" s="197" t="s">
        <v>144</v>
      </c>
      <c r="F3904" s="196" t="s">
        <v>144</v>
      </c>
      <c r="G3904" s="196">
        <v>92894</v>
      </c>
      <c r="H3904" s="196" t="s">
        <v>9443</v>
      </c>
      <c r="I3904" s="196" t="s">
        <v>5502</v>
      </c>
      <c r="J3904" s="196" t="s">
        <v>5503</v>
      </c>
      <c r="K3904" s="197">
        <v>66.650000000000006</v>
      </c>
      <c r="L3904" s="196" t="s">
        <v>5433</v>
      </c>
    </row>
    <row r="3905" spans="1:12" ht="15.75">
      <c r="A3905" s="196" t="s">
        <v>8643</v>
      </c>
      <c r="B3905" s="196" t="s">
        <v>8644</v>
      </c>
      <c r="C3905" s="196" t="s">
        <v>8009</v>
      </c>
      <c r="D3905" s="196">
        <v>180</v>
      </c>
      <c r="E3905" s="197" t="s">
        <v>144</v>
      </c>
      <c r="F3905" s="196" t="s">
        <v>144</v>
      </c>
      <c r="G3905" s="196">
        <v>92895</v>
      </c>
      <c r="H3905" s="196" t="s">
        <v>9444</v>
      </c>
      <c r="I3905" s="196" t="s">
        <v>5502</v>
      </c>
      <c r="J3905" s="196" t="s">
        <v>5503</v>
      </c>
      <c r="K3905" s="197">
        <v>89.33</v>
      </c>
      <c r="L3905" s="196" t="s">
        <v>5433</v>
      </c>
    </row>
    <row r="3906" spans="1:12" ht="15.75">
      <c r="A3906" s="196" t="s">
        <v>8643</v>
      </c>
      <c r="B3906" s="196" t="s">
        <v>8644</v>
      </c>
      <c r="C3906" s="196" t="s">
        <v>8009</v>
      </c>
      <c r="D3906" s="196">
        <v>180</v>
      </c>
      <c r="E3906" s="197" t="s">
        <v>144</v>
      </c>
      <c r="F3906" s="196" t="s">
        <v>144</v>
      </c>
      <c r="G3906" s="196">
        <v>92896</v>
      </c>
      <c r="H3906" s="196" t="s">
        <v>9445</v>
      </c>
      <c r="I3906" s="196" t="s">
        <v>5502</v>
      </c>
      <c r="J3906" s="196" t="s">
        <v>5503</v>
      </c>
      <c r="K3906" s="197">
        <v>134.22</v>
      </c>
      <c r="L3906" s="196" t="s">
        <v>5433</v>
      </c>
    </row>
    <row r="3907" spans="1:12" ht="15.75">
      <c r="A3907" s="196" t="s">
        <v>8643</v>
      </c>
      <c r="B3907" s="196" t="s">
        <v>8644</v>
      </c>
      <c r="C3907" s="196" t="s">
        <v>8009</v>
      </c>
      <c r="D3907" s="196">
        <v>180</v>
      </c>
      <c r="E3907" s="197" t="s">
        <v>144</v>
      </c>
      <c r="F3907" s="196" t="s">
        <v>144</v>
      </c>
      <c r="G3907" s="196">
        <v>92897</v>
      </c>
      <c r="H3907" s="196" t="s">
        <v>9446</v>
      </c>
      <c r="I3907" s="196" t="s">
        <v>5502</v>
      </c>
      <c r="J3907" s="196" t="s">
        <v>5503</v>
      </c>
      <c r="K3907" s="197">
        <v>195.03</v>
      </c>
      <c r="L3907" s="196" t="s">
        <v>5433</v>
      </c>
    </row>
    <row r="3908" spans="1:12" ht="15.75">
      <c r="A3908" s="196" t="s">
        <v>8643</v>
      </c>
      <c r="B3908" s="196" t="s">
        <v>8644</v>
      </c>
      <c r="C3908" s="196" t="s">
        <v>8009</v>
      </c>
      <c r="D3908" s="196">
        <v>180</v>
      </c>
      <c r="E3908" s="197" t="s">
        <v>144</v>
      </c>
      <c r="F3908" s="196" t="s">
        <v>144</v>
      </c>
      <c r="G3908" s="196">
        <v>92898</v>
      </c>
      <c r="H3908" s="196" t="s">
        <v>9447</v>
      </c>
      <c r="I3908" s="196" t="s">
        <v>5502</v>
      </c>
      <c r="J3908" s="196" t="s">
        <v>5503</v>
      </c>
      <c r="K3908" s="197">
        <v>32.96</v>
      </c>
      <c r="L3908" s="196" t="s">
        <v>5433</v>
      </c>
    </row>
    <row r="3909" spans="1:12" ht="15.75">
      <c r="A3909" s="196" t="s">
        <v>8643</v>
      </c>
      <c r="B3909" s="196" t="s">
        <v>8644</v>
      </c>
      <c r="C3909" s="196" t="s">
        <v>8009</v>
      </c>
      <c r="D3909" s="196">
        <v>180</v>
      </c>
      <c r="E3909" s="197" t="s">
        <v>144</v>
      </c>
      <c r="F3909" s="196" t="s">
        <v>144</v>
      </c>
      <c r="G3909" s="196">
        <v>92899</v>
      </c>
      <c r="H3909" s="196" t="s">
        <v>9448</v>
      </c>
      <c r="I3909" s="196" t="s">
        <v>5502</v>
      </c>
      <c r="J3909" s="196" t="s">
        <v>5503</v>
      </c>
      <c r="K3909" s="197">
        <v>47.51</v>
      </c>
      <c r="L3909" s="196" t="s">
        <v>5433</v>
      </c>
    </row>
    <row r="3910" spans="1:12" ht="15.75">
      <c r="A3910" s="196" t="s">
        <v>8643</v>
      </c>
      <c r="B3910" s="196" t="s">
        <v>8644</v>
      </c>
      <c r="C3910" s="196" t="s">
        <v>8009</v>
      </c>
      <c r="D3910" s="196">
        <v>180</v>
      </c>
      <c r="E3910" s="197" t="s">
        <v>144</v>
      </c>
      <c r="F3910" s="196" t="s">
        <v>144</v>
      </c>
      <c r="G3910" s="196">
        <v>92900</v>
      </c>
      <c r="H3910" s="196" t="s">
        <v>9449</v>
      </c>
      <c r="I3910" s="196" t="s">
        <v>5502</v>
      </c>
      <c r="J3910" s="196" t="s">
        <v>5503</v>
      </c>
      <c r="K3910" s="197">
        <v>56.73</v>
      </c>
      <c r="L3910" s="196" t="s">
        <v>5433</v>
      </c>
    </row>
    <row r="3911" spans="1:12" ht="15.75">
      <c r="A3911" s="196" t="s">
        <v>8643</v>
      </c>
      <c r="B3911" s="196" t="s">
        <v>8644</v>
      </c>
      <c r="C3911" s="196" t="s">
        <v>8009</v>
      </c>
      <c r="D3911" s="196">
        <v>180</v>
      </c>
      <c r="E3911" s="197" t="s">
        <v>144</v>
      </c>
      <c r="F3911" s="196" t="s">
        <v>144</v>
      </c>
      <c r="G3911" s="196">
        <v>92901</v>
      </c>
      <c r="H3911" s="196" t="s">
        <v>9450</v>
      </c>
      <c r="I3911" s="196" t="s">
        <v>5502</v>
      </c>
      <c r="J3911" s="196" t="s">
        <v>5503</v>
      </c>
      <c r="K3911" s="197">
        <v>77.89</v>
      </c>
      <c r="L3911" s="196" t="s">
        <v>5433</v>
      </c>
    </row>
    <row r="3912" spans="1:12" ht="15.75">
      <c r="A3912" s="196" t="s">
        <v>8643</v>
      </c>
      <c r="B3912" s="196" t="s">
        <v>8644</v>
      </c>
      <c r="C3912" s="196" t="s">
        <v>8009</v>
      </c>
      <c r="D3912" s="196">
        <v>180</v>
      </c>
      <c r="E3912" s="197" t="s">
        <v>144</v>
      </c>
      <c r="F3912" s="196" t="s">
        <v>144</v>
      </c>
      <c r="G3912" s="196">
        <v>92902</v>
      </c>
      <c r="H3912" s="196" t="s">
        <v>9451</v>
      </c>
      <c r="I3912" s="196" t="s">
        <v>5502</v>
      </c>
      <c r="J3912" s="196" t="s">
        <v>5503</v>
      </c>
      <c r="K3912" s="197">
        <v>120.51</v>
      </c>
      <c r="L3912" s="196" t="s">
        <v>5433</v>
      </c>
    </row>
    <row r="3913" spans="1:12" ht="15.75">
      <c r="A3913" s="196" t="s">
        <v>8643</v>
      </c>
      <c r="B3913" s="196" t="s">
        <v>8644</v>
      </c>
      <c r="C3913" s="196" t="s">
        <v>8009</v>
      </c>
      <c r="D3913" s="196">
        <v>180</v>
      </c>
      <c r="E3913" s="197" t="s">
        <v>144</v>
      </c>
      <c r="F3913" s="196" t="s">
        <v>144</v>
      </c>
      <c r="G3913" s="196">
        <v>92903</v>
      </c>
      <c r="H3913" s="196" t="s">
        <v>9452</v>
      </c>
      <c r="I3913" s="196" t="s">
        <v>5502</v>
      </c>
      <c r="J3913" s="196" t="s">
        <v>5503</v>
      </c>
      <c r="K3913" s="197">
        <v>179.1</v>
      </c>
      <c r="L3913" s="196" t="s">
        <v>5433</v>
      </c>
    </row>
    <row r="3914" spans="1:12" ht="15.75">
      <c r="A3914" s="196" t="s">
        <v>8643</v>
      </c>
      <c r="B3914" s="196" t="s">
        <v>8644</v>
      </c>
      <c r="C3914" s="196" t="s">
        <v>8009</v>
      </c>
      <c r="D3914" s="196">
        <v>180</v>
      </c>
      <c r="E3914" s="197" t="s">
        <v>144</v>
      </c>
      <c r="F3914" s="196" t="s">
        <v>144</v>
      </c>
      <c r="G3914" s="196">
        <v>92904</v>
      </c>
      <c r="H3914" s="196" t="s">
        <v>9453</v>
      </c>
      <c r="I3914" s="196" t="s">
        <v>5502</v>
      </c>
      <c r="J3914" s="196" t="s">
        <v>5503</v>
      </c>
      <c r="K3914" s="197">
        <v>22.12</v>
      </c>
      <c r="L3914" s="196" t="s">
        <v>5433</v>
      </c>
    </row>
    <row r="3915" spans="1:12" ht="15.75">
      <c r="A3915" s="196" t="s">
        <v>8643</v>
      </c>
      <c r="B3915" s="196" t="s">
        <v>8644</v>
      </c>
      <c r="C3915" s="196" t="s">
        <v>8009</v>
      </c>
      <c r="D3915" s="196">
        <v>180</v>
      </c>
      <c r="E3915" s="197" t="s">
        <v>144</v>
      </c>
      <c r="F3915" s="196" t="s">
        <v>144</v>
      </c>
      <c r="G3915" s="196">
        <v>92905</v>
      </c>
      <c r="H3915" s="196" t="s">
        <v>9454</v>
      </c>
      <c r="I3915" s="196" t="s">
        <v>5502</v>
      </c>
      <c r="J3915" s="196" t="s">
        <v>5503</v>
      </c>
      <c r="K3915" s="197">
        <v>32.08</v>
      </c>
      <c r="L3915" s="196" t="s">
        <v>5433</v>
      </c>
    </row>
    <row r="3916" spans="1:12" ht="15.75">
      <c r="A3916" s="196" t="s">
        <v>8643</v>
      </c>
      <c r="B3916" s="196" t="s">
        <v>8644</v>
      </c>
      <c r="C3916" s="196" t="s">
        <v>8009</v>
      </c>
      <c r="D3916" s="196">
        <v>180</v>
      </c>
      <c r="E3916" s="197" t="s">
        <v>144</v>
      </c>
      <c r="F3916" s="196" t="s">
        <v>144</v>
      </c>
      <c r="G3916" s="196">
        <v>92906</v>
      </c>
      <c r="H3916" s="196" t="s">
        <v>9455</v>
      </c>
      <c r="I3916" s="196" t="s">
        <v>5502</v>
      </c>
      <c r="J3916" s="196" t="s">
        <v>5503</v>
      </c>
      <c r="K3916" s="197">
        <v>40.29</v>
      </c>
      <c r="L3916" s="196" t="s">
        <v>5433</v>
      </c>
    </row>
    <row r="3917" spans="1:12" ht="15.75">
      <c r="A3917" s="196" t="s">
        <v>8643</v>
      </c>
      <c r="B3917" s="196" t="s">
        <v>8644</v>
      </c>
      <c r="C3917" s="196" t="s">
        <v>8009</v>
      </c>
      <c r="D3917" s="196">
        <v>180</v>
      </c>
      <c r="E3917" s="197" t="s">
        <v>144</v>
      </c>
      <c r="F3917" s="196" t="s">
        <v>144</v>
      </c>
      <c r="G3917" s="196">
        <v>92907</v>
      </c>
      <c r="H3917" s="196" t="s">
        <v>9456</v>
      </c>
      <c r="I3917" s="196" t="s">
        <v>5502</v>
      </c>
      <c r="J3917" s="196" t="s">
        <v>5503</v>
      </c>
      <c r="K3917" s="197">
        <v>50.68</v>
      </c>
      <c r="L3917" s="196" t="s">
        <v>5433</v>
      </c>
    </row>
    <row r="3918" spans="1:12" ht="15.75">
      <c r="A3918" s="196" t="s">
        <v>8643</v>
      </c>
      <c r="B3918" s="196" t="s">
        <v>8644</v>
      </c>
      <c r="C3918" s="196" t="s">
        <v>8009</v>
      </c>
      <c r="D3918" s="196">
        <v>180</v>
      </c>
      <c r="E3918" s="197" t="s">
        <v>144</v>
      </c>
      <c r="F3918" s="196" t="s">
        <v>144</v>
      </c>
      <c r="G3918" s="196">
        <v>92908</v>
      </c>
      <c r="H3918" s="196" t="s">
        <v>9457</v>
      </c>
      <c r="I3918" s="196" t="s">
        <v>5502</v>
      </c>
      <c r="J3918" s="196" t="s">
        <v>5503</v>
      </c>
      <c r="K3918" s="197">
        <v>50.68</v>
      </c>
      <c r="L3918" s="196" t="s">
        <v>5433</v>
      </c>
    </row>
    <row r="3919" spans="1:12" ht="15.75">
      <c r="A3919" s="196" t="s">
        <v>8643</v>
      </c>
      <c r="B3919" s="196" t="s">
        <v>8644</v>
      </c>
      <c r="C3919" s="196" t="s">
        <v>8009</v>
      </c>
      <c r="D3919" s="196">
        <v>180</v>
      </c>
      <c r="E3919" s="197" t="s">
        <v>144</v>
      </c>
      <c r="F3919" s="196" t="s">
        <v>144</v>
      </c>
      <c r="G3919" s="196">
        <v>92909</v>
      </c>
      <c r="H3919" s="196" t="s">
        <v>9458</v>
      </c>
      <c r="I3919" s="196" t="s">
        <v>5502</v>
      </c>
      <c r="J3919" s="196" t="s">
        <v>5503</v>
      </c>
      <c r="K3919" s="197">
        <v>50.68</v>
      </c>
      <c r="L3919" s="196" t="s">
        <v>5433</v>
      </c>
    </row>
    <row r="3920" spans="1:12" ht="15.75">
      <c r="A3920" s="196" t="s">
        <v>8643</v>
      </c>
      <c r="B3920" s="196" t="s">
        <v>8644</v>
      </c>
      <c r="C3920" s="196" t="s">
        <v>8009</v>
      </c>
      <c r="D3920" s="196">
        <v>180</v>
      </c>
      <c r="E3920" s="197" t="s">
        <v>144</v>
      </c>
      <c r="F3920" s="196" t="s">
        <v>144</v>
      </c>
      <c r="G3920" s="196">
        <v>92910</v>
      </c>
      <c r="H3920" s="196" t="s">
        <v>9459</v>
      </c>
      <c r="I3920" s="196" t="s">
        <v>5502</v>
      </c>
      <c r="J3920" s="196" t="s">
        <v>5503</v>
      </c>
      <c r="K3920" s="197">
        <v>71.22</v>
      </c>
      <c r="L3920" s="196" t="s">
        <v>5433</v>
      </c>
    </row>
    <row r="3921" spans="1:12" ht="15.75">
      <c r="A3921" s="196" t="s">
        <v>8643</v>
      </c>
      <c r="B3921" s="196" t="s">
        <v>8644</v>
      </c>
      <c r="C3921" s="196" t="s">
        <v>8009</v>
      </c>
      <c r="D3921" s="196">
        <v>180</v>
      </c>
      <c r="E3921" s="197" t="s">
        <v>144</v>
      </c>
      <c r="F3921" s="196" t="s">
        <v>144</v>
      </c>
      <c r="G3921" s="196">
        <v>92911</v>
      </c>
      <c r="H3921" s="196" t="s">
        <v>9460</v>
      </c>
      <c r="I3921" s="196" t="s">
        <v>5502</v>
      </c>
      <c r="J3921" s="196" t="s">
        <v>5503</v>
      </c>
      <c r="K3921" s="197">
        <v>71.22</v>
      </c>
      <c r="L3921" s="196" t="s">
        <v>5433</v>
      </c>
    </row>
    <row r="3922" spans="1:12" ht="15.75">
      <c r="A3922" s="196" t="s">
        <v>8643</v>
      </c>
      <c r="B3922" s="196" t="s">
        <v>8644</v>
      </c>
      <c r="C3922" s="196" t="s">
        <v>8009</v>
      </c>
      <c r="D3922" s="196">
        <v>180</v>
      </c>
      <c r="E3922" s="197" t="s">
        <v>144</v>
      </c>
      <c r="F3922" s="196" t="s">
        <v>144</v>
      </c>
      <c r="G3922" s="196">
        <v>92912</v>
      </c>
      <c r="H3922" s="196" t="s">
        <v>9461</v>
      </c>
      <c r="I3922" s="196" t="s">
        <v>5502</v>
      </c>
      <c r="J3922" s="196" t="s">
        <v>5503</v>
      </c>
      <c r="K3922" s="197">
        <v>93.27</v>
      </c>
      <c r="L3922" s="196" t="s">
        <v>5433</v>
      </c>
    </row>
    <row r="3923" spans="1:12" ht="15.75">
      <c r="A3923" s="196" t="s">
        <v>8643</v>
      </c>
      <c r="B3923" s="196" t="s">
        <v>8644</v>
      </c>
      <c r="C3923" s="196" t="s">
        <v>8009</v>
      </c>
      <c r="D3923" s="196">
        <v>180</v>
      </c>
      <c r="E3923" s="197" t="s">
        <v>144</v>
      </c>
      <c r="F3923" s="196" t="s">
        <v>144</v>
      </c>
      <c r="G3923" s="196">
        <v>92913</v>
      </c>
      <c r="H3923" s="196" t="s">
        <v>9462</v>
      </c>
      <c r="I3923" s="196" t="s">
        <v>5502</v>
      </c>
      <c r="J3923" s="196" t="s">
        <v>5503</v>
      </c>
      <c r="K3923" s="197">
        <v>95.64</v>
      </c>
      <c r="L3923" s="196" t="s">
        <v>5433</v>
      </c>
    </row>
    <row r="3924" spans="1:12" ht="15.75">
      <c r="A3924" s="196" t="s">
        <v>8643</v>
      </c>
      <c r="B3924" s="196" t="s">
        <v>8644</v>
      </c>
      <c r="C3924" s="196" t="s">
        <v>8009</v>
      </c>
      <c r="D3924" s="196">
        <v>180</v>
      </c>
      <c r="E3924" s="197" t="s">
        <v>144</v>
      </c>
      <c r="F3924" s="196" t="s">
        <v>144</v>
      </c>
      <c r="G3924" s="196">
        <v>92914</v>
      </c>
      <c r="H3924" s="196" t="s">
        <v>9463</v>
      </c>
      <c r="I3924" s="196" t="s">
        <v>5502</v>
      </c>
      <c r="J3924" s="196" t="s">
        <v>5503</v>
      </c>
      <c r="K3924" s="197">
        <v>95.64</v>
      </c>
      <c r="L3924" s="196" t="s">
        <v>5433</v>
      </c>
    </row>
    <row r="3925" spans="1:12" ht="15.75">
      <c r="A3925" s="196" t="s">
        <v>8643</v>
      </c>
      <c r="B3925" s="196" t="s">
        <v>8644</v>
      </c>
      <c r="C3925" s="196" t="s">
        <v>8009</v>
      </c>
      <c r="D3925" s="196">
        <v>180</v>
      </c>
      <c r="E3925" s="197" t="s">
        <v>144</v>
      </c>
      <c r="F3925" s="196" t="s">
        <v>144</v>
      </c>
      <c r="G3925" s="196">
        <v>92918</v>
      </c>
      <c r="H3925" s="196" t="s">
        <v>9464</v>
      </c>
      <c r="I3925" s="196" t="s">
        <v>5502</v>
      </c>
      <c r="J3925" s="196" t="s">
        <v>5503</v>
      </c>
      <c r="K3925" s="197">
        <v>28.3</v>
      </c>
      <c r="L3925" s="196" t="s">
        <v>5433</v>
      </c>
    </row>
    <row r="3926" spans="1:12" ht="15.75">
      <c r="A3926" s="196" t="s">
        <v>8643</v>
      </c>
      <c r="B3926" s="196" t="s">
        <v>8644</v>
      </c>
      <c r="C3926" s="196" t="s">
        <v>8009</v>
      </c>
      <c r="D3926" s="196">
        <v>180</v>
      </c>
      <c r="E3926" s="197" t="s">
        <v>144</v>
      </c>
      <c r="F3926" s="196" t="s">
        <v>144</v>
      </c>
      <c r="G3926" s="196">
        <v>92920</v>
      </c>
      <c r="H3926" s="196" t="s">
        <v>9465</v>
      </c>
      <c r="I3926" s="196" t="s">
        <v>5502</v>
      </c>
      <c r="J3926" s="196" t="s">
        <v>5503</v>
      </c>
      <c r="K3926" s="197">
        <v>28.45</v>
      </c>
      <c r="L3926" s="196" t="s">
        <v>5433</v>
      </c>
    </row>
    <row r="3927" spans="1:12" ht="15.75">
      <c r="A3927" s="196" t="s">
        <v>8643</v>
      </c>
      <c r="B3927" s="196" t="s">
        <v>8644</v>
      </c>
      <c r="C3927" s="196" t="s">
        <v>8009</v>
      </c>
      <c r="D3927" s="196">
        <v>180</v>
      </c>
      <c r="E3927" s="197" t="s">
        <v>144</v>
      </c>
      <c r="F3927" s="196" t="s">
        <v>144</v>
      </c>
      <c r="G3927" s="196">
        <v>92925</v>
      </c>
      <c r="H3927" s="196" t="s">
        <v>9466</v>
      </c>
      <c r="I3927" s="196" t="s">
        <v>5502</v>
      </c>
      <c r="J3927" s="196" t="s">
        <v>5503</v>
      </c>
      <c r="K3927" s="197">
        <v>34.35</v>
      </c>
      <c r="L3927" s="196" t="s">
        <v>5433</v>
      </c>
    </row>
    <row r="3928" spans="1:12" ht="15.75">
      <c r="A3928" s="196" t="s">
        <v>8643</v>
      </c>
      <c r="B3928" s="196" t="s">
        <v>8644</v>
      </c>
      <c r="C3928" s="196" t="s">
        <v>8009</v>
      </c>
      <c r="D3928" s="196">
        <v>180</v>
      </c>
      <c r="E3928" s="197" t="s">
        <v>144</v>
      </c>
      <c r="F3928" s="196" t="s">
        <v>144</v>
      </c>
      <c r="G3928" s="196">
        <v>92926</v>
      </c>
      <c r="H3928" s="196" t="s">
        <v>9467</v>
      </c>
      <c r="I3928" s="196" t="s">
        <v>5502</v>
      </c>
      <c r="J3928" s="196" t="s">
        <v>5503</v>
      </c>
      <c r="K3928" s="197">
        <v>34.340000000000003</v>
      </c>
      <c r="L3928" s="196" t="s">
        <v>5433</v>
      </c>
    </row>
    <row r="3929" spans="1:12" ht="15.75">
      <c r="A3929" s="196" t="s">
        <v>8643</v>
      </c>
      <c r="B3929" s="196" t="s">
        <v>8644</v>
      </c>
      <c r="C3929" s="196" t="s">
        <v>8009</v>
      </c>
      <c r="D3929" s="196">
        <v>180</v>
      </c>
      <c r="E3929" s="197" t="s">
        <v>144</v>
      </c>
      <c r="F3929" s="196" t="s">
        <v>144</v>
      </c>
      <c r="G3929" s="196">
        <v>92927</v>
      </c>
      <c r="H3929" s="196" t="s">
        <v>9468</v>
      </c>
      <c r="I3929" s="196" t="s">
        <v>5502</v>
      </c>
      <c r="J3929" s="196" t="s">
        <v>5503</v>
      </c>
      <c r="K3929" s="197">
        <v>34.340000000000003</v>
      </c>
      <c r="L3929" s="196" t="s">
        <v>5433</v>
      </c>
    </row>
    <row r="3930" spans="1:12" ht="15.75">
      <c r="A3930" s="196" t="s">
        <v>8643</v>
      </c>
      <c r="B3930" s="196" t="s">
        <v>8644</v>
      </c>
      <c r="C3930" s="196" t="s">
        <v>8009</v>
      </c>
      <c r="D3930" s="196">
        <v>180</v>
      </c>
      <c r="E3930" s="197" t="s">
        <v>144</v>
      </c>
      <c r="F3930" s="196" t="s">
        <v>144</v>
      </c>
      <c r="G3930" s="196">
        <v>92928</v>
      </c>
      <c r="H3930" s="196" t="s">
        <v>9469</v>
      </c>
      <c r="I3930" s="196" t="s">
        <v>5502</v>
      </c>
      <c r="J3930" s="196" t="s">
        <v>5503</v>
      </c>
      <c r="K3930" s="197">
        <v>39.01</v>
      </c>
      <c r="L3930" s="196" t="s">
        <v>5433</v>
      </c>
    </row>
    <row r="3931" spans="1:12" ht="15.75">
      <c r="A3931" s="196" t="s">
        <v>8643</v>
      </c>
      <c r="B3931" s="196" t="s">
        <v>8644</v>
      </c>
      <c r="C3931" s="196" t="s">
        <v>8009</v>
      </c>
      <c r="D3931" s="196">
        <v>180</v>
      </c>
      <c r="E3931" s="197" t="s">
        <v>144</v>
      </c>
      <c r="F3931" s="196" t="s">
        <v>144</v>
      </c>
      <c r="G3931" s="196">
        <v>92929</v>
      </c>
      <c r="H3931" s="196" t="s">
        <v>9470</v>
      </c>
      <c r="I3931" s="196" t="s">
        <v>5502</v>
      </c>
      <c r="J3931" s="196" t="s">
        <v>5503</v>
      </c>
      <c r="K3931" s="197">
        <v>39.01</v>
      </c>
      <c r="L3931" s="196" t="s">
        <v>5433</v>
      </c>
    </row>
    <row r="3932" spans="1:12" ht="15.75">
      <c r="A3932" s="196" t="s">
        <v>8643</v>
      </c>
      <c r="B3932" s="196" t="s">
        <v>8644</v>
      </c>
      <c r="C3932" s="196" t="s">
        <v>8009</v>
      </c>
      <c r="D3932" s="196">
        <v>180</v>
      </c>
      <c r="E3932" s="197" t="s">
        <v>144</v>
      </c>
      <c r="F3932" s="196" t="s">
        <v>144</v>
      </c>
      <c r="G3932" s="196">
        <v>92930</v>
      </c>
      <c r="H3932" s="196" t="s">
        <v>9471</v>
      </c>
      <c r="I3932" s="196" t="s">
        <v>5502</v>
      </c>
      <c r="J3932" s="196" t="s">
        <v>5503</v>
      </c>
      <c r="K3932" s="197">
        <v>39.01</v>
      </c>
      <c r="L3932" s="196" t="s">
        <v>5433</v>
      </c>
    </row>
    <row r="3933" spans="1:12" ht="15.75">
      <c r="A3933" s="196" t="s">
        <v>8643</v>
      </c>
      <c r="B3933" s="196" t="s">
        <v>8644</v>
      </c>
      <c r="C3933" s="196" t="s">
        <v>8009</v>
      </c>
      <c r="D3933" s="196">
        <v>180</v>
      </c>
      <c r="E3933" s="197" t="s">
        <v>144</v>
      </c>
      <c r="F3933" s="196" t="s">
        <v>144</v>
      </c>
      <c r="G3933" s="196">
        <v>92931</v>
      </c>
      <c r="H3933" s="196" t="s">
        <v>9472</v>
      </c>
      <c r="I3933" s="196" t="s">
        <v>5502</v>
      </c>
      <c r="J3933" s="196" t="s">
        <v>5503</v>
      </c>
      <c r="K3933" s="197">
        <v>50.64</v>
      </c>
      <c r="L3933" s="196" t="s">
        <v>5433</v>
      </c>
    </row>
    <row r="3934" spans="1:12" ht="15.75">
      <c r="A3934" s="196" t="s">
        <v>8643</v>
      </c>
      <c r="B3934" s="196" t="s">
        <v>8644</v>
      </c>
      <c r="C3934" s="196" t="s">
        <v>8009</v>
      </c>
      <c r="D3934" s="196">
        <v>180</v>
      </c>
      <c r="E3934" s="197" t="s">
        <v>144</v>
      </c>
      <c r="F3934" s="196" t="s">
        <v>144</v>
      </c>
      <c r="G3934" s="196">
        <v>92932</v>
      </c>
      <c r="H3934" s="196" t="s">
        <v>9473</v>
      </c>
      <c r="I3934" s="196" t="s">
        <v>5502</v>
      </c>
      <c r="J3934" s="196" t="s">
        <v>5503</v>
      </c>
      <c r="K3934" s="197">
        <v>50.64</v>
      </c>
      <c r="L3934" s="196" t="s">
        <v>5433</v>
      </c>
    </row>
    <row r="3935" spans="1:12" ht="15.75">
      <c r="A3935" s="196" t="s">
        <v>8643</v>
      </c>
      <c r="B3935" s="196" t="s">
        <v>8644</v>
      </c>
      <c r="C3935" s="196" t="s">
        <v>8009</v>
      </c>
      <c r="D3935" s="196">
        <v>180</v>
      </c>
      <c r="E3935" s="197" t="s">
        <v>144</v>
      </c>
      <c r="F3935" s="196" t="s">
        <v>144</v>
      </c>
      <c r="G3935" s="196">
        <v>92933</v>
      </c>
      <c r="H3935" s="196" t="s">
        <v>9474</v>
      </c>
      <c r="I3935" s="196" t="s">
        <v>5502</v>
      </c>
      <c r="J3935" s="196" t="s">
        <v>5503</v>
      </c>
      <c r="K3935" s="197">
        <v>50.64</v>
      </c>
      <c r="L3935" s="196" t="s">
        <v>5433</v>
      </c>
    </row>
    <row r="3936" spans="1:12" ht="15.75">
      <c r="A3936" s="196" t="s">
        <v>8643</v>
      </c>
      <c r="B3936" s="196" t="s">
        <v>8644</v>
      </c>
      <c r="C3936" s="196" t="s">
        <v>8009</v>
      </c>
      <c r="D3936" s="196">
        <v>180</v>
      </c>
      <c r="E3936" s="197" t="s">
        <v>144</v>
      </c>
      <c r="F3936" s="196" t="s">
        <v>144</v>
      </c>
      <c r="G3936" s="196">
        <v>92934</v>
      </c>
      <c r="H3936" s="196" t="s">
        <v>9475</v>
      </c>
      <c r="I3936" s="196" t="s">
        <v>5502</v>
      </c>
      <c r="J3936" s="196" t="s">
        <v>5503</v>
      </c>
      <c r="K3936" s="197">
        <v>72.599999999999994</v>
      </c>
      <c r="L3936" s="196" t="s">
        <v>5433</v>
      </c>
    </row>
    <row r="3937" spans="1:12" ht="15.75">
      <c r="A3937" s="196" t="s">
        <v>8643</v>
      </c>
      <c r="B3937" s="196" t="s">
        <v>8644</v>
      </c>
      <c r="C3937" s="196" t="s">
        <v>8009</v>
      </c>
      <c r="D3937" s="196">
        <v>180</v>
      </c>
      <c r="E3937" s="197" t="s">
        <v>144</v>
      </c>
      <c r="F3937" s="196" t="s">
        <v>144</v>
      </c>
      <c r="G3937" s="196">
        <v>92935</v>
      </c>
      <c r="H3937" s="196" t="s">
        <v>9476</v>
      </c>
      <c r="I3937" s="196" t="s">
        <v>5502</v>
      </c>
      <c r="J3937" s="196" t="s">
        <v>5503</v>
      </c>
      <c r="K3937" s="197">
        <v>72.599999999999994</v>
      </c>
      <c r="L3937" s="196" t="s">
        <v>5433</v>
      </c>
    </row>
    <row r="3938" spans="1:12" ht="15.75">
      <c r="A3938" s="196" t="s">
        <v>8643</v>
      </c>
      <c r="B3938" s="196" t="s">
        <v>8644</v>
      </c>
      <c r="C3938" s="196" t="s">
        <v>8009</v>
      </c>
      <c r="D3938" s="196">
        <v>180</v>
      </c>
      <c r="E3938" s="197" t="s">
        <v>144</v>
      </c>
      <c r="F3938" s="196" t="s">
        <v>144</v>
      </c>
      <c r="G3938" s="196">
        <v>92936</v>
      </c>
      <c r="H3938" s="196" t="s">
        <v>9477</v>
      </c>
      <c r="I3938" s="196" t="s">
        <v>5502</v>
      </c>
      <c r="J3938" s="196" t="s">
        <v>5503</v>
      </c>
      <c r="K3938" s="197">
        <v>98.48</v>
      </c>
      <c r="L3938" s="196" t="s">
        <v>5433</v>
      </c>
    </row>
    <row r="3939" spans="1:12" ht="15.75">
      <c r="A3939" s="196" t="s">
        <v>8643</v>
      </c>
      <c r="B3939" s="196" t="s">
        <v>8644</v>
      </c>
      <c r="C3939" s="196" t="s">
        <v>8009</v>
      </c>
      <c r="D3939" s="196">
        <v>180</v>
      </c>
      <c r="E3939" s="197" t="s">
        <v>144</v>
      </c>
      <c r="F3939" s="196" t="s">
        <v>144</v>
      </c>
      <c r="G3939" s="196">
        <v>92937</v>
      </c>
      <c r="H3939" s="196" t="s">
        <v>9478</v>
      </c>
      <c r="I3939" s="196" t="s">
        <v>5502</v>
      </c>
      <c r="J3939" s="196" t="s">
        <v>5503</v>
      </c>
      <c r="K3939" s="197">
        <v>98.48</v>
      </c>
      <c r="L3939" s="196" t="s">
        <v>5433</v>
      </c>
    </row>
    <row r="3940" spans="1:12" ht="15.75">
      <c r="A3940" s="196" t="s">
        <v>8643</v>
      </c>
      <c r="B3940" s="196" t="s">
        <v>8644</v>
      </c>
      <c r="C3940" s="196" t="s">
        <v>8009</v>
      </c>
      <c r="D3940" s="196">
        <v>180</v>
      </c>
      <c r="E3940" s="197" t="s">
        <v>144</v>
      </c>
      <c r="F3940" s="196" t="s">
        <v>144</v>
      </c>
      <c r="G3940" s="196">
        <v>92938</v>
      </c>
      <c r="H3940" s="196" t="s">
        <v>9479</v>
      </c>
      <c r="I3940" s="196" t="s">
        <v>5502</v>
      </c>
      <c r="J3940" s="196" t="s">
        <v>5503</v>
      </c>
      <c r="K3940" s="197">
        <v>20.64</v>
      </c>
      <c r="L3940" s="196" t="s">
        <v>5433</v>
      </c>
    </row>
    <row r="3941" spans="1:12" ht="15.75">
      <c r="A3941" s="196" t="s">
        <v>8643</v>
      </c>
      <c r="B3941" s="196" t="s">
        <v>8644</v>
      </c>
      <c r="C3941" s="196" t="s">
        <v>8009</v>
      </c>
      <c r="D3941" s="196">
        <v>180</v>
      </c>
      <c r="E3941" s="197" t="s">
        <v>144</v>
      </c>
      <c r="F3941" s="196" t="s">
        <v>144</v>
      </c>
      <c r="G3941" s="196">
        <v>92939</v>
      </c>
      <c r="H3941" s="196" t="s">
        <v>9480</v>
      </c>
      <c r="I3941" s="196" t="s">
        <v>5502</v>
      </c>
      <c r="J3941" s="196" t="s">
        <v>5503</v>
      </c>
      <c r="K3941" s="197">
        <v>20.79</v>
      </c>
      <c r="L3941" s="196" t="s">
        <v>5433</v>
      </c>
    </row>
    <row r="3942" spans="1:12" ht="15.75">
      <c r="A3942" s="196" t="s">
        <v>8643</v>
      </c>
      <c r="B3942" s="196" t="s">
        <v>8644</v>
      </c>
      <c r="C3942" s="196" t="s">
        <v>8009</v>
      </c>
      <c r="D3942" s="196">
        <v>180</v>
      </c>
      <c r="E3942" s="197" t="s">
        <v>144</v>
      </c>
      <c r="F3942" s="196" t="s">
        <v>144</v>
      </c>
      <c r="G3942" s="196">
        <v>92940</v>
      </c>
      <c r="H3942" s="196" t="s">
        <v>9481</v>
      </c>
      <c r="I3942" s="196" t="s">
        <v>5502</v>
      </c>
      <c r="J3942" s="196" t="s">
        <v>5503</v>
      </c>
      <c r="K3942" s="197">
        <v>25.63</v>
      </c>
      <c r="L3942" s="196" t="s">
        <v>5433</v>
      </c>
    </row>
    <row r="3943" spans="1:12" ht="15.75">
      <c r="A3943" s="196" t="s">
        <v>8643</v>
      </c>
      <c r="B3943" s="196" t="s">
        <v>8644</v>
      </c>
      <c r="C3943" s="196" t="s">
        <v>8009</v>
      </c>
      <c r="D3943" s="196">
        <v>180</v>
      </c>
      <c r="E3943" s="197" t="s">
        <v>144</v>
      </c>
      <c r="F3943" s="196" t="s">
        <v>144</v>
      </c>
      <c r="G3943" s="196">
        <v>92941</v>
      </c>
      <c r="H3943" s="196" t="s">
        <v>9482</v>
      </c>
      <c r="I3943" s="196" t="s">
        <v>5502</v>
      </c>
      <c r="J3943" s="196" t="s">
        <v>5503</v>
      </c>
      <c r="K3943" s="197">
        <v>25.62</v>
      </c>
      <c r="L3943" s="196" t="s">
        <v>5433</v>
      </c>
    </row>
    <row r="3944" spans="1:12" ht="15.75">
      <c r="A3944" s="196" t="s">
        <v>8643</v>
      </c>
      <c r="B3944" s="196" t="s">
        <v>8644</v>
      </c>
      <c r="C3944" s="196" t="s">
        <v>8009</v>
      </c>
      <c r="D3944" s="196">
        <v>180</v>
      </c>
      <c r="E3944" s="197" t="s">
        <v>144</v>
      </c>
      <c r="F3944" s="196" t="s">
        <v>144</v>
      </c>
      <c r="G3944" s="196">
        <v>92942</v>
      </c>
      <c r="H3944" s="196" t="s">
        <v>9483</v>
      </c>
      <c r="I3944" s="196" t="s">
        <v>5502</v>
      </c>
      <c r="J3944" s="196" t="s">
        <v>5503</v>
      </c>
      <c r="K3944" s="197">
        <v>25.62</v>
      </c>
      <c r="L3944" s="196" t="s">
        <v>5433</v>
      </c>
    </row>
    <row r="3945" spans="1:12" ht="15.75">
      <c r="A3945" s="196" t="s">
        <v>8643</v>
      </c>
      <c r="B3945" s="196" t="s">
        <v>8644</v>
      </c>
      <c r="C3945" s="196" t="s">
        <v>8009</v>
      </c>
      <c r="D3945" s="196">
        <v>180</v>
      </c>
      <c r="E3945" s="197" t="s">
        <v>144</v>
      </c>
      <c r="F3945" s="196" t="s">
        <v>144</v>
      </c>
      <c r="G3945" s="196">
        <v>92943</v>
      </c>
      <c r="H3945" s="196" t="s">
        <v>9484</v>
      </c>
      <c r="I3945" s="196" t="s">
        <v>5502</v>
      </c>
      <c r="J3945" s="196" t="s">
        <v>5503</v>
      </c>
      <c r="K3945" s="197">
        <v>29.09</v>
      </c>
      <c r="L3945" s="196" t="s">
        <v>5433</v>
      </c>
    </row>
    <row r="3946" spans="1:12" ht="15.75">
      <c r="A3946" s="196" t="s">
        <v>8643</v>
      </c>
      <c r="B3946" s="196" t="s">
        <v>8644</v>
      </c>
      <c r="C3946" s="196" t="s">
        <v>8009</v>
      </c>
      <c r="D3946" s="196">
        <v>180</v>
      </c>
      <c r="E3946" s="197" t="s">
        <v>144</v>
      </c>
      <c r="F3946" s="196" t="s">
        <v>144</v>
      </c>
      <c r="G3946" s="196">
        <v>92944</v>
      </c>
      <c r="H3946" s="196" t="s">
        <v>9485</v>
      </c>
      <c r="I3946" s="196" t="s">
        <v>5502</v>
      </c>
      <c r="J3946" s="196" t="s">
        <v>5503</v>
      </c>
      <c r="K3946" s="197">
        <v>29.09</v>
      </c>
      <c r="L3946" s="196" t="s">
        <v>5433</v>
      </c>
    </row>
    <row r="3947" spans="1:12" ht="15.75">
      <c r="A3947" s="196" t="s">
        <v>8643</v>
      </c>
      <c r="B3947" s="196" t="s">
        <v>8644</v>
      </c>
      <c r="C3947" s="196" t="s">
        <v>8009</v>
      </c>
      <c r="D3947" s="196">
        <v>180</v>
      </c>
      <c r="E3947" s="197" t="s">
        <v>144</v>
      </c>
      <c r="F3947" s="196" t="s">
        <v>144</v>
      </c>
      <c r="G3947" s="196">
        <v>92945</v>
      </c>
      <c r="H3947" s="196" t="s">
        <v>9486</v>
      </c>
      <c r="I3947" s="196" t="s">
        <v>5502</v>
      </c>
      <c r="J3947" s="196" t="s">
        <v>5503</v>
      </c>
      <c r="K3947" s="197">
        <v>29.09</v>
      </c>
      <c r="L3947" s="196" t="s">
        <v>5433</v>
      </c>
    </row>
    <row r="3948" spans="1:12" ht="15.75">
      <c r="A3948" s="196" t="s">
        <v>8643</v>
      </c>
      <c r="B3948" s="196" t="s">
        <v>8644</v>
      </c>
      <c r="C3948" s="196" t="s">
        <v>8009</v>
      </c>
      <c r="D3948" s="196">
        <v>180</v>
      </c>
      <c r="E3948" s="197" t="s">
        <v>144</v>
      </c>
      <c r="F3948" s="196" t="s">
        <v>144</v>
      </c>
      <c r="G3948" s="196">
        <v>92946</v>
      </c>
      <c r="H3948" s="196" t="s">
        <v>9487</v>
      </c>
      <c r="I3948" s="196" t="s">
        <v>5502</v>
      </c>
      <c r="J3948" s="196" t="s">
        <v>5503</v>
      </c>
      <c r="K3948" s="197">
        <v>39.200000000000003</v>
      </c>
      <c r="L3948" s="196" t="s">
        <v>5433</v>
      </c>
    </row>
    <row r="3949" spans="1:12" ht="15.75">
      <c r="A3949" s="196" t="s">
        <v>8643</v>
      </c>
      <c r="B3949" s="196" t="s">
        <v>8644</v>
      </c>
      <c r="C3949" s="196" t="s">
        <v>8009</v>
      </c>
      <c r="D3949" s="196">
        <v>180</v>
      </c>
      <c r="E3949" s="197" t="s">
        <v>144</v>
      </c>
      <c r="F3949" s="196" t="s">
        <v>144</v>
      </c>
      <c r="G3949" s="196">
        <v>92947</v>
      </c>
      <c r="H3949" s="196" t="s">
        <v>9488</v>
      </c>
      <c r="I3949" s="196" t="s">
        <v>5502</v>
      </c>
      <c r="J3949" s="196" t="s">
        <v>5503</v>
      </c>
      <c r="K3949" s="197">
        <v>39.200000000000003</v>
      </c>
      <c r="L3949" s="196" t="s">
        <v>5433</v>
      </c>
    </row>
    <row r="3950" spans="1:12" ht="15.75">
      <c r="A3950" s="196" t="s">
        <v>8643</v>
      </c>
      <c r="B3950" s="196" t="s">
        <v>8644</v>
      </c>
      <c r="C3950" s="196" t="s">
        <v>8009</v>
      </c>
      <c r="D3950" s="196">
        <v>180</v>
      </c>
      <c r="E3950" s="197" t="s">
        <v>144</v>
      </c>
      <c r="F3950" s="196" t="s">
        <v>144</v>
      </c>
      <c r="G3950" s="196">
        <v>92948</v>
      </c>
      <c r="H3950" s="196" t="s">
        <v>9489</v>
      </c>
      <c r="I3950" s="196" t="s">
        <v>5502</v>
      </c>
      <c r="J3950" s="196" t="s">
        <v>5503</v>
      </c>
      <c r="K3950" s="197">
        <v>39.200000000000003</v>
      </c>
      <c r="L3950" s="196" t="s">
        <v>5433</v>
      </c>
    </row>
    <row r="3951" spans="1:12" ht="15.75">
      <c r="A3951" s="196" t="s">
        <v>8643</v>
      </c>
      <c r="B3951" s="196" t="s">
        <v>8644</v>
      </c>
      <c r="C3951" s="196" t="s">
        <v>8009</v>
      </c>
      <c r="D3951" s="196">
        <v>180</v>
      </c>
      <c r="E3951" s="197" t="s">
        <v>144</v>
      </c>
      <c r="F3951" s="196" t="s">
        <v>144</v>
      </c>
      <c r="G3951" s="196">
        <v>92949</v>
      </c>
      <c r="H3951" s="196" t="s">
        <v>9490</v>
      </c>
      <c r="I3951" s="196" t="s">
        <v>5502</v>
      </c>
      <c r="J3951" s="196" t="s">
        <v>5503</v>
      </c>
      <c r="K3951" s="197">
        <v>58.89</v>
      </c>
      <c r="L3951" s="196" t="s">
        <v>5433</v>
      </c>
    </row>
    <row r="3952" spans="1:12" ht="15.75">
      <c r="A3952" s="196" t="s">
        <v>8643</v>
      </c>
      <c r="B3952" s="196" t="s">
        <v>8644</v>
      </c>
      <c r="C3952" s="196" t="s">
        <v>8009</v>
      </c>
      <c r="D3952" s="196">
        <v>180</v>
      </c>
      <c r="E3952" s="197" t="s">
        <v>144</v>
      </c>
      <c r="F3952" s="196" t="s">
        <v>144</v>
      </c>
      <c r="G3952" s="196">
        <v>92950</v>
      </c>
      <c r="H3952" s="196" t="s">
        <v>9491</v>
      </c>
      <c r="I3952" s="196" t="s">
        <v>5502</v>
      </c>
      <c r="J3952" s="196" t="s">
        <v>5503</v>
      </c>
      <c r="K3952" s="197">
        <v>58.89</v>
      </c>
      <c r="L3952" s="196" t="s">
        <v>5433</v>
      </c>
    </row>
    <row r="3953" spans="1:12" ht="15.75">
      <c r="A3953" s="196" t="s">
        <v>8643</v>
      </c>
      <c r="B3953" s="196" t="s">
        <v>8644</v>
      </c>
      <c r="C3953" s="196" t="s">
        <v>8009</v>
      </c>
      <c r="D3953" s="196">
        <v>180</v>
      </c>
      <c r="E3953" s="197" t="s">
        <v>144</v>
      </c>
      <c r="F3953" s="196" t="s">
        <v>144</v>
      </c>
      <c r="G3953" s="196">
        <v>92951</v>
      </c>
      <c r="H3953" s="196" t="s">
        <v>9492</v>
      </c>
      <c r="I3953" s="196" t="s">
        <v>5502</v>
      </c>
      <c r="J3953" s="196" t="s">
        <v>5503</v>
      </c>
      <c r="K3953" s="197">
        <v>82.55</v>
      </c>
      <c r="L3953" s="196" t="s">
        <v>5433</v>
      </c>
    </row>
    <row r="3954" spans="1:12" ht="15.75">
      <c r="A3954" s="196" t="s">
        <v>8643</v>
      </c>
      <c r="B3954" s="196" t="s">
        <v>8644</v>
      </c>
      <c r="C3954" s="196" t="s">
        <v>8009</v>
      </c>
      <c r="D3954" s="196">
        <v>180</v>
      </c>
      <c r="E3954" s="197" t="s">
        <v>144</v>
      </c>
      <c r="F3954" s="196" t="s">
        <v>144</v>
      </c>
      <c r="G3954" s="196">
        <v>92952</v>
      </c>
      <c r="H3954" s="196" t="s">
        <v>9493</v>
      </c>
      <c r="I3954" s="196" t="s">
        <v>5502</v>
      </c>
      <c r="J3954" s="196" t="s">
        <v>5503</v>
      </c>
      <c r="K3954" s="197">
        <v>82.55</v>
      </c>
      <c r="L3954" s="196" t="s">
        <v>5433</v>
      </c>
    </row>
    <row r="3955" spans="1:12" ht="15.75">
      <c r="A3955" s="196" t="s">
        <v>8643</v>
      </c>
      <c r="B3955" s="196" t="s">
        <v>8644</v>
      </c>
      <c r="C3955" s="196" t="s">
        <v>8009</v>
      </c>
      <c r="D3955" s="196">
        <v>180</v>
      </c>
      <c r="E3955" s="197" t="s">
        <v>144</v>
      </c>
      <c r="F3955" s="196" t="s">
        <v>144</v>
      </c>
      <c r="G3955" s="196">
        <v>92953</v>
      </c>
      <c r="H3955" s="196" t="s">
        <v>9494</v>
      </c>
      <c r="I3955" s="196" t="s">
        <v>5502</v>
      </c>
      <c r="J3955" s="196" t="s">
        <v>5503</v>
      </c>
      <c r="K3955" s="197">
        <v>18.170000000000002</v>
      </c>
      <c r="L3955" s="196" t="s">
        <v>5433</v>
      </c>
    </row>
    <row r="3956" spans="1:12" ht="15.75">
      <c r="A3956" s="196" t="s">
        <v>8643</v>
      </c>
      <c r="B3956" s="196" t="s">
        <v>8644</v>
      </c>
      <c r="C3956" s="196" t="s">
        <v>8009</v>
      </c>
      <c r="D3956" s="196">
        <v>180</v>
      </c>
      <c r="E3956" s="197" t="s">
        <v>144</v>
      </c>
      <c r="F3956" s="196" t="s">
        <v>144</v>
      </c>
      <c r="G3956" s="196">
        <v>93050</v>
      </c>
      <c r="H3956" s="196" t="s">
        <v>9495</v>
      </c>
      <c r="I3956" s="196" t="s">
        <v>5502</v>
      </c>
      <c r="J3956" s="196" t="s">
        <v>5432</v>
      </c>
      <c r="K3956" s="197">
        <v>8.77</v>
      </c>
      <c r="L3956" s="196" t="s">
        <v>5433</v>
      </c>
    </row>
    <row r="3957" spans="1:12" ht="15.75">
      <c r="A3957" s="196" t="s">
        <v>8643</v>
      </c>
      <c r="B3957" s="196" t="s">
        <v>8644</v>
      </c>
      <c r="C3957" s="196" t="s">
        <v>8009</v>
      </c>
      <c r="D3957" s="196">
        <v>180</v>
      </c>
      <c r="E3957" s="197" t="s">
        <v>144</v>
      </c>
      <c r="F3957" s="196" t="s">
        <v>144</v>
      </c>
      <c r="G3957" s="196">
        <v>93051</v>
      </c>
      <c r="H3957" s="196" t="s">
        <v>9496</v>
      </c>
      <c r="I3957" s="196" t="s">
        <v>5502</v>
      </c>
      <c r="J3957" s="196" t="s">
        <v>5432</v>
      </c>
      <c r="K3957" s="197">
        <v>8.1199999999999992</v>
      </c>
      <c r="L3957" s="196" t="s">
        <v>5433</v>
      </c>
    </row>
    <row r="3958" spans="1:12" ht="15.75">
      <c r="A3958" s="196" t="s">
        <v>8643</v>
      </c>
      <c r="B3958" s="196" t="s">
        <v>8644</v>
      </c>
      <c r="C3958" s="196" t="s">
        <v>8009</v>
      </c>
      <c r="D3958" s="196">
        <v>180</v>
      </c>
      <c r="E3958" s="197" t="s">
        <v>144</v>
      </c>
      <c r="F3958" s="196" t="s">
        <v>144</v>
      </c>
      <c r="G3958" s="196">
        <v>93052</v>
      </c>
      <c r="H3958" s="196" t="s">
        <v>9497</v>
      </c>
      <c r="I3958" s="196" t="s">
        <v>5502</v>
      </c>
      <c r="J3958" s="196" t="s">
        <v>5432</v>
      </c>
      <c r="K3958" s="197">
        <v>373.13</v>
      </c>
      <c r="L3958" s="196" t="s">
        <v>5433</v>
      </c>
    </row>
    <row r="3959" spans="1:12" ht="15.75">
      <c r="A3959" s="196" t="s">
        <v>8643</v>
      </c>
      <c r="B3959" s="196" t="s">
        <v>8644</v>
      </c>
      <c r="C3959" s="196" t="s">
        <v>8009</v>
      </c>
      <c r="D3959" s="196">
        <v>180</v>
      </c>
      <c r="E3959" s="197" t="s">
        <v>144</v>
      </c>
      <c r="F3959" s="196" t="s">
        <v>144</v>
      </c>
      <c r="G3959" s="196">
        <v>93054</v>
      </c>
      <c r="H3959" s="196" t="s">
        <v>9498</v>
      </c>
      <c r="I3959" s="196" t="s">
        <v>5502</v>
      </c>
      <c r="J3959" s="196" t="s">
        <v>5432</v>
      </c>
      <c r="K3959" s="197">
        <v>16.37</v>
      </c>
      <c r="L3959" s="196" t="s">
        <v>5433</v>
      </c>
    </row>
    <row r="3960" spans="1:12" ht="15.75">
      <c r="A3960" s="196" t="s">
        <v>8643</v>
      </c>
      <c r="B3960" s="196" t="s">
        <v>8644</v>
      </c>
      <c r="C3960" s="196" t="s">
        <v>8009</v>
      </c>
      <c r="D3960" s="196">
        <v>180</v>
      </c>
      <c r="E3960" s="197" t="s">
        <v>144</v>
      </c>
      <c r="F3960" s="196" t="s">
        <v>144</v>
      </c>
      <c r="G3960" s="196">
        <v>93055</v>
      </c>
      <c r="H3960" s="196" t="s">
        <v>9499</v>
      </c>
      <c r="I3960" s="196" t="s">
        <v>5502</v>
      </c>
      <c r="J3960" s="196" t="s">
        <v>5432</v>
      </c>
      <c r="K3960" s="197">
        <v>32.9</v>
      </c>
      <c r="L3960" s="196" t="s">
        <v>5433</v>
      </c>
    </row>
    <row r="3961" spans="1:12" ht="15.75">
      <c r="A3961" s="196" t="s">
        <v>8643</v>
      </c>
      <c r="B3961" s="196" t="s">
        <v>8644</v>
      </c>
      <c r="C3961" s="196" t="s">
        <v>8009</v>
      </c>
      <c r="D3961" s="196">
        <v>180</v>
      </c>
      <c r="E3961" s="197" t="s">
        <v>144</v>
      </c>
      <c r="F3961" s="196" t="s">
        <v>144</v>
      </c>
      <c r="G3961" s="196">
        <v>93056</v>
      </c>
      <c r="H3961" s="196" t="s">
        <v>9500</v>
      </c>
      <c r="I3961" s="196" t="s">
        <v>5502</v>
      </c>
      <c r="J3961" s="196" t="s">
        <v>5432</v>
      </c>
      <c r="K3961" s="197">
        <v>12.71</v>
      </c>
      <c r="L3961" s="196" t="s">
        <v>5433</v>
      </c>
    </row>
    <row r="3962" spans="1:12" ht="15.75">
      <c r="A3962" s="196" t="s">
        <v>8643</v>
      </c>
      <c r="B3962" s="196" t="s">
        <v>8644</v>
      </c>
      <c r="C3962" s="196" t="s">
        <v>8009</v>
      </c>
      <c r="D3962" s="196">
        <v>180</v>
      </c>
      <c r="E3962" s="197" t="s">
        <v>144</v>
      </c>
      <c r="F3962" s="196" t="s">
        <v>144</v>
      </c>
      <c r="G3962" s="196">
        <v>93057</v>
      </c>
      <c r="H3962" s="196" t="s">
        <v>9501</v>
      </c>
      <c r="I3962" s="196" t="s">
        <v>5502</v>
      </c>
      <c r="J3962" s="196" t="s">
        <v>5432</v>
      </c>
      <c r="K3962" s="197">
        <v>11.16</v>
      </c>
      <c r="L3962" s="196" t="s">
        <v>5433</v>
      </c>
    </row>
    <row r="3963" spans="1:12" ht="15.75">
      <c r="A3963" s="196" t="s">
        <v>8643</v>
      </c>
      <c r="B3963" s="196" t="s">
        <v>8644</v>
      </c>
      <c r="C3963" s="196" t="s">
        <v>8009</v>
      </c>
      <c r="D3963" s="196">
        <v>180</v>
      </c>
      <c r="E3963" s="197" t="s">
        <v>144</v>
      </c>
      <c r="F3963" s="196" t="s">
        <v>144</v>
      </c>
      <c r="G3963" s="196">
        <v>93058</v>
      </c>
      <c r="H3963" s="196" t="s">
        <v>9502</v>
      </c>
      <c r="I3963" s="196" t="s">
        <v>5502</v>
      </c>
      <c r="J3963" s="196" t="s">
        <v>5432</v>
      </c>
      <c r="K3963" s="197">
        <v>410.36</v>
      </c>
      <c r="L3963" s="196" t="s">
        <v>5433</v>
      </c>
    </row>
    <row r="3964" spans="1:12" ht="15.75">
      <c r="A3964" s="196" t="s">
        <v>8643</v>
      </c>
      <c r="B3964" s="196" t="s">
        <v>8644</v>
      </c>
      <c r="C3964" s="196" t="s">
        <v>8009</v>
      </c>
      <c r="D3964" s="196">
        <v>180</v>
      </c>
      <c r="E3964" s="197" t="s">
        <v>144</v>
      </c>
      <c r="F3964" s="196" t="s">
        <v>144</v>
      </c>
      <c r="G3964" s="196">
        <v>93059</v>
      </c>
      <c r="H3964" s="196" t="s">
        <v>9503</v>
      </c>
      <c r="I3964" s="196" t="s">
        <v>5502</v>
      </c>
      <c r="J3964" s="196" t="s">
        <v>5432</v>
      </c>
      <c r="K3964" s="197">
        <v>22.39</v>
      </c>
      <c r="L3964" s="196" t="s">
        <v>5433</v>
      </c>
    </row>
    <row r="3965" spans="1:12" ht="15.75">
      <c r="A3965" s="196" t="s">
        <v>8643</v>
      </c>
      <c r="B3965" s="196" t="s">
        <v>8644</v>
      </c>
      <c r="C3965" s="196" t="s">
        <v>8009</v>
      </c>
      <c r="D3965" s="196">
        <v>180</v>
      </c>
      <c r="E3965" s="197" t="s">
        <v>144</v>
      </c>
      <c r="F3965" s="196" t="s">
        <v>144</v>
      </c>
      <c r="G3965" s="196">
        <v>93060</v>
      </c>
      <c r="H3965" s="196" t="s">
        <v>9504</v>
      </c>
      <c r="I3965" s="196" t="s">
        <v>5502</v>
      </c>
      <c r="J3965" s="196" t="s">
        <v>5432</v>
      </c>
      <c r="K3965" s="197">
        <v>57.07</v>
      </c>
      <c r="L3965" s="196" t="s">
        <v>5433</v>
      </c>
    </row>
    <row r="3966" spans="1:12" ht="15.75">
      <c r="A3966" s="196" t="s">
        <v>8643</v>
      </c>
      <c r="B3966" s="196" t="s">
        <v>8644</v>
      </c>
      <c r="C3966" s="196" t="s">
        <v>8009</v>
      </c>
      <c r="D3966" s="196">
        <v>180</v>
      </c>
      <c r="E3966" s="197" t="s">
        <v>144</v>
      </c>
      <c r="F3966" s="196" t="s">
        <v>144</v>
      </c>
      <c r="G3966" s="196">
        <v>93061</v>
      </c>
      <c r="H3966" s="196" t="s">
        <v>9505</v>
      </c>
      <c r="I3966" s="196" t="s">
        <v>5502</v>
      </c>
      <c r="J3966" s="196" t="s">
        <v>5432</v>
      </c>
      <c r="K3966" s="197">
        <v>23.43</v>
      </c>
      <c r="L3966" s="196" t="s">
        <v>5433</v>
      </c>
    </row>
    <row r="3967" spans="1:12" ht="15.75">
      <c r="A3967" s="196" t="s">
        <v>8643</v>
      </c>
      <c r="B3967" s="196" t="s">
        <v>8644</v>
      </c>
      <c r="C3967" s="196" t="s">
        <v>8009</v>
      </c>
      <c r="D3967" s="196">
        <v>180</v>
      </c>
      <c r="E3967" s="197" t="s">
        <v>144</v>
      </c>
      <c r="F3967" s="196" t="s">
        <v>144</v>
      </c>
      <c r="G3967" s="196">
        <v>93062</v>
      </c>
      <c r="H3967" s="196" t="s">
        <v>9506</v>
      </c>
      <c r="I3967" s="196" t="s">
        <v>5502</v>
      </c>
      <c r="J3967" s="196" t="s">
        <v>5432</v>
      </c>
      <c r="K3967" s="197">
        <v>20.43</v>
      </c>
      <c r="L3967" s="196" t="s">
        <v>5433</v>
      </c>
    </row>
    <row r="3968" spans="1:12" ht="15.75">
      <c r="A3968" s="196" t="s">
        <v>8643</v>
      </c>
      <c r="B3968" s="196" t="s">
        <v>8644</v>
      </c>
      <c r="C3968" s="196" t="s">
        <v>8009</v>
      </c>
      <c r="D3968" s="196">
        <v>180</v>
      </c>
      <c r="E3968" s="197" t="s">
        <v>144</v>
      </c>
      <c r="F3968" s="196" t="s">
        <v>144</v>
      </c>
      <c r="G3968" s="196">
        <v>93063</v>
      </c>
      <c r="H3968" s="196" t="s">
        <v>9507</v>
      </c>
      <c r="I3968" s="196" t="s">
        <v>5502</v>
      </c>
      <c r="J3968" s="196" t="s">
        <v>5432</v>
      </c>
      <c r="K3968" s="197">
        <v>470.06</v>
      </c>
      <c r="L3968" s="196" t="s">
        <v>5433</v>
      </c>
    </row>
    <row r="3969" spans="1:12" ht="15.75">
      <c r="A3969" s="196" t="s">
        <v>8643</v>
      </c>
      <c r="B3969" s="196" t="s">
        <v>8644</v>
      </c>
      <c r="C3969" s="196" t="s">
        <v>8009</v>
      </c>
      <c r="D3969" s="196">
        <v>180</v>
      </c>
      <c r="E3969" s="197" t="s">
        <v>144</v>
      </c>
      <c r="F3969" s="196" t="s">
        <v>144</v>
      </c>
      <c r="G3969" s="196">
        <v>93064</v>
      </c>
      <c r="H3969" s="196" t="s">
        <v>9508</v>
      </c>
      <c r="I3969" s="196" t="s">
        <v>5502</v>
      </c>
      <c r="J3969" s="196" t="s">
        <v>5432</v>
      </c>
      <c r="K3969" s="197">
        <v>35.9</v>
      </c>
      <c r="L3969" s="196" t="s">
        <v>5433</v>
      </c>
    </row>
    <row r="3970" spans="1:12" ht="15.75">
      <c r="A3970" s="196" t="s">
        <v>8643</v>
      </c>
      <c r="B3970" s="196" t="s">
        <v>8644</v>
      </c>
      <c r="C3970" s="196" t="s">
        <v>8009</v>
      </c>
      <c r="D3970" s="196">
        <v>180</v>
      </c>
      <c r="E3970" s="197" t="s">
        <v>144</v>
      </c>
      <c r="F3970" s="196" t="s">
        <v>144</v>
      </c>
      <c r="G3970" s="196">
        <v>93065</v>
      </c>
      <c r="H3970" s="196" t="s">
        <v>9509</v>
      </c>
      <c r="I3970" s="196" t="s">
        <v>5502</v>
      </c>
      <c r="J3970" s="196" t="s">
        <v>5432</v>
      </c>
      <c r="K3970" s="197">
        <v>33.68</v>
      </c>
      <c r="L3970" s="196" t="s">
        <v>5433</v>
      </c>
    </row>
    <row r="3971" spans="1:12" ht="15.75">
      <c r="A3971" s="196" t="s">
        <v>8643</v>
      </c>
      <c r="B3971" s="196" t="s">
        <v>8644</v>
      </c>
      <c r="C3971" s="196" t="s">
        <v>8009</v>
      </c>
      <c r="D3971" s="196">
        <v>180</v>
      </c>
      <c r="E3971" s="197" t="s">
        <v>144</v>
      </c>
      <c r="F3971" s="196" t="s">
        <v>144</v>
      </c>
      <c r="G3971" s="196">
        <v>93066</v>
      </c>
      <c r="H3971" s="196" t="s">
        <v>9510</v>
      </c>
      <c r="I3971" s="196" t="s">
        <v>5502</v>
      </c>
      <c r="J3971" s="196" t="s">
        <v>5432</v>
      </c>
      <c r="K3971" s="197">
        <v>590</v>
      </c>
      <c r="L3971" s="196" t="s">
        <v>5433</v>
      </c>
    </row>
    <row r="3972" spans="1:12" ht="15.75">
      <c r="A3972" s="196" t="s">
        <v>8643</v>
      </c>
      <c r="B3972" s="196" t="s">
        <v>8644</v>
      </c>
      <c r="C3972" s="196" t="s">
        <v>8009</v>
      </c>
      <c r="D3972" s="196">
        <v>180</v>
      </c>
      <c r="E3972" s="197" t="s">
        <v>144</v>
      </c>
      <c r="F3972" s="196" t="s">
        <v>144</v>
      </c>
      <c r="G3972" s="196">
        <v>93067</v>
      </c>
      <c r="H3972" s="196" t="s">
        <v>9511</v>
      </c>
      <c r="I3972" s="196" t="s">
        <v>5502</v>
      </c>
      <c r="J3972" s="196" t="s">
        <v>5432</v>
      </c>
      <c r="K3972" s="197">
        <v>53.03</v>
      </c>
      <c r="L3972" s="196" t="s">
        <v>5433</v>
      </c>
    </row>
    <row r="3973" spans="1:12" ht="15.75">
      <c r="A3973" s="196" t="s">
        <v>8643</v>
      </c>
      <c r="B3973" s="196" t="s">
        <v>8644</v>
      </c>
      <c r="C3973" s="196" t="s">
        <v>8009</v>
      </c>
      <c r="D3973" s="196">
        <v>180</v>
      </c>
      <c r="E3973" s="197" t="s">
        <v>144</v>
      </c>
      <c r="F3973" s="196" t="s">
        <v>144</v>
      </c>
      <c r="G3973" s="196">
        <v>93068</v>
      </c>
      <c r="H3973" s="196" t="s">
        <v>9512</v>
      </c>
      <c r="I3973" s="196" t="s">
        <v>5502</v>
      </c>
      <c r="J3973" s="196" t="s">
        <v>5432</v>
      </c>
      <c r="K3973" s="197">
        <v>46.53</v>
      </c>
      <c r="L3973" s="196" t="s">
        <v>5433</v>
      </c>
    </row>
    <row r="3974" spans="1:12" ht="15.75">
      <c r="A3974" s="196" t="s">
        <v>8643</v>
      </c>
      <c r="B3974" s="196" t="s">
        <v>8644</v>
      </c>
      <c r="C3974" s="196" t="s">
        <v>8009</v>
      </c>
      <c r="D3974" s="196">
        <v>180</v>
      </c>
      <c r="E3974" s="197" t="s">
        <v>144</v>
      </c>
      <c r="F3974" s="196" t="s">
        <v>144</v>
      </c>
      <c r="G3974" s="196">
        <v>93069</v>
      </c>
      <c r="H3974" s="196" t="s">
        <v>9513</v>
      </c>
      <c r="I3974" s="196" t="s">
        <v>5502</v>
      </c>
      <c r="J3974" s="196" t="s">
        <v>5432</v>
      </c>
      <c r="K3974" s="197">
        <v>817.54</v>
      </c>
      <c r="L3974" s="196" t="s">
        <v>5433</v>
      </c>
    </row>
    <row r="3975" spans="1:12" ht="15.75">
      <c r="A3975" s="196" t="s">
        <v>8643</v>
      </c>
      <c r="B3975" s="196" t="s">
        <v>8644</v>
      </c>
      <c r="C3975" s="196" t="s">
        <v>8009</v>
      </c>
      <c r="D3975" s="196">
        <v>180</v>
      </c>
      <c r="E3975" s="197" t="s">
        <v>144</v>
      </c>
      <c r="F3975" s="196" t="s">
        <v>144</v>
      </c>
      <c r="G3975" s="196">
        <v>93070</v>
      </c>
      <c r="H3975" s="196" t="s">
        <v>9514</v>
      </c>
      <c r="I3975" s="196" t="s">
        <v>5502</v>
      </c>
      <c r="J3975" s="196" t="s">
        <v>5432</v>
      </c>
      <c r="K3975" s="197">
        <v>132.49</v>
      </c>
      <c r="L3975" s="196" t="s">
        <v>5433</v>
      </c>
    </row>
    <row r="3976" spans="1:12" ht="15.75">
      <c r="A3976" s="196" t="s">
        <v>8643</v>
      </c>
      <c r="B3976" s="196" t="s">
        <v>8644</v>
      </c>
      <c r="C3976" s="196" t="s">
        <v>8009</v>
      </c>
      <c r="D3976" s="196">
        <v>180</v>
      </c>
      <c r="E3976" s="197" t="s">
        <v>144</v>
      </c>
      <c r="F3976" s="196" t="s">
        <v>144</v>
      </c>
      <c r="G3976" s="196">
        <v>93071</v>
      </c>
      <c r="H3976" s="196" t="s">
        <v>9515</v>
      </c>
      <c r="I3976" s="196" t="s">
        <v>5502</v>
      </c>
      <c r="J3976" s="196" t="s">
        <v>5432</v>
      </c>
      <c r="K3976" s="197">
        <v>123.11</v>
      </c>
      <c r="L3976" s="196" t="s">
        <v>5433</v>
      </c>
    </row>
    <row r="3977" spans="1:12" ht="15.75">
      <c r="A3977" s="196" t="s">
        <v>8643</v>
      </c>
      <c r="B3977" s="196" t="s">
        <v>8644</v>
      </c>
      <c r="C3977" s="196" t="s">
        <v>8009</v>
      </c>
      <c r="D3977" s="196">
        <v>180</v>
      </c>
      <c r="E3977" s="197" t="s">
        <v>144</v>
      </c>
      <c r="F3977" s="196" t="s">
        <v>144</v>
      </c>
      <c r="G3977" s="196">
        <v>93072</v>
      </c>
      <c r="H3977" s="196" t="s">
        <v>9516</v>
      </c>
      <c r="I3977" s="196" t="s">
        <v>5502</v>
      </c>
      <c r="J3977" s="196" t="s">
        <v>5432</v>
      </c>
      <c r="K3977" s="198">
        <v>1078.51</v>
      </c>
      <c r="L3977" s="196" t="s">
        <v>5433</v>
      </c>
    </row>
    <row r="3978" spans="1:12" ht="15.75">
      <c r="A3978" s="196" t="s">
        <v>8643</v>
      </c>
      <c r="B3978" s="196" t="s">
        <v>8644</v>
      </c>
      <c r="C3978" s="196" t="s">
        <v>8009</v>
      </c>
      <c r="D3978" s="196">
        <v>180</v>
      </c>
      <c r="E3978" s="197" t="s">
        <v>144</v>
      </c>
      <c r="F3978" s="196" t="s">
        <v>144</v>
      </c>
      <c r="G3978" s="196">
        <v>93073</v>
      </c>
      <c r="H3978" s="196" t="s">
        <v>9517</v>
      </c>
      <c r="I3978" s="196" t="s">
        <v>5502</v>
      </c>
      <c r="J3978" s="196" t="s">
        <v>5432</v>
      </c>
      <c r="K3978" s="197">
        <v>60.27</v>
      </c>
      <c r="L3978" s="196" t="s">
        <v>5433</v>
      </c>
    </row>
    <row r="3979" spans="1:12" ht="15.75">
      <c r="A3979" s="196" t="s">
        <v>8643</v>
      </c>
      <c r="B3979" s="196" t="s">
        <v>8644</v>
      </c>
      <c r="C3979" s="196" t="s">
        <v>8009</v>
      </c>
      <c r="D3979" s="196">
        <v>180</v>
      </c>
      <c r="E3979" s="197" t="s">
        <v>144</v>
      </c>
      <c r="F3979" s="196" t="s">
        <v>144</v>
      </c>
      <c r="G3979" s="196">
        <v>93074</v>
      </c>
      <c r="H3979" s="196" t="s">
        <v>9518</v>
      </c>
      <c r="I3979" s="196" t="s">
        <v>5502</v>
      </c>
      <c r="J3979" s="196" t="s">
        <v>5432</v>
      </c>
      <c r="K3979" s="197">
        <v>10.01</v>
      </c>
      <c r="L3979" s="196" t="s">
        <v>5433</v>
      </c>
    </row>
    <row r="3980" spans="1:12" ht="15.75">
      <c r="A3980" s="196" t="s">
        <v>8643</v>
      </c>
      <c r="B3980" s="196" t="s">
        <v>8644</v>
      </c>
      <c r="C3980" s="196" t="s">
        <v>8009</v>
      </c>
      <c r="D3980" s="196">
        <v>180</v>
      </c>
      <c r="E3980" s="197" t="s">
        <v>144</v>
      </c>
      <c r="F3980" s="196" t="s">
        <v>144</v>
      </c>
      <c r="G3980" s="196">
        <v>93075</v>
      </c>
      <c r="H3980" s="196" t="s">
        <v>9519</v>
      </c>
      <c r="I3980" s="196" t="s">
        <v>5502</v>
      </c>
      <c r="J3980" s="196" t="s">
        <v>5432</v>
      </c>
      <c r="K3980" s="197">
        <v>16.190000000000001</v>
      </c>
      <c r="L3980" s="196" t="s">
        <v>5433</v>
      </c>
    </row>
    <row r="3981" spans="1:12" ht="15.75">
      <c r="A3981" s="196" t="s">
        <v>8643</v>
      </c>
      <c r="B3981" s="196" t="s">
        <v>8644</v>
      </c>
      <c r="C3981" s="196" t="s">
        <v>8009</v>
      </c>
      <c r="D3981" s="196">
        <v>180</v>
      </c>
      <c r="E3981" s="197" t="s">
        <v>144</v>
      </c>
      <c r="F3981" s="196" t="s">
        <v>144</v>
      </c>
      <c r="G3981" s="196">
        <v>93076</v>
      </c>
      <c r="H3981" s="196" t="s">
        <v>9520</v>
      </c>
      <c r="I3981" s="196" t="s">
        <v>5502</v>
      </c>
      <c r="J3981" s="196" t="s">
        <v>5432</v>
      </c>
      <c r="K3981" s="197">
        <v>15.83</v>
      </c>
      <c r="L3981" s="196" t="s">
        <v>5433</v>
      </c>
    </row>
    <row r="3982" spans="1:12" ht="15.75">
      <c r="A3982" s="196" t="s">
        <v>8643</v>
      </c>
      <c r="B3982" s="196" t="s">
        <v>8644</v>
      </c>
      <c r="C3982" s="196" t="s">
        <v>8009</v>
      </c>
      <c r="D3982" s="196">
        <v>180</v>
      </c>
      <c r="E3982" s="197" t="s">
        <v>144</v>
      </c>
      <c r="F3982" s="196" t="s">
        <v>144</v>
      </c>
      <c r="G3982" s="196">
        <v>93077</v>
      </c>
      <c r="H3982" s="196" t="s">
        <v>9521</v>
      </c>
      <c r="I3982" s="196" t="s">
        <v>5502</v>
      </c>
      <c r="J3982" s="196" t="s">
        <v>5432</v>
      </c>
      <c r="K3982" s="197">
        <v>22.78</v>
      </c>
      <c r="L3982" s="196" t="s">
        <v>5433</v>
      </c>
    </row>
    <row r="3983" spans="1:12" ht="15.75">
      <c r="A3983" s="196" t="s">
        <v>8643</v>
      </c>
      <c r="B3983" s="196" t="s">
        <v>8644</v>
      </c>
      <c r="C3983" s="196" t="s">
        <v>8009</v>
      </c>
      <c r="D3983" s="196">
        <v>180</v>
      </c>
      <c r="E3983" s="197" t="s">
        <v>144</v>
      </c>
      <c r="F3983" s="196" t="s">
        <v>144</v>
      </c>
      <c r="G3983" s="196">
        <v>93078</v>
      </c>
      <c r="H3983" s="196" t="s">
        <v>9522</v>
      </c>
      <c r="I3983" s="196" t="s">
        <v>5502</v>
      </c>
      <c r="J3983" s="196" t="s">
        <v>5432</v>
      </c>
      <c r="K3983" s="197">
        <v>24.61</v>
      </c>
      <c r="L3983" s="196" t="s">
        <v>5433</v>
      </c>
    </row>
    <row r="3984" spans="1:12" ht="15.75">
      <c r="A3984" s="196" t="s">
        <v>8643</v>
      </c>
      <c r="B3984" s="196" t="s">
        <v>8644</v>
      </c>
      <c r="C3984" s="196" t="s">
        <v>8009</v>
      </c>
      <c r="D3984" s="196">
        <v>180</v>
      </c>
      <c r="E3984" s="197" t="s">
        <v>144</v>
      </c>
      <c r="F3984" s="196" t="s">
        <v>144</v>
      </c>
      <c r="G3984" s="196">
        <v>93079</v>
      </c>
      <c r="H3984" s="196" t="s">
        <v>9523</v>
      </c>
      <c r="I3984" s="196" t="s">
        <v>5502</v>
      </c>
      <c r="J3984" s="196" t="s">
        <v>5432</v>
      </c>
      <c r="K3984" s="197">
        <v>21.9</v>
      </c>
      <c r="L3984" s="196" t="s">
        <v>5433</v>
      </c>
    </row>
    <row r="3985" spans="1:12" ht="15.75">
      <c r="A3985" s="196" t="s">
        <v>8643</v>
      </c>
      <c r="B3985" s="196" t="s">
        <v>8644</v>
      </c>
      <c r="C3985" s="196" t="s">
        <v>8009</v>
      </c>
      <c r="D3985" s="196">
        <v>180</v>
      </c>
      <c r="E3985" s="197" t="s">
        <v>144</v>
      </c>
      <c r="F3985" s="196" t="s">
        <v>144</v>
      </c>
      <c r="G3985" s="196">
        <v>93080</v>
      </c>
      <c r="H3985" s="196" t="s">
        <v>9524</v>
      </c>
      <c r="I3985" s="196" t="s">
        <v>5502</v>
      </c>
      <c r="J3985" s="196" t="s">
        <v>5432</v>
      </c>
      <c r="K3985" s="197">
        <v>6.55</v>
      </c>
      <c r="L3985" s="196" t="s">
        <v>5433</v>
      </c>
    </row>
    <row r="3986" spans="1:12" ht="15.75">
      <c r="A3986" s="196" t="s">
        <v>8643</v>
      </c>
      <c r="B3986" s="196" t="s">
        <v>8644</v>
      </c>
      <c r="C3986" s="196" t="s">
        <v>8009</v>
      </c>
      <c r="D3986" s="196">
        <v>180</v>
      </c>
      <c r="E3986" s="197" t="s">
        <v>144</v>
      </c>
      <c r="F3986" s="196" t="s">
        <v>144</v>
      </c>
      <c r="G3986" s="196">
        <v>93081</v>
      </c>
      <c r="H3986" s="196" t="s">
        <v>9525</v>
      </c>
      <c r="I3986" s="196" t="s">
        <v>5502</v>
      </c>
      <c r="J3986" s="196" t="s">
        <v>5432</v>
      </c>
      <c r="K3986" s="197">
        <v>14.4</v>
      </c>
      <c r="L3986" s="196" t="s">
        <v>5433</v>
      </c>
    </row>
    <row r="3987" spans="1:12" ht="15.75">
      <c r="A3987" s="196" t="s">
        <v>8643</v>
      </c>
      <c r="B3987" s="196" t="s">
        <v>8644</v>
      </c>
      <c r="C3987" s="196" t="s">
        <v>8009</v>
      </c>
      <c r="D3987" s="196">
        <v>180</v>
      </c>
      <c r="E3987" s="197" t="s">
        <v>144</v>
      </c>
      <c r="F3987" s="196" t="s">
        <v>144</v>
      </c>
      <c r="G3987" s="196">
        <v>93082</v>
      </c>
      <c r="H3987" s="196" t="s">
        <v>9526</v>
      </c>
      <c r="I3987" s="196" t="s">
        <v>5502</v>
      </c>
      <c r="J3987" s="196" t="s">
        <v>5432</v>
      </c>
      <c r="K3987" s="197">
        <v>17.53</v>
      </c>
      <c r="L3987" s="196" t="s">
        <v>5433</v>
      </c>
    </row>
    <row r="3988" spans="1:12" ht="15.75">
      <c r="A3988" s="196" t="s">
        <v>8643</v>
      </c>
      <c r="B3988" s="196" t="s">
        <v>8644</v>
      </c>
      <c r="C3988" s="196" t="s">
        <v>8009</v>
      </c>
      <c r="D3988" s="196">
        <v>180</v>
      </c>
      <c r="E3988" s="197" t="s">
        <v>144</v>
      </c>
      <c r="F3988" s="196" t="s">
        <v>144</v>
      </c>
      <c r="G3988" s="196">
        <v>93083</v>
      </c>
      <c r="H3988" s="196" t="s">
        <v>9527</v>
      </c>
      <c r="I3988" s="196" t="s">
        <v>5502</v>
      </c>
      <c r="J3988" s="196" t="s">
        <v>5432</v>
      </c>
      <c r="K3988" s="197">
        <v>322.81</v>
      </c>
      <c r="L3988" s="196" t="s">
        <v>5433</v>
      </c>
    </row>
    <row r="3989" spans="1:12" ht="15.75">
      <c r="A3989" s="196" t="s">
        <v>8643</v>
      </c>
      <c r="B3989" s="196" t="s">
        <v>8644</v>
      </c>
      <c r="C3989" s="196" t="s">
        <v>8009</v>
      </c>
      <c r="D3989" s="196">
        <v>180</v>
      </c>
      <c r="E3989" s="197" t="s">
        <v>144</v>
      </c>
      <c r="F3989" s="196" t="s">
        <v>144</v>
      </c>
      <c r="G3989" s="196">
        <v>93084</v>
      </c>
      <c r="H3989" s="196" t="s">
        <v>9528</v>
      </c>
      <c r="I3989" s="196" t="s">
        <v>5502</v>
      </c>
      <c r="J3989" s="196" t="s">
        <v>5432</v>
      </c>
      <c r="K3989" s="197">
        <v>10.5</v>
      </c>
      <c r="L3989" s="196" t="s">
        <v>5433</v>
      </c>
    </row>
    <row r="3990" spans="1:12" ht="15.75">
      <c r="A3990" s="196" t="s">
        <v>8643</v>
      </c>
      <c r="B3990" s="196" t="s">
        <v>8644</v>
      </c>
      <c r="C3990" s="196" t="s">
        <v>8009</v>
      </c>
      <c r="D3990" s="196">
        <v>180</v>
      </c>
      <c r="E3990" s="197" t="s">
        <v>144</v>
      </c>
      <c r="F3990" s="196" t="s">
        <v>144</v>
      </c>
      <c r="G3990" s="196">
        <v>93085</v>
      </c>
      <c r="H3990" s="196" t="s">
        <v>9529</v>
      </c>
      <c r="I3990" s="196" t="s">
        <v>5502</v>
      </c>
      <c r="J3990" s="196" t="s">
        <v>5432</v>
      </c>
      <c r="K3990" s="197">
        <v>9.85</v>
      </c>
      <c r="L3990" s="196" t="s">
        <v>5433</v>
      </c>
    </row>
    <row r="3991" spans="1:12" ht="15.75">
      <c r="A3991" s="196" t="s">
        <v>8643</v>
      </c>
      <c r="B3991" s="196" t="s">
        <v>8644</v>
      </c>
      <c r="C3991" s="196" t="s">
        <v>8009</v>
      </c>
      <c r="D3991" s="196">
        <v>180</v>
      </c>
      <c r="E3991" s="197" t="s">
        <v>144</v>
      </c>
      <c r="F3991" s="196" t="s">
        <v>144</v>
      </c>
      <c r="G3991" s="196">
        <v>93086</v>
      </c>
      <c r="H3991" s="196" t="s">
        <v>9530</v>
      </c>
      <c r="I3991" s="196" t="s">
        <v>5502</v>
      </c>
      <c r="J3991" s="196" t="s">
        <v>5432</v>
      </c>
      <c r="K3991" s="197">
        <v>374.86</v>
      </c>
      <c r="L3991" s="196" t="s">
        <v>5433</v>
      </c>
    </row>
    <row r="3992" spans="1:12" ht="15.75">
      <c r="A3992" s="196" t="s">
        <v>8643</v>
      </c>
      <c r="B3992" s="196" t="s">
        <v>8644</v>
      </c>
      <c r="C3992" s="196" t="s">
        <v>8009</v>
      </c>
      <c r="D3992" s="196">
        <v>180</v>
      </c>
      <c r="E3992" s="197" t="s">
        <v>144</v>
      </c>
      <c r="F3992" s="196" t="s">
        <v>144</v>
      </c>
      <c r="G3992" s="196">
        <v>93087</v>
      </c>
      <c r="H3992" s="196" t="s">
        <v>9531</v>
      </c>
      <c r="I3992" s="196" t="s">
        <v>5502</v>
      </c>
      <c r="J3992" s="196" t="s">
        <v>5432</v>
      </c>
      <c r="K3992" s="197">
        <v>15.67</v>
      </c>
      <c r="L3992" s="196" t="s">
        <v>5433</v>
      </c>
    </row>
    <row r="3993" spans="1:12" ht="15.75">
      <c r="A3993" s="196" t="s">
        <v>8643</v>
      </c>
      <c r="B3993" s="196" t="s">
        <v>8644</v>
      </c>
      <c r="C3993" s="196" t="s">
        <v>8009</v>
      </c>
      <c r="D3993" s="196">
        <v>180</v>
      </c>
      <c r="E3993" s="197" t="s">
        <v>144</v>
      </c>
      <c r="F3993" s="196" t="s">
        <v>144</v>
      </c>
      <c r="G3993" s="196">
        <v>93088</v>
      </c>
      <c r="H3993" s="196" t="s">
        <v>9532</v>
      </c>
      <c r="I3993" s="196" t="s">
        <v>5502</v>
      </c>
      <c r="J3993" s="196" t="s">
        <v>5432</v>
      </c>
      <c r="K3993" s="197">
        <v>18.3</v>
      </c>
      <c r="L3993" s="196" t="s">
        <v>5433</v>
      </c>
    </row>
    <row r="3994" spans="1:12" ht="15.75">
      <c r="A3994" s="196" t="s">
        <v>8643</v>
      </c>
      <c r="B3994" s="196" t="s">
        <v>8644</v>
      </c>
      <c r="C3994" s="196" t="s">
        <v>8009</v>
      </c>
      <c r="D3994" s="196">
        <v>180</v>
      </c>
      <c r="E3994" s="197" t="s">
        <v>144</v>
      </c>
      <c r="F3994" s="196" t="s">
        <v>144</v>
      </c>
      <c r="G3994" s="196">
        <v>93089</v>
      </c>
      <c r="H3994" s="196" t="s">
        <v>9533</v>
      </c>
      <c r="I3994" s="196" t="s">
        <v>5502</v>
      </c>
      <c r="J3994" s="196" t="s">
        <v>5432</v>
      </c>
      <c r="K3994" s="197">
        <v>34.630000000000003</v>
      </c>
      <c r="L3994" s="196" t="s">
        <v>5433</v>
      </c>
    </row>
    <row r="3995" spans="1:12" ht="15.75">
      <c r="A3995" s="196" t="s">
        <v>8643</v>
      </c>
      <c r="B3995" s="196" t="s">
        <v>8644</v>
      </c>
      <c r="C3995" s="196" t="s">
        <v>8009</v>
      </c>
      <c r="D3995" s="196">
        <v>180</v>
      </c>
      <c r="E3995" s="197" t="s">
        <v>144</v>
      </c>
      <c r="F3995" s="196" t="s">
        <v>144</v>
      </c>
      <c r="G3995" s="196">
        <v>93090</v>
      </c>
      <c r="H3995" s="196" t="s">
        <v>9534</v>
      </c>
      <c r="I3995" s="196" t="s">
        <v>5502</v>
      </c>
      <c r="J3995" s="196" t="s">
        <v>5432</v>
      </c>
      <c r="K3995" s="197">
        <v>14.43</v>
      </c>
      <c r="L3995" s="196" t="s">
        <v>5433</v>
      </c>
    </row>
    <row r="3996" spans="1:12" ht="15.75">
      <c r="A3996" s="196" t="s">
        <v>8643</v>
      </c>
      <c r="B3996" s="196" t="s">
        <v>8644</v>
      </c>
      <c r="C3996" s="196" t="s">
        <v>8009</v>
      </c>
      <c r="D3996" s="196">
        <v>180</v>
      </c>
      <c r="E3996" s="197" t="s">
        <v>144</v>
      </c>
      <c r="F3996" s="196" t="s">
        <v>144</v>
      </c>
      <c r="G3996" s="196">
        <v>93091</v>
      </c>
      <c r="H3996" s="196" t="s">
        <v>9535</v>
      </c>
      <c r="I3996" s="196" t="s">
        <v>5502</v>
      </c>
      <c r="J3996" s="196" t="s">
        <v>5432</v>
      </c>
      <c r="K3996" s="197">
        <v>12.88</v>
      </c>
      <c r="L3996" s="196" t="s">
        <v>5433</v>
      </c>
    </row>
    <row r="3997" spans="1:12" ht="15.75">
      <c r="A3997" s="196" t="s">
        <v>8643</v>
      </c>
      <c r="B3997" s="196" t="s">
        <v>8644</v>
      </c>
      <c r="C3997" s="196" t="s">
        <v>8009</v>
      </c>
      <c r="D3997" s="196">
        <v>180</v>
      </c>
      <c r="E3997" s="197" t="s">
        <v>144</v>
      </c>
      <c r="F3997" s="196" t="s">
        <v>144</v>
      </c>
      <c r="G3997" s="196">
        <v>93092</v>
      </c>
      <c r="H3997" s="196" t="s">
        <v>9536</v>
      </c>
      <c r="I3997" s="196" t="s">
        <v>5502</v>
      </c>
      <c r="J3997" s="196" t="s">
        <v>5432</v>
      </c>
      <c r="K3997" s="197">
        <v>412.08</v>
      </c>
      <c r="L3997" s="196" t="s">
        <v>5433</v>
      </c>
    </row>
    <row r="3998" spans="1:12" ht="15.75">
      <c r="A3998" s="196" t="s">
        <v>8643</v>
      </c>
      <c r="B3998" s="196" t="s">
        <v>8644</v>
      </c>
      <c r="C3998" s="196" t="s">
        <v>8009</v>
      </c>
      <c r="D3998" s="196">
        <v>180</v>
      </c>
      <c r="E3998" s="197" t="s">
        <v>144</v>
      </c>
      <c r="F3998" s="196" t="s">
        <v>144</v>
      </c>
      <c r="G3998" s="196">
        <v>93093</v>
      </c>
      <c r="H3998" s="196" t="s">
        <v>9537</v>
      </c>
      <c r="I3998" s="196" t="s">
        <v>5502</v>
      </c>
      <c r="J3998" s="196" t="s">
        <v>5432</v>
      </c>
      <c r="K3998" s="197">
        <v>24.11</v>
      </c>
      <c r="L3998" s="196" t="s">
        <v>5433</v>
      </c>
    </row>
    <row r="3999" spans="1:12" ht="15.75">
      <c r="A3999" s="196" t="s">
        <v>8643</v>
      </c>
      <c r="B3999" s="196" t="s">
        <v>8644</v>
      </c>
      <c r="C3999" s="196" t="s">
        <v>8009</v>
      </c>
      <c r="D3999" s="196">
        <v>180</v>
      </c>
      <c r="E3999" s="197" t="s">
        <v>144</v>
      </c>
      <c r="F3999" s="196" t="s">
        <v>144</v>
      </c>
      <c r="G3999" s="196">
        <v>93094</v>
      </c>
      <c r="H3999" s="196" t="s">
        <v>9538</v>
      </c>
      <c r="I3999" s="196" t="s">
        <v>5502</v>
      </c>
      <c r="J3999" s="196" t="s">
        <v>5432</v>
      </c>
      <c r="K3999" s="197">
        <v>58.79</v>
      </c>
      <c r="L3999" s="196" t="s">
        <v>5433</v>
      </c>
    </row>
    <row r="4000" spans="1:12" ht="15.75">
      <c r="A4000" s="196" t="s">
        <v>8643</v>
      </c>
      <c r="B4000" s="196" t="s">
        <v>8644</v>
      </c>
      <c r="C4000" s="196" t="s">
        <v>8009</v>
      </c>
      <c r="D4000" s="196">
        <v>180</v>
      </c>
      <c r="E4000" s="197" t="s">
        <v>144</v>
      </c>
      <c r="F4000" s="196" t="s">
        <v>144</v>
      </c>
      <c r="G4000" s="196">
        <v>93095</v>
      </c>
      <c r="H4000" s="196" t="s">
        <v>9539</v>
      </c>
      <c r="I4000" s="196" t="s">
        <v>5502</v>
      </c>
      <c r="J4000" s="196" t="s">
        <v>5432</v>
      </c>
      <c r="K4000" s="197">
        <v>44.87</v>
      </c>
      <c r="L4000" s="196" t="s">
        <v>5433</v>
      </c>
    </row>
    <row r="4001" spans="1:12" ht="15.75">
      <c r="A4001" s="196" t="s">
        <v>8643</v>
      </c>
      <c r="B4001" s="196" t="s">
        <v>8644</v>
      </c>
      <c r="C4001" s="196" t="s">
        <v>8009</v>
      </c>
      <c r="D4001" s="196">
        <v>180</v>
      </c>
      <c r="E4001" s="197" t="s">
        <v>144</v>
      </c>
      <c r="F4001" s="196" t="s">
        <v>144</v>
      </c>
      <c r="G4001" s="196">
        <v>93096</v>
      </c>
      <c r="H4001" s="196" t="s">
        <v>9540</v>
      </c>
      <c r="I4001" s="196" t="s">
        <v>5502</v>
      </c>
      <c r="J4001" s="196" t="s">
        <v>5432</v>
      </c>
      <c r="K4001" s="197">
        <v>63.67</v>
      </c>
      <c r="L4001" s="196" t="s">
        <v>5433</v>
      </c>
    </row>
    <row r="4002" spans="1:12" ht="15.75">
      <c r="A4002" s="196" t="s">
        <v>8643</v>
      </c>
      <c r="B4002" s="196" t="s">
        <v>8644</v>
      </c>
      <c r="C4002" s="196" t="s">
        <v>8009</v>
      </c>
      <c r="D4002" s="196">
        <v>180</v>
      </c>
      <c r="E4002" s="197" t="s">
        <v>144</v>
      </c>
      <c r="F4002" s="196" t="s">
        <v>144</v>
      </c>
      <c r="G4002" s="196">
        <v>93097</v>
      </c>
      <c r="H4002" s="196" t="s">
        <v>9541</v>
      </c>
      <c r="I4002" s="196" t="s">
        <v>5502</v>
      </c>
      <c r="J4002" s="196" t="s">
        <v>5432</v>
      </c>
      <c r="K4002" s="197">
        <v>10.23</v>
      </c>
      <c r="L4002" s="196" t="s">
        <v>5433</v>
      </c>
    </row>
    <row r="4003" spans="1:12" ht="15.75">
      <c r="A4003" s="196" t="s">
        <v>8643</v>
      </c>
      <c r="B4003" s="196" t="s">
        <v>8644</v>
      </c>
      <c r="C4003" s="196" t="s">
        <v>8009</v>
      </c>
      <c r="D4003" s="196">
        <v>180</v>
      </c>
      <c r="E4003" s="197" t="s">
        <v>144</v>
      </c>
      <c r="F4003" s="196" t="s">
        <v>144</v>
      </c>
      <c r="G4003" s="196">
        <v>93098</v>
      </c>
      <c r="H4003" s="196" t="s">
        <v>9542</v>
      </c>
      <c r="I4003" s="196" t="s">
        <v>5502</v>
      </c>
      <c r="J4003" s="196" t="s">
        <v>5432</v>
      </c>
      <c r="K4003" s="197">
        <v>16.41</v>
      </c>
      <c r="L4003" s="196" t="s">
        <v>5433</v>
      </c>
    </row>
    <row r="4004" spans="1:12" ht="15.75">
      <c r="A4004" s="196" t="s">
        <v>8643</v>
      </c>
      <c r="B4004" s="196" t="s">
        <v>8644</v>
      </c>
      <c r="C4004" s="196" t="s">
        <v>8009</v>
      </c>
      <c r="D4004" s="196">
        <v>180</v>
      </c>
      <c r="E4004" s="197" t="s">
        <v>144</v>
      </c>
      <c r="F4004" s="196" t="s">
        <v>144</v>
      </c>
      <c r="G4004" s="196">
        <v>93099</v>
      </c>
      <c r="H4004" s="196" t="s">
        <v>9543</v>
      </c>
      <c r="I4004" s="196" t="s">
        <v>5502</v>
      </c>
      <c r="J4004" s="196" t="s">
        <v>5432</v>
      </c>
      <c r="K4004" s="197">
        <v>18.18</v>
      </c>
      <c r="L4004" s="196" t="s">
        <v>5433</v>
      </c>
    </row>
    <row r="4005" spans="1:12" ht="15.75">
      <c r="A4005" s="196" t="s">
        <v>8643</v>
      </c>
      <c r="B4005" s="196" t="s">
        <v>8644</v>
      </c>
      <c r="C4005" s="196" t="s">
        <v>8009</v>
      </c>
      <c r="D4005" s="196">
        <v>180</v>
      </c>
      <c r="E4005" s="197" t="s">
        <v>144</v>
      </c>
      <c r="F4005" s="196" t="s">
        <v>144</v>
      </c>
      <c r="G4005" s="196">
        <v>93100</v>
      </c>
      <c r="H4005" s="196" t="s">
        <v>9544</v>
      </c>
      <c r="I4005" s="196" t="s">
        <v>5502</v>
      </c>
      <c r="J4005" s="196" t="s">
        <v>5432</v>
      </c>
      <c r="K4005" s="197">
        <v>25.13</v>
      </c>
      <c r="L4005" s="196" t="s">
        <v>5433</v>
      </c>
    </row>
    <row r="4006" spans="1:12" ht="15.75">
      <c r="A4006" s="196" t="s">
        <v>8643</v>
      </c>
      <c r="B4006" s="196" t="s">
        <v>8644</v>
      </c>
      <c r="C4006" s="196" t="s">
        <v>8009</v>
      </c>
      <c r="D4006" s="196">
        <v>180</v>
      </c>
      <c r="E4006" s="197" t="s">
        <v>144</v>
      </c>
      <c r="F4006" s="196" t="s">
        <v>144</v>
      </c>
      <c r="G4006" s="196">
        <v>93101</v>
      </c>
      <c r="H4006" s="196" t="s">
        <v>9545</v>
      </c>
      <c r="I4006" s="196" t="s">
        <v>5502</v>
      </c>
      <c r="J4006" s="196" t="s">
        <v>5432</v>
      </c>
      <c r="K4006" s="197">
        <v>26.96</v>
      </c>
      <c r="L4006" s="196" t="s">
        <v>5433</v>
      </c>
    </row>
    <row r="4007" spans="1:12" ht="15.75">
      <c r="A4007" s="196" t="s">
        <v>8643</v>
      </c>
      <c r="B4007" s="196" t="s">
        <v>8644</v>
      </c>
      <c r="C4007" s="196" t="s">
        <v>8009</v>
      </c>
      <c r="D4007" s="196">
        <v>180</v>
      </c>
      <c r="E4007" s="197" t="s">
        <v>144</v>
      </c>
      <c r="F4007" s="196" t="s">
        <v>144</v>
      </c>
      <c r="G4007" s="196">
        <v>93102</v>
      </c>
      <c r="H4007" s="196" t="s">
        <v>9546</v>
      </c>
      <c r="I4007" s="196" t="s">
        <v>5502</v>
      </c>
      <c r="J4007" s="196" t="s">
        <v>5432</v>
      </c>
      <c r="K4007" s="197">
        <v>24.03</v>
      </c>
      <c r="L4007" s="196" t="s">
        <v>5433</v>
      </c>
    </row>
    <row r="4008" spans="1:12" ht="15.75">
      <c r="A4008" s="196" t="s">
        <v>8643</v>
      </c>
      <c r="B4008" s="196" t="s">
        <v>8644</v>
      </c>
      <c r="C4008" s="196" t="s">
        <v>8009</v>
      </c>
      <c r="D4008" s="196">
        <v>180</v>
      </c>
      <c r="E4008" s="197" t="s">
        <v>144</v>
      </c>
      <c r="F4008" s="196" t="s">
        <v>144</v>
      </c>
      <c r="G4008" s="196">
        <v>93103</v>
      </c>
      <c r="H4008" s="196" t="s">
        <v>9547</v>
      </c>
      <c r="I4008" s="196" t="s">
        <v>5502</v>
      </c>
      <c r="J4008" s="196" t="s">
        <v>5432</v>
      </c>
      <c r="K4008" s="197">
        <v>6.72</v>
      </c>
      <c r="L4008" s="196" t="s">
        <v>5433</v>
      </c>
    </row>
    <row r="4009" spans="1:12" ht="15.75">
      <c r="A4009" s="196" t="s">
        <v>8643</v>
      </c>
      <c r="B4009" s="196" t="s">
        <v>8644</v>
      </c>
      <c r="C4009" s="196" t="s">
        <v>8009</v>
      </c>
      <c r="D4009" s="196">
        <v>180</v>
      </c>
      <c r="E4009" s="197" t="s">
        <v>144</v>
      </c>
      <c r="F4009" s="196" t="s">
        <v>144</v>
      </c>
      <c r="G4009" s="196">
        <v>93104</v>
      </c>
      <c r="H4009" s="196" t="s">
        <v>9548</v>
      </c>
      <c r="I4009" s="196" t="s">
        <v>5502</v>
      </c>
      <c r="J4009" s="196" t="s">
        <v>5432</v>
      </c>
      <c r="K4009" s="197">
        <v>14.57</v>
      </c>
      <c r="L4009" s="196" t="s">
        <v>5433</v>
      </c>
    </row>
    <row r="4010" spans="1:12" ht="15.75">
      <c r="A4010" s="196" t="s">
        <v>8643</v>
      </c>
      <c r="B4010" s="196" t="s">
        <v>8644</v>
      </c>
      <c r="C4010" s="196" t="s">
        <v>8009</v>
      </c>
      <c r="D4010" s="196">
        <v>180</v>
      </c>
      <c r="E4010" s="197" t="s">
        <v>144</v>
      </c>
      <c r="F4010" s="196" t="s">
        <v>144</v>
      </c>
      <c r="G4010" s="196">
        <v>93105</v>
      </c>
      <c r="H4010" s="196" t="s">
        <v>9549</v>
      </c>
      <c r="I4010" s="196" t="s">
        <v>5502</v>
      </c>
      <c r="J4010" s="196" t="s">
        <v>5432</v>
      </c>
      <c r="K4010" s="197">
        <v>17.7</v>
      </c>
      <c r="L4010" s="196" t="s">
        <v>5433</v>
      </c>
    </row>
    <row r="4011" spans="1:12" ht="15.75">
      <c r="A4011" s="196" t="s">
        <v>8643</v>
      </c>
      <c r="B4011" s="196" t="s">
        <v>8644</v>
      </c>
      <c r="C4011" s="196" t="s">
        <v>8009</v>
      </c>
      <c r="D4011" s="196">
        <v>180</v>
      </c>
      <c r="E4011" s="197" t="s">
        <v>144</v>
      </c>
      <c r="F4011" s="196" t="s">
        <v>144</v>
      </c>
      <c r="G4011" s="196">
        <v>93106</v>
      </c>
      <c r="H4011" s="196" t="s">
        <v>9550</v>
      </c>
      <c r="I4011" s="196" t="s">
        <v>5502</v>
      </c>
      <c r="J4011" s="196" t="s">
        <v>5432</v>
      </c>
      <c r="K4011" s="197">
        <v>322.98</v>
      </c>
      <c r="L4011" s="196" t="s">
        <v>5433</v>
      </c>
    </row>
    <row r="4012" spans="1:12" ht="15.75">
      <c r="A4012" s="196" t="s">
        <v>8643</v>
      </c>
      <c r="B4012" s="196" t="s">
        <v>8644</v>
      </c>
      <c r="C4012" s="196" t="s">
        <v>8009</v>
      </c>
      <c r="D4012" s="196">
        <v>180</v>
      </c>
      <c r="E4012" s="197" t="s">
        <v>144</v>
      </c>
      <c r="F4012" s="196" t="s">
        <v>144</v>
      </c>
      <c r="G4012" s="196">
        <v>93107</v>
      </c>
      <c r="H4012" s="196" t="s">
        <v>9551</v>
      </c>
      <c r="I4012" s="196" t="s">
        <v>5502</v>
      </c>
      <c r="J4012" s="196" t="s">
        <v>5432</v>
      </c>
      <c r="K4012" s="197">
        <v>12.03</v>
      </c>
      <c r="L4012" s="196" t="s">
        <v>5433</v>
      </c>
    </row>
    <row r="4013" spans="1:12" ht="15.75">
      <c r="A4013" s="196" t="s">
        <v>8643</v>
      </c>
      <c r="B4013" s="196" t="s">
        <v>8644</v>
      </c>
      <c r="C4013" s="196" t="s">
        <v>8009</v>
      </c>
      <c r="D4013" s="196">
        <v>180</v>
      </c>
      <c r="E4013" s="197" t="s">
        <v>144</v>
      </c>
      <c r="F4013" s="196" t="s">
        <v>144</v>
      </c>
      <c r="G4013" s="196">
        <v>93108</v>
      </c>
      <c r="H4013" s="196" t="s">
        <v>9552</v>
      </c>
      <c r="I4013" s="196" t="s">
        <v>5502</v>
      </c>
      <c r="J4013" s="196" t="s">
        <v>5432</v>
      </c>
      <c r="K4013" s="197">
        <v>11.38</v>
      </c>
      <c r="L4013" s="196" t="s">
        <v>5433</v>
      </c>
    </row>
    <row r="4014" spans="1:12" ht="15.75">
      <c r="A4014" s="196" t="s">
        <v>8643</v>
      </c>
      <c r="B4014" s="196" t="s">
        <v>8644</v>
      </c>
      <c r="C4014" s="196" t="s">
        <v>8009</v>
      </c>
      <c r="D4014" s="196">
        <v>180</v>
      </c>
      <c r="E4014" s="197" t="s">
        <v>144</v>
      </c>
      <c r="F4014" s="196" t="s">
        <v>144</v>
      </c>
      <c r="G4014" s="196">
        <v>93109</v>
      </c>
      <c r="H4014" s="196" t="s">
        <v>9553</v>
      </c>
      <c r="I4014" s="196" t="s">
        <v>5502</v>
      </c>
      <c r="J4014" s="196" t="s">
        <v>5432</v>
      </c>
      <c r="K4014" s="197">
        <v>376.39</v>
      </c>
      <c r="L4014" s="196" t="s">
        <v>5433</v>
      </c>
    </row>
    <row r="4015" spans="1:12" ht="15.75">
      <c r="A4015" s="196" t="s">
        <v>8643</v>
      </c>
      <c r="B4015" s="196" t="s">
        <v>8644</v>
      </c>
      <c r="C4015" s="196" t="s">
        <v>8009</v>
      </c>
      <c r="D4015" s="196">
        <v>180</v>
      </c>
      <c r="E4015" s="197" t="s">
        <v>144</v>
      </c>
      <c r="F4015" s="196" t="s">
        <v>144</v>
      </c>
      <c r="G4015" s="196">
        <v>93110</v>
      </c>
      <c r="H4015" s="196" t="s">
        <v>9554</v>
      </c>
      <c r="I4015" s="196" t="s">
        <v>5502</v>
      </c>
      <c r="J4015" s="196" t="s">
        <v>5432</v>
      </c>
      <c r="K4015" s="197">
        <v>17.2</v>
      </c>
      <c r="L4015" s="196" t="s">
        <v>5433</v>
      </c>
    </row>
    <row r="4016" spans="1:12" ht="15.75">
      <c r="A4016" s="196" t="s">
        <v>8643</v>
      </c>
      <c r="B4016" s="196" t="s">
        <v>8644</v>
      </c>
      <c r="C4016" s="196" t="s">
        <v>8009</v>
      </c>
      <c r="D4016" s="196">
        <v>180</v>
      </c>
      <c r="E4016" s="197" t="s">
        <v>144</v>
      </c>
      <c r="F4016" s="196" t="s">
        <v>144</v>
      </c>
      <c r="G4016" s="196">
        <v>93111</v>
      </c>
      <c r="H4016" s="196" t="s">
        <v>9555</v>
      </c>
      <c r="I4016" s="196" t="s">
        <v>5502</v>
      </c>
      <c r="J4016" s="196" t="s">
        <v>5432</v>
      </c>
      <c r="K4016" s="197">
        <v>19.63</v>
      </c>
      <c r="L4016" s="196" t="s">
        <v>5433</v>
      </c>
    </row>
    <row r="4017" spans="1:12" ht="15.75">
      <c r="A4017" s="196" t="s">
        <v>8643</v>
      </c>
      <c r="B4017" s="196" t="s">
        <v>8644</v>
      </c>
      <c r="C4017" s="196" t="s">
        <v>8009</v>
      </c>
      <c r="D4017" s="196">
        <v>180</v>
      </c>
      <c r="E4017" s="197" t="s">
        <v>144</v>
      </c>
      <c r="F4017" s="196" t="s">
        <v>144</v>
      </c>
      <c r="G4017" s="196">
        <v>93112</v>
      </c>
      <c r="H4017" s="196" t="s">
        <v>9556</v>
      </c>
      <c r="I4017" s="196" t="s">
        <v>5502</v>
      </c>
      <c r="J4017" s="196" t="s">
        <v>5432</v>
      </c>
      <c r="K4017" s="197">
        <v>36.159999999999997</v>
      </c>
      <c r="L4017" s="196" t="s">
        <v>5433</v>
      </c>
    </row>
    <row r="4018" spans="1:12" ht="15.75">
      <c r="A4018" s="196" t="s">
        <v>8643</v>
      </c>
      <c r="B4018" s="196" t="s">
        <v>8644</v>
      </c>
      <c r="C4018" s="196" t="s">
        <v>8009</v>
      </c>
      <c r="D4018" s="196">
        <v>180</v>
      </c>
      <c r="E4018" s="197" t="s">
        <v>144</v>
      </c>
      <c r="F4018" s="196" t="s">
        <v>144</v>
      </c>
      <c r="G4018" s="196">
        <v>93113</v>
      </c>
      <c r="H4018" s="196" t="s">
        <v>9557</v>
      </c>
      <c r="I4018" s="196" t="s">
        <v>5502</v>
      </c>
      <c r="J4018" s="196" t="s">
        <v>5432</v>
      </c>
      <c r="K4018" s="197">
        <v>17.21</v>
      </c>
      <c r="L4018" s="196" t="s">
        <v>5433</v>
      </c>
    </row>
    <row r="4019" spans="1:12" ht="15.75">
      <c r="A4019" s="196" t="s">
        <v>8643</v>
      </c>
      <c r="B4019" s="196" t="s">
        <v>8644</v>
      </c>
      <c r="C4019" s="196" t="s">
        <v>8009</v>
      </c>
      <c r="D4019" s="196">
        <v>180</v>
      </c>
      <c r="E4019" s="197" t="s">
        <v>144</v>
      </c>
      <c r="F4019" s="196" t="s">
        <v>144</v>
      </c>
      <c r="G4019" s="196">
        <v>93114</v>
      </c>
      <c r="H4019" s="196" t="s">
        <v>9558</v>
      </c>
      <c r="I4019" s="196" t="s">
        <v>5502</v>
      </c>
      <c r="J4019" s="196" t="s">
        <v>5432</v>
      </c>
      <c r="K4019" s="197">
        <v>26.89</v>
      </c>
      <c r="L4019" s="196" t="s">
        <v>5433</v>
      </c>
    </row>
    <row r="4020" spans="1:12" ht="15.75">
      <c r="A4020" s="196" t="s">
        <v>8643</v>
      </c>
      <c r="B4020" s="196" t="s">
        <v>8644</v>
      </c>
      <c r="C4020" s="196" t="s">
        <v>8009</v>
      </c>
      <c r="D4020" s="196">
        <v>180</v>
      </c>
      <c r="E4020" s="197" t="s">
        <v>144</v>
      </c>
      <c r="F4020" s="196" t="s">
        <v>144</v>
      </c>
      <c r="G4020" s="196">
        <v>93115</v>
      </c>
      <c r="H4020" s="196" t="s">
        <v>9559</v>
      </c>
      <c r="I4020" s="196" t="s">
        <v>5502</v>
      </c>
      <c r="J4020" s="196" t="s">
        <v>5432</v>
      </c>
      <c r="K4020" s="197">
        <v>61.57</v>
      </c>
      <c r="L4020" s="196" t="s">
        <v>5433</v>
      </c>
    </row>
    <row r="4021" spans="1:12" ht="15.75">
      <c r="A4021" s="196" t="s">
        <v>8643</v>
      </c>
      <c r="B4021" s="196" t="s">
        <v>8644</v>
      </c>
      <c r="C4021" s="196" t="s">
        <v>8009</v>
      </c>
      <c r="D4021" s="196">
        <v>180</v>
      </c>
      <c r="E4021" s="197" t="s">
        <v>144</v>
      </c>
      <c r="F4021" s="196" t="s">
        <v>144</v>
      </c>
      <c r="G4021" s="196">
        <v>93116</v>
      </c>
      <c r="H4021" s="196" t="s">
        <v>9560</v>
      </c>
      <c r="I4021" s="196" t="s">
        <v>5502</v>
      </c>
      <c r="J4021" s="196" t="s">
        <v>5432</v>
      </c>
      <c r="K4021" s="197">
        <v>414.86</v>
      </c>
      <c r="L4021" s="196" t="s">
        <v>5433</v>
      </c>
    </row>
    <row r="4022" spans="1:12" ht="15.75">
      <c r="A4022" s="196" t="s">
        <v>8643</v>
      </c>
      <c r="B4022" s="196" t="s">
        <v>8644</v>
      </c>
      <c r="C4022" s="196" t="s">
        <v>8009</v>
      </c>
      <c r="D4022" s="196">
        <v>180</v>
      </c>
      <c r="E4022" s="197" t="s">
        <v>144</v>
      </c>
      <c r="F4022" s="196" t="s">
        <v>144</v>
      </c>
      <c r="G4022" s="196">
        <v>93117</v>
      </c>
      <c r="H4022" s="196" t="s">
        <v>9561</v>
      </c>
      <c r="I4022" s="196" t="s">
        <v>5502</v>
      </c>
      <c r="J4022" s="196" t="s">
        <v>5432</v>
      </c>
      <c r="K4022" s="197">
        <v>45.12</v>
      </c>
      <c r="L4022" s="196" t="s">
        <v>5433</v>
      </c>
    </row>
    <row r="4023" spans="1:12" ht="15.75">
      <c r="A4023" s="196" t="s">
        <v>8643</v>
      </c>
      <c r="B4023" s="196" t="s">
        <v>8644</v>
      </c>
      <c r="C4023" s="196" t="s">
        <v>8009</v>
      </c>
      <c r="D4023" s="196">
        <v>180</v>
      </c>
      <c r="E4023" s="197" t="s">
        <v>144</v>
      </c>
      <c r="F4023" s="196" t="s">
        <v>144</v>
      </c>
      <c r="G4023" s="196">
        <v>93118</v>
      </c>
      <c r="H4023" s="196" t="s">
        <v>9562</v>
      </c>
      <c r="I4023" s="196" t="s">
        <v>5502</v>
      </c>
      <c r="J4023" s="196" t="s">
        <v>5432</v>
      </c>
      <c r="K4023" s="197">
        <v>66.75</v>
      </c>
      <c r="L4023" s="196" t="s">
        <v>5433</v>
      </c>
    </row>
    <row r="4024" spans="1:12" ht="15.75">
      <c r="A4024" s="196" t="s">
        <v>8643</v>
      </c>
      <c r="B4024" s="196" t="s">
        <v>8644</v>
      </c>
      <c r="C4024" s="196" t="s">
        <v>8009</v>
      </c>
      <c r="D4024" s="196">
        <v>180</v>
      </c>
      <c r="E4024" s="197" t="s">
        <v>144</v>
      </c>
      <c r="F4024" s="196" t="s">
        <v>144</v>
      </c>
      <c r="G4024" s="196">
        <v>93119</v>
      </c>
      <c r="H4024" s="196" t="s">
        <v>9563</v>
      </c>
      <c r="I4024" s="196" t="s">
        <v>5502</v>
      </c>
      <c r="J4024" s="196" t="s">
        <v>5432</v>
      </c>
      <c r="K4024" s="197">
        <v>13.3</v>
      </c>
      <c r="L4024" s="196" t="s">
        <v>5433</v>
      </c>
    </row>
    <row r="4025" spans="1:12" ht="15.75">
      <c r="A4025" s="196" t="s">
        <v>8643</v>
      </c>
      <c r="B4025" s="196" t="s">
        <v>8644</v>
      </c>
      <c r="C4025" s="196" t="s">
        <v>8009</v>
      </c>
      <c r="D4025" s="196">
        <v>180</v>
      </c>
      <c r="E4025" s="197" t="s">
        <v>144</v>
      </c>
      <c r="F4025" s="196" t="s">
        <v>144</v>
      </c>
      <c r="G4025" s="196">
        <v>93120</v>
      </c>
      <c r="H4025" s="196" t="s">
        <v>9564</v>
      </c>
      <c r="I4025" s="196" t="s">
        <v>5502</v>
      </c>
      <c r="J4025" s="196" t="s">
        <v>5432</v>
      </c>
      <c r="K4025" s="197">
        <v>20.25</v>
      </c>
      <c r="L4025" s="196" t="s">
        <v>5433</v>
      </c>
    </row>
    <row r="4026" spans="1:12" ht="15.75">
      <c r="A4026" s="196" t="s">
        <v>8643</v>
      </c>
      <c r="B4026" s="196" t="s">
        <v>8644</v>
      </c>
      <c r="C4026" s="196" t="s">
        <v>8009</v>
      </c>
      <c r="D4026" s="196">
        <v>180</v>
      </c>
      <c r="E4026" s="197" t="s">
        <v>144</v>
      </c>
      <c r="F4026" s="196" t="s">
        <v>144</v>
      </c>
      <c r="G4026" s="196">
        <v>93121</v>
      </c>
      <c r="H4026" s="196" t="s">
        <v>9565</v>
      </c>
      <c r="I4026" s="196" t="s">
        <v>5502</v>
      </c>
      <c r="J4026" s="196" t="s">
        <v>5432</v>
      </c>
      <c r="K4026" s="197">
        <v>22.08</v>
      </c>
      <c r="L4026" s="196" t="s">
        <v>5433</v>
      </c>
    </row>
    <row r="4027" spans="1:12" ht="15.75">
      <c r="A4027" s="196" t="s">
        <v>8643</v>
      </c>
      <c r="B4027" s="196" t="s">
        <v>8644</v>
      </c>
      <c r="C4027" s="196" t="s">
        <v>8009</v>
      </c>
      <c r="D4027" s="196">
        <v>180</v>
      </c>
      <c r="E4027" s="197" t="s">
        <v>144</v>
      </c>
      <c r="F4027" s="196" t="s">
        <v>144</v>
      </c>
      <c r="G4027" s="196">
        <v>93122</v>
      </c>
      <c r="H4027" s="196" t="s">
        <v>9566</v>
      </c>
      <c r="I4027" s="196" t="s">
        <v>5502</v>
      </c>
      <c r="J4027" s="196" t="s">
        <v>5432</v>
      </c>
      <c r="K4027" s="197">
        <v>19.37</v>
      </c>
      <c r="L4027" s="196" t="s">
        <v>5433</v>
      </c>
    </row>
    <row r="4028" spans="1:12" ht="15.75">
      <c r="A4028" s="196" t="s">
        <v>8643</v>
      </c>
      <c r="B4028" s="196" t="s">
        <v>8644</v>
      </c>
      <c r="C4028" s="196" t="s">
        <v>8009</v>
      </c>
      <c r="D4028" s="196">
        <v>180</v>
      </c>
      <c r="E4028" s="197" t="s">
        <v>144</v>
      </c>
      <c r="F4028" s="196" t="s">
        <v>144</v>
      </c>
      <c r="G4028" s="196">
        <v>93123</v>
      </c>
      <c r="H4028" s="196" t="s">
        <v>9567</v>
      </c>
      <c r="I4028" s="196" t="s">
        <v>5502</v>
      </c>
      <c r="J4028" s="196" t="s">
        <v>5432</v>
      </c>
      <c r="K4028" s="197">
        <v>42.03</v>
      </c>
      <c r="L4028" s="196" t="s">
        <v>5433</v>
      </c>
    </row>
    <row r="4029" spans="1:12" ht="15.75">
      <c r="A4029" s="196" t="s">
        <v>8643</v>
      </c>
      <c r="B4029" s="196" t="s">
        <v>8644</v>
      </c>
      <c r="C4029" s="196" t="s">
        <v>8009</v>
      </c>
      <c r="D4029" s="196">
        <v>180</v>
      </c>
      <c r="E4029" s="197" t="s">
        <v>144</v>
      </c>
      <c r="F4029" s="196" t="s">
        <v>144</v>
      </c>
      <c r="G4029" s="196">
        <v>93124</v>
      </c>
      <c r="H4029" s="196" t="s">
        <v>9568</v>
      </c>
      <c r="I4029" s="196" t="s">
        <v>5502</v>
      </c>
      <c r="J4029" s="196" t="s">
        <v>5432</v>
      </c>
      <c r="K4029" s="197">
        <v>65.78</v>
      </c>
      <c r="L4029" s="196" t="s">
        <v>5433</v>
      </c>
    </row>
    <row r="4030" spans="1:12" ht="15.75">
      <c r="A4030" s="196" t="s">
        <v>8643</v>
      </c>
      <c r="B4030" s="196" t="s">
        <v>8644</v>
      </c>
      <c r="C4030" s="196" t="s">
        <v>8009</v>
      </c>
      <c r="D4030" s="196">
        <v>180</v>
      </c>
      <c r="E4030" s="197" t="s">
        <v>144</v>
      </c>
      <c r="F4030" s="196" t="s">
        <v>144</v>
      </c>
      <c r="G4030" s="196">
        <v>93125</v>
      </c>
      <c r="H4030" s="196" t="s">
        <v>9569</v>
      </c>
      <c r="I4030" s="196" t="s">
        <v>5502</v>
      </c>
      <c r="J4030" s="196" t="s">
        <v>5432</v>
      </c>
      <c r="K4030" s="197">
        <v>95.5</v>
      </c>
      <c r="L4030" s="196" t="s">
        <v>5433</v>
      </c>
    </row>
    <row r="4031" spans="1:12" ht="15.75">
      <c r="A4031" s="196" t="s">
        <v>8643</v>
      </c>
      <c r="B4031" s="196" t="s">
        <v>8644</v>
      </c>
      <c r="C4031" s="196" t="s">
        <v>8009</v>
      </c>
      <c r="D4031" s="196">
        <v>180</v>
      </c>
      <c r="E4031" s="197" t="s">
        <v>144</v>
      </c>
      <c r="F4031" s="196" t="s">
        <v>144</v>
      </c>
      <c r="G4031" s="196">
        <v>93126</v>
      </c>
      <c r="H4031" s="196" t="s">
        <v>9570</v>
      </c>
      <c r="I4031" s="196" t="s">
        <v>5502</v>
      </c>
      <c r="J4031" s="196" t="s">
        <v>5432</v>
      </c>
      <c r="K4031" s="197">
        <v>210.54</v>
      </c>
      <c r="L4031" s="196" t="s">
        <v>5433</v>
      </c>
    </row>
    <row r="4032" spans="1:12" ht="15.75">
      <c r="A4032" s="196" t="s">
        <v>8643</v>
      </c>
      <c r="B4032" s="196" t="s">
        <v>8644</v>
      </c>
      <c r="C4032" s="196" t="s">
        <v>8009</v>
      </c>
      <c r="D4032" s="196">
        <v>180</v>
      </c>
      <c r="E4032" s="197" t="s">
        <v>144</v>
      </c>
      <c r="F4032" s="196" t="s">
        <v>144</v>
      </c>
      <c r="G4032" s="196">
        <v>93133</v>
      </c>
      <c r="H4032" s="196" t="s">
        <v>9571</v>
      </c>
      <c r="I4032" s="196" t="s">
        <v>5502</v>
      </c>
      <c r="J4032" s="196" t="s">
        <v>5432</v>
      </c>
      <c r="K4032" s="197">
        <v>15.66</v>
      </c>
      <c r="L4032" s="196" t="s">
        <v>5433</v>
      </c>
    </row>
    <row r="4033" spans="1:12" ht="15.75">
      <c r="A4033" s="196" t="s">
        <v>8643</v>
      </c>
      <c r="B4033" s="196" t="s">
        <v>8644</v>
      </c>
      <c r="C4033" s="196" t="s">
        <v>8009</v>
      </c>
      <c r="D4033" s="196">
        <v>180</v>
      </c>
      <c r="E4033" s="197" t="s">
        <v>144</v>
      </c>
      <c r="F4033" s="196" t="s">
        <v>144</v>
      </c>
      <c r="G4033" s="196">
        <v>94465</v>
      </c>
      <c r="H4033" s="196" t="s">
        <v>9572</v>
      </c>
      <c r="I4033" s="196" t="s">
        <v>5502</v>
      </c>
      <c r="J4033" s="196" t="s">
        <v>5503</v>
      </c>
      <c r="K4033" s="197">
        <v>36.200000000000003</v>
      </c>
      <c r="L4033" s="196" t="s">
        <v>5433</v>
      </c>
    </row>
    <row r="4034" spans="1:12" ht="15.75">
      <c r="A4034" s="196" t="s">
        <v>8643</v>
      </c>
      <c r="B4034" s="196" t="s">
        <v>8644</v>
      </c>
      <c r="C4034" s="196" t="s">
        <v>8009</v>
      </c>
      <c r="D4034" s="196">
        <v>180</v>
      </c>
      <c r="E4034" s="197" t="s">
        <v>144</v>
      </c>
      <c r="F4034" s="196" t="s">
        <v>144</v>
      </c>
      <c r="G4034" s="196">
        <v>94466</v>
      </c>
      <c r="H4034" s="196" t="s">
        <v>9573</v>
      </c>
      <c r="I4034" s="196" t="s">
        <v>5502</v>
      </c>
      <c r="J4034" s="196" t="s">
        <v>5503</v>
      </c>
      <c r="K4034" s="197">
        <v>36.22</v>
      </c>
      <c r="L4034" s="196" t="s">
        <v>5433</v>
      </c>
    </row>
    <row r="4035" spans="1:12" ht="15.75">
      <c r="A4035" s="196" t="s">
        <v>8643</v>
      </c>
      <c r="B4035" s="196" t="s">
        <v>8644</v>
      </c>
      <c r="C4035" s="196" t="s">
        <v>8009</v>
      </c>
      <c r="D4035" s="196">
        <v>180</v>
      </c>
      <c r="E4035" s="197" t="s">
        <v>144</v>
      </c>
      <c r="F4035" s="196" t="s">
        <v>144</v>
      </c>
      <c r="G4035" s="196">
        <v>94467</v>
      </c>
      <c r="H4035" s="196" t="s">
        <v>9574</v>
      </c>
      <c r="I4035" s="196" t="s">
        <v>5502</v>
      </c>
      <c r="J4035" s="196" t="s">
        <v>5503</v>
      </c>
      <c r="K4035" s="197">
        <v>54.03</v>
      </c>
      <c r="L4035" s="196" t="s">
        <v>5433</v>
      </c>
    </row>
    <row r="4036" spans="1:12" ht="15.75">
      <c r="A4036" s="196" t="s">
        <v>8643</v>
      </c>
      <c r="B4036" s="196" t="s">
        <v>8644</v>
      </c>
      <c r="C4036" s="196" t="s">
        <v>8009</v>
      </c>
      <c r="D4036" s="196">
        <v>180</v>
      </c>
      <c r="E4036" s="197" t="s">
        <v>144</v>
      </c>
      <c r="F4036" s="196" t="s">
        <v>144</v>
      </c>
      <c r="G4036" s="196">
        <v>94468</v>
      </c>
      <c r="H4036" s="196" t="s">
        <v>9575</v>
      </c>
      <c r="I4036" s="196" t="s">
        <v>5502</v>
      </c>
      <c r="J4036" s="196" t="s">
        <v>5503</v>
      </c>
      <c r="K4036" s="197">
        <v>47.7</v>
      </c>
      <c r="L4036" s="196" t="s">
        <v>5433</v>
      </c>
    </row>
    <row r="4037" spans="1:12" ht="15.75">
      <c r="A4037" s="196" t="s">
        <v>8643</v>
      </c>
      <c r="B4037" s="196" t="s">
        <v>8644</v>
      </c>
      <c r="C4037" s="196" t="s">
        <v>8009</v>
      </c>
      <c r="D4037" s="196">
        <v>180</v>
      </c>
      <c r="E4037" s="197" t="s">
        <v>144</v>
      </c>
      <c r="F4037" s="196" t="s">
        <v>144</v>
      </c>
      <c r="G4037" s="196">
        <v>94469</v>
      </c>
      <c r="H4037" s="196" t="s">
        <v>9576</v>
      </c>
      <c r="I4037" s="196" t="s">
        <v>5502</v>
      </c>
      <c r="J4037" s="196" t="s">
        <v>5503</v>
      </c>
      <c r="K4037" s="197">
        <v>77.77</v>
      </c>
      <c r="L4037" s="196" t="s">
        <v>5433</v>
      </c>
    </row>
    <row r="4038" spans="1:12" ht="15.75">
      <c r="A4038" s="196" t="s">
        <v>8643</v>
      </c>
      <c r="B4038" s="196" t="s">
        <v>8644</v>
      </c>
      <c r="C4038" s="196" t="s">
        <v>8009</v>
      </c>
      <c r="D4038" s="196">
        <v>180</v>
      </c>
      <c r="E4038" s="197" t="s">
        <v>144</v>
      </c>
      <c r="F4038" s="196" t="s">
        <v>144</v>
      </c>
      <c r="G4038" s="196">
        <v>94470</v>
      </c>
      <c r="H4038" s="196" t="s">
        <v>9577</v>
      </c>
      <c r="I4038" s="196" t="s">
        <v>5502</v>
      </c>
      <c r="J4038" s="196" t="s">
        <v>5503</v>
      </c>
      <c r="K4038" s="197">
        <v>72.14</v>
      </c>
      <c r="L4038" s="196" t="s">
        <v>5433</v>
      </c>
    </row>
    <row r="4039" spans="1:12" ht="15.75">
      <c r="A4039" s="196" t="s">
        <v>8643</v>
      </c>
      <c r="B4039" s="196" t="s">
        <v>8644</v>
      </c>
      <c r="C4039" s="196" t="s">
        <v>8009</v>
      </c>
      <c r="D4039" s="196">
        <v>180</v>
      </c>
      <c r="E4039" s="197" t="s">
        <v>144</v>
      </c>
      <c r="F4039" s="196" t="s">
        <v>144</v>
      </c>
      <c r="G4039" s="196">
        <v>94471</v>
      </c>
      <c r="H4039" s="196" t="s">
        <v>9578</v>
      </c>
      <c r="I4039" s="196" t="s">
        <v>5502</v>
      </c>
      <c r="J4039" s="196" t="s">
        <v>5503</v>
      </c>
      <c r="K4039" s="197">
        <v>52.36</v>
      </c>
      <c r="L4039" s="196" t="s">
        <v>5433</v>
      </c>
    </row>
    <row r="4040" spans="1:12" ht="15.75">
      <c r="A4040" s="196" t="s">
        <v>8643</v>
      </c>
      <c r="B4040" s="196" t="s">
        <v>8644</v>
      </c>
      <c r="C4040" s="196" t="s">
        <v>8009</v>
      </c>
      <c r="D4040" s="196">
        <v>180</v>
      </c>
      <c r="E4040" s="197" t="s">
        <v>144</v>
      </c>
      <c r="F4040" s="196" t="s">
        <v>144</v>
      </c>
      <c r="G4040" s="196">
        <v>94472</v>
      </c>
      <c r="H4040" s="196" t="s">
        <v>9579</v>
      </c>
      <c r="I4040" s="196" t="s">
        <v>5502</v>
      </c>
      <c r="J4040" s="196" t="s">
        <v>5503</v>
      </c>
      <c r="K4040" s="197">
        <v>53.76</v>
      </c>
      <c r="L4040" s="196" t="s">
        <v>5433</v>
      </c>
    </row>
    <row r="4041" spans="1:12" ht="15.75">
      <c r="A4041" s="196" t="s">
        <v>8643</v>
      </c>
      <c r="B4041" s="196" t="s">
        <v>8644</v>
      </c>
      <c r="C4041" s="196" t="s">
        <v>8009</v>
      </c>
      <c r="D4041" s="196">
        <v>180</v>
      </c>
      <c r="E4041" s="197" t="s">
        <v>144</v>
      </c>
      <c r="F4041" s="196" t="s">
        <v>144</v>
      </c>
      <c r="G4041" s="196">
        <v>94473</v>
      </c>
      <c r="H4041" s="196" t="s">
        <v>9580</v>
      </c>
      <c r="I4041" s="196" t="s">
        <v>5502</v>
      </c>
      <c r="J4041" s="196" t="s">
        <v>5503</v>
      </c>
      <c r="K4041" s="197">
        <v>77.540000000000006</v>
      </c>
      <c r="L4041" s="196" t="s">
        <v>5433</v>
      </c>
    </row>
    <row r="4042" spans="1:12" ht="15.75">
      <c r="A4042" s="196" t="s">
        <v>8643</v>
      </c>
      <c r="B4042" s="196" t="s">
        <v>8644</v>
      </c>
      <c r="C4042" s="196" t="s">
        <v>8009</v>
      </c>
      <c r="D4042" s="196">
        <v>180</v>
      </c>
      <c r="E4042" s="197" t="s">
        <v>144</v>
      </c>
      <c r="F4042" s="196" t="s">
        <v>144</v>
      </c>
      <c r="G4042" s="196">
        <v>94474</v>
      </c>
      <c r="H4042" s="196" t="s">
        <v>9581</v>
      </c>
      <c r="I4042" s="196" t="s">
        <v>5502</v>
      </c>
      <c r="J4042" s="196" t="s">
        <v>5503</v>
      </c>
      <c r="K4042" s="197">
        <v>83.73</v>
      </c>
      <c r="L4042" s="196" t="s">
        <v>5433</v>
      </c>
    </row>
    <row r="4043" spans="1:12" ht="15.75">
      <c r="A4043" s="196" t="s">
        <v>8643</v>
      </c>
      <c r="B4043" s="196" t="s">
        <v>8644</v>
      </c>
      <c r="C4043" s="196" t="s">
        <v>8009</v>
      </c>
      <c r="D4043" s="196">
        <v>180</v>
      </c>
      <c r="E4043" s="197" t="s">
        <v>144</v>
      </c>
      <c r="F4043" s="196" t="s">
        <v>144</v>
      </c>
      <c r="G4043" s="196">
        <v>94475</v>
      </c>
      <c r="H4043" s="196" t="s">
        <v>9582</v>
      </c>
      <c r="I4043" s="196" t="s">
        <v>5502</v>
      </c>
      <c r="J4043" s="196" t="s">
        <v>5503</v>
      </c>
      <c r="K4043" s="197">
        <v>105.9</v>
      </c>
      <c r="L4043" s="196" t="s">
        <v>5433</v>
      </c>
    </row>
    <row r="4044" spans="1:12" ht="15.75">
      <c r="A4044" s="196" t="s">
        <v>8643</v>
      </c>
      <c r="B4044" s="196" t="s">
        <v>8644</v>
      </c>
      <c r="C4044" s="196" t="s">
        <v>8009</v>
      </c>
      <c r="D4044" s="196">
        <v>180</v>
      </c>
      <c r="E4044" s="197" t="s">
        <v>144</v>
      </c>
      <c r="F4044" s="196" t="s">
        <v>144</v>
      </c>
      <c r="G4044" s="196">
        <v>94476</v>
      </c>
      <c r="H4044" s="196" t="s">
        <v>9583</v>
      </c>
      <c r="I4044" s="196" t="s">
        <v>5502</v>
      </c>
      <c r="J4044" s="196" t="s">
        <v>5503</v>
      </c>
      <c r="K4044" s="197">
        <v>117.83</v>
      </c>
      <c r="L4044" s="196" t="s">
        <v>5433</v>
      </c>
    </row>
    <row r="4045" spans="1:12" ht="15.75">
      <c r="A4045" s="196" t="s">
        <v>8643</v>
      </c>
      <c r="B4045" s="196" t="s">
        <v>8644</v>
      </c>
      <c r="C4045" s="196" t="s">
        <v>8009</v>
      </c>
      <c r="D4045" s="196">
        <v>180</v>
      </c>
      <c r="E4045" s="197" t="s">
        <v>144</v>
      </c>
      <c r="F4045" s="196" t="s">
        <v>144</v>
      </c>
      <c r="G4045" s="196">
        <v>94477</v>
      </c>
      <c r="H4045" s="196" t="s">
        <v>9584</v>
      </c>
      <c r="I4045" s="196" t="s">
        <v>5502</v>
      </c>
      <c r="J4045" s="196" t="s">
        <v>5503</v>
      </c>
      <c r="K4045" s="197">
        <v>69.69</v>
      </c>
      <c r="L4045" s="196" t="s">
        <v>5433</v>
      </c>
    </row>
    <row r="4046" spans="1:12" ht="15.75">
      <c r="A4046" s="196" t="s">
        <v>8643</v>
      </c>
      <c r="B4046" s="196" t="s">
        <v>8644</v>
      </c>
      <c r="C4046" s="196" t="s">
        <v>8009</v>
      </c>
      <c r="D4046" s="196">
        <v>180</v>
      </c>
      <c r="E4046" s="197" t="s">
        <v>144</v>
      </c>
      <c r="F4046" s="196" t="s">
        <v>144</v>
      </c>
      <c r="G4046" s="196">
        <v>94478</v>
      </c>
      <c r="H4046" s="196" t="s">
        <v>9585</v>
      </c>
      <c r="I4046" s="196" t="s">
        <v>5502</v>
      </c>
      <c r="J4046" s="196" t="s">
        <v>5503</v>
      </c>
      <c r="K4046" s="197">
        <v>106.39</v>
      </c>
      <c r="L4046" s="196" t="s">
        <v>5433</v>
      </c>
    </row>
    <row r="4047" spans="1:12" ht="15.75">
      <c r="A4047" s="196" t="s">
        <v>8643</v>
      </c>
      <c r="B4047" s="196" t="s">
        <v>8644</v>
      </c>
      <c r="C4047" s="196" t="s">
        <v>8009</v>
      </c>
      <c r="D4047" s="196">
        <v>180</v>
      </c>
      <c r="E4047" s="197" t="s">
        <v>144</v>
      </c>
      <c r="F4047" s="196" t="s">
        <v>144</v>
      </c>
      <c r="G4047" s="196">
        <v>94479</v>
      </c>
      <c r="H4047" s="196" t="s">
        <v>9586</v>
      </c>
      <c r="I4047" s="196" t="s">
        <v>5502</v>
      </c>
      <c r="J4047" s="196" t="s">
        <v>5503</v>
      </c>
      <c r="K4047" s="197">
        <v>139.97999999999999</v>
      </c>
      <c r="L4047" s="196" t="s">
        <v>5433</v>
      </c>
    </row>
    <row r="4048" spans="1:12" ht="15.75">
      <c r="A4048" s="196" t="s">
        <v>8643</v>
      </c>
      <c r="B4048" s="196" t="s">
        <v>8644</v>
      </c>
      <c r="C4048" s="196" t="s">
        <v>8009</v>
      </c>
      <c r="D4048" s="196">
        <v>180</v>
      </c>
      <c r="E4048" s="197" t="s">
        <v>144</v>
      </c>
      <c r="F4048" s="196" t="s">
        <v>144</v>
      </c>
      <c r="G4048" s="196">
        <v>94606</v>
      </c>
      <c r="H4048" s="196" t="s">
        <v>9587</v>
      </c>
      <c r="I4048" s="196" t="s">
        <v>5502</v>
      </c>
      <c r="J4048" s="196" t="s">
        <v>5432</v>
      </c>
      <c r="K4048" s="197">
        <v>59.7</v>
      </c>
      <c r="L4048" s="196" t="s">
        <v>5433</v>
      </c>
    </row>
    <row r="4049" spans="1:12" ht="15.75">
      <c r="A4049" s="196" t="s">
        <v>8643</v>
      </c>
      <c r="B4049" s="196" t="s">
        <v>8644</v>
      </c>
      <c r="C4049" s="196" t="s">
        <v>8009</v>
      </c>
      <c r="D4049" s="196">
        <v>180</v>
      </c>
      <c r="E4049" s="197" t="s">
        <v>144</v>
      </c>
      <c r="F4049" s="196" t="s">
        <v>144</v>
      </c>
      <c r="G4049" s="196">
        <v>94608</v>
      </c>
      <c r="H4049" s="196" t="s">
        <v>9588</v>
      </c>
      <c r="I4049" s="196" t="s">
        <v>5502</v>
      </c>
      <c r="J4049" s="196" t="s">
        <v>5432</v>
      </c>
      <c r="K4049" s="197">
        <v>142.16</v>
      </c>
      <c r="L4049" s="196" t="s">
        <v>5433</v>
      </c>
    </row>
    <row r="4050" spans="1:12" ht="15.75">
      <c r="A4050" s="196" t="s">
        <v>8643</v>
      </c>
      <c r="B4050" s="196" t="s">
        <v>8644</v>
      </c>
      <c r="C4050" s="196" t="s">
        <v>8009</v>
      </c>
      <c r="D4050" s="196">
        <v>180</v>
      </c>
      <c r="E4050" s="197" t="s">
        <v>144</v>
      </c>
      <c r="F4050" s="196" t="s">
        <v>144</v>
      </c>
      <c r="G4050" s="196">
        <v>94610</v>
      </c>
      <c r="H4050" s="196" t="s">
        <v>9589</v>
      </c>
      <c r="I4050" s="196" t="s">
        <v>5502</v>
      </c>
      <c r="J4050" s="196" t="s">
        <v>5432</v>
      </c>
      <c r="K4050" s="197">
        <v>209.93</v>
      </c>
      <c r="L4050" s="196" t="s">
        <v>5433</v>
      </c>
    </row>
    <row r="4051" spans="1:12" ht="15.75">
      <c r="A4051" s="196" t="s">
        <v>8643</v>
      </c>
      <c r="B4051" s="196" t="s">
        <v>8644</v>
      </c>
      <c r="C4051" s="196" t="s">
        <v>8009</v>
      </c>
      <c r="D4051" s="196">
        <v>180</v>
      </c>
      <c r="E4051" s="197" t="s">
        <v>144</v>
      </c>
      <c r="F4051" s="196" t="s">
        <v>144</v>
      </c>
      <c r="G4051" s="196">
        <v>94612</v>
      </c>
      <c r="H4051" s="196" t="s">
        <v>9590</v>
      </c>
      <c r="I4051" s="196" t="s">
        <v>5502</v>
      </c>
      <c r="J4051" s="196" t="s">
        <v>5432</v>
      </c>
      <c r="K4051" s="197">
        <v>293.17</v>
      </c>
      <c r="L4051" s="196" t="s">
        <v>5433</v>
      </c>
    </row>
    <row r="4052" spans="1:12" ht="15.75">
      <c r="A4052" s="196" t="s">
        <v>8643</v>
      </c>
      <c r="B4052" s="196" t="s">
        <v>8644</v>
      </c>
      <c r="C4052" s="196" t="s">
        <v>8009</v>
      </c>
      <c r="D4052" s="196">
        <v>180</v>
      </c>
      <c r="E4052" s="197" t="s">
        <v>144</v>
      </c>
      <c r="F4052" s="196" t="s">
        <v>144</v>
      </c>
      <c r="G4052" s="196">
        <v>94614</v>
      </c>
      <c r="H4052" s="196" t="s">
        <v>9591</v>
      </c>
      <c r="I4052" s="196" t="s">
        <v>5502</v>
      </c>
      <c r="J4052" s="196" t="s">
        <v>5432</v>
      </c>
      <c r="K4052" s="197">
        <v>100.39</v>
      </c>
      <c r="L4052" s="196" t="s">
        <v>5433</v>
      </c>
    </row>
    <row r="4053" spans="1:12" ht="15.75">
      <c r="A4053" s="196" t="s">
        <v>8643</v>
      </c>
      <c r="B4053" s="196" t="s">
        <v>8644</v>
      </c>
      <c r="C4053" s="196" t="s">
        <v>8009</v>
      </c>
      <c r="D4053" s="196">
        <v>180</v>
      </c>
      <c r="E4053" s="197" t="s">
        <v>144</v>
      </c>
      <c r="F4053" s="196" t="s">
        <v>144</v>
      </c>
      <c r="G4053" s="196">
        <v>94615</v>
      </c>
      <c r="H4053" s="196" t="s">
        <v>9592</v>
      </c>
      <c r="I4053" s="196" t="s">
        <v>5502</v>
      </c>
      <c r="J4053" s="196" t="s">
        <v>5432</v>
      </c>
      <c r="K4053" s="197">
        <v>113.33</v>
      </c>
      <c r="L4053" s="196" t="s">
        <v>5433</v>
      </c>
    </row>
    <row r="4054" spans="1:12" ht="15.75">
      <c r="A4054" s="196" t="s">
        <v>8643</v>
      </c>
      <c r="B4054" s="196" t="s">
        <v>8644</v>
      </c>
      <c r="C4054" s="196" t="s">
        <v>8009</v>
      </c>
      <c r="D4054" s="196">
        <v>180</v>
      </c>
      <c r="E4054" s="197" t="s">
        <v>144</v>
      </c>
      <c r="F4054" s="196" t="s">
        <v>144</v>
      </c>
      <c r="G4054" s="196">
        <v>94616</v>
      </c>
      <c r="H4054" s="196" t="s">
        <v>9593</v>
      </c>
      <c r="I4054" s="196" t="s">
        <v>5502</v>
      </c>
      <c r="J4054" s="196" t="s">
        <v>5432</v>
      </c>
      <c r="K4054" s="197">
        <v>270.51</v>
      </c>
      <c r="L4054" s="196" t="s">
        <v>5433</v>
      </c>
    </row>
    <row r="4055" spans="1:12" ht="15.75">
      <c r="A4055" s="196" t="s">
        <v>8643</v>
      </c>
      <c r="B4055" s="196" t="s">
        <v>8644</v>
      </c>
      <c r="C4055" s="196" t="s">
        <v>8009</v>
      </c>
      <c r="D4055" s="196">
        <v>180</v>
      </c>
      <c r="E4055" s="197" t="s">
        <v>144</v>
      </c>
      <c r="F4055" s="196" t="s">
        <v>144</v>
      </c>
      <c r="G4055" s="196">
        <v>94617</v>
      </c>
      <c r="H4055" s="196" t="s">
        <v>9594</v>
      </c>
      <c r="I4055" s="196" t="s">
        <v>5502</v>
      </c>
      <c r="J4055" s="196" t="s">
        <v>5432</v>
      </c>
      <c r="K4055" s="197">
        <v>225.51</v>
      </c>
      <c r="L4055" s="196" t="s">
        <v>5433</v>
      </c>
    </row>
    <row r="4056" spans="1:12" ht="15.75">
      <c r="A4056" s="196" t="s">
        <v>8643</v>
      </c>
      <c r="B4056" s="196" t="s">
        <v>8644</v>
      </c>
      <c r="C4056" s="196" t="s">
        <v>8009</v>
      </c>
      <c r="D4056" s="196">
        <v>180</v>
      </c>
      <c r="E4056" s="197" t="s">
        <v>144</v>
      </c>
      <c r="F4056" s="196" t="s">
        <v>144</v>
      </c>
      <c r="G4056" s="196">
        <v>94618</v>
      </c>
      <c r="H4056" s="196" t="s">
        <v>9595</v>
      </c>
      <c r="I4056" s="196" t="s">
        <v>5502</v>
      </c>
      <c r="J4056" s="196" t="s">
        <v>5432</v>
      </c>
      <c r="K4056" s="197">
        <v>266.16000000000003</v>
      </c>
      <c r="L4056" s="196" t="s">
        <v>5433</v>
      </c>
    </row>
    <row r="4057" spans="1:12" ht="15.75">
      <c r="A4057" s="196" t="s">
        <v>8643</v>
      </c>
      <c r="B4057" s="196" t="s">
        <v>8644</v>
      </c>
      <c r="C4057" s="196" t="s">
        <v>8009</v>
      </c>
      <c r="D4057" s="196">
        <v>180</v>
      </c>
      <c r="E4057" s="197" t="s">
        <v>144</v>
      </c>
      <c r="F4057" s="196" t="s">
        <v>144</v>
      </c>
      <c r="G4057" s="196">
        <v>94620</v>
      </c>
      <c r="H4057" s="196" t="s">
        <v>9596</v>
      </c>
      <c r="I4057" s="196" t="s">
        <v>5502</v>
      </c>
      <c r="J4057" s="196" t="s">
        <v>5432</v>
      </c>
      <c r="K4057" s="197">
        <v>602.80999999999995</v>
      </c>
      <c r="L4057" s="196" t="s">
        <v>5433</v>
      </c>
    </row>
    <row r="4058" spans="1:12" ht="15.75">
      <c r="A4058" s="196" t="s">
        <v>8643</v>
      </c>
      <c r="B4058" s="196" t="s">
        <v>8644</v>
      </c>
      <c r="C4058" s="196" t="s">
        <v>8009</v>
      </c>
      <c r="D4058" s="196">
        <v>180</v>
      </c>
      <c r="E4058" s="197" t="s">
        <v>144</v>
      </c>
      <c r="F4058" s="196" t="s">
        <v>144</v>
      </c>
      <c r="G4058" s="196">
        <v>94622</v>
      </c>
      <c r="H4058" s="196" t="s">
        <v>9597</v>
      </c>
      <c r="I4058" s="196" t="s">
        <v>5502</v>
      </c>
      <c r="J4058" s="196" t="s">
        <v>5432</v>
      </c>
      <c r="K4058" s="197">
        <v>146.27000000000001</v>
      </c>
      <c r="L4058" s="196" t="s">
        <v>5433</v>
      </c>
    </row>
    <row r="4059" spans="1:12" ht="15.75">
      <c r="A4059" s="196" t="s">
        <v>8643</v>
      </c>
      <c r="B4059" s="196" t="s">
        <v>8644</v>
      </c>
      <c r="C4059" s="196" t="s">
        <v>8009</v>
      </c>
      <c r="D4059" s="196">
        <v>180</v>
      </c>
      <c r="E4059" s="197" t="s">
        <v>144</v>
      </c>
      <c r="F4059" s="196" t="s">
        <v>144</v>
      </c>
      <c r="G4059" s="196">
        <v>94623</v>
      </c>
      <c r="H4059" s="196" t="s">
        <v>9598</v>
      </c>
      <c r="I4059" s="196" t="s">
        <v>5502</v>
      </c>
      <c r="J4059" s="196" t="s">
        <v>5432</v>
      </c>
      <c r="K4059" s="197">
        <v>335.5</v>
      </c>
      <c r="L4059" s="196" t="s">
        <v>5433</v>
      </c>
    </row>
    <row r="4060" spans="1:12" ht="15.75">
      <c r="A4060" s="196" t="s">
        <v>8643</v>
      </c>
      <c r="B4060" s="196" t="s">
        <v>8644</v>
      </c>
      <c r="C4060" s="196" t="s">
        <v>8009</v>
      </c>
      <c r="D4060" s="196">
        <v>180</v>
      </c>
      <c r="E4060" s="197" t="s">
        <v>144</v>
      </c>
      <c r="F4060" s="196" t="s">
        <v>144</v>
      </c>
      <c r="G4060" s="196">
        <v>94624</v>
      </c>
      <c r="H4060" s="196" t="s">
        <v>9599</v>
      </c>
      <c r="I4060" s="196" t="s">
        <v>5502</v>
      </c>
      <c r="J4060" s="196" t="s">
        <v>5432</v>
      </c>
      <c r="K4060" s="197">
        <v>507.8</v>
      </c>
      <c r="L4060" s="196" t="s">
        <v>5433</v>
      </c>
    </row>
    <row r="4061" spans="1:12" ht="15.75">
      <c r="A4061" s="196" t="s">
        <v>8643</v>
      </c>
      <c r="B4061" s="196" t="s">
        <v>8644</v>
      </c>
      <c r="C4061" s="196" t="s">
        <v>8009</v>
      </c>
      <c r="D4061" s="196">
        <v>180</v>
      </c>
      <c r="E4061" s="197" t="s">
        <v>144</v>
      </c>
      <c r="F4061" s="196" t="s">
        <v>144</v>
      </c>
      <c r="G4061" s="196">
        <v>94625</v>
      </c>
      <c r="H4061" s="196" t="s">
        <v>9600</v>
      </c>
      <c r="I4061" s="196" t="s">
        <v>5502</v>
      </c>
      <c r="J4061" s="196" t="s">
        <v>5432</v>
      </c>
      <c r="K4061" s="198">
        <v>1049.28</v>
      </c>
      <c r="L4061" s="196" t="s">
        <v>5433</v>
      </c>
    </row>
    <row r="4062" spans="1:12" ht="15.75">
      <c r="A4062" s="196" t="s">
        <v>8643</v>
      </c>
      <c r="B4062" s="196" t="s">
        <v>8644</v>
      </c>
      <c r="C4062" s="196" t="s">
        <v>8009</v>
      </c>
      <c r="D4062" s="196">
        <v>180</v>
      </c>
      <c r="E4062" s="197" t="s">
        <v>144</v>
      </c>
      <c r="F4062" s="196" t="s">
        <v>144</v>
      </c>
      <c r="G4062" s="196">
        <v>94656</v>
      </c>
      <c r="H4062" s="196" t="s">
        <v>9601</v>
      </c>
      <c r="I4062" s="196" t="s">
        <v>5502</v>
      </c>
      <c r="J4062" s="196" t="s">
        <v>5503</v>
      </c>
      <c r="K4062" s="197">
        <v>6.06</v>
      </c>
      <c r="L4062" s="196" t="s">
        <v>5433</v>
      </c>
    </row>
    <row r="4063" spans="1:12" ht="15.75">
      <c r="A4063" s="196" t="s">
        <v>8643</v>
      </c>
      <c r="B4063" s="196" t="s">
        <v>8644</v>
      </c>
      <c r="C4063" s="196" t="s">
        <v>8009</v>
      </c>
      <c r="D4063" s="196">
        <v>180</v>
      </c>
      <c r="E4063" s="197" t="s">
        <v>144</v>
      </c>
      <c r="F4063" s="196" t="s">
        <v>144</v>
      </c>
      <c r="G4063" s="196">
        <v>94657</v>
      </c>
      <c r="H4063" s="196" t="s">
        <v>9602</v>
      </c>
      <c r="I4063" s="196" t="s">
        <v>5502</v>
      </c>
      <c r="J4063" s="196" t="s">
        <v>5503</v>
      </c>
      <c r="K4063" s="197">
        <v>5.96</v>
      </c>
      <c r="L4063" s="196" t="s">
        <v>5433</v>
      </c>
    </row>
    <row r="4064" spans="1:12" ht="15.75">
      <c r="A4064" s="196" t="s">
        <v>8643</v>
      </c>
      <c r="B4064" s="196" t="s">
        <v>8644</v>
      </c>
      <c r="C4064" s="196" t="s">
        <v>8009</v>
      </c>
      <c r="D4064" s="196">
        <v>180</v>
      </c>
      <c r="E4064" s="197" t="s">
        <v>144</v>
      </c>
      <c r="F4064" s="196" t="s">
        <v>144</v>
      </c>
      <c r="G4064" s="196">
        <v>94658</v>
      </c>
      <c r="H4064" s="196" t="s">
        <v>9603</v>
      </c>
      <c r="I4064" s="196" t="s">
        <v>5502</v>
      </c>
      <c r="J4064" s="196" t="s">
        <v>5503</v>
      </c>
      <c r="K4064" s="197">
        <v>7.07</v>
      </c>
      <c r="L4064" s="196" t="s">
        <v>5433</v>
      </c>
    </row>
    <row r="4065" spans="1:12" ht="15.75">
      <c r="A4065" s="196" t="s">
        <v>8643</v>
      </c>
      <c r="B4065" s="196" t="s">
        <v>8644</v>
      </c>
      <c r="C4065" s="196" t="s">
        <v>8009</v>
      </c>
      <c r="D4065" s="196">
        <v>180</v>
      </c>
      <c r="E4065" s="197" t="s">
        <v>144</v>
      </c>
      <c r="F4065" s="196" t="s">
        <v>144</v>
      </c>
      <c r="G4065" s="196">
        <v>94659</v>
      </c>
      <c r="H4065" s="196" t="s">
        <v>9604</v>
      </c>
      <c r="I4065" s="196" t="s">
        <v>5502</v>
      </c>
      <c r="J4065" s="196" t="s">
        <v>5503</v>
      </c>
      <c r="K4065" s="197">
        <v>7.19</v>
      </c>
      <c r="L4065" s="196" t="s">
        <v>5433</v>
      </c>
    </row>
    <row r="4066" spans="1:12" ht="15.75">
      <c r="A4066" s="196" t="s">
        <v>8643</v>
      </c>
      <c r="B4066" s="196" t="s">
        <v>8644</v>
      </c>
      <c r="C4066" s="196" t="s">
        <v>8009</v>
      </c>
      <c r="D4066" s="196">
        <v>180</v>
      </c>
      <c r="E4066" s="197" t="s">
        <v>144</v>
      </c>
      <c r="F4066" s="196" t="s">
        <v>144</v>
      </c>
      <c r="G4066" s="196">
        <v>94660</v>
      </c>
      <c r="H4066" s="196" t="s">
        <v>9605</v>
      </c>
      <c r="I4066" s="196" t="s">
        <v>5502</v>
      </c>
      <c r="J4066" s="196" t="s">
        <v>5503</v>
      </c>
      <c r="K4066" s="197">
        <v>11.69</v>
      </c>
      <c r="L4066" s="196" t="s">
        <v>5433</v>
      </c>
    </row>
    <row r="4067" spans="1:12" ht="15.75">
      <c r="A4067" s="196" t="s">
        <v>8643</v>
      </c>
      <c r="B4067" s="196" t="s">
        <v>8644</v>
      </c>
      <c r="C4067" s="196" t="s">
        <v>8009</v>
      </c>
      <c r="D4067" s="196">
        <v>180</v>
      </c>
      <c r="E4067" s="197" t="s">
        <v>144</v>
      </c>
      <c r="F4067" s="196" t="s">
        <v>144</v>
      </c>
      <c r="G4067" s="196">
        <v>94661</v>
      </c>
      <c r="H4067" s="196" t="s">
        <v>9606</v>
      </c>
      <c r="I4067" s="196" t="s">
        <v>5502</v>
      </c>
      <c r="J4067" s="196" t="s">
        <v>5503</v>
      </c>
      <c r="K4067" s="197">
        <v>12.17</v>
      </c>
      <c r="L4067" s="196" t="s">
        <v>5433</v>
      </c>
    </row>
    <row r="4068" spans="1:12" ht="15.75">
      <c r="A4068" s="196" t="s">
        <v>8643</v>
      </c>
      <c r="B4068" s="196" t="s">
        <v>8644</v>
      </c>
      <c r="C4068" s="196" t="s">
        <v>8009</v>
      </c>
      <c r="D4068" s="196">
        <v>180</v>
      </c>
      <c r="E4068" s="197" t="s">
        <v>144</v>
      </c>
      <c r="F4068" s="196" t="s">
        <v>144</v>
      </c>
      <c r="G4068" s="196">
        <v>94662</v>
      </c>
      <c r="H4068" s="196" t="s">
        <v>9607</v>
      </c>
      <c r="I4068" s="196" t="s">
        <v>5502</v>
      </c>
      <c r="J4068" s="196" t="s">
        <v>5503</v>
      </c>
      <c r="K4068" s="197">
        <v>12.7</v>
      </c>
      <c r="L4068" s="196" t="s">
        <v>5433</v>
      </c>
    </row>
    <row r="4069" spans="1:12" ht="15.75">
      <c r="A4069" s="196" t="s">
        <v>8643</v>
      </c>
      <c r="B4069" s="196" t="s">
        <v>8644</v>
      </c>
      <c r="C4069" s="196" t="s">
        <v>8009</v>
      </c>
      <c r="D4069" s="196">
        <v>180</v>
      </c>
      <c r="E4069" s="197" t="s">
        <v>144</v>
      </c>
      <c r="F4069" s="196" t="s">
        <v>144</v>
      </c>
      <c r="G4069" s="196">
        <v>94663</v>
      </c>
      <c r="H4069" s="196" t="s">
        <v>9608</v>
      </c>
      <c r="I4069" s="196" t="s">
        <v>5502</v>
      </c>
      <c r="J4069" s="196" t="s">
        <v>5503</v>
      </c>
      <c r="K4069" s="197">
        <v>12.9</v>
      </c>
      <c r="L4069" s="196" t="s">
        <v>5433</v>
      </c>
    </row>
    <row r="4070" spans="1:12" ht="15.75">
      <c r="A4070" s="196" t="s">
        <v>8643</v>
      </c>
      <c r="B4070" s="196" t="s">
        <v>8644</v>
      </c>
      <c r="C4070" s="196" t="s">
        <v>8009</v>
      </c>
      <c r="D4070" s="196">
        <v>180</v>
      </c>
      <c r="E4070" s="197" t="s">
        <v>144</v>
      </c>
      <c r="F4070" s="196" t="s">
        <v>144</v>
      </c>
      <c r="G4070" s="196">
        <v>94664</v>
      </c>
      <c r="H4070" s="196" t="s">
        <v>9609</v>
      </c>
      <c r="I4070" s="196" t="s">
        <v>5502</v>
      </c>
      <c r="J4070" s="196" t="s">
        <v>5503</v>
      </c>
      <c r="K4070" s="197">
        <v>27.75</v>
      </c>
      <c r="L4070" s="196" t="s">
        <v>5433</v>
      </c>
    </row>
    <row r="4071" spans="1:12" ht="15.75">
      <c r="A4071" s="196" t="s">
        <v>8643</v>
      </c>
      <c r="B4071" s="196" t="s">
        <v>8644</v>
      </c>
      <c r="C4071" s="196" t="s">
        <v>8009</v>
      </c>
      <c r="D4071" s="196">
        <v>180</v>
      </c>
      <c r="E4071" s="197" t="s">
        <v>144</v>
      </c>
      <c r="F4071" s="196" t="s">
        <v>144</v>
      </c>
      <c r="G4071" s="196">
        <v>94665</v>
      </c>
      <c r="H4071" s="196" t="s">
        <v>9610</v>
      </c>
      <c r="I4071" s="196" t="s">
        <v>5502</v>
      </c>
      <c r="J4071" s="196" t="s">
        <v>5503</v>
      </c>
      <c r="K4071" s="197">
        <v>27.74</v>
      </c>
      <c r="L4071" s="196" t="s">
        <v>5433</v>
      </c>
    </row>
    <row r="4072" spans="1:12" ht="15.75">
      <c r="A4072" s="196" t="s">
        <v>8643</v>
      </c>
      <c r="B4072" s="196" t="s">
        <v>8644</v>
      </c>
      <c r="C4072" s="196" t="s">
        <v>8009</v>
      </c>
      <c r="D4072" s="196">
        <v>180</v>
      </c>
      <c r="E4072" s="197" t="s">
        <v>144</v>
      </c>
      <c r="F4072" s="196" t="s">
        <v>144</v>
      </c>
      <c r="G4072" s="196">
        <v>94666</v>
      </c>
      <c r="H4072" s="196" t="s">
        <v>9611</v>
      </c>
      <c r="I4072" s="196" t="s">
        <v>5502</v>
      </c>
      <c r="J4072" s="196" t="s">
        <v>5503</v>
      </c>
      <c r="K4072" s="197">
        <v>33.61</v>
      </c>
      <c r="L4072" s="196" t="s">
        <v>5433</v>
      </c>
    </row>
    <row r="4073" spans="1:12" ht="15.75">
      <c r="A4073" s="196" t="s">
        <v>8643</v>
      </c>
      <c r="B4073" s="196" t="s">
        <v>8644</v>
      </c>
      <c r="C4073" s="196" t="s">
        <v>8009</v>
      </c>
      <c r="D4073" s="196">
        <v>180</v>
      </c>
      <c r="E4073" s="197" t="s">
        <v>144</v>
      </c>
      <c r="F4073" s="196" t="s">
        <v>144</v>
      </c>
      <c r="G4073" s="196">
        <v>94667</v>
      </c>
      <c r="H4073" s="196" t="s">
        <v>9612</v>
      </c>
      <c r="I4073" s="196" t="s">
        <v>5502</v>
      </c>
      <c r="J4073" s="196" t="s">
        <v>5503</v>
      </c>
      <c r="K4073" s="197">
        <v>37.26</v>
      </c>
      <c r="L4073" s="196" t="s">
        <v>5433</v>
      </c>
    </row>
    <row r="4074" spans="1:12" ht="15.75">
      <c r="A4074" s="196" t="s">
        <v>8643</v>
      </c>
      <c r="B4074" s="196" t="s">
        <v>8644</v>
      </c>
      <c r="C4074" s="196" t="s">
        <v>8009</v>
      </c>
      <c r="D4074" s="196">
        <v>180</v>
      </c>
      <c r="E4074" s="197" t="s">
        <v>144</v>
      </c>
      <c r="F4074" s="196" t="s">
        <v>144</v>
      </c>
      <c r="G4074" s="196">
        <v>94668</v>
      </c>
      <c r="H4074" s="196" t="s">
        <v>9613</v>
      </c>
      <c r="I4074" s="196" t="s">
        <v>5502</v>
      </c>
      <c r="J4074" s="196" t="s">
        <v>5503</v>
      </c>
      <c r="K4074" s="197">
        <v>57.73</v>
      </c>
      <c r="L4074" s="196" t="s">
        <v>5433</v>
      </c>
    </row>
    <row r="4075" spans="1:12" ht="15.75">
      <c r="A4075" s="196" t="s">
        <v>8643</v>
      </c>
      <c r="B4075" s="196" t="s">
        <v>8644</v>
      </c>
      <c r="C4075" s="196" t="s">
        <v>8009</v>
      </c>
      <c r="D4075" s="196">
        <v>180</v>
      </c>
      <c r="E4075" s="197" t="s">
        <v>144</v>
      </c>
      <c r="F4075" s="196" t="s">
        <v>144</v>
      </c>
      <c r="G4075" s="196">
        <v>94669</v>
      </c>
      <c r="H4075" s="196" t="s">
        <v>9614</v>
      </c>
      <c r="I4075" s="196" t="s">
        <v>5502</v>
      </c>
      <c r="J4075" s="196" t="s">
        <v>5503</v>
      </c>
      <c r="K4075" s="197">
        <v>78.2</v>
      </c>
      <c r="L4075" s="196" t="s">
        <v>5433</v>
      </c>
    </row>
    <row r="4076" spans="1:12" ht="15.75">
      <c r="A4076" s="196" t="s">
        <v>8643</v>
      </c>
      <c r="B4076" s="196" t="s">
        <v>8644</v>
      </c>
      <c r="C4076" s="196" t="s">
        <v>8009</v>
      </c>
      <c r="D4076" s="196">
        <v>180</v>
      </c>
      <c r="E4076" s="197" t="s">
        <v>144</v>
      </c>
      <c r="F4076" s="196" t="s">
        <v>144</v>
      </c>
      <c r="G4076" s="196">
        <v>94670</v>
      </c>
      <c r="H4076" s="196" t="s">
        <v>9615</v>
      </c>
      <c r="I4076" s="196" t="s">
        <v>5502</v>
      </c>
      <c r="J4076" s="196" t="s">
        <v>5503</v>
      </c>
      <c r="K4076" s="197">
        <v>75.95</v>
      </c>
      <c r="L4076" s="196" t="s">
        <v>5433</v>
      </c>
    </row>
    <row r="4077" spans="1:12" ht="15.75">
      <c r="A4077" s="196" t="s">
        <v>8643</v>
      </c>
      <c r="B4077" s="196" t="s">
        <v>8644</v>
      </c>
      <c r="C4077" s="196" t="s">
        <v>8009</v>
      </c>
      <c r="D4077" s="196">
        <v>180</v>
      </c>
      <c r="E4077" s="197" t="s">
        <v>144</v>
      </c>
      <c r="F4077" s="196" t="s">
        <v>144</v>
      </c>
      <c r="G4077" s="196">
        <v>94671</v>
      </c>
      <c r="H4077" s="196" t="s">
        <v>9616</v>
      </c>
      <c r="I4077" s="196" t="s">
        <v>5502</v>
      </c>
      <c r="J4077" s="196" t="s">
        <v>5503</v>
      </c>
      <c r="K4077" s="197">
        <v>110.08</v>
      </c>
      <c r="L4077" s="196" t="s">
        <v>5433</v>
      </c>
    </row>
    <row r="4078" spans="1:12" ht="15.75">
      <c r="A4078" s="196" t="s">
        <v>8643</v>
      </c>
      <c r="B4078" s="196" t="s">
        <v>8644</v>
      </c>
      <c r="C4078" s="196" t="s">
        <v>8009</v>
      </c>
      <c r="D4078" s="196">
        <v>180</v>
      </c>
      <c r="E4078" s="197" t="s">
        <v>144</v>
      </c>
      <c r="F4078" s="196" t="s">
        <v>144</v>
      </c>
      <c r="G4078" s="196">
        <v>94672</v>
      </c>
      <c r="H4078" s="196" t="s">
        <v>9617</v>
      </c>
      <c r="I4078" s="196" t="s">
        <v>5502</v>
      </c>
      <c r="J4078" s="196" t="s">
        <v>5503</v>
      </c>
      <c r="K4078" s="197">
        <v>10.33</v>
      </c>
      <c r="L4078" s="196" t="s">
        <v>5433</v>
      </c>
    </row>
    <row r="4079" spans="1:12" ht="15.75">
      <c r="A4079" s="196" t="s">
        <v>8643</v>
      </c>
      <c r="B4079" s="196" t="s">
        <v>8644</v>
      </c>
      <c r="C4079" s="196" t="s">
        <v>8009</v>
      </c>
      <c r="D4079" s="196">
        <v>180</v>
      </c>
      <c r="E4079" s="197" t="s">
        <v>144</v>
      </c>
      <c r="F4079" s="196" t="s">
        <v>144</v>
      </c>
      <c r="G4079" s="196">
        <v>94673</v>
      </c>
      <c r="H4079" s="196" t="s">
        <v>9618</v>
      </c>
      <c r="I4079" s="196" t="s">
        <v>5502</v>
      </c>
      <c r="J4079" s="196" t="s">
        <v>5503</v>
      </c>
      <c r="K4079" s="197">
        <v>10.050000000000001</v>
      </c>
      <c r="L4079" s="196" t="s">
        <v>5433</v>
      </c>
    </row>
    <row r="4080" spans="1:12" ht="15.75">
      <c r="A4080" s="196" t="s">
        <v>8643</v>
      </c>
      <c r="B4080" s="196" t="s">
        <v>8644</v>
      </c>
      <c r="C4080" s="196" t="s">
        <v>8009</v>
      </c>
      <c r="D4080" s="196">
        <v>180</v>
      </c>
      <c r="E4080" s="197" t="s">
        <v>144</v>
      </c>
      <c r="F4080" s="196" t="s">
        <v>144</v>
      </c>
      <c r="G4080" s="196">
        <v>94674</v>
      </c>
      <c r="H4080" s="196" t="s">
        <v>9619</v>
      </c>
      <c r="I4080" s="196" t="s">
        <v>5502</v>
      </c>
      <c r="J4080" s="196" t="s">
        <v>5503</v>
      </c>
      <c r="K4080" s="197">
        <v>9.1</v>
      </c>
      <c r="L4080" s="196" t="s">
        <v>5433</v>
      </c>
    </row>
    <row r="4081" spans="1:12" ht="15.75">
      <c r="A4081" s="196" t="s">
        <v>8643</v>
      </c>
      <c r="B4081" s="196" t="s">
        <v>8644</v>
      </c>
      <c r="C4081" s="196" t="s">
        <v>8009</v>
      </c>
      <c r="D4081" s="196">
        <v>180</v>
      </c>
      <c r="E4081" s="197" t="s">
        <v>144</v>
      </c>
      <c r="F4081" s="196" t="s">
        <v>144</v>
      </c>
      <c r="G4081" s="196">
        <v>94675</v>
      </c>
      <c r="H4081" s="196" t="s">
        <v>9620</v>
      </c>
      <c r="I4081" s="196" t="s">
        <v>5502</v>
      </c>
      <c r="J4081" s="196" t="s">
        <v>5503</v>
      </c>
      <c r="K4081" s="197">
        <v>14.26</v>
      </c>
      <c r="L4081" s="196" t="s">
        <v>5433</v>
      </c>
    </row>
    <row r="4082" spans="1:12" ht="15.75">
      <c r="A4082" s="196" t="s">
        <v>8643</v>
      </c>
      <c r="B4082" s="196" t="s">
        <v>8644</v>
      </c>
      <c r="C4082" s="196" t="s">
        <v>8009</v>
      </c>
      <c r="D4082" s="196">
        <v>180</v>
      </c>
      <c r="E4082" s="197" t="s">
        <v>144</v>
      </c>
      <c r="F4082" s="196" t="s">
        <v>144</v>
      </c>
      <c r="G4082" s="196">
        <v>94676</v>
      </c>
      <c r="H4082" s="196" t="s">
        <v>9621</v>
      </c>
      <c r="I4082" s="196" t="s">
        <v>5502</v>
      </c>
      <c r="J4082" s="196" t="s">
        <v>5503</v>
      </c>
      <c r="K4082" s="197">
        <v>15.86</v>
      </c>
      <c r="L4082" s="196" t="s">
        <v>5433</v>
      </c>
    </row>
    <row r="4083" spans="1:12" ht="15.75">
      <c r="A4083" s="196" t="s">
        <v>8643</v>
      </c>
      <c r="B4083" s="196" t="s">
        <v>8644</v>
      </c>
      <c r="C4083" s="196" t="s">
        <v>8009</v>
      </c>
      <c r="D4083" s="196">
        <v>180</v>
      </c>
      <c r="E4083" s="197" t="s">
        <v>144</v>
      </c>
      <c r="F4083" s="196" t="s">
        <v>144</v>
      </c>
      <c r="G4083" s="196">
        <v>94677</v>
      </c>
      <c r="H4083" s="196" t="s">
        <v>9622</v>
      </c>
      <c r="I4083" s="196" t="s">
        <v>5502</v>
      </c>
      <c r="J4083" s="196" t="s">
        <v>5503</v>
      </c>
      <c r="K4083" s="197">
        <v>23.62</v>
      </c>
      <c r="L4083" s="196" t="s">
        <v>5433</v>
      </c>
    </row>
    <row r="4084" spans="1:12" ht="15.75">
      <c r="A4084" s="196" t="s">
        <v>8643</v>
      </c>
      <c r="B4084" s="196" t="s">
        <v>8644</v>
      </c>
      <c r="C4084" s="196" t="s">
        <v>8009</v>
      </c>
      <c r="D4084" s="196">
        <v>180</v>
      </c>
      <c r="E4084" s="197" t="s">
        <v>144</v>
      </c>
      <c r="F4084" s="196" t="s">
        <v>144</v>
      </c>
      <c r="G4084" s="196">
        <v>94678</v>
      </c>
      <c r="H4084" s="196" t="s">
        <v>9623</v>
      </c>
      <c r="I4084" s="196" t="s">
        <v>5502</v>
      </c>
      <c r="J4084" s="196" t="s">
        <v>5503</v>
      </c>
      <c r="K4084" s="197">
        <v>16.32</v>
      </c>
      <c r="L4084" s="196" t="s">
        <v>5433</v>
      </c>
    </row>
    <row r="4085" spans="1:12" ht="15.75">
      <c r="A4085" s="196" t="s">
        <v>8643</v>
      </c>
      <c r="B4085" s="196" t="s">
        <v>8644</v>
      </c>
      <c r="C4085" s="196" t="s">
        <v>8009</v>
      </c>
      <c r="D4085" s="196">
        <v>180</v>
      </c>
      <c r="E4085" s="197" t="s">
        <v>144</v>
      </c>
      <c r="F4085" s="196" t="s">
        <v>144</v>
      </c>
      <c r="G4085" s="196">
        <v>94679</v>
      </c>
      <c r="H4085" s="196" t="s">
        <v>9624</v>
      </c>
      <c r="I4085" s="196" t="s">
        <v>5502</v>
      </c>
      <c r="J4085" s="196" t="s">
        <v>5503</v>
      </c>
      <c r="K4085" s="197">
        <v>26.54</v>
      </c>
      <c r="L4085" s="196" t="s">
        <v>5433</v>
      </c>
    </row>
    <row r="4086" spans="1:12" ht="15.75">
      <c r="A4086" s="196" t="s">
        <v>8643</v>
      </c>
      <c r="B4086" s="196" t="s">
        <v>8644</v>
      </c>
      <c r="C4086" s="196" t="s">
        <v>8009</v>
      </c>
      <c r="D4086" s="196">
        <v>180</v>
      </c>
      <c r="E4086" s="197" t="s">
        <v>144</v>
      </c>
      <c r="F4086" s="196" t="s">
        <v>144</v>
      </c>
      <c r="G4086" s="196">
        <v>94680</v>
      </c>
      <c r="H4086" s="196" t="s">
        <v>9625</v>
      </c>
      <c r="I4086" s="196" t="s">
        <v>5502</v>
      </c>
      <c r="J4086" s="196" t="s">
        <v>5503</v>
      </c>
      <c r="K4086" s="197">
        <v>44.79</v>
      </c>
      <c r="L4086" s="196" t="s">
        <v>5433</v>
      </c>
    </row>
    <row r="4087" spans="1:12" ht="15.75">
      <c r="A4087" s="196" t="s">
        <v>8643</v>
      </c>
      <c r="B4087" s="196" t="s">
        <v>8644</v>
      </c>
      <c r="C4087" s="196" t="s">
        <v>8009</v>
      </c>
      <c r="D4087" s="196">
        <v>180</v>
      </c>
      <c r="E4087" s="197" t="s">
        <v>144</v>
      </c>
      <c r="F4087" s="196" t="s">
        <v>144</v>
      </c>
      <c r="G4087" s="196">
        <v>94681</v>
      </c>
      <c r="H4087" s="196" t="s">
        <v>9626</v>
      </c>
      <c r="I4087" s="196" t="s">
        <v>5502</v>
      </c>
      <c r="J4087" s="196" t="s">
        <v>5503</v>
      </c>
      <c r="K4087" s="197">
        <v>58.79</v>
      </c>
      <c r="L4087" s="196" t="s">
        <v>5433</v>
      </c>
    </row>
    <row r="4088" spans="1:12" ht="15.75">
      <c r="A4088" s="196" t="s">
        <v>8643</v>
      </c>
      <c r="B4088" s="196" t="s">
        <v>8644</v>
      </c>
      <c r="C4088" s="196" t="s">
        <v>8009</v>
      </c>
      <c r="D4088" s="196">
        <v>180</v>
      </c>
      <c r="E4088" s="197" t="s">
        <v>144</v>
      </c>
      <c r="F4088" s="196" t="s">
        <v>144</v>
      </c>
      <c r="G4088" s="196">
        <v>94682</v>
      </c>
      <c r="H4088" s="196" t="s">
        <v>9627</v>
      </c>
      <c r="I4088" s="196" t="s">
        <v>5502</v>
      </c>
      <c r="J4088" s="196" t="s">
        <v>5503</v>
      </c>
      <c r="K4088" s="197">
        <v>116.86</v>
      </c>
      <c r="L4088" s="196" t="s">
        <v>5433</v>
      </c>
    </row>
    <row r="4089" spans="1:12" ht="15.75">
      <c r="A4089" s="196" t="s">
        <v>8643</v>
      </c>
      <c r="B4089" s="196" t="s">
        <v>8644</v>
      </c>
      <c r="C4089" s="196" t="s">
        <v>8009</v>
      </c>
      <c r="D4089" s="196">
        <v>180</v>
      </c>
      <c r="E4089" s="197" t="s">
        <v>144</v>
      </c>
      <c r="F4089" s="196" t="s">
        <v>144</v>
      </c>
      <c r="G4089" s="196">
        <v>94683</v>
      </c>
      <c r="H4089" s="196" t="s">
        <v>9628</v>
      </c>
      <c r="I4089" s="196" t="s">
        <v>5502</v>
      </c>
      <c r="J4089" s="196" t="s">
        <v>5503</v>
      </c>
      <c r="K4089" s="197">
        <v>75.73</v>
      </c>
      <c r="L4089" s="196" t="s">
        <v>5433</v>
      </c>
    </row>
    <row r="4090" spans="1:12" ht="15.75">
      <c r="A4090" s="196" t="s">
        <v>8643</v>
      </c>
      <c r="B4090" s="196" t="s">
        <v>8644</v>
      </c>
      <c r="C4090" s="196" t="s">
        <v>8009</v>
      </c>
      <c r="D4090" s="196">
        <v>180</v>
      </c>
      <c r="E4090" s="197" t="s">
        <v>144</v>
      </c>
      <c r="F4090" s="196" t="s">
        <v>144</v>
      </c>
      <c r="G4090" s="196">
        <v>94684</v>
      </c>
      <c r="H4090" s="196" t="s">
        <v>9629</v>
      </c>
      <c r="I4090" s="196" t="s">
        <v>5502</v>
      </c>
      <c r="J4090" s="196" t="s">
        <v>5503</v>
      </c>
      <c r="K4090" s="197">
        <v>149.85</v>
      </c>
      <c r="L4090" s="196" t="s">
        <v>5433</v>
      </c>
    </row>
    <row r="4091" spans="1:12" ht="15.75">
      <c r="A4091" s="196" t="s">
        <v>8643</v>
      </c>
      <c r="B4091" s="196" t="s">
        <v>8644</v>
      </c>
      <c r="C4091" s="196" t="s">
        <v>8009</v>
      </c>
      <c r="D4091" s="196">
        <v>180</v>
      </c>
      <c r="E4091" s="197" t="s">
        <v>144</v>
      </c>
      <c r="F4091" s="196" t="s">
        <v>144</v>
      </c>
      <c r="G4091" s="196">
        <v>94685</v>
      </c>
      <c r="H4091" s="196" t="s">
        <v>9630</v>
      </c>
      <c r="I4091" s="196" t="s">
        <v>5502</v>
      </c>
      <c r="J4091" s="196" t="s">
        <v>5503</v>
      </c>
      <c r="K4091" s="197">
        <v>115.62</v>
      </c>
      <c r="L4091" s="196" t="s">
        <v>5433</v>
      </c>
    </row>
    <row r="4092" spans="1:12" ht="15.75">
      <c r="A4092" s="196" t="s">
        <v>8643</v>
      </c>
      <c r="B4092" s="196" t="s">
        <v>8644</v>
      </c>
      <c r="C4092" s="196" t="s">
        <v>8009</v>
      </c>
      <c r="D4092" s="196">
        <v>180</v>
      </c>
      <c r="E4092" s="197" t="s">
        <v>144</v>
      </c>
      <c r="F4092" s="196" t="s">
        <v>144</v>
      </c>
      <c r="G4092" s="196">
        <v>94686</v>
      </c>
      <c r="H4092" s="196" t="s">
        <v>9631</v>
      </c>
      <c r="I4092" s="196" t="s">
        <v>5502</v>
      </c>
      <c r="J4092" s="196" t="s">
        <v>5503</v>
      </c>
      <c r="K4092" s="197">
        <v>278.89</v>
      </c>
      <c r="L4092" s="196" t="s">
        <v>5433</v>
      </c>
    </row>
    <row r="4093" spans="1:12" ht="15.75">
      <c r="A4093" s="196" t="s">
        <v>8643</v>
      </c>
      <c r="B4093" s="196" t="s">
        <v>8644</v>
      </c>
      <c r="C4093" s="196" t="s">
        <v>8009</v>
      </c>
      <c r="D4093" s="196">
        <v>180</v>
      </c>
      <c r="E4093" s="197" t="s">
        <v>144</v>
      </c>
      <c r="F4093" s="196" t="s">
        <v>144</v>
      </c>
      <c r="G4093" s="196">
        <v>94687</v>
      </c>
      <c r="H4093" s="196" t="s">
        <v>9632</v>
      </c>
      <c r="I4093" s="196" t="s">
        <v>5502</v>
      </c>
      <c r="J4093" s="196" t="s">
        <v>5503</v>
      </c>
      <c r="K4093" s="197">
        <v>227.29</v>
      </c>
      <c r="L4093" s="196" t="s">
        <v>5433</v>
      </c>
    </row>
    <row r="4094" spans="1:12" ht="15.75">
      <c r="A4094" s="196" t="s">
        <v>8643</v>
      </c>
      <c r="B4094" s="196" t="s">
        <v>8644</v>
      </c>
      <c r="C4094" s="196" t="s">
        <v>8009</v>
      </c>
      <c r="D4094" s="196">
        <v>180</v>
      </c>
      <c r="E4094" s="197" t="s">
        <v>144</v>
      </c>
      <c r="F4094" s="196" t="s">
        <v>144</v>
      </c>
      <c r="G4094" s="196">
        <v>94688</v>
      </c>
      <c r="H4094" s="196" t="s">
        <v>9633</v>
      </c>
      <c r="I4094" s="196" t="s">
        <v>5502</v>
      </c>
      <c r="J4094" s="196" t="s">
        <v>5503</v>
      </c>
      <c r="K4094" s="197">
        <v>10.52</v>
      </c>
      <c r="L4094" s="196" t="s">
        <v>5433</v>
      </c>
    </row>
    <row r="4095" spans="1:12" ht="15.75">
      <c r="A4095" s="196" t="s">
        <v>8643</v>
      </c>
      <c r="B4095" s="196" t="s">
        <v>8644</v>
      </c>
      <c r="C4095" s="196" t="s">
        <v>8009</v>
      </c>
      <c r="D4095" s="196">
        <v>180</v>
      </c>
      <c r="E4095" s="197" t="s">
        <v>144</v>
      </c>
      <c r="F4095" s="196" t="s">
        <v>144</v>
      </c>
      <c r="G4095" s="196">
        <v>94689</v>
      </c>
      <c r="H4095" s="196" t="s">
        <v>9634</v>
      </c>
      <c r="I4095" s="196" t="s">
        <v>5502</v>
      </c>
      <c r="J4095" s="196" t="s">
        <v>5503</v>
      </c>
      <c r="K4095" s="197">
        <v>14.23</v>
      </c>
      <c r="L4095" s="196" t="s">
        <v>5433</v>
      </c>
    </row>
    <row r="4096" spans="1:12" ht="15.75">
      <c r="A4096" s="196" t="s">
        <v>8643</v>
      </c>
      <c r="B4096" s="196" t="s">
        <v>8644</v>
      </c>
      <c r="C4096" s="196" t="s">
        <v>8009</v>
      </c>
      <c r="D4096" s="196">
        <v>180</v>
      </c>
      <c r="E4096" s="197" t="s">
        <v>144</v>
      </c>
      <c r="F4096" s="196" t="s">
        <v>144</v>
      </c>
      <c r="G4096" s="196">
        <v>94690</v>
      </c>
      <c r="H4096" s="196" t="s">
        <v>9635</v>
      </c>
      <c r="I4096" s="196" t="s">
        <v>5502</v>
      </c>
      <c r="J4096" s="196" t="s">
        <v>5503</v>
      </c>
      <c r="K4096" s="197">
        <v>13.63</v>
      </c>
      <c r="L4096" s="196" t="s">
        <v>5433</v>
      </c>
    </row>
    <row r="4097" spans="1:12" ht="15.75">
      <c r="A4097" s="196" t="s">
        <v>8643</v>
      </c>
      <c r="B4097" s="196" t="s">
        <v>8644</v>
      </c>
      <c r="C4097" s="196" t="s">
        <v>8009</v>
      </c>
      <c r="D4097" s="196">
        <v>180</v>
      </c>
      <c r="E4097" s="197" t="s">
        <v>144</v>
      </c>
      <c r="F4097" s="196" t="s">
        <v>144</v>
      </c>
      <c r="G4097" s="196">
        <v>94691</v>
      </c>
      <c r="H4097" s="196" t="s">
        <v>9636</v>
      </c>
      <c r="I4097" s="196" t="s">
        <v>5502</v>
      </c>
      <c r="J4097" s="196" t="s">
        <v>5503</v>
      </c>
      <c r="K4097" s="197">
        <v>15.78</v>
      </c>
      <c r="L4097" s="196" t="s">
        <v>5433</v>
      </c>
    </row>
    <row r="4098" spans="1:12" ht="15.75">
      <c r="A4098" s="196" t="s">
        <v>8643</v>
      </c>
      <c r="B4098" s="196" t="s">
        <v>8644</v>
      </c>
      <c r="C4098" s="196" t="s">
        <v>8009</v>
      </c>
      <c r="D4098" s="196">
        <v>180</v>
      </c>
      <c r="E4098" s="197" t="s">
        <v>144</v>
      </c>
      <c r="F4098" s="196" t="s">
        <v>144</v>
      </c>
      <c r="G4098" s="196">
        <v>94692</v>
      </c>
      <c r="H4098" s="196" t="s">
        <v>9637</v>
      </c>
      <c r="I4098" s="196" t="s">
        <v>5502</v>
      </c>
      <c r="J4098" s="196" t="s">
        <v>5503</v>
      </c>
      <c r="K4098" s="197">
        <v>23.98</v>
      </c>
      <c r="L4098" s="196" t="s">
        <v>5433</v>
      </c>
    </row>
    <row r="4099" spans="1:12" ht="15.75">
      <c r="A4099" s="196" t="s">
        <v>8643</v>
      </c>
      <c r="B4099" s="196" t="s">
        <v>8644</v>
      </c>
      <c r="C4099" s="196" t="s">
        <v>8009</v>
      </c>
      <c r="D4099" s="196">
        <v>180</v>
      </c>
      <c r="E4099" s="197" t="s">
        <v>144</v>
      </c>
      <c r="F4099" s="196" t="s">
        <v>144</v>
      </c>
      <c r="G4099" s="196">
        <v>94693</v>
      </c>
      <c r="H4099" s="196" t="s">
        <v>9638</v>
      </c>
      <c r="I4099" s="196" t="s">
        <v>5502</v>
      </c>
      <c r="J4099" s="196" t="s">
        <v>5503</v>
      </c>
      <c r="K4099" s="197">
        <v>25.06</v>
      </c>
      <c r="L4099" s="196" t="s">
        <v>5433</v>
      </c>
    </row>
    <row r="4100" spans="1:12" ht="15.75">
      <c r="A4100" s="196" t="s">
        <v>8643</v>
      </c>
      <c r="B4100" s="196" t="s">
        <v>8644</v>
      </c>
      <c r="C4100" s="196" t="s">
        <v>8009</v>
      </c>
      <c r="D4100" s="196">
        <v>180</v>
      </c>
      <c r="E4100" s="197" t="s">
        <v>144</v>
      </c>
      <c r="F4100" s="196" t="s">
        <v>144</v>
      </c>
      <c r="G4100" s="196">
        <v>94694</v>
      </c>
      <c r="H4100" s="196" t="s">
        <v>9639</v>
      </c>
      <c r="I4100" s="196" t="s">
        <v>5502</v>
      </c>
      <c r="J4100" s="196" t="s">
        <v>5503</v>
      </c>
      <c r="K4100" s="197">
        <v>25.12</v>
      </c>
      <c r="L4100" s="196" t="s">
        <v>5433</v>
      </c>
    </row>
    <row r="4101" spans="1:12" ht="15.75">
      <c r="A4101" s="196" t="s">
        <v>8643</v>
      </c>
      <c r="B4101" s="196" t="s">
        <v>8644</v>
      </c>
      <c r="C4101" s="196" t="s">
        <v>8009</v>
      </c>
      <c r="D4101" s="196">
        <v>180</v>
      </c>
      <c r="E4101" s="197" t="s">
        <v>144</v>
      </c>
      <c r="F4101" s="196" t="s">
        <v>144</v>
      </c>
      <c r="G4101" s="196">
        <v>94695</v>
      </c>
      <c r="H4101" s="196" t="s">
        <v>9640</v>
      </c>
      <c r="I4101" s="196" t="s">
        <v>5502</v>
      </c>
      <c r="J4101" s="196" t="s">
        <v>5503</v>
      </c>
      <c r="K4101" s="197">
        <v>33.479999999999997</v>
      </c>
      <c r="L4101" s="196" t="s">
        <v>5433</v>
      </c>
    </row>
    <row r="4102" spans="1:12" ht="15.75">
      <c r="A4102" s="196" t="s">
        <v>8643</v>
      </c>
      <c r="B4102" s="196" t="s">
        <v>8644</v>
      </c>
      <c r="C4102" s="196" t="s">
        <v>8009</v>
      </c>
      <c r="D4102" s="196">
        <v>180</v>
      </c>
      <c r="E4102" s="197" t="s">
        <v>144</v>
      </c>
      <c r="F4102" s="196" t="s">
        <v>144</v>
      </c>
      <c r="G4102" s="196">
        <v>94696</v>
      </c>
      <c r="H4102" s="196" t="s">
        <v>9641</v>
      </c>
      <c r="I4102" s="196" t="s">
        <v>5502</v>
      </c>
      <c r="J4102" s="196" t="s">
        <v>5503</v>
      </c>
      <c r="K4102" s="197">
        <v>58.49</v>
      </c>
      <c r="L4102" s="196" t="s">
        <v>5433</v>
      </c>
    </row>
    <row r="4103" spans="1:12" ht="15.75">
      <c r="A4103" s="196" t="s">
        <v>8643</v>
      </c>
      <c r="B4103" s="196" t="s">
        <v>8644</v>
      </c>
      <c r="C4103" s="196" t="s">
        <v>8009</v>
      </c>
      <c r="D4103" s="196">
        <v>180</v>
      </c>
      <c r="E4103" s="197" t="s">
        <v>144</v>
      </c>
      <c r="F4103" s="196" t="s">
        <v>144</v>
      </c>
      <c r="G4103" s="196">
        <v>94697</v>
      </c>
      <c r="H4103" s="196" t="s">
        <v>9642</v>
      </c>
      <c r="I4103" s="196" t="s">
        <v>5502</v>
      </c>
      <c r="J4103" s="196" t="s">
        <v>5503</v>
      </c>
      <c r="K4103" s="197">
        <v>90.86</v>
      </c>
      <c r="L4103" s="196" t="s">
        <v>5433</v>
      </c>
    </row>
    <row r="4104" spans="1:12" ht="15.75">
      <c r="A4104" s="196" t="s">
        <v>8643</v>
      </c>
      <c r="B4104" s="196" t="s">
        <v>8644</v>
      </c>
      <c r="C4104" s="196" t="s">
        <v>8009</v>
      </c>
      <c r="D4104" s="196">
        <v>180</v>
      </c>
      <c r="E4104" s="197" t="s">
        <v>144</v>
      </c>
      <c r="F4104" s="196" t="s">
        <v>144</v>
      </c>
      <c r="G4104" s="196">
        <v>94698</v>
      </c>
      <c r="H4104" s="196" t="s">
        <v>9643</v>
      </c>
      <c r="I4104" s="196" t="s">
        <v>5502</v>
      </c>
      <c r="J4104" s="196" t="s">
        <v>5503</v>
      </c>
      <c r="K4104" s="197">
        <v>79.48</v>
      </c>
      <c r="L4104" s="196" t="s">
        <v>5433</v>
      </c>
    </row>
    <row r="4105" spans="1:12" ht="15.75">
      <c r="A4105" s="196" t="s">
        <v>8643</v>
      </c>
      <c r="B4105" s="196" t="s">
        <v>8644</v>
      </c>
      <c r="C4105" s="196" t="s">
        <v>8009</v>
      </c>
      <c r="D4105" s="196">
        <v>180</v>
      </c>
      <c r="E4105" s="197" t="s">
        <v>144</v>
      </c>
      <c r="F4105" s="196" t="s">
        <v>144</v>
      </c>
      <c r="G4105" s="196">
        <v>94699</v>
      </c>
      <c r="H4105" s="196" t="s">
        <v>9644</v>
      </c>
      <c r="I4105" s="196" t="s">
        <v>5502</v>
      </c>
      <c r="J4105" s="196" t="s">
        <v>5503</v>
      </c>
      <c r="K4105" s="197">
        <v>153.19999999999999</v>
      </c>
      <c r="L4105" s="196" t="s">
        <v>5433</v>
      </c>
    </row>
    <row r="4106" spans="1:12" ht="15.75">
      <c r="A4106" s="196" t="s">
        <v>8643</v>
      </c>
      <c r="B4106" s="196" t="s">
        <v>8644</v>
      </c>
      <c r="C4106" s="196" t="s">
        <v>8009</v>
      </c>
      <c r="D4106" s="196">
        <v>180</v>
      </c>
      <c r="E4106" s="197" t="s">
        <v>144</v>
      </c>
      <c r="F4106" s="196" t="s">
        <v>144</v>
      </c>
      <c r="G4106" s="196">
        <v>94700</v>
      </c>
      <c r="H4106" s="196" t="s">
        <v>9645</v>
      </c>
      <c r="I4106" s="196" t="s">
        <v>5502</v>
      </c>
      <c r="J4106" s="196" t="s">
        <v>5503</v>
      </c>
      <c r="K4106" s="197">
        <v>129.91999999999999</v>
      </c>
      <c r="L4106" s="196" t="s">
        <v>5433</v>
      </c>
    </row>
    <row r="4107" spans="1:12" ht="15.75">
      <c r="A4107" s="196" t="s">
        <v>8643</v>
      </c>
      <c r="B4107" s="196" t="s">
        <v>8644</v>
      </c>
      <c r="C4107" s="196" t="s">
        <v>8009</v>
      </c>
      <c r="D4107" s="196">
        <v>180</v>
      </c>
      <c r="E4107" s="197" t="s">
        <v>144</v>
      </c>
      <c r="F4107" s="196" t="s">
        <v>144</v>
      </c>
      <c r="G4107" s="196">
        <v>94701</v>
      </c>
      <c r="H4107" s="196" t="s">
        <v>9646</v>
      </c>
      <c r="I4107" s="196" t="s">
        <v>5502</v>
      </c>
      <c r="J4107" s="196" t="s">
        <v>5503</v>
      </c>
      <c r="K4107" s="197">
        <v>227.07</v>
      </c>
      <c r="L4107" s="196" t="s">
        <v>5433</v>
      </c>
    </row>
    <row r="4108" spans="1:12" ht="15.75">
      <c r="A4108" s="196" t="s">
        <v>8643</v>
      </c>
      <c r="B4108" s="196" t="s">
        <v>8644</v>
      </c>
      <c r="C4108" s="196" t="s">
        <v>8009</v>
      </c>
      <c r="D4108" s="196">
        <v>180</v>
      </c>
      <c r="E4108" s="197" t="s">
        <v>144</v>
      </c>
      <c r="F4108" s="196" t="s">
        <v>144</v>
      </c>
      <c r="G4108" s="196">
        <v>94702</v>
      </c>
      <c r="H4108" s="196" t="s">
        <v>9647</v>
      </c>
      <c r="I4108" s="196" t="s">
        <v>5502</v>
      </c>
      <c r="J4108" s="196" t="s">
        <v>5503</v>
      </c>
      <c r="K4108" s="197">
        <v>215.15</v>
      </c>
      <c r="L4108" s="196" t="s">
        <v>5433</v>
      </c>
    </row>
    <row r="4109" spans="1:12" ht="15.75">
      <c r="A4109" s="196" t="s">
        <v>8643</v>
      </c>
      <c r="B4109" s="196" t="s">
        <v>8644</v>
      </c>
      <c r="C4109" s="196" t="s">
        <v>8009</v>
      </c>
      <c r="D4109" s="196">
        <v>180</v>
      </c>
      <c r="E4109" s="197" t="s">
        <v>144</v>
      </c>
      <c r="F4109" s="196" t="s">
        <v>144</v>
      </c>
      <c r="G4109" s="196">
        <v>94703</v>
      </c>
      <c r="H4109" s="196" t="s">
        <v>9648</v>
      </c>
      <c r="I4109" s="196" t="s">
        <v>5502</v>
      </c>
      <c r="J4109" s="196" t="s">
        <v>5503</v>
      </c>
      <c r="K4109" s="197">
        <v>19.600000000000001</v>
      </c>
      <c r="L4109" s="196" t="s">
        <v>5433</v>
      </c>
    </row>
    <row r="4110" spans="1:12" ht="15.75">
      <c r="A4110" s="196" t="s">
        <v>8643</v>
      </c>
      <c r="B4110" s="196" t="s">
        <v>8644</v>
      </c>
      <c r="C4110" s="196" t="s">
        <v>8009</v>
      </c>
      <c r="D4110" s="196">
        <v>180</v>
      </c>
      <c r="E4110" s="197" t="s">
        <v>144</v>
      </c>
      <c r="F4110" s="196" t="s">
        <v>144</v>
      </c>
      <c r="G4110" s="196">
        <v>94704</v>
      </c>
      <c r="H4110" s="196" t="s">
        <v>9649</v>
      </c>
      <c r="I4110" s="196" t="s">
        <v>5502</v>
      </c>
      <c r="J4110" s="196" t="s">
        <v>5503</v>
      </c>
      <c r="K4110" s="197">
        <v>23.17</v>
      </c>
      <c r="L4110" s="196" t="s">
        <v>5433</v>
      </c>
    </row>
    <row r="4111" spans="1:12" ht="15.75">
      <c r="A4111" s="196" t="s">
        <v>8643</v>
      </c>
      <c r="B4111" s="196" t="s">
        <v>8644</v>
      </c>
      <c r="C4111" s="196" t="s">
        <v>8009</v>
      </c>
      <c r="D4111" s="196">
        <v>180</v>
      </c>
      <c r="E4111" s="197" t="s">
        <v>144</v>
      </c>
      <c r="F4111" s="196" t="s">
        <v>144</v>
      </c>
      <c r="G4111" s="196">
        <v>94705</v>
      </c>
      <c r="H4111" s="196" t="s">
        <v>9650</v>
      </c>
      <c r="I4111" s="196" t="s">
        <v>5502</v>
      </c>
      <c r="J4111" s="196" t="s">
        <v>5503</v>
      </c>
      <c r="K4111" s="197">
        <v>28.58</v>
      </c>
      <c r="L4111" s="196" t="s">
        <v>5433</v>
      </c>
    </row>
    <row r="4112" spans="1:12" ht="15.75">
      <c r="A4112" s="196" t="s">
        <v>8643</v>
      </c>
      <c r="B4112" s="196" t="s">
        <v>8644</v>
      </c>
      <c r="C4112" s="196" t="s">
        <v>8009</v>
      </c>
      <c r="D4112" s="196">
        <v>180</v>
      </c>
      <c r="E4112" s="197" t="s">
        <v>144</v>
      </c>
      <c r="F4112" s="196" t="s">
        <v>144</v>
      </c>
      <c r="G4112" s="196">
        <v>94706</v>
      </c>
      <c r="H4112" s="196" t="s">
        <v>9651</v>
      </c>
      <c r="I4112" s="196" t="s">
        <v>5502</v>
      </c>
      <c r="J4112" s="196" t="s">
        <v>5503</v>
      </c>
      <c r="K4112" s="197">
        <v>42.11</v>
      </c>
      <c r="L4112" s="196" t="s">
        <v>5433</v>
      </c>
    </row>
    <row r="4113" spans="1:12" ht="15.75">
      <c r="A4113" s="196" t="s">
        <v>8643</v>
      </c>
      <c r="B4113" s="196" t="s">
        <v>8644</v>
      </c>
      <c r="C4113" s="196" t="s">
        <v>8009</v>
      </c>
      <c r="D4113" s="196">
        <v>180</v>
      </c>
      <c r="E4113" s="197" t="s">
        <v>144</v>
      </c>
      <c r="F4113" s="196" t="s">
        <v>144</v>
      </c>
      <c r="G4113" s="196">
        <v>94707</v>
      </c>
      <c r="H4113" s="196" t="s">
        <v>9652</v>
      </c>
      <c r="I4113" s="196" t="s">
        <v>5502</v>
      </c>
      <c r="J4113" s="196" t="s">
        <v>5503</v>
      </c>
      <c r="K4113" s="197">
        <v>52.16</v>
      </c>
      <c r="L4113" s="196" t="s">
        <v>5433</v>
      </c>
    </row>
    <row r="4114" spans="1:12" ht="15.75">
      <c r="A4114" s="196" t="s">
        <v>8643</v>
      </c>
      <c r="B4114" s="196" t="s">
        <v>8644</v>
      </c>
      <c r="C4114" s="196" t="s">
        <v>8009</v>
      </c>
      <c r="D4114" s="196">
        <v>180</v>
      </c>
      <c r="E4114" s="197" t="s">
        <v>144</v>
      </c>
      <c r="F4114" s="196" t="s">
        <v>144</v>
      </c>
      <c r="G4114" s="196">
        <v>94708</v>
      </c>
      <c r="H4114" s="196" t="s">
        <v>9653</v>
      </c>
      <c r="I4114" s="196" t="s">
        <v>5502</v>
      </c>
      <c r="J4114" s="196" t="s">
        <v>5503</v>
      </c>
      <c r="K4114" s="197">
        <v>24.96</v>
      </c>
      <c r="L4114" s="196" t="s">
        <v>5433</v>
      </c>
    </row>
    <row r="4115" spans="1:12" ht="15.75">
      <c r="A4115" s="196" t="s">
        <v>8643</v>
      </c>
      <c r="B4115" s="196" t="s">
        <v>8644</v>
      </c>
      <c r="C4115" s="196" t="s">
        <v>8009</v>
      </c>
      <c r="D4115" s="196">
        <v>180</v>
      </c>
      <c r="E4115" s="197" t="s">
        <v>144</v>
      </c>
      <c r="F4115" s="196" t="s">
        <v>144</v>
      </c>
      <c r="G4115" s="196">
        <v>94709</v>
      </c>
      <c r="H4115" s="196" t="s">
        <v>9654</v>
      </c>
      <c r="I4115" s="196" t="s">
        <v>5502</v>
      </c>
      <c r="J4115" s="196" t="s">
        <v>5503</v>
      </c>
      <c r="K4115" s="197">
        <v>32.090000000000003</v>
      </c>
      <c r="L4115" s="196" t="s">
        <v>5433</v>
      </c>
    </row>
    <row r="4116" spans="1:12" ht="15.75">
      <c r="A4116" s="196" t="s">
        <v>8643</v>
      </c>
      <c r="B4116" s="196" t="s">
        <v>8644</v>
      </c>
      <c r="C4116" s="196" t="s">
        <v>8009</v>
      </c>
      <c r="D4116" s="196">
        <v>180</v>
      </c>
      <c r="E4116" s="197" t="s">
        <v>144</v>
      </c>
      <c r="F4116" s="196" t="s">
        <v>144</v>
      </c>
      <c r="G4116" s="196">
        <v>94710</v>
      </c>
      <c r="H4116" s="196" t="s">
        <v>9655</v>
      </c>
      <c r="I4116" s="196" t="s">
        <v>5502</v>
      </c>
      <c r="J4116" s="196" t="s">
        <v>5503</v>
      </c>
      <c r="K4116" s="197">
        <v>49.78</v>
      </c>
      <c r="L4116" s="196" t="s">
        <v>5433</v>
      </c>
    </row>
    <row r="4117" spans="1:12" ht="15.75">
      <c r="A4117" s="196" t="s">
        <v>8643</v>
      </c>
      <c r="B4117" s="196" t="s">
        <v>8644</v>
      </c>
      <c r="C4117" s="196" t="s">
        <v>8009</v>
      </c>
      <c r="D4117" s="196">
        <v>180</v>
      </c>
      <c r="E4117" s="197" t="s">
        <v>144</v>
      </c>
      <c r="F4117" s="196" t="s">
        <v>144</v>
      </c>
      <c r="G4117" s="196">
        <v>94711</v>
      </c>
      <c r="H4117" s="196" t="s">
        <v>9656</v>
      </c>
      <c r="I4117" s="196" t="s">
        <v>5502</v>
      </c>
      <c r="J4117" s="196" t="s">
        <v>5503</v>
      </c>
      <c r="K4117" s="197">
        <v>60.3</v>
      </c>
      <c r="L4117" s="196" t="s">
        <v>5433</v>
      </c>
    </row>
    <row r="4118" spans="1:12" ht="15.75">
      <c r="A4118" s="196" t="s">
        <v>8643</v>
      </c>
      <c r="B4118" s="196" t="s">
        <v>8644</v>
      </c>
      <c r="C4118" s="196" t="s">
        <v>8009</v>
      </c>
      <c r="D4118" s="196">
        <v>180</v>
      </c>
      <c r="E4118" s="197" t="s">
        <v>144</v>
      </c>
      <c r="F4118" s="196" t="s">
        <v>144</v>
      </c>
      <c r="G4118" s="196">
        <v>94712</v>
      </c>
      <c r="H4118" s="196" t="s">
        <v>9657</v>
      </c>
      <c r="I4118" s="196" t="s">
        <v>5502</v>
      </c>
      <c r="J4118" s="196" t="s">
        <v>5503</v>
      </c>
      <c r="K4118" s="197">
        <v>80.61</v>
      </c>
      <c r="L4118" s="196" t="s">
        <v>5433</v>
      </c>
    </row>
    <row r="4119" spans="1:12" ht="15.75">
      <c r="A4119" s="196" t="s">
        <v>8643</v>
      </c>
      <c r="B4119" s="196" t="s">
        <v>8644</v>
      </c>
      <c r="C4119" s="196" t="s">
        <v>8009</v>
      </c>
      <c r="D4119" s="196">
        <v>180</v>
      </c>
      <c r="E4119" s="197" t="s">
        <v>144</v>
      </c>
      <c r="F4119" s="196" t="s">
        <v>144</v>
      </c>
      <c r="G4119" s="196">
        <v>94713</v>
      </c>
      <c r="H4119" s="196" t="s">
        <v>9658</v>
      </c>
      <c r="I4119" s="196" t="s">
        <v>5502</v>
      </c>
      <c r="J4119" s="196" t="s">
        <v>5503</v>
      </c>
      <c r="K4119" s="197">
        <v>209.47</v>
      </c>
      <c r="L4119" s="196" t="s">
        <v>5433</v>
      </c>
    </row>
    <row r="4120" spans="1:12" ht="15.75">
      <c r="A4120" s="196" t="s">
        <v>8643</v>
      </c>
      <c r="B4120" s="196" t="s">
        <v>8644</v>
      </c>
      <c r="C4120" s="196" t="s">
        <v>8009</v>
      </c>
      <c r="D4120" s="196">
        <v>180</v>
      </c>
      <c r="E4120" s="197" t="s">
        <v>144</v>
      </c>
      <c r="F4120" s="196" t="s">
        <v>144</v>
      </c>
      <c r="G4120" s="196">
        <v>94714</v>
      </c>
      <c r="H4120" s="196" t="s">
        <v>9659</v>
      </c>
      <c r="I4120" s="196" t="s">
        <v>5502</v>
      </c>
      <c r="J4120" s="196" t="s">
        <v>5503</v>
      </c>
      <c r="K4120" s="197">
        <v>283.77999999999997</v>
      </c>
      <c r="L4120" s="196" t="s">
        <v>5433</v>
      </c>
    </row>
    <row r="4121" spans="1:12" ht="15.75">
      <c r="A4121" s="196" t="s">
        <v>8643</v>
      </c>
      <c r="B4121" s="196" t="s">
        <v>8644</v>
      </c>
      <c r="C4121" s="196" t="s">
        <v>8009</v>
      </c>
      <c r="D4121" s="196">
        <v>180</v>
      </c>
      <c r="E4121" s="197" t="s">
        <v>144</v>
      </c>
      <c r="F4121" s="196" t="s">
        <v>144</v>
      </c>
      <c r="G4121" s="196">
        <v>94715</v>
      </c>
      <c r="H4121" s="196" t="s">
        <v>9660</v>
      </c>
      <c r="I4121" s="196" t="s">
        <v>5502</v>
      </c>
      <c r="J4121" s="196" t="s">
        <v>5503</v>
      </c>
      <c r="K4121" s="197">
        <v>391.53</v>
      </c>
      <c r="L4121" s="196" t="s">
        <v>5433</v>
      </c>
    </row>
    <row r="4122" spans="1:12" ht="15.75">
      <c r="A4122" s="196" t="s">
        <v>8643</v>
      </c>
      <c r="B4122" s="196" t="s">
        <v>8644</v>
      </c>
      <c r="C4122" s="196" t="s">
        <v>8009</v>
      </c>
      <c r="D4122" s="196">
        <v>180</v>
      </c>
      <c r="E4122" s="197" t="s">
        <v>144</v>
      </c>
      <c r="F4122" s="196" t="s">
        <v>144</v>
      </c>
      <c r="G4122" s="196">
        <v>94724</v>
      </c>
      <c r="H4122" s="196" t="s">
        <v>9661</v>
      </c>
      <c r="I4122" s="196" t="s">
        <v>5502</v>
      </c>
      <c r="J4122" s="196" t="s">
        <v>5503</v>
      </c>
      <c r="K4122" s="197">
        <v>26.19</v>
      </c>
      <c r="L4122" s="196" t="s">
        <v>5433</v>
      </c>
    </row>
    <row r="4123" spans="1:12" ht="15.75">
      <c r="A4123" s="196" t="s">
        <v>8643</v>
      </c>
      <c r="B4123" s="196" t="s">
        <v>8644</v>
      </c>
      <c r="C4123" s="196" t="s">
        <v>8009</v>
      </c>
      <c r="D4123" s="196">
        <v>180</v>
      </c>
      <c r="E4123" s="197" t="s">
        <v>144</v>
      </c>
      <c r="F4123" s="196" t="s">
        <v>144</v>
      </c>
      <c r="G4123" s="196">
        <v>94725</v>
      </c>
      <c r="H4123" s="196" t="s">
        <v>9662</v>
      </c>
      <c r="I4123" s="196" t="s">
        <v>5502</v>
      </c>
      <c r="J4123" s="196" t="s">
        <v>5503</v>
      </c>
      <c r="K4123" s="197">
        <v>6.29</v>
      </c>
      <c r="L4123" s="196" t="s">
        <v>5433</v>
      </c>
    </row>
    <row r="4124" spans="1:12" ht="15.75">
      <c r="A4124" s="196" t="s">
        <v>8643</v>
      </c>
      <c r="B4124" s="196" t="s">
        <v>8644</v>
      </c>
      <c r="C4124" s="196" t="s">
        <v>8009</v>
      </c>
      <c r="D4124" s="196">
        <v>180</v>
      </c>
      <c r="E4124" s="197" t="s">
        <v>144</v>
      </c>
      <c r="F4124" s="196" t="s">
        <v>144</v>
      </c>
      <c r="G4124" s="196">
        <v>94726</v>
      </c>
      <c r="H4124" s="196" t="s">
        <v>9663</v>
      </c>
      <c r="I4124" s="196" t="s">
        <v>5502</v>
      </c>
      <c r="J4124" s="196" t="s">
        <v>5503</v>
      </c>
      <c r="K4124" s="197">
        <v>40.43</v>
      </c>
      <c r="L4124" s="196" t="s">
        <v>5433</v>
      </c>
    </row>
    <row r="4125" spans="1:12" ht="15.75">
      <c r="A4125" s="196" t="s">
        <v>8643</v>
      </c>
      <c r="B4125" s="196" t="s">
        <v>8644</v>
      </c>
      <c r="C4125" s="196" t="s">
        <v>8009</v>
      </c>
      <c r="D4125" s="196">
        <v>180</v>
      </c>
      <c r="E4125" s="197" t="s">
        <v>144</v>
      </c>
      <c r="F4125" s="196" t="s">
        <v>144</v>
      </c>
      <c r="G4125" s="196">
        <v>94727</v>
      </c>
      <c r="H4125" s="196" t="s">
        <v>9664</v>
      </c>
      <c r="I4125" s="196" t="s">
        <v>5502</v>
      </c>
      <c r="J4125" s="196" t="s">
        <v>5503</v>
      </c>
      <c r="K4125" s="197">
        <v>8.92</v>
      </c>
      <c r="L4125" s="196" t="s">
        <v>5433</v>
      </c>
    </row>
    <row r="4126" spans="1:12" ht="15.75">
      <c r="A4126" s="196" t="s">
        <v>8643</v>
      </c>
      <c r="B4126" s="196" t="s">
        <v>8644</v>
      </c>
      <c r="C4126" s="196" t="s">
        <v>8009</v>
      </c>
      <c r="D4126" s="196">
        <v>180</v>
      </c>
      <c r="E4126" s="197" t="s">
        <v>144</v>
      </c>
      <c r="F4126" s="196" t="s">
        <v>144</v>
      </c>
      <c r="G4126" s="196">
        <v>94728</v>
      </c>
      <c r="H4126" s="196" t="s">
        <v>9665</v>
      </c>
      <c r="I4126" s="196" t="s">
        <v>5502</v>
      </c>
      <c r="J4126" s="196" t="s">
        <v>5503</v>
      </c>
      <c r="K4126" s="197">
        <v>152.96</v>
      </c>
      <c r="L4126" s="196" t="s">
        <v>5433</v>
      </c>
    </row>
    <row r="4127" spans="1:12" ht="15.75">
      <c r="A4127" s="196" t="s">
        <v>8643</v>
      </c>
      <c r="B4127" s="196" t="s">
        <v>8644</v>
      </c>
      <c r="C4127" s="196" t="s">
        <v>8009</v>
      </c>
      <c r="D4127" s="196">
        <v>180</v>
      </c>
      <c r="E4127" s="197" t="s">
        <v>144</v>
      </c>
      <c r="F4127" s="196" t="s">
        <v>144</v>
      </c>
      <c r="G4127" s="196">
        <v>94729</v>
      </c>
      <c r="H4127" s="196" t="s">
        <v>9666</v>
      </c>
      <c r="I4127" s="196" t="s">
        <v>5502</v>
      </c>
      <c r="J4127" s="196" t="s">
        <v>5503</v>
      </c>
      <c r="K4127" s="197">
        <v>15.79</v>
      </c>
      <c r="L4127" s="196" t="s">
        <v>5433</v>
      </c>
    </row>
    <row r="4128" spans="1:12" ht="15.75">
      <c r="A4128" s="196" t="s">
        <v>8643</v>
      </c>
      <c r="B4128" s="196" t="s">
        <v>8644</v>
      </c>
      <c r="C4128" s="196" t="s">
        <v>8009</v>
      </c>
      <c r="D4128" s="196">
        <v>180</v>
      </c>
      <c r="E4128" s="197" t="s">
        <v>144</v>
      </c>
      <c r="F4128" s="196" t="s">
        <v>144</v>
      </c>
      <c r="G4128" s="196">
        <v>94730</v>
      </c>
      <c r="H4128" s="196" t="s">
        <v>9667</v>
      </c>
      <c r="I4128" s="196" t="s">
        <v>5502</v>
      </c>
      <c r="J4128" s="196" t="s">
        <v>5503</v>
      </c>
      <c r="K4128" s="197">
        <v>185.8</v>
      </c>
      <c r="L4128" s="196" t="s">
        <v>5433</v>
      </c>
    </row>
    <row r="4129" spans="1:12" ht="15.75">
      <c r="A4129" s="196" t="s">
        <v>8643</v>
      </c>
      <c r="B4129" s="196" t="s">
        <v>8644</v>
      </c>
      <c r="C4129" s="196" t="s">
        <v>8009</v>
      </c>
      <c r="D4129" s="196">
        <v>180</v>
      </c>
      <c r="E4129" s="197" t="s">
        <v>144</v>
      </c>
      <c r="F4129" s="196" t="s">
        <v>144</v>
      </c>
      <c r="G4129" s="196">
        <v>94731</v>
      </c>
      <c r="H4129" s="196" t="s">
        <v>9668</v>
      </c>
      <c r="I4129" s="196" t="s">
        <v>5502</v>
      </c>
      <c r="J4129" s="196" t="s">
        <v>5503</v>
      </c>
      <c r="K4129" s="197">
        <v>19.79</v>
      </c>
      <c r="L4129" s="196" t="s">
        <v>5433</v>
      </c>
    </row>
    <row r="4130" spans="1:12" ht="15.75">
      <c r="A4130" s="196" t="s">
        <v>8643</v>
      </c>
      <c r="B4130" s="196" t="s">
        <v>8644</v>
      </c>
      <c r="C4130" s="196" t="s">
        <v>8009</v>
      </c>
      <c r="D4130" s="196">
        <v>180</v>
      </c>
      <c r="E4130" s="197" t="s">
        <v>144</v>
      </c>
      <c r="F4130" s="196" t="s">
        <v>144</v>
      </c>
      <c r="G4130" s="196">
        <v>94733</v>
      </c>
      <c r="H4130" s="196" t="s">
        <v>9669</v>
      </c>
      <c r="I4130" s="196" t="s">
        <v>5502</v>
      </c>
      <c r="J4130" s="196" t="s">
        <v>5503</v>
      </c>
      <c r="K4130" s="197">
        <v>38.29</v>
      </c>
      <c r="L4130" s="196" t="s">
        <v>5433</v>
      </c>
    </row>
    <row r="4131" spans="1:12" ht="15.75">
      <c r="A4131" s="196" t="s">
        <v>8643</v>
      </c>
      <c r="B4131" s="196" t="s">
        <v>8644</v>
      </c>
      <c r="C4131" s="196" t="s">
        <v>8009</v>
      </c>
      <c r="D4131" s="196">
        <v>180</v>
      </c>
      <c r="E4131" s="197" t="s">
        <v>144</v>
      </c>
      <c r="F4131" s="196" t="s">
        <v>144</v>
      </c>
      <c r="G4131" s="196">
        <v>94737</v>
      </c>
      <c r="H4131" s="196" t="s">
        <v>9670</v>
      </c>
      <c r="I4131" s="196" t="s">
        <v>5502</v>
      </c>
      <c r="J4131" s="196" t="s">
        <v>5503</v>
      </c>
      <c r="K4131" s="197">
        <v>159.65</v>
      </c>
      <c r="L4131" s="196" t="s">
        <v>5433</v>
      </c>
    </row>
    <row r="4132" spans="1:12" ht="15.75">
      <c r="A4132" s="196" t="s">
        <v>8643</v>
      </c>
      <c r="B4132" s="196" t="s">
        <v>8644</v>
      </c>
      <c r="C4132" s="196" t="s">
        <v>8009</v>
      </c>
      <c r="D4132" s="196">
        <v>180</v>
      </c>
      <c r="E4132" s="197" t="s">
        <v>144</v>
      </c>
      <c r="F4132" s="196" t="s">
        <v>144</v>
      </c>
      <c r="G4132" s="196">
        <v>94740</v>
      </c>
      <c r="H4132" s="196" t="s">
        <v>9671</v>
      </c>
      <c r="I4132" s="196" t="s">
        <v>5502</v>
      </c>
      <c r="J4132" s="196" t="s">
        <v>5503</v>
      </c>
      <c r="K4132" s="197">
        <v>9.82</v>
      </c>
      <c r="L4132" s="196" t="s">
        <v>5433</v>
      </c>
    </row>
    <row r="4133" spans="1:12" ht="15.75">
      <c r="A4133" s="196" t="s">
        <v>8643</v>
      </c>
      <c r="B4133" s="196" t="s">
        <v>8644</v>
      </c>
      <c r="C4133" s="196" t="s">
        <v>8009</v>
      </c>
      <c r="D4133" s="196">
        <v>180</v>
      </c>
      <c r="E4133" s="197" t="s">
        <v>144</v>
      </c>
      <c r="F4133" s="196" t="s">
        <v>144</v>
      </c>
      <c r="G4133" s="196">
        <v>94741</v>
      </c>
      <c r="H4133" s="196" t="s">
        <v>9672</v>
      </c>
      <c r="I4133" s="196" t="s">
        <v>5502</v>
      </c>
      <c r="J4133" s="196" t="s">
        <v>5503</v>
      </c>
      <c r="K4133" s="197">
        <v>12.23</v>
      </c>
      <c r="L4133" s="196" t="s">
        <v>5433</v>
      </c>
    </row>
    <row r="4134" spans="1:12" ht="15.75">
      <c r="A4134" s="196" t="s">
        <v>8643</v>
      </c>
      <c r="B4134" s="196" t="s">
        <v>8644</v>
      </c>
      <c r="C4134" s="196" t="s">
        <v>8009</v>
      </c>
      <c r="D4134" s="196">
        <v>180</v>
      </c>
      <c r="E4134" s="197" t="s">
        <v>144</v>
      </c>
      <c r="F4134" s="196" t="s">
        <v>144</v>
      </c>
      <c r="G4134" s="196">
        <v>94742</v>
      </c>
      <c r="H4134" s="196" t="s">
        <v>9673</v>
      </c>
      <c r="I4134" s="196" t="s">
        <v>5502</v>
      </c>
      <c r="J4134" s="196" t="s">
        <v>5503</v>
      </c>
      <c r="K4134" s="197">
        <v>14.92</v>
      </c>
      <c r="L4134" s="196" t="s">
        <v>5433</v>
      </c>
    </row>
    <row r="4135" spans="1:12" ht="15.75">
      <c r="A4135" s="196" t="s">
        <v>8643</v>
      </c>
      <c r="B4135" s="196" t="s">
        <v>8644</v>
      </c>
      <c r="C4135" s="196" t="s">
        <v>8009</v>
      </c>
      <c r="D4135" s="196">
        <v>180</v>
      </c>
      <c r="E4135" s="197" t="s">
        <v>144</v>
      </c>
      <c r="F4135" s="196" t="s">
        <v>144</v>
      </c>
      <c r="G4135" s="196">
        <v>94743</v>
      </c>
      <c r="H4135" s="196" t="s">
        <v>9674</v>
      </c>
      <c r="I4135" s="196" t="s">
        <v>5502</v>
      </c>
      <c r="J4135" s="196" t="s">
        <v>5503</v>
      </c>
      <c r="K4135" s="197">
        <v>16.43</v>
      </c>
      <c r="L4135" s="196" t="s">
        <v>5433</v>
      </c>
    </row>
    <row r="4136" spans="1:12" ht="15.75">
      <c r="A4136" s="196" t="s">
        <v>8643</v>
      </c>
      <c r="B4136" s="196" t="s">
        <v>8644</v>
      </c>
      <c r="C4136" s="196" t="s">
        <v>8009</v>
      </c>
      <c r="D4136" s="196">
        <v>180</v>
      </c>
      <c r="E4136" s="197" t="s">
        <v>144</v>
      </c>
      <c r="F4136" s="196" t="s">
        <v>144</v>
      </c>
      <c r="G4136" s="196">
        <v>94744</v>
      </c>
      <c r="H4136" s="196" t="s">
        <v>9675</v>
      </c>
      <c r="I4136" s="196" t="s">
        <v>5502</v>
      </c>
      <c r="J4136" s="196" t="s">
        <v>5503</v>
      </c>
      <c r="K4136" s="197">
        <v>23.87</v>
      </c>
      <c r="L4136" s="196" t="s">
        <v>5433</v>
      </c>
    </row>
    <row r="4137" spans="1:12" ht="15.75">
      <c r="A4137" s="196" t="s">
        <v>8643</v>
      </c>
      <c r="B4137" s="196" t="s">
        <v>8644</v>
      </c>
      <c r="C4137" s="196" t="s">
        <v>8009</v>
      </c>
      <c r="D4137" s="196">
        <v>180</v>
      </c>
      <c r="E4137" s="197" t="s">
        <v>144</v>
      </c>
      <c r="F4137" s="196" t="s">
        <v>144</v>
      </c>
      <c r="G4137" s="196">
        <v>94746</v>
      </c>
      <c r="H4137" s="196" t="s">
        <v>9676</v>
      </c>
      <c r="I4137" s="196" t="s">
        <v>5502</v>
      </c>
      <c r="J4137" s="196" t="s">
        <v>5503</v>
      </c>
      <c r="K4137" s="197">
        <v>34.01</v>
      </c>
      <c r="L4137" s="196" t="s">
        <v>5433</v>
      </c>
    </row>
    <row r="4138" spans="1:12" ht="15.75">
      <c r="A4138" s="196" t="s">
        <v>8643</v>
      </c>
      <c r="B4138" s="196" t="s">
        <v>8644</v>
      </c>
      <c r="C4138" s="196" t="s">
        <v>8009</v>
      </c>
      <c r="D4138" s="196">
        <v>180</v>
      </c>
      <c r="E4138" s="197" t="s">
        <v>144</v>
      </c>
      <c r="F4138" s="196" t="s">
        <v>144</v>
      </c>
      <c r="G4138" s="196">
        <v>94748</v>
      </c>
      <c r="H4138" s="196" t="s">
        <v>9677</v>
      </c>
      <c r="I4138" s="196" t="s">
        <v>5502</v>
      </c>
      <c r="J4138" s="196" t="s">
        <v>5503</v>
      </c>
      <c r="K4138" s="197">
        <v>70.03</v>
      </c>
      <c r="L4138" s="196" t="s">
        <v>5433</v>
      </c>
    </row>
    <row r="4139" spans="1:12" ht="15.75">
      <c r="A4139" s="196" t="s">
        <v>8643</v>
      </c>
      <c r="B4139" s="196" t="s">
        <v>8644</v>
      </c>
      <c r="C4139" s="196" t="s">
        <v>8009</v>
      </c>
      <c r="D4139" s="196">
        <v>180</v>
      </c>
      <c r="E4139" s="197" t="s">
        <v>144</v>
      </c>
      <c r="F4139" s="196" t="s">
        <v>144</v>
      </c>
      <c r="G4139" s="196">
        <v>94750</v>
      </c>
      <c r="H4139" s="196" t="s">
        <v>9678</v>
      </c>
      <c r="I4139" s="196" t="s">
        <v>5502</v>
      </c>
      <c r="J4139" s="196" t="s">
        <v>5503</v>
      </c>
      <c r="K4139" s="197">
        <v>165.91</v>
      </c>
      <c r="L4139" s="196" t="s">
        <v>5433</v>
      </c>
    </row>
    <row r="4140" spans="1:12" ht="15.75">
      <c r="A4140" s="196" t="s">
        <v>8643</v>
      </c>
      <c r="B4140" s="196" t="s">
        <v>8644</v>
      </c>
      <c r="C4140" s="196" t="s">
        <v>8009</v>
      </c>
      <c r="D4140" s="196">
        <v>180</v>
      </c>
      <c r="E4140" s="197" t="s">
        <v>144</v>
      </c>
      <c r="F4140" s="196" t="s">
        <v>144</v>
      </c>
      <c r="G4140" s="196">
        <v>94752</v>
      </c>
      <c r="H4140" s="196" t="s">
        <v>9679</v>
      </c>
      <c r="I4140" s="196" t="s">
        <v>5502</v>
      </c>
      <c r="J4140" s="196" t="s">
        <v>5503</v>
      </c>
      <c r="K4140" s="197">
        <v>202.06</v>
      </c>
      <c r="L4140" s="196" t="s">
        <v>5433</v>
      </c>
    </row>
    <row r="4141" spans="1:12" ht="15.75">
      <c r="A4141" s="196" t="s">
        <v>8643</v>
      </c>
      <c r="B4141" s="196" t="s">
        <v>8644</v>
      </c>
      <c r="C4141" s="196" t="s">
        <v>8009</v>
      </c>
      <c r="D4141" s="196">
        <v>180</v>
      </c>
      <c r="E4141" s="197" t="s">
        <v>144</v>
      </c>
      <c r="F4141" s="196" t="s">
        <v>144</v>
      </c>
      <c r="G4141" s="196">
        <v>94756</v>
      </c>
      <c r="H4141" s="196" t="s">
        <v>9680</v>
      </c>
      <c r="I4141" s="196" t="s">
        <v>5502</v>
      </c>
      <c r="J4141" s="196" t="s">
        <v>5503</v>
      </c>
      <c r="K4141" s="197">
        <v>12.46</v>
      </c>
      <c r="L4141" s="196" t="s">
        <v>5433</v>
      </c>
    </row>
    <row r="4142" spans="1:12" ht="15.75">
      <c r="A4142" s="196" t="s">
        <v>8643</v>
      </c>
      <c r="B4142" s="196" t="s">
        <v>8644</v>
      </c>
      <c r="C4142" s="196" t="s">
        <v>8009</v>
      </c>
      <c r="D4142" s="196">
        <v>180</v>
      </c>
      <c r="E4142" s="197" t="s">
        <v>144</v>
      </c>
      <c r="F4142" s="196" t="s">
        <v>144</v>
      </c>
      <c r="G4142" s="196">
        <v>94757</v>
      </c>
      <c r="H4142" s="196" t="s">
        <v>9681</v>
      </c>
      <c r="I4142" s="196" t="s">
        <v>5502</v>
      </c>
      <c r="J4142" s="196" t="s">
        <v>5503</v>
      </c>
      <c r="K4142" s="197">
        <v>17</v>
      </c>
      <c r="L4142" s="196" t="s">
        <v>5433</v>
      </c>
    </row>
    <row r="4143" spans="1:12" ht="15.75">
      <c r="A4143" s="196" t="s">
        <v>8643</v>
      </c>
      <c r="B4143" s="196" t="s">
        <v>8644</v>
      </c>
      <c r="C4143" s="196" t="s">
        <v>8009</v>
      </c>
      <c r="D4143" s="196">
        <v>180</v>
      </c>
      <c r="E4143" s="197" t="s">
        <v>144</v>
      </c>
      <c r="F4143" s="196" t="s">
        <v>144</v>
      </c>
      <c r="G4143" s="196">
        <v>94758</v>
      </c>
      <c r="H4143" s="196" t="s">
        <v>9682</v>
      </c>
      <c r="I4143" s="196" t="s">
        <v>5502</v>
      </c>
      <c r="J4143" s="196" t="s">
        <v>5503</v>
      </c>
      <c r="K4143" s="197">
        <v>43.51</v>
      </c>
      <c r="L4143" s="196" t="s">
        <v>5433</v>
      </c>
    </row>
    <row r="4144" spans="1:12" ht="15.75">
      <c r="A4144" s="196" t="s">
        <v>8643</v>
      </c>
      <c r="B4144" s="196" t="s">
        <v>8644</v>
      </c>
      <c r="C4144" s="196" t="s">
        <v>8009</v>
      </c>
      <c r="D4144" s="196">
        <v>180</v>
      </c>
      <c r="E4144" s="197" t="s">
        <v>144</v>
      </c>
      <c r="F4144" s="196" t="s">
        <v>144</v>
      </c>
      <c r="G4144" s="196">
        <v>94759</v>
      </c>
      <c r="H4144" s="196" t="s">
        <v>9683</v>
      </c>
      <c r="I4144" s="196" t="s">
        <v>5502</v>
      </c>
      <c r="J4144" s="196" t="s">
        <v>5503</v>
      </c>
      <c r="K4144" s="197">
        <v>53.62</v>
      </c>
      <c r="L4144" s="196" t="s">
        <v>5433</v>
      </c>
    </row>
    <row r="4145" spans="1:12" ht="15.75">
      <c r="A4145" s="196" t="s">
        <v>8643</v>
      </c>
      <c r="B4145" s="196" t="s">
        <v>8644</v>
      </c>
      <c r="C4145" s="196" t="s">
        <v>8009</v>
      </c>
      <c r="D4145" s="196">
        <v>180</v>
      </c>
      <c r="E4145" s="197" t="s">
        <v>144</v>
      </c>
      <c r="F4145" s="196" t="s">
        <v>144</v>
      </c>
      <c r="G4145" s="196">
        <v>94760</v>
      </c>
      <c r="H4145" s="196" t="s">
        <v>9684</v>
      </c>
      <c r="I4145" s="196" t="s">
        <v>5502</v>
      </c>
      <c r="J4145" s="196" t="s">
        <v>5503</v>
      </c>
      <c r="K4145" s="197">
        <v>87.99</v>
      </c>
      <c r="L4145" s="196" t="s">
        <v>5433</v>
      </c>
    </row>
    <row r="4146" spans="1:12" ht="15.75">
      <c r="A4146" s="196" t="s">
        <v>8643</v>
      </c>
      <c r="B4146" s="196" t="s">
        <v>8644</v>
      </c>
      <c r="C4146" s="196" t="s">
        <v>8009</v>
      </c>
      <c r="D4146" s="196">
        <v>180</v>
      </c>
      <c r="E4146" s="197" t="s">
        <v>144</v>
      </c>
      <c r="F4146" s="196" t="s">
        <v>144</v>
      </c>
      <c r="G4146" s="196">
        <v>94761</v>
      </c>
      <c r="H4146" s="196" t="s">
        <v>9685</v>
      </c>
      <c r="I4146" s="196" t="s">
        <v>5502</v>
      </c>
      <c r="J4146" s="196" t="s">
        <v>5503</v>
      </c>
      <c r="K4146" s="197">
        <v>189.34</v>
      </c>
      <c r="L4146" s="196" t="s">
        <v>5433</v>
      </c>
    </row>
    <row r="4147" spans="1:12" ht="15.75">
      <c r="A4147" s="196" t="s">
        <v>8643</v>
      </c>
      <c r="B4147" s="196" t="s">
        <v>8644</v>
      </c>
      <c r="C4147" s="196" t="s">
        <v>8009</v>
      </c>
      <c r="D4147" s="196">
        <v>180</v>
      </c>
      <c r="E4147" s="197" t="s">
        <v>144</v>
      </c>
      <c r="F4147" s="196" t="s">
        <v>144</v>
      </c>
      <c r="G4147" s="196">
        <v>94762</v>
      </c>
      <c r="H4147" s="196" t="s">
        <v>9686</v>
      </c>
      <c r="I4147" s="196" t="s">
        <v>5502</v>
      </c>
      <c r="J4147" s="196" t="s">
        <v>5503</v>
      </c>
      <c r="K4147" s="197">
        <v>241.93</v>
      </c>
      <c r="L4147" s="196" t="s">
        <v>5433</v>
      </c>
    </row>
    <row r="4148" spans="1:12" ht="15.75">
      <c r="A4148" s="196" t="s">
        <v>8643</v>
      </c>
      <c r="B4148" s="196" t="s">
        <v>8644</v>
      </c>
      <c r="C4148" s="196" t="s">
        <v>8009</v>
      </c>
      <c r="D4148" s="196">
        <v>180</v>
      </c>
      <c r="E4148" s="197" t="s">
        <v>144</v>
      </c>
      <c r="F4148" s="196" t="s">
        <v>144</v>
      </c>
      <c r="G4148" s="196">
        <v>94783</v>
      </c>
      <c r="H4148" s="196" t="s">
        <v>9687</v>
      </c>
      <c r="I4148" s="196" t="s">
        <v>5502</v>
      </c>
      <c r="J4148" s="196" t="s">
        <v>5503</v>
      </c>
      <c r="K4148" s="197">
        <v>18.03</v>
      </c>
      <c r="L4148" s="196" t="s">
        <v>5433</v>
      </c>
    </row>
    <row r="4149" spans="1:12" ht="15.75">
      <c r="A4149" s="196" t="s">
        <v>8643</v>
      </c>
      <c r="B4149" s="196" t="s">
        <v>8644</v>
      </c>
      <c r="C4149" s="196" t="s">
        <v>8009</v>
      </c>
      <c r="D4149" s="196">
        <v>180</v>
      </c>
      <c r="E4149" s="197" t="s">
        <v>144</v>
      </c>
      <c r="F4149" s="196" t="s">
        <v>144</v>
      </c>
      <c r="G4149" s="196">
        <v>94785</v>
      </c>
      <c r="H4149" s="196" t="s">
        <v>9688</v>
      </c>
      <c r="I4149" s="196" t="s">
        <v>5502</v>
      </c>
      <c r="J4149" s="196" t="s">
        <v>5503</v>
      </c>
      <c r="K4149" s="197">
        <v>32.590000000000003</v>
      </c>
      <c r="L4149" s="196" t="s">
        <v>5433</v>
      </c>
    </row>
    <row r="4150" spans="1:12" ht="15.75">
      <c r="A4150" s="196" t="s">
        <v>8643</v>
      </c>
      <c r="B4150" s="196" t="s">
        <v>8644</v>
      </c>
      <c r="C4150" s="196" t="s">
        <v>8009</v>
      </c>
      <c r="D4150" s="196">
        <v>180</v>
      </c>
      <c r="E4150" s="197" t="s">
        <v>144</v>
      </c>
      <c r="F4150" s="196" t="s">
        <v>144</v>
      </c>
      <c r="G4150" s="196">
        <v>94786</v>
      </c>
      <c r="H4150" s="196" t="s">
        <v>9689</v>
      </c>
      <c r="I4150" s="196" t="s">
        <v>5502</v>
      </c>
      <c r="J4150" s="196" t="s">
        <v>5503</v>
      </c>
      <c r="K4150" s="197">
        <v>42.7</v>
      </c>
      <c r="L4150" s="196" t="s">
        <v>5433</v>
      </c>
    </row>
    <row r="4151" spans="1:12" ht="15.75">
      <c r="A4151" s="196" t="s">
        <v>8643</v>
      </c>
      <c r="B4151" s="196" t="s">
        <v>8644</v>
      </c>
      <c r="C4151" s="196" t="s">
        <v>8009</v>
      </c>
      <c r="D4151" s="196">
        <v>180</v>
      </c>
      <c r="E4151" s="197" t="s">
        <v>144</v>
      </c>
      <c r="F4151" s="196" t="s">
        <v>144</v>
      </c>
      <c r="G4151" s="196">
        <v>94787</v>
      </c>
      <c r="H4151" s="196" t="s">
        <v>9690</v>
      </c>
      <c r="I4151" s="196" t="s">
        <v>5502</v>
      </c>
      <c r="J4151" s="196" t="s">
        <v>5503</v>
      </c>
      <c r="K4151" s="197">
        <v>57.62</v>
      </c>
      <c r="L4151" s="196" t="s">
        <v>5433</v>
      </c>
    </row>
    <row r="4152" spans="1:12" ht="15.75">
      <c r="A4152" s="196" t="s">
        <v>8643</v>
      </c>
      <c r="B4152" s="196" t="s">
        <v>8644</v>
      </c>
      <c r="C4152" s="196" t="s">
        <v>8009</v>
      </c>
      <c r="D4152" s="196">
        <v>180</v>
      </c>
      <c r="E4152" s="197" t="s">
        <v>144</v>
      </c>
      <c r="F4152" s="196" t="s">
        <v>144</v>
      </c>
      <c r="G4152" s="196">
        <v>94788</v>
      </c>
      <c r="H4152" s="196" t="s">
        <v>9691</v>
      </c>
      <c r="I4152" s="196" t="s">
        <v>5502</v>
      </c>
      <c r="J4152" s="196" t="s">
        <v>5503</v>
      </c>
      <c r="K4152" s="197">
        <v>83.02</v>
      </c>
      <c r="L4152" s="196" t="s">
        <v>5433</v>
      </c>
    </row>
    <row r="4153" spans="1:12" ht="15.75">
      <c r="A4153" s="196" t="s">
        <v>8643</v>
      </c>
      <c r="B4153" s="196" t="s">
        <v>8644</v>
      </c>
      <c r="C4153" s="196" t="s">
        <v>8009</v>
      </c>
      <c r="D4153" s="196">
        <v>180</v>
      </c>
      <c r="E4153" s="197" t="s">
        <v>144</v>
      </c>
      <c r="F4153" s="196" t="s">
        <v>144</v>
      </c>
      <c r="G4153" s="196">
        <v>94789</v>
      </c>
      <c r="H4153" s="196" t="s">
        <v>9692</v>
      </c>
      <c r="I4153" s="196" t="s">
        <v>5502</v>
      </c>
      <c r="J4153" s="196" t="s">
        <v>5503</v>
      </c>
      <c r="K4153" s="197">
        <v>259.27</v>
      </c>
      <c r="L4153" s="196" t="s">
        <v>5433</v>
      </c>
    </row>
    <row r="4154" spans="1:12" ht="15.75">
      <c r="A4154" s="196" t="s">
        <v>8643</v>
      </c>
      <c r="B4154" s="196" t="s">
        <v>8644</v>
      </c>
      <c r="C4154" s="196" t="s">
        <v>8009</v>
      </c>
      <c r="D4154" s="196">
        <v>180</v>
      </c>
      <c r="E4154" s="197" t="s">
        <v>144</v>
      </c>
      <c r="F4154" s="196" t="s">
        <v>144</v>
      </c>
      <c r="G4154" s="196">
        <v>94790</v>
      </c>
      <c r="H4154" s="196" t="s">
        <v>9693</v>
      </c>
      <c r="I4154" s="196" t="s">
        <v>5502</v>
      </c>
      <c r="J4154" s="196" t="s">
        <v>5503</v>
      </c>
      <c r="K4154" s="197">
        <v>299.81</v>
      </c>
      <c r="L4154" s="196" t="s">
        <v>5433</v>
      </c>
    </row>
    <row r="4155" spans="1:12" ht="15.75">
      <c r="A4155" s="196" t="s">
        <v>8643</v>
      </c>
      <c r="B4155" s="196" t="s">
        <v>8644</v>
      </c>
      <c r="C4155" s="196" t="s">
        <v>8009</v>
      </c>
      <c r="D4155" s="196">
        <v>180</v>
      </c>
      <c r="E4155" s="197" t="s">
        <v>144</v>
      </c>
      <c r="F4155" s="196" t="s">
        <v>144</v>
      </c>
      <c r="G4155" s="196">
        <v>94791</v>
      </c>
      <c r="H4155" s="196" t="s">
        <v>9694</v>
      </c>
      <c r="I4155" s="196" t="s">
        <v>5502</v>
      </c>
      <c r="J4155" s="196" t="s">
        <v>5503</v>
      </c>
      <c r="K4155" s="197">
        <v>419.75</v>
      </c>
      <c r="L4155" s="196" t="s">
        <v>5433</v>
      </c>
    </row>
    <row r="4156" spans="1:12" ht="15.75">
      <c r="A4156" s="196" t="s">
        <v>8643</v>
      </c>
      <c r="B4156" s="196" t="s">
        <v>8644</v>
      </c>
      <c r="C4156" s="196" t="s">
        <v>8009</v>
      </c>
      <c r="D4156" s="196">
        <v>180</v>
      </c>
      <c r="E4156" s="197" t="s">
        <v>144</v>
      </c>
      <c r="F4156" s="196" t="s">
        <v>144</v>
      </c>
      <c r="G4156" s="196">
        <v>94863</v>
      </c>
      <c r="H4156" s="196" t="s">
        <v>9695</v>
      </c>
      <c r="I4156" s="196" t="s">
        <v>5502</v>
      </c>
      <c r="J4156" s="196" t="s">
        <v>5503</v>
      </c>
      <c r="K4156" s="197">
        <v>136.19</v>
      </c>
      <c r="L4156" s="196" t="s">
        <v>5433</v>
      </c>
    </row>
    <row r="4157" spans="1:12" ht="15.75">
      <c r="A4157" s="196" t="s">
        <v>8643</v>
      </c>
      <c r="B4157" s="196" t="s">
        <v>8644</v>
      </c>
      <c r="C4157" s="196" t="s">
        <v>8009</v>
      </c>
      <c r="D4157" s="196">
        <v>180</v>
      </c>
      <c r="E4157" s="197" t="s">
        <v>144</v>
      </c>
      <c r="F4157" s="196" t="s">
        <v>144</v>
      </c>
      <c r="G4157" s="196">
        <v>95141</v>
      </c>
      <c r="H4157" s="196" t="s">
        <v>9696</v>
      </c>
      <c r="I4157" s="196" t="s">
        <v>5502</v>
      </c>
      <c r="J4157" s="196" t="s">
        <v>5503</v>
      </c>
      <c r="K4157" s="197">
        <v>30.4</v>
      </c>
      <c r="L4157" s="196" t="s">
        <v>5433</v>
      </c>
    </row>
    <row r="4158" spans="1:12" ht="15.75">
      <c r="A4158" s="196" t="s">
        <v>8643</v>
      </c>
      <c r="B4158" s="196" t="s">
        <v>8644</v>
      </c>
      <c r="C4158" s="196" t="s">
        <v>8009</v>
      </c>
      <c r="D4158" s="196">
        <v>180</v>
      </c>
      <c r="E4158" s="197" t="s">
        <v>144</v>
      </c>
      <c r="F4158" s="196" t="s">
        <v>144</v>
      </c>
      <c r="G4158" s="196">
        <v>95237</v>
      </c>
      <c r="H4158" s="196" t="s">
        <v>9697</v>
      </c>
      <c r="I4158" s="196" t="s">
        <v>5502</v>
      </c>
      <c r="J4158" s="196" t="s">
        <v>5503</v>
      </c>
      <c r="K4158" s="197">
        <v>24.27</v>
      </c>
      <c r="L4158" s="196" t="s">
        <v>5433</v>
      </c>
    </row>
    <row r="4159" spans="1:12" ht="15.75">
      <c r="A4159" s="196" t="s">
        <v>8643</v>
      </c>
      <c r="B4159" s="196" t="s">
        <v>8644</v>
      </c>
      <c r="C4159" s="196" t="s">
        <v>8009</v>
      </c>
      <c r="D4159" s="196">
        <v>180</v>
      </c>
      <c r="E4159" s="197" t="s">
        <v>144</v>
      </c>
      <c r="F4159" s="196" t="s">
        <v>144</v>
      </c>
      <c r="G4159" s="196">
        <v>95693</v>
      </c>
      <c r="H4159" s="196" t="s">
        <v>9698</v>
      </c>
      <c r="I4159" s="196" t="s">
        <v>5502</v>
      </c>
      <c r="J4159" s="196" t="s">
        <v>5503</v>
      </c>
      <c r="K4159" s="197">
        <v>48.72</v>
      </c>
      <c r="L4159" s="196" t="s">
        <v>5433</v>
      </c>
    </row>
    <row r="4160" spans="1:12" ht="15.75">
      <c r="A4160" s="196" t="s">
        <v>8643</v>
      </c>
      <c r="B4160" s="196" t="s">
        <v>8644</v>
      </c>
      <c r="C4160" s="196" t="s">
        <v>8009</v>
      </c>
      <c r="D4160" s="196">
        <v>180</v>
      </c>
      <c r="E4160" s="197" t="s">
        <v>144</v>
      </c>
      <c r="F4160" s="196" t="s">
        <v>144</v>
      </c>
      <c r="G4160" s="196">
        <v>95694</v>
      </c>
      <c r="H4160" s="196" t="s">
        <v>9699</v>
      </c>
      <c r="I4160" s="196" t="s">
        <v>5502</v>
      </c>
      <c r="J4160" s="196" t="s">
        <v>5503</v>
      </c>
      <c r="K4160" s="197">
        <v>64.83</v>
      </c>
      <c r="L4160" s="196" t="s">
        <v>5433</v>
      </c>
    </row>
    <row r="4161" spans="1:12" ht="15.75">
      <c r="A4161" s="196" t="s">
        <v>8643</v>
      </c>
      <c r="B4161" s="196" t="s">
        <v>8644</v>
      </c>
      <c r="C4161" s="196" t="s">
        <v>8009</v>
      </c>
      <c r="D4161" s="196">
        <v>180</v>
      </c>
      <c r="E4161" s="197" t="s">
        <v>144</v>
      </c>
      <c r="F4161" s="196" t="s">
        <v>144</v>
      </c>
      <c r="G4161" s="196">
        <v>95695</v>
      </c>
      <c r="H4161" s="196" t="s">
        <v>9700</v>
      </c>
      <c r="I4161" s="196" t="s">
        <v>5502</v>
      </c>
      <c r="J4161" s="196" t="s">
        <v>5503</v>
      </c>
      <c r="K4161" s="197">
        <v>63.21</v>
      </c>
      <c r="L4161" s="196" t="s">
        <v>5433</v>
      </c>
    </row>
    <row r="4162" spans="1:12" ht="15.75">
      <c r="A4162" s="196" t="s">
        <v>8643</v>
      </c>
      <c r="B4162" s="196" t="s">
        <v>8644</v>
      </c>
      <c r="C4162" s="196" t="s">
        <v>8009</v>
      </c>
      <c r="D4162" s="196">
        <v>180</v>
      </c>
      <c r="E4162" s="197" t="s">
        <v>144</v>
      </c>
      <c r="F4162" s="196" t="s">
        <v>144</v>
      </c>
      <c r="G4162" s="196">
        <v>95696</v>
      </c>
      <c r="H4162" s="196" t="s">
        <v>9701</v>
      </c>
      <c r="I4162" s="196" t="s">
        <v>5502</v>
      </c>
      <c r="J4162" s="196" t="s">
        <v>5503</v>
      </c>
      <c r="K4162" s="197">
        <v>35.340000000000003</v>
      </c>
      <c r="L4162" s="196" t="s">
        <v>5433</v>
      </c>
    </row>
    <row r="4163" spans="1:12" ht="15.75">
      <c r="A4163" s="196" t="s">
        <v>8643</v>
      </c>
      <c r="B4163" s="196" t="s">
        <v>8644</v>
      </c>
      <c r="C4163" s="196" t="s">
        <v>8009</v>
      </c>
      <c r="D4163" s="196">
        <v>180</v>
      </c>
      <c r="E4163" s="197" t="s">
        <v>144</v>
      </c>
      <c r="F4163" s="196" t="s">
        <v>144</v>
      </c>
      <c r="G4163" s="196">
        <v>96637</v>
      </c>
      <c r="H4163" s="196" t="s">
        <v>9702</v>
      </c>
      <c r="I4163" s="196" t="s">
        <v>5502</v>
      </c>
      <c r="J4163" s="196" t="s">
        <v>5432</v>
      </c>
      <c r="K4163" s="197">
        <v>12.57</v>
      </c>
      <c r="L4163" s="196" t="s">
        <v>5433</v>
      </c>
    </row>
    <row r="4164" spans="1:12" ht="15.75">
      <c r="A4164" s="196" t="s">
        <v>8643</v>
      </c>
      <c r="B4164" s="196" t="s">
        <v>8644</v>
      </c>
      <c r="C4164" s="196" t="s">
        <v>8009</v>
      </c>
      <c r="D4164" s="196">
        <v>180</v>
      </c>
      <c r="E4164" s="197" t="s">
        <v>144</v>
      </c>
      <c r="F4164" s="196" t="s">
        <v>144</v>
      </c>
      <c r="G4164" s="196">
        <v>96638</v>
      </c>
      <c r="H4164" s="196" t="s">
        <v>9703</v>
      </c>
      <c r="I4164" s="196" t="s">
        <v>5502</v>
      </c>
      <c r="J4164" s="196" t="s">
        <v>5432</v>
      </c>
      <c r="K4164" s="197">
        <v>12.02</v>
      </c>
      <c r="L4164" s="196" t="s">
        <v>5433</v>
      </c>
    </row>
    <row r="4165" spans="1:12" ht="15.75">
      <c r="A4165" s="196" t="s">
        <v>8643</v>
      </c>
      <c r="B4165" s="196" t="s">
        <v>8644</v>
      </c>
      <c r="C4165" s="196" t="s">
        <v>8009</v>
      </c>
      <c r="D4165" s="196">
        <v>180</v>
      </c>
      <c r="E4165" s="197" t="s">
        <v>144</v>
      </c>
      <c r="F4165" s="196" t="s">
        <v>144</v>
      </c>
      <c r="G4165" s="196">
        <v>96639</v>
      </c>
      <c r="H4165" s="196" t="s">
        <v>9704</v>
      </c>
      <c r="I4165" s="196" t="s">
        <v>5502</v>
      </c>
      <c r="J4165" s="196" t="s">
        <v>5432</v>
      </c>
      <c r="K4165" s="197">
        <v>8.84</v>
      </c>
      <c r="L4165" s="196" t="s">
        <v>5433</v>
      </c>
    </row>
    <row r="4166" spans="1:12" ht="15.75">
      <c r="A4166" s="196" t="s">
        <v>8643</v>
      </c>
      <c r="B4166" s="196" t="s">
        <v>8644</v>
      </c>
      <c r="C4166" s="196" t="s">
        <v>8009</v>
      </c>
      <c r="D4166" s="196">
        <v>180</v>
      </c>
      <c r="E4166" s="197" t="s">
        <v>144</v>
      </c>
      <c r="F4166" s="196" t="s">
        <v>144</v>
      </c>
      <c r="G4166" s="196">
        <v>96640</v>
      </c>
      <c r="H4166" s="196" t="s">
        <v>9705</v>
      </c>
      <c r="I4166" s="196" t="s">
        <v>5502</v>
      </c>
      <c r="J4166" s="196" t="s">
        <v>5432</v>
      </c>
      <c r="K4166" s="197">
        <v>24.3</v>
      </c>
      <c r="L4166" s="196" t="s">
        <v>5433</v>
      </c>
    </row>
    <row r="4167" spans="1:12" ht="15.75">
      <c r="A4167" s="196" t="s">
        <v>8643</v>
      </c>
      <c r="B4167" s="196" t="s">
        <v>8644</v>
      </c>
      <c r="C4167" s="196" t="s">
        <v>8009</v>
      </c>
      <c r="D4167" s="196">
        <v>180</v>
      </c>
      <c r="E4167" s="197" t="s">
        <v>144</v>
      </c>
      <c r="F4167" s="196" t="s">
        <v>144</v>
      </c>
      <c r="G4167" s="196">
        <v>96641</v>
      </c>
      <c r="H4167" s="196" t="s">
        <v>9706</v>
      </c>
      <c r="I4167" s="196" t="s">
        <v>5502</v>
      </c>
      <c r="J4167" s="196" t="s">
        <v>5432</v>
      </c>
      <c r="K4167" s="197">
        <v>18.78</v>
      </c>
      <c r="L4167" s="196" t="s">
        <v>5433</v>
      </c>
    </row>
    <row r="4168" spans="1:12" ht="15.75">
      <c r="A4168" s="196" t="s">
        <v>8643</v>
      </c>
      <c r="B4168" s="196" t="s">
        <v>8644</v>
      </c>
      <c r="C4168" s="196" t="s">
        <v>8009</v>
      </c>
      <c r="D4168" s="196">
        <v>180</v>
      </c>
      <c r="E4168" s="197" t="s">
        <v>144</v>
      </c>
      <c r="F4168" s="196" t="s">
        <v>144</v>
      </c>
      <c r="G4168" s="196">
        <v>96642</v>
      </c>
      <c r="H4168" s="196" t="s">
        <v>9707</v>
      </c>
      <c r="I4168" s="196" t="s">
        <v>5502</v>
      </c>
      <c r="J4168" s="196" t="s">
        <v>5432</v>
      </c>
      <c r="K4168" s="197">
        <v>16.62</v>
      </c>
      <c r="L4168" s="196" t="s">
        <v>5433</v>
      </c>
    </row>
    <row r="4169" spans="1:12" ht="15.75">
      <c r="A4169" s="196" t="s">
        <v>8643</v>
      </c>
      <c r="B4169" s="196" t="s">
        <v>8644</v>
      </c>
      <c r="C4169" s="196" t="s">
        <v>8009</v>
      </c>
      <c r="D4169" s="196">
        <v>180</v>
      </c>
      <c r="E4169" s="197" t="s">
        <v>144</v>
      </c>
      <c r="F4169" s="196" t="s">
        <v>144</v>
      </c>
      <c r="G4169" s="196">
        <v>96643</v>
      </c>
      <c r="H4169" s="196" t="s">
        <v>9708</v>
      </c>
      <c r="I4169" s="196" t="s">
        <v>5502</v>
      </c>
      <c r="J4169" s="196" t="s">
        <v>5432</v>
      </c>
      <c r="K4169" s="197">
        <v>48.99</v>
      </c>
      <c r="L4169" s="196" t="s">
        <v>5433</v>
      </c>
    </row>
    <row r="4170" spans="1:12" ht="15.75">
      <c r="A4170" s="196" t="s">
        <v>8643</v>
      </c>
      <c r="B4170" s="196" t="s">
        <v>8644</v>
      </c>
      <c r="C4170" s="196" t="s">
        <v>8009</v>
      </c>
      <c r="D4170" s="196">
        <v>180</v>
      </c>
      <c r="E4170" s="197" t="s">
        <v>144</v>
      </c>
      <c r="F4170" s="196" t="s">
        <v>144</v>
      </c>
      <c r="G4170" s="196">
        <v>96650</v>
      </c>
      <c r="H4170" s="196" t="s">
        <v>9709</v>
      </c>
      <c r="I4170" s="196" t="s">
        <v>5502</v>
      </c>
      <c r="J4170" s="196" t="s">
        <v>5432</v>
      </c>
      <c r="K4170" s="197">
        <v>9.49</v>
      </c>
      <c r="L4170" s="196" t="s">
        <v>5433</v>
      </c>
    </row>
    <row r="4171" spans="1:12" ht="15.75">
      <c r="A4171" s="196" t="s">
        <v>8643</v>
      </c>
      <c r="B4171" s="196" t="s">
        <v>8644</v>
      </c>
      <c r="C4171" s="196" t="s">
        <v>8009</v>
      </c>
      <c r="D4171" s="196">
        <v>180</v>
      </c>
      <c r="E4171" s="197" t="s">
        <v>144</v>
      </c>
      <c r="F4171" s="196" t="s">
        <v>144</v>
      </c>
      <c r="G4171" s="196">
        <v>96651</v>
      </c>
      <c r="H4171" s="196" t="s">
        <v>9710</v>
      </c>
      <c r="I4171" s="196" t="s">
        <v>5502</v>
      </c>
      <c r="J4171" s="196" t="s">
        <v>5432</v>
      </c>
      <c r="K4171" s="197">
        <v>8.94</v>
      </c>
      <c r="L4171" s="196" t="s">
        <v>5433</v>
      </c>
    </row>
    <row r="4172" spans="1:12" ht="15.75">
      <c r="A4172" s="196" t="s">
        <v>8643</v>
      </c>
      <c r="B4172" s="196" t="s">
        <v>8644</v>
      </c>
      <c r="C4172" s="196" t="s">
        <v>8009</v>
      </c>
      <c r="D4172" s="196">
        <v>180</v>
      </c>
      <c r="E4172" s="197" t="s">
        <v>144</v>
      </c>
      <c r="F4172" s="196" t="s">
        <v>144</v>
      </c>
      <c r="G4172" s="196">
        <v>96652</v>
      </c>
      <c r="H4172" s="196" t="s">
        <v>9711</v>
      </c>
      <c r="I4172" s="196" t="s">
        <v>5502</v>
      </c>
      <c r="J4172" s="196" t="s">
        <v>5432</v>
      </c>
      <c r="K4172" s="197">
        <v>17.899999999999999</v>
      </c>
      <c r="L4172" s="196" t="s">
        <v>5433</v>
      </c>
    </row>
    <row r="4173" spans="1:12" ht="15.75">
      <c r="A4173" s="196" t="s">
        <v>8643</v>
      </c>
      <c r="B4173" s="196" t="s">
        <v>8644</v>
      </c>
      <c r="C4173" s="196" t="s">
        <v>8009</v>
      </c>
      <c r="D4173" s="196">
        <v>180</v>
      </c>
      <c r="E4173" s="197" t="s">
        <v>144</v>
      </c>
      <c r="F4173" s="196" t="s">
        <v>144</v>
      </c>
      <c r="G4173" s="196">
        <v>96653</v>
      </c>
      <c r="H4173" s="196" t="s">
        <v>9712</v>
      </c>
      <c r="I4173" s="196" t="s">
        <v>5502</v>
      </c>
      <c r="J4173" s="196" t="s">
        <v>5432</v>
      </c>
      <c r="K4173" s="197">
        <v>17.84</v>
      </c>
      <c r="L4173" s="196" t="s">
        <v>5433</v>
      </c>
    </row>
    <row r="4174" spans="1:12" ht="15.75">
      <c r="A4174" s="196" t="s">
        <v>8643</v>
      </c>
      <c r="B4174" s="196" t="s">
        <v>8644</v>
      </c>
      <c r="C4174" s="196" t="s">
        <v>8009</v>
      </c>
      <c r="D4174" s="196">
        <v>180</v>
      </c>
      <c r="E4174" s="197" t="s">
        <v>144</v>
      </c>
      <c r="F4174" s="196" t="s">
        <v>144</v>
      </c>
      <c r="G4174" s="196">
        <v>96654</v>
      </c>
      <c r="H4174" s="196" t="s">
        <v>9713</v>
      </c>
      <c r="I4174" s="196" t="s">
        <v>5502</v>
      </c>
      <c r="J4174" s="196" t="s">
        <v>5432</v>
      </c>
      <c r="K4174" s="197">
        <v>29.83</v>
      </c>
      <c r="L4174" s="196" t="s">
        <v>5433</v>
      </c>
    </row>
    <row r="4175" spans="1:12" ht="15.75">
      <c r="A4175" s="196" t="s">
        <v>8643</v>
      </c>
      <c r="B4175" s="196" t="s">
        <v>8644</v>
      </c>
      <c r="C4175" s="196" t="s">
        <v>8009</v>
      </c>
      <c r="D4175" s="196">
        <v>180</v>
      </c>
      <c r="E4175" s="197" t="s">
        <v>144</v>
      </c>
      <c r="F4175" s="196" t="s">
        <v>144</v>
      </c>
      <c r="G4175" s="196">
        <v>96655</v>
      </c>
      <c r="H4175" s="196" t="s">
        <v>9714</v>
      </c>
      <c r="I4175" s="196" t="s">
        <v>5502</v>
      </c>
      <c r="J4175" s="196" t="s">
        <v>5432</v>
      </c>
      <c r="K4175" s="197">
        <v>29.22</v>
      </c>
      <c r="L4175" s="196" t="s">
        <v>5433</v>
      </c>
    </row>
    <row r="4176" spans="1:12" ht="15.75">
      <c r="A4176" s="196" t="s">
        <v>8643</v>
      </c>
      <c r="B4176" s="196" t="s">
        <v>8644</v>
      </c>
      <c r="C4176" s="196" t="s">
        <v>8009</v>
      </c>
      <c r="D4176" s="196">
        <v>180</v>
      </c>
      <c r="E4176" s="197" t="s">
        <v>144</v>
      </c>
      <c r="F4176" s="196" t="s">
        <v>144</v>
      </c>
      <c r="G4176" s="196">
        <v>96656</v>
      </c>
      <c r="H4176" s="196" t="s">
        <v>9715</v>
      </c>
      <c r="I4176" s="196" t="s">
        <v>5502</v>
      </c>
      <c r="J4176" s="196" t="s">
        <v>5432</v>
      </c>
      <c r="K4176" s="197">
        <v>6.81</v>
      </c>
      <c r="L4176" s="196" t="s">
        <v>5433</v>
      </c>
    </row>
    <row r="4177" spans="1:12" ht="15.75">
      <c r="A4177" s="196" t="s">
        <v>8643</v>
      </c>
      <c r="B4177" s="196" t="s">
        <v>8644</v>
      </c>
      <c r="C4177" s="196" t="s">
        <v>8009</v>
      </c>
      <c r="D4177" s="196">
        <v>180</v>
      </c>
      <c r="E4177" s="197" t="s">
        <v>144</v>
      </c>
      <c r="F4177" s="196" t="s">
        <v>144</v>
      </c>
      <c r="G4177" s="196">
        <v>96657</v>
      </c>
      <c r="H4177" s="196" t="s">
        <v>9716</v>
      </c>
      <c r="I4177" s="196" t="s">
        <v>5502</v>
      </c>
      <c r="J4177" s="196" t="s">
        <v>5432</v>
      </c>
      <c r="K4177" s="197">
        <v>22.27</v>
      </c>
      <c r="L4177" s="196" t="s">
        <v>5433</v>
      </c>
    </row>
    <row r="4178" spans="1:12" ht="15.75">
      <c r="A4178" s="196" t="s">
        <v>8643</v>
      </c>
      <c r="B4178" s="196" t="s">
        <v>8644</v>
      </c>
      <c r="C4178" s="196" t="s">
        <v>8009</v>
      </c>
      <c r="D4178" s="196">
        <v>180</v>
      </c>
      <c r="E4178" s="197" t="s">
        <v>144</v>
      </c>
      <c r="F4178" s="196" t="s">
        <v>144</v>
      </c>
      <c r="G4178" s="196">
        <v>96658</v>
      </c>
      <c r="H4178" s="196" t="s">
        <v>9717</v>
      </c>
      <c r="I4178" s="196" t="s">
        <v>5502</v>
      </c>
      <c r="J4178" s="196" t="s">
        <v>5432</v>
      </c>
      <c r="K4178" s="197">
        <v>16.75</v>
      </c>
      <c r="L4178" s="196" t="s">
        <v>5433</v>
      </c>
    </row>
    <row r="4179" spans="1:12" ht="15.75">
      <c r="A4179" s="196" t="s">
        <v>8643</v>
      </c>
      <c r="B4179" s="196" t="s">
        <v>8644</v>
      </c>
      <c r="C4179" s="196" t="s">
        <v>8009</v>
      </c>
      <c r="D4179" s="196">
        <v>180</v>
      </c>
      <c r="E4179" s="197" t="s">
        <v>144</v>
      </c>
      <c r="F4179" s="196" t="s">
        <v>144</v>
      </c>
      <c r="G4179" s="196">
        <v>96659</v>
      </c>
      <c r="H4179" s="196" t="s">
        <v>9718</v>
      </c>
      <c r="I4179" s="196" t="s">
        <v>5502</v>
      </c>
      <c r="J4179" s="196" t="s">
        <v>5432</v>
      </c>
      <c r="K4179" s="197">
        <v>12.13</v>
      </c>
      <c r="L4179" s="196" t="s">
        <v>5433</v>
      </c>
    </row>
    <row r="4180" spans="1:12" ht="15.75">
      <c r="A4180" s="196" t="s">
        <v>8643</v>
      </c>
      <c r="B4180" s="196" t="s">
        <v>8644</v>
      </c>
      <c r="C4180" s="196" t="s">
        <v>8009</v>
      </c>
      <c r="D4180" s="196">
        <v>180</v>
      </c>
      <c r="E4180" s="197" t="s">
        <v>144</v>
      </c>
      <c r="F4180" s="196" t="s">
        <v>144</v>
      </c>
      <c r="G4180" s="196">
        <v>96660</v>
      </c>
      <c r="H4180" s="196" t="s">
        <v>9719</v>
      </c>
      <c r="I4180" s="196" t="s">
        <v>5502</v>
      </c>
      <c r="J4180" s="196" t="s">
        <v>5432</v>
      </c>
      <c r="K4180" s="197">
        <v>37.909999999999997</v>
      </c>
      <c r="L4180" s="196" t="s">
        <v>5433</v>
      </c>
    </row>
    <row r="4181" spans="1:12" ht="15.75">
      <c r="A4181" s="196" t="s">
        <v>8643</v>
      </c>
      <c r="B4181" s="196" t="s">
        <v>8644</v>
      </c>
      <c r="C4181" s="196" t="s">
        <v>8009</v>
      </c>
      <c r="D4181" s="196">
        <v>180</v>
      </c>
      <c r="E4181" s="197" t="s">
        <v>144</v>
      </c>
      <c r="F4181" s="196" t="s">
        <v>144</v>
      </c>
      <c r="G4181" s="196">
        <v>96661</v>
      </c>
      <c r="H4181" s="196" t="s">
        <v>9720</v>
      </c>
      <c r="I4181" s="196" t="s">
        <v>5502</v>
      </c>
      <c r="J4181" s="196" t="s">
        <v>5432</v>
      </c>
      <c r="K4181" s="197">
        <v>29.42</v>
      </c>
      <c r="L4181" s="196" t="s">
        <v>5433</v>
      </c>
    </row>
    <row r="4182" spans="1:12" ht="15.75">
      <c r="A4182" s="196" t="s">
        <v>8643</v>
      </c>
      <c r="B4182" s="196" t="s">
        <v>8644</v>
      </c>
      <c r="C4182" s="196" t="s">
        <v>8009</v>
      </c>
      <c r="D4182" s="196">
        <v>180</v>
      </c>
      <c r="E4182" s="197" t="s">
        <v>144</v>
      </c>
      <c r="F4182" s="196" t="s">
        <v>144</v>
      </c>
      <c r="G4182" s="196">
        <v>96662</v>
      </c>
      <c r="H4182" s="196" t="s">
        <v>9721</v>
      </c>
      <c r="I4182" s="196" t="s">
        <v>5502</v>
      </c>
      <c r="J4182" s="196" t="s">
        <v>5432</v>
      </c>
      <c r="K4182" s="197">
        <v>12.41</v>
      </c>
      <c r="L4182" s="196" t="s">
        <v>5433</v>
      </c>
    </row>
    <row r="4183" spans="1:12" ht="15.75">
      <c r="A4183" s="196" t="s">
        <v>8643</v>
      </c>
      <c r="B4183" s="196" t="s">
        <v>8644</v>
      </c>
      <c r="C4183" s="196" t="s">
        <v>8009</v>
      </c>
      <c r="D4183" s="196">
        <v>180</v>
      </c>
      <c r="E4183" s="197" t="s">
        <v>144</v>
      </c>
      <c r="F4183" s="196" t="s">
        <v>144</v>
      </c>
      <c r="G4183" s="196">
        <v>96663</v>
      </c>
      <c r="H4183" s="196" t="s">
        <v>9722</v>
      </c>
      <c r="I4183" s="196" t="s">
        <v>5502</v>
      </c>
      <c r="J4183" s="196" t="s">
        <v>5432</v>
      </c>
      <c r="K4183" s="197">
        <v>22.34</v>
      </c>
      <c r="L4183" s="196" t="s">
        <v>5433</v>
      </c>
    </row>
    <row r="4184" spans="1:12" ht="15.75">
      <c r="A4184" s="196" t="s">
        <v>8643</v>
      </c>
      <c r="B4184" s="196" t="s">
        <v>8644</v>
      </c>
      <c r="C4184" s="196" t="s">
        <v>8009</v>
      </c>
      <c r="D4184" s="196">
        <v>180</v>
      </c>
      <c r="E4184" s="197" t="s">
        <v>144</v>
      </c>
      <c r="F4184" s="196" t="s">
        <v>144</v>
      </c>
      <c r="G4184" s="196">
        <v>96664</v>
      </c>
      <c r="H4184" s="196" t="s">
        <v>9723</v>
      </c>
      <c r="I4184" s="196" t="s">
        <v>5502</v>
      </c>
      <c r="J4184" s="196" t="s">
        <v>5432</v>
      </c>
      <c r="K4184" s="197">
        <v>24.15</v>
      </c>
      <c r="L4184" s="196" t="s">
        <v>5433</v>
      </c>
    </row>
    <row r="4185" spans="1:12" ht="15.75">
      <c r="A4185" s="196" t="s">
        <v>8643</v>
      </c>
      <c r="B4185" s="196" t="s">
        <v>8644</v>
      </c>
      <c r="C4185" s="196" t="s">
        <v>8009</v>
      </c>
      <c r="D4185" s="196">
        <v>180</v>
      </c>
      <c r="E4185" s="197" t="s">
        <v>144</v>
      </c>
      <c r="F4185" s="196" t="s">
        <v>144</v>
      </c>
      <c r="G4185" s="196">
        <v>96665</v>
      </c>
      <c r="H4185" s="196" t="s">
        <v>9724</v>
      </c>
      <c r="I4185" s="196" t="s">
        <v>5502</v>
      </c>
      <c r="J4185" s="196" t="s">
        <v>5432</v>
      </c>
      <c r="K4185" s="197">
        <v>12.48</v>
      </c>
      <c r="L4185" s="196" t="s">
        <v>5433</v>
      </c>
    </row>
    <row r="4186" spans="1:12" ht="15.75">
      <c r="A4186" s="196" t="s">
        <v>8643</v>
      </c>
      <c r="B4186" s="196" t="s">
        <v>8644</v>
      </c>
      <c r="C4186" s="196" t="s">
        <v>8009</v>
      </c>
      <c r="D4186" s="196">
        <v>180</v>
      </c>
      <c r="E4186" s="197" t="s">
        <v>144</v>
      </c>
      <c r="F4186" s="196" t="s">
        <v>144</v>
      </c>
      <c r="G4186" s="196">
        <v>96666</v>
      </c>
      <c r="H4186" s="196" t="s">
        <v>9725</v>
      </c>
      <c r="I4186" s="196" t="s">
        <v>5502</v>
      </c>
      <c r="J4186" s="196" t="s">
        <v>5432</v>
      </c>
      <c r="K4186" s="197">
        <v>23.99</v>
      </c>
      <c r="L4186" s="196" t="s">
        <v>5433</v>
      </c>
    </row>
    <row r="4187" spans="1:12" ht="15.75">
      <c r="A4187" s="196" t="s">
        <v>8643</v>
      </c>
      <c r="B4187" s="196" t="s">
        <v>8644</v>
      </c>
      <c r="C4187" s="196" t="s">
        <v>8009</v>
      </c>
      <c r="D4187" s="196">
        <v>180</v>
      </c>
      <c r="E4187" s="197" t="s">
        <v>144</v>
      </c>
      <c r="F4187" s="196" t="s">
        <v>144</v>
      </c>
      <c r="G4187" s="196">
        <v>96667</v>
      </c>
      <c r="H4187" s="196" t="s">
        <v>9726</v>
      </c>
      <c r="I4187" s="196" t="s">
        <v>5502</v>
      </c>
      <c r="J4187" s="196" t="s">
        <v>5432</v>
      </c>
      <c r="K4187" s="197">
        <v>42.29</v>
      </c>
      <c r="L4187" s="196" t="s">
        <v>5433</v>
      </c>
    </row>
    <row r="4188" spans="1:12" ht="15.75">
      <c r="A4188" s="196" t="s">
        <v>8643</v>
      </c>
      <c r="B4188" s="196" t="s">
        <v>8644</v>
      </c>
      <c r="C4188" s="196" t="s">
        <v>8009</v>
      </c>
      <c r="D4188" s="196">
        <v>180</v>
      </c>
      <c r="E4188" s="197" t="s">
        <v>144</v>
      </c>
      <c r="F4188" s="196" t="s">
        <v>144</v>
      </c>
      <c r="G4188" s="196">
        <v>96684</v>
      </c>
      <c r="H4188" s="196" t="s">
        <v>9727</v>
      </c>
      <c r="I4188" s="196" t="s">
        <v>5502</v>
      </c>
      <c r="J4188" s="196" t="s">
        <v>5432</v>
      </c>
      <c r="K4188" s="197">
        <v>4.8600000000000003</v>
      </c>
      <c r="L4188" s="196" t="s">
        <v>5433</v>
      </c>
    </row>
    <row r="4189" spans="1:12" ht="15.75">
      <c r="A4189" s="196" t="s">
        <v>8643</v>
      </c>
      <c r="B4189" s="196" t="s">
        <v>8644</v>
      </c>
      <c r="C4189" s="196" t="s">
        <v>8009</v>
      </c>
      <c r="D4189" s="196">
        <v>180</v>
      </c>
      <c r="E4189" s="197" t="s">
        <v>144</v>
      </c>
      <c r="F4189" s="196" t="s">
        <v>144</v>
      </c>
      <c r="G4189" s="196">
        <v>96685</v>
      </c>
      <c r="H4189" s="196" t="s">
        <v>9728</v>
      </c>
      <c r="I4189" s="196" t="s">
        <v>5502</v>
      </c>
      <c r="J4189" s="196" t="s">
        <v>5432</v>
      </c>
      <c r="K4189" s="197">
        <v>4.3099999999999996</v>
      </c>
      <c r="L4189" s="196" t="s">
        <v>5433</v>
      </c>
    </row>
    <row r="4190" spans="1:12" ht="15.75">
      <c r="A4190" s="196" t="s">
        <v>8643</v>
      </c>
      <c r="B4190" s="196" t="s">
        <v>8644</v>
      </c>
      <c r="C4190" s="196" t="s">
        <v>8009</v>
      </c>
      <c r="D4190" s="196">
        <v>180</v>
      </c>
      <c r="E4190" s="197" t="s">
        <v>144</v>
      </c>
      <c r="F4190" s="196" t="s">
        <v>144</v>
      </c>
      <c r="G4190" s="196">
        <v>96686</v>
      </c>
      <c r="H4190" s="196" t="s">
        <v>9729</v>
      </c>
      <c r="I4190" s="196" t="s">
        <v>5502</v>
      </c>
      <c r="J4190" s="196" t="s">
        <v>5432</v>
      </c>
      <c r="K4190" s="197">
        <v>7.32</v>
      </c>
      <c r="L4190" s="196" t="s">
        <v>5433</v>
      </c>
    </row>
    <row r="4191" spans="1:12" ht="15.75">
      <c r="A4191" s="196" t="s">
        <v>8643</v>
      </c>
      <c r="B4191" s="196" t="s">
        <v>8644</v>
      </c>
      <c r="C4191" s="196" t="s">
        <v>8009</v>
      </c>
      <c r="D4191" s="196">
        <v>180</v>
      </c>
      <c r="E4191" s="197" t="s">
        <v>144</v>
      </c>
      <c r="F4191" s="196" t="s">
        <v>144</v>
      </c>
      <c r="G4191" s="196">
        <v>96687</v>
      </c>
      <c r="H4191" s="196" t="s">
        <v>9730</v>
      </c>
      <c r="I4191" s="196" t="s">
        <v>5502</v>
      </c>
      <c r="J4191" s="196" t="s">
        <v>5432</v>
      </c>
      <c r="K4191" s="197">
        <v>7.26</v>
      </c>
      <c r="L4191" s="196" t="s">
        <v>5433</v>
      </c>
    </row>
    <row r="4192" spans="1:12" ht="15.75">
      <c r="A4192" s="196" t="s">
        <v>8643</v>
      </c>
      <c r="B4192" s="196" t="s">
        <v>8644</v>
      </c>
      <c r="C4192" s="196" t="s">
        <v>8009</v>
      </c>
      <c r="D4192" s="196">
        <v>180</v>
      </c>
      <c r="E4192" s="197" t="s">
        <v>144</v>
      </c>
      <c r="F4192" s="196" t="s">
        <v>144</v>
      </c>
      <c r="G4192" s="196">
        <v>96688</v>
      </c>
      <c r="H4192" s="196" t="s">
        <v>9731</v>
      </c>
      <c r="I4192" s="196" t="s">
        <v>5502</v>
      </c>
      <c r="J4192" s="196" t="s">
        <v>5432</v>
      </c>
      <c r="K4192" s="197">
        <v>12.73</v>
      </c>
      <c r="L4192" s="196" t="s">
        <v>5433</v>
      </c>
    </row>
    <row r="4193" spans="1:12" ht="15.75">
      <c r="A4193" s="196" t="s">
        <v>8643</v>
      </c>
      <c r="B4193" s="196" t="s">
        <v>8644</v>
      </c>
      <c r="C4193" s="196" t="s">
        <v>8009</v>
      </c>
      <c r="D4193" s="196">
        <v>180</v>
      </c>
      <c r="E4193" s="197" t="s">
        <v>144</v>
      </c>
      <c r="F4193" s="196" t="s">
        <v>144</v>
      </c>
      <c r="G4193" s="196">
        <v>96689</v>
      </c>
      <c r="H4193" s="196" t="s">
        <v>9732</v>
      </c>
      <c r="I4193" s="196" t="s">
        <v>5502</v>
      </c>
      <c r="J4193" s="196" t="s">
        <v>5432</v>
      </c>
      <c r="K4193" s="197">
        <v>12.12</v>
      </c>
      <c r="L4193" s="196" t="s">
        <v>5433</v>
      </c>
    </row>
    <row r="4194" spans="1:12" ht="15.75">
      <c r="A4194" s="196" t="s">
        <v>8643</v>
      </c>
      <c r="B4194" s="196" t="s">
        <v>8644</v>
      </c>
      <c r="C4194" s="196" t="s">
        <v>8009</v>
      </c>
      <c r="D4194" s="196">
        <v>180</v>
      </c>
      <c r="E4194" s="197" t="s">
        <v>144</v>
      </c>
      <c r="F4194" s="196" t="s">
        <v>144</v>
      </c>
      <c r="G4194" s="196">
        <v>96690</v>
      </c>
      <c r="H4194" s="196" t="s">
        <v>9733</v>
      </c>
      <c r="I4194" s="196" t="s">
        <v>5502</v>
      </c>
      <c r="J4194" s="196" t="s">
        <v>5432</v>
      </c>
      <c r="K4194" s="197">
        <v>23.97</v>
      </c>
      <c r="L4194" s="196" t="s">
        <v>5433</v>
      </c>
    </row>
    <row r="4195" spans="1:12" ht="15.75">
      <c r="A4195" s="196" t="s">
        <v>8643</v>
      </c>
      <c r="B4195" s="196" t="s">
        <v>8644</v>
      </c>
      <c r="C4195" s="196" t="s">
        <v>8009</v>
      </c>
      <c r="D4195" s="196">
        <v>180</v>
      </c>
      <c r="E4195" s="197" t="s">
        <v>144</v>
      </c>
      <c r="F4195" s="196" t="s">
        <v>144</v>
      </c>
      <c r="G4195" s="196">
        <v>96691</v>
      </c>
      <c r="H4195" s="196" t="s">
        <v>9734</v>
      </c>
      <c r="I4195" s="196" t="s">
        <v>5502</v>
      </c>
      <c r="J4195" s="196" t="s">
        <v>5432</v>
      </c>
      <c r="K4195" s="197">
        <v>24.8</v>
      </c>
      <c r="L4195" s="196" t="s">
        <v>5433</v>
      </c>
    </row>
    <row r="4196" spans="1:12" ht="15.75">
      <c r="A4196" s="196" t="s">
        <v>8643</v>
      </c>
      <c r="B4196" s="196" t="s">
        <v>8644</v>
      </c>
      <c r="C4196" s="196" t="s">
        <v>8009</v>
      </c>
      <c r="D4196" s="196">
        <v>180</v>
      </c>
      <c r="E4196" s="197" t="s">
        <v>144</v>
      </c>
      <c r="F4196" s="196" t="s">
        <v>144</v>
      </c>
      <c r="G4196" s="196">
        <v>96692</v>
      </c>
      <c r="H4196" s="196" t="s">
        <v>9735</v>
      </c>
      <c r="I4196" s="196" t="s">
        <v>5502</v>
      </c>
      <c r="J4196" s="196" t="s">
        <v>5432</v>
      </c>
      <c r="K4196" s="197">
        <v>36.22</v>
      </c>
      <c r="L4196" s="196" t="s">
        <v>5433</v>
      </c>
    </row>
    <row r="4197" spans="1:12" ht="15.75">
      <c r="A4197" s="196" t="s">
        <v>8643</v>
      </c>
      <c r="B4197" s="196" t="s">
        <v>8644</v>
      </c>
      <c r="C4197" s="196" t="s">
        <v>8009</v>
      </c>
      <c r="D4197" s="196">
        <v>180</v>
      </c>
      <c r="E4197" s="197" t="s">
        <v>144</v>
      </c>
      <c r="F4197" s="196" t="s">
        <v>144</v>
      </c>
      <c r="G4197" s="196">
        <v>96693</v>
      </c>
      <c r="H4197" s="196" t="s">
        <v>9736</v>
      </c>
      <c r="I4197" s="196" t="s">
        <v>5502</v>
      </c>
      <c r="J4197" s="196" t="s">
        <v>5432</v>
      </c>
      <c r="K4197" s="197">
        <v>34.19</v>
      </c>
      <c r="L4197" s="196" t="s">
        <v>5433</v>
      </c>
    </row>
    <row r="4198" spans="1:12" ht="15.75">
      <c r="A4198" s="196" t="s">
        <v>8643</v>
      </c>
      <c r="B4198" s="196" t="s">
        <v>8644</v>
      </c>
      <c r="C4198" s="196" t="s">
        <v>8009</v>
      </c>
      <c r="D4198" s="196">
        <v>180</v>
      </c>
      <c r="E4198" s="197" t="s">
        <v>144</v>
      </c>
      <c r="F4198" s="196" t="s">
        <v>144</v>
      </c>
      <c r="G4198" s="196">
        <v>96694</v>
      </c>
      <c r="H4198" s="196" t="s">
        <v>9737</v>
      </c>
      <c r="I4198" s="196" t="s">
        <v>5502</v>
      </c>
      <c r="J4198" s="196" t="s">
        <v>5432</v>
      </c>
      <c r="K4198" s="197">
        <v>81.260000000000005</v>
      </c>
      <c r="L4198" s="196" t="s">
        <v>5433</v>
      </c>
    </row>
    <row r="4199" spans="1:12" ht="15.75">
      <c r="A4199" s="196" t="s">
        <v>8643</v>
      </c>
      <c r="B4199" s="196" t="s">
        <v>8644</v>
      </c>
      <c r="C4199" s="196" t="s">
        <v>8009</v>
      </c>
      <c r="D4199" s="196">
        <v>180</v>
      </c>
      <c r="E4199" s="197" t="s">
        <v>144</v>
      </c>
      <c r="F4199" s="196" t="s">
        <v>144</v>
      </c>
      <c r="G4199" s="196">
        <v>96695</v>
      </c>
      <c r="H4199" s="196" t="s">
        <v>9738</v>
      </c>
      <c r="I4199" s="196" t="s">
        <v>5502</v>
      </c>
      <c r="J4199" s="196" t="s">
        <v>5432</v>
      </c>
      <c r="K4199" s="197">
        <v>78.88</v>
      </c>
      <c r="L4199" s="196" t="s">
        <v>5433</v>
      </c>
    </row>
    <row r="4200" spans="1:12" ht="15.75">
      <c r="A4200" s="196" t="s">
        <v>8643</v>
      </c>
      <c r="B4200" s="196" t="s">
        <v>8644</v>
      </c>
      <c r="C4200" s="196" t="s">
        <v>8009</v>
      </c>
      <c r="D4200" s="196">
        <v>180</v>
      </c>
      <c r="E4200" s="197" t="s">
        <v>144</v>
      </c>
      <c r="F4200" s="196" t="s">
        <v>144</v>
      </c>
      <c r="G4200" s="196">
        <v>96696</v>
      </c>
      <c r="H4200" s="196" t="s">
        <v>9739</v>
      </c>
      <c r="I4200" s="196" t="s">
        <v>5502</v>
      </c>
      <c r="J4200" s="196" t="s">
        <v>5432</v>
      </c>
      <c r="K4200" s="197">
        <v>122.58</v>
      </c>
      <c r="L4200" s="196" t="s">
        <v>5433</v>
      </c>
    </row>
    <row r="4201" spans="1:12" ht="15.75">
      <c r="A4201" s="196" t="s">
        <v>8643</v>
      </c>
      <c r="B4201" s="196" t="s">
        <v>8644</v>
      </c>
      <c r="C4201" s="196" t="s">
        <v>8009</v>
      </c>
      <c r="D4201" s="196">
        <v>180</v>
      </c>
      <c r="E4201" s="197" t="s">
        <v>144</v>
      </c>
      <c r="F4201" s="196" t="s">
        <v>144</v>
      </c>
      <c r="G4201" s="196">
        <v>96697</v>
      </c>
      <c r="H4201" s="196" t="s">
        <v>9740</v>
      </c>
      <c r="I4201" s="196" t="s">
        <v>5502</v>
      </c>
      <c r="J4201" s="196" t="s">
        <v>5432</v>
      </c>
      <c r="K4201" s="197">
        <v>183.46</v>
      </c>
      <c r="L4201" s="196" t="s">
        <v>5433</v>
      </c>
    </row>
    <row r="4202" spans="1:12" ht="15.75">
      <c r="A4202" s="196" t="s">
        <v>8643</v>
      </c>
      <c r="B4202" s="196" t="s">
        <v>8644</v>
      </c>
      <c r="C4202" s="196" t="s">
        <v>8009</v>
      </c>
      <c r="D4202" s="196">
        <v>180</v>
      </c>
      <c r="E4202" s="197" t="s">
        <v>144</v>
      </c>
      <c r="F4202" s="196" t="s">
        <v>144</v>
      </c>
      <c r="G4202" s="196">
        <v>96698</v>
      </c>
      <c r="H4202" s="196" t="s">
        <v>9741</v>
      </c>
      <c r="I4202" s="196" t="s">
        <v>5502</v>
      </c>
      <c r="J4202" s="196" t="s">
        <v>5432</v>
      </c>
      <c r="K4202" s="197">
        <v>3.73</v>
      </c>
      <c r="L4202" s="196" t="s">
        <v>5433</v>
      </c>
    </row>
    <row r="4203" spans="1:12" ht="15.75">
      <c r="A4203" s="196" t="s">
        <v>8643</v>
      </c>
      <c r="B4203" s="196" t="s">
        <v>8644</v>
      </c>
      <c r="C4203" s="196" t="s">
        <v>8009</v>
      </c>
      <c r="D4203" s="196">
        <v>180</v>
      </c>
      <c r="E4203" s="197" t="s">
        <v>144</v>
      </c>
      <c r="F4203" s="196" t="s">
        <v>144</v>
      </c>
      <c r="G4203" s="196">
        <v>96699</v>
      </c>
      <c r="H4203" s="196" t="s">
        <v>9742</v>
      </c>
      <c r="I4203" s="196" t="s">
        <v>5502</v>
      </c>
      <c r="J4203" s="196" t="s">
        <v>5432</v>
      </c>
      <c r="K4203" s="197">
        <v>19.190000000000001</v>
      </c>
      <c r="L4203" s="196" t="s">
        <v>5433</v>
      </c>
    </row>
    <row r="4204" spans="1:12" ht="15.75">
      <c r="A4204" s="196" t="s">
        <v>8643</v>
      </c>
      <c r="B4204" s="196" t="s">
        <v>8644</v>
      </c>
      <c r="C4204" s="196" t="s">
        <v>8009</v>
      </c>
      <c r="D4204" s="196">
        <v>180</v>
      </c>
      <c r="E4204" s="197" t="s">
        <v>144</v>
      </c>
      <c r="F4204" s="196" t="s">
        <v>144</v>
      </c>
      <c r="G4204" s="196">
        <v>96700</v>
      </c>
      <c r="H4204" s="196" t="s">
        <v>9743</v>
      </c>
      <c r="I4204" s="196" t="s">
        <v>5502</v>
      </c>
      <c r="J4204" s="196" t="s">
        <v>5432</v>
      </c>
      <c r="K4204" s="197">
        <v>13.67</v>
      </c>
      <c r="L4204" s="196" t="s">
        <v>5433</v>
      </c>
    </row>
    <row r="4205" spans="1:12" ht="15.75">
      <c r="A4205" s="196" t="s">
        <v>8643</v>
      </c>
      <c r="B4205" s="196" t="s">
        <v>8644</v>
      </c>
      <c r="C4205" s="196" t="s">
        <v>8009</v>
      </c>
      <c r="D4205" s="196">
        <v>180</v>
      </c>
      <c r="E4205" s="197" t="s">
        <v>144</v>
      </c>
      <c r="F4205" s="196" t="s">
        <v>144</v>
      </c>
      <c r="G4205" s="196">
        <v>96701</v>
      </c>
      <c r="H4205" s="196" t="s">
        <v>9744</v>
      </c>
      <c r="I4205" s="196" t="s">
        <v>5502</v>
      </c>
      <c r="J4205" s="196" t="s">
        <v>5432</v>
      </c>
      <c r="K4205" s="197">
        <v>5.08</v>
      </c>
      <c r="L4205" s="196" t="s">
        <v>5433</v>
      </c>
    </row>
    <row r="4206" spans="1:12" ht="15.75">
      <c r="A4206" s="196" t="s">
        <v>8643</v>
      </c>
      <c r="B4206" s="196" t="s">
        <v>8644</v>
      </c>
      <c r="C4206" s="196" t="s">
        <v>8009</v>
      </c>
      <c r="D4206" s="196">
        <v>180</v>
      </c>
      <c r="E4206" s="197" t="s">
        <v>144</v>
      </c>
      <c r="F4206" s="196" t="s">
        <v>144</v>
      </c>
      <c r="G4206" s="196">
        <v>96702</v>
      </c>
      <c r="H4206" s="196" t="s">
        <v>9745</v>
      </c>
      <c r="I4206" s="196" t="s">
        <v>5502</v>
      </c>
      <c r="J4206" s="196" t="s">
        <v>5432</v>
      </c>
      <c r="K4206" s="197">
        <v>5.36</v>
      </c>
      <c r="L4206" s="196" t="s">
        <v>5433</v>
      </c>
    </row>
    <row r="4207" spans="1:12" ht="15.75">
      <c r="A4207" s="196" t="s">
        <v>8643</v>
      </c>
      <c r="B4207" s="196" t="s">
        <v>8644</v>
      </c>
      <c r="C4207" s="196" t="s">
        <v>8009</v>
      </c>
      <c r="D4207" s="196">
        <v>180</v>
      </c>
      <c r="E4207" s="197" t="s">
        <v>144</v>
      </c>
      <c r="F4207" s="196" t="s">
        <v>144</v>
      </c>
      <c r="G4207" s="196">
        <v>96703</v>
      </c>
      <c r="H4207" s="196" t="s">
        <v>9746</v>
      </c>
      <c r="I4207" s="196" t="s">
        <v>5502</v>
      </c>
      <c r="J4207" s="196" t="s">
        <v>5432</v>
      </c>
      <c r="K4207" s="197">
        <v>10.91</v>
      </c>
      <c r="L4207" s="196" t="s">
        <v>5433</v>
      </c>
    </row>
    <row r="4208" spans="1:12" ht="15.75">
      <c r="A4208" s="196" t="s">
        <v>8643</v>
      </c>
      <c r="B4208" s="196" t="s">
        <v>8644</v>
      </c>
      <c r="C4208" s="196" t="s">
        <v>8009</v>
      </c>
      <c r="D4208" s="196">
        <v>180</v>
      </c>
      <c r="E4208" s="197" t="s">
        <v>144</v>
      </c>
      <c r="F4208" s="196" t="s">
        <v>144</v>
      </c>
      <c r="G4208" s="196">
        <v>96704</v>
      </c>
      <c r="H4208" s="196" t="s">
        <v>9747</v>
      </c>
      <c r="I4208" s="196" t="s">
        <v>5502</v>
      </c>
      <c r="J4208" s="196" t="s">
        <v>5432</v>
      </c>
      <c r="K4208" s="197">
        <v>12.72</v>
      </c>
      <c r="L4208" s="196" t="s">
        <v>5433</v>
      </c>
    </row>
    <row r="4209" spans="1:12" ht="15.75">
      <c r="A4209" s="196" t="s">
        <v>8643</v>
      </c>
      <c r="B4209" s="196" t="s">
        <v>8644</v>
      </c>
      <c r="C4209" s="196" t="s">
        <v>8009</v>
      </c>
      <c r="D4209" s="196">
        <v>180</v>
      </c>
      <c r="E4209" s="197" t="s">
        <v>144</v>
      </c>
      <c r="F4209" s="196" t="s">
        <v>144</v>
      </c>
      <c r="G4209" s="196">
        <v>96705</v>
      </c>
      <c r="H4209" s="196" t="s">
        <v>9748</v>
      </c>
      <c r="I4209" s="196" t="s">
        <v>5502</v>
      </c>
      <c r="J4209" s="196" t="s">
        <v>5432</v>
      </c>
      <c r="K4209" s="197">
        <v>16.440000000000001</v>
      </c>
      <c r="L4209" s="196" t="s">
        <v>5433</v>
      </c>
    </row>
    <row r="4210" spans="1:12" ht="15.75">
      <c r="A4210" s="196" t="s">
        <v>8643</v>
      </c>
      <c r="B4210" s="196" t="s">
        <v>8644</v>
      </c>
      <c r="C4210" s="196" t="s">
        <v>8009</v>
      </c>
      <c r="D4210" s="196">
        <v>180</v>
      </c>
      <c r="E4210" s="197" t="s">
        <v>144</v>
      </c>
      <c r="F4210" s="196" t="s">
        <v>144</v>
      </c>
      <c r="G4210" s="196">
        <v>96706</v>
      </c>
      <c r="H4210" s="196" t="s">
        <v>9749</v>
      </c>
      <c r="I4210" s="196" t="s">
        <v>5502</v>
      </c>
      <c r="J4210" s="196" t="s">
        <v>5432</v>
      </c>
      <c r="K4210" s="197">
        <v>24.66</v>
      </c>
      <c r="L4210" s="196" t="s">
        <v>5433</v>
      </c>
    </row>
    <row r="4211" spans="1:12" ht="15.75">
      <c r="A4211" s="196" t="s">
        <v>8643</v>
      </c>
      <c r="B4211" s="196" t="s">
        <v>8644</v>
      </c>
      <c r="C4211" s="196" t="s">
        <v>8009</v>
      </c>
      <c r="D4211" s="196">
        <v>180</v>
      </c>
      <c r="E4211" s="197" t="s">
        <v>144</v>
      </c>
      <c r="F4211" s="196" t="s">
        <v>144</v>
      </c>
      <c r="G4211" s="196">
        <v>96707</v>
      </c>
      <c r="H4211" s="196" t="s">
        <v>9750</v>
      </c>
      <c r="I4211" s="196" t="s">
        <v>5502</v>
      </c>
      <c r="J4211" s="196" t="s">
        <v>5432</v>
      </c>
      <c r="K4211" s="197">
        <v>52.16</v>
      </c>
      <c r="L4211" s="196" t="s">
        <v>5433</v>
      </c>
    </row>
    <row r="4212" spans="1:12" ht="15.75">
      <c r="A4212" s="196" t="s">
        <v>8643</v>
      </c>
      <c r="B4212" s="196" t="s">
        <v>8644</v>
      </c>
      <c r="C4212" s="196" t="s">
        <v>8009</v>
      </c>
      <c r="D4212" s="196">
        <v>180</v>
      </c>
      <c r="E4212" s="197" t="s">
        <v>144</v>
      </c>
      <c r="F4212" s="196" t="s">
        <v>144</v>
      </c>
      <c r="G4212" s="196">
        <v>96708</v>
      </c>
      <c r="H4212" s="196" t="s">
        <v>9751</v>
      </c>
      <c r="I4212" s="196" t="s">
        <v>5502</v>
      </c>
      <c r="J4212" s="196" t="s">
        <v>5432</v>
      </c>
      <c r="K4212" s="197">
        <v>82.55</v>
      </c>
      <c r="L4212" s="196" t="s">
        <v>5433</v>
      </c>
    </row>
    <row r="4213" spans="1:12" ht="15.75">
      <c r="A4213" s="196" t="s">
        <v>8643</v>
      </c>
      <c r="B4213" s="196" t="s">
        <v>8644</v>
      </c>
      <c r="C4213" s="196" t="s">
        <v>8009</v>
      </c>
      <c r="D4213" s="196">
        <v>180</v>
      </c>
      <c r="E4213" s="197" t="s">
        <v>144</v>
      </c>
      <c r="F4213" s="196" t="s">
        <v>144</v>
      </c>
      <c r="G4213" s="196">
        <v>96709</v>
      </c>
      <c r="H4213" s="196" t="s">
        <v>9752</v>
      </c>
      <c r="I4213" s="196" t="s">
        <v>5502</v>
      </c>
      <c r="J4213" s="196" t="s">
        <v>5432</v>
      </c>
      <c r="K4213" s="197">
        <v>130.66</v>
      </c>
      <c r="L4213" s="196" t="s">
        <v>5433</v>
      </c>
    </row>
    <row r="4214" spans="1:12" ht="15.75">
      <c r="A4214" s="196" t="s">
        <v>8643</v>
      </c>
      <c r="B4214" s="196" t="s">
        <v>8644</v>
      </c>
      <c r="C4214" s="196" t="s">
        <v>8009</v>
      </c>
      <c r="D4214" s="196">
        <v>180</v>
      </c>
      <c r="E4214" s="197" t="s">
        <v>144</v>
      </c>
      <c r="F4214" s="196" t="s">
        <v>144</v>
      </c>
      <c r="G4214" s="196">
        <v>96710</v>
      </c>
      <c r="H4214" s="196" t="s">
        <v>9753</v>
      </c>
      <c r="I4214" s="196" t="s">
        <v>5502</v>
      </c>
      <c r="J4214" s="196" t="s">
        <v>5432</v>
      </c>
      <c r="K4214" s="197">
        <v>6.37</v>
      </c>
      <c r="L4214" s="196" t="s">
        <v>5433</v>
      </c>
    </row>
    <row r="4215" spans="1:12" ht="15.75">
      <c r="A4215" s="196" t="s">
        <v>8643</v>
      </c>
      <c r="B4215" s="196" t="s">
        <v>8644</v>
      </c>
      <c r="C4215" s="196" t="s">
        <v>8009</v>
      </c>
      <c r="D4215" s="196">
        <v>180</v>
      </c>
      <c r="E4215" s="197" t="s">
        <v>144</v>
      </c>
      <c r="F4215" s="196" t="s">
        <v>144</v>
      </c>
      <c r="G4215" s="196">
        <v>96711</v>
      </c>
      <c r="H4215" s="196" t="s">
        <v>9754</v>
      </c>
      <c r="I4215" s="196" t="s">
        <v>5502</v>
      </c>
      <c r="J4215" s="196" t="s">
        <v>5432</v>
      </c>
      <c r="K4215" s="197">
        <v>9.93</v>
      </c>
      <c r="L4215" s="196" t="s">
        <v>5433</v>
      </c>
    </row>
    <row r="4216" spans="1:12" ht="15.75">
      <c r="A4216" s="196" t="s">
        <v>8643</v>
      </c>
      <c r="B4216" s="196" t="s">
        <v>8644</v>
      </c>
      <c r="C4216" s="196" t="s">
        <v>8009</v>
      </c>
      <c r="D4216" s="196">
        <v>180</v>
      </c>
      <c r="E4216" s="197" t="s">
        <v>144</v>
      </c>
      <c r="F4216" s="196" t="s">
        <v>144</v>
      </c>
      <c r="G4216" s="196">
        <v>96712</v>
      </c>
      <c r="H4216" s="196" t="s">
        <v>9755</v>
      </c>
      <c r="I4216" s="196" t="s">
        <v>5502</v>
      </c>
      <c r="J4216" s="196" t="s">
        <v>5432</v>
      </c>
      <c r="K4216" s="197">
        <v>19.43</v>
      </c>
      <c r="L4216" s="196" t="s">
        <v>5433</v>
      </c>
    </row>
    <row r="4217" spans="1:12" ht="15.75">
      <c r="A4217" s="196" t="s">
        <v>8643</v>
      </c>
      <c r="B4217" s="196" t="s">
        <v>8644</v>
      </c>
      <c r="C4217" s="196" t="s">
        <v>8009</v>
      </c>
      <c r="D4217" s="196">
        <v>180</v>
      </c>
      <c r="E4217" s="197" t="s">
        <v>144</v>
      </c>
      <c r="F4217" s="196" t="s">
        <v>144</v>
      </c>
      <c r="G4217" s="196">
        <v>96713</v>
      </c>
      <c r="H4217" s="196" t="s">
        <v>9756</v>
      </c>
      <c r="I4217" s="196" t="s">
        <v>5502</v>
      </c>
      <c r="J4217" s="196" t="s">
        <v>5432</v>
      </c>
      <c r="K4217" s="197">
        <v>26.84</v>
      </c>
      <c r="L4217" s="196" t="s">
        <v>5433</v>
      </c>
    </row>
    <row r="4218" spans="1:12" ht="15.75">
      <c r="A4218" s="196" t="s">
        <v>8643</v>
      </c>
      <c r="B4218" s="196" t="s">
        <v>8644</v>
      </c>
      <c r="C4218" s="196" t="s">
        <v>8009</v>
      </c>
      <c r="D4218" s="196">
        <v>180</v>
      </c>
      <c r="E4218" s="197" t="s">
        <v>144</v>
      </c>
      <c r="F4218" s="196" t="s">
        <v>144</v>
      </c>
      <c r="G4218" s="196">
        <v>96714</v>
      </c>
      <c r="H4218" s="196" t="s">
        <v>9757</v>
      </c>
      <c r="I4218" s="196" t="s">
        <v>5502</v>
      </c>
      <c r="J4218" s="196" t="s">
        <v>5432</v>
      </c>
      <c r="K4218" s="197">
        <v>45.54</v>
      </c>
      <c r="L4218" s="196" t="s">
        <v>5433</v>
      </c>
    </row>
    <row r="4219" spans="1:12" ht="15.75">
      <c r="A4219" s="196" t="s">
        <v>8643</v>
      </c>
      <c r="B4219" s="196" t="s">
        <v>8644</v>
      </c>
      <c r="C4219" s="196" t="s">
        <v>8009</v>
      </c>
      <c r="D4219" s="196">
        <v>180</v>
      </c>
      <c r="E4219" s="197" t="s">
        <v>144</v>
      </c>
      <c r="F4219" s="196" t="s">
        <v>144</v>
      </c>
      <c r="G4219" s="196">
        <v>96715</v>
      </c>
      <c r="H4219" s="196" t="s">
        <v>9758</v>
      </c>
      <c r="I4219" s="196" t="s">
        <v>5502</v>
      </c>
      <c r="J4219" s="196" t="s">
        <v>5432</v>
      </c>
      <c r="K4219" s="197">
        <v>86.77</v>
      </c>
      <c r="L4219" s="196" t="s">
        <v>5433</v>
      </c>
    </row>
    <row r="4220" spans="1:12" ht="15.75">
      <c r="A4220" s="196" t="s">
        <v>8643</v>
      </c>
      <c r="B4220" s="196" t="s">
        <v>8644</v>
      </c>
      <c r="C4220" s="196" t="s">
        <v>8009</v>
      </c>
      <c r="D4220" s="196">
        <v>180</v>
      </c>
      <c r="E4220" s="197" t="s">
        <v>144</v>
      </c>
      <c r="F4220" s="196" t="s">
        <v>144</v>
      </c>
      <c r="G4220" s="196">
        <v>96716</v>
      </c>
      <c r="H4220" s="196" t="s">
        <v>9759</v>
      </c>
      <c r="I4220" s="196" t="s">
        <v>5502</v>
      </c>
      <c r="J4220" s="196" t="s">
        <v>5432</v>
      </c>
      <c r="K4220" s="197">
        <v>130.6</v>
      </c>
      <c r="L4220" s="196" t="s">
        <v>5433</v>
      </c>
    </row>
    <row r="4221" spans="1:12" ht="15.75">
      <c r="A4221" s="196" t="s">
        <v>8643</v>
      </c>
      <c r="B4221" s="196" t="s">
        <v>8644</v>
      </c>
      <c r="C4221" s="196" t="s">
        <v>8009</v>
      </c>
      <c r="D4221" s="196">
        <v>180</v>
      </c>
      <c r="E4221" s="197" t="s">
        <v>144</v>
      </c>
      <c r="F4221" s="196" t="s">
        <v>144</v>
      </c>
      <c r="G4221" s="196">
        <v>96717</v>
      </c>
      <c r="H4221" s="196" t="s">
        <v>9760</v>
      </c>
      <c r="I4221" s="196" t="s">
        <v>5502</v>
      </c>
      <c r="J4221" s="196" t="s">
        <v>5432</v>
      </c>
      <c r="K4221" s="197">
        <v>206.12</v>
      </c>
      <c r="L4221" s="196" t="s">
        <v>5433</v>
      </c>
    </row>
    <row r="4222" spans="1:12" ht="15.75">
      <c r="A4222" s="196" t="s">
        <v>8643</v>
      </c>
      <c r="B4222" s="196" t="s">
        <v>8644</v>
      </c>
      <c r="C4222" s="196" t="s">
        <v>8009</v>
      </c>
      <c r="D4222" s="196">
        <v>180</v>
      </c>
      <c r="E4222" s="197" t="s">
        <v>144</v>
      </c>
      <c r="F4222" s="196" t="s">
        <v>144</v>
      </c>
      <c r="G4222" s="196">
        <v>96736</v>
      </c>
      <c r="H4222" s="196" t="s">
        <v>9761</v>
      </c>
      <c r="I4222" s="196" t="s">
        <v>5502</v>
      </c>
      <c r="J4222" s="196" t="s">
        <v>5432</v>
      </c>
      <c r="K4222" s="197">
        <v>5.1100000000000003</v>
      </c>
      <c r="L4222" s="196" t="s">
        <v>5433</v>
      </c>
    </row>
    <row r="4223" spans="1:12" ht="15.75">
      <c r="A4223" s="196" t="s">
        <v>8643</v>
      </c>
      <c r="B4223" s="196" t="s">
        <v>8644</v>
      </c>
      <c r="C4223" s="196" t="s">
        <v>8009</v>
      </c>
      <c r="D4223" s="196">
        <v>180</v>
      </c>
      <c r="E4223" s="197" t="s">
        <v>144</v>
      </c>
      <c r="F4223" s="196" t="s">
        <v>144</v>
      </c>
      <c r="G4223" s="196">
        <v>96737</v>
      </c>
      <c r="H4223" s="196" t="s">
        <v>9762</v>
      </c>
      <c r="I4223" s="196" t="s">
        <v>5502</v>
      </c>
      <c r="J4223" s="196" t="s">
        <v>5432</v>
      </c>
      <c r="K4223" s="197">
        <v>5.95</v>
      </c>
      <c r="L4223" s="196" t="s">
        <v>5433</v>
      </c>
    </row>
    <row r="4224" spans="1:12" ht="15.75">
      <c r="A4224" s="196" t="s">
        <v>8643</v>
      </c>
      <c r="B4224" s="196" t="s">
        <v>8644</v>
      </c>
      <c r="C4224" s="196" t="s">
        <v>8009</v>
      </c>
      <c r="D4224" s="196">
        <v>180</v>
      </c>
      <c r="E4224" s="197" t="s">
        <v>144</v>
      </c>
      <c r="F4224" s="196" t="s">
        <v>144</v>
      </c>
      <c r="G4224" s="196">
        <v>96738</v>
      </c>
      <c r="H4224" s="196" t="s">
        <v>9763</v>
      </c>
      <c r="I4224" s="196" t="s">
        <v>5502</v>
      </c>
      <c r="J4224" s="196" t="s">
        <v>5432</v>
      </c>
      <c r="K4224" s="197">
        <v>21.41</v>
      </c>
      <c r="L4224" s="196" t="s">
        <v>5433</v>
      </c>
    </row>
    <row r="4225" spans="1:12" ht="15.75">
      <c r="A4225" s="196" t="s">
        <v>8643</v>
      </c>
      <c r="B4225" s="196" t="s">
        <v>8644</v>
      </c>
      <c r="C4225" s="196" t="s">
        <v>8009</v>
      </c>
      <c r="D4225" s="196">
        <v>180</v>
      </c>
      <c r="E4225" s="197" t="s">
        <v>144</v>
      </c>
      <c r="F4225" s="196" t="s">
        <v>144</v>
      </c>
      <c r="G4225" s="196">
        <v>96739</v>
      </c>
      <c r="H4225" s="196" t="s">
        <v>9764</v>
      </c>
      <c r="I4225" s="196" t="s">
        <v>5502</v>
      </c>
      <c r="J4225" s="196" t="s">
        <v>5432</v>
      </c>
      <c r="K4225" s="197">
        <v>7.71</v>
      </c>
      <c r="L4225" s="196" t="s">
        <v>5433</v>
      </c>
    </row>
    <row r="4226" spans="1:12" ht="15.75">
      <c r="A4226" s="196" t="s">
        <v>8643</v>
      </c>
      <c r="B4226" s="196" t="s">
        <v>8644</v>
      </c>
      <c r="C4226" s="196" t="s">
        <v>8009</v>
      </c>
      <c r="D4226" s="196">
        <v>180</v>
      </c>
      <c r="E4226" s="197" t="s">
        <v>144</v>
      </c>
      <c r="F4226" s="196" t="s">
        <v>144</v>
      </c>
      <c r="G4226" s="196">
        <v>96740</v>
      </c>
      <c r="H4226" s="196" t="s">
        <v>9765</v>
      </c>
      <c r="I4226" s="196" t="s">
        <v>5502</v>
      </c>
      <c r="J4226" s="196" t="s">
        <v>5432</v>
      </c>
      <c r="K4226" s="197">
        <v>33.49</v>
      </c>
      <c r="L4226" s="196" t="s">
        <v>5433</v>
      </c>
    </row>
    <row r="4227" spans="1:12" ht="15.75">
      <c r="A4227" s="196" t="s">
        <v>8643</v>
      </c>
      <c r="B4227" s="196" t="s">
        <v>8644</v>
      </c>
      <c r="C4227" s="196" t="s">
        <v>8009</v>
      </c>
      <c r="D4227" s="196">
        <v>180</v>
      </c>
      <c r="E4227" s="197" t="s">
        <v>144</v>
      </c>
      <c r="F4227" s="196" t="s">
        <v>144</v>
      </c>
      <c r="G4227" s="196">
        <v>96741</v>
      </c>
      <c r="H4227" s="196" t="s">
        <v>9766</v>
      </c>
      <c r="I4227" s="196" t="s">
        <v>5502</v>
      </c>
      <c r="J4227" s="196" t="s">
        <v>5432</v>
      </c>
      <c r="K4227" s="197">
        <v>12.74</v>
      </c>
      <c r="L4227" s="196" t="s">
        <v>5433</v>
      </c>
    </row>
    <row r="4228" spans="1:12" ht="15.75">
      <c r="A4228" s="196" t="s">
        <v>8643</v>
      </c>
      <c r="B4228" s="196" t="s">
        <v>8644</v>
      </c>
      <c r="C4228" s="196" t="s">
        <v>8009</v>
      </c>
      <c r="D4228" s="196">
        <v>180</v>
      </c>
      <c r="E4228" s="197" t="s">
        <v>144</v>
      </c>
      <c r="F4228" s="196" t="s">
        <v>144</v>
      </c>
      <c r="G4228" s="196">
        <v>96742</v>
      </c>
      <c r="H4228" s="196" t="s">
        <v>9767</v>
      </c>
      <c r="I4228" s="196" t="s">
        <v>5502</v>
      </c>
      <c r="J4228" s="196" t="s">
        <v>5432</v>
      </c>
      <c r="K4228" s="197">
        <v>19.32</v>
      </c>
      <c r="L4228" s="196" t="s">
        <v>5433</v>
      </c>
    </row>
    <row r="4229" spans="1:12" ht="15.75">
      <c r="A4229" s="196" t="s">
        <v>8643</v>
      </c>
      <c r="B4229" s="196" t="s">
        <v>8644</v>
      </c>
      <c r="C4229" s="196" t="s">
        <v>8009</v>
      </c>
      <c r="D4229" s="196">
        <v>180</v>
      </c>
      <c r="E4229" s="197" t="s">
        <v>144</v>
      </c>
      <c r="F4229" s="196" t="s">
        <v>144</v>
      </c>
      <c r="G4229" s="196">
        <v>96743</v>
      </c>
      <c r="H4229" s="196" t="s">
        <v>9768</v>
      </c>
      <c r="I4229" s="196" t="s">
        <v>5502</v>
      </c>
      <c r="J4229" s="196" t="s">
        <v>5432</v>
      </c>
      <c r="K4229" s="197">
        <v>25.43</v>
      </c>
      <c r="L4229" s="196" t="s">
        <v>5433</v>
      </c>
    </row>
    <row r="4230" spans="1:12" ht="15.75">
      <c r="A4230" s="196" t="s">
        <v>8643</v>
      </c>
      <c r="B4230" s="196" t="s">
        <v>8644</v>
      </c>
      <c r="C4230" s="196" t="s">
        <v>8009</v>
      </c>
      <c r="D4230" s="196">
        <v>180</v>
      </c>
      <c r="E4230" s="197" t="s">
        <v>144</v>
      </c>
      <c r="F4230" s="196" t="s">
        <v>144</v>
      </c>
      <c r="G4230" s="196">
        <v>96744</v>
      </c>
      <c r="H4230" s="196" t="s">
        <v>9769</v>
      </c>
      <c r="I4230" s="196" t="s">
        <v>5502</v>
      </c>
      <c r="J4230" s="196" t="s">
        <v>5432</v>
      </c>
      <c r="K4230" s="197">
        <v>54.99</v>
      </c>
      <c r="L4230" s="196" t="s">
        <v>5433</v>
      </c>
    </row>
    <row r="4231" spans="1:12" ht="15.75">
      <c r="A4231" s="196" t="s">
        <v>8643</v>
      </c>
      <c r="B4231" s="196" t="s">
        <v>8644</v>
      </c>
      <c r="C4231" s="196" t="s">
        <v>8009</v>
      </c>
      <c r="D4231" s="196">
        <v>180</v>
      </c>
      <c r="E4231" s="197" t="s">
        <v>144</v>
      </c>
      <c r="F4231" s="196" t="s">
        <v>144</v>
      </c>
      <c r="G4231" s="196">
        <v>96745</v>
      </c>
      <c r="H4231" s="196" t="s">
        <v>9770</v>
      </c>
      <c r="I4231" s="196" t="s">
        <v>5502</v>
      </c>
      <c r="J4231" s="196" t="s">
        <v>5432</v>
      </c>
      <c r="K4231" s="197">
        <v>81.86</v>
      </c>
      <c r="L4231" s="196" t="s">
        <v>5433</v>
      </c>
    </row>
    <row r="4232" spans="1:12" ht="15.75">
      <c r="A4232" s="196" t="s">
        <v>8643</v>
      </c>
      <c r="B4232" s="196" t="s">
        <v>8644</v>
      </c>
      <c r="C4232" s="196" t="s">
        <v>8009</v>
      </c>
      <c r="D4232" s="196">
        <v>180</v>
      </c>
      <c r="E4232" s="197" t="s">
        <v>144</v>
      </c>
      <c r="F4232" s="196" t="s">
        <v>144</v>
      </c>
      <c r="G4232" s="196">
        <v>96746</v>
      </c>
      <c r="H4232" s="196" t="s">
        <v>9771</v>
      </c>
      <c r="I4232" s="196" t="s">
        <v>5502</v>
      </c>
      <c r="J4232" s="196" t="s">
        <v>5432</v>
      </c>
      <c r="K4232" s="197">
        <v>130.61000000000001</v>
      </c>
      <c r="L4232" s="196" t="s">
        <v>5433</v>
      </c>
    </row>
    <row r="4233" spans="1:12" ht="15.75">
      <c r="A4233" s="196" t="s">
        <v>8643</v>
      </c>
      <c r="B4233" s="196" t="s">
        <v>8644</v>
      </c>
      <c r="C4233" s="196" t="s">
        <v>8009</v>
      </c>
      <c r="D4233" s="196">
        <v>180</v>
      </c>
      <c r="E4233" s="197" t="s">
        <v>144</v>
      </c>
      <c r="F4233" s="196" t="s">
        <v>144</v>
      </c>
      <c r="G4233" s="196">
        <v>96747</v>
      </c>
      <c r="H4233" s="196" t="s">
        <v>9772</v>
      </c>
      <c r="I4233" s="196" t="s">
        <v>5502</v>
      </c>
      <c r="J4233" s="196" t="s">
        <v>5432</v>
      </c>
      <c r="K4233" s="197">
        <v>7.17</v>
      </c>
      <c r="L4233" s="196" t="s">
        <v>5433</v>
      </c>
    </row>
    <row r="4234" spans="1:12" ht="15.75">
      <c r="A4234" s="196" t="s">
        <v>8643</v>
      </c>
      <c r="B4234" s="196" t="s">
        <v>8644</v>
      </c>
      <c r="C4234" s="196" t="s">
        <v>8009</v>
      </c>
      <c r="D4234" s="196">
        <v>180</v>
      </c>
      <c r="E4234" s="197" t="s">
        <v>144</v>
      </c>
      <c r="F4234" s="196" t="s">
        <v>144</v>
      </c>
      <c r="G4234" s="196">
        <v>96748</v>
      </c>
      <c r="H4234" s="196" t="s">
        <v>9773</v>
      </c>
      <c r="I4234" s="196" t="s">
        <v>5502</v>
      </c>
      <c r="J4234" s="196" t="s">
        <v>5432</v>
      </c>
      <c r="K4234" s="197">
        <v>8.23</v>
      </c>
      <c r="L4234" s="196" t="s">
        <v>5433</v>
      </c>
    </row>
    <row r="4235" spans="1:12" ht="15.75">
      <c r="A4235" s="196" t="s">
        <v>8643</v>
      </c>
      <c r="B4235" s="196" t="s">
        <v>8644</v>
      </c>
      <c r="C4235" s="196" t="s">
        <v>8009</v>
      </c>
      <c r="D4235" s="196">
        <v>180</v>
      </c>
      <c r="E4235" s="197" t="s">
        <v>144</v>
      </c>
      <c r="F4235" s="196" t="s">
        <v>144</v>
      </c>
      <c r="G4235" s="196">
        <v>96749</v>
      </c>
      <c r="H4235" s="196" t="s">
        <v>9774</v>
      </c>
      <c r="I4235" s="196" t="s">
        <v>5502</v>
      </c>
      <c r="J4235" s="196" t="s">
        <v>5432</v>
      </c>
      <c r="K4235" s="197">
        <v>11.29</v>
      </c>
      <c r="L4235" s="196" t="s">
        <v>5433</v>
      </c>
    </row>
    <row r="4236" spans="1:12" ht="15.75">
      <c r="A4236" s="196" t="s">
        <v>8643</v>
      </c>
      <c r="B4236" s="196" t="s">
        <v>8644</v>
      </c>
      <c r="C4236" s="196" t="s">
        <v>8009</v>
      </c>
      <c r="D4236" s="196">
        <v>180</v>
      </c>
      <c r="E4236" s="197" t="s">
        <v>144</v>
      </c>
      <c r="F4236" s="196" t="s">
        <v>144</v>
      </c>
      <c r="G4236" s="196">
        <v>96750</v>
      </c>
      <c r="H4236" s="196" t="s">
        <v>9775</v>
      </c>
      <c r="I4236" s="196" t="s">
        <v>5502</v>
      </c>
      <c r="J4236" s="196" t="s">
        <v>5432</v>
      </c>
      <c r="K4236" s="197">
        <v>15.44</v>
      </c>
      <c r="L4236" s="196" t="s">
        <v>5433</v>
      </c>
    </row>
    <row r="4237" spans="1:12" ht="15.75">
      <c r="A4237" s="196" t="s">
        <v>8643</v>
      </c>
      <c r="B4237" s="196" t="s">
        <v>8644</v>
      </c>
      <c r="C4237" s="196" t="s">
        <v>8009</v>
      </c>
      <c r="D4237" s="196">
        <v>180</v>
      </c>
      <c r="E4237" s="197" t="s">
        <v>144</v>
      </c>
      <c r="F4237" s="196" t="s">
        <v>144</v>
      </c>
      <c r="G4237" s="196">
        <v>96751</v>
      </c>
      <c r="H4237" s="196" t="s">
        <v>9776</v>
      </c>
      <c r="I4237" s="196" t="s">
        <v>5502</v>
      </c>
      <c r="J4237" s="196" t="s">
        <v>5432</v>
      </c>
      <c r="K4237" s="197">
        <v>28.27</v>
      </c>
      <c r="L4237" s="196" t="s">
        <v>5433</v>
      </c>
    </row>
    <row r="4238" spans="1:12" ht="15.75">
      <c r="A4238" s="196" t="s">
        <v>8643</v>
      </c>
      <c r="B4238" s="196" t="s">
        <v>8644</v>
      </c>
      <c r="C4238" s="196" t="s">
        <v>8009</v>
      </c>
      <c r="D4238" s="196">
        <v>180</v>
      </c>
      <c r="E4238" s="197" t="s">
        <v>144</v>
      </c>
      <c r="F4238" s="196" t="s">
        <v>144</v>
      </c>
      <c r="G4238" s="196">
        <v>96752</v>
      </c>
      <c r="H4238" s="196" t="s">
        <v>9777</v>
      </c>
      <c r="I4238" s="196" t="s">
        <v>5502</v>
      </c>
      <c r="J4238" s="196" t="s">
        <v>5432</v>
      </c>
      <c r="K4238" s="197">
        <v>37.36</v>
      </c>
      <c r="L4238" s="196" t="s">
        <v>5433</v>
      </c>
    </row>
    <row r="4239" spans="1:12" ht="15.75">
      <c r="A4239" s="196" t="s">
        <v>8643</v>
      </c>
      <c r="B4239" s="196" t="s">
        <v>8644</v>
      </c>
      <c r="C4239" s="196" t="s">
        <v>8009</v>
      </c>
      <c r="D4239" s="196">
        <v>180</v>
      </c>
      <c r="E4239" s="197" t="s">
        <v>144</v>
      </c>
      <c r="F4239" s="196" t="s">
        <v>144</v>
      </c>
      <c r="G4239" s="196">
        <v>96753</v>
      </c>
      <c r="H4239" s="196" t="s">
        <v>9778</v>
      </c>
      <c r="I4239" s="196" t="s">
        <v>5502</v>
      </c>
      <c r="J4239" s="196" t="s">
        <v>5432</v>
      </c>
      <c r="K4239" s="197">
        <v>85.51</v>
      </c>
      <c r="L4239" s="196" t="s">
        <v>5433</v>
      </c>
    </row>
    <row r="4240" spans="1:12" ht="15.75">
      <c r="A4240" s="196" t="s">
        <v>8643</v>
      </c>
      <c r="B4240" s="196" t="s">
        <v>8644</v>
      </c>
      <c r="C4240" s="196" t="s">
        <v>8009</v>
      </c>
      <c r="D4240" s="196">
        <v>180</v>
      </c>
      <c r="E4240" s="197" t="s">
        <v>144</v>
      </c>
      <c r="F4240" s="196" t="s">
        <v>144</v>
      </c>
      <c r="G4240" s="196">
        <v>96754</v>
      </c>
      <c r="H4240" s="196" t="s">
        <v>9779</v>
      </c>
      <c r="I4240" s="196" t="s">
        <v>5502</v>
      </c>
      <c r="J4240" s="196" t="s">
        <v>5432</v>
      </c>
      <c r="K4240" s="197">
        <v>121.52</v>
      </c>
      <c r="L4240" s="196" t="s">
        <v>5433</v>
      </c>
    </row>
    <row r="4241" spans="1:12" ht="15.75">
      <c r="A4241" s="196" t="s">
        <v>8643</v>
      </c>
      <c r="B4241" s="196" t="s">
        <v>8644</v>
      </c>
      <c r="C4241" s="196" t="s">
        <v>8009</v>
      </c>
      <c r="D4241" s="196">
        <v>180</v>
      </c>
      <c r="E4241" s="197" t="s">
        <v>144</v>
      </c>
      <c r="F4241" s="196" t="s">
        <v>144</v>
      </c>
      <c r="G4241" s="196">
        <v>96755</v>
      </c>
      <c r="H4241" s="196" t="s">
        <v>9780</v>
      </c>
      <c r="I4241" s="196" t="s">
        <v>5502</v>
      </c>
      <c r="J4241" s="196" t="s">
        <v>5432</v>
      </c>
      <c r="K4241" s="197">
        <v>183.42</v>
      </c>
      <c r="L4241" s="196" t="s">
        <v>5433</v>
      </c>
    </row>
    <row r="4242" spans="1:12" ht="15.75">
      <c r="A4242" s="196" t="s">
        <v>8643</v>
      </c>
      <c r="B4242" s="196" t="s">
        <v>8644</v>
      </c>
      <c r="C4242" s="196" t="s">
        <v>8009</v>
      </c>
      <c r="D4242" s="196">
        <v>180</v>
      </c>
      <c r="E4242" s="197" t="s">
        <v>144</v>
      </c>
      <c r="F4242" s="196" t="s">
        <v>144</v>
      </c>
      <c r="G4242" s="196">
        <v>96756</v>
      </c>
      <c r="H4242" s="196" t="s">
        <v>9781</v>
      </c>
      <c r="I4242" s="196" t="s">
        <v>5502</v>
      </c>
      <c r="J4242" s="196" t="s">
        <v>5432</v>
      </c>
      <c r="K4242" s="197">
        <v>13.57</v>
      </c>
      <c r="L4242" s="196" t="s">
        <v>5433</v>
      </c>
    </row>
    <row r="4243" spans="1:12" ht="15.75">
      <c r="A4243" s="196" t="s">
        <v>8643</v>
      </c>
      <c r="B4243" s="196" t="s">
        <v>8644</v>
      </c>
      <c r="C4243" s="196" t="s">
        <v>8009</v>
      </c>
      <c r="D4243" s="196">
        <v>180</v>
      </c>
      <c r="E4243" s="197" t="s">
        <v>144</v>
      </c>
      <c r="F4243" s="196" t="s">
        <v>144</v>
      </c>
      <c r="G4243" s="196">
        <v>96757</v>
      </c>
      <c r="H4243" s="196" t="s">
        <v>9782</v>
      </c>
      <c r="I4243" s="196" t="s">
        <v>5502</v>
      </c>
      <c r="J4243" s="196" t="s">
        <v>5432</v>
      </c>
      <c r="K4243" s="197">
        <v>13.01</v>
      </c>
      <c r="L4243" s="196" t="s">
        <v>5433</v>
      </c>
    </row>
    <row r="4244" spans="1:12" ht="15.75">
      <c r="A4244" s="196" t="s">
        <v>8643</v>
      </c>
      <c r="B4244" s="196" t="s">
        <v>8644</v>
      </c>
      <c r="C4244" s="196" t="s">
        <v>8009</v>
      </c>
      <c r="D4244" s="196">
        <v>180</v>
      </c>
      <c r="E4244" s="197" t="s">
        <v>144</v>
      </c>
      <c r="F4244" s="196" t="s">
        <v>144</v>
      </c>
      <c r="G4244" s="196">
        <v>96758</v>
      </c>
      <c r="H4244" s="196" t="s">
        <v>9783</v>
      </c>
      <c r="I4244" s="196" t="s">
        <v>5502</v>
      </c>
      <c r="J4244" s="196" t="s">
        <v>5432</v>
      </c>
      <c r="K4244" s="197">
        <v>15.2</v>
      </c>
      <c r="L4244" s="196" t="s">
        <v>5433</v>
      </c>
    </row>
    <row r="4245" spans="1:12" ht="15.75">
      <c r="A4245" s="196" t="s">
        <v>8643</v>
      </c>
      <c r="B4245" s="196" t="s">
        <v>8644</v>
      </c>
      <c r="C4245" s="196" t="s">
        <v>8009</v>
      </c>
      <c r="D4245" s="196">
        <v>180</v>
      </c>
      <c r="E4245" s="197" t="s">
        <v>144</v>
      </c>
      <c r="F4245" s="196" t="s">
        <v>144</v>
      </c>
      <c r="G4245" s="196">
        <v>96759</v>
      </c>
      <c r="H4245" s="196" t="s">
        <v>9784</v>
      </c>
      <c r="I4245" s="196" t="s">
        <v>5502</v>
      </c>
      <c r="J4245" s="196" t="s">
        <v>5432</v>
      </c>
      <c r="K4245" s="197">
        <v>23.08</v>
      </c>
      <c r="L4245" s="196" t="s">
        <v>5433</v>
      </c>
    </row>
    <row r="4246" spans="1:12" ht="15.75">
      <c r="A4246" s="196" t="s">
        <v>8643</v>
      </c>
      <c r="B4246" s="196" t="s">
        <v>8644</v>
      </c>
      <c r="C4246" s="196" t="s">
        <v>8009</v>
      </c>
      <c r="D4246" s="196">
        <v>180</v>
      </c>
      <c r="E4246" s="197" t="s">
        <v>144</v>
      </c>
      <c r="F4246" s="196" t="s">
        <v>144</v>
      </c>
      <c r="G4246" s="196">
        <v>96760</v>
      </c>
      <c r="H4246" s="196" t="s">
        <v>9785</v>
      </c>
      <c r="I4246" s="196" t="s">
        <v>5502</v>
      </c>
      <c r="J4246" s="196" t="s">
        <v>5432</v>
      </c>
      <c r="K4246" s="197">
        <v>32.56</v>
      </c>
      <c r="L4246" s="196" t="s">
        <v>5433</v>
      </c>
    </row>
    <row r="4247" spans="1:12" ht="15.75">
      <c r="A4247" s="196" t="s">
        <v>8643</v>
      </c>
      <c r="B4247" s="196" t="s">
        <v>8644</v>
      </c>
      <c r="C4247" s="196" t="s">
        <v>8009</v>
      </c>
      <c r="D4247" s="196">
        <v>180</v>
      </c>
      <c r="E4247" s="197" t="s">
        <v>144</v>
      </c>
      <c r="F4247" s="196" t="s">
        <v>144</v>
      </c>
      <c r="G4247" s="196">
        <v>96761</v>
      </c>
      <c r="H4247" s="196" t="s">
        <v>9786</v>
      </c>
      <c r="I4247" s="196" t="s">
        <v>5502</v>
      </c>
      <c r="J4247" s="196" t="s">
        <v>5432</v>
      </c>
      <c r="K4247" s="197">
        <v>47.08</v>
      </c>
      <c r="L4247" s="196" t="s">
        <v>5433</v>
      </c>
    </row>
    <row r="4248" spans="1:12" ht="15.75">
      <c r="A4248" s="196" t="s">
        <v>8643</v>
      </c>
      <c r="B4248" s="196" t="s">
        <v>8644</v>
      </c>
      <c r="C4248" s="196" t="s">
        <v>8009</v>
      </c>
      <c r="D4248" s="196">
        <v>180</v>
      </c>
      <c r="E4248" s="197" t="s">
        <v>144</v>
      </c>
      <c r="F4248" s="196" t="s">
        <v>144</v>
      </c>
      <c r="G4248" s="196">
        <v>96762</v>
      </c>
      <c r="H4248" s="196" t="s">
        <v>9787</v>
      </c>
      <c r="I4248" s="196" t="s">
        <v>5502</v>
      </c>
      <c r="J4248" s="196" t="s">
        <v>5432</v>
      </c>
      <c r="K4248" s="197">
        <v>92.4</v>
      </c>
      <c r="L4248" s="196" t="s">
        <v>5433</v>
      </c>
    </row>
    <row r="4249" spans="1:12" ht="15.75">
      <c r="A4249" s="196" t="s">
        <v>8643</v>
      </c>
      <c r="B4249" s="196" t="s">
        <v>8644</v>
      </c>
      <c r="C4249" s="196" t="s">
        <v>8009</v>
      </c>
      <c r="D4249" s="196">
        <v>180</v>
      </c>
      <c r="E4249" s="197" t="s">
        <v>144</v>
      </c>
      <c r="F4249" s="196" t="s">
        <v>144</v>
      </c>
      <c r="G4249" s="196">
        <v>96763</v>
      </c>
      <c r="H4249" s="196" t="s">
        <v>9788</v>
      </c>
      <c r="I4249" s="196" t="s">
        <v>5502</v>
      </c>
      <c r="J4249" s="196" t="s">
        <v>5432</v>
      </c>
      <c r="K4249" s="197">
        <v>129.18</v>
      </c>
      <c r="L4249" s="196" t="s">
        <v>5433</v>
      </c>
    </row>
    <row r="4250" spans="1:12" ht="15.75">
      <c r="A4250" s="196" t="s">
        <v>8643</v>
      </c>
      <c r="B4250" s="196" t="s">
        <v>8644</v>
      </c>
      <c r="C4250" s="196" t="s">
        <v>8009</v>
      </c>
      <c r="D4250" s="196">
        <v>180</v>
      </c>
      <c r="E4250" s="197" t="s">
        <v>144</v>
      </c>
      <c r="F4250" s="196" t="s">
        <v>144</v>
      </c>
      <c r="G4250" s="196">
        <v>96764</v>
      </c>
      <c r="H4250" s="196" t="s">
        <v>9789</v>
      </c>
      <c r="I4250" s="196" t="s">
        <v>5502</v>
      </c>
      <c r="J4250" s="196" t="s">
        <v>5432</v>
      </c>
      <c r="K4250" s="197">
        <v>206.04</v>
      </c>
      <c r="L4250" s="196" t="s">
        <v>5433</v>
      </c>
    </row>
    <row r="4251" spans="1:12" ht="15.75">
      <c r="A4251" s="196" t="s">
        <v>8643</v>
      </c>
      <c r="B4251" s="196" t="s">
        <v>8644</v>
      </c>
      <c r="C4251" s="196" t="s">
        <v>8009</v>
      </c>
      <c r="D4251" s="196">
        <v>180</v>
      </c>
      <c r="E4251" s="197" t="s">
        <v>144</v>
      </c>
      <c r="F4251" s="196" t="s">
        <v>144</v>
      </c>
      <c r="G4251" s="196">
        <v>96802</v>
      </c>
      <c r="H4251" s="196" t="s">
        <v>9790</v>
      </c>
      <c r="I4251" s="196" t="s">
        <v>5502</v>
      </c>
      <c r="J4251" s="196" t="s">
        <v>5432</v>
      </c>
      <c r="K4251" s="197">
        <v>274.32</v>
      </c>
      <c r="L4251" s="196" t="s">
        <v>5433</v>
      </c>
    </row>
    <row r="4252" spans="1:12" ht="15.75">
      <c r="A4252" s="196" t="s">
        <v>8643</v>
      </c>
      <c r="B4252" s="196" t="s">
        <v>8644</v>
      </c>
      <c r="C4252" s="196" t="s">
        <v>8009</v>
      </c>
      <c r="D4252" s="196">
        <v>180</v>
      </c>
      <c r="E4252" s="197" t="s">
        <v>144</v>
      </c>
      <c r="F4252" s="196" t="s">
        <v>144</v>
      </c>
      <c r="G4252" s="196">
        <v>96803</v>
      </c>
      <c r="H4252" s="196" t="s">
        <v>9791</v>
      </c>
      <c r="I4252" s="196" t="s">
        <v>5502</v>
      </c>
      <c r="J4252" s="196" t="s">
        <v>5432</v>
      </c>
      <c r="K4252" s="197">
        <v>140.35</v>
      </c>
      <c r="L4252" s="196" t="s">
        <v>5433</v>
      </c>
    </row>
    <row r="4253" spans="1:12" ht="15.75">
      <c r="A4253" s="196" t="s">
        <v>8643</v>
      </c>
      <c r="B4253" s="196" t="s">
        <v>8644</v>
      </c>
      <c r="C4253" s="196" t="s">
        <v>8009</v>
      </c>
      <c r="D4253" s="196">
        <v>180</v>
      </c>
      <c r="E4253" s="197" t="s">
        <v>144</v>
      </c>
      <c r="F4253" s="196" t="s">
        <v>144</v>
      </c>
      <c r="G4253" s="196">
        <v>96804</v>
      </c>
      <c r="H4253" s="196" t="s">
        <v>9792</v>
      </c>
      <c r="I4253" s="196" t="s">
        <v>5502</v>
      </c>
      <c r="J4253" s="196" t="s">
        <v>5432</v>
      </c>
      <c r="K4253" s="197">
        <v>249.79</v>
      </c>
      <c r="L4253" s="196" t="s">
        <v>5433</v>
      </c>
    </row>
    <row r="4254" spans="1:12" ht="15.75">
      <c r="A4254" s="196" t="s">
        <v>8643</v>
      </c>
      <c r="B4254" s="196" t="s">
        <v>8644</v>
      </c>
      <c r="C4254" s="196" t="s">
        <v>8009</v>
      </c>
      <c r="D4254" s="196">
        <v>180</v>
      </c>
      <c r="E4254" s="197" t="s">
        <v>144</v>
      </c>
      <c r="F4254" s="196" t="s">
        <v>144</v>
      </c>
      <c r="G4254" s="196">
        <v>96805</v>
      </c>
      <c r="H4254" s="196" t="s">
        <v>9793</v>
      </c>
      <c r="I4254" s="196" t="s">
        <v>5502</v>
      </c>
      <c r="J4254" s="196" t="s">
        <v>5432</v>
      </c>
      <c r="K4254" s="197">
        <v>282.26</v>
      </c>
      <c r="L4254" s="196" t="s">
        <v>5433</v>
      </c>
    </row>
    <row r="4255" spans="1:12" ht="15.75">
      <c r="A4255" s="196" t="s">
        <v>8643</v>
      </c>
      <c r="B4255" s="196" t="s">
        <v>8644</v>
      </c>
      <c r="C4255" s="196" t="s">
        <v>8009</v>
      </c>
      <c r="D4255" s="196">
        <v>180</v>
      </c>
      <c r="E4255" s="197" t="s">
        <v>144</v>
      </c>
      <c r="F4255" s="196" t="s">
        <v>144</v>
      </c>
      <c r="G4255" s="196">
        <v>96806</v>
      </c>
      <c r="H4255" s="196" t="s">
        <v>9794</v>
      </c>
      <c r="I4255" s="196" t="s">
        <v>5502</v>
      </c>
      <c r="J4255" s="196" t="s">
        <v>5432</v>
      </c>
      <c r="K4255" s="197">
        <v>135.88</v>
      </c>
      <c r="L4255" s="196" t="s">
        <v>5433</v>
      </c>
    </row>
    <row r="4256" spans="1:12" ht="15.75">
      <c r="A4256" s="196" t="s">
        <v>8643</v>
      </c>
      <c r="B4256" s="196" t="s">
        <v>8644</v>
      </c>
      <c r="C4256" s="196" t="s">
        <v>8009</v>
      </c>
      <c r="D4256" s="196">
        <v>180</v>
      </c>
      <c r="E4256" s="197" t="s">
        <v>144</v>
      </c>
      <c r="F4256" s="196" t="s">
        <v>144</v>
      </c>
      <c r="G4256" s="196">
        <v>96807</v>
      </c>
      <c r="H4256" s="196" t="s">
        <v>9795</v>
      </c>
      <c r="I4256" s="196" t="s">
        <v>5502</v>
      </c>
      <c r="J4256" s="196" t="s">
        <v>5432</v>
      </c>
      <c r="K4256" s="197">
        <v>225.67</v>
      </c>
      <c r="L4256" s="196" t="s">
        <v>5433</v>
      </c>
    </row>
    <row r="4257" spans="1:12" ht="15.75">
      <c r="A4257" s="196" t="s">
        <v>8643</v>
      </c>
      <c r="B4257" s="196" t="s">
        <v>8644</v>
      </c>
      <c r="C4257" s="196" t="s">
        <v>8009</v>
      </c>
      <c r="D4257" s="196">
        <v>180</v>
      </c>
      <c r="E4257" s="197" t="s">
        <v>144</v>
      </c>
      <c r="F4257" s="196" t="s">
        <v>144</v>
      </c>
      <c r="G4257" s="196">
        <v>96808</v>
      </c>
      <c r="H4257" s="196" t="s">
        <v>9796</v>
      </c>
      <c r="I4257" s="196" t="s">
        <v>5502</v>
      </c>
      <c r="J4257" s="196" t="s">
        <v>5432</v>
      </c>
      <c r="K4257" s="197">
        <v>12.35</v>
      </c>
      <c r="L4257" s="196" t="s">
        <v>5433</v>
      </c>
    </row>
    <row r="4258" spans="1:12" ht="15.75">
      <c r="A4258" s="196" t="s">
        <v>8643</v>
      </c>
      <c r="B4258" s="196" t="s">
        <v>8644</v>
      </c>
      <c r="C4258" s="196" t="s">
        <v>8009</v>
      </c>
      <c r="D4258" s="196">
        <v>180</v>
      </c>
      <c r="E4258" s="197" t="s">
        <v>144</v>
      </c>
      <c r="F4258" s="196" t="s">
        <v>144</v>
      </c>
      <c r="G4258" s="196">
        <v>96809</v>
      </c>
      <c r="H4258" s="196" t="s">
        <v>9797</v>
      </c>
      <c r="I4258" s="196" t="s">
        <v>5502</v>
      </c>
      <c r="J4258" s="196" t="s">
        <v>5432</v>
      </c>
      <c r="K4258" s="197">
        <v>14.22</v>
      </c>
      <c r="L4258" s="196" t="s">
        <v>5433</v>
      </c>
    </row>
    <row r="4259" spans="1:12" ht="15.75">
      <c r="A4259" s="196" t="s">
        <v>8643</v>
      </c>
      <c r="B4259" s="196" t="s">
        <v>8644</v>
      </c>
      <c r="C4259" s="196" t="s">
        <v>8009</v>
      </c>
      <c r="D4259" s="196">
        <v>180</v>
      </c>
      <c r="E4259" s="197" t="s">
        <v>144</v>
      </c>
      <c r="F4259" s="196" t="s">
        <v>144</v>
      </c>
      <c r="G4259" s="196">
        <v>96810</v>
      </c>
      <c r="H4259" s="196" t="s">
        <v>9798</v>
      </c>
      <c r="I4259" s="196" t="s">
        <v>5502</v>
      </c>
      <c r="J4259" s="196" t="s">
        <v>5432</v>
      </c>
      <c r="K4259" s="197">
        <v>15.48</v>
      </c>
      <c r="L4259" s="196" t="s">
        <v>5433</v>
      </c>
    </row>
    <row r="4260" spans="1:12" ht="15.75">
      <c r="A4260" s="196" t="s">
        <v>8643</v>
      </c>
      <c r="B4260" s="196" t="s">
        <v>8644</v>
      </c>
      <c r="C4260" s="196" t="s">
        <v>8009</v>
      </c>
      <c r="D4260" s="196">
        <v>180</v>
      </c>
      <c r="E4260" s="197" t="s">
        <v>144</v>
      </c>
      <c r="F4260" s="196" t="s">
        <v>144</v>
      </c>
      <c r="G4260" s="196">
        <v>96811</v>
      </c>
      <c r="H4260" s="196" t="s">
        <v>9799</v>
      </c>
      <c r="I4260" s="196" t="s">
        <v>5502</v>
      </c>
      <c r="J4260" s="196" t="s">
        <v>5432</v>
      </c>
      <c r="K4260" s="197">
        <v>16.59</v>
      </c>
      <c r="L4260" s="196" t="s">
        <v>5433</v>
      </c>
    </row>
    <row r="4261" spans="1:12" ht="15.75">
      <c r="A4261" s="196" t="s">
        <v>8643</v>
      </c>
      <c r="B4261" s="196" t="s">
        <v>8644</v>
      </c>
      <c r="C4261" s="196" t="s">
        <v>8009</v>
      </c>
      <c r="D4261" s="196">
        <v>180</v>
      </c>
      <c r="E4261" s="197" t="s">
        <v>144</v>
      </c>
      <c r="F4261" s="196" t="s">
        <v>144</v>
      </c>
      <c r="G4261" s="196">
        <v>96812</v>
      </c>
      <c r="H4261" s="196" t="s">
        <v>9800</v>
      </c>
      <c r="I4261" s="196" t="s">
        <v>5502</v>
      </c>
      <c r="J4261" s="196" t="s">
        <v>5432</v>
      </c>
      <c r="K4261" s="197">
        <v>15.92</v>
      </c>
      <c r="L4261" s="196" t="s">
        <v>5433</v>
      </c>
    </row>
    <row r="4262" spans="1:12" ht="15.75">
      <c r="A4262" s="196" t="s">
        <v>8643</v>
      </c>
      <c r="B4262" s="196" t="s">
        <v>8644</v>
      </c>
      <c r="C4262" s="196" t="s">
        <v>8009</v>
      </c>
      <c r="D4262" s="196">
        <v>180</v>
      </c>
      <c r="E4262" s="197" t="s">
        <v>144</v>
      </c>
      <c r="F4262" s="196" t="s">
        <v>144</v>
      </c>
      <c r="G4262" s="196">
        <v>96813</v>
      </c>
      <c r="H4262" s="196" t="s">
        <v>9801</v>
      </c>
      <c r="I4262" s="196" t="s">
        <v>5502</v>
      </c>
      <c r="J4262" s="196" t="s">
        <v>5432</v>
      </c>
      <c r="K4262" s="197">
        <v>18.420000000000002</v>
      </c>
      <c r="L4262" s="196" t="s">
        <v>5433</v>
      </c>
    </row>
    <row r="4263" spans="1:12" ht="15.75">
      <c r="A4263" s="196" t="s">
        <v>8643</v>
      </c>
      <c r="B4263" s="196" t="s">
        <v>8644</v>
      </c>
      <c r="C4263" s="196" t="s">
        <v>8009</v>
      </c>
      <c r="D4263" s="196">
        <v>180</v>
      </c>
      <c r="E4263" s="197" t="s">
        <v>144</v>
      </c>
      <c r="F4263" s="196" t="s">
        <v>144</v>
      </c>
      <c r="G4263" s="196">
        <v>96814</v>
      </c>
      <c r="H4263" s="196" t="s">
        <v>9802</v>
      </c>
      <c r="I4263" s="196" t="s">
        <v>5502</v>
      </c>
      <c r="J4263" s="196" t="s">
        <v>5432</v>
      </c>
      <c r="K4263" s="197">
        <v>15.5</v>
      </c>
      <c r="L4263" s="196" t="s">
        <v>5433</v>
      </c>
    </row>
    <row r="4264" spans="1:12" ht="15.75">
      <c r="A4264" s="196" t="s">
        <v>8643</v>
      </c>
      <c r="B4264" s="196" t="s">
        <v>8644</v>
      </c>
      <c r="C4264" s="196" t="s">
        <v>8009</v>
      </c>
      <c r="D4264" s="196">
        <v>180</v>
      </c>
      <c r="E4264" s="197" t="s">
        <v>144</v>
      </c>
      <c r="F4264" s="196" t="s">
        <v>144</v>
      </c>
      <c r="G4264" s="196">
        <v>96815</v>
      </c>
      <c r="H4264" s="196" t="s">
        <v>9803</v>
      </c>
      <c r="I4264" s="196" t="s">
        <v>5502</v>
      </c>
      <c r="J4264" s="196" t="s">
        <v>5432</v>
      </c>
      <c r="K4264" s="197">
        <v>26.39</v>
      </c>
      <c r="L4264" s="196" t="s">
        <v>5433</v>
      </c>
    </row>
    <row r="4265" spans="1:12" ht="15.75">
      <c r="A4265" s="196" t="s">
        <v>8643</v>
      </c>
      <c r="B4265" s="196" t="s">
        <v>8644</v>
      </c>
      <c r="C4265" s="196" t="s">
        <v>8009</v>
      </c>
      <c r="D4265" s="196">
        <v>180</v>
      </c>
      <c r="E4265" s="197" t="s">
        <v>144</v>
      </c>
      <c r="F4265" s="196" t="s">
        <v>144</v>
      </c>
      <c r="G4265" s="196">
        <v>96816</v>
      </c>
      <c r="H4265" s="196" t="s">
        <v>9804</v>
      </c>
      <c r="I4265" s="196" t="s">
        <v>5502</v>
      </c>
      <c r="J4265" s="196" t="s">
        <v>5432</v>
      </c>
      <c r="K4265" s="197">
        <v>21.61</v>
      </c>
      <c r="L4265" s="196" t="s">
        <v>5433</v>
      </c>
    </row>
    <row r="4266" spans="1:12" ht="15.75">
      <c r="A4266" s="196" t="s">
        <v>8643</v>
      </c>
      <c r="B4266" s="196" t="s">
        <v>8644</v>
      </c>
      <c r="C4266" s="196" t="s">
        <v>8009</v>
      </c>
      <c r="D4266" s="196">
        <v>180</v>
      </c>
      <c r="E4266" s="197" t="s">
        <v>144</v>
      </c>
      <c r="F4266" s="196" t="s">
        <v>144</v>
      </c>
      <c r="G4266" s="196">
        <v>96817</v>
      </c>
      <c r="H4266" s="196" t="s">
        <v>9805</v>
      </c>
      <c r="I4266" s="196" t="s">
        <v>5502</v>
      </c>
      <c r="J4266" s="196" t="s">
        <v>5432</v>
      </c>
      <c r="K4266" s="197">
        <v>24.65</v>
      </c>
      <c r="L4266" s="196" t="s">
        <v>5433</v>
      </c>
    </row>
    <row r="4267" spans="1:12" ht="15.75">
      <c r="A4267" s="196" t="s">
        <v>8643</v>
      </c>
      <c r="B4267" s="196" t="s">
        <v>8644</v>
      </c>
      <c r="C4267" s="196" t="s">
        <v>8009</v>
      </c>
      <c r="D4267" s="196">
        <v>180</v>
      </c>
      <c r="E4267" s="197" t="s">
        <v>144</v>
      </c>
      <c r="F4267" s="196" t="s">
        <v>144</v>
      </c>
      <c r="G4267" s="196">
        <v>96818</v>
      </c>
      <c r="H4267" s="196" t="s">
        <v>9806</v>
      </c>
      <c r="I4267" s="196" t="s">
        <v>5502</v>
      </c>
      <c r="J4267" s="196" t="s">
        <v>5432</v>
      </c>
      <c r="K4267" s="197">
        <v>22.92</v>
      </c>
      <c r="L4267" s="196" t="s">
        <v>5433</v>
      </c>
    </row>
    <row r="4268" spans="1:12" ht="15.75">
      <c r="A4268" s="196" t="s">
        <v>8643</v>
      </c>
      <c r="B4268" s="196" t="s">
        <v>8644</v>
      </c>
      <c r="C4268" s="196" t="s">
        <v>8009</v>
      </c>
      <c r="D4268" s="196">
        <v>180</v>
      </c>
      <c r="E4268" s="197" t="s">
        <v>144</v>
      </c>
      <c r="F4268" s="196" t="s">
        <v>144</v>
      </c>
      <c r="G4268" s="196">
        <v>96819</v>
      </c>
      <c r="H4268" s="196" t="s">
        <v>9807</v>
      </c>
      <c r="I4268" s="196" t="s">
        <v>5502</v>
      </c>
      <c r="J4268" s="196" t="s">
        <v>5432</v>
      </c>
      <c r="K4268" s="197">
        <v>22.92</v>
      </c>
      <c r="L4268" s="196" t="s">
        <v>5433</v>
      </c>
    </row>
    <row r="4269" spans="1:12" ht="15.75">
      <c r="A4269" s="196" t="s">
        <v>8643</v>
      </c>
      <c r="B4269" s="196" t="s">
        <v>8644</v>
      </c>
      <c r="C4269" s="196" t="s">
        <v>8009</v>
      </c>
      <c r="D4269" s="196">
        <v>180</v>
      </c>
      <c r="E4269" s="197" t="s">
        <v>144</v>
      </c>
      <c r="F4269" s="196" t="s">
        <v>144</v>
      </c>
      <c r="G4269" s="196">
        <v>96820</v>
      </c>
      <c r="H4269" s="196" t="s">
        <v>9808</v>
      </c>
      <c r="I4269" s="196" t="s">
        <v>5502</v>
      </c>
      <c r="J4269" s="196" t="s">
        <v>5432</v>
      </c>
      <c r="K4269" s="197">
        <v>42.01</v>
      </c>
      <c r="L4269" s="196" t="s">
        <v>5433</v>
      </c>
    </row>
    <row r="4270" spans="1:12" ht="15.75">
      <c r="A4270" s="196" t="s">
        <v>8643</v>
      </c>
      <c r="B4270" s="196" t="s">
        <v>8644</v>
      </c>
      <c r="C4270" s="196" t="s">
        <v>8009</v>
      </c>
      <c r="D4270" s="196">
        <v>180</v>
      </c>
      <c r="E4270" s="197" t="s">
        <v>144</v>
      </c>
      <c r="F4270" s="196" t="s">
        <v>144</v>
      </c>
      <c r="G4270" s="196">
        <v>96821</v>
      </c>
      <c r="H4270" s="196" t="s">
        <v>9809</v>
      </c>
      <c r="I4270" s="196" t="s">
        <v>5502</v>
      </c>
      <c r="J4270" s="196" t="s">
        <v>5432</v>
      </c>
      <c r="K4270" s="197">
        <v>35.69</v>
      </c>
      <c r="L4270" s="196" t="s">
        <v>5433</v>
      </c>
    </row>
    <row r="4271" spans="1:12" ht="15.75">
      <c r="A4271" s="196" t="s">
        <v>8643</v>
      </c>
      <c r="B4271" s="196" t="s">
        <v>8644</v>
      </c>
      <c r="C4271" s="196" t="s">
        <v>8009</v>
      </c>
      <c r="D4271" s="196">
        <v>180</v>
      </c>
      <c r="E4271" s="197" t="s">
        <v>144</v>
      </c>
      <c r="F4271" s="196" t="s">
        <v>144</v>
      </c>
      <c r="G4271" s="196">
        <v>96822</v>
      </c>
      <c r="H4271" s="196" t="s">
        <v>9810</v>
      </c>
      <c r="I4271" s="196" t="s">
        <v>5502</v>
      </c>
      <c r="J4271" s="196" t="s">
        <v>5432</v>
      </c>
      <c r="K4271" s="197">
        <v>36.17</v>
      </c>
      <c r="L4271" s="196" t="s">
        <v>5433</v>
      </c>
    </row>
    <row r="4272" spans="1:12" ht="15.75">
      <c r="A4272" s="196" t="s">
        <v>8643</v>
      </c>
      <c r="B4272" s="196" t="s">
        <v>8644</v>
      </c>
      <c r="C4272" s="196" t="s">
        <v>8009</v>
      </c>
      <c r="D4272" s="196">
        <v>180</v>
      </c>
      <c r="E4272" s="197" t="s">
        <v>144</v>
      </c>
      <c r="F4272" s="196" t="s">
        <v>144</v>
      </c>
      <c r="G4272" s="196">
        <v>96823</v>
      </c>
      <c r="H4272" s="196" t="s">
        <v>9811</v>
      </c>
      <c r="I4272" s="196" t="s">
        <v>5502</v>
      </c>
      <c r="J4272" s="196" t="s">
        <v>5432</v>
      </c>
      <c r="K4272" s="197">
        <v>14.9</v>
      </c>
      <c r="L4272" s="196" t="s">
        <v>5433</v>
      </c>
    </row>
    <row r="4273" spans="1:12" ht="15.75">
      <c r="A4273" s="196" t="s">
        <v>8643</v>
      </c>
      <c r="B4273" s="196" t="s">
        <v>8644</v>
      </c>
      <c r="C4273" s="196" t="s">
        <v>8009</v>
      </c>
      <c r="D4273" s="196">
        <v>180</v>
      </c>
      <c r="E4273" s="197" t="s">
        <v>144</v>
      </c>
      <c r="F4273" s="196" t="s">
        <v>144</v>
      </c>
      <c r="G4273" s="196">
        <v>96824</v>
      </c>
      <c r="H4273" s="196" t="s">
        <v>9812</v>
      </c>
      <c r="I4273" s="196" t="s">
        <v>5502</v>
      </c>
      <c r="J4273" s="196" t="s">
        <v>5432</v>
      </c>
      <c r="K4273" s="197">
        <v>16.850000000000001</v>
      </c>
      <c r="L4273" s="196" t="s">
        <v>5433</v>
      </c>
    </row>
    <row r="4274" spans="1:12" ht="15.75">
      <c r="A4274" s="196" t="s">
        <v>8643</v>
      </c>
      <c r="B4274" s="196" t="s">
        <v>8644</v>
      </c>
      <c r="C4274" s="196" t="s">
        <v>8009</v>
      </c>
      <c r="D4274" s="196">
        <v>180</v>
      </c>
      <c r="E4274" s="197" t="s">
        <v>144</v>
      </c>
      <c r="F4274" s="196" t="s">
        <v>144</v>
      </c>
      <c r="G4274" s="196">
        <v>96825</v>
      </c>
      <c r="H4274" s="196" t="s">
        <v>9813</v>
      </c>
      <c r="I4274" s="196" t="s">
        <v>5502</v>
      </c>
      <c r="J4274" s="196" t="s">
        <v>5432</v>
      </c>
      <c r="K4274" s="197">
        <v>22.92</v>
      </c>
      <c r="L4274" s="196" t="s">
        <v>5433</v>
      </c>
    </row>
    <row r="4275" spans="1:12" ht="15.75">
      <c r="A4275" s="196" t="s">
        <v>8643</v>
      </c>
      <c r="B4275" s="196" t="s">
        <v>8644</v>
      </c>
      <c r="C4275" s="196" t="s">
        <v>8009</v>
      </c>
      <c r="D4275" s="196">
        <v>180</v>
      </c>
      <c r="E4275" s="197" t="s">
        <v>144</v>
      </c>
      <c r="F4275" s="196" t="s">
        <v>144</v>
      </c>
      <c r="G4275" s="196">
        <v>96826</v>
      </c>
      <c r="H4275" s="196" t="s">
        <v>9814</v>
      </c>
      <c r="I4275" s="196" t="s">
        <v>5502</v>
      </c>
      <c r="J4275" s="196" t="s">
        <v>5432</v>
      </c>
      <c r="K4275" s="197">
        <v>20.72</v>
      </c>
      <c r="L4275" s="196" t="s">
        <v>5433</v>
      </c>
    </row>
    <row r="4276" spans="1:12" ht="15.75">
      <c r="A4276" s="196" t="s">
        <v>8643</v>
      </c>
      <c r="B4276" s="196" t="s">
        <v>8644</v>
      </c>
      <c r="C4276" s="196" t="s">
        <v>8009</v>
      </c>
      <c r="D4276" s="196">
        <v>180</v>
      </c>
      <c r="E4276" s="197" t="s">
        <v>144</v>
      </c>
      <c r="F4276" s="196" t="s">
        <v>144</v>
      </c>
      <c r="G4276" s="196">
        <v>96827</v>
      </c>
      <c r="H4276" s="196" t="s">
        <v>9815</v>
      </c>
      <c r="I4276" s="196" t="s">
        <v>5502</v>
      </c>
      <c r="J4276" s="196" t="s">
        <v>5432</v>
      </c>
      <c r="K4276" s="197">
        <v>21.51</v>
      </c>
      <c r="L4276" s="196" t="s">
        <v>5433</v>
      </c>
    </row>
    <row r="4277" spans="1:12" ht="15.75">
      <c r="A4277" s="196" t="s">
        <v>8643</v>
      </c>
      <c r="B4277" s="196" t="s">
        <v>8644</v>
      </c>
      <c r="C4277" s="196" t="s">
        <v>8009</v>
      </c>
      <c r="D4277" s="196">
        <v>180</v>
      </c>
      <c r="E4277" s="197" t="s">
        <v>144</v>
      </c>
      <c r="F4277" s="196" t="s">
        <v>144</v>
      </c>
      <c r="G4277" s="196">
        <v>96828</v>
      </c>
      <c r="H4277" s="196" t="s">
        <v>9816</v>
      </c>
      <c r="I4277" s="196" t="s">
        <v>5502</v>
      </c>
      <c r="J4277" s="196" t="s">
        <v>5432</v>
      </c>
      <c r="K4277" s="197">
        <v>27.09</v>
      </c>
      <c r="L4277" s="196" t="s">
        <v>5433</v>
      </c>
    </row>
    <row r="4278" spans="1:12" ht="15.75">
      <c r="A4278" s="196" t="s">
        <v>8643</v>
      </c>
      <c r="B4278" s="196" t="s">
        <v>8644</v>
      </c>
      <c r="C4278" s="196" t="s">
        <v>8009</v>
      </c>
      <c r="D4278" s="196">
        <v>180</v>
      </c>
      <c r="E4278" s="197" t="s">
        <v>144</v>
      </c>
      <c r="F4278" s="196" t="s">
        <v>144</v>
      </c>
      <c r="G4278" s="196">
        <v>96829</v>
      </c>
      <c r="H4278" s="196" t="s">
        <v>9817</v>
      </c>
      <c r="I4278" s="196" t="s">
        <v>5502</v>
      </c>
      <c r="J4278" s="196" t="s">
        <v>5432</v>
      </c>
      <c r="K4278" s="197">
        <v>20.69</v>
      </c>
      <c r="L4278" s="196" t="s">
        <v>5433</v>
      </c>
    </row>
    <row r="4279" spans="1:12" ht="15.75">
      <c r="A4279" s="196" t="s">
        <v>8643</v>
      </c>
      <c r="B4279" s="196" t="s">
        <v>8644</v>
      </c>
      <c r="C4279" s="196" t="s">
        <v>8009</v>
      </c>
      <c r="D4279" s="196">
        <v>180</v>
      </c>
      <c r="E4279" s="197" t="s">
        <v>144</v>
      </c>
      <c r="F4279" s="196" t="s">
        <v>144</v>
      </c>
      <c r="G4279" s="196">
        <v>96830</v>
      </c>
      <c r="H4279" s="196" t="s">
        <v>9818</v>
      </c>
      <c r="I4279" s="196" t="s">
        <v>5502</v>
      </c>
      <c r="J4279" s="196" t="s">
        <v>5432</v>
      </c>
      <c r="K4279" s="197">
        <v>30.15</v>
      </c>
      <c r="L4279" s="196" t="s">
        <v>5433</v>
      </c>
    </row>
    <row r="4280" spans="1:12" ht="15.75">
      <c r="A4280" s="196" t="s">
        <v>8643</v>
      </c>
      <c r="B4280" s="196" t="s">
        <v>8644</v>
      </c>
      <c r="C4280" s="196" t="s">
        <v>8009</v>
      </c>
      <c r="D4280" s="196">
        <v>180</v>
      </c>
      <c r="E4280" s="197" t="s">
        <v>144</v>
      </c>
      <c r="F4280" s="196" t="s">
        <v>144</v>
      </c>
      <c r="G4280" s="196">
        <v>96831</v>
      </c>
      <c r="H4280" s="196" t="s">
        <v>9819</v>
      </c>
      <c r="I4280" s="196" t="s">
        <v>5502</v>
      </c>
      <c r="J4280" s="196" t="s">
        <v>5432</v>
      </c>
      <c r="K4280" s="197">
        <v>24.51</v>
      </c>
      <c r="L4280" s="196" t="s">
        <v>5433</v>
      </c>
    </row>
    <row r="4281" spans="1:12" ht="15.75">
      <c r="A4281" s="196" t="s">
        <v>8643</v>
      </c>
      <c r="B4281" s="196" t="s">
        <v>8644</v>
      </c>
      <c r="C4281" s="196" t="s">
        <v>8009</v>
      </c>
      <c r="D4281" s="196">
        <v>180</v>
      </c>
      <c r="E4281" s="197" t="s">
        <v>144</v>
      </c>
      <c r="F4281" s="196" t="s">
        <v>144</v>
      </c>
      <c r="G4281" s="196">
        <v>96832</v>
      </c>
      <c r="H4281" s="196" t="s">
        <v>9820</v>
      </c>
      <c r="I4281" s="196" t="s">
        <v>5502</v>
      </c>
      <c r="J4281" s="196" t="s">
        <v>5432</v>
      </c>
      <c r="K4281" s="197">
        <v>28.39</v>
      </c>
      <c r="L4281" s="196" t="s">
        <v>5433</v>
      </c>
    </row>
    <row r="4282" spans="1:12" ht="15.75">
      <c r="A4282" s="196" t="s">
        <v>8643</v>
      </c>
      <c r="B4282" s="196" t="s">
        <v>8644</v>
      </c>
      <c r="C4282" s="196" t="s">
        <v>8009</v>
      </c>
      <c r="D4282" s="196">
        <v>180</v>
      </c>
      <c r="E4282" s="197" t="s">
        <v>144</v>
      </c>
      <c r="F4282" s="196" t="s">
        <v>144</v>
      </c>
      <c r="G4282" s="196">
        <v>96833</v>
      </c>
      <c r="H4282" s="196" t="s">
        <v>9821</v>
      </c>
      <c r="I4282" s="196" t="s">
        <v>5502</v>
      </c>
      <c r="J4282" s="196" t="s">
        <v>5432</v>
      </c>
      <c r="K4282" s="197">
        <v>26.56</v>
      </c>
      <c r="L4282" s="196" t="s">
        <v>5433</v>
      </c>
    </row>
    <row r="4283" spans="1:12" ht="15.75">
      <c r="A4283" s="196" t="s">
        <v>8643</v>
      </c>
      <c r="B4283" s="196" t="s">
        <v>8644</v>
      </c>
      <c r="C4283" s="196" t="s">
        <v>8009</v>
      </c>
      <c r="D4283" s="196">
        <v>180</v>
      </c>
      <c r="E4283" s="197" t="s">
        <v>144</v>
      </c>
      <c r="F4283" s="196" t="s">
        <v>144</v>
      </c>
      <c r="G4283" s="196">
        <v>96834</v>
      </c>
      <c r="H4283" s="196" t="s">
        <v>9822</v>
      </c>
      <c r="I4283" s="196" t="s">
        <v>5502</v>
      </c>
      <c r="J4283" s="196" t="s">
        <v>5432</v>
      </c>
      <c r="K4283" s="197">
        <v>44.03</v>
      </c>
      <c r="L4283" s="196" t="s">
        <v>5433</v>
      </c>
    </row>
    <row r="4284" spans="1:12" ht="15.75">
      <c r="A4284" s="196" t="s">
        <v>8643</v>
      </c>
      <c r="B4284" s="196" t="s">
        <v>8644</v>
      </c>
      <c r="C4284" s="196" t="s">
        <v>8009</v>
      </c>
      <c r="D4284" s="196">
        <v>180</v>
      </c>
      <c r="E4284" s="197" t="s">
        <v>144</v>
      </c>
      <c r="F4284" s="196" t="s">
        <v>144</v>
      </c>
      <c r="G4284" s="196">
        <v>96835</v>
      </c>
      <c r="H4284" s="196" t="s">
        <v>9823</v>
      </c>
      <c r="I4284" s="196" t="s">
        <v>5502</v>
      </c>
      <c r="J4284" s="196" t="s">
        <v>5432</v>
      </c>
      <c r="K4284" s="197">
        <v>38</v>
      </c>
      <c r="L4284" s="196" t="s">
        <v>5433</v>
      </c>
    </row>
    <row r="4285" spans="1:12" ht="15.75">
      <c r="A4285" s="196" t="s">
        <v>8643</v>
      </c>
      <c r="B4285" s="196" t="s">
        <v>8644</v>
      </c>
      <c r="C4285" s="196" t="s">
        <v>8009</v>
      </c>
      <c r="D4285" s="196">
        <v>180</v>
      </c>
      <c r="E4285" s="197" t="s">
        <v>144</v>
      </c>
      <c r="F4285" s="196" t="s">
        <v>144</v>
      </c>
      <c r="G4285" s="196">
        <v>96836</v>
      </c>
      <c r="H4285" s="196" t="s">
        <v>9824</v>
      </c>
      <c r="I4285" s="196" t="s">
        <v>5502</v>
      </c>
      <c r="J4285" s="196" t="s">
        <v>5432</v>
      </c>
      <c r="K4285" s="197">
        <v>40.5</v>
      </c>
      <c r="L4285" s="196" t="s">
        <v>5433</v>
      </c>
    </row>
    <row r="4286" spans="1:12" ht="15.75">
      <c r="A4286" s="196" t="s">
        <v>8643</v>
      </c>
      <c r="B4286" s="196" t="s">
        <v>8644</v>
      </c>
      <c r="C4286" s="196" t="s">
        <v>8009</v>
      </c>
      <c r="D4286" s="196">
        <v>180</v>
      </c>
      <c r="E4286" s="197" t="s">
        <v>144</v>
      </c>
      <c r="F4286" s="196" t="s">
        <v>144</v>
      </c>
      <c r="G4286" s="196">
        <v>96837</v>
      </c>
      <c r="H4286" s="196" t="s">
        <v>9825</v>
      </c>
      <c r="I4286" s="196" t="s">
        <v>5502</v>
      </c>
      <c r="J4286" s="196" t="s">
        <v>5432</v>
      </c>
      <c r="K4286" s="197">
        <v>21.69</v>
      </c>
      <c r="L4286" s="196" t="s">
        <v>5433</v>
      </c>
    </row>
    <row r="4287" spans="1:12" ht="15.75">
      <c r="A4287" s="196" t="s">
        <v>8643</v>
      </c>
      <c r="B4287" s="196" t="s">
        <v>8644</v>
      </c>
      <c r="C4287" s="196" t="s">
        <v>8009</v>
      </c>
      <c r="D4287" s="196">
        <v>180</v>
      </c>
      <c r="E4287" s="197" t="s">
        <v>144</v>
      </c>
      <c r="F4287" s="196" t="s">
        <v>144</v>
      </c>
      <c r="G4287" s="196">
        <v>96838</v>
      </c>
      <c r="H4287" s="196" t="s">
        <v>9826</v>
      </c>
      <c r="I4287" s="196" t="s">
        <v>5502</v>
      </c>
      <c r="J4287" s="196" t="s">
        <v>5432</v>
      </c>
      <c r="K4287" s="197">
        <v>19.89</v>
      </c>
      <c r="L4287" s="196" t="s">
        <v>5433</v>
      </c>
    </row>
    <row r="4288" spans="1:12" ht="15.75">
      <c r="A4288" s="196" t="s">
        <v>8643</v>
      </c>
      <c r="B4288" s="196" t="s">
        <v>8644</v>
      </c>
      <c r="C4288" s="196" t="s">
        <v>8009</v>
      </c>
      <c r="D4288" s="196">
        <v>180</v>
      </c>
      <c r="E4288" s="197" t="s">
        <v>144</v>
      </c>
      <c r="F4288" s="196" t="s">
        <v>144</v>
      </c>
      <c r="G4288" s="196">
        <v>96839</v>
      </c>
      <c r="H4288" s="196" t="s">
        <v>9827</v>
      </c>
      <c r="I4288" s="196" t="s">
        <v>5502</v>
      </c>
      <c r="J4288" s="196" t="s">
        <v>5432</v>
      </c>
      <c r="K4288" s="197">
        <v>19.57</v>
      </c>
      <c r="L4288" s="196" t="s">
        <v>5433</v>
      </c>
    </row>
    <row r="4289" spans="1:12" ht="15.75">
      <c r="A4289" s="196" t="s">
        <v>8643</v>
      </c>
      <c r="B4289" s="196" t="s">
        <v>8644</v>
      </c>
      <c r="C4289" s="196" t="s">
        <v>8009</v>
      </c>
      <c r="D4289" s="196">
        <v>180</v>
      </c>
      <c r="E4289" s="197" t="s">
        <v>144</v>
      </c>
      <c r="F4289" s="196" t="s">
        <v>144</v>
      </c>
      <c r="G4289" s="196">
        <v>96840</v>
      </c>
      <c r="H4289" s="196" t="s">
        <v>9828</v>
      </c>
      <c r="I4289" s="196" t="s">
        <v>5502</v>
      </c>
      <c r="J4289" s="196" t="s">
        <v>5432</v>
      </c>
      <c r="K4289" s="197">
        <v>25.34</v>
      </c>
      <c r="L4289" s="196" t="s">
        <v>5433</v>
      </c>
    </row>
    <row r="4290" spans="1:12" ht="15.75">
      <c r="A4290" s="196" t="s">
        <v>8643</v>
      </c>
      <c r="B4290" s="196" t="s">
        <v>8644</v>
      </c>
      <c r="C4290" s="196" t="s">
        <v>8009</v>
      </c>
      <c r="D4290" s="196">
        <v>180</v>
      </c>
      <c r="E4290" s="197" t="s">
        <v>144</v>
      </c>
      <c r="F4290" s="196" t="s">
        <v>144</v>
      </c>
      <c r="G4290" s="196">
        <v>96841</v>
      </c>
      <c r="H4290" s="196" t="s">
        <v>9829</v>
      </c>
      <c r="I4290" s="196" t="s">
        <v>5502</v>
      </c>
      <c r="J4290" s="196" t="s">
        <v>5432</v>
      </c>
      <c r="K4290" s="197">
        <v>22.1</v>
      </c>
      <c r="L4290" s="196" t="s">
        <v>5433</v>
      </c>
    </row>
    <row r="4291" spans="1:12" ht="15.75">
      <c r="A4291" s="196" t="s">
        <v>8643</v>
      </c>
      <c r="B4291" s="196" t="s">
        <v>8644</v>
      </c>
      <c r="C4291" s="196" t="s">
        <v>8009</v>
      </c>
      <c r="D4291" s="196">
        <v>180</v>
      </c>
      <c r="E4291" s="197" t="s">
        <v>144</v>
      </c>
      <c r="F4291" s="196" t="s">
        <v>144</v>
      </c>
      <c r="G4291" s="196">
        <v>96842</v>
      </c>
      <c r="H4291" s="196" t="s">
        <v>9830</v>
      </c>
      <c r="I4291" s="196" t="s">
        <v>5502</v>
      </c>
      <c r="J4291" s="196" t="s">
        <v>5432</v>
      </c>
      <c r="K4291" s="197">
        <v>28.3</v>
      </c>
      <c r="L4291" s="196" t="s">
        <v>5433</v>
      </c>
    </row>
    <row r="4292" spans="1:12" ht="15.75">
      <c r="A4292" s="196" t="s">
        <v>8643</v>
      </c>
      <c r="B4292" s="196" t="s">
        <v>8644</v>
      </c>
      <c r="C4292" s="196" t="s">
        <v>8009</v>
      </c>
      <c r="D4292" s="196">
        <v>180</v>
      </c>
      <c r="E4292" s="197" t="s">
        <v>144</v>
      </c>
      <c r="F4292" s="196" t="s">
        <v>144</v>
      </c>
      <c r="G4292" s="196">
        <v>96843</v>
      </c>
      <c r="H4292" s="196" t="s">
        <v>9831</v>
      </c>
      <c r="I4292" s="196" t="s">
        <v>5502</v>
      </c>
      <c r="J4292" s="196" t="s">
        <v>5432</v>
      </c>
      <c r="K4292" s="197">
        <v>27.19</v>
      </c>
      <c r="L4292" s="196" t="s">
        <v>5433</v>
      </c>
    </row>
    <row r="4293" spans="1:12" ht="15.75">
      <c r="A4293" s="196" t="s">
        <v>8643</v>
      </c>
      <c r="B4293" s="196" t="s">
        <v>8644</v>
      </c>
      <c r="C4293" s="196" t="s">
        <v>8009</v>
      </c>
      <c r="D4293" s="196">
        <v>180</v>
      </c>
      <c r="E4293" s="197" t="s">
        <v>144</v>
      </c>
      <c r="F4293" s="196" t="s">
        <v>144</v>
      </c>
      <c r="G4293" s="196">
        <v>96844</v>
      </c>
      <c r="H4293" s="196" t="s">
        <v>9832</v>
      </c>
      <c r="I4293" s="196" t="s">
        <v>5502</v>
      </c>
      <c r="J4293" s="196" t="s">
        <v>5432</v>
      </c>
      <c r="K4293" s="197">
        <v>37.299999999999997</v>
      </c>
      <c r="L4293" s="196" t="s">
        <v>5433</v>
      </c>
    </row>
    <row r="4294" spans="1:12" ht="15.75">
      <c r="A4294" s="196" t="s">
        <v>8643</v>
      </c>
      <c r="B4294" s="196" t="s">
        <v>8644</v>
      </c>
      <c r="C4294" s="196" t="s">
        <v>8009</v>
      </c>
      <c r="D4294" s="196">
        <v>180</v>
      </c>
      <c r="E4294" s="197" t="s">
        <v>144</v>
      </c>
      <c r="F4294" s="196" t="s">
        <v>144</v>
      </c>
      <c r="G4294" s="196">
        <v>96845</v>
      </c>
      <c r="H4294" s="196" t="s">
        <v>9833</v>
      </c>
      <c r="I4294" s="196" t="s">
        <v>5502</v>
      </c>
      <c r="J4294" s="196" t="s">
        <v>5432</v>
      </c>
      <c r="K4294" s="197">
        <v>39.86</v>
      </c>
      <c r="L4294" s="196" t="s">
        <v>5433</v>
      </c>
    </row>
    <row r="4295" spans="1:12" ht="15.75">
      <c r="A4295" s="196" t="s">
        <v>8643</v>
      </c>
      <c r="B4295" s="196" t="s">
        <v>8644</v>
      </c>
      <c r="C4295" s="196" t="s">
        <v>8009</v>
      </c>
      <c r="D4295" s="196">
        <v>180</v>
      </c>
      <c r="E4295" s="197" t="s">
        <v>144</v>
      </c>
      <c r="F4295" s="196" t="s">
        <v>144</v>
      </c>
      <c r="G4295" s="196">
        <v>96846</v>
      </c>
      <c r="H4295" s="196" t="s">
        <v>9834</v>
      </c>
      <c r="I4295" s="196" t="s">
        <v>5502</v>
      </c>
      <c r="J4295" s="196" t="s">
        <v>5432</v>
      </c>
      <c r="K4295" s="197">
        <v>31.22</v>
      </c>
      <c r="L4295" s="196" t="s">
        <v>5433</v>
      </c>
    </row>
    <row r="4296" spans="1:12" ht="15.75">
      <c r="A4296" s="196" t="s">
        <v>8643</v>
      </c>
      <c r="B4296" s="196" t="s">
        <v>8644</v>
      </c>
      <c r="C4296" s="196" t="s">
        <v>8009</v>
      </c>
      <c r="D4296" s="196">
        <v>180</v>
      </c>
      <c r="E4296" s="197" t="s">
        <v>144</v>
      </c>
      <c r="F4296" s="196" t="s">
        <v>144</v>
      </c>
      <c r="G4296" s="196">
        <v>96847</v>
      </c>
      <c r="H4296" s="196" t="s">
        <v>9835</v>
      </c>
      <c r="I4296" s="196" t="s">
        <v>5502</v>
      </c>
      <c r="J4296" s="196" t="s">
        <v>5432</v>
      </c>
      <c r="K4296" s="197">
        <v>34.380000000000003</v>
      </c>
      <c r="L4296" s="196" t="s">
        <v>5433</v>
      </c>
    </row>
    <row r="4297" spans="1:12" ht="15.75">
      <c r="A4297" s="196" t="s">
        <v>8643</v>
      </c>
      <c r="B4297" s="196" t="s">
        <v>8644</v>
      </c>
      <c r="C4297" s="196" t="s">
        <v>8009</v>
      </c>
      <c r="D4297" s="196">
        <v>180</v>
      </c>
      <c r="E4297" s="197" t="s">
        <v>144</v>
      </c>
      <c r="F4297" s="196" t="s">
        <v>144</v>
      </c>
      <c r="G4297" s="196">
        <v>96848</v>
      </c>
      <c r="H4297" s="196" t="s">
        <v>9836</v>
      </c>
      <c r="I4297" s="196" t="s">
        <v>5502</v>
      </c>
      <c r="J4297" s="196" t="s">
        <v>5432</v>
      </c>
      <c r="K4297" s="197">
        <v>51.74</v>
      </c>
      <c r="L4297" s="196" t="s">
        <v>5433</v>
      </c>
    </row>
    <row r="4298" spans="1:12" ht="15.75">
      <c r="A4298" s="196" t="s">
        <v>8643</v>
      </c>
      <c r="B4298" s="196" t="s">
        <v>8644</v>
      </c>
      <c r="C4298" s="196" t="s">
        <v>8009</v>
      </c>
      <c r="D4298" s="196">
        <v>180</v>
      </c>
      <c r="E4298" s="197" t="s">
        <v>144</v>
      </c>
      <c r="F4298" s="196" t="s">
        <v>144</v>
      </c>
      <c r="G4298" s="196">
        <v>96849</v>
      </c>
      <c r="H4298" s="196" t="s">
        <v>9837</v>
      </c>
      <c r="I4298" s="196" t="s">
        <v>5502</v>
      </c>
      <c r="J4298" s="196" t="s">
        <v>5432</v>
      </c>
      <c r="K4298" s="197">
        <v>18.71</v>
      </c>
      <c r="L4298" s="196" t="s">
        <v>5433</v>
      </c>
    </row>
    <row r="4299" spans="1:12" ht="15.75">
      <c r="A4299" s="196" t="s">
        <v>8643</v>
      </c>
      <c r="B4299" s="196" t="s">
        <v>8644</v>
      </c>
      <c r="C4299" s="196" t="s">
        <v>8009</v>
      </c>
      <c r="D4299" s="196">
        <v>180</v>
      </c>
      <c r="E4299" s="197" t="s">
        <v>144</v>
      </c>
      <c r="F4299" s="196" t="s">
        <v>144</v>
      </c>
      <c r="G4299" s="196">
        <v>96850</v>
      </c>
      <c r="H4299" s="196" t="s">
        <v>9838</v>
      </c>
      <c r="I4299" s="196" t="s">
        <v>5502</v>
      </c>
      <c r="J4299" s="196" t="s">
        <v>5432</v>
      </c>
      <c r="K4299" s="197">
        <v>21.95</v>
      </c>
      <c r="L4299" s="196" t="s">
        <v>5433</v>
      </c>
    </row>
    <row r="4300" spans="1:12" ht="15.75">
      <c r="A4300" s="196" t="s">
        <v>8643</v>
      </c>
      <c r="B4300" s="196" t="s">
        <v>8644</v>
      </c>
      <c r="C4300" s="196" t="s">
        <v>8009</v>
      </c>
      <c r="D4300" s="196">
        <v>180</v>
      </c>
      <c r="E4300" s="197" t="s">
        <v>144</v>
      </c>
      <c r="F4300" s="196" t="s">
        <v>144</v>
      </c>
      <c r="G4300" s="196">
        <v>96851</v>
      </c>
      <c r="H4300" s="196" t="s">
        <v>9839</v>
      </c>
      <c r="I4300" s="196" t="s">
        <v>5502</v>
      </c>
      <c r="J4300" s="196" t="s">
        <v>5432</v>
      </c>
      <c r="K4300" s="197">
        <v>29.19</v>
      </c>
      <c r="L4300" s="196" t="s">
        <v>5433</v>
      </c>
    </row>
    <row r="4301" spans="1:12" ht="15.75">
      <c r="A4301" s="196" t="s">
        <v>8643</v>
      </c>
      <c r="B4301" s="196" t="s">
        <v>8644</v>
      </c>
      <c r="C4301" s="196" t="s">
        <v>8009</v>
      </c>
      <c r="D4301" s="196">
        <v>180</v>
      </c>
      <c r="E4301" s="197" t="s">
        <v>144</v>
      </c>
      <c r="F4301" s="196" t="s">
        <v>144</v>
      </c>
      <c r="G4301" s="196">
        <v>96852</v>
      </c>
      <c r="H4301" s="196" t="s">
        <v>9840</v>
      </c>
      <c r="I4301" s="196" t="s">
        <v>5502</v>
      </c>
      <c r="J4301" s="196" t="s">
        <v>5432</v>
      </c>
      <c r="K4301" s="197">
        <v>24.96</v>
      </c>
      <c r="L4301" s="196" t="s">
        <v>5433</v>
      </c>
    </row>
    <row r="4302" spans="1:12" ht="15.75">
      <c r="A4302" s="196" t="s">
        <v>8643</v>
      </c>
      <c r="B4302" s="196" t="s">
        <v>8644</v>
      </c>
      <c r="C4302" s="196" t="s">
        <v>8009</v>
      </c>
      <c r="D4302" s="196">
        <v>180</v>
      </c>
      <c r="E4302" s="197" t="s">
        <v>144</v>
      </c>
      <c r="F4302" s="196" t="s">
        <v>144</v>
      </c>
      <c r="G4302" s="196">
        <v>96853</v>
      </c>
      <c r="H4302" s="196" t="s">
        <v>9841</v>
      </c>
      <c r="I4302" s="196" t="s">
        <v>5502</v>
      </c>
      <c r="J4302" s="196" t="s">
        <v>5432</v>
      </c>
      <c r="K4302" s="197">
        <v>28.12</v>
      </c>
      <c r="L4302" s="196" t="s">
        <v>5433</v>
      </c>
    </row>
    <row r="4303" spans="1:12" ht="15.75">
      <c r="A4303" s="196" t="s">
        <v>8643</v>
      </c>
      <c r="B4303" s="196" t="s">
        <v>8644</v>
      </c>
      <c r="C4303" s="196" t="s">
        <v>8009</v>
      </c>
      <c r="D4303" s="196">
        <v>180</v>
      </c>
      <c r="E4303" s="197" t="s">
        <v>144</v>
      </c>
      <c r="F4303" s="196" t="s">
        <v>144</v>
      </c>
      <c r="G4303" s="196">
        <v>96854</v>
      </c>
      <c r="H4303" s="196" t="s">
        <v>9842</v>
      </c>
      <c r="I4303" s="196" t="s">
        <v>5502</v>
      </c>
      <c r="J4303" s="196" t="s">
        <v>5432</v>
      </c>
      <c r="K4303" s="197">
        <v>33.72</v>
      </c>
      <c r="L4303" s="196" t="s">
        <v>5433</v>
      </c>
    </row>
    <row r="4304" spans="1:12" ht="15.75">
      <c r="A4304" s="196" t="s">
        <v>8643</v>
      </c>
      <c r="B4304" s="196" t="s">
        <v>8644</v>
      </c>
      <c r="C4304" s="196" t="s">
        <v>8009</v>
      </c>
      <c r="D4304" s="196">
        <v>180</v>
      </c>
      <c r="E4304" s="197" t="s">
        <v>144</v>
      </c>
      <c r="F4304" s="196" t="s">
        <v>144</v>
      </c>
      <c r="G4304" s="196">
        <v>96855</v>
      </c>
      <c r="H4304" s="196" t="s">
        <v>9843</v>
      </c>
      <c r="I4304" s="196" t="s">
        <v>5502</v>
      </c>
      <c r="J4304" s="196" t="s">
        <v>5432</v>
      </c>
      <c r="K4304" s="197">
        <v>31.02</v>
      </c>
      <c r="L4304" s="196" t="s">
        <v>5433</v>
      </c>
    </row>
    <row r="4305" spans="1:12" ht="15.75">
      <c r="A4305" s="196" t="s">
        <v>8643</v>
      </c>
      <c r="B4305" s="196" t="s">
        <v>8644</v>
      </c>
      <c r="C4305" s="196" t="s">
        <v>8009</v>
      </c>
      <c r="D4305" s="196">
        <v>180</v>
      </c>
      <c r="E4305" s="197" t="s">
        <v>144</v>
      </c>
      <c r="F4305" s="196" t="s">
        <v>144</v>
      </c>
      <c r="G4305" s="196">
        <v>96856</v>
      </c>
      <c r="H4305" s="196" t="s">
        <v>9844</v>
      </c>
      <c r="I4305" s="196" t="s">
        <v>5502</v>
      </c>
      <c r="J4305" s="196" t="s">
        <v>5432</v>
      </c>
      <c r="K4305" s="197">
        <v>31.47</v>
      </c>
      <c r="L4305" s="196" t="s">
        <v>5433</v>
      </c>
    </row>
    <row r="4306" spans="1:12" ht="15.75">
      <c r="A4306" s="196" t="s">
        <v>8643</v>
      </c>
      <c r="B4306" s="196" t="s">
        <v>8644</v>
      </c>
      <c r="C4306" s="196" t="s">
        <v>8009</v>
      </c>
      <c r="D4306" s="196">
        <v>180</v>
      </c>
      <c r="E4306" s="197" t="s">
        <v>144</v>
      </c>
      <c r="F4306" s="196" t="s">
        <v>144</v>
      </c>
      <c r="G4306" s="196">
        <v>96857</v>
      </c>
      <c r="H4306" s="196" t="s">
        <v>9845</v>
      </c>
      <c r="I4306" s="196" t="s">
        <v>5502</v>
      </c>
      <c r="J4306" s="196" t="s">
        <v>5432</v>
      </c>
      <c r="K4306" s="197">
        <v>50.42</v>
      </c>
      <c r="L4306" s="196" t="s">
        <v>5433</v>
      </c>
    </row>
    <row r="4307" spans="1:12" ht="15.75">
      <c r="A4307" s="196" t="s">
        <v>8643</v>
      </c>
      <c r="B4307" s="196" t="s">
        <v>8644</v>
      </c>
      <c r="C4307" s="196" t="s">
        <v>8009</v>
      </c>
      <c r="D4307" s="196">
        <v>180</v>
      </c>
      <c r="E4307" s="197" t="s">
        <v>144</v>
      </c>
      <c r="F4307" s="196" t="s">
        <v>144</v>
      </c>
      <c r="G4307" s="196">
        <v>96858</v>
      </c>
      <c r="H4307" s="196" t="s">
        <v>9846</v>
      </c>
      <c r="I4307" s="196" t="s">
        <v>5502</v>
      </c>
      <c r="J4307" s="196" t="s">
        <v>5432</v>
      </c>
      <c r="K4307" s="197">
        <v>50.85</v>
      </c>
      <c r="L4307" s="196" t="s">
        <v>5433</v>
      </c>
    </row>
    <row r="4308" spans="1:12" ht="15.75">
      <c r="A4308" s="196" t="s">
        <v>8643</v>
      </c>
      <c r="B4308" s="196" t="s">
        <v>8644</v>
      </c>
      <c r="C4308" s="196" t="s">
        <v>8009</v>
      </c>
      <c r="D4308" s="196">
        <v>180</v>
      </c>
      <c r="E4308" s="197" t="s">
        <v>144</v>
      </c>
      <c r="F4308" s="196" t="s">
        <v>144</v>
      </c>
      <c r="G4308" s="196">
        <v>96859</v>
      </c>
      <c r="H4308" s="196" t="s">
        <v>9847</v>
      </c>
      <c r="I4308" s="196" t="s">
        <v>5502</v>
      </c>
      <c r="J4308" s="196" t="s">
        <v>5432</v>
      </c>
      <c r="K4308" s="197">
        <v>63.15</v>
      </c>
      <c r="L4308" s="196" t="s">
        <v>5433</v>
      </c>
    </row>
    <row r="4309" spans="1:12" ht="15.75">
      <c r="A4309" s="196" t="s">
        <v>8643</v>
      </c>
      <c r="B4309" s="196" t="s">
        <v>8644</v>
      </c>
      <c r="C4309" s="196" t="s">
        <v>8009</v>
      </c>
      <c r="D4309" s="196">
        <v>180</v>
      </c>
      <c r="E4309" s="197" t="s">
        <v>144</v>
      </c>
      <c r="F4309" s="196" t="s">
        <v>144</v>
      </c>
      <c r="G4309" s="196">
        <v>96860</v>
      </c>
      <c r="H4309" s="196" t="s">
        <v>9848</v>
      </c>
      <c r="I4309" s="196" t="s">
        <v>5502</v>
      </c>
      <c r="J4309" s="196" t="s">
        <v>5432</v>
      </c>
      <c r="K4309" s="197">
        <v>25.09</v>
      </c>
      <c r="L4309" s="196" t="s">
        <v>5433</v>
      </c>
    </row>
    <row r="4310" spans="1:12" ht="15.75">
      <c r="A4310" s="196" t="s">
        <v>8643</v>
      </c>
      <c r="B4310" s="196" t="s">
        <v>8644</v>
      </c>
      <c r="C4310" s="196" t="s">
        <v>8009</v>
      </c>
      <c r="D4310" s="196">
        <v>180</v>
      </c>
      <c r="E4310" s="197" t="s">
        <v>144</v>
      </c>
      <c r="F4310" s="196" t="s">
        <v>144</v>
      </c>
      <c r="G4310" s="196">
        <v>96861</v>
      </c>
      <c r="H4310" s="196" t="s">
        <v>9849</v>
      </c>
      <c r="I4310" s="196" t="s">
        <v>5502</v>
      </c>
      <c r="J4310" s="196" t="s">
        <v>5432</v>
      </c>
      <c r="K4310" s="197">
        <v>27.14</v>
      </c>
      <c r="L4310" s="196" t="s">
        <v>5433</v>
      </c>
    </row>
    <row r="4311" spans="1:12" ht="15.75">
      <c r="A4311" s="196" t="s">
        <v>8643</v>
      </c>
      <c r="B4311" s="196" t="s">
        <v>8644</v>
      </c>
      <c r="C4311" s="196" t="s">
        <v>8009</v>
      </c>
      <c r="D4311" s="196">
        <v>180</v>
      </c>
      <c r="E4311" s="197" t="s">
        <v>144</v>
      </c>
      <c r="F4311" s="196" t="s">
        <v>144</v>
      </c>
      <c r="G4311" s="196">
        <v>96862</v>
      </c>
      <c r="H4311" s="196" t="s">
        <v>9850</v>
      </c>
      <c r="I4311" s="196" t="s">
        <v>5502</v>
      </c>
      <c r="J4311" s="196" t="s">
        <v>5432</v>
      </c>
      <c r="K4311" s="197">
        <v>30.25</v>
      </c>
      <c r="L4311" s="196" t="s">
        <v>5433</v>
      </c>
    </row>
    <row r="4312" spans="1:12" ht="15.75">
      <c r="A4312" s="196" t="s">
        <v>8643</v>
      </c>
      <c r="B4312" s="196" t="s">
        <v>8644</v>
      </c>
      <c r="C4312" s="196" t="s">
        <v>8009</v>
      </c>
      <c r="D4312" s="196">
        <v>180</v>
      </c>
      <c r="E4312" s="197" t="s">
        <v>144</v>
      </c>
      <c r="F4312" s="196" t="s">
        <v>144</v>
      </c>
      <c r="G4312" s="196">
        <v>96863</v>
      </c>
      <c r="H4312" s="196" t="s">
        <v>9851</v>
      </c>
      <c r="I4312" s="196" t="s">
        <v>5502</v>
      </c>
      <c r="J4312" s="196" t="s">
        <v>5432</v>
      </c>
      <c r="K4312" s="197">
        <v>29.91</v>
      </c>
      <c r="L4312" s="196" t="s">
        <v>5433</v>
      </c>
    </row>
    <row r="4313" spans="1:12" ht="15.75">
      <c r="A4313" s="196" t="s">
        <v>8643</v>
      </c>
      <c r="B4313" s="196" t="s">
        <v>8644</v>
      </c>
      <c r="C4313" s="196" t="s">
        <v>8009</v>
      </c>
      <c r="D4313" s="196">
        <v>180</v>
      </c>
      <c r="E4313" s="197" t="s">
        <v>144</v>
      </c>
      <c r="F4313" s="196" t="s">
        <v>144</v>
      </c>
      <c r="G4313" s="196">
        <v>96864</v>
      </c>
      <c r="H4313" s="196" t="s">
        <v>9852</v>
      </c>
      <c r="I4313" s="196" t="s">
        <v>5502</v>
      </c>
      <c r="J4313" s="196" t="s">
        <v>5432</v>
      </c>
      <c r="K4313" s="197">
        <v>47.66</v>
      </c>
      <c r="L4313" s="196" t="s">
        <v>5433</v>
      </c>
    </row>
    <row r="4314" spans="1:12" ht="15.75">
      <c r="A4314" s="196" t="s">
        <v>8643</v>
      </c>
      <c r="B4314" s="196" t="s">
        <v>8644</v>
      </c>
      <c r="C4314" s="196" t="s">
        <v>8009</v>
      </c>
      <c r="D4314" s="196">
        <v>180</v>
      </c>
      <c r="E4314" s="197" t="s">
        <v>144</v>
      </c>
      <c r="F4314" s="196" t="s">
        <v>144</v>
      </c>
      <c r="G4314" s="196">
        <v>96865</v>
      </c>
      <c r="H4314" s="196" t="s">
        <v>9853</v>
      </c>
      <c r="I4314" s="196" t="s">
        <v>5502</v>
      </c>
      <c r="J4314" s="196" t="s">
        <v>5432</v>
      </c>
      <c r="K4314" s="197">
        <v>46.66</v>
      </c>
      <c r="L4314" s="196" t="s">
        <v>5433</v>
      </c>
    </row>
    <row r="4315" spans="1:12" ht="15.75">
      <c r="A4315" s="196" t="s">
        <v>8643</v>
      </c>
      <c r="B4315" s="196" t="s">
        <v>8644</v>
      </c>
      <c r="C4315" s="196" t="s">
        <v>8009</v>
      </c>
      <c r="D4315" s="196">
        <v>180</v>
      </c>
      <c r="E4315" s="197" t="s">
        <v>144</v>
      </c>
      <c r="F4315" s="196" t="s">
        <v>144</v>
      </c>
      <c r="G4315" s="196">
        <v>96866</v>
      </c>
      <c r="H4315" s="196" t="s">
        <v>9854</v>
      </c>
      <c r="I4315" s="196" t="s">
        <v>5502</v>
      </c>
      <c r="J4315" s="196" t="s">
        <v>5432</v>
      </c>
      <c r="K4315" s="197">
        <v>62.72</v>
      </c>
      <c r="L4315" s="196" t="s">
        <v>5433</v>
      </c>
    </row>
    <row r="4316" spans="1:12" ht="15.75">
      <c r="A4316" s="196" t="s">
        <v>8643</v>
      </c>
      <c r="B4316" s="196" t="s">
        <v>8644</v>
      </c>
      <c r="C4316" s="196" t="s">
        <v>8009</v>
      </c>
      <c r="D4316" s="196">
        <v>180</v>
      </c>
      <c r="E4316" s="197" t="s">
        <v>144</v>
      </c>
      <c r="F4316" s="196" t="s">
        <v>144</v>
      </c>
      <c r="G4316" s="196">
        <v>96867</v>
      </c>
      <c r="H4316" s="196" t="s">
        <v>9855</v>
      </c>
      <c r="I4316" s="196" t="s">
        <v>5502</v>
      </c>
      <c r="J4316" s="196" t="s">
        <v>5432</v>
      </c>
      <c r="K4316" s="197">
        <v>73.040000000000006</v>
      </c>
      <c r="L4316" s="196" t="s">
        <v>5433</v>
      </c>
    </row>
    <row r="4317" spans="1:12" ht="15.75">
      <c r="A4317" s="196" t="s">
        <v>8643</v>
      </c>
      <c r="B4317" s="196" t="s">
        <v>8644</v>
      </c>
      <c r="C4317" s="196" t="s">
        <v>8009</v>
      </c>
      <c r="D4317" s="196">
        <v>180</v>
      </c>
      <c r="E4317" s="197" t="s">
        <v>144</v>
      </c>
      <c r="F4317" s="196" t="s">
        <v>144</v>
      </c>
      <c r="G4317" s="196">
        <v>96868</v>
      </c>
      <c r="H4317" s="196" t="s">
        <v>9856</v>
      </c>
      <c r="I4317" s="196" t="s">
        <v>5502</v>
      </c>
      <c r="J4317" s="196" t="s">
        <v>5432</v>
      </c>
      <c r="K4317" s="197">
        <v>29.08</v>
      </c>
      <c r="L4317" s="196" t="s">
        <v>5433</v>
      </c>
    </row>
    <row r="4318" spans="1:12" ht="15.75">
      <c r="A4318" s="196" t="s">
        <v>8643</v>
      </c>
      <c r="B4318" s="196" t="s">
        <v>8644</v>
      </c>
      <c r="C4318" s="196" t="s">
        <v>8009</v>
      </c>
      <c r="D4318" s="196">
        <v>180</v>
      </c>
      <c r="E4318" s="197" t="s">
        <v>144</v>
      </c>
      <c r="F4318" s="196" t="s">
        <v>144</v>
      </c>
      <c r="G4318" s="196">
        <v>96869</v>
      </c>
      <c r="H4318" s="196" t="s">
        <v>9857</v>
      </c>
      <c r="I4318" s="196" t="s">
        <v>5502</v>
      </c>
      <c r="J4318" s="196" t="s">
        <v>5432</v>
      </c>
      <c r="K4318" s="197">
        <v>34.74</v>
      </c>
      <c r="L4318" s="196" t="s">
        <v>5433</v>
      </c>
    </row>
    <row r="4319" spans="1:12" ht="15.75">
      <c r="A4319" s="196" t="s">
        <v>8643</v>
      </c>
      <c r="B4319" s="196" t="s">
        <v>8644</v>
      </c>
      <c r="C4319" s="196" t="s">
        <v>8009</v>
      </c>
      <c r="D4319" s="196">
        <v>180</v>
      </c>
      <c r="E4319" s="197" t="s">
        <v>144</v>
      </c>
      <c r="F4319" s="196" t="s">
        <v>144</v>
      </c>
      <c r="G4319" s="196">
        <v>96870</v>
      </c>
      <c r="H4319" s="196" t="s">
        <v>9858</v>
      </c>
      <c r="I4319" s="196" t="s">
        <v>5502</v>
      </c>
      <c r="J4319" s="196" t="s">
        <v>5432</v>
      </c>
      <c r="K4319" s="197">
        <v>55.08</v>
      </c>
      <c r="L4319" s="196" t="s">
        <v>5433</v>
      </c>
    </row>
    <row r="4320" spans="1:12" ht="15.75">
      <c r="A4320" s="196" t="s">
        <v>8643</v>
      </c>
      <c r="B4320" s="196" t="s">
        <v>8644</v>
      </c>
      <c r="C4320" s="196" t="s">
        <v>8009</v>
      </c>
      <c r="D4320" s="196">
        <v>180</v>
      </c>
      <c r="E4320" s="197" t="s">
        <v>144</v>
      </c>
      <c r="F4320" s="196" t="s">
        <v>144</v>
      </c>
      <c r="G4320" s="196">
        <v>96871</v>
      </c>
      <c r="H4320" s="196" t="s">
        <v>9859</v>
      </c>
      <c r="I4320" s="196" t="s">
        <v>5502</v>
      </c>
      <c r="J4320" s="196" t="s">
        <v>5432</v>
      </c>
      <c r="K4320" s="197">
        <v>79.97</v>
      </c>
      <c r="L4320" s="196" t="s">
        <v>5433</v>
      </c>
    </row>
    <row r="4321" spans="1:12" ht="15.75">
      <c r="A4321" s="196" t="s">
        <v>8643</v>
      </c>
      <c r="B4321" s="196" t="s">
        <v>8644</v>
      </c>
      <c r="C4321" s="196" t="s">
        <v>8009</v>
      </c>
      <c r="D4321" s="196">
        <v>180</v>
      </c>
      <c r="E4321" s="197" t="s">
        <v>144</v>
      </c>
      <c r="F4321" s="196" t="s">
        <v>144</v>
      </c>
      <c r="G4321" s="196">
        <v>96872</v>
      </c>
      <c r="H4321" s="196" t="s">
        <v>9860</v>
      </c>
      <c r="I4321" s="196" t="s">
        <v>5502</v>
      </c>
      <c r="J4321" s="196" t="s">
        <v>5432</v>
      </c>
      <c r="K4321" s="197">
        <v>72.92</v>
      </c>
      <c r="L4321" s="196" t="s">
        <v>5433</v>
      </c>
    </row>
    <row r="4322" spans="1:12" ht="15.75">
      <c r="A4322" s="196" t="s">
        <v>8643</v>
      </c>
      <c r="B4322" s="196" t="s">
        <v>8644</v>
      </c>
      <c r="C4322" s="196" t="s">
        <v>8009</v>
      </c>
      <c r="D4322" s="196">
        <v>180</v>
      </c>
      <c r="E4322" s="197" t="s">
        <v>144</v>
      </c>
      <c r="F4322" s="196" t="s">
        <v>144</v>
      </c>
      <c r="G4322" s="196">
        <v>96873</v>
      </c>
      <c r="H4322" s="196" t="s">
        <v>9861</v>
      </c>
      <c r="I4322" s="196" t="s">
        <v>5502</v>
      </c>
      <c r="J4322" s="196" t="s">
        <v>5432</v>
      </c>
      <c r="K4322" s="197">
        <v>84.31</v>
      </c>
      <c r="L4322" s="196" t="s">
        <v>5433</v>
      </c>
    </row>
    <row r="4323" spans="1:12" ht="15.75">
      <c r="A4323" s="196" t="s">
        <v>8643</v>
      </c>
      <c r="B4323" s="196" t="s">
        <v>8644</v>
      </c>
      <c r="C4323" s="196" t="s">
        <v>8009</v>
      </c>
      <c r="D4323" s="196">
        <v>180</v>
      </c>
      <c r="E4323" s="197" t="s">
        <v>144</v>
      </c>
      <c r="F4323" s="196" t="s">
        <v>144</v>
      </c>
      <c r="G4323" s="196">
        <v>96874</v>
      </c>
      <c r="H4323" s="196" t="s">
        <v>9862</v>
      </c>
      <c r="I4323" s="196" t="s">
        <v>5502</v>
      </c>
      <c r="J4323" s="196" t="s">
        <v>5432</v>
      </c>
      <c r="K4323" s="197">
        <v>88.66</v>
      </c>
      <c r="L4323" s="196" t="s">
        <v>5433</v>
      </c>
    </row>
    <row r="4324" spans="1:12" ht="15.75">
      <c r="A4324" s="196" t="s">
        <v>8643</v>
      </c>
      <c r="B4324" s="196" t="s">
        <v>8644</v>
      </c>
      <c r="C4324" s="196" t="s">
        <v>8009</v>
      </c>
      <c r="D4324" s="196">
        <v>180</v>
      </c>
      <c r="E4324" s="197" t="s">
        <v>144</v>
      </c>
      <c r="F4324" s="196" t="s">
        <v>144</v>
      </c>
      <c r="G4324" s="196">
        <v>96875</v>
      </c>
      <c r="H4324" s="196" t="s">
        <v>9863</v>
      </c>
      <c r="I4324" s="196" t="s">
        <v>5502</v>
      </c>
      <c r="J4324" s="196" t="s">
        <v>5432</v>
      </c>
      <c r="K4324" s="197">
        <v>106.98</v>
      </c>
      <c r="L4324" s="196" t="s">
        <v>5433</v>
      </c>
    </row>
    <row r="4325" spans="1:12" ht="15.75">
      <c r="A4325" s="196" t="s">
        <v>8643</v>
      </c>
      <c r="B4325" s="196" t="s">
        <v>8644</v>
      </c>
      <c r="C4325" s="196" t="s">
        <v>8009</v>
      </c>
      <c r="D4325" s="196">
        <v>180</v>
      </c>
      <c r="E4325" s="197" t="s">
        <v>144</v>
      </c>
      <c r="F4325" s="196" t="s">
        <v>144</v>
      </c>
      <c r="G4325" s="196">
        <v>96876</v>
      </c>
      <c r="H4325" s="196" t="s">
        <v>9864</v>
      </c>
      <c r="I4325" s="196" t="s">
        <v>5502</v>
      </c>
      <c r="J4325" s="196" t="s">
        <v>5432</v>
      </c>
      <c r="K4325" s="197">
        <v>188.86</v>
      </c>
      <c r="L4325" s="196" t="s">
        <v>5433</v>
      </c>
    </row>
    <row r="4326" spans="1:12" ht="15.75">
      <c r="A4326" s="196" t="s">
        <v>8643</v>
      </c>
      <c r="B4326" s="196" t="s">
        <v>8644</v>
      </c>
      <c r="C4326" s="196" t="s">
        <v>8009</v>
      </c>
      <c r="D4326" s="196">
        <v>180</v>
      </c>
      <c r="E4326" s="197" t="s">
        <v>144</v>
      </c>
      <c r="F4326" s="196" t="s">
        <v>144</v>
      </c>
      <c r="G4326" s="196">
        <v>96877</v>
      </c>
      <c r="H4326" s="196" t="s">
        <v>9865</v>
      </c>
      <c r="I4326" s="196" t="s">
        <v>5502</v>
      </c>
      <c r="J4326" s="196" t="s">
        <v>5432</v>
      </c>
      <c r="K4326" s="197">
        <v>202.17</v>
      </c>
      <c r="L4326" s="196" t="s">
        <v>5433</v>
      </c>
    </row>
    <row r="4327" spans="1:12" ht="15.75">
      <c r="A4327" s="196" t="s">
        <v>8643</v>
      </c>
      <c r="B4327" s="196" t="s">
        <v>8644</v>
      </c>
      <c r="C4327" s="196" t="s">
        <v>8009</v>
      </c>
      <c r="D4327" s="196">
        <v>180</v>
      </c>
      <c r="E4327" s="197" t="s">
        <v>144</v>
      </c>
      <c r="F4327" s="196" t="s">
        <v>144</v>
      </c>
      <c r="G4327" s="196">
        <v>96878</v>
      </c>
      <c r="H4327" s="196" t="s">
        <v>9866</v>
      </c>
      <c r="I4327" s="196" t="s">
        <v>5502</v>
      </c>
      <c r="J4327" s="196" t="s">
        <v>5432</v>
      </c>
      <c r="K4327" s="197">
        <v>204.65</v>
      </c>
      <c r="L4327" s="196" t="s">
        <v>5433</v>
      </c>
    </row>
    <row r="4328" spans="1:12" ht="15.75">
      <c r="A4328" s="196" t="s">
        <v>8643</v>
      </c>
      <c r="B4328" s="196" t="s">
        <v>8644</v>
      </c>
      <c r="C4328" s="196" t="s">
        <v>8009</v>
      </c>
      <c r="D4328" s="196">
        <v>180</v>
      </c>
      <c r="E4328" s="197" t="s">
        <v>144</v>
      </c>
      <c r="F4328" s="196" t="s">
        <v>144</v>
      </c>
      <c r="G4328" s="196">
        <v>96879</v>
      </c>
      <c r="H4328" s="196" t="s">
        <v>9867</v>
      </c>
      <c r="I4328" s="196" t="s">
        <v>5502</v>
      </c>
      <c r="J4328" s="196" t="s">
        <v>5432</v>
      </c>
      <c r="K4328" s="197">
        <v>205.19</v>
      </c>
      <c r="L4328" s="196" t="s">
        <v>5433</v>
      </c>
    </row>
    <row r="4329" spans="1:12" ht="15.75">
      <c r="A4329" s="196" t="s">
        <v>8643</v>
      </c>
      <c r="B4329" s="196" t="s">
        <v>8644</v>
      </c>
      <c r="C4329" s="196" t="s">
        <v>8009</v>
      </c>
      <c r="D4329" s="196">
        <v>180</v>
      </c>
      <c r="E4329" s="197" t="s">
        <v>144</v>
      </c>
      <c r="F4329" s="196" t="s">
        <v>144</v>
      </c>
      <c r="G4329" s="196">
        <v>96880</v>
      </c>
      <c r="H4329" s="196" t="s">
        <v>9868</v>
      </c>
      <c r="I4329" s="196" t="s">
        <v>5502</v>
      </c>
      <c r="J4329" s="196" t="s">
        <v>5432</v>
      </c>
      <c r="K4329" s="197">
        <v>234.98</v>
      </c>
      <c r="L4329" s="196" t="s">
        <v>5433</v>
      </c>
    </row>
    <row r="4330" spans="1:12" ht="15.75">
      <c r="A4330" s="196" t="s">
        <v>8643</v>
      </c>
      <c r="B4330" s="196" t="s">
        <v>8644</v>
      </c>
      <c r="C4330" s="196" t="s">
        <v>8009</v>
      </c>
      <c r="D4330" s="196">
        <v>180</v>
      </c>
      <c r="E4330" s="197" t="s">
        <v>144</v>
      </c>
      <c r="F4330" s="196" t="s">
        <v>144</v>
      </c>
      <c r="G4330" s="196">
        <v>96881</v>
      </c>
      <c r="H4330" s="196" t="s">
        <v>9869</v>
      </c>
      <c r="I4330" s="196" t="s">
        <v>5502</v>
      </c>
      <c r="J4330" s="196" t="s">
        <v>5432</v>
      </c>
      <c r="K4330" s="197">
        <v>248.48</v>
      </c>
      <c r="L4330" s="196" t="s">
        <v>5433</v>
      </c>
    </row>
    <row r="4331" spans="1:12" ht="15.75">
      <c r="A4331" s="196" t="s">
        <v>8643</v>
      </c>
      <c r="B4331" s="196" t="s">
        <v>8644</v>
      </c>
      <c r="C4331" s="196" t="s">
        <v>8009</v>
      </c>
      <c r="D4331" s="196">
        <v>180</v>
      </c>
      <c r="E4331" s="197" t="s">
        <v>144</v>
      </c>
      <c r="F4331" s="196" t="s">
        <v>144</v>
      </c>
      <c r="G4331" s="196">
        <v>97425</v>
      </c>
      <c r="H4331" s="196" t="s">
        <v>9870</v>
      </c>
      <c r="I4331" s="196" t="s">
        <v>5502</v>
      </c>
      <c r="J4331" s="196" t="s">
        <v>5503</v>
      </c>
      <c r="K4331" s="197">
        <v>22.18</v>
      </c>
      <c r="L4331" s="196" t="s">
        <v>5433</v>
      </c>
    </row>
    <row r="4332" spans="1:12" ht="15.75">
      <c r="A4332" s="196" t="s">
        <v>8643</v>
      </c>
      <c r="B4332" s="196" t="s">
        <v>8644</v>
      </c>
      <c r="C4332" s="196" t="s">
        <v>8009</v>
      </c>
      <c r="D4332" s="196">
        <v>180</v>
      </c>
      <c r="E4332" s="197" t="s">
        <v>144</v>
      </c>
      <c r="F4332" s="196" t="s">
        <v>144</v>
      </c>
      <c r="G4332" s="196">
        <v>97426</v>
      </c>
      <c r="H4332" s="196" t="s">
        <v>9871</v>
      </c>
      <c r="I4332" s="196" t="s">
        <v>5502</v>
      </c>
      <c r="J4332" s="196" t="s">
        <v>5503</v>
      </c>
      <c r="K4332" s="197">
        <v>26.32</v>
      </c>
      <c r="L4332" s="196" t="s">
        <v>5433</v>
      </c>
    </row>
    <row r="4333" spans="1:12" ht="15.75">
      <c r="A4333" s="196" t="s">
        <v>8643</v>
      </c>
      <c r="B4333" s="196" t="s">
        <v>8644</v>
      </c>
      <c r="C4333" s="196" t="s">
        <v>8009</v>
      </c>
      <c r="D4333" s="196">
        <v>180</v>
      </c>
      <c r="E4333" s="197" t="s">
        <v>144</v>
      </c>
      <c r="F4333" s="196" t="s">
        <v>144</v>
      </c>
      <c r="G4333" s="196">
        <v>97427</v>
      </c>
      <c r="H4333" s="196" t="s">
        <v>9872</v>
      </c>
      <c r="I4333" s="196" t="s">
        <v>5502</v>
      </c>
      <c r="J4333" s="196" t="s">
        <v>5503</v>
      </c>
      <c r="K4333" s="197">
        <v>29.45</v>
      </c>
      <c r="L4333" s="196" t="s">
        <v>5433</v>
      </c>
    </row>
    <row r="4334" spans="1:12" ht="15.75">
      <c r="A4334" s="196" t="s">
        <v>8643</v>
      </c>
      <c r="B4334" s="196" t="s">
        <v>8644</v>
      </c>
      <c r="C4334" s="196" t="s">
        <v>8009</v>
      </c>
      <c r="D4334" s="196">
        <v>180</v>
      </c>
      <c r="E4334" s="197" t="s">
        <v>144</v>
      </c>
      <c r="F4334" s="196" t="s">
        <v>144</v>
      </c>
      <c r="G4334" s="196">
        <v>97428</v>
      </c>
      <c r="H4334" s="196" t="s">
        <v>9873</v>
      </c>
      <c r="I4334" s="196" t="s">
        <v>5502</v>
      </c>
      <c r="J4334" s="196" t="s">
        <v>5503</v>
      </c>
      <c r="K4334" s="197">
        <v>36.72</v>
      </c>
      <c r="L4334" s="196" t="s">
        <v>5433</v>
      </c>
    </row>
    <row r="4335" spans="1:12" ht="15.75">
      <c r="A4335" s="196" t="s">
        <v>8643</v>
      </c>
      <c r="B4335" s="196" t="s">
        <v>8644</v>
      </c>
      <c r="C4335" s="196" t="s">
        <v>8009</v>
      </c>
      <c r="D4335" s="196">
        <v>180</v>
      </c>
      <c r="E4335" s="197" t="s">
        <v>144</v>
      </c>
      <c r="F4335" s="196" t="s">
        <v>144</v>
      </c>
      <c r="G4335" s="196">
        <v>97429</v>
      </c>
      <c r="H4335" s="196" t="s">
        <v>9874</v>
      </c>
      <c r="I4335" s="196" t="s">
        <v>5502</v>
      </c>
      <c r="J4335" s="196" t="s">
        <v>5503</v>
      </c>
      <c r="K4335" s="197">
        <v>43.41</v>
      </c>
      <c r="L4335" s="196" t="s">
        <v>5433</v>
      </c>
    </row>
    <row r="4336" spans="1:12" ht="15.75">
      <c r="A4336" s="196" t="s">
        <v>8643</v>
      </c>
      <c r="B4336" s="196" t="s">
        <v>8644</v>
      </c>
      <c r="C4336" s="196" t="s">
        <v>8009</v>
      </c>
      <c r="D4336" s="196">
        <v>180</v>
      </c>
      <c r="E4336" s="197" t="s">
        <v>144</v>
      </c>
      <c r="F4336" s="196" t="s">
        <v>144</v>
      </c>
      <c r="G4336" s="196">
        <v>97430</v>
      </c>
      <c r="H4336" s="196" t="s">
        <v>9875</v>
      </c>
      <c r="I4336" s="196" t="s">
        <v>5502</v>
      </c>
      <c r="J4336" s="196" t="s">
        <v>5432</v>
      </c>
      <c r="K4336" s="197">
        <v>38.369999999999997</v>
      </c>
      <c r="L4336" s="196" t="s">
        <v>5433</v>
      </c>
    </row>
    <row r="4337" spans="1:12" ht="15.75">
      <c r="A4337" s="196" t="s">
        <v>8643</v>
      </c>
      <c r="B4337" s="196" t="s">
        <v>8644</v>
      </c>
      <c r="C4337" s="196" t="s">
        <v>8009</v>
      </c>
      <c r="D4337" s="196">
        <v>180</v>
      </c>
      <c r="E4337" s="197" t="s">
        <v>144</v>
      </c>
      <c r="F4337" s="196" t="s">
        <v>144</v>
      </c>
      <c r="G4337" s="196">
        <v>97431</v>
      </c>
      <c r="H4337" s="196" t="s">
        <v>9876</v>
      </c>
      <c r="I4337" s="196" t="s">
        <v>5502</v>
      </c>
      <c r="J4337" s="196" t="s">
        <v>5432</v>
      </c>
      <c r="K4337" s="197">
        <v>42.68</v>
      </c>
      <c r="L4337" s="196" t="s">
        <v>5433</v>
      </c>
    </row>
    <row r="4338" spans="1:12" ht="15.75">
      <c r="A4338" s="196" t="s">
        <v>8643</v>
      </c>
      <c r="B4338" s="196" t="s">
        <v>8644</v>
      </c>
      <c r="C4338" s="196" t="s">
        <v>8009</v>
      </c>
      <c r="D4338" s="196">
        <v>180</v>
      </c>
      <c r="E4338" s="197" t="s">
        <v>144</v>
      </c>
      <c r="F4338" s="196" t="s">
        <v>144</v>
      </c>
      <c r="G4338" s="196">
        <v>97432</v>
      </c>
      <c r="H4338" s="196" t="s">
        <v>9877</v>
      </c>
      <c r="I4338" s="196" t="s">
        <v>5502</v>
      </c>
      <c r="J4338" s="196" t="s">
        <v>5432</v>
      </c>
      <c r="K4338" s="197">
        <v>48.17</v>
      </c>
      <c r="L4338" s="196" t="s">
        <v>5433</v>
      </c>
    </row>
    <row r="4339" spans="1:12" ht="15.75">
      <c r="A4339" s="196" t="s">
        <v>8643</v>
      </c>
      <c r="B4339" s="196" t="s">
        <v>8644</v>
      </c>
      <c r="C4339" s="196" t="s">
        <v>8009</v>
      </c>
      <c r="D4339" s="196">
        <v>180</v>
      </c>
      <c r="E4339" s="197" t="s">
        <v>144</v>
      </c>
      <c r="F4339" s="196" t="s">
        <v>144</v>
      </c>
      <c r="G4339" s="196">
        <v>97433</v>
      </c>
      <c r="H4339" s="196" t="s">
        <v>9878</v>
      </c>
      <c r="I4339" s="196" t="s">
        <v>5502</v>
      </c>
      <c r="J4339" s="196" t="s">
        <v>5432</v>
      </c>
      <c r="K4339" s="197">
        <v>90.22</v>
      </c>
      <c r="L4339" s="196" t="s">
        <v>5433</v>
      </c>
    </row>
    <row r="4340" spans="1:12" ht="15.75">
      <c r="A4340" s="196" t="s">
        <v>8643</v>
      </c>
      <c r="B4340" s="196" t="s">
        <v>8644</v>
      </c>
      <c r="C4340" s="196" t="s">
        <v>8009</v>
      </c>
      <c r="D4340" s="196">
        <v>180</v>
      </c>
      <c r="E4340" s="197" t="s">
        <v>144</v>
      </c>
      <c r="F4340" s="196" t="s">
        <v>144</v>
      </c>
      <c r="G4340" s="196">
        <v>97434</v>
      </c>
      <c r="H4340" s="196" t="s">
        <v>9879</v>
      </c>
      <c r="I4340" s="196" t="s">
        <v>5502</v>
      </c>
      <c r="J4340" s="196" t="s">
        <v>5432</v>
      </c>
      <c r="K4340" s="197">
        <v>92.01</v>
      </c>
      <c r="L4340" s="196" t="s">
        <v>5433</v>
      </c>
    </row>
    <row r="4341" spans="1:12" ht="15.75">
      <c r="A4341" s="196" t="s">
        <v>8643</v>
      </c>
      <c r="B4341" s="196" t="s">
        <v>8644</v>
      </c>
      <c r="C4341" s="196" t="s">
        <v>8009</v>
      </c>
      <c r="D4341" s="196">
        <v>180</v>
      </c>
      <c r="E4341" s="197" t="s">
        <v>144</v>
      </c>
      <c r="F4341" s="196" t="s">
        <v>144</v>
      </c>
      <c r="G4341" s="196">
        <v>97435</v>
      </c>
      <c r="H4341" s="196" t="s">
        <v>9880</v>
      </c>
      <c r="I4341" s="196" t="s">
        <v>5502</v>
      </c>
      <c r="J4341" s="196" t="s">
        <v>5432</v>
      </c>
      <c r="K4341" s="197">
        <v>105.62</v>
      </c>
      <c r="L4341" s="196" t="s">
        <v>5433</v>
      </c>
    </row>
    <row r="4342" spans="1:12" ht="15.75">
      <c r="A4342" s="196" t="s">
        <v>8643</v>
      </c>
      <c r="B4342" s="196" t="s">
        <v>8644</v>
      </c>
      <c r="C4342" s="196" t="s">
        <v>8009</v>
      </c>
      <c r="D4342" s="196">
        <v>180</v>
      </c>
      <c r="E4342" s="197" t="s">
        <v>144</v>
      </c>
      <c r="F4342" s="196" t="s">
        <v>144</v>
      </c>
      <c r="G4342" s="196">
        <v>97436</v>
      </c>
      <c r="H4342" s="196" t="s">
        <v>9881</v>
      </c>
      <c r="I4342" s="196" t="s">
        <v>5502</v>
      </c>
      <c r="J4342" s="196" t="s">
        <v>5432</v>
      </c>
      <c r="K4342" s="197">
        <v>109.05</v>
      </c>
      <c r="L4342" s="196" t="s">
        <v>5433</v>
      </c>
    </row>
    <row r="4343" spans="1:12" ht="15.75">
      <c r="A4343" s="196" t="s">
        <v>8643</v>
      </c>
      <c r="B4343" s="196" t="s">
        <v>8644</v>
      </c>
      <c r="C4343" s="196" t="s">
        <v>8009</v>
      </c>
      <c r="D4343" s="196">
        <v>180</v>
      </c>
      <c r="E4343" s="197" t="s">
        <v>144</v>
      </c>
      <c r="F4343" s="196" t="s">
        <v>144</v>
      </c>
      <c r="G4343" s="196">
        <v>97437</v>
      </c>
      <c r="H4343" s="196" t="s">
        <v>9882</v>
      </c>
      <c r="I4343" s="196" t="s">
        <v>5502</v>
      </c>
      <c r="J4343" s="196" t="s">
        <v>5432</v>
      </c>
      <c r="K4343" s="197">
        <v>120.99</v>
      </c>
      <c r="L4343" s="196" t="s">
        <v>5433</v>
      </c>
    </row>
    <row r="4344" spans="1:12" ht="15.75">
      <c r="A4344" s="196" t="s">
        <v>8643</v>
      </c>
      <c r="B4344" s="196" t="s">
        <v>8644</v>
      </c>
      <c r="C4344" s="196" t="s">
        <v>8009</v>
      </c>
      <c r="D4344" s="196">
        <v>180</v>
      </c>
      <c r="E4344" s="197" t="s">
        <v>144</v>
      </c>
      <c r="F4344" s="196" t="s">
        <v>144</v>
      </c>
      <c r="G4344" s="196">
        <v>97438</v>
      </c>
      <c r="H4344" s="196" t="s">
        <v>9883</v>
      </c>
      <c r="I4344" s="196" t="s">
        <v>5502</v>
      </c>
      <c r="J4344" s="196" t="s">
        <v>5432</v>
      </c>
      <c r="K4344" s="197">
        <v>124.66</v>
      </c>
      <c r="L4344" s="196" t="s">
        <v>5433</v>
      </c>
    </row>
    <row r="4345" spans="1:12" ht="15.75">
      <c r="A4345" s="196" t="s">
        <v>8643</v>
      </c>
      <c r="B4345" s="196" t="s">
        <v>8644</v>
      </c>
      <c r="C4345" s="196" t="s">
        <v>8009</v>
      </c>
      <c r="D4345" s="196">
        <v>180</v>
      </c>
      <c r="E4345" s="197" t="s">
        <v>144</v>
      </c>
      <c r="F4345" s="196" t="s">
        <v>144</v>
      </c>
      <c r="G4345" s="196">
        <v>97439</v>
      </c>
      <c r="H4345" s="196" t="s">
        <v>9884</v>
      </c>
      <c r="I4345" s="196" t="s">
        <v>5502</v>
      </c>
      <c r="J4345" s="196" t="s">
        <v>5432</v>
      </c>
      <c r="K4345" s="197">
        <v>137.41999999999999</v>
      </c>
      <c r="L4345" s="196" t="s">
        <v>5433</v>
      </c>
    </row>
    <row r="4346" spans="1:12" ht="15.75">
      <c r="A4346" s="196" t="s">
        <v>8643</v>
      </c>
      <c r="B4346" s="196" t="s">
        <v>8644</v>
      </c>
      <c r="C4346" s="196" t="s">
        <v>8009</v>
      </c>
      <c r="D4346" s="196">
        <v>180</v>
      </c>
      <c r="E4346" s="197" t="s">
        <v>144</v>
      </c>
      <c r="F4346" s="196" t="s">
        <v>144</v>
      </c>
      <c r="G4346" s="196">
        <v>97440</v>
      </c>
      <c r="H4346" s="196" t="s">
        <v>9885</v>
      </c>
      <c r="I4346" s="196" t="s">
        <v>5502</v>
      </c>
      <c r="J4346" s="196" t="s">
        <v>5432</v>
      </c>
      <c r="K4346" s="197">
        <v>165.07</v>
      </c>
      <c r="L4346" s="196" t="s">
        <v>5433</v>
      </c>
    </row>
    <row r="4347" spans="1:12" ht="15.75">
      <c r="A4347" s="196" t="s">
        <v>8643</v>
      </c>
      <c r="B4347" s="196" t="s">
        <v>8644</v>
      </c>
      <c r="C4347" s="196" t="s">
        <v>8009</v>
      </c>
      <c r="D4347" s="196">
        <v>180</v>
      </c>
      <c r="E4347" s="197" t="s">
        <v>144</v>
      </c>
      <c r="F4347" s="196" t="s">
        <v>144</v>
      </c>
      <c r="G4347" s="196">
        <v>97442</v>
      </c>
      <c r="H4347" s="196" t="s">
        <v>9886</v>
      </c>
      <c r="I4347" s="196" t="s">
        <v>5502</v>
      </c>
      <c r="J4347" s="196" t="s">
        <v>5432</v>
      </c>
      <c r="K4347" s="197">
        <v>182.09</v>
      </c>
      <c r="L4347" s="196" t="s">
        <v>5433</v>
      </c>
    </row>
    <row r="4348" spans="1:12" ht="15.75">
      <c r="A4348" s="196" t="s">
        <v>8643</v>
      </c>
      <c r="B4348" s="196" t="s">
        <v>8644</v>
      </c>
      <c r="C4348" s="196" t="s">
        <v>8009</v>
      </c>
      <c r="D4348" s="196">
        <v>180</v>
      </c>
      <c r="E4348" s="197" t="s">
        <v>144</v>
      </c>
      <c r="F4348" s="196" t="s">
        <v>144</v>
      </c>
      <c r="G4348" s="196">
        <v>97443</v>
      </c>
      <c r="H4348" s="196" t="s">
        <v>9887</v>
      </c>
      <c r="I4348" s="196" t="s">
        <v>5502</v>
      </c>
      <c r="J4348" s="196" t="s">
        <v>5432</v>
      </c>
      <c r="K4348" s="197">
        <v>81.87</v>
      </c>
      <c r="L4348" s="196" t="s">
        <v>5433</v>
      </c>
    </row>
    <row r="4349" spans="1:12" ht="15.75">
      <c r="A4349" s="196" t="s">
        <v>8643</v>
      </c>
      <c r="B4349" s="196" t="s">
        <v>8644</v>
      </c>
      <c r="C4349" s="196" t="s">
        <v>8009</v>
      </c>
      <c r="D4349" s="196">
        <v>180</v>
      </c>
      <c r="E4349" s="197" t="s">
        <v>144</v>
      </c>
      <c r="F4349" s="196" t="s">
        <v>144</v>
      </c>
      <c r="G4349" s="196">
        <v>97444</v>
      </c>
      <c r="H4349" s="196" t="s">
        <v>9888</v>
      </c>
      <c r="I4349" s="196" t="s">
        <v>5502</v>
      </c>
      <c r="J4349" s="196" t="s">
        <v>5432</v>
      </c>
      <c r="K4349" s="197">
        <v>95.53</v>
      </c>
      <c r="L4349" s="196" t="s">
        <v>5433</v>
      </c>
    </row>
    <row r="4350" spans="1:12" ht="15.75">
      <c r="A4350" s="196" t="s">
        <v>8643</v>
      </c>
      <c r="B4350" s="196" t="s">
        <v>8644</v>
      </c>
      <c r="C4350" s="196" t="s">
        <v>8009</v>
      </c>
      <c r="D4350" s="196">
        <v>180</v>
      </c>
      <c r="E4350" s="197" t="s">
        <v>144</v>
      </c>
      <c r="F4350" s="196" t="s">
        <v>144</v>
      </c>
      <c r="G4350" s="196">
        <v>97446</v>
      </c>
      <c r="H4350" s="196" t="s">
        <v>9889</v>
      </c>
      <c r="I4350" s="196" t="s">
        <v>5502</v>
      </c>
      <c r="J4350" s="196" t="s">
        <v>5432</v>
      </c>
      <c r="K4350" s="197">
        <v>162.19</v>
      </c>
      <c r="L4350" s="196" t="s">
        <v>5433</v>
      </c>
    </row>
    <row r="4351" spans="1:12" ht="15.75">
      <c r="A4351" s="196" t="s">
        <v>8643</v>
      </c>
      <c r="B4351" s="196" t="s">
        <v>8644</v>
      </c>
      <c r="C4351" s="196" t="s">
        <v>8009</v>
      </c>
      <c r="D4351" s="196">
        <v>180</v>
      </c>
      <c r="E4351" s="197" t="s">
        <v>144</v>
      </c>
      <c r="F4351" s="196" t="s">
        <v>144</v>
      </c>
      <c r="G4351" s="196">
        <v>97447</v>
      </c>
      <c r="H4351" s="196" t="s">
        <v>9890</v>
      </c>
      <c r="I4351" s="196" t="s">
        <v>5502</v>
      </c>
      <c r="J4351" s="196" t="s">
        <v>5432</v>
      </c>
      <c r="K4351" s="197">
        <v>162.19</v>
      </c>
      <c r="L4351" s="196" t="s">
        <v>5433</v>
      </c>
    </row>
    <row r="4352" spans="1:12" ht="15.75">
      <c r="A4352" s="196" t="s">
        <v>8643</v>
      </c>
      <c r="B4352" s="196" t="s">
        <v>8644</v>
      </c>
      <c r="C4352" s="196" t="s">
        <v>8009</v>
      </c>
      <c r="D4352" s="196">
        <v>180</v>
      </c>
      <c r="E4352" s="197" t="s">
        <v>144</v>
      </c>
      <c r="F4352" s="196" t="s">
        <v>144</v>
      </c>
      <c r="G4352" s="196">
        <v>97449</v>
      </c>
      <c r="H4352" s="196" t="s">
        <v>9891</v>
      </c>
      <c r="I4352" s="196" t="s">
        <v>5502</v>
      </c>
      <c r="J4352" s="196" t="s">
        <v>5432</v>
      </c>
      <c r="K4352" s="197">
        <v>172.86</v>
      </c>
      <c r="L4352" s="196" t="s">
        <v>5433</v>
      </c>
    </row>
    <row r="4353" spans="1:12" ht="15.75">
      <c r="A4353" s="196" t="s">
        <v>8643</v>
      </c>
      <c r="B4353" s="196" t="s">
        <v>8644</v>
      </c>
      <c r="C4353" s="196" t="s">
        <v>8009</v>
      </c>
      <c r="D4353" s="196">
        <v>180</v>
      </c>
      <c r="E4353" s="197" t="s">
        <v>144</v>
      </c>
      <c r="F4353" s="196" t="s">
        <v>144</v>
      </c>
      <c r="G4353" s="196">
        <v>97450</v>
      </c>
      <c r="H4353" s="196" t="s">
        <v>9892</v>
      </c>
      <c r="I4353" s="196" t="s">
        <v>5502</v>
      </c>
      <c r="J4353" s="196" t="s">
        <v>5432</v>
      </c>
      <c r="K4353" s="197">
        <v>210.04</v>
      </c>
      <c r="L4353" s="196" t="s">
        <v>5433</v>
      </c>
    </row>
    <row r="4354" spans="1:12" ht="15.75">
      <c r="A4354" s="196" t="s">
        <v>8643</v>
      </c>
      <c r="B4354" s="196" t="s">
        <v>8644</v>
      </c>
      <c r="C4354" s="196" t="s">
        <v>8009</v>
      </c>
      <c r="D4354" s="196">
        <v>180</v>
      </c>
      <c r="E4354" s="197" t="s">
        <v>144</v>
      </c>
      <c r="F4354" s="196" t="s">
        <v>144</v>
      </c>
      <c r="G4354" s="196">
        <v>97452</v>
      </c>
      <c r="H4354" s="196" t="s">
        <v>9893</v>
      </c>
      <c r="I4354" s="196" t="s">
        <v>5502</v>
      </c>
      <c r="J4354" s="196" t="s">
        <v>5432</v>
      </c>
      <c r="K4354" s="197">
        <v>134.06</v>
      </c>
      <c r="L4354" s="196" t="s">
        <v>5433</v>
      </c>
    </row>
    <row r="4355" spans="1:12" ht="15.75">
      <c r="A4355" s="196" t="s">
        <v>8643</v>
      </c>
      <c r="B4355" s="196" t="s">
        <v>8644</v>
      </c>
      <c r="C4355" s="196" t="s">
        <v>8009</v>
      </c>
      <c r="D4355" s="196">
        <v>180</v>
      </c>
      <c r="E4355" s="197" t="s">
        <v>144</v>
      </c>
      <c r="F4355" s="196" t="s">
        <v>144</v>
      </c>
      <c r="G4355" s="196">
        <v>97453</v>
      </c>
      <c r="H4355" s="196" t="s">
        <v>9894</v>
      </c>
      <c r="I4355" s="196" t="s">
        <v>5502</v>
      </c>
      <c r="J4355" s="196" t="s">
        <v>5432</v>
      </c>
      <c r="K4355" s="197">
        <v>141.85</v>
      </c>
      <c r="L4355" s="196" t="s">
        <v>5433</v>
      </c>
    </row>
    <row r="4356" spans="1:12" ht="15.75">
      <c r="A4356" s="196" t="s">
        <v>8643</v>
      </c>
      <c r="B4356" s="196" t="s">
        <v>8644</v>
      </c>
      <c r="C4356" s="196" t="s">
        <v>8009</v>
      </c>
      <c r="D4356" s="196">
        <v>180</v>
      </c>
      <c r="E4356" s="197" t="s">
        <v>144</v>
      </c>
      <c r="F4356" s="196" t="s">
        <v>144</v>
      </c>
      <c r="G4356" s="196">
        <v>97454</v>
      </c>
      <c r="H4356" s="196" t="s">
        <v>9895</v>
      </c>
      <c r="I4356" s="196" t="s">
        <v>5502</v>
      </c>
      <c r="J4356" s="196" t="s">
        <v>5432</v>
      </c>
      <c r="K4356" s="197">
        <v>223.74</v>
      </c>
      <c r="L4356" s="196" t="s">
        <v>5433</v>
      </c>
    </row>
    <row r="4357" spans="1:12" ht="15.75">
      <c r="A4357" s="196" t="s">
        <v>8643</v>
      </c>
      <c r="B4357" s="196" t="s">
        <v>8644</v>
      </c>
      <c r="C4357" s="196" t="s">
        <v>8009</v>
      </c>
      <c r="D4357" s="196">
        <v>180</v>
      </c>
      <c r="E4357" s="197" t="s">
        <v>144</v>
      </c>
      <c r="F4357" s="196" t="s">
        <v>144</v>
      </c>
      <c r="G4357" s="196">
        <v>97455</v>
      </c>
      <c r="H4357" s="196" t="s">
        <v>9896</v>
      </c>
      <c r="I4357" s="196" t="s">
        <v>5502</v>
      </c>
      <c r="J4357" s="196" t="s">
        <v>5432</v>
      </c>
      <c r="K4357" s="197">
        <v>236.21</v>
      </c>
      <c r="L4357" s="196" t="s">
        <v>5433</v>
      </c>
    </row>
    <row r="4358" spans="1:12" ht="15.75">
      <c r="A4358" s="196" t="s">
        <v>8643</v>
      </c>
      <c r="B4358" s="196" t="s">
        <v>8644</v>
      </c>
      <c r="C4358" s="196" t="s">
        <v>8009</v>
      </c>
      <c r="D4358" s="196">
        <v>180</v>
      </c>
      <c r="E4358" s="197" t="s">
        <v>144</v>
      </c>
      <c r="F4358" s="196" t="s">
        <v>144</v>
      </c>
      <c r="G4358" s="196">
        <v>97456</v>
      </c>
      <c r="H4358" s="196" t="s">
        <v>9897</v>
      </c>
      <c r="I4358" s="196" t="s">
        <v>5502</v>
      </c>
      <c r="J4358" s="196" t="s">
        <v>5432</v>
      </c>
      <c r="K4358" s="197">
        <v>497.37</v>
      </c>
      <c r="L4358" s="196" t="s">
        <v>5433</v>
      </c>
    </row>
    <row r="4359" spans="1:12" ht="15.75">
      <c r="A4359" s="196" t="s">
        <v>8643</v>
      </c>
      <c r="B4359" s="196" t="s">
        <v>8644</v>
      </c>
      <c r="C4359" s="196" t="s">
        <v>8009</v>
      </c>
      <c r="D4359" s="196">
        <v>180</v>
      </c>
      <c r="E4359" s="197" t="s">
        <v>144</v>
      </c>
      <c r="F4359" s="196" t="s">
        <v>144</v>
      </c>
      <c r="G4359" s="196">
        <v>97457</v>
      </c>
      <c r="H4359" s="196" t="s">
        <v>9898</v>
      </c>
      <c r="I4359" s="196" t="s">
        <v>5502</v>
      </c>
      <c r="J4359" s="196" t="s">
        <v>5432</v>
      </c>
      <c r="K4359" s="197">
        <v>441.44</v>
      </c>
      <c r="L4359" s="196" t="s">
        <v>5433</v>
      </c>
    </row>
    <row r="4360" spans="1:12" ht="15.75">
      <c r="A4360" s="196" t="s">
        <v>8643</v>
      </c>
      <c r="B4360" s="196" t="s">
        <v>8644</v>
      </c>
      <c r="C4360" s="196" t="s">
        <v>8009</v>
      </c>
      <c r="D4360" s="196">
        <v>180</v>
      </c>
      <c r="E4360" s="197" t="s">
        <v>144</v>
      </c>
      <c r="F4360" s="196" t="s">
        <v>144</v>
      </c>
      <c r="G4360" s="196">
        <v>97458</v>
      </c>
      <c r="H4360" s="196" t="s">
        <v>9899</v>
      </c>
      <c r="I4360" s="196" t="s">
        <v>5502</v>
      </c>
      <c r="J4360" s="196" t="s">
        <v>5432</v>
      </c>
      <c r="K4360" s="197">
        <v>210.06</v>
      </c>
      <c r="L4360" s="196" t="s">
        <v>5433</v>
      </c>
    </row>
    <row r="4361" spans="1:12" ht="15.75">
      <c r="A4361" s="196" t="s">
        <v>8643</v>
      </c>
      <c r="B4361" s="196" t="s">
        <v>8644</v>
      </c>
      <c r="C4361" s="196" t="s">
        <v>8009</v>
      </c>
      <c r="D4361" s="196">
        <v>180</v>
      </c>
      <c r="E4361" s="197" t="s">
        <v>144</v>
      </c>
      <c r="F4361" s="196" t="s">
        <v>144</v>
      </c>
      <c r="G4361" s="196">
        <v>97459</v>
      </c>
      <c r="H4361" s="196" t="s">
        <v>9900</v>
      </c>
      <c r="I4361" s="196" t="s">
        <v>5502</v>
      </c>
      <c r="J4361" s="196" t="s">
        <v>5432</v>
      </c>
      <c r="K4361" s="197">
        <v>354.28</v>
      </c>
      <c r="L4361" s="196" t="s">
        <v>5433</v>
      </c>
    </row>
    <row r="4362" spans="1:12" ht="15.75">
      <c r="A4362" s="196" t="s">
        <v>8643</v>
      </c>
      <c r="B4362" s="196" t="s">
        <v>8644</v>
      </c>
      <c r="C4362" s="196" t="s">
        <v>8009</v>
      </c>
      <c r="D4362" s="196">
        <v>180</v>
      </c>
      <c r="E4362" s="197" t="s">
        <v>144</v>
      </c>
      <c r="F4362" s="196" t="s">
        <v>144</v>
      </c>
      <c r="G4362" s="196">
        <v>97460</v>
      </c>
      <c r="H4362" s="196" t="s">
        <v>9901</v>
      </c>
      <c r="I4362" s="196" t="s">
        <v>5502</v>
      </c>
      <c r="J4362" s="196" t="s">
        <v>5432</v>
      </c>
      <c r="K4362" s="197">
        <v>539.73</v>
      </c>
      <c r="L4362" s="196" t="s">
        <v>5433</v>
      </c>
    </row>
    <row r="4363" spans="1:12" ht="15.75">
      <c r="A4363" s="196" t="s">
        <v>8643</v>
      </c>
      <c r="B4363" s="196" t="s">
        <v>8644</v>
      </c>
      <c r="C4363" s="196" t="s">
        <v>8009</v>
      </c>
      <c r="D4363" s="196">
        <v>180</v>
      </c>
      <c r="E4363" s="197" t="s">
        <v>144</v>
      </c>
      <c r="F4363" s="196" t="s">
        <v>144</v>
      </c>
      <c r="G4363" s="196">
        <v>97461</v>
      </c>
      <c r="H4363" s="196" t="s">
        <v>9902</v>
      </c>
      <c r="I4363" s="196" t="s">
        <v>5502</v>
      </c>
      <c r="J4363" s="196" t="s">
        <v>5432</v>
      </c>
      <c r="K4363" s="197">
        <v>25.67</v>
      </c>
      <c r="L4363" s="196" t="s">
        <v>5433</v>
      </c>
    </row>
    <row r="4364" spans="1:12" ht="15.75">
      <c r="A4364" s="196" t="s">
        <v>8643</v>
      </c>
      <c r="B4364" s="196" t="s">
        <v>8644</v>
      </c>
      <c r="C4364" s="196" t="s">
        <v>8009</v>
      </c>
      <c r="D4364" s="196">
        <v>180</v>
      </c>
      <c r="E4364" s="197" t="s">
        <v>144</v>
      </c>
      <c r="F4364" s="196" t="s">
        <v>144</v>
      </c>
      <c r="G4364" s="196">
        <v>97462</v>
      </c>
      <c r="H4364" s="196" t="s">
        <v>9903</v>
      </c>
      <c r="I4364" s="196" t="s">
        <v>5502</v>
      </c>
      <c r="J4364" s="196" t="s">
        <v>5432</v>
      </c>
      <c r="K4364" s="197">
        <v>21.67</v>
      </c>
      <c r="L4364" s="196" t="s">
        <v>5433</v>
      </c>
    </row>
    <row r="4365" spans="1:12" ht="15.75">
      <c r="A4365" s="196" t="s">
        <v>8643</v>
      </c>
      <c r="B4365" s="196" t="s">
        <v>8644</v>
      </c>
      <c r="C4365" s="196" t="s">
        <v>8009</v>
      </c>
      <c r="D4365" s="196">
        <v>180</v>
      </c>
      <c r="E4365" s="197" t="s">
        <v>144</v>
      </c>
      <c r="F4365" s="196" t="s">
        <v>144</v>
      </c>
      <c r="G4365" s="196">
        <v>97464</v>
      </c>
      <c r="H4365" s="196" t="s">
        <v>9904</v>
      </c>
      <c r="I4365" s="196" t="s">
        <v>5502</v>
      </c>
      <c r="J4365" s="196" t="s">
        <v>5432</v>
      </c>
      <c r="K4365" s="197">
        <v>36.74</v>
      </c>
      <c r="L4365" s="196" t="s">
        <v>5433</v>
      </c>
    </row>
    <row r="4366" spans="1:12" ht="15.75">
      <c r="A4366" s="196" t="s">
        <v>8643</v>
      </c>
      <c r="B4366" s="196" t="s">
        <v>8644</v>
      </c>
      <c r="C4366" s="196" t="s">
        <v>8009</v>
      </c>
      <c r="D4366" s="196">
        <v>180</v>
      </c>
      <c r="E4366" s="197" t="s">
        <v>144</v>
      </c>
      <c r="F4366" s="196" t="s">
        <v>144</v>
      </c>
      <c r="G4366" s="196">
        <v>97465</v>
      </c>
      <c r="H4366" s="196" t="s">
        <v>9905</v>
      </c>
      <c r="I4366" s="196" t="s">
        <v>5502</v>
      </c>
      <c r="J4366" s="196" t="s">
        <v>5432</v>
      </c>
      <c r="K4366" s="197">
        <v>43.48</v>
      </c>
      <c r="L4366" s="196" t="s">
        <v>5433</v>
      </c>
    </row>
    <row r="4367" spans="1:12" ht="15.75">
      <c r="A4367" s="196" t="s">
        <v>8643</v>
      </c>
      <c r="B4367" s="196" t="s">
        <v>8644</v>
      </c>
      <c r="C4367" s="196" t="s">
        <v>8009</v>
      </c>
      <c r="D4367" s="196">
        <v>180</v>
      </c>
      <c r="E4367" s="197" t="s">
        <v>144</v>
      </c>
      <c r="F4367" s="196" t="s">
        <v>144</v>
      </c>
      <c r="G4367" s="196">
        <v>97467</v>
      </c>
      <c r="H4367" s="196" t="s">
        <v>9906</v>
      </c>
      <c r="I4367" s="196" t="s">
        <v>5502</v>
      </c>
      <c r="J4367" s="196" t="s">
        <v>5432</v>
      </c>
      <c r="K4367" s="197">
        <v>46.6</v>
      </c>
      <c r="L4367" s="196" t="s">
        <v>5433</v>
      </c>
    </row>
    <row r="4368" spans="1:12" ht="15.75">
      <c r="A4368" s="196" t="s">
        <v>8643</v>
      </c>
      <c r="B4368" s="196" t="s">
        <v>8644</v>
      </c>
      <c r="C4368" s="196" t="s">
        <v>8009</v>
      </c>
      <c r="D4368" s="196">
        <v>180</v>
      </c>
      <c r="E4368" s="197" t="s">
        <v>144</v>
      </c>
      <c r="F4368" s="196" t="s">
        <v>144</v>
      </c>
      <c r="G4368" s="196">
        <v>97468</v>
      </c>
      <c r="H4368" s="196" t="s">
        <v>9907</v>
      </c>
      <c r="I4368" s="196" t="s">
        <v>5502</v>
      </c>
      <c r="J4368" s="196" t="s">
        <v>5432</v>
      </c>
      <c r="K4368" s="197">
        <v>55.23</v>
      </c>
      <c r="L4368" s="196" t="s">
        <v>5433</v>
      </c>
    </row>
    <row r="4369" spans="1:12" ht="15.75">
      <c r="A4369" s="196" t="s">
        <v>8643</v>
      </c>
      <c r="B4369" s="196" t="s">
        <v>8644</v>
      </c>
      <c r="C4369" s="196" t="s">
        <v>8009</v>
      </c>
      <c r="D4369" s="196">
        <v>180</v>
      </c>
      <c r="E4369" s="197" t="s">
        <v>144</v>
      </c>
      <c r="F4369" s="196" t="s">
        <v>144</v>
      </c>
      <c r="G4369" s="196">
        <v>97470</v>
      </c>
      <c r="H4369" s="196" t="s">
        <v>9908</v>
      </c>
      <c r="I4369" s="196" t="s">
        <v>5502</v>
      </c>
      <c r="J4369" s="196" t="s">
        <v>5432</v>
      </c>
      <c r="K4369" s="197">
        <v>68.290000000000006</v>
      </c>
      <c r="L4369" s="196" t="s">
        <v>5433</v>
      </c>
    </row>
    <row r="4370" spans="1:12" ht="15.75">
      <c r="A4370" s="196" t="s">
        <v>8643</v>
      </c>
      <c r="B4370" s="196" t="s">
        <v>8644</v>
      </c>
      <c r="C4370" s="196" t="s">
        <v>8009</v>
      </c>
      <c r="D4370" s="196">
        <v>180</v>
      </c>
      <c r="E4370" s="197" t="s">
        <v>144</v>
      </c>
      <c r="F4370" s="196" t="s">
        <v>144</v>
      </c>
      <c r="G4370" s="196">
        <v>97471</v>
      </c>
      <c r="H4370" s="196" t="s">
        <v>9909</v>
      </c>
      <c r="I4370" s="196" t="s">
        <v>5502</v>
      </c>
      <c r="J4370" s="196" t="s">
        <v>5432</v>
      </c>
      <c r="K4370" s="197">
        <v>81.95</v>
      </c>
      <c r="L4370" s="196" t="s">
        <v>5433</v>
      </c>
    </row>
    <row r="4371" spans="1:12" ht="15.75">
      <c r="A4371" s="196" t="s">
        <v>8643</v>
      </c>
      <c r="B4371" s="196" t="s">
        <v>8644</v>
      </c>
      <c r="C4371" s="196" t="s">
        <v>8009</v>
      </c>
      <c r="D4371" s="196">
        <v>180</v>
      </c>
      <c r="E4371" s="197" t="s">
        <v>144</v>
      </c>
      <c r="F4371" s="196" t="s">
        <v>144</v>
      </c>
      <c r="G4371" s="196">
        <v>97474</v>
      </c>
      <c r="H4371" s="196" t="s">
        <v>9910</v>
      </c>
      <c r="I4371" s="196" t="s">
        <v>5502</v>
      </c>
      <c r="J4371" s="196" t="s">
        <v>5432</v>
      </c>
      <c r="K4371" s="197">
        <v>123.33</v>
      </c>
      <c r="L4371" s="196" t="s">
        <v>5433</v>
      </c>
    </row>
    <row r="4372" spans="1:12" ht="15.75">
      <c r="A4372" s="196" t="s">
        <v>8643</v>
      </c>
      <c r="B4372" s="196" t="s">
        <v>8644</v>
      </c>
      <c r="C4372" s="196" t="s">
        <v>8009</v>
      </c>
      <c r="D4372" s="196">
        <v>180</v>
      </c>
      <c r="E4372" s="197" t="s">
        <v>144</v>
      </c>
      <c r="F4372" s="196" t="s">
        <v>144</v>
      </c>
      <c r="G4372" s="196">
        <v>97475</v>
      </c>
      <c r="H4372" s="196" t="s">
        <v>9911</v>
      </c>
      <c r="I4372" s="196" t="s">
        <v>5502</v>
      </c>
      <c r="J4372" s="196" t="s">
        <v>5432</v>
      </c>
      <c r="K4372" s="197">
        <v>150.93</v>
      </c>
      <c r="L4372" s="196" t="s">
        <v>5433</v>
      </c>
    </row>
    <row r="4373" spans="1:12" ht="15.75">
      <c r="A4373" s="196" t="s">
        <v>8643</v>
      </c>
      <c r="B4373" s="196" t="s">
        <v>8644</v>
      </c>
      <c r="C4373" s="196" t="s">
        <v>8009</v>
      </c>
      <c r="D4373" s="196">
        <v>180</v>
      </c>
      <c r="E4373" s="197" t="s">
        <v>144</v>
      </c>
      <c r="F4373" s="196" t="s">
        <v>144</v>
      </c>
      <c r="G4373" s="196">
        <v>97477</v>
      </c>
      <c r="H4373" s="196" t="s">
        <v>9912</v>
      </c>
      <c r="I4373" s="196" t="s">
        <v>5502</v>
      </c>
      <c r="J4373" s="196" t="s">
        <v>5432</v>
      </c>
      <c r="K4373" s="197">
        <v>163.92</v>
      </c>
      <c r="L4373" s="196" t="s">
        <v>5433</v>
      </c>
    </row>
    <row r="4374" spans="1:12" ht="15.75">
      <c r="A4374" s="196" t="s">
        <v>8643</v>
      </c>
      <c r="B4374" s="196" t="s">
        <v>8644</v>
      </c>
      <c r="C4374" s="196" t="s">
        <v>8009</v>
      </c>
      <c r="D4374" s="196">
        <v>180</v>
      </c>
      <c r="E4374" s="197" t="s">
        <v>144</v>
      </c>
      <c r="F4374" s="196" t="s">
        <v>144</v>
      </c>
      <c r="G4374" s="196">
        <v>97478</v>
      </c>
      <c r="H4374" s="196" t="s">
        <v>9913</v>
      </c>
      <c r="I4374" s="196" t="s">
        <v>5502</v>
      </c>
      <c r="J4374" s="196" t="s">
        <v>5432</v>
      </c>
      <c r="K4374" s="197">
        <v>201.1</v>
      </c>
      <c r="L4374" s="196" t="s">
        <v>5433</v>
      </c>
    </row>
    <row r="4375" spans="1:12" ht="15.75">
      <c r="A4375" s="196" t="s">
        <v>8643</v>
      </c>
      <c r="B4375" s="196" t="s">
        <v>8644</v>
      </c>
      <c r="C4375" s="196" t="s">
        <v>8009</v>
      </c>
      <c r="D4375" s="196">
        <v>180</v>
      </c>
      <c r="E4375" s="197" t="s">
        <v>144</v>
      </c>
      <c r="F4375" s="196" t="s">
        <v>144</v>
      </c>
      <c r="G4375" s="196">
        <v>97479</v>
      </c>
      <c r="H4375" s="196" t="s">
        <v>9914</v>
      </c>
      <c r="I4375" s="196" t="s">
        <v>5502</v>
      </c>
      <c r="J4375" s="196" t="s">
        <v>5432</v>
      </c>
      <c r="K4375" s="197">
        <v>41.29</v>
      </c>
      <c r="L4375" s="196" t="s">
        <v>5433</v>
      </c>
    </row>
    <row r="4376" spans="1:12" ht="15.75">
      <c r="A4376" s="196" t="s">
        <v>8643</v>
      </c>
      <c r="B4376" s="196" t="s">
        <v>8644</v>
      </c>
      <c r="C4376" s="196" t="s">
        <v>8009</v>
      </c>
      <c r="D4376" s="196">
        <v>180</v>
      </c>
      <c r="E4376" s="197" t="s">
        <v>144</v>
      </c>
      <c r="F4376" s="196" t="s">
        <v>144</v>
      </c>
      <c r="G4376" s="196">
        <v>97480</v>
      </c>
      <c r="H4376" s="196" t="s">
        <v>9915</v>
      </c>
      <c r="I4376" s="196" t="s">
        <v>5502</v>
      </c>
      <c r="J4376" s="196" t="s">
        <v>5432</v>
      </c>
      <c r="K4376" s="197">
        <v>41.29</v>
      </c>
      <c r="L4376" s="196" t="s">
        <v>5433</v>
      </c>
    </row>
    <row r="4377" spans="1:12" ht="15.75">
      <c r="A4377" s="196" t="s">
        <v>8643</v>
      </c>
      <c r="B4377" s="196" t="s">
        <v>8644</v>
      </c>
      <c r="C4377" s="196" t="s">
        <v>8009</v>
      </c>
      <c r="D4377" s="196">
        <v>180</v>
      </c>
      <c r="E4377" s="197" t="s">
        <v>144</v>
      </c>
      <c r="F4377" s="196" t="s">
        <v>144</v>
      </c>
      <c r="G4377" s="196">
        <v>97481</v>
      </c>
      <c r="H4377" s="196" t="s">
        <v>9916</v>
      </c>
      <c r="I4377" s="196" t="s">
        <v>5502</v>
      </c>
      <c r="J4377" s="196" t="s">
        <v>5432</v>
      </c>
      <c r="K4377" s="197">
        <v>59.44</v>
      </c>
      <c r="L4377" s="196" t="s">
        <v>5433</v>
      </c>
    </row>
    <row r="4378" spans="1:12" ht="15.75">
      <c r="A4378" s="196" t="s">
        <v>8643</v>
      </c>
      <c r="B4378" s="196" t="s">
        <v>8644</v>
      </c>
      <c r="C4378" s="196" t="s">
        <v>8009</v>
      </c>
      <c r="D4378" s="196">
        <v>180</v>
      </c>
      <c r="E4378" s="197" t="s">
        <v>144</v>
      </c>
      <c r="F4378" s="196" t="s">
        <v>144</v>
      </c>
      <c r="G4378" s="196">
        <v>97482</v>
      </c>
      <c r="H4378" s="196" t="s">
        <v>9917</v>
      </c>
      <c r="I4378" s="196" t="s">
        <v>5502</v>
      </c>
      <c r="J4378" s="196" t="s">
        <v>5432</v>
      </c>
      <c r="K4378" s="197">
        <v>59.44</v>
      </c>
      <c r="L4378" s="196" t="s">
        <v>5433</v>
      </c>
    </row>
    <row r="4379" spans="1:12" ht="15.75">
      <c r="A4379" s="196" t="s">
        <v>8643</v>
      </c>
      <c r="B4379" s="196" t="s">
        <v>8644</v>
      </c>
      <c r="C4379" s="196" t="s">
        <v>8009</v>
      </c>
      <c r="D4379" s="196">
        <v>180</v>
      </c>
      <c r="E4379" s="197" t="s">
        <v>144</v>
      </c>
      <c r="F4379" s="196" t="s">
        <v>144</v>
      </c>
      <c r="G4379" s="196">
        <v>97483</v>
      </c>
      <c r="H4379" s="196" t="s">
        <v>9918</v>
      </c>
      <c r="I4379" s="196" t="s">
        <v>5502</v>
      </c>
      <c r="J4379" s="196" t="s">
        <v>5432</v>
      </c>
      <c r="K4379" s="197">
        <v>82.82</v>
      </c>
      <c r="L4379" s="196" t="s">
        <v>5433</v>
      </c>
    </row>
    <row r="4380" spans="1:12" ht="15.75">
      <c r="A4380" s="196" t="s">
        <v>8643</v>
      </c>
      <c r="B4380" s="196" t="s">
        <v>8644</v>
      </c>
      <c r="C4380" s="196" t="s">
        <v>8009</v>
      </c>
      <c r="D4380" s="196">
        <v>180</v>
      </c>
      <c r="E4380" s="197" t="s">
        <v>144</v>
      </c>
      <c r="F4380" s="196" t="s">
        <v>144</v>
      </c>
      <c r="G4380" s="196">
        <v>97484</v>
      </c>
      <c r="H4380" s="196" t="s">
        <v>9919</v>
      </c>
      <c r="I4380" s="196" t="s">
        <v>5502</v>
      </c>
      <c r="J4380" s="196" t="s">
        <v>5432</v>
      </c>
      <c r="K4380" s="197">
        <v>82.82</v>
      </c>
      <c r="L4380" s="196" t="s">
        <v>5433</v>
      </c>
    </row>
    <row r="4381" spans="1:12" ht="15.75">
      <c r="A4381" s="196" t="s">
        <v>8643</v>
      </c>
      <c r="B4381" s="196" t="s">
        <v>8644</v>
      </c>
      <c r="C4381" s="196" t="s">
        <v>8009</v>
      </c>
      <c r="D4381" s="196">
        <v>180</v>
      </c>
      <c r="E4381" s="197" t="s">
        <v>144</v>
      </c>
      <c r="F4381" s="196" t="s">
        <v>144</v>
      </c>
      <c r="G4381" s="196">
        <v>97485</v>
      </c>
      <c r="H4381" s="196" t="s">
        <v>9920</v>
      </c>
      <c r="I4381" s="196" t="s">
        <v>5502</v>
      </c>
      <c r="J4381" s="196" t="s">
        <v>5432</v>
      </c>
      <c r="K4381" s="197">
        <v>113.74</v>
      </c>
      <c r="L4381" s="196" t="s">
        <v>5433</v>
      </c>
    </row>
    <row r="4382" spans="1:12" ht="15.75">
      <c r="A4382" s="196" t="s">
        <v>8643</v>
      </c>
      <c r="B4382" s="196" t="s">
        <v>8644</v>
      </c>
      <c r="C4382" s="196" t="s">
        <v>8009</v>
      </c>
      <c r="D4382" s="196">
        <v>180</v>
      </c>
      <c r="E4382" s="197" t="s">
        <v>144</v>
      </c>
      <c r="F4382" s="196" t="s">
        <v>144</v>
      </c>
      <c r="G4382" s="196">
        <v>97486</v>
      </c>
      <c r="H4382" s="196" t="s">
        <v>9921</v>
      </c>
      <c r="I4382" s="196" t="s">
        <v>5502</v>
      </c>
      <c r="J4382" s="196" t="s">
        <v>5432</v>
      </c>
      <c r="K4382" s="197">
        <v>121.53</v>
      </c>
      <c r="L4382" s="196" t="s">
        <v>5433</v>
      </c>
    </row>
    <row r="4383" spans="1:12" ht="15.75">
      <c r="A4383" s="196" t="s">
        <v>8643</v>
      </c>
      <c r="B4383" s="196" t="s">
        <v>8644</v>
      </c>
      <c r="C4383" s="196" t="s">
        <v>8009</v>
      </c>
      <c r="D4383" s="196">
        <v>180</v>
      </c>
      <c r="E4383" s="197" t="s">
        <v>144</v>
      </c>
      <c r="F4383" s="196" t="s">
        <v>144</v>
      </c>
      <c r="G4383" s="196">
        <v>97487</v>
      </c>
      <c r="H4383" s="196" t="s">
        <v>9922</v>
      </c>
      <c r="I4383" s="196" t="s">
        <v>5502</v>
      </c>
      <c r="J4383" s="196" t="s">
        <v>5432</v>
      </c>
      <c r="K4383" s="197">
        <v>206.88</v>
      </c>
      <c r="L4383" s="196" t="s">
        <v>5433</v>
      </c>
    </row>
    <row r="4384" spans="1:12" ht="15.75">
      <c r="A4384" s="196" t="s">
        <v>8643</v>
      </c>
      <c r="B4384" s="196" t="s">
        <v>8644</v>
      </c>
      <c r="C4384" s="196" t="s">
        <v>8009</v>
      </c>
      <c r="D4384" s="196">
        <v>180</v>
      </c>
      <c r="E4384" s="197" t="s">
        <v>144</v>
      </c>
      <c r="F4384" s="196" t="s">
        <v>144</v>
      </c>
      <c r="G4384" s="196">
        <v>97488</v>
      </c>
      <c r="H4384" s="196" t="s">
        <v>9923</v>
      </c>
      <c r="I4384" s="196" t="s">
        <v>5502</v>
      </c>
      <c r="J4384" s="196" t="s">
        <v>5432</v>
      </c>
      <c r="K4384" s="197">
        <v>219.35</v>
      </c>
      <c r="L4384" s="196" t="s">
        <v>5433</v>
      </c>
    </row>
    <row r="4385" spans="1:12" ht="15.75">
      <c r="A4385" s="196" t="s">
        <v>8643</v>
      </c>
      <c r="B4385" s="196" t="s">
        <v>8644</v>
      </c>
      <c r="C4385" s="196" t="s">
        <v>8009</v>
      </c>
      <c r="D4385" s="196">
        <v>180</v>
      </c>
      <c r="E4385" s="197" t="s">
        <v>144</v>
      </c>
      <c r="F4385" s="196" t="s">
        <v>144</v>
      </c>
      <c r="G4385" s="196">
        <v>97489</v>
      </c>
      <c r="H4385" s="196" t="s">
        <v>9924</v>
      </c>
      <c r="I4385" s="196" t="s">
        <v>5502</v>
      </c>
      <c r="J4385" s="196" t="s">
        <v>5432</v>
      </c>
      <c r="K4385" s="197">
        <v>483.92</v>
      </c>
      <c r="L4385" s="196" t="s">
        <v>5433</v>
      </c>
    </row>
    <row r="4386" spans="1:12" ht="15.75">
      <c r="A4386" s="196" t="s">
        <v>8643</v>
      </c>
      <c r="B4386" s="196" t="s">
        <v>8644</v>
      </c>
      <c r="C4386" s="196" t="s">
        <v>8009</v>
      </c>
      <c r="D4386" s="196">
        <v>180</v>
      </c>
      <c r="E4386" s="197" t="s">
        <v>144</v>
      </c>
      <c r="F4386" s="196" t="s">
        <v>144</v>
      </c>
      <c r="G4386" s="196">
        <v>97490</v>
      </c>
      <c r="H4386" s="196" t="s">
        <v>9925</v>
      </c>
      <c r="I4386" s="196" t="s">
        <v>5502</v>
      </c>
      <c r="J4386" s="196" t="s">
        <v>5432</v>
      </c>
      <c r="K4386" s="197">
        <v>427.99</v>
      </c>
      <c r="L4386" s="196" t="s">
        <v>5433</v>
      </c>
    </row>
    <row r="4387" spans="1:12" ht="15.75">
      <c r="A4387" s="196" t="s">
        <v>8643</v>
      </c>
      <c r="B4387" s="196" t="s">
        <v>8644</v>
      </c>
      <c r="C4387" s="196" t="s">
        <v>8009</v>
      </c>
      <c r="D4387" s="196">
        <v>180</v>
      </c>
      <c r="E4387" s="197" t="s">
        <v>144</v>
      </c>
      <c r="F4387" s="196" t="s">
        <v>144</v>
      </c>
      <c r="G4387" s="196">
        <v>97491</v>
      </c>
      <c r="H4387" s="196" t="s">
        <v>9926</v>
      </c>
      <c r="I4387" s="196" t="s">
        <v>5502</v>
      </c>
      <c r="J4387" s="196" t="s">
        <v>5432</v>
      </c>
      <c r="K4387" s="197">
        <v>63.28</v>
      </c>
      <c r="L4387" s="196" t="s">
        <v>5433</v>
      </c>
    </row>
    <row r="4388" spans="1:12" ht="15.75">
      <c r="A4388" s="196" t="s">
        <v>8643</v>
      </c>
      <c r="B4388" s="196" t="s">
        <v>8644</v>
      </c>
      <c r="C4388" s="196" t="s">
        <v>8009</v>
      </c>
      <c r="D4388" s="196">
        <v>180</v>
      </c>
      <c r="E4388" s="197" t="s">
        <v>144</v>
      </c>
      <c r="F4388" s="196" t="s">
        <v>144</v>
      </c>
      <c r="G4388" s="196">
        <v>97492</v>
      </c>
      <c r="H4388" s="196" t="s">
        <v>9927</v>
      </c>
      <c r="I4388" s="196" t="s">
        <v>5502</v>
      </c>
      <c r="J4388" s="196" t="s">
        <v>5432</v>
      </c>
      <c r="K4388" s="197">
        <v>92.27</v>
      </c>
      <c r="L4388" s="196" t="s">
        <v>5433</v>
      </c>
    </row>
    <row r="4389" spans="1:12" ht="15.75">
      <c r="A4389" s="196" t="s">
        <v>8643</v>
      </c>
      <c r="B4389" s="196" t="s">
        <v>8644</v>
      </c>
      <c r="C4389" s="196" t="s">
        <v>8009</v>
      </c>
      <c r="D4389" s="196">
        <v>180</v>
      </c>
      <c r="E4389" s="197" t="s">
        <v>144</v>
      </c>
      <c r="F4389" s="196" t="s">
        <v>144</v>
      </c>
      <c r="G4389" s="196">
        <v>97493</v>
      </c>
      <c r="H4389" s="196" t="s">
        <v>9928</v>
      </c>
      <c r="I4389" s="196" t="s">
        <v>5502</v>
      </c>
      <c r="J4389" s="196" t="s">
        <v>5432</v>
      </c>
      <c r="K4389" s="197">
        <v>118.85</v>
      </c>
      <c r="L4389" s="196" t="s">
        <v>5433</v>
      </c>
    </row>
    <row r="4390" spans="1:12" ht="15.75">
      <c r="A4390" s="196" t="s">
        <v>8643</v>
      </c>
      <c r="B4390" s="196" t="s">
        <v>8644</v>
      </c>
      <c r="C4390" s="196" t="s">
        <v>8009</v>
      </c>
      <c r="D4390" s="196">
        <v>180</v>
      </c>
      <c r="E4390" s="197" t="s">
        <v>144</v>
      </c>
      <c r="F4390" s="196" t="s">
        <v>144</v>
      </c>
      <c r="G4390" s="196">
        <v>97494</v>
      </c>
      <c r="H4390" s="196" t="s">
        <v>9929</v>
      </c>
      <c r="I4390" s="196" t="s">
        <v>5502</v>
      </c>
      <c r="J4390" s="196" t="s">
        <v>5432</v>
      </c>
      <c r="K4390" s="197">
        <v>182.9</v>
      </c>
      <c r="L4390" s="196" t="s">
        <v>5433</v>
      </c>
    </row>
    <row r="4391" spans="1:12" ht="15.75">
      <c r="A4391" s="196" t="s">
        <v>8643</v>
      </c>
      <c r="B4391" s="196" t="s">
        <v>8644</v>
      </c>
      <c r="C4391" s="196" t="s">
        <v>8009</v>
      </c>
      <c r="D4391" s="196">
        <v>180</v>
      </c>
      <c r="E4391" s="197" t="s">
        <v>144</v>
      </c>
      <c r="F4391" s="196" t="s">
        <v>144</v>
      </c>
      <c r="G4391" s="196">
        <v>97495</v>
      </c>
      <c r="H4391" s="196" t="s">
        <v>9930</v>
      </c>
      <c r="I4391" s="196" t="s">
        <v>5502</v>
      </c>
      <c r="J4391" s="196" t="s">
        <v>5432</v>
      </c>
      <c r="K4391" s="197">
        <v>331.76</v>
      </c>
      <c r="L4391" s="196" t="s">
        <v>5433</v>
      </c>
    </row>
    <row r="4392" spans="1:12" ht="15.75">
      <c r="A4392" s="196" t="s">
        <v>8643</v>
      </c>
      <c r="B4392" s="196" t="s">
        <v>8644</v>
      </c>
      <c r="C4392" s="196" t="s">
        <v>8009</v>
      </c>
      <c r="D4392" s="196">
        <v>180</v>
      </c>
      <c r="E4392" s="197" t="s">
        <v>144</v>
      </c>
      <c r="F4392" s="196" t="s">
        <v>144</v>
      </c>
      <c r="G4392" s="196">
        <v>97496</v>
      </c>
      <c r="H4392" s="196" t="s">
        <v>9931</v>
      </c>
      <c r="I4392" s="196" t="s">
        <v>5502</v>
      </c>
      <c r="J4392" s="196" t="s">
        <v>5432</v>
      </c>
      <c r="K4392" s="197">
        <v>521.85</v>
      </c>
      <c r="L4392" s="196" t="s">
        <v>5433</v>
      </c>
    </row>
    <row r="4393" spans="1:12" ht="15.75">
      <c r="A4393" s="196" t="s">
        <v>8643</v>
      </c>
      <c r="B4393" s="196" t="s">
        <v>8644</v>
      </c>
      <c r="C4393" s="196" t="s">
        <v>8009</v>
      </c>
      <c r="D4393" s="196">
        <v>180</v>
      </c>
      <c r="E4393" s="197" t="s">
        <v>144</v>
      </c>
      <c r="F4393" s="196" t="s">
        <v>144</v>
      </c>
      <c r="G4393" s="196">
        <v>97499</v>
      </c>
      <c r="H4393" s="196" t="s">
        <v>9932</v>
      </c>
      <c r="I4393" s="196" t="s">
        <v>5502</v>
      </c>
      <c r="J4393" s="196" t="s">
        <v>5432</v>
      </c>
      <c r="K4393" s="197">
        <v>23.49</v>
      </c>
      <c r="L4393" s="196" t="s">
        <v>5433</v>
      </c>
    </row>
    <row r="4394" spans="1:12" ht="15.75">
      <c r="A4394" s="196" t="s">
        <v>8643</v>
      </c>
      <c r="B4394" s="196" t="s">
        <v>8644</v>
      </c>
      <c r="C4394" s="196" t="s">
        <v>8009</v>
      </c>
      <c r="D4394" s="196">
        <v>180</v>
      </c>
      <c r="E4394" s="197" t="s">
        <v>144</v>
      </c>
      <c r="F4394" s="196" t="s">
        <v>144</v>
      </c>
      <c r="G4394" s="196">
        <v>97500</v>
      </c>
      <c r="H4394" s="196" t="s">
        <v>9933</v>
      </c>
      <c r="I4394" s="196" t="s">
        <v>5502</v>
      </c>
      <c r="J4394" s="196" t="s">
        <v>5432</v>
      </c>
      <c r="K4394" s="197">
        <v>19.489999999999998</v>
      </c>
      <c r="L4394" s="196" t="s">
        <v>5433</v>
      </c>
    </row>
    <row r="4395" spans="1:12" ht="15.75">
      <c r="A4395" s="196" t="s">
        <v>8643</v>
      </c>
      <c r="B4395" s="196" t="s">
        <v>8644</v>
      </c>
      <c r="C4395" s="196" t="s">
        <v>8009</v>
      </c>
      <c r="D4395" s="196">
        <v>180</v>
      </c>
      <c r="E4395" s="197" t="s">
        <v>144</v>
      </c>
      <c r="F4395" s="196" t="s">
        <v>144</v>
      </c>
      <c r="G4395" s="196">
        <v>97502</v>
      </c>
      <c r="H4395" s="196" t="s">
        <v>9934</v>
      </c>
      <c r="I4395" s="196" t="s">
        <v>5502</v>
      </c>
      <c r="J4395" s="196" t="s">
        <v>5432</v>
      </c>
      <c r="K4395" s="197">
        <v>32.68</v>
      </c>
      <c r="L4395" s="196" t="s">
        <v>5433</v>
      </c>
    </row>
    <row r="4396" spans="1:12" ht="15.75">
      <c r="A4396" s="196" t="s">
        <v>8643</v>
      </c>
      <c r="B4396" s="196" t="s">
        <v>8644</v>
      </c>
      <c r="C4396" s="196" t="s">
        <v>8009</v>
      </c>
      <c r="D4396" s="196">
        <v>180</v>
      </c>
      <c r="E4396" s="197" t="s">
        <v>144</v>
      </c>
      <c r="F4396" s="196" t="s">
        <v>144</v>
      </c>
      <c r="G4396" s="196">
        <v>97503</v>
      </c>
      <c r="H4396" s="196" t="s">
        <v>9935</v>
      </c>
      <c r="I4396" s="196" t="s">
        <v>5502</v>
      </c>
      <c r="J4396" s="196" t="s">
        <v>5432</v>
      </c>
      <c r="K4396" s="197">
        <v>39.630000000000003</v>
      </c>
      <c r="L4396" s="196" t="s">
        <v>5433</v>
      </c>
    </row>
    <row r="4397" spans="1:12" ht="15.75">
      <c r="A4397" s="196" t="s">
        <v>8643</v>
      </c>
      <c r="B4397" s="196" t="s">
        <v>8644</v>
      </c>
      <c r="C4397" s="196" t="s">
        <v>8009</v>
      </c>
      <c r="D4397" s="196">
        <v>180</v>
      </c>
      <c r="E4397" s="197" t="s">
        <v>144</v>
      </c>
      <c r="F4397" s="196" t="s">
        <v>144</v>
      </c>
      <c r="G4397" s="196">
        <v>97505</v>
      </c>
      <c r="H4397" s="196" t="s">
        <v>9936</v>
      </c>
      <c r="I4397" s="196" t="s">
        <v>5502</v>
      </c>
      <c r="J4397" s="196" t="s">
        <v>5432</v>
      </c>
      <c r="K4397" s="197">
        <v>40.880000000000003</v>
      </c>
      <c r="L4397" s="196" t="s">
        <v>5433</v>
      </c>
    </row>
    <row r="4398" spans="1:12" ht="15.75">
      <c r="A4398" s="196" t="s">
        <v>8643</v>
      </c>
      <c r="B4398" s="196" t="s">
        <v>8644</v>
      </c>
      <c r="C4398" s="196" t="s">
        <v>8009</v>
      </c>
      <c r="D4398" s="196">
        <v>180</v>
      </c>
      <c r="E4398" s="197" t="s">
        <v>144</v>
      </c>
      <c r="F4398" s="196" t="s">
        <v>144</v>
      </c>
      <c r="G4398" s="196">
        <v>97506</v>
      </c>
      <c r="H4398" s="196" t="s">
        <v>9937</v>
      </c>
      <c r="I4398" s="196" t="s">
        <v>5502</v>
      </c>
      <c r="J4398" s="196" t="s">
        <v>5432</v>
      </c>
      <c r="K4398" s="197">
        <v>49.51</v>
      </c>
      <c r="L4398" s="196" t="s">
        <v>5433</v>
      </c>
    </row>
    <row r="4399" spans="1:12" ht="15.75">
      <c r="A4399" s="196" t="s">
        <v>8643</v>
      </c>
      <c r="B4399" s="196" t="s">
        <v>8644</v>
      </c>
      <c r="C4399" s="196" t="s">
        <v>8009</v>
      </c>
      <c r="D4399" s="196">
        <v>180</v>
      </c>
      <c r="E4399" s="197" t="s">
        <v>144</v>
      </c>
      <c r="F4399" s="196" t="s">
        <v>144</v>
      </c>
      <c r="G4399" s="196">
        <v>97508</v>
      </c>
      <c r="H4399" s="196" t="s">
        <v>9938</v>
      </c>
      <c r="I4399" s="196" t="s">
        <v>5502</v>
      </c>
      <c r="J4399" s="196" t="s">
        <v>5432</v>
      </c>
      <c r="K4399" s="197">
        <v>60.19</v>
      </c>
      <c r="L4399" s="196" t="s">
        <v>5433</v>
      </c>
    </row>
    <row r="4400" spans="1:12" ht="15.75">
      <c r="A4400" s="196" t="s">
        <v>8643</v>
      </c>
      <c r="B4400" s="196" t="s">
        <v>8644</v>
      </c>
      <c r="C4400" s="196" t="s">
        <v>8009</v>
      </c>
      <c r="D4400" s="196">
        <v>180</v>
      </c>
      <c r="E4400" s="197" t="s">
        <v>144</v>
      </c>
      <c r="F4400" s="196" t="s">
        <v>144</v>
      </c>
      <c r="G4400" s="196">
        <v>97509</v>
      </c>
      <c r="H4400" s="196" t="s">
        <v>9939</v>
      </c>
      <c r="I4400" s="196" t="s">
        <v>5502</v>
      </c>
      <c r="J4400" s="196" t="s">
        <v>5432</v>
      </c>
      <c r="K4400" s="197">
        <v>73.849999999999994</v>
      </c>
      <c r="L4400" s="196" t="s">
        <v>5433</v>
      </c>
    </row>
    <row r="4401" spans="1:12" ht="15.75">
      <c r="A4401" s="196" t="s">
        <v>8643</v>
      </c>
      <c r="B4401" s="196" t="s">
        <v>8644</v>
      </c>
      <c r="C4401" s="196" t="s">
        <v>8009</v>
      </c>
      <c r="D4401" s="196">
        <v>180</v>
      </c>
      <c r="E4401" s="197" t="s">
        <v>144</v>
      </c>
      <c r="F4401" s="196" t="s">
        <v>144</v>
      </c>
      <c r="G4401" s="196">
        <v>97511</v>
      </c>
      <c r="H4401" s="196" t="s">
        <v>9940</v>
      </c>
      <c r="I4401" s="196" t="s">
        <v>5502</v>
      </c>
      <c r="J4401" s="196" t="s">
        <v>5432</v>
      </c>
      <c r="K4401" s="197">
        <v>111.69</v>
      </c>
      <c r="L4401" s="196" t="s">
        <v>5433</v>
      </c>
    </row>
    <row r="4402" spans="1:12" ht="15.75">
      <c r="A4402" s="196" t="s">
        <v>8643</v>
      </c>
      <c r="B4402" s="196" t="s">
        <v>8644</v>
      </c>
      <c r="C4402" s="196" t="s">
        <v>8009</v>
      </c>
      <c r="D4402" s="196">
        <v>180</v>
      </c>
      <c r="E4402" s="197" t="s">
        <v>144</v>
      </c>
      <c r="F4402" s="196" t="s">
        <v>144</v>
      </c>
      <c r="G4402" s="196">
        <v>97512</v>
      </c>
      <c r="H4402" s="196" t="s">
        <v>9941</v>
      </c>
      <c r="I4402" s="196" t="s">
        <v>5502</v>
      </c>
      <c r="J4402" s="196" t="s">
        <v>5432</v>
      </c>
      <c r="K4402" s="197">
        <v>139.29</v>
      </c>
      <c r="L4402" s="196" t="s">
        <v>5433</v>
      </c>
    </row>
    <row r="4403" spans="1:12" ht="15.75">
      <c r="A4403" s="196" t="s">
        <v>8643</v>
      </c>
      <c r="B4403" s="196" t="s">
        <v>8644</v>
      </c>
      <c r="C4403" s="196" t="s">
        <v>8009</v>
      </c>
      <c r="D4403" s="196">
        <v>180</v>
      </c>
      <c r="E4403" s="197" t="s">
        <v>144</v>
      </c>
      <c r="F4403" s="196" t="s">
        <v>144</v>
      </c>
      <c r="G4403" s="196">
        <v>97514</v>
      </c>
      <c r="H4403" s="196" t="s">
        <v>9942</v>
      </c>
      <c r="I4403" s="196" t="s">
        <v>5502</v>
      </c>
      <c r="J4403" s="196" t="s">
        <v>5432</v>
      </c>
      <c r="K4403" s="197">
        <v>148.62</v>
      </c>
      <c r="L4403" s="196" t="s">
        <v>5433</v>
      </c>
    </row>
    <row r="4404" spans="1:12" ht="15.75">
      <c r="A4404" s="196" t="s">
        <v>8643</v>
      </c>
      <c r="B4404" s="196" t="s">
        <v>8644</v>
      </c>
      <c r="C4404" s="196" t="s">
        <v>8009</v>
      </c>
      <c r="D4404" s="196">
        <v>180</v>
      </c>
      <c r="E4404" s="197" t="s">
        <v>144</v>
      </c>
      <c r="F4404" s="196" t="s">
        <v>144</v>
      </c>
      <c r="G4404" s="196">
        <v>97515</v>
      </c>
      <c r="H4404" s="196" t="s">
        <v>9943</v>
      </c>
      <c r="I4404" s="196" t="s">
        <v>5502</v>
      </c>
      <c r="J4404" s="196" t="s">
        <v>5432</v>
      </c>
      <c r="K4404" s="197">
        <v>185.8</v>
      </c>
      <c r="L4404" s="196" t="s">
        <v>5433</v>
      </c>
    </row>
    <row r="4405" spans="1:12" ht="15.75">
      <c r="A4405" s="196" t="s">
        <v>8643</v>
      </c>
      <c r="B4405" s="196" t="s">
        <v>8644</v>
      </c>
      <c r="C4405" s="196" t="s">
        <v>8009</v>
      </c>
      <c r="D4405" s="196">
        <v>180</v>
      </c>
      <c r="E4405" s="197" t="s">
        <v>144</v>
      </c>
      <c r="F4405" s="196" t="s">
        <v>144</v>
      </c>
      <c r="G4405" s="196">
        <v>97517</v>
      </c>
      <c r="H4405" s="196" t="s">
        <v>9944</v>
      </c>
      <c r="I4405" s="196" t="s">
        <v>5502</v>
      </c>
      <c r="J4405" s="196" t="s">
        <v>5432</v>
      </c>
      <c r="K4405" s="197">
        <v>38</v>
      </c>
      <c r="L4405" s="196" t="s">
        <v>5433</v>
      </c>
    </row>
    <row r="4406" spans="1:12" ht="15.75">
      <c r="A4406" s="196" t="s">
        <v>8643</v>
      </c>
      <c r="B4406" s="196" t="s">
        <v>8644</v>
      </c>
      <c r="C4406" s="196" t="s">
        <v>8009</v>
      </c>
      <c r="D4406" s="196">
        <v>180</v>
      </c>
      <c r="E4406" s="197" t="s">
        <v>144</v>
      </c>
      <c r="F4406" s="196" t="s">
        <v>144</v>
      </c>
      <c r="G4406" s="196">
        <v>97518</v>
      </c>
      <c r="H4406" s="196" t="s">
        <v>9945</v>
      </c>
      <c r="I4406" s="196" t="s">
        <v>5502</v>
      </c>
      <c r="J4406" s="196" t="s">
        <v>5432</v>
      </c>
      <c r="K4406" s="197">
        <v>38</v>
      </c>
      <c r="L4406" s="196" t="s">
        <v>5433</v>
      </c>
    </row>
    <row r="4407" spans="1:12" ht="15.75">
      <c r="A4407" s="196" t="s">
        <v>8643</v>
      </c>
      <c r="B4407" s="196" t="s">
        <v>8644</v>
      </c>
      <c r="C4407" s="196" t="s">
        <v>8009</v>
      </c>
      <c r="D4407" s="196">
        <v>180</v>
      </c>
      <c r="E4407" s="197" t="s">
        <v>144</v>
      </c>
      <c r="F4407" s="196" t="s">
        <v>144</v>
      </c>
      <c r="G4407" s="196">
        <v>97519</v>
      </c>
      <c r="H4407" s="196" t="s">
        <v>9946</v>
      </c>
      <c r="I4407" s="196" t="s">
        <v>5502</v>
      </c>
      <c r="J4407" s="196" t="s">
        <v>5432</v>
      </c>
      <c r="K4407" s="197">
        <v>53.65</v>
      </c>
      <c r="L4407" s="196" t="s">
        <v>5433</v>
      </c>
    </row>
    <row r="4408" spans="1:12" ht="15.75">
      <c r="A4408" s="196" t="s">
        <v>8643</v>
      </c>
      <c r="B4408" s="196" t="s">
        <v>8644</v>
      </c>
      <c r="C4408" s="196" t="s">
        <v>8009</v>
      </c>
      <c r="D4408" s="196">
        <v>180</v>
      </c>
      <c r="E4408" s="197" t="s">
        <v>144</v>
      </c>
      <c r="F4408" s="196" t="s">
        <v>144</v>
      </c>
      <c r="G4408" s="196">
        <v>97520</v>
      </c>
      <c r="H4408" s="196" t="s">
        <v>9947</v>
      </c>
      <c r="I4408" s="196" t="s">
        <v>5502</v>
      </c>
      <c r="J4408" s="196" t="s">
        <v>5432</v>
      </c>
      <c r="K4408" s="197">
        <v>53.65</v>
      </c>
      <c r="L4408" s="196" t="s">
        <v>5433</v>
      </c>
    </row>
    <row r="4409" spans="1:12" ht="15.75">
      <c r="A4409" s="196" t="s">
        <v>8643</v>
      </c>
      <c r="B4409" s="196" t="s">
        <v>8644</v>
      </c>
      <c r="C4409" s="196" t="s">
        <v>8009</v>
      </c>
      <c r="D4409" s="196">
        <v>180</v>
      </c>
      <c r="E4409" s="197" t="s">
        <v>144</v>
      </c>
      <c r="F4409" s="196" t="s">
        <v>144</v>
      </c>
      <c r="G4409" s="196">
        <v>97521</v>
      </c>
      <c r="H4409" s="196" t="s">
        <v>9948</v>
      </c>
      <c r="I4409" s="196" t="s">
        <v>5502</v>
      </c>
      <c r="J4409" s="196" t="s">
        <v>5432</v>
      </c>
      <c r="K4409" s="197">
        <v>74.19</v>
      </c>
      <c r="L4409" s="196" t="s">
        <v>5433</v>
      </c>
    </row>
    <row r="4410" spans="1:12" ht="15.75">
      <c r="A4410" s="196" t="s">
        <v>8643</v>
      </c>
      <c r="B4410" s="196" t="s">
        <v>8644</v>
      </c>
      <c r="C4410" s="196" t="s">
        <v>8009</v>
      </c>
      <c r="D4410" s="196">
        <v>180</v>
      </c>
      <c r="E4410" s="197" t="s">
        <v>144</v>
      </c>
      <c r="F4410" s="196" t="s">
        <v>144</v>
      </c>
      <c r="G4410" s="196">
        <v>97522</v>
      </c>
      <c r="H4410" s="196" t="s">
        <v>9949</v>
      </c>
      <c r="I4410" s="196" t="s">
        <v>5502</v>
      </c>
      <c r="J4410" s="196" t="s">
        <v>5432</v>
      </c>
      <c r="K4410" s="197">
        <v>74.19</v>
      </c>
      <c r="L4410" s="196" t="s">
        <v>5433</v>
      </c>
    </row>
    <row r="4411" spans="1:12" ht="15.75">
      <c r="A4411" s="196" t="s">
        <v>8643</v>
      </c>
      <c r="B4411" s="196" t="s">
        <v>8644</v>
      </c>
      <c r="C4411" s="196" t="s">
        <v>8009</v>
      </c>
      <c r="D4411" s="196">
        <v>180</v>
      </c>
      <c r="E4411" s="197" t="s">
        <v>144</v>
      </c>
      <c r="F4411" s="196" t="s">
        <v>144</v>
      </c>
      <c r="G4411" s="196">
        <v>97523</v>
      </c>
      <c r="H4411" s="196" t="s">
        <v>9950</v>
      </c>
      <c r="I4411" s="196" t="s">
        <v>5502</v>
      </c>
      <c r="J4411" s="196" t="s">
        <v>5432</v>
      </c>
      <c r="K4411" s="197">
        <v>101.58</v>
      </c>
      <c r="L4411" s="196" t="s">
        <v>5433</v>
      </c>
    </row>
    <row r="4412" spans="1:12" ht="15.75">
      <c r="A4412" s="196" t="s">
        <v>8643</v>
      </c>
      <c r="B4412" s="196" t="s">
        <v>8644</v>
      </c>
      <c r="C4412" s="196" t="s">
        <v>8009</v>
      </c>
      <c r="D4412" s="196">
        <v>180</v>
      </c>
      <c r="E4412" s="197" t="s">
        <v>144</v>
      </c>
      <c r="F4412" s="196" t="s">
        <v>144</v>
      </c>
      <c r="G4412" s="196">
        <v>97524</v>
      </c>
      <c r="H4412" s="196" t="s">
        <v>9951</v>
      </c>
      <c r="I4412" s="196" t="s">
        <v>5502</v>
      </c>
      <c r="J4412" s="196" t="s">
        <v>5432</v>
      </c>
      <c r="K4412" s="197">
        <v>109.37</v>
      </c>
      <c r="L4412" s="196" t="s">
        <v>5433</v>
      </c>
    </row>
    <row r="4413" spans="1:12" ht="15.75">
      <c r="A4413" s="196" t="s">
        <v>8643</v>
      </c>
      <c r="B4413" s="196" t="s">
        <v>8644</v>
      </c>
      <c r="C4413" s="196" t="s">
        <v>8009</v>
      </c>
      <c r="D4413" s="196">
        <v>180</v>
      </c>
      <c r="E4413" s="197" t="s">
        <v>144</v>
      </c>
      <c r="F4413" s="196" t="s">
        <v>144</v>
      </c>
      <c r="G4413" s="196">
        <v>97525</v>
      </c>
      <c r="H4413" s="196" t="s">
        <v>9952</v>
      </c>
      <c r="I4413" s="196" t="s">
        <v>5502</v>
      </c>
      <c r="J4413" s="196" t="s">
        <v>5432</v>
      </c>
      <c r="K4413" s="197">
        <v>189.32</v>
      </c>
      <c r="L4413" s="196" t="s">
        <v>5433</v>
      </c>
    </row>
    <row r="4414" spans="1:12" ht="15.75">
      <c r="A4414" s="196" t="s">
        <v>8643</v>
      </c>
      <c r="B4414" s="196" t="s">
        <v>8644</v>
      </c>
      <c r="C4414" s="196" t="s">
        <v>8009</v>
      </c>
      <c r="D4414" s="196">
        <v>180</v>
      </c>
      <c r="E4414" s="197" t="s">
        <v>144</v>
      </c>
      <c r="F4414" s="196" t="s">
        <v>144</v>
      </c>
      <c r="G4414" s="196">
        <v>97526</v>
      </c>
      <c r="H4414" s="196" t="s">
        <v>9953</v>
      </c>
      <c r="I4414" s="196" t="s">
        <v>5502</v>
      </c>
      <c r="J4414" s="196" t="s">
        <v>5432</v>
      </c>
      <c r="K4414" s="197">
        <v>201.79</v>
      </c>
      <c r="L4414" s="196" t="s">
        <v>5433</v>
      </c>
    </row>
    <row r="4415" spans="1:12" ht="15.75">
      <c r="A4415" s="196" t="s">
        <v>8643</v>
      </c>
      <c r="B4415" s="196" t="s">
        <v>8644</v>
      </c>
      <c r="C4415" s="196" t="s">
        <v>8009</v>
      </c>
      <c r="D4415" s="196">
        <v>180</v>
      </c>
      <c r="E4415" s="197" t="s">
        <v>144</v>
      </c>
      <c r="F4415" s="196" t="s">
        <v>144</v>
      </c>
      <c r="G4415" s="196">
        <v>97527</v>
      </c>
      <c r="H4415" s="196" t="s">
        <v>9954</v>
      </c>
      <c r="I4415" s="196" t="s">
        <v>5502</v>
      </c>
      <c r="J4415" s="196" t="s">
        <v>5432</v>
      </c>
      <c r="K4415" s="197">
        <v>461.02</v>
      </c>
      <c r="L4415" s="196" t="s">
        <v>5433</v>
      </c>
    </row>
    <row r="4416" spans="1:12" ht="15.75">
      <c r="A4416" s="196" t="s">
        <v>8643</v>
      </c>
      <c r="B4416" s="196" t="s">
        <v>8644</v>
      </c>
      <c r="C4416" s="196" t="s">
        <v>8009</v>
      </c>
      <c r="D4416" s="196">
        <v>180</v>
      </c>
      <c r="E4416" s="197" t="s">
        <v>144</v>
      </c>
      <c r="F4416" s="196" t="s">
        <v>144</v>
      </c>
      <c r="G4416" s="196">
        <v>97528</v>
      </c>
      <c r="H4416" s="196" t="s">
        <v>9955</v>
      </c>
      <c r="I4416" s="196" t="s">
        <v>5502</v>
      </c>
      <c r="J4416" s="196" t="s">
        <v>5432</v>
      </c>
      <c r="K4416" s="197">
        <v>405.09</v>
      </c>
      <c r="L4416" s="196" t="s">
        <v>5433</v>
      </c>
    </row>
    <row r="4417" spans="1:12" ht="15.75">
      <c r="A4417" s="196" t="s">
        <v>8643</v>
      </c>
      <c r="B4417" s="196" t="s">
        <v>8644</v>
      </c>
      <c r="C4417" s="196" t="s">
        <v>8009</v>
      </c>
      <c r="D4417" s="196">
        <v>180</v>
      </c>
      <c r="E4417" s="197" t="s">
        <v>144</v>
      </c>
      <c r="F4417" s="196" t="s">
        <v>144</v>
      </c>
      <c r="G4417" s="196">
        <v>97529</v>
      </c>
      <c r="H4417" s="196" t="s">
        <v>9956</v>
      </c>
      <c r="I4417" s="196" t="s">
        <v>5502</v>
      </c>
      <c r="J4417" s="196" t="s">
        <v>5432</v>
      </c>
      <c r="K4417" s="197">
        <v>58.97</v>
      </c>
      <c r="L4417" s="196" t="s">
        <v>5433</v>
      </c>
    </row>
    <row r="4418" spans="1:12" ht="15.75">
      <c r="A4418" s="196" t="s">
        <v>8643</v>
      </c>
      <c r="B4418" s="196" t="s">
        <v>8644</v>
      </c>
      <c r="C4418" s="196" t="s">
        <v>8009</v>
      </c>
      <c r="D4418" s="196">
        <v>180</v>
      </c>
      <c r="E4418" s="197" t="s">
        <v>144</v>
      </c>
      <c r="F4418" s="196" t="s">
        <v>144</v>
      </c>
      <c r="G4418" s="196">
        <v>97530</v>
      </c>
      <c r="H4418" s="196" t="s">
        <v>9957</v>
      </c>
      <c r="I4418" s="196" t="s">
        <v>5502</v>
      </c>
      <c r="J4418" s="196" t="s">
        <v>5432</v>
      </c>
      <c r="K4418" s="197">
        <v>84.56</v>
      </c>
      <c r="L4418" s="196" t="s">
        <v>5433</v>
      </c>
    </row>
    <row r="4419" spans="1:12" ht="15.75">
      <c r="A4419" s="196" t="s">
        <v>8643</v>
      </c>
      <c r="B4419" s="196" t="s">
        <v>8644</v>
      </c>
      <c r="C4419" s="196" t="s">
        <v>8009</v>
      </c>
      <c r="D4419" s="196">
        <v>180</v>
      </c>
      <c r="E4419" s="197" t="s">
        <v>144</v>
      </c>
      <c r="F4419" s="196" t="s">
        <v>144</v>
      </c>
      <c r="G4419" s="196">
        <v>97531</v>
      </c>
      <c r="H4419" s="196" t="s">
        <v>9958</v>
      </c>
      <c r="I4419" s="196" t="s">
        <v>5502</v>
      </c>
      <c r="J4419" s="196" t="s">
        <v>5432</v>
      </c>
      <c r="K4419" s="197">
        <v>107.35</v>
      </c>
      <c r="L4419" s="196" t="s">
        <v>5433</v>
      </c>
    </row>
    <row r="4420" spans="1:12" ht="15.75">
      <c r="A4420" s="196" t="s">
        <v>8643</v>
      </c>
      <c r="B4420" s="196" t="s">
        <v>8644</v>
      </c>
      <c r="C4420" s="196" t="s">
        <v>8009</v>
      </c>
      <c r="D4420" s="196">
        <v>180</v>
      </c>
      <c r="E4420" s="197" t="s">
        <v>144</v>
      </c>
      <c r="F4420" s="196" t="s">
        <v>144</v>
      </c>
      <c r="G4420" s="196">
        <v>97532</v>
      </c>
      <c r="H4420" s="196" t="s">
        <v>9959</v>
      </c>
      <c r="I4420" s="196" t="s">
        <v>5502</v>
      </c>
      <c r="J4420" s="196" t="s">
        <v>5432</v>
      </c>
      <c r="K4420" s="197">
        <v>166.69</v>
      </c>
      <c r="L4420" s="196" t="s">
        <v>5433</v>
      </c>
    </row>
    <row r="4421" spans="1:12" ht="15.75">
      <c r="A4421" s="196" t="s">
        <v>8643</v>
      </c>
      <c r="B4421" s="196" t="s">
        <v>8644</v>
      </c>
      <c r="C4421" s="196" t="s">
        <v>8009</v>
      </c>
      <c r="D4421" s="196">
        <v>180</v>
      </c>
      <c r="E4421" s="197" t="s">
        <v>144</v>
      </c>
      <c r="F4421" s="196" t="s">
        <v>144</v>
      </c>
      <c r="G4421" s="196">
        <v>97533</v>
      </c>
      <c r="H4421" s="196" t="s">
        <v>9960</v>
      </c>
      <c r="I4421" s="196" t="s">
        <v>5502</v>
      </c>
      <c r="J4421" s="196" t="s">
        <v>5432</v>
      </c>
      <c r="K4421" s="197">
        <v>311.82</v>
      </c>
      <c r="L4421" s="196" t="s">
        <v>5433</v>
      </c>
    </row>
    <row r="4422" spans="1:12" ht="15.75">
      <c r="A4422" s="196" t="s">
        <v>8643</v>
      </c>
      <c r="B4422" s="196" t="s">
        <v>8644</v>
      </c>
      <c r="C4422" s="196" t="s">
        <v>8009</v>
      </c>
      <c r="D4422" s="196">
        <v>180</v>
      </c>
      <c r="E4422" s="197" t="s">
        <v>144</v>
      </c>
      <c r="F4422" s="196" t="s">
        <v>144</v>
      </c>
      <c r="G4422" s="196">
        <v>97534</v>
      </c>
      <c r="H4422" s="196" t="s">
        <v>9961</v>
      </c>
      <c r="I4422" s="196" t="s">
        <v>5502</v>
      </c>
      <c r="J4422" s="196" t="s">
        <v>5432</v>
      </c>
      <c r="K4422" s="197">
        <v>491.29</v>
      </c>
      <c r="L4422" s="196" t="s">
        <v>5433</v>
      </c>
    </row>
    <row r="4423" spans="1:12" ht="15.75">
      <c r="A4423" s="196" t="s">
        <v>8643</v>
      </c>
      <c r="B4423" s="196" t="s">
        <v>8644</v>
      </c>
      <c r="C4423" s="196" t="s">
        <v>8009</v>
      </c>
      <c r="D4423" s="196">
        <v>180</v>
      </c>
      <c r="E4423" s="197" t="s">
        <v>144</v>
      </c>
      <c r="F4423" s="196" t="s">
        <v>144</v>
      </c>
      <c r="G4423" s="196">
        <v>97537</v>
      </c>
      <c r="H4423" s="196" t="s">
        <v>9962</v>
      </c>
      <c r="I4423" s="196" t="s">
        <v>5502</v>
      </c>
      <c r="J4423" s="196" t="s">
        <v>5432</v>
      </c>
      <c r="K4423" s="197">
        <v>17.920000000000002</v>
      </c>
      <c r="L4423" s="196" t="s">
        <v>5433</v>
      </c>
    </row>
    <row r="4424" spans="1:12" ht="15.75">
      <c r="A4424" s="196" t="s">
        <v>8643</v>
      </c>
      <c r="B4424" s="196" t="s">
        <v>8644</v>
      </c>
      <c r="C4424" s="196" t="s">
        <v>8009</v>
      </c>
      <c r="D4424" s="196">
        <v>180</v>
      </c>
      <c r="E4424" s="197" t="s">
        <v>144</v>
      </c>
      <c r="F4424" s="196" t="s">
        <v>144</v>
      </c>
      <c r="G4424" s="196">
        <v>97540</v>
      </c>
      <c r="H4424" s="196" t="s">
        <v>9963</v>
      </c>
      <c r="I4424" s="196" t="s">
        <v>5502</v>
      </c>
      <c r="J4424" s="196" t="s">
        <v>5432</v>
      </c>
      <c r="K4424" s="197">
        <v>24.52</v>
      </c>
      <c r="L4424" s="196" t="s">
        <v>5433</v>
      </c>
    </row>
    <row r="4425" spans="1:12" ht="15.75">
      <c r="A4425" s="196" t="s">
        <v>8643</v>
      </c>
      <c r="B4425" s="196" t="s">
        <v>8644</v>
      </c>
      <c r="C4425" s="196" t="s">
        <v>8009</v>
      </c>
      <c r="D4425" s="196">
        <v>180</v>
      </c>
      <c r="E4425" s="197" t="s">
        <v>144</v>
      </c>
      <c r="F4425" s="196" t="s">
        <v>144</v>
      </c>
      <c r="G4425" s="196">
        <v>97541</v>
      </c>
      <c r="H4425" s="196" t="s">
        <v>9964</v>
      </c>
      <c r="I4425" s="196" t="s">
        <v>5502</v>
      </c>
      <c r="J4425" s="196" t="s">
        <v>5432</v>
      </c>
      <c r="K4425" s="197">
        <v>21.2</v>
      </c>
      <c r="L4425" s="196" t="s">
        <v>5433</v>
      </c>
    </row>
    <row r="4426" spans="1:12" ht="15.75">
      <c r="A4426" s="196" t="s">
        <v>8643</v>
      </c>
      <c r="B4426" s="196" t="s">
        <v>8644</v>
      </c>
      <c r="C4426" s="196" t="s">
        <v>8009</v>
      </c>
      <c r="D4426" s="196">
        <v>180</v>
      </c>
      <c r="E4426" s="197" t="s">
        <v>144</v>
      </c>
      <c r="F4426" s="196" t="s">
        <v>144</v>
      </c>
      <c r="G4426" s="196">
        <v>97543</v>
      </c>
      <c r="H4426" s="196" t="s">
        <v>9965</v>
      </c>
      <c r="I4426" s="196" t="s">
        <v>5502</v>
      </c>
      <c r="J4426" s="196" t="s">
        <v>5432</v>
      </c>
      <c r="K4426" s="197">
        <v>40.54</v>
      </c>
      <c r="L4426" s="196" t="s">
        <v>5433</v>
      </c>
    </row>
    <row r="4427" spans="1:12" ht="15.75">
      <c r="A4427" s="196" t="s">
        <v>8643</v>
      </c>
      <c r="B4427" s="196" t="s">
        <v>8644</v>
      </c>
      <c r="C4427" s="196" t="s">
        <v>8009</v>
      </c>
      <c r="D4427" s="196">
        <v>180</v>
      </c>
      <c r="E4427" s="197" t="s">
        <v>144</v>
      </c>
      <c r="F4427" s="196" t="s">
        <v>144</v>
      </c>
      <c r="G4427" s="196">
        <v>97544</v>
      </c>
      <c r="H4427" s="196" t="s">
        <v>9966</v>
      </c>
      <c r="I4427" s="196" t="s">
        <v>5502</v>
      </c>
      <c r="J4427" s="196" t="s">
        <v>5432</v>
      </c>
      <c r="K4427" s="197">
        <v>36.54</v>
      </c>
      <c r="L4427" s="196" t="s">
        <v>5433</v>
      </c>
    </row>
    <row r="4428" spans="1:12" ht="15.75">
      <c r="A4428" s="196" t="s">
        <v>8643</v>
      </c>
      <c r="B4428" s="196" t="s">
        <v>8644</v>
      </c>
      <c r="C4428" s="196" t="s">
        <v>8009</v>
      </c>
      <c r="D4428" s="196">
        <v>180</v>
      </c>
      <c r="E4428" s="197" t="s">
        <v>144</v>
      </c>
      <c r="F4428" s="196" t="s">
        <v>144</v>
      </c>
      <c r="G4428" s="196">
        <v>97546</v>
      </c>
      <c r="H4428" s="196" t="s">
        <v>9967</v>
      </c>
      <c r="I4428" s="196" t="s">
        <v>5502</v>
      </c>
      <c r="J4428" s="196" t="s">
        <v>5432</v>
      </c>
      <c r="K4428" s="197">
        <v>25.21</v>
      </c>
      <c r="L4428" s="196" t="s">
        <v>5433</v>
      </c>
    </row>
    <row r="4429" spans="1:12" ht="15.75">
      <c r="A4429" s="196" t="s">
        <v>8643</v>
      </c>
      <c r="B4429" s="196" t="s">
        <v>8644</v>
      </c>
      <c r="C4429" s="196" t="s">
        <v>8009</v>
      </c>
      <c r="D4429" s="196">
        <v>180</v>
      </c>
      <c r="E4429" s="197" t="s">
        <v>144</v>
      </c>
      <c r="F4429" s="196" t="s">
        <v>144</v>
      </c>
      <c r="G4429" s="196">
        <v>97547</v>
      </c>
      <c r="H4429" s="196" t="s">
        <v>9968</v>
      </c>
      <c r="I4429" s="196" t="s">
        <v>5502</v>
      </c>
      <c r="J4429" s="196" t="s">
        <v>5432</v>
      </c>
      <c r="K4429" s="197">
        <v>25.21</v>
      </c>
      <c r="L4429" s="196" t="s">
        <v>5433</v>
      </c>
    </row>
    <row r="4430" spans="1:12" ht="15.75">
      <c r="A4430" s="196" t="s">
        <v>8643</v>
      </c>
      <c r="B4430" s="196" t="s">
        <v>8644</v>
      </c>
      <c r="C4430" s="196" t="s">
        <v>8009</v>
      </c>
      <c r="D4430" s="196">
        <v>180</v>
      </c>
      <c r="E4430" s="197" t="s">
        <v>144</v>
      </c>
      <c r="F4430" s="196" t="s">
        <v>144</v>
      </c>
      <c r="G4430" s="196">
        <v>97548</v>
      </c>
      <c r="H4430" s="196" t="s">
        <v>9969</v>
      </c>
      <c r="I4430" s="196" t="s">
        <v>5502</v>
      </c>
      <c r="J4430" s="196" t="s">
        <v>5432</v>
      </c>
      <c r="K4430" s="197">
        <v>37.78</v>
      </c>
      <c r="L4430" s="196" t="s">
        <v>5433</v>
      </c>
    </row>
    <row r="4431" spans="1:12" ht="15.75">
      <c r="A4431" s="196" t="s">
        <v>8643</v>
      </c>
      <c r="B4431" s="196" t="s">
        <v>8644</v>
      </c>
      <c r="C4431" s="196" t="s">
        <v>8009</v>
      </c>
      <c r="D4431" s="196">
        <v>180</v>
      </c>
      <c r="E4431" s="197" t="s">
        <v>144</v>
      </c>
      <c r="F4431" s="196" t="s">
        <v>144</v>
      </c>
      <c r="G4431" s="196">
        <v>97549</v>
      </c>
      <c r="H4431" s="196" t="s">
        <v>9970</v>
      </c>
      <c r="I4431" s="196" t="s">
        <v>5502</v>
      </c>
      <c r="J4431" s="196" t="s">
        <v>5432</v>
      </c>
      <c r="K4431" s="197">
        <v>37.78</v>
      </c>
      <c r="L4431" s="196" t="s">
        <v>5433</v>
      </c>
    </row>
    <row r="4432" spans="1:12" ht="15.75">
      <c r="A4432" s="196" t="s">
        <v>8643</v>
      </c>
      <c r="B4432" s="196" t="s">
        <v>8644</v>
      </c>
      <c r="C4432" s="196" t="s">
        <v>8009</v>
      </c>
      <c r="D4432" s="196">
        <v>180</v>
      </c>
      <c r="E4432" s="197" t="s">
        <v>144</v>
      </c>
      <c r="F4432" s="196" t="s">
        <v>144</v>
      </c>
      <c r="G4432" s="196">
        <v>97550</v>
      </c>
      <c r="H4432" s="196" t="s">
        <v>9971</v>
      </c>
      <c r="I4432" s="196" t="s">
        <v>5502</v>
      </c>
      <c r="J4432" s="196" t="s">
        <v>5432</v>
      </c>
      <c r="K4432" s="197">
        <v>63.6</v>
      </c>
      <c r="L4432" s="196" t="s">
        <v>5433</v>
      </c>
    </row>
    <row r="4433" spans="1:12" ht="15.75">
      <c r="A4433" s="196" t="s">
        <v>8643</v>
      </c>
      <c r="B4433" s="196" t="s">
        <v>8644</v>
      </c>
      <c r="C4433" s="196" t="s">
        <v>8009</v>
      </c>
      <c r="D4433" s="196">
        <v>180</v>
      </c>
      <c r="E4433" s="197" t="s">
        <v>144</v>
      </c>
      <c r="F4433" s="196" t="s">
        <v>144</v>
      </c>
      <c r="G4433" s="196">
        <v>97551</v>
      </c>
      <c r="H4433" s="196" t="s">
        <v>9972</v>
      </c>
      <c r="I4433" s="196" t="s">
        <v>5502</v>
      </c>
      <c r="J4433" s="196" t="s">
        <v>5432</v>
      </c>
      <c r="K4433" s="197">
        <v>63.6</v>
      </c>
      <c r="L4433" s="196" t="s">
        <v>5433</v>
      </c>
    </row>
    <row r="4434" spans="1:12" ht="15.75">
      <c r="A4434" s="196" t="s">
        <v>8643</v>
      </c>
      <c r="B4434" s="196" t="s">
        <v>8644</v>
      </c>
      <c r="C4434" s="196" t="s">
        <v>8009</v>
      </c>
      <c r="D4434" s="196">
        <v>180</v>
      </c>
      <c r="E4434" s="197" t="s">
        <v>144</v>
      </c>
      <c r="F4434" s="196" t="s">
        <v>144</v>
      </c>
      <c r="G4434" s="196">
        <v>97552</v>
      </c>
      <c r="H4434" s="196" t="s">
        <v>9973</v>
      </c>
      <c r="I4434" s="196" t="s">
        <v>5502</v>
      </c>
      <c r="J4434" s="196" t="s">
        <v>5432</v>
      </c>
      <c r="K4434" s="197">
        <v>36.5</v>
      </c>
      <c r="L4434" s="196" t="s">
        <v>5433</v>
      </c>
    </row>
    <row r="4435" spans="1:12" ht="15.75">
      <c r="A4435" s="196" t="s">
        <v>8643</v>
      </c>
      <c r="B4435" s="196" t="s">
        <v>8644</v>
      </c>
      <c r="C4435" s="196" t="s">
        <v>8009</v>
      </c>
      <c r="D4435" s="196">
        <v>180</v>
      </c>
      <c r="E4435" s="197" t="s">
        <v>144</v>
      </c>
      <c r="F4435" s="196" t="s">
        <v>144</v>
      </c>
      <c r="G4435" s="196">
        <v>97553</v>
      </c>
      <c r="H4435" s="196" t="s">
        <v>9974</v>
      </c>
      <c r="I4435" s="196" t="s">
        <v>5502</v>
      </c>
      <c r="J4435" s="196" t="s">
        <v>5432</v>
      </c>
      <c r="K4435" s="197">
        <v>53.26</v>
      </c>
      <c r="L4435" s="196" t="s">
        <v>5433</v>
      </c>
    </row>
    <row r="4436" spans="1:12" ht="15.75">
      <c r="A4436" s="196" t="s">
        <v>8643</v>
      </c>
      <c r="B4436" s="196" t="s">
        <v>8644</v>
      </c>
      <c r="C4436" s="196" t="s">
        <v>8009</v>
      </c>
      <c r="D4436" s="196">
        <v>180</v>
      </c>
      <c r="E4436" s="197" t="s">
        <v>144</v>
      </c>
      <c r="F4436" s="196" t="s">
        <v>144</v>
      </c>
      <c r="G4436" s="196">
        <v>97554</v>
      </c>
      <c r="H4436" s="196" t="s">
        <v>9975</v>
      </c>
      <c r="I4436" s="196" t="s">
        <v>5502</v>
      </c>
      <c r="J4436" s="196" t="s">
        <v>5432</v>
      </c>
      <c r="K4436" s="197">
        <v>93.13</v>
      </c>
      <c r="L4436" s="196" t="s">
        <v>5433</v>
      </c>
    </row>
    <row r="4437" spans="1:12" ht="15.75">
      <c r="A4437" s="196" t="s">
        <v>8643</v>
      </c>
      <c r="B4437" s="196" t="s">
        <v>8644</v>
      </c>
      <c r="C4437" s="196" t="s">
        <v>8009</v>
      </c>
      <c r="D4437" s="196">
        <v>180</v>
      </c>
      <c r="E4437" s="197" t="s">
        <v>144</v>
      </c>
      <c r="F4437" s="196" t="s">
        <v>144</v>
      </c>
      <c r="G4437" s="196">
        <v>98602</v>
      </c>
      <c r="H4437" s="196" t="s">
        <v>9976</v>
      </c>
      <c r="I4437" s="196" t="s">
        <v>5502</v>
      </c>
      <c r="J4437" s="196" t="s">
        <v>5432</v>
      </c>
      <c r="K4437" s="197">
        <v>13.94</v>
      </c>
      <c r="L4437" s="196" t="s">
        <v>5433</v>
      </c>
    </row>
    <row r="4438" spans="1:12" ht="15.75">
      <c r="A4438" s="196" t="s">
        <v>8643</v>
      </c>
      <c r="B4438" s="196" t="s">
        <v>8644</v>
      </c>
      <c r="C4438" s="196" t="s">
        <v>9977</v>
      </c>
      <c r="D4438" s="196">
        <v>181</v>
      </c>
      <c r="E4438" s="197" t="s">
        <v>144</v>
      </c>
      <c r="F4438" s="196" t="s">
        <v>144</v>
      </c>
      <c r="G4438" s="196">
        <v>88503</v>
      </c>
      <c r="H4438" s="196" t="s">
        <v>9978</v>
      </c>
      <c r="I4438" s="196" t="s">
        <v>5502</v>
      </c>
      <c r="J4438" s="196" t="s">
        <v>5503</v>
      </c>
      <c r="K4438" s="197">
        <v>934.23</v>
      </c>
      <c r="L4438" s="196" t="s">
        <v>5433</v>
      </c>
    </row>
    <row r="4439" spans="1:12" ht="15.75">
      <c r="A4439" s="196" t="s">
        <v>8643</v>
      </c>
      <c r="B4439" s="196" t="s">
        <v>8644</v>
      </c>
      <c r="C4439" s="196" t="s">
        <v>9977</v>
      </c>
      <c r="D4439" s="196">
        <v>181</v>
      </c>
      <c r="E4439" s="197" t="s">
        <v>144</v>
      </c>
      <c r="F4439" s="196" t="s">
        <v>144</v>
      </c>
      <c r="G4439" s="196">
        <v>88504</v>
      </c>
      <c r="H4439" s="196" t="s">
        <v>9979</v>
      </c>
      <c r="I4439" s="196" t="s">
        <v>5502</v>
      </c>
      <c r="J4439" s="196" t="s">
        <v>5503</v>
      </c>
      <c r="K4439" s="197">
        <v>753.77</v>
      </c>
      <c r="L4439" s="196" t="s">
        <v>5433</v>
      </c>
    </row>
    <row r="4440" spans="1:12" ht="15.75">
      <c r="A4440" s="196" t="s">
        <v>8643</v>
      </c>
      <c r="B4440" s="196" t="s">
        <v>8644</v>
      </c>
      <c r="C4440" s="196" t="s">
        <v>9977</v>
      </c>
      <c r="D4440" s="196">
        <v>181</v>
      </c>
      <c r="E4440" s="197" t="s">
        <v>144</v>
      </c>
      <c r="F4440" s="196" t="s">
        <v>144</v>
      </c>
      <c r="G4440" s="196">
        <v>97895</v>
      </c>
      <c r="H4440" s="196" t="s">
        <v>9980</v>
      </c>
      <c r="I4440" s="196" t="s">
        <v>5502</v>
      </c>
      <c r="J4440" s="196" t="s">
        <v>5432</v>
      </c>
      <c r="K4440" s="197">
        <v>166.53</v>
      </c>
      <c r="L4440" s="196" t="s">
        <v>5433</v>
      </c>
    </row>
    <row r="4441" spans="1:12" ht="15.75">
      <c r="A4441" s="196" t="s">
        <v>8643</v>
      </c>
      <c r="B4441" s="196" t="s">
        <v>8644</v>
      </c>
      <c r="C4441" s="196" t="s">
        <v>9977</v>
      </c>
      <c r="D4441" s="196">
        <v>181</v>
      </c>
      <c r="E4441" s="197" t="s">
        <v>144</v>
      </c>
      <c r="F4441" s="196" t="s">
        <v>144</v>
      </c>
      <c r="G4441" s="196">
        <v>97896</v>
      </c>
      <c r="H4441" s="196" t="s">
        <v>9981</v>
      </c>
      <c r="I4441" s="196" t="s">
        <v>5502</v>
      </c>
      <c r="J4441" s="196" t="s">
        <v>5432</v>
      </c>
      <c r="K4441" s="197">
        <v>294.38</v>
      </c>
      <c r="L4441" s="196" t="s">
        <v>5433</v>
      </c>
    </row>
    <row r="4442" spans="1:12" ht="15.75">
      <c r="A4442" s="196" t="s">
        <v>8643</v>
      </c>
      <c r="B4442" s="196" t="s">
        <v>8644</v>
      </c>
      <c r="C4442" s="196" t="s">
        <v>9977</v>
      </c>
      <c r="D4442" s="196">
        <v>181</v>
      </c>
      <c r="E4442" s="197" t="s">
        <v>144</v>
      </c>
      <c r="F4442" s="196" t="s">
        <v>144</v>
      </c>
      <c r="G4442" s="196">
        <v>97897</v>
      </c>
      <c r="H4442" s="196" t="s">
        <v>9982</v>
      </c>
      <c r="I4442" s="196" t="s">
        <v>5502</v>
      </c>
      <c r="J4442" s="196" t="s">
        <v>5432</v>
      </c>
      <c r="K4442" s="197">
        <v>401.54</v>
      </c>
      <c r="L4442" s="196" t="s">
        <v>5433</v>
      </c>
    </row>
    <row r="4443" spans="1:12" ht="15.75">
      <c r="A4443" s="196" t="s">
        <v>8643</v>
      </c>
      <c r="B4443" s="196" t="s">
        <v>8644</v>
      </c>
      <c r="C4443" s="196" t="s">
        <v>9977</v>
      </c>
      <c r="D4443" s="196">
        <v>181</v>
      </c>
      <c r="E4443" s="197" t="s">
        <v>144</v>
      </c>
      <c r="F4443" s="196" t="s">
        <v>144</v>
      </c>
      <c r="G4443" s="196">
        <v>97898</v>
      </c>
      <c r="H4443" s="196" t="s">
        <v>9983</v>
      </c>
      <c r="I4443" s="196" t="s">
        <v>5502</v>
      </c>
      <c r="J4443" s="196" t="s">
        <v>5432</v>
      </c>
      <c r="K4443" s="197">
        <v>660.33</v>
      </c>
      <c r="L4443" s="196" t="s">
        <v>5433</v>
      </c>
    </row>
    <row r="4444" spans="1:12" ht="15.75">
      <c r="A4444" s="196" t="s">
        <v>8643</v>
      </c>
      <c r="B4444" s="196" t="s">
        <v>8644</v>
      </c>
      <c r="C4444" s="196" t="s">
        <v>9977</v>
      </c>
      <c r="D4444" s="196">
        <v>181</v>
      </c>
      <c r="E4444" s="197" t="s">
        <v>144</v>
      </c>
      <c r="F4444" s="196" t="s">
        <v>144</v>
      </c>
      <c r="G4444" s="196">
        <v>97900</v>
      </c>
      <c r="H4444" s="196" t="s">
        <v>9984</v>
      </c>
      <c r="I4444" s="196" t="s">
        <v>5502</v>
      </c>
      <c r="J4444" s="196" t="s">
        <v>5432</v>
      </c>
      <c r="K4444" s="197">
        <v>173.87</v>
      </c>
      <c r="L4444" s="196" t="s">
        <v>5433</v>
      </c>
    </row>
    <row r="4445" spans="1:12" ht="15.75">
      <c r="A4445" s="196" t="s">
        <v>8643</v>
      </c>
      <c r="B4445" s="196" t="s">
        <v>8644</v>
      </c>
      <c r="C4445" s="196" t="s">
        <v>9977</v>
      </c>
      <c r="D4445" s="196">
        <v>181</v>
      </c>
      <c r="E4445" s="197" t="s">
        <v>144</v>
      </c>
      <c r="F4445" s="196" t="s">
        <v>144</v>
      </c>
      <c r="G4445" s="196">
        <v>97901</v>
      </c>
      <c r="H4445" s="196" t="s">
        <v>9985</v>
      </c>
      <c r="I4445" s="196" t="s">
        <v>5502</v>
      </c>
      <c r="J4445" s="196" t="s">
        <v>5432</v>
      </c>
      <c r="K4445" s="197">
        <v>276.52</v>
      </c>
      <c r="L4445" s="196" t="s">
        <v>5433</v>
      </c>
    </row>
    <row r="4446" spans="1:12" ht="15.75">
      <c r="A4446" s="196" t="s">
        <v>8643</v>
      </c>
      <c r="B4446" s="196" t="s">
        <v>8644</v>
      </c>
      <c r="C4446" s="196" t="s">
        <v>9977</v>
      </c>
      <c r="D4446" s="196">
        <v>181</v>
      </c>
      <c r="E4446" s="197" t="s">
        <v>144</v>
      </c>
      <c r="F4446" s="196" t="s">
        <v>144</v>
      </c>
      <c r="G4446" s="196">
        <v>97902</v>
      </c>
      <c r="H4446" s="196" t="s">
        <v>9986</v>
      </c>
      <c r="I4446" s="196" t="s">
        <v>5502</v>
      </c>
      <c r="J4446" s="196" t="s">
        <v>5432</v>
      </c>
      <c r="K4446" s="197">
        <v>547.79</v>
      </c>
      <c r="L4446" s="196" t="s">
        <v>5433</v>
      </c>
    </row>
    <row r="4447" spans="1:12" ht="15.75">
      <c r="A4447" s="196" t="s">
        <v>8643</v>
      </c>
      <c r="B4447" s="196" t="s">
        <v>8644</v>
      </c>
      <c r="C4447" s="196" t="s">
        <v>9977</v>
      </c>
      <c r="D4447" s="196">
        <v>181</v>
      </c>
      <c r="E4447" s="197" t="s">
        <v>144</v>
      </c>
      <c r="F4447" s="196" t="s">
        <v>144</v>
      </c>
      <c r="G4447" s="196">
        <v>97903</v>
      </c>
      <c r="H4447" s="196" t="s">
        <v>9987</v>
      </c>
      <c r="I4447" s="196" t="s">
        <v>5502</v>
      </c>
      <c r="J4447" s="196" t="s">
        <v>5432</v>
      </c>
      <c r="K4447" s="197">
        <v>752.56</v>
      </c>
      <c r="L4447" s="196" t="s">
        <v>5433</v>
      </c>
    </row>
    <row r="4448" spans="1:12" ht="15.75">
      <c r="A4448" s="196" t="s">
        <v>8643</v>
      </c>
      <c r="B4448" s="196" t="s">
        <v>8644</v>
      </c>
      <c r="C4448" s="196" t="s">
        <v>9977</v>
      </c>
      <c r="D4448" s="196">
        <v>181</v>
      </c>
      <c r="E4448" s="197" t="s">
        <v>144</v>
      </c>
      <c r="F4448" s="196" t="s">
        <v>144</v>
      </c>
      <c r="G4448" s="196">
        <v>97904</v>
      </c>
      <c r="H4448" s="196" t="s">
        <v>9988</v>
      </c>
      <c r="I4448" s="196" t="s">
        <v>5502</v>
      </c>
      <c r="J4448" s="196" t="s">
        <v>5432</v>
      </c>
      <c r="K4448" s="197">
        <v>892.76</v>
      </c>
      <c r="L4448" s="196" t="s">
        <v>5433</v>
      </c>
    </row>
    <row r="4449" spans="1:12" ht="15.75">
      <c r="A4449" s="196" t="s">
        <v>8643</v>
      </c>
      <c r="B4449" s="196" t="s">
        <v>8644</v>
      </c>
      <c r="C4449" s="196" t="s">
        <v>9977</v>
      </c>
      <c r="D4449" s="196">
        <v>181</v>
      </c>
      <c r="E4449" s="197" t="s">
        <v>144</v>
      </c>
      <c r="F4449" s="196" t="s">
        <v>144</v>
      </c>
      <c r="G4449" s="196">
        <v>97905</v>
      </c>
      <c r="H4449" s="196" t="s">
        <v>9989</v>
      </c>
      <c r="I4449" s="196" t="s">
        <v>5502</v>
      </c>
      <c r="J4449" s="196" t="s">
        <v>5432</v>
      </c>
      <c r="K4449" s="197">
        <v>207.07</v>
      </c>
      <c r="L4449" s="196" t="s">
        <v>5433</v>
      </c>
    </row>
    <row r="4450" spans="1:12" ht="15.75">
      <c r="A4450" s="196" t="s">
        <v>8643</v>
      </c>
      <c r="B4450" s="196" t="s">
        <v>8644</v>
      </c>
      <c r="C4450" s="196" t="s">
        <v>9977</v>
      </c>
      <c r="D4450" s="196">
        <v>181</v>
      </c>
      <c r="E4450" s="197" t="s">
        <v>144</v>
      </c>
      <c r="F4450" s="196" t="s">
        <v>144</v>
      </c>
      <c r="G4450" s="196">
        <v>97906</v>
      </c>
      <c r="H4450" s="196" t="s">
        <v>9990</v>
      </c>
      <c r="I4450" s="196" t="s">
        <v>5502</v>
      </c>
      <c r="J4450" s="196" t="s">
        <v>5432</v>
      </c>
      <c r="K4450" s="197">
        <v>386.33</v>
      </c>
      <c r="L4450" s="196" t="s">
        <v>5433</v>
      </c>
    </row>
    <row r="4451" spans="1:12" ht="15.75">
      <c r="A4451" s="196" t="s">
        <v>8643</v>
      </c>
      <c r="B4451" s="196" t="s">
        <v>8644</v>
      </c>
      <c r="C4451" s="196" t="s">
        <v>9977</v>
      </c>
      <c r="D4451" s="196">
        <v>181</v>
      </c>
      <c r="E4451" s="197" t="s">
        <v>144</v>
      </c>
      <c r="F4451" s="196" t="s">
        <v>144</v>
      </c>
      <c r="G4451" s="196">
        <v>97907</v>
      </c>
      <c r="H4451" s="196" t="s">
        <v>9991</v>
      </c>
      <c r="I4451" s="196" t="s">
        <v>5502</v>
      </c>
      <c r="J4451" s="196" t="s">
        <v>5432</v>
      </c>
      <c r="K4451" s="197">
        <v>546.53</v>
      </c>
      <c r="L4451" s="196" t="s">
        <v>5433</v>
      </c>
    </row>
    <row r="4452" spans="1:12" ht="15.75">
      <c r="A4452" s="196" t="s">
        <v>8643</v>
      </c>
      <c r="B4452" s="196" t="s">
        <v>8644</v>
      </c>
      <c r="C4452" s="196" t="s">
        <v>9977</v>
      </c>
      <c r="D4452" s="196">
        <v>181</v>
      </c>
      <c r="E4452" s="197" t="s">
        <v>144</v>
      </c>
      <c r="F4452" s="196" t="s">
        <v>144</v>
      </c>
      <c r="G4452" s="196">
        <v>97908</v>
      </c>
      <c r="H4452" s="196" t="s">
        <v>9992</v>
      </c>
      <c r="I4452" s="196" t="s">
        <v>5502</v>
      </c>
      <c r="J4452" s="196" t="s">
        <v>5432</v>
      </c>
      <c r="K4452" s="197">
        <v>648.97</v>
      </c>
      <c r="L4452" s="196" t="s">
        <v>5433</v>
      </c>
    </row>
    <row r="4453" spans="1:12" ht="15.75">
      <c r="A4453" s="196" t="s">
        <v>8643</v>
      </c>
      <c r="B4453" s="196" t="s">
        <v>8644</v>
      </c>
      <c r="C4453" s="196" t="s">
        <v>9977</v>
      </c>
      <c r="D4453" s="196">
        <v>181</v>
      </c>
      <c r="E4453" s="197" t="s">
        <v>144</v>
      </c>
      <c r="F4453" s="196" t="s">
        <v>144</v>
      </c>
      <c r="G4453" s="196">
        <v>98102</v>
      </c>
      <c r="H4453" s="196" t="s">
        <v>9993</v>
      </c>
      <c r="I4453" s="196" t="s">
        <v>5502</v>
      </c>
      <c r="J4453" s="196" t="s">
        <v>5432</v>
      </c>
      <c r="K4453" s="197">
        <v>132.24</v>
      </c>
      <c r="L4453" s="196" t="s">
        <v>5433</v>
      </c>
    </row>
    <row r="4454" spans="1:12" ht="15.75">
      <c r="A4454" s="196" t="s">
        <v>8643</v>
      </c>
      <c r="B4454" s="196" t="s">
        <v>8644</v>
      </c>
      <c r="C4454" s="196" t="s">
        <v>9977</v>
      </c>
      <c r="D4454" s="196">
        <v>181</v>
      </c>
      <c r="E4454" s="197" t="s">
        <v>144</v>
      </c>
      <c r="F4454" s="196" t="s">
        <v>144</v>
      </c>
      <c r="G4454" s="196">
        <v>98104</v>
      </c>
      <c r="H4454" s="196" t="s">
        <v>9994</v>
      </c>
      <c r="I4454" s="196" t="s">
        <v>5502</v>
      </c>
      <c r="J4454" s="196" t="s">
        <v>5432</v>
      </c>
      <c r="K4454" s="197">
        <v>372.35</v>
      </c>
      <c r="L4454" s="196" t="s">
        <v>5433</v>
      </c>
    </row>
    <row r="4455" spans="1:12" ht="15.75">
      <c r="A4455" s="196" t="s">
        <v>8643</v>
      </c>
      <c r="B4455" s="196" t="s">
        <v>8644</v>
      </c>
      <c r="C4455" s="196" t="s">
        <v>9977</v>
      </c>
      <c r="D4455" s="196">
        <v>181</v>
      </c>
      <c r="E4455" s="197" t="s">
        <v>144</v>
      </c>
      <c r="F4455" s="196" t="s">
        <v>144</v>
      </c>
      <c r="G4455" s="196">
        <v>98105</v>
      </c>
      <c r="H4455" s="196" t="s">
        <v>9995</v>
      </c>
      <c r="I4455" s="196" t="s">
        <v>5502</v>
      </c>
      <c r="J4455" s="196" t="s">
        <v>5432</v>
      </c>
      <c r="K4455" s="197">
        <v>640.45000000000005</v>
      </c>
      <c r="L4455" s="196" t="s">
        <v>5433</v>
      </c>
    </row>
    <row r="4456" spans="1:12" ht="15.75">
      <c r="A4456" s="196" t="s">
        <v>8643</v>
      </c>
      <c r="B4456" s="196" t="s">
        <v>8644</v>
      </c>
      <c r="C4456" s="196" t="s">
        <v>9977</v>
      </c>
      <c r="D4456" s="196">
        <v>181</v>
      </c>
      <c r="E4456" s="197" t="s">
        <v>144</v>
      </c>
      <c r="F4456" s="196" t="s">
        <v>144</v>
      </c>
      <c r="G4456" s="196">
        <v>98106</v>
      </c>
      <c r="H4456" s="196" t="s">
        <v>9996</v>
      </c>
      <c r="I4456" s="196" t="s">
        <v>5502</v>
      </c>
      <c r="J4456" s="196" t="s">
        <v>5432</v>
      </c>
      <c r="K4456" s="198">
        <v>1061.6600000000001</v>
      </c>
      <c r="L4456" s="196" t="s">
        <v>5433</v>
      </c>
    </row>
    <row r="4457" spans="1:12" ht="15.75">
      <c r="A4457" s="196" t="s">
        <v>8643</v>
      </c>
      <c r="B4457" s="196" t="s">
        <v>8644</v>
      </c>
      <c r="C4457" s="196" t="s">
        <v>9977</v>
      </c>
      <c r="D4457" s="196">
        <v>181</v>
      </c>
      <c r="E4457" s="197" t="s">
        <v>144</v>
      </c>
      <c r="F4457" s="196" t="s">
        <v>144</v>
      </c>
      <c r="G4457" s="196">
        <v>98107</v>
      </c>
      <c r="H4457" s="196" t="s">
        <v>9997</v>
      </c>
      <c r="I4457" s="196" t="s">
        <v>5502</v>
      </c>
      <c r="J4457" s="196" t="s">
        <v>5432</v>
      </c>
      <c r="K4457" s="197">
        <v>246.71</v>
      </c>
      <c r="L4457" s="196" t="s">
        <v>5433</v>
      </c>
    </row>
    <row r="4458" spans="1:12" ht="15.75">
      <c r="A4458" s="196" t="s">
        <v>8643</v>
      </c>
      <c r="B4458" s="196" t="s">
        <v>8644</v>
      </c>
      <c r="C4458" s="196" t="s">
        <v>9977</v>
      </c>
      <c r="D4458" s="196">
        <v>181</v>
      </c>
      <c r="E4458" s="197" t="s">
        <v>144</v>
      </c>
      <c r="F4458" s="196" t="s">
        <v>144</v>
      </c>
      <c r="G4458" s="196">
        <v>98108</v>
      </c>
      <c r="H4458" s="196" t="s">
        <v>9998</v>
      </c>
      <c r="I4458" s="196" t="s">
        <v>5502</v>
      </c>
      <c r="J4458" s="196" t="s">
        <v>5432</v>
      </c>
      <c r="K4458" s="197">
        <v>437.91</v>
      </c>
      <c r="L4458" s="196" t="s">
        <v>5433</v>
      </c>
    </row>
    <row r="4459" spans="1:12" ht="15.75">
      <c r="A4459" s="196" t="s">
        <v>8643</v>
      </c>
      <c r="B4459" s="196" t="s">
        <v>8644</v>
      </c>
      <c r="C4459" s="196" t="s">
        <v>9977</v>
      </c>
      <c r="D4459" s="196">
        <v>181</v>
      </c>
      <c r="E4459" s="197" t="s">
        <v>144</v>
      </c>
      <c r="F4459" s="196" t="s">
        <v>144</v>
      </c>
      <c r="G4459" s="196">
        <v>99250</v>
      </c>
      <c r="H4459" s="196" t="s">
        <v>9999</v>
      </c>
      <c r="I4459" s="196" t="s">
        <v>5502</v>
      </c>
      <c r="J4459" s="196" t="s">
        <v>5432</v>
      </c>
      <c r="K4459" s="197">
        <v>170.18</v>
      </c>
      <c r="L4459" s="196" t="s">
        <v>5433</v>
      </c>
    </row>
    <row r="4460" spans="1:12" ht="15.75">
      <c r="A4460" s="196" t="s">
        <v>8643</v>
      </c>
      <c r="B4460" s="196" t="s">
        <v>8644</v>
      </c>
      <c r="C4460" s="196" t="s">
        <v>9977</v>
      </c>
      <c r="D4460" s="196">
        <v>181</v>
      </c>
      <c r="E4460" s="197" t="s">
        <v>144</v>
      </c>
      <c r="F4460" s="196" t="s">
        <v>144</v>
      </c>
      <c r="G4460" s="196">
        <v>99251</v>
      </c>
      <c r="H4460" s="196" t="s">
        <v>10000</v>
      </c>
      <c r="I4460" s="196" t="s">
        <v>5502</v>
      </c>
      <c r="J4460" s="196" t="s">
        <v>5432</v>
      </c>
      <c r="K4460" s="197">
        <v>270.18</v>
      </c>
      <c r="L4460" s="196" t="s">
        <v>5433</v>
      </c>
    </row>
    <row r="4461" spans="1:12" ht="15.75">
      <c r="A4461" s="196" t="s">
        <v>8643</v>
      </c>
      <c r="B4461" s="196" t="s">
        <v>8644</v>
      </c>
      <c r="C4461" s="196" t="s">
        <v>9977</v>
      </c>
      <c r="D4461" s="196">
        <v>181</v>
      </c>
      <c r="E4461" s="197" t="s">
        <v>144</v>
      </c>
      <c r="F4461" s="196" t="s">
        <v>144</v>
      </c>
      <c r="G4461" s="196">
        <v>99253</v>
      </c>
      <c r="H4461" s="196" t="s">
        <v>10001</v>
      </c>
      <c r="I4461" s="196" t="s">
        <v>5502</v>
      </c>
      <c r="J4461" s="196" t="s">
        <v>5432</v>
      </c>
      <c r="K4461" s="197">
        <v>533.55999999999995</v>
      </c>
      <c r="L4461" s="196" t="s">
        <v>5433</v>
      </c>
    </row>
    <row r="4462" spans="1:12" ht="15.75">
      <c r="A4462" s="196" t="s">
        <v>8643</v>
      </c>
      <c r="B4462" s="196" t="s">
        <v>8644</v>
      </c>
      <c r="C4462" s="196" t="s">
        <v>9977</v>
      </c>
      <c r="D4462" s="196">
        <v>181</v>
      </c>
      <c r="E4462" s="197" t="s">
        <v>144</v>
      </c>
      <c r="F4462" s="196" t="s">
        <v>144</v>
      </c>
      <c r="G4462" s="196">
        <v>99255</v>
      </c>
      <c r="H4462" s="196" t="s">
        <v>10002</v>
      </c>
      <c r="I4462" s="196" t="s">
        <v>5502</v>
      </c>
      <c r="J4462" s="196" t="s">
        <v>5432</v>
      </c>
      <c r="K4462" s="197">
        <v>733.06</v>
      </c>
      <c r="L4462" s="196" t="s">
        <v>5433</v>
      </c>
    </row>
    <row r="4463" spans="1:12" ht="15.75">
      <c r="A4463" s="196" t="s">
        <v>8643</v>
      </c>
      <c r="B4463" s="196" t="s">
        <v>8644</v>
      </c>
      <c r="C4463" s="196" t="s">
        <v>9977</v>
      </c>
      <c r="D4463" s="196">
        <v>181</v>
      </c>
      <c r="E4463" s="197" t="s">
        <v>144</v>
      </c>
      <c r="F4463" s="196" t="s">
        <v>144</v>
      </c>
      <c r="G4463" s="196">
        <v>99257</v>
      </c>
      <c r="H4463" s="196" t="s">
        <v>10003</v>
      </c>
      <c r="I4463" s="196" t="s">
        <v>5502</v>
      </c>
      <c r="J4463" s="196" t="s">
        <v>5432</v>
      </c>
      <c r="K4463" s="197">
        <v>867.53</v>
      </c>
      <c r="L4463" s="196" t="s">
        <v>5433</v>
      </c>
    </row>
    <row r="4464" spans="1:12" ht="15.75">
      <c r="A4464" s="196" t="s">
        <v>8643</v>
      </c>
      <c r="B4464" s="196" t="s">
        <v>8644</v>
      </c>
      <c r="C4464" s="196" t="s">
        <v>9977</v>
      </c>
      <c r="D4464" s="196">
        <v>181</v>
      </c>
      <c r="E4464" s="197" t="s">
        <v>144</v>
      </c>
      <c r="F4464" s="196" t="s">
        <v>144</v>
      </c>
      <c r="G4464" s="196">
        <v>99258</v>
      </c>
      <c r="H4464" s="196" t="s">
        <v>10004</v>
      </c>
      <c r="I4464" s="196" t="s">
        <v>5502</v>
      </c>
      <c r="J4464" s="196" t="s">
        <v>5432</v>
      </c>
      <c r="K4464" s="197">
        <v>201.84</v>
      </c>
      <c r="L4464" s="196" t="s">
        <v>5433</v>
      </c>
    </row>
    <row r="4465" spans="1:12" ht="15.75">
      <c r="A4465" s="196" t="s">
        <v>8643</v>
      </c>
      <c r="B4465" s="196" t="s">
        <v>8644</v>
      </c>
      <c r="C4465" s="196" t="s">
        <v>9977</v>
      </c>
      <c r="D4465" s="196">
        <v>181</v>
      </c>
      <c r="E4465" s="197" t="s">
        <v>144</v>
      </c>
      <c r="F4465" s="196" t="s">
        <v>144</v>
      </c>
      <c r="G4465" s="196">
        <v>99260</v>
      </c>
      <c r="H4465" s="196" t="s">
        <v>10005</v>
      </c>
      <c r="I4465" s="196" t="s">
        <v>5502</v>
      </c>
      <c r="J4465" s="196" t="s">
        <v>5432</v>
      </c>
      <c r="K4465" s="197">
        <v>377.37</v>
      </c>
      <c r="L4465" s="196" t="s">
        <v>5433</v>
      </c>
    </row>
    <row r="4466" spans="1:12" ht="15.75">
      <c r="A4466" s="196" t="s">
        <v>8643</v>
      </c>
      <c r="B4466" s="196" t="s">
        <v>8644</v>
      </c>
      <c r="C4466" s="196" t="s">
        <v>9977</v>
      </c>
      <c r="D4466" s="196">
        <v>181</v>
      </c>
      <c r="E4466" s="197" t="s">
        <v>144</v>
      </c>
      <c r="F4466" s="196" t="s">
        <v>144</v>
      </c>
      <c r="G4466" s="196">
        <v>99262</v>
      </c>
      <c r="H4466" s="196" t="s">
        <v>10006</v>
      </c>
      <c r="I4466" s="196" t="s">
        <v>5502</v>
      </c>
      <c r="J4466" s="196" t="s">
        <v>5432</v>
      </c>
      <c r="K4466" s="197">
        <v>533.74</v>
      </c>
      <c r="L4466" s="196" t="s">
        <v>5433</v>
      </c>
    </row>
    <row r="4467" spans="1:12" ht="15.75">
      <c r="A4467" s="196" t="s">
        <v>8643</v>
      </c>
      <c r="B4467" s="196" t="s">
        <v>8644</v>
      </c>
      <c r="C4467" s="196" t="s">
        <v>9977</v>
      </c>
      <c r="D4467" s="196">
        <v>181</v>
      </c>
      <c r="E4467" s="197" t="s">
        <v>144</v>
      </c>
      <c r="F4467" s="196" t="s">
        <v>144</v>
      </c>
      <c r="G4467" s="196">
        <v>99264</v>
      </c>
      <c r="H4467" s="196" t="s">
        <v>10007</v>
      </c>
      <c r="I4467" s="196" t="s">
        <v>5502</v>
      </c>
      <c r="J4467" s="196" t="s">
        <v>5432</v>
      </c>
      <c r="K4467" s="197">
        <v>631.69000000000005</v>
      </c>
      <c r="L4467" s="196" t="s">
        <v>5433</v>
      </c>
    </row>
    <row r="4468" spans="1:12" ht="15.75">
      <c r="A4468" s="196" t="s">
        <v>8643</v>
      </c>
      <c r="B4468" s="196" t="s">
        <v>8644</v>
      </c>
      <c r="C4468" s="196" t="s">
        <v>10008</v>
      </c>
      <c r="D4468" s="196">
        <v>182</v>
      </c>
      <c r="E4468" s="197" t="s">
        <v>144</v>
      </c>
      <c r="F4468" s="196" t="s">
        <v>144</v>
      </c>
      <c r="G4468" s="196">
        <v>89482</v>
      </c>
      <c r="H4468" s="196" t="s">
        <v>10009</v>
      </c>
      <c r="I4468" s="196" t="s">
        <v>5502</v>
      </c>
      <c r="J4468" s="196" t="s">
        <v>5503</v>
      </c>
      <c r="K4468" s="197">
        <v>27.77</v>
      </c>
      <c r="L4468" s="196" t="s">
        <v>5433</v>
      </c>
    </row>
    <row r="4469" spans="1:12" ht="15.75">
      <c r="A4469" s="196" t="s">
        <v>8643</v>
      </c>
      <c r="B4469" s="196" t="s">
        <v>8644</v>
      </c>
      <c r="C4469" s="196" t="s">
        <v>10008</v>
      </c>
      <c r="D4469" s="196">
        <v>182</v>
      </c>
      <c r="E4469" s="197" t="s">
        <v>144</v>
      </c>
      <c r="F4469" s="196" t="s">
        <v>144</v>
      </c>
      <c r="G4469" s="196">
        <v>89491</v>
      </c>
      <c r="H4469" s="196" t="s">
        <v>10010</v>
      </c>
      <c r="I4469" s="196" t="s">
        <v>5502</v>
      </c>
      <c r="J4469" s="196" t="s">
        <v>5503</v>
      </c>
      <c r="K4469" s="197">
        <v>69.12</v>
      </c>
      <c r="L4469" s="196" t="s">
        <v>5433</v>
      </c>
    </row>
    <row r="4470" spans="1:12" ht="15.75">
      <c r="A4470" s="196" t="s">
        <v>8643</v>
      </c>
      <c r="B4470" s="196" t="s">
        <v>8644</v>
      </c>
      <c r="C4470" s="196" t="s">
        <v>10008</v>
      </c>
      <c r="D4470" s="196">
        <v>182</v>
      </c>
      <c r="E4470" s="197" t="s">
        <v>144</v>
      </c>
      <c r="F4470" s="196" t="s">
        <v>144</v>
      </c>
      <c r="G4470" s="196">
        <v>89495</v>
      </c>
      <c r="H4470" s="196" t="s">
        <v>10011</v>
      </c>
      <c r="I4470" s="196" t="s">
        <v>5502</v>
      </c>
      <c r="J4470" s="196" t="s">
        <v>5503</v>
      </c>
      <c r="K4470" s="197">
        <v>11.25</v>
      </c>
      <c r="L4470" s="196" t="s">
        <v>5433</v>
      </c>
    </row>
    <row r="4471" spans="1:12" ht="15.75">
      <c r="A4471" s="196" t="s">
        <v>8643</v>
      </c>
      <c r="B4471" s="196" t="s">
        <v>8644</v>
      </c>
      <c r="C4471" s="196" t="s">
        <v>10008</v>
      </c>
      <c r="D4471" s="196">
        <v>182</v>
      </c>
      <c r="E4471" s="197" t="s">
        <v>144</v>
      </c>
      <c r="F4471" s="196" t="s">
        <v>144</v>
      </c>
      <c r="G4471" s="196">
        <v>89707</v>
      </c>
      <c r="H4471" s="196" t="s">
        <v>10012</v>
      </c>
      <c r="I4471" s="196" t="s">
        <v>5502</v>
      </c>
      <c r="J4471" s="196" t="s">
        <v>5503</v>
      </c>
      <c r="K4471" s="197">
        <v>32.659999999999997</v>
      </c>
      <c r="L4471" s="196" t="s">
        <v>5433</v>
      </c>
    </row>
    <row r="4472" spans="1:12" ht="15.75">
      <c r="A4472" s="196" t="s">
        <v>8643</v>
      </c>
      <c r="B4472" s="196" t="s">
        <v>8644</v>
      </c>
      <c r="C4472" s="196" t="s">
        <v>10008</v>
      </c>
      <c r="D4472" s="196">
        <v>182</v>
      </c>
      <c r="E4472" s="197" t="s">
        <v>144</v>
      </c>
      <c r="F4472" s="196" t="s">
        <v>144</v>
      </c>
      <c r="G4472" s="196">
        <v>89708</v>
      </c>
      <c r="H4472" s="196" t="s">
        <v>10013</v>
      </c>
      <c r="I4472" s="196" t="s">
        <v>5502</v>
      </c>
      <c r="J4472" s="196" t="s">
        <v>5503</v>
      </c>
      <c r="K4472" s="197">
        <v>75.7</v>
      </c>
      <c r="L4472" s="196" t="s">
        <v>5433</v>
      </c>
    </row>
    <row r="4473" spans="1:12" ht="15.75">
      <c r="A4473" s="196" t="s">
        <v>8643</v>
      </c>
      <c r="B4473" s="196" t="s">
        <v>8644</v>
      </c>
      <c r="C4473" s="196" t="s">
        <v>10008</v>
      </c>
      <c r="D4473" s="196">
        <v>182</v>
      </c>
      <c r="E4473" s="197" t="s">
        <v>144</v>
      </c>
      <c r="F4473" s="196" t="s">
        <v>144</v>
      </c>
      <c r="G4473" s="196">
        <v>89709</v>
      </c>
      <c r="H4473" s="196" t="s">
        <v>10014</v>
      </c>
      <c r="I4473" s="196" t="s">
        <v>5502</v>
      </c>
      <c r="J4473" s="196" t="s">
        <v>5503</v>
      </c>
      <c r="K4473" s="197">
        <v>12.68</v>
      </c>
      <c r="L4473" s="196" t="s">
        <v>5433</v>
      </c>
    </row>
    <row r="4474" spans="1:12" ht="15.75">
      <c r="A4474" s="196" t="s">
        <v>8643</v>
      </c>
      <c r="B4474" s="196" t="s">
        <v>8644</v>
      </c>
      <c r="C4474" s="196" t="s">
        <v>10008</v>
      </c>
      <c r="D4474" s="196">
        <v>182</v>
      </c>
      <c r="E4474" s="197" t="s">
        <v>144</v>
      </c>
      <c r="F4474" s="196" t="s">
        <v>144</v>
      </c>
      <c r="G4474" s="196">
        <v>89710</v>
      </c>
      <c r="H4474" s="196" t="s">
        <v>10015</v>
      </c>
      <c r="I4474" s="196" t="s">
        <v>5502</v>
      </c>
      <c r="J4474" s="196" t="s">
        <v>5503</v>
      </c>
      <c r="K4474" s="197">
        <v>12.41</v>
      </c>
      <c r="L4474" s="196" t="s">
        <v>5433</v>
      </c>
    </row>
    <row r="4475" spans="1:12" ht="15.75">
      <c r="A4475" s="196" t="s">
        <v>8643</v>
      </c>
      <c r="B4475" s="196" t="s">
        <v>8644</v>
      </c>
      <c r="C4475" s="196" t="s">
        <v>10016</v>
      </c>
      <c r="D4475" s="196">
        <v>183</v>
      </c>
      <c r="E4475" s="197" t="s">
        <v>144</v>
      </c>
      <c r="F4475" s="196" t="s">
        <v>144</v>
      </c>
      <c r="G4475" s="196">
        <v>86872</v>
      </c>
      <c r="H4475" s="196" t="s">
        <v>10017</v>
      </c>
      <c r="I4475" s="196" t="s">
        <v>5502</v>
      </c>
      <c r="J4475" s="196" t="s">
        <v>5432</v>
      </c>
      <c r="K4475" s="197">
        <v>675.04</v>
      </c>
      <c r="L4475" s="196" t="s">
        <v>5433</v>
      </c>
    </row>
    <row r="4476" spans="1:12" ht="15.75">
      <c r="A4476" s="196" t="s">
        <v>8643</v>
      </c>
      <c r="B4476" s="196" t="s">
        <v>8644</v>
      </c>
      <c r="C4476" s="196" t="s">
        <v>10016</v>
      </c>
      <c r="D4476" s="196">
        <v>183</v>
      </c>
      <c r="E4476" s="197" t="s">
        <v>144</v>
      </c>
      <c r="F4476" s="196" t="s">
        <v>144</v>
      </c>
      <c r="G4476" s="196">
        <v>86874</v>
      </c>
      <c r="H4476" s="196" t="s">
        <v>10018</v>
      </c>
      <c r="I4476" s="196" t="s">
        <v>5502</v>
      </c>
      <c r="J4476" s="196" t="s">
        <v>5432</v>
      </c>
      <c r="K4476" s="197">
        <v>412.91</v>
      </c>
      <c r="L4476" s="196" t="s">
        <v>5433</v>
      </c>
    </row>
    <row r="4477" spans="1:12" ht="15.75">
      <c r="A4477" s="196" t="s">
        <v>8643</v>
      </c>
      <c r="B4477" s="196" t="s">
        <v>8644</v>
      </c>
      <c r="C4477" s="196" t="s">
        <v>10016</v>
      </c>
      <c r="D4477" s="196">
        <v>183</v>
      </c>
      <c r="E4477" s="197" t="s">
        <v>144</v>
      </c>
      <c r="F4477" s="196" t="s">
        <v>144</v>
      </c>
      <c r="G4477" s="196">
        <v>86875</v>
      </c>
      <c r="H4477" s="196" t="s">
        <v>10019</v>
      </c>
      <c r="I4477" s="196" t="s">
        <v>5502</v>
      </c>
      <c r="J4477" s="196" t="s">
        <v>5432</v>
      </c>
      <c r="K4477" s="197">
        <v>356.2</v>
      </c>
      <c r="L4477" s="196" t="s">
        <v>5433</v>
      </c>
    </row>
    <row r="4478" spans="1:12" ht="15.75">
      <c r="A4478" s="196" t="s">
        <v>8643</v>
      </c>
      <c r="B4478" s="196" t="s">
        <v>8644</v>
      </c>
      <c r="C4478" s="196" t="s">
        <v>10016</v>
      </c>
      <c r="D4478" s="196">
        <v>183</v>
      </c>
      <c r="E4478" s="197" t="s">
        <v>144</v>
      </c>
      <c r="F4478" s="196" t="s">
        <v>144</v>
      </c>
      <c r="G4478" s="196">
        <v>86876</v>
      </c>
      <c r="H4478" s="196" t="s">
        <v>10020</v>
      </c>
      <c r="I4478" s="196" t="s">
        <v>5502</v>
      </c>
      <c r="J4478" s="196" t="s">
        <v>5432</v>
      </c>
      <c r="K4478" s="197">
        <v>202.3</v>
      </c>
      <c r="L4478" s="196" t="s">
        <v>5433</v>
      </c>
    </row>
    <row r="4479" spans="1:12" ht="15.75">
      <c r="A4479" s="196" t="s">
        <v>8643</v>
      </c>
      <c r="B4479" s="196" t="s">
        <v>8644</v>
      </c>
      <c r="C4479" s="196" t="s">
        <v>10016</v>
      </c>
      <c r="D4479" s="196">
        <v>183</v>
      </c>
      <c r="E4479" s="197" t="s">
        <v>144</v>
      </c>
      <c r="F4479" s="196" t="s">
        <v>144</v>
      </c>
      <c r="G4479" s="196">
        <v>86877</v>
      </c>
      <c r="H4479" s="196" t="s">
        <v>10021</v>
      </c>
      <c r="I4479" s="196" t="s">
        <v>5502</v>
      </c>
      <c r="J4479" s="196" t="s">
        <v>5503</v>
      </c>
      <c r="K4479" s="197">
        <v>27.66</v>
      </c>
      <c r="L4479" s="196" t="s">
        <v>5433</v>
      </c>
    </row>
    <row r="4480" spans="1:12" ht="15.75">
      <c r="A4480" s="196" t="s">
        <v>8643</v>
      </c>
      <c r="B4480" s="196" t="s">
        <v>8644</v>
      </c>
      <c r="C4480" s="196" t="s">
        <v>10016</v>
      </c>
      <c r="D4480" s="196">
        <v>183</v>
      </c>
      <c r="E4480" s="197" t="s">
        <v>144</v>
      </c>
      <c r="F4480" s="196" t="s">
        <v>144</v>
      </c>
      <c r="G4480" s="196">
        <v>86878</v>
      </c>
      <c r="H4480" s="196" t="s">
        <v>10022</v>
      </c>
      <c r="I4480" s="196" t="s">
        <v>5502</v>
      </c>
      <c r="J4480" s="196" t="s">
        <v>5503</v>
      </c>
      <c r="K4480" s="197">
        <v>61.4</v>
      </c>
      <c r="L4480" s="196" t="s">
        <v>5433</v>
      </c>
    </row>
    <row r="4481" spans="1:12" ht="15.75">
      <c r="A4481" s="196" t="s">
        <v>8643</v>
      </c>
      <c r="B4481" s="196" t="s">
        <v>8644</v>
      </c>
      <c r="C4481" s="196" t="s">
        <v>10016</v>
      </c>
      <c r="D4481" s="196">
        <v>183</v>
      </c>
      <c r="E4481" s="197" t="s">
        <v>144</v>
      </c>
      <c r="F4481" s="196" t="s">
        <v>144</v>
      </c>
      <c r="G4481" s="196">
        <v>86879</v>
      </c>
      <c r="H4481" s="196" t="s">
        <v>10023</v>
      </c>
      <c r="I4481" s="196" t="s">
        <v>5502</v>
      </c>
      <c r="J4481" s="196" t="s">
        <v>5503</v>
      </c>
      <c r="K4481" s="197">
        <v>6.65</v>
      </c>
      <c r="L4481" s="196" t="s">
        <v>5433</v>
      </c>
    </row>
    <row r="4482" spans="1:12" ht="15.75">
      <c r="A4482" s="196" t="s">
        <v>8643</v>
      </c>
      <c r="B4482" s="196" t="s">
        <v>8644</v>
      </c>
      <c r="C4482" s="196" t="s">
        <v>10016</v>
      </c>
      <c r="D4482" s="196">
        <v>183</v>
      </c>
      <c r="E4482" s="197" t="s">
        <v>144</v>
      </c>
      <c r="F4482" s="196" t="s">
        <v>144</v>
      </c>
      <c r="G4482" s="196">
        <v>86880</v>
      </c>
      <c r="H4482" s="196" t="s">
        <v>10024</v>
      </c>
      <c r="I4482" s="196" t="s">
        <v>5502</v>
      </c>
      <c r="J4482" s="196" t="s">
        <v>5503</v>
      </c>
      <c r="K4482" s="197">
        <v>18.77</v>
      </c>
      <c r="L4482" s="196" t="s">
        <v>5433</v>
      </c>
    </row>
    <row r="4483" spans="1:12" ht="15.75">
      <c r="A4483" s="196" t="s">
        <v>8643</v>
      </c>
      <c r="B4483" s="196" t="s">
        <v>8644</v>
      </c>
      <c r="C4483" s="196" t="s">
        <v>10016</v>
      </c>
      <c r="D4483" s="196">
        <v>183</v>
      </c>
      <c r="E4483" s="197" t="s">
        <v>144</v>
      </c>
      <c r="F4483" s="196" t="s">
        <v>144</v>
      </c>
      <c r="G4483" s="196">
        <v>86881</v>
      </c>
      <c r="H4483" s="196" t="s">
        <v>10025</v>
      </c>
      <c r="I4483" s="196" t="s">
        <v>5502</v>
      </c>
      <c r="J4483" s="196" t="s">
        <v>5884</v>
      </c>
      <c r="K4483" s="197">
        <v>172.72</v>
      </c>
      <c r="L4483" s="196" t="s">
        <v>5433</v>
      </c>
    </row>
    <row r="4484" spans="1:12" ht="15.75">
      <c r="A4484" s="196" t="s">
        <v>8643</v>
      </c>
      <c r="B4484" s="196" t="s">
        <v>8644</v>
      </c>
      <c r="C4484" s="196" t="s">
        <v>10016</v>
      </c>
      <c r="D4484" s="196">
        <v>183</v>
      </c>
      <c r="E4484" s="197" t="s">
        <v>144</v>
      </c>
      <c r="F4484" s="196" t="s">
        <v>144</v>
      </c>
      <c r="G4484" s="196">
        <v>86882</v>
      </c>
      <c r="H4484" s="196" t="s">
        <v>10026</v>
      </c>
      <c r="I4484" s="196" t="s">
        <v>5502</v>
      </c>
      <c r="J4484" s="196" t="s">
        <v>5503</v>
      </c>
      <c r="K4484" s="197">
        <v>19.25</v>
      </c>
      <c r="L4484" s="196" t="s">
        <v>5433</v>
      </c>
    </row>
    <row r="4485" spans="1:12" ht="15.75">
      <c r="A4485" s="196" t="s">
        <v>8643</v>
      </c>
      <c r="B4485" s="196" t="s">
        <v>8644</v>
      </c>
      <c r="C4485" s="196" t="s">
        <v>10016</v>
      </c>
      <c r="D4485" s="196">
        <v>183</v>
      </c>
      <c r="E4485" s="197" t="s">
        <v>144</v>
      </c>
      <c r="F4485" s="196" t="s">
        <v>144</v>
      </c>
      <c r="G4485" s="196">
        <v>86883</v>
      </c>
      <c r="H4485" s="196" t="s">
        <v>10027</v>
      </c>
      <c r="I4485" s="196" t="s">
        <v>5502</v>
      </c>
      <c r="J4485" s="196" t="s">
        <v>5884</v>
      </c>
      <c r="K4485" s="197">
        <v>11</v>
      </c>
      <c r="L4485" s="196" t="s">
        <v>5433</v>
      </c>
    </row>
    <row r="4486" spans="1:12" ht="15.75">
      <c r="A4486" s="196" t="s">
        <v>8643</v>
      </c>
      <c r="B4486" s="196" t="s">
        <v>8644</v>
      </c>
      <c r="C4486" s="196" t="s">
        <v>10016</v>
      </c>
      <c r="D4486" s="196">
        <v>183</v>
      </c>
      <c r="E4486" s="197" t="s">
        <v>144</v>
      </c>
      <c r="F4486" s="196" t="s">
        <v>144</v>
      </c>
      <c r="G4486" s="196">
        <v>86884</v>
      </c>
      <c r="H4486" s="196" t="s">
        <v>10028</v>
      </c>
      <c r="I4486" s="196" t="s">
        <v>5502</v>
      </c>
      <c r="J4486" s="196" t="s">
        <v>5503</v>
      </c>
      <c r="K4486" s="197">
        <v>8.1999999999999993</v>
      </c>
      <c r="L4486" s="196" t="s">
        <v>5433</v>
      </c>
    </row>
    <row r="4487" spans="1:12" ht="15.75">
      <c r="A4487" s="196" t="s">
        <v>8643</v>
      </c>
      <c r="B4487" s="196" t="s">
        <v>8644</v>
      </c>
      <c r="C4487" s="196" t="s">
        <v>10016</v>
      </c>
      <c r="D4487" s="196">
        <v>183</v>
      </c>
      <c r="E4487" s="197" t="s">
        <v>144</v>
      </c>
      <c r="F4487" s="196" t="s">
        <v>144</v>
      </c>
      <c r="G4487" s="196">
        <v>86885</v>
      </c>
      <c r="H4487" s="196" t="s">
        <v>10029</v>
      </c>
      <c r="I4487" s="196" t="s">
        <v>5502</v>
      </c>
      <c r="J4487" s="196" t="s">
        <v>5503</v>
      </c>
      <c r="K4487" s="197">
        <v>9.24</v>
      </c>
      <c r="L4487" s="196" t="s">
        <v>5433</v>
      </c>
    </row>
    <row r="4488" spans="1:12" ht="15.75">
      <c r="A4488" s="196" t="s">
        <v>8643</v>
      </c>
      <c r="B4488" s="196" t="s">
        <v>8644</v>
      </c>
      <c r="C4488" s="196" t="s">
        <v>10016</v>
      </c>
      <c r="D4488" s="196">
        <v>183</v>
      </c>
      <c r="E4488" s="197" t="s">
        <v>144</v>
      </c>
      <c r="F4488" s="196" t="s">
        <v>144</v>
      </c>
      <c r="G4488" s="196">
        <v>86886</v>
      </c>
      <c r="H4488" s="196" t="s">
        <v>10030</v>
      </c>
      <c r="I4488" s="196" t="s">
        <v>5502</v>
      </c>
      <c r="J4488" s="196" t="s">
        <v>5503</v>
      </c>
      <c r="K4488" s="197">
        <v>42.18</v>
      </c>
      <c r="L4488" s="196" t="s">
        <v>5433</v>
      </c>
    </row>
    <row r="4489" spans="1:12" ht="15.75">
      <c r="A4489" s="196" t="s">
        <v>8643</v>
      </c>
      <c r="B4489" s="196" t="s">
        <v>8644</v>
      </c>
      <c r="C4489" s="196" t="s">
        <v>10016</v>
      </c>
      <c r="D4489" s="196">
        <v>183</v>
      </c>
      <c r="E4489" s="197" t="s">
        <v>144</v>
      </c>
      <c r="F4489" s="196" t="s">
        <v>144</v>
      </c>
      <c r="G4489" s="196">
        <v>86887</v>
      </c>
      <c r="H4489" s="196" t="s">
        <v>10031</v>
      </c>
      <c r="I4489" s="196" t="s">
        <v>5502</v>
      </c>
      <c r="J4489" s="196" t="s">
        <v>5503</v>
      </c>
      <c r="K4489" s="197">
        <v>45.76</v>
      </c>
      <c r="L4489" s="196" t="s">
        <v>5433</v>
      </c>
    </row>
    <row r="4490" spans="1:12" ht="15.75">
      <c r="A4490" s="196" t="s">
        <v>8643</v>
      </c>
      <c r="B4490" s="196" t="s">
        <v>8644</v>
      </c>
      <c r="C4490" s="196" t="s">
        <v>10016</v>
      </c>
      <c r="D4490" s="196">
        <v>183</v>
      </c>
      <c r="E4490" s="197" t="s">
        <v>144</v>
      </c>
      <c r="F4490" s="196" t="s">
        <v>144</v>
      </c>
      <c r="G4490" s="196">
        <v>86888</v>
      </c>
      <c r="H4490" s="196" t="s">
        <v>10032</v>
      </c>
      <c r="I4490" s="196" t="s">
        <v>5502</v>
      </c>
      <c r="J4490" s="196" t="s">
        <v>5432</v>
      </c>
      <c r="K4490" s="197">
        <v>402.4</v>
      </c>
      <c r="L4490" s="196" t="s">
        <v>5433</v>
      </c>
    </row>
    <row r="4491" spans="1:12" ht="15.75">
      <c r="A4491" s="196" t="s">
        <v>8643</v>
      </c>
      <c r="B4491" s="196" t="s">
        <v>8644</v>
      </c>
      <c r="C4491" s="196" t="s">
        <v>10016</v>
      </c>
      <c r="D4491" s="196">
        <v>183</v>
      </c>
      <c r="E4491" s="197" t="s">
        <v>144</v>
      </c>
      <c r="F4491" s="196" t="s">
        <v>144</v>
      </c>
      <c r="G4491" s="196">
        <v>86889</v>
      </c>
      <c r="H4491" s="196" t="s">
        <v>10033</v>
      </c>
      <c r="I4491" s="196" t="s">
        <v>5502</v>
      </c>
      <c r="J4491" s="196" t="s">
        <v>5432</v>
      </c>
      <c r="K4491" s="197">
        <v>601.24</v>
      </c>
      <c r="L4491" s="196" t="s">
        <v>5433</v>
      </c>
    </row>
    <row r="4492" spans="1:12" ht="15.75">
      <c r="A4492" s="196" t="s">
        <v>8643</v>
      </c>
      <c r="B4492" s="196" t="s">
        <v>8644</v>
      </c>
      <c r="C4492" s="196" t="s">
        <v>10016</v>
      </c>
      <c r="D4492" s="196">
        <v>183</v>
      </c>
      <c r="E4492" s="197" t="s">
        <v>144</v>
      </c>
      <c r="F4492" s="196" t="s">
        <v>144</v>
      </c>
      <c r="G4492" s="196">
        <v>86893</v>
      </c>
      <c r="H4492" s="196" t="s">
        <v>10034</v>
      </c>
      <c r="I4492" s="196" t="s">
        <v>5502</v>
      </c>
      <c r="J4492" s="196" t="s">
        <v>5432</v>
      </c>
      <c r="K4492" s="197">
        <v>402.85</v>
      </c>
      <c r="L4492" s="196" t="s">
        <v>5433</v>
      </c>
    </row>
    <row r="4493" spans="1:12" ht="15.75">
      <c r="A4493" s="196" t="s">
        <v>8643</v>
      </c>
      <c r="B4493" s="196" t="s">
        <v>8644</v>
      </c>
      <c r="C4493" s="196" t="s">
        <v>10016</v>
      </c>
      <c r="D4493" s="196">
        <v>183</v>
      </c>
      <c r="E4493" s="197" t="s">
        <v>144</v>
      </c>
      <c r="F4493" s="196" t="s">
        <v>144</v>
      </c>
      <c r="G4493" s="196">
        <v>86894</v>
      </c>
      <c r="H4493" s="196" t="s">
        <v>10035</v>
      </c>
      <c r="I4493" s="196" t="s">
        <v>5502</v>
      </c>
      <c r="J4493" s="196" t="s">
        <v>5432</v>
      </c>
      <c r="K4493" s="197">
        <v>219.58</v>
      </c>
      <c r="L4493" s="196" t="s">
        <v>5433</v>
      </c>
    </row>
    <row r="4494" spans="1:12" ht="15.75">
      <c r="A4494" s="196" t="s">
        <v>8643</v>
      </c>
      <c r="B4494" s="196" t="s">
        <v>8644</v>
      </c>
      <c r="C4494" s="196" t="s">
        <v>10016</v>
      </c>
      <c r="D4494" s="196">
        <v>183</v>
      </c>
      <c r="E4494" s="197" t="s">
        <v>144</v>
      </c>
      <c r="F4494" s="196" t="s">
        <v>144</v>
      </c>
      <c r="G4494" s="196">
        <v>86895</v>
      </c>
      <c r="H4494" s="196" t="s">
        <v>10036</v>
      </c>
      <c r="I4494" s="196" t="s">
        <v>5502</v>
      </c>
      <c r="J4494" s="196" t="s">
        <v>5432</v>
      </c>
      <c r="K4494" s="197">
        <v>286.77999999999997</v>
      </c>
      <c r="L4494" s="196" t="s">
        <v>5433</v>
      </c>
    </row>
    <row r="4495" spans="1:12" ht="15.75">
      <c r="A4495" s="196" t="s">
        <v>8643</v>
      </c>
      <c r="B4495" s="196" t="s">
        <v>8644</v>
      </c>
      <c r="C4495" s="196" t="s">
        <v>10016</v>
      </c>
      <c r="D4495" s="196">
        <v>183</v>
      </c>
      <c r="E4495" s="197" t="s">
        <v>144</v>
      </c>
      <c r="F4495" s="196" t="s">
        <v>144</v>
      </c>
      <c r="G4495" s="196">
        <v>86899</v>
      </c>
      <c r="H4495" s="196" t="s">
        <v>10037</v>
      </c>
      <c r="I4495" s="196" t="s">
        <v>5502</v>
      </c>
      <c r="J4495" s="196" t="s">
        <v>5432</v>
      </c>
      <c r="K4495" s="197">
        <v>212.36</v>
      </c>
      <c r="L4495" s="196" t="s">
        <v>5433</v>
      </c>
    </row>
    <row r="4496" spans="1:12" ht="15.75">
      <c r="A4496" s="196" t="s">
        <v>8643</v>
      </c>
      <c r="B4496" s="196" t="s">
        <v>8644</v>
      </c>
      <c r="C4496" s="196" t="s">
        <v>10016</v>
      </c>
      <c r="D4496" s="196">
        <v>183</v>
      </c>
      <c r="E4496" s="197" t="s">
        <v>144</v>
      </c>
      <c r="F4496" s="196" t="s">
        <v>144</v>
      </c>
      <c r="G4496" s="196">
        <v>86900</v>
      </c>
      <c r="H4496" s="196" t="s">
        <v>10038</v>
      </c>
      <c r="I4496" s="196" t="s">
        <v>5502</v>
      </c>
      <c r="J4496" s="196" t="s">
        <v>5503</v>
      </c>
      <c r="K4496" s="197">
        <v>165.13</v>
      </c>
      <c r="L4496" s="196" t="s">
        <v>5433</v>
      </c>
    </row>
    <row r="4497" spans="1:12" ht="15.75">
      <c r="A4497" s="196" t="s">
        <v>8643</v>
      </c>
      <c r="B4497" s="196" t="s">
        <v>8644</v>
      </c>
      <c r="C4497" s="196" t="s">
        <v>10016</v>
      </c>
      <c r="D4497" s="196">
        <v>183</v>
      </c>
      <c r="E4497" s="197" t="s">
        <v>144</v>
      </c>
      <c r="F4497" s="196" t="s">
        <v>144</v>
      </c>
      <c r="G4497" s="196">
        <v>86901</v>
      </c>
      <c r="H4497" s="196" t="s">
        <v>10039</v>
      </c>
      <c r="I4497" s="196" t="s">
        <v>5502</v>
      </c>
      <c r="J4497" s="196" t="s">
        <v>5503</v>
      </c>
      <c r="K4497" s="197">
        <v>120.39</v>
      </c>
      <c r="L4497" s="196" t="s">
        <v>5433</v>
      </c>
    </row>
    <row r="4498" spans="1:12" ht="15.75">
      <c r="A4498" s="196" t="s">
        <v>8643</v>
      </c>
      <c r="B4498" s="196" t="s">
        <v>8644</v>
      </c>
      <c r="C4498" s="196" t="s">
        <v>10016</v>
      </c>
      <c r="D4498" s="196">
        <v>183</v>
      </c>
      <c r="E4498" s="197" t="s">
        <v>144</v>
      </c>
      <c r="F4498" s="196" t="s">
        <v>144</v>
      </c>
      <c r="G4498" s="196">
        <v>86902</v>
      </c>
      <c r="H4498" s="196" t="s">
        <v>10040</v>
      </c>
      <c r="I4498" s="196" t="s">
        <v>5502</v>
      </c>
      <c r="J4498" s="196" t="s">
        <v>5432</v>
      </c>
      <c r="K4498" s="197">
        <v>216.69</v>
      </c>
      <c r="L4498" s="196" t="s">
        <v>5433</v>
      </c>
    </row>
    <row r="4499" spans="1:12" ht="15.75">
      <c r="A4499" s="196" t="s">
        <v>8643</v>
      </c>
      <c r="B4499" s="196" t="s">
        <v>8644</v>
      </c>
      <c r="C4499" s="196" t="s">
        <v>10016</v>
      </c>
      <c r="D4499" s="196">
        <v>183</v>
      </c>
      <c r="E4499" s="197" t="s">
        <v>144</v>
      </c>
      <c r="F4499" s="196" t="s">
        <v>144</v>
      </c>
      <c r="G4499" s="196">
        <v>86903</v>
      </c>
      <c r="H4499" s="196" t="s">
        <v>10041</v>
      </c>
      <c r="I4499" s="196" t="s">
        <v>5502</v>
      </c>
      <c r="J4499" s="196" t="s">
        <v>5432</v>
      </c>
      <c r="K4499" s="197">
        <v>292.97000000000003</v>
      </c>
      <c r="L4499" s="196" t="s">
        <v>5433</v>
      </c>
    </row>
    <row r="4500" spans="1:12" ht="15.75">
      <c r="A4500" s="196" t="s">
        <v>8643</v>
      </c>
      <c r="B4500" s="196" t="s">
        <v>8644</v>
      </c>
      <c r="C4500" s="196" t="s">
        <v>10016</v>
      </c>
      <c r="D4500" s="196">
        <v>183</v>
      </c>
      <c r="E4500" s="197" t="s">
        <v>144</v>
      </c>
      <c r="F4500" s="196" t="s">
        <v>144</v>
      </c>
      <c r="G4500" s="196">
        <v>86904</v>
      </c>
      <c r="H4500" s="196" t="s">
        <v>10042</v>
      </c>
      <c r="I4500" s="196" t="s">
        <v>5502</v>
      </c>
      <c r="J4500" s="196" t="s">
        <v>5432</v>
      </c>
      <c r="K4500" s="197">
        <v>115.62</v>
      </c>
      <c r="L4500" s="196" t="s">
        <v>5433</v>
      </c>
    </row>
    <row r="4501" spans="1:12" ht="15.75">
      <c r="A4501" s="196" t="s">
        <v>8643</v>
      </c>
      <c r="B4501" s="196" t="s">
        <v>8644</v>
      </c>
      <c r="C4501" s="196" t="s">
        <v>10016</v>
      </c>
      <c r="D4501" s="196">
        <v>183</v>
      </c>
      <c r="E4501" s="197" t="s">
        <v>144</v>
      </c>
      <c r="F4501" s="196" t="s">
        <v>144</v>
      </c>
      <c r="G4501" s="196">
        <v>86905</v>
      </c>
      <c r="H4501" s="196" t="s">
        <v>10043</v>
      </c>
      <c r="I4501" s="196" t="s">
        <v>5502</v>
      </c>
      <c r="J4501" s="196" t="s">
        <v>5503</v>
      </c>
      <c r="K4501" s="197">
        <v>225.96</v>
      </c>
      <c r="L4501" s="196" t="s">
        <v>5433</v>
      </c>
    </row>
    <row r="4502" spans="1:12" ht="15.75">
      <c r="A4502" s="196" t="s">
        <v>8643</v>
      </c>
      <c r="B4502" s="196" t="s">
        <v>8644</v>
      </c>
      <c r="C4502" s="196" t="s">
        <v>10016</v>
      </c>
      <c r="D4502" s="196">
        <v>183</v>
      </c>
      <c r="E4502" s="197" t="s">
        <v>144</v>
      </c>
      <c r="F4502" s="196" t="s">
        <v>144</v>
      </c>
      <c r="G4502" s="196">
        <v>86906</v>
      </c>
      <c r="H4502" s="196" t="s">
        <v>10044</v>
      </c>
      <c r="I4502" s="196" t="s">
        <v>5502</v>
      </c>
      <c r="J4502" s="196" t="s">
        <v>5884</v>
      </c>
      <c r="K4502" s="197">
        <v>52.73</v>
      </c>
      <c r="L4502" s="196" t="s">
        <v>5433</v>
      </c>
    </row>
    <row r="4503" spans="1:12" ht="15.75">
      <c r="A4503" s="196" t="s">
        <v>8643</v>
      </c>
      <c r="B4503" s="196" t="s">
        <v>8644</v>
      </c>
      <c r="C4503" s="196" t="s">
        <v>10016</v>
      </c>
      <c r="D4503" s="196">
        <v>183</v>
      </c>
      <c r="E4503" s="197" t="s">
        <v>144</v>
      </c>
      <c r="F4503" s="196" t="s">
        <v>144</v>
      </c>
      <c r="G4503" s="196">
        <v>86908</v>
      </c>
      <c r="H4503" s="196" t="s">
        <v>10045</v>
      </c>
      <c r="I4503" s="196" t="s">
        <v>5502</v>
      </c>
      <c r="J4503" s="196" t="s">
        <v>5503</v>
      </c>
      <c r="K4503" s="197">
        <v>270.43</v>
      </c>
      <c r="L4503" s="196" t="s">
        <v>5433</v>
      </c>
    </row>
    <row r="4504" spans="1:12" ht="15.75">
      <c r="A4504" s="196" t="s">
        <v>8643</v>
      </c>
      <c r="B4504" s="196" t="s">
        <v>8644</v>
      </c>
      <c r="C4504" s="196" t="s">
        <v>10016</v>
      </c>
      <c r="D4504" s="196">
        <v>183</v>
      </c>
      <c r="E4504" s="197" t="s">
        <v>144</v>
      </c>
      <c r="F4504" s="196" t="s">
        <v>144</v>
      </c>
      <c r="G4504" s="196">
        <v>86909</v>
      </c>
      <c r="H4504" s="196" t="s">
        <v>10046</v>
      </c>
      <c r="I4504" s="196" t="s">
        <v>5502</v>
      </c>
      <c r="J4504" s="196" t="s">
        <v>5503</v>
      </c>
      <c r="K4504" s="197">
        <v>105.48</v>
      </c>
      <c r="L4504" s="196" t="s">
        <v>5433</v>
      </c>
    </row>
    <row r="4505" spans="1:12" ht="15.75">
      <c r="A4505" s="196" t="s">
        <v>8643</v>
      </c>
      <c r="B4505" s="196" t="s">
        <v>8644</v>
      </c>
      <c r="C4505" s="196" t="s">
        <v>10016</v>
      </c>
      <c r="D4505" s="196">
        <v>183</v>
      </c>
      <c r="E4505" s="197" t="s">
        <v>144</v>
      </c>
      <c r="F4505" s="196" t="s">
        <v>144</v>
      </c>
      <c r="G4505" s="196">
        <v>86910</v>
      </c>
      <c r="H4505" s="196" t="s">
        <v>10047</v>
      </c>
      <c r="I4505" s="196" t="s">
        <v>5502</v>
      </c>
      <c r="J4505" s="196" t="s">
        <v>5503</v>
      </c>
      <c r="K4505" s="197">
        <v>99.5</v>
      </c>
      <c r="L4505" s="196" t="s">
        <v>5433</v>
      </c>
    </row>
    <row r="4506" spans="1:12" ht="15.75">
      <c r="A4506" s="196" t="s">
        <v>8643</v>
      </c>
      <c r="B4506" s="196" t="s">
        <v>8644</v>
      </c>
      <c r="C4506" s="196" t="s">
        <v>10016</v>
      </c>
      <c r="D4506" s="196">
        <v>183</v>
      </c>
      <c r="E4506" s="197" t="s">
        <v>144</v>
      </c>
      <c r="F4506" s="196" t="s">
        <v>144</v>
      </c>
      <c r="G4506" s="196">
        <v>86911</v>
      </c>
      <c r="H4506" s="196" t="s">
        <v>10048</v>
      </c>
      <c r="I4506" s="196" t="s">
        <v>5502</v>
      </c>
      <c r="J4506" s="196" t="s">
        <v>5503</v>
      </c>
      <c r="K4506" s="197">
        <v>44.72</v>
      </c>
      <c r="L4506" s="196" t="s">
        <v>5433</v>
      </c>
    </row>
    <row r="4507" spans="1:12" ht="15.75">
      <c r="A4507" s="196" t="s">
        <v>8643</v>
      </c>
      <c r="B4507" s="196" t="s">
        <v>8644</v>
      </c>
      <c r="C4507" s="196" t="s">
        <v>10016</v>
      </c>
      <c r="D4507" s="196">
        <v>183</v>
      </c>
      <c r="E4507" s="197" t="s">
        <v>144</v>
      </c>
      <c r="F4507" s="196" t="s">
        <v>144</v>
      </c>
      <c r="G4507" s="196">
        <v>86913</v>
      </c>
      <c r="H4507" s="196" t="s">
        <v>10049</v>
      </c>
      <c r="I4507" s="196" t="s">
        <v>5502</v>
      </c>
      <c r="J4507" s="196" t="s">
        <v>5503</v>
      </c>
      <c r="K4507" s="197">
        <v>20.170000000000002</v>
      </c>
      <c r="L4507" s="196" t="s">
        <v>5433</v>
      </c>
    </row>
    <row r="4508" spans="1:12" ht="15.75">
      <c r="A4508" s="196" t="s">
        <v>8643</v>
      </c>
      <c r="B4508" s="196" t="s">
        <v>8644</v>
      </c>
      <c r="C4508" s="196" t="s">
        <v>10016</v>
      </c>
      <c r="D4508" s="196">
        <v>183</v>
      </c>
      <c r="E4508" s="197" t="s">
        <v>144</v>
      </c>
      <c r="F4508" s="196" t="s">
        <v>144</v>
      </c>
      <c r="G4508" s="196">
        <v>86914</v>
      </c>
      <c r="H4508" s="196" t="s">
        <v>10050</v>
      </c>
      <c r="I4508" s="196" t="s">
        <v>5502</v>
      </c>
      <c r="J4508" s="196" t="s">
        <v>5503</v>
      </c>
      <c r="K4508" s="197">
        <v>40.86</v>
      </c>
      <c r="L4508" s="196" t="s">
        <v>5433</v>
      </c>
    </row>
    <row r="4509" spans="1:12" ht="15.75">
      <c r="A4509" s="196" t="s">
        <v>8643</v>
      </c>
      <c r="B4509" s="196" t="s">
        <v>8644</v>
      </c>
      <c r="C4509" s="196" t="s">
        <v>10016</v>
      </c>
      <c r="D4509" s="196">
        <v>183</v>
      </c>
      <c r="E4509" s="197" t="s">
        <v>144</v>
      </c>
      <c r="F4509" s="196" t="s">
        <v>144</v>
      </c>
      <c r="G4509" s="196">
        <v>86915</v>
      </c>
      <c r="H4509" s="196" t="s">
        <v>10051</v>
      </c>
      <c r="I4509" s="196" t="s">
        <v>5502</v>
      </c>
      <c r="J4509" s="196" t="s">
        <v>5503</v>
      </c>
      <c r="K4509" s="197">
        <v>88.71</v>
      </c>
      <c r="L4509" s="196" t="s">
        <v>5433</v>
      </c>
    </row>
    <row r="4510" spans="1:12" ht="15.75">
      <c r="A4510" s="196" t="s">
        <v>8643</v>
      </c>
      <c r="B4510" s="196" t="s">
        <v>8644</v>
      </c>
      <c r="C4510" s="196" t="s">
        <v>10016</v>
      </c>
      <c r="D4510" s="196">
        <v>183</v>
      </c>
      <c r="E4510" s="197" t="s">
        <v>144</v>
      </c>
      <c r="F4510" s="196" t="s">
        <v>144</v>
      </c>
      <c r="G4510" s="196">
        <v>86916</v>
      </c>
      <c r="H4510" s="196" t="s">
        <v>10052</v>
      </c>
      <c r="I4510" s="196" t="s">
        <v>5502</v>
      </c>
      <c r="J4510" s="196" t="s">
        <v>5503</v>
      </c>
      <c r="K4510" s="197">
        <v>26.01</v>
      </c>
      <c r="L4510" s="196" t="s">
        <v>5433</v>
      </c>
    </row>
    <row r="4511" spans="1:12" ht="15.75">
      <c r="A4511" s="196" t="s">
        <v>8643</v>
      </c>
      <c r="B4511" s="196" t="s">
        <v>8644</v>
      </c>
      <c r="C4511" s="196" t="s">
        <v>10016</v>
      </c>
      <c r="D4511" s="196">
        <v>183</v>
      </c>
      <c r="E4511" s="197" t="s">
        <v>144</v>
      </c>
      <c r="F4511" s="196" t="s">
        <v>144</v>
      </c>
      <c r="G4511" s="196">
        <v>86919</v>
      </c>
      <c r="H4511" s="196" t="s">
        <v>10053</v>
      </c>
      <c r="I4511" s="196" t="s">
        <v>5502</v>
      </c>
      <c r="J4511" s="196" t="s">
        <v>5432</v>
      </c>
      <c r="K4511" s="197">
        <v>754.56</v>
      </c>
      <c r="L4511" s="196" t="s">
        <v>5433</v>
      </c>
    </row>
    <row r="4512" spans="1:12" ht="15.75">
      <c r="A4512" s="196" t="s">
        <v>8643</v>
      </c>
      <c r="B4512" s="196" t="s">
        <v>8644</v>
      </c>
      <c r="C4512" s="196" t="s">
        <v>10016</v>
      </c>
      <c r="D4512" s="196">
        <v>183</v>
      </c>
      <c r="E4512" s="197" t="s">
        <v>144</v>
      </c>
      <c r="F4512" s="196" t="s">
        <v>144</v>
      </c>
      <c r="G4512" s="196">
        <v>86920</v>
      </c>
      <c r="H4512" s="196" t="s">
        <v>10054</v>
      </c>
      <c r="I4512" s="196" t="s">
        <v>5502</v>
      </c>
      <c r="J4512" s="196" t="s">
        <v>5432</v>
      </c>
      <c r="K4512" s="197">
        <v>712.86</v>
      </c>
      <c r="L4512" s="196" t="s">
        <v>5433</v>
      </c>
    </row>
    <row r="4513" spans="1:12" ht="15.75">
      <c r="A4513" s="196" t="s">
        <v>8643</v>
      </c>
      <c r="B4513" s="196" t="s">
        <v>8644</v>
      </c>
      <c r="C4513" s="196" t="s">
        <v>10016</v>
      </c>
      <c r="D4513" s="196">
        <v>183</v>
      </c>
      <c r="E4513" s="197" t="s">
        <v>144</v>
      </c>
      <c r="F4513" s="196" t="s">
        <v>144</v>
      </c>
      <c r="G4513" s="196">
        <v>86921</v>
      </c>
      <c r="H4513" s="196" t="s">
        <v>10055</v>
      </c>
      <c r="I4513" s="196" t="s">
        <v>5502</v>
      </c>
      <c r="J4513" s="196" t="s">
        <v>5432</v>
      </c>
      <c r="K4513" s="197">
        <v>718.7</v>
      </c>
      <c r="L4513" s="196" t="s">
        <v>5433</v>
      </c>
    </row>
    <row r="4514" spans="1:12" ht="15.75">
      <c r="A4514" s="196" t="s">
        <v>8643</v>
      </c>
      <c r="B4514" s="196" t="s">
        <v>8644</v>
      </c>
      <c r="C4514" s="196" t="s">
        <v>10016</v>
      </c>
      <c r="D4514" s="196">
        <v>183</v>
      </c>
      <c r="E4514" s="197" t="s">
        <v>144</v>
      </c>
      <c r="F4514" s="196" t="s">
        <v>144</v>
      </c>
      <c r="G4514" s="196">
        <v>86922</v>
      </c>
      <c r="H4514" s="196" t="s">
        <v>10056</v>
      </c>
      <c r="I4514" s="196" t="s">
        <v>5502</v>
      </c>
      <c r="J4514" s="196" t="s">
        <v>5432</v>
      </c>
      <c r="K4514" s="197">
        <v>654.15</v>
      </c>
      <c r="L4514" s="196" t="s">
        <v>5433</v>
      </c>
    </row>
    <row r="4515" spans="1:12" ht="15.75">
      <c r="A4515" s="196" t="s">
        <v>8643</v>
      </c>
      <c r="B4515" s="196" t="s">
        <v>8644</v>
      </c>
      <c r="C4515" s="196" t="s">
        <v>10016</v>
      </c>
      <c r="D4515" s="196">
        <v>183</v>
      </c>
      <c r="E4515" s="197" t="s">
        <v>144</v>
      </c>
      <c r="F4515" s="196" t="s">
        <v>144</v>
      </c>
      <c r="G4515" s="196">
        <v>86923</v>
      </c>
      <c r="H4515" s="196" t="s">
        <v>10057</v>
      </c>
      <c r="I4515" s="196" t="s">
        <v>5502</v>
      </c>
      <c r="J4515" s="196" t="s">
        <v>5432</v>
      </c>
      <c r="K4515" s="197">
        <v>458.98</v>
      </c>
      <c r="L4515" s="196" t="s">
        <v>5433</v>
      </c>
    </row>
    <row r="4516" spans="1:12" ht="15.75">
      <c r="A4516" s="196" t="s">
        <v>8643</v>
      </c>
      <c r="B4516" s="196" t="s">
        <v>8644</v>
      </c>
      <c r="C4516" s="196" t="s">
        <v>10016</v>
      </c>
      <c r="D4516" s="196">
        <v>183</v>
      </c>
      <c r="E4516" s="197" t="s">
        <v>144</v>
      </c>
      <c r="F4516" s="196" t="s">
        <v>144</v>
      </c>
      <c r="G4516" s="196">
        <v>86924</v>
      </c>
      <c r="H4516" s="196" t="s">
        <v>10058</v>
      </c>
      <c r="I4516" s="196" t="s">
        <v>5502</v>
      </c>
      <c r="J4516" s="196" t="s">
        <v>5432</v>
      </c>
      <c r="K4516" s="197">
        <v>464.82</v>
      </c>
      <c r="L4516" s="196" t="s">
        <v>5433</v>
      </c>
    </row>
    <row r="4517" spans="1:12" ht="15.75">
      <c r="A4517" s="196" t="s">
        <v>8643</v>
      </c>
      <c r="B4517" s="196" t="s">
        <v>8644</v>
      </c>
      <c r="C4517" s="196" t="s">
        <v>10016</v>
      </c>
      <c r="D4517" s="196">
        <v>183</v>
      </c>
      <c r="E4517" s="197" t="s">
        <v>144</v>
      </c>
      <c r="F4517" s="196" t="s">
        <v>144</v>
      </c>
      <c r="G4517" s="196">
        <v>86925</v>
      </c>
      <c r="H4517" s="196" t="s">
        <v>10059</v>
      </c>
      <c r="I4517" s="196" t="s">
        <v>5502</v>
      </c>
      <c r="J4517" s="196" t="s">
        <v>5432</v>
      </c>
      <c r="K4517" s="197">
        <v>394.02</v>
      </c>
      <c r="L4517" s="196" t="s">
        <v>5433</v>
      </c>
    </row>
    <row r="4518" spans="1:12" ht="15.75">
      <c r="A4518" s="196" t="s">
        <v>8643</v>
      </c>
      <c r="B4518" s="196" t="s">
        <v>8644</v>
      </c>
      <c r="C4518" s="196" t="s">
        <v>10016</v>
      </c>
      <c r="D4518" s="196">
        <v>183</v>
      </c>
      <c r="E4518" s="197" t="s">
        <v>144</v>
      </c>
      <c r="F4518" s="196" t="s">
        <v>144</v>
      </c>
      <c r="G4518" s="196">
        <v>86926</v>
      </c>
      <c r="H4518" s="196" t="s">
        <v>10060</v>
      </c>
      <c r="I4518" s="196" t="s">
        <v>5502</v>
      </c>
      <c r="J4518" s="196" t="s">
        <v>5432</v>
      </c>
      <c r="K4518" s="197">
        <v>399.86</v>
      </c>
      <c r="L4518" s="196" t="s">
        <v>5433</v>
      </c>
    </row>
    <row r="4519" spans="1:12" ht="15.75">
      <c r="A4519" s="196" t="s">
        <v>8643</v>
      </c>
      <c r="B4519" s="196" t="s">
        <v>8644</v>
      </c>
      <c r="C4519" s="196" t="s">
        <v>10016</v>
      </c>
      <c r="D4519" s="196">
        <v>183</v>
      </c>
      <c r="E4519" s="197" t="s">
        <v>144</v>
      </c>
      <c r="F4519" s="196" t="s">
        <v>144</v>
      </c>
      <c r="G4519" s="196">
        <v>86927</v>
      </c>
      <c r="H4519" s="196" t="s">
        <v>10061</v>
      </c>
      <c r="I4519" s="196" t="s">
        <v>5502</v>
      </c>
      <c r="J4519" s="196" t="s">
        <v>5432</v>
      </c>
      <c r="K4519" s="197">
        <v>248.37</v>
      </c>
      <c r="L4519" s="196" t="s">
        <v>5433</v>
      </c>
    </row>
    <row r="4520" spans="1:12" ht="15.75">
      <c r="A4520" s="196" t="s">
        <v>8643</v>
      </c>
      <c r="B4520" s="196" t="s">
        <v>8644</v>
      </c>
      <c r="C4520" s="196" t="s">
        <v>10016</v>
      </c>
      <c r="D4520" s="196">
        <v>183</v>
      </c>
      <c r="E4520" s="197" t="s">
        <v>144</v>
      </c>
      <c r="F4520" s="196" t="s">
        <v>144</v>
      </c>
      <c r="G4520" s="196">
        <v>86928</v>
      </c>
      <c r="H4520" s="196" t="s">
        <v>10062</v>
      </c>
      <c r="I4520" s="196" t="s">
        <v>5502</v>
      </c>
      <c r="J4520" s="196" t="s">
        <v>5432</v>
      </c>
      <c r="K4520" s="197">
        <v>254.21</v>
      </c>
      <c r="L4520" s="196" t="s">
        <v>5433</v>
      </c>
    </row>
    <row r="4521" spans="1:12" ht="15.75">
      <c r="A4521" s="196" t="s">
        <v>8643</v>
      </c>
      <c r="B4521" s="196" t="s">
        <v>8644</v>
      </c>
      <c r="C4521" s="196" t="s">
        <v>10016</v>
      </c>
      <c r="D4521" s="196">
        <v>183</v>
      </c>
      <c r="E4521" s="197" t="s">
        <v>144</v>
      </c>
      <c r="F4521" s="196" t="s">
        <v>144</v>
      </c>
      <c r="G4521" s="196">
        <v>86929</v>
      </c>
      <c r="H4521" s="196" t="s">
        <v>10063</v>
      </c>
      <c r="I4521" s="196" t="s">
        <v>5502</v>
      </c>
      <c r="J4521" s="196" t="s">
        <v>5432</v>
      </c>
      <c r="K4521" s="197">
        <v>240.12</v>
      </c>
      <c r="L4521" s="196" t="s">
        <v>5433</v>
      </c>
    </row>
    <row r="4522" spans="1:12" ht="15.75">
      <c r="A4522" s="196" t="s">
        <v>8643</v>
      </c>
      <c r="B4522" s="196" t="s">
        <v>8644</v>
      </c>
      <c r="C4522" s="196" t="s">
        <v>10016</v>
      </c>
      <c r="D4522" s="196">
        <v>183</v>
      </c>
      <c r="E4522" s="197" t="s">
        <v>144</v>
      </c>
      <c r="F4522" s="196" t="s">
        <v>144</v>
      </c>
      <c r="G4522" s="196">
        <v>86930</v>
      </c>
      <c r="H4522" s="196" t="s">
        <v>10064</v>
      </c>
      <c r="I4522" s="196" t="s">
        <v>5502</v>
      </c>
      <c r="J4522" s="196" t="s">
        <v>5432</v>
      </c>
      <c r="K4522" s="197">
        <v>245.96</v>
      </c>
      <c r="L4522" s="196" t="s">
        <v>5433</v>
      </c>
    </row>
    <row r="4523" spans="1:12" ht="15.75">
      <c r="A4523" s="196" t="s">
        <v>8643</v>
      </c>
      <c r="B4523" s="196" t="s">
        <v>8644</v>
      </c>
      <c r="C4523" s="196" t="s">
        <v>10016</v>
      </c>
      <c r="D4523" s="196">
        <v>183</v>
      </c>
      <c r="E4523" s="197" t="s">
        <v>144</v>
      </c>
      <c r="F4523" s="196" t="s">
        <v>144</v>
      </c>
      <c r="G4523" s="196">
        <v>86931</v>
      </c>
      <c r="H4523" s="196" t="s">
        <v>10065</v>
      </c>
      <c r="I4523" s="196" t="s">
        <v>5502</v>
      </c>
      <c r="J4523" s="196" t="s">
        <v>5432</v>
      </c>
      <c r="K4523" s="197">
        <v>411.64</v>
      </c>
      <c r="L4523" s="196" t="s">
        <v>5433</v>
      </c>
    </row>
    <row r="4524" spans="1:12" ht="15.75">
      <c r="A4524" s="196" t="s">
        <v>8643</v>
      </c>
      <c r="B4524" s="196" t="s">
        <v>8644</v>
      </c>
      <c r="C4524" s="196" t="s">
        <v>10016</v>
      </c>
      <c r="D4524" s="196">
        <v>183</v>
      </c>
      <c r="E4524" s="197" t="s">
        <v>144</v>
      </c>
      <c r="F4524" s="196" t="s">
        <v>144</v>
      </c>
      <c r="G4524" s="196">
        <v>86932</v>
      </c>
      <c r="H4524" s="196" t="s">
        <v>10066</v>
      </c>
      <c r="I4524" s="196" t="s">
        <v>5502</v>
      </c>
      <c r="J4524" s="196" t="s">
        <v>5432</v>
      </c>
      <c r="K4524" s="197">
        <v>448.16</v>
      </c>
      <c r="L4524" s="196" t="s">
        <v>5433</v>
      </c>
    </row>
    <row r="4525" spans="1:12" ht="15.75">
      <c r="A4525" s="196" t="s">
        <v>8643</v>
      </c>
      <c r="B4525" s="196" t="s">
        <v>8644</v>
      </c>
      <c r="C4525" s="196" t="s">
        <v>10016</v>
      </c>
      <c r="D4525" s="196">
        <v>183</v>
      </c>
      <c r="E4525" s="197" t="s">
        <v>144</v>
      </c>
      <c r="F4525" s="196" t="s">
        <v>144</v>
      </c>
      <c r="G4525" s="196">
        <v>86933</v>
      </c>
      <c r="H4525" s="196" t="s">
        <v>10067</v>
      </c>
      <c r="I4525" s="196" t="s">
        <v>5502</v>
      </c>
      <c r="J4525" s="196" t="s">
        <v>5432</v>
      </c>
      <c r="K4525" s="197">
        <v>302.32</v>
      </c>
      <c r="L4525" s="196" t="s">
        <v>5433</v>
      </c>
    </row>
    <row r="4526" spans="1:12" ht="15.75">
      <c r="A4526" s="196" t="s">
        <v>8643</v>
      </c>
      <c r="B4526" s="196" t="s">
        <v>8644</v>
      </c>
      <c r="C4526" s="196" t="s">
        <v>10016</v>
      </c>
      <c r="D4526" s="196">
        <v>183</v>
      </c>
      <c r="E4526" s="197" t="s">
        <v>144</v>
      </c>
      <c r="F4526" s="196" t="s">
        <v>144</v>
      </c>
      <c r="G4526" s="196">
        <v>86934</v>
      </c>
      <c r="H4526" s="196" t="s">
        <v>10068</v>
      </c>
      <c r="I4526" s="196" t="s">
        <v>5502</v>
      </c>
      <c r="J4526" s="196" t="s">
        <v>5432</v>
      </c>
      <c r="K4526" s="197">
        <v>294.07</v>
      </c>
      <c r="L4526" s="196" t="s">
        <v>5433</v>
      </c>
    </row>
    <row r="4527" spans="1:12" ht="15.75">
      <c r="A4527" s="196" t="s">
        <v>8643</v>
      </c>
      <c r="B4527" s="196" t="s">
        <v>8644</v>
      </c>
      <c r="C4527" s="196" t="s">
        <v>10016</v>
      </c>
      <c r="D4527" s="196">
        <v>183</v>
      </c>
      <c r="E4527" s="197" t="s">
        <v>144</v>
      </c>
      <c r="F4527" s="196" t="s">
        <v>144</v>
      </c>
      <c r="G4527" s="196">
        <v>86935</v>
      </c>
      <c r="H4527" s="196" t="s">
        <v>10069</v>
      </c>
      <c r="I4527" s="196" t="s">
        <v>5502</v>
      </c>
      <c r="J4527" s="196" t="s">
        <v>5503</v>
      </c>
      <c r="K4527" s="197">
        <v>237.53</v>
      </c>
      <c r="L4527" s="196" t="s">
        <v>5433</v>
      </c>
    </row>
    <row r="4528" spans="1:12" ht="15.75">
      <c r="A4528" s="196" t="s">
        <v>8643</v>
      </c>
      <c r="B4528" s="196" t="s">
        <v>8644</v>
      </c>
      <c r="C4528" s="196" t="s">
        <v>10016</v>
      </c>
      <c r="D4528" s="196">
        <v>183</v>
      </c>
      <c r="E4528" s="197" t="s">
        <v>144</v>
      </c>
      <c r="F4528" s="196" t="s">
        <v>144</v>
      </c>
      <c r="G4528" s="196">
        <v>86936</v>
      </c>
      <c r="H4528" s="196" t="s">
        <v>10070</v>
      </c>
      <c r="I4528" s="196" t="s">
        <v>5502</v>
      </c>
      <c r="J4528" s="196" t="s">
        <v>5503</v>
      </c>
      <c r="K4528" s="197">
        <v>399.25</v>
      </c>
      <c r="L4528" s="196" t="s">
        <v>5433</v>
      </c>
    </row>
    <row r="4529" spans="1:12" ht="15.75">
      <c r="A4529" s="196" t="s">
        <v>8643</v>
      </c>
      <c r="B4529" s="196" t="s">
        <v>8644</v>
      </c>
      <c r="C4529" s="196" t="s">
        <v>10016</v>
      </c>
      <c r="D4529" s="196">
        <v>183</v>
      </c>
      <c r="E4529" s="197" t="s">
        <v>144</v>
      </c>
      <c r="F4529" s="196" t="s">
        <v>144</v>
      </c>
      <c r="G4529" s="196">
        <v>86937</v>
      </c>
      <c r="H4529" s="196" t="s">
        <v>10071</v>
      </c>
      <c r="I4529" s="196" t="s">
        <v>5502</v>
      </c>
      <c r="J4529" s="196" t="s">
        <v>5503</v>
      </c>
      <c r="K4529" s="197">
        <v>159.05000000000001</v>
      </c>
      <c r="L4529" s="196" t="s">
        <v>5433</v>
      </c>
    </row>
    <row r="4530" spans="1:12" ht="15.75">
      <c r="A4530" s="196" t="s">
        <v>8643</v>
      </c>
      <c r="B4530" s="196" t="s">
        <v>8644</v>
      </c>
      <c r="C4530" s="196" t="s">
        <v>10016</v>
      </c>
      <c r="D4530" s="196">
        <v>183</v>
      </c>
      <c r="E4530" s="197" t="s">
        <v>144</v>
      </c>
      <c r="F4530" s="196" t="s">
        <v>144</v>
      </c>
      <c r="G4530" s="196">
        <v>86938</v>
      </c>
      <c r="H4530" s="196" t="s">
        <v>10072</v>
      </c>
      <c r="I4530" s="196" t="s">
        <v>5502</v>
      </c>
      <c r="J4530" s="196" t="s">
        <v>5503</v>
      </c>
      <c r="K4530" s="197">
        <v>320.77</v>
      </c>
      <c r="L4530" s="196" t="s">
        <v>5433</v>
      </c>
    </row>
    <row r="4531" spans="1:12" ht="15.75">
      <c r="A4531" s="196" t="s">
        <v>8643</v>
      </c>
      <c r="B4531" s="196" t="s">
        <v>8644</v>
      </c>
      <c r="C4531" s="196" t="s">
        <v>10016</v>
      </c>
      <c r="D4531" s="196">
        <v>183</v>
      </c>
      <c r="E4531" s="197" t="s">
        <v>144</v>
      </c>
      <c r="F4531" s="196" t="s">
        <v>144</v>
      </c>
      <c r="G4531" s="196">
        <v>86939</v>
      </c>
      <c r="H4531" s="196" t="s">
        <v>10073</v>
      </c>
      <c r="I4531" s="196" t="s">
        <v>5502</v>
      </c>
      <c r="J4531" s="196" t="s">
        <v>5432</v>
      </c>
      <c r="K4531" s="197">
        <v>295.27</v>
      </c>
      <c r="L4531" s="196" t="s">
        <v>5433</v>
      </c>
    </row>
    <row r="4532" spans="1:12" ht="15.75">
      <c r="A4532" s="196" t="s">
        <v>8643</v>
      </c>
      <c r="B4532" s="196" t="s">
        <v>8644</v>
      </c>
      <c r="C4532" s="196" t="s">
        <v>10016</v>
      </c>
      <c r="D4532" s="196">
        <v>183</v>
      </c>
      <c r="E4532" s="197" t="s">
        <v>144</v>
      </c>
      <c r="F4532" s="196" t="s">
        <v>144</v>
      </c>
      <c r="G4532" s="196">
        <v>86940</v>
      </c>
      <c r="H4532" s="196" t="s">
        <v>10074</v>
      </c>
      <c r="I4532" s="196" t="s">
        <v>5502</v>
      </c>
      <c r="J4532" s="196" t="s">
        <v>5432</v>
      </c>
      <c r="K4532" s="197">
        <v>810.83</v>
      </c>
      <c r="L4532" s="196" t="s">
        <v>5433</v>
      </c>
    </row>
    <row r="4533" spans="1:12" ht="15.75">
      <c r="A4533" s="196" t="s">
        <v>8643</v>
      </c>
      <c r="B4533" s="196" t="s">
        <v>8644</v>
      </c>
      <c r="C4533" s="196" t="s">
        <v>10016</v>
      </c>
      <c r="D4533" s="196">
        <v>183</v>
      </c>
      <c r="E4533" s="197" t="s">
        <v>144</v>
      </c>
      <c r="F4533" s="196" t="s">
        <v>144</v>
      </c>
      <c r="G4533" s="196">
        <v>86941</v>
      </c>
      <c r="H4533" s="196" t="s">
        <v>10075</v>
      </c>
      <c r="I4533" s="196" t="s">
        <v>5502</v>
      </c>
      <c r="J4533" s="196" t="s">
        <v>5432</v>
      </c>
      <c r="K4533" s="197">
        <v>627.82000000000005</v>
      </c>
      <c r="L4533" s="196" t="s">
        <v>5433</v>
      </c>
    </row>
    <row r="4534" spans="1:12" ht="15.75">
      <c r="A4534" s="196" t="s">
        <v>8643</v>
      </c>
      <c r="B4534" s="196" t="s">
        <v>8644</v>
      </c>
      <c r="C4534" s="196" t="s">
        <v>10016</v>
      </c>
      <c r="D4534" s="196">
        <v>183</v>
      </c>
      <c r="E4534" s="197" t="s">
        <v>144</v>
      </c>
      <c r="F4534" s="196" t="s">
        <v>144</v>
      </c>
      <c r="G4534" s="196">
        <v>86942</v>
      </c>
      <c r="H4534" s="196" t="s">
        <v>10076</v>
      </c>
      <c r="I4534" s="196" t="s">
        <v>5502</v>
      </c>
      <c r="J4534" s="196" t="s">
        <v>5432</v>
      </c>
      <c r="K4534" s="197">
        <v>202.45</v>
      </c>
      <c r="L4534" s="196" t="s">
        <v>5433</v>
      </c>
    </row>
    <row r="4535" spans="1:12" ht="15.75">
      <c r="A4535" s="196" t="s">
        <v>8643</v>
      </c>
      <c r="B4535" s="196" t="s">
        <v>8644</v>
      </c>
      <c r="C4535" s="196" t="s">
        <v>10016</v>
      </c>
      <c r="D4535" s="196">
        <v>183</v>
      </c>
      <c r="E4535" s="197" t="s">
        <v>144</v>
      </c>
      <c r="F4535" s="196" t="s">
        <v>144</v>
      </c>
      <c r="G4535" s="196">
        <v>86943</v>
      </c>
      <c r="H4535" s="196" t="s">
        <v>10077</v>
      </c>
      <c r="I4535" s="196" t="s">
        <v>5502</v>
      </c>
      <c r="J4535" s="196" t="s">
        <v>5432</v>
      </c>
      <c r="K4535" s="197">
        <v>194.2</v>
      </c>
      <c r="L4535" s="196" t="s">
        <v>5433</v>
      </c>
    </row>
    <row r="4536" spans="1:12" ht="15.75">
      <c r="A4536" s="196" t="s">
        <v>8643</v>
      </c>
      <c r="B4536" s="196" t="s">
        <v>8644</v>
      </c>
      <c r="C4536" s="196" t="s">
        <v>10016</v>
      </c>
      <c r="D4536" s="196">
        <v>183</v>
      </c>
      <c r="E4536" s="197" t="s">
        <v>144</v>
      </c>
      <c r="F4536" s="196" t="s">
        <v>144</v>
      </c>
      <c r="G4536" s="196">
        <v>86947</v>
      </c>
      <c r="H4536" s="196" t="s">
        <v>10078</v>
      </c>
      <c r="I4536" s="196" t="s">
        <v>5502</v>
      </c>
      <c r="J4536" s="196" t="s">
        <v>5432</v>
      </c>
      <c r="K4536" s="197">
        <v>850.61</v>
      </c>
      <c r="L4536" s="196" t="s">
        <v>5433</v>
      </c>
    </row>
    <row r="4537" spans="1:12" ht="15.75">
      <c r="A4537" s="196" t="s">
        <v>8643</v>
      </c>
      <c r="B4537" s="196" t="s">
        <v>8644</v>
      </c>
      <c r="C4537" s="196" t="s">
        <v>10016</v>
      </c>
      <c r="D4537" s="196">
        <v>183</v>
      </c>
      <c r="E4537" s="197" t="s">
        <v>144</v>
      </c>
      <c r="F4537" s="196" t="s">
        <v>144</v>
      </c>
      <c r="G4537" s="196">
        <v>93396</v>
      </c>
      <c r="H4537" s="196" t="s">
        <v>10079</v>
      </c>
      <c r="I4537" s="196" t="s">
        <v>5502</v>
      </c>
      <c r="J4537" s="196" t="s">
        <v>5432</v>
      </c>
      <c r="K4537" s="197">
        <v>506.76</v>
      </c>
      <c r="L4537" s="196" t="s">
        <v>5433</v>
      </c>
    </row>
    <row r="4538" spans="1:12" ht="15.75">
      <c r="A4538" s="196" t="s">
        <v>8643</v>
      </c>
      <c r="B4538" s="196" t="s">
        <v>8644</v>
      </c>
      <c r="C4538" s="196" t="s">
        <v>10016</v>
      </c>
      <c r="D4538" s="196">
        <v>183</v>
      </c>
      <c r="E4538" s="197" t="s">
        <v>144</v>
      </c>
      <c r="F4538" s="196" t="s">
        <v>144</v>
      </c>
      <c r="G4538" s="196">
        <v>93441</v>
      </c>
      <c r="H4538" s="196" t="s">
        <v>10080</v>
      </c>
      <c r="I4538" s="196" t="s">
        <v>5502</v>
      </c>
      <c r="J4538" s="196" t="s">
        <v>5432</v>
      </c>
      <c r="K4538" s="197">
        <v>891.69</v>
      </c>
      <c r="L4538" s="196" t="s">
        <v>5433</v>
      </c>
    </row>
    <row r="4539" spans="1:12" ht="15.75">
      <c r="A4539" s="196" t="s">
        <v>8643</v>
      </c>
      <c r="B4539" s="196" t="s">
        <v>8644</v>
      </c>
      <c r="C4539" s="196" t="s">
        <v>10016</v>
      </c>
      <c r="D4539" s="196">
        <v>183</v>
      </c>
      <c r="E4539" s="197" t="s">
        <v>144</v>
      </c>
      <c r="F4539" s="196" t="s">
        <v>144</v>
      </c>
      <c r="G4539" s="196">
        <v>93442</v>
      </c>
      <c r="H4539" s="196" t="s">
        <v>10081</v>
      </c>
      <c r="I4539" s="196" t="s">
        <v>5502</v>
      </c>
      <c r="J4539" s="196" t="s">
        <v>5432</v>
      </c>
      <c r="K4539" s="197">
        <v>915.78</v>
      </c>
      <c r="L4539" s="196" t="s">
        <v>5433</v>
      </c>
    </row>
    <row r="4540" spans="1:12" ht="15.75">
      <c r="A4540" s="196" t="s">
        <v>8643</v>
      </c>
      <c r="B4540" s="196" t="s">
        <v>8644</v>
      </c>
      <c r="C4540" s="196" t="s">
        <v>10016</v>
      </c>
      <c r="D4540" s="196">
        <v>183</v>
      </c>
      <c r="E4540" s="197" t="s">
        <v>144</v>
      </c>
      <c r="F4540" s="196" t="s">
        <v>144</v>
      </c>
      <c r="G4540" s="196">
        <v>95469</v>
      </c>
      <c r="H4540" s="196" t="s">
        <v>10082</v>
      </c>
      <c r="I4540" s="196" t="s">
        <v>5502</v>
      </c>
      <c r="J4540" s="196" t="s">
        <v>5432</v>
      </c>
      <c r="K4540" s="197">
        <v>177.91</v>
      </c>
      <c r="L4540" s="196" t="s">
        <v>5433</v>
      </c>
    </row>
    <row r="4541" spans="1:12" ht="15.75">
      <c r="A4541" s="196" t="s">
        <v>8643</v>
      </c>
      <c r="B4541" s="196" t="s">
        <v>8644</v>
      </c>
      <c r="C4541" s="196" t="s">
        <v>10016</v>
      </c>
      <c r="D4541" s="196">
        <v>183</v>
      </c>
      <c r="E4541" s="197" t="s">
        <v>144</v>
      </c>
      <c r="F4541" s="196" t="s">
        <v>144</v>
      </c>
      <c r="G4541" s="196">
        <v>95470</v>
      </c>
      <c r="H4541" s="196" t="s">
        <v>10083</v>
      </c>
      <c r="I4541" s="196" t="s">
        <v>5502</v>
      </c>
      <c r="J4541" s="196" t="s">
        <v>5432</v>
      </c>
      <c r="K4541" s="197">
        <v>185.36</v>
      </c>
      <c r="L4541" s="196" t="s">
        <v>5433</v>
      </c>
    </row>
    <row r="4542" spans="1:12" ht="15.75">
      <c r="A4542" s="196" t="s">
        <v>8643</v>
      </c>
      <c r="B4542" s="196" t="s">
        <v>8644</v>
      </c>
      <c r="C4542" s="196" t="s">
        <v>10016</v>
      </c>
      <c r="D4542" s="196">
        <v>183</v>
      </c>
      <c r="E4542" s="197" t="s">
        <v>144</v>
      </c>
      <c r="F4542" s="196" t="s">
        <v>144</v>
      </c>
      <c r="G4542" s="196">
        <v>95471</v>
      </c>
      <c r="H4542" s="196" t="s">
        <v>10084</v>
      </c>
      <c r="I4542" s="196" t="s">
        <v>5502</v>
      </c>
      <c r="J4542" s="196" t="s">
        <v>5432</v>
      </c>
      <c r="K4542" s="197">
        <v>713.9</v>
      </c>
      <c r="L4542" s="196" t="s">
        <v>5433</v>
      </c>
    </row>
    <row r="4543" spans="1:12" ht="15.75">
      <c r="A4543" s="196" t="s">
        <v>8643</v>
      </c>
      <c r="B4543" s="196" t="s">
        <v>8644</v>
      </c>
      <c r="C4543" s="196" t="s">
        <v>10016</v>
      </c>
      <c r="D4543" s="196">
        <v>183</v>
      </c>
      <c r="E4543" s="197" t="s">
        <v>144</v>
      </c>
      <c r="F4543" s="196" t="s">
        <v>144</v>
      </c>
      <c r="G4543" s="196">
        <v>95472</v>
      </c>
      <c r="H4543" s="196" t="s">
        <v>10085</v>
      </c>
      <c r="I4543" s="196" t="s">
        <v>5502</v>
      </c>
      <c r="J4543" s="196" t="s">
        <v>5432</v>
      </c>
      <c r="K4543" s="197">
        <v>721.35</v>
      </c>
      <c r="L4543" s="196" t="s">
        <v>5433</v>
      </c>
    </row>
    <row r="4544" spans="1:12" ht="15.75">
      <c r="A4544" s="196" t="s">
        <v>8643</v>
      </c>
      <c r="B4544" s="196" t="s">
        <v>8644</v>
      </c>
      <c r="C4544" s="196" t="s">
        <v>10016</v>
      </c>
      <c r="D4544" s="196">
        <v>183</v>
      </c>
      <c r="E4544" s="197" t="s">
        <v>144</v>
      </c>
      <c r="F4544" s="196" t="s">
        <v>144</v>
      </c>
      <c r="G4544" s="196">
        <v>95542</v>
      </c>
      <c r="H4544" s="196" t="s">
        <v>10086</v>
      </c>
      <c r="I4544" s="196" t="s">
        <v>5502</v>
      </c>
      <c r="J4544" s="196" t="s">
        <v>5503</v>
      </c>
      <c r="K4544" s="197">
        <v>31.58</v>
      </c>
      <c r="L4544" s="196" t="s">
        <v>5433</v>
      </c>
    </row>
    <row r="4545" spans="1:12" ht="15.75">
      <c r="A4545" s="196" t="s">
        <v>8643</v>
      </c>
      <c r="B4545" s="196" t="s">
        <v>8644</v>
      </c>
      <c r="C4545" s="196" t="s">
        <v>10016</v>
      </c>
      <c r="D4545" s="196">
        <v>183</v>
      </c>
      <c r="E4545" s="197" t="s">
        <v>144</v>
      </c>
      <c r="F4545" s="196" t="s">
        <v>144</v>
      </c>
      <c r="G4545" s="196">
        <v>95543</v>
      </c>
      <c r="H4545" s="196" t="s">
        <v>10087</v>
      </c>
      <c r="I4545" s="196" t="s">
        <v>5502</v>
      </c>
      <c r="J4545" s="196" t="s">
        <v>5503</v>
      </c>
      <c r="K4545" s="197">
        <v>53.14</v>
      </c>
      <c r="L4545" s="196" t="s">
        <v>5433</v>
      </c>
    </row>
    <row r="4546" spans="1:12" ht="15.75">
      <c r="A4546" s="196" t="s">
        <v>8643</v>
      </c>
      <c r="B4546" s="196" t="s">
        <v>8644</v>
      </c>
      <c r="C4546" s="196" t="s">
        <v>10016</v>
      </c>
      <c r="D4546" s="196">
        <v>183</v>
      </c>
      <c r="E4546" s="197" t="s">
        <v>144</v>
      </c>
      <c r="F4546" s="196" t="s">
        <v>144</v>
      </c>
      <c r="G4546" s="196">
        <v>95544</v>
      </c>
      <c r="H4546" s="196" t="s">
        <v>10088</v>
      </c>
      <c r="I4546" s="196" t="s">
        <v>5502</v>
      </c>
      <c r="J4546" s="196" t="s">
        <v>5503</v>
      </c>
      <c r="K4546" s="197">
        <v>38.590000000000003</v>
      </c>
      <c r="L4546" s="196" t="s">
        <v>5433</v>
      </c>
    </row>
    <row r="4547" spans="1:12" ht="15.75">
      <c r="A4547" s="196" t="s">
        <v>8643</v>
      </c>
      <c r="B4547" s="196" t="s">
        <v>8644</v>
      </c>
      <c r="C4547" s="196" t="s">
        <v>10016</v>
      </c>
      <c r="D4547" s="196">
        <v>183</v>
      </c>
      <c r="E4547" s="197" t="s">
        <v>144</v>
      </c>
      <c r="F4547" s="196" t="s">
        <v>144</v>
      </c>
      <c r="G4547" s="196">
        <v>95545</v>
      </c>
      <c r="H4547" s="196" t="s">
        <v>10089</v>
      </c>
      <c r="I4547" s="196" t="s">
        <v>5502</v>
      </c>
      <c r="J4547" s="196" t="s">
        <v>5884</v>
      </c>
      <c r="K4547" s="197">
        <v>37.85</v>
      </c>
      <c r="L4547" s="196" t="s">
        <v>5433</v>
      </c>
    </row>
    <row r="4548" spans="1:12" ht="15.75">
      <c r="A4548" s="196" t="s">
        <v>8643</v>
      </c>
      <c r="B4548" s="196" t="s">
        <v>8644</v>
      </c>
      <c r="C4548" s="196" t="s">
        <v>10016</v>
      </c>
      <c r="D4548" s="196">
        <v>183</v>
      </c>
      <c r="E4548" s="197" t="s">
        <v>144</v>
      </c>
      <c r="F4548" s="196" t="s">
        <v>144</v>
      </c>
      <c r="G4548" s="196">
        <v>95546</v>
      </c>
      <c r="H4548" s="196" t="s">
        <v>10090</v>
      </c>
      <c r="I4548" s="196" t="s">
        <v>5502</v>
      </c>
      <c r="J4548" s="196" t="s">
        <v>5503</v>
      </c>
      <c r="K4548" s="197">
        <v>129.75</v>
      </c>
      <c r="L4548" s="196" t="s">
        <v>5433</v>
      </c>
    </row>
    <row r="4549" spans="1:12" ht="15.75">
      <c r="A4549" s="196" t="s">
        <v>8643</v>
      </c>
      <c r="B4549" s="196" t="s">
        <v>8644</v>
      </c>
      <c r="C4549" s="196" t="s">
        <v>10016</v>
      </c>
      <c r="D4549" s="196">
        <v>183</v>
      </c>
      <c r="E4549" s="197" t="s">
        <v>144</v>
      </c>
      <c r="F4549" s="196" t="s">
        <v>144</v>
      </c>
      <c r="G4549" s="196">
        <v>95547</v>
      </c>
      <c r="H4549" s="196" t="s">
        <v>10091</v>
      </c>
      <c r="I4549" s="196" t="s">
        <v>5502</v>
      </c>
      <c r="J4549" s="196" t="s">
        <v>5884</v>
      </c>
      <c r="K4549" s="197">
        <v>50.91</v>
      </c>
      <c r="L4549" s="196" t="s">
        <v>5433</v>
      </c>
    </row>
    <row r="4550" spans="1:12" ht="15.75">
      <c r="A4550" s="196" t="s">
        <v>8643</v>
      </c>
      <c r="B4550" s="196" t="s">
        <v>8644</v>
      </c>
      <c r="C4550" s="196" t="s">
        <v>10016</v>
      </c>
      <c r="D4550" s="196">
        <v>183</v>
      </c>
      <c r="E4550" s="197" t="s">
        <v>144</v>
      </c>
      <c r="F4550" s="196" t="s">
        <v>144</v>
      </c>
      <c r="G4550" s="196">
        <v>100848</v>
      </c>
      <c r="H4550" s="196" t="s">
        <v>10092</v>
      </c>
      <c r="I4550" s="196" t="s">
        <v>5502</v>
      </c>
      <c r="J4550" s="196" t="s">
        <v>5432</v>
      </c>
      <c r="K4550" s="197">
        <v>340.65</v>
      </c>
      <c r="L4550" s="196" t="s">
        <v>5433</v>
      </c>
    </row>
    <row r="4551" spans="1:12" ht="15.75">
      <c r="A4551" s="196" t="s">
        <v>8643</v>
      </c>
      <c r="B4551" s="196" t="s">
        <v>8644</v>
      </c>
      <c r="C4551" s="196" t="s">
        <v>10016</v>
      </c>
      <c r="D4551" s="196">
        <v>183</v>
      </c>
      <c r="E4551" s="197" t="s">
        <v>144</v>
      </c>
      <c r="F4551" s="196" t="s">
        <v>144</v>
      </c>
      <c r="G4551" s="196">
        <v>100849</v>
      </c>
      <c r="H4551" s="196" t="s">
        <v>10093</v>
      </c>
      <c r="I4551" s="196" t="s">
        <v>5502</v>
      </c>
      <c r="J4551" s="196" t="s">
        <v>5884</v>
      </c>
      <c r="K4551" s="197">
        <v>34.22</v>
      </c>
      <c r="L4551" s="196" t="s">
        <v>5433</v>
      </c>
    </row>
    <row r="4552" spans="1:12" ht="15.75">
      <c r="A4552" s="196" t="s">
        <v>8643</v>
      </c>
      <c r="B4552" s="196" t="s">
        <v>8644</v>
      </c>
      <c r="C4552" s="196" t="s">
        <v>10016</v>
      </c>
      <c r="D4552" s="196">
        <v>183</v>
      </c>
      <c r="E4552" s="197" t="s">
        <v>144</v>
      </c>
      <c r="F4552" s="196" t="s">
        <v>144</v>
      </c>
      <c r="G4552" s="196">
        <v>100851</v>
      </c>
      <c r="H4552" s="196" t="s">
        <v>10094</v>
      </c>
      <c r="I4552" s="196" t="s">
        <v>5502</v>
      </c>
      <c r="J4552" s="196" t="s">
        <v>5503</v>
      </c>
      <c r="K4552" s="197">
        <v>67.95</v>
      </c>
      <c r="L4552" s="196" t="s">
        <v>5433</v>
      </c>
    </row>
    <row r="4553" spans="1:12" ht="15.75">
      <c r="A4553" s="196" t="s">
        <v>8643</v>
      </c>
      <c r="B4553" s="196" t="s">
        <v>8644</v>
      </c>
      <c r="C4553" s="196" t="s">
        <v>10016</v>
      </c>
      <c r="D4553" s="196">
        <v>183</v>
      </c>
      <c r="E4553" s="197" t="s">
        <v>144</v>
      </c>
      <c r="F4553" s="196" t="s">
        <v>144</v>
      </c>
      <c r="G4553" s="196">
        <v>100852</v>
      </c>
      <c r="H4553" s="196" t="s">
        <v>10095</v>
      </c>
      <c r="I4553" s="196" t="s">
        <v>5502</v>
      </c>
      <c r="J4553" s="196" t="s">
        <v>5503</v>
      </c>
      <c r="K4553" s="197">
        <v>180.95</v>
      </c>
      <c r="L4553" s="196" t="s">
        <v>5433</v>
      </c>
    </row>
    <row r="4554" spans="1:12" ht="15.75">
      <c r="A4554" s="196" t="s">
        <v>8643</v>
      </c>
      <c r="B4554" s="196" t="s">
        <v>8644</v>
      </c>
      <c r="C4554" s="196" t="s">
        <v>10016</v>
      </c>
      <c r="D4554" s="196">
        <v>183</v>
      </c>
      <c r="E4554" s="197" t="s">
        <v>144</v>
      </c>
      <c r="F4554" s="196" t="s">
        <v>144</v>
      </c>
      <c r="G4554" s="196">
        <v>100854</v>
      </c>
      <c r="H4554" s="196" t="s">
        <v>10096</v>
      </c>
      <c r="I4554" s="196" t="s">
        <v>5502</v>
      </c>
      <c r="J4554" s="196" t="s">
        <v>5503</v>
      </c>
      <c r="K4554" s="197">
        <v>666.02</v>
      </c>
      <c r="L4554" s="196" t="s">
        <v>5433</v>
      </c>
    </row>
    <row r="4555" spans="1:12" ht="15.75">
      <c r="A4555" s="196" t="s">
        <v>8643</v>
      </c>
      <c r="B4555" s="196" t="s">
        <v>8644</v>
      </c>
      <c r="C4555" s="196" t="s">
        <v>10016</v>
      </c>
      <c r="D4555" s="196">
        <v>183</v>
      </c>
      <c r="E4555" s="197" t="s">
        <v>144</v>
      </c>
      <c r="F4555" s="196" t="s">
        <v>144</v>
      </c>
      <c r="G4555" s="196">
        <v>100855</v>
      </c>
      <c r="H4555" s="196" t="s">
        <v>10097</v>
      </c>
      <c r="I4555" s="196" t="s">
        <v>5502</v>
      </c>
      <c r="J4555" s="196" t="s">
        <v>5884</v>
      </c>
      <c r="K4555" s="197">
        <v>37.85</v>
      </c>
      <c r="L4555" s="196" t="s">
        <v>5433</v>
      </c>
    </row>
    <row r="4556" spans="1:12" ht="15.75">
      <c r="A4556" s="196" t="s">
        <v>8643</v>
      </c>
      <c r="B4556" s="196" t="s">
        <v>8644</v>
      </c>
      <c r="C4556" s="196" t="s">
        <v>10016</v>
      </c>
      <c r="D4556" s="196">
        <v>183</v>
      </c>
      <c r="E4556" s="197" t="s">
        <v>144</v>
      </c>
      <c r="F4556" s="196" t="s">
        <v>144</v>
      </c>
      <c r="G4556" s="196">
        <v>100856</v>
      </c>
      <c r="H4556" s="196" t="s">
        <v>10098</v>
      </c>
      <c r="I4556" s="196" t="s">
        <v>5502</v>
      </c>
      <c r="J4556" s="196" t="s">
        <v>5503</v>
      </c>
      <c r="K4556" s="197">
        <v>25.25</v>
      </c>
      <c r="L4556" s="196" t="s">
        <v>5433</v>
      </c>
    </row>
    <row r="4557" spans="1:12" ht="15.75">
      <c r="A4557" s="196" t="s">
        <v>8643</v>
      </c>
      <c r="B4557" s="196" t="s">
        <v>8644</v>
      </c>
      <c r="C4557" s="196" t="s">
        <v>10016</v>
      </c>
      <c r="D4557" s="196">
        <v>183</v>
      </c>
      <c r="E4557" s="197" t="s">
        <v>144</v>
      </c>
      <c r="F4557" s="196" t="s">
        <v>144</v>
      </c>
      <c r="G4557" s="196">
        <v>100857</v>
      </c>
      <c r="H4557" s="196" t="s">
        <v>10099</v>
      </c>
      <c r="I4557" s="196" t="s">
        <v>5502</v>
      </c>
      <c r="J4557" s="196" t="s">
        <v>5503</v>
      </c>
      <c r="K4557" s="197">
        <v>249.73</v>
      </c>
      <c r="L4557" s="196" t="s">
        <v>5433</v>
      </c>
    </row>
    <row r="4558" spans="1:12" ht="15.75">
      <c r="A4558" s="196" t="s">
        <v>8643</v>
      </c>
      <c r="B4558" s="196" t="s">
        <v>8644</v>
      </c>
      <c r="C4558" s="196" t="s">
        <v>10016</v>
      </c>
      <c r="D4558" s="196">
        <v>183</v>
      </c>
      <c r="E4558" s="197" t="s">
        <v>144</v>
      </c>
      <c r="F4558" s="196" t="s">
        <v>144</v>
      </c>
      <c r="G4558" s="196">
        <v>100858</v>
      </c>
      <c r="H4558" s="196" t="s">
        <v>10100</v>
      </c>
      <c r="I4558" s="196" t="s">
        <v>5502</v>
      </c>
      <c r="J4558" s="196" t="s">
        <v>5432</v>
      </c>
      <c r="K4558" s="197">
        <v>534.45000000000005</v>
      </c>
      <c r="L4558" s="196" t="s">
        <v>5433</v>
      </c>
    </row>
    <row r="4559" spans="1:12" ht="15.75">
      <c r="A4559" s="196" t="s">
        <v>8643</v>
      </c>
      <c r="B4559" s="196" t="s">
        <v>8644</v>
      </c>
      <c r="C4559" s="196" t="s">
        <v>10016</v>
      </c>
      <c r="D4559" s="196">
        <v>183</v>
      </c>
      <c r="E4559" s="197" t="s">
        <v>144</v>
      </c>
      <c r="F4559" s="196" t="s">
        <v>144</v>
      </c>
      <c r="G4559" s="196">
        <v>100860</v>
      </c>
      <c r="H4559" s="196" t="s">
        <v>10101</v>
      </c>
      <c r="I4559" s="196" t="s">
        <v>5502</v>
      </c>
      <c r="J4559" s="196" t="s">
        <v>5884</v>
      </c>
      <c r="K4559" s="197">
        <v>75.78</v>
      </c>
      <c r="L4559" s="196" t="s">
        <v>5433</v>
      </c>
    </row>
    <row r="4560" spans="1:12" ht="15.75">
      <c r="A4560" s="196" t="s">
        <v>8643</v>
      </c>
      <c r="B4560" s="196" t="s">
        <v>8644</v>
      </c>
      <c r="C4560" s="196" t="s">
        <v>10016</v>
      </c>
      <c r="D4560" s="196">
        <v>183</v>
      </c>
      <c r="E4560" s="197" t="s">
        <v>144</v>
      </c>
      <c r="F4560" s="196" t="s">
        <v>144</v>
      </c>
      <c r="G4560" s="196">
        <v>100861</v>
      </c>
      <c r="H4560" s="196" t="s">
        <v>10102</v>
      </c>
      <c r="I4560" s="196" t="s">
        <v>5502</v>
      </c>
      <c r="J4560" s="196" t="s">
        <v>5432</v>
      </c>
      <c r="K4560" s="197">
        <v>29.53</v>
      </c>
      <c r="L4560" s="196" t="s">
        <v>5433</v>
      </c>
    </row>
    <row r="4561" spans="1:12" ht="15.75">
      <c r="A4561" s="196" t="s">
        <v>8643</v>
      </c>
      <c r="B4561" s="196" t="s">
        <v>8644</v>
      </c>
      <c r="C4561" s="196" t="s">
        <v>10016</v>
      </c>
      <c r="D4561" s="196">
        <v>183</v>
      </c>
      <c r="E4561" s="197" t="s">
        <v>144</v>
      </c>
      <c r="F4561" s="196" t="s">
        <v>144</v>
      </c>
      <c r="G4561" s="196">
        <v>100862</v>
      </c>
      <c r="H4561" s="196" t="s">
        <v>10103</v>
      </c>
      <c r="I4561" s="196" t="s">
        <v>5502</v>
      </c>
      <c r="J4561" s="196" t="s">
        <v>5432</v>
      </c>
      <c r="K4561" s="197">
        <v>32.200000000000003</v>
      </c>
      <c r="L4561" s="196" t="s">
        <v>5433</v>
      </c>
    </row>
    <row r="4562" spans="1:12" ht="15.75">
      <c r="A4562" s="196" t="s">
        <v>8643</v>
      </c>
      <c r="B4562" s="196" t="s">
        <v>8644</v>
      </c>
      <c r="C4562" s="196" t="s">
        <v>10016</v>
      </c>
      <c r="D4562" s="196">
        <v>183</v>
      </c>
      <c r="E4562" s="197" t="s">
        <v>144</v>
      </c>
      <c r="F4562" s="196" t="s">
        <v>144</v>
      </c>
      <c r="G4562" s="196">
        <v>100863</v>
      </c>
      <c r="H4562" s="196" t="s">
        <v>10104</v>
      </c>
      <c r="I4562" s="196" t="s">
        <v>5502</v>
      </c>
      <c r="J4562" s="196" t="s">
        <v>5432</v>
      </c>
      <c r="K4562" s="197">
        <v>423.72</v>
      </c>
      <c r="L4562" s="196" t="s">
        <v>5433</v>
      </c>
    </row>
    <row r="4563" spans="1:12" ht="15.75">
      <c r="A4563" s="196" t="s">
        <v>8643</v>
      </c>
      <c r="B4563" s="196" t="s">
        <v>8644</v>
      </c>
      <c r="C4563" s="196" t="s">
        <v>10016</v>
      </c>
      <c r="D4563" s="196">
        <v>183</v>
      </c>
      <c r="E4563" s="197" t="s">
        <v>144</v>
      </c>
      <c r="F4563" s="196" t="s">
        <v>144</v>
      </c>
      <c r="G4563" s="196">
        <v>100864</v>
      </c>
      <c r="H4563" s="196" t="s">
        <v>10105</v>
      </c>
      <c r="I4563" s="196" t="s">
        <v>5502</v>
      </c>
      <c r="J4563" s="196" t="s">
        <v>5432</v>
      </c>
      <c r="K4563" s="197">
        <v>469.01</v>
      </c>
      <c r="L4563" s="196" t="s">
        <v>5433</v>
      </c>
    </row>
    <row r="4564" spans="1:12" ht="15.75">
      <c r="A4564" s="196" t="s">
        <v>8643</v>
      </c>
      <c r="B4564" s="196" t="s">
        <v>8644</v>
      </c>
      <c r="C4564" s="196" t="s">
        <v>10016</v>
      </c>
      <c r="D4564" s="196">
        <v>183</v>
      </c>
      <c r="E4564" s="197" t="s">
        <v>144</v>
      </c>
      <c r="F4564" s="196" t="s">
        <v>144</v>
      </c>
      <c r="G4564" s="196">
        <v>100865</v>
      </c>
      <c r="H4564" s="196" t="s">
        <v>10106</v>
      </c>
      <c r="I4564" s="196" t="s">
        <v>5502</v>
      </c>
      <c r="J4564" s="196" t="s">
        <v>5432</v>
      </c>
      <c r="K4564" s="197">
        <v>432.85</v>
      </c>
      <c r="L4564" s="196" t="s">
        <v>5433</v>
      </c>
    </row>
    <row r="4565" spans="1:12" ht="15.75">
      <c r="A4565" s="196" t="s">
        <v>8643</v>
      </c>
      <c r="B4565" s="196" t="s">
        <v>8644</v>
      </c>
      <c r="C4565" s="196" t="s">
        <v>10016</v>
      </c>
      <c r="D4565" s="196">
        <v>183</v>
      </c>
      <c r="E4565" s="197" t="s">
        <v>144</v>
      </c>
      <c r="F4565" s="196" t="s">
        <v>144</v>
      </c>
      <c r="G4565" s="196">
        <v>100866</v>
      </c>
      <c r="H4565" s="196" t="s">
        <v>10107</v>
      </c>
      <c r="I4565" s="196" t="s">
        <v>5502</v>
      </c>
      <c r="J4565" s="196" t="s">
        <v>5432</v>
      </c>
      <c r="K4565" s="197">
        <v>213.04</v>
      </c>
      <c r="L4565" s="196" t="s">
        <v>5433</v>
      </c>
    </row>
    <row r="4566" spans="1:12" ht="15.75">
      <c r="A4566" s="196" t="s">
        <v>8643</v>
      </c>
      <c r="B4566" s="196" t="s">
        <v>8644</v>
      </c>
      <c r="C4566" s="196" t="s">
        <v>10016</v>
      </c>
      <c r="D4566" s="196">
        <v>183</v>
      </c>
      <c r="E4566" s="197" t="s">
        <v>144</v>
      </c>
      <c r="F4566" s="196" t="s">
        <v>144</v>
      </c>
      <c r="G4566" s="196">
        <v>100867</v>
      </c>
      <c r="H4566" s="196" t="s">
        <v>10108</v>
      </c>
      <c r="I4566" s="196" t="s">
        <v>5502</v>
      </c>
      <c r="J4566" s="196" t="s">
        <v>5432</v>
      </c>
      <c r="K4566" s="197">
        <v>227.97</v>
      </c>
      <c r="L4566" s="196" t="s">
        <v>5433</v>
      </c>
    </row>
    <row r="4567" spans="1:12" ht="15.75">
      <c r="A4567" s="196" t="s">
        <v>8643</v>
      </c>
      <c r="B4567" s="196" t="s">
        <v>8644</v>
      </c>
      <c r="C4567" s="196" t="s">
        <v>10016</v>
      </c>
      <c r="D4567" s="196">
        <v>183</v>
      </c>
      <c r="E4567" s="197" t="s">
        <v>144</v>
      </c>
      <c r="F4567" s="196" t="s">
        <v>144</v>
      </c>
      <c r="G4567" s="196">
        <v>100868</v>
      </c>
      <c r="H4567" s="196" t="s">
        <v>10109</v>
      </c>
      <c r="I4567" s="196" t="s">
        <v>5502</v>
      </c>
      <c r="J4567" s="196" t="s">
        <v>5432</v>
      </c>
      <c r="K4567" s="197">
        <v>237.91</v>
      </c>
      <c r="L4567" s="196" t="s">
        <v>5433</v>
      </c>
    </row>
    <row r="4568" spans="1:12" ht="15.75">
      <c r="A4568" s="196" t="s">
        <v>8643</v>
      </c>
      <c r="B4568" s="196" t="s">
        <v>8644</v>
      </c>
      <c r="C4568" s="196" t="s">
        <v>10016</v>
      </c>
      <c r="D4568" s="196">
        <v>183</v>
      </c>
      <c r="E4568" s="197" t="s">
        <v>144</v>
      </c>
      <c r="F4568" s="196" t="s">
        <v>144</v>
      </c>
      <c r="G4568" s="196">
        <v>100869</v>
      </c>
      <c r="H4568" s="196" t="s">
        <v>10110</v>
      </c>
      <c r="I4568" s="196" t="s">
        <v>5502</v>
      </c>
      <c r="J4568" s="196" t="s">
        <v>5432</v>
      </c>
      <c r="K4568" s="197">
        <v>245.53</v>
      </c>
      <c r="L4568" s="196" t="s">
        <v>5433</v>
      </c>
    </row>
    <row r="4569" spans="1:12" ht="15.75">
      <c r="A4569" s="196" t="s">
        <v>8643</v>
      </c>
      <c r="B4569" s="196" t="s">
        <v>8644</v>
      </c>
      <c r="C4569" s="196" t="s">
        <v>10016</v>
      </c>
      <c r="D4569" s="196">
        <v>183</v>
      </c>
      <c r="E4569" s="197" t="s">
        <v>144</v>
      </c>
      <c r="F4569" s="196" t="s">
        <v>144</v>
      </c>
      <c r="G4569" s="196">
        <v>100870</v>
      </c>
      <c r="H4569" s="196" t="s">
        <v>10111</v>
      </c>
      <c r="I4569" s="196" t="s">
        <v>5502</v>
      </c>
      <c r="J4569" s="196" t="s">
        <v>5432</v>
      </c>
      <c r="K4569" s="197">
        <v>200</v>
      </c>
      <c r="L4569" s="196" t="s">
        <v>5433</v>
      </c>
    </row>
    <row r="4570" spans="1:12" ht="15.75">
      <c r="A4570" s="196" t="s">
        <v>8643</v>
      </c>
      <c r="B4570" s="196" t="s">
        <v>8644</v>
      </c>
      <c r="C4570" s="196" t="s">
        <v>10016</v>
      </c>
      <c r="D4570" s="196">
        <v>183</v>
      </c>
      <c r="E4570" s="197" t="s">
        <v>144</v>
      </c>
      <c r="F4570" s="196" t="s">
        <v>144</v>
      </c>
      <c r="G4570" s="196">
        <v>100871</v>
      </c>
      <c r="H4570" s="196" t="s">
        <v>10112</v>
      </c>
      <c r="I4570" s="196" t="s">
        <v>5502</v>
      </c>
      <c r="J4570" s="196" t="s">
        <v>5432</v>
      </c>
      <c r="K4570" s="197">
        <v>217.9</v>
      </c>
      <c r="L4570" s="196" t="s">
        <v>5433</v>
      </c>
    </row>
    <row r="4571" spans="1:12" ht="15.75">
      <c r="A4571" s="196" t="s">
        <v>8643</v>
      </c>
      <c r="B4571" s="196" t="s">
        <v>8644</v>
      </c>
      <c r="C4571" s="196" t="s">
        <v>10016</v>
      </c>
      <c r="D4571" s="196">
        <v>183</v>
      </c>
      <c r="E4571" s="197" t="s">
        <v>144</v>
      </c>
      <c r="F4571" s="196" t="s">
        <v>144</v>
      </c>
      <c r="G4571" s="196">
        <v>100872</v>
      </c>
      <c r="H4571" s="196" t="s">
        <v>10113</v>
      </c>
      <c r="I4571" s="196" t="s">
        <v>5502</v>
      </c>
      <c r="J4571" s="196" t="s">
        <v>5432</v>
      </c>
      <c r="K4571" s="197">
        <v>229.32</v>
      </c>
      <c r="L4571" s="196" t="s">
        <v>5433</v>
      </c>
    </row>
    <row r="4572" spans="1:12" ht="15.75">
      <c r="A4572" s="196" t="s">
        <v>8643</v>
      </c>
      <c r="B4572" s="196" t="s">
        <v>8644</v>
      </c>
      <c r="C4572" s="196" t="s">
        <v>10016</v>
      </c>
      <c r="D4572" s="196">
        <v>183</v>
      </c>
      <c r="E4572" s="197" t="s">
        <v>144</v>
      </c>
      <c r="F4572" s="196" t="s">
        <v>144</v>
      </c>
      <c r="G4572" s="196">
        <v>100873</v>
      </c>
      <c r="H4572" s="196" t="s">
        <v>10114</v>
      </c>
      <c r="I4572" s="196" t="s">
        <v>5502</v>
      </c>
      <c r="J4572" s="196" t="s">
        <v>5432</v>
      </c>
      <c r="K4572" s="197">
        <v>236.45</v>
      </c>
      <c r="L4572" s="196" t="s">
        <v>5433</v>
      </c>
    </row>
    <row r="4573" spans="1:12" ht="15.75">
      <c r="A4573" s="196" t="s">
        <v>8643</v>
      </c>
      <c r="B4573" s="196" t="s">
        <v>8644</v>
      </c>
      <c r="C4573" s="196" t="s">
        <v>10016</v>
      </c>
      <c r="D4573" s="196">
        <v>183</v>
      </c>
      <c r="E4573" s="197" t="s">
        <v>144</v>
      </c>
      <c r="F4573" s="196" t="s">
        <v>144</v>
      </c>
      <c r="G4573" s="196">
        <v>100874</v>
      </c>
      <c r="H4573" s="196" t="s">
        <v>10115</v>
      </c>
      <c r="I4573" s="196" t="s">
        <v>5502</v>
      </c>
      <c r="J4573" s="196" t="s">
        <v>5432</v>
      </c>
      <c r="K4573" s="197">
        <v>213.04</v>
      </c>
      <c r="L4573" s="196" t="s">
        <v>5433</v>
      </c>
    </row>
    <row r="4574" spans="1:12" ht="15.75">
      <c r="A4574" s="196" t="s">
        <v>8643</v>
      </c>
      <c r="B4574" s="196" t="s">
        <v>8644</v>
      </c>
      <c r="C4574" s="196" t="s">
        <v>10016</v>
      </c>
      <c r="D4574" s="196">
        <v>183</v>
      </c>
      <c r="E4574" s="197" t="s">
        <v>144</v>
      </c>
      <c r="F4574" s="196" t="s">
        <v>144</v>
      </c>
      <c r="G4574" s="196">
        <v>100875</v>
      </c>
      <c r="H4574" s="196" t="s">
        <v>10116</v>
      </c>
      <c r="I4574" s="196" t="s">
        <v>5502</v>
      </c>
      <c r="J4574" s="196" t="s">
        <v>5432</v>
      </c>
      <c r="K4574" s="197">
        <v>796.46</v>
      </c>
      <c r="L4574" s="196" t="s">
        <v>5433</v>
      </c>
    </row>
    <row r="4575" spans="1:12" ht="15.75">
      <c r="A4575" s="196" t="s">
        <v>8643</v>
      </c>
      <c r="B4575" s="196" t="s">
        <v>8644</v>
      </c>
      <c r="C4575" s="196" t="s">
        <v>10117</v>
      </c>
      <c r="D4575" s="196">
        <v>184</v>
      </c>
      <c r="E4575" s="197" t="s">
        <v>144</v>
      </c>
      <c r="F4575" s="196" t="s">
        <v>144</v>
      </c>
      <c r="G4575" s="196">
        <v>98052</v>
      </c>
      <c r="H4575" s="196" t="s">
        <v>10118</v>
      </c>
      <c r="I4575" s="196" t="s">
        <v>5502</v>
      </c>
      <c r="J4575" s="196" t="s">
        <v>5432</v>
      </c>
      <c r="K4575" s="198">
        <v>1702.75</v>
      </c>
      <c r="L4575" s="196" t="s">
        <v>5433</v>
      </c>
    </row>
    <row r="4576" spans="1:12" ht="15.75">
      <c r="A4576" s="196" t="s">
        <v>8643</v>
      </c>
      <c r="B4576" s="196" t="s">
        <v>8644</v>
      </c>
      <c r="C4576" s="196" t="s">
        <v>10117</v>
      </c>
      <c r="D4576" s="196">
        <v>184</v>
      </c>
      <c r="E4576" s="197" t="s">
        <v>144</v>
      </c>
      <c r="F4576" s="196" t="s">
        <v>144</v>
      </c>
      <c r="G4576" s="196">
        <v>98053</v>
      </c>
      <c r="H4576" s="196" t="s">
        <v>10119</v>
      </c>
      <c r="I4576" s="196" t="s">
        <v>5502</v>
      </c>
      <c r="J4576" s="196" t="s">
        <v>5432</v>
      </c>
      <c r="K4576" s="198">
        <v>2330.6</v>
      </c>
      <c r="L4576" s="196" t="s">
        <v>5433</v>
      </c>
    </row>
    <row r="4577" spans="1:12" ht="15.75">
      <c r="A4577" s="196" t="s">
        <v>8643</v>
      </c>
      <c r="B4577" s="196" t="s">
        <v>8644</v>
      </c>
      <c r="C4577" s="196" t="s">
        <v>10117</v>
      </c>
      <c r="D4577" s="196">
        <v>184</v>
      </c>
      <c r="E4577" s="197" t="s">
        <v>144</v>
      </c>
      <c r="F4577" s="196" t="s">
        <v>144</v>
      </c>
      <c r="G4577" s="196">
        <v>98054</v>
      </c>
      <c r="H4577" s="196" t="s">
        <v>10120</v>
      </c>
      <c r="I4577" s="196" t="s">
        <v>5502</v>
      </c>
      <c r="J4577" s="196" t="s">
        <v>5432</v>
      </c>
      <c r="K4577" s="198">
        <v>3737.78</v>
      </c>
      <c r="L4577" s="196" t="s">
        <v>5433</v>
      </c>
    </row>
    <row r="4578" spans="1:12" ht="15.75">
      <c r="A4578" s="196" t="s">
        <v>8643</v>
      </c>
      <c r="B4578" s="196" t="s">
        <v>8644</v>
      </c>
      <c r="C4578" s="196" t="s">
        <v>10117</v>
      </c>
      <c r="D4578" s="196">
        <v>184</v>
      </c>
      <c r="E4578" s="197" t="s">
        <v>144</v>
      </c>
      <c r="F4578" s="196" t="s">
        <v>144</v>
      </c>
      <c r="G4578" s="196">
        <v>98055</v>
      </c>
      <c r="H4578" s="196" t="s">
        <v>10121</v>
      </c>
      <c r="I4578" s="196" t="s">
        <v>5502</v>
      </c>
      <c r="J4578" s="196" t="s">
        <v>5432</v>
      </c>
      <c r="K4578" s="198">
        <v>5062.8</v>
      </c>
      <c r="L4578" s="196" t="s">
        <v>5433</v>
      </c>
    </row>
    <row r="4579" spans="1:12" ht="15.75">
      <c r="A4579" s="196" t="s">
        <v>8643</v>
      </c>
      <c r="B4579" s="196" t="s">
        <v>8644</v>
      </c>
      <c r="C4579" s="196" t="s">
        <v>10117</v>
      </c>
      <c r="D4579" s="196">
        <v>184</v>
      </c>
      <c r="E4579" s="197" t="s">
        <v>144</v>
      </c>
      <c r="F4579" s="196" t="s">
        <v>144</v>
      </c>
      <c r="G4579" s="196">
        <v>98056</v>
      </c>
      <c r="H4579" s="196" t="s">
        <v>10122</v>
      </c>
      <c r="I4579" s="196" t="s">
        <v>5502</v>
      </c>
      <c r="J4579" s="196" t="s">
        <v>5432</v>
      </c>
      <c r="K4579" s="198">
        <v>5894.82</v>
      </c>
      <c r="L4579" s="196" t="s">
        <v>5433</v>
      </c>
    </row>
    <row r="4580" spans="1:12" ht="15.75">
      <c r="A4580" s="196" t="s">
        <v>8643</v>
      </c>
      <c r="B4580" s="196" t="s">
        <v>8644</v>
      </c>
      <c r="C4580" s="196" t="s">
        <v>10117</v>
      </c>
      <c r="D4580" s="196">
        <v>184</v>
      </c>
      <c r="E4580" s="197" t="s">
        <v>144</v>
      </c>
      <c r="F4580" s="196" t="s">
        <v>144</v>
      </c>
      <c r="G4580" s="196">
        <v>98057</v>
      </c>
      <c r="H4580" s="196" t="s">
        <v>10123</v>
      </c>
      <c r="I4580" s="196" t="s">
        <v>5502</v>
      </c>
      <c r="J4580" s="196" t="s">
        <v>5432</v>
      </c>
      <c r="K4580" s="198">
        <v>6974.52</v>
      </c>
      <c r="L4580" s="196" t="s">
        <v>5433</v>
      </c>
    </row>
    <row r="4581" spans="1:12" ht="15.75">
      <c r="A4581" s="196" t="s">
        <v>8643</v>
      </c>
      <c r="B4581" s="196" t="s">
        <v>8644</v>
      </c>
      <c r="C4581" s="196" t="s">
        <v>10117</v>
      </c>
      <c r="D4581" s="196">
        <v>184</v>
      </c>
      <c r="E4581" s="197" t="s">
        <v>144</v>
      </c>
      <c r="F4581" s="196" t="s">
        <v>144</v>
      </c>
      <c r="G4581" s="196">
        <v>98058</v>
      </c>
      <c r="H4581" s="196" t="s">
        <v>10124</v>
      </c>
      <c r="I4581" s="196" t="s">
        <v>5502</v>
      </c>
      <c r="J4581" s="196" t="s">
        <v>5432</v>
      </c>
      <c r="K4581" s="198">
        <v>1504.19</v>
      </c>
      <c r="L4581" s="196" t="s">
        <v>5433</v>
      </c>
    </row>
    <row r="4582" spans="1:12" ht="15.75">
      <c r="A4582" s="196" t="s">
        <v>8643</v>
      </c>
      <c r="B4582" s="196" t="s">
        <v>8644</v>
      </c>
      <c r="C4582" s="196" t="s">
        <v>10117</v>
      </c>
      <c r="D4582" s="196">
        <v>184</v>
      </c>
      <c r="E4582" s="197" t="s">
        <v>144</v>
      </c>
      <c r="F4582" s="196" t="s">
        <v>144</v>
      </c>
      <c r="G4582" s="196">
        <v>98059</v>
      </c>
      <c r="H4582" s="196" t="s">
        <v>10125</v>
      </c>
      <c r="I4582" s="196" t="s">
        <v>5502</v>
      </c>
      <c r="J4582" s="196" t="s">
        <v>5432</v>
      </c>
      <c r="K4582" s="198">
        <v>3237.08</v>
      </c>
      <c r="L4582" s="196" t="s">
        <v>5433</v>
      </c>
    </row>
    <row r="4583" spans="1:12" ht="15.75">
      <c r="A4583" s="196" t="s">
        <v>8643</v>
      </c>
      <c r="B4583" s="196" t="s">
        <v>8644</v>
      </c>
      <c r="C4583" s="196" t="s">
        <v>10117</v>
      </c>
      <c r="D4583" s="196">
        <v>184</v>
      </c>
      <c r="E4583" s="197" t="s">
        <v>144</v>
      </c>
      <c r="F4583" s="196" t="s">
        <v>144</v>
      </c>
      <c r="G4583" s="196">
        <v>98060</v>
      </c>
      <c r="H4583" s="196" t="s">
        <v>10126</v>
      </c>
      <c r="I4583" s="196" t="s">
        <v>5502</v>
      </c>
      <c r="J4583" s="196" t="s">
        <v>5432</v>
      </c>
      <c r="K4583" s="198">
        <v>4531.5</v>
      </c>
      <c r="L4583" s="196" t="s">
        <v>5433</v>
      </c>
    </row>
    <row r="4584" spans="1:12" ht="15.75">
      <c r="A4584" s="196" t="s">
        <v>8643</v>
      </c>
      <c r="B4584" s="196" t="s">
        <v>8644</v>
      </c>
      <c r="C4584" s="196" t="s">
        <v>10117</v>
      </c>
      <c r="D4584" s="196">
        <v>184</v>
      </c>
      <c r="E4584" s="197" t="s">
        <v>144</v>
      </c>
      <c r="F4584" s="196" t="s">
        <v>144</v>
      </c>
      <c r="G4584" s="196">
        <v>98061</v>
      </c>
      <c r="H4584" s="196" t="s">
        <v>10127</v>
      </c>
      <c r="I4584" s="196" t="s">
        <v>5502</v>
      </c>
      <c r="J4584" s="196" t="s">
        <v>5432</v>
      </c>
      <c r="K4584" s="198">
        <v>6292.02</v>
      </c>
      <c r="L4584" s="196" t="s">
        <v>5433</v>
      </c>
    </row>
    <row r="4585" spans="1:12" ht="15.75">
      <c r="A4585" s="196" t="s">
        <v>8643</v>
      </c>
      <c r="B4585" s="196" t="s">
        <v>8644</v>
      </c>
      <c r="C4585" s="196" t="s">
        <v>10117</v>
      </c>
      <c r="D4585" s="196">
        <v>184</v>
      </c>
      <c r="E4585" s="197" t="s">
        <v>144</v>
      </c>
      <c r="F4585" s="196" t="s">
        <v>144</v>
      </c>
      <c r="G4585" s="196">
        <v>98062</v>
      </c>
      <c r="H4585" s="196" t="s">
        <v>10128</v>
      </c>
      <c r="I4585" s="196" t="s">
        <v>5502</v>
      </c>
      <c r="J4585" s="196" t="s">
        <v>5432</v>
      </c>
      <c r="K4585" s="198">
        <v>2378.44</v>
      </c>
      <c r="L4585" s="196" t="s">
        <v>5433</v>
      </c>
    </row>
    <row r="4586" spans="1:12" ht="15.75">
      <c r="A4586" s="196" t="s">
        <v>8643</v>
      </c>
      <c r="B4586" s="196" t="s">
        <v>8644</v>
      </c>
      <c r="C4586" s="196" t="s">
        <v>10117</v>
      </c>
      <c r="D4586" s="196">
        <v>184</v>
      </c>
      <c r="E4586" s="197" t="s">
        <v>144</v>
      </c>
      <c r="F4586" s="196" t="s">
        <v>144</v>
      </c>
      <c r="G4586" s="196">
        <v>98063</v>
      </c>
      <c r="H4586" s="196" t="s">
        <v>10129</v>
      </c>
      <c r="I4586" s="196" t="s">
        <v>5502</v>
      </c>
      <c r="J4586" s="196" t="s">
        <v>5432</v>
      </c>
      <c r="K4586" s="198">
        <v>3620.52</v>
      </c>
      <c r="L4586" s="196" t="s">
        <v>5433</v>
      </c>
    </row>
    <row r="4587" spans="1:12" ht="15.75">
      <c r="A4587" s="196" t="s">
        <v>8643</v>
      </c>
      <c r="B4587" s="196" t="s">
        <v>8644</v>
      </c>
      <c r="C4587" s="196" t="s">
        <v>10117</v>
      </c>
      <c r="D4587" s="196">
        <v>184</v>
      </c>
      <c r="E4587" s="197" t="s">
        <v>144</v>
      </c>
      <c r="F4587" s="196" t="s">
        <v>144</v>
      </c>
      <c r="G4587" s="196">
        <v>98064</v>
      </c>
      <c r="H4587" s="196" t="s">
        <v>10130</v>
      </c>
      <c r="I4587" s="196" t="s">
        <v>5502</v>
      </c>
      <c r="J4587" s="196" t="s">
        <v>5432</v>
      </c>
      <c r="K4587" s="198">
        <v>4167.53</v>
      </c>
      <c r="L4587" s="196" t="s">
        <v>5433</v>
      </c>
    </row>
    <row r="4588" spans="1:12" ht="15.75">
      <c r="A4588" s="196" t="s">
        <v>8643</v>
      </c>
      <c r="B4588" s="196" t="s">
        <v>8644</v>
      </c>
      <c r="C4588" s="196" t="s">
        <v>10117</v>
      </c>
      <c r="D4588" s="196">
        <v>184</v>
      </c>
      <c r="E4588" s="197" t="s">
        <v>144</v>
      </c>
      <c r="F4588" s="196" t="s">
        <v>144</v>
      </c>
      <c r="G4588" s="196">
        <v>98065</v>
      </c>
      <c r="H4588" s="196" t="s">
        <v>10131</v>
      </c>
      <c r="I4588" s="196" t="s">
        <v>5502</v>
      </c>
      <c r="J4588" s="196" t="s">
        <v>5432</v>
      </c>
      <c r="K4588" s="198">
        <v>5774.85</v>
      </c>
      <c r="L4588" s="196" t="s">
        <v>5433</v>
      </c>
    </row>
    <row r="4589" spans="1:12" ht="15.75">
      <c r="A4589" s="196" t="s">
        <v>8643</v>
      </c>
      <c r="B4589" s="196" t="s">
        <v>8644</v>
      </c>
      <c r="C4589" s="196" t="s">
        <v>10117</v>
      </c>
      <c r="D4589" s="196">
        <v>184</v>
      </c>
      <c r="E4589" s="197" t="s">
        <v>144</v>
      </c>
      <c r="F4589" s="196" t="s">
        <v>144</v>
      </c>
      <c r="G4589" s="196">
        <v>98066</v>
      </c>
      <c r="H4589" s="196" t="s">
        <v>10132</v>
      </c>
      <c r="I4589" s="196" t="s">
        <v>5502</v>
      </c>
      <c r="J4589" s="196" t="s">
        <v>5432</v>
      </c>
      <c r="K4589" s="198">
        <v>4900.1000000000004</v>
      </c>
      <c r="L4589" s="196" t="s">
        <v>5433</v>
      </c>
    </row>
    <row r="4590" spans="1:12" ht="15.75">
      <c r="A4590" s="196" t="s">
        <v>8643</v>
      </c>
      <c r="B4590" s="196" t="s">
        <v>8644</v>
      </c>
      <c r="C4590" s="196" t="s">
        <v>10117</v>
      </c>
      <c r="D4590" s="196">
        <v>184</v>
      </c>
      <c r="E4590" s="197" t="s">
        <v>144</v>
      </c>
      <c r="F4590" s="196" t="s">
        <v>144</v>
      </c>
      <c r="G4590" s="196">
        <v>98067</v>
      </c>
      <c r="H4590" s="196" t="s">
        <v>10133</v>
      </c>
      <c r="I4590" s="196" t="s">
        <v>5502</v>
      </c>
      <c r="J4590" s="196" t="s">
        <v>5432</v>
      </c>
      <c r="K4590" s="198">
        <v>6550.09</v>
      </c>
      <c r="L4590" s="196" t="s">
        <v>5433</v>
      </c>
    </row>
    <row r="4591" spans="1:12" ht="15.75">
      <c r="A4591" s="196" t="s">
        <v>8643</v>
      </c>
      <c r="B4591" s="196" t="s">
        <v>8644</v>
      </c>
      <c r="C4591" s="196" t="s">
        <v>10117</v>
      </c>
      <c r="D4591" s="196">
        <v>184</v>
      </c>
      <c r="E4591" s="197" t="s">
        <v>144</v>
      </c>
      <c r="F4591" s="196" t="s">
        <v>144</v>
      </c>
      <c r="G4591" s="196">
        <v>98068</v>
      </c>
      <c r="H4591" s="196" t="s">
        <v>10134</v>
      </c>
      <c r="I4591" s="196" t="s">
        <v>5502</v>
      </c>
      <c r="J4591" s="196" t="s">
        <v>5432</v>
      </c>
      <c r="K4591" s="198">
        <v>9257.6299999999992</v>
      </c>
      <c r="L4591" s="196" t="s">
        <v>5433</v>
      </c>
    </row>
    <row r="4592" spans="1:12" ht="15.75">
      <c r="A4592" s="196" t="s">
        <v>8643</v>
      </c>
      <c r="B4592" s="196" t="s">
        <v>8644</v>
      </c>
      <c r="C4592" s="196" t="s">
        <v>10117</v>
      </c>
      <c r="D4592" s="196">
        <v>184</v>
      </c>
      <c r="E4592" s="197" t="s">
        <v>144</v>
      </c>
      <c r="F4592" s="196" t="s">
        <v>144</v>
      </c>
      <c r="G4592" s="196">
        <v>98069</v>
      </c>
      <c r="H4592" s="196" t="s">
        <v>10135</v>
      </c>
      <c r="I4592" s="196" t="s">
        <v>5502</v>
      </c>
      <c r="J4592" s="196" t="s">
        <v>5432</v>
      </c>
      <c r="K4592" s="198">
        <v>12362.96</v>
      </c>
      <c r="L4592" s="196" t="s">
        <v>5433</v>
      </c>
    </row>
    <row r="4593" spans="1:12" ht="15.75">
      <c r="A4593" s="196" t="s">
        <v>8643</v>
      </c>
      <c r="B4593" s="196" t="s">
        <v>8644</v>
      </c>
      <c r="C4593" s="196" t="s">
        <v>10117</v>
      </c>
      <c r="D4593" s="196">
        <v>184</v>
      </c>
      <c r="E4593" s="197" t="s">
        <v>144</v>
      </c>
      <c r="F4593" s="196" t="s">
        <v>144</v>
      </c>
      <c r="G4593" s="196">
        <v>98070</v>
      </c>
      <c r="H4593" s="196" t="s">
        <v>10136</v>
      </c>
      <c r="I4593" s="196" t="s">
        <v>5502</v>
      </c>
      <c r="J4593" s="196" t="s">
        <v>5432</v>
      </c>
      <c r="K4593" s="198">
        <v>14202.63</v>
      </c>
      <c r="L4593" s="196" t="s">
        <v>5433</v>
      </c>
    </row>
    <row r="4594" spans="1:12" ht="15.75">
      <c r="A4594" s="196" t="s">
        <v>8643</v>
      </c>
      <c r="B4594" s="196" t="s">
        <v>8644</v>
      </c>
      <c r="C4594" s="196" t="s">
        <v>10117</v>
      </c>
      <c r="D4594" s="196">
        <v>184</v>
      </c>
      <c r="E4594" s="197" t="s">
        <v>144</v>
      </c>
      <c r="F4594" s="196" t="s">
        <v>144</v>
      </c>
      <c r="G4594" s="196">
        <v>98071</v>
      </c>
      <c r="H4594" s="196" t="s">
        <v>10137</v>
      </c>
      <c r="I4594" s="196" t="s">
        <v>5502</v>
      </c>
      <c r="J4594" s="196" t="s">
        <v>5432</v>
      </c>
      <c r="K4594" s="198">
        <v>15667.63</v>
      </c>
      <c r="L4594" s="196" t="s">
        <v>5433</v>
      </c>
    </row>
    <row r="4595" spans="1:12" ht="15.75">
      <c r="A4595" s="196" t="s">
        <v>8643</v>
      </c>
      <c r="B4595" s="196" t="s">
        <v>8644</v>
      </c>
      <c r="C4595" s="196" t="s">
        <v>10117</v>
      </c>
      <c r="D4595" s="196">
        <v>184</v>
      </c>
      <c r="E4595" s="197" t="s">
        <v>144</v>
      </c>
      <c r="F4595" s="196" t="s">
        <v>144</v>
      </c>
      <c r="G4595" s="196">
        <v>98072</v>
      </c>
      <c r="H4595" s="196" t="s">
        <v>10138</v>
      </c>
      <c r="I4595" s="196" t="s">
        <v>5502</v>
      </c>
      <c r="J4595" s="196" t="s">
        <v>5432</v>
      </c>
      <c r="K4595" s="198">
        <v>4074.52</v>
      </c>
      <c r="L4595" s="196" t="s">
        <v>5433</v>
      </c>
    </row>
    <row r="4596" spans="1:12" ht="15.75">
      <c r="A4596" s="196" t="s">
        <v>8643</v>
      </c>
      <c r="B4596" s="196" t="s">
        <v>8644</v>
      </c>
      <c r="C4596" s="196" t="s">
        <v>10117</v>
      </c>
      <c r="D4596" s="196">
        <v>184</v>
      </c>
      <c r="E4596" s="197" t="s">
        <v>144</v>
      </c>
      <c r="F4596" s="196" t="s">
        <v>144</v>
      </c>
      <c r="G4596" s="196">
        <v>98073</v>
      </c>
      <c r="H4596" s="196" t="s">
        <v>10139</v>
      </c>
      <c r="I4596" s="196" t="s">
        <v>5502</v>
      </c>
      <c r="J4596" s="196" t="s">
        <v>5432</v>
      </c>
      <c r="K4596" s="198">
        <v>6327.46</v>
      </c>
      <c r="L4596" s="196" t="s">
        <v>5433</v>
      </c>
    </row>
    <row r="4597" spans="1:12" ht="15.75">
      <c r="A4597" s="196" t="s">
        <v>8643</v>
      </c>
      <c r="B4597" s="196" t="s">
        <v>8644</v>
      </c>
      <c r="C4597" s="196" t="s">
        <v>10117</v>
      </c>
      <c r="D4597" s="196">
        <v>184</v>
      </c>
      <c r="E4597" s="197" t="s">
        <v>144</v>
      </c>
      <c r="F4597" s="196" t="s">
        <v>144</v>
      </c>
      <c r="G4597" s="196">
        <v>98074</v>
      </c>
      <c r="H4597" s="196" t="s">
        <v>10140</v>
      </c>
      <c r="I4597" s="196" t="s">
        <v>5502</v>
      </c>
      <c r="J4597" s="196" t="s">
        <v>5432</v>
      </c>
      <c r="K4597" s="198">
        <v>9768.58</v>
      </c>
      <c r="L4597" s="196" t="s">
        <v>5433</v>
      </c>
    </row>
    <row r="4598" spans="1:12" ht="15.75">
      <c r="A4598" s="196" t="s">
        <v>8643</v>
      </c>
      <c r="B4598" s="196" t="s">
        <v>8644</v>
      </c>
      <c r="C4598" s="196" t="s">
        <v>10117</v>
      </c>
      <c r="D4598" s="196">
        <v>184</v>
      </c>
      <c r="E4598" s="197" t="s">
        <v>144</v>
      </c>
      <c r="F4598" s="196" t="s">
        <v>144</v>
      </c>
      <c r="G4598" s="196">
        <v>98075</v>
      </c>
      <c r="H4598" s="196" t="s">
        <v>10141</v>
      </c>
      <c r="I4598" s="196" t="s">
        <v>5502</v>
      </c>
      <c r="J4598" s="196" t="s">
        <v>5432</v>
      </c>
      <c r="K4598" s="198">
        <v>12675.87</v>
      </c>
      <c r="L4598" s="196" t="s">
        <v>5433</v>
      </c>
    </row>
    <row r="4599" spans="1:12" ht="15.75">
      <c r="A4599" s="196" t="s">
        <v>8643</v>
      </c>
      <c r="B4599" s="196" t="s">
        <v>8644</v>
      </c>
      <c r="C4599" s="196" t="s">
        <v>10117</v>
      </c>
      <c r="D4599" s="196">
        <v>184</v>
      </c>
      <c r="E4599" s="197" t="s">
        <v>144</v>
      </c>
      <c r="F4599" s="196" t="s">
        <v>144</v>
      </c>
      <c r="G4599" s="196">
        <v>98076</v>
      </c>
      <c r="H4599" s="196" t="s">
        <v>10142</v>
      </c>
      <c r="I4599" s="196" t="s">
        <v>5502</v>
      </c>
      <c r="J4599" s="196" t="s">
        <v>5432</v>
      </c>
      <c r="K4599" s="198">
        <v>14570.05</v>
      </c>
      <c r="L4599" s="196" t="s">
        <v>5433</v>
      </c>
    </row>
    <row r="4600" spans="1:12" ht="15.75">
      <c r="A4600" s="196" t="s">
        <v>8643</v>
      </c>
      <c r="B4600" s="196" t="s">
        <v>8644</v>
      </c>
      <c r="C4600" s="196" t="s">
        <v>10117</v>
      </c>
      <c r="D4600" s="196">
        <v>184</v>
      </c>
      <c r="E4600" s="197" t="s">
        <v>144</v>
      </c>
      <c r="F4600" s="196" t="s">
        <v>144</v>
      </c>
      <c r="G4600" s="196">
        <v>98077</v>
      </c>
      <c r="H4600" s="196" t="s">
        <v>10143</v>
      </c>
      <c r="I4600" s="196" t="s">
        <v>5502</v>
      </c>
      <c r="J4600" s="196" t="s">
        <v>5432</v>
      </c>
      <c r="K4600" s="198">
        <v>17134.71</v>
      </c>
      <c r="L4600" s="196" t="s">
        <v>5433</v>
      </c>
    </row>
    <row r="4601" spans="1:12" ht="15.75">
      <c r="A4601" s="196" t="s">
        <v>8643</v>
      </c>
      <c r="B4601" s="196" t="s">
        <v>8644</v>
      </c>
      <c r="C4601" s="196" t="s">
        <v>10117</v>
      </c>
      <c r="D4601" s="196">
        <v>184</v>
      </c>
      <c r="E4601" s="197" t="s">
        <v>144</v>
      </c>
      <c r="F4601" s="196" t="s">
        <v>144</v>
      </c>
      <c r="G4601" s="196">
        <v>98078</v>
      </c>
      <c r="H4601" s="196" t="s">
        <v>10144</v>
      </c>
      <c r="I4601" s="196" t="s">
        <v>5502</v>
      </c>
      <c r="J4601" s="196" t="s">
        <v>5432</v>
      </c>
      <c r="K4601" s="198">
        <v>4371.0200000000004</v>
      </c>
      <c r="L4601" s="196" t="s">
        <v>5433</v>
      </c>
    </row>
    <row r="4602" spans="1:12" ht="15.75">
      <c r="A4602" s="196" t="s">
        <v>8643</v>
      </c>
      <c r="B4602" s="196" t="s">
        <v>8644</v>
      </c>
      <c r="C4602" s="196" t="s">
        <v>10117</v>
      </c>
      <c r="D4602" s="196">
        <v>184</v>
      </c>
      <c r="E4602" s="197" t="s">
        <v>144</v>
      </c>
      <c r="F4602" s="196" t="s">
        <v>144</v>
      </c>
      <c r="G4602" s="196">
        <v>98079</v>
      </c>
      <c r="H4602" s="196" t="s">
        <v>10145</v>
      </c>
      <c r="I4602" s="196" t="s">
        <v>5502</v>
      </c>
      <c r="J4602" s="196" t="s">
        <v>5432</v>
      </c>
      <c r="K4602" s="198">
        <v>7642.85</v>
      </c>
      <c r="L4602" s="196" t="s">
        <v>5433</v>
      </c>
    </row>
    <row r="4603" spans="1:12" ht="15.75">
      <c r="A4603" s="196" t="s">
        <v>8643</v>
      </c>
      <c r="B4603" s="196" t="s">
        <v>8644</v>
      </c>
      <c r="C4603" s="196" t="s">
        <v>10117</v>
      </c>
      <c r="D4603" s="196">
        <v>184</v>
      </c>
      <c r="E4603" s="197" t="s">
        <v>144</v>
      </c>
      <c r="F4603" s="196" t="s">
        <v>144</v>
      </c>
      <c r="G4603" s="196">
        <v>98080</v>
      </c>
      <c r="H4603" s="196" t="s">
        <v>10146</v>
      </c>
      <c r="I4603" s="196" t="s">
        <v>5502</v>
      </c>
      <c r="J4603" s="196" t="s">
        <v>5432</v>
      </c>
      <c r="K4603" s="198">
        <v>9798.3700000000008</v>
      </c>
      <c r="L4603" s="196" t="s">
        <v>5433</v>
      </c>
    </row>
    <row r="4604" spans="1:12" ht="15.75">
      <c r="A4604" s="196" t="s">
        <v>8643</v>
      </c>
      <c r="B4604" s="196" t="s">
        <v>8644</v>
      </c>
      <c r="C4604" s="196" t="s">
        <v>10117</v>
      </c>
      <c r="D4604" s="196">
        <v>184</v>
      </c>
      <c r="E4604" s="197" t="s">
        <v>144</v>
      </c>
      <c r="F4604" s="196" t="s">
        <v>144</v>
      </c>
      <c r="G4604" s="196">
        <v>98081</v>
      </c>
      <c r="H4604" s="196" t="s">
        <v>10147</v>
      </c>
      <c r="I4604" s="196" t="s">
        <v>5502</v>
      </c>
      <c r="J4604" s="196" t="s">
        <v>5432</v>
      </c>
      <c r="K4604" s="198">
        <v>14492.76</v>
      </c>
      <c r="L4604" s="196" t="s">
        <v>5433</v>
      </c>
    </row>
    <row r="4605" spans="1:12" ht="15.75">
      <c r="A4605" s="196" t="s">
        <v>8643</v>
      </c>
      <c r="B4605" s="196" t="s">
        <v>8644</v>
      </c>
      <c r="C4605" s="196" t="s">
        <v>10117</v>
      </c>
      <c r="D4605" s="196">
        <v>184</v>
      </c>
      <c r="E4605" s="197" t="s">
        <v>144</v>
      </c>
      <c r="F4605" s="196" t="s">
        <v>144</v>
      </c>
      <c r="G4605" s="196">
        <v>98082</v>
      </c>
      <c r="H4605" s="196" t="s">
        <v>10148</v>
      </c>
      <c r="I4605" s="196" t="s">
        <v>5502</v>
      </c>
      <c r="J4605" s="196" t="s">
        <v>5432</v>
      </c>
      <c r="K4605" s="198">
        <v>3447.36</v>
      </c>
      <c r="L4605" s="196" t="s">
        <v>5433</v>
      </c>
    </row>
    <row r="4606" spans="1:12" ht="15.75">
      <c r="A4606" s="196" t="s">
        <v>8643</v>
      </c>
      <c r="B4606" s="196" t="s">
        <v>8644</v>
      </c>
      <c r="C4606" s="196" t="s">
        <v>10117</v>
      </c>
      <c r="D4606" s="196">
        <v>184</v>
      </c>
      <c r="E4606" s="197" t="s">
        <v>144</v>
      </c>
      <c r="F4606" s="196" t="s">
        <v>144</v>
      </c>
      <c r="G4606" s="196">
        <v>98083</v>
      </c>
      <c r="H4606" s="196" t="s">
        <v>10149</v>
      </c>
      <c r="I4606" s="196" t="s">
        <v>5502</v>
      </c>
      <c r="J4606" s="196" t="s">
        <v>5432</v>
      </c>
      <c r="K4606" s="198">
        <v>4553.22</v>
      </c>
      <c r="L4606" s="196" t="s">
        <v>5433</v>
      </c>
    </row>
    <row r="4607" spans="1:12" ht="15.75">
      <c r="A4607" s="196" t="s">
        <v>8643</v>
      </c>
      <c r="B4607" s="196" t="s">
        <v>8644</v>
      </c>
      <c r="C4607" s="196" t="s">
        <v>10117</v>
      </c>
      <c r="D4607" s="196">
        <v>184</v>
      </c>
      <c r="E4607" s="197" t="s">
        <v>144</v>
      </c>
      <c r="F4607" s="196" t="s">
        <v>144</v>
      </c>
      <c r="G4607" s="196">
        <v>98084</v>
      </c>
      <c r="H4607" s="196" t="s">
        <v>10150</v>
      </c>
      <c r="I4607" s="196" t="s">
        <v>5502</v>
      </c>
      <c r="J4607" s="196" t="s">
        <v>5432</v>
      </c>
      <c r="K4607" s="198">
        <v>6391.39</v>
      </c>
      <c r="L4607" s="196" t="s">
        <v>5433</v>
      </c>
    </row>
    <row r="4608" spans="1:12" ht="15.75">
      <c r="A4608" s="196" t="s">
        <v>8643</v>
      </c>
      <c r="B4608" s="196" t="s">
        <v>8644</v>
      </c>
      <c r="C4608" s="196" t="s">
        <v>10117</v>
      </c>
      <c r="D4608" s="196">
        <v>184</v>
      </c>
      <c r="E4608" s="197" t="s">
        <v>144</v>
      </c>
      <c r="F4608" s="196" t="s">
        <v>144</v>
      </c>
      <c r="G4608" s="196">
        <v>98085</v>
      </c>
      <c r="H4608" s="196" t="s">
        <v>10151</v>
      </c>
      <c r="I4608" s="196" t="s">
        <v>5502</v>
      </c>
      <c r="J4608" s="196" t="s">
        <v>5432</v>
      </c>
      <c r="K4608" s="198">
        <v>8661.9599999999991</v>
      </c>
      <c r="L4608" s="196" t="s">
        <v>5433</v>
      </c>
    </row>
    <row r="4609" spans="1:12" ht="15.75">
      <c r="A4609" s="196" t="s">
        <v>8643</v>
      </c>
      <c r="B4609" s="196" t="s">
        <v>8644</v>
      </c>
      <c r="C4609" s="196" t="s">
        <v>10117</v>
      </c>
      <c r="D4609" s="196">
        <v>184</v>
      </c>
      <c r="E4609" s="197" t="s">
        <v>144</v>
      </c>
      <c r="F4609" s="196" t="s">
        <v>144</v>
      </c>
      <c r="G4609" s="196">
        <v>98086</v>
      </c>
      <c r="H4609" s="196" t="s">
        <v>10152</v>
      </c>
      <c r="I4609" s="196" t="s">
        <v>5502</v>
      </c>
      <c r="J4609" s="196" t="s">
        <v>5432</v>
      </c>
      <c r="K4609" s="198">
        <v>9789.68</v>
      </c>
      <c r="L4609" s="196" t="s">
        <v>5433</v>
      </c>
    </row>
    <row r="4610" spans="1:12" ht="15.75">
      <c r="A4610" s="196" t="s">
        <v>8643</v>
      </c>
      <c r="B4610" s="196" t="s">
        <v>8644</v>
      </c>
      <c r="C4610" s="196" t="s">
        <v>10117</v>
      </c>
      <c r="D4610" s="196">
        <v>184</v>
      </c>
      <c r="E4610" s="197" t="s">
        <v>144</v>
      </c>
      <c r="F4610" s="196" t="s">
        <v>144</v>
      </c>
      <c r="G4610" s="196">
        <v>98087</v>
      </c>
      <c r="H4610" s="196" t="s">
        <v>10153</v>
      </c>
      <c r="I4610" s="196" t="s">
        <v>5502</v>
      </c>
      <c r="J4610" s="196" t="s">
        <v>5432</v>
      </c>
      <c r="K4610" s="198">
        <v>10471.99</v>
      </c>
      <c r="L4610" s="196" t="s">
        <v>5433</v>
      </c>
    </row>
    <row r="4611" spans="1:12" ht="15.75">
      <c r="A4611" s="196" t="s">
        <v>8643</v>
      </c>
      <c r="B4611" s="196" t="s">
        <v>8644</v>
      </c>
      <c r="C4611" s="196" t="s">
        <v>10117</v>
      </c>
      <c r="D4611" s="196">
        <v>184</v>
      </c>
      <c r="E4611" s="197" t="s">
        <v>144</v>
      </c>
      <c r="F4611" s="196" t="s">
        <v>144</v>
      </c>
      <c r="G4611" s="196">
        <v>98088</v>
      </c>
      <c r="H4611" s="196" t="s">
        <v>10154</v>
      </c>
      <c r="I4611" s="196" t="s">
        <v>5502</v>
      </c>
      <c r="J4611" s="196" t="s">
        <v>5432</v>
      </c>
      <c r="K4611" s="198">
        <v>2962.27</v>
      </c>
      <c r="L4611" s="196" t="s">
        <v>5433</v>
      </c>
    </row>
    <row r="4612" spans="1:12" ht="15.75">
      <c r="A4612" s="196" t="s">
        <v>8643</v>
      </c>
      <c r="B4612" s="196" t="s">
        <v>8644</v>
      </c>
      <c r="C4612" s="196" t="s">
        <v>10117</v>
      </c>
      <c r="D4612" s="196">
        <v>184</v>
      </c>
      <c r="E4612" s="197" t="s">
        <v>144</v>
      </c>
      <c r="F4612" s="196" t="s">
        <v>144</v>
      </c>
      <c r="G4612" s="196">
        <v>98089</v>
      </c>
      <c r="H4612" s="196" t="s">
        <v>10155</v>
      </c>
      <c r="I4612" s="196" t="s">
        <v>5502</v>
      </c>
      <c r="J4612" s="196" t="s">
        <v>5432</v>
      </c>
      <c r="K4612" s="198">
        <v>4698.6000000000004</v>
      </c>
      <c r="L4612" s="196" t="s">
        <v>5433</v>
      </c>
    </row>
    <row r="4613" spans="1:12" ht="15.75">
      <c r="A4613" s="196" t="s">
        <v>8643</v>
      </c>
      <c r="B4613" s="196" t="s">
        <v>8644</v>
      </c>
      <c r="C4613" s="196" t="s">
        <v>10117</v>
      </c>
      <c r="D4613" s="196">
        <v>184</v>
      </c>
      <c r="E4613" s="197" t="s">
        <v>144</v>
      </c>
      <c r="F4613" s="196" t="s">
        <v>144</v>
      </c>
      <c r="G4613" s="196">
        <v>98090</v>
      </c>
      <c r="H4613" s="196" t="s">
        <v>10156</v>
      </c>
      <c r="I4613" s="196" t="s">
        <v>5502</v>
      </c>
      <c r="J4613" s="196" t="s">
        <v>5432</v>
      </c>
      <c r="K4613" s="198">
        <v>7404.33</v>
      </c>
      <c r="L4613" s="196" t="s">
        <v>5433</v>
      </c>
    </row>
    <row r="4614" spans="1:12" ht="15.75">
      <c r="A4614" s="196" t="s">
        <v>8643</v>
      </c>
      <c r="B4614" s="196" t="s">
        <v>8644</v>
      </c>
      <c r="C4614" s="196" t="s">
        <v>10117</v>
      </c>
      <c r="D4614" s="196">
        <v>184</v>
      </c>
      <c r="E4614" s="197" t="s">
        <v>144</v>
      </c>
      <c r="F4614" s="196" t="s">
        <v>144</v>
      </c>
      <c r="G4614" s="196">
        <v>98091</v>
      </c>
      <c r="H4614" s="196" t="s">
        <v>10157</v>
      </c>
      <c r="I4614" s="196" t="s">
        <v>5502</v>
      </c>
      <c r="J4614" s="196" t="s">
        <v>5432</v>
      </c>
      <c r="K4614" s="198">
        <v>9589.09</v>
      </c>
      <c r="L4614" s="196" t="s">
        <v>5433</v>
      </c>
    </row>
    <row r="4615" spans="1:12" ht="15.75">
      <c r="A4615" s="196" t="s">
        <v>8643</v>
      </c>
      <c r="B4615" s="196" t="s">
        <v>8644</v>
      </c>
      <c r="C4615" s="196" t="s">
        <v>10117</v>
      </c>
      <c r="D4615" s="196">
        <v>184</v>
      </c>
      <c r="E4615" s="197" t="s">
        <v>144</v>
      </c>
      <c r="F4615" s="196" t="s">
        <v>144</v>
      </c>
      <c r="G4615" s="196">
        <v>98092</v>
      </c>
      <c r="H4615" s="196" t="s">
        <v>10158</v>
      </c>
      <c r="I4615" s="196" t="s">
        <v>5502</v>
      </c>
      <c r="J4615" s="196" t="s">
        <v>5432</v>
      </c>
      <c r="K4615" s="198">
        <v>11260.62</v>
      </c>
      <c r="L4615" s="196" t="s">
        <v>5433</v>
      </c>
    </row>
    <row r="4616" spans="1:12" ht="15.75">
      <c r="A4616" s="196" t="s">
        <v>8643</v>
      </c>
      <c r="B4616" s="196" t="s">
        <v>8644</v>
      </c>
      <c r="C4616" s="196" t="s">
        <v>10117</v>
      </c>
      <c r="D4616" s="196">
        <v>184</v>
      </c>
      <c r="E4616" s="197" t="s">
        <v>144</v>
      </c>
      <c r="F4616" s="196" t="s">
        <v>144</v>
      </c>
      <c r="G4616" s="196">
        <v>98093</v>
      </c>
      <c r="H4616" s="196" t="s">
        <v>10159</v>
      </c>
      <c r="I4616" s="196" t="s">
        <v>5502</v>
      </c>
      <c r="J4616" s="196" t="s">
        <v>5432</v>
      </c>
      <c r="K4616" s="198">
        <v>13301.53</v>
      </c>
      <c r="L4616" s="196" t="s">
        <v>5433</v>
      </c>
    </row>
    <row r="4617" spans="1:12" ht="15.75">
      <c r="A4617" s="196" t="s">
        <v>8643</v>
      </c>
      <c r="B4617" s="196" t="s">
        <v>8644</v>
      </c>
      <c r="C4617" s="196" t="s">
        <v>10117</v>
      </c>
      <c r="D4617" s="196">
        <v>184</v>
      </c>
      <c r="E4617" s="197" t="s">
        <v>144</v>
      </c>
      <c r="F4617" s="196" t="s">
        <v>144</v>
      </c>
      <c r="G4617" s="196">
        <v>98094</v>
      </c>
      <c r="H4617" s="196" t="s">
        <v>10160</v>
      </c>
      <c r="I4617" s="196" t="s">
        <v>5502</v>
      </c>
      <c r="J4617" s="196" t="s">
        <v>5432</v>
      </c>
      <c r="K4617" s="198">
        <v>2451.19</v>
      </c>
      <c r="L4617" s="196" t="s">
        <v>5433</v>
      </c>
    </row>
    <row r="4618" spans="1:12" ht="15.75">
      <c r="A4618" s="196" t="s">
        <v>8643</v>
      </c>
      <c r="B4618" s="196" t="s">
        <v>8644</v>
      </c>
      <c r="C4618" s="196" t="s">
        <v>10117</v>
      </c>
      <c r="D4618" s="196">
        <v>184</v>
      </c>
      <c r="E4618" s="197" t="s">
        <v>144</v>
      </c>
      <c r="F4618" s="196" t="s">
        <v>144</v>
      </c>
      <c r="G4618" s="196">
        <v>98099</v>
      </c>
      <c r="H4618" s="196" t="s">
        <v>10161</v>
      </c>
      <c r="I4618" s="196" t="s">
        <v>5502</v>
      </c>
      <c r="J4618" s="196" t="s">
        <v>5432</v>
      </c>
      <c r="K4618" s="198">
        <v>4217.37</v>
      </c>
      <c r="L4618" s="196" t="s">
        <v>5433</v>
      </c>
    </row>
    <row r="4619" spans="1:12" ht="15.75">
      <c r="A4619" s="196" t="s">
        <v>8643</v>
      </c>
      <c r="B4619" s="196" t="s">
        <v>8644</v>
      </c>
      <c r="C4619" s="196" t="s">
        <v>10117</v>
      </c>
      <c r="D4619" s="196">
        <v>184</v>
      </c>
      <c r="E4619" s="197" t="s">
        <v>144</v>
      </c>
      <c r="F4619" s="196" t="s">
        <v>144</v>
      </c>
      <c r="G4619" s="196">
        <v>98100</v>
      </c>
      <c r="H4619" s="196" t="s">
        <v>10162</v>
      </c>
      <c r="I4619" s="196" t="s">
        <v>5502</v>
      </c>
      <c r="J4619" s="196" t="s">
        <v>5432</v>
      </c>
      <c r="K4619" s="198">
        <v>5536.42</v>
      </c>
      <c r="L4619" s="196" t="s">
        <v>5433</v>
      </c>
    </row>
    <row r="4620" spans="1:12" ht="15.75">
      <c r="A4620" s="196" t="s">
        <v>8643</v>
      </c>
      <c r="B4620" s="196" t="s">
        <v>8644</v>
      </c>
      <c r="C4620" s="196" t="s">
        <v>10117</v>
      </c>
      <c r="D4620" s="196">
        <v>184</v>
      </c>
      <c r="E4620" s="197" t="s">
        <v>144</v>
      </c>
      <c r="F4620" s="196" t="s">
        <v>144</v>
      </c>
      <c r="G4620" s="196">
        <v>98101</v>
      </c>
      <c r="H4620" s="196" t="s">
        <v>10163</v>
      </c>
      <c r="I4620" s="196" t="s">
        <v>5502</v>
      </c>
      <c r="J4620" s="196" t="s">
        <v>5432</v>
      </c>
      <c r="K4620" s="198">
        <v>8206.39</v>
      </c>
      <c r="L4620" s="196" t="s">
        <v>5433</v>
      </c>
    </row>
    <row r="4621" spans="1:12" ht="15.75">
      <c r="A4621" s="196" t="s">
        <v>8643</v>
      </c>
      <c r="B4621" s="196" t="s">
        <v>8644</v>
      </c>
      <c r="C4621" s="196" t="s">
        <v>10117</v>
      </c>
      <c r="D4621" s="196">
        <v>184</v>
      </c>
      <c r="E4621" s="197" t="s">
        <v>144</v>
      </c>
      <c r="F4621" s="196" t="s">
        <v>144</v>
      </c>
      <c r="G4621" s="196">
        <v>98109</v>
      </c>
      <c r="H4621" s="196" t="s">
        <v>10164</v>
      </c>
      <c r="I4621" s="196" t="s">
        <v>5502</v>
      </c>
      <c r="J4621" s="196" t="s">
        <v>5432</v>
      </c>
      <c r="K4621" s="197">
        <v>712.16</v>
      </c>
      <c r="L4621" s="196" t="s">
        <v>5433</v>
      </c>
    </row>
    <row r="4622" spans="1:12" ht="15.75">
      <c r="A4622" s="196" t="s">
        <v>8643</v>
      </c>
      <c r="B4622" s="196" t="s">
        <v>8644</v>
      </c>
      <c r="C4622" s="196" t="s">
        <v>10117</v>
      </c>
      <c r="D4622" s="196">
        <v>184</v>
      </c>
      <c r="E4622" s="197" t="s">
        <v>144</v>
      </c>
      <c r="F4622" s="196" t="s">
        <v>144</v>
      </c>
      <c r="G4622" s="196">
        <v>98110</v>
      </c>
      <c r="H4622" s="196" t="s">
        <v>10165</v>
      </c>
      <c r="I4622" s="196" t="s">
        <v>5502</v>
      </c>
      <c r="J4622" s="196" t="s">
        <v>5432</v>
      </c>
      <c r="K4622" s="197">
        <v>580.23</v>
      </c>
      <c r="L4622" s="196" t="s">
        <v>5433</v>
      </c>
    </row>
    <row r="4623" spans="1:12" ht="15.75">
      <c r="A4623" s="196" t="s">
        <v>8643</v>
      </c>
      <c r="B4623" s="196" t="s">
        <v>8644</v>
      </c>
      <c r="C4623" s="196" t="s">
        <v>10117</v>
      </c>
      <c r="D4623" s="196">
        <v>184</v>
      </c>
      <c r="E4623" s="197" t="s">
        <v>144</v>
      </c>
      <c r="F4623" s="196" t="s">
        <v>144</v>
      </c>
      <c r="G4623" s="196">
        <v>98111</v>
      </c>
      <c r="H4623" s="196" t="s">
        <v>10166</v>
      </c>
      <c r="I4623" s="196" t="s">
        <v>5502</v>
      </c>
      <c r="J4623" s="196" t="s">
        <v>5432</v>
      </c>
      <c r="K4623" s="197">
        <v>27.97</v>
      </c>
      <c r="L4623" s="196" t="s">
        <v>5433</v>
      </c>
    </row>
    <row r="4624" spans="1:12" ht="15.75">
      <c r="A4624" s="196" t="s">
        <v>8643</v>
      </c>
      <c r="B4624" s="196" t="s">
        <v>8644</v>
      </c>
      <c r="C4624" s="196" t="s">
        <v>10117</v>
      </c>
      <c r="D4624" s="196">
        <v>184</v>
      </c>
      <c r="E4624" s="197" t="s">
        <v>144</v>
      </c>
      <c r="F4624" s="196" t="s">
        <v>144</v>
      </c>
      <c r="G4624" s="196">
        <v>98112</v>
      </c>
      <c r="H4624" s="196" t="s">
        <v>10167</v>
      </c>
      <c r="I4624" s="196" t="s">
        <v>5502</v>
      </c>
      <c r="J4624" s="196" t="s">
        <v>5432</v>
      </c>
      <c r="K4624" s="197">
        <v>121.28</v>
      </c>
      <c r="L4624" s="196" t="s">
        <v>5433</v>
      </c>
    </row>
    <row r="4625" spans="1:12" ht="15.75">
      <c r="A4625" s="196" t="s">
        <v>8643</v>
      </c>
      <c r="B4625" s="196" t="s">
        <v>8644</v>
      </c>
      <c r="C4625" s="196" t="s">
        <v>10117</v>
      </c>
      <c r="D4625" s="196">
        <v>184</v>
      </c>
      <c r="E4625" s="197" t="s">
        <v>144</v>
      </c>
      <c r="F4625" s="196" t="s">
        <v>144</v>
      </c>
      <c r="G4625" s="196">
        <v>98114</v>
      </c>
      <c r="H4625" s="196" t="s">
        <v>10168</v>
      </c>
      <c r="I4625" s="196" t="s">
        <v>5502</v>
      </c>
      <c r="J4625" s="196" t="s">
        <v>5432</v>
      </c>
      <c r="K4625" s="197">
        <v>562.35</v>
      </c>
      <c r="L4625" s="196" t="s">
        <v>5433</v>
      </c>
    </row>
    <row r="4626" spans="1:12" ht="15.75">
      <c r="A4626" s="196" t="s">
        <v>8643</v>
      </c>
      <c r="B4626" s="196" t="s">
        <v>8644</v>
      </c>
      <c r="C4626" s="196" t="s">
        <v>10117</v>
      </c>
      <c r="D4626" s="196">
        <v>184</v>
      </c>
      <c r="E4626" s="197" t="s">
        <v>144</v>
      </c>
      <c r="F4626" s="196" t="s">
        <v>144</v>
      </c>
      <c r="G4626" s="196">
        <v>98115</v>
      </c>
      <c r="H4626" s="196" t="s">
        <v>10169</v>
      </c>
      <c r="I4626" s="196" t="s">
        <v>5502</v>
      </c>
      <c r="J4626" s="196" t="s">
        <v>5432</v>
      </c>
      <c r="K4626" s="197">
        <v>111.69</v>
      </c>
      <c r="L4626" s="196" t="s">
        <v>5433</v>
      </c>
    </row>
    <row r="4627" spans="1:12" ht="15.75">
      <c r="A4627" s="196" t="s">
        <v>8643</v>
      </c>
      <c r="B4627" s="196" t="s">
        <v>8644</v>
      </c>
      <c r="C4627" s="196" t="s">
        <v>10170</v>
      </c>
      <c r="D4627" s="196">
        <v>185</v>
      </c>
      <c r="E4627" s="197" t="s">
        <v>144</v>
      </c>
      <c r="F4627" s="196" t="s">
        <v>144</v>
      </c>
      <c r="G4627" s="196">
        <v>89957</v>
      </c>
      <c r="H4627" s="196" t="s">
        <v>10171</v>
      </c>
      <c r="I4627" s="196" t="s">
        <v>5502</v>
      </c>
      <c r="J4627" s="196" t="s">
        <v>5503</v>
      </c>
      <c r="K4627" s="197">
        <v>125.18</v>
      </c>
      <c r="L4627" s="196" t="s">
        <v>5433</v>
      </c>
    </row>
    <row r="4628" spans="1:12" ht="15.75">
      <c r="A4628" s="196" t="s">
        <v>8643</v>
      </c>
      <c r="B4628" s="196" t="s">
        <v>8644</v>
      </c>
      <c r="C4628" s="196" t="s">
        <v>10170</v>
      </c>
      <c r="D4628" s="196">
        <v>185</v>
      </c>
      <c r="E4628" s="197" t="s">
        <v>144</v>
      </c>
      <c r="F4628" s="196" t="s">
        <v>144</v>
      </c>
      <c r="G4628" s="196">
        <v>89959</v>
      </c>
      <c r="H4628" s="196" t="s">
        <v>10172</v>
      </c>
      <c r="I4628" s="196" t="s">
        <v>5502</v>
      </c>
      <c r="J4628" s="196" t="s">
        <v>5503</v>
      </c>
      <c r="K4628" s="197">
        <v>194.24</v>
      </c>
      <c r="L4628" s="196" t="s">
        <v>5433</v>
      </c>
    </row>
    <row r="4629" spans="1:12" ht="15.75">
      <c r="A4629" s="196" t="s">
        <v>8643</v>
      </c>
      <c r="B4629" s="196" t="s">
        <v>8644</v>
      </c>
      <c r="C4629" s="196" t="s">
        <v>10173</v>
      </c>
      <c r="D4629" s="196">
        <v>271</v>
      </c>
      <c r="E4629" s="197" t="s">
        <v>144</v>
      </c>
      <c r="F4629" s="196" t="s">
        <v>144</v>
      </c>
      <c r="G4629" s="196">
        <v>89349</v>
      </c>
      <c r="H4629" s="196" t="s">
        <v>10174</v>
      </c>
      <c r="I4629" s="196" t="s">
        <v>5502</v>
      </c>
      <c r="J4629" s="196" t="s">
        <v>5503</v>
      </c>
      <c r="K4629" s="197">
        <v>28.94</v>
      </c>
      <c r="L4629" s="196" t="s">
        <v>5433</v>
      </c>
    </row>
    <row r="4630" spans="1:12" ht="15.75">
      <c r="A4630" s="196" t="s">
        <v>8643</v>
      </c>
      <c r="B4630" s="196" t="s">
        <v>8644</v>
      </c>
      <c r="C4630" s="196" t="s">
        <v>10173</v>
      </c>
      <c r="D4630" s="196">
        <v>271</v>
      </c>
      <c r="E4630" s="197" t="s">
        <v>144</v>
      </c>
      <c r="F4630" s="196" t="s">
        <v>144</v>
      </c>
      <c r="G4630" s="196">
        <v>89351</v>
      </c>
      <c r="H4630" s="196" t="s">
        <v>10175</v>
      </c>
      <c r="I4630" s="196" t="s">
        <v>5502</v>
      </c>
      <c r="J4630" s="196" t="s">
        <v>5503</v>
      </c>
      <c r="K4630" s="197">
        <v>32.950000000000003</v>
      </c>
      <c r="L4630" s="196" t="s">
        <v>5433</v>
      </c>
    </row>
    <row r="4631" spans="1:12" ht="15.75">
      <c r="A4631" s="196" t="s">
        <v>8643</v>
      </c>
      <c r="B4631" s="196" t="s">
        <v>8644</v>
      </c>
      <c r="C4631" s="196" t="s">
        <v>10173</v>
      </c>
      <c r="D4631" s="196">
        <v>271</v>
      </c>
      <c r="E4631" s="197" t="s">
        <v>144</v>
      </c>
      <c r="F4631" s="196" t="s">
        <v>144</v>
      </c>
      <c r="G4631" s="196">
        <v>89352</v>
      </c>
      <c r="H4631" s="196" t="s">
        <v>10176</v>
      </c>
      <c r="I4631" s="196" t="s">
        <v>5502</v>
      </c>
      <c r="J4631" s="196" t="s">
        <v>5503</v>
      </c>
      <c r="K4631" s="197">
        <v>37.43</v>
      </c>
      <c r="L4631" s="196" t="s">
        <v>5433</v>
      </c>
    </row>
    <row r="4632" spans="1:12" ht="15.75">
      <c r="A4632" s="196" t="s">
        <v>8643</v>
      </c>
      <c r="B4632" s="196" t="s">
        <v>8644</v>
      </c>
      <c r="C4632" s="196" t="s">
        <v>10173</v>
      </c>
      <c r="D4632" s="196">
        <v>271</v>
      </c>
      <c r="E4632" s="197" t="s">
        <v>144</v>
      </c>
      <c r="F4632" s="196" t="s">
        <v>144</v>
      </c>
      <c r="G4632" s="196">
        <v>89353</v>
      </c>
      <c r="H4632" s="196" t="s">
        <v>10177</v>
      </c>
      <c r="I4632" s="196" t="s">
        <v>5502</v>
      </c>
      <c r="J4632" s="196" t="s">
        <v>5503</v>
      </c>
      <c r="K4632" s="197">
        <v>39.03</v>
      </c>
      <c r="L4632" s="196" t="s">
        <v>5433</v>
      </c>
    </row>
    <row r="4633" spans="1:12" ht="15.75">
      <c r="A4633" s="196" t="s">
        <v>8643</v>
      </c>
      <c r="B4633" s="196" t="s">
        <v>8644</v>
      </c>
      <c r="C4633" s="196" t="s">
        <v>10173</v>
      </c>
      <c r="D4633" s="196">
        <v>271</v>
      </c>
      <c r="E4633" s="197" t="s">
        <v>144</v>
      </c>
      <c r="F4633" s="196" t="s">
        <v>144</v>
      </c>
      <c r="G4633" s="196">
        <v>89354</v>
      </c>
      <c r="H4633" s="196" t="s">
        <v>10178</v>
      </c>
      <c r="I4633" s="196" t="s">
        <v>5502</v>
      </c>
      <c r="J4633" s="196" t="s">
        <v>5503</v>
      </c>
      <c r="K4633" s="197">
        <v>256.52999999999997</v>
      </c>
      <c r="L4633" s="196" t="s">
        <v>5433</v>
      </c>
    </row>
    <row r="4634" spans="1:12" ht="15.75">
      <c r="A4634" s="196" t="s">
        <v>8643</v>
      </c>
      <c r="B4634" s="196" t="s">
        <v>8644</v>
      </c>
      <c r="C4634" s="196" t="s">
        <v>10173</v>
      </c>
      <c r="D4634" s="196">
        <v>271</v>
      </c>
      <c r="E4634" s="197" t="s">
        <v>144</v>
      </c>
      <c r="F4634" s="196" t="s">
        <v>144</v>
      </c>
      <c r="G4634" s="196">
        <v>89969</v>
      </c>
      <c r="H4634" s="196" t="s">
        <v>10179</v>
      </c>
      <c r="I4634" s="196" t="s">
        <v>5502</v>
      </c>
      <c r="J4634" s="196" t="s">
        <v>5503</v>
      </c>
      <c r="K4634" s="197">
        <v>42.83</v>
      </c>
      <c r="L4634" s="196" t="s">
        <v>5433</v>
      </c>
    </row>
    <row r="4635" spans="1:12" ht="15.75">
      <c r="A4635" s="196" t="s">
        <v>8643</v>
      </c>
      <c r="B4635" s="196" t="s">
        <v>8644</v>
      </c>
      <c r="C4635" s="196" t="s">
        <v>10173</v>
      </c>
      <c r="D4635" s="196">
        <v>271</v>
      </c>
      <c r="E4635" s="197" t="s">
        <v>144</v>
      </c>
      <c r="F4635" s="196" t="s">
        <v>144</v>
      </c>
      <c r="G4635" s="196">
        <v>89970</v>
      </c>
      <c r="H4635" s="196" t="s">
        <v>10180</v>
      </c>
      <c r="I4635" s="196" t="s">
        <v>5502</v>
      </c>
      <c r="J4635" s="196" t="s">
        <v>5503</v>
      </c>
      <c r="K4635" s="197">
        <v>46.32</v>
      </c>
      <c r="L4635" s="196" t="s">
        <v>5433</v>
      </c>
    </row>
    <row r="4636" spans="1:12" ht="15.75">
      <c r="A4636" s="196" t="s">
        <v>8643</v>
      </c>
      <c r="B4636" s="196" t="s">
        <v>8644</v>
      </c>
      <c r="C4636" s="196" t="s">
        <v>10173</v>
      </c>
      <c r="D4636" s="196">
        <v>271</v>
      </c>
      <c r="E4636" s="197" t="s">
        <v>144</v>
      </c>
      <c r="F4636" s="196" t="s">
        <v>144</v>
      </c>
      <c r="G4636" s="196">
        <v>89971</v>
      </c>
      <c r="H4636" s="196" t="s">
        <v>10181</v>
      </c>
      <c r="I4636" s="196" t="s">
        <v>5502</v>
      </c>
      <c r="J4636" s="196" t="s">
        <v>5503</v>
      </c>
      <c r="K4636" s="197">
        <v>47.99</v>
      </c>
      <c r="L4636" s="196" t="s">
        <v>5433</v>
      </c>
    </row>
    <row r="4637" spans="1:12" ht="15.75">
      <c r="A4637" s="196" t="s">
        <v>8643</v>
      </c>
      <c r="B4637" s="196" t="s">
        <v>8644</v>
      </c>
      <c r="C4637" s="196" t="s">
        <v>10173</v>
      </c>
      <c r="D4637" s="196">
        <v>271</v>
      </c>
      <c r="E4637" s="197" t="s">
        <v>144</v>
      </c>
      <c r="F4637" s="196" t="s">
        <v>144</v>
      </c>
      <c r="G4637" s="196">
        <v>89972</v>
      </c>
      <c r="H4637" s="196" t="s">
        <v>10182</v>
      </c>
      <c r="I4637" s="196" t="s">
        <v>5502</v>
      </c>
      <c r="J4637" s="196" t="s">
        <v>5503</v>
      </c>
      <c r="K4637" s="197">
        <v>51.59</v>
      </c>
      <c r="L4637" s="196" t="s">
        <v>5433</v>
      </c>
    </row>
    <row r="4638" spans="1:12" ht="15.75">
      <c r="A4638" s="196" t="s">
        <v>8643</v>
      </c>
      <c r="B4638" s="196" t="s">
        <v>8644</v>
      </c>
      <c r="C4638" s="196" t="s">
        <v>10173</v>
      </c>
      <c r="D4638" s="196">
        <v>271</v>
      </c>
      <c r="E4638" s="197" t="s">
        <v>144</v>
      </c>
      <c r="F4638" s="196" t="s">
        <v>144</v>
      </c>
      <c r="G4638" s="196">
        <v>89973</v>
      </c>
      <c r="H4638" s="196" t="s">
        <v>10183</v>
      </c>
      <c r="I4638" s="196" t="s">
        <v>5502</v>
      </c>
      <c r="J4638" s="196" t="s">
        <v>5503</v>
      </c>
      <c r="K4638" s="197">
        <v>441.33</v>
      </c>
      <c r="L4638" s="196" t="s">
        <v>5433</v>
      </c>
    </row>
    <row r="4639" spans="1:12" ht="15.75">
      <c r="A4639" s="196" t="s">
        <v>8643</v>
      </c>
      <c r="B4639" s="196" t="s">
        <v>8644</v>
      </c>
      <c r="C4639" s="196" t="s">
        <v>10173</v>
      </c>
      <c r="D4639" s="196">
        <v>271</v>
      </c>
      <c r="E4639" s="197" t="s">
        <v>144</v>
      </c>
      <c r="F4639" s="196" t="s">
        <v>144</v>
      </c>
      <c r="G4639" s="196">
        <v>89974</v>
      </c>
      <c r="H4639" s="196" t="s">
        <v>10184</v>
      </c>
      <c r="I4639" s="196" t="s">
        <v>5502</v>
      </c>
      <c r="J4639" s="196" t="s">
        <v>5503</v>
      </c>
      <c r="K4639" s="197">
        <v>266.31</v>
      </c>
      <c r="L4639" s="196" t="s">
        <v>5433</v>
      </c>
    </row>
    <row r="4640" spans="1:12" ht="15.75">
      <c r="A4640" s="196" t="s">
        <v>8643</v>
      </c>
      <c r="B4640" s="196" t="s">
        <v>8644</v>
      </c>
      <c r="C4640" s="196" t="s">
        <v>10173</v>
      </c>
      <c r="D4640" s="196">
        <v>271</v>
      </c>
      <c r="E4640" s="197" t="s">
        <v>144</v>
      </c>
      <c r="F4640" s="196" t="s">
        <v>144</v>
      </c>
      <c r="G4640" s="196">
        <v>89984</v>
      </c>
      <c r="H4640" s="196" t="s">
        <v>10185</v>
      </c>
      <c r="I4640" s="196" t="s">
        <v>5502</v>
      </c>
      <c r="J4640" s="196" t="s">
        <v>5503</v>
      </c>
      <c r="K4640" s="197">
        <v>79.52</v>
      </c>
      <c r="L4640" s="196" t="s">
        <v>5433</v>
      </c>
    </row>
    <row r="4641" spans="1:12" ht="15.75">
      <c r="A4641" s="196" t="s">
        <v>8643</v>
      </c>
      <c r="B4641" s="196" t="s">
        <v>8644</v>
      </c>
      <c r="C4641" s="196" t="s">
        <v>10173</v>
      </c>
      <c r="D4641" s="196">
        <v>271</v>
      </c>
      <c r="E4641" s="197" t="s">
        <v>144</v>
      </c>
      <c r="F4641" s="196" t="s">
        <v>144</v>
      </c>
      <c r="G4641" s="196">
        <v>89985</v>
      </c>
      <c r="H4641" s="196" t="s">
        <v>10186</v>
      </c>
      <c r="I4641" s="196" t="s">
        <v>5502</v>
      </c>
      <c r="J4641" s="196" t="s">
        <v>5503</v>
      </c>
      <c r="K4641" s="197">
        <v>81.83</v>
      </c>
      <c r="L4641" s="196" t="s">
        <v>5433</v>
      </c>
    </row>
    <row r="4642" spans="1:12" ht="15.75">
      <c r="A4642" s="196" t="s">
        <v>8643</v>
      </c>
      <c r="B4642" s="196" t="s">
        <v>8644</v>
      </c>
      <c r="C4642" s="196" t="s">
        <v>10173</v>
      </c>
      <c r="D4642" s="196">
        <v>271</v>
      </c>
      <c r="E4642" s="197" t="s">
        <v>144</v>
      </c>
      <c r="F4642" s="196" t="s">
        <v>144</v>
      </c>
      <c r="G4642" s="196">
        <v>89986</v>
      </c>
      <c r="H4642" s="196" t="s">
        <v>10187</v>
      </c>
      <c r="I4642" s="196" t="s">
        <v>5502</v>
      </c>
      <c r="J4642" s="196" t="s">
        <v>5503</v>
      </c>
      <c r="K4642" s="197">
        <v>77.569999999999993</v>
      </c>
      <c r="L4642" s="196" t="s">
        <v>5433</v>
      </c>
    </row>
    <row r="4643" spans="1:12" ht="15.75">
      <c r="A4643" s="196" t="s">
        <v>8643</v>
      </c>
      <c r="B4643" s="196" t="s">
        <v>8644</v>
      </c>
      <c r="C4643" s="196" t="s">
        <v>10173</v>
      </c>
      <c r="D4643" s="196">
        <v>271</v>
      </c>
      <c r="E4643" s="197" t="s">
        <v>144</v>
      </c>
      <c r="F4643" s="196" t="s">
        <v>144</v>
      </c>
      <c r="G4643" s="196">
        <v>89987</v>
      </c>
      <c r="H4643" s="196" t="s">
        <v>10188</v>
      </c>
      <c r="I4643" s="196" t="s">
        <v>5502</v>
      </c>
      <c r="J4643" s="196" t="s">
        <v>5503</v>
      </c>
      <c r="K4643" s="197">
        <v>86.09</v>
      </c>
      <c r="L4643" s="196" t="s">
        <v>5433</v>
      </c>
    </row>
    <row r="4644" spans="1:12" ht="15.75">
      <c r="A4644" s="196" t="s">
        <v>8643</v>
      </c>
      <c r="B4644" s="196" t="s">
        <v>8644</v>
      </c>
      <c r="C4644" s="196" t="s">
        <v>10173</v>
      </c>
      <c r="D4644" s="196">
        <v>271</v>
      </c>
      <c r="E4644" s="197" t="s">
        <v>144</v>
      </c>
      <c r="F4644" s="196" t="s">
        <v>144</v>
      </c>
      <c r="G4644" s="196">
        <v>90371</v>
      </c>
      <c r="H4644" s="196" t="s">
        <v>10189</v>
      </c>
      <c r="I4644" s="196" t="s">
        <v>5502</v>
      </c>
      <c r="J4644" s="196" t="s">
        <v>5503</v>
      </c>
      <c r="K4644" s="197">
        <v>38.619999999999997</v>
      </c>
      <c r="L4644" s="196" t="s">
        <v>5433</v>
      </c>
    </row>
    <row r="4645" spans="1:12" ht="15.75">
      <c r="A4645" s="196" t="s">
        <v>8643</v>
      </c>
      <c r="B4645" s="196" t="s">
        <v>8644</v>
      </c>
      <c r="C4645" s="196" t="s">
        <v>10173</v>
      </c>
      <c r="D4645" s="196">
        <v>271</v>
      </c>
      <c r="E4645" s="197" t="s">
        <v>144</v>
      </c>
      <c r="F4645" s="196" t="s">
        <v>144</v>
      </c>
      <c r="G4645" s="196">
        <v>94489</v>
      </c>
      <c r="H4645" s="196" t="s">
        <v>10190</v>
      </c>
      <c r="I4645" s="196" t="s">
        <v>5502</v>
      </c>
      <c r="J4645" s="196" t="s">
        <v>5503</v>
      </c>
      <c r="K4645" s="197">
        <v>35.65</v>
      </c>
      <c r="L4645" s="196" t="s">
        <v>5433</v>
      </c>
    </row>
    <row r="4646" spans="1:12" ht="15.75">
      <c r="A4646" s="196" t="s">
        <v>8643</v>
      </c>
      <c r="B4646" s="196" t="s">
        <v>8644</v>
      </c>
      <c r="C4646" s="196" t="s">
        <v>10173</v>
      </c>
      <c r="D4646" s="196">
        <v>271</v>
      </c>
      <c r="E4646" s="197" t="s">
        <v>144</v>
      </c>
      <c r="F4646" s="196" t="s">
        <v>144</v>
      </c>
      <c r="G4646" s="196">
        <v>94490</v>
      </c>
      <c r="H4646" s="196" t="s">
        <v>10191</v>
      </c>
      <c r="I4646" s="196" t="s">
        <v>5502</v>
      </c>
      <c r="J4646" s="196" t="s">
        <v>5503</v>
      </c>
      <c r="K4646" s="197">
        <v>58.03</v>
      </c>
      <c r="L4646" s="196" t="s">
        <v>5433</v>
      </c>
    </row>
    <row r="4647" spans="1:12" ht="15.75">
      <c r="A4647" s="196" t="s">
        <v>8643</v>
      </c>
      <c r="B4647" s="196" t="s">
        <v>8644</v>
      </c>
      <c r="C4647" s="196" t="s">
        <v>10173</v>
      </c>
      <c r="D4647" s="196">
        <v>271</v>
      </c>
      <c r="E4647" s="197" t="s">
        <v>144</v>
      </c>
      <c r="F4647" s="196" t="s">
        <v>144</v>
      </c>
      <c r="G4647" s="196">
        <v>94491</v>
      </c>
      <c r="H4647" s="196" t="s">
        <v>10192</v>
      </c>
      <c r="I4647" s="196" t="s">
        <v>5502</v>
      </c>
      <c r="J4647" s="196" t="s">
        <v>5503</v>
      </c>
      <c r="K4647" s="197">
        <v>79.59</v>
      </c>
      <c r="L4647" s="196" t="s">
        <v>5433</v>
      </c>
    </row>
    <row r="4648" spans="1:12" ht="15.75">
      <c r="A4648" s="196" t="s">
        <v>8643</v>
      </c>
      <c r="B4648" s="196" t="s">
        <v>8644</v>
      </c>
      <c r="C4648" s="196" t="s">
        <v>10173</v>
      </c>
      <c r="D4648" s="196">
        <v>271</v>
      </c>
      <c r="E4648" s="197" t="s">
        <v>144</v>
      </c>
      <c r="F4648" s="196" t="s">
        <v>144</v>
      </c>
      <c r="G4648" s="196">
        <v>94492</v>
      </c>
      <c r="H4648" s="196" t="s">
        <v>10193</v>
      </c>
      <c r="I4648" s="196" t="s">
        <v>5502</v>
      </c>
      <c r="J4648" s="196" t="s">
        <v>5503</v>
      </c>
      <c r="K4648" s="197">
        <v>81.72</v>
      </c>
      <c r="L4648" s="196" t="s">
        <v>5433</v>
      </c>
    </row>
    <row r="4649" spans="1:12" ht="15.75">
      <c r="A4649" s="196" t="s">
        <v>8643</v>
      </c>
      <c r="B4649" s="196" t="s">
        <v>8644</v>
      </c>
      <c r="C4649" s="196" t="s">
        <v>10173</v>
      </c>
      <c r="D4649" s="196">
        <v>271</v>
      </c>
      <c r="E4649" s="197" t="s">
        <v>144</v>
      </c>
      <c r="F4649" s="196" t="s">
        <v>144</v>
      </c>
      <c r="G4649" s="196">
        <v>94493</v>
      </c>
      <c r="H4649" s="196" t="s">
        <v>10194</v>
      </c>
      <c r="I4649" s="196" t="s">
        <v>5502</v>
      </c>
      <c r="J4649" s="196" t="s">
        <v>5503</v>
      </c>
      <c r="K4649" s="197">
        <v>149.68</v>
      </c>
      <c r="L4649" s="196" t="s">
        <v>5433</v>
      </c>
    </row>
    <row r="4650" spans="1:12" ht="15.75">
      <c r="A4650" s="196" t="s">
        <v>8643</v>
      </c>
      <c r="B4650" s="196" t="s">
        <v>8644</v>
      </c>
      <c r="C4650" s="196" t="s">
        <v>10173</v>
      </c>
      <c r="D4650" s="196">
        <v>271</v>
      </c>
      <c r="E4650" s="197" t="s">
        <v>144</v>
      </c>
      <c r="F4650" s="196" t="s">
        <v>144</v>
      </c>
      <c r="G4650" s="196">
        <v>94494</v>
      </c>
      <c r="H4650" s="196" t="s">
        <v>10195</v>
      </c>
      <c r="I4650" s="196" t="s">
        <v>5502</v>
      </c>
      <c r="J4650" s="196" t="s">
        <v>5503</v>
      </c>
      <c r="K4650" s="197">
        <v>62.27</v>
      </c>
      <c r="L4650" s="196" t="s">
        <v>5433</v>
      </c>
    </row>
    <row r="4651" spans="1:12" ht="15.75">
      <c r="A4651" s="196" t="s">
        <v>8643</v>
      </c>
      <c r="B4651" s="196" t="s">
        <v>8644</v>
      </c>
      <c r="C4651" s="196" t="s">
        <v>10173</v>
      </c>
      <c r="D4651" s="196">
        <v>271</v>
      </c>
      <c r="E4651" s="197" t="s">
        <v>144</v>
      </c>
      <c r="F4651" s="196" t="s">
        <v>144</v>
      </c>
      <c r="G4651" s="196">
        <v>94495</v>
      </c>
      <c r="H4651" s="196" t="s">
        <v>10196</v>
      </c>
      <c r="I4651" s="196" t="s">
        <v>5502</v>
      </c>
      <c r="J4651" s="196" t="s">
        <v>5503</v>
      </c>
      <c r="K4651" s="197">
        <v>80.05</v>
      </c>
      <c r="L4651" s="196" t="s">
        <v>5433</v>
      </c>
    </row>
    <row r="4652" spans="1:12" ht="15.75">
      <c r="A4652" s="196" t="s">
        <v>8643</v>
      </c>
      <c r="B4652" s="196" t="s">
        <v>8644</v>
      </c>
      <c r="C4652" s="196" t="s">
        <v>10173</v>
      </c>
      <c r="D4652" s="196">
        <v>271</v>
      </c>
      <c r="E4652" s="197" t="s">
        <v>144</v>
      </c>
      <c r="F4652" s="196" t="s">
        <v>144</v>
      </c>
      <c r="G4652" s="196">
        <v>94496</v>
      </c>
      <c r="H4652" s="196" t="s">
        <v>10197</v>
      </c>
      <c r="I4652" s="196" t="s">
        <v>5502</v>
      </c>
      <c r="J4652" s="196" t="s">
        <v>5503</v>
      </c>
      <c r="K4652" s="197">
        <v>98.38</v>
      </c>
      <c r="L4652" s="196" t="s">
        <v>5433</v>
      </c>
    </row>
    <row r="4653" spans="1:12" ht="15.75">
      <c r="A4653" s="196" t="s">
        <v>8643</v>
      </c>
      <c r="B4653" s="196" t="s">
        <v>8644</v>
      </c>
      <c r="C4653" s="196" t="s">
        <v>10173</v>
      </c>
      <c r="D4653" s="196">
        <v>271</v>
      </c>
      <c r="E4653" s="197" t="s">
        <v>144</v>
      </c>
      <c r="F4653" s="196" t="s">
        <v>144</v>
      </c>
      <c r="G4653" s="196">
        <v>94497</v>
      </c>
      <c r="H4653" s="196" t="s">
        <v>10198</v>
      </c>
      <c r="I4653" s="196" t="s">
        <v>5502</v>
      </c>
      <c r="J4653" s="196" t="s">
        <v>5503</v>
      </c>
      <c r="K4653" s="197">
        <v>115.74</v>
      </c>
      <c r="L4653" s="196" t="s">
        <v>5433</v>
      </c>
    </row>
    <row r="4654" spans="1:12" ht="15.75">
      <c r="A4654" s="196" t="s">
        <v>8643</v>
      </c>
      <c r="B4654" s="196" t="s">
        <v>8644</v>
      </c>
      <c r="C4654" s="196" t="s">
        <v>10173</v>
      </c>
      <c r="D4654" s="196">
        <v>271</v>
      </c>
      <c r="E4654" s="197" t="s">
        <v>144</v>
      </c>
      <c r="F4654" s="196" t="s">
        <v>144</v>
      </c>
      <c r="G4654" s="196">
        <v>94498</v>
      </c>
      <c r="H4654" s="196" t="s">
        <v>10199</v>
      </c>
      <c r="I4654" s="196" t="s">
        <v>5502</v>
      </c>
      <c r="J4654" s="196" t="s">
        <v>5503</v>
      </c>
      <c r="K4654" s="197">
        <v>150.01</v>
      </c>
      <c r="L4654" s="196" t="s">
        <v>5433</v>
      </c>
    </row>
    <row r="4655" spans="1:12" ht="15.75">
      <c r="A4655" s="196" t="s">
        <v>8643</v>
      </c>
      <c r="B4655" s="196" t="s">
        <v>8644</v>
      </c>
      <c r="C4655" s="196" t="s">
        <v>10173</v>
      </c>
      <c r="D4655" s="196">
        <v>271</v>
      </c>
      <c r="E4655" s="197" t="s">
        <v>144</v>
      </c>
      <c r="F4655" s="196" t="s">
        <v>144</v>
      </c>
      <c r="G4655" s="196">
        <v>94499</v>
      </c>
      <c r="H4655" s="196" t="s">
        <v>10200</v>
      </c>
      <c r="I4655" s="196" t="s">
        <v>5502</v>
      </c>
      <c r="J4655" s="196" t="s">
        <v>5503</v>
      </c>
      <c r="K4655" s="197">
        <v>274.89999999999998</v>
      </c>
      <c r="L4655" s="196" t="s">
        <v>5433</v>
      </c>
    </row>
    <row r="4656" spans="1:12" ht="15.75">
      <c r="A4656" s="196" t="s">
        <v>8643</v>
      </c>
      <c r="B4656" s="196" t="s">
        <v>8644</v>
      </c>
      <c r="C4656" s="196" t="s">
        <v>10173</v>
      </c>
      <c r="D4656" s="196">
        <v>271</v>
      </c>
      <c r="E4656" s="197" t="s">
        <v>144</v>
      </c>
      <c r="F4656" s="196" t="s">
        <v>144</v>
      </c>
      <c r="G4656" s="196">
        <v>94500</v>
      </c>
      <c r="H4656" s="196" t="s">
        <v>10201</v>
      </c>
      <c r="I4656" s="196" t="s">
        <v>5502</v>
      </c>
      <c r="J4656" s="196" t="s">
        <v>5503</v>
      </c>
      <c r="K4656" s="197">
        <v>327.16000000000003</v>
      </c>
      <c r="L4656" s="196" t="s">
        <v>5433</v>
      </c>
    </row>
    <row r="4657" spans="1:12" ht="15.75">
      <c r="A4657" s="196" t="s">
        <v>8643</v>
      </c>
      <c r="B4657" s="196" t="s">
        <v>8644</v>
      </c>
      <c r="C4657" s="196" t="s">
        <v>10173</v>
      </c>
      <c r="D4657" s="196">
        <v>271</v>
      </c>
      <c r="E4657" s="197" t="s">
        <v>144</v>
      </c>
      <c r="F4657" s="196" t="s">
        <v>144</v>
      </c>
      <c r="G4657" s="196">
        <v>94501</v>
      </c>
      <c r="H4657" s="196" t="s">
        <v>10202</v>
      </c>
      <c r="I4657" s="196" t="s">
        <v>5502</v>
      </c>
      <c r="J4657" s="196" t="s">
        <v>5503</v>
      </c>
      <c r="K4657" s="197">
        <v>643.59</v>
      </c>
      <c r="L4657" s="196" t="s">
        <v>5433</v>
      </c>
    </row>
    <row r="4658" spans="1:12" ht="15.75">
      <c r="A4658" s="196" t="s">
        <v>8643</v>
      </c>
      <c r="B4658" s="196" t="s">
        <v>8644</v>
      </c>
      <c r="C4658" s="196" t="s">
        <v>10173</v>
      </c>
      <c r="D4658" s="196">
        <v>271</v>
      </c>
      <c r="E4658" s="197" t="s">
        <v>144</v>
      </c>
      <c r="F4658" s="196" t="s">
        <v>144</v>
      </c>
      <c r="G4658" s="196">
        <v>94792</v>
      </c>
      <c r="H4658" s="196" t="s">
        <v>10203</v>
      </c>
      <c r="I4658" s="196" t="s">
        <v>5502</v>
      </c>
      <c r="J4658" s="196" t="s">
        <v>5503</v>
      </c>
      <c r="K4658" s="197">
        <v>123.34</v>
      </c>
      <c r="L4658" s="196" t="s">
        <v>5433</v>
      </c>
    </row>
    <row r="4659" spans="1:12" ht="15.75">
      <c r="A4659" s="196" t="s">
        <v>8643</v>
      </c>
      <c r="B4659" s="196" t="s">
        <v>8644</v>
      </c>
      <c r="C4659" s="196" t="s">
        <v>10173</v>
      </c>
      <c r="D4659" s="196">
        <v>271</v>
      </c>
      <c r="E4659" s="197" t="s">
        <v>144</v>
      </c>
      <c r="F4659" s="196" t="s">
        <v>144</v>
      </c>
      <c r="G4659" s="196">
        <v>94793</v>
      </c>
      <c r="H4659" s="196" t="s">
        <v>10204</v>
      </c>
      <c r="I4659" s="196" t="s">
        <v>5502</v>
      </c>
      <c r="J4659" s="196" t="s">
        <v>5503</v>
      </c>
      <c r="K4659" s="197">
        <v>159.9</v>
      </c>
      <c r="L4659" s="196" t="s">
        <v>5433</v>
      </c>
    </row>
    <row r="4660" spans="1:12" ht="15.75">
      <c r="A4660" s="196" t="s">
        <v>8643</v>
      </c>
      <c r="B4660" s="196" t="s">
        <v>8644</v>
      </c>
      <c r="C4660" s="196" t="s">
        <v>10173</v>
      </c>
      <c r="D4660" s="196">
        <v>271</v>
      </c>
      <c r="E4660" s="197" t="s">
        <v>144</v>
      </c>
      <c r="F4660" s="196" t="s">
        <v>144</v>
      </c>
      <c r="G4660" s="196">
        <v>94794</v>
      </c>
      <c r="H4660" s="196" t="s">
        <v>10205</v>
      </c>
      <c r="I4660" s="196" t="s">
        <v>5502</v>
      </c>
      <c r="J4660" s="196" t="s">
        <v>5503</v>
      </c>
      <c r="K4660" s="197">
        <v>165.76</v>
      </c>
      <c r="L4660" s="196" t="s">
        <v>5433</v>
      </c>
    </row>
    <row r="4661" spans="1:12" ht="15.75">
      <c r="A4661" s="196" t="s">
        <v>8643</v>
      </c>
      <c r="B4661" s="196" t="s">
        <v>8644</v>
      </c>
      <c r="C4661" s="196" t="s">
        <v>10173</v>
      </c>
      <c r="D4661" s="196">
        <v>271</v>
      </c>
      <c r="E4661" s="197" t="s">
        <v>144</v>
      </c>
      <c r="F4661" s="196" t="s">
        <v>144</v>
      </c>
      <c r="G4661" s="196">
        <v>94795</v>
      </c>
      <c r="H4661" s="196" t="s">
        <v>10206</v>
      </c>
      <c r="I4661" s="196" t="s">
        <v>5502</v>
      </c>
      <c r="J4661" s="196" t="s">
        <v>5503</v>
      </c>
      <c r="K4661" s="197">
        <v>47.12</v>
      </c>
      <c r="L4661" s="196" t="s">
        <v>5433</v>
      </c>
    </row>
    <row r="4662" spans="1:12" ht="15.75">
      <c r="A4662" s="196" t="s">
        <v>8643</v>
      </c>
      <c r="B4662" s="196" t="s">
        <v>8644</v>
      </c>
      <c r="C4662" s="196" t="s">
        <v>10173</v>
      </c>
      <c r="D4662" s="196">
        <v>271</v>
      </c>
      <c r="E4662" s="197" t="s">
        <v>144</v>
      </c>
      <c r="F4662" s="196" t="s">
        <v>144</v>
      </c>
      <c r="G4662" s="196">
        <v>94796</v>
      </c>
      <c r="H4662" s="196" t="s">
        <v>10207</v>
      </c>
      <c r="I4662" s="196" t="s">
        <v>5502</v>
      </c>
      <c r="J4662" s="196" t="s">
        <v>5503</v>
      </c>
      <c r="K4662" s="197">
        <v>53.25</v>
      </c>
      <c r="L4662" s="196" t="s">
        <v>5433</v>
      </c>
    </row>
    <row r="4663" spans="1:12" ht="15.75">
      <c r="A4663" s="196" t="s">
        <v>8643</v>
      </c>
      <c r="B4663" s="196" t="s">
        <v>8644</v>
      </c>
      <c r="C4663" s="196" t="s">
        <v>10173</v>
      </c>
      <c r="D4663" s="196">
        <v>271</v>
      </c>
      <c r="E4663" s="197" t="s">
        <v>144</v>
      </c>
      <c r="F4663" s="196" t="s">
        <v>144</v>
      </c>
      <c r="G4663" s="196">
        <v>94797</v>
      </c>
      <c r="H4663" s="196" t="s">
        <v>10208</v>
      </c>
      <c r="I4663" s="196" t="s">
        <v>5502</v>
      </c>
      <c r="J4663" s="196" t="s">
        <v>5503</v>
      </c>
      <c r="K4663" s="197">
        <v>82.39</v>
      </c>
      <c r="L4663" s="196" t="s">
        <v>5433</v>
      </c>
    </row>
    <row r="4664" spans="1:12" ht="15.75">
      <c r="A4664" s="196" t="s">
        <v>8643</v>
      </c>
      <c r="B4664" s="196" t="s">
        <v>8644</v>
      </c>
      <c r="C4664" s="196" t="s">
        <v>10173</v>
      </c>
      <c r="D4664" s="196">
        <v>271</v>
      </c>
      <c r="E4664" s="197" t="s">
        <v>144</v>
      </c>
      <c r="F4664" s="196" t="s">
        <v>144</v>
      </c>
      <c r="G4664" s="196">
        <v>94798</v>
      </c>
      <c r="H4664" s="196" t="s">
        <v>10209</v>
      </c>
      <c r="I4664" s="196" t="s">
        <v>5502</v>
      </c>
      <c r="J4664" s="196" t="s">
        <v>5503</v>
      </c>
      <c r="K4664" s="197">
        <v>187.46</v>
      </c>
      <c r="L4664" s="196" t="s">
        <v>5433</v>
      </c>
    </row>
    <row r="4665" spans="1:12" ht="15.75">
      <c r="A4665" s="196" t="s">
        <v>8643</v>
      </c>
      <c r="B4665" s="196" t="s">
        <v>8644</v>
      </c>
      <c r="C4665" s="196" t="s">
        <v>10173</v>
      </c>
      <c r="D4665" s="196">
        <v>271</v>
      </c>
      <c r="E4665" s="197" t="s">
        <v>144</v>
      </c>
      <c r="F4665" s="196" t="s">
        <v>144</v>
      </c>
      <c r="G4665" s="196">
        <v>94799</v>
      </c>
      <c r="H4665" s="196" t="s">
        <v>10210</v>
      </c>
      <c r="I4665" s="196" t="s">
        <v>5502</v>
      </c>
      <c r="J4665" s="196" t="s">
        <v>5503</v>
      </c>
      <c r="K4665" s="197">
        <v>179.14</v>
      </c>
      <c r="L4665" s="196" t="s">
        <v>5433</v>
      </c>
    </row>
    <row r="4666" spans="1:12" ht="15.75">
      <c r="A4666" s="196" t="s">
        <v>8643</v>
      </c>
      <c r="B4666" s="196" t="s">
        <v>8644</v>
      </c>
      <c r="C4666" s="196" t="s">
        <v>10173</v>
      </c>
      <c r="D4666" s="196">
        <v>271</v>
      </c>
      <c r="E4666" s="197" t="s">
        <v>144</v>
      </c>
      <c r="F4666" s="196" t="s">
        <v>144</v>
      </c>
      <c r="G4666" s="196">
        <v>94800</v>
      </c>
      <c r="H4666" s="196" t="s">
        <v>10211</v>
      </c>
      <c r="I4666" s="196" t="s">
        <v>5502</v>
      </c>
      <c r="J4666" s="196" t="s">
        <v>5503</v>
      </c>
      <c r="K4666" s="197">
        <v>310.33</v>
      </c>
      <c r="L4666" s="196" t="s">
        <v>5433</v>
      </c>
    </row>
    <row r="4667" spans="1:12" ht="15.75">
      <c r="A4667" s="196" t="s">
        <v>8643</v>
      </c>
      <c r="B4667" s="196" t="s">
        <v>8644</v>
      </c>
      <c r="C4667" s="196" t="s">
        <v>10173</v>
      </c>
      <c r="D4667" s="196">
        <v>271</v>
      </c>
      <c r="E4667" s="197" t="s">
        <v>144</v>
      </c>
      <c r="F4667" s="196" t="s">
        <v>144</v>
      </c>
      <c r="G4667" s="196">
        <v>95248</v>
      </c>
      <c r="H4667" s="196" t="s">
        <v>10212</v>
      </c>
      <c r="I4667" s="196" t="s">
        <v>5502</v>
      </c>
      <c r="J4667" s="196" t="s">
        <v>5503</v>
      </c>
      <c r="K4667" s="197">
        <v>75.22</v>
      </c>
      <c r="L4667" s="196" t="s">
        <v>5433</v>
      </c>
    </row>
    <row r="4668" spans="1:12" ht="15.75">
      <c r="A4668" s="196" t="s">
        <v>8643</v>
      </c>
      <c r="B4668" s="196" t="s">
        <v>8644</v>
      </c>
      <c r="C4668" s="196" t="s">
        <v>10173</v>
      </c>
      <c r="D4668" s="196">
        <v>271</v>
      </c>
      <c r="E4668" s="197" t="s">
        <v>144</v>
      </c>
      <c r="F4668" s="196" t="s">
        <v>144</v>
      </c>
      <c r="G4668" s="196">
        <v>95249</v>
      </c>
      <c r="H4668" s="196" t="s">
        <v>10213</v>
      </c>
      <c r="I4668" s="196" t="s">
        <v>5502</v>
      </c>
      <c r="J4668" s="196" t="s">
        <v>5503</v>
      </c>
      <c r="K4668" s="197">
        <v>81.96</v>
      </c>
      <c r="L4668" s="196" t="s">
        <v>5433</v>
      </c>
    </row>
    <row r="4669" spans="1:12" ht="15.75">
      <c r="A4669" s="196" t="s">
        <v>8643</v>
      </c>
      <c r="B4669" s="196" t="s">
        <v>8644</v>
      </c>
      <c r="C4669" s="196" t="s">
        <v>10173</v>
      </c>
      <c r="D4669" s="196">
        <v>271</v>
      </c>
      <c r="E4669" s="197" t="s">
        <v>144</v>
      </c>
      <c r="F4669" s="196" t="s">
        <v>144</v>
      </c>
      <c r="G4669" s="196">
        <v>95250</v>
      </c>
      <c r="H4669" s="196" t="s">
        <v>10214</v>
      </c>
      <c r="I4669" s="196" t="s">
        <v>5502</v>
      </c>
      <c r="J4669" s="196" t="s">
        <v>5503</v>
      </c>
      <c r="K4669" s="197">
        <v>99.61</v>
      </c>
      <c r="L4669" s="196" t="s">
        <v>5433</v>
      </c>
    </row>
    <row r="4670" spans="1:12" ht="15.75">
      <c r="A4670" s="196" t="s">
        <v>8643</v>
      </c>
      <c r="B4670" s="196" t="s">
        <v>8644</v>
      </c>
      <c r="C4670" s="196" t="s">
        <v>10173</v>
      </c>
      <c r="D4670" s="196">
        <v>271</v>
      </c>
      <c r="E4670" s="197" t="s">
        <v>144</v>
      </c>
      <c r="F4670" s="196" t="s">
        <v>144</v>
      </c>
      <c r="G4670" s="196">
        <v>95251</v>
      </c>
      <c r="H4670" s="196" t="s">
        <v>10215</v>
      </c>
      <c r="I4670" s="196" t="s">
        <v>5502</v>
      </c>
      <c r="J4670" s="196" t="s">
        <v>5503</v>
      </c>
      <c r="K4670" s="197">
        <v>133.72</v>
      </c>
      <c r="L4670" s="196" t="s">
        <v>5433</v>
      </c>
    </row>
    <row r="4671" spans="1:12" ht="15.75">
      <c r="A4671" s="196" t="s">
        <v>8643</v>
      </c>
      <c r="B4671" s="196" t="s">
        <v>8644</v>
      </c>
      <c r="C4671" s="196" t="s">
        <v>10173</v>
      </c>
      <c r="D4671" s="196">
        <v>271</v>
      </c>
      <c r="E4671" s="197" t="s">
        <v>144</v>
      </c>
      <c r="F4671" s="196" t="s">
        <v>144</v>
      </c>
      <c r="G4671" s="196">
        <v>95252</v>
      </c>
      <c r="H4671" s="196" t="s">
        <v>10216</v>
      </c>
      <c r="I4671" s="196" t="s">
        <v>5502</v>
      </c>
      <c r="J4671" s="196" t="s">
        <v>5503</v>
      </c>
      <c r="K4671" s="197">
        <v>154.53</v>
      </c>
      <c r="L4671" s="196" t="s">
        <v>5433</v>
      </c>
    </row>
    <row r="4672" spans="1:12" ht="15.75">
      <c r="A4672" s="196" t="s">
        <v>8643</v>
      </c>
      <c r="B4672" s="196" t="s">
        <v>8644</v>
      </c>
      <c r="C4672" s="196" t="s">
        <v>10173</v>
      </c>
      <c r="D4672" s="196">
        <v>271</v>
      </c>
      <c r="E4672" s="197" t="s">
        <v>144</v>
      </c>
      <c r="F4672" s="196" t="s">
        <v>144</v>
      </c>
      <c r="G4672" s="196">
        <v>95253</v>
      </c>
      <c r="H4672" s="196" t="s">
        <v>10217</v>
      </c>
      <c r="I4672" s="196" t="s">
        <v>5502</v>
      </c>
      <c r="J4672" s="196" t="s">
        <v>5503</v>
      </c>
      <c r="K4672" s="197">
        <v>222.26</v>
      </c>
      <c r="L4672" s="196" t="s">
        <v>5433</v>
      </c>
    </row>
    <row r="4673" spans="1:12" ht="15.75">
      <c r="A4673" s="196" t="s">
        <v>8643</v>
      </c>
      <c r="B4673" s="196" t="s">
        <v>8644</v>
      </c>
      <c r="C4673" s="196" t="s">
        <v>10173</v>
      </c>
      <c r="D4673" s="196">
        <v>271</v>
      </c>
      <c r="E4673" s="197" t="s">
        <v>144</v>
      </c>
      <c r="F4673" s="196" t="s">
        <v>144</v>
      </c>
      <c r="G4673" s="196">
        <v>99619</v>
      </c>
      <c r="H4673" s="196" t="s">
        <v>10218</v>
      </c>
      <c r="I4673" s="196" t="s">
        <v>5502</v>
      </c>
      <c r="J4673" s="196" t="s">
        <v>5432</v>
      </c>
      <c r="K4673" s="197">
        <v>66.27</v>
      </c>
      <c r="L4673" s="196" t="s">
        <v>5433</v>
      </c>
    </row>
    <row r="4674" spans="1:12" ht="15.75">
      <c r="A4674" s="196" t="s">
        <v>8643</v>
      </c>
      <c r="B4674" s="196" t="s">
        <v>8644</v>
      </c>
      <c r="C4674" s="196" t="s">
        <v>10173</v>
      </c>
      <c r="D4674" s="196">
        <v>271</v>
      </c>
      <c r="E4674" s="197" t="s">
        <v>144</v>
      </c>
      <c r="F4674" s="196" t="s">
        <v>144</v>
      </c>
      <c r="G4674" s="196">
        <v>99620</v>
      </c>
      <c r="H4674" s="196" t="s">
        <v>10219</v>
      </c>
      <c r="I4674" s="196" t="s">
        <v>5502</v>
      </c>
      <c r="J4674" s="196" t="s">
        <v>5432</v>
      </c>
      <c r="K4674" s="197">
        <v>110.34</v>
      </c>
      <c r="L4674" s="196" t="s">
        <v>5433</v>
      </c>
    </row>
    <row r="4675" spans="1:12" ht="15.75">
      <c r="A4675" s="196" t="s">
        <v>8643</v>
      </c>
      <c r="B4675" s="196" t="s">
        <v>8644</v>
      </c>
      <c r="C4675" s="196" t="s">
        <v>10173</v>
      </c>
      <c r="D4675" s="196">
        <v>271</v>
      </c>
      <c r="E4675" s="197" t="s">
        <v>144</v>
      </c>
      <c r="F4675" s="196" t="s">
        <v>144</v>
      </c>
      <c r="G4675" s="196">
        <v>99621</v>
      </c>
      <c r="H4675" s="196" t="s">
        <v>10220</v>
      </c>
      <c r="I4675" s="196" t="s">
        <v>5502</v>
      </c>
      <c r="J4675" s="196" t="s">
        <v>5432</v>
      </c>
      <c r="K4675" s="197">
        <v>150.22999999999999</v>
      </c>
      <c r="L4675" s="196" t="s">
        <v>5433</v>
      </c>
    </row>
    <row r="4676" spans="1:12" ht="15.75">
      <c r="A4676" s="196" t="s">
        <v>8643</v>
      </c>
      <c r="B4676" s="196" t="s">
        <v>8644</v>
      </c>
      <c r="C4676" s="196" t="s">
        <v>10173</v>
      </c>
      <c r="D4676" s="196">
        <v>271</v>
      </c>
      <c r="E4676" s="197" t="s">
        <v>144</v>
      </c>
      <c r="F4676" s="196" t="s">
        <v>144</v>
      </c>
      <c r="G4676" s="196">
        <v>99622</v>
      </c>
      <c r="H4676" s="196" t="s">
        <v>10221</v>
      </c>
      <c r="I4676" s="196" t="s">
        <v>5502</v>
      </c>
      <c r="J4676" s="196" t="s">
        <v>5432</v>
      </c>
      <c r="K4676" s="197">
        <v>164.1</v>
      </c>
      <c r="L4676" s="196" t="s">
        <v>5433</v>
      </c>
    </row>
    <row r="4677" spans="1:12" ht="15.75">
      <c r="A4677" s="196" t="s">
        <v>8643</v>
      </c>
      <c r="B4677" s="196" t="s">
        <v>8644</v>
      </c>
      <c r="C4677" s="196" t="s">
        <v>10173</v>
      </c>
      <c r="D4677" s="196">
        <v>271</v>
      </c>
      <c r="E4677" s="197" t="s">
        <v>144</v>
      </c>
      <c r="F4677" s="196" t="s">
        <v>144</v>
      </c>
      <c r="G4677" s="196">
        <v>99623</v>
      </c>
      <c r="H4677" s="196" t="s">
        <v>10222</v>
      </c>
      <c r="I4677" s="196" t="s">
        <v>5502</v>
      </c>
      <c r="J4677" s="196" t="s">
        <v>5432</v>
      </c>
      <c r="K4677" s="197">
        <v>218.44</v>
      </c>
      <c r="L4677" s="196" t="s">
        <v>5433</v>
      </c>
    </row>
    <row r="4678" spans="1:12" ht="15.75">
      <c r="A4678" s="196" t="s">
        <v>8643</v>
      </c>
      <c r="B4678" s="196" t="s">
        <v>8644</v>
      </c>
      <c r="C4678" s="196" t="s">
        <v>10173</v>
      </c>
      <c r="D4678" s="196">
        <v>271</v>
      </c>
      <c r="E4678" s="197" t="s">
        <v>144</v>
      </c>
      <c r="F4678" s="196" t="s">
        <v>144</v>
      </c>
      <c r="G4678" s="196">
        <v>99624</v>
      </c>
      <c r="H4678" s="196" t="s">
        <v>10223</v>
      </c>
      <c r="I4678" s="196" t="s">
        <v>5502</v>
      </c>
      <c r="J4678" s="196" t="s">
        <v>5432</v>
      </c>
      <c r="K4678" s="197">
        <v>297.88</v>
      </c>
      <c r="L4678" s="196" t="s">
        <v>5433</v>
      </c>
    </row>
    <row r="4679" spans="1:12" ht="15.75">
      <c r="A4679" s="196" t="s">
        <v>8643</v>
      </c>
      <c r="B4679" s="196" t="s">
        <v>8644</v>
      </c>
      <c r="C4679" s="196" t="s">
        <v>10173</v>
      </c>
      <c r="D4679" s="196">
        <v>271</v>
      </c>
      <c r="E4679" s="197" t="s">
        <v>144</v>
      </c>
      <c r="F4679" s="196" t="s">
        <v>144</v>
      </c>
      <c r="G4679" s="196">
        <v>99625</v>
      </c>
      <c r="H4679" s="196" t="s">
        <v>10224</v>
      </c>
      <c r="I4679" s="196" t="s">
        <v>5502</v>
      </c>
      <c r="J4679" s="196" t="s">
        <v>5432</v>
      </c>
      <c r="K4679" s="197">
        <v>400.04</v>
      </c>
      <c r="L4679" s="196" t="s">
        <v>5433</v>
      </c>
    </row>
    <row r="4680" spans="1:12" ht="15.75">
      <c r="A4680" s="196" t="s">
        <v>8643</v>
      </c>
      <c r="B4680" s="196" t="s">
        <v>8644</v>
      </c>
      <c r="C4680" s="196" t="s">
        <v>10173</v>
      </c>
      <c r="D4680" s="196">
        <v>271</v>
      </c>
      <c r="E4680" s="197" t="s">
        <v>144</v>
      </c>
      <c r="F4680" s="196" t="s">
        <v>144</v>
      </c>
      <c r="G4680" s="196">
        <v>99626</v>
      </c>
      <c r="H4680" s="196" t="s">
        <v>10225</v>
      </c>
      <c r="I4680" s="196" t="s">
        <v>5502</v>
      </c>
      <c r="J4680" s="196" t="s">
        <v>5432</v>
      </c>
      <c r="K4680" s="197">
        <v>601.09</v>
      </c>
      <c r="L4680" s="196" t="s">
        <v>5433</v>
      </c>
    </row>
    <row r="4681" spans="1:12" ht="15.75">
      <c r="A4681" s="196" t="s">
        <v>8643</v>
      </c>
      <c r="B4681" s="196" t="s">
        <v>8644</v>
      </c>
      <c r="C4681" s="196" t="s">
        <v>10173</v>
      </c>
      <c r="D4681" s="196">
        <v>271</v>
      </c>
      <c r="E4681" s="197" t="s">
        <v>144</v>
      </c>
      <c r="F4681" s="196" t="s">
        <v>144</v>
      </c>
      <c r="G4681" s="196">
        <v>99627</v>
      </c>
      <c r="H4681" s="196" t="s">
        <v>10226</v>
      </c>
      <c r="I4681" s="196" t="s">
        <v>5502</v>
      </c>
      <c r="J4681" s="196" t="s">
        <v>5432</v>
      </c>
      <c r="K4681" s="197">
        <v>67.08</v>
      </c>
      <c r="L4681" s="196" t="s">
        <v>5433</v>
      </c>
    </row>
    <row r="4682" spans="1:12" ht="15.75">
      <c r="A4682" s="196" t="s">
        <v>8643</v>
      </c>
      <c r="B4682" s="196" t="s">
        <v>8644</v>
      </c>
      <c r="C4682" s="196" t="s">
        <v>10173</v>
      </c>
      <c r="D4682" s="196">
        <v>271</v>
      </c>
      <c r="E4682" s="197" t="s">
        <v>144</v>
      </c>
      <c r="F4682" s="196" t="s">
        <v>144</v>
      </c>
      <c r="G4682" s="196">
        <v>99628</v>
      </c>
      <c r="H4682" s="196" t="s">
        <v>10227</v>
      </c>
      <c r="I4682" s="196" t="s">
        <v>5502</v>
      </c>
      <c r="J4682" s="196" t="s">
        <v>5432</v>
      </c>
      <c r="K4682" s="197">
        <v>45.46</v>
      </c>
      <c r="L4682" s="196" t="s">
        <v>5433</v>
      </c>
    </row>
    <row r="4683" spans="1:12" ht="15.75">
      <c r="A4683" s="196" t="s">
        <v>8643</v>
      </c>
      <c r="B4683" s="196" t="s">
        <v>8644</v>
      </c>
      <c r="C4683" s="196" t="s">
        <v>10173</v>
      </c>
      <c r="D4683" s="196">
        <v>271</v>
      </c>
      <c r="E4683" s="197" t="s">
        <v>144</v>
      </c>
      <c r="F4683" s="196" t="s">
        <v>144</v>
      </c>
      <c r="G4683" s="196">
        <v>99629</v>
      </c>
      <c r="H4683" s="196" t="s">
        <v>10228</v>
      </c>
      <c r="I4683" s="196" t="s">
        <v>5502</v>
      </c>
      <c r="J4683" s="196" t="s">
        <v>5432</v>
      </c>
      <c r="K4683" s="197">
        <v>72.14</v>
      </c>
      <c r="L4683" s="196" t="s">
        <v>5433</v>
      </c>
    </row>
    <row r="4684" spans="1:12" ht="15.75">
      <c r="A4684" s="196" t="s">
        <v>8643</v>
      </c>
      <c r="B4684" s="196" t="s">
        <v>8644</v>
      </c>
      <c r="C4684" s="196" t="s">
        <v>10173</v>
      </c>
      <c r="D4684" s="196">
        <v>271</v>
      </c>
      <c r="E4684" s="197" t="s">
        <v>144</v>
      </c>
      <c r="F4684" s="196" t="s">
        <v>144</v>
      </c>
      <c r="G4684" s="196">
        <v>99630</v>
      </c>
      <c r="H4684" s="196" t="s">
        <v>10229</v>
      </c>
      <c r="I4684" s="196" t="s">
        <v>5502</v>
      </c>
      <c r="J4684" s="196" t="s">
        <v>5432</v>
      </c>
      <c r="K4684" s="197">
        <v>93.18</v>
      </c>
      <c r="L4684" s="196" t="s">
        <v>5433</v>
      </c>
    </row>
    <row r="4685" spans="1:12" ht="15.75">
      <c r="A4685" s="196" t="s">
        <v>8643</v>
      </c>
      <c r="B4685" s="196" t="s">
        <v>8644</v>
      </c>
      <c r="C4685" s="196" t="s">
        <v>10173</v>
      </c>
      <c r="D4685" s="196">
        <v>271</v>
      </c>
      <c r="E4685" s="197" t="s">
        <v>144</v>
      </c>
      <c r="F4685" s="196" t="s">
        <v>144</v>
      </c>
      <c r="G4685" s="196">
        <v>99631</v>
      </c>
      <c r="H4685" s="196" t="s">
        <v>10230</v>
      </c>
      <c r="I4685" s="196" t="s">
        <v>5502</v>
      </c>
      <c r="J4685" s="196" t="s">
        <v>5432</v>
      </c>
      <c r="K4685" s="197">
        <v>102.44</v>
      </c>
      <c r="L4685" s="196" t="s">
        <v>5433</v>
      </c>
    </row>
    <row r="4686" spans="1:12" ht="15.75">
      <c r="A4686" s="196" t="s">
        <v>8643</v>
      </c>
      <c r="B4686" s="196" t="s">
        <v>8644</v>
      </c>
      <c r="C4686" s="196" t="s">
        <v>10173</v>
      </c>
      <c r="D4686" s="196">
        <v>271</v>
      </c>
      <c r="E4686" s="197" t="s">
        <v>144</v>
      </c>
      <c r="F4686" s="196" t="s">
        <v>144</v>
      </c>
      <c r="G4686" s="196">
        <v>99632</v>
      </c>
      <c r="H4686" s="196" t="s">
        <v>10231</v>
      </c>
      <c r="I4686" s="196" t="s">
        <v>5502</v>
      </c>
      <c r="J4686" s="196" t="s">
        <v>5432</v>
      </c>
      <c r="K4686" s="197">
        <v>135.99</v>
      </c>
      <c r="L4686" s="196" t="s">
        <v>5433</v>
      </c>
    </row>
    <row r="4687" spans="1:12" ht="15.75">
      <c r="A4687" s="196" t="s">
        <v>8643</v>
      </c>
      <c r="B4687" s="196" t="s">
        <v>8644</v>
      </c>
      <c r="C4687" s="196" t="s">
        <v>10173</v>
      </c>
      <c r="D4687" s="196">
        <v>271</v>
      </c>
      <c r="E4687" s="197" t="s">
        <v>144</v>
      </c>
      <c r="F4687" s="196" t="s">
        <v>144</v>
      </c>
      <c r="G4687" s="196">
        <v>99633</v>
      </c>
      <c r="H4687" s="196" t="s">
        <v>10232</v>
      </c>
      <c r="I4687" s="196" t="s">
        <v>5502</v>
      </c>
      <c r="J4687" s="196" t="s">
        <v>5432</v>
      </c>
      <c r="K4687" s="197">
        <v>258.97000000000003</v>
      </c>
      <c r="L4687" s="196" t="s">
        <v>5433</v>
      </c>
    </row>
    <row r="4688" spans="1:12" ht="15.75">
      <c r="A4688" s="196" t="s">
        <v>8643</v>
      </c>
      <c r="B4688" s="196" t="s">
        <v>8644</v>
      </c>
      <c r="C4688" s="196" t="s">
        <v>10173</v>
      </c>
      <c r="D4688" s="196">
        <v>271</v>
      </c>
      <c r="E4688" s="197" t="s">
        <v>144</v>
      </c>
      <c r="F4688" s="196" t="s">
        <v>144</v>
      </c>
      <c r="G4688" s="196">
        <v>99634</v>
      </c>
      <c r="H4688" s="196" t="s">
        <v>10233</v>
      </c>
      <c r="I4688" s="196" t="s">
        <v>5502</v>
      </c>
      <c r="J4688" s="196" t="s">
        <v>5432</v>
      </c>
      <c r="K4688" s="197">
        <v>423.59</v>
      </c>
      <c r="L4688" s="196" t="s">
        <v>5433</v>
      </c>
    </row>
    <row r="4689" spans="1:12" ht="15.75">
      <c r="A4689" s="196" t="s">
        <v>8643</v>
      </c>
      <c r="B4689" s="196" t="s">
        <v>8644</v>
      </c>
      <c r="C4689" s="196" t="s">
        <v>10173</v>
      </c>
      <c r="D4689" s="196">
        <v>271</v>
      </c>
      <c r="E4689" s="197" t="s">
        <v>144</v>
      </c>
      <c r="F4689" s="196" t="s">
        <v>144</v>
      </c>
      <c r="G4689" s="196">
        <v>99635</v>
      </c>
      <c r="H4689" s="196" t="s">
        <v>10234</v>
      </c>
      <c r="I4689" s="196" t="s">
        <v>5502</v>
      </c>
      <c r="J4689" s="196" t="s">
        <v>5503</v>
      </c>
      <c r="K4689" s="197">
        <v>248.25</v>
      </c>
      <c r="L4689" s="196" t="s">
        <v>5433</v>
      </c>
    </row>
    <row r="4690" spans="1:12" ht="15.75">
      <c r="A4690" s="196" t="s">
        <v>8643</v>
      </c>
      <c r="B4690" s="196" t="s">
        <v>8644</v>
      </c>
      <c r="C4690" s="196" t="s">
        <v>10235</v>
      </c>
      <c r="D4690" s="196">
        <v>272</v>
      </c>
      <c r="E4690" s="197" t="s">
        <v>144</v>
      </c>
      <c r="F4690" s="196" t="s">
        <v>144</v>
      </c>
      <c r="G4690" s="196">
        <v>95634</v>
      </c>
      <c r="H4690" s="196" t="s">
        <v>10236</v>
      </c>
      <c r="I4690" s="196" t="s">
        <v>5502</v>
      </c>
      <c r="J4690" s="196" t="s">
        <v>5503</v>
      </c>
      <c r="K4690" s="197">
        <v>154.93</v>
      </c>
      <c r="L4690" s="196" t="s">
        <v>5433</v>
      </c>
    </row>
    <row r="4691" spans="1:12" ht="15.75">
      <c r="A4691" s="196" t="s">
        <v>8643</v>
      </c>
      <c r="B4691" s="196" t="s">
        <v>8644</v>
      </c>
      <c r="C4691" s="196" t="s">
        <v>10235</v>
      </c>
      <c r="D4691" s="196">
        <v>272</v>
      </c>
      <c r="E4691" s="197" t="s">
        <v>144</v>
      </c>
      <c r="F4691" s="196" t="s">
        <v>144</v>
      </c>
      <c r="G4691" s="196">
        <v>95635</v>
      </c>
      <c r="H4691" s="196" t="s">
        <v>10237</v>
      </c>
      <c r="I4691" s="196" t="s">
        <v>5502</v>
      </c>
      <c r="J4691" s="196" t="s">
        <v>5503</v>
      </c>
      <c r="K4691" s="197">
        <v>167.04</v>
      </c>
      <c r="L4691" s="196" t="s">
        <v>5433</v>
      </c>
    </row>
    <row r="4692" spans="1:12" ht="15.75">
      <c r="A4692" s="196" t="s">
        <v>8643</v>
      </c>
      <c r="B4692" s="196" t="s">
        <v>8644</v>
      </c>
      <c r="C4692" s="196" t="s">
        <v>10235</v>
      </c>
      <c r="D4692" s="196">
        <v>272</v>
      </c>
      <c r="E4692" s="197" t="s">
        <v>144</v>
      </c>
      <c r="F4692" s="196" t="s">
        <v>144</v>
      </c>
      <c r="G4692" s="196">
        <v>95637</v>
      </c>
      <c r="H4692" s="196" t="s">
        <v>10238</v>
      </c>
      <c r="I4692" s="196" t="s">
        <v>5502</v>
      </c>
      <c r="J4692" s="196" t="s">
        <v>5432</v>
      </c>
      <c r="K4692" s="197">
        <v>457.06</v>
      </c>
      <c r="L4692" s="196" t="s">
        <v>5433</v>
      </c>
    </row>
    <row r="4693" spans="1:12" ht="15.75">
      <c r="A4693" s="196" t="s">
        <v>8643</v>
      </c>
      <c r="B4693" s="196" t="s">
        <v>8644</v>
      </c>
      <c r="C4693" s="196" t="s">
        <v>10235</v>
      </c>
      <c r="D4693" s="196">
        <v>272</v>
      </c>
      <c r="E4693" s="197" t="s">
        <v>144</v>
      </c>
      <c r="F4693" s="196" t="s">
        <v>144</v>
      </c>
      <c r="G4693" s="196">
        <v>95638</v>
      </c>
      <c r="H4693" s="196" t="s">
        <v>10239</v>
      </c>
      <c r="I4693" s="196" t="s">
        <v>5502</v>
      </c>
      <c r="J4693" s="196" t="s">
        <v>5432</v>
      </c>
      <c r="K4693" s="197">
        <v>551.44000000000005</v>
      </c>
      <c r="L4693" s="196" t="s">
        <v>5433</v>
      </c>
    </row>
    <row r="4694" spans="1:12" ht="15.75">
      <c r="A4694" s="196" t="s">
        <v>8643</v>
      </c>
      <c r="B4694" s="196" t="s">
        <v>8644</v>
      </c>
      <c r="C4694" s="196" t="s">
        <v>10235</v>
      </c>
      <c r="D4694" s="196">
        <v>272</v>
      </c>
      <c r="E4694" s="197" t="s">
        <v>144</v>
      </c>
      <c r="F4694" s="196" t="s">
        <v>144</v>
      </c>
      <c r="G4694" s="196">
        <v>95639</v>
      </c>
      <c r="H4694" s="196" t="s">
        <v>10240</v>
      </c>
      <c r="I4694" s="196" t="s">
        <v>5502</v>
      </c>
      <c r="J4694" s="196" t="s">
        <v>5432</v>
      </c>
      <c r="K4694" s="197">
        <v>696.3</v>
      </c>
      <c r="L4694" s="196" t="s">
        <v>5433</v>
      </c>
    </row>
    <row r="4695" spans="1:12" ht="15.75">
      <c r="A4695" s="196" t="s">
        <v>8643</v>
      </c>
      <c r="B4695" s="196" t="s">
        <v>8644</v>
      </c>
      <c r="C4695" s="196" t="s">
        <v>10235</v>
      </c>
      <c r="D4695" s="196">
        <v>272</v>
      </c>
      <c r="E4695" s="197" t="s">
        <v>144</v>
      </c>
      <c r="F4695" s="196" t="s">
        <v>144</v>
      </c>
      <c r="G4695" s="196">
        <v>95641</v>
      </c>
      <c r="H4695" s="196" t="s">
        <v>10241</v>
      </c>
      <c r="I4695" s="196" t="s">
        <v>5502</v>
      </c>
      <c r="J4695" s="196" t="s">
        <v>5503</v>
      </c>
      <c r="K4695" s="197">
        <v>282.31</v>
      </c>
      <c r="L4695" s="196" t="s">
        <v>5433</v>
      </c>
    </row>
    <row r="4696" spans="1:12" ht="15.75">
      <c r="A4696" s="196" t="s">
        <v>8643</v>
      </c>
      <c r="B4696" s="196" t="s">
        <v>8644</v>
      </c>
      <c r="C4696" s="196" t="s">
        <v>10235</v>
      </c>
      <c r="D4696" s="196">
        <v>272</v>
      </c>
      <c r="E4696" s="197" t="s">
        <v>144</v>
      </c>
      <c r="F4696" s="196" t="s">
        <v>144</v>
      </c>
      <c r="G4696" s="196">
        <v>95642</v>
      </c>
      <c r="H4696" s="196" t="s">
        <v>10242</v>
      </c>
      <c r="I4696" s="196" t="s">
        <v>5502</v>
      </c>
      <c r="J4696" s="196" t="s">
        <v>5503</v>
      </c>
      <c r="K4696" s="197">
        <v>417.24</v>
      </c>
      <c r="L4696" s="196" t="s">
        <v>5433</v>
      </c>
    </row>
    <row r="4697" spans="1:12" ht="15.75">
      <c r="A4697" s="196" t="s">
        <v>8643</v>
      </c>
      <c r="B4697" s="196" t="s">
        <v>8644</v>
      </c>
      <c r="C4697" s="196" t="s">
        <v>10235</v>
      </c>
      <c r="D4697" s="196">
        <v>272</v>
      </c>
      <c r="E4697" s="197" t="s">
        <v>144</v>
      </c>
      <c r="F4697" s="196" t="s">
        <v>144</v>
      </c>
      <c r="G4697" s="196">
        <v>95643</v>
      </c>
      <c r="H4697" s="196" t="s">
        <v>10243</v>
      </c>
      <c r="I4697" s="196" t="s">
        <v>5502</v>
      </c>
      <c r="J4697" s="196" t="s">
        <v>5503</v>
      </c>
      <c r="K4697" s="197">
        <v>546.34</v>
      </c>
      <c r="L4697" s="196" t="s">
        <v>5433</v>
      </c>
    </row>
    <row r="4698" spans="1:12" ht="15.75">
      <c r="A4698" s="196" t="s">
        <v>8643</v>
      </c>
      <c r="B4698" s="196" t="s">
        <v>8644</v>
      </c>
      <c r="C4698" s="196" t="s">
        <v>10235</v>
      </c>
      <c r="D4698" s="196">
        <v>272</v>
      </c>
      <c r="E4698" s="197" t="s">
        <v>144</v>
      </c>
      <c r="F4698" s="196" t="s">
        <v>144</v>
      </c>
      <c r="G4698" s="196">
        <v>95644</v>
      </c>
      <c r="H4698" s="196" t="s">
        <v>10244</v>
      </c>
      <c r="I4698" s="196" t="s">
        <v>5502</v>
      </c>
      <c r="J4698" s="196" t="s">
        <v>5503</v>
      </c>
      <c r="K4698" s="197">
        <v>206.35</v>
      </c>
      <c r="L4698" s="196" t="s">
        <v>5433</v>
      </c>
    </row>
    <row r="4699" spans="1:12" ht="15.75">
      <c r="A4699" s="196" t="s">
        <v>8643</v>
      </c>
      <c r="B4699" s="196" t="s">
        <v>8644</v>
      </c>
      <c r="C4699" s="196" t="s">
        <v>10235</v>
      </c>
      <c r="D4699" s="196">
        <v>272</v>
      </c>
      <c r="E4699" s="197" t="s">
        <v>144</v>
      </c>
      <c r="F4699" s="196" t="s">
        <v>144</v>
      </c>
      <c r="G4699" s="196">
        <v>95645</v>
      </c>
      <c r="H4699" s="196" t="s">
        <v>10245</v>
      </c>
      <c r="I4699" s="196" t="s">
        <v>5502</v>
      </c>
      <c r="J4699" s="196" t="s">
        <v>5503</v>
      </c>
      <c r="K4699" s="197">
        <v>379.1</v>
      </c>
      <c r="L4699" s="196" t="s">
        <v>5433</v>
      </c>
    </row>
    <row r="4700" spans="1:12" ht="15.75">
      <c r="A4700" s="196" t="s">
        <v>8643</v>
      </c>
      <c r="B4700" s="196" t="s">
        <v>8644</v>
      </c>
      <c r="C4700" s="196" t="s">
        <v>10235</v>
      </c>
      <c r="D4700" s="196">
        <v>272</v>
      </c>
      <c r="E4700" s="197" t="s">
        <v>144</v>
      </c>
      <c r="F4700" s="196" t="s">
        <v>144</v>
      </c>
      <c r="G4700" s="196">
        <v>95646</v>
      </c>
      <c r="H4700" s="196" t="s">
        <v>10246</v>
      </c>
      <c r="I4700" s="196" t="s">
        <v>5502</v>
      </c>
      <c r="J4700" s="196" t="s">
        <v>5503</v>
      </c>
      <c r="K4700" s="197">
        <v>564.87</v>
      </c>
      <c r="L4700" s="196" t="s">
        <v>5433</v>
      </c>
    </row>
    <row r="4701" spans="1:12" ht="15.75">
      <c r="A4701" s="196" t="s">
        <v>8643</v>
      </c>
      <c r="B4701" s="196" t="s">
        <v>8644</v>
      </c>
      <c r="C4701" s="196" t="s">
        <v>10235</v>
      </c>
      <c r="D4701" s="196">
        <v>272</v>
      </c>
      <c r="E4701" s="197" t="s">
        <v>144</v>
      </c>
      <c r="F4701" s="196" t="s">
        <v>144</v>
      </c>
      <c r="G4701" s="196">
        <v>95647</v>
      </c>
      <c r="H4701" s="196" t="s">
        <v>10247</v>
      </c>
      <c r="I4701" s="196" t="s">
        <v>5502</v>
      </c>
      <c r="J4701" s="196" t="s">
        <v>5503</v>
      </c>
      <c r="K4701" s="197">
        <v>741.25</v>
      </c>
      <c r="L4701" s="196" t="s">
        <v>5433</v>
      </c>
    </row>
    <row r="4702" spans="1:12" ht="15.75">
      <c r="A4702" s="196" t="s">
        <v>8643</v>
      </c>
      <c r="B4702" s="196" t="s">
        <v>8644</v>
      </c>
      <c r="C4702" s="196" t="s">
        <v>10235</v>
      </c>
      <c r="D4702" s="196">
        <v>272</v>
      </c>
      <c r="E4702" s="197" t="s">
        <v>144</v>
      </c>
      <c r="F4702" s="196" t="s">
        <v>144</v>
      </c>
      <c r="G4702" s="196">
        <v>95673</v>
      </c>
      <c r="H4702" s="196" t="s">
        <v>10248</v>
      </c>
      <c r="I4702" s="196" t="s">
        <v>5502</v>
      </c>
      <c r="J4702" s="196" t="s">
        <v>5432</v>
      </c>
      <c r="K4702" s="197">
        <v>102.97</v>
      </c>
      <c r="L4702" s="196" t="s">
        <v>5433</v>
      </c>
    </row>
    <row r="4703" spans="1:12" ht="15.75">
      <c r="A4703" s="196" t="s">
        <v>8643</v>
      </c>
      <c r="B4703" s="196" t="s">
        <v>8644</v>
      </c>
      <c r="C4703" s="196" t="s">
        <v>10235</v>
      </c>
      <c r="D4703" s="196">
        <v>272</v>
      </c>
      <c r="E4703" s="197" t="s">
        <v>144</v>
      </c>
      <c r="F4703" s="196" t="s">
        <v>144</v>
      </c>
      <c r="G4703" s="196">
        <v>95674</v>
      </c>
      <c r="H4703" s="196" t="s">
        <v>10249</v>
      </c>
      <c r="I4703" s="196" t="s">
        <v>5502</v>
      </c>
      <c r="J4703" s="196" t="s">
        <v>5432</v>
      </c>
      <c r="K4703" s="197">
        <v>109.16</v>
      </c>
      <c r="L4703" s="196" t="s">
        <v>5433</v>
      </c>
    </row>
    <row r="4704" spans="1:12" ht="15.75">
      <c r="A4704" s="196" t="s">
        <v>8643</v>
      </c>
      <c r="B4704" s="196" t="s">
        <v>8644</v>
      </c>
      <c r="C4704" s="196" t="s">
        <v>10235</v>
      </c>
      <c r="D4704" s="196">
        <v>272</v>
      </c>
      <c r="E4704" s="197" t="s">
        <v>144</v>
      </c>
      <c r="F4704" s="196" t="s">
        <v>144</v>
      </c>
      <c r="G4704" s="196">
        <v>95675</v>
      </c>
      <c r="H4704" s="196" t="s">
        <v>10250</v>
      </c>
      <c r="I4704" s="196" t="s">
        <v>5502</v>
      </c>
      <c r="J4704" s="196" t="s">
        <v>5432</v>
      </c>
      <c r="K4704" s="197">
        <v>133.19</v>
      </c>
      <c r="L4704" s="196" t="s">
        <v>5433</v>
      </c>
    </row>
    <row r="4705" spans="1:12" ht="15.75">
      <c r="A4705" s="196" t="s">
        <v>8643</v>
      </c>
      <c r="B4705" s="196" t="s">
        <v>8644</v>
      </c>
      <c r="C4705" s="196" t="s">
        <v>10235</v>
      </c>
      <c r="D4705" s="196">
        <v>272</v>
      </c>
      <c r="E4705" s="197" t="s">
        <v>144</v>
      </c>
      <c r="F4705" s="196" t="s">
        <v>144</v>
      </c>
      <c r="G4705" s="196">
        <v>95676</v>
      </c>
      <c r="H4705" s="196" t="s">
        <v>10251</v>
      </c>
      <c r="I4705" s="196" t="s">
        <v>5502</v>
      </c>
      <c r="J4705" s="196" t="s">
        <v>5503</v>
      </c>
      <c r="K4705" s="197">
        <v>96.75</v>
      </c>
      <c r="L4705" s="196" t="s">
        <v>5433</v>
      </c>
    </row>
    <row r="4706" spans="1:12" ht="15.75">
      <c r="A4706" s="196" t="s">
        <v>8643</v>
      </c>
      <c r="B4706" s="196" t="s">
        <v>8644</v>
      </c>
      <c r="C4706" s="196" t="s">
        <v>10235</v>
      </c>
      <c r="D4706" s="196">
        <v>272</v>
      </c>
      <c r="E4706" s="197" t="s">
        <v>144</v>
      </c>
      <c r="F4706" s="196" t="s">
        <v>144</v>
      </c>
      <c r="G4706" s="196">
        <v>97741</v>
      </c>
      <c r="H4706" s="196" t="s">
        <v>10252</v>
      </c>
      <c r="I4706" s="196" t="s">
        <v>5502</v>
      </c>
      <c r="J4706" s="196" t="s">
        <v>5503</v>
      </c>
      <c r="K4706" s="197">
        <v>157.44999999999999</v>
      </c>
      <c r="L4706" s="196" t="s">
        <v>5433</v>
      </c>
    </row>
    <row r="4707" spans="1:12" ht="15.75">
      <c r="A4707" s="196" t="s">
        <v>8643</v>
      </c>
      <c r="B4707" s="196" t="s">
        <v>8644</v>
      </c>
      <c r="C4707" s="196" t="s">
        <v>10253</v>
      </c>
      <c r="D4707" s="196">
        <v>297</v>
      </c>
      <c r="E4707" s="197" t="s">
        <v>144</v>
      </c>
      <c r="F4707" s="196" t="s">
        <v>144</v>
      </c>
      <c r="G4707" s="196">
        <v>90436</v>
      </c>
      <c r="H4707" s="196" t="s">
        <v>10254</v>
      </c>
      <c r="I4707" s="196" t="s">
        <v>5502</v>
      </c>
      <c r="J4707" s="196" t="s">
        <v>5503</v>
      </c>
      <c r="K4707" s="197">
        <v>12.6</v>
      </c>
      <c r="L4707" s="196" t="s">
        <v>5433</v>
      </c>
    </row>
    <row r="4708" spans="1:12" ht="15.75">
      <c r="A4708" s="196" t="s">
        <v>8643</v>
      </c>
      <c r="B4708" s="196" t="s">
        <v>8644</v>
      </c>
      <c r="C4708" s="196" t="s">
        <v>10253</v>
      </c>
      <c r="D4708" s="196">
        <v>297</v>
      </c>
      <c r="E4708" s="197" t="s">
        <v>144</v>
      </c>
      <c r="F4708" s="196" t="s">
        <v>144</v>
      </c>
      <c r="G4708" s="196">
        <v>90437</v>
      </c>
      <c r="H4708" s="196" t="s">
        <v>10255</v>
      </c>
      <c r="I4708" s="196" t="s">
        <v>5502</v>
      </c>
      <c r="J4708" s="196" t="s">
        <v>5503</v>
      </c>
      <c r="K4708" s="197">
        <v>30.63</v>
      </c>
      <c r="L4708" s="196" t="s">
        <v>5433</v>
      </c>
    </row>
    <row r="4709" spans="1:12" ht="15.75">
      <c r="A4709" s="196" t="s">
        <v>8643</v>
      </c>
      <c r="B4709" s="196" t="s">
        <v>8644</v>
      </c>
      <c r="C4709" s="196" t="s">
        <v>10253</v>
      </c>
      <c r="D4709" s="196">
        <v>297</v>
      </c>
      <c r="E4709" s="197" t="s">
        <v>144</v>
      </c>
      <c r="F4709" s="196" t="s">
        <v>144</v>
      </c>
      <c r="G4709" s="196">
        <v>90438</v>
      </c>
      <c r="H4709" s="196" t="s">
        <v>10256</v>
      </c>
      <c r="I4709" s="196" t="s">
        <v>5502</v>
      </c>
      <c r="J4709" s="196" t="s">
        <v>5503</v>
      </c>
      <c r="K4709" s="197">
        <v>43.9</v>
      </c>
      <c r="L4709" s="196" t="s">
        <v>5433</v>
      </c>
    </row>
    <row r="4710" spans="1:12" ht="15.75">
      <c r="A4710" s="196" t="s">
        <v>8643</v>
      </c>
      <c r="B4710" s="196" t="s">
        <v>8644</v>
      </c>
      <c r="C4710" s="196" t="s">
        <v>10253</v>
      </c>
      <c r="D4710" s="196">
        <v>297</v>
      </c>
      <c r="E4710" s="197" t="s">
        <v>144</v>
      </c>
      <c r="F4710" s="196" t="s">
        <v>144</v>
      </c>
      <c r="G4710" s="196">
        <v>90439</v>
      </c>
      <c r="H4710" s="196" t="s">
        <v>10257</v>
      </c>
      <c r="I4710" s="196" t="s">
        <v>5502</v>
      </c>
      <c r="J4710" s="196" t="s">
        <v>5432</v>
      </c>
      <c r="K4710" s="197">
        <v>53.69</v>
      </c>
      <c r="L4710" s="196" t="s">
        <v>5433</v>
      </c>
    </row>
    <row r="4711" spans="1:12" ht="15.75">
      <c r="A4711" s="196" t="s">
        <v>8643</v>
      </c>
      <c r="B4711" s="196" t="s">
        <v>8644</v>
      </c>
      <c r="C4711" s="196" t="s">
        <v>10253</v>
      </c>
      <c r="D4711" s="196">
        <v>297</v>
      </c>
      <c r="E4711" s="197" t="s">
        <v>144</v>
      </c>
      <c r="F4711" s="196" t="s">
        <v>144</v>
      </c>
      <c r="G4711" s="196">
        <v>90440</v>
      </c>
      <c r="H4711" s="196" t="s">
        <v>10258</v>
      </c>
      <c r="I4711" s="196" t="s">
        <v>5502</v>
      </c>
      <c r="J4711" s="196" t="s">
        <v>5432</v>
      </c>
      <c r="K4711" s="197">
        <v>85.99</v>
      </c>
      <c r="L4711" s="196" t="s">
        <v>5433</v>
      </c>
    </row>
    <row r="4712" spans="1:12" ht="15.75">
      <c r="A4712" s="196" t="s">
        <v>8643</v>
      </c>
      <c r="B4712" s="196" t="s">
        <v>8644</v>
      </c>
      <c r="C4712" s="196" t="s">
        <v>10253</v>
      </c>
      <c r="D4712" s="196">
        <v>297</v>
      </c>
      <c r="E4712" s="197" t="s">
        <v>144</v>
      </c>
      <c r="F4712" s="196" t="s">
        <v>144</v>
      </c>
      <c r="G4712" s="196">
        <v>90441</v>
      </c>
      <c r="H4712" s="196" t="s">
        <v>10259</v>
      </c>
      <c r="I4712" s="196" t="s">
        <v>5502</v>
      </c>
      <c r="J4712" s="196" t="s">
        <v>5432</v>
      </c>
      <c r="K4712" s="197">
        <v>109.84</v>
      </c>
      <c r="L4712" s="196" t="s">
        <v>5433</v>
      </c>
    </row>
    <row r="4713" spans="1:12" ht="15.75">
      <c r="A4713" s="196" t="s">
        <v>8643</v>
      </c>
      <c r="B4713" s="196" t="s">
        <v>8644</v>
      </c>
      <c r="C4713" s="196" t="s">
        <v>10253</v>
      </c>
      <c r="D4713" s="196">
        <v>297</v>
      </c>
      <c r="E4713" s="197" t="s">
        <v>144</v>
      </c>
      <c r="F4713" s="196" t="s">
        <v>144</v>
      </c>
      <c r="G4713" s="196">
        <v>90443</v>
      </c>
      <c r="H4713" s="196" t="s">
        <v>10260</v>
      </c>
      <c r="I4713" s="196" t="s">
        <v>5431</v>
      </c>
      <c r="J4713" s="196" t="s">
        <v>5503</v>
      </c>
      <c r="K4713" s="197">
        <v>11.45</v>
      </c>
      <c r="L4713" s="196" t="s">
        <v>5433</v>
      </c>
    </row>
    <row r="4714" spans="1:12" ht="15.75">
      <c r="A4714" s="196" t="s">
        <v>8643</v>
      </c>
      <c r="B4714" s="196" t="s">
        <v>8644</v>
      </c>
      <c r="C4714" s="196" t="s">
        <v>10253</v>
      </c>
      <c r="D4714" s="196">
        <v>297</v>
      </c>
      <c r="E4714" s="197" t="s">
        <v>144</v>
      </c>
      <c r="F4714" s="196" t="s">
        <v>144</v>
      </c>
      <c r="G4714" s="196">
        <v>90444</v>
      </c>
      <c r="H4714" s="196" t="s">
        <v>10261</v>
      </c>
      <c r="I4714" s="196" t="s">
        <v>5431</v>
      </c>
      <c r="J4714" s="196" t="s">
        <v>5432</v>
      </c>
      <c r="K4714" s="197">
        <v>23.03</v>
      </c>
      <c r="L4714" s="196" t="s">
        <v>5433</v>
      </c>
    </row>
    <row r="4715" spans="1:12" ht="15.75">
      <c r="A4715" s="196" t="s">
        <v>8643</v>
      </c>
      <c r="B4715" s="196" t="s">
        <v>8644</v>
      </c>
      <c r="C4715" s="196" t="s">
        <v>10253</v>
      </c>
      <c r="D4715" s="196">
        <v>297</v>
      </c>
      <c r="E4715" s="197" t="s">
        <v>144</v>
      </c>
      <c r="F4715" s="196" t="s">
        <v>144</v>
      </c>
      <c r="G4715" s="196">
        <v>90445</v>
      </c>
      <c r="H4715" s="196" t="s">
        <v>10262</v>
      </c>
      <c r="I4715" s="196" t="s">
        <v>5431</v>
      </c>
      <c r="J4715" s="196" t="s">
        <v>5432</v>
      </c>
      <c r="K4715" s="197">
        <v>24.6</v>
      </c>
      <c r="L4715" s="196" t="s">
        <v>5433</v>
      </c>
    </row>
    <row r="4716" spans="1:12" ht="15.75">
      <c r="A4716" s="196" t="s">
        <v>8643</v>
      </c>
      <c r="B4716" s="196" t="s">
        <v>8644</v>
      </c>
      <c r="C4716" s="196" t="s">
        <v>10253</v>
      </c>
      <c r="D4716" s="196">
        <v>297</v>
      </c>
      <c r="E4716" s="197" t="s">
        <v>144</v>
      </c>
      <c r="F4716" s="196" t="s">
        <v>144</v>
      </c>
      <c r="G4716" s="196">
        <v>90446</v>
      </c>
      <c r="H4716" s="196" t="s">
        <v>10263</v>
      </c>
      <c r="I4716" s="196" t="s">
        <v>5431</v>
      </c>
      <c r="J4716" s="196" t="s">
        <v>5432</v>
      </c>
      <c r="K4716" s="197">
        <v>26.71</v>
      </c>
      <c r="L4716" s="196" t="s">
        <v>5433</v>
      </c>
    </row>
    <row r="4717" spans="1:12" ht="15.75">
      <c r="A4717" s="196" t="s">
        <v>8643</v>
      </c>
      <c r="B4717" s="196" t="s">
        <v>8644</v>
      </c>
      <c r="C4717" s="196" t="s">
        <v>10253</v>
      </c>
      <c r="D4717" s="196">
        <v>297</v>
      </c>
      <c r="E4717" s="197" t="s">
        <v>144</v>
      </c>
      <c r="F4717" s="196" t="s">
        <v>144</v>
      </c>
      <c r="G4717" s="196">
        <v>90447</v>
      </c>
      <c r="H4717" s="196" t="s">
        <v>10264</v>
      </c>
      <c r="I4717" s="196" t="s">
        <v>5431</v>
      </c>
      <c r="J4717" s="196" t="s">
        <v>5503</v>
      </c>
      <c r="K4717" s="197">
        <v>5.68</v>
      </c>
      <c r="L4717" s="196" t="s">
        <v>5433</v>
      </c>
    </row>
    <row r="4718" spans="1:12" ht="15.75">
      <c r="A4718" s="196" t="s">
        <v>8643</v>
      </c>
      <c r="B4718" s="196" t="s">
        <v>8644</v>
      </c>
      <c r="C4718" s="196" t="s">
        <v>10253</v>
      </c>
      <c r="D4718" s="196">
        <v>297</v>
      </c>
      <c r="E4718" s="197" t="s">
        <v>144</v>
      </c>
      <c r="F4718" s="196" t="s">
        <v>144</v>
      </c>
      <c r="G4718" s="196">
        <v>90451</v>
      </c>
      <c r="H4718" s="196" t="s">
        <v>10265</v>
      </c>
      <c r="I4718" s="196" t="s">
        <v>5502</v>
      </c>
      <c r="J4718" s="196" t="s">
        <v>5432</v>
      </c>
      <c r="K4718" s="197">
        <v>3.95</v>
      </c>
      <c r="L4718" s="196" t="s">
        <v>5433</v>
      </c>
    </row>
    <row r="4719" spans="1:12" ht="15.75">
      <c r="A4719" s="196" t="s">
        <v>8643</v>
      </c>
      <c r="B4719" s="196" t="s">
        <v>8644</v>
      </c>
      <c r="C4719" s="196" t="s">
        <v>10253</v>
      </c>
      <c r="D4719" s="196">
        <v>297</v>
      </c>
      <c r="E4719" s="197" t="s">
        <v>144</v>
      </c>
      <c r="F4719" s="196" t="s">
        <v>144</v>
      </c>
      <c r="G4719" s="196">
        <v>90452</v>
      </c>
      <c r="H4719" s="196" t="s">
        <v>10266</v>
      </c>
      <c r="I4719" s="196" t="s">
        <v>5502</v>
      </c>
      <c r="J4719" s="196" t="s">
        <v>5432</v>
      </c>
      <c r="K4719" s="197">
        <v>17.62</v>
      </c>
      <c r="L4719" s="196" t="s">
        <v>5433</v>
      </c>
    </row>
    <row r="4720" spans="1:12" ht="15.75">
      <c r="A4720" s="196" t="s">
        <v>8643</v>
      </c>
      <c r="B4720" s="196" t="s">
        <v>8644</v>
      </c>
      <c r="C4720" s="196" t="s">
        <v>10253</v>
      </c>
      <c r="D4720" s="196">
        <v>297</v>
      </c>
      <c r="E4720" s="197" t="s">
        <v>144</v>
      </c>
      <c r="F4720" s="196" t="s">
        <v>144</v>
      </c>
      <c r="G4720" s="196">
        <v>90453</v>
      </c>
      <c r="H4720" s="196" t="s">
        <v>10267</v>
      </c>
      <c r="I4720" s="196" t="s">
        <v>5502</v>
      </c>
      <c r="J4720" s="196" t="s">
        <v>5503</v>
      </c>
      <c r="K4720" s="197">
        <v>2.5</v>
      </c>
      <c r="L4720" s="196" t="s">
        <v>5433</v>
      </c>
    </row>
    <row r="4721" spans="1:12" ht="15.75">
      <c r="A4721" s="196" t="s">
        <v>8643</v>
      </c>
      <c r="B4721" s="196" t="s">
        <v>8644</v>
      </c>
      <c r="C4721" s="196" t="s">
        <v>10253</v>
      </c>
      <c r="D4721" s="196">
        <v>297</v>
      </c>
      <c r="E4721" s="197" t="s">
        <v>144</v>
      </c>
      <c r="F4721" s="196" t="s">
        <v>144</v>
      </c>
      <c r="G4721" s="196">
        <v>90454</v>
      </c>
      <c r="H4721" s="196" t="s">
        <v>10268</v>
      </c>
      <c r="I4721" s="196" t="s">
        <v>5502</v>
      </c>
      <c r="J4721" s="196" t="s">
        <v>5503</v>
      </c>
      <c r="K4721" s="197">
        <v>4.5</v>
      </c>
      <c r="L4721" s="196" t="s">
        <v>5433</v>
      </c>
    </row>
    <row r="4722" spans="1:12" ht="15.75">
      <c r="A4722" s="196" t="s">
        <v>8643</v>
      </c>
      <c r="B4722" s="196" t="s">
        <v>8644</v>
      </c>
      <c r="C4722" s="196" t="s">
        <v>10253</v>
      </c>
      <c r="D4722" s="196">
        <v>297</v>
      </c>
      <c r="E4722" s="197" t="s">
        <v>144</v>
      </c>
      <c r="F4722" s="196" t="s">
        <v>144</v>
      </c>
      <c r="G4722" s="196">
        <v>90455</v>
      </c>
      <c r="H4722" s="196" t="s">
        <v>10269</v>
      </c>
      <c r="I4722" s="196" t="s">
        <v>5502</v>
      </c>
      <c r="J4722" s="196" t="s">
        <v>5503</v>
      </c>
      <c r="K4722" s="197">
        <v>5.91</v>
      </c>
      <c r="L4722" s="196" t="s">
        <v>5433</v>
      </c>
    </row>
    <row r="4723" spans="1:12" ht="15.75">
      <c r="A4723" s="196" t="s">
        <v>8643</v>
      </c>
      <c r="B4723" s="196" t="s">
        <v>8644</v>
      </c>
      <c r="C4723" s="196" t="s">
        <v>10253</v>
      </c>
      <c r="D4723" s="196">
        <v>297</v>
      </c>
      <c r="E4723" s="197" t="s">
        <v>144</v>
      </c>
      <c r="F4723" s="196" t="s">
        <v>144</v>
      </c>
      <c r="G4723" s="196">
        <v>90456</v>
      </c>
      <c r="H4723" s="196" t="s">
        <v>10270</v>
      </c>
      <c r="I4723" s="196" t="s">
        <v>5502</v>
      </c>
      <c r="J4723" s="196" t="s">
        <v>5503</v>
      </c>
      <c r="K4723" s="197">
        <v>3.67</v>
      </c>
      <c r="L4723" s="196" t="s">
        <v>5433</v>
      </c>
    </row>
    <row r="4724" spans="1:12" ht="15.75">
      <c r="A4724" s="196" t="s">
        <v>8643</v>
      </c>
      <c r="B4724" s="196" t="s">
        <v>8644</v>
      </c>
      <c r="C4724" s="196" t="s">
        <v>10253</v>
      </c>
      <c r="D4724" s="196">
        <v>297</v>
      </c>
      <c r="E4724" s="197" t="s">
        <v>144</v>
      </c>
      <c r="F4724" s="196" t="s">
        <v>144</v>
      </c>
      <c r="G4724" s="196">
        <v>90457</v>
      </c>
      <c r="H4724" s="196" t="s">
        <v>10271</v>
      </c>
      <c r="I4724" s="196" t="s">
        <v>5502</v>
      </c>
      <c r="J4724" s="196" t="s">
        <v>5503</v>
      </c>
      <c r="K4724" s="197">
        <v>8.3800000000000008</v>
      </c>
      <c r="L4724" s="196" t="s">
        <v>5433</v>
      </c>
    </row>
    <row r="4725" spans="1:12" ht="15.75">
      <c r="A4725" s="196" t="s">
        <v>8643</v>
      </c>
      <c r="B4725" s="196" t="s">
        <v>8644</v>
      </c>
      <c r="C4725" s="196" t="s">
        <v>10253</v>
      </c>
      <c r="D4725" s="196">
        <v>297</v>
      </c>
      <c r="E4725" s="197" t="s">
        <v>144</v>
      </c>
      <c r="F4725" s="196" t="s">
        <v>144</v>
      </c>
      <c r="G4725" s="196">
        <v>90458</v>
      </c>
      <c r="H4725" s="196" t="s">
        <v>10272</v>
      </c>
      <c r="I4725" s="196" t="s">
        <v>5502</v>
      </c>
      <c r="J4725" s="196" t="s">
        <v>5503</v>
      </c>
      <c r="K4725" s="197">
        <v>23.8</v>
      </c>
      <c r="L4725" s="196" t="s">
        <v>5433</v>
      </c>
    </row>
    <row r="4726" spans="1:12" ht="15.75">
      <c r="A4726" s="196" t="s">
        <v>8643</v>
      </c>
      <c r="B4726" s="196" t="s">
        <v>8644</v>
      </c>
      <c r="C4726" s="196" t="s">
        <v>10253</v>
      </c>
      <c r="D4726" s="196">
        <v>297</v>
      </c>
      <c r="E4726" s="197" t="s">
        <v>144</v>
      </c>
      <c r="F4726" s="196" t="s">
        <v>144</v>
      </c>
      <c r="G4726" s="196">
        <v>90459</v>
      </c>
      <c r="H4726" s="196" t="s">
        <v>10273</v>
      </c>
      <c r="I4726" s="196" t="s">
        <v>5502</v>
      </c>
      <c r="J4726" s="196" t="s">
        <v>5503</v>
      </c>
      <c r="K4726" s="197">
        <v>33.56</v>
      </c>
      <c r="L4726" s="196" t="s">
        <v>5433</v>
      </c>
    </row>
    <row r="4727" spans="1:12" ht="15.75">
      <c r="A4727" s="196" t="s">
        <v>8643</v>
      </c>
      <c r="B4727" s="196" t="s">
        <v>8644</v>
      </c>
      <c r="C4727" s="196" t="s">
        <v>10253</v>
      </c>
      <c r="D4727" s="196">
        <v>297</v>
      </c>
      <c r="E4727" s="197" t="s">
        <v>144</v>
      </c>
      <c r="F4727" s="196" t="s">
        <v>144</v>
      </c>
      <c r="G4727" s="196">
        <v>90460</v>
      </c>
      <c r="H4727" s="196" t="s">
        <v>10274</v>
      </c>
      <c r="I4727" s="196" t="s">
        <v>5431</v>
      </c>
      <c r="J4727" s="196" t="s">
        <v>5432</v>
      </c>
      <c r="K4727" s="197">
        <v>7.86</v>
      </c>
      <c r="L4727" s="196" t="s">
        <v>5433</v>
      </c>
    </row>
    <row r="4728" spans="1:12" ht="15.75">
      <c r="A4728" s="196" t="s">
        <v>8643</v>
      </c>
      <c r="B4728" s="196" t="s">
        <v>8644</v>
      </c>
      <c r="C4728" s="196" t="s">
        <v>10253</v>
      </c>
      <c r="D4728" s="196">
        <v>297</v>
      </c>
      <c r="E4728" s="197" t="s">
        <v>144</v>
      </c>
      <c r="F4728" s="196" t="s">
        <v>144</v>
      </c>
      <c r="G4728" s="196">
        <v>90461</v>
      </c>
      <c r="H4728" s="196" t="s">
        <v>10275</v>
      </c>
      <c r="I4728" s="196" t="s">
        <v>5431</v>
      </c>
      <c r="J4728" s="196" t="s">
        <v>5432</v>
      </c>
      <c r="K4728" s="197">
        <v>5.26</v>
      </c>
      <c r="L4728" s="196" t="s">
        <v>5433</v>
      </c>
    </row>
    <row r="4729" spans="1:12" ht="15.75">
      <c r="A4729" s="196" t="s">
        <v>8643</v>
      </c>
      <c r="B4729" s="196" t="s">
        <v>8644</v>
      </c>
      <c r="C4729" s="196" t="s">
        <v>10253</v>
      </c>
      <c r="D4729" s="196">
        <v>297</v>
      </c>
      <c r="E4729" s="197" t="s">
        <v>144</v>
      </c>
      <c r="F4729" s="196" t="s">
        <v>144</v>
      </c>
      <c r="G4729" s="196">
        <v>90462</v>
      </c>
      <c r="H4729" s="196" t="s">
        <v>10276</v>
      </c>
      <c r="I4729" s="196" t="s">
        <v>5431</v>
      </c>
      <c r="J4729" s="196" t="s">
        <v>5432</v>
      </c>
      <c r="K4729" s="197">
        <v>1.0900000000000001</v>
      </c>
      <c r="L4729" s="196" t="s">
        <v>5433</v>
      </c>
    </row>
    <row r="4730" spans="1:12" ht="15.75">
      <c r="A4730" s="196" t="s">
        <v>8643</v>
      </c>
      <c r="B4730" s="196" t="s">
        <v>8644</v>
      </c>
      <c r="C4730" s="196" t="s">
        <v>10253</v>
      </c>
      <c r="D4730" s="196">
        <v>297</v>
      </c>
      <c r="E4730" s="197" t="s">
        <v>144</v>
      </c>
      <c r="F4730" s="196" t="s">
        <v>144</v>
      </c>
      <c r="G4730" s="196">
        <v>90463</v>
      </c>
      <c r="H4730" s="196" t="s">
        <v>10277</v>
      </c>
      <c r="I4730" s="196" t="s">
        <v>5431</v>
      </c>
      <c r="J4730" s="196" t="s">
        <v>5432</v>
      </c>
      <c r="K4730" s="197">
        <v>0.97</v>
      </c>
      <c r="L4730" s="196" t="s">
        <v>5433</v>
      </c>
    </row>
    <row r="4731" spans="1:12" ht="15.75">
      <c r="A4731" s="196" t="s">
        <v>8643</v>
      </c>
      <c r="B4731" s="196" t="s">
        <v>8644</v>
      </c>
      <c r="C4731" s="196" t="s">
        <v>10253</v>
      </c>
      <c r="D4731" s="196">
        <v>297</v>
      </c>
      <c r="E4731" s="197" t="s">
        <v>144</v>
      </c>
      <c r="F4731" s="196" t="s">
        <v>144</v>
      </c>
      <c r="G4731" s="196">
        <v>90466</v>
      </c>
      <c r="H4731" s="196" t="s">
        <v>10278</v>
      </c>
      <c r="I4731" s="196" t="s">
        <v>5431</v>
      </c>
      <c r="J4731" s="196" t="s">
        <v>5503</v>
      </c>
      <c r="K4731" s="197">
        <v>11.31</v>
      </c>
      <c r="L4731" s="196" t="s">
        <v>5433</v>
      </c>
    </row>
    <row r="4732" spans="1:12" ht="15.75">
      <c r="A4732" s="196" t="s">
        <v>8643</v>
      </c>
      <c r="B4732" s="196" t="s">
        <v>8644</v>
      </c>
      <c r="C4732" s="196" t="s">
        <v>10253</v>
      </c>
      <c r="D4732" s="196">
        <v>297</v>
      </c>
      <c r="E4732" s="197" t="s">
        <v>144</v>
      </c>
      <c r="F4732" s="196" t="s">
        <v>144</v>
      </c>
      <c r="G4732" s="196">
        <v>90467</v>
      </c>
      <c r="H4732" s="196" t="s">
        <v>10279</v>
      </c>
      <c r="I4732" s="196" t="s">
        <v>5431</v>
      </c>
      <c r="J4732" s="196" t="s">
        <v>5503</v>
      </c>
      <c r="K4732" s="197">
        <v>17.89</v>
      </c>
      <c r="L4732" s="196" t="s">
        <v>5433</v>
      </c>
    </row>
    <row r="4733" spans="1:12" ht="15.75">
      <c r="A4733" s="196" t="s">
        <v>8643</v>
      </c>
      <c r="B4733" s="196" t="s">
        <v>8644</v>
      </c>
      <c r="C4733" s="196" t="s">
        <v>10253</v>
      </c>
      <c r="D4733" s="196">
        <v>297</v>
      </c>
      <c r="E4733" s="197" t="s">
        <v>144</v>
      </c>
      <c r="F4733" s="196" t="s">
        <v>144</v>
      </c>
      <c r="G4733" s="196">
        <v>90468</v>
      </c>
      <c r="H4733" s="196" t="s">
        <v>10280</v>
      </c>
      <c r="I4733" s="196" t="s">
        <v>5431</v>
      </c>
      <c r="J4733" s="196" t="s">
        <v>5503</v>
      </c>
      <c r="K4733" s="197">
        <v>4.8899999999999997</v>
      </c>
      <c r="L4733" s="196" t="s">
        <v>5433</v>
      </c>
    </row>
    <row r="4734" spans="1:12" ht="15.75">
      <c r="A4734" s="196" t="s">
        <v>8643</v>
      </c>
      <c r="B4734" s="196" t="s">
        <v>8644</v>
      </c>
      <c r="C4734" s="196" t="s">
        <v>10253</v>
      </c>
      <c r="D4734" s="196">
        <v>297</v>
      </c>
      <c r="E4734" s="197" t="s">
        <v>144</v>
      </c>
      <c r="F4734" s="196" t="s">
        <v>144</v>
      </c>
      <c r="G4734" s="196">
        <v>90469</v>
      </c>
      <c r="H4734" s="196" t="s">
        <v>10281</v>
      </c>
      <c r="I4734" s="196" t="s">
        <v>5431</v>
      </c>
      <c r="J4734" s="196" t="s">
        <v>5503</v>
      </c>
      <c r="K4734" s="197">
        <v>7.84</v>
      </c>
      <c r="L4734" s="196" t="s">
        <v>5433</v>
      </c>
    </row>
    <row r="4735" spans="1:12" ht="15.75">
      <c r="A4735" s="196" t="s">
        <v>8643</v>
      </c>
      <c r="B4735" s="196" t="s">
        <v>8644</v>
      </c>
      <c r="C4735" s="196" t="s">
        <v>10253</v>
      </c>
      <c r="D4735" s="196">
        <v>297</v>
      </c>
      <c r="E4735" s="197" t="s">
        <v>144</v>
      </c>
      <c r="F4735" s="196" t="s">
        <v>144</v>
      </c>
      <c r="G4735" s="196">
        <v>90470</v>
      </c>
      <c r="H4735" s="196" t="s">
        <v>10282</v>
      </c>
      <c r="I4735" s="196" t="s">
        <v>5431</v>
      </c>
      <c r="J4735" s="196" t="s">
        <v>5503</v>
      </c>
      <c r="K4735" s="197">
        <v>10.74</v>
      </c>
      <c r="L4735" s="196" t="s">
        <v>5433</v>
      </c>
    </row>
    <row r="4736" spans="1:12" ht="15.75">
      <c r="A4736" s="196" t="s">
        <v>8643</v>
      </c>
      <c r="B4736" s="196" t="s">
        <v>8644</v>
      </c>
      <c r="C4736" s="196" t="s">
        <v>10253</v>
      </c>
      <c r="D4736" s="196">
        <v>297</v>
      </c>
      <c r="E4736" s="197" t="s">
        <v>144</v>
      </c>
      <c r="F4736" s="196" t="s">
        <v>144</v>
      </c>
      <c r="G4736" s="196">
        <v>91166</v>
      </c>
      <c r="H4736" s="196" t="s">
        <v>10283</v>
      </c>
      <c r="I4736" s="196" t="s">
        <v>5431</v>
      </c>
      <c r="J4736" s="196" t="s">
        <v>5503</v>
      </c>
      <c r="K4736" s="197">
        <v>3</v>
      </c>
      <c r="L4736" s="196" t="s">
        <v>5433</v>
      </c>
    </row>
    <row r="4737" spans="1:12" ht="15.75">
      <c r="A4737" s="196" t="s">
        <v>8643</v>
      </c>
      <c r="B4737" s="196" t="s">
        <v>8644</v>
      </c>
      <c r="C4737" s="196" t="s">
        <v>10253</v>
      </c>
      <c r="D4737" s="196">
        <v>297</v>
      </c>
      <c r="E4737" s="197" t="s">
        <v>144</v>
      </c>
      <c r="F4737" s="196" t="s">
        <v>144</v>
      </c>
      <c r="G4737" s="196">
        <v>91167</v>
      </c>
      <c r="H4737" s="196" t="s">
        <v>10284</v>
      </c>
      <c r="I4737" s="196" t="s">
        <v>5431</v>
      </c>
      <c r="J4737" s="196" t="s">
        <v>5503</v>
      </c>
      <c r="K4737" s="197">
        <v>9.49</v>
      </c>
      <c r="L4737" s="196" t="s">
        <v>5433</v>
      </c>
    </row>
    <row r="4738" spans="1:12" ht="15.75">
      <c r="A4738" s="196" t="s">
        <v>8643</v>
      </c>
      <c r="B4738" s="196" t="s">
        <v>8644</v>
      </c>
      <c r="C4738" s="196" t="s">
        <v>10253</v>
      </c>
      <c r="D4738" s="196">
        <v>297</v>
      </c>
      <c r="E4738" s="197" t="s">
        <v>144</v>
      </c>
      <c r="F4738" s="196" t="s">
        <v>144</v>
      </c>
      <c r="G4738" s="196">
        <v>91168</v>
      </c>
      <c r="H4738" s="196" t="s">
        <v>10285</v>
      </c>
      <c r="I4738" s="196" t="s">
        <v>5431</v>
      </c>
      <c r="J4738" s="196" t="s">
        <v>5503</v>
      </c>
      <c r="K4738" s="197">
        <v>7.16</v>
      </c>
      <c r="L4738" s="196" t="s">
        <v>5433</v>
      </c>
    </row>
    <row r="4739" spans="1:12" ht="15.75">
      <c r="A4739" s="196" t="s">
        <v>8643</v>
      </c>
      <c r="B4739" s="196" t="s">
        <v>8644</v>
      </c>
      <c r="C4739" s="196" t="s">
        <v>10253</v>
      </c>
      <c r="D4739" s="196">
        <v>297</v>
      </c>
      <c r="E4739" s="197" t="s">
        <v>144</v>
      </c>
      <c r="F4739" s="196" t="s">
        <v>144</v>
      </c>
      <c r="G4739" s="196">
        <v>91169</v>
      </c>
      <c r="H4739" s="196" t="s">
        <v>10286</v>
      </c>
      <c r="I4739" s="196" t="s">
        <v>5431</v>
      </c>
      <c r="J4739" s="196" t="s">
        <v>5503</v>
      </c>
      <c r="K4739" s="197">
        <v>8.49</v>
      </c>
      <c r="L4739" s="196" t="s">
        <v>5433</v>
      </c>
    </row>
    <row r="4740" spans="1:12" ht="15.75">
      <c r="A4740" s="196" t="s">
        <v>8643</v>
      </c>
      <c r="B4740" s="196" t="s">
        <v>8644</v>
      </c>
      <c r="C4740" s="196" t="s">
        <v>10253</v>
      </c>
      <c r="D4740" s="196">
        <v>297</v>
      </c>
      <c r="E4740" s="197" t="s">
        <v>144</v>
      </c>
      <c r="F4740" s="196" t="s">
        <v>144</v>
      </c>
      <c r="G4740" s="196">
        <v>91170</v>
      </c>
      <c r="H4740" s="196" t="s">
        <v>10287</v>
      </c>
      <c r="I4740" s="196" t="s">
        <v>5431</v>
      </c>
      <c r="J4740" s="196" t="s">
        <v>5503</v>
      </c>
      <c r="K4740" s="197">
        <v>2.44</v>
      </c>
      <c r="L4740" s="196" t="s">
        <v>5433</v>
      </c>
    </row>
    <row r="4741" spans="1:12" ht="15.75">
      <c r="A4741" s="196" t="s">
        <v>8643</v>
      </c>
      <c r="B4741" s="196" t="s">
        <v>8644</v>
      </c>
      <c r="C4741" s="196" t="s">
        <v>10253</v>
      </c>
      <c r="D4741" s="196">
        <v>297</v>
      </c>
      <c r="E4741" s="197" t="s">
        <v>144</v>
      </c>
      <c r="F4741" s="196" t="s">
        <v>144</v>
      </c>
      <c r="G4741" s="196">
        <v>91171</v>
      </c>
      <c r="H4741" s="196" t="s">
        <v>10288</v>
      </c>
      <c r="I4741" s="196" t="s">
        <v>5431</v>
      </c>
      <c r="J4741" s="196" t="s">
        <v>5503</v>
      </c>
      <c r="K4741" s="197">
        <v>3.05</v>
      </c>
      <c r="L4741" s="196" t="s">
        <v>5433</v>
      </c>
    </row>
    <row r="4742" spans="1:12" ht="15.75">
      <c r="A4742" s="196" t="s">
        <v>8643</v>
      </c>
      <c r="B4742" s="196" t="s">
        <v>8644</v>
      </c>
      <c r="C4742" s="196" t="s">
        <v>10253</v>
      </c>
      <c r="D4742" s="196">
        <v>297</v>
      </c>
      <c r="E4742" s="197" t="s">
        <v>144</v>
      </c>
      <c r="F4742" s="196" t="s">
        <v>144</v>
      </c>
      <c r="G4742" s="196">
        <v>91172</v>
      </c>
      <c r="H4742" s="196" t="s">
        <v>10289</v>
      </c>
      <c r="I4742" s="196" t="s">
        <v>5431</v>
      </c>
      <c r="J4742" s="196" t="s">
        <v>5503</v>
      </c>
      <c r="K4742" s="197">
        <v>4.4800000000000004</v>
      </c>
      <c r="L4742" s="196" t="s">
        <v>5433</v>
      </c>
    </row>
    <row r="4743" spans="1:12" ht="15.75">
      <c r="A4743" s="196" t="s">
        <v>8643</v>
      </c>
      <c r="B4743" s="196" t="s">
        <v>8644</v>
      </c>
      <c r="C4743" s="196" t="s">
        <v>10253</v>
      </c>
      <c r="D4743" s="196">
        <v>297</v>
      </c>
      <c r="E4743" s="197" t="s">
        <v>144</v>
      </c>
      <c r="F4743" s="196" t="s">
        <v>144</v>
      </c>
      <c r="G4743" s="196">
        <v>91173</v>
      </c>
      <c r="H4743" s="196" t="s">
        <v>10290</v>
      </c>
      <c r="I4743" s="196" t="s">
        <v>5431</v>
      </c>
      <c r="J4743" s="196" t="s">
        <v>5503</v>
      </c>
      <c r="K4743" s="197">
        <v>1.23</v>
      </c>
      <c r="L4743" s="196" t="s">
        <v>5433</v>
      </c>
    </row>
    <row r="4744" spans="1:12" ht="15.75">
      <c r="A4744" s="196" t="s">
        <v>8643</v>
      </c>
      <c r="B4744" s="196" t="s">
        <v>8644</v>
      </c>
      <c r="C4744" s="196" t="s">
        <v>10253</v>
      </c>
      <c r="D4744" s="196">
        <v>297</v>
      </c>
      <c r="E4744" s="197" t="s">
        <v>144</v>
      </c>
      <c r="F4744" s="196" t="s">
        <v>144</v>
      </c>
      <c r="G4744" s="196">
        <v>91174</v>
      </c>
      <c r="H4744" s="196" t="s">
        <v>10291</v>
      </c>
      <c r="I4744" s="196" t="s">
        <v>5431</v>
      </c>
      <c r="J4744" s="196" t="s">
        <v>5503</v>
      </c>
      <c r="K4744" s="197">
        <v>2.42</v>
      </c>
      <c r="L4744" s="196" t="s">
        <v>5433</v>
      </c>
    </row>
    <row r="4745" spans="1:12" ht="15.75">
      <c r="A4745" s="196" t="s">
        <v>8643</v>
      </c>
      <c r="B4745" s="196" t="s">
        <v>8644</v>
      </c>
      <c r="C4745" s="196" t="s">
        <v>10253</v>
      </c>
      <c r="D4745" s="196">
        <v>297</v>
      </c>
      <c r="E4745" s="197" t="s">
        <v>144</v>
      </c>
      <c r="F4745" s="196" t="s">
        <v>144</v>
      </c>
      <c r="G4745" s="196">
        <v>91175</v>
      </c>
      <c r="H4745" s="196" t="s">
        <v>10292</v>
      </c>
      <c r="I4745" s="196" t="s">
        <v>5431</v>
      </c>
      <c r="J4745" s="196" t="s">
        <v>5503</v>
      </c>
      <c r="K4745" s="197">
        <v>3.94</v>
      </c>
      <c r="L4745" s="196" t="s">
        <v>5433</v>
      </c>
    </row>
    <row r="4746" spans="1:12" ht="15.75">
      <c r="A4746" s="196" t="s">
        <v>8643</v>
      </c>
      <c r="B4746" s="196" t="s">
        <v>8644</v>
      </c>
      <c r="C4746" s="196" t="s">
        <v>10253</v>
      </c>
      <c r="D4746" s="196">
        <v>297</v>
      </c>
      <c r="E4746" s="197" t="s">
        <v>144</v>
      </c>
      <c r="F4746" s="196" t="s">
        <v>144</v>
      </c>
      <c r="G4746" s="196">
        <v>91176</v>
      </c>
      <c r="H4746" s="196" t="s">
        <v>10293</v>
      </c>
      <c r="I4746" s="196" t="s">
        <v>5431</v>
      </c>
      <c r="J4746" s="196" t="s">
        <v>5432</v>
      </c>
      <c r="K4746" s="197">
        <v>21.23</v>
      </c>
      <c r="L4746" s="196" t="s">
        <v>5433</v>
      </c>
    </row>
    <row r="4747" spans="1:12" ht="15.75">
      <c r="A4747" s="196" t="s">
        <v>8643</v>
      </c>
      <c r="B4747" s="196" t="s">
        <v>8644</v>
      </c>
      <c r="C4747" s="196" t="s">
        <v>10253</v>
      </c>
      <c r="D4747" s="196">
        <v>297</v>
      </c>
      <c r="E4747" s="197" t="s">
        <v>144</v>
      </c>
      <c r="F4747" s="196" t="s">
        <v>144</v>
      </c>
      <c r="G4747" s="196">
        <v>91177</v>
      </c>
      <c r="H4747" s="196" t="s">
        <v>10294</v>
      </c>
      <c r="I4747" s="196" t="s">
        <v>5431</v>
      </c>
      <c r="J4747" s="196" t="s">
        <v>5432</v>
      </c>
      <c r="K4747" s="197">
        <v>10.58</v>
      </c>
      <c r="L4747" s="196" t="s">
        <v>5433</v>
      </c>
    </row>
    <row r="4748" spans="1:12" ht="15.75">
      <c r="A4748" s="196" t="s">
        <v>8643</v>
      </c>
      <c r="B4748" s="196" t="s">
        <v>8644</v>
      </c>
      <c r="C4748" s="196" t="s">
        <v>10253</v>
      </c>
      <c r="D4748" s="196">
        <v>297</v>
      </c>
      <c r="E4748" s="197" t="s">
        <v>144</v>
      </c>
      <c r="F4748" s="196" t="s">
        <v>144</v>
      </c>
      <c r="G4748" s="196">
        <v>91178</v>
      </c>
      <c r="H4748" s="196" t="s">
        <v>10295</v>
      </c>
      <c r="I4748" s="196" t="s">
        <v>5431</v>
      </c>
      <c r="J4748" s="196" t="s">
        <v>5432</v>
      </c>
      <c r="K4748" s="197">
        <v>11.79</v>
      </c>
      <c r="L4748" s="196" t="s">
        <v>5433</v>
      </c>
    </row>
    <row r="4749" spans="1:12" ht="15.75">
      <c r="A4749" s="196" t="s">
        <v>8643</v>
      </c>
      <c r="B4749" s="196" t="s">
        <v>8644</v>
      </c>
      <c r="C4749" s="196" t="s">
        <v>10253</v>
      </c>
      <c r="D4749" s="196">
        <v>297</v>
      </c>
      <c r="E4749" s="197" t="s">
        <v>144</v>
      </c>
      <c r="F4749" s="196" t="s">
        <v>144</v>
      </c>
      <c r="G4749" s="196">
        <v>91179</v>
      </c>
      <c r="H4749" s="196" t="s">
        <v>10296</v>
      </c>
      <c r="I4749" s="196" t="s">
        <v>5431</v>
      </c>
      <c r="J4749" s="196" t="s">
        <v>5432</v>
      </c>
      <c r="K4749" s="197">
        <v>5.44</v>
      </c>
      <c r="L4749" s="196" t="s">
        <v>5433</v>
      </c>
    </row>
    <row r="4750" spans="1:12" ht="15.75">
      <c r="A4750" s="196" t="s">
        <v>8643</v>
      </c>
      <c r="B4750" s="196" t="s">
        <v>8644</v>
      </c>
      <c r="C4750" s="196" t="s">
        <v>10253</v>
      </c>
      <c r="D4750" s="196">
        <v>297</v>
      </c>
      <c r="E4750" s="197" t="s">
        <v>144</v>
      </c>
      <c r="F4750" s="196" t="s">
        <v>144</v>
      </c>
      <c r="G4750" s="196">
        <v>91180</v>
      </c>
      <c r="H4750" s="196" t="s">
        <v>10297</v>
      </c>
      <c r="I4750" s="196" t="s">
        <v>5431</v>
      </c>
      <c r="J4750" s="196" t="s">
        <v>5432</v>
      </c>
      <c r="K4750" s="197">
        <v>4.97</v>
      </c>
      <c r="L4750" s="196" t="s">
        <v>5433</v>
      </c>
    </row>
    <row r="4751" spans="1:12" ht="15.75">
      <c r="A4751" s="196" t="s">
        <v>8643</v>
      </c>
      <c r="B4751" s="196" t="s">
        <v>8644</v>
      </c>
      <c r="C4751" s="196" t="s">
        <v>10253</v>
      </c>
      <c r="D4751" s="196">
        <v>297</v>
      </c>
      <c r="E4751" s="197" t="s">
        <v>144</v>
      </c>
      <c r="F4751" s="196" t="s">
        <v>144</v>
      </c>
      <c r="G4751" s="196">
        <v>91181</v>
      </c>
      <c r="H4751" s="196" t="s">
        <v>10298</v>
      </c>
      <c r="I4751" s="196" t="s">
        <v>5431</v>
      </c>
      <c r="J4751" s="196" t="s">
        <v>5432</v>
      </c>
      <c r="K4751" s="197">
        <v>5.72</v>
      </c>
      <c r="L4751" s="196" t="s">
        <v>5433</v>
      </c>
    </row>
    <row r="4752" spans="1:12" ht="15.75">
      <c r="A4752" s="196" t="s">
        <v>8643</v>
      </c>
      <c r="B4752" s="196" t="s">
        <v>8644</v>
      </c>
      <c r="C4752" s="196" t="s">
        <v>10253</v>
      </c>
      <c r="D4752" s="196">
        <v>297</v>
      </c>
      <c r="E4752" s="197" t="s">
        <v>144</v>
      </c>
      <c r="F4752" s="196" t="s">
        <v>144</v>
      </c>
      <c r="G4752" s="196">
        <v>91182</v>
      </c>
      <c r="H4752" s="196" t="s">
        <v>10299</v>
      </c>
      <c r="I4752" s="196" t="s">
        <v>5431</v>
      </c>
      <c r="J4752" s="196" t="s">
        <v>5432</v>
      </c>
      <c r="K4752" s="197">
        <v>23.31</v>
      </c>
      <c r="L4752" s="196" t="s">
        <v>5433</v>
      </c>
    </row>
    <row r="4753" spans="1:12" ht="15.75">
      <c r="A4753" s="196" t="s">
        <v>8643</v>
      </c>
      <c r="B4753" s="196" t="s">
        <v>8644</v>
      </c>
      <c r="C4753" s="196" t="s">
        <v>10253</v>
      </c>
      <c r="D4753" s="196">
        <v>297</v>
      </c>
      <c r="E4753" s="197" t="s">
        <v>144</v>
      </c>
      <c r="F4753" s="196" t="s">
        <v>144</v>
      </c>
      <c r="G4753" s="196">
        <v>91183</v>
      </c>
      <c r="H4753" s="196" t="s">
        <v>10300</v>
      </c>
      <c r="I4753" s="196" t="s">
        <v>5431</v>
      </c>
      <c r="J4753" s="196" t="s">
        <v>5432</v>
      </c>
      <c r="K4753" s="197">
        <v>11.58</v>
      </c>
      <c r="L4753" s="196" t="s">
        <v>5433</v>
      </c>
    </row>
    <row r="4754" spans="1:12" ht="15.75">
      <c r="A4754" s="196" t="s">
        <v>8643</v>
      </c>
      <c r="B4754" s="196" t="s">
        <v>8644</v>
      </c>
      <c r="C4754" s="196" t="s">
        <v>10253</v>
      </c>
      <c r="D4754" s="196">
        <v>297</v>
      </c>
      <c r="E4754" s="197" t="s">
        <v>144</v>
      </c>
      <c r="F4754" s="196" t="s">
        <v>144</v>
      </c>
      <c r="G4754" s="196">
        <v>91184</v>
      </c>
      <c r="H4754" s="196" t="s">
        <v>10301</v>
      </c>
      <c r="I4754" s="196" t="s">
        <v>5431</v>
      </c>
      <c r="J4754" s="196" t="s">
        <v>5432</v>
      </c>
      <c r="K4754" s="197">
        <v>10.87</v>
      </c>
      <c r="L4754" s="196" t="s">
        <v>5433</v>
      </c>
    </row>
    <row r="4755" spans="1:12" ht="15.75">
      <c r="A4755" s="196" t="s">
        <v>8643</v>
      </c>
      <c r="B4755" s="196" t="s">
        <v>8644</v>
      </c>
      <c r="C4755" s="196" t="s">
        <v>10253</v>
      </c>
      <c r="D4755" s="196">
        <v>297</v>
      </c>
      <c r="E4755" s="197" t="s">
        <v>144</v>
      </c>
      <c r="F4755" s="196" t="s">
        <v>144</v>
      </c>
      <c r="G4755" s="196">
        <v>91185</v>
      </c>
      <c r="H4755" s="196" t="s">
        <v>10302</v>
      </c>
      <c r="I4755" s="196" t="s">
        <v>5431</v>
      </c>
      <c r="J4755" s="196" t="s">
        <v>5432</v>
      </c>
      <c r="K4755" s="197">
        <v>5.98</v>
      </c>
      <c r="L4755" s="196" t="s">
        <v>5433</v>
      </c>
    </row>
    <row r="4756" spans="1:12" ht="15.75">
      <c r="A4756" s="196" t="s">
        <v>8643</v>
      </c>
      <c r="B4756" s="196" t="s">
        <v>8644</v>
      </c>
      <c r="C4756" s="196" t="s">
        <v>10253</v>
      </c>
      <c r="D4756" s="196">
        <v>297</v>
      </c>
      <c r="E4756" s="197" t="s">
        <v>144</v>
      </c>
      <c r="F4756" s="196" t="s">
        <v>144</v>
      </c>
      <c r="G4756" s="196">
        <v>91186</v>
      </c>
      <c r="H4756" s="196" t="s">
        <v>10303</v>
      </c>
      <c r="I4756" s="196" t="s">
        <v>5431</v>
      </c>
      <c r="J4756" s="196" t="s">
        <v>5432</v>
      </c>
      <c r="K4756" s="197">
        <v>4.9400000000000004</v>
      </c>
      <c r="L4756" s="196" t="s">
        <v>5433</v>
      </c>
    </row>
    <row r="4757" spans="1:12" ht="15.75">
      <c r="A4757" s="196" t="s">
        <v>8643</v>
      </c>
      <c r="B4757" s="196" t="s">
        <v>8644</v>
      </c>
      <c r="C4757" s="196" t="s">
        <v>10253</v>
      </c>
      <c r="D4757" s="196">
        <v>297</v>
      </c>
      <c r="E4757" s="197" t="s">
        <v>144</v>
      </c>
      <c r="F4757" s="196" t="s">
        <v>144</v>
      </c>
      <c r="G4757" s="196">
        <v>91187</v>
      </c>
      <c r="H4757" s="196" t="s">
        <v>10304</v>
      </c>
      <c r="I4757" s="196" t="s">
        <v>5431</v>
      </c>
      <c r="J4757" s="196" t="s">
        <v>5432</v>
      </c>
      <c r="K4757" s="197">
        <v>5.74</v>
      </c>
      <c r="L4757" s="196" t="s">
        <v>5433</v>
      </c>
    </row>
    <row r="4758" spans="1:12" ht="15.75">
      <c r="A4758" s="196" t="s">
        <v>8643</v>
      </c>
      <c r="B4758" s="196" t="s">
        <v>8644</v>
      </c>
      <c r="C4758" s="196" t="s">
        <v>10253</v>
      </c>
      <c r="D4758" s="196">
        <v>297</v>
      </c>
      <c r="E4758" s="197" t="s">
        <v>144</v>
      </c>
      <c r="F4758" s="196" t="s">
        <v>144</v>
      </c>
      <c r="G4758" s="196">
        <v>91188</v>
      </c>
      <c r="H4758" s="196" t="s">
        <v>10305</v>
      </c>
      <c r="I4758" s="196" t="s">
        <v>5502</v>
      </c>
      <c r="J4758" s="196" t="s">
        <v>5503</v>
      </c>
      <c r="K4758" s="197">
        <v>6.18</v>
      </c>
      <c r="L4758" s="196" t="s">
        <v>5433</v>
      </c>
    </row>
    <row r="4759" spans="1:12" ht="15.75">
      <c r="A4759" s="196" t="s">
        <v>8643</v>
      </c>
      <c r="B4759" s="196" t="s">
        <v>8644</v>
      </c>
      <c r="C4759" s="196" t="s">
        <v>10253</v>
      </c>
      <c r="D4759" s="196">
        <v>297</v>
      </c>
      <c r="E4759" s="197" t="s">
        <v>144</v>
      </c>
      <c r="F4759" s="196" t="s">
        <v>144</v>
      </c>
      <c r="G4759" s="196">
        <v>91189</v>
      </c>
      <c r="H4759" s="196" t="s">
        <v>10306</v>
      </c>
      <c r="I4759" s="196" t="s">
        <v>5502</v>
      </c>
      <c r="J4759" s="196" t="s">
        <v>5503</v>
      </c>
      <c r="K4759" s="197">
        <v>42.1</v>
      </c>
      <c r="L4759" s="196" t="s">
        <v>5433</v>
      </c>
    </row>
    <row r="4760" spans="1:12" ht="15.75">
      <c r="A4760" s="196" t="s">
        <v>8643</v>
      </c>
      <c r="B4760" s="196" t="s">
        <v>8644</v>
      </c>
      <c r="C4760" s="196" t="s">
        <v>10253</v>
      </c>
      <c r="D4760" s="196">
        <v>297</v>
      </c>
      <c r="E4760" s="197" t="s">
        <v>144</v>
      </c>
      <c r="F4760" s="196" t="s">
        <v>144</v>
      </c>
      <c r="G4760" s="196">
        <v>91190</v>
      </c>
      <c r="H4760" s="196" t="s">
        <v>10307</v>
      </c>
      <c r="I4760" s="196" t="s">
        <v>5502</v>
      </c>
      <c r="J4760" s="196" t="s">
        <v>5503</v>
      </c>
      <c r="K4760" s="197">
        <v>4.3899999999999997</v>
      </c>
      <c r="L4760" s="196" t="s">
        <v>5433</v>
      </c>
    </row>
    <row r="4761" spans="1:12" ht="15.75">
      <c r="A4761" s="196" t="s">
        <v>8643</v>
      </c>
      <c r="B4761" s="196" t="s">
        <v>8644</v>
      </c>
      <c r="C4761" s="196" t="s">
        <v>10253</v>
      </c>
      <c r="D4761" s="196">
        <v>297</v>
      </c>
      <c r="E4761" s="197" t="s">
        <v>144</v>
      </c>
      <c r="F4761" s="196" t="s">
        <v>144</v>
      </c>
      <c r="G4761" s="196">
        <v>91191</v>
      </c>
      <c r="H4761" s="196" t="s">
        <v>10308</v>
      </c>
      <c r="I4761" s="196" t="s">
        <v>5502</v>
      </c>
      <c r="J4761" s="196" t="s">
        <v>5503</v>
      </c>
      <c r="K4761" s="197">
        <v>4.6500000000000004</v>
      </c>
      <c r="L4761" s="196" t="s">
        <v>5433</v>
      </c>
    </row>
    <row r="4762" spans="1:12" ht="15.75">
      <c r="A4762" s="196" t="s">
        <v>8643</v>
      </c>
      <c r="B4762" s="196" t="s">
        <v>8644</v>
      </c>
      <c r="C4762" s="196" t="s">
        <v>10253</v>
      </c>
      <c r="D4762" s="196">
        <v>297</v>
      </c>
      <c r="E4762" s="197" t="s">
        <v>144</v>
      </c>
      <c r="F4762" s="196" t="s">
        <v>144</v>
      </c>
      <c r="G4762" s="196">
        <v>91192</v>
      </c>
      <c r="H4762" s="196" t="s">
        <v>10309</v>
      </c>
      <c r="I4762" s="196" t="s">
        <v>5502</v>
      </c>
      <c r="J4762" s="196" t="s">
        <v>5503</v>
      </c>
      <c r="K4762" s="197">
        <v>5.17</v>
      </c>
      <c r="L4762" s="196" t="s">
        <v>5433</v>
      </c>
    </row>
    <row r="4763" spans="1:12" ht="15.75">
      <c r="A4763" s="196" t="s">
        <v>8643</v>
      </c>
      <c r="B4763" s="196" t="s">
        <v>8644</v>
      </c>
      <c r="C4763" s="196" t="s">
        <v>10253</v>
      </c>
      <c r="D4763" s="196">
        <v>297</v>
      </c>
      <c r="E4763" s="197" t="s">
        <v>144</v>
      </c>
      <c r="F4763" s="196" t="s">
        <v>144</v>
      </c>
      <c r="G4763" s="196">
        <v>91222</v>
      </c>
      <c r="H4763" s="196" t="s">
        <v>10310</v>
      </c>
      <c r="I4763" s="196" t="s">
        <v>5431</v>
      </c>
      <c r="J4763" s="196" t="s">
        <v>5503</v>
      </c>
      <c r="K4763" s="197">
        <v>12.34</v>
      </c>
      <c r="L4763" s="196" t="s">
        <v>5433</v>
      </c>
    </row>
    <row r="4764" spans="1:12" ht="15.75">
      <c r="A4764" s="196" t="s">
        <v>8643</v>
      </c>
      <c r="B4764" s="196" t="s">
        <v>8644</v>
      </c>
      <c r="C4764" s="196" t="s">
        <v>10253</v>
      </c>
      <c r="D4764" s="196">
        <v>297</v>
      </c>
      <c r="E4764" s="197" t="s">
        <v>144</v>
      </c>
      <c r="F4764" s="196" t="s">
        <v>144</v>
      </c>
      <c r="G4764" s="196">
        <v>94480</v>
      </c>
      <c r="H4764" s="196" t="s">
        <v>10311</v>
      </c>
      <c r="I4764" s="196" t="s">
        <v>5502</v>
      </c>
      <c r="J4764" s="196" t="s">
        <v>5432</v>
      </c>
      <c r="K4764" s="198">
        <v>2010.79</v>
      </c>
      <c r="L4764" s="196" t="s">
        <v>5433</v>
      </c>
    </row>
    <row r="4765" spans="1:12" ht="15.75">
      <c r="A4765" s="196" t="s">
        <v>8643</v>
      </c>
      <c r="B4765" s="196" t="s">
        <v>8644</v>
      </c>
      <c r="C4765" s="196" t="s">
        <v>10253</v>
      </c>
      <c r="D4765" s="196">
        <v>297</v>
      </c>
      <c r="E4765" s="197" t="s">
        <v>144</v>
      </c>
      <c r="F4765" s="196" t="s">
        <v>144</v>
      </c>
      <c r="G4765" s="196">
        <v>94481</v>
      </c>
      <c r="H4765" s="196" t="s">
        <v>10312</v>
      </c>
      <c r="I4765" s="196" t="s">
        <v>5502</v>
      </c>
      <c r="J4765" s="196" t="s">
        <v>5432</v>
      </c>
      <c r="K4765" s="198">
        <v>1436.49</v>
      </c>
      <c r="L4765" s="196" t="s">
        <v>5433</v>
      </c>
    </row>
    <row r="4766" spans="1:12" ht="15.75">
      <c r="A4766" s="196" t="s">
        <v>8643</v>
      </c>
      <c r="B4766" s="196" t="s">
        <v>8644</v>
      </c>
      <c r="C4766" s="196" t="s">
        <v>10253</v>
      </c>
      <c r="D4766" s="196">
        <v>297</v>
      </c>
      <c r="E4766" s="197" t="s">
        <v>144</v>
      </c>
      <c r="F4766" s="196" t="s">
        <v>144</v>
      </c>
      <c r="G4766" s="196">
        <v>94482</v>
      </c>
      <c r="H4766" s="196" t="s">
        <v>10313</v>
      </c>
      <c r="I4766" s="196" t="s">
        <v>5502</v>
      </c>
      <c r="J4766" s="196" t="s">
        <v>5432</v>
      </c>
      <c r="K4766" s="198">
        <v>1152.79</v>
      </c>
      <c r="L4766" s="196" t="s">
        <v>5433</v>
      </c>
    </row>
    <row r="4767" spans="1:12" ht="15.75">
      <c r="A4767" s="196" t="s">
        <v>8643</v>
      </c>
      <c r="B4767" s="196" t="s">
        <v>8644</v>
      </c>
      <c r="C4767" s="196" t="s">
        <v>10253</v>
      </c>
      <c r="D4767" s="196">
        <v>297</v>
      </c>
      <c r="E4767" s="197" t="s">
        <v>144</v>
      </c>
      <c r="F4767" s="196" t="s">
        <v>144</v>
      </c>
      <c r="G4767" s="196">
        <v>94483</v>
      </c>
      <c r="H4767" s="196" t="s">
        <v>10314</v>
      </c>
      <c r="I4767" s="196" t="s">
        <v>5502</v>
      </c>
      <c r="J4767" s="196" t="s">
        <v>5432</v>
      </c>
      <c r="K4767" s="197">
        <v>978.74</v>
      </c>
      <c r="L4767" s="196" t="s">
        <v>5433</v>
      </c>
    </row>
    <row r="4768" spans="1:12" ht="15.75">
      <c r="A4768" s="196" t="s">
        <v>8643</v>
      </c>
      <c r="B4768" s="196" t="s">
        <v>8644</v>
      </c>
      <c r="C4768" s="196" t="s">
        <v>10253</v>
      </c>
      <c r="D4768" s="196">
        <v>297</v>
      </c>
      <c r="E4768" s="197" t="s">
        <v>144</v>
      </c>
      <c r="F4768" s="196" t="s">
        <v>144</v>
      </c>
      <c r="G4768" s="196">
        <v>95541</v>
      </c>
      <c r="H4768" s="196" t="s">
        <v>10315</v>
      </c>
      <c r="I4768" s="196" t="s">
        <v>5502</v>
      </c>
      <c r="J4768" s="196" t="s">
        <v>5503</v>
      </c>
      <c r="K4768" s="197">
        <v>4.08</v>
      </c>
      <c r="L4768" s="196" t="s">
        <v>5433</v>
      </c>
    </row>
    <row r="4769" spans="1:12" ht="15.75">
      <c r="A4769" s="196" t="s">
        <v>8643</v>
      </c>
      <c r="B4769" s="196" t="s">
        <v>8644</v>
      </c>
      <c r="C4769" s="196" t="s">
        <v>10253</v>
      </c>
      <c r="D4769" s="196">
        <v>297</v>
      </c>
      <c r="E4769" s="197" t="s">
        <v>144</v>
      </c>
      <c r="F4769" s="196" t="s">
        <v>144</v>
      </c>
      <c r="G4769" s="196">
        <v>96559</v>
      </c>
      <c r="H4769" s="196" t="s">
        <v>10316</v>
      </c>
      <c r="I4769" s="196" t="s">
        <v>5650</v>
      </c>
      <c r="J4769" s="196" t="s">
        <v>5432</v>
      </c>
      <c r="K4769" s="197">
        <v>21.87</v>
      </c>
      <c r="L4769" s="196" t="s">
        <v>5433</v>
      </c>
    </row>
    <row r="4770" spans="1:12" ht="15.75">
      <c r="A4770" s="196" t="s">
        <v>8643</v>
      </c>
      <c r="B4770" s="196" t="s">
        <v>8644</v>
      </c>
      <c r="C4770" s="196" t="s">
        <v>10253</v>
      </c>
      <c r="D4770" s="196">
        <v>297</v>
      </c>
      <c r="E4770" s="197" t="s">
        <v>144</v>
      </c>
      <c r="F4770" s="196" t="s">
        <v>144</v>
      </c>
      <c r="G4770" s="196">
        <v>96560</v>
      </c>
      <c r="H4770" s="196" t="s">
        <v>10317</v>
      </c>
      <c r="I4770" s="196" t="s">
        <v>5650</v>
      </c>
      <c r="J4770" s="196" t="s">
        <v>5432</v>
      </c>
      <c r="K4770" s="197">
        <v>15.28</v>
      </c>
      <c r="L4770" s="196" t="s">
        <v>5433</v>
      </c>
    </row>
    <row r="4771" spans="1:12" ht="15.75">
      <c r="A4771" s="196" t="s">
        <v>8643</v>
      </c>
      <c r="B4771" s="196" t="s">
        <v>8644</v>
      </c>
      <c r="C4771" s="196" t="s">
        <v>10253</v>
      </c>
      <c r="D4771" s="196">
        <v>297</v>
      </c>
      <c r="E4771" s="197" t="s">
        <v>144</v>
      </c>
      <c r="F4771" s="196" t="s">
        <v>144</v>
      </c>
      <c r="G4771" s="196">
        <v>96561</v>
      </c>
      <c r="H4771" s="196" t="s">
        <v>10318</v>
      </c>
      <c r="I4771" s="196" t="s">
        <v>5650</v>
      </c>
      <c r="J4771" s="196" t="s">
        <v>5432</v>
      </c>
      <c r="K4771" s="197">
        <v>11.23</v>
      </c>
      <c r="L4771" s="196" t="s">
        <v>5433</v>
      </c>
    </row>
    <row r="4772" spans="1:12" ht="15.75">
      <c r="A4772" s="196" t="s">
        <v>8643</v>
      </c>
      <c r="B4772" s="196" t="s">
        <v>8644</v>
      </c>
      <c r="C4772" s="196" t="s">
        <v>10253</v>
      </c>
      <c r="D4772" s="196">
        <v>297</v>
      </c>
      <c r="E4772" s="197" t="s">
        <v>144</v>
      </c>
      <c r="F4772" s="196" t="s">
        <v>144</v>
      </c>
      <c r="G4772" s="196">
        <v>96562</v>
      </c>
      <c r="H4772" s="196" t="s">
        <v>10319</v>
      </c>
      <c r="I4772" s="196" t="s">
        <v>5431</v>
      </c>
      <c r="J4772" s="196" t="s">
        <v>5432</v>
      </c>
      <c r="K4772" s="197">
        <v>14.18</v>
      </c>
      <c r="L4772" s="196" t="s">
        <v>5433</v>
      </c>
    </row>
    <row r="4773" spans="1:12" ht="15.75">
      <c r="A4773" s="196" t="s">
        <v>8643</v>
      </c>
      <c r="B4773" s="196" t="s">
        <v>8644</v>
      </c>
      <c r="C4773" s="196" t="s">
        <v>10253</v>
      </c>
      <c r="D4773" s="196">
        <v>297</v>
      </c>
      <c r="E4773" s="197" t="s">
        <v>144</v>
      </c>
      <c r="F4773" s="196" t="s">
        <v>144</v>
      </c>
      <c r="G4773" s="196">
        <v>96563</v>
      </c>
      <c r="H4773" s="196" t="s">
        <v>10320</v>
      </c>
      <c r="I4773" s="196" t="s">
        <v>5431</v>
      </c>
      <c r="J4773" s="196" t="s">
        <v>5432</v>
      </c>
      <c r="K4773" s="197">
        <v>17.91</v>
      </c>
      <c r="L4773" s="196" t="s">
        <v>5433</v>
      </c>
    </row>
    <row r="4774" spans="1:12" ht="15.75">
      <c r="A4774" s="196" t="s">
        <v>8643</v>
      </c>
      <c r="B4774" s="196" t="s">
        <v>8644</v>
      </c>
      <c r="C4774" s="196" t="s">
        <v>10253</v>
      </c>
      <c r="D4774" s="196">
        <v>297</v>
      </c>
      <c r="E4774" s="197" t="s">
        <v>144</v>
      </c>
      <c r="F4774" s="196" t="s">
        <v>144</v>
      </c>
      <c r="G4774" s="196">
        <v>101802</v>
      </c>
      <c r="H4774" s="196" t="s">
        <v>10321</v>
      </c>
      <c r="I4774" s="196" t="s">
        <v>5502</v>
      </c>
      <c r="J4774" s="196" t="s">
        <v>5432</v>
      </c>
      <c r="K4774" s="198">
        <v>1317.3</v>
      </c>
      <c r="L4774" s="196" t="s">
        <v>5433</v>
      </c>
    </row>
    <row r="4775" spans="1:12" ht="15.75">
      <c r="A4775" s="196" t="s">
        <v>8643</v>
      </c>
      <c r="B4775" s="196" t="s">
        <v>8644</v>
      </c>
      <c r="C4775" s="196" t="s">
        <v>10253</v>
      </c>
      <c r="D4775" s="196">
        <v>297</v>
      </c>
      <c r="E4775" s="197" t="s">
        <v>144</v>
      </c>
      <c r="F4775" s="196" t="s">
        <v>144</v>
      </c>
      <c r="G4775" s="196">
        <v>101803</v>
      </c>
      <c r="H4775" s="196" t="s">
        <v>10322</v>
      </c>
      <c r="I4775" s="196" t="s">
        <v>5502</v>
      </c>
      <c r="J4775" s="196" t="s">
        <v>5432</v>
      </c>
      <c r="K4775" s="197">
        <v>815.82</v>
      </c>
      <c r="L4775" s="196" t="s">
        <v>5433</v>
      </c>
    </row>
    <row r="4776" spans="1:12" ht="15.75">
      <c r="A4776" s="196" t="s">
        <v>8643</v>
      </c>
      <c r="B4776" s="196" t="s">
        <v>8644</v>
      </c>
      <c r="C4776" s="196" t="s">
        <v>10253</v>
      </c>
      <c r="D4776" s="196">
        <v>297</v>
      </c>
      <c r="E4776" s="197" t="s">
        <v>144</v>
      </c>
      <c r="F4776" s="196" t="s">
        <v>144</v>
      </c>
      <c r="G4776" s="196">
        <v>101804</v>
      </c>
      <c r="H4776" s="196" t="s">
        <v>10323</v>
      </c>
      <c r="I4776" s="196" t="s">
        <v>5502</v>
      </c>
      <c r="J4776" s="196" t="s">
        <v>5432</v>
      </c>
      <c r="K4776" s="198">
        <v>1026</v>
      </c>
      <c r="L4776" s="196" t="s">
        <v>5433</v>
      </c>
    </row>
    <row r="4777" spans="1:12" ht="15.75">
      <c r="A4777" s="196" t="s">
        <v>8643</v>
      </c>
      <c r="B4777" s="196" t="s">
        <v>8644</v>
      </c>
      <c r="C4777" s="196" t="s">
        <v>10253</v>
      </c>
      <c r="D4777" s="196">
        <v>297</v>
      </c>
      <c r="E4777" s="197" t="s">
        <v>144</v>
      </c>
      <c r="F4777" s="196" t="s">
        <v>144</v>
      </c>
      <c r="G4777" s="196">
        <v>101805</v>
      </c>
      <c r="H4777" s="196" t="s">
        <v>10324</v>
      </c>
      <c r="I4777" s="196" t="s">
        <v>5502</v>
      </c>
      <c r="J4777" s="196" t="s">
        <v>5432</v>
      </c>
      <c r="K4777" s="198">
        <v>1310.05</v>
      </c>
      <c r="L4777" s="196" t="s">
        <v>5433</v>
      </c>
    </row>
    <row r="4778" spans="1:12" ht="15.75">
      <c r="A4778" s="196" t="s">
        <v>8643</v>
      </c>
      <c r="B4778" s="196" t="s">
        <v>8644</v>
      </c>
      <c r="C4778" s="196" t="s">
        <v>10253</v>
      </c>
      <c r="D4778" s="196">
        <v>297</v>
      </c>
      <c r="E4778" s="197" t="s">
        <v>144</v>
      </c>
      <c r="F4778" s="196" t="s">
        <v>144</v>
      </c>
      <c r="G4778" s="196">
        <v>102111</v>
      </c>
      <c r="H4778" s="196" t="s">
        <v>10325</v>
      </c>
      <c r="I4778" s="196" t="s">
        <v>5502</v>
      </c>
      <c r="J4778" s="196" t="s">
        <v>5432</v>
      </c>
      <c r="K4778" s="197">
        <v>858.1</v>
      </c>
      <c r="L4778" s="196" t="s">
        <v>5433</v>
      </c>
    </row>
    <row r="4779" spans="1:12" ht="15.75">
      <c r="A4779" s="196" t="s">
        <v>8643</v>
      </c>
      <c r="B4779" s="196" t="s">
        <v>8644</v>
      </c>
      <c r="C4779" s="196" t="s">
        <v>10253</v>
      </c>
      <c r="D4779" s="196">
        <v>297</v>
      </c>
      <c r="E4779" s="197" t="s">
        <v>144</v>
      </c>
      <c r="F4779" s="196" t="s">
        <v>144</v>
      </c>
      <c r="G4779" s="196">
        <v>102112</v>
      </c>
      <c r="H4779" s="196" t="s">
        <v>10326</v>
      </c>
      <c r="I4779" s="196" t="s">
        <v>5502</v>
      </c>
      <c r="J4779" s="196" t="s">
        <v>5432</v>
      </c>
      <c r="K4779" s="197">
        <v>113.57</v>
      </c>
      <c r="L4779" s="196" t="s">
        <v>5433</v>
      </c>
    </row>
    <row r="4780" spans="1:12" ht="15.75">
      <c r="A4780" s="196" t="s">
        <v>8643</v>
      </c>
      <c r="B4780" s="196" t="s">
        <v>8644</v>
      </c>
      <c r="C4780" s="196" t="s">
        <v>10253</v>
      </c>
      <c r="D4780" s="196">
        <v>297</v>
      </c>
      <c r="E4780" s="197" t="s">
        <v>144</v>
      </c>
      <c r="F4780" s="196" t="s">
        <v>144</v>
      </c>
      <c r="G4780" s="196">
        <v>102113</v>
      </c>
      <c r="H4780" s="196" t="s">
        <v>10327</v>
      </c>
      <c r="I4780" s="196" t="s">
        <v>5502</v>
      </c>
      <c r="J4780" s="196" t="s">
        <v>5432</v>
      </c>
      <c r="K4780" s="198">
        <v>1371.52</v>
      </c>
      <c r="L4780" s="196" t="s">
        <v>5433</v>
      </c>
    </row>
    <row r="4781" spans="1:12" ht="15.75">
      <c r="A4781" s="196" t="s">
        <v>8643</v>
      </c>
      <c r="B4781" s="196" t="s">
        <v>8644</v>
      </c>
      <c r="C4781" s="196" t="s">
        <v>10253</v>
      </c>
      <c r="D4781" s="196">
        <v>297</v>
      </c>
      <c r="E4781" s="197" t="s">
        <v>144</v>
      </c>
      <c r="F4781" s="196" t="s">
        <v>144</v>
      </c>
      <c r="G4781" s="196">
        <v>102114</v>
      </c>
      <c r="H4781" s="196" t="s">
        <v>10328</v>
      </c>
      <c r="I4781" s="196" t="s">
        <v>5502</v>
      </c>
      <c r="J4781" s="196" t="s">
        <v>5432</v>
      </c>
      <c r="K4781" s="197">
        <v>116.49</v>
      </c>
      <c r="L4781" s="196" t="s">
        <v>5433</v>
      </c>
    </row>
    <row r="4782" spans="1:12" ht="15.75">
      <c r="A4782" s="196" t="s">
        <v>8643</v>
      </c>
      <c r="B4782" s="196" t="s">
        <v>8644</v>
      </c>
      <c r="C4782" s="196" t="s">
        <v>10253</v>
      </c>
      <c r="D4782" s="196">
        <v>297</v>
      </c>
      <c r="E4782" s="197" t="s">
        <v>144</v>
      </c>
      <c r="F4782" s="196" t="s">
        <v>144</v>
      </c>
      <c r="G4782" s="196">
        <v>102115</v>
      </c>
      <c r="H4782" s="196" t="s">
        <v>10329</v>
      </c>
      <c r="I4782" s="196" t="s">
        <v>5502</v>
      </c>
      <c r="J4782" s="196" t="s">
        <v>5432</v>
      </c>
      <c r="K4782" s="198">
        <v>2396.7399999999998</v>
      </c>
      <c r="L4782" s="196" t="s">
        <v>5433</v>
      </c>
    </row>
    <row r="4783" spans="1:12" ht="15.75">
      <c r="A4783" s="196" t="s">
        <v>8643</v>
      </c>
      <c r="B4783" s="196" t="s">
        <v>8644</v>
      </c>
      <c r="C4783" s="196" t="s">
        <v>10253</v>
      </c>
      <c r="D4783" s="196">
        <v>297</v>
      </c>
      <c r="E4783" s="197" t="s">
        <v>144</v>
      </c>
      <c r="F4783" s="196" t="s">
        <v>144</v>
      </c>
      <c r="G4783" s="196">
        <v>102116</v>
      </c>
      <c r="H4783" s="196" t="s">
        <v>10330</v>
      </c>
      <c r="I4783" s="196" t="s">
        <v>5502</v>
      </c>
      <c r="J4783" s="196" t="s">
        <v>5432</v>
      </c>
      <c r="K4783" s="198">
        <v>1465.43</v>
      </c>
      <c r="L4783" s="196" t="s">
        <v>5433</v>
      </c>
    </row>
    <row r="4784" spans="1:12" ht="15.75">
      <c r="A4784" s="196" t="s">
        <v>8643</v>
      </c>
      <c r="B4784" s="196" t="s">
        <v>8644</v>
      </c>
      <c r="C4784" s="196" t="s">
        <v>10253</v>
      </c>
      <c r="D4784" s="196">
        <v>297</v>
      </c>
      <c r="E4784" s="197" t="s">
        <v>144</v>
      </c>
      <c r="F4784" s="196" t="s">
        <v>144</v>
      </c>
      <c r="G4784" s="196">
        <v>102117</v>
      </c>
      <c r="H4784" s="196" t="s">
        <v>10331</v>
      </c>
      <c r="I4784" s="196" t="s">
        <v>5502</v>
      </c>
      <c r="J4784" s="196" t="s">
        <v>5432</v>
      </c>
      <c r="K4784" s="197">
        <v>120.04</v>
      </c>
      <c r="L4784" s="196" t="s">
        <v>5433</v>
      </c>
    </row>
    <row r="4785" spans="1:12" ht="15.75">
      <c r="A4785" s="196" t="s">
        <v>8643</v>
      </c>
      <c r="B4785" s="196" t="s">
        <v>8644</v>
      </c>
      <c r="C4785" s="196" t="s">
        <v>10253</v>
      </c>
      <c r="D4785" s="196">
        <v>297</v>
      </c>
      <c r="E4785" s="197" t="s">
        <v>144</v>
      </c>
      <c r="F4785" s="196" t="s">
        <v>144</v>
      </c>
      <c r="G4785" s="196">
        <v>102118</v>
      </c>
      <c r="H4785" s="196" t="s">
        <v>10332</v>
      </c>
      <c r="I4785" s="196" t="s">
        <v>5502</v>
      </c>
      <c r="J4785" s="196" t="s">
        <v>5432</v>
      </c>
      <c r="K4785" s="198">
        <v>2000.35</v>
      </c>
      <c r="L4785" s="196" t="s">
        <v>5433</v>
      </c>
    </row>
    <row r="4786" spans="1:12" ht="15.75">
      <c r="A4786" s="196" t="s">
        <v>8643</v>
      </c>
      <c r="B4786" s="196" t="s">
        <v>8644</v>
      </c>
      <c r="C4786" s="196" t="s">
        <v>10253</v>
      </c>
      <c r="D4786" s="196">
        <v>297</v>
      </c>
      <c r="E4786" s="197" t="s">
        <v>144</v>
      </c>
      <c r="F4786" s="196" t="s">
        <v>144</v>
      </c>
      <c r="G4786" s="196">
        <v>102119</v>
      </c>
      <c r="H4786" s="196" t="s">
        <v>10333</v>
      </c>
      <c r="I4786" s="196" t="s">
        <v>5502</v>
      </c>
      <c r="J4786" s="196" t="s">
        <v>5432</v>
      </c>
      <c r="K4786" s="197">
        <v>123.1</v>
      </c>
      <c r="L4786" s="196" t="s">
        <v>5433</v>
      </c>
    </row>
    <row r="4787" spans="1:12" ht="15.75">
      <c r="A4787" s="196" t="s">
        <v>8643</v>
      </c>
      <c r="B4787" s="196" t="s">
        <v>8644</v>
      </c>
      <c r="C4787" s="196" t="s">
        <v>10253</v>
      </c>
      <c r="D4787" s="196">
        <v>297</v>
      </c>
      <c r="E4787" s="197" t="s">
        <v>144</v>
      </c>
      <c r="F4787" s="196" t="s">
        <v>144</v>
      </c>
      <c r="G4787" s="196">
        <v>102121</v>
      </c>
      <c r="H4787" s="196" t="s">
        <v>10334</v>
      </c>
      <c r="I4787" s="196" t="s">
        <v>5502</v>
      </c>
      <c r="J4787" s="196" t="s">
        <v>5432</v>
      </c>
      <c r="K4787" s="197">
        <v>155.02000000000001</v>
      </c>
      <c r="L4787" s="196" t="s">
        <v>5433</v>
      </c>
    </row>
    <row r="4788" spans="1:12" ht="15.75">
      <c r="A4788" s="196" t="s">
        <v>8643</v>
      </c>
      <c r="B4788" s="196" t="s">
        <v>8644</v>
      </c>
      <c r="C4788" s="196" t="s">
        <v>10253</v>
      </c>
      <c r="D4788" s="196">
        <v>297</v>
      </c>
      <c r="E4788" s="197" t="s">
        <v>144</v>
      </c>
      <c r="F4788" s="196" t="s">
        <v>144</v>
      </c>
      <c r="G4788" s="196">
        <v>102122</v>
      </c>
      <c r="H4788" s="196" t="s">
        <v>10335</v>
      </c>
      <c r="I4788" s="196" t="s">
        <v>5502</v>
      </c>
      <c r="J4788" s="196" t="s">
        <v>5432</v>
      </c>
      <c r="K4788" s="198">
        <v>6784.89</v>
      </c>
      <c r="L4788" s="196" t="s">
        <v>5433</v>
      </c>
    </row>
    <row r="4789" spans="1:12" ht="15.75">
      <c r="A4789" s="196" t="s">
        <v>8643</v>
      </c>
      <c r="B4789" s="196" t="s">
        <v>8644</v>
      </c>
      <c r="C4789" s="196" t="s">
        <v>10253</v>
      </c>
      <c r="D4789" s="196">
        <v>297</v>
      </c>
      <c r="E4789" s="197" t="s">
        <v>144</v>
      </c>
      <c r="F4789" s="196" t="s">
        <v>144</v>
      </c>
      <c r="G4789" s="196">
        <v>102123</v>
      </c>
      <c r="H4789" s="196" t="s">
        <v>10336</v>
      </c>
      <c r="I4789" s="196" t="s">
        <v>5502</v>
      </c>
      <c r="J4789" s="196" t="s">
        <v>5432</v>
      </c>
      <c r="K4789" s="197">
        <v>164.1</v>
      </c>
      <c r="L4789" s="196" t="s">
        <v>5433</v>
      </c>
    </row>
    <row r="4790" spans="1:12" ht="15.75">
      <c r="A4790" s="196" t="s">
        <v>8643</v>
      </c>
      <c r="B4790" s="196" t="s">
        <v>8644</v>
      </c>
      <c r="C4790" s="196" t="s">
        <v>10253</v>
      </c>
      <c r="D4790" s="196">
        <v>297</v>
      </c>
      <c r="E4790" s="197" t="s">
        <v>144</v>
      </c>
      <c r="F4790" s="196" t="s">
        <v>144</v>
      </c>
      <c r="G4790" s="196">
        <v>102136</v>
      </c>
      <c r="H4790" s="196" t="s">
        <v>10337</v>
      </c>
      <c r="I4790" s="196" t="s">
        <v>5502</v>
      </c>
      <c r="J4790" s="196" t="s">
        <v>5503</v>
      </c>
      <c r="K4790" s="197">
        <v>59.87</v>
      </c>
      <c r="L4790" s="196" t="s">
        <v>5433</v>
      </c>
    </row>
    <row r="4791" spans="1:12" ht="15.75">
      <c r="A4791" s="196" t="s">
        <v>8643</v>
      </c>
      <c r="B4791" s="196" t="s">
        <v>8644</v>
      </c>
      <c r="C4791" s="196" t="s">
        <v>10253</v>
      </c>
      <c r="D4791" s="196">
        <v>297</v>
      </c>
      <c r="E4791" s="197" t="s">
        <v>144</v>
      </c>
      <c r="F4791" s="196" t="s">
        <v>144</v>
      </c>
      <c r="G4791" s="196">
        <v>102137</v>
      </c>
      <c r="H4791" s="196" t="s">
        <v>10338</v>
      </c>
      <c r="I4791" s="196" t="s">
        <v>5502</v>
      </c>
      <c r="J4791" s="196" t="s">
        <v>5503</v>
      </c>
      <c r="K4791" s="197">
        <v>64.150000000000006</v>
      </c>
      <c r="L4791" s="196" t="s">
        <v>5433</v>
      </c>
    </row>
    <row r="4792" spans="1:12" ht="15.75">
      <c r="A4792" s="196" t="s">
        <v>8643</v>
      </c>
      <c r="B4792" s="196" t="s">
        <v>8644</v>
      </c>
      <c r="C4792" s="196" t="s">
        <v>10253</v>
      </c>
      <c r="D4792" s="196">
        <v>297</v>
      </c>
      <c r="E4792" s="197" t="s">
        <v>144</v>
      </c>
      <c r="F4792" s="196" t="s">
        <v>144</v>
      </c>
      <c r="G4792" s="196">
        <v>102138</v>
      </c>
      <c r="H4792" s="196" t="s">
        <v>10339</v>
      </c>
      <c r="I4792" s="196" t="s">
        <v>5502</v>
      </c>
      <c r="J4792" s="196" t="s">
        <v>5432</v>
      </c>
      <c r="K4792" s="197">
        <v>178.9</v>
      </c>
      <c r="L4792" s="196" t="s">
        <v>5433</v>
      </c>
    </row>
    <row r="4793" spans="1:12" ht="15.75">
      <c r="A4793" s="196" t="s">
        <v>10340</v>
      </c>
      <c r="B4793" s="196" t="s">
        <v>10341</v>
      </c>
      <c r="C4793" s="196" t="s">
        <v>10342</v>
      </c>
      <c r="D4793" s="196">
        <v>59</v>
      </c>
      <c r="E4793" s="197" t="s">
        <v>144</v>
      </c>
      <c r="F4793" s="196" t="s">
        <v>144</v>
      </c>
      <c r="G4793" s="196">
        <v>93350</v>
      </c>
      <c r="H4793" s="196" t="s">
        <v>10343</v>
      </c>
      <c r="I4793" s="196" t="s">
        <v>5502</v>
      </c>
      <c r="J4793" s="196" t="s">
        <v>5432</v>
      </c>
      <c r="K4793" s="198">
        <v>1028.79</v>
      </c>
      <c r="L4793" s="196" t="s">
        <v>5433</v>
      </c>
    </row>
    <row r="4794" spans="1:12" ht="15.75">
      <c r="A4794" s="196" t="s">
        <v>10340</v>
      </c>
      <c r="B4794" s="196" t="s">
        <v>10341</v>
      </c>
      <c r="C4794" s="196" t="s">
        <v>10342</v>
      </c>
      <c r="D4794" s="196">
        <v>59</v>
      </c>
      <c r="E4794" s="197" t="s">
        <v>144</v>
      </c>
      <c r="F4794" s="196" t="s">
        <v>144</v>
      </c>
      <c r="G4794" s="196">
        <v>93351</v>
      </c>
      <c r="H4794" s="196" t="s">
        <v>10344</v>
      </c>
      <c r="I4794" s="196" t="s">
        <v>5502</v>
      </c>
      <c r="J4794" s="196" t="s">
        <v>5432</v>
      </c>
      <c r="K4794" s="197">
        <v>842.53</v>
      </c>
      <c r="L4794" s="196" t="s">
        <v>5433</v>
      </c>
    </row>
    <row r="4795" spans="1:12" ht="15.75">
      <c r="A4795" s="196" t="s">
        <v>10340</v>
      </c>
      <c r="B4795" s="196" t="s">
        <v>10341</v>
      </c>
      <c r="C4795" s="196" t="s">
        <v>10342</v>
      </c>
      <c r="D4795" s="196">
        <v>59</v>
      </c>
      <c r="E4795" s="197" t="s">
        <v>144</v>
      </c>
      <c r="F4795" s="196" t="s">
        <v>144</v>
      </c>
      <c r="G4795" s="196">
        <v>93352</v>
      </c>
      <c r="H4795" s="196" t="s">
        <v>10345</v>
      </c>
      <c r="I4795" s="196" t="s">
        <v>5502</v>
      </c>
      <c r="J4795" s="196" t="s">
        <v>5432</v>
      </c>
      <c r="K4795" s="197">
        <v>656.69</v>
      </c>
      <c r="L4795" s="196" t="s">
        <v>5433</v>
      </c>
    </row>
    <row r="4796" spans="1:12" ht="15.75">
      <c r="A4796" s="196" t="s">
        <v>10340</v>
      </c>
      <c r="B4796" s="196" t="s">
        <v>10341</v>
      </c>
      <c r="C4796" s="196" t="s">
        <v>10342</v>
      </c>
      <c r="D4796" s="196">
        <v>59</v>
      </c>
      <c r="E4796" s="197" t="s">
        <v>144</v>
      </c>
      <c r="F4796" s="196" t="s">
        <v>144</v>
      </c>
      <c r="G4796" s="196">
        <v>93353</v>
      </c>
      <c r="H4796" s="196" t="s">
        <v>10346</v>
      </c>
      <c r="I4796" s="196" t="s">
        <v>5502</v>
      </c>
      <c r="J4796" s="196" t="s">
        <v>5432</v>
      </c>
      <c r="K4796" s="197">
        <v>475.24</v>
      </c>
      <c r="L4796" s="196" t="s">
        <v>5433</v>
      </c>
    </row>
    <row r="4797" spans="1:12" ht="15.75">
      <c r="A4797" s="196" t="s">
        <v>10340</v>
      </c>
      <c r="B4797" s="196" t="s">
        <v>10341</v>
      </c>
      <c r="C4797" s="196" t="s">
        <v>10342</v>
      </c>
      <c r="D4797" s="196">
        <v>59</v>
      </c>
      <c r="E4797" s="197" t="s">
        <v>144</v>
      </c>
      <c r="F4797" s="196" t="s">
        <v>144</v>
      </c>
      <c r="G4797" s="196">
        <v>93354</v>
      </c>
      <c r="H4797" s="196" t="s">
        <v>10347</v>
      </c>
      <c r="I4797" s="196" t="s">
        <v>5502</v>
      </c>
      <c r="J4797" s="196" t="s">
        <v>5432</v>
      </c>
      <c r="K4797" s="197">
        <v>722.19</v>
      </c>
      <c r="L4797" s="196" t="s">
        <v>5433</v>
      </c>
    </row>
    <row r="4798" spans="1:12" ht="15.75">
      <c r="A4798" s="196" t="s">
        <v>10340</v>
      </c>
      <c r="B4798" s="196" t="s">
        <v>10341</v>
      </c>
      <c r="C4798" s="196" t="s">
        <v>10342</v>
      </c>
      <c r="D4798" s="196">
        <v>59</v>
      </c>
      <c r="E4798" s="197" t="s">
        <v>144</v>
      </c>
      <c r="F4798" s="196" t="s">
        <v>144</v>
      </c>
      <c r="G4798" s="196">
        <v>93355</v>
      </c>
      <c r="H4798" s="196" t="s">
        <v>10348</v>
      </c>
      <c r="I4798" s="196" t="s">
        <v>5502</v>
      </c>
      <c r="J4798" s="196" t="s">
        <v>5432</v>
      </c>
      <c r="K4798" s="197">
        <v>600.83000000000004</v>
      </c>
      <c r="L4798" s="196" t="s">
        <v>5433</v>
      </c>
    </row>
    <row r="4799" spans="1:12" ht="15.75">
      <c r="A4799" s="196" t="s">
        <v>10340</v>
      </c>
      <c r="B4799" s="196" t="s">
        <v>10341</v>
      </c>
      <c r="C4799" s="196" t="s">
        <v>10342</v>
      </c>
      <c r="D4799" s="196">
        <v>59</v>
      </c>
      <c r="E4799" s="197" t="s">
        <v>144</v>
      </c>
      <c r="F4799" s="196" t="s">
        <v>144</v>
      </c>
      <c r="G4799" s="196">
        <v>93356</v>
      </c>
      <c r="H4799" s="196" t="s">
        <v>10349</v>
      </c>
      <c r="I4799" s="196" t="s">
        <v>5502</v>
      </c>
      <c r="J4799" s="196" t="s">
        <v>5432</v>
      </c>
      <c r="K4799" s="197">
        <v>478.11</v>
      </c>
      <c r="L4799" s="196" t="s">
        <v>5433</v>
      </c>
    </row>
    <row r="4800" spans="1:12" ht="15.75">
      <c r="A4800" s="196" t="s">
        <v>10340</v>
      </c>
      <c r="B4800" s="196" t="s">
        <v>10341</v>
      </c>
      <c r="C4800" s="196" t="s">
        <v>10342</v>
      </c>
      <c r="D4800" s="196">
        <v>59</v>
      </c>
      <c r="E4800" s="197" t="s">
        <v>144</v>
      </c>
      <c r="F4800" s="196" t="s">
        <v>144</v>
      </c>
      <c r="G4800" s="196">
        <v>93357</v>
      </c>
      <c r="H4800" s="196" t="s">
        <v>10350</v>
      </c>
      <c r="I4800" s="196" t="s">
        <v>5502</v>
      </c>
      <c r="J4800" s="196" t="s">
        <v>5432</v>
      </c>
      <c r="K4800" s="197">
        <v>357.97</v>
      </c>
      <c r="L4800" s="196" t="s">
        <v>5433</v>
      </c>
    </row>
    <row r="4801" spans="1:12" ht="15.75">
      <c r="A4801" s="196" t="s">
        <v>10351</v>
      </c>
      <c r="B4801" s="196" t="s">
        <v>10352</v>
      </c>
      <c r="C4801" s="196" t="s">
        <v>10353</v>
      </c>
      <c r="D4801" s="196">
        <v>18</v>
      </c>
      <c r="E4801" s="197" t="s">
        <v>144</v>
      </c>
      <c r="F4801" s="196" t="s">
        <v>144</v>
      </c>
      <c r="G4801" s="196">
        <v>96520</v>
      </c>
      <c r="H4801" s="196" t="s">
        <v>10354</v>
      </c>
      <c r="I4801" s="196" t="s">
        <v>6762</v>
      </c>
      <c r="J4801" s="196" t="s">
        <v>5432</v>
      </c>
      <c r="K4801" s="197">
        <v>78.930000000000007</v>
      </c>
      <c r="L4801" s="196" t="s">
        <v>5433</v>
      </c>
    </row>
    <row r="4802" spans="1:12" ht="15.75">
      <c r="A4802" s="196" t="s">
        <v>10351</v>
      </c>
      <c r="B4802" s="196" t="s">
        <v>10352</v>
      </c>
      <c r="C4802" s="196" t="s">
        <v>10353</v>
      </c>
      <c r="D4802" s="196">
        <v>18</v>
      </c>
      <c r="E4802" s="197" t="s">
        <v>144</v>
      </c>
      <c r="F4802" s="196" t="s">
        <v>144</v>
      </c>
      <c r="G4802" s="196">
        <v>96521</v>
      </c>
      <c r="H4802" s="196" t="s">
        <v>10355</v>
      </c>
      <c r="I4802" s="196" t="s">
        <v>6762</v>
      </c>
      <c r="J4802" s="196" t="s">
        <v>5432</v>
      </c>
      <c r="K4802" s="197">
        <v>32.409999999999997</v>
      </c>
      <c r="L4802" s="196" t="s">
        <v>5433</v>
      </c>
    </row>
    <row r="4803" spans="1:12" ht="15.75">
      <c r="A4803" s="196" t="s">
        <v>10351</v>
      </c>
      <c r="B4803" s="196" t="s">
        <v>10352</v>
      </c>
      <c r="C4803" s="196" t="s">
        <v>10353</v>
      </c>
      <c r="D4803" s="196">
        <v>18</v>
      </c>
      <c r="E4803" s="197" t="s">
        <v>144</v>
      </c>
      <c r="F4803" s="196" t="s">
        <v>144</v>
      </c>
      <c r="G4803" s="196">
        <v>96522</v>
      </c>
      <c r="H4803" s="196" t="s">
        <v>10356</v>
      </c>
      <c r="I4803" s="196" t="s">
        <v>6762</v>
      </c>
      <c r="J4803" s="196" t="s">
        <v>5884</v>
      </c>
      <c r="K4803" s="197">
        <v>126.09</v>
      </c>
      <c r="L4803" s="196" t="s">
        <v>5433</v>
      </c>
    </row>
    <row r="4804" spans="1:12" ht="15.75">
      <c r="A4804" s="196" t="s">
        <v>10351</v>
      </c>
      <c r="B4804" s="196" t="s">
        <v>10352</v>
      </c>
      <c r="C4804" s="196" t="s">
        <v>10353</v>
      </c>
      <c r="D4804" s="196">
        <v>18</v>
      </c>
      <c r="E4804" s="197" t="s">
        <v>144</v>
      </c>
      <c r="F4804" s="196" t="s">
        <v>144</v>
      </c>
      <c r="G4804" s="196">
        <v>96523</v>
      </c>
      <c r="H4804" s="196" t="s">
        <v>10357</v>
      </c>
      <c r="I4804" s="196" t="s">
        <v>6762</v>
      </c>
      <c r="J4804" s="196" t="s">
        <v>5884</v>
      </c>
      <c r="K4804" s="197">
        <v>80.06</v>
      </c>
      <c r="L4804" s="196" t="s">
        <v>5433</v>
      </c>
    </row>
    <row r="4805" spans="1:12" ht="15.75">
      <c r="A4805" s="196" t="s">
        <v>10351</v>
      </c>
      <c r="B4805" s="196" t="s">
        <v>10352</v>
      </c>
      <c r="C4805" s="196" t="s">
        <v>10353</v>
      </c>
      <c r="D4805" s="196">
        <v>18</v>
      </c>
      <c r="E4805" s="197" t="s">
        <v>144</v>
      </c>
      <c r="F4805" s="196" t="s">
        <v>144</v>
      </c>
      <c r="G4805" s="196">
        <v>96524</v>
      </c>
      <c r="H4805" s="196" t="s">
        <v>10358</v>
      </c>
      <c r="I4805" s="196" t="s">
        <v>6762</v>
      </c>
      <c r="J4805" s="196" t="s">
        <v>5432</v>
      </c>
      <c r="K4805" s="197">
        <v>146.21</v>
      </c>
      <c r="L4805" s="196" t="s">
        <v>5433</v>
      </c>
    </row>
    <row r="4806" spans="1:12" ht="15.75">
      <c r="A4806" s="196" t="s">
        <v>10351</v>
      </c>
      <c r="B4806" s="196" t="s">
        <v>10352</v>
      </c>
      <c r="C4806" s="196" t="s">
        <v>10353</v>
      </c>
      <c r="D4806" s="196">
        <v>18</v>
      </c>
      <c r="E4806" s="197" t="s">
        <v>144</v>
      </c>
      <c r="F4806" s="196" t="s">
        <v>144</v>
      </c>
      <c r="G4806" s="196">
        <v>96525</v>
      </c>
      <c r="H4806" s="196" t="s">
        <v>10359</v>
      </c>
      <c r="I4806" s="196" t="s">
        <v>6762</v>
      </c>
      <c r="J4806" s="196" t="s">
        <v>5432</v>
      </c>
      <c r="K4806" s="197">
        <v>27.94</v>
      </c>
      <c r="L4806" s="196" t="s">
        <v>5433</v>
      </c>
    </row>
    <row r="4807" spans="1:12" ht="15.75">
      <c r="A4807" s="196" t="s">
        <v>10351</v>
      </c>
      <c r="B4807" s="196" t="s">
        <v>10352</v>
      </c>
      <c r="C4807" s="196" t="s">
        <v>10353</v>
      </c>
      <c r="D4807" s="196">
        <v>18</v>
      </c>
      <c r="E4807" s="197" t="s">
        <v>144</v>
      </c>
      <c r="F4807" s="196" t="s">
        <v>144</v>
      </c>
      <c r="G4807" s="196">
        <v>96526</v>
      </c>
      <c r="H4807" s="196" t="s">
        <v>10360</v>
      </c>
      <c r="I4807" s="196" t="s">
        <v>6762</v>
      </c>
      <c r="J4807" s="196" t="s">
        <v>5884</v>
      </c>
      <c r="K4807" s="197">
        <v>255.05</v>
      </c>
      <c r="L4807" s="196" t="s">
        <v>5433</v>
      </c>
    </row>
    <row r="4808" spans="1:12" ht="15.75">
      <c r="A4808" s="196" t="s">
        <v>10351</v>
      </c>
      <c r="B4808" s="196" t="s">
        <v>10352</v>
      </c>
      <c r="C4808" s="196" t="s">
        <v>10353</v>
      </c>
      <c r="D4808" s="196">
        <v>18</v>
      </c>
      <c r="E4808" s="197" t="s">
        <v>144</v>
      </c>
      <c r="F4808" s="196" t="s">
        <v>144</v>
      </c>
      <c r="G4808" s="196">
        <v>96527</v>
      </c>
      <c r="H4808" s="196" t="s">
        <v>10361</v>
      </c>
      <c r="I4808" s="196" t="s">
        <v>6762</v>
      </c>
      <c r="J4808" s="196" t="s">
        <v>5884</v>
      </c>
      <c r="K4808" s="197">
        <v>104.96</v>
      </c>
      <c r="L4808" s="196" t="s">
        <v>5433</v>
      </c>
    </row>
    <row r="4809" spans="1:12" ht="15.75">
      <c r="A4809" s="196" t="s">
        <v>10351</v>
      </c>
      <c r="B4809" s="196" t="s">
        <v>10352</v>
      </c>
      <c r="C4809" s="196" t="s">
        <v>10353</v>
      </c>
      <c r="D4809" s="196">
        <v>18</v>
      </c>
      <c r="E4809" s="197" t="s">
        <v>144</v>
      </c>
      <c r="F4809" s="196" t="s">
        <v>144</v>
      </c>
      <c r="G4809" s="196">
        <v>96528</v>
      </c>
      <c r="H4809" s="196" t="s">
        <v>10362</v>
      </c>
      <c r="I4809" s="196" t="s">
        <v>5650</v>
      </c>
      <c r="J4809" s="196" t="s">
        <v>5503</v>
      </c>
      <c r="K4809" s="197">
        <v>167.9</v>
      </c>
      <c r="L4809" s="196" t="s">
        <v>5433</v>
      </c>
    </row>
    <row r="4810" spans="1:12" ht="15.75">
      <c r="A4810" s="196" t="s">
        <v>10351</v>
      </c>
      <c r="B4810" s="196" t="s">
        <v>10352</v>
      </c>
      <c r="C4810" s="196" t="s">
        <v>10353</v>
      </c>
      <c r="D4810" s="196">
        <v>18</v>
      </c>
      <c r="E4810" s="197" t="s">
        <v>144</v>
      </c>
      <c r="F4810" s="196" t="s">
        <v>144</v>
      </c>
      <c r="G4810" s="196">
        <v>101114</v>
      </c>
      <c r="H4810" s="196" t="s">
        <v>10363</v>
      </c>
      <c r="I4810" s="196" t="s">
        <v>6762</v>
      </c>
      <c r="J4810" s="196" t="s">
        <v>5432</v>
      </c>
      <c r="K4810" s="197">
        <v>2.84</v>
      </c>
      <c r="L4810" s="196" t="s">
        <v>5433</v>
      </c>
    </row>
    <row r="4811" spans="1:12" ht="15.75">
      <c r="A4811" s="196" t="s">
        <v>10351</v>
      </c>
      <c r="B4811" s="196" t="s">
        <v>10352</v>
      </c>
      <c r="C4811" s="196" t="s">
        <v>10353</v>
      </c>
      <c r="D4811" s="196">
        <v>18</v>
      </c>
      <c r="E4811" s="197" t="s">
        <v>144</v>
      </c>
      <c r="F4811" s="196" t="s">
        <v>144</v>
      </c>
      <c r="G4811" s="196">
        <v>101115</v>
      </c>
      <c r="H4811" s="196" t="s">
        <v>10364</v>
      </c>
      <c r="I4811" s="196" t="s">
        <v>6762</v>
      </c>
      <c r="J4811" s="196" t="s">
        <v>5432</v>
      </c>
      <c r="K4811" s="197">
        <v>2.38</v>
      </c>
      <c r="L4811" s="196" t="s">
        <v>5433</v>
      </c>
    </row>
    <row r="4812" spans="1:12" ht="15.75">
      <c r="A4812" s="196" t="s">
        <v>10351</v>
      </c>
      <c r="B4812" s="196" t="s">
        <v>10352</v>
      </c>
      <c r="C4812" s="196" t="s">
        <v>10353</v>
      </c>
      <c r="D4812" s="196">
        <v>18</v>
      </c>
      <c r="E4812" s="197" t="s">
        <v>144</v>
      </c>
      <c r="F4812" s="196" t="s">
        <v>144</v>
      </c>
      <c r="G4812" s="196">
        <v>101116</v>
      </c>
      <c r="H4812" s="196" t="s">
        <v>10365</v>
      </c>
      <c r="I4812" s="196" t="s">
        <v>6762</v>
      </c>
      <c r="J4812" s="196" t="s">
        <v>5432</v>
      </c>
      <c r="K4812" s="197">
        <v>1.49</v>
      </c>
      <c r="L4812" s="196" t="s">
        <v>5433</v>
      </c>
    </row>
    <row r="4813" spans="1:12" ht="15.75">
      <c r="A4813" s="196" t="s">
        <v>10351</v>
      </c>
      <c r="B4813" s="196" t="s">
        <v>10352</v>
      </c>
      <c r="C4813" s="196" t="s">
        <v>10353</v>
      </c>
      <c r="D4813" s="196">
        <v>18</v>
      </c>
      <c r="E4813" s="197" t="s">
        <v>144</v>
      </c>
      <c r="F4813" s="196" t="s">
        <v>144</v>
      </c>
      <c r="G4813" s="196">
        <v>101117</v>
      </c>
      <c r="H4813" s="196" t="s">
        <v>10366</v>
      </c>
      <c r="I4813" s="196" t="s">
        <v>6762</v>
      </c>
      <c r="J4813" s="196" t="s">
        <v>5432</v>
      </c>
      <c r="K4813" s="197">
        <v>2.04</v>
      </c>
      <c r="L4813" s="196" t="s">
        <v>5433</v>
      </c>
    </row>
    <row r="4814" spans="1:12" ht="15.75">
      <c r="A4814" s="196" t="s">
        <v>10351</v>
      </c>
      <c r="B4814" s="196" t="s">
        <v>10352</v>
      </c>
      <c r="C4814" s="196" t="s">
        <v>10353</v>
      </c>
      <c r="D4814" s="196">
        <v>18</v>
      </c>
      <c r="E4814" s="197" t="s">
        <v>144</v>
      </c>
      <c r="F4814" s="196" t="s">
        <v>144</v>
      </c>
      <c r="G4814" s="196">
        <v>101118</v>
      </c>
      <c r="H4814" s="196" t="s">
        <v>10367</v>
      </c>
      <c r="I4814" s="196" t="s">
        <v>6762</v>
      </c>
      <c r="J4814" s="196" t="s">
        <v>5432</v>
      </c>
      <c r="K4814" s="197">
        <v>2.4500000000000002</v>
      </c>
      <c r="L4814" s="196" t="s">
        <v>5433</v>
      </c>
    </row>
    <row r="4815" spans="1:12" ht="15.75">
      <c r="A4815" s="196" t="s">
        <v>10351</v>
      </c>
      <c r="B4815" s="196" t="s">
        <v>10352</v>
      </c>
      <c r="C4815" s="196" t="s">
        <v>10353</v>
      </c>
      <c r="D4815" s="196">
        <v>18</v>
      </c>
      <c r="E4815" s="197" t="s">
        <v>144</v>
      </c>
      <c r="F4815" s="196" t="s">
        <v>144</v>
      </c>
      <c r="G4815" s="196">
        <v>101119</v>
      </c>
      <c r="H4815" s="196" t="s">
        <v>10368</v>
      </c>
      <c r="I4815" s="196" t="s">
        <v>6762</v>
      </c>
      <c r="J4815" s="196" t="s">
        <v>5432</v>
      </c>
      <c r="K4815" s="197">
        <v>5.42</v>
      </c>
      <c r="L4815" s="196" t="s">
        <v>5433</v>
      </c>
    </row>
    <row r="4816" spans="1:12" ht="15.75">
      <c r="A4816" s="196" t="s">
        <v>10351</v>
      </c>
      <c r="B4816" s="196" t="s">
        <v>10352</v>
      </c>
      <c r="C4816" s="196" t="s">
        <v>10353</v>
      </c>
      <c r="D4816" s="196">
        <v>18</v>
      </c>
      <c r="E4816" s="197" t="s">
        <v>144</v>
      </c>
      <c r="F4816" s="196" t="s">
        <v>144</v>
      </c>
      <c r="G4816" s="196">
        <v>101120</v>
      </c>
      <c r="H4816" s="196" t="s">
        <v>10369</v>
      </c>
      <c r="I4816" s="196" t="s">
        <v>6762</v>
      </c>
      <c r="J4816" s="196" t="s">
        <v>5432</v>
      </c>
      <c r="K4816" s="197">
        <v>4.5599999999999996</v>
      </c>
      <c r="L4816" s="196" t="s">
        <v>5433</v>
      </c>
    </row>
    <row r="4817" spans="1:12" ht="15.75">
      <c r="A4817" s="196" t="s">
        <v>10351</v>
      </c>
      <c r="B4817" s="196" t="s">
        <v>10352</v>
      </c>
      <c r="C4817" s="196" t="s">
        <v>10353</v>
      </c>
      <c r="D4817" s="196">
        <v>18</v>
      </c>
      <c r="E4817" s="197" t="s">
        <v>144</v>
      </c>
      <c r="F4817" s="196" t="s">
        <v>144</v>
      </c>
      <c r="G4817" s="196">
        <v>101121</v>
      </c>
      <c r="H4817" s="196" t="s">
        <v>10370</v>
      </c>
      <c r="I4817" s="196" t="s">
        <v>6762</v>
      </c>
      <c r="J4817" s="196" t="s">
        <v>5432</v>
      </c>
      <c r="K4817" s="197">
        <v>2.85</v>
      </c>
      <c r="L4817" s="196" t="s">
        <v>5433</v>
      </c>
    </row>
    <row r="4818" spans="1:12" ht="15.75">
      <c r="A4818" s="196" t="s">
        <v>10351</v>
      </c>
      <c r="B4818" s="196" t="s">
        <v>10352</v>
      </c>
      <c r="C4818" s="196" t="s">
        <v>10353</v>
      </c>
      <c r="D4818" s="196">
        <v>18</v>
      </c>
      <c r="E4818" s="197" t="s">
        <v>144</v>
      </c>
      <c r="F4818" s="196" t="s">
        <v>144</v>
      </c>
      <c r="G4818" s="196">
        <v>101122</v>
      </c>
      <c r="H4818" s="196" t="s">
        <v>10371</v>
      </c>
      <c r="I4818" s="196" t="s">
        <v>6762</v>
      </c>
      <c r="J4818" s="196" t="s">
        <v>5432</v>
      </c>
      <c r="K4818" s="197">
        <v>3.9</v>
      </c>
      <c r="L4818" s="196" t="s">
        <v>5433</v>
      </c>
    </row>
    <row r="4819" spans="1:12" ht="15.75">
      <c r="A4819" s="196" t="s">
        <v>10351</v>
      </c>
      <c r="B4819" s="196" t="s">
        <v>10352</v>
      </c>
      <c r="C4819" s="196" t="s">
        <v>10353</v>
      </c>
      <c r="D4819" s="196">
        <v>18</v>
      </c>
      <c r="E4819" s="197" t="s">
        <v>144</v>
      </c>
      <c r="F4819" s="196" t="s">
        <v>144</v>
      </c>
      <c r="G4819" s="196">
        <v>101123</v>
      </c>
      <c r="H4819" s="196" t="s">
        <v>10372</v>
      </c>
      <c r="I4819" s="196" t="s">
        <v>6762</v>
      </c>
      <c r="J4819" s="196" t="s">
        <v>5432</v>
      </c>
      <c r="K4819" s="197">
        <v>4.68</v>
      </c>
      <c r="L4819" s="196" t="s">
        <v>5433</v>
      </c>
    </row>
    <row r="4820" spans="1:12" ht="15.75">
      <c r="A4820" s="196" t="s">
        <v>10351</v>
      </c>
      <c r="B4820" s="196" t="s">
        <v>10352</v>
      </c>
      <c r="C4820" s="196" t="s">
        <v>10353</v>
      </c>
      <c r="D4820" s="196">
        <v>18</v>
      </c>
      <c r="E4820" s="197" t="s">
        <v>144</v>
      </c>
      <c r="F4820" s="196" t="s">
        <v>144</v>
      </c>
      <c r="G4820" s="196">
        <v>101124</v>
      </c>
      <c r="H4820" s="196" t="s">
        <v>10373</v>
      </c>
      <c r="I4820" s="196" t="s">
        <v>6762</v>
      </c>
      <c r="J4820" s="196" t="s">
        <v>5432</v>
      </c>
      <c r="K4820" s="197">
        <v>9.85</v>
      </c>
      <c r="L4820" s="196" t="s">
        <v>5433</v>
      </c>
    </row>
    <row r="4821" spans="1:12" ht="15.75">
      <c r="A4821" s="196" t="s">
        <v>10351</v>
      </c>
      <c r="B4821" s="196" t="s">
        <v>10352</v>
      </c>
      <c r="C4821" s="196" t="s">
        <v>10353</v>
      </c>
      <c r="D4821" s="196">
        <v>18</v>
      </c>
      <c r="E4821" s="197" t="s">
        <v>144</v>
      </c>
      <c r="F4821" s="196" t="s">
        <v>144</v>
      </c>
      <c r="G4821" s="196">
        <v>101125</v>
      </c>
      <c r="H4821" s="196" t="s">
        <v>10374</v>
      </c>
      <c r="I4821" s="196" t="s">
        <v>6762</v>
      </c>
      <c r="J4821" s="196" t="s">
        <v>5432</v>
      </c>
      <c r="K4821" s="197">
        <v>9.39</v>
      </c>
      <c r="L4821" s="196" t="s">
        <v>5433</v>
      </c>
    </row>
    <row r="4822" spans="1:12" ht="15.75">
      <c r="A4822" s="196" t="s">
        <v>10351</v>
      </c>
      <c r="B4822" s="196" t="s">
        <v>10352</v>
      </c>
      <c r="C4822" s="196" t="s">
        <v>10353</v>
      </c>
      <c r="D4822" s="196">
        <v>18</v>
      </c>
      <c r="E4822" s="197" t="s">
        <v>144</v>
      </c>
      <c r="F4822" s="196" t="s">
        <v>144</v>
      </c>
      <c r="G4822" s="196">
        <v>101126</v>
      </c>
      <c r="H4822" s="196" t="s">
        <v>10375</v>
      </c>
      <c r="I4822" s="196" t="s">
        <v>6762</v>
      </c>
      <c r="J4822" s="196" t="s">
        <v>5432</v>
      </c>
      <c r="K4822" s="197">
        <v>8.5</v>
      </c>
      <c r="L4822" s="196" t="s">
        <v>5433</v>
      </c>
    </row>
    <row r="4823" spans="1:12" ht="15.75">
      <c r="A4823" s="196" t="s">
        <v>10351</v>
      </c>
      <c r="B4823" s="196" t="s">
        <v>10352</v>
      </c>
      <c r="C4823" s="196" t="s">
        <v>10353</v>
      </c>
      <c r="D4823" s="196">
        <v>18</v>
      </c>
      <c r="E4823" s="197" t="s">
        <v>144</v>
      </c>
      <c r="F4823" s="196" t="s">
        <v>144</v>
      </c>
      <c r="G4823" s="196">
        <v>101127</v>
      </c>
      <c r="H4823" s="196" t="s">
        <v>10376</v>
      </c>
      <c r="I4823" s="196" t="s">
        <v>6762</v>
      </c>
      <c r="J4823" s="196" t="s">
        <v>5432</v>
      </c>
      <c r="K4823" s="197">
        <v>9.0500000000000007</v>
      </c>
      <c r="L4823" s="196" t="s">
        <v>5433</v>
      </c>
    </row>
    <row r="4824" spans="1:12" ht="15.75">
      <c r="A4824" s="196" t="s">
        <v>10351</v>
      </c>
      <c r="B4824" s="196" t="s">
        <v>10352</v>
      </c>
      <c r="C4824" s="196" t="s">
        <v>10353</v>
      </c>
      <c r="D4824" s="196">
        <v>18</v>
      </c>
      <c r="E4824" s="197" t="s">
        <v>144</v>
      </c>
      <c r="F4824" s="196" t="s">
        <v>144</v>
      </c>
      <c r="G4824" s="196">
        <v>101128</v>
      </c>
      <c r="H4824" s="196" t="s">
        <v>10377</v>
      </c>
      <c r="I4824" s="196" t="s">
        <v>6762</v>
      </c>
      <c r="J4824" s="196" t="s">
        <v>5432</v>
      </c>
      <c r="K4824" s="197">
        <v>9.4600000000000009</v>
      </c>
      <c r="L4824" s="196" t="s">
        <v>5433</v>
      </c>
    </row>
    <row r="4825" spans="1:12" ht="15.75">
      <c r="A4825" s="196" t="s">
        <v>10351</v>
      </c>
      <c r="B4825" s="196" t="s">
        <v>10352</v>
      </c>
      <c r="C4825" s="196" t="s">
        <v>10353</v>
      </c>
      <c r="D4825" s="196">
        <v>18</v>
      </c>
      <c r="E4825" s="197" t="s">
        <v>144</v>
      </c>
      <c r="F4825" s="196" t="s">
        <v>144</v>
      </c>
      <c r="G4825" s="196">
        <v>101129</v>
      </c>
      <c r="H4825" s="196" t="s">
        <v>10378</v>
      </c>
      <c r="I4825" s="196" t="s">
        <v>6762</v>
      </c>
      <c r="J4825" s="196" t="s">
        <v>5432</v>
      </c>
      <c r="K4825" s="197">
        <v>12.71</v>
      </c>
      <c r="L4825" s="196" t="s">
        <v>5433</v>
      </c>
    </row>
    <row r="4826" spans="1:12" ht="15.75">
      <c r="A4826" s="196" t="s">
        <v>10351</v>
      </c>
      <c r="B4826" s="196" t="s">
        <v>10352</v>
      </c>
      <c r="C4826" s="196" t="s">
        <v>10353</v>
      </c>
      <c r="D4826" s="196">
        <v>18</v>
      </c>
      <c r="E4826" s="197" t="s">
        <v>144</v>
      </c>
      <c r="F4826" s="196" t="s">
        <v>144</v>
      </c>
      <c r="G4826" s="196">
        <v>101130</v>
      </c>
      <c r="H4826" s="196" t="s">
        <v>10379</v>
      </c>
      <c r="I4826" s="196" t="s">
        <v>6762</v>
      </c>
      <c r="J4826" s="196" t="s">
        <v>5432</v>
      </c>
      <c r="K4826" s="197">
        <v>11.85</v>
      </c>
      <c r="L4826" s="196" t="s">
        <v>5433</v>
      </c>
    </row>
    <row r="4827" spans="1:12" ht="15.75">
      <c r="A4827" s="196" t="s">
        <v>10351</v>
      </c>
      <c r="B4827" s="196" t="s">
        <v>10352</v>
      </c>
      <c r="C4827" s="196" t="s">
        <v>10353</v>
      </c>
      <c r="D4827" s="196">
        <v>18</v>
      </c>
      <c r="E4827" s="197" t="s">
        <v>144</v>
      </c>
      <c r="F4827" s="196" t="s">
        <v>144</v>
      </c>
      <c r="G4827" s="196">
        <v>101131</v>
      </c>
      <c r="H4827" s="196" t="s">
        <v>10380</v>
      </c>
      <c r="I4827" s="196" t="s">
        <v>6762</v>
      </c>
      <c r="J4827" s="196" t="s">
        <v>5432</v>
      </c>
      <c r="K4827" s="197">
        <v>10.14</v>
      </c>
      <c r="L4827" s="196" t="s">
        <v>5433</v>
      </c>
    </row>
    <row r="4828" spans="1:12" ht="15.75">
      <c r="A4828" s="196" t="s">
        <v>10351</v>
      </c>
      <c r="B4828" s="196" t="s">
        <v>10352</v>
      </c>
      <c r="C4828" s="196" t="s">
        <v>10353</v>
      </c>
      <c r="D4828" s="196">
        <v>18</v>
      </c>
      <c r="E4828" s="197" t="s">
        <v>144</v>
      </c>
      <c r="F4828" s="196" t="s">
        <v>144</v>
      </c>
      <c r="G4828" s="196">
        <v>101132</v>
      </c>
      <c r="H4828" s="196" t="s">
        <v>10381</v>
      </c>
      <c r="I4828" s="196" t="s">
        <v>6762</v>
      </c>
      <c r="J4828" s="196" t="s">
        <v>5432</v>
      </c>
      <c r="K4828" s="197">
        <v>11.19</v>
      </c>
      <c r="L4828" s="196" t="s">
        <v>5433</v>
      </c>
    </row>
    <row r="4829" spans="1:12" ht="15.75">
      <c r="A4829" s="196" t="s">
        <v>10351</v>
      </c>
      <c r="B4829" s="196" t="s">
        <v>10352</v>
      </c>
      <c r="C4829" s="196" t="s">
        <v>10353</v>
      </c>
      <c r="D4829" s="196">
        <v>18</v>
      </c>
      <c r="E4829" s="197" t="s">
        <v>144</v>
      </c>
      <c r="F4829" s="196" t="s">
        <v>144</v>
      </c>
      <c r="G4829" s="196">
        <v>101133</v>
      </c>
      <c r="H4829" s="196" t="s">
        <v>10382</v>
      </c>
      <c r="I4829" s="196" t="s">
        <v>6762</v>
      </c>
      <c r="J4829" s="196" t="s">
        <v>5432</v>
      </c>
      <c r="K4829" s="197">
        <v>11.97</v>
      </c>
      <c r="L4829" s="196" t="s">
        <v>5433</v>
      </c>
    </row>
    <row r="4830" spans="1:12" ht="15.75">
      <c r="A4830" s="196" t="s">
        <v>10351</v>
      </c>
      <c r="B4830" s="196" t="s">
        <v>10352</v>
      </c>
      <c r="C4830" s="196" t="s">
        <v>10353</v>
      </c>
      <c r="D4830" s="196">
        <v>18</v>
      </c>
      <c r="E4830" s="197" t="s">
        <v>144</v>
      </c>
      <c r="F4830" s="196" t="s">
        <v>144</v>
      </c>
      <c r="G4830" s="196">
        <v>101134</v>
      </c>
      <c r="H4830" s="196" t="s">
        <v>10383</v>
      </c>
      <c r="I4830" s="196" t="s">
        <v>6762</v>
      </c>
      <c r="J4830" s="196" t="s">
        <v>5432</v>
      </c>
      <c r="K4830" s="197">
        <v>10.28</v>
      </c>
      <c r="L4830" s="196" t="s">
        <v>5433</v>
      </c>
    </row>
    <row r="4831" spans="1:12" ht="15.75">
      <c r="A4831" s="196" t="s">
        <v>10351</v>
      </c>
      <c r="B4831" s="196" t="s">
        <v>10352</v>
      </c>
      <c r="C4831" s="196" t="s">
        <v>10353</v>
      </c>
      <c r="D4831" s="196">
        <v>18</v>
      </c>
      <c r="E4831" s="197" t="s">
        <v>144</v>
      </c>
      <c r="F4831" s="196" t="s">
        <v>144</v>
      </c>
      <c r="G4831" s="196">
        <v>101135</v>
      </c>
      <c r="H4831" s="196" t="s">
        <v>10384</v>
      </c>
      <c r="I4831" s="196" t="s">
        <v>6762</v>
      </c>
      <c r="J4831" s="196" t="s">
        <v>5432</v>
      </c>
      <c r="K4831" s="197">
        <v>9.82</v>
      </c>
      <c r="L4831" s="196" t="s">
        <v>5433</v>
      </c>
    </row>
    <row r="4832" spans="1:12" ht="15.75">
      <c r="A4832" s="196" t="s">
        <v>10351</v>
      </c>
      <c r="B4832" s="196" t="s">
        <v>10352</v>
      </c>
      <c r="C4832" s="196" t="s">
        <v>10353</v>
      </c>
      <c r="D4832" s="196">
        <v>18</v>
      </c>
      <c r="E4832" s="197" t="s">
        <v>144</v>
      </c>
      <c r="F4832" s="196" t="s">
        <v>144</v>
      </c>
      <c r="G4832" s="196">
        <v>101136</v>
      </c>
      <c r="H4832" s="196" t="s">
        <v>10385</v>
      </c>
      <c r="I4832" s="196" t="s">
        <v>6762</v>
      </c>
      <c r="J4832" s="196" t="s">
        <v>5432</v>
      </c>
      <c r="K4832" s="197">
        <v>8.93</v>
      </c>
      <c r="L4832" s="196" t="s">
        <v>5433</v>
      </c>
    </row>
    <row r="4833" spans="1:12" ht="15.75">
      <c r="A4833" s="196" t="s">
        <v>10351</v>
      </c>
      <c r="B4833" s="196" t="s">
        <v>10352</v>
      </c>
      <c r="C4833" s="196" t="s">
        <v>10353</v>
      </c>
      <c r="D4833" s="196">
        <v>18</v>
      </c>
      <c r="E4833" s="197" t="s">
        <v>144</v>
      </c>
      <c r="F4833" s="196" t="s">
        <v>144</v>
      </c>
      <c r="G4833" s="196">
        <v>101137</v>
      </c>
      <c r="H4833" s="196" t="s">
        <v>10386</v>
      </c>
      <c r="I4833" s="196" t="s">
        <v>6762</v>
      </c>
      <c r="J4833" s="196" t="s">
        <v>5432</v>
      </c>
      <c r="K4833" s="197">
        <v>9.48</v>
      </c>
      <c r="L4833" s="196" t="s">
        <v>5433</v>
      </c>
    </row>
    <row r="4834" spans="1:12" ht="15.75">
      <c r="A4834" s="196" t="s">
        <v>10351</v>
      </c>
      <c r="B4834" s="196" t="s">
        <v>10352</v>
      </c>
      <c r="C4834" s="196" t="s">
        <v>10353</v>
      </c>
      <c r="D4834" s="196">
        <v>18</v>
      </c>
      <c r="E4834" s="197" t="s">
        <v>144</v>
      </c>
      <c r="F4834" s="196" t="s">
        <v>144</v>
      </c>
      <c r="G4834" s="196">
        <v>101138</v>
      </c>
      <c r="H4834" s="196" t="s">
        <v>10387</v>
      </c>
      <c r="I4834" s="196" t="s">
        <v>6762</v>
      </c>
      <c r="J4834" s="196" t="s">
        <v>5432</v>
      </c>
      <c r="K4834" s="197">
        <v>9.89</v>
      </c>
      <c r="L4834" s="196" t="s">
        <v>5433</v>
      </c>
    </row>
    <row r="4835" spans="1:12" ht="15.75">
      <c r="A4835" s="196" t="s">
        <v>10351</v>
      </c>
      <c r="B4835" s="196" t="s">
        <v>10352</v>
      </c>
      <c r="C4835" s="196" t="s">
        <v>10353</v>
      </c>
      <c r="D4835" s="196">
        <v>18</v>
      </c>
      <c r="E4835" s="197" t="s">
        <v>144</v>
      </c>
      <c r="F4835" s="196" t="s">
        <v>144</v>
      </c>
      <c r="G4835" s="196">
        <v>101139</v>
      </c>
      <c r="H4835" s="196" t="s">
        <v>10388</v>
      </c>
      <c r="I4835" s="196" t="s">
        <v>6762</v>
      </c>
      <c r="J4835" s="196" t="s">
        <v>5432</v>
      </c>
      <c r="K4835" s="197">
        <v>13.16</v>
      </c>
      <c r="L4835" s="196" t="s">
        <v>5433</v>
      </c>
    </row>
    <row r="4836" spans="1:12" ht="15.75">
      <c r="A4836" s="196" t="s">
        <v>10351</v>
      </c>
      <c r="B4836" s="196" t="s">
        <v>10352</v>
      </c>
      <c r="C4836" s="196" t="s">
        <v>10353</v>
      </c>
      <c r="D4836" s="196">
        <v>18</v>
      </c>
      <c r="E4836" s="197" t="s">
        <v>144</v>
      </c>
      <c r="F4836" s="196" t="s">
        <v>144</v>
      </c>
      <c r="G4836" s="196">
        <v>101140</v>
      </c>
      <c r="H4836" s="196" t="s">
        <v>10389</v>
      </c>
      <c r="I4836" s="196" t="s">
        <v>6762</v>
      </c>
      <c r="J4836" s="196" t="s">
        <v>5432</v>
      </c>
      <c r="K4836" s="197">
        <v>12.3</v>
      </c>
      <c r="L4836" s="196" t="s">
        <v>5433</v>
      </c>
    </row>
    <row r="4837" spans="1:12" ht="15.75">
      <c r="A4837" s="196" t="s">
        <v>10351</v>
      </c>
      <c r="B4837" s="196" t="s">
        <v>10352</v>
      </c>
      <c r="C4837" s="196" t="s">
        <v>10353</v>
      </c>
      <c r="D4837" s="196">
        <v>18</v>
      </c>
      <c r="E4837" s="197" t="s">
        <v>144</v>
      </c>
      <c r="F4837" s="196" t="s">
        <v>144</v>
      </c>
      <c r="G4837" s="196">
        <v>101141</v>
      </c>
      <c r="H4837" s="196" t="s">
        <v>10390</v>
      </c>
      <c r="I4837" s="196" t="s">
        <v>6762</v>
      </c>
      <c r="J4837" s="196" t="s">
        <v>5432</v>
      </c>
      <c r="K4837" s="197">
        <v>10.59</v>
      </c>
      <c r="L4837" s="196" t="s">
        <v>5433</v>
      </c>
    </row>
    <row r="4838" spans="1:12" ht="15.75">
      <c r="A4838" s="196" t="s">
        <v>10351</v>
      </c>
      <c r="B4838" s="196" t="s">
        <v>10352</v>
      </c>
      <c r="C4838" s="196" t="s">
        <v>10353</v>
      </c>
      <c r="D4838" s="196">
        <v>18</v>
      </c>
      <c r="E4838" s="197" t="s">
        <v>144</v>
      </c>
      <c r="F4838" s="196" t="s">
        <v>144</v>
      </c>
      <c r="G4838" s="196">
        <v>101142</v>
      </c>
      <c r="H4838" s="196" t="s">
        <v>10391</v>
      </c>
      <c r="I4838" s="196" t="s">
        <v>6762</v>
      </c>
      <c r="J4838" s="196" t="s">
        <v>5432</v>
      </c>
      <c r="K4838" s="197">
        <v>11.64</v>
      </c>
      <c r="L4838" s="196" t="s">
        <v>5433</v>
      </c>
    </row>
    <row r="4839" spans="1:12" ht="15.75">
      <c r="A4839" s="196" t="s">
        <v>10351</v>
      </c>
      <c r="B4839" s="196" t="s">
        <v>10352</v>
      </c>
      <c r="C4839" s="196" t="s">
        <v>10353</v>
      </c>
      <c r="D4839" s="196">
        <v>18</v>
      </c>
      <c r="E4839" s="197" t="s">
        <v>144</v>
      </c>
      <c r="F4839" s="196" t="s">
        <v>144</v>
      </c>
      <c r="G4839" s="196">
        <v>101143</v>
      </c>
      <c r="H4839" s="196" t="s">
        <v>10392</v>
      </c>
      <c r="I4839" s="196" t="s">
        <v>6762</v>
      </c>
      <c r="J4839" s="196" t="s">
        <v>5432</v>
      </c>
      <c r="K4839" s="197">
        <v>12.42</v>
      </c>
      <c r="L4839" s="196" t="s">
        <v>5433</v>
      </c>
    </row>
    <row r="4840" spans="1:12" ht="15.75">
      <c r="A4840" s="196" t="s">
        <v>10351</v>
      </c>
      <c r="B4840" s="196" t="s">
        <v>10352</v>
      </c>
      <c r="C4840" s="196" t="s">
        <v>10353</v>
      </c>
      <c r="D4840" s="196">
        <v>18</v>
      </c>
      <c r="E4840" s="197" t="s">
        <v>144</v>
      </c>
      <c r="F4840" s="196" t="s">
        <v>144</v>
      </c>
      <c r="G4840" s="196">
        <v>101144</v>
      </c>
      <c r="H4840" s="196" t="s">
        <v>10393</v>
      </c>
      <c r="I4840" s="196" t="s">
        <v>6762</v>
      </c>
      <c r="J4840" s="196" t="s">
        <v>5432</v>
      </c>
      <c r="K4840" s="197">
        <v>10.49</v>
      </c>
      <c r="L4840" s="196" t="s">
        <v>5433</v>
      </c>
    </row>
    <row r="4841" spans="1:12" ht="15.75">
      <c r="A4841" s="196" t="s">
        <v>10351</v>
      </c>
      <c r="B4841" s="196" t="s">
        <v>10352</v>
      </c>
      <c r="C4841" s="196" t="s">
        <v>10353</v>
      </c>
      <c r="D4841" s="196">
        <v>18</v>
      </c>
      <c r="E4841" s="197" t="s">
        <v>144</v>
      </c>
      <c r="F4841" s="196" t="s">
        <v>144</v>
      </c>
      <c r="G4841" s="196">
        <v>101145</v>
      </c>
      <c r="H4841" s="196" t="s">
        <v>10394</v>
      </c>
      <c r="I4841" s="196" t="s">
        <v>6762</v>
      </c>
      <c r="J4841" s="196" t="s">
        <v>5432</v>
      </c>
      <c r="K4841" s="197">
        <v>10.029999999999999</v>
      </c>
      <c r="L4841" s="196" t="s">
        <v>5433</v>
      </c>
    </row>
    <row r="4842" spans="1:12" ht="15.75">
      <c r="A4842" s="196" t="s">
        <v>10351</v>
      </c>
      <c r="B4842" s="196" t="s">
        <v>10352</v>
      </c>
      <c r="C4842" s="196" t="s">
        <v>10353</v>
      </c>
      <c r="D4842" s="196">
        <v>18</v>
      </c>
      <c r="E4842" s="197" t="s">
        <v>144</v>
      </c>
      <c r="F4842" s="196" t="s">
        <v>144</v>
      </c>
      <c r="G4842" s="196">
        <v>101146</v>
      </c>
      <c r="H4842" s="196" t="s">
        <v>10395</v>
      </c>
      <c r="I4842" s="196" t="s">
        <v>6762</v>
      </c>
      <c r="J4842" s="196" t="s">
        <v>5432</v>
      </c>
      <c r="K4842" s="197">
        <v>9.14</v>
      </c>
      <c r="L4842" s="196" t="s">
        <v>5433</v>
      </c>
    </row>
    <row r="4843" spans="1:12" ht="15.75">
      <c r="A4843" s="196" t="s">
        <v>10351</v>
      </c>
      <c r="B4843" s="196" t="s">
        <v>10352</v>
      </c>
      <c r="C4843" s="196" t="s">
        <v>10353</v>
      </c>
      <c r="D4843" s="196">
        <v>18</v>
      </c>
      <c r="E4843" s="197" t="s">
        <v>144</v>
      </c>
      <c r="F4843" s="196" t="s">
        <v>144</v>
      </c>
      <c r="G4843" s="196">
        <v>101147</v>
      </c>
      <c r="H4843" s="196" t="s">
        <v>10396</v>
      </c>
      <c r="I4843" s="196" t="s">
        <v>6762</v>
      </c>
      <c r="J4843" s="196" t="s">
        <v>5432</v>
      </c>
      <c r="K4843" s="197">
        <v>9.69</v>
      </c>
      <c r="L4843" s="196" t="s">
        <v>5433</v>
      </c>
    </row>
    <row r="4844" spans="1:12" ht="15.75">
      <c r="A4844" s="196" t="s">
        <v>10351</v>
      </c>
      <c r="B4844" s="196" t="s">
        <v>10352</v>
      </c>
      <c r="C4844" s="196" t="s">
        <v>10353</v>
      </c>
      <c r="D4844" s="196">
        <v>18</v>
      </c>
      <c r="E4844" s="197" t="s">
        <v>144</v>
      </c>
      <c r="F4844" s="196" t="s">
        <v>144</v>
      </c>
      <c r="G4844" s="196">
        <v>101148</v>
      </c>
      <c r="H4844" s="196" t="s">
        <v>10397</v>
      </c>
      <c r="I4844" s="196" t="s">
        <v>6762</v>
      </c>
      <c r="J4844" s="196" t="s">
        <v>5432</v>
      </c>
      <c r="K4844" s="197">
        <v>10.1</v>
      </c>
      <c r="L4844" s="196" t="s">
        <v>5433</v>
      </c>
    </row>
    <row r="4845" spans="1:12" ht="15.75">
      <c r="A4845" s="196" t="s">
        <v>10351</v>
      </c>
      <c r="B4845" s="196" t="s">
        <v>10352</v>
      </c>
      <c r="C4845" s="196" t="s">
        <v>10353</v>
      </c>
      <c r="D4845" s="196">
        <v>18</v>
      </c>
      <c r="E4845" s="197" t="s">
        <v>144</v>
      </c>
      <c r="F4845" s="196" t="s">
        <v>144</v>
      </c>
      <c r="G4845" s="196">
        <v>101149</v>
      </c>
      <c r="H4845" s="196" t="s">
        <v>10398</v>
      </c>
      <c r="I4845" s="196" t="s">
        <v>6762</v>
      </c>
      <c r="J4845" s="196" t="s">
        <v>5432</v>
      </c>
      <c r="K4845" s="197">
        <v>13.38</v>
      </c>
      <c r="L4845" s="196" t="s">
        <v>5433</v>
      </c>
    </row>
    <row r="4846" spans="1:12" ht="15.75">
      <c r="A4846" s="196" t="s">
        <v>10351</v>
      </c>
      <c r="B4846" s="196" t="s">
        <v>10352</v>
      </c>
      <c r="C4846" s="196" t="s">
        <v>10353</v>
      </c>
      <c r="D4846" s="196">
        <v>18</v>
      </c>
      <c r="E4846" s="197" t="s">
        <v>144</v>
      </c>
      <c r="F4846" s="196" t="s">
        <v>144</v>
      </c>
      <c r="G4846" s="196">
        <v>101150</v>
      </c>
      <c r="H4846" s="196" t="s">
        <v>10399</v>
      </c>
      <c r="I4846" s="196" t="s">
        <v>6762</v>
      </c>
      <c r="J4846" s="196" t="s">
        <v>5432</v>
      </c>
      <c r="K4846" s="197">
        <v>12.52</v>
      </c>
      <c r="L4846" s="196" t="s">
        <v>5433</v>
      </c>
    </row>
    <row r="4847" spans="1:12" ht="15.75">
      <c r="A4847" s="196" t="s">
        <v>10351</v>
      </c>
      <c r="B4847" s="196" t="s">
        <v>10352</v>
      </c>
      <c r="C4847" s="196" t="s">
        <v>10353</v>
      </c>
      <c r="D4847" s="196">
        <v>18</v>
      </c>
      <c r="E4847" s="197" t="s">
        <v>144</v>
      </c>
      <c r="F4847" s="196" t="s">
        <v>144</v>
      </c>
      <c r="G4847" s="196">
        <v>101151</v>
      </c>
      <c r="H4847" s="196" t="s">
        <v>10400</v>
      </c>
      <c r="I4847" s="196" t="s">
        <v>6762</v>
      </c>
      <c r="J4847" s="196" t="s">
        <v>5432</v>
      </c>
      <c r="K4847" s="197">
        <v>10.81</v>
      </c>
      <c r="L4847" s="196" t="s">
        <v>5433</v>
      </c>
    </row>
    <row r="4848" spans="1:12" ht="15.75">
      <c r="A4848" s="196" t="s">
        <v>10351</v>
      </c>
      <c r="B4848" s="196" t="s">
        <v>10352</v>
      </c>
      <c r="C4848" s="196" t="s">
        <v>10353</v>
      </c>
      <c r="D4848" s="196">
        <v>18</v>
      </c>
      <c r="E4848" s="197" t="s">
        <v>144</v>
      </c>
      <c r="F4848" s="196" t="s">
        <v>144</v>
      </c>
      <c r="G4848" s="196">
        <v>101152</v>
      </c>
      <c r="H4848" s="196" t="s">
        <v>10401</v>
      </c>
      <c r="I4848" s="196" t="s">
        <v>6762</v>
      </c>
      <c r="J4848" s="196" t="s">
        <v>5432</v>
      </c>
      <c r="K4848" s="197">
        <v>11.86</v>
      </c>
      <c r="L4848" s="196" t="s">
        <v>5433</v>
      </c>
    </row>
    <row r="4849" spans="1:12" ht="15.75">
      <c r="A4849" s="196" t="s">
        <v>10351</v>
      </c>
      <c r="B4849" s="196" t="s">
        <v>10352</v>
      </c>
      <c r="C4849" s="196" t="s">
        <v>10353</v>
      </c>
      <c r="D4849" s="196">
        <v>18</v>
      </c>
      <c r="E4849" s="197" t="s">
        <v>144</v>
      </c>
      <c r="F4849" s="196" t="s">
        <v>144</v>
      </c>
      <c r="G4849" s="196">
        <v>101153</v>
      </c>
      <c r="H4849" s="196" t="s">
        <v>10402</v>
      </c>
      <c r="I4849" s="196" t="s">
        <v>6762</v>
      </c>
      <c r="J4849" s="196" t="s">
        <v>5432</v>
      </c>
      <c r="K4849" s="197">
        <v>12.64</v>
      </c>
      <c r="L4849" s="196" t="s">
        <v>5433</v>
      </c>
    </row>
    <row r="4850" spans="1:12" ht="15.75">
      <c r="A4850" s="196" t="s">
        <v>10351</v>
      </c>
      <c r="B4850" s="196" t="s">
        <v>10352</v>
      </c>
      <c r="C4850" s="196" t="s">
        <v>10353</v>
      </c>
      <c r="D4850" s="196">
        <v>18</v>
      </c>
      <c r="E4850" s="197" t="s">
        <v>144</v>
      </c>
      <c r="F4850" s="196" t="s">
        <v>144</v>
      </c>
      <c r="G4850" s="196">
        <v>101206</v>
      </c>
      <c r="H4850" s="196" t="s">
        <v>10403</v>
      </c>
      <c r="I4850" s="196" t="s">
        <v>6762</v>
      </c>
      <c r="J4850" s="196" t="s">
        <v>5432</v>
      </c>
      <c r="K4850" s="197">
        <v>8.36</v>
      </c>
      <c r="L4850" s="196" t="s">
        <v>5433</v>
      </c>
    </row>
    <row r="4851" spans="1:12" ht="15.75">
      <c r="A4851" s="196" t="s">
        <v>10351</v>
      </c>
      <c r="B4851" s="196" t="s">
        <v>10352</v>
      </c>
      <c r="C4851" s="196" t="s">
        <v>10353</v>
      </c>
      <c r="D4851" s="196">
        <v>18</v>
      </c>
      <c r="E4851" s="197" t="s">
        <v>144</v>
      </c>
      <c r="F4851" s="196" t="s">
        <v>144</v>
      </c>
      <c r="G4851" s="196">
        <v>101207</v>
      </c>
      <c r="H4851" s="196" t="s">
        <v>10404</v>
      </c>
      <c r="I4851" s="196" t="s">
        <v>6762</v>
      </c>
      <c r="J4851" s="196" t="s">
        <v>5432</v>
      </c>
      <c r="K4851" s="197">
        <v>7.31</v>
      </c>
      <c r="L4851" s="196" t="s">
        <v>5433</v>
      </c>
    </row>
    <row r="4852" spans="1:12" ht="15.75">
      <c r="A4852" s="196" t="s">
        <v>10351</v>
      </c>
      <c r="B4852" s="196" t="s">
        <v>10352</v>
      </c>
      <c r="C4852" s="196" t="s">
        <v>10353</v>
      </c>
      <c r="D4852" s="196">
        <v>18</v>
      </c>
      <c r="E4852" s="197" t="s">
        <v>144</v>
      </c>
      <c r="F4852" s="196" t="s">
        <v>144</v>
      </c>
      <c r="G4852" s="196">
        <v>101208</v>
      </c>
      <c r="H4852" s="196" t="s">
        <v>10405</v>
      </c>
      <c r="I4852" s="196" t="s">
        <v>6762</v>
      </c>
      <c r="J4852" s="196" t="s">
        <v>5432</v>
      </c>
      <c r="K4852" s="197">
        <v>7.11</v>
      </c>
      <c r="L4852" s="196" t="s">
        <v>5433</v>
      </c>
    </row>
    <row r="4853" spans="1:12" ht="15.75">
      <c r="A4853" s="196" t="s">
        <v>10351</v>
      </c>
      <c r="B4853" s="196" t="s">
        <v>10352</v>
      </c>
      <c r="C4853" s="196" t="s">
        <v>10353</v>
      </c>
      <c r="D4853" s="196">
        <v>18</v>
      </c>
      <c r="E4853" s="197" t="s">
        <v>144</v>
      </c>
      <c r="F4853" s="196" t="s">
        <v>144</v>
      </c>
      <c r="G4853" s="196">
        <v>101209</v>
      </c>
      <c r="H4853" s="196" t="s">
        <v>10406</v>
      </c>
      <c r="I4853" s="196" t="s">
        <v>6762</v>
      </c>
      <c r="J4853" s="196" t="s">
        <v>5432</v>
      </c>
      <c r="K4853" s="197">
        <v>6.58</v>
      </c>
      <c r="L4853" s="196" t="s">
        <v>5433</v>
      </c>
    </row>
    <row r="4854" spans="1:12" ht="15.75">
      <c r="A4854" s="196" t="s">
        <v>10351</v>
      </c>
      <c r="B4854" s="196" t="s">
        <v>10352</v>
      </c>
      <c r="C4854" s="196" t="s">
        <v>10353</v>
      </c>
      <c r="D4854" s="196">
        <v>18</v>
      </c>
      <c r="E4854" s="197" t="s">
        <v>144</v>
      </c>
      <c r="F4854" s="196" t="s">
        <v>144</v>
      </c>
      <c r="G4854" s="196">
        <v>101210</v>
      </c>
      <c r="H4854" s="196" t="s">
        <v>10407</v>
      </c>
      <c r="I4854" s="196" t="s">
        <v>6762</v>
      </c>
      <c r="J4854" s="196" t="s">
        <v>5432</v>
      </c>
      <c r="K4854" s="197">
        <v>11.86</v>
      </c>
      <c r="L4854" s="196" t="s">
        <v>5433</v>
      </c>
    </row>
    <row r="4855" spans="1:12" ht="15.75">
      <c r="A4855" s="196" t="s">
        <v>10351</v>
      </c>
      <c r="B4855" s="196" t="s">
        <v>10352</v>
      </c>
      <c r="C4855" s="196" t="s">
        <v>10353</v>
      </c>
      <c r="D4855" s="196">
        <v>18</v>
      </c>
      <c r="E4855" s="197" t="s">
        <v>144</v>
      </c>
      <c r="F4855" s="196" t="s">
        <v>144</v>
      </c>
      <c r="G4855" s="196">
        <v>101211</v>
      </c>
      <c r="H4855" s="196" t="s">
        <v>10408</v>
      </c>
      <c r="I4855" s="196" t="s">
        <v>6762</v>
      </c>
      <c r="J4855" s="196" t="s">
        <v>5432</v>
      </c>
      <c r="K4855" s="197">
        <v>12.73</v>
      </c>
      <c r="L4855" s="196" t="s">
        <v>5433</v>
      </c>
    </row>
    <row r="4856" spans="1:12" ht="15.75">
      <c r="A4856" s="196" t="s">
        <v>10351</v>
      </c>
      <c r="B4856" s="196" t="s">
        <v>10352</v>
      </c>
      <c r="C4856" s="196" t="s">
        <v>10353</v>
      </c>
      <c r="D4856" s="196">
        <v>18</v>
      </c>
      <c r="E4856" s="197" t="s">
        <v>144</v>
      </c>
      <c r="F4856" s="196" t="s">
        <v>144</v>
      </c>
      <c r="G4856" s="196">
        <v>101212</v>
      </c>
      <c r="H4856" s="196" t="s">
        <v>10409</v>
      </c>
      <c r="I4856" s="196" t="s">
        <v>6762</v>
      </c>
      <c r="J4856" s="196" t="s">
        <v>5432</v>
      </c>
      <c r="K4856" s="197">
        <v>14.85</v>
      </c>
      <c r="L4856" s="196" t="s">
        <v>5433</v>
      </c>
    </row>
    <row r="4857" spans="1:12" ht="15.75">
      <c r="A4857" s="196" t="s">
        <v>10351</v>
      </c>
      <c r="B4857" s="196" t="s">
        <v>10352</v>
      </c>
      <c r="C4857" s="196" t="s">
        <v>10353</v>
      </c>
      <c r="D4857" s="196">
        <v>18</v>
      </c>
      <c r="E4857" s="197" t="s">
        <v>144</v>
      </c>
      <c r="F4857" s="196" t="s">
        <v>144</v>
      </c>
      <c r="G4857" s="196">
        <v>101213</v>
      </c>
      <c r="H4857" s="196" t="s">
        <v>10410</v>
      </c>
      <c r="I4857" s="196" t="s">
        <v>6762</v>
      </c>
      <c r="J4857" s="196" t="s">
        <v>5432</v>
      </c>
      <c r="K4857" s="197">
        <v>16.559999999999999</v>
      </c>
      <c r="L4857" s="196" t="s">
        <v>5433</v>
      </c>
    </row>
    <row r="4858" spans="1:12" ht="15.75">
      <c r="A4858" s="196" t="s">
        <v>10351</v>
      </c>
      <c r="B4858" s="196" t="s">
        <v>10352</v>
      </c>
      <c r="C4858" s="196" t="s">
        <v>10353</v>
      </c>
      <c r="D4858" s="196">
        <v>18</v>
      </c>
      <c r="E4858" s="197" t="s">
        <v>144</v>
      </c>
      <c r="F4858" s="196" t="s">
        <v>144</v>
      </c>
      <c r="G4858" s="196">
        <v>101214</v>
      </c>
      <c r="H4858" s="196" t="s">
        <v>10411</v>
      </c>
      <c r="I4858" s="196" t="s">
        <v>6762</v>
      </c>
      <c r="J4858" s="196" t="s">
        <v>5432</v>
      </c>
      <c r="K4858" s="197">
        <v>20.11</v>
      </c>
      <c r="L4858" s="196" t="s">
        <v>5433</v>
      </c>
    </row>
    <row r="4859" spans="1:12" ht="15.75">
      <c r="A4859" s="196" t="s">
        <v>10351</v>
      </c>
      <c r="B4859" s="196" t="s">
        <v>10352</v>
      </c>
      <c r="C4859" s="196" t="s">
        <v>10353</v>
      </c>
      <c r="D4859" s="196">
        <v>18</v>
      </c>
      <c r="E4859" s="197" t="s">
        <v>144</v>
      </c>
      <c r="F4859" s="196" t="s">
        <v>144</v>
      </c>
      <c r="G4859" s="196">
        <v>101215</v>
      </c>
      <c r="H4859" s="196" t="s">
        <v>10412</v>
      </c>
      <c r="I4859" s="196" t="s">
        <v>6762</v>
      </c>
      <c r="J4859" s="196" t="s">
        <v>5432</v>
      </c>
      <c r="K4859" s="197">
        <v>11.33</v>
      </c>
      <c r="L4859" s="196" t="s">
        <v>5433</v>
      </c>
    </row>
    <row r="4860" spans="1:12" ht="15.75">
      <c r="A4860" s="196" t="s">
        <v>10351</v>
      </c>
      <c r="B4860" s="196" t="s">
        <v>10352</v>
      </c>
      <c r="C4860" s="196" t="s">
        <v>10353</v>
      </c>
      <c r="D4860" s="196">
        <v>18</v>
      </c>
      <c r="E4860" s="197" t="s">
        <v>144</v>
      </c>
      <c r="F4860" s="196" t="s">
        <v>144</v>
      </c>
      <c r="G4860" s="196">
        <v>101216</v>
      </c>
      <c r="H4860" s="196" t="s">
        <v>10413</v>
      </c>
      <c r="I4860" s="196" t="s">
        <v>6762</v>
      </c>
      <c r="J4860" s="196" t="s">
        <v>5432</v>
      </c>
      <c r="K4860" s="197">
        <v>11.92</v>
      </c>
      <c r="L4860" s="196" t="s">
        <v>5433</v>
      </c>
    </row>
    <row r="4861" spans="1:12" ht="15.75">
      <c r="A4861" s="196" t="s">
        <v>10351</v>
      </c>
      <c r="B4861" s="196" t="s">
        <v>10352</v>
      </c>
      <c r="C4861" s="196" t="s">
        <v>10353</v>
      </c>
      <c r="D4861" s="196">
        <v>18</v>
      </c>
      <c r="E4861" s="197" t="s">
        <v>144</v>
      </c>
      <c r="F4861" s="196" t="s">
        <v>144</v>
      </c>
      <c r="G4861" s="196">
        <v>101217</v>
      </c>
      <c r="H4861" s="196" t="s">
        <v>10414</v>
      </c>
      <c r="I4861" s="196" t="s">
        <v>6762</v>
      </c>
      <c r="J4861" s="196" t="s">
        <v>5432</v>
      </c>
      <c r="K4861" s="197">
        <v>13.86</v>
      </c>
      <c r="L4861" s="196" t="s">
        <v>5433</v>
      </c>
    </row>
    <row r="4862" spans="1:12" ht="15.75">
      <c r="A4862" s="196" t="s">
        <v>10351</v>
      </c>
      <c r="B4862" s="196" t="s">
        <v>10352</v>
      </c>
      <c r="C4862" s="196" t="s">
        <v>10353</v>
      </c>
      <c r="D4862" s="196">
        <v>18</v>
      </c>
      <c r="E4862" s="197" t="s">
        <v>144</v>
      </c>
      <c r="F4862" s="196" t="s">
        <v>144</v>
      </c>
      <c r="G4862" s="196">
        <v>101218</v>
      </c>
      <c r="H4862" s="196" t="s">
        <v>10415</v>
      </c>
      <c r="I4862" s="196" t="s">
        <v>6762</v>
      </c>
      <c r="J4862" s="196" t="s">
        <v>5432</v>
      </c>
      <c r="K4862" s="197">
        <v>14.73</v>
      </c>
      <c r="L4862" s="196" t="s">
        <v>5433</v>
      </c>
    </row>
    <row r="4863" spans="1:12" ht="15.75">
      <c r="A4863" s="196" t="s">
        <v>10351</v>
      </c>
      <c r="B4863" s="196" t="s">
        <v>10352</v>
      </c>
      <c r="C4863" s="196" t="s">
        <v>10353</v>
      </c>
      <c r="D4863" s="196">
        <v>18</v>
      </c>
      <c r="E4863" s="197" t="s">
        <v>144</v>
      </c>
      <c r="F4863" s="196" t="s">
        <v>144</v>
      </c>
      <c r="G4863" s="196">
        <v>101219</v>
      </c>
      <c r="H4863" s="196" t="s">
        <v>10416</v>
      </c>
      <c r="I4863" s="196" t="s">
        <v>6762</v>
      </c>
      <c r="J4863" s="196" t="s">
        <v>5432</v>
      </c>
      <c r="K4863" s="197">
        <v>17.93</v>
      </c>
      <c r="L4863" s="196" t="s">
        <v>5433</v>
      </c>
    </row>
    <row r="4864" spans="1:12" ht="15.75">
      <c r="A4864" s="196" t="s">
        <v>10351</v>
      </c>
      <c r="B4864" s="196" t="s">
        <v>10352</v>
      </c>
      <c r="C4864" s="196" t="s">
        <v>10353</v>
      </c>
      <c r="D4864" s="196">
        <v>18</v>
      </c>
      <c r="E4864" s="197" t="s">
        <v>144</v>
      </c>
      <c r="F4864" s="196" t="s">
        <v>144</v>
      </c>
      <c r="G4864" s="196">
        <v>101220</v>
      </c>
      <c r="H4864" s="196" t="s">
        <v>10417</v>
      </c>
      <c r="I4864" s="196" t="s">
        <v>6762</v>
      </c>
      <c r="J4864" s="196" t="s">
        <v>5432</v>
      </c>
      <c r="K4864" s="197">
        <v>11.16</v>
      </c>
      <c r="L4864" s="196" t="s">
        <v>5433</v>
      </c>
    </row>
    <row r="4865" spans="1:12" ht="15.75">
      <c r="A4865" s="196" t="s">
        <v>10351</v>
      </c>
      <c r="B4865" s="196" t="s">
        <v>10352</v>
      </c>
      <c r="C4865" s="196" t="s">
        <v>10353</v>
      </c>
      <c r="D4865" s="196">
        <v>18</v>
      </c>
      <c r="E4865" s="197" t="s">
        <v>144</v>
      </c>
      <c r="F4865" s="196" t="s">
        <v>144</v>
      </c>
      <c r="G4865" s="196">
        <v>101221</v>
      </c>
      <c r="H4865" s="196" t="s">
        <v>10418</v>
      </c>
      <c r="I4865" s="196" t="s">
        <v>6762</v>
      </c>
      <c r="J4865" s="196" t="s">
        <v>5432</v>
      </c>
      <c r="K4865" s="197">
        <v>11.84</v>
      </c>
      <c r="L4865" s="196" t="s">
        <v>5433</v>
      </c>
    </row>
    <row r="4866" spans="1:12" ht="15.75">
      <c r="A4866" s="196" t="s">
        <v>10351</v>
      </c>
      <c r="B4866" s="196" t="s">
        <v>10352</v>
      </c>
      <c r="C4866" s="196" t="s">
        <v>10353</v>
      </c>
      <c r="D4866" s="196">
        <v>18</v>
      </c>
      <c r="E4866" s="197" t="s">
        <v>144</v>
      </c>
      <c r="F4866" s="196" t="s">
        <v>144</v>
      </c>
      <c r="G4866" s="196">
        <v>101222</v>
      </c>
      <c r="H4866" s="196" t="s">
        <v>10419</v>
      </c>
      <c r="I4866" s="196" t="s">
        <v>6762</v>
      </c>
      <c r="J4866" s="196" t="s">
        <v>5432</v>
      </c>
      <c r="K4866" s="197">
        <v>13.78</v>
      </c>
      <c r="L4866" s="196" t="s">
        <v>5433</v>
      </c>
    </row>
    <row r="4867" spans="1:12" ht="15.75">
      <c r="A4867" s="196" t="s">
        <v>10351</v>
      </c>
      <c r="B4867" s="196" t="s">
        <v>10352</v>
      </c>
      <c r="C4867" s="196" t="s">
        <v>10353</v>
      </c>
      <c r="D4867" s="196">
        <v>18</v>
      </c>
      <c r="E4867" s="197" t="s">
        <v>144</v>
      </c>
      <c r="F4867" s="196" t="s">
        <v>144</v>
      </c>
      <c r="G4867" s="196">
        <v>101223</v>
      </c>
      <c r="H4867" s="196" t="s">
        <v>10420</v>
      </c>
      <c r="I4867" s="196" t="s">
        <v>6762</v>
      </c>
      <c r="J4867" s="196" t="s">
        <v>5432</v>
      </c>
      <c r="K4867" s="197">
        <v>15.31</v>
      </c>
      <c r="L4867" s="196" t="s">
        <v>5433</v>
      </c>
    </row>
    <row r="4868" spans="1:12" ht="15.75">
      <c r="A4868" s="196" t="s">
        <v>10351</v>
      </c>
      <c r="B4868" s="196" t="s">
        <v>10352</v>
      </c>
      <c r="C4868" s="196" t="s">
        <v>10353</v>
      </c>
      <c r="D4868" s="196">
        <v>18</v>
      </c>
      <c r="E4868" s="197" t="s">
        <v>144</v>
      </c>
      <c r="F4868" s="196" t="s">
        <v>144</v>
      </c>
      <c r="G4868" s="196">
        <v>101224</v>
      </c>
      <c r="H4868" s="196" t="s">
        <v>10421</v>
      </c>
      <c r="I4868" s="196" t="s">
        <v>6762</v>
      </c>
      <c r="J4868" s="196" t="s">
        <v>5432</v>
      </c>
      <c r="K4868" s="197">
        <v>19.23</v>
      </c>
      <c r="L4868" s="196" t="s">
        <v>5433</v>
      </c>
    </row>
    <row r="4869" spans="1:12" ht="15.75">
      <c r="A4869" s="196" t="s">
        <v>10351</v>
      </c>
      <c r="B4869" s="196" t="s">
        <v>10352</v>
      </c>
      <c r="C4869" s="196" t="s">
        <v>10353</v>
      </c>
      <c r="D4869" s="196">
        <v>18</v>
      </c>
      <c r="E4869" s="197" t="s">
        <v>144</v>
      </c>
      <c r="F4869" s="196" t="s">
        <v>144</v>
      </c>
      <c r="G4869" s="196">
        <v>101225</v>
      </c>
      <c r="H4869" s="196" t="s">
        <v>10422</v>
      </c>
      <c r="I4869" s="196" t="s">
        <v>6762</v>
      </c>
      <c r="J4869" s="196" t="s">
        <v>5432</v>
      </c>
      <c r="K4869" s="197">
        <v>10.210000000000001</v>
      </c>
      <c r="L4869" s="196" t="s">
        <v>5433</v>
      </c>
    </row>
    <row r="4870" spans="1:12" ht="15.75">
      <c r="A4870" s="196" t="s">
        <v>10351</v>
      </c>
      <c r="B4870" s="196" t="s">
        <v>10352</v>
      </c>
      <c r="C4870" s="196" t="s">
        <v>10353</v>
      </c>
      <c r="D4870" s="196">
        <v>18</v>
      </c>
      <c r="E4870" s="197" t="s">
        <v>144</v>
      </c>
      <c r="F4870" s="196" t="s">
        <v>144</v>
      </c>
      <c r="G4870" s="196">
        <v>101226</v>
      </c>
      <c r="H4870" s="196" t="s">
        <v>10423</v>
      </c>
      <c r="I4870" s="196" t="s">
        <v>6762</v>
      </c>
      <c r="J4870" s="196" t="s">
        <v>5432</v>
      </c>
      <c r="K4870" s="197">
        <v>10.81</v>
      </c>
      <c r="L4870" s="196" t="s">
        <v>5433</v>
      </c>
    </row>
    <row r="4871" spans="1:12" ht="15.75">
      <c r="A4871" s="196" t="s">
        <v>10351</v>
      </c>
      <c r="B4871" s="196" t="s">
        <v>10352</v>
      </c>
      <c r="C4871" s="196" t="s">
        <v>10353</v>
      </c>
      <c r="D4871" s="196">
        <v>18</v>
      </c>
      <c r="E4871" s="197" t="s">
        <v>144</v>
      </c>
      <c r="F4871" s="196" t="s">
        <v>144</v>
      </c>
      <c r="G4871" s="196">
        <v>101227</v>
      </c>
      <c r="H4871" s="196" t="s">
        <v>10424</v>
      </c>
      <c r="I4871" s="196" t="s">
        <v>6762</v>
      </c>
      <c r="J4871" s="196" t="s">
        <v>5432</v>
      </c>
      <c r="K4871" s="197">
        <v>12.53</v>
      </c>
      <c r="L4871" s="196" t="s">
        <v>5433</v>
      </c>
    </row>
    <row r="4872" spans="1:12" ht="15.75">
      <c r="A4872" s="196" t="s">
        <v>10351</v>
      </c>
      <c r="B4872" s="196" t="s">
        <v>10352</v>
      </c>
      <c r="C4872" s="196" t="s">
        <v>10353</v>
      </c>
      <c r="D4872" s="196">
        <v>18</v>
      </c>
      <c r="E4872" s="197" t="s">
        <v>144</v>
      </c>
      <c r="F4872" s="196" t="s">
        <v>144</v>
      </c>
      <c r="G4872" s="196">
        <v>101228</v>
      </c>
      <c r="H4872" s="196" t="s">
        <v>10425</v>
      </c>
      <c r="I4872" s="196" t="s">
        <v>6762</v>
      </c>
      <c r="J4872" s="196" t="s">
        <v>5432</v>
      </c>
      <c r="K4872" s="197">
        <v>13.44</v>
      </c>
      <c r="L4872" s="196" t="s">
        <v>5433</v>
      </c>
    </row>
    <row r="4873" spans="1:12" ht="15.75">
      <c r="A4873" s="196" t="s">
        <v>10351</v>
      </c>
      <c r="B4873" s="196" t="s">
        <v>10352</v>
      </c>
      <c r="C4873" s="196" t="s">
        <v>10353</v>
      </c>
      <c r="D4873" s="196">
        <v>18</v>
      </c>
      <c r="E4873" s="197" t="s">
        <v>144</v>
      </c>
      <c r="F4873" s="196" t="s">
        <v>144</v>
      </c>
      <c r="G4873" s="196">
        <v>101229</v>
      </c>
      <c r="H4873" s="196" t="s">
        <v>10426</v>
      </c>
      <c r="I4873" s="196" t="s">
        <v>6762</v>
      </c>
      <c r="J4873" s="196" t="s">
        <v>5432</v>
      </c>
      <c r="K4873" s="197">
        <v>16.93</v>
      </c>
      <c r="L4873" s="196" t="s">
        <v>5433</v>
      </c>
    </row>
    <row r="4874" spans="1:12" ht="15.75">
      <c r="A4874" s="196" t="s">
        <v>10351</v>
      </c>
      <c r="B4874" s="196" t="s">
        <v>10352</v>
      </c>
      <c r="C4874" s="196" t="s">
        <v>10353</v>
      </c>
      <c r="D4874" s="196">
        <v>18</v>
      </c>
      <c r="E4874" s="197" t="s">
        <v>144</v>
      </c>
      <c r="F4874" s="196" t="s">
        <v>144</v>
      </c>
      <c r="G4874" s="196">
        <v>101230</v>
      </c>
      <c r="H4874" s="196" t="s">
        <v>10427</v>
      </c>
      <c r="I4874" s="196" t="s">
        <v>6762</v>
      </c>
      <c r="J4874" s="196" t="s">
        <v>5432</v>
      </c>
      <c r="K4874" s="197">
        <v>7.39</v>
      </c>
      <c r="L4874" s="196" t="s">
        <v>5433</v>
      </c>
    </row>
    <row r="4875" spans="1:12" ht="15.75">
      <c r="A4875" s="196" t="s">
        <v>10351</v>
      </c>
      <c r="B4875" s="196" t="s">
        <v>10352</v>
      </c>
      <c r="C4875" s="196" t="s">
        <v>10353</v>
      </c>
      <c r="D4875" s="196">
        <v>18</v>
      </c>
      <c r="E4875" s="197" t="s">
        <v>144</v>
      </c>
      <c r="F4875" s="196" t="s">
        <v>144</v>
      </c>
      <c r="G4875" s="196">
        <v>101231</v>
      </c>
      <c r="H4875" s="196" t="s">
        <v>10428</v>
      </c>
      <c r="I4875" s="196" t="s">
        <v>6762</v>
      </c>
      <c r="J4875" s="196" t="s">
        <v>5432</v>
      </c>
      <c r="K4875" s="197">
        <v>7.03</v>
      </c>
      <c r="L4875" s="196" t="s">
        <v>5433</v>
      </c>
    </row>
    <row r="4876" spans="1:12" ht="15.75">
      <c r="A4876" s="196" t="s">
        <v>10351</v>
      </c>
      <c r="B4876" s="196" t="s">
        <v>10352</v>
      </c>
      <c r="C4876" s="196" t="s">
        <v>10353</v>
      </c>
      <c r="D4876" s="196">
        <v>18</v>
      </c>
      <c r="E4876" s="197" t="s">
        <v>144</v>
      </c>
      <c r="F4876" s="196" t="s">
        <v>144</v>
      </c>
      <c r="G4876" s="196">
        <v>101232</v>
      </c>
      <c r="H4876" s="196" t="s">
        <v>10429</v>
      </c>
      <c r="I4876" s="196" t="s">
        <v>6762</v>
      </c>
      <c r="J4876" s="196" t="s">
        <v>5432</v>
      </c>
      <c r="K4876" s="197">
        <v>6.37</v>
      </c>
      <c r="L4876" s="196" t="s">
        <v>5433</v>
      </c>
    </row>
    <row r="4877" spans="1:12" ht="15.75">
      <c r="A4877" s="196" t="s">
        <v>10351</v>
      </c>
      <c r="B4877" s="196" t="s">
        <v>10352</v>
      </c>
      <c r="C4877" s="196" t="s">
        <v>10353</v>
      </c>
      <c r="D4877" s="196">
        <v>18</v>
      </c>
      <c r="E4877" s="197" t="s">
        <v>144</v>
      </c>
      <c r="F4877" s="196" t="s">
        <v>144</v>
      </c>
      <c r="G4877" s="196">
        <v>101233</v>
      </c>
      <c r="H4877" s="196" t="s">
        <v>10430</v>
      </c>
      <c r="I4877" s="196" t="s">
        <v>6762</v>
      </c>
      <c r="J4877" s="196" t="s">
        <v>5432</v>
      </c>
      <c r="K4877" s="197">
        <v>5.88</v>
      </c>
      <c r="L4877" s="196" t="s">
        <v>5433</v>
      </c>
    </row>
    <row r="4878" spans="1:12" ht="15.75">
      <c r="A4878" s="196" t="s">
        <v>10351</v>
      </c>
      <c r="B4878" s="196" t="s">
        <v>10352</v>
      </c>
      <c r="C4878" s="196" t="s">
        <v>10353</v>
      </c>
      <c r="D4878" s="196">
        <v>18</v>
      </c>
      <c r="E4878" s="197" t="s">
        <v>144</v>
      </c>
      <c r="F4878" s="196" t="s">
        <v>144</v>
      </c>
      <c r="G4878" s="196">
        <v>101234</v>
      </c>
      <c r="H4878" s="196" t="s">
        <v>10431</v>
      </c>
      <c r="I4878" s="196" t="s">
        <v>6762</v>
      </c>
      <c r="J4878" s="196" t="s">
        <v>5432</v>
      </c>
      <c r="K4878" s="197">
        <v>11.56</v>
      </c>
      <c r="L4878" s="196" t="s">
        <v>5433</v>
      </c>
    </row>
    <row r="4879" spans="1:12" ht="15.75">
      <c r="A4879" s="196" t="s">
        <v>10351</v>
      </c>
      <c r="B4879" s="196" t="s">
        <v>10352</v>
      </c>
      <c r="C4879" s="196" t="s">
        <v>10353</v>
      </c>
      <c r="D4879" s="196">
        <v>18</v>
      </c>
      <c r="E4879" s="197" t="s">
        <v>144</v>
      </c>
      <c r="F4879" s="196" t="s">
        <v>144</v>
      </c>
      <c r="G4879" s="196">
        <v>101235</v>
      </c>
      <c r="H4879" s="196" t="s">
        <v>10432</v>
      </c>
      <c r="I4879" s="196" t="s">
        <v>6762</v>
      </c>
      <c r="J4879" s="196" t="s">
        <v>5432</v>
      </c>
      <c r="K4879" s="197">
        <v>12.24</v>
      </c>
      <c r="L4879" s="196" t="s">
        <v>5433</v>
      </c>
    </row>
    <row r="4880" spans="1:12" ht="15.75">
      <c r="A4880" s="196" t="s">
        <v>10351</v>
      </c>
      <c r="B4880" s="196" t="s">
        <v>10352</v>
      </c>
      <c r="C4880" s="196" t="s">
        <v>10353</v>
      </c>
      <c r="D4880" s="196">
        <v>18</v>
      </c>
      <c r="E4880" s="197" t="s">
        <v>144</v>
      </c>
      <c r="F4880" s="196" t="s">
        <v>144</v>
      </c>
      <c r="G4880" s="196">
        <v>101236</v>
      </c>
      <c r="H4880" s="196" t="s">
        <v>10433</v>
      </c>
      <c r="I4880" s="196" t="s">
        <v>6762</v>
      </c>
      <c r="J4880" s="196" t="s">
        <v>5432</v>
      </c>
      <c r="K4880" s="197">
        <v>14.25</v>
      </c>
      <c r="L4880" s="196" t="s">
        <v>5433</v>
      </c>
    </row>
    <row r="4881" spans="1:12" ht="15.75">
      <c r="A4881" s="196" t="s">
        <v>10351</v>
      </c>
      <c r="B4881" s="196" t="s">
        <v>10352</v>
      </c>
      <c r="C4881" s="196" t="s">
        <v>10353</v>
      </c>
      <c r="D4881" s="196">
        <v>18</v>
      </c>
      <c r="E4881" s="197" t="s">
        <v>144</v>
      </c>
      <c r="F4881" s="196" t="s">
        <v>144</v>
      </c>
      <c r="G4881" s="196">
        <v>101237</v>
      </c>
      <c r="H4881" s="196" t="s">
        <v>10434</v>
      </c>
      <c r="I4881" s="196" t="s">
        <v>6762</v>
      </c>
      <c r="J4881" s="196" t="s">
        <v>5432</v>
      </c>
      <c r="K4881" s="197">
        <v>15.26</v>
      </c>
      <c r="L4881" s="196" t="s">
        <v>5433</v>
      </c>
    </row>
    <row r="4882" spans="1:12" ht="15.75">
      <c r="A4882" s="196" t="s">
        <v>10351</v>
      </c>
      <c r="B4882" s="196" t="s">
        <v>10352</v>
      </c>
      <c r="C4882" s="196" t="s">
        <v>10353</v>
      </c>
      <c r="D4882" s="196">
        <v>18</v>
      </c>
      <c r="E4882" s="197" t="s">
        <v>144</v>
      </c>
      <c r="F4882" s="196" t="s">
        <v>144</v>
      </c>
      <c r="G4882" s="196">
        <v>101238</v>
      </c>
      <c r="H4882" s="196" t="s">
        <v>10435</v>
      </c>
      <c r="I4882" s="196" t="s">
        <v>6762</v>
      </c>
      <c r="J4882" s="196" t="s">
        <v>5432</v>
      </c>
      <c r="K4882" s="197">
        <v>19.28</v>
      </c>
      <c r="L4882" s="196" t="s">
        <v>5433</v>
      </c>
    </row>
    <row r="4883" spans="1:12" ht="15.75">
      <c r="A4883" s="196" t="s">
        <v>10351</v>
      </c>
      <c r="B4883" s="196" t="s">
        <v>10352</v>
      </c>
      <c r="C4883" s="196" t="s">
        <v>10353</v>
      </c>
      <c r="D4883" s="196">
        <v>18</v>
      </c>
      <c r="E4883" s="197" t="s">
        <v>144</v>
      </c>
      <c r="F4883" s="196" t="s">
        <v>144</v>
      </c>
      <c r="G4883" s="196">
        <v>101239</v>
      </c>
      <c r="H4883" s="196" t="s">
        <v>10436</v>
      </c>
      <c r="I4883" s="196" t="s">
        <v>6762</v>
      </c>
      <c r="J4883" s="196" t="s">
        <v>5432</v>
      </c>
      <c r="K4883" s="197">
        <v>10.210000000000001</v>
      </c>
      <c r="L4883" s="196" t="s">
        <v>5433</v>
      </c>
    </row>
    <row r="4884" spans="1:12" ht="15.75">
      <c r="A4884" s="196" t="s">
        <v>10351</v>
      </c>
      <c r="B4884" s="196" t="s">
        <v>10352</v>
      </c>
      <c r="C4884" s="196" t="s">
        <v>10353</v>
      </c>
      <c r="D4884" s="196">
        <v>18</v>
      </c>
      <c r="E4884" s="197" t="s">
        <v>144</v>
      </c>
      <c r="F4884" s="196" t="s">
        <v>144</v>
      </c>
      <c r="G4884" s="196">
        <v>101240</v>
      </c>
      <c r="H4884" s="196" t="s">
        <v>10437</v>
      </c>
      <c r="I4884" s="196" t="s">
        <v>6762</v>
      </c>
      <c r="J4884" s="196" t="s">
        <v>5432</v>
      </c>
      <c r="K4884" s="197">
        <v>10.82</v>
      </c>
      <c r="L4884" s="196" t="s">
        <v>5433</v>
      </c>
    </row>
    <row r="4885" spans="1:12" ht="15.75">
      <c r="A4885" s="196" t="s">
        <v>10351</v>
      </c>
      <c r="B4885" s="196" t="s">
        <v>10352</v>
      </c>
      <c r="C4885" s="196" t="s">
        <v>10353</v>
      </c>
      <c r="D4885" s="196">
        <v>18</v>
      </c>
      <c r="E4885" s="197" t="s">
        <v>144</v>
      </c>
      <c r="F4885" s="196" t="s">
        <v>144</v>
      </c>
      <c r="G4885" s="196">
        <v>101241</v>
      </c>
      <c r="H4885" s="196" t="s">
        <v>10438</v>
      </c>
      <c r="I4885" s="196" t="s">
        <v>6762</v>
      </c>
      <c r="J4885" s="196" t="s">
        <v>5432</v>
      </c>
      <c r="K4885" s="197">
        <v>12.63</v>
      </c>
      <c r="L4885" s="196" t="s">
        <v>5433</v>
      </c>
    </row>
    <row r="4886" spans="1:12" ht="15.75">
      <c r="A4886" s="196" t="s">
        <v>10351</v>
      </c>
      <c r="B4886" s="196" t="s">
        <v>10352</v>
      </c>
      <c r="C4886" s="196" t="s">
        <v>10353</v>
      </c>
      <c r="D4886" s="196">
        <v>18</v>
      </c>
      <c r="E4886" s="197" t="s">
        <v>144</v>
      </c>
      <c r="F4886" s="196" t="s">
        <v>144</v>
      </c>
      <c r="G4886" s="196">
        <v>101242</v>
      </c>
      <c r="H4886" s="196" t="s">
        <v>10439</v>
      </c>
      <c r="I4886" s="196" t="s">
        <v>6762</v>
      </c>
      <c r="J4886" s="196" t="s">
        <v>5432</v>
      </c>
      <c r="K4886" s="197">
        <v>14.08</v>
      </c>
      <c r="L4886" s="196" t="s">
        <v>5433</v>
      </c>
    </row>
    <row r="4887" spans="1:12" ht="15.75">
      <c r="A4887" s="196" t="s">
        <v>10351</v>
      </c>
      <c r="B4887" s="196" t="s">
        <v>10352</v>
      </c>
      <c r="C4887" s="196" t="s">
        <v>10353</v>
      </c>
      <c r="D4887" s="196">
        <v>18</v>
      </c>
      <c r="E4887" s="197" t="s">
        <v>144</v>
      </c>
      <c r="F4887" s="196" t="s">
        <v>144</v>
      </c>
      <c r="G4887" s="196">
        <v>101243</v>
      </c>
      <c r="H4887" s="196" t="s">
        <v>10440</v>
      </c>
      <c r="I4887" s="196" t="s">
        <v>6762</v>
      </c>
      <c r="J4887" s="196" t="s">
        <v>5432</v>
      </c>
      <c r="K4887" s="197">
        <v>17.149999999999999</v>
      </c>
      <c r="L4887" s="196" t="s">
        <v>5433</v>
      </c>
    </row>
    <row r="4888" spans="1:12" ht="15.75">
      <c r="A4888" s="196" t="s">
        <v>10351</v>
      </c>
      <c r="B4888" s="196" t="s">
        <v>10352</v>
      </c>
      <c r="C4888" s="196" t="s">
        <v>10353</v>
      </c>
      <c r="D4888" s="196">
        <v>18</v>
      </c>
      <c r="E4888" s="197" t="s">
        <v>144</v>
      </c>
      <c r="F4888" s="196" t="s">
        <v>144</v>
      </c>
      <c r="G4888" s="196">
        <v>101244</v>
      </c>
      <c r="H4888" s="196" t="s">
        <v>10441</v>
      </c>
      <c r="I4888" s="196" t="s">
        <v>6762</v>
      </c>
      <c r="J4888" s="196" t="s">
        <v>5432</v>
      </c>
      <c r="K4888" s="197">
        <v>10.71</v>
      </c>
      <c r="L4888" s="196" t="s">
        <v>5433</v>
      </c>
    </row>
    <row r="4889" spans="1:12" ht="15.75">
      <c r="A4889" s="196" t="s">
        <v>10351</v>
      </c>
      <c r="B4889" s="196" t="s">
        <v>10352</v>
      </c>
      <c r="C4889" s="196" t="s">
        <v>10353</v>
      </c>
      <c r="D4889" s="196">
        <v>18</v>
      </c>
      <c r="E4889" s="197" t="s">
        <v>144</v>
      </c>
      <c r="F4889" s="196" t="s">
        <v>144</v>
      </c>
      <c r="G4889" s="196">
        <v>101245</v>
      </c>
      <c r="H4889" s="196" t="s">
        <v>10442</v>
      </c>
      <c r="I4889" s="196" t="s">
        <v>6762</v>
      </c>
      <c r="J4889" s="196" t="s">
        <v>5432</v>
      </c>
      <c r="K4889" s="197">
        <v>11.39</v>
      </c>
      <c r="L4889" s="196" t="s">
        <v>5433</v>
      </c>
    </row>
    <row r="4890" spans="1:12" ht="15.75">
      <c r="A4890" s="196" t="s">
        <v>10351</v>
      </c>
      <c r="B4890" s="196" t="s">
        <v>10352</v>
      </c>
      <c r="C4890" s="196" t="s">
        <v>10353</v>
      </c>
      <c r="D4890" s="196">
        <v>18</v>
      </c>
      <c r="E4890" s="197" t="s">
        <v>144</v>
      </c>
      <c r="F4890" s="196" t="s">
        <v>144</v>
      </c>
      <c r="G4890" s="196">
        <v>101246</v>
      </c>
      <c r="H4890" s="196" t="s">
        <v>10443</v>
      </c>
      <c r="I4890" s="196" t="s">
        <v>6762</v>
      </c>
      <c r="J4890" s="196" t="s">
        <v>5432</v>
      </c>
      <c r="K4890" s="197">
        <v>13.25</v>
      </c>
      <c r="L4890" s="196" t="s">
        <v>5433</v>
      </c>
    </row>
    <row r="4891" spans="1:12" ht="15.75">
      <c r="A4891" s="196" t="s">
        <v>10351</v>
      </c>
      <c r="B4891" s="196" t="s">
        <v>10352</v>
      </c>
      <c r="C4891" s="196" t="s">
        <v>10353</v>
      </c>
      <c r="D4891" s="196">
        <v>18</v>
      </c>
      <c r="E4891" s="197" t="s">
        <v>144</v>
      </c>
      <c r="F4891" s="196" t="s">
        <v>144</v>
      </c>
      <c r="G4891" s="196">
        <v>101247</v>
      </c>
      <c r="H4891" s="196" t="s">
        <v>10444</v>
      </c>
      <c r="I4891" s="196" t="s">
        <v>6762</v>
      </c>
      <c r="J4891" s="196" t="s">
        <v>5432</v>
      </c>
      <c r="K4891" s="197">
        <v>14.71</v>
      </c>
      <c r="L4891" s="196" t="s">
        <v>5433</v>
      </c>
    </row>
    <row r="4892" spans="1:12" ht="15.75">
      <c r="A4892" s="196" t="s">
        <v>10351</v>
      </c>
      <c r="B4892" s="196" t="s">
        <v>10352</v>
      </c>
      <c r="C4892" s="196" t="s">
        <v>10353</v>
      </c>
      <c r="D4892" s="196">
        <v>18</v>
      </c>
      <c r="E4892" s="197" t="s">
        <v>144</v>
      </c>
      <c r="F4892" s="196" t="s">
        <v>144</v>
      </c>
      <c r="G4892" s="196">
        <v>101248</v>
      </c>
      <c r="H4892" s="196" t="s">
        <v>10445</v>
      </c>
      <c r="I4892" s="196" t="s">
        <v>6762</v>
      </c>
      <c r="J4892" s="196" t="s">
        <v>5432</v>
      </c>
      <c r="K4892" s="197">
        <v>18.46</v>
      </c>
      <c r="L4892" s="196" t="s">
        <v>5433</v>
      </c>
    </row>
    <row r="4893" spans="1:12" ht="15.75">
      <c r="A4893" s="196" t="s">
        <v>10351</v>
      </c>
      <c r="B4893" s="196" t="s">
        <v>10352</v>
      </c>
      <c r="C4893" s="196" t="s">
        <v>10353</v>
      </c>
      <c r="D4893" s="196">
        <v>18</v>
      </c>
      <c r="E4893" s="197" t="s">
        <v>144</v>
      </c>
      <c r="F4893" s="196" t="s">
        <v>144</v>
      </c>
      <c r="G4893" s="196">
        <v>101249</v>
      </c>
      <c r="H4893" s="196" t="s">
        <v>10446</v>
      </c>
      <c r="I4893" s="196" t="s">
        <v>6762</v>
      </c>
      <c r="J4893" s="196" t="s">
        <v>5432</v>
      </c>
      <c r="K4893" s="197">
        <v>9.36</v>
      </c>
      <c r="L4893" s="196" t="s">
        <v>5433</v>
      </c>
    </row>
    <row r="4894" spans="1:12" ht="15.75">
      <c r="A4894" s="196" t="s">
        <v>10351</v>
      </c>
      <c r="B4894" s="196" t="s">
        <v>10352</v>
      </c>
      <c r="C4894" s="196" t="s">
        <v>10353</v>
      </c>
      <c r="D4894" s="196">
        <v>18</v>
      </c>
      <c r="E4894" s="197" t="s">
        <v>144</v>
      </c>
      <c r="F4894" s="196" t="s">
        <v>144</v>
      </c>
      <c r="G4894" s="196">
        <v>101250</v>
      </c>
      <c r="H4894" s="196" t="s">
        <v>10447</v>
      </c>
      <c r="I4894" s="196" t="s">
        <v>6762</v>
      </c>
      <c r="J4894" s="196" t="s">
        <v>5432</v>
      </c>
      <c r="K4894" s="197">
        <v>10.37</v>
      </c>
      <c r="L4894" s="196" t="s">
        <v>5433</v>
      </c>
    </row>
    <row r="4895" spans="1:12" ht="15.75">
      <c r="A4895" s="196" t="s">
        <v>10351</v>
      </c>
      <c r="B4895" s="196" t="s">
        <v>10352</v>
      </c>
      <c r="C4895" s="196" t="s">
        <v>10353</v>
      </c>
      <c r="D4895" s="196">
        <v>18</v>
      </c>
      <c r="E4895" s="197" t="s">
        <v>144</v>
      </c>
      <c r="F4895" s="196" t="s">
        <v>144</v>
      </c>
      <c r="G4895" s="196">
        <v>101251</v>
      </c>
      <c r="H4895" s="196" t="s">
        <v>10448</v>
      </c>
      <c r="I4895" s="196" t="s">
        <v>6762</v>
      </c>
      <c r="J4895" s="196" t="s">
        <v>5432</v>
      </c>
      <c r="K4895" s="197">
        <v>11.85</v>
      </c>
      <c r="L4895" s="196" t="s">
        <v>5433</v>
      </c>
    </row>
    <row r="4896" spans="1:12" ht="15.75">
      <c r="A4896" s="196" t="s">
        <v>10351</v>
      </c>
      <c r="B4896" s="196" t="s">
        <v>10352</v>
      </c>
      <c r="C4896" s="196" t="s">
        <v>10353</v>
      </c>
      <c r="D4896" s="196">
        <v>18</v>
      </c>
      <c r="E4896" s="197" t="s">
        <v>144</v>
      </c>
      <c r="F4896" s="196" t="s">
        <v>144</v>
      </c>
      <c r="G4896" s="196">
        <v>101252</v>
      </c>
      <c r="H4896" s="196" t="s">
        <v>10449</v>
      </c>
      <c r="I4896" s="196" t="s">
        <v>6762</v>
      </c>
      <c r="J4896" s="196" t="s">
        <v>5432</v>
      </c>
      <c r="K4896" s="197">
        <v>12.89</v>
      </c>
      <c r="L4896" s="196" t="s">
        <v>5433</v>
      </c>
    </row>
    <row r="4897" spans="1:12" ht="15.75">
      <c r="A4897" s="196" t="s">
        <v>10351</v>
      </c>
      <c r="B4897" s="196" t="s">
        <v>10352</v>
      </c>
      <c r="C4897" s="196" t="s">
        <v>10353</v>
      </c>
      <c r="D4897" s="196">
        <v>18</v>
      </c>
      <c r="E4897" s="197" t="s">
        <v>144</v>
      </c>
      <c r="F4897" s="196" t="s">
        <v>144</v>
      </c>
      <c r="G4897" s="196">
        <v>101253</v>
      </c>
      <c r="H4897" s="196" t="s">
        <v>10450</v>
      </c>
      <c r="I4897" s="196" t="s">
        <v>6762</v>
      </c>
      <c r="J4897" s="196" t="s">
        <v>5432</v>
      </c>
      <c r="K4897" s="197">
        <v>16.260000000000002</v>
      </c>
      <c r="L4897" s="196" t="s">
        <v>5433</v>
      </c>
    </row>
    <row r="4898" spans="1:12" ht="15.75">
      <c r="A4898" s="196" t="s">
        <v>10351</v>
      </c>
      <c r="B4898" s="196" t="s">
        <v>10352</v>
      </c>
      <c r="C4898" s="196" t="s">
        <v>10353</v>
      </c>
      <c r="D4898" s="196">
        <v>18</v>
      </c>
      <c r="E4898" s="197" t="s">
        <v>144</v>
      </c>
      <c r="F4898" s="196" t="s">
        <v>144</v>
      </c>
      <c r="G4898" s="196">
        <v>101254</v>
      </c>
      <c r="H4898" s="196" t="s">
        <v>10451</v>
      </c>
      <c r="I4898" s="196" t="s">
        <v>6762</v>
      </c>
      <c r="J4898" s="196" t="s">
        <v>5432</v>
      </c>
      <c r="K4898" s="197">
        <v>8.32</v>
      </c>
      <c r="L4898" s="196" t="s">
        <v>5433</v>
      </c>
    </row>
    <row r="4899" spans="1:12" ht="15.75">
      <c r="A4899" s="196" t="s">
        <v>10351</v>
      </c>
      <c r="B4899" s="196" t="s">
        <v>10352</v>
      </c>
      <c r="C4899" s="196" t="s">
        <v>10353</v>
      </c>
      <c r="D4899" s="196">
        <v>18</v>
      </c>
      <c r="E4899" s="197" t="s">
        <v>144</v>
      </c>
      <c r="F4899" s="196" t="s">
        <v>144</v>
      </c>
      <c r="G4899" s="196">
        <v>101255</v>
      </c>
      <c r="H4899" s="196" t="s">
        <v>10452</v>
      </c>
      <c r="I4899" s="196" t="s">
        <v>6762</v>
      </c>
      <c r="J4899" s="196" t="s">
        <v>5432</v>
      </c>
      <c r="K4899" s="197">
        <v>7.39</v>
      </c>
      <c r="L4899" s="196" t="s">
        <v>5433</v>
      </c>
    </row>
    <row r="4900" spans="1:12" ht="15.75">
      <c r="A4900" s="196" t="s">
        <v>10351</v>
      </c>
      <c r="B4900" s="196" t="s">
        <v>10352</v>
      </c>
      <c r="C4900" s="196" t="s">
        <v>10353</v>
      </c>
      <c r="D4900" s="196">
        <v>18</v>
      </c>
      <c r="E4900" s="197" t="s">
        <v>144</v>
      </c>
      <c r="F4900" s="196" t="s">
        <v>144</v>
      </c>
      <c r="G4900" s="196">
        <v>101256</v>
      </c>
      <c r="H4900" s="196" t="s">
        <v>10453</v>
      </c>
      <c r="I4900" s="196" t="s">
        <v>6762</v>
      </c>
      <c r="J4900" s="196" t="s">
        <v>5432</v>
      </c>
      <c r="K4900" s="197">
        <v>12.87</v>
      </c>
      <c r="L4900" s="196" t="s">
        <v>5433</v>
      </c>
    </row>
    <row r="4901" spans="1:12" ht="15.75">
      <c r="A4901" s="196" t="s">
        <v>10351</v>
      </c>
      <c r="B4901" s="196" t="s">
        <v>10352</v>
      </c>
      <c r="C4901" s="196" t="s">
        <v>10353</v>
      </c>
      <c r="D4901" s="196">
        <v>18</v>
      </c>
      <c r="E4901" s="197" t="s">
        <v>144</v>
      </c>
      <c r="F4901" s="196" t="s">
        <v>144</v>
      </c>
      <c r="G4901" s="196">
        <v>101257</v>
      </c>
      <c r="H4901" s="196" t="s">
        <v>10454</v>
      </c>
      <c r="I4901" s="196" t="s">
        <v>6762</v>
      </c>
      <c r="J4901" s="196" t="s">
        <v>5432</v>
      </c>
      <c r="K4901" s="197">
        <v>13.63</v>
      </c>
      <c r="L4901" s="196" t="s">
        <v>5433</v>
      </c>
    </row>
    <row r="4902" spans="1:12" ht="15.75">
      <c r="A4902" s="196" t="s">
        <v>10351</v>
      </c>
      <c r="B4902" s="196" t="s">
        <v>10352</v>
      </c>
      <c r="C4902" s="196" t="s">
        <v>10353</v>
      </c>
      <c r="D4902" s="196">
        <v>18</v>
      </c>
      <c r="E4902" s="197" t="s">
        <v>144</v>
      </c>
      <c r="F4902" s="196" t="s">
        <v>144</v>
      </c>
      <c r="G4902" s="196">
        <v>101258</v>
      </c>
      <c r="H4902" s="196" t="s">
        <v>10455</v>
      </c>
      <c r="I4902" s="196" t="s">
        <v>6762</v>
      </c>
      <c r="J4902" s="196" t="s">
        <v>5432</v>
      </c>
      <c r="K4902" s="197">
        <v>15.8</v>
      </c>
      <c r="L4902" s="196" t="s">
        <v>5433</v>
      </c>
    </row>
    <row r="4903" spans="1:12" ht="15.75">
      <c r="A4903" s="196" t="s">
        <v>10351</v>
      </c>
      <c r="B4903" s="196" t="s">
        <v>10352</v>
      </c>
      <c r="C4903" s="196" t="s">
        <v>10353</v>
      </c>
      <c r="D4903" s="196">
        <v>18</v>
      </c>
      <c r="E4903" s="197" t="s">
        <v>144</v>
      </c>
      <c r="F4903" s="196" t="s">
        <v>144</v>
      </c>
      <c r="G4903" s="196">
        <v>101259</v>
      </c>
      <c r="H4903" s="196" t="s">
        <v>10456</v>
      </c>
      <c r="I4903" s="196" t="s">
        <v>6762</v>
      </c>
      <c r="J4903" s="196" t="s">
        <v>5432</v>
      </c>
      <c r="K4903" s="197">
        <v>17.52</v>
      </c>
      <c r="L4903" s="196" t="s">
        <v>5433</v>
      </c>
    </row>
    <row r="4904" spans="1:12" ht="15.75">
      <c r="A4904" s="196" t="s">
        <v>10351</v>
      </c>
      <c r="B4904" s="196" t="s">
        <v>10352</v>
      </c>
      <c r="C4904" s="196" t="s">
        <v>10353</v>
      </c>
      <c r="D4904" s="196">
        <v>18</v>
      </c>
      <c r="E4904" s="197" t="s">
        <v>144</v>
      </c>
      <c r="F4904" s="196" t="s">
        <v>144</v>
      </c>
      <c r="G4904" s="196">
        <v>101260</v>
      </c>
      <c r="H4904" s="196" t="s">
        <v>10457</v>
      </c>
      <c r="I4904" s="196" t="s">
        <v>6762</v>
      </c>
      <c r="J4904" s="196" t="s">
        <v>5432</v>
      </c>
      <c r="K4904" s="197">
        <v>21.92</v>
      </c>
      <c r="L4904" s="196" t="s">
        <v>5433</v>
      </c>
    </row>
    <row r="4905" spans="1:12" ht="15.75">
      <c r="A4905" s="196" t="s">
        <v>10351</v>
      </c>
      <c r="B4905" s="196" t="s">
        <v>10352</v>
      </c>
      <c r="C4905" s="196" t="s">
        <v>10353</v>
      </c>
      <c r="D4905" s="196">
        <v>18</v>
      </c>
      <c r="E4905" s="197" t="s">
        <v>144</v>
      </c>
      <c r="F4905" s="196" t="s">
        <v>144</v>
      </c>
      <c r="G4905" s="196">
        <v>101261</v>
      </c>
      <c r="H4905" s="196" t="s">
        <v>10458</v>
      </c>
      <c r="I4905" s="196" t="s">
        <v>6762</v>
      </c>
      <c r="J4905" s="196" t="s">
        <v>5432</v>
      </c>
      <c r="K4905" s="197">
        <v>12.19</v>
      </c>
      <c r="L4905" s="196" t="s">
        <v>5433</v>
      </c>
    </row>
    <row r="4906" spans="1:12" ht="15.75">
      <c r="A4906" s="196" t="s">
        <v>10351</v>
      </c>
      <c r="B4906" s="196" t="s">
        <v>10352</v>
      </c>
      <c r="C4906" s="196" t="s">
        <v>10353</v>
      </c>
      <c r="D4906" s="196">
        <v>18</v>
      </c>
      <c r="E4906" s="197" t="s">
        <v>144</v>
      </c>
      <c r="F4906" s="196" t="s">
        <v>144</v>
      </c>
      <c r="G4906" s="196">
        <v>101262</v>
      </c>
      <c r="H4906" s="196" t="s">
        <v>10459</v>
      </c>
      <c r="I4906" s="196" t="s">
        <v>6762</v>
      </c>
      <c r="J4906" s="196" t="s">
        <v>5432</v>
      </c>
      <c r="K4906" s="197">
        <v>12.92</v>
      </c>
      <c r="L4906" s="196" t="s">
        <v>5433</v>
      </c>
    </row>
    <row r="4907" spans="1:12" ht="15.75">
      <c r="A4907" s="196" t="s">
        <v>10351</v>
      </c>
      <c r="B4907" s="196" t="s">
        <v>10352</v>
      </c>
      <c r="C4907" s="196" t="s">
        <v>10353</v>
      </c>
      <c r="D4907" s="196">
        <v>18</v>
      </c>
      <c r="E4907" s="197" t="s">
        <v>144</v>
      </c>
      <c r="F4907" s="196" t="s">
        <v>144</v>
      </c>
      <c r="G4907" s="196">
        <v>101263</v>
      </c>
      <c r="H4907" s="196" t="s">
        <v>10460</v>
      </c>
      <c r="I4907" s="196" t="s">
        <v>6762</v>
      </c>
      <c r="J4907" s="196" t="s">
        <v>5432</v>
      </c>
      <c r="K4907" s="197">
        <v>14.97</v>
      </c>
      <c r="L4907" s="196" t="s">
        <v>5433</v>
      </c>
    </row>
    <row r="4908" spans="1:12" ht="15.75">
      <c r="A4908" s="196" t="s">
        <v>10351</v>
      </c>
      <c r="B4908" s="196" t="s">
        <v>10352</v>
      </c>
      <c r="C4908" s="196" t="s">
        <v>10353</v>
      </c>
      <c r="D4908" s="196">
        <v>18</v>
      </c>
      <c r="E4908" s="197" t="s">
        <v>144</v>
      </c>
      <c r="F4908" s="196" t="s">
        <v>144</v>
      </c>
      <c r="G4908" s="196">
        <v>101264</v>
      </c>
      <c r="H4908" s="196" t="s">
        <v>10461</v>
      </c>
      <c r="I4908" s="196" t="s">
        <v>6762</v>
      </c>
      <c r="J4908" s="196" t="s">
        <v>5432</v>
      </c>
      <c r="K4908" s="197">
        <v>16.57</v>
      </c>
      <c r="L4908" s="196" t="s">
        <v>5433</v>
      </c>
    </row>
    <row r="4909" spans="1:12" ht="15.75">
      <c r="A4909" s="196" t="s">
        <v>10351</v>
      </c>
      <c r="B4909" s="196" t="s">
        <v>10352</v>
      </c>
      <c r="C4909" s="196" t="s">
        <v>10353</v>
      </c>
      <c r="D4909" s="196">
        <v>18</v>
      </c>
      <c r="E4909" s="197" t="s">
        <v>144</v>
      </c>
      <c r="F4909" s="196" t="s">
        <v>144</v>
      </c>
      <c r="G4909" s="196">
        <v>101265</v>
      </c>
      <c r="H4909" s="196" t="s">
        <v>10462</v>
      </c>
      <c r="I4909" s="196" t="s">
        <v>6762</v>
      </c>
      <c r="J4909" s="196" t="s">
        <v>5432</v>
      </c>
      <c r="K4909" s="197">
        <v>20.7</v>
      </c>
      <c r="L4909" s="196" t="s">
        <v>5433</v>
      </c>
    </row>
    <row r="4910" spans="1:12" ht="15.75">
      <c r="A4910" s="196" t="s">
        <v>10351</v>
      </c>
      <c r="B4910" s="196" t="s">
        <v>10352</v>
      </c>
      <c r="C4910" s="196" t="s">
        <v>10353</v>
      </c>
      <c r="D4910" s="196">
        <v>18</v>
      </c>
      <c r="E4910" s="197" t="s">
        <v>144</v>
      </c>
      <c r="F4910" s="196" t="s">
        <v>144</v>
      </c>
      <c r="G4910" s="196">
        <v>101266</v>
      </c>
      <c r="H4910" s="196" t="s">
        <v>10463</v>
      </c>
      <c r="I4910" s="196" t="s">
        <v>6762</v>
      </c>
      <c r="J4910" s="196" t="s">
        <v>5432</v>
      </c>
      <c r="K4910" s="197">
        <v>7.43</v>
      </c>
      <c r="L4910" s="196" t="s">
        <v>5433</v>
      </c>
    </row>
    <row r="4911" spans="1:12" ht="15.75">
      <c r="A4911" s="196" t="s">
        <v>10351</v>
      </c>
      <c r="B4911" s="196" t="s">
        <v>10352</v>
      </c>
      <c r="C4911" s="196" t="s">
        <v>10353</v>
      </c>
      <c r="D4911" s="196">
        <v>18</v>
      </c>
      <c r="E4911" s="197" t="s">
        <v>144</v>
      </c>
      <c r="F4911" s="196" t="s">
        <v>144</v>
      </c>
      <c r="G4911" s="196">
        <v>101267</v>
      </c>
      <c r="H4911" s="196" t="s">
        <v>10464</v>
      </c>
      <c r="I4911" s="196" t="s">
        <v>6762</v>
      </c>
      <c r="J4911" s="196" t="s">
        <v>5432</v>
      </c>
      <c r="K4911" s="197">
        <v>7.1</v>
      </c>
      <c r="L4911" s="196" t="s">
        <v>5433</v>
      </c>
    </row>
    <row r="4912" spans="1:12" ht="15.75">
      <c r="A4912" s="196" t="s">
        <v>10351</v>
      </c>
      <c r="B4912" s="196" t="s">
        <v>10352</v>
      </c>
      <c r="C4912" s="196" t="s">
        <v>10353</v>
      </c>
      <c r="D4912" s="196">
        <v>18</v>
      </c>
      <c r="E4912" s="197" t="s">
        <v>144</v>
      </c>
      <c r="F4912" s="196" t="s">
        <v>144</v>
      </c>
      <c r="G4912" s="196">
        <v>101268</v>
      </c>
      <c r="H4912" s="196" t="s">
        <v>10465</v>
      </c>
      <c r="I4912" s="196" t="s">
        <v>6762</v>
      </c>
      <c r="J4912" s="196" t="s">
        <v>5432</v>
      </c>
      <c r="K4912" s="197">
        <v>11.77</v>
      </c>
      <c r="L4912" s="196" t="s">
        <v>5433</v>
      </c>
    </row>
    <row r="4913" spans="1:12" ht="15.75">
      <c r="A4913" s="196" t="s">
        <v>10351</v>
      </c>
      <c r="B4913" s="196" t="s">
        <v>10352</v>
      </c>
      <c r="C4913" s="196" t="s">
        <v>10353</v>
      </c>
      <c r="D4913" s="196">
        <v>18</v>
      </c>
      <c r="E4913" s="197" t="s">
        <v>144</v>
      </c>
      <c r="F4913" s="196" t="s">
        <v>144</v>
      </c>
      <c r="G4913" s="196">
        <v>101269</v>
      </c>
      <c r="H4913" s="196" t="s">
        <v>10466</v>
      </c>
      <c r="I4913" s="196" t="s">
        <v>6762</v>
      </c>
      <c r="J4913" s="196" t="s">
        <v>5432</v>
      </c>
      <c r="K4913" s="197">
        <v>13.05</v>
      </c>
      <c r="L4913" s="196" t="s">
        <v>5433</v>
      </c>
    </row>
    <row r="4914" spans="1:12" ht="15.75">
      <c r="A4914" s="196" t="s">
        <v>10351</v>
      </c>
      <c r="B4914" s="196" t="s">
        <v>10352</v>
      </c>
      <c r="C4914" s="196" t="s">
        <v>10353</v>
      </c>
      <c r="D4914" s="196">
        <v>18</v>
      </c>
      <c r="E4914" s="197" t="s">
        <v>144</v>
      </c>
      <c r="F4914" s="196" t="s">
        <v>144</v>
      </c>
      <c r="G4914" s="196">
        <v>101270</v>
      </c>
      <c r="H4914" s="196" t="s">
        <v>10467</v>
      </c>
      <c r="I4914" s="196" t="s">
        <v>6762</v>
      </c>
      <c r="J4914" s="196" t="s">
        <v>5432</v>
      </c>
      <c r="K4914" s="197">
        <v>15.14</v>
      </c>
      <c r="L4914" s="196" t="s">
        <v>5433</v>
      </c>
    </row>
    <row r="4915" spans="1:12" ht="15.75">
      <c r="A4915" s="196" t="s">
        <v>10351</v>
      </c>
      <c r="B4915" s="196" t="s">
        <v>10352</v>
      </c>
      <c r="C4915" s="196" t="s">
        <v>10353</v>
      </c>
      <c r="D4915" s="196">
        <v>18</v>
      </c>
      <c r="E4915" s="197" t="s">
        <v>144</v>
      </c>
      <c r="F4915" s="196" t="s">
        <v>144</v>
      </c>
      <c r="G4915" s="196">
        <v>101271</v>
      </c>
      <c r="H4915" s="196" t="s">
        <v>10468</v>
      </c>
      <c r="I4915" s="196" t="s">
        <v>6762</v>
      </c>
      <c r="J4915" s="196" t="s">
        <v>5432</v>
      </c>
      <c r="K4915" s="197">
        <v>16.78</v>
      </c>
      <c r="L4915" s="196" t="s">
        <v>5433</v>
      </c>
    </row>
    <row r="4916" spans="1:12" ht="15.75">
      <c r="A4916" s="196" t="s">
        <v>10351</v>
      </c>
      <c r="B4916" s="196" t="s">
        <v>10352</v>
      </c>
      <c r="C4916" s="196" t="s">
        <v>10353</v>
      </c>
      <c r="D4916" s="196">
        <v>18</v>
      </c>
      <c r="E4916" s="197" t="s">
        <v>144</v>
      </c>
      <c r="F4916" s="196" t="s">
        <v>144</v>
      </c>
      <c r="G4916" s="196">
        <v>101272</v>
      </c>
      <c r="H4916" s="196" t="s">
        <v>10469</v>
      </c>
      <c r="I4916" s="196" t="s">
        <v>6762</v>
      </c>
      <c r="J4916" s="196" t="s">
        <v>5432</v>
      </c>
      <c r="K4916" s="197">
        <v>20.97</v>
      </c>
      <c r="L4916" s="196" t="s">
        <v>5433</v>
      </c>
    </row>
    <row r="4917" spans="1:12" ht="15.75">
      <c r="A4917" s="196" t="s">
        <v>10351</v>
      </c>
      <c r="B4917" s="196" t="s">
        <v>10352</v>
      </c>
      <c r="C4917" s="196" t="s">
        <v>10353</v>
      </c>
      <c r="D4917" s="196">
        <v>18</v>
      </c>
      <c r="E4917" s="197" t="s">
        <v>144</v>
      </c>
      <c r="F4917" s="196" t="s">
        <v>144</v>
      </c>
      <c r="G4917" s="196">
        <v>101273</v>
      </c>
      <c r="H4917" s="196" t="s">
        <v>10470</v>
      </c>
      <c r="I4917" s="196" t="s">
        <v>6762</v>
      </c>
      <c r="J4917" s="196" t="s">
        <v>5432</v>
      </c>
      <c r="K4917" s="197">
        <v>11.25</v>
      </c>
      <c r="L4917" s="196" t="s">
        <v>5433</v>
      </c>
    </row>
    <row r="4918" spans="1:12" ht="15.75">
      <c r="A4918" s="196" t="s">
        <v>10351</v>
      </c>
      <c r="B4918" s="196" t="s">
        <v>10352</v>
      </c>
      <c r="C4918" s="196" t="s">
        <v>10353</v>
      </c>
      <c r="D4918" s="196">
        <v>18</v>
      </c>
      <c r="E4918" s="197" t="s">
        <v>144</v>
      </c>
      <c r="F4918" s="196" t="s">
        <v>144</v>
      </c>
      <c r="G4918" s="196">
        <v>101274</v>
      </c>
      <c r="H4918" s="196" t="s">
        <v>10471</v>
      </c>
      <c r="I4918" s="196" t="s">
        <v>6762</v>
      </c>
      <c r="J4918" s="196" t="s">
        <v>5432</v>
      </c>
      <c r="K4918" s="197">
        <v>12.4</v>
      </c>
      <c r="L4918" s="196" t="s">
        <v>5433</v>
      </c>
    </row>
    <row r="4919" spans="1:12" ht="15.75">
      <c r="A4919" s="196" t="s">
        <v>10351</v>
      </c>
      <c r="B4919" s="196" t="s">
        <v>10352</v>
      </c>
      <c r="C4919" s="196" t="s">
        <v>10353</v>
      </c>
      <c r="D4919" s="196">
        <v>18</v>
      </c>
      <c r="E4919" s="197" t="s">
        <v>144</v>
      </c>
      <c r="F4919" s="196" t="s">
        <v>144</v>
      </c>
      <c r="G4919" s="196">
        <v>101275</v>
      </c>
      <c r="H4919" s="196" t="s">
        <v>10472</v>
      </c>
      <c r="I4919" s="196" t="s">
        <v>6762</v>
      </c>
      <c r="J4919" s="196" t="s">
        <v>5432</v>
      </c>
      <c r="K4919" s="197">
        <v>14.4</v>
      </c>
      <c r="L4919" s="196" t="s">
        <v>5433</v>
      </c>
    </row>
    <row r="4920" spans="1:12" ht="15.75">
      <c r="A4920" s="196" t="s">
        <v>10351</v>
      </c>
      <c r="B4920" s="196" t="s">
        <v>10352</v>
      </c>
      <c r="C4920" s="196" t="s">
        <v>10353</v>
      </c>
      <c r="D4920" s="196">
        <v>18</v>
      </c>
      <c r="E4920" s="197" t="s">
        <v>144</v>
      </c>
      <c r="F4920" s="196" t="s">
        <v>144</v>
      </c>
      <c r="G4920" s="196">
        <v>101276</v>
      </c>
      <c r="H4920" s="196" t="s">
        <v>10473</v>
      </c>
      <c r="I4920" s="196" t="s">
        <v>6762</v>
      </c>
      <c r="J4920" s="196" t="s">
        <v>5432</v>
      </c>
      <c r="K4920" s="197">
        <v>15.91</v>
      </c>
      <c r="L4920" s="196" t="s">
        <v>5433</v>
      </c>
    </row>
    <row r="4921" spans="1:12" ht="15.75">
      <c r="A4921" s="196" t="s">
        <v>10351</v>
      </c>
      <c r="B4921" s="196" t="s">
        <v>10352</v>
      </c>
      <c r="C4921" s="196" t="s">
        <v>10353</v>
      </c>
      <c r="D4921" s="196">
        <v>18</v>
      </c>
      <c r="E4921" s="197" t="s">
        <v>144</v>
      </c>
      <c r="F4921" s="196" t="s">
        <v>144</v>
      </c>
      <c r="G4921" s="196">
        <v>101277</v>
      </c>
      <c r="H4921" s="196" t="s">
        <v>10474</v>
      </c>
      <c r="I4921" s="196" t="s">
        <v>6762</v>
      </c>
      <c r="J4921" s="196" t="s">
        <v>5432</v>
      </c>
      <c r="K4921" s="197">
        <v>20.32</v>
      </c>
      <c r="L4921" s="196" t="s">
        <v>5433</v>
      </c>
    </row>
    <row r="4922" spans="1:12" ht="15.75">
      <c r="A4922" s="196" t="s">
        <v>10351</v>
      </c>
      <c r="B4922" s="196" t="s">
        <v>10352</v>
      </c>
      <c r="C4922" s="196" t="s">
        <v>10353</v>
      </c>
      <c r="D4922" s="196">
        <v>18</v>
      </c>
      <c r="E4922" s="197" t="s">
        <v>144</v>
      </c>
      <c r="F4922" s="196" t="s">
        <v>144</v>
      </c>
      <c r="G4922" s="196">
        <v>102354</v>
      </c>
      <c r="H4922" s="196" t="s">
        <v>10475</v>
      </c>
      <c r="I4922" s="196" t="s">
        <v>6762</v>
      </c>
      <c r="J4922" s="196" t="s">
        <v>5432</v>
      </c>
      <c r="K4922" s="197">
        <v>111.28</v>
      </c>
      <c r="L4922" s="196" t="s">
        <v>5433</v>
      </c>
    </row>
    <row r="4923" spans="1:12" ht="15.75">
      <c r="A4923" s="196" t="s">
        <v>10351</v>
      </c>
      <c r="B4923" s="196" t="s">
        <v>10352</v>
      </c>
      <c r="C4923" s="196" t="s">
        <v>10353</v>
      </c>
      <c r="D4923" s="196">
        <v>18</v>
      </c>
      <c r="E4923" s="197" t="s">
        <v>144</v>
      </c>
      <c r="F4923" s="196" t="s">
        <v>144</v>
      </c>
      <c r="G4923" s="196">
        <v>102355</v>
      </c>
      <c r="H4923" s="196" t="s">
        <v>10476</v>
      </c>
      <c r="I4923" s="196" t="s">
        <v>6762</v>
      </c>
      <c r="J4923" s="196" t="s">
        <v>5432</v>
      </c>
      <c r="K4923" s="197">
        <v>130.75</v>
      </c>
      <c r="L4923" s="196" t="s">
        <v>5433</v>
      </c>
    </row>
    <row r="4924" spans="1:12" ht="15.75">
      <c r="A4924" s="196" t="s">
        <v>10351</v>
      </c>
      <c r="B4924" s="196" t="s">
        <v>10352</v>
      </c>
      <c r="C4924" s="196" t="s">
        <v>10353</v>
      </c>
      <c r="D4924" s="196">
        <v>18</v>
      </c>
      <c r="E4924" s="197" t="s">
        <v>144</v>
      </c>
      <c r="F4924" s="196" t="s">
        <v>144</v>
      </c>
      <c r="G4924" s="196">
        <v>102360</v>
      </c>
      <c r="H4924" s="196" t="s">
        <v>10477</v>
      </c>
      <c r="I4924" s="196" t="s">
        <v>6762</v>
      </c>
      <c r="J4924" s="196" t="s">
        <v>5432</v>
      </c>
      <c r="K4924" s="197">
        <v>14.84</v>
      </c>
      <c r="L4924" s="196" t="s">
        <v>5433</v>
      </c>
    </row>
    <row r="4925" spans="1:12" ht="15.75">
      <c r="A4925" s="196" t="s">
        <v>10351</v>
      </c>
      <c r="B4925" s="196" t="s">
        <v>10352</v>
      </c>
      <c r="C4925" s="196" t="s">
        <v>10353</v>
      </c>
      <c r="D4925" s="196">
        <v>18</v>
      </c>
      <c r="E4925" s="197" t="s">
        <v>144</v>
      </c>
      <c r="F4925" s="196" t="s">
        <v>144</v>
      </c>
      <c r="G4925" s="196">
        <v>102361</v>
      </c>
      <c r="H4925" s="196" t="s">
        <v>10478</v>
      </c>
      <c r="I4925" s="196" t="s">
        <v>6762</v>
      </c>
      <c r="J4925" s="196" t="s">
        <v>5432</v>
      </c>
      <c r="K4925" s="197">
        <v>24.09</v>
      </c>
      <c r="L4925" s="196" t="s">
        <v>5433</v>
      </c>
    </row>
    <row r="4926" spans="1:12" ht="15.75">
      <c r="A4926" s="196" t="s">
        <v>10351</v>
      </c>
      <c r="B4926" s="196" t="s">
        <v>10352</v>
      </c>
      <c r="C4926" s="196" t="s">
        <v>10479</v>
      </c>
      <c r="D4926" s="196">
        <v>19</v>
      </c>
      <c r="E4926" s="197" t="s">
        <v>144</v>
      </c>
      <c r="F4926" s="196" t="s">
        <v>144</v>
      </c>
      <c r="G4926" s="196">
        <v>90082</v>
      </c>
      <c r="H4926" s="196" t="s">
        <v>10480</v>
      </c>
      <c r="I4926" s="196" t="s">
        <v>6762</v>
      </c>
      <c r="J4926" s="196" t="s">
        <v>5432</v>
      </c>
      <c r="K4926" s="197">
        <v>7.36</v>
      </c>
      <c r="L4926" s="196" t="s">
        <v>5433</v>
      </c>
    </row>
    <row r="4927" spans="1:12" ht="15.75">
      <c r="A4927" s="196" t="s">
        <v>10351</v>
      </c>
      <c r="B4927" s="196" t="s">
        <v>10352</v>
      </c>
      <c r="C4927" s="196" t="s">
        <v>10479</v>
      </c>
      <c r="D4927" s="196">
        <v>19</v>
      </c>
      <c r="E4927" s="197" t="s">
        <v>144</v>
      </c>
      <c r="F4927" s="196" t="s">
        <v>144</v>
      </c>
      <c r="G4927" s="196">
        <v>90084</v>
      </c>
      <c r="H4927" s="196" t="s">
        <v>10481</v>
      </c>
      <c r="I4927" s="196" t="s">
        <v>6762</v>
      </c>
      <c r="J4927" s="196" t="s">
        <v>5432</v>
      </c>
      <c r="K4927" s="197">
        <v>7.13</v>
      </c>
      <c r="L4927" s="196" t="s">
        <v>5433</v>
      </c>
    </row>
    <row r="4928" spans="1:12" ht="15.75">
      <c r="A4928" s="196" t="s">
        <v>10351</v>
      </c>
      <c r="B4928" s="196" t="s">
        <v>10352</v>
      </c>
      <c r="C4928" s="196" t="s">
        <v>10479</v>
      </c>
      <c r="D4928" s="196">
        <v>19</v>
      </c>
      <c r="E4928" s="197" t="s">
        <v>144</v>
      </c>
      <c r="F4928" s="196" t="s">
        <v>144</v>
      </c>
      <c r="G4928" s="196">
        <v>90086</v>
      </c>
      <c r="H4928" s="196" t="s">
        <v>10482</v>
      </c>
      <c r="I4928" s="196" t="s">
        <v>6762</v>
      </c>
      <c r="J4928" s="196" t="s">
        <v>5432</v>
      </c>
      <c r="K4928" s="197">
        <v>6.74</v>
      </c>
      <c r="L4928" s="196" t="s">
        <v>5433</v>
      </c>
    </row>
    <row r="4929" spans="1:12" ht="15.75">
      <c r="A4929" s="196" t="s">
        <v>10351</v>
      </c>
      <c r="B4929" s="196" t="s">
        <v>10352</v>
      </c>
      <c r="C4929" s="196" t="s">
        <v>10479</v>
      </c>
      <c r="D4929" s="196">
        <v>19</v>
      </c>
      <c r="E4929" s="197" t="s">
        <v>144</v>
      </c>
      <c r="F4929" s="196" t="s">
        <v>144</v>
      </c>
      <c r="G4929" s="196">
        <v>90087</v>
      </c>
      <c r="H4929" s="196" t="s">
        <v>10483</v>
      </c>
      <c r="I4929" s="196" t="s">
        <v>6762</v>
      </c>
      <c r="J4929" s="196" t="s">
        <v>5432</v>
      </c>
      <c r="K4929" s="197">
        <v>6.15</v>
      </c>
      <c r="L4929" s="196" t="s">
        <v>5433</v>
      </c>
    </row>
    <row r="4930" spans="1:12" ht="15.75">
      <c r="A4930" s="196" t="s">
        <v>10351</v>
      </c>
      <c r="B4930" s="196" t="s">
        <v>10352</v>
      </c>
      <c r="C4930" s="196" t="s">
        <v>10479</v>
      </c>
      <c r="D4930" s="196">
        <v>19</v>
      </c>
      <c r="E4930" s="197" t="s">
        <v>144</v>
      </c>
      <c r="F4930" s="196" t="s">
        <v>144</v>
      </c>
      <c r="G4930" s="196">
        <v>90090</v>
      </c>
      <c r="H4930" s="196" t="s">
        <v>10484</v>
      </c>
      <c r="I4930" s="196" t="s">
        <v>6762</v>
      </c>
      <c r="J4930" s="196" t="s">
        <v>5432</v>
      </c>
      <c r="K4930" s="197">
        <v>6.02</v>
      </c>
      <c r="L4930" s="196" t="s">
        <v>5433</v>
      </c>
    </row>
    <row r="4931" spans="1:12" ht="15.75">
      <c r="A4931" s="196" t="s">
        <v>10351</v>
      </c>
      <c r="B4931" s="196" t="s">
        <v>10352</v>
      </c>
      <c r="C4931" s="196" t="s">
        <v>10479</v>
      </c>
      <c r="D4931" s="196">
        <v>19</v>
      </c>
      <c r="E4931" s="197" t="s">
        <v>144</v>
      </c>
      <c r="F4931" s="196" t="s">
        <v>144</v>
      </c>
      <c r="G4931" s="196">
        <v>90091</v>
      </c>
      <c r="H4931" s="196" t="s">
        <v>10485</v>
      </c>
      <c r="I4931" s="196" t="s">
        <v>6762</v>
      </c>
      <c r="J4931" s="196" t="s">
        <v>5432</v>
      </c>
      <c r="K4931" s="197">
        <v>3.98</v>
      </c>
      <c r="L4931" s="196" t="s">
        <v>5433</v>
      </c>
    </row>
    <row r="4932" spans="1:12" ht="15.75">
      <c r="A4932" s="196" t="s">
        <v>10351</v>
      </c>
      <c r="B4932" s="196" t="s">
        <v>10352</v>
      </c>
      <c r="C4932" s="196" t="s">
        <v>10479</v>
      </c>
      <c r="D4932" s="196">
        <v>19</v>
      </c>
      <c r="E4932" s="197" t="s">
        <v>144</v>
      </c>
      <c r="F4932" s="196" t="s">
        <v>144</v>
      </c>
      <c r="G4932" s="196">
        <v>90092</v>
      </c>
      <c r="H4932" s="196" t="s">
        <v>10486</v>
      </c>
      <c r="I4932" s="196" t="s">
        <v>6762</v>
      </c>
      <c r="J4932" s="196" t="s">
        <v>5432</v>
      </c>
      <c r="K4932" s="197">
        <v>3.93</v>
      </c>
      <c r="L4932" s="196" t="s">
        <v>5433</v>
      </c>
    </row>
    <row r="4933" spans="1:12" ht="15.75">
      <c r="A4933" s="196" t="s">
        <v>10351</v>
      </c>
      <c r="B4933" s="196" t="s">
        <v>10352</v>
      </c>
      <c r="C4933" s="196" t="s">
        <v>10479</v>
      </c>
      <c r="D4933" s="196">
        <v>19</v>
      </c>
      <c r="E4933" s="197" t="s">
        <v>144</v>
      </c>
      <c r="F4933" s="196" t="s">
        <v>144</v>
      </c>
      <c r="G4933" s="196">
        <v>90094</v>
      </c>
      <c r="H4933" s="196" t="s">
        <v>10487</v>
      </c>
      <c r="I4933" s="196" t="s">
        <v>6762</v>
      </c>
      <c r="J4933" s="196" t="s">
        <v>5432</v>
      </c>
      <c r="K4933" s="197">
        <v>3.72</v>
      </c>
      <c r="L4933" s="196" t="s">
        <v>5433</v>
      </c>
    </row>
    <row r="4934" spans="1:12" ht="15.75">
      <c r="A4934" s="196" t="s">
        <v>10351</v>
      </c>
      <c r="B4934" s="196" t="s">
        <v>10352</v>
      </c>
      <c r="C4934" s="196" t="s">
        <v>10479</v>
      </c>
      <c r="D4934" s="196">
        <v>19</v>
      </c>
      <c r="E4934" s="197" t="s">
        <v>144</v>
      </c>
      <c r="F4934" s="196" t="s">
        <v>144</v>
      </c>
      <c r="G4934" s="196">
        <v>90095</v>
      </c>
      <c r="H4934" s="196" t="s">
        <v>10488</v>
      </c>
      <c r="I4934" s="196" t="s">
        <v>6762</v>
      </c>
      <c r="J4934" s="196" t="s">
        <v>5432</v>
      </c>
      <c r="K4934" s="197">
        <v>3.38</v>
      </c>
      <c r="L4934" s="196" t="s">
        <v>5433</v>
      </c>
    </row>
    <row r="4935" spans="1:12" ht="15.75">
      <c r="A4935" s="196" t="s">
        <v>10351</v>
      </c>
      <c r="B4935" s="196" t="s">
        <v>10352</v>
      </c>
      <c r="C4935" s="196" t="s">
        <v>10479</v>
      </c>
      <c r="D4935" s="196">
        <v>19</v>
      </c>
      <c r="E4935" s="197" t="s">
        <v>144</v>
      </c>
      <c r="F4935" s="196" t="s">
        <v>144</v>
      </c>
      <c r="G4935" s="196">
        <v>90098</v>
      </c>
      <c r="H4935" s="196" t="s">
        <v>10489</v>
      </c>
      <c r="I4935" s="196" t="s">
        <v>6762</v>
      </c>
      <c r="J4935" s="196" t="s">
        <v>5432</v>
      </c>
      <c r="K4935" s="197">
        <v>3.32</v>
      </c>
      <c r="L4935" s="196" t="s">
        <v>5433</v>
      </c>
    </row>
    <row r="4936" spans="1:12" ht="15.75">
      <c r="A4936" s="196" t="s">
        <v>10351</v>
      </c>
      <c r="B4936" s="196" t="s">
        <v>10352</v>
      </c>
      <c r="C4936" s="196" t="s">
        <v>10479</v>
      </c>
      <c r="D4936" s="196">
        <v>19</v>
      </c>
      <c r="E4936" s="197" t="s">
        <v>144</v>
      </c>
      <c r="F4936" s="196" t="s">
        <v>144</v>
      </c>
      <c r="G4936" s="196">
        <v>90099</v>
      </c>
      <c r="H4936" s="196" t="s">
        <v>10490</v>
      </c>
      <c r="I4936" s="196" t="s">
        <v>6762</v>
      </c>
      <c r="J4936" s="196" t="s">
        <v>5432</v>
      </c>
      <c r="K4936" s="197">
        <v>11.05</v>
      </c>
      <c r="L4936" s="196" t="s">
        <v>5433</v>
      </c>
    </row>
    <row r="4937" spans="1:12" ht="15.75">
      <c r="A4937" s="196" t="s">
        <v>10351</v>
      </c>
      <c r="B4937" s="196" t="s">
        <v>10352</v>
      </c>
      <c r="C4937" s="196" t="s">
        <v>10479</v>
      </c>
      <c r="D4937" s="196">
        <v>19</v>
      </c>
      <c r="E4937" s="197" t="s">
        <v>144</v>
      </c>
      <c r="F4937" s="196" t="s">
        <v>144</v>
      </c>
      <c r="G4937" s="196">
        <v>90100</v>
      </c>
      <c r="H4937" s="196" t="s">
        <v>10491</v>
      </c>
      <c r="I4937" s="196" t="s">
        <v>6762</v>
      </c>
      <c r="J4937" s="196" t="s">
        <v>5432</v>
      </c>
      <c r="K4937" s="197">
        <v>9.3800000000000008</v>
      </c>
      <c r="L4937" s="196" t="s">
        <v>5433</v>
      </c>
    </row>
    <row r="4938" spans="1:12" ht="15.75">
      <c r="A4938" s="196" t="s">
        <v>10351</v>
      </c>
      <c r="B4938" s="196" t="s">
        <v>10352</v>
      </c>
      <c r="C4938" s="196" t="s">
        <v>10479</v>
      </c>
      <c r="D4938" s="196">
        <v>19</v>
      </c>
      <c r="E4938" s="197" t="s">
        <v>144</v>
      </c>
      <c r="F4938" s="196" t="s">
        <v>144</v>
      </c>
      <c r="G4938" s="196">
        <v>90101</v>
      </c>
      <c r="H4938" s="196" t="s">
        <v>10492</v>
      </c>
      <c r="I4938" s="196" t="s">
        <v>6762</v>
      </c>
      <c r="J4938" s="196" t="s">
        <v>5432</v>
      </c>
      <c r="K4938" s="197">
        <v>9.26</v>
      </c>
      <c r="L4938" s="196" t="s">
        <v>5433</v>
      </c>
    </row>
    <row r="4939" spans="1:12" ht="15.75">
      <c r="A4939" s="196" t="s">
        <v>10351</v>
      </c>
      <c r="B4939" s="196" t="s">
        <v>10352</v>
      </c>
      <c r="C4939" s="196" t="s">
        <v>10479</v>
      </c>
      <c r="D4939" s="196">
        <v>19</v>
      </c>
      <c r="E4939" s="197" t="s">
        <v>144</v>
      </c>
      <c r="F4939" s="196" t="s">
        <v>144</v>
      </c>
      <c r="G4939" s="196">
        <v>90102</v>
      </c>
      <c r="H4939" s="196" t="s">
        <v>10493</v>
      </c>
      <c r="I4939" s="196" t="s">
        <v>6762</v>
      </c>
      <c r="J4939" s="196" t="s">
        <v>5432</v>
      </c>
      <c r="K4939" s="197">
        <v>8.44</v>
      </c>
      <c r="L4939" s="196" t="s">
        <v>5433</v>
      </c>
    </row>
    <row r="4940" spans="1:12" ht="15.75">
      <c r="A4940" s="196" t="s">
        <v>10351</v>
      </c>
      <c r="B4940" s="196" t="s">
        <v>10352</v>
      </c>
      <c r="C4940" s="196" t="s">
        <v>10479</v>
      </c>
      <c r="D4940" s="196">
        <v>19</v>
      </c>
      <c r="E4940" s="197" t="s">
        <v>144</v>
      </c>
      <c r="F4940" s="196" t="s">
        <v>144</v>
      </c>
      <c r="G4940" s="196">
        <v>90105</v>
      </c>
      <c r="H4940" s="196" t="s">
        <v>10494</v>
      </c>
      <c r="I4940" s="196" t="s">
        <v>6762</v>
      </c>
      <c r="J4940" s="196" t="s">
        <v>5432</v>
      </c>
      <c r="K4940" s="197">
        <v>6.09</v>
      </c>
      <c r="L4940" s="196" t="s">
        <v>5433</v>
      </c>
    </row>
    <row r="4941" spans="1:12" ht="15.75">
      <c r="A4941" s="196" t="s">
        <v>10351</v>
      </c>
      <c r="B4941" s="196" t="s">
        <v>10352</v>
      </c>
      <c r="C4941" s="196" t="s">
        <v>10479</v>
      </c>
      <c r="D4941" s="196">
        <v>19</v>
      </c>
      <c r="E4941" s="197" t="s">
        <v>144</v>
      </c>
      <c r="F4941" s="196" t="s">
        <v>144</v>
      </c>
      <c r="G4941" s="196">
        <v>90106</v>
      </c>
      <c r="H4941" s="196" t="s">
        <v>10495</v>
      </c>
      <c r="I4941" s="196" t="s">
        <v>6762</v>
      </c>
      <c r="J4941" s="196" t="s">
        <v>5432</v>
      </c>
      <c r="K4941" s="197">
        <v>5.17</v>
      </c>
      <c r="L4941" s="196" t="s">
        <v>5433</v>
      </c>
    </row>
    <row r="4942" spans="1:12" ht="15.75">
      <c r="A4942" s="196" t="s">
        <v>10351</v>
      </c>
      <c r="B4942" s="196" t="s">
        <v>10352</v>
      </c>
      <c r="C4942" s="196" t="s">
        <v>10479</v>
      </c>
      <c r="D4942" s="196">
        <v>19</v>
      </c>
      <c r="E4942" s="197" t="s">
        <v>144</v>
      </c>
      <c r="F4942" s="196" t="s">
        <v>144</v>
      </c>
      <c r="G4942" s="196">
        <v>90107</v>
      </c>
      <c r="H4942" s="196" t="s">
        <v>10496</v>
      </c>
      <c r="I4942" s="196" t="s">
        <v>6762</v>
      </c>
      <c r="J4942" s="196" t="s">
        <v>5432</v>
      </c>
      <c r="K4942" s="197">
        <v>5.0999999999999996</v>
      </c>
      <c r="L4942" s="196" t="s">
        <v>5433</v>
      </c>
    </row>
    <row r="4943" spans="1:12" ht="15.75">
      <c r="A4943" s="196" t="s">
        <v>10351</v>
      </c>
      <c r="B4943" s="196" t="s">
        <v>10352</v>
      </c>
      <c r="C4943" s="196" t="s">
        <v>10479</v>
      </c>
      <c r="D4943" s="196">
        <v>19</v>
      </c>
      <c r="E4943" s="197" t="s">
        <v>144</v>
      </c>
      <c r="F4943" s="196" t="s">
        <v>144</v>
      </c>
      <c r="G4943" s="196">
        <v>90108</v>
      </c>
      <c r="H4943" s="196" t="s">
        <v>10497</v>
      </c>
      <c r="I4943" s="196" t="s">
        <v>6762</v>
      </c>
      <c r="J4943" s="196" t="s">
        <v>5432</v>
      </c>
      <c r="K4943" s="197">
        <v>4.6399999999999997</v>
      </c>
      <c r="L4943" s="196" t="s">
        <v>5433</v>
      </c>
    </row>
    <row r="4944" spans="1:12" ht="15.75">
      <c r="A4944" s="196" t="s">
        <v>10351</v>
      </c>
      <c r="B4944" s="196" t="s">
        <v>10352</v>
      </c>
      <c r="C4944" s="196" t="s">
        <v>10479</v>
      </c>
      <c r="D4944" s="196">
        <v>19</v>
      </c>
      <c r="E4944" s="197" t="s">
        <v>144</v>
      </c>
      <c r="F4944" s="196" t="s">
        <v>144</v>
      </c>
      <c r="G4944" s="196">
        <v>93358</v>
      </c>
      <c r="H4944" s="196" t="s">
        <v>10498</v>
      </c>
      <c r="I4944" s="196" t="s">
        <v>6762</v>
      </c>
      <c r="J4944" s="196" t="s">
        <v>5884</v>
      </c>
      <c r="K4944" s="197">
        <v>67.92</v>
      </c>
      <c r="L4944" s="196" t="s">
        <v>5433</v>
      </c>
    </row>
    <row r="4945" spans="1:12" ht="15.75">
      <c r="A4945" s="196" t="s">
        <v>10351</v>
      </c>
      <c r="B4945" s="196" t="s">
        <v>10352</v>
      </c>
      <c r="C4945" s="196" t="s">
        <v>10479</v>
      </c>
      <c r="D4945" s="196">
        <v>19</v>
      </c>
      <c r="E4945" s="197" t="s">
        <v>144</v>
      </c>
      <c r="F4945" s="196" t="s">
        <v>144</v>
      </c>
      <c r="G4945" s="196">
        <v>102276</v>
      </c>
      <c r="H4945" s="196" t="s">
        <v>10499</v>
      </c>
      <c r="I4945" s="196" t="s">
        <v>6762</v>
      </c>
      <c r="J4945" s="196" t="s">
        <v>5432</v>
      </c>
      <c r="K4945" s="197">
        <v>8.27</v>
      </c>
      <c r="L4945" s="196" t="s">
        <v>5433</v>
      </c>
    </row>
    <row r="4946" spans="1:12" ht="15.75">
      <c r="A4946" s="196" t="s">
        <v>10351</v>
      </c>
      <c r="B4946" s="196" t="s">
        <v>10352</v>
      </c>
      <c r="C4946" s="196" t="s">
        <v>10479</v>
      </c>
      <c r="D4946" s="196">
        <v>19</v>
      </c>
      <c r="E4946" s="197" t="s">
        <v>144</v>
      </c>
      <c r="F4946" s="196" t="s">
        <v>144</v>
      </c>
      <c r="G4946" s="196">
        <v>102277</v>
      </c>
      <c r="H4946" s="196" t="s">
        <v>10500</v>
      </c>
      <c r="I4946" s="196" t="s">
        <v>6762</v>
      </c>
      <c r="J4946" s="196" t="s">
        <v>5432</v>
      </c>
      <c r="K4946" s="197">
        <v>6.54</v>
      </c>
      <c r="L4946" s="196" t="s">
        <v>5433</v>
      </c>
    </row>
    <row r="4947" spans="1:12" ht="15.75">
      <c r="A4947" s="196" t="s">
        <v>10351</v>
      </c>
      <c r="B4947" s="196" t="s">
        <v>10352</v>
      </c>
      <c r="C4947" s="196" t="s">
        <v>10479</v>
      </c>
      <c r="D4947" s="196">
        <v>19</v>
      </c>
      <c r="E4947" s="197" t="s">
        <v>144</v>
      </c>
      <c r="F4947" s="196" t="s">
        <v>144</v>
      </c>
      <c r="G4947" s="196">
        <v>102278</v>
      </c>
      <c r="H4947" s="196" t="s">
        <v>10501</v>
      </c>
      <c r="I4947" s="196" t="s">
        <v>6762</v>
      </c>
      <c r="J4947" s="196" t="s">
        <v>5432</v>
      </c>
      <c r="K4947" s="197">
        <v>6.41</v>
      </c>
      <c r="L4947" s="196" t="s">
        <v>5433</v>
      </c>
    </row>
    <row r="4948" spans="1:12" ht="15.75">
      <c r="A4948" s="196" t="s">
        <v>10351</v>
      </c>
      <c r="B4948" s="196" t="s">
        <v>10352</v>
      </c>
      <c r="C4948" s="196" t="s">
        <v>10479</v>
      </c>
      <c r="D4948" s="196">
        <v>19</v>
      </c>
      <c r="E4948" s="197" t="s">
        <v>144</v>
      </c>
      <c r="F4948" s="196" t="s">
        <v>144</v>
      </c>
      <c r="G4948" s="196">
        <v>102279</v>
      </c>
      <c r="H4948" s="196" t="s">
        <v>10502</v>
      </c>
      <c r="I4948" s="196" t="s">
        <v>6762</v>
      </c>
      <c r="J4948" s="196" t="s">
        <v>5432</v>
      </c>
      <c r="K4948" s="197">
        <v>4.57</v>
      </c>
      <c r="L4948" s="196" t="s">
        <v>5433</v>
      </c>
    </row>
    <row r="4949" spans="1:12" ht="15.75">
      <c r="A4949" s="196" t="s">
        <v>10351</v>
      </c>
      <c r="B4949" s="196" t="s">
        <v>10352</v>
      </c>
      <c r="C4949" s="196" t="s">
        <v>10479</v>
      </c>
      <c r="D4949" s="196">
        <v>19</v>
      </c>
      <c r="E4949" s="197" t="s">
        <v>144</v>
      </c>
      <c r="F4949" s="196" t="s">
        <v>144</v>
      </c>
      <c r="G4949" s="196">
        <v>102280</v>
      </c>
      <c r="H4949" s="196" t="s">
        <v>10503</v>
      </c>
      <c r="I4949" s="196" t="s">
        <v>6762</v>
      </c>
      <c r="J4949" s="196" t="s">
        <v>5432</v>
      </c>
      <c r="K4949" s="197">
        <v>3.61</v>
      </c>
      <c r="L4949" s="196" t="s">
        <v>5433</v>
      </c>
    </row>
    <row r="4950" spans="1:12" ht="15.75">
      <c r="A4950" s="196" t="s">
        <v>10351</v>
      </c>
      <c r="B4950" s="196" t="s">
        <v>10352</v>
      </c>
      <c r="C4950" s="196" t="s">
        <v>10479</v>
      </c>
      <c r="D4950" s="196">
        <v>19</v>
      </c>
      <c r="E4950" s="197" t="s">
        <v>144</v>
      </c>
      <c r="F4950" s="196" t="s">
        <v>144</v>
      </c>
      <c r="G4950" s="196">
        <v>102281</v>
      </c>
      <c r="H4950" s="196" t="s">
        <v>10504</v>
      </c>
      <c r="I4950" s="196" t="s">
        <v>6762</v>
      </c>
      <c r="J4950" s="196" t="s">
        <v>5432</v>
      </c>
      <c r="K4950" s="197">
        <v>3.54</v>
      </c>
      <c r="L4950" s="196" t="s">
        <v>5433</v>
      </c>
    </row>
    <row r="4951" spans="1:12" ht="15.75">
      <c r="A4951" s="196" t="s">
        <v>10351</v>
      </c>
      <c r="B4951" s="196" t="s">
        <v>10352</v>
      </c>
      <c r="C4951" s="196" t="s">
        <v>10479</v>
      </c>
      <c r="D4951" s="196">
        <v>19</v>
      </c>
      <c r="E4951" s="197" t="s">
        <v>144</v>
      </c>
      <c r="F4951" s="196" t="s">
        <v>144</v>
      </c>
      <c r="G4951" s="196">
        <v>102282</v>
      </c>
      <c r="H4951" s="196" t="s">
        <v>10505</v>
      </c>
      <c r="I4951" s="196" t="s">
        <v>6762</v>
      </c>
      <c r="J4951" s="196" t="s">
        <v>5432</v>
      </c>
      <c r="K4951" s="197">
        <v>9.19</v>
      </c>
      <c r="L4951" s="196" t="s">
        <v>5433</v>
      </c>
    </row>
    <row r="4952" spans="1:12" ht="15.75">
      <c r="A4952" s="196" t="s">
        <v>10351</v>
      </c>
      <c r="B4952" s="196" t="s">
        <v>10352</v>
      </c>
      <c r="C4952" s="196" t="s">
        <v>10479</v>
      </c>
      <c r="D4952" s="196">
        <v>19</v>
      </c>
      <c r="E4952" s="197" t="s">
        <v>144</v>
      </c>
      <c r="F4952" s="196" t="s">
        <v>144</v>
      </c>
      <c r="G4952" s="196">
        <v>102283</v>
      </c>
      <c r="H4952" s="196" t="s">
        <v>10506</v>
      </c>
      <c r="I4952" s="196" t="s">
        <v>6762</v>
      </c>
      <c r="J4952" s="196" t="s">
        <v>5432</v>
      </c>
      <c r="K4952" s="197">
        <v>8.18</v>
      </c>
      <c r="L4952" s="196" t="s">
        <v>5433</v>
      </c>
    </row>
    <row r="4953" spans="1:12" ht="15.75">
      <c r="A4953" s="196" t="s">
        <v>10351</v>
      </c>
      <c r="B4953" s="196" t="s">
        <v>10352</v>
      </c>
      <c r="C4953" s="196" t="s">
        <v>10479</v>
      </c>
      <c r="D4953" s="196">
        <v>19</v>
      </c>
      <c r="E4953" s="197" t="s">
        <v>144</v>
      </c>
      <c r="F4953" s="196" t="s">
        <v>144</v>
      </c>
      <c r="G4953" s="196">
        <v>102284</v>
      </c>
      <c r="H4953" s="196" t="s">
        <v>10507</v>
      </c>
      <c r="I4953" s="196" t="s">
        <v>6762</v>
      </c>
      <c r="J4953" s="196" t="s">
        <v>5432</v>
      </c>
      <c r="K4953" s="197">
        <v>7.92</v>
      </c>
      <c r="L4953" s="196" t="s">
        <v>5433</v>
      </c>
    </row>
    <row r="4954" spans="1:12" ht="15.75">
      <c r="A4954" s="196" t="s">
        <v>10351</v>
      </c>
      <c r="B4954" s="196" t="s">
        <v>10352</v>
      </c>
      <c r="C4954" s="196" t="s">
        <v>10479</v>
      </c>
      <c r="D4954" s="196">
        <v>19</v>
      </c>
      <c r="E4954" s="197" t="s">
        <v>144</v>
      </c>
      <c r="F4954" s="196" t="s">
        <v>144</v>
      </c>
      <c r="G4954" s="196">
        <v>102285</v>
      </c>
      <c r="H4954" s="196" t="s">
        <v>10508</v>
      </c>
      <c r="I4954" s="196" t="s">
        <v>6762</v>
      </c>
      <c r="J4954" s="196" t="s">
        <v>5432</v>
      </c>
      <c r="K4954" s="197">
        <v>7.48</v>
      </c>
      <c r="L4954" s="196" t="s">
        <v>5433</v>
      </c>
    </row>
    <row r="4955" spans="1:12" ht="15.75">
      <c r="A4955" s="196" t="s">
        <v>10351</v>
      </c>
      <c r="B4955" s="196" t="s">
        <v>10352</v>
      </c>
      <c r="C4955" s="196" t="s">
        <v>10479</v>
      </c>
      <c r="D4955" s="196">
        <v>19</v>
      </c>
      <c r="E4955" s="197" t="s">
        <v>144</v>
      </c>
      <c r="F4955" s="196" t="s">
        <v>144</v>
      </c>
      <c r="G4955" s="196">
        <v>102286</v>
      </c>
      <c r="H4955" s="196" t="s">
        <v>10509</v>
      </c>
      <c r="I4955" s="196" t="s">
        <v>6762</v>
      </c>
      <c r="J4955" s="196" t="s">
        <v>5432</v>
      </c>
      <c r="K4955" s="197">
        <v>7.28</v>
      </c>
      <c r="L4955" s="196" t="s">
        <v>5433</v>
      </c>
    </row>
    <row r="4956" spans="1:12" ht="15.75">
      <c r="A4956" s="196" t="s">
        <v>10351</v>
      </c>
      <c r="B4956" s="196" t="s">
        <v>10352</v>
      </c>
      <c r="C4956" s="196" t="s">
        <v>10479</v>
      </c>
      <c r="D4956" s="196">
        <v>19</v>
      </c>
      <c r="E4956" s="197" t="s">
        <v>144</v>
      </c>
      <c r="F4956" s="196" t="s">
        <v>144</v>
      </c>
      <c r="G4956" s="196">
        <v>102287</v>
      </c>
      <c r="H4956" s="196" t="s">
        <v>10510</v>
      </c>
      <c r="I4956" s="196" t="s">
        <v>6762</v>
      </c>
      <c r="J4956" s="196" t="s">
        <v>5432</v>
      </c>
      <c r="K4956" s="197">
        <v>7.13</v>
      </c>
      <c r="L4956" s="196" t="s">
        <v>5433</v>
      </c>
    </row>
    <row r="4957" spans="1:12" ht="15.75">
      <c r="A4957" s="196" t="s">
        <v>10351</v>
      </c>
      <c r="B4957" s="196" t="s">
        <v>10352</v>
      </c>
      <c r="C4957" s="196" t="s">
        <v>10479</v>
      </c>
      <c r="D4957" s="196">
        <v>19</v>
      </c>
      <c r="E4957" s="197" t="s">
        <v>144</v>
      </c>
      <c r="F4957" s="196" t="s">
        <v>144</v>
      </c>
      <c r="G4957" s="196">
        <v>102288</v>
      </c>
      <c r="H4957" s="196" t="s">
        <v>10511</v>
      </c>
      <c r="I4957" s="196" t="s">
        <v>6762</v>
      </c>
      <c r="J4957" s="196" t="s">
        <v>5432</v>
      </c>
      <c r="K4957" s="197">
        <v>6.84</v>
      </c>
      <c r="L4957" s="196" t="s">
        <v>5433</v>
      </c>
    </row>
    <row r="4958" spans="1:12" ht="15.75">
      <c r="A4958" s="196" t="s">
        <v>10351</v>
      </c>
      <c r="B4958" s="196" t="s">
        <v>10352</v>
      </c>
      <c r="C4958" s="196" t="s">
        <v>10479</v>
      </c>
      <c r="D4958" s="196">
        <v>19</v>
      </c>
      <c r="E4958" s="197" t="s">
        <v>144</v>
      </c>
      <c r="F4958" s="196" t="s">
        <v>144</v>
      </c>
      <c r="G4958" s="196">
        <v>102289</v>
      </c>
      <c r="H4958" s="196" t="s">
        <v>10512</v>
      </c>
      <c r="I4958" s="196" t="s">
        <v>6762</v>
      </c>
      <c r="J4958" s="196" t="s">
        <v>5432</v>
      </c>
      <c r="K4958" s="197">
        <v>6.69</v>
      </c>
      <c r="L4958" s="196" t="s">
        <v>5433</v>
      </c>
    </row>
    <row r="4959" spans="1:12" ht="15.75">
      <c r="A4959" s="196" t="s">
        <v>10351</v>
      </c>
      <c r="B4959" s="196" t="s">
        <v>10352</v>
      </c>
      <c r="C4959" s="196" t="s">
        <v>10479</v>
      </c>
      <c r="D4959" s="196">
        <v>19</v>
      </c>
      <c r="E4959" s="197" t="s">
        <v>144</v>
      </c>
      <c r="F4959" s="196" t="s">
        <v>144</v>
      </c>
      <c r="G4959" s="196">
        <v>102290</v>
      </c>
      <c r="H4959" s="196" t="s">
        <v>10513</v>
      </c>
      <c r="I4959" s="196" t="s">
        <v>6762</v>
      </c>
      <c r="J4959" s="196" t="s">
        <v>5432</v>
      </c>
      <c r="K4959" s="197">
        <v>5.0599999999999996</v>
      </c>
      <c r="L4959" s="196" t="s">
        <v>5433</v>
      </c>
    </row>
    <row r="4960" spans="1:12" ht="15.75">
      <c r="A4960" s="196" t="s">
        <v>10351</v>
      </c>
      <c r="B4960" s="196" t="s">
        <v>10352</v>
      </c>
      <c r="C4960" s="196" t="s">
        <v>10479</v>
      </c>
      <c r="D4960" s="196">
        <v>19</v>
      </c>
      <c r="E4960" s="197" t="s">
        <v>144</v>
      </c>
      <c r="F4960" s="196" t="s">
        <v>144</v>
      </c>
      <c r="G4960" s="196">
        <v>102291</v>
      </c>
      <c r="H4960" s="196" t="s">
        <v>10514</v>
      </c>
      <c r="I4960" s="196" t="s">
        <v>6762</v>
      </c>
      <c r="J4960" s="196" t="s">
        <v>5432</v>
      </c>
      <c r="K4960" s="197">
        <v>4.5</v>
      </c>
      <c r="L4960" s="196" t="s">
        <v>5433</v>
      </c>
    </row>
    <row r="4961" spans="1:12" ht="15.75">
      <c r="A4961" s="196" t="s">
        <v>10351</v>
      </c>
      <c r="B4961" s="196" t="s">
        <v>10352</v>
      </c>
      <c r="C4961" s="196" t="s">
        <v>10479</v>
      </c>
      <c r="D4961" s="196">
        <v>19</v>
      </c>
      <c r="E4961" s="197" t="s">
        <v>144</v>
      </c>
      <c r="F4961" s="196" t="s">
        <v>144</v>
      </c>
      <c r="G4961" s="196">
        <v>102292</v>
      </c>
      <c r="H4961" s="196" t="s">
        <v>10515</v>
      </c>
      <c r="I4961" s="196" t="s">
        <v>6762</v>
      </c>
      <c r="J4961" s="196" t="s">
        <v>5432</v>
      </c>
      <c r="K4961" s="197">
        <v>4.3600000000000003</v>
      </c>
      <c r="L4961" s="196" t="s">
        <v>5433</v>
      </c>
    </row>
    <row r="4962" spans="1:12" ht="15.75">
      <c r="A4962" s="196" t="s">
        <v>10351</v>
      </c>
      <c r="B4962" s="196" t="s">
        <v>10352</v>
      </c>
      <c r="C4962" s="196" t="s">
        <v>10479</v>
      </c>
      <c r="D4962" s="196">
        <v>19</v>
      </c>
      <c r="E4962" s="197" t="s">
        <v>144</v>
      </c>
      <c r="F4962" s="196" t="s">
        <v>144</v>
      </c>
      <c r="G4962" s="196">
        <v>102293</v>
      </c>
      <c r="H4962" s="196" t="s">
        <v>10516</v>
      </c>
      <c r="I4962" s="196" t="s">
        <v>6762</v>
      </c>
      <c r="J4962" s="196" t="s">
        <v>5432</v>
      </c>
      <c r="K4962" s="197">
        <v>4.13</v>
      </c>
      <c r="L4962" s="196" t="s">
        <v>5433</v>
      </c>
    </row>
    <row r="4963" spans="1:12" ht="15.75">
      <c r="A4963" s="196" t="s">
        <v>10351</v>
      </c>
      <c r="B4963" s="196" t="s">
        <v>10352</v>
      </c>
      <c r="C4963" s="196" t="s">
        <v>10479</v>
      </c>
      <c r="D4963" s="196">
        <v>19</v>
      </c>
      <c r="E4963" s="197" t="s">
        <v>144</v>
      </c>
      <c r="F4963" s="196" t="s">
        <v>144</v>
      </c>
      <c r="G4963" s="196">
        <v>102294</v>
      </c>
      <c r="H4963" s="196" t="s">
        <v>10517</v>
      </c>
      <c r="I4963" s="196" t="s">
        <v>6762</v>
      </c>
      <c r="J4963" s="196" t="s">
        <v>5432</v>
      </c>
      <c r="K4963" s="197">
        <v>4.0199999999999996</v>
      </c>
      <c r="L4963" s="196" t="s">
        <v>5433</v>
      </c>
    </row>
    <row r="4964" spans="1:12" ht="15.75">
      <c r="A4964" s="196" t="s">
        <v>10351</v>
      </c>
      <c r="B4964" s="196" t="s">
        <v>10352</v>
      </c>
      <c r="C4964" s="196" t="s">
        <v>10479</v>
      </c>
      <c r="D4964" s="196">
        <v>19</v>
      </c>
      <c r="E4964" s="197" t="s">
        <v>144</v>
      </c>
      <c r="F4964" s="196" t="s">
        <v>144</v>
      </c>
      <c r="G4964" s="196">
        <v>102295</v>
      </c>
      <c r="H4964" s="196" t="s">
        <v>10518</v>
      </c>
      <c r="I4964" s="196" t="s">
        <v>6762</v>
      </c>
      <c r="J4964" s="196" t="s">
        <v>5432</v>
      </c>
      <c r="K4964" s="197">
        <v>3.92</v>
      </c>
      <c r="L4964" s="196" t="s">
        <v>5433</v>
      </c>
    </row>
    <row r="4965" spans="1:12" ht="15.75">
      <c r="A4965" s="196" t="s">
        <v>10351</v>
      </c>
      <c r="B4965" s="196" t="s">
        <v>10352</v>
      </c>
      <c r="C4965" s="196" t="s">
        <v>10479</v>
      </c>
      <c r="D4965" s="196">
        <v>19</v>
      </c>
      <c r="E4965" s="197" t="s">
        <v>144</v>
      </c>
      <c r="F4965" s="196" t="s">
        <v>144</v>
      </c>
      <c r="G4965" s="196">
        <v>102296</v>
      </c>
      <c r="H4965" s="196" t="s">
        <v>10519</v>
      </c>
      <c r="I4965" s="196" t="s">
        <v>6762</v>
      </c>
      <c r="J4965" s="196" t="s">
        <v>5432</v>
      </c>
      <c r="K4965" s="197">
        <v>3.77</v>
      </c>
      <c r="L4965" s="196" t="s">
        <v>5433</v>
      </c>
    </row>
    <row r="4966" spans="1:12" ht="15.75">
      <c r="A4966" s="196" t="s">
        <v>10351</v>
      </c>
      <c r="B4966" s="196" t="s">
        <v>10352</v>
      </c>
      <c r="C4966" s="196" t="s">
        <v>10479</v>
      </c>
      <c r="D4966" s="196">
        <v>19</v>
      </c>
      <c r="E4966" s="197" t="s">
        <v>144</v>
      </c>
      <c r="F4966" s="196" t="s">
        <v>144</v>
      </c>
      <c r="G4966" s="196">
        <v>102297</v>
      </c>
      <c r="H4966" s="196" t="s">
        <v>10520</v>
      </c>
      <c r="I4966" s="196" t="s">
        <v>6762</v>
      </c>
      <c r="J4966" s="196" t="s">
        <v>5432</v>
      </c>
      <c r="K4966" s="197">
        <v>3.69</v>
      </c>
      <c r="L4966" s="196" t="s">
        <v>5433</v>
      </c>
    </row>
    <row r="4967" spans="1:12" ht="15.75">
      <c r="A4967" s="196" t="s">
        <v>10351</v>
      </c>
      <c r="B4967" s="196" t="s">
        <v>10352</v>
      </c>
      <c r="C4967" s="196" t="s">
        <v>10479</v>
      </c>
      <c r="D4967" s="196">
        <v>19</v>
      </c>
      <c r="E4967" s="197" t="s">
        <v>144</v>
      </c>
      <c r="F4967" s="196" t="s">
        <v>144</v>
      </c>
      <c r="G4967" s="196">
        <v>102298</v>
      </c>
      <c r="H4967" s="196" t="s">
        <v>10521</v>
      </c>
      <c r="I4967" s="196" t="s">
        <v>6762</v>
      </c>
      <c r="J4967" s="196" t="s">
        <v>5432</v>
      </c>
      <c r="K4967" s="197">
        <v>12.27</v>
      </c>
      <c r="L4967" s="196" t="s">
        <v>5433</v>
      </c>
    </row>
    <row r="4968" spans="1:12" ht="15.75">
      <c r="A4968" s="196" t="s">
        <v>10351</v>
      </c>
      <c r="B4968" s="196" t="s">
        <v>10352</v>
      </c>
      <c r="C4968" s="196" t="s">
        <v>10479</v>
      </c>
      <c r="D4968" s="196">
        <v>19</v>
      </c>
      <c r="E4968" s="197" t="s">
        <v>144</v>
      </c>
      <c r="F4968" s="196" t="s">
        <v>144</v>
      </c>
      <c r="G4968" s="196">
        <v>102299</v>
      </c>
      <c r="H4968" s="196" t="s">
        <v>10522</v>
      </c>
      <c r="I4968" s="196" t="s">
        <v>6762</v>
      </c>
      <c r="J4968" s="196" t="s">
        <v>5432</v>
      </c>
      <c r="K4968" s="197">
        <v>10.42</v>
      </c>
      <c r="L4968" s="196" t="s">
        <v>5433</v>
      </c>
    </row>
    <row r="4969" spans="1:12" ht="15.75">
      <c r="A4969" s="196" t="s">
        <v>10351</v>
      </c>
      <c r="B4969" s="196" t="s">
        <v>10352</v>
      </c>
      <c r="C4969" s="196" t="s">
        <v>10479</v>
      </c>
      <c r="D4969" s="196">
        <v>19</v>
      </c>
      <c r="E4969" s="197" t="s">
        <v>144</v>
      </c>
      <c r="F4969" s="196" t="s">
        <v>144</v>
      </c>
      <c r="G4969" s="196">
        <v>102300</v>
      </c>
      <c r="H4969" s="196" t="s">
        <v>10523</v>
      </c>
      <c r="I4969" s="196" t="s">
        <v>6762</v>
      </c>
      <c r="J4969" s="196" t="s">
        <v>5432</v>
      </c>
      <c r="K4969" s="197">
        <v>59.96</v>
      </c>
      <c r="L4969" s="196" t="s">
        <v>5433</v>
      </c>
    </row>
    <row r="4970" spans="1:12" ht="15.75">
      <c r="A4970" s="196" t="s">
        <v>10351</v>
      </c>
      <c r="B4970" s="196" t="s">
        <v>10352</v>
      </c>
      <c r="C4970" s="196" t="s">
        <v>10479</v>
      </c>
      <c r="D4970" s="196">
        <v>19</v>
      </c>
      <c r="E4970" s="197" t="s">
        <v>144</v>
      </c>
      <c r="F4970" s="196" t="s">
        <v>144</v>
      </c>
      <c r="G4970" s="196">
        <v>102301</v>
      </c>
      <c r="H4970" s="196" t="s">
        <v>10524</v>
      </c>
      <c r="I4970" s="196" t="s">
        <v>6762</v>
      </c>
      <c r="J4970" s="196" t="s">
        <v>5432</v>
      </c>
      <c r="K4970" s="197">
        <v>9.3699999999999992</v>
      </c>
      <c r="L4970" s="196" t="s">
        <v>5433</v>
      </c>
    </row>
    <row r="4971" spans="1:12" ht="15.75">
      <c r="A4971" s="196" t="s">
        <v>10351</v>
      </c>
      <c r="B4971" s="196" t="s">
        <v>10352</v>
      </c>
      <c r="C4971" s="196" t="s">
        <v>10479</v>
      </c>
      <c r="D4971" s="196">
        <v>19</v>
      </c>
      <c r="E4971" s="197" t="s">
        <v>144</v>
      </c>
      <c r="F4971" s="196" t="s">
        <v>144</v>
      </c>
      <c r="G4971" s="196">
        <v>102302</v>
      </c>
      <c r="H4971" s="196" t="s">
        <v>10525</v>
      </c>
      <c r="I4971" s="196" t="s">
        <v>6762</v>
      </c>
      <c r="J4971" s="196" t="s">
        <v>5432</v>
      </c>
      <c r="K4971" s="197">
        <v>6.76</v>
      </c>
      <c r="L4971" s="196" t="s">
        <v>5433</v>
      </c>
    </row>
    <row r="4972" spans="1:12" ht="15.75">
      <c r="A4972" s="196" t="s">
        <v>10351</v>
      </c>
      <c r="B4972" s="196" t="s">
        <v>10352</v>
      </c>
      <c r="C4972" s="196" t="s">
        <v>10479</v>
      </c>
      <c r="D4972" s="196">
        <v>19</v>
      </c>
      <c r="E4972" s="197" t="s">
        <v>144</v>
      </c>
      <c r="F4972" s="196" t="s">
        <v>144</v>
      </c>
      <c r="G4972" s="196">
        <v>102303</v>
      </c>
      <c r="H4972" s="196" t="s">
        <v>10526</v>
      </c>
      <c r="I4972" s="196" t="s">
        <v>6762</v>
      </c>
      <c r="J4972" s="196" t="s">
        <v>5432</v>
      </c>
      <c r="K4972" s="197">
        <v>5.75</v>
      </c>
      <c r="L4972" s="196" t="s">
        <v>5433</v>
      </c>
    </row>
    <row r="4973" spans="1:12" ht="15.75">
      <c r="A4973" s="196" t="s">
        <v>10351</v>
      </c>
      <c r="B4973" s="196" t="s">
        <v>10352</v>
      </c>
      <c r="C4973" s="196" t="s">
        <v>10479</v>
      </c>
      <c r="D4973" s="196">
        <v>19</v>
      </c>
      <c r="E4973" s="197" t="s">
        <v>144</v>
      </c>
      <c r="F4973" s="196" t="s">
        <v>144</v>
      </c>
      <c r="G4973" s="196">
        <v>102304</v>
      </c>
      <c r="H4973" s="196" t="s">
        <v>10527</v>
      </c>
      <c r="I4973" s="196" t="s">
        <v>6762</v>
      </c>
      <c r="J4973" s="196" t="s">
        <v>5432</v>
      </c>
      <c r="K4973" s="197">
        <v>5.67</v>
      </c>
      <c r="L4973" s="196" t="s">
        <v>5433</v>
      </c>
    </row>
    <row r="4974" spans="1:12" ht="15.75">
      <c r="A4974" s="196" t="s">
        <v>10351</v>
      </c>
      <c r="B4974" s="196" t="s">
        <v>10352</v>
      </c>
      <c r="C4974" s="196" t="s">
        <v>10479</v>
      </c>
      <c r="D4974" s="196">
        <v>19</v>
      </c>
      <c r="E4974" s="197" t="s">
        <v>144</v>
      </c>
      <c r="F4974" s="196" t="s">
        <v>144</v>
      </c>
      <c r="G4974" s="196">
        <v>102305</v>
      </c>
      <c r="H4974" s="196" t="s">
        <v>10528</v>
      </c>
      <c r="I4974" s="196" t="s">
        <v>6762</v>
      </c>
      <c r="J4974" s="196" t="s">
        <v>5432</v>
      </c>
      <c r="K4974" s="197">
        <v>5.16</v>
      </c>
      <c r="L4974" s="196" t="s">
        <v>5433</v>
      </c>
    </row>
    <row r="4975" spans="1:12" ht="15.75">
      <c r="A4975" s="196" t="s">
        <v>10351</v>
      </c>
      <c r="B4975" s="196" t="s">
        <v>10352</v>
      </c>
      <c r="C4975" s="196" t="s">
        <v>10479</v>
      </c>
      <c r="D4975" s="196">
        <v>19</v>
      </c>
      <c r="E4975" s="197" t="s">
        <v>144</v>
      </c>
      <c r="F4975" s="196" t="s">
        <v>144</v>
      </c>
      <c r="G4975" s="196">
        <v>102306</v>
      </c>
      <c r="H4975" s="196" t="s">
        <v>10529</v>
      </c>
      <c r="I4975" s="196" t="s">
        <v>6762</v>
      </c>
      <c r="J4975" s="196" t="s">
        <v>5432</v>
      </c>
      <c r="K4975" s="197">
        <v>10.36</v>
      </c>
      <c r="L4975" s="196" t="s">
        <v>5433</v>
      </c>
    </row>
    <row r="4976" spans="1:12" ht="15.75">
      <c r="A4976" s="196" t="s">
        <v>10351</v>
      </c>
      <c r="B4976" s="196" t="s">
        <v>10352</v>
      </c>
      <c r="C4976" s="196" t="s">
        <v>10479</v>
      </c>
      <c r="D4976" s="196">
        <v>19</v>
      </c>
      <c r="E4976" s="197" t="s">
        <v>144</v>
      </c>
      <c r="F4976" s="196" t="s">
        <v>144</v>
      </c>
      <c r="G4976" s="196">
        <v>102307</v>
      </c>
      <c r="H4976" s="196" t="s">
        <v>10530</v>
      </c>
      <c r="I4976" s="196" t="s">
        <v>6762</v>
      </c>
      <c r="J4976" s="196" t="s">
        <v>5432</v>
      </c>
      <c r="K4976" s="197">
        <v>9.19</v>
      </c>
      <c r="L4976" s="196" t="s">
        <v>5433</v>
      </c>
    </row>
    <row r="4977" spans="1:12" ht="15.75">
      <c r="A4977" s="196" t="s">
        <v>10351</v>
      </c>
      <c r="B4977" s="196" t="s">
        <v>10352</v>
      </c>
      <c r="C4977" s="196" t="s">
        <v>10479</v>
      </c>
      <c r="D4977" s="196">
        <v>19</v>
      </c>
      <c r="E4977" s="197" t="s">
        <v>144</v>
      </c>
      <c r="F4977" s="196" t="s">
        <v>144</v>
      </c>
      <c r="G4977" s="196">
        <v>102308</v>
      </c>
      <c r="H4977" s="196" t="s">
        <v>10531</v>
      </c>
      <c r="I4977" s="196" t="s">
        <v>6762</v>
      </c>
      <c r="J4977" s="196" t="s">
        <v>5432</v>
      </c>
      <c r="K4977" s="197">
        <v>8.91</v>
      </c>
      <c r="L4977" s="196" t="s">
        <v>5433</v>
      </c>
    </row>
    <row r="4978" spans="1:12" ht="15.75">
      <c r="A4978" s="196" t="s">
        <v>10351</v>
      </c>
      <c r="B4978" s="196" t="s">
        <v>10352</v>
      </c>
      <c r="C4978" s="196" t="s">
        <v>10479</v>
      </c>
      <c r="D4978" s="196">
        <v>19</v>
      </c>
      <c r="E4978" s="197" t="s">
        <v>144</v>
      </c>
      <c r="F4978" s="196" t="s">
        <v>144</v>
      </c>
      <c r="G4978" s="196">
        <v>102309</v>
      </c>
      <c r="H4978" s="196" t="s">
        <v>10532</v>
      </c>
      <c r="I4978" s="196" t="s">
        <v>6762</v>
      </c>
      <c r="J4978" s="196" t="s">
        <v>5432</v>
      </c>
      <c r="K4978" s="197">
        <v>8.44</v>
      </c>
      <c r="L4978" s="196" t="s">
        <v>5433</v>
      </c>
    </row>
    <row r="4979" spans="1:12" ht="15.75">
      <c r="A4979" s="196" t="s">
        <v>10351</v>
      </c>
      <c r="B4979" s="196" t="s">
        <v>10352</v>
      </c>
      <c r="C4979" s="196" t="s">
        <v>10479</v>
      </c>
      <c r="D4979" s="196">
        <v>19</v>
      </c>
      <c r="E4979" s="197" t="s">
        <v>144</v>
      </c>
      <c r="F4979" s="196" t="s">
        <v>144</v>
      </c>
      <c r="G4979" s="196">
        <v>102310</v>
      </c>
      <c r="H4979" s="196" t="s">
        <v>10533</v>
      </c>
      <c r="I4979" s="196" t="s">
        <v>6762</v>
      </c>
      <c r="J4979" s="196" t="s">
        <v>5432</v>
      </c>
      <c r="K4979" s="197">
        <v>8.19</v>
      </c>
      <c r="L4979" s="196" t="s">
        <v>5433</v>
      </c>
    </row>
    <row r="4980" spans="1:12" ht="15.75">
      <c r="A4980" s="196" t="s">
        <v>10351</v>
      </c>
      <c r="B4980" s="196" t="s">
        <v>10352</v>
      </c>
      <c r="C4980" s="196" t="s">
        <v>10479</v>
      </c>
      <c r="D4980" s="196">
        <v>19</v>
      </c>
      <c r="E4980" s="197" t="s">
        <v>144</v>
      </c>
      <c r="F4980" s="196" t="s">
        <v>144</v>
      </c>
      <c r="G4980" s="196">
        <v>102311</v>
      </c>
      <c r="H4980" s="196" t="s">
        <v>10534</v>
      </c>
      <c r="I4980" s="196" t="s">
        <v>6762</v>
      </c>
      <c r="J4980" s="196" t="s">
        <v>5432</v>
      </c>
      <c r="K4980" s="197">
        <v>8.02</v>
      </c>
      <c r="L4980" s="196" t="s">
        <v>5433</v>
      </c>
    </row>
    <row r="4981" spans="1:12" ht="15.75">
      <c r="A4981" s="196" t="s">
        <v>10351</v>
      </c>
      <c r="B4981" s="196" t="s">
        <v>10352</v>
      </c>
      <c r="C4981" s="196" t="s">
        <v>10479</v>
      </c>
      <c r="D4981" s="196">
        <v>19</v>
      </c>
      <c r="E4981" s="197" t="s">
        <v>144</v>
      </c>
      <c r="F4981" s="196" t="s">
        <v>144</v>
      </c>
      <c r="G4981" s="196">
        <v>102312</v>
      </c>
      <c r="H4981" s="196" t="s">
        <v>10535</v>
      </c>
      <c r="I4981" s="196" t="s">
        <v>6762</v>
      </c>
      <c r="J4981" s="196" t="s">
        <v>5432</v>
      </c>
      <c r="K4981" s="197">
        <v>7.69</v>
      </c>
      <c r="L4981" s="196" t="s">
        <v>5433</v>
      </c>
    </row>
    <row r="4982" spans="1:12" ht="15.75">
      <c r="A4982" s="196" t="s">
        <v>10351</v>
      </c>
      <c r="B4982" s="196" t="s">
        <v>10352</v>
      </c>
      <c r="C4982" s="196" t="s">
        <v>10479</v>
      </c>
      <c r="D4982" s="196">
        <v>19</v>
      </c>
      <c r="E4982" s="197" t="s">
        <v>144</v>
      </c>
      <c r="F4982" s="196" t="s">
        <v>144</v>
      </c>
      <c r="G4982" s="196">
        <v>102313</v>
      </c>
      <c r="H4982" s="196" t="s">
        <v>10536</v>
      </c>
      <c r="I4982" s="196" t="s">
        <v>6762</v>
      </c>
      <c r="J4982" s="196" t="s">
        <v>5432</v>
      </c>
      <c r="K4982" s="197">
        <v>7.52</v>
      </c>
      <c r="L4982" s="196" t="s">
        <v>5433</v>
      </c>
    </row>
    <row r="4983" spans="1:12" ht="15.75">
      <c r="A4983" s="196" t="s">
        <v>10351</v>
      </c>
      <c r="B4983" s="196" t="s">
        <v>10352</v>
      </c>
      <c r="C4983" s="196" t="s">
        <v>10479</v>
      </c>
      <c r="D4983" s="196">
        <v>19</v>
      </c>
      <c r="E4983" s="197" t="s">
        <v>144</v>
      </c>
      <c r="F4983" s="196" t="s">
        <v>144</v>
      </c>
      <c r="G4983" s="196">
        <v>102314</v>
      </c>
      <c r="H4983" s="196" t="s">
        <v>10537</v>
      </c>
      <c r="I4983" s="196" t="s">
        <v>6762</v>
      </c>
      <c r="J4983" s="196" t="s">
        <v>5432</v>
      </c>
      <c r="K4983" s="197">
        <v>5.71</v>
      </c>
      <c r="L4983" s="196" t="s">
        <v>5433</v>
      </c>
    </row>
    <row r="4984" spans="1:12" ht="15.75">
      <c r="A4984" s="196" t="s">
        <v>10351</v>
      </c>
      <c r="B4984" s="196" t="s">
        <v>10352</v>
      </c>
      <c r="C4984" s="196" t="s">
        <v>10479</v>
      </c>
      <c r="D4984" s="196">
        <v>19</v>
      </c>
      <c r="E4984" s="197" t="s">
        <v>144</v>
      </c>
      <c r="F4984" s="196" t="s">
        <v>144</v>
      </c>
      <c r="G4984" s="196">
        <v>102315</v>
      </c>
      <c r="H4984" s="196" t="s">
        <v>10538</v>
      </c>
      <c r="I4984" s="196" t="s">
        <v>6762</v>
      </c>
      <c r="J4984" s="196" t="s">
        <v>5432</v>
      </c>
      <c r="K4984" s="197">
        <v>5.0599999999999996</v>
      </c>
      <c r="L4984" s="196" t="s">
        <v>5433</v>
      </c>
    </row>
    <row r="4985" spans="1:12" ht="15.75">
      <c r="A4985" s="196" t="s">
        <v>10351</v>
      </c>
      <c r="B4985" s="196" t="s">
        <v>10352</v>
      </c>
      <c r="C4985" s="196" t="s">
        <v>10479</v>
      </c>
      <c r="D4985" s="196">
        <v>19</v>
      </c>
      <c r="E4985" s="197" t="s">
        <v>144</v>
      </c>
      <c r="F4985" s="196" t="s">
        <v>144</v>
      </c>
      <c r="G4985" s="196">
        <v>102316</v>
      </c>
      <c r="H4985" s="196" t="s">
        <v>10539</v>
      </c>
      <c r="I4985" s="196" t="s">
        <v>6762</v>
      </c>
      <c r="J4985" s="196" t="s">
        <v>5432</v>
      </c>
      <c r="K4985" s="197">
        <v>4.92</v>
      </c>
      <c r="L4985" s="196" t="s">
        <v>5433</v>
      </c>
    </row>
    <row r="4986" spans="1:12" ht="15.75">
      <c r="A4986" s="196" t="s">
        <v>10351</v>
      </c>
      <c r="B4986" s="196" t="s">
        <v>10352</v>
      </c>
      <c r="C4986" s="196" t="s">
        <v>10479</v>
      </c>
      <c r="D4986" s="196">
        <v>19</v>
      </c>
      <c r="E4986" s="197" t="s">
        <v>144</v>
      </c>
      <c r="F4986" s="196" t="s">
        <v>144</v>
      </c>
      <c r="G4986" s="196">
        <v>102317</v>
      </c>
      <c r="H4986" s="196" t="s">
        <v>10540</v>
      </c>
      <c r="I4986" s="196" t="s">
        <v>6762</v>
      </c>
      <c r="J4986" s="196" t="s">
        <v>5432</v>
      </c>
      <c r="K4986" s="197">
        <v>4.6399999999999997</v>
      </c>
      <c r="L4986" s="196" t="s">
        <v>5433</v>
      </c>
    </row>
    <row r="4987" spans="1:12" ht="15.75">
      <c r="A4987" s="196" t="s">
        <v>10351</v>
      </c>
      <c r="B4987" s="196" t="s">
        <v>10352</v>
      </c>
      <c r="C4987" s="196" t="s">
        <v>10479</v>
      </c>
      <c r="D4987" s="196">
        <v>19</v>
      </c>
      <c r="E4987" s="197" t="s">
        <v>144</v>
      </c>
      <c r="F4987" s="196" t="s">
        <v>144</v>
      </c>
      <c r="G4987" s="196">
        <v>102318</v>
      </c>
      <c r="H4987" s="196" t="s">
        <v>10541</v>
      </c>
      <c r="I4987" s="196" t="s">
        <v>6762</v>
      </c>
      <c r="J4987" s="196" t="s">
        <v>5432</v>
      </c>
      <c r="K4987" s="197">
        <v>4.5199999999999996</v>
      </c>
      <c r="L4987" s="196" t="s">
        <v>5433</v>
      </c>
    </row>
    <row r="4988" spans="1:12" ht="15.75">
      <c r="A4988" s="196" t="s">
        <v>10351</v>
      </c>
      <c r="B4988" s="196" t="s">
        <v>10352</v>
      </c>
      <c r="C4988" s="196" t="s">
        <v>10479</v>
      </c>
      <c r="D4988" s="196">
        <v>19</v>
      </c>
      <c r="E4988" s="197" t="s">
        <v>144</v>
      </c>
      <c r="F4988" s="196" t="s">
        <v>144</v>
      </c>
      <c r="G4988" s="196">
        <v>102319</v>
      </c>
      <c r="H4988" s="196" t="s">
        <v>10542</v>
      </c>
      <c r="I4988" s="196" t="s">
        <v>6762</v>
      </c>
      <c r="J4988" s="196" t="s">
        <v>5432</v>
      </c>
      <c r="K4988" s="197">
        <v>4.42</v>
      </c>
      <c r="L4988" s="196" t="s">
        <v>5433</v>
      </c>
    </row>
    <row r="4989" spans="1:12" ht="15.75">
      <c r="A4989" s="196" t="s">
        <v>10351</v>
      </c>
      <c r="B4989" s="196" t="s">
        <v>10352</v>
      </c>
      <c r="C4989" s="196" t="s">
        <v>10479</v>
      </c>
      <c r="D4989" s="196">
        <v>19</v>
      </c>
      <c r="E4989" s="197" t="s">
        <v>144</v>
      </c>
      <c r="F4989" s="196" t="s">
        <v>144</v>
      </c>
      <c r="G4989" s="196">
        <v>102320</v>
      </c>
      <c r="H4989" s="196" t="s">
        <v>10543</v>
      </c>
      <c r="I4989" s="196" t="s">
        <v>6762</v>
      </c>
      <c r="J4989" s="196" t="s">
        <v>5432</v>
      </c>
      <c r="K4989" s="197">
        <v>4.24</v>
      </c>
      <c r="L4989" s="196" t="s">
        <v>5433</v>
      </c>
    </row>
    <row r="4990" spans="1:12" ht="15.75">
      <c r="A4990" s="196" t="s">
        <v>10351</v>
      </c>
      <c r="B4990" s="196" t="s">
        <v>10352</v>
      </c>
      <c r="C4990" s="196" t="s">
        <v>10479</v>
      </c>
      <c r="D4990" s="196">
        <v>19</v>
      </c>
      <c r="E4990" s="197" t="s">
        <v>144</v>
      </c>
      <c r="F4990" s="196" t="s">
        <v>144</v>
      </c>
      <c r="G4990" s="196">
        <v>102321</v>
      </c>
      <c r="H4990" s="196" t="s">
        <v>10544</v>
      </c>
      <c r="I4990" s="196" t="s">
        <v>6762</v>
      </c>
      <c r="J4990" s="196" t="s">
        <v>5432</v>
      </c>
      <c r="K4990" s="197">
        <v>4.1500000000000004</v>
      </c>
      <c r="L4990" s="196" t="s">
        <v>5433</v>
      </c>
    </row>
    <row r="4991" spans="1:12" ht="15.75">
      <c r="A4991" s="196" t="s">
        <v>10351</v>
      </c>
      <c r="B4991" s="196" t="s">
        <v>10352</v>
      </c>
      <c r="C4991" s="196" t="s">
        <v>10479</v>
      </c>
      <c r="D4991" s="196">
        <v>19</v>
      </c>
      <c r="E4991" s="197" t="s">
        <v>144</v>
      </c>
      <c r="F4991" s="196" t="s">
        <v>144</v>
      </c>
      <c r="G4991" s="196">
        <v>102322</v>
      </c>
      <c r="H4991" s="196" t="s">
        <v>10545</v>
      </c>
      <c r="I4991" s="196" t="s">
        <v>6762</v>
      </c>
      <c r="J4991" s="196" t="s">
        <v>5432</v>
      </c>
      <c r="K4991" s="197">
        <v>13.82</v>
      </c>
      <c r="L4991" s="196" t="s">
        <v>5433</v>
      </c>
    </row>
    <row r="4992" spans="1:12" ht="15.75">
      <c r="A4992" s="196" t="s">
        <v>10351</v>
      </c>
      <c r="B4992" s="196" t="s">
        <v>10352</v>
      </c>
      <c r="C4992" s="196" t="s">
        <v>10479</v>
      </c>
      <c r="D4992" s="196">
        <v>19</v>
      </c>
      <c r="E4992" s="197" t="s">
        <v>144</v>
      </c>
      <c r="F4992" s="196" t="s">
        <v>144</v>
      </c>
      <c r="G4992" s="196">
        <v>102323</v>
      </c>
      <c r="H4992" s="196" t="s">
        <v>10546</v>
      </c>
      <c r="I4992" s="196" t="s">
        <v>6762</v>
      </c>
      <c r="J4992" s="196" t="s">
        <v>5432</v>
      </c>
      <c r="K4992" s="197">
        <v>11.73</v>
      </c>
      <c r="L4992" s="196" t="s">
        <v>5433</v>
      </c>
    </row>
    <row r="4993" spans="1:12" ht="15.75">
      <c r="A4993" s="196" t="s">
        <v>10351</v>
      </c>
      <c r="B4993" s="196" t="s">
        <v>10352</v>
      </c>
      <c r="C4993" s="196" t="s">
        <v>10479</v>
      </c>
      <c r="D4993" s="196">
        <v>19</v>
      </c>
      <c r="E4993" s="197" t="s">
        <v>144</v>
      </c>
      <c r="F4993" s="196" t="s">
        <v>144</v>
      </c>
      <c r="G4993" s="196">
        <v>102324</v>
      </c>
      <c r="H4993" s="196" t="s">
        <v>10547</v>
      </c>
      <c r="I4993" s="196" t="s">
        <v>6762</v>
      </c>
      <c r="J4993" s="196" t="s">
        <v>5432</v>
      </c>
      <c r="K4993" s="197">
        <v>11.58</v>
      </c>
      <c r="L4993" s="196" t="s">
        <v>5433</v>
      </c>
    </row>
    <row r="4994" spans="1:12" ht="15.75">
      <c r="A4994" s="196" t="s">
        <v>10351</v>
      </c>
      <c r="B4994" s="196" t="s">
        <v>10352</v>
      </c>
      <c r="C4994" s="196" t="s">
        <v>10479</v>
      </c>
      <c r="D4994" s="196">
        <v>19</v>
      </c>
      <c r="E4994" s="197" t="s">
        <v>144</v>
      </c>
      <c r="F4994" s="196" t="s">
        <v>144</v>
      </c>
      <c r="G4994" s="196">
        <v>102325</v>
      </c>
      <c r="H4994" s="196" t="s">
        <v>10548</v>
      </c>
      <c r="I4994" s="196" t="s">
        <v>6762</v>
      </c>
      <c r="J4994" s="196" t="s">
        <v>5432</v>
      </c>
      <c r="K4994" s="197">
        <v>10.54</v>
      </c>
      <c r="L4994" s="196" t="s">
        <v>5433</v>
      </c>
    </row>
    <row r="4995" spans="1:12" ht="15.75">
      <c r="A4995" s="196" t="s">
        <v>10351</v>
      </c>
      <c r="B4995" s="196" t="s">
        <v>10352</v>
      </c>
      <c r="C4995" s="196" t="s">
        <v>10479</v>
      </c>
      <c r="D4995" s="196">
        <v>19</v>
      </c>
      <c r="E4995" s="197" t="s">
        <v>144</v>
      </c>
      <c r="F4995" s="196" t="s">
        <v>144</v>
      </c>
      <c r="G4995" s="196">
        <v>102326</v>
      </c>
      <c r="H4995" s="196" t="s">
        <v>10549</v>
      </c>
      <c r="I4995" s="196" t="s">
        <v>6762</v>
      </c>
      <c r="J4995" s="196" t="s">
        <v>5432</v>
      </c>
      <c r="K4995" s="197">
        <v>7.62</v>
      </c>
      <c r="L4995" s="196" t="s">
        <v>5433</v>
      </c>
    </row>
    <row r="4996" spans="1:12" ht="15.75">
      <c r="A4996" s="196" t="s">
        <v>10351</v>
      </c>
      <c r="B4996" s="196" t="s">
        <v>10352</v>
      </c>
      <c r="C4996" s="196" t="s">
        <v>10479</v>
      </c>
      <c r="D4996" s="196">
        <v>19</v>
      </c>
      <c r="E4996" s="197" t="s">
        <v>144</v>
      </c>
      <c r="F4996" s="196" t="s">
        <v>144</v>
      </c>
      <c r="G4996" s="196">
        <v>102327</v>
      </c>
      <c r="H4996" s="196" t="s">
        <v>10550</v>
      </c>
      <c r="I4996" s="196" t="s">
        <v>6762</v>
      </c>
      <c r="J4996" s="196" t="s">
        <v>5432</v>
      </c>
      <c r="K4996" s="197">
        <v>6.47</v>
      </c>
      <c r="L4996" s="196" t="s">
        <v>5433</v>
      </c>
    </row>
    <row r="4997" spans="1:12" ht="15.75">
      <c r="A4997" s="196" t="s">
        <v>10351</v>
      </c>
      <c r="B4997" s="196" t="s">
        <v>10352</v>
      </c>
      <c r="C4997" s="196" t="s">
        <v>10479</v>
      </c>
      <c r="D4997" s="196">
        <v>19</v>
      </c>
      <c r="E4997" s="197" t="s">
        <v>144</v>
      </c>
      <c r="F4997" s="196" t="s">
        <v>144</v>
      </c>
      <c r="G4997" s="196">
        <v>102328</v>
      </c>
      <c r="H4997" s="196" t="s">
        <v>10551</v>
      </c>
      <c r="I4997" s="196" t="s">
        <v>6762</v>
      </c>
      <c r="J4997" s="196" t="s">
        <v>5432</v>
      </c>
      <c r="K4997" s="197">
        <v>6.38</v>
      </c>
      <c r="L4997" s="196" t="s">
        <v>5433</v>
      </c>
    </row>
    <row r="4998" spans="1:12" ht="15.75">
      <c r="A4998" s="196" t="s">
        <v>10351</v>
      </c>
      <c r="B4998" s="196" t="s">
        <v>10352</v>
      </c>
      <c r="C4998" s="196" t="s">
        <v>10479</v>
      </c>
      <c r="D4998" s="196">
        <v>19</v>
      </c>
      <c r="E4998" s="197" t="s">
        <v>144</v>
      </c>
      <c r="F4998" s="196" t="s">
        <v>144</v>
      </c>
      <c r="G4998" s="196">
        <v>102329</v>
      </c>
      <c r="H4998" s="196" t="s">
        <v>10552</v>
      </c>
      <c r="I4998" s="196" t="s">
        <v>6762</v>
      </c>
      <c r="J4998" s="196" t="s">
        <v>5432</v>
      </c>
      <c r="K4998" s="197">
        <v>5.82</v>
      </c>
      <c r="L4998" s="196" t="s">
        <v>5433</v>
      </c>
    </row>
    <row r="4999" spans="1:12" ht="15.75">
      <c r="A4999" s="196" t="s">
        <v>10351</v>
      </c>
      <c r="B4999" s="196" t="s">
        <v>10352</v>
      </c>
      <c r="C4999" s="196" t="s">
        <v>10553</v>
      </c>
      <c r="D4999" s="196">
        <v>20</v>
      </c>
      <c r="E4999" s="197" t="s">
        <v>144</v>
      </c>
      <c r="F4999" s="196" t="s">
        <v>144</v>
      </c>
      <c r="G4999" s="196">
        <v>94304</v>
      </c>
      <c r="H4999" s="196" t="s">
        <v>10554</v>
      </c>
      <c r="I4999" s="196" t="s">
        <v>6762</v>
      </c>
      <c r="J4999" s="196" t="s">
        <v>5432</v>
      </c>
      <c r="K4999" s="197">
        <v>26.39</v>
      </c>
      <c r="L4999" s="196" t="s">
        <v>5433</v>
      </c>
    </row>
    <row r="5000" spans="1:12" ht="15.75">
      <c r="A5000" s="196" t="s">
        <v>10351</v>
      </c>
      <c r="B5000" s="196" t="s">
        <v>10352</v>
      </c>
      <c r="C5000" s="196" t="s">
        <v>10553</v>
      </c>
      <c r="D5000" s="196">
        <v>20</v>
      </c>
      <c r="E5000" s="197" t="s">
        <v>144</v>
      </c>
      <c r="F5000" s="196" t="s">
        <v>144</v>
      </c>
      <c r="G5000" s="196">
        <v>94305</v>
      </c>
      <c r="H5000" s="196" t="s">
        <v>10555</v>
      </c>
      <c r="I5000" s="196" t="s">
        <v>6762</v>
      </c>
      <c r="J5000" s="196" t="s">
        <v>5432</v>
      </c>
      <c r="K5000" s="197">
        <v>23.68</v>
      </c>
      <c r="L5000" s="196" t="s">
        <v>5433</v>
      </c>
    </row>
    <row r="5001" spans="1:12" ht="15.75">
      <c r="A5001" s="196" t="s">
        <v>10351</v>
      </c>
      <c r="B5001" s="196" t="s">
        <v>10352</v>
      </c>
      <c r="C5001" s="196" t="s">
        <v>10553</v>
      </c>
      <c r="D5001" s="196">
        <v>20</v>
      </c>
      <c r="E5001" s="197" t="s">
        <v>144</v>
      </c>
      <c r="F5001" s="196" t="s">
        <v>144</v>
      </c>
      <c r="G5001" s="196">
        <v>94306</v>
      </c>
      <c r="H5001" s="196" t="s">
        <v>10556</v>
      </c>
      <c r="I5001" s="196" t="s">
        <v>6762</v>
      </c>
      <c r="J5001" s="196" t="s">
        <v>5432</v>
      </c>
      <c r="K5001" s="197">
        <v>20.239999999999998</v>
      </c>
      <c r="L5001" s="196" t="s">
        <v>5433</v>
      </c>
    </row>
    <row r="5002" spans="1:12" ht="15.75">
      <c r="A5002" s="196" t="s">
        <v>10351</v>
      </c>
      <c r="B5002" s="196" t="s">
        <v>10352</v>
      </c>
      <c r="C5002" s="196" t="s">
        <v>10553</v>
      </c>
      <c r="D5002" s="196">
        <v>20</v>
      </c>
      <c r="E5002" s="197" t="s">
        <v>144</v>
      </c>
      <c r="F5002" s="196" t="s">
        <v>144</v>
      </c>
      <c r="G5002" s="196">
        <v>94307</v>
      </c>
      <c r="H5002" s="196" t="s">
        <v>10557</v>
      </c>
      <c r="I5002" s="196" t="s">
        <v>6762</v>
      </c>
      <c r="J5002" s="196" t="s">
        <v>5432</v>
      </c>
      <c r="K5002" s="197">
        <v>21.03</v>
      </c>
      <c r="L5002" s="196" t="s">
        <v>5433</v>
      </c>
    </row>
    <row r="5003" spans="1:12" ht="15.75">
      <c r="A5003" s="196" t="s">
        <v>10351</v>
      </c>
      <c r="B5003" s="196" t="s">
        <v>10352</v>
      </c>
      <c r="C5003" s="196" t="s">
        <v>10553</v>
      </c>
      <c r="D5003" s="196">
        <v>20</v>
      </c>
      <c r="E5003" s="197" t="s">
        <v>144</v>
      </c>
      <c r="F5003" s="196" t="s">
        <v>144</v>
      </c>
      <c r="G5003" s="196">
        <v>94308</v>
      </c>
      <c r="H5003" s="196" t="s">
        <v>10558</v>
      </c>
      <c r="I5003" s="196" t="s">
        <v>6762</v>
      </c>
      <c r="J5003" s="196" t="s">
        <v>5432</v>
      </c>
      <c r="K5003" s="197">
        <v>18.95</v>
      </c>
      <c r="L5003" s="196" t="s">
        <v>5433</v>
      </c>
    </row>
    <row r="5004" spans="1:12" ht="15.75">
      <c r="A5004" s="196" t="s">
        <v>10351</v>
      </c>
      <c r="B5004" s="196" t="s">
        <v>10352</v>
      </c>
      <c r="C5004" s="196" t="s">
        <v>10553</v>
      </c>
      <c r="D5004" s="196">
        <v>20</v>
      </c>
      <c r="E5004" s="197" t="s">
        <v>144</v>
      </c>
      <c r="F5004" s="196" t="s">
        <v>144</v>
      </c>
      <c r="G5004" s="196">
        <v>94309</v>
      </c>
      <c r="H5004" s="196" t="s">
        <v>10559</v>
      </c>
      <c r="I5004" s="196" t="s">
        <v>6762</v>
      </c>
      <c r="J5004" s="196" t="s">
        <v>5432</v>
      </c>
      <c r="K5004" s="197">
        <v>19.87</v>
      </c>
      <c r="L5004" s="196" t="s">
        <v>5433</v>
      </c>
    </row>
    <row r="5005" spans="1:12" ht="15.75">
      <c r="A5005" s="196" t="s">
        <v>10351</v>
      </c>
      <c r="B5005" s="196" t="s">
        <v>10352</v>
      </c>
      <c r="C5005" s="196" t="s">
        <v>10553</v>
      </c>
      <c r="D5005" s="196">
        <v>20</v>
      </c>
      <c r="E5005" s="197" t="s">
        <v>144</v>
      </c>
      <c r="F5005" s="196" t="s">
        <v>144</v>
      </c>
      <c r="G5005" s="196">
        <v>94310</v>
      </c>
      <c r="H5005" s="196" t="s">
        <v>10560</v>
      </c>
      <c r="I5005" s="196" t="s">
        <v>6762</v>
      </c>
      <c r="J5005" s="196" t="s">
        <v>5432</v>
      </c>
      <c r="K5005" s="197">
        <v>18.29</v>
      </c>
      <c r="L5005" s="196" t="s">
        <v>5433</v>
      </c>
    </row>
    <row r="5006" spans="1:12" ht="15.75">
      <c r="A5006" s="196" t="s">
        <v>10351</v>
      </c>
      <c r="B5006" s="196" t="s">
        <v>10352</v>
      </c>
      <c r="C5006" s="196" t="s">
        <v>10553</v>
      </c>
      <c r="D5006" s="196">
        <v>20</v>
      </c>
      <c r="E5006" s="197" t="s">
        <v>144</v>
      </c>
      <c r="F5006" s="196" t="s">
        <v>144</v>
      </c>
      <c r="G5006" s="196">
        <v>94315</v>
      </c>
      <c r="H5006" s="196" t="s">
        <v>10561</v>
      </c>
      <c r="I5006" s="196" t="s">
        <v>6762</v>
      </c>
      <c r="J5006" s="196" t="s">
        <v>5432</v>
      </c>
      <c r="K5006" s="197">
        <v>32.57</v>
      </c>
      <c r="L5006" s="196" t="s">
        <v>5433</v>
      </c>
    </row>
    <row r="5007" spans="1:12" ht="15.75">
      <c r="A5007" s="196" t="s">
        <v>10351</v>
      </c>
      <c r="B5007" s="196" t="s">
        <v>10352</v>
      </c>
      <c r="C5007" s="196" t="s">
        <v>10553</v>
      </c>
      <c r="D5007" s="196">
        <v>20</v>
      </c>
      <c r="E5007" s="197" t="s">
        <v>144</v>
      </c>
      <c r="F5007" s="196" t="s">
        <v>144</v>
      </c>
      <c r="G5007" s="196">
        <v>94316</v>
      </c>
      <c r="H5007" s="196" t="s">
        <v>10562</v>
      </c>
      <c r="I5007" s="196" t="s">
        <v>6762</v>
      </c>
      <c r="J5007" s="196" t="s">
        <v>5432</v>
      </c>
      <c r="K5007" s="197">
        <v>26.07</v>
      </c>
      <c r="L5007" s="196" t="s">
        <v>5433</v>
      </c>
    </row>
    <row r="5008" spans="1:12" ht="15.75">
      <c r="A5008" s="196" t="s">
        <v>10351</v>
      </c>
      <c r="B5008" s="196" t="s">
        <v>10352</v>
      </c>
      <c r="C5008" s="196" t="s">
        <v>10553</v>
      </c>
      <c r="D5008" s="196">
        <v>20</v>
      </c>
      <c r="E5008" s="197" t="s">
        <v>144</v>
      </c>
      <c r="F5008" s="196" t="s">
        <v>144</v>
      </c>
      <c r="G5008" s="196">
        <v>94317</v>
      </c>
      <c r="H5008" s="196" t="s">
        <v>10563</v>
      </c>
      <c r="I5008" s="196" t="s">
        <v>6762</v>
      </c>
      <c r="J5008" s="196" t="s">
        <v>5432</v>
      </c>
      <c r="K5008" s="197">
        <v>23.19</v>
      </c>
      <c r="L5008" s="196" t="s">
        <v>5433</v>
      </c>
    </row>
    <row r="5009" spans="1:12" ht="15.75">
      <c r="A5009" s="196" t="s">
        <v>10351</v>
      </c>
      <c r="B5009" s="196" t="s">
        <v>10352</v>
      </c>
      <c r="C5009" s="196" t="s">
        <v>10553</v>
      </c>
      <c r="D5009" s="196">
        <v>20</v>
      </c>
      <c r="E5009" s="197" t="s">
        <v>144</v>
      </c>
      <c r="F5009" s="196" t="s">
        <v>144</v>
      </c>
      <c r="G5009" s="196">
        <v>94318</v>
      </c>
      <c r="H5009" s="196" t="s">
        <v>10564</v>
      </c>
      <c r="I5009" s="196" t="s">
        <v>6762</v>
      </c>
      <c r="J5009" s="196" t="s">
        <v>5432</v>
      </c>
      <c r="K5009" s="197">
        <v>19.48</v>
      </c>
      <c r="L5009" s="196" t="s">
        <v>5433</v>
      </c>
    </row>
    <row r="5010" spans="1:12" ht="15.75">
      <c r="A5010" s="196" t="s">
        <v>10351</v>
      </c>
      <c r="B5010" s="196" t="s">
        <v>10352</v>
      </c>
      <c r="C5010" s="196" t="s">
        <v>10553</v>
      </c>
      <c r="D5010" s="196">
        <v>20</v>
      </c>
      <c r="E5010" s="197" t="s">
        <v>144</v>
      </c>
      <c r="F5010" s="196" t="s">
        <v>144</v>
      </c>
      <c r="G5010" s="196">
        <v>94319</v>
      </c>
      <c r="H5010" s="196" t="s">
        <v>10565</v>
      </c>
      <c r="I5010" s="196" t="s">
        <v>6762</v>
      </c>
      <c r="J5010" s="196" t="s">
        <v>5432</v>
      </c>
      <c r="K5010" s="197">
        <v>36.659999999999997</v>
      </c>
      <c r="L5010" s="196" t="s">
        <v>5433</v>
      </c>
    </row>
    <row r="5011" spans="1:12" ht="15.75">
      <c r="A5011" s="196" t="s">
        <v>10351</v>
      </c>
      <c r="B5011" s="196" t="s">
        <v>10352</v>
      </c>
      <c r="C5011" s="196" t="s">
        <v>10553</v>
      </c>
      <c r="D5011" s="196">
        <v>20</v>
      </c>
      <c r="E5011" s="197" t="s">
        <v>144</v>
      </c>
      <c r="F5011" s="196" t="s">
        <v>144</v>
      </c>
      <c r="G5011" s="196">
        <v>94327</v>
      </c>
      <c r="H5011" s="196" t="s">
        <v>10566</v>
      </c>
      <c r="I5011" s="196" t="s">
        <v>6762</v>
      </c>
      <c r="J5011" s="196" t="s">
        <v>5432</v>
      </c>
      <c r="K5011" s="197">
        <v>123.53</v>
      </c>
      <c r="L5011" s="196" t="s">
        <v>5433</v>
      </c>
    </row>
    <row r="5012" spans="1:12" ht="15.75">
      <c r="A5012" s="196" t="s">
        <v>10351</v>
      </c>
      <c r="B5012" s="196" t="s">
        <v>10352</v>
      </c>
      <c r="C5012" s="196" t="s">
        <v>10553</v>
      </c>
      <c r="D5012" s="196">
        <v>20</v>
      </c>
      <c r="E5012" s="197" t="s">
        <v>144</v>
      </c>
      <c r="F5012" s="196" t="s">
        <v>144</v>
      </c>
      <c r="G5012" s="196">
        <v>94328</v>
      </c>
      <c r="H5012" s="196" t="s">
        <v>10567</v>
      </c>
      <c r="I5012" s="196" t="s">
        <v>6762</v>
      </c>
      <c r="J5012" s="196" t="s">
        <v>5432</v>
      </c>
      <c r="K5012" s="197">
        <v>120.82</v>
      </c>
      <c r="L5012" s="196" t="s">
        <v>5433</v>
      </c>
    </row>
    <row r="5013" spans="1:12" ht="15.75">
      <c r="A5013" s="196" t="s">
        <v>10351</v>
      </c>
      <c r="B5013" s="196" t="s">
        <v>10352</v>
      </c>
      <c r="C5013" s="196" t="s">
        <v>10553</v>
      </c>
      <c r="D5013" s="196">
        <v>20</v>
      </c>
      <c r="E5013" s="197" t="s">
        <v>144</v>
      </c>
      <c r="F5013" s="196" t="s">
        <v>144</v>
      </c>
      <c r="G5013" s="196">
        <v>94329</v>
      </c>
      <c r="H5013" s="196" t="s">
        <v>10568</v>
      </c>
      <c r="I5013" s="196" t="s">
        <v>6762</v>
      </c>
      <c r="J5013" s="196" t="s">
        <v>5432</v>
      </c>
      <c r="K5013" s="197">
        <v>117.38</v>
      </c>
      <c r="L5013" s="196" t="s">
        <v>5433</v>
      </c>
    </row>
    <row r="5014" spans="1:12" ht="15.75">
      <c r="A5014" s="196" t="s">
        <v>10351</v>
      </c>
      <c r="B5014" s="196" t="s">
        <v>10352</v>
      </c>
      <c r="C5014" s="196" t="s">
        <v>10553</v>
      </c>
      <c r="D5014" s="196">
        <v>20</v>
      </c>
      <c r="E5014" s="197" t="s">
        <v>144</v>
      </c>
      <c r="F5014" s="196" t="s">
        <v>144</v>
      </c>
      <c r="G5014" s="196">
        <v>94330</v>
      </c>
      <c r="H5014" s="196" t="s">
        <v>10569</v>
      </c>
      <c r="I5014" s="196" t="s">
        <v>6762</v>
      </c>
      <c r="J5014" s="196" t="s">
        <v>5432</v>
      </c>
      <c r="K5014" s="197">
        <v>118.17</v>
      </c>
      <c r="L5014" s="196" t="s">
        <v>5433</v>
      </c>
    </row>
    <row r="5015" spans="1:12" ht="15.75">
      <c r="A5015" s="196" t="s">
        <v>10351</v>
      </c>
      <c r="B5015" s="196" t="s">
        <v>10352</v>
      </c>
      <c r="C5015" s="196" t="s">
        <v>10553</v>
      </c>
      <c r="D5015" s="196">
        <v>20</v>
      </c>
      <c r="E5015" s="197" t="s">
        <v>144</v>
      </c>
      <c r="F5015" s="196" t="s">
        <v>144</v>
      </c>
      <c r="G5015" s="196">
        <v>94331</v>
      </c>
      <c r="H5015" s="196" t="s">
        <v>10570</v>
      </c>
      <c r="I5015" s="196" t="s">
        <v>6762</v>
      </c>
      <c r="J5015" s="196" t="s">
        <v>5432</v>
      </c>
      <c r="K5015" s="197">
        <v>116.09</v>
      </c>
      <c r="L5015" s="196" t="s">
        <v>5433</v>
      </c>
    </row>
    <row r="5016" spans="1:12" ht="15.75">
      <c r="A5016" s="196" t="s">
        <v>10351</v>
      </c>
      <c r="B5016" s="196" t="s">
        <v>10352</v>
      </c>
      <c r="C5016" s="196" t="s">
        <v>10553</v>
      </c>
      <c r="D5016" s="196">
        <v>20</v>
      </c>
      <c r="E5016" s="197" t="s">
        <v>144</v>
      </c>
      <c r="F5016" s="196" t="s">
        <v>144</v>
      </c>
      <c r="G5016" s="196">
        <v>94332</v>
      </c>
      <c r="H5016" s="196" t="s">
        <v>10571</v>
      </c>
      <c r="I5016" s="196" t="s">
        <v>6762</v>
      </c>
      <c r="J5016" s="196" t="s">
        <v>5432</v>
      </c>
      <c r="K5016" s="197">
        <v>117.01</v>
      </c>
      <c r="L5016" s="196" t="s">
        <v>5433</v>
      </c>
    </row>
    <row r="5017" spans="1:12" ht="15.75">
      <c r="A5017" s="196" t="s">
        <v>10351</v>
      </c>
      <c r="B5017" s="196" t="s">
        <v>10352</v>
      </c>
      <c r="C5017" s="196" t="s">
        <v>10553</v>
      </c>
      <c r="D5017" s="196">
        <v>20</v>
      </c>
      <c r="E5017" s="197" t="s">
        <v>144</v>
      </c>
      <c r="F5017" s="196" t="s">
        <v>144</v>
      </c>
      <c r="G5017" s="196">
        <v>94333</v>
      </c>
      <c r="H5017" s="196" t="s">
        <v>10572</v>
      </c>
      <c r="I5017" s="196" t="s">
        <v>6762</v>
      </c>
      <c r="J5017" s="196" t="s">
        <v>5432</v>
      </c>
      <c r="K5017" s="197">
        <v>115.43</v>
      </c>
      <c r="L5017" s="196" t="s">
        <v>5433</v>
      </c>
    </row>
    <row r="5018" spans="1:12" ht="15.75">
      <c r="A5018" s="196" t="s">
        <v>10351</v>
      </c>
      <c r="B5018" s="196" t="s">
        <v>10352</v>
      </c>
      <c r="C5018" s="196" t="s">
        <v>10553</v>
      </c>
      <c r="D5018" s="196">
        <v>20</v>
      </c>
      <c r="E5018" s="197" t="s">
        <v>144</v>
      </c>
      <c r="F5018" s="196" t="s">
        <v>144</v>
      </c>
      <c r="G5018" s="196">
        <v>94338</v>
      </c>
      <c r="H5018" s="196" t="s">
        <v>10573</v>
      </c>
      <c r="I5018" s="196" t="s">
        <v>6762</v>
      </c>
      <c r="J5018" s="196" t="s">
        <v>5432</v>
      </c>
      <c r="K5018" s="197">
        <v>129.71</v>
      </c>
      <c r="L5018" s="196" t="s">
        <v>5433</v>
      </c>
    </row>
    <row r="5019" spans="1:12" ht="15.75">
      <c r="A5019" s="196" t="s">
        <v>10351</v>
      </c>
      <c r="B5019" s="196" t="s">
        <v>10352</v>
      </c>
      <c r="C5019" s="196" t="s">
        <v>10553</v>
      </c>
      <c r="D5019" s="196">
        <v>20</v>
      </c>
      <c r="E5019" s="197" t="s">
        <v>144</v>
      </c>
      <c r="F5019" s="196" t="s">
        <v>144</v>
      </c>
      <c r="G5019" s="196">
        <v>94339</v>
      </c>
      <c r="H5019" s="196" t="s">
        <v>10574</v>
      </c>
      <c r="I5019" s="196" t="s">
        <v>6762</v>
      </c>
      <c r="J5019" s="196" t="s">
        <v>5432</v>
      </c>
      <c r="K5019" s="197">
        <v>123.21</v>
      </c>
      <c r="L5019" s="196" t="s">
        <v>5433</v>
      </c>
    </row>
    <row r="5020" spans="1:12" ht="15.75">
      <c r="A5020" s="196" t="s">
        <v>10351</v>
      </c>
      <c r="B5020" s="196" t="s">
        <v>10352</v>
      </c>
      <c r="C5020" s="196" t="s">
        <v>10553</v>
      </c>
      <c r="D5020" s="196">
        <v>20</v>
      </c>
      <c r="E5020" s="197" t="s">
        <v>144</v>
      </c>
      <c r="F5020" s="196" t="s">
        <v>144</v>
      </c>
      <c r="G5020" s="196">
        <v>94340</v>
      </c>
      <c r="H5020" s="196" t="s">
        <v>10575</v>
      </c>
      <c r="I5020" s="196" t="s">
        <v>6762</v>
      </c>
      <c r="J5020" s="196" t="s">
        <v>5432</v>
      </c>
      <c r="K5020" s="197">
        <v>120.33</v>
      </c>
      <c r="L5020" s="196" t="s">
        <v>5433</v>
      </c>
    </row>
    <row r="5021" spans="1:12" ht="15.75">
      <c r="A5021" s="196" t="s">
        <v>10351</v>
      </c>
      <c r="B5021" s="196" t="s">
        <v>10352</v>
      </c>
      <c r="C5021" s="196" t="s">
        <v>10553</v>
      </c>
      <c r="D5021" s="196">
        <v>20</v>
      </c>
      <c r="E5021" s="197" t="s">
        <v>144</v>
      </c>
      <c r="F5021" s="196" t="s">
        <v>144</v>
      </c>
      <c r="G5021" s="196">
        <v>94341</v>
      </c>
      <c r="H5021" s="196" t="s">
        <v>10576</v>
      </c>
      <c r="I5021" s="196" t="s">
        <v>6762</v>
      </c>
      <c r="J5021" s="196" t="s">
        <v>5432</v>
      </c>
      <c r="K5021" s="197">
        <v>116.62</v>
      </c>
      <c r="L5021" s="196" t="s">
        <v>5433</v>
      </c>
    </row>
    <row r="5022" spans="1:12" ht="15.75">
      <c r="A5022" s="196" t="s">
        <v>10351</v>
      </c>
      <c r="B5022" s="196" t="s">
        <v>10352</v>
      </c>
      <c r="C5022" s="196" t="s">
        <v>10553</v>
      </c>
      <c r="D5022" s="196">
        <v>20</v>
      </c>
      <c r="E5022" s="197" t="s">
        <v>144</v>
      </c>
      <c r="F5022" s="196" t="s">
        <v>144</v>
      </c>
      <c r="G5022" s="196">
        <v>94342</v>
      </c>
      <c r="H5022" s="196" t="s">
        <v>10577</v>
      </c>
      <c r="I5022" s="196" t="s">
        <v>6762</v>
      </c>
      <c r="J5022" s="196" t="s">
        <v>5432</v>
      </c>
      <c r="K5022" s="197">
        <v>133.80000000000001</v>
      </c>
      <c r="L5022" s="196" t="s">
        <v>5433</v>
      </c>
    </row>
    <row r="5023" spans="1:12" ht="15.75">
      <c r="A5023" s="196" t="s">
        <v>10351</v>
      </c>
      <c r="B5023" s="196" t="s">
        <v>10352</v>
      </c>
      <c r="C5023" s="196" t="s">
        <v>10553</v>
      </c>
      <c r="D5023" s="196">
        <v>20</v>
      </c>
      <c r="E5023" s="197" t="s">
        <v>144</v>
      </c>
      <c r="F5023" s="196" t="s">
        <v>144</v>
      </c>
      <c r="G5023" s="196">
        <v>96385</v>
      </c>
      <c r="H5023" s="196" t="s">
        <v>10578</v>
      </c>
      <c r="I5023" s="196" t="s">
        <v>6762</v>
      </c>
      <c r="J5023" s="196" t="s">
        <v>5432</v>
      </c>
      <c r="K5023" s="197">
        <v>7.36</v>
      </c>
      <c r="L5023" s="196" t="s">
        <v>5433</v>
      </c>
    </row>
    <row r="5024" spans="1:12" ht="15.75">
      <c r="A5024" s="196" t="s">
        <v>10351</v>
      </c>
      <c r="B5024" s="196" t="s">
        <v>10352</v>
      </c>
      <c r="C5024" s="196" t="s">
        <v>10553</v>
      </c>
      <c r="D5024" s="196">
        <v>20</v>
      </c>
      <c r="E5024" s="197" t="s">
        <v>144</v>
      </c>
      <c r="F5024" s="196" t="s">
        <v>144</v>
      </c>
      <c r="G5024" s="196">
        <v>96386</v>
      </c>
      <c r="H5024" s="196" t="s">
        <v>10579</v>
      </c>
      <c r="I5024" s="196" t="s">
        <v>6762</v>
      </c>
      <c r="J5024" s="196" t="s">
        <v>5432</v>
      </c>
      <c r="K5024" s="197">
        <v>5.26</v>
      </c>
      <c r="L5024" s="196" t="s">
        <v>5433</v>
      </c>
    </row>
    <row r="5025" spans="1:12" ht="15.75">
      <c r="A5025" s="196" t="s">
        <v>10351</v>
      </c>
      <c r="B5025" s="196" t="s">
        <v>10352</v>
      </c>
      <c r="C5025" s="196" t="s">
        <v>10580</v>
      </c>
      <c r="D5025" s="196">
        <v>21</v>
      </c>
      <c r="E5025" s="197" t="s">
        <v>144</v>
      </c>
      <c r="F5025" s="196" t="s">
        <v>144</v>
      </c>
      <c r="G5025" s="196">
        <v>93360</v>
      </c>
      <c r="H5025" s="196" t="s">
        <v>10581</v>
      </c>
      <c r="I5025" s="196" t="s">
        <v>6762</v>
      </c>
      <c r="J5025" s="196" t="s">
        <v>5432</v>
      </c>
      <c r="K5025" s="197">
        <v>15.16</v>
      </c>
      <c r="L5025" s="196" t="s">
        <v>5433</v>
      </c>
    </row>
    <row r="5026" spans="1:12" ht="15.75">
      <c r="A5026" s="196" t="s">
        <v>10351</v>
      </c>
      <c r="B5026" s="196" t="s">
        <v>10352</v>
      </c>
      <c r="C5026" s="196" t="s">
        <v>10580</v>
      </c>
      <c r="D5026" s="196">
        <v>21</v>
      </c>
      <c r="E5026" s="197" t="s">
        <v>144</v>
      </c>
      <c r="F5026" s="196" t="s">
        <v>144</v>
      </c>
      <c r="G5026" s="196">
        <v>93361</v>
      </c>
      <c r="H5026" s="196" t="s">
        <v>10582</v>
      </c>
      <c r="I5026" s="196" t="s">
        <v>6762</v>
      </c>
      <c r="J5026" s="196" t="s">
        <v>5432</v>
      </c>
      <c r="K5026" s="197">
        <v>12.53</v>
      </c>
      <c r="L5026" s="196" t="s">
        <v>5433</v>
      </c>
    </row>
    <row r="5027" spans="1:12" ht="15.75">
      <c r="A5027" s="196" t="s">
        <v>10351</v>
      </c>
      <c r="B5027" s="196" t="s">
        <v>10352</v>
      </c>
      <c r="C5027" s="196" t="s">
        <v>10580</v>
      </c>
      <c r="D5027" s="196">
        <v>21</v>
      </c>
      <c r="E5027" s="197" t="s">
        <v>144</v>
      </c>
      <c r="F5027" s="196" t="s">
        <v>144</v>
      </c>
      <c r="G5027" s="196">
        <v>93362</v>
      </c>
      <c r="H5027" s="196" t="s">
        <v>10583</v>
      </c>
      <c r="I5027" s="196" t="s">
        <v>6762</v>
      </c>
      <c r="J5027" s="196" t="s">
        <v>5432</v>
      </c>
      <c r="K5027" s="197">
        <v>9.0299999999999994</v>
      </c>
      <c r="L5027" s="196" t="s">
        <v>5433</v>
      </c>
    </row>
    <row r="5028" spans="1:12" ht="15.75">
      <c r="A5028" s="196" t="s">
        <v>10351</v>
      </c>
      <c r="B5028" s="196" t="s">
        <v>10352</v>
      </c>
      <c r="C5028" s="196" t="s">
        <v>10580</v>
      </c>
      <c r="D5028" s="196">
        <v>21</v>
      </c>
      <c r="E5028" s="197" t="s">
        <v>144</v>
      </c>
      <c r="F5028" s="196" t="s">
        <v>144</v>
      </c>
      <c r="G5028" s="196">
        <v>93363</v>
      </c>
      <c r="H5028" s="196" t="s">
        <v>10584</v>
      </c>
      <c r="I5028" s="196" t="s">
        <v>6762</v>
      </c>
      <c r="J5028" s="196" t="s">
        <v>5432</v>
      </c>
      <c r="K5028" s="197">
        <v>9.7899999999999991</v>
      </c>
      <c r="L5028" s="196" t="s">
        <v>5433</v>
      </c>
    </row>
    <row r="5029" spans="1:12" ht="15.75">
      <c r="A5029" s="196" t="s">
        <v>10351</v>
      </c>
      <c r="B5029" s="196" t="s">
        <v>10352</v>
      </c>
      <c r="C5029" s="196" t="s">
        <v>10580</v>
      </c>
      <c r="D5029" s="196">
        <v>21</v>
      </c>
      <c r="E5029" s="197" t="s">
        <v>144</v>
      </c>
      <c r="F5029" s="196" t="s">
        <v>144</v>
      </c>
      <c r="G5029" s="196">
        <v>93364</v>
      </c>
      <c r="H5029" s="196" t="s">
        <v>10585</v>
      </c>
      <c r="I5029" s="196" t="s">
        <v>6762</v>
      </c>
      <c r="J5029" s="196" t="s">
        <v>5432</v>
      </c>
      <c r="K5029" s="197">
        <v>7.71</v>
      </c>
      <c r="L5029" s="196" t="s">
        <v>5433</v>
      </c>
    </row>
    <row r="5030" spans="1:12" ht="15.75">
      <c r="A5030" s="196" t="s">
        <v>10351</v>
      </c>
      <c r="B5030" s="196" t="s">
        <v>10352</v>
      </c>
      <c r="C5030" s="196" t="s">
        <v>10580</v>
      </c>
      <c r="D5030" s="196">
        <v>21</v>
      </c>
      <c r="E5030" s="197" t="s">
        <v>144</v>
      </c>
      <c r="F5030" s="196" t="s">
        <v>144</v>
      </c>
      <c r="G5030" s="196">
        <v>93365</v>
      </c>
      <c r="H5030" s="196" t="s">
        <v>10586</v>
      </c>
      <c r="I5030" s="196" t="s">
        <v>6762</v>
      </c>
      <c r="J5030" s="196" t="s">
        <v>5432</v>
      </c>
      <c r="K5030" s="197">
        <v>8.58</v>
      </c>
      <c r="L5030" s="196" t="s">
        <v>5433</v>
      </c>
    </row>
    <row r="5031" spans="1:12" ht="15.75">
      <c r="A5031" s="196" t="s">
        <v>10351</v>
      </c>
      <c r="B5031" s="196" t="s">
        <v>10352</v>
      </c>
      <c r="C5031" s="196" t="s">
        <v>10580</v>
      </c>
      <c r="D5031" s="196">
        <v>21</v>
      </c>
      <c r="E5031" s="197" t="s">
        <v>144</v>
      </c>
      <c r="F5031" s="196" t="s">
        <v>144</v>
      </c>
      <c r="G5031" s="196">
        <v>93366</v>
      </c>
      <c r="H5031" s="196" t="s">
        <v>10587</v>
      </c>
      <c r="I5031" s="196" t="s">
        <v>6762</v>
      </c>
      <c r="J5031" s="196" t="s">
        <v>5432</v>
      </c>
      <c r="K5031" s="197">
        <v>7.07</v>
      </c>
      <c r="L5031" s="196" t="s">
        <v>5433</v>
      </c>
    </row>
    <row r="5032" spans="1:12" ht="15.75">
      <c r="A5032" s="196" t="s">
        <v>10351</v>
      </c>
      <c r="B5032" s="196" t="s">
        <v>10352</v>
      </c>
      <c r="C5032" s="196" t="s">
        <v>10580</v>
      </c>
      <c r="D5032" s="196">
        <v>21</v>
      </c>
      <c r="E5032" s="197" t="s">
        <v>144</v>
      </c>
      <c r="F5032" s="196" t="s">
        <v>144</v>
      </c>
      <c r="G5032" s="196">
        <v>93367</v>
      </c>
      <c r="H5032" s="196" t="s">
        <v>10588</v>
      </c>
      <c r="I5032" s="196" t="s">
        <v>6762</v>
      </c>
      <c r="J5032" s="196" t="s">
        <v>5432</v>
      </c>
      <c r="K5032" s="197">
        <v>14.18</v>
      </c>
      <c r="L5032" s="196" t="s">
        <v>5433</v>
      </c>
    </row>
    <row r="5033" spans="1:12" ht="15.75">
      <c r="A5033" s="196" t="s">
        <v>10351</v>
      </c>
      <c r="B5033" s="196" t="s">
        <v>10352</v>
      </c>
      <c r="C5033" s="196" t="s">
        <v>10580</v>
      </c>
      <c r="D5033" s="196">
        <v>21</v>
      </c>
      <c r="E5033" s="197" t="s">
        <v>144</v>
      </c>
      <c r="F5033" s="196" t="s">
        <v>144</v>
      </c>
      <c r="G5033" s="196">
        <v>93368</v>
      </c>
      <c r="H5033" s="196" t="s">
        <v>10589</v>
      </c>
      <c r="I5033" s="196" t="s">
        <v>6762</v>
      </c>
      <c r="J5033" s="196" t="s">
        <v>5432</v>
      </c>
      <c r="K5033" s="197">
        <v>11.49</v>
      </c>
      <c r="L5033" s="196" t="s">
        <v>5433</v>
      </c>
    </row>
    <row r="5034" spans="1:12" ht="15.75">
      <c r="A5034" s="196" t="s">
        <v>10351</v>
      </c>
      <c r="B5034" s="196" t="s">
        <v>10352</v>
      </c>
      <c r="C5034" s="196" t="s">
        <v>10580</v>
      </c>
      <c r="D5034" s="196">
        <v>21</v>
      </c>
      <c r="E5034" s="197" t="s">
        <v>144</v>
      </c>
      <c r="F5034" s="196" t="s">
        <v>144</v>
      </c>
      <c r="G5034" s="196">
        <v>93369</v>
      </c>
      <c r="H5034" s="196" t="s">
        <v>10590</v>
      </c>
      <c r="I5034" s="196" t="s">
        <v>6762</v>
      </c>
      <c r="J5034" s="196" t="s">
        <v>5432</v>
      </c>
      <c r="K5034" s="197">
        <v>8.06</v>
      </c>
      <c r="L5034" s="196" t="s">
        <v>5433</v>
      </c>
    </row>
    <row r="5035" spans="1:12" ht="15.75">
      <c r="A5035" s="196" t="s">
        <v>10351</v>
      </c>
      <c r="B5035" s="196" t="s">
        <v>10352</v>
      </c>
      <c r="C5035" s="196" t="s">
        <v>10580</v>
      </c>
      <c r="D5035" s="196">
        <v>21</v>
      </c>
      <c r="E5035" s="197" t="s">
        <v>144</v>
      </c>
      <c r="F5035" s="196" t="s">
        <v>144</v>
      </c>
      <c r="G5035" s="196">
        <v>93370</v>
      </c>
      <c r="H5035" s="196" t="s">
        <v>10591</v>
      </c>
      <c r="I5035" s="196" t="s">
        <v>6762</v>
      </c>
      <c r="J5035" s="196" t="s">
        <v>5432</v>
      </c>
      <c r="K5035" s="197">
        <v>8.84</v>
      </c>
      <c r="L5035" s="196" t="s">
        <v>5433</v>
      </c>
    </row>
    <row r="5036" spans="1:12" ht="15.75">
      <c r="A5036" s="196" t="s">
        <v>10351</v>
      </c>
      <c r="B5036" s="196" t="s">
        <v>10352</v>
      </c>
      <c r="C5036" s="196" t="s">
        <v>10580</v>
      </c>
      <c r="D5036" s="196">
        <v>21</v>
      </c>
      <c r="E5036" s="197" t="s">
        <v>144</v>
      </c>
      <c r="F5036" s="196" t="s">
        <v>144</v>
      </c>
      <c r="G5036" s="196">
        <v>93371</v>
      </c>
      <c r="H5036" s="196" t="s">
        <v>10592</v>
      </c>
      <c r="I5036" s="196" t="s">
        <v>6762</v>
      </c>
      <c r="J5036" s="196" t="s">
        <v>5432</v>
      </c>
      <c r="K5036" s="197">
        <v>6.76</v>
      </c>
      <c r="L5036" s="196" t="s">
        <v>5433</v>
      </c>
    </row>
    <row r="5037" spans="1:12" ht="15.75">
      <c r="A5037" s="196" t="s">
        <v>10351</v>
      </c>
      <c r="B5037" s="196" t="s">
        <v>10352</v>
      </c>
      <c r="C5037" s="196" t="s">
        <v>10580</v>
      </c>
      <c r="D5037" s="196">
        <v>21</v>
      </c>
      <c r="E5037" s="197" t="s">
        <v>144</v>
      </c>
      <c r="F5037" s="196" t="s">
        <v>144</v>
      </c>
      <c r="G5037" s="196">
        <v>93372</v>
      </c>
      <c r="H5037" s="196" t="s">
        <v>10593</v>
      </c>
      <c r="I5037" s="196" t="s">
        <v>6762</v>
      </c>
      <c r="J5037" s="196" t="s">
        <v>5432</v>
      </c>
      <c r="K5037" s="197">
        <v>7.68</v>
      </c>
      <c r="L5037" s="196" t="s">
        <v>5433</v>
      </c>
    </row>
    <row r="5038" spans="1:12" ht="15.75">
      <c r="A5038" s="196" t="s">
        <v>10351</v>
      </c>
      <c r="B5038" s="196" t="s">
        <v>10352</v>
      </c>
      <c r="C5038" s="196" t="s">
        <v>10580</v>
      </c>
      <c r="D5038" s="196">
        <v>21</v>
      </c>
      <c r="E5038" s="197" t="s">
        <v>144</v>
      </c>
      <c r="F5038" s="196" t="s">
        <v>144</v>
      </c>
      <c r="G5038" s="196">
        <v>93373</v>
      </c>
      <c r="H5038" s="196" t="s">
        <v>10594</v>
      </c>
      <c r="I5038" s="196" t="s">
        <v>6762</v>
      </c>
      <c r="J5038" s="196" t="s">
        <v>5432</v>
      </c>
      <c r="K5038" s="197">
        <v>6.12</v>
      </c>
      <c r="L5038" s="196" t="s">
        <v>5433</v>
      </c>
    </row>
    <row r="5039" spans="1:12" ht="15.75">
      <c r="A5039" s="196" t="s">
        <v>10351</v>
      </c>
      <c r="B5039" s="196" t="s">
        <v>10352</v>
      </c>
      <c r="C5039" s="196" t="s">
        <v>10580</v>
      </c>
      <c r="D5039" s="196">
        <v>21</v>
      </c>
      <c r="E5039" s="197" t="s">
        <v>144</v>
      </c>
      <c r="F5039" s="196" t="s">
        <v>144</v>
      </c>
      <c r="G5039" s="196">
        <v>93374</v>
      </c>
      <c r="H5039" s="196" t="s">
        <v>10595</v>
      </c>
      <c r="I5039" s="196" t="s">
        <v>6762</v>
      </c>
      <c r="J5039" s="196" t="s">
        <v>5432</v>
      </c>
      <c r="K5039" s="197">
        <v>18.55</v>
      </c>
      <c r="L5039" s="196" t="s">
        <v>5433</v>
      </c>
    </row>
    <row r="5040" spans="1:12" ht="15.75">
      <c r="A5040" s="196" t="s">
        <v>10351</v>
      </c>
      <c r="B5040" s="196" t="s">
        <v>10352</v>
      </c>
      <c r="C5040" s="196" t="s">
        <v>10580</v>
      </c>
      <c r="D5040" s="196">
        <v>21</v>
      </c>
      <c r="E5040" s="197" t="s">
        <v>144</v>
      </c>
      <c r="F5040" s="196" t="s">
        <v>144</v>
      </c>
      <c r="G5040" s="196">
        <v>93375</v>
      </c>
      <c r="H5040" s="196" t="s">
        <v>10596</v>
      </c>
      <c r="I5040" s="196" t="s">
        <v>6762</v>
      </c>
      <c r="J5040" s="196" t="s">
        <v>5432</v>
      </c>
      <c r="K5040" s="197">
        <v>14.3</v>
      </c>
      <c r="L5040" s="196" t="s">
        <v>5433</v>
      </c>
    </row>
    <row r="5041" spans="1:12" ht="15.75">
      <c r="A5041" s="196" t="s">
        <v>10351</v>
      </c>
      <c r="B5041" s="196" t="s">
        <v>10352</v>
      </c>
      <c r="C5041" s="196" t="s">
        <v>10580</v>
      </c>
      <c r="D5041" s="196">
        <v>21</v>
      </c>
      <c r="E5041" s="197" t="s">
        <v>144</v>
      </c>
      <c r="F5041" s="196" t="s">
        <v>144</v>
      </c>
      <c r="G5041" s="196">
        <v>93376</v>
      </c>
      <c r="H5041" s="196" t="s">
        <v>10597</v>
      </c>
      <c r="I5041" s="196" t="s">
        <v>6762</v>
      </c>
      <c r="J5041" s="196" t="s">
        <v>5432</v>
      </c>
      <c r="K5041" s="197">
        <v>11.69</v>
      </c>
      <c r="L5041" s="196" t="s">
        <v>5433</v>
      </c>
    </row>
    <row r="5042" spans="1:12" ht="15.75">
      <c r="A5042" s="196" t="s">
        <v>10351</v>
      </c>
      <c r="B5042" s="196" t="s">
        <v>10352</v>
      </c>
      <c r="C5042" s="196" t="s">
        <v>10580</v>
      </c>
      <c r="D5042" s="196">
        <v>21</v>
      </c>
      <c r="E5042" s="197" t="s">
        <v>144</v>
      </c>
      <c r="F5042" s="196" t="s">
        <v>144</v>
      </c>
      <c r="G5042" s="196">
        <v>93377</v>
      </c>
      <c r="H5042" s="196" t="s">
        <v>10598</v>
      </c>
      <c r="I5042" s="196" t="s">
        <v>6762</v>
      </c>
      <c r="J5042" s="196" t="s">
        <v>5432</v>
      </c>
      <c r="K5042" s="197">
        <v>7.78</v>
      </c>
      <c r="L5042" s="196" t="s">
        <v>5433</v>
      </c>
    </row>
    <row r="5043" spans="1:12" ht="15.75">
      <c r="A5043" s="196" t="s">
        <v>10351</v>
      </c>
      <c r="B5043" s="196" t="s">
        <v>10352</v>
      </c>
      <c r="C5043" s="196" t="s">
        <v>10580</v>
      </c>
      <c r="D5043" s="196">
        <v>21</v>
      </c>
      <c r="E5043" s="197" t="s">
        <v>144</v>
      </c>
      <c r="F5043" s="196" t="s">
        <v>144</v>
      </c>
      <c r="G5043" s="196">
        <v>93378</v>
      </c>
      <c r="H5043" s="196" t="s">
        <v>10599</v>
      </c>
      <c r="I5043" s="196" t="s">
        <v>6762</v>
      </c>
      <c r="J5043" s="196" t="s">
        <v>5432</v>
      </c>
      <c r="K5043" s="197">
        <v>17.38</v>
      </c>
      <c r="L5043" s="196" t="s">
        <v>5433</v>
      </c>
    </row>
    <row r="5044" spans="1:12" ht="15.75">
      <c r="A5044" s="196" t="s">
        <v>10351</v>
      </c>
      <c r="B5044" s="196" t="s">
        <v>10352</v>
      </c>
      <c r="C5044" s="196" t="s">
        <v>10580</v>
      </c>
      <c r="D5044" s="196">
        <v>21</v>
      </c>
      <c r="E5044" s="197" t="s">
        <v>144</v>
      </c>
      <c r="F5044" s="196" t="s">
        <v>144</v>
      </c>
      <c r="G5044" s="196">
        <v>93379</v>
      </c>
      <c r="H5044" s="196" t="s">
        <v>10600</v>
      </c>
      <c r="I5044" s="196" t="s">
        <v>6762</v>
      </c>
      <c r="J5044" s="196" t="s">
        <v>5432</v>
      </c>
      <c r="K5044" s="197">
        <v>13.42</v>
      </c>
      <c r="L5044" s="196" t="s">
        <v>5433</v>
      </c>
    </row>
    <row r="5045" spans="1:12" ht="15.75">
      <c r="A5045" s="196" t="s">
        <v>10351</v>
      </c>
      <c r="B5045" s="196" t="s">
        <v>10352</v>
      </c>
      <c r="C5045" s="196" t="s">
        <v>10580</v>
      </c>
      <c r="D5045" s="196">
        <v>21</v>
      </c>
      <c r="E5045" s="197" t="s">
        <v>144</v>
      </c>
      <c r="F5045" s="196" t="s">
        <v>144</v>
      </c>
      <c r="G5045" s="196">
        <v>93380</v>
      </c>
      <c r="H5045" s="196" t="s">
        <v>10601</v>
      </c>
      <c r="I5045" s="196" t="s">
        <v>6762</v>
      </c>
      <c r="J5045" s="196" t="s">
        <v>5432</v>
      </c>
      <c r="K5045" s="197">
        <v>10.99</v>
      </c>
      <c r="L5045" s="196" t="s">
        <v>5433</v>
      </c>
    </row>
    <row r="5046" spans="1:12" ht="15.75">
      <c r="A5046" s="196" t="s">
        <v>10351</v>
      </c>
      <c r="B5046" s="196" t="s">
        <v>10352</v>
      </c>
      <c r="C5046" s="196" t="s">
        <v>10580</v>
      </c>
      <c r="D5046" s="196">
        <v>21</v>
      </c>
      <c r="E5046" s="197" t="s">
        <v>144</v>
      </c>
      <c r="F5046" s="196" t="s">
        <v>144</v>
      </c>
      <c r="G5046" s="196">
        <v>93381</v>
      </c>
      <c r="H5046" s="196" t="s">
        <v>10602</v>
      </c>
      <c r="I5046" s="196" t="s">
        <v>6762</v>
      </c>
      <c r="J5046" s="196" t="s">
        <v>5432</v>
      </c>
      <c r="K5046" s="197">
        <v>7.3</v>
      </c>
      <c r="L5046" s="196" t="s">
        <v>5433</v>
      </c>
    </row>
    <row r="5047" spans="1:12" ht="15.75">
      <c r="A5047" s="196" t="s">
        <v>10351</v>
      </c>
      <c r="B5047" s="196" t="s">
        <v>10352</v>
      </c>
      <c r="C5047" s="196" t="s">
        <v>10580</v>
      </c>
      <c r="D5047" s="196">
        <v>21</v>
      </c>
      <c r="E5047" s="197" t="s">
        <v>144</v>
      </c>
      <c r="F5047" s="196" t="s">
        <v>144</v>
      </c>
      <c r="G5047" s="196">
        <v>93382</v>
      </c>
      <c r="H5047" s="196" t="s">
        <v>10603</v>
      </c>
      <c r="I5047" s="196" t="s">
        <v>6762</v>
      </c>
      <c r="J5047" s="196" t="s">
        <v>5432</v>
      </c>
      <c r="K5047" s="197">
        <v>24.48</v>
      </c>
      <c r="L5047" s="196" t="s">
        <v>5433</v>
      </c>
    </row>
    <row r="5048" spans="1:12" ht="15.75">
      <c r="A5048" s="196" t="s">
        <v>10351</v>
      </c>
      <c r="B5048" s="196" t="s">
        <v>10352</v>
      </c>
      <c r="C5048" s="196" t="s">
        <v>10580</v>
      </c>
      <c r="D5048" s="196">
        <v>21</v>
      </c>
      <c r="E5048" s="197" t="s">
        <v>144</v>
      </c>
      <c r="F5048" s="196" t="s">
        <v>144</v>
      </c>
      <c r="G5048" s="196">
        <v>96995</v>
      </c>
      <c r="H5048" s="196" t="s">
        <v>10604</v>
      </c>
      <c r="I5048" s="196" t="s">
        <v>6762</v>
      </c>
      <c r="J5048" s="196" t="s">
        <v>5884</v>
      </c>
      <c r="K5048" s="197">
        <v>41.18</v>
      </c>
      <c r="L5048" s="196" t="s">
        <v>5433</v>
      </c>
    </row>
    <row r="5049" spans="1:12" ht="15.75">
      <c r="A5049" s="196" t="s">
        <v>10351</v>
      </c>
      <c r="B5049" s="196" t="s">
        <v>10352</v>
      </c>
      <c r="C5049" s="196" t="s">
        <v>10605</v>
      </c>
      <c r="D5049" s="196">
        <v>22</v>
      </c>
      <c r="E5049" s="197" t="s">
        <v>144</v>
      </c>
      <c r="F5049" s="196" t="s">
        <v>144</v>
      </c>
      <c r="G5049" s="196">
        <v>97916</v>
      </c>
      <c r="H5049" s="196" t="s">
        <v>10606</v>
      </c>
      <c r="I5049" s="196" t="s">
        <v>10607</v>
      </c>
      <c r="J5049" s="196" t="s">
        <v>5432</v>
      </c>
      <c r="K5049" s="197">
        <v>1.63</v>
      </c>
      <c r="L5049" s="196" t="s">
        <v>5433</v>
      </c>
    </row>
    <row r="5050" spans="1:12" ht="15.75">
      <c r="A5050" s="196" t="s">
        <v>10351</v>
      </c>
      <c r="B5050" s="196" t="s">
        <v>10352</v>
      </c>
      <c r="C5050" s="196" t="s">
        <v>10605</v>
      </c>
      <c r="D5050" s="196">
        <v>22</v>
      </c>
      <c r="E5050" s="197" t="s">
        <v>144</v>
      </c>
      <c r="F5050" s="196" t="s">
        <v>144</v>
      </c>
      <c r="G5050" s="196">
        <v>97917</v>
      </c>
      <c r="H5050" s="196" t="s">
        <v>10608</v>
      </c>
      <c r="I5050" s="196" t="s">
        <v>10607</v>
      </c>
      <c r="J5050" s="196" t="s">
        <v>5432</v>
      </c>
      <c r="K5050" s="197">
        <v>1.4</v>
      </c>
      <c r="L5050" s="196" t="s">
        <v>5433</v>
      </c>
    </row>
    <row r="5051" spans="1:12" ht="15.75">
      <c r="A5051" s="196" t="s">
        <v>10351</v>
      </c>
      <c r="B5051" s="196" t="s">
        <v>10352</v>
      </c>
      <c r="C5051" s="196" t="s">
        <v>10605</v>
      </c>
      <c r="D5051" s="196">
        <v>22</v>
      </c>
      <c r="E5051" s="197" t="s">
        <v>144</v>
      </c>
      <c r="F5051" s="196" t="s">
        <v>144</v>
      </c>
      <c r="G5051" s="196">
        <v>97918</v>
      </c>
      <c r="H5051" s="196" t="s">
        <v>10609</v>
      </c>
      <c r="I5051" s="196" t="s">
        <v>10607</v>
      </c>
      <c r="J5051" s="196" t="s">
        <v>5432</v>
      </c>
      <c r="K5051" s="197">
        <v>1.29</v>
      </c>
      <c r="L5051" s="196" t="s">
        <v>5433</v>
      </c>
    </row>
    <row r="5052" spans="1:12" ht="15.75">
      <c r="A5052" s="196" t="s">
        <v>10351</v>
      </c>
      <c r="B5052" s="196" t="s">
        <v>10352</v>
      </c>
      <c r="C5052" s="196" t="s">
        <v>10605</v>
      </c>
      <c r="D5052" s="196">
        <v>22</v>
      </c>
      <c r="E5052" s="197" t="s">
        <v>144</v>
      </c>
      <c r="F5052" s="196" t="s">
        <v>144</v>
      </c>
      <c r="G5052" s="196">
        <v>97919</v>
      </c>
      <c r="H5052" s="196" t="s">
        <v>10610</v>
      </c>
      <c r="I5052" s="196" t="s">
        <v>10607</v>
      </c>
      <c r="J5052" s="196" t="s">
        <v>5432</v>
      </c>
      <c r="K5052" s="197">
        <v>0.51</v>
      </c>
      <c r="L5052" s="196" t="s">
        <v>5433</v>
      </c>
    </row>
    <row r="5053" spans="1:12" ht="15.75">
      <c r="A5053" s="196" t="s">
        <v>10351</v>
      </c>
      <c r="B5053" s="196" t="s">
        <v>10352</v>
      </c>
      <c r="C5053" s="196" t="s">
        <v>10611</v>
      </c>
      <c r="D5053" s="196">
        <v>225</v>
      </c>
      <c r="E5053" s="197" t="s">
        <v>144</v>
      </c>
      <c r="F5053" s="196" t="s">
        <v>144</v>
      </c>
      <c r="G5053" s="196">
        <v>101616</v>
      </c>
      <c r="H5053" s="196" t="s">
        <v>10612</v>
      </c>
      <c r="I5053" s="196" t="s">
        <v>5650</v>
      </c>
      <c r="J5053" s="196" t="s">
        <v>5432</v>
      </c>
      <c r="K5053" s="197">
        <v>5.14</v>
      </c>
      <c r="L5053" s="196" t="s">
        <v>5433</v>
      </c>
    </row>
    <row r="5054" spans="1:12" ht="15.75">
      <c r="A5054" s="196" t="s">
        <v>10351</v>
      </c>
      <c r="B5054" s="196" t="s">
        <v>10352</v>
      </c>
      <c r="C5054" s="196" t="s">
        <v>10611</v>
      </c>
      <c r="D5054" s="196">
        <v>225</v>
      </c>
      <c r="E5054" s="197" t="s">
        <v>144</v>
      </c>
      <c r="F5054" s="196" t="s">
        <v>144</v>
      </c>
      <c r="G5054" s="196">
        <v>101617</v>
      </c>
      <c r="H5054" s="196" t="s">
        <v>10613</v>
      </c>
      <c r="I5054" s="196" t="s">
        <v>5650</v>
      </c>
      <c r="J5054" s="196" t="s">
        <v>5432</v>
      </c>
      <c r="K5054" s="197">
        <v>2.54</v>
      </c>
      <c r="L5054" s="196" t="s">
        <v>5433</v>
      </c>
    </row>
    <row r="5055" spans="1:12" ht="15.75">
      <c r="A5055" s="196" t="s">
        <v>10351</v>
      </c>
      <c r="B5055" s="196" t="s">
        <v>10352</v>
      </c>
      <c r="C5055" s="196" t="s">
        <v>10611</v>
      </c>
      <c r="D5055" s="196">
        <v>225</v>
      </c>
      <c r="E5055" s="197" t="s">
        <v>144</v>
      </c>
      <c r="F5055" s="196" t="s">
        <v>144</v>
      </c>
      <c r="G5055" s="196">
        <v>101618</v>
      </c>
      <c r="H5055" s="196" t="s">
        <v>10614</v>
      </c>
      <c r="I5055" s="196" t="s">
        <v>6762</v>
      </c>
      <c r="J5055" s="196" t="s">
        <v>5432</v>
      </c>
      <c r="K5055" s="197">
        <v>206.66</v>
      </c>
      <c r="L5055" s="196" t="s">
        <v>5433</v>
      </c>
    </row>
    <row r="5056" spans="1:12" ht="15.75">
      <c r="A5056" s="196" t="s">
        <v>10351</v>
      </c>
      <c r="B5056" s="196" t="s">
        <v>10352</v>
      </c>
      <c r="C5056" s="196" t="s">
        <v>10611</v>
      </c>
      <c r="D5056" s="196">
        <v>225</v>
      </c>
      <c r="E5056" s="197" t="s">
        <v>144</v>
      </c>
      <c r="F5056" s="196" t="s">
        <v>144</v>
      </c>
      <c r="G5056" s="196">
        <v>101619</v>
      </c>
      <c r="H5056" s="196" t="s">
        <v>10615</v>
      </c>
      <c r="I5056" s="196" t="s">
        <v>6762</v>
      </c>
      <c r="J5056" s="196" t="s">
        <v>5432</v>
      </c>
      <c r="K5056" s="197">
        <v>282.54000000000002</v>
      </c>
      <c r="L5056" s="196" t="s">
        <v>5433</v>
      </c>
    </row>
    <row r="5057" spans="1:12" ht="15.75">
      <c r="A5057" s="196" t="s">
        <v>10351</v>
      </c>
      <c r="B5057" s="196" t="s">
        <v>10352</v>
      </c>
      <c r="C5057" s="196" t="s">
        <v>10611</v>
      </c>
      <c r="D5057" s="196">
        <v>225</v>
      </c>
      <c r="E5057" s="197" t="s">
        <v>144</v>
      </c>
      <c r="F5057" s="196" t="s">
        <v>144</v>
      </c>
      <c r="G5057" s="196">
        <v>101620</v>
      </c>
      <c r="H5057" s="196" t="s">
        <v>10616</v>
      </c>
      <c r="I5057" s="196" t="s">
        <v>6762</v>
      </c>
      <c r="J5057" s="196" t="s">
        <v>5432</v>
      </c>
      <c r="K5057" s="197">
        <v>186.12</v>
      </c>
      <c r="L5057" s="196" t="s">
        <v>5433</v>
      </c>
    </row>
    <row r="5058" spans="1:12" ht="15.75">
      <c r="A5058" s="196" t="s">
        <v>10351</v>
      </c>
      <c r="B5058" s="196" t="s">
        <v>10352</v>
      </c>
      <c r="C5058" s="196" t="s">
        <v>10611</v>
      </c>
      <c r="D5058" s="196">
        <v>225</v>
      </c>
      <c r="E5058" s="197" t="s">
        <v>144</v>
      </c>
      <c r="F5058" s="196" t="s">
        <v>144</v>
      </c>
      <c r="G5058" s="196">
        <v>101621</v>
      </c>
      <c r="H5058" s="196" t="s">
        <v>10617</v>
      </c>
      <c r="I5058" s="196" t="s">
        <v>6762</v>
      </c>
      <c r="J5058" s="196" t="s">
        <v>5432</v>
      </c>
      <c r="K5058" s="197">
        <v>262</v>
      </c>
      <c r="L5058" s="196" t="s">
        <v>5433</v>
      </c>
    </row>
    <row r="5059" spans="1:12" ht="15.75">
      <c r="A5059" s="196" t="s">
        <v>10351</v>
      </c>
      <c r="B5059" s="196" t="s">
        <v>10352</v>
      </c>
      <c r="C5059" s="196" t="s">
        <v>10611</v>
      </c>
      <c r="D5059" s="196">
        <v>225</v>
      </c>
      <c r="E5059" s="197" t="s">
        <v>144</v>
      </c>
      <c r="F5059" s="196" t="s">
        <v>144</v>
      </c>
      <c r="G5059" s="196">
        <v>101622</v>
      </c>
      <c r="H5059" s="196" t="s">
        <v>10618</v>
      </c>
      <c r="I5059" s="196" t="s">
        <v>6762</v>
      </c>
      <c r="J5059" s="196" t="s">
        <v>5432</v>
      </c>
      <c r="K5059" s="197">
        <v>175.9</v>
      </c>
      <c r="L5059" s="196" t="s">
        <v>5433</v>
      </c>
    </row>
    <row r="5060" spans="1:12" ht="15.75">
      <c r="A5060" s="196" t="s">
        <v>10351</v>
      </c>
      <c r="B5060" s="196" t="s">
        <v>10352</v>
      </c>
      <c r="C5060" s="196" t="s">
        <v>10611</v>
      </c>
      <c r="D5060" s="196">
        <v>225</v>
      </c>
      <c r="E5060" s="197" t="s">
        <v>144</v>
      </c>
      <c r="F5060" s="196" t="s">
        <v>144</v>
      </c>
      <c r="G5060" s="196">
        <v>101623</v>
      </c>
      <c r="H5060" s="196" t="s">
        <v>10619</v>
      </c>
      <c r="I5060" s="196" t="s">
        <v>6762</v>
      </c>
      <c r="J5060" s="196" t="s">
        <v>5432</v>
      </c>
      <c r="K5060" s="197">
        <v>244.61</v>
      </c>
      <c r="L5060" s="196" t="s">
        <v>5433</v>
      </c>
    </row>
    <row r="5061" spans="1:12" ht="15.75">
      <c r="A5061" s="196" t="s">
        <v>10351</v>
      </c>
      <c r="B5061" s="196" t="s">
        <v>10352</v>
      </c>
      <c r="C5061" s="196" t="s">
        <v>10611</v>
      </c>
      <c r="D5061" s="196">
        <v>225</v>
      </c>
      <c r="E5061" s="197" t="s">
        <v>144</v>
      </c>
      <c r="F5061" s="196" t="s">
        <v>144</v>
      </c>
      <c r="G5061" s="196">
        <v>101624</v>
      </c>
      <c r="H5061" s="196" t="s">
        <v>10620</v>
      </c>
      <c r="I5061" s="196" t="s">
        <v>6762</v>
      </c>
      <c r="J5061" s="196" t="s">
        <v>5432</v>
      </c>
      <c r="K5061" s="197">
        <v>210.95</v>
      </c>
      <c r="L5061" s="196" t="s">
        <v>5433</v>
      </c>
    </row>
    <row r="5062" spans="1:12" ht="15.75">
      <c r="A5062" s="196" t="s">
        <v>10351</v>
      </c>
      <c r="B5062" s="196" t="s">
        <v>10352</v>
      </c>
      <c r="C5062" s="196" t="s">
        <v>10611</v>
      </c>
      <c r="D5062" s="196">
        <v>225</v>
      </c>
      <c r="E5062" s="197" t="s">
        <v>144</v>
      </c>
      <c r="F5062" s="196" t="s">
        <v>144</v>
      </c>
      <c r="G5062" s="196">
        <v>101625</v>
      </c>
      <c r="H5062" s="196" t="s">
        <v>10621</v>
      </c>
      <c r="I5062" s="196" t="s">
        <v>6762</v>
      </c>
      <c r="J5062" s="196" t="s">
        <v>5432</v>
      </c>
      <c r="K5062" s="197">
        <v>146.5</v>
      </c>
      <c r="L5062" s="196" t="s">
        <v>5433</v>
      </c>
    </row>
    <row r="5063" spans="1:12" ht="15.75">
      <c r="A5063" s="196" t="s">
        <v>10351</v>
      </c>
      <c r="B5063" s="196" t="s">
        <v>10352</v>
      </c>
      <c r="C5063" s="196" t="s">
        <v>10622</v>
      </c>
      <c r="D5063" s="196">
        <v>283</v>
      </c>
      <c r="E5063" s="197" t="s">
        <v>144</v>
      </c>
      <c r="F5063" s="196" t="s">
        <v>144</v>
      </c>
      <c r="G5063" s="196">
        <v>95606</v>
      </c>
      <c r="H5063" s="196" t="s">
        <v>10623</v>
      </c>
      <c r="I5063" s="196" t="s">
        <v>6762</v>
      </c>
      <c r="J5063" s="196" t="s">
        <v>5432</v>
      </c>
      <c r="K5063" s="197">
        <v>1.5</v>
      </c>
      <c r="L5063" s="196" t="s">
        <v>5433</v>
      </c>
    </row>
    <row r="5064" spans="1:12" ht="15.75">
      <c r="A5064" s="196" t="s">
        <v>10624</v>
      </c>
      <c r="B5064" s="196" t="s">
        <v>10625</v>
      </c>
      <c r="C5064" s="196" t="s">
        <v>10626</v>
      </c>
      <c r="D5064" s="196">
        <v>63</v>
      </c>
      <c r="E5064" s="197" t="s">
        <v>144</v>
      </c>
      <c r="F5064" s="196" t="s">
        <v>144</v>
      </c>
      <c r="G5064" s="196">
        <v>87471</v>
      </c>
      <c r="H5064" s="196" t="s">
        <v>10627</v>
      </c>
      <c r="I5064" s="196" t="s">
        <v>5650</v>
      </c>
      <c r="J5064" s="196" t="s">
        <v>5432</v>
      </c>
      <c r="K5064" s="197">
        <v>53.9</v>
      </c>
      <c r="L5064" s="196" t="s">
        <v>5433</v>
      </c>
    </row>
    <row r="5065" spans="1:12" ht="15.75">
      <c r="A5065" s="196" t="s">
        <v>10624</v>
      </c>
      <c r="B5065" s="196" t="s">
        <v>10625</v>
      </c>
      <c r="C5065" s="196" t="s">
        <v>10626</v>
      </c>
      <c r="D5065" s="196">
        <v>63</v>
      </c>
      <c r="E5065" s="197" t="s">
        <v>144</v>
      </c>
      <c r="F5065" s="196" t="s">
        <v>144</v>
      </c>
      <c r="G5065" s="196">
        <v>87472</v>
      </c>
      <c r="H5065" s="196" t="s">
        <v>10628</v>
      </c>
      <c r="I5065" s="196" t="s">
        <v>5650</v>
      </c>
      <c r="J5065" s="196" t="s">
        <v>5432</v>
      </c>
      <c r="K5065" s="197">
        <v>54.98</v>
      </c>
      <c r="L5065" s="196" t="s">
        <v>5433</v>
      </c>
    </row>
    <row r="5066" spans="1:12" ht="15.75">
      <c r="A5066" s="196" t="s">
        <v>10624</v>
      </c>
      <c r="B5066" s="196" t="s">
        <v>10625</v>
      </c>
      <c r="C5066" s="196" t="s">
        <v>10626</v>
      </c>
      <c r="D5066" s="196">
        <v>63</v>
      </c>
      <c r="E5066" s="197" t="s">
        <v>144</v>
      </c>
      <c r="F5066" s="196" t="s">
        <v>144</v>
      </c>
      <c r="G5066" s="196">
        <v>87473</v>
      </c>
      <c r="H5066" s="196" t="s">
        <v>10629</v>
      </c>
      <c r="I5066" s="196" t="s">
        <v>5650</v>
      </c>
      <c r="J5066" s="196" t="s">
        <v>5432</v>
      </c>
      <c r="K5066" s="197">
        <v>72.37</v>
      </c>
      <c r="L5066" s="196" t="s">
        <v>5433</v>
      </c>
    </row>
    <row r="5067" spans="1:12" ht="15.75">
      <c r="A5067" s="196" t="s">
        <v>10624</v>
      </c>
      <c r="B5067" s="196" t="s">
        <v>10625</v>
      </c>
      <c r="C5067" s="196" t="s">
        <v>10626</v>
      </c>
      <c r="D5067" s="196">
        <v>63</v>
      </c>
      <c r="E5067" s="197" t="s">
        <v>144</v>
      </c>
      <c r="F5067" s="196" t="s">
        <v>144</v>
      </c>
      <c r="G5067" s="196">
        <v>87474</v>
      </c>
      <c r="H5067" s="196" t="s">
        <v>10630</v>
      </c>
      <c r="I5067" s="196" t="s">
        <v>5650</v>
      </c>
      <c r="J5067" s="196" t="s">
        <v>5432</v>
      </c>
      <c r="K5067" s="197">
        <v>73.59</v>
      </c>
      <c r="L5067" s="196" t="s">
        <v>5433</v>
      </c>
    </row>
    <row r="5068" spans="1:12" ht="15.75">
      <c r="A5068" s="196" t="s">
        <v>10624</v>
      </c>
      <c r="B5068" s="196" t="s">
        <v>10625</v>
      </c>
      <c r="C5068" s="196" t="s">
        <v>10626</v>
      </c>
      <c r="D5068" s="196">
        <v>63</v>
      </c>
      <c r="E5068" s="197" t="s">
        <v>144</v>
      </c>
      <c r="F5068" s="196" t="s">
        <v>144</v>
      </c>
      <c r="G5068" s="196">
        <v>87475</v>
      </c>
      <c r="H5068" s="196" t="s">
        <v>10631</v>
      </c>
      <c r="I5068" s="196" t="s">
        <v>5650</v>
      </c>
      <c r="J5068" s="196" t="s">
        <v>5432</v>
      </c>
      <c r="K5068" s="197">
        <v>88.63</v>
      </c>
      <c r="L5068" s="196" t="s">
        <v>5433</v>
      </c>
    </row>
    <row r="5069" spans="1:12" ht="15.75">
      <c r="A5069" s="196" t="s">
        <v>10624</v>
      </c>
      <c r="B5069" s="196" t="s">
        <v>10625</v>
      </c>
      <c r="C5069" s="196" t="s">
        <v>10626</v>
      </c>
      <c r="D5069" s="196">
        <v>63</v>
      </c>
      <c r="E5069" s="197" t="s">
        <v>144</v>
      </c>
      <c r="F5069" s="196" t="s">
        <v>144</v>
      </c>
      <c r="G5069" s="196">
        <v>87476</v>
      </c>
      <c r="H5069" s="196" t="s">
        <v>10632</v>
      </c>
      <c r="I5069" s="196" t="s">
        <v>5650</v>
      </c>
      <c r="J5069" s="196" t="s">
        <v>5432</v>
      </c>
      <c r="K5069" s="197">
        <v>90.07</v>
      </c>
      <c r="L5069" s="196" t="s">
        <v>5433</v>
      </c>
    </row>
    <row r="5070" spans="1:12" ht="15.75">
      <c r="A5070" s="196" t="s">
        <v>10624</v>
      </c>
      <c r="B5070" s="196" t="s">
        <v>10625</v>
      </c>
      <c r="C5070" s="196" t="s">
        <v>10626</v>
      </c>
      <c r="D5070" s="196">
        <v>63</v>
      </c>
      <c r="E5070" s="197" t="s">
        <v>144</v>
      </c>
      <c r="F5070" s="196" t="s">
        <v>144</v>
      </c>
      <c r="G5070" s="196">
        <v>87477</v>
      </c>
      <c r="H5070" s="196" t="s">
        <v>10633</v>
      </c>
      <c r="I5070" s="196" t="s">
        <v>5650</v>
      </c>
      <c r="J5070" s="196" t="s">
        <v>5432</v>
      </c>
      <c r="K5070" s="197">
        <v>49</v>
      </c>
      <c r="L5070" s="196" t="s">
        <v>5433</v>
      </c>
    </row>
    <row r="5071" spans="1:12" ht="15.75">
      <c r="A5071" s="196" t="s">
        <v>10624</v>
      </c>
      <c r="B5071" s="196" t="s">
        <v>10625</v>
      </c>
      <c r="C5071" s="196" t="s">
        <v>10626</v>
      </c>
      <c r="D5071" s="196">
        <v>63</v>
      </c>
      <c r="E5071" s="197" t="s">
        <v>144</v>
      </c>
      <c r="F5071" s="196" t="s">
        <v>144</v>
      </c>
      <c r="G5071" s="196">
        <v>87478</v>
      </c>
      <c r="H5071" s="196" t="s">
        <v>10634</v>
      </c>
      <c r="I5071" s="196" t="s">
        <v>5650</v>
      </c>
      <c r="J5071" s="196" t="s">
        <v>5432</v>
      </c>
      <c r="K5071" s="197">
        <v>50.08</v>
      </c>
      <c r="L5071" s="196" t="s">
        <v>5433</v>
      </c>
    </row>
    <row r="5072" spans="1:12" ht="15.75">
      <c r="A5072" s="196" t="s">
        <v>10624</v>
      </c>
      <c r="B5072" s="196" t="s">
        <v>10625</v>
      </c>
      <c r="C5072" s="196" t="s">
        <v>10626</v>
      </c>
      <c r="D5072" s="196">
        <v>63</v>
      </c>
      <c r="E5072" s="197" t="s">
        <v>144</v>
      </c>
      <c r="F5072" s="196" t="s">
        <v>144</v>
      </c>
      <c r="G5072" s="196">
        <v>87479</v>
      </c>
      <c r="H5072" s="196" t="s">
        <v>10635</v>
      </c>
      <c r="I5072" s="196" t="s">
        <v>5650</v>
      </c>
      <c r="J5072" s="196" t="s">
        <v>5432</v>
      </c>
      <c r="K5072" s="197">
        <v>66.56</v>
      </c>
      <c r="L5072" s="196" t="s">
        <v>5433</v>
      </c>
    </row>
    <row r="5073" spans="1:12" ht="15.75">
      <c r="A5073" s="196" t="s">
        <v>10624</v>
      </c>
      <c r="B5073" s="196" t="s">
        <v>10625</v>
      </c>
      <c r="C5073" s="196" t="s">
        <v>10626</v>
      </c>
      <c r="D5073" s="196">
        <v>63</v>
      </c>
      <c r="E5073" s="197" t="s">
        <v>144</v>
      </c>
      <c r="F5073" s="196" t="s">
        <v>144</v>
      </c>
      <c r="G5073" s="196">
        <v>87480</v>
      </c>
      <c r="H5073" s="196" t="s">
        <v>10636</v>
      </c>
      <c r="I5073" s="196" t="s">
        <v>5650</v>
      </c>
      <c r="J5073" s="196" t="s">
        <v>5432</v>
      </c>
      <c r="K5073" s="197">
        <v>67.78</v>
      </c>
      <c r="L5073" s="196" t="s">
        <v>5433</v>
      </c>
    </row>
    <row r="5074" spans="1:12" ht="15.75">
      <c r="A5074" s="196" t="s">
        <v>10624</v>
      </c>
      <c r="B5074" s="196" t="s">
        <v>10625</v>
      </c>
      <c r="C5074" s="196" t="s">
        <v>10626</v>
      </c>
      <c r="D5074" s="196">
        <v>63</v>
      </c>
      <c r="E5074" s="197" t="s">
        <v>144</v>
      </c>
      <c r="F5074" s="196" t="s">
        <v>144</v>
      </c>
      <c r="G5074" s="196">
        <v>87481</v>
      </c>
      <c r="H5074" s="196" t="s">
        <v>10637</v>
      </c>
      <c r="I5074" s="196" t="s">
        <v>5650</v>
      </c>
      <c r="J5074" s="196" t="s">
        <v>5432</v>
      </c>
      <c r="K5074" s="197">
        <v>81.58</v>
      </c>
      <c r="L5074" s="196" t="s">
        <v>5433</v>
      </c>
    </row>
    <row r="5075" spans="1:12" ht="15.75">
      <c r="A5075" s="196" t="s">
        <v>10624</v>
      </c>
      <c r="B5075" s="196" t="s">
        <v>10625</v>
      </c>
      <c r="C5075" s="196" t="s">
        <v>10626</v>
      </c>
      <c r="D5075" s="196">
        <v>63</v>
      </c>
      <c r="E5075" s="197" t="s">
        <v>144</v>
      </c>
      <c r="F5075" s="196" t="s">
        <v>144</v>
      </c>
      <c r="G5075" s="196">
        <v>87482</v>
      </c>
      <c r="H5075" s="196" t="s">
        <v>10638</v>
      </c>
      <c r="I5075" s="196" t="s">
        <v>5650</v>
      </c>
      <c r="J5075" s="196" t="s">
        <v>5432</v>
      </c>
      <c r="K5075" s="197">
        <v>83.02</v>
      </c>
      <c r="L5075" s="196" t="s">
        <v>5433</v>
      </c>
    </row>
    <row r="5076" spans="1:12" ht="15.75">
      <c r="A5076" s="196" t="s">
        <v>10624</v>
      </c>
      <c r="B5076" s="196" t="s">
        <v>10625</v>
      </c>
      <c r="C5076" s="196" t="s">
        <v>10626</v>
      </c>
      <c r="D5076" s="196">
        <v>63</v>
      </c>
      <c r="E5076" s="197" t="s">
        <v>144</v>
      </c>
      <c r="F5076" s="196" t="s">
        <v>144</v>
      </c>
      <c r="G5076" s="196">
        <v>87483</v>
      </c>
      <c r="H5076" s="196" t="s">
        <v>10639</v>
      </c>
      <c r="I5076" s="196" t="s">
        <v>5650</v>
      </c>
      <c r="J5076" s="196" t="s">
        <v>5432</v>
      </c>
      <c r="K5076" s="197">
        <v>60.78</v>
      </c>
      <c r="L5076" s="196" t="s">
        <v>5433</v>
      </c>
    </row>
    <row r="5077" spans="1:12" ht="15.75">
      <c r="A5077" s="196" t="s">
        <v>10624</v>
      </c>
      <c r="B5077" s="196" t="s">
        <v>10625</v>
      </c>
      <c r="C5077" s="196" t="s">
        <v>10626</v>
      </c>
      <c r="D5077" s="196">
        <v>63</v>
      </c>
      <c r="E5077" s="197" t="s">
        <v>144</v>
      </c>
      <c r="F5077" s="196" t="s">
        <v>144</v>
      </c>
      <c r="G5077" s="196">
        <v>87484</v>
      </c>
      <c r="H5077" s="196" t="s">
        <v>10640</v>
      </c>
      <c r="I5077" s="196" t="s">
        <v>5650</v>
      </c>
      <c r="J5077" s="196" t="s">
        <v>5432</v>
      </c>
      <c r="K5077" s="197">
        <v>61.86</v>
      </c>
      <c r="L5077" s="196" t="s">
        <v>5433</v>
      </c>
    </row>
    <row r="5078" spans="1:12" ht="15.75">
      <c r="A5078" s="196" t="s">
        <v>10624</v>
      </c>
      <c r="B5078" s="196" t="s">
        <v>10625</v>
      </c>
      <c r="C5078" s="196" t="s">
        <v>10626</v>
      </c>
      <c r="D5078" s="196">
        <v>63</v>
      </c>
      <c r="E5078" s="197" t="s">
        <v>144</v>
      </c>
      <c r="F5078" s="196" t="s">
        <v>144</v>
      </c>
      <c r="G5078" s="196">
        <v>87485</v>
      </c>
      <c r="H5078" s="196" t="s">
        <v>10641</v>
      </c>
      <c r="I5078" s="196" t="s">
        <v>5650</v>
      </c>
      <c r="J5078" s="196" t="s">
        <v>5432</v>
      </c>
      <c r="K5078" s="197">
        <v>79.39</v>
      </c>
      <c r="L5078" s="196" t="s">
        <v>5433</v>
      </c>
    </row>
    <row r="5079" spans="1:12" ht="15.75">
      <c r="A5079" s="196" t="s">
        <v>10624</v>
      </c>
      <c r="B5079" s="196" t="s">
        <v>10625</v>
      </c>
      <c r="C5079" s="196" t="s">
        <v>10626</v>
      </c>
      <c r="D5079" s="196">
        <v>63</v>
      </c>
      <c r="E5079" s="197" t="s">
        <v>144</v>
      </c>
      <c r="F5079" s="196" t="s">
        <v>144</v>
      </c>
      <c r="G5079" s="196">
        <v>87487</v>
      </c>
      <c r="H5079" s="196" t="s">
        <v>10642</v>
      </c>
      <c r="I5079" s="196" t="s">
        <v>5650</v>
      </c>
      <c r="J5079" s="196" t="s">
        <v>5432</v>
      </c>
      <c r="K5079" s="197">
        <v>95.51</v>
      </c>
      <c r="L5079" s="196" t="s">
        <v>5433</v>
      </c>
    </row>
    <row r="5080" spans="1:12" ht="15.75">
      <c r="A5080" s="196" t="s">
        <v>10624</v>
      </c>
      <c r="B5080" s="196" t="s">
        <v>10625</v>
      </c>
      <c r="C5080" s="196" t="s">
        <v>10626</v>
      </c>
      <c r="D5080" s="196">
        <v>63</v>
      </c>
      <c r="E5080" s="197" t="s">
        <v>144</v>
      </c>
      <c r="F5080" s="196" t="s">
        <v>144</v>
      </c>
      <c r="G5080" s="196">
        <v>87488</v>
      </c>
      <c r="H5080" s="196" t="s">
        <v>10643</v>
      </c>
      <c r="I5080" s="196" t="s">
        <v>5650</v>
      </c>
      <c r="J5080" s="196" t="s">
        <v>5432</v>
      </c>
      <c r="K5080" s="197">
        <v>96.95</v>
      </c>
      <c r="L5080" s="196" t="s">
        <v>5433</v>
      </c>
    </row>
    <row r="5081" spans="1:12" ht="15.75">
      <c r="A5081" s="196" t="s">
        <v>10624</v>
      </c>
      <c r="B5081" s="196" t="s">
        <v>10625</v>
      </c>
      <c r="C5081" s="196" t="s">
        <v>10626</v>
      </c>
      <c r="D5081" s="196">
        <v>63</v>
      </c>
      <c r="E5081" s="197" t="s">
        <v>144</v>
      </c>
      <c r="F5081" s="196" t="s">
        <v>144</v>
      </c>
      <c r="G5081" s="196">
        <v>87489</v>
      </c>
      <c r="H5081" s="196" t="s">
        <v>10644</v>
      </c>
      <c r="I5081" s="196" t="s">
        <v>5650</v>
      </c>
      <c r="J5081" s="196" t="s">
        <v>5432</v>
      </c>
      <c r="K5081" s="197">
        <v>53</v>
      </c>
      <c r="L5081" s="196" t="s">
        <v>5433</v>
      </c>
    </row>
    <row r="5082" spans="1:12" ht="15.75">
      <c r="A5082" s="196" t="s">
        <v>10624</v>
      </c>
      <c r="B5082" s="196" t="s">
        <v>10625</v>
      </c>
      <c r="C5082" s="196" t="s">
        <v>10626</v>
      </c>
      <c r="D5082" s="196">
        <v>63</v>
      </c>
      <c r="E5082" s="197" t="s">
        <v>144</v>
      </c>
      <c r="F5082" s="196" t="s">
        <v>144</v>
      </c>
      <c r="G5082" s="196">
        <v>87490</v>
      </c>
      <c r="H5082" s="196" t="s">
        <v>10645</v>
      </c>
      <c r="I5082" s="196" t="s">
        <v>5650</v>
      </c>
      <c r="J5082" s="196" t="s">
        <v>5432</v>
      </c>
      <c r="K5082" s="197">
        <v>54.08</v>
      </c>
      <c r="L5082" s="196" t="s">
        <v>5433</v>
      </c>
    </row>
    <row r="5083" spans="1:12" ht="15.75">
      <c r="A5083" s="196" t="s">
        <v>10624</v>
      </c>
      <c r="B5083" s="196" t="s">
        <v>10625</v>
      </c>
      <c r="C5083" s="196" t="s">
        <v>10626</v>
      </c>
      <c r="D5083" s="196">
        <v>63</v>
      </c>
      <c r="E5083" s="197" t="s">
        <v>144</v>
      </c>
      <c r="F5083" s="196" t="s">
        <v>144</v>
      </c>
      <c r="G5083" s="196">
        <v>87491</v>
      </c>
      <c r="H5083" s="196" t="s">
        <v>10646</v>
      </c>
      <c r="I5083" s="196" t="s">
        <v>5650</v>
      </c>
      <c r="J5083" s="196" t="s">
        <v>5432</v>
      </c>
      <c r="K5083" s="197">
        <v>70.72</v>
      </c>
      <c r="L5083" s="196" t="s">
        <v>5433</v>
      </c>
    </row>
    <row r="5084" spans="1:12" ht="15.75">
      <c r="A5084" s="196" t="s">
        <v>10624</v>
      </c>
      <c r="B5084" s="196" t="s">
        <v>10625</v>
      </c>
      <c r="C5084" s="196" t="s">
        <v>10626</v>
      </c>
      <c r="D5084" s="196">
        <v>63</v>
      </c>
      <c r="E5084" s="197" t="s">
        <v>144</v>
      </c>
      <c r="F5084" s="196" t="s">
        <v>144</v>
      </c>
      <c r="G5084" s="196">
        <v>87492</v>
      </c>
      <c r="H5084" s="196" t="s">
        <v>10647</v>
      </c>
      <c r="I5084" s="196" t="s">
        <v>5650</v>
      </c>
      <c r="J5084" s="196" t="s">
        <v>5432</v>
      </c>
      <c r="K5084" s="197">
        <v>71.94</v>
      </c>
      <c r="L5084" s="196" t="s">
        <v>5433</v>
      </c>
    </row>
    <row r="5085" spans="1:12" ht="15.75">
      <c r="A5085" s="196" t="s">
        <v>10624</v>
      </c>
      <c r="B5085" s="196" t="s">
        <v>10625</v>
      </c>
      <c r="C5085" s="196" t="s">
        <v>10626</v>
      </c>
      <c r="D5085" s="196">
        <v>63</v>
      </c>
      <c r="E5085" s="197" t="s">
        <v>144</v>
      </c>
      <c r="F5085" s="196" t="s">
        <v>144</v>
      </c>
      <c r="G5085" s="196">
        <v>87493</v>
      </c>
      <c r="H5085" s="196" t="s">
        <v>10648</v>
      </c>
      <c r="I5085" s="196" t="s">
        <v>5650</v>
      </c>
      <c r="J5085" s="196" t="s">
        <v>5432</v>
      </c>
      <c r="K5085" s="197">
        <v>85.89</v>
      </c>
      <c r="L5085" s="196" t="s">
        <v>5433</v>
      </c>
    </row>
    <row r="5086" spans="1:12" ht="15.75">
      <c r="A5086" s="196" t="s">
        <v>10624</v>
      </c>
      <c r="B5086" s="196" t="s">
        <v>10625</v>
      </c>
      <c r="C5086" s="196" t="s">
        <v>10626</v>
      </c>
      <c r="D5086" s="196">
        <v>63</v>
      </c>
      <c r="E5086" s="197" t="s">
        <v>144</v>
      </c>
      <c r="F5086" s="196" t="s">
        <v>144</v>
      </c>
      <c r="G5086" s="196">
        <v>87494</v>
      </c>
      <c r="H5086" s="196" t="s">
        <v>10649</v>
      </c>
      <c r="I5086" s="196" t="s">
        <v>5650</v>
      </c>
      <c r="J5086" s="196" t="s">
        <v>5432</v>
      </c>
      <c r="K5086" s="197">
        <v>87.33</v>
      </c>
      <c r="L5086" s="196" t="s">
        <v>5433</v>
      </c>
    </row>
    <row r="5087" spans="1:12" ht="15.75">
      <c r="A5087" s="196" t="s">
        <v>10624</v>
      </c>
      <c r="B5087" s="196" t="s">
        <v>10625</v>
      </c>
      <c r="C5087" s="196" t="s">
        <v>10626</v>
      </c>
      <c r="D5087" s="196">
        <v>63</v>
      </c>
      <c r="E5087" s="197" t="s">
        <v>144</v>
      </c>
      <c r="F5087" s="196" t="s">
        <v>144</v>
      </c>
      <c r="G5087" s="196">
        <v>87495</v>
      </c>
      <c r="H5087" s="196" t="s">
        <v>10650</v>
      </c>
      <c r="I5087" s="196" t="s">
        <v>5650</v>
      </c>
      <c r="J5087" s="196" t="s">
        <v>5432</v>
      </c>
      <c r="K5087" s="197">
        <v>83.35</v>
      </c>
      <c r="L5087" s="196" t="s">
        <v>5433</v>
      </c>
    </row>
    <row r="5088" spans="1:12" ht="15.75">
      <c r="A5088" s="196" t="s">
        <v>10624</v>
      </c>
      <c r="B5088" s="196" t="s">
        <v>10625</v>
      </c>
      <c r="C5088" s="196" t="s">
        <v>10626</v>
      </c>
      <c r="D5088" s="196">
        <v>63</v>
      </c>
      <c r="E5088" s="197" t="s">
        <v>144</v>
      </c>
      <c r="F5088" s="196" t="s">
        <v>144</v>
      </c>
      <c r="G5088" s="196">
        <v>87496</v>
      </c>
      <c r="H5088" s="196" t="s">
        <v>10651</v>
      </c>
      <c r="I5088" s="196" t="s">
        <v>5650</v>
      </c>
      <c r="J5088" s="196" t="s">
        <v>5432</v>
      </c>
      <c r="K5088" s="197">
        <v>84.37</v>
      </c>
      <c r="L5088" s="196" t="s">
        <v>5433</v>
      </c>
    </row>
    <row r="5089" spans="1:12" ht="15.75">
      <c r="A5089" s="196" t="s">
        <v>10624</v>
      </c>
      <c r="B5089" s="196" t="s">
        <v>10625</v>
      </c>
      <c r="C5089" s="196" t="s">
        <v>10626</v>
      </c>
      <c r="D5089" s="196">
        <v>63</v>
      </c>
      <c r="E5089" s="197" t="s">
        <v>144</v>
      </c>
      <c r="F5089" s="196" t="s">
        <v>144</v>
      </c>
      <c r="G5089" s="196">
        <v>87497</v>
      </c>
      <c r="H5089" s="196" t="s">
        <v>10652</v>
      </c>
      <c r="I5089" s="196" t="s">
        <v>5650</v>
      </c>
      <c r="J5089" s="196" t="s">
        <v>5432</v>
      </c>
      <c r="K5089" s="197">
        <v>84.49</v>
      </c>
      <c r="L5089" s="196" t="s">
        <v>5433</v>
      </c>
    </row>
    <row r="5090" spans="1:12" ht="15.75">
      <c r="A5090" s="196" t="s">
        <v>10624</v>
      </c>
      <c r="B5090" s="196" t="s">
        <v>10625</v>
      </c>
      <c r="C5090" s="196" t="s">
        <v>10626</v>
      </c>
      <c r="D5090" s="196">
        <v>63</v>
      </c>
      <c r="E5090" s="197" t="s">
        <v>144</v>
      </c>
      <c r="F5090" s="196" t="s">
        <v>144</v>
      </c>
      <c r="G5090" s="196">
        <v>87498</v>
      </c>
      <c r="H5090" s="196" t="s">
        <v>10653</v>
      </c>
      <c r="I5090" s="196" t="s">
        <v>5650</v>
      </c>
      <c r="J5090" s="196" t="s">
        <v>5432</v>
      </c>
      <c r="K5090" s="197">
        <v>85.79</v>
      </c>
      <c r="L5090" s="196" t="s">
        <v>5433</v>
      </c>
    </row>
    <row r="5091" spans="1:12" ht="15.75">
      <c r="A5091" s="196" t="s">
        <v>10624</v>
      </c>
      <c r="B5091" s="196" t="s">
        <v>10625</v>
      </c>
      <c r="C5091" s="196" t="s">
        <v>10626</v>
      </c>
      <c r="D5091" s="196">
        <v>63</v>
      </c>
      <c r="E5091" s="197" t="s">
        <v>144</v>
      </c>
      <c r="F5091" s="196" t="s">
        <v>144</v>
      </c>
      <c r="G5091" s="196">
        <v>87499</v>
      </c>
      <c r="H5091" s="196" t="s">
        <v>10654</v>
      </c>
      <c r="I5091" s="196" t="s">
        <v>5650</v>
      </c>
      <c r="J5091" s="196" t="s">
        <v>5432</v>
      </c>
      <c r="K5091" s="197">
        <v>97.06</v>
      </c>
      <c r="L5091" s="196" t="s">
        <v>5433</v>
      </c>
    </row>
    <row r="5092" spans="1:12" ht="15.75">
      <c r="A5092" s="196" t="s">
        <v>10624</v>
      </c>
      <c r="B5092" s="196" t="s">
        <v>10625</v>
      </c>
      <c r="C5092" s="196" t="s">
        <v>10626</v>
      </c>
      <c r="D5092" s="196">
        <v>63</v>
      </c>
      <c r="E5092" s="197" t="s">
        <v>144</v>
      </c>
      <c r="F5092" s="196" t="s">
        <v>144</v>
      </c>
      <c r="G5092" s="196">
        <v>87500</v>
      </c>
      <c r="H5092" s="196" t="s">
        <v>10655</v>
      </c>
      <c r="I5092" s="196" t="s">
        <v>5650</v>
      </c>
      <c r="J5092" s="196" t="s">
        <v>5432</v>
      </c>
      <c r="K5092" s="197">
        <v>98.16</v>
      </c>
      <c r="L5092" s="196" t="s">
        <v>5433</v>
      </c>
    </row>
    <row r="5093" spans="1:12" ht="15.75">
      <c r="A5093" s="196" t="s">
        <v>10624</v>
      </c>
      <c r="B5093" s="196" t="s">
        <v>10625</v>
      </c>
      <c r="C5093" s="196" t="s">
        <v>10626</v>
      </c>
      <c r="D5093" s="196">
        <v>63</v>
      </c>
      <c r="E5093" s="197" t="s">
        <v>144</v>
      </c>
      <c r="F5093" s="196" t="s">
        <v>144</v>
      </c>
      <c r="G5093" s="196">
        <v>87501</v>
      </c>
      <c r="H5093" s="196" t="s">
        <v>10656</v>
      </c>
      <c r="I5093" s="196" t="s">
        <v>5650</v>
      </c>
      <c r="J5093" s="196" t="s">
        <v>5432</v>
      </c>
      <c r="K5093" s="197">
        <v>151.11000000000001</v>
      </c>
      <c r="L5093" s="196" t="s">
        <v>5433</v>
      </c>
    </row>
    <row r="5094" spans="1:12" ht="15.75">
      <c r="A5094" s="196" t="s">
        <v>10624</v>
      </c>
      <c r="B5094" s="196" t="s">
        <v>10625</v>
      </c>
      <c r="C5094" s="196" t="s">
        <v>10626</v>
      </c>
      <c r="D5094" s="196">
        <v>63</v>
      </c>
      <c r="E5094" s="197" t="s">
        <v>144</v>
      </c>
      <c r="F5094" s="196" t="s">
        <v>144</v>
      </c>
      <c r="G5094" s="196">
        <v>87502</v>
      </c>
      <c r="H5094" s="196" t="s">
        <v>10657</v>
      </c>
      <c r="I5094" s="196" t="s">
        <v>5650</v>
      </c>
      <c r="J5094" s="196" t="s">
        <v>5432</v>
      </c>
      <c r="K5094" s="197">
        <v>152.51</v>
      </c>
      <c r="L5094" s="196" t="s">
        <v>5433</v>
      </c>
    </row>
    <row r="5095" spans="1:12" ht="15.75">
      <c r="A5095" s="196" t="s">
        <v>10624</v>
      </c>
      <c r="B5095" s="196" t="s">
        <v>10625</v>
      </c>
      <c r="C5095" s="196" t="s">
        <v>10626</v>
      </c>
      <c r="D5095" s="196">
        <v>63</v>
      </c>
      <c r="E5095" s="197" t="s">
        <v>144</v>
      </c>
      <c r="F5095" s="196" t="s">
        <v>144</v>
      </c>
      <c r="G5095" s="196">
        <v>87503</v>
      </c>
      <c r="H5095" s="196" t="s">
        <v>10658</v>
      </c>
      <c r="I5095" s="196" t="s">
        <v>5650</v>
      </c>
      <c r="J5095" s="196" t="s">
        <v>5432</v>
      </c>
      <c r="K5095" s="197">
        <v>71.760000000000005</v>
      </c>
      <c r="L5095" s="196" t="s">
        <v>5433</v>
      </c>
    </row>
    <row r="5096" spans="1:12" ht="15.75">
      <c r="A5096" s="196" t="s">
        <v>10624</v>
      </c>
      <c r="B5096" s="196" t="s">
        <v>10625</v>
      </c>
      <c r="C5096" s="196" t="s">
        <v>10626</v>
      </c>
      <c r="D5096" s="196">
        <v>63</v>
      </c>
      <c r="E5096" s="197" t="s">
        <v>144</v>
      </c>
      <c r="F5096" s="196" t="s">
        <v>144</v>
      </c>
      <c r="G5096" s="196">
        <v>87504</v>
      </c>
      <c r="H5096" s="196" t="s">
        <v>10659</v>
      </c>
      <c r="I5096" s="196" t="s">
        <v>5650</v>
      </c>
      <c r="J5096" s="196" t="s">
        <v>5432</v>
      </c>
      <c r="K5096" s="197">
        <v>72.78</v>
      </c>
      <c r="L5096" s="196" t="s">
        <v>5433</v>
      </c>
    </row>
    <row r="5097" spans="1:12" ht="15.75">
      <c r="A5097" s="196" t="s">
        <v>10624</v>
      </c>
      <c r="B5097" s="196" t="s">
        <v>10625</v>
      </c>
      <c r="C5097" s="196" t="s">
        <v>10626</v>
      </c>
      <c r="D5097" s="196">
        <v>63</v>
      </c>
      <c r="E5097" s="197" t="s">
        <v>144</v>
      </c>
      <c r="F5097" s="196" t="s">
        <v>144</v>
      </c>
      <c r="G5097" s="196">
        <v>87505</v>
      </c>
      <c r="H5097" s="196" t="s">
        <v>10660</v>
      </c>
      <c r="I5097" s="196" t="s">
        <v>5650</v>
      </c>
      <c r="J5097" s="196" t="s">
        <v>5432</v>
      </c>
      <c r="K5097" s="197">
        <v>72.67</v>
      </c>
      <c r="L5097" s="196" t="s">
        <v>5433</v>
      </c>
    </row>
    <row r="5098" spans="1:12" ht="15.75">
      <c r="A5098" s="196" t="s">
        <v>10624</v>
      </c>
      <c r="B5098" s="196" t="s">
        <v>10625</v>
      </c>
      <c r="C5098" s="196" t="s">
        <v>10626</v>
      </c>
      <c r="D5098" s="196">
        <v>63</v>
      </c>
      <c r="E5098" s="197" t="s">
        <v>144</v>
      </c>
      <c r="F5098" s="196" t="s">
        <v>144</v>
      </c>
      <c r="G5098" s="196">
        <v>87506</v>
      </c>
      <c r="H5098" s="196" t="s">
        <v>10661</v>
      </c>
      <c r="I5098" s="196" t="s">
        <v>5650</v>
      </c>
      <c r="J5098" s="196" t="s">
        <v>5432</v>
      </c>
      <c r="K5098" s="197">
        <v>73.97</v>
      </c>
      <c r="L5098" s="196" t="s">
        <v>5433</v>
      </c>
    </row>
    <row r="5099" spans="1:12" ht="15.75">
      <c r="A5099" s="196" t="s">
        <v>10624</v>
      </c>
      <c r="B5099" s="196" t="s">
        <v>10625</v>
      </c>
      <c r="C5099" s="196" t="s">
        <v>10626</v>
      </c>
      <c r="D5099" s="196">
        <v>63</v>
      </c>
      <c r="E5099" s="197" t="s">
        <v>144</v>
      </c>
      <c r="F5099" s="196" t="s">
        <v>144</v>
      </c>
      <c r="G5099" s="196">
        <v>87507</v>
      </c>
      <c r="H5099" s="196" t="s">
        <v>10662</v>
      </c>
      <c r="I5099" s="196" t="s">
        <v>5650</v>
      </c>
      <c r="J5099" s="196" t="s">
        <v>5432</v>
      </c>
      <c r="K5099" s="197">
        <v>81.67</v>
      </c>
      <c r="L5099" s="196" t="s">
        <v>5433</v>
      </c>
    </row>
    <row r="5100" spans="1:12" ht="15.75">
      <c r="A5100" s="196" t="s">
        <v>10624</v>
      </c>
      <c r="B5100" s="196" t="s">
        <v>10625</v>
      </c>
      <c r="C5100" s="196" t="s">
        <v>10626</v>
      </c>
      <c r="D5100" s="196">
        <v>63</v>
      </c>
      <c r="E5100" s="197" t="s">
        <v>144</v>
      </c>
      <c r="F5100" s="196" t="s">
        <v>144</v>
      </c>
      <c r="G5100" s="196">
        <v>87508</v>
      </c>
      <c r="H5100" s="196" t="s">
        <v>10663</v>
      </c>
      <c r="I5100" s="196" t="s">
        <v>5650</v>
      </c>
      <c r="J5100" s="196" t="s">
        <v>5432</v>
      </c>
      <c r="K5100" s="197">
        <v>82.77</v>
      </c>
      <c r="L5100" s="196" t="s">
        <v>5433</v>
      </c>
    </row>
    <row r="5101" spans="1:12" ht="15.75">
      <c r="A5101" s="196" t="s">
        <v>10624</v>
      </c>
      <c r="B5101" s="196" t="s">
        <v>10625</v>
      </c>
      <c r="C5101" s="196" t="s">
        <v>10626</v>
      </c>
      <c r="D5101" s="196">
        <v>63</v>
      </c>
      <c r="E5101" s="197" t="s">
        <v>144</v>
      </c>
      <c r="F5101" s="196" t="s">
        <v>144</v>
      </c>
      <c r="G5101" s="196">
        <v>87509</v>
      </c>
      <c r="H5101" s="196" t="s">
        <v>10664</v>
      </c>
      <c r="I5101" s="196" t="s">
        <v>5650</v>
      </c>
      <c r="J5101" s="196" t="s">
        <v>5432</v>
      </c>
      <c r="K5101" s="197">
        <v>125.84</v>
      </c>
      <c r="L5101" s="196" t="s">
        <v>5433</v>
      </c>
    </row>
    <row r="5102" spans="1:12" ht="15.75">
      <c r="A5102" s="196" t="s">
        <v>10624</v>
      </c>
      <c r="B5102" s="196" t="s">
        <v>10625</v>
      </c>
      <c r="C5102" s="196" t="s">
        <v>10626</v>
      </c>
      <c r="D5102" s="196">
        <v>63</v>
      </c>
      <c r="E5102" s="197" t="s">
        <v>144</v>
      </c>
      <c r="F5102" s="196" t="s">
        <v>144</v>
      </c>
      <c r="G5102" s="196">
        <v>87510</v>
      </c>
      <c r="H5102" s="196" t="s">
        <v>10665</v>
      </c>
      <c r="I5102" s="196" t="s">
        <v>5650</v>
      </c>
      <c r="J5102" s="196" t="s">
        <v>5432</v>
      </c>
      <c r="K5102" s="197">
        <v>127.24</v>
      </c>
      <c r="L5102" s="196" t="s">
        <v>5433</v>
      </c>
    </row>
    <row r="5103" spans="1:12" ht="15.75">
      <c r="A5103" s="196" t="s">
        <v>10624</v>
      </c>
      <c r="B5103" s="196" t="s">
        <v>10625</v>
      </c>
      <c r="C5103" s="196" t="s">
        <v>10626</v>
      </c>
      <c r="D5103" s="196">
        <v>63</v>
      </c>
      <c r="E5103" s="197" t="s">
        <v>144</v>
      </c>
      <c r="F5103" s="196" t="s">
        <v>144</v>
      </c>
      <c r="G5103" s="196">
        <v>87511</v>
      </c>
      <c r="H5103" s="196" t="s">
        <v>10666</v>
      </c>
      <c r="I5103" s="196" t="s">
        <v>5650</v>
      </c>
      <c r="J5103" s="196" t="s">
        <v>5432</v>
      </c>
      <c r="K5103" s="197">
        <v>92.88</v>
      </c>
      <c r="L5103" s="196" t="s">
        <v>5433</v>
      </c>
    </row>
    <row r="5104" spans="1:12" ht="15.75">
      <c r="A5104" s="196" t="s">
        <v>10624</v>
      </c>
      <c r="B5104" s="196" t="s">
        <v>10625</v>
      </c>
      <c r="C5104" s="196" t="s">
        <v>10626</v>
      </c>
      <c r="D5104" s="196">
        <v>63</v>
      </c>
      <c r="E5104" s="197" t="s">
        <v>144</v>
      </c>
      <c r="F5104" s="196" t="s">
        <v>144</v>
      </c>
      <c r="G5104" s="196">
        <v>87512</v>
      </c>
      <c r="H5104" s="196" t="s">
        <v>10667</v>
      </c>
      <c r="I5104" s="196" t="s">
        <v>5650</v>
      </c>
      <c r="J5104" s="196" t="s">
        <v>5432</v>
      </c>
      <c r="K5104" s="197">
        <v>93.9</v>
      </c>
      <c r="L5104" s="196" t="s">
        <v>5433</v>
      </c>
    </row>
    <row r="5105" spans="1:12" ht="15.75">
      <c r="A5105" s="196" t="s">
        <v>10624</v>
      </c>
      <c r="B5105" s="196" t="s">
        <v>10625</v>
      </c>
      <c r="C5105" s="196" t="s">
        <v>10626</v>
      </c>
      <c r="D5105" s="196">
        <v>63</v>
      </c>
      <c r="E5105" s="197" t="s">
        <v>144</v>
      </c>
      <c r="F5105" s="196" t="s">
        <v>144</v>
      </c>
      <c r="G5105" s="196">
        <v>87513</v>
      </c>
      <c r="H5105" s="196" t="s">
        <v>10668</v>
      </c>
      <c r="I5105" s="196" t="s">
        <v>5650</v>
      </c>
      <c r="J5105" s="196" t="s">
        <v>5432</v>
      </c>
      <c r="K5105" s="197">
        <v>94.44</v>
      </c>
      <c r="L5105" s="196" t="s">
        <v>5433</v>
      </c>
    </row>
    <row r="5106" spans="1:12" ht="15.75">
      <c r="A5106" s="196" t="s">
        <v>10624</v>
      </c>
      <c r="B5106" s="196" t="s">
        <v>10625</v>
      </c>
      <c r="C5106" s="196" t="s">
        <v>10626</v>
      </c>
      <c r="D5106" s="196">
        <v>63</v>
      </c>
      <c r="E5106" s="197" t="s">
        <v>144</v>
      </c>
      <c r="F5106" s="196" t="s">
        <v>144</v>
      </c>
      <c r="G5106" s="196">
        <v>87514</v>
      </c>
      <c r="H5106" s="196" t="s">
        <v>10669</v>
      </c>
      <c r="I5106" s="196" t="s">
        <v>5650</v>
      </c>
      <c r="J5106" s="196" t="s">
        <v>5432</v>
      </c>
      <c r="K5106" s="197">
        <v>95.74</v>
      </c>
      <c r="L5106" s="196" t="s">
        <v>5433</v>
      </c>
    </row>
    <row r="5107" spans="1:12" ht="15.75">
      <c r="A5107" s="196" t="s">
        <v>10624</v>
      </c>
      <c r="B5107" s="196" t="s">
        <v>10625</v>
      </c>
      <c r="C5107" s="196" t="s">
        <v>10626</v>
      </c>
      <c r="D5107" s="196">
        <v>63</v>
      </c>
      <c r="E5107" s="197" t="s">
        <v>144</v>
      </c>
      <c r="F5107" s="196" t="s">
        <v>144</v>
      </c>
      <c r="G5107" s="196">
        <v>87515</v>
      </c>
      <c r="H5107" s="196" t="s">
        <v>10670</v>
      </c>
      <c r="I5107" s="196" t="s">
        <v>5650</v>
      </c>
      <c r="J5107" s="196" t="s">
        <v>5432</v>
      </c>
      <c r="K5107" s="197">
        <v>110.36</v>
      </c>
      <c r="L5107" s="196" t="s">
        <v>5433</v>
      </c>
    </row>
    <row r="5108" spans="1:12" ht="15.75">
      <c r="A5108" s="196" t="s">
        <v>10624</v>
      </c>
      <c r="B5108" s="196" t="s">
        <v>10625</v>
      </c>
      <c r="C5108" s="196" t="s">
        <v>10626</v>
      </c>
      <c r="D5108" s="196">
        <v>63</v>
      </c>
      <c r="E5108" s="197" t="s">
        <v>144</v>
      </c>
      <c r="F5108" s="196" t="s">
        <v>144</v>
      </c>
      <c r="G5108" s="196">
        <v>87516</v>
      </c>
      <c r="H5108" s="196" t="s">
        <v>10671</v>
      </c>
      <c r="I5108" s="196" t="s">
        <v>5650</v>
      </c>
      <c r="J5108" s="196" t="s">
        <v>5432</v>
      </c>
      <c r="K5108" s="197">
        <v>111.46</v>
      </c>
      <c r="L5108" s="196" t="s">
        <v>5433</v>
      </c>
    </row>
    <row r="5109" spans="1:12" ht="15.75">
      <c r="A5109" s="196" t="s">
        <v>10624</v>
      </c>
      <c r="B5109" s="196" t="s">
        <v>10625</v>
      </c>
      <c r="C5109" s="196" t="s">
        <v>10626</v>
      </c>
      <c r="D5109" s="196">
        <v>63</v>
      </c>
      <c r="E5109" s="197" t="s">
        <v>144</v>
      </c>
      <c r="F5109" s="196" t="s">
        <v>144</v>
      </c>
      <c r="G5109" s="196">
        <v>87517</v>
      </c>
      <c r="H5109" s="196" t="s">
        <v>10672</v>
      </c>
      <c r="I5109" s="196" t="s">
        <v>5650</v>
      </c>
      <c r="J5109" s="196" t="s">
        <v>5432</v>
      </c>
      <c r="K5109" s="197">
        <v>171.83</v>
      </c>
      <c r="L5109" s="196" t="s">
        <v>5433</v>
      </c>
    </row>
    <row r="5110" spans="1:12" ht="15.75">
      <c r="A5110" s="196" t="s">
        <v>10624</v>
      </c>
      <c r="B5110" s="196" t="s">
        <v>10625</v>
      </c>
      <c r="C5110" s="196" t="s">
        <v>10626</v>
      </c>
      <c r="D5110" s="196">
        <v>63</v>
      </c>
      <c r="E5110" s="197" t="s">
        <v>144</v>
      </c>
      <c r="F5110" s="196" t="s">
        <v>144</v>
      </c>
      <c r="G5110" s="196">
        <v>87518</v>
      </c>
      <c r="H5110" s="196" t="s">
        <v>10673</v>
      </c>
      <c r="I5110" s="196" t="s">
        <v>5650</v>
      </c>
      <c r="J5110" s="196" t="s">
        <v>5432</v>
      </c>
      <c r="K5110" s="197">
        <v>173.23</v>
      </c>
      <c r="L5110" s="196" t="s">
        <v>5433</v>
      </c>
    </row>
    <row r="5111" spans="1:12" ht="15.75">
      <c r="A5111" s="196" t="s">
        <v>10624</v>
      </c>
      <c r="B5111" s="196" t="s">
        <v>10625</v>
      </c>
      <c r="C5111" s="196" t="s">
        <v>10626</v>
      </c>
      <c r="D5111" s="196">
        <v>63</v>
      </c>
      <c r="E5111" s="197" t="s">
        <v>144</v>
      </c>
      <c r="F5111" s="196" t="s">
        <v>144</v>
      </c>
      <c r="G5111" s="196">
        <v>87519</v>
      </c>
      <c r="H5111" s="196" t="s">
        <v>10674</v>
      </c>
      <c r="I5111" s="196" t="s">
        <v>5650</v>
      </c>
      <c r="J5111" s="196" t="s">
        <v>5432</v>
      </c>
      <c r="K5111" s="197">
        <v>77.78</v>
      </c>
      <c r="L5111" s="196" t="s">
        <v>5433</v>
      </c>
    </row>
    <row r="5112" spans="1:12" ht="15.75">
      <c r="A5112" s="196" t="s">
        <v>10624</v>
      </c>
      <c r="B5112" s="196" t="s">
        <v>10625</v>
      </c>
      <c r="C5112" s="196" t="s">
        <v>10626</v>
      </c>
      <c r="D5112" s="196">
        <v>63</v>
      </c>
      <c r="E5112" s="197" t="s">
        <v>144</v>
      </c>
      <c r="F5112" s="196" t="s">
        <v>144</v>
      </c>
      <c r="G5112" s="196">
        <v>87520</v>
      </c>
      <c r="H5112" s="196" t="s">
        <v>10675</v>
      </c>
      <c r="I5112" s="196" t="s">
        <v>5650</v>
      </c>
      <c r="J5112" s="196" t="s">
        <v>5432</v>
      </c>
      <c r="K5112" s="197">
        <v>78.8</v>
      </c>
      <c r="L5112" s="196" t="s">
        <v>5433</v>
      </c>
    </row>
    <row r="5113" spans="1:12" ht="15.75">
      <c r="A5113" s="196" t="s">
        <v>10624</v>
      </c>
      <c r="B5113" s="196" t="s">
        <v>10625</v>
      </c>
      <c r="C5113" s="196" t="s">
        <v>10626</v>
      </c>
      <c r="D5113" s="196">
        <v>63</v>
      </c>
      <c r="E5113" s="197" t="s">
        <v>144</v>
      </c>
      <c r="F5113" s="196" t="s">
        <v>144</v>
      </c>
      <c r="G5113" s="196">
        <v>87521</v>
      </c>
      <c r="H5113" s="196" t="s">
        <v>10676</v>
      </c>
      <c r="I5113" s="196" t="s">
        <v>5650</v>
      </c>
      <c r="J5113" s="196" t="s">
        <v>5432</v>
      </c>
      <c r="K5113" s="197">
        <v>78.81</v>
      </c>
      <c r="L5113" s="196" t="s">
        <v>5433</v>
      </c>
    </row>
    <row r="5114" spans="1:12" ht="15.75">
      <c r="A5114" s="196" t="s">
        <v>10624</v>
      </c>
      <c r="B5114" s="196" t="s">
        <v>10625</v>
      </c>
      <c r="C5114" s="196" t="s">
        <v>10626</v>
      </c>
      <c r="D5114" s="196">
        <v>63</v>
      </c>
      <c r="E5114" s="197" t="s">
        <v>144</v>
      </c>
      <c r="F5114" s="196" t="s">
        <v>144</v>
      </c>
      <c r="G5114" s="196">
        <v>87522</v>
      </c>
      <c r="H5114" s="196" t="s">
        <v>10677</v>
      </c>
      <c r="I5114" s="196" t="s">
        <v>5650</v>
      </c>
      <c r="J5114" s="196" t="s">
        <v>5432</v>
      </c>
      <c r="K5114" s="197">
        <v>80.11</v>
      </c>
      <c r="L5114" s="196" t="s">
        <v>5433</v>
      </c>
    </row>
    <row r="5115" spans="1:12" ht="15.75">
      <c r="A5115" s="196" t="s">
        <v>10624</v>
      </c>
      <c r="B5115" s="196" t="s">
        <v>10625</v>
      </c>
      <c r="C5115" s="196" t="s">
        <v>10626</v>
      </c>
      <c r="D5115" s="196">
        <v>63</v>
      </c>
      <c r="E5115" s="197" t="s">
        <v>144</v>
      </c>
      <c r="F5115" s="196" t="s">
        <v>144</v>
      </c>
      <c r="G5115" s="196">
        <v>87523</v>
      </c>
      <c r="H5115" s="196" t="s">
        <v>10678</v>
      </c>
      <c r="I5115" s="196" t="s">
        <v>5650</v>
      </c>
      <c r="J5115" s="196" t="s">
        <v>5432</v>
      </c>
      <c r="K5115" s="197">
        <v>89.85</v>
      </c>
      <c r="L5115" s="196" t="s">
        <v>5433</v>
      </c>
    </row>
    <row r="5116" spans="1:12" ht="15.75">
      <c r="A5116" s="196" t="s">
        <v>10624</v>
      </c>
      <c r="B5116" s="196" t="s">
        <v>10625</v>
      </c>
      <c r="C5116" s="196" t="s">
        <v>10626</v>
      </c>
      <c r="D5116" s="196">
        <v>63</v>
      </c>
      <c r="E5116" s="197" t="s">
        <v>144</v>
      </c>
      <c r="F5116" s="196" t="s">
        <v>144</v>
      </c>
      <c r="G5116" s="196">
        <v>87524</v>
      </c>
      <c r="H5116" s="196" t="s">
        <v>10679</v>
      </c>
      <c r="I5116" s="196" t="s">
        <v>5650</v>
      </c>
      <c r="J5116" s="196" t="s">
        <v>5432</v>
      </c>
      <c r="K5116" s="197">
        <v>90.95</v>
      </c>
      <c r="L5116" s="196" t="s">
        <v>5433</v>
      </c>
    </row>
    <row r="5117" spans="1:12" ht="15.75">
      <c r="A5117" s="196" t="s">
        <v>10624</v>
      </c>
      <c r="B5117" s="196" t="s">
        <v>10625</v>
      </c>
      <c r="C5117" s="196" t="s">
        <v>10626</v>
      </c>
      <c r="D5117" s="196">
        <v>63</v>
      </c>
      <c r="E5117" s="197" t="s">
        <v>144</v>
      </c>
      <c r="F5117" s="196" t="s">
        <v>144</v>
      </c>
      <c r="G5117" s="196">
        <v>87525</v>
      </c>
      <c r="H5117" s="196" t="s">
        <v>10680</v>
      </c>
      <c r="I5117" s="196" t="s">
        <v>5650</v>
      </c>
      <c r="J5117" s="196" t="s">
        <v>5432</v>
      </c>
      <c r="K5117" s="197">
        <v>138.47999999999999</v>
      </c>
      <c r="L5117" s="196" t="s">
        <v>5433</v>
      </c>
    </row>
    <row r="5118" spans="1:12" ht="15.75">
      <c r="A5118" s="196" t="s">
        <v>10624</v>
      </c>
      <c r="B5118" s="196" t="s">
        <v>10625</v>
      </c>
      <c r="C5118" s="196" t="s">
        <v>10626</v>
      </c>
      <c r="D5118" s="196">
        <v>63</v>
      </c>
      <c r="E5118" s="197" t="s">
        <v>144</v>
      </c>
      <c r="F5118" s="196" t="s">
        <v>144</v>
      </c>
      <c r="G5118" s="196">
        <v>87526</v>
      </c>
      <c r="H5118" s="196" t="s">
        <v>10681</v>
      </c>
      <c r="I5118" s="196" t="s">
        <v>5650</v>
      </c>
      <c r="J5118" s="196" t="s">
        <v>5432</v>
      </c>
      <c r="K5118" s="197">
        <v>139.88</v>
      </c>
      <c r="L5118" s="196" t="s">
        <v>5433</v>
      </c>
    </row>
    <row r="5119" spans="1:12" ht="15.75">
      <c r="A5119" s="196" t="s">
        <v>10624</v>
      </c>
      <c r="B5119" s="196" t="s">
        <v>10625</v>
      </c>
      <c r="C5119" s="196" t="s">
        <v>10626</v>
      </c>
      <c r="D5119" s="196">
        <v>63</v>
      </c>
      <c r="E5119" s="197" t="s">
        <v>144</v>
      </c>
      <c r="F5119" s="196" t="s">
        <v>144</v>
      </c>
      <c r="G5119" s="196">
        <v>89043</v>
      </c>
      <c r="H5119" s="196" t="s">
        <v>10682</v>
      </c>
      <c r="I5119" s="196" t="s">
        <v>5650</v>
      </c>
      <c r="J5119" s="196" t="s">
        <v>5432</v>
      </c>
      <c r="K5119" s="197">
        <v>79.319999999999993</v>
      </c>
      <c r="L5119" s="196" t="s">
        <v>5433</v>
      </c>
    </row>
    <row r="5120" spans="1:12" ht="15.75">
      <c r="A5120" s="196" t="s">
        <v>10624</v>
      </c>
      <c r="B5120" s="196" t="s">
        <v>10625</v>
      </c>
      <c r="C5120" s="196" t="s">
        <v>10626</v>
      </c>
      <c r="D5120" s="196">
        <v>63</v>
      </c>
      <c r="E5120" s="197" t="s">
        <v>144</v>
      </c>
      <c r="F5120" s="196" t="s">
        <v>144</v>
      </c>
      <c r="G5120" s="196">
        <v>89168</v>
      </c>
      <c r="H5120" s="196" t="s">
        <v>10683</v>
      </c>
      <c r="I5120" s="196" t="s">
        <v>5650</v>
      </c>
      <c r="J5120" s="196" t="s">
        <v>5432</v>
      </c>
      <c r="K5120" s="197">
        <v>81.58</v>
      </c>
      <c r="L5120" s="196" t="s">
        <v>5433</v>
      </c>
    </row>
    <row r="5121" spans="1:12" ht="15.75">
      <c r="A5121" s="196" t="s">
        <v>10624</v>
      </c>
      <c r="B5121" s="196" t="s">
        <v>10625</v>
      </c>
      <c r="C5121" s="196" t="s">
        <v>10626</v>
      </c>
      <c r="D5121" s="196">
        <v>63</v>
      </c>
      <c r="E5121" s="197" t="s">
        <v>144</v>
      </c>
      <c r="F5121" s="196" t="s">
        <v>144</v>
      </c>
      <c r="G5121" s="196">
        <v>89977</v>
      </c>
      <c r="H5121" s="196" t="s">
        <v>10684</v>
      </c>
      <c r="I5121" s="196" t="s">
        <v>5650</v>
      </c>
      <c r="J5121" s="196" t="s">
        <v>5432</v>
      </c>
      <c r="K5121" s="197">
        <v>147.09</v>
      </c>
      <c r="L5121" s="196" t="s">
        <v>5433</v>
      </c>
    </row>
    <row r="5122" spans="1:12" ht="15.75">
      <c r="A5122" s="196" t="s">
        <v>10624</v>
      </c>
      <c r="B5122" s="196" t="s">
        <v>10625</v>
      </c>
      <c r="C5122" s="196" t="s">
        <v>10626</v>
      </c>
      <c r="D5122" s="196">
        <v>63</v>
      </c>
      <c r="E5122" s="197" t="s">
        <v>144</v>
      </c>
      <c r="F5122" s="196" t="s">
        <v>144</v>
      </c>
      <c r="G5122" s="196">
        <v>90112</v>
      </c>
      <c r="H5122" s="196" t="s">
        <v>10685</v>
      </c>
      <c r="I5122" s="196" t="s">
        <v>5650</v>
      </c>
      <c r="J5122" s="196" t="s">
        <v>5432</v>
      </c>
      <c r="K5122" s="197">
        <v>80.61</v>
      </c>
      <c r="L5122" s="196" t="s">
        <v>5433</v>
      </c>
    </row>
    <row r="5123" spans="1:12" ht="15.75">
      <c r="A5123" s="196" t="s">
        <v>10624</v>
      </c>
      <c r="B5123" s="196" t="s">
        <v>10625</v>
      </c>
      <c r="C5123" s="196" t="s">
        <v>10626</v>
      </c>
      <c r="D5123" s="196">
        <v>63</v>
      </c>
      <c r="E5123" s="197" t="s">
        <v>144</v>
      </c>
      <c r="F5123" s="196" t="s">
        <v>144</v>
      </c>
      <c r="G5123" s="196">
        <v>101159</v>
      </c>
      <c r="H5123" s="196" t="s">
        <v>10686</v>
      </c>
      <c r="I5123" s="196" t="s">
        <v>5650</v>
      </c>
      <c r="J5123" s="196" t="s">
        <v>5503</v>
      </c>
      <c r="K5123" s="197">
        <v>124.11</v>
      </c>
      <c r="L5123" s="196" t="s">
        <v>5433</v>
      </c>
    </row>
    <row r="5124" spans="1:12" ht="15.75">
      <c r="A5124" s="196" t="s">
        <v>10624</v>
      </c>
      <c r="B5124" s="196" t="s">
        <v>10625</v>
      </c>
      <c r="C5124" s="196" t="s">
        <v>10687</v>
      </c>
      <c r="D5124" s="196">
        <v>64</v>
      </c>
      <c r="E5124" s="197" t="s">
        <v>144</v>
      </c>
      <c r="F5124" s="196" t="s">
        <v>144</v>
      </c>
      <c r="G5124" s="196">
        <v>89282</v>
      </c>
      <c r="H5124" s="196" t="s">
        <v>10688</v>
      </c>
      <c r="I5124" s="196" t="s">
        <v>5650</v>
      </c>
      <c r="J5124" s="196" t="s">
        <v>5503</v>
      </c>
      <c r="K5124" s="197">
        <v>70.069999999999993</v>
      </c>
      <c r="L5124" s="196" t="s">
        <v>5433</v>
      </c>
    </row>
    <row r="5125" spans="1:12" ht="15.75">
      <c r="A5125" s="196" t="s">
        <v>10624</v>
      </c>
      <c r="B5125" s="196" t="s">
        <v>10625</v>
      </c>
      <c r="C5125" s="196" t="s">
        <v>10687</v>
      </c>
      <c r="D5125" s="196">
        <v>64</v>
      </c>
      <c r="E5125" s="197" t="s">
        <v>144</v>
      </c>
      <c r="F5125" s="196" t="s">
        <v>144</v>
      </c>
      <c r="G5125" s="196">
        <v>89283</v>
      </c>
      <c r="H5125" s="196" t="s">
        <v>10689</v>
      </c>
      <c r="I5125" s="196" t="s">
        <v>5650</v>
      </c>
      <c r="J5125" s="196" t="s">
        <v>5503</v>
      </c>
      <c r="K5125" s="197">
        <v>71.31</v>
      </c>
      <c r="L5125" s="196" t="s">
        <v>5433</v>
      </c>
    </row>
    <row r="5126" spans="1:12" ht="15.75">
      <c r="A5126" s="196" t="s">
        <v>10624</v>
      </c>
      <c r="B5126" s="196" t="s">
        <v>10625</v>
      </c>
      <c r="C5126" s="196" t="s">
        <v>10687</v>
      </c>
      <c r="D5126" s="196">
        <v>64</v>
      </c>
      <c r="E5126" s="197" t="s">
        <v>144</v>
      </c>
      <c r="F5126" s="196" t="s">
        <v>144</v>
      </c>
      <c r="G5126" s="196">
        <v>89284</v>
      </c>
      <c r="H5126" s="196" t="s">
        <v>10690</v>
      </c>
      <c r="I5126" s="196" t="s">
        <v>5650</v>
      </c>
      <c r="J5126" s="196" t="s">
        <v>5503</v>
      </c>
      <c r="K5126" s="197">
        <v>63.72</v>
      </c>
      <c r="L5126" s="196" t="s">
        <v>5433</v>
      </c>
    </row>
    <row r="5127" spans="1:12" ht="15.75">
      <c r="A5127" s="196" t="s">
        <v>10624</v>
      </c>
      <c r="B5127" s="196" t="s">
        <v>10625</v>
      </c>
      <c r="C5127" s="196" t="s">
        <v>10687</v>
      </c>
      <c r="D5127" s="196">
        <v>64</v>
      </c>
      <c r="E5127" s="197" t="s">
        <v>144</v>
      </c>
      <c r="F5127" s="196" t="s">
        <v>144</v>
      </c>
      <c r="G5127" s="196">
        <v>89285</v>
      </c>
      <c r="H5127" s="196" t="s">
        <v>10691</v>
      </c>
      <c r="I5127" s="196" t="s">
        <v>5650</v>
      </c>
      <c r="J5127" s="196" t="s">
        <v>5503</v>
      </c>
      <c r="K5127" s="197">
        <v>64.959999999999994</v>
      </c>
      <c r="L5127" s="196" t="s">
        <v>5433</v>
      </c>
    </row>
    <row r="5128" spans="1:12" ht="15.75">
      <c r="A5128" s="196" t="s">
        <v>10624</v>
      </c>
      <c r="B5128" s="196" t="s">
        <v>10625</v>
      </c>
      <c r="C5128" s="196" t="s">
        <v>10687</v>
      </c>
      <c r="D5128" s="196">
        <v>64</v>
      </c>
      <c r="E5128" s="197" t="s">
        <v>144</v>
      </c>
      <c r="F5128" s="196" t="s">
        <v>144</v>
      </c>
      <c r="G5128" s="196">
        <v>89286</v>
      </c>
      <c r="H5128" s="196" t="s">
        <v>10692</v>
      </c>
      <c r="I5128" s="196" t="s">
        <v>5650</v>
      </c>
      <c r="J5128" s="196" t="s">
        <v>5503</v>
      </c>
      <c r="K5128" s="197">
        <v>74.73</v>
      </c>
      <c r="L5128" s="196" t="s">
        <v>5433</v>
      </c>
    </row>
    <row r="5129" spans="1:12" ht="15.75">
      <c r="A5129" s="196" t="s">
        <v>10624</v>
      </c>
      <c r="B5129" s="196" t="s">
        <v>10625</v>
      </c>
      <c r="C5129" s="196" t="s">
        <v>10687</v>
      </c>
      <c r="D5129" s="196">
        <v>64</v>
      </c>
      <c r="E5129" s="197" t="s">
        <v>144</v>
      </c>
      <c r="F5129" s="196" t="s">
        <v>144</v>
      </c>
      <c r="G5129" s="196">
        <v>89287</v>
      </c>
      <c r="H5129" s="196" t="s">
        <v>10693</v>
      </c>
      <c r="I5129" s="196" t="s">
        <v>5650</v>
      </c>
      <c r="J5129" s="196" t="s">
        <v>5503</v>
      </c>
      <c r="K5129" s="197">
        <v>75.97</v>
      </c>
      <c r="L5129" s="196" t="s">
        <v>5433</v>
      </c>
    </row>
    <row r="5130" spans="1:12" ht="15.75">
      <c r="A5130" s="196" t="s">
        <v>10624</v>
      </c>
      <c r="B5130" s="196" t="s">
        <v>10625</v>
      </c>
      <c r="C5130" s="196" t="s">
        <v>10687</v>
      </c>
      <c r="D5130" s="196">
        <v>64</v>
      </c>
      <c r="E5130" s="197" t="s">
        <v>144</v>
      </c>
      <c r="F5130" s="196" t="s">
        <v>144</v>
      </c>
      <c r="G5130" s="196">
        <v>89288</v>
      </c>
      <c r="H5130" s="196" t="s">
        <v>10694</v>
      </c>
      <c r="I5130" s="196" t="s">
        <v>5650</v>
      </c>
      <c r="J5130" s="196" t="s">
        <v>5503</v>
      </c>
      <c r="K5130" s="197">
        <v>66.319999999999993</v>
      </c>
      <c r="L5130" s="196" t="s">
        <v>5433</v>
      </c>
    </row>
    <row r="5131" spans="1:12" ht="15.75">
      <c r="A5131" s="196" t="s">
        <v>10624</v>
      </c>
      <c r="B5131" s="196" t="s">
        <v>10625</v>
      </c>
      <c r="C5131" s="196" t="s">
        <v>10687</v>
      </c>
      <c r="D5131" s="196">
        <v>64</v>
      </c>
      <c r="E5131" s="197" t="s">
        <v>144</v>
      </c>
      <c r="F5131" s="196" t="s">
        <v>144</v>
      </c>
      <c r="G5131" s="196">
        <v>89289</v>
      </c>
      <c r="H5131" s="196" t="s">
        <v>10695</v>
      </c>
      <c r="I5131" s="196" t="s">
        <v>5650</v>
      </c>
      <c r="J5131" s="196" t="s">
        <v>5503</v>
      </c>
      <c r="K5131" s="197">
        <v>67.56</v>
      </c>
      <c r="L5131" s="196" t="s">
        <v>5433</v>
      </c>
    </row>
    <row r="5132" spans="1:12" ht="15.75">
      <c r="A5132" s="196" t="s">
        <v>10624</v>
      </c>
      <c r="B5132" s="196" t="s">
        <v>10625</v>
      </c>
      <c r="C5132" s="196" t="s">
        <v>10687</v>
      </c>
      <c r="D5132" s="196">
        <v>64</v>
      </c>
      <c r="E5132" s="197" t="s">
        <v>144</v>
      </c>
      <c r="F5132" s="196" t="s">
        <v>144</v>
      </c>
      <c r="G5132" s="196">
        <v>89290</v>
      </c>
      <c r="H5132" s="196" t="s">
        <v>10696</v>
      </c>
      <c r="I5132" s="196" t="s">
        <v>5650</v>
      </c>
      <c r="J5132" s="196" t="s">
        <v>5503</v>
      </c>
      <c r="K5132" s="197">
        <v>79.75</v>
      </c>
      <c r="L5132" s="196" t="s">
        <v>5433</v>
      </c>
    </row>
    <row r="5133" spans="1:12" ht="15.75">
      <c r="A5133" s="196" t="s">
        <v>10624</v>
      </c>
      <c r="B5133" s="196" t="s">
        <v>10625</v>
      </c>
      <c r="C5133" s="196" t="s">
        <v>10687</v>
      </c>
      <c r="D5133" s="196">
        <v>64</v>
      </c>
      <c r="E5133" s="197" t="s">
        <v>144</v>
      </c>
      <c r="F5133" s="196" t="s">
        <v>144</v>
      </c>
      <c r="G5133" s="196">
        <v>89291</v>
      </c>
      <c r="H5133" s="196" t="s">
        <v>10697</v>
      </c>
      <c r="I5133" s="196" t="s">
        <v>5650</v>
      </c>
      <c r="J5133" s="196" t="s">
        <v>5503</v>
      </c>
      <c r="K5133" s="197">
        <v>81.13</v>
      </c>
      <c r="L5133" s="196" t="s">
        <v>5433</v>
      </c>
    </row>
    <row r="5134" spans="1:12" ht="15.75">
      <c r="A5134" s="196" t="s">
        <v>10624</v>
      </c>
      <c r="B5134" s="196" t="s">
        <v>10625</v>
      </c>
      <c r="C5134" s="196" t="s">
        <v>10687</v>
      </c>
      <c r="D5134" s="196">
        <v>64</v>
      </c>
      <c r="E5134" s="197" t="s">
        <v>144</v>
      </c>
      <c r="F5134" s="196" t="s">
        <v>144</v>
      </c>
      <c r="G5134" s="196">
        <v>89292</v>
      </c>
      <c r="H5134" s="196" t="s">
        <v>10698</v>
      </c>
      <c r="I5134" s="196" t="s">
        <v>5650</v>
      </c>
      <c r="J5134" s="196" t="s">
        <v>5503</v>
      </c>
      <c r="K5134" s="197">
        <v>73.37</v>
      </c>
      <c r="L5134" s="196" t="s">
        <v>5433</v>
      </c>
    </row>
    <row r="5135" spans="1:12" ht="15.75">
      <c r="A5135" s="196" t="s">
        <v>10624</v>
      </c>
      <c r="B5135" s="196" t="s">
        <v>10625</v>
      </c>
      <c r="C5135" s="196" t="s">
        <v>10687</v>
      </c>
      <c r="D5135" s="196">
        <v>64</v>
      </c>
      <c r="E5135" s="197" t="s">
        <v>144</v>
      </c>
      <c r="F5135" s="196" t="s">
        <v>144</v>
      </c>
      <c r="G5135" s="196">
        <v>89293</v>
      </c>
      <c r="H5135" s="196" t="s">
        <v>10699</v>
      </c>
      <c r="I5135" s="196" t="s">
        <v>5650</v>
      </c>
      <c r="J5135" s="196" t="s">
        <v>5503</v>
      </c>
      <c r="K5135" s="197">
        <v>74.75</v>
      </c>
      <c r="L5135" s="196" t="s">
        <v>5433</v>
      </c>
    </row>
    <row r="5136" spans="1:12" ht="15.75">
      <c r="A5136" s="196" t="s">
        <v>10624</v>
      </c>
      <c r="B5136" s="196" t="s">
        <v>10625</v>
      </c>
      <c r="C5136" s="196" t="s">
        <v>10687</v>
      </c>
      <c r="D5136" s="196">
        <v>64</v>
      </c>
      <c r="E5136" s="197" t="s">
        <v>144</v>
      </c>
      <c r="F5136" s="196" t="s">
        <v>144</v>
      </c>
      <c r="G5136" s="196">
        <v>89294</v>
      </c>
      <c r="H5136" s="196" t="s">
        <v>10700</v>
      </c>
      <c r="I5136" s="196" t="s">
        <v>5650</v>
      </c>
      <c r="J5136" s="196" t="s">
        <v>5503</v>
      </c>
      <c r="K5136" s="197">
        <v>86.51</v>
      </c>
      <c r="L5136" s="196" t="s">
        <v>5433</v>
      </c>
    </row>
    <row r="5137" spans="1:12" ht="15.75">
      <c r="A5137" s="196" t="s">
        <v>10624</v>
      </c>
      <c r="B5137" s="196" t="s">
        <v>10625</v>
      </c>
      <c r="C5137" s="196" t="s">
        <v>10687</v>
      </c>
      <c r="D5137" s="196">
        <v>64</v>
      </c>
      <c r="E5137" s="197" t="s">
        <v>144</v>
      </c>
      <c r="F5137" s="196" t="s">
        <v>144</v>
      </c>
      <c r="G5137" s="196">
        <v>89295</v>
      </c>
      <c r="H5137" s="196" t="s">
        <v>10701</v>
      </c>
      <c r="I5137" s="196" t="s">
        <v>5650</v>
      </c>
      <c r="J5137" s="196" t="s">
        <v>5503</v>
      </c>
      <c r="K5137" s="197">
        <v>87.89</v>
      </c>
      <c r="L5137" s="196" t="s">
        <v>5433</v>
      </c>
    </row>
    <row r="5138" spans="1:12" ht="15.75">
      <c r="A5138" s="196" t="s">
        <v>10624</v>
      </c>
      <c r="B5138" s="196" t="s">
        <v>10625</v>
      </c>
      <c r="C5138" s="196" t="s">
        <v>10687</v>
      </c>
      <c r="D5138" s="196">
        <v>64</v>
      </c>
      <c r="E5138" s="197" t="s">
        <v>144</v>
      </c>
      <c r="F5138" s="196" t="s">
        <v>144</v>
      </c>
      <c r="G5138" s="196">
        <v>89296</v>
      </c>
      <c r="H5138" s="196" t="s">
        <v>10702</v>
      </c>
      <c r="I5138" s="196" t="s">
        <v>5650</v>
      </c>
      <c r="J5138" s="196" t="s">
        <v>5503</v>
      </c>
      <c r="K5138" s="197">
        <v>76.989999999999995</v>
      </c>
      <c r="L5138" s="196" t="s">
        <v>5433</v>
      </c>
    </row>
    <row r="5139" spans="1:12" ht="15.75">
      <c r="A5139" s="196" t="s">
        <v>10624</v>
      </c>
      <c r="B5139" s="196" t="s">
        <v>10625</v>
      </c>
      <c r="C5139" s="196" t="s">
        <v>10687</v>
      </c>
      <c r="D5139" s="196">
        <v>64</v>
      </c>
      <c r="E5139" s="197" t="s">
        <v>144</v>
      </c>
      <c r="F5139" s="196" t="s">
        <v>144</v>
      </c>
      <c r="G5139" s="196">
        <v>89297</v>
      </c>
      <c r="H5139" s="196" t="s">
        <v>10703</v>
      </c>
      <c r="I5139" s="196" t="s">
        <v>5650</v>
      </c>
      <c r="J5139" s="196" t="s">
        <v>5503</v>
      </c>
      <c r="K5139" s="197">
        <v>78.37</v>
      </c>
      <c r="L5139" s="196" t="s">
        <v>5433</v>
      </c>
    </row>
    <row r="5140" spans="1:12" ht="15.75">
      <c r="A5140" s="196" t="s">
        <v>10624</v>
      </c>
      <c r="B5140" s="196" t="s">
        <v>10625</v>
      </c>
      <c r="C5140" s="196" t="s">
        <v>10687</v>
      </c>
      <c r="D5140" s="196">
        <v>64</v>
      </c>
      <c r="E5140" s="197" t="s">
        <v>144</v>
      </c>
      <c r="F5140" s="196" t="s">
        <v>144</v>
      </c>
      <c r="G5140" s="196">
        <v>89298</v>
      </c>
      <c r="H5140" s="196" t="s">
        <v>10704</v>
      </c>
      <c r="I5140" s="196" t="s">
        <v>5650</v>
      </c>
      <c r="J5140" s="196" t="s">
        <v>5503</v>
      </c>
      <c r="K5140" s="197">
        <v>81.53</v>
      </c>
      <c r="L5140" s="196" t="s">
        <v>5433</v>
      </c>
    </row>
    <row r="5141" spans="1:12" ht="15.75">
      <c r="A5141" s="196" t="s">
        <v>10624</v>
      </c>
      <c r="B5141" s="196" t="s">
        <v>10625</v>
      </c>
      <c r="C5141" s="196" t="s">
        <v>10687</v>
      </c>
      <c r="D5141" s="196">
        <v>64</v>
      </c>
      <c r="E5141" s="197" t="s">
        <v>144</v>
      </c>
      <c r="F5141" s="196" t="s">
        <v>144</v>
      </c>
      <c r="G5141" s="196">
        <v>89299</v>
      </c>
      <c r="H5141" s="196" t="s">
        <v>10705</v>
      </c>
      <c r="I5141" s="196" t="s">
        <v>5650</v>
      </c>
      <c r="J5141" s="196" t="s">
        <v>5503</v>
      </c>
      <c r="K5141" s="197">
        <v>83.29</v>
      </c>
      <c r="L5141" s="196" t="s">
        <v>5433</v>
      </c>
    </row>
    <row r="5142" spans="1:12" ht="15.75">
      <c r="A5142" s="196" t="s">
        <v>10624</v>
      </c>
      <c r="B5142" s="196" t="s">
        <v>10625</v>
      </c>
      <c r="C5142" s="196" t="s">
        <v>10687</v>
      </c>
      <c r="D5142" s="196">
        <v>64</v>
      </c>
      <c r="E5142" s="197" t="s">
        <v>144</v>
      </c>
      <c r="F5142" s="196" t="s">
        <v>144</v>
      </c>
      <c r="G5142" s="196">
        <v>89300</v>
      </c>
      <c r="H5142" s="196" t="s">
        <v>10706</v>
      </c>
      <c r="I5142" s="196" t="s">
        <v>5650</v>
      </c>
      <c r="J5142" s="196" t="s">
        <v>5503</v>
      </c>
      <c r="K5142" s="197">
        <v>75.2</v>
      </c>
      <c r="L5142" s="196" t="s">
        <v>5433</v>
      </c>
    </row>
    <row r="5143" spans="1:12" ht="15.75">
      <c r="A5143" s="196" t="s">
        <v>10624</v>
      </c>
      <c r="B5143" s="196" t="s">
        <v>10625</v>
      </c>
      <c r="C5143" s="196" t="s">
        <v>10687</v>
      </c>
      <c r="D5143" s="196">
        <v>64</v>
      </c>
      <c r="E5143" s="197" t="s">
        <v>144</v>
      </c>
      <c r="F5143" s="196" t="s">
        <v>144</v>
      </c>
      <c r="G5143" s="196">
        <v>89301</v>
      </c>
      <c r="H5143" s="196" t="s">
        <v>10707</v>
      </c>
      <c r="I5143" s="196" t="s">
        <v>5650</v>
      </c>
      <c r="J5143" s="196" t="s">
        <v>5503</v>
      </c>
      <c r="K5143" s="197">
        <v>76.959999999999994</v>
      </c>
      <c r="L5143" s="196" t="s">
        <v>5433</v>
      </c>
    </row>
    <row r="5144" spans="1:12" ht="15.75">
      <c r="A5144" s="196" t="s">
        <v>10624</v>
      </c>
      <c r="B5144" s="196" t="s">
        <v>10625</v>
      </c>
      <c r="C5144" s="196" t="s">
        <v>10687</v>
      </c>
      <c r="D5144" s="196">
        <v>64</v>
      </c>
      <c r="E5144" s="197" t="s">
        <v>144</v>
      </c>
      <c r="F5144" s="196" t="s">
        <v>144</v>
      </c>
      <c r="G5144" s="196">
        <v>89302</v>
      </c>
      <c r="H5144" s="196" t="s">
        <v>10708</v>
      </c>
      <c r="I5144" s="196" t="s">
        <v>5650</v>
      </c>
      <c r="J5144" s="196" t="s">
        <v>5503</v>
      </c>
      <c r="K5144" s="197">
        <v>89.55</v>
      </c>
      <c r="L5144" s="196" t="s">
        <v>5433</v>
      </c>
    </row>
    <row r="5145" spans="1:12" ht="15.75">
      <c r="A5145" s="196" t="s">
        <v>10624</v>
      </c>
      <c r="B5145" s="196" t="s">
        <v>10625</v>
      </c>
      <c r="C5145" s="196" t="s">
        <v>10687</v>
      </c>
      <c r="D5145" s="196">
        <v>64</v>
      </c>
      <c r="E5145" s="197" t="s">
        <v>144</v>
      </c>
      <c r="F5145" s="196" t="s">
        <v>144</v>
      </c>
      <c r="G5145" s="196">
        <v>89303</v>
      </c>
      <c r="H5145" s="196" t="s">
        <v>10709</v>
      </c>
      <c r="I5145" s="196" t="s">
        <v>5650</v>
      </c>
      <c r="J5145" s="196" t="s">
        <v>5503</v>
      </c>
      <c r="K5145" s="197">
        <v>91.31</v>
      </c>
      <c r="L5145" s="196" t="s">
        <v>5433</v>
      </c>
    </row>
    <row r="5146" spans="1:12" ht="15.75">
      <c r="A5146" s="196" t="s">
        <v>10624</v>
      </c>
      <c r="B5146" s="196" t="s">
        <v>10625</v>
      </c>
      <c r="C5146" s="196" t="s">
        <v>10687</v>
      </c>
      <c r="D5146" s="196">
        <v>64</v>
      </c>
      <c r="E5146" s="197" t="s">
        <v>144</v>
      </c>
      <c r="F5146" s="196" t="s">
        <v>144</v>
      </c>
      <c r="G5146" s="196">
        <v>89304</v>
      </c>
      <c r="H5146" s="196" t="s">
        <v>10710</v>
      </c>
      <c r="I5146" s="196" t="s">
        <v>5650</v>
      </c>
      <c r="J5146" s="196" t="s">
        <v>5503</v>
      </c>
      <c r="K5146" s="197">
        <v>79.87</v>
      </c>
      <c r="L5146" s="196" t="s">
        <v>5433</v>
      </c>
    </row>
    <row r="5147" spans="1:12" ht="15.75">
      <c r="A5147" s="196" t="s">
        <v>10624</v>
      </c>
      <c r="B5147" s="196" t="s">
        <v>10625</v>
      </c>
      <c r="C5147" s="196" t="s">
        <v>10687</v>
      </c>
      <c r="D5147" s="196">
        <v>64</v>
      </c>
      <c r="E5147" s="197" t="s">
        <v>144</v>
      </c>
      <c r="F5147" s="196" t="s">
        <v>144</v>
      </c>
      <c r="G5147" s="196">
        <v>89305</v>
      </c>
      <c r="H5147" s="196" t="s">
        <v>10711</v>
      </c>
      <c r="I5147" s="196" t="s">
        <v>5650</v>
      </c>
      <c r="J5147" s="196" t="s">
        <v>5503</v>
      </c>
      <c r="K5147" s="197">
        <v>81.63</v>
      </c>
      <c r="L5147" s="196" t="s">
        <v>5433</v>
      </c>
    </row>
    <row r="5148" spans="1:12" ht="15.75">
      <c r="A5148" s="196" t="s">
        <v>10624</v>
      </c>
      <c r="B5148" s="196" t="s">
        <v>10625</v>
      </c>
      <c r="C5148" s="196" t="s">
        <v>10687</v>
      </c>
      <c r="D5148" s="196">
        <v>64</v>
      </c>
      <c r="E5148" s="197" t="s">
        <v>144</v>
      </c>
      <c r="F5148" s="196" t="s">
        <v>144</v>
      </c>
      <c r="G5148" s="196">
        <v>89306</v>
      </c>
      <c r="H5148" s="196" t="s">
        <v>10712</v>
      </c>
      <c r="I5148" s="196" t="s">
        <v>5650</v>
      </c>
      <c r="J5148" s="196" t="s">
        <v>5503</v>
      </c>
      <c r="K5148" s="197">
        <v>91.49</v>
      </c>
      <c r="L5148" s="196" t="s">
        <v>5433</v>
      </c>
    </row>
    <row r="5149" spans="1:12" ht="15.75">
      <c r="A5149" s="196" t="s">
        <v>10624</v>
      </c>
      <c r="B5149" s="196" t="s">
        <v>10625</v>
      </c>
      <c r="C5149" s="196" t="s">
        <v>10687</v>
      </c>
      <c r="D5149" s="196">
        <v>64</v>
      </c>
      <c r="E5149" s="197" t="s">
        <v>144</v>
      </c>
      <c r="F5149" s="196" t="s">
        <v>144</v>
      </c>
      <c r="G5149" s="196">
        <v>89307</v>
      </c>
      <c r="H5149" s="196" t="s">
        <v>10713</v>
      </c>
      <c r="I5149" s="196" t="s">
        <v>5650</v>
      </c>
      <c r="J5149" s="196" t="s">
        <v>5503</v>
      </c>
      <c r="K5149" s="197">
        <v>93.45</v>
      </c>
      <c r="L5149" s="196" t="s">
        <v>5433</v>
      </c>
    </row>
    <row r="5150" spans="1:12" ht="15.75">
      <c r="A5150" s="196" t="s">
        <v>10624</v>
      </c>
      <c r="B5150" s="196" t="s">
        <v>10625</v>
      </c>
      <c r="C5150" s="196" t="s">
        <v>10687</v>
      </c>
      <c r="D5150" s="196">
        <v>64</v>
      </c>
      <c r="E5150" s="197" t="s">
        <v>144</v>
      </c>
      <c r="F5150" s="196" t="s">
        <v>144</v>
      </c>
      <c r="G5150" s="196">
        <v>89308</v>
      </c>
      <c r="H5150" s="196" t="s">
        <v>10714</v>
      </c>
      <c r="I5150" s="196" t="s">
        <v>5650</v>
      </c>
      <c r="J5150" s="196" t="s">
        <v>5503</v>
      </c>
      <c r="K5150" s="197">
        <v>85.11</v>
      </c>
      <c r="L5150" s="196" t="s">
        <v>5433</v>
      </c>
    </row>
    <row r="5151" spans="1:12" ht="15.75">
      <c r="A5151" s="196" t="s">
        <v>10624</v>
      </c>
      <c r="B5151" s="196" t="s">
        <v>10625</v>
      </c>
      <c r="C5151" s="196" t="s">
        <v>10687</v>
      </c>
      <c r="D5151" s="196">
        <v>64</v>
      </c>
      <c r="E5151" s="197" t="s">
        <v>144</v>
      </c>
      <c r="F5151" s="196" t="s">
        <v>144</v>
      </c>
      <c r="G5151" s="196">
        <v>89309</v>
      </c>
      <c r="H5151" s="196" t="s">
        <v>10715</v>
      </c>
      <c r="I5151" s="196" t="s">
        <v>5650</v>
      </c>
      <c r="J5151" s="196" t="s">
        <v>5503</v>
      </c>
      <c r="K5151" s="197">
        <v>87.07</v>
      </c>
      <c r="L5151" s="196" t="s">
        <v>5433</v>
      </c>
    </row>
    <row r="5152" spans="1:12" ht="15.75">
      <c r="A5152" s="196" t="s">
        <v>10624</v>
      </c>
      <c r="B5152" s="196" t="s">
        <v>10625</v>
      </c>
      <c r="C5152" s="196" t="s">
        <v>10687</v>
      </c>
      <c r="D5152" s="196">
        <v>64</v>
      </c>
      <c r="E5152" s="197" t="s">
        <v>144</v>
      </c>
      <c r="F5152" s="196" t="s">
        <v>144</v>
      </c>
      <c r="G5152" s="196">
        <v>89310</v>
      </c>
      <c r="H5152" s="196" t="s">
        <v>10716</v>
      </c>
      <c r="I5152" s="196" t="s">
        <v>5650</v>
      </c>
      <c r="J5152" s="196" t="s">
        <v>5503</v>
      </c>
      <c r="K5152" s="197">
        <v>104.59</v>
      </c>
      <c r="L5152" s="196" t="s">
        <v>5433</v>
      </c>
    </row>
    <row r="5153" spans="1:12" ht="15.75">
      <c r="A5153" s="196" t="s">
        <v>10624</v>
      </c>
      <c r="B5153" s="196" t="s">
        <v>10625</v>
      </c>
      <c r="C5153" s="196" t="s">
        <v>10687</v>
      </c>
      <c r="D5153" s="196">
        <v>64</v>
      </c>
      <c r="E5153" s="197" t="s">
        <v>144</v>
      </c>
      <c r="F5153" s="196" t="s">
        <v>144</v>
      </c>
      <c r="G5153" s="196">
        <v>89311</v>
      </c>
      <c r="H5153" s="196" t="s">
        <v>10717</v>
      </c>
      <c r="I5153" s="196" t="s">
        <v>5650</v>
      </c>
      <c r="J5153" s="196" t="s">
        <v>5503</v>
      </c>
      <c r="K5153" s="197">
        <v>106.55</v>
      </c>
      <c r="L5153" s="196" t="s">
        <v>5433</v>
      </c>
    </row>
    <row r="5154" spans="1:12" ht="15.75">
      <c r="A5154" s="196" t="s">
        <v>10624</v>
      </c>
      <c r="B5154" s="196" t="s">
        <v>10625</v>
      </c>
      <c r="C5154" s="196" t="s">
        <v>10687</v>
      </c>
      <c r="D5154" s="196">
        <v>64</v>
      </c>
      <c r="E5154" s="197" t="s">
        <v>144</v>
      </c>
      <c r="F5154" s="196" t="s">
        <v>144</v>
      </c>
      <c r="G5154" s="196">
        <v>89312</v>
      </c>
      <c r="H5154" s="196" t="s">
        <v>10718</v>
      </c>
      <c r="I5154" s="196" t="s">
        <v>5650</v>
      </c>
      <c r="J5154" s="196" t="s">
        <v>5503</v>
      </c>
      <c r="K5154" s="197">
        <v>90.81</v>
      </c>
      <c r="L5154" s="196" t="s">
        <v>5433</v>
      </c>
    </row>
    <row r="5155" spans="1:12" ht="15.75">
      <c r="A5155" s="196" t="s">
        <v>10624</v>
      </c>
      <c r="B5155" s="196" t="s">
        <v>10625</v>
      </c>
      <c r="C5155" s="196" t="s">
        <v>10687</v>
      </c>
      <c r="D5155" s="196">
        <v>64</v>
      </c>
      <c r="E5155" s="197" t="s">
        <v>144</v>
      </c>
      <c r="F5155" s="196" t="s">
        <v>144</v>
      </c>
      <c r="G5155" s="196">
        <v>89313</v>
      </c>
      <c r="H5155" s="196" t="s">
        <v>10719</v>
      </c>
      <c r="I5155" s="196" t="s">
        <v>5650</v>
      </c>
      <c r="J5155" s="196" t="s">
        <v>5503</v>
      </c>
      <c r="K5155" s="197">
        <v>92.77</v>
      </c>
      <c r="L5155" s="196" t="s">
        <v>5433</v>
      </c>
    </row>
    <row r="5156" spans="1:12" ht="15.75">
      <c r="A5156" s="196" t="s">
        <v>10624</v>
      </c>
      <c r="B5156" s="196" t="s">
        <v>10625</v>
      </c>
      <c r="C5156" s="196" t="s">
        <v>10687</v>
      </c>
      <c r="D5156" s="196">
        <v>64</v>
      </c>
      <c r="E5156" s="197" t="s">
        <v>144</v>
      </c>
      <c r="F5156" s="196" t="s">
        <v>144</v>
      </c>
      <c r="G5156" s="196">
        <v>101162</v>
      </c>
      <c r="H5156" s="196" t="s">
        <v>10720</v>
      </c>
      <c r="I5156" s="196" t="s">
        <v>5650</v>
      </c>
      <c r="J5156" s="196" t="s">
        <v>5503</v>
      </c>
      <c r="K5156" s="197">
        <v>138.04</v>
      </c>
      <c r="L5156" s="196" t="s">
        <v>5433</v>
      </c>
    </row>
    <row r="5157" spans="1:12" ht="15.75">
      <c r="A5157" s="196" t="s">
        <v>10624</v>
      </c>
      <c r="B5157" s="196" t="s">
        <v>10625</v>
      </c>
      <c r="C5157" s="196" t="s">
        <v>10721</v>
      </c>
      <c r="D5157" s="196">
        <v>65</v>
      </c>
      <c r="E5157" s="197" t="s">
        <v>144</v>
      </c>
      <c r="F5157" s="196" t="s">
        <v>144</v>
      </c>
      <c r="G5157" s="196">
        <v>87447</v>
      </c>
      <c r="H5157" s="196" t="s">
        <v>10722</v>
      </c>
      <c r="I5157" s="196" t="s">
        <v>5650</v>
      </c>
      <c r="J5157" s="196" t="s">
        <v>5432</v>
      </c>
      <c r="K5157" s="197">
        <v>59.54</v>
      </c>
      <c r="L5157" s="196" t="s">
        <v>5433</v>
      </c>
    </row>
    <row r="5158" spans="1:12" ht="15.75">
      <c r="A5158" s="196" t="s">
        <v>10624</v>
      </c>
      <c r="B5158" s="196" t="s">
        <v>10625</v>
      </c>
      <c r="C5158" s="196" t="s">
        <v>10721</v>
      </c>
      <c r="D5158" s="196">
        <v>65</v>
      </c>
      <c r="E5158" s="197" t="s">
        <v>144</v>
      </c>
      <c r="F5158" s="196" t="s">
        <v>144</v>
      </c>
      <c r="G5158" s="196">
        <v>87448</v>
      </c>
      <c r="H5158" s="196" t="s">
        <v>10723</v>
      </c>
      <c r="I5158" s="196" t="s">
        <v>5650</v>
      </c>
      <c r="J5158" s="196" t="s">
        <v>5432</v>
      </c>
      <c r="K5158" s="197">
        <v>60.01</v>
      </c>
      <c r="L5158" s="196" t="s">
        <v>5433</v>
      </c>
    </row>
    <row r="5159" spans="1:12" ht="15.75">
      <c r="A5159" s="196" t="s">
        <v>10624</v>
      </c>
      <c r="B5159" s="196" t="s">
        <v>10625</v>
      </c>
      <c r="C5159" s="196" t="s">
        <v>10721</v>
      </c>
      <c r="D5159" s="196">
        <v>65</v>
      </c>
      <c r="E5159" s="197" t="s">
        <v>144</v>
      </c>
      <c r="F5159" s="196" t="s">
        <v>144</v>
      </c>
      <c r="G5159" s="196">
        <v>87449</v>
      </c>
      <c r="H5159" s="196" t="s">
        <v>10724</v>
      </c>
      <c r="I5159" s="196" t="s">
        <v>5650</v>
      </c>
      <c r="J5159" s="196" t="s">
        <v>5432</v>
      </c>
      <c r="K5159" s="197">
        <v>78.11</v>
      </c>
      <c r="L5159" s="196" t="s">
        <v>5433</v>
      </c>
    </row>
    <row r="5160" spans="1:12" ht="15.75">
      <c r="A5160" s="196" t="s">
        <v>10624</v>
      </c>
      <c r="B5160" s="196" t="s">
        <v>10625</v>
      </c>
      <c r="C5160" s="196" t="s">
        <v>10721</v>
      </c>
      <c r="D5160" s="196">
        <v>65</v>
      </c>
      <c r="E5160" s="197" t="s">
        <v>144</v>
      </c>
      <c r="F5160" s="196" t="s">
        <v>144</v>
      </c>
      <c r="G5160" s="196">
        <v>87450</v>
      </c>
      <c r="H5160" s="196" t="s">
        <v>10725</v>
      </c>
      <c r="I5160" s="196" t="s">
        <v>5650</v>
      </c>
      <c r="J5160" s="196" t="s">
        <v>5432</v>
      </c>
      <c r="K5160" s="197">
        <v>79.180000000000007</v>
      </c>
      <c r="L5160" s="196" t="s">
        <v>5433</v>
      </c>
    </row>
    <row r="5161" spans="1:12" ht="15.75">
      <c r="A5161" s="196" t="s">
        <v>10624</v>
      </c>
      <c r="B5161" s="196" t="s">
        <v>10625</v>
      </c>
      <c r="C5161" s="196" t="s">
        <v>10721</v>
      </c>
      <c r="D5161" s="196">
        <v>65</v>
      </c>
      <c r="E5161" s="197" t="s">
        <v>144</v>
      </c>
      <c r="F5161" s="196" t="s">
        <v>144</v>
      </c>
      <c r="G5161" s="196">
        <v>87451</v>
      </c>
      <c r="H5161" s="196" t="s">
        <v>10726</v>
      </c>
      <c r="I5161" s="196" t="s">
        <v>5650</v>
      </c>
      <c r="J5161" s="196" t="s">
        <v>5432</v>
      </c>
      <c r="K5161" s="197">
        <v>95.86</v>
      </c>
      <c r="L5161" s="196" t="s">
        <v>5433</v>
      </c>
    </row>
    <row r="5162" spans="1:12" ht="15.75">
      <c r="A5162" s="196" t="s">
        <v>10624</v>
      </c>
      <c r="B5162" s="196" t="s">
        <v>10625</v>
      </c>
      <c r="C5162" s="196" t="s">
        <v>10721</v>
      </c>
      <c r="D5162" s="196">
        <v>65</v>
      </c>
      <c r="E5162" s="197" t="s">
        <v>144</v>
      </c>
      <c r="F5162" s="196" t="s">
        <v>144</v>
      </c>
      <c r="G5162" s="196">
        <v>87452</v>
      </c>
      <c r="H5162" s="196" t="s">
        <v>10727</v>
      </c>
      <c r="I5162" s="196" t="s">
        <v>5650</v>
      </c>
      <c r="J5162" s="196" t="s">
        <v>5432</v>
      </c>
      <c r="K5162" s="197">
        <v>96.37</v>
      </c>
      <c r="L5162" s="196" t="s">
        <v>5433</v>
      </c>
    </row>
    <row r="5163" spans="1:12" ht="15.75">
      <c r="A5163" s="196" t="s">
        <v>10624</v>
      </c>
      <c r="B5163" s="196" t="s">
        <v>10625</v>
      </c>
      <c r="C5163" s="196" t="s">
        <v>10721</v>
      </c>
      <c r="D5163" s="196">
        <v>65</v>
      </c>
      <c r="E5163" s="197" t="s">
        <v>144</v>
      </c>
      <c r="F5163" s="196" t="s">
        <v>144</v>
      </c>
      <c r="G5163" s="196">
        <v>87453</v>
      </c>
      <c r="H5163" s="196" t="s">
        <v>10728</v>
      </c>
      <c r="I5163" s="196" t="s">
        <v>5650</v>
      </c>
      <c r="J5163" s="196" t="s">
        <v>5432</v>
      </c>
      <c r="K5163" s="197">
        <v>54.94</v>
      </c>
      <c r="L5163" s="196" t="s">
        <v>5433</v>
      </c>
    </row>
    <row r="5164" spans="1:12" ht="15.75">
      <c r="A5164" s="196" t="s">
        <v>10624</v>
      </c>
      <c r="B5164" s="196" t="s">
        <v>10625</v>
      </c>
      <c r="C5164" s="196" t="s">
        <v>10721</v>
      </c>
      <c r="D5164" s="196">
        <v>65</v>
      </c>
      <c r="E5164" s="197" t="s">
        <v>144</v>
      </c>
      <c r="F5164" s="196" t="s">
        <v>144</v>
      </c>
      <c r="G5164" s="196">
        <v>87454</v>
      </c>
      <c r="H5164" s="196" t="s">
        <v>10729</v>
      </c>
      <c r="I5164" s="196" t="s">
        <v>5650</v>
      </c>
      <c r="J5164" s="196" t="s">
        <v>5432</v>
      </c>
      <c r="K5164" s="197">
        <v>55.85</v>
      </c>
      <c r="L5164" s="196" t="s">
        <v>5433</v>
      </c>
    </row>
    <row r="5165" spans="1:12" ht="15.75">
      <c r="A5165" s="196" t="s">
        <v>10624</v>
      </c>
      <c r="B5165" s="196" t="s">
        <v>10625</v>
      </c>
      <c r="C5165" s="196" t="s">
        <v>10721</v>
      </c>
      <c r="D5165" s="196">
        <v>65</v>
      </c>
      <c r="E5165" s="197" t="s">
        <v>144</v>
      </c>
      <c r="F5165" s="196" t="s">
        <v>144</v>
      </c>
      <c r="G5165" s="196">
        <v>87455</v>
      </c>
      <c r="H5165" s="196" t="s">
        <v>10730</v>
      </c>
      <c r="I5165" s="196" t="s">
        <v>5650</v>
      </c>
      <c r="J5165" s="196" t="s">
        <v>5432</v>
      </c>
      <c r="K5165" s="197">
        <v>72.23</v>
      </c>
      <c r="L5165" s="196" t="s">
        <v>5433</v>
      </c>
    </row>
    <row r="5166" spans="1:12" ht="15.75">
      <c r="A5166" s="196" t="s">
        <v>10624</v>
      </c>
      <c r="B5166" s="196" t="s">
        <v>10625</v>
      </c>
      <c r="C5166" s="196" t="s">
        <v>10721</v>
      </c>
      <c r="D5166" s="196">
        <v>65</v>
      </c>
      <c r="E5166" s="197" t="s">
        <v>144</v>
      </c>
      <c r="F5166" s="196" t="s">
        <v>144</v>
      </c>
      <c r="G5166" s="196">
        <v>87456</v>
      </c>
      <c r="H5166" s="196" t="s">
        <v>10731</v>
      </c>
      <c r="I5166" s="196" t="s">
        <v>5650</v>
      </c>
      <c r="J5166" s="196" t="s">
        <v>5432</v>
      </c>
      <c r="K5166" s="197">
        <v>73.709999999999994</v>
      </c>
      <c r="L5166" s="196" t="s">
        <v>5433</v>
      </c>
    </row>
    <row r="5167" spans="1:12" ht="15.75">
      <c r="A5167" s="196" t="s">
        <v>10624</v>
      </c>
      <c r="B5167" s="196" t="s">
        <v>10625</v>
      </c>
      <c r="C5167" s="196" t="s">
        <v>10721</v>
      </c>
      <c r="D5167" s="196">
        <v>65</v>
      </c>
      <c r="E5167" s="197" t="s">
        <v>144</v>
      </c>
      <c r="F5167" s="196" t="s">
        <v>144</v>
      </c>
      <c r="G5167" s="196">
        <v>87457</v>
      </c>
      <c r="H5167" s="196" t="s">
        <v>10732</v>
      </c>
      <c r="I5167" s="196" t="s">
        <v>5650</v>
      </c>
      <c r="J5167" s="196" t="s">
        <v>5432</v>
      </c>
      <c r="K5167" s="197">
        <v>87.77</v>
      </c>
      <c r="L5167" s="196" t="s">
        <v>5433</v>
      </c>
    </row>
    <row r="5168" spans="1:12" ht="15.75">
      <c r="A5168" s="196" t="s">
        <v>10624</v>
      </c>
      <c r="B5168" s="196" t="s">
        <v>10625</v>
      </c>
      <c r="C5168" s="196" t="s">
        <v>10721</v>
      </c>
      <c r="D5168" s="196">
        <v>65</v>
      </c>
      <c r="E5168" s="197" t="s">
        <v>144</v>
      </c>
      <c r="F5168" s="196" t="s">
        <v>144</v>
      </c>
      <c r="G5168" s="196">
        <v>87458</v>
      </c>
      <c r="H5168" s="196" t="s">
        <v>10733</v>
      </c>
      <c r="I5168" s="196" t="s">
        <v>5650</v>
      </c>
      <c r="J5168" s="196" t="s">
        <v>5432</v>
      </c>
      <c r="K5168" s="197">
        <v>89.11</v>
      </c>
      <c r="L5168" s="196" t="s">
        <v>5433</v>
      </c>
    </row>
    <row r="5169" spans="1:12" ht="15.75">
      <c r="A5169" s="196" t="s">
        <v>10624</v>
      </c>
      <c r="B5169" s="196" t="s">
        <v>10625</v>
      </c>
      <c r="C5169" s="196" t="s">
        <v>10721</v>
      </c>
      <c r="D5169" s="196">
        <v>65</v>
      </c>
      <c r="E5169" s="197" t="s">
        <v>144</v>
      </c>
      <c r="F5169" s="196" t="s">
        <v>144</v>
      </c>
      <c r="G5169" s="196">
        <v>87459</v>
      </c>
      <c r="H5169" s="196" t="s">
        <v>10734</v>
      </c>
      <c r="I5169" s="196" t="s">
        <v>5650</v>
      </c>
      <c r="J5169" s="196" t="s">
        <v>5432</v>
      </c>
      <c r="K5169" s="197">
        <v>66.12</v>
      </c>
      <c r="L5169" s="196" t="s">
        <v>5433</v>
      </c>
    </row>
    <row r="5170" spans="1:12" ht="15.75">
      <c r="A5170" s="196" t="s">
        <v>10624</v>
      </c>
      <c r="B5170" s="196" t="s">
        <v>10625</v>
      </c>
      <c r="C5170" s="196" t="s">
        <v>10721</v>
      </c>
      <c r="D5170" s="196">
        <v>65</v>
      </c>
      <c r="E5170" s="197" t="s">
        <v>144</v>
      </c>
      <c r="F5170" s="196" t="s">
        <v>144</v>
      </c>
      <c r="G5170" s="196">
        <v>87460</v>
      </c>
      <c r="H5170" s="196" t="s">
        <v>10735</v>
      </c>
      <c r="I5170" s="196" t="s">
        <v>5650</v>
      </c>
      <c r="J5170" s="196" t="s">
        <v>5432</v>
      </c>
      <c r="K5170" s="197">
        <v>67.03</v>
      </c>
      <c r="L5170" s="196" t="s">
        <v>5433</v>
      </c>
    </row>
    <row r="5171" spans="1:12" ht="15.75">
      <c r="A5171" s="196" t="s">
        <v>10624</v>
      </c>
      <c r="B5171" s="196" t="s">
        <v>10625</v>
      </c>
      <c r="C5171" s="196" t="s">
        <v>10721</v>
      </c>
      <c r="D5171" s="196">
        <v>65</v>
      </c>
      <c r="E5171" s="197" t="s">
        <v>144</v>
      </c>
      <c r="F5171" s="196" t="s">
        <v>144</v>
      </c>
      <c r="G5171" s="196">
        <v>87461</v>
      </c>
      <c r="H5171" s="196" t="s">
        <v>10736</v>
      </c>
      <c r="I5171" s="196" t="s">
        <v>5650</v>
      </c>
      <c r="J5171" s="196" t="s">
        <v>5432</v>
      </c>
      <c r="K5171" s="197">
        <v>84.76</v>
      </c>
      <c r="L5171" s="196" t="s">
        <v>5433</v>
      </c>
    </row>
    <row r="5172" spans="1:12" ht="15.75">
      <c r="A5172" s="196" t="s">
        <v>10624</v>
      </c>
      <c r="B5172" s="196" t="s">
        <v>10625</v>
      </c>
      <c r="C5172" s="196" t="s">
        <v>10721</v>
      </c>
      <c r="D5172" s="196">
        <v>65</v>
      </c>
      <c r="E5172" s="197" t="s">
        <v>144</v>
      </c>
      <c r="F5172" s="196" t="s">
        <v>144</v>
      </c>
      <c r="G5172" s="196">
        <v>87462</v>
      </c>
      <c r="H5172" s="196" t="s">
        <v>10737</v>
      </c>
      <c r="I5172" s="196" t="s">
        <v>5650</v>
      </c>
      <c r="J5172" s="196" t="s">
        <v>5432</v>
      </c>
      <c r="K5172" s="197">
        <v>85.83</v>
      </c>
      <c r="L5172" s="196" t="s">
        <v>5433</v>
      </c>
    </row>
    <row r="5173" spans="1:12" ht="15.75">
      <c r="A5173" s="196" t="s">
        <v>10624</v>
      </c>
      <c r="B5173" s="196" t="s">
        <v>10625</v>
      </c>
      <c r="C5173" s="196" t="s">
        <v>10721</v>
      </c>
      <c r="D5173" s="196">
        <v>65</v>
      </c>
      <c r="E5173" s="197" t="s">
        <v>144</v>
      </c>
      <c r="F5173" s="196" t="s">
        <v>144</v>
      </c>
      <c r="G5173" s="196">
        <v>87463</v>
      </c>
      <c r="H5173" s="196" t="s">
        <v>10738</v>
      </c>
      <c r="I5173" s="196" t="s">
        <v>5650</v>
      </c>
      <c r="J5173" s="196" t="s">
        <v>5432</v>
      </c>
      <c r="K5173" s="197">
        <v>101.74</v>
      </c>
      <c r="L5173" s="196" t="s">
        <v>5433</v>
      </c>
    </row>
    <row r="5174" spans="1:12" ht="15.75">
      <c r="A5174" s="196" t="s">
        <v>10624</v>
      </c>
      <c r="B5174" s="196" t="s">
        <v>10625</v>
      </c>
      <c r="C5174" s="196" t="s">
        <v>10721</v>
      </c>
      <c r="D5174" s="196">
        <v>65</v>
      </c>
      <c r="E5174" s="197" t="s">
        <v>144</v>
      </c>
      <c r="F5174" s="196" t="s">
        <v>144</v>
      </c>
      <c r="G5174" s="196">
        <v>87464</v>
      </c>
      <c r="H5174" s="196" t="s">
        <v>10739</v>
      </c>
      <c r="I5174" s="196" t="s">
        <v>5650</v>
      </c>
      <c r="J5174" s="196" t="s">
        <v>5432</v>
      </c>
      <c r="K5174" s="197">
        <v>103.08</v>
      </c>
      <c r="L5174" s="196" t="s">
        <v>5433</v>
      </c>
    </row>
    <row r="5175" spans="1:12" ht="15.75">
      <c r="A5175" s="196" t="s">
        <v>10624</v>
      </c>
      <c r="B5175" s="196" t="s">
        <v>10625</v>
      </c>
      <c r="C5175" s="196" t="s">
        <v>10721</v>
      </c>
      <c r="D5175" s="196">
        <v>65</v>
      </c>
      <c r="E5175" s="197" t="s">
        <v>144</v>
      </c>
      <c r="F5175" s="196" t="s">
        <v>144</v>
      </c>
      <c r="G5175" s="196">
        <v>87465</v>
      </c>
      <c r="H5175" s="196" t="s">
        <v>10740</v>
      </c>
      <c r="I5175" s="196" t="s">
        <v>5650</v>
      </c>
      <c r="J5175" s="196" t="s">
        <v>5432</v>
      </c>
      <c r="K5175" s="197">
        <v>58.66</v>
      </c>
      <c r="L5175" s="196" t="s">
        <v>5433</v>
      </c>
    </row>
    <row r="5176" spans="1:12" ht="15.75">
      <c r="A5176" s="196" t="s">
        <v>10624</v>
      </c>
      <c r="B5176" s="196" t="s">
        <v>10625</v>
      </c>
      <c r="C5176" s="196" t="s">
        <v>10721</v>
      </c>
      <c r="D5176" s="196">
        <v>65</v>
      </c>
      <c r="E5176" s="197" t="s">
        <v>144</v>
      </c>
      <c r="F5176" s="196" t="s">
        <v>144</v>
      </c>
      <c r="G5176" s="196">
        <v>87466</v>
      </c>
      <c r="H5176" s="196" t="s">
        <v>10741</v>
      </c>
      <c r="I5176" s="196" t="s">
        <v>5650</v>
      </c>
      <c r="J5176" s="196" t="s">
        <v>5432</v>
      </c>
      <c r="K5176" s="197">
        <v>59.57</v>
      </c>
      <c r="L5176" s="196" t="s">
        <v>5433</v>
      </c>
    </row>
    <row r="5177" spans="1:12" ht="15.75">
      <c r="A5177" s="196" t="s">
        <v>10624</v>
      </c>
      <c r="B5177" s="196" t="s">
        <v>10625</v>
      </c>
      <c r="C5177" s="196" t="s">
        <v>10721</v>
      </c>
      <c r="D5177" s="196">
        <v>65</v>
      </c>
      <c r="E5177" s="197" t="s">
        <v>144</v>
      </c>
      <c r="F5177" s="196" t="s">
        <v>144</v>
      </c>
      <c r="G5177" s="196">
        <v>87467</v>
      </c>
      <c r="H5177" s="196" t="s">
        <v>10742</v>
      </c>
      <c r="I5177" s="196" t="s">
        <v>5650</v>
      </c>
      <c r="J5177" s="196" t="s">
        <v>5432</v>
      </c>
      <c r="K5177" s="197">
        <v>76.42</v>
      </c>
      <c r="L5177" s="196" t="s">
        <v>5433</v>
      </c>
    </row>
    <row r="5178" spans="1:12" ht="15.75">
      <c r="A5178" s="196" t="s">
        <v>10624</v>
      </c>
      <c r="B5178" s="196" t="s">
        <v>10625</v>
      </c>
      <c r="C5178" s="196" t="s">
        <v>10721</v>
      </c>
      <c r="D5178" s="196">
        <v>65</v>
      </c>
      <c r="E5178" s="197" t="s">
        <v>144</v>
      </c>
      <c r="F5178" s="196" t="s">
        <v>144</v>
      </c>
      <c r="G5178" s="196">
        <v>87468</v>
      </c>
      <c r="H5178" s="196" t="s">
        <v>10743</v>
      </c>
      <c r="I5178" s="196" t="s">
        <v>5650</v>
      </c>
      <c r="J5178" s="196" t="s">
        <v>5432</v>
      </c>
      <c r="K5178" s="197">
        <v>77.489999999999995</v>
      </c>
      <c r="L5178" s="196" t="s">
        <v>5433</v>
      </c>
    </row>
    <row r="5179" spans="1:12" ht="15.75">
      <c r="A5179" s="196" t="s">
        <v>10624</v>
      </c>
      <c r="B5179" s="196" t="s">
        <v>10625</v>
      </c>
      <c r="C5179" s="196" t="s">
        <v>10721</v>
      </c>
      <c r="D5179" s="196">
        <v>65</v>
      </c>
      <c r="E5179" s="197" t="s">
        <v>144</v>
      </c>
      <c r="F5179" s="196" t="s">
        <v>144</v>
      </c>
      <c r="G5179" s="196">
        <v>87469</v>
      </c>
      <c r="H5179" s="196" t="s">
        <v>10744</v>
      </c>
      <c r="I5179" s="196" t="s">
        <v>5650</v>
      </c>
      <c r="J5179" s="196" t="s">
        <v>5432</v>
      </c>
      <c r="K5179" s="197">
        <v>92.13</v>
      </c>
      <c r="L5179" s="196" t="s">
        <v>5433</v>
      </c>
    </row>
    <row r="5180" spans="1:12" ht="15.75">
      <c r="A5180" s="196" t="s">
        <v>10624</v>
      </c>
      <c r="B5180" s="196" t="s">
        <v>10625</v>
      </c>
      <c r="C5180" s="196" t="s">
        <v>10721</v>
      </c>
      <c r="D5180" s="196">
        <v>65</v>
      </c>
      <c r="E5180" s="197" t="s">
        <v>144</v>
      </c>
      <c r="F5180" s="196" t="s">
        <v>144</v>
      </c>
      <c r="G5180" s="196">
        <v>87470</v>
      </c>
      <c r="H5180" s="196" t="s">
        <v>10745</v>
      </c>
      <c r="I5180" s="196" t="s">
        <v>5650</v>
      </c>
      <c r="J5180" s="196" t="s">
        <v>5432</v>
      </c>
      <c r="K5180" s="197">
        <v>93.47</v>
      </c>
      <c r="L5180" s="196" t="s">
        <v>5433</v>
      </c>
    </row>
    <row r="5181" spans="1:12" ht="15.75">
      <c r="A5181" s="196" t="s">
        <v>10624</v>
      </c>
      <c r="B5181" s="196" t="s">
        <v>10625</v>
      </c>
      <c r="C5181" s="196" t="s">
        <v>10721</v>
      </c>
      <c r="D5181" s="196">
        <v>65</v>
      </c>
      <c r="E5181" s="197" t="s">
        <v>144</v>
      </c>
      <c r="F5181" s="196" t="s">
        <v>144</v>
      </c>
      <c r="G5181" s="196">
        <v>89044</v>
      </c>
      <c r="H5181" s="196" t="s">
        <v>10746</v>
      </c>
      <c r="I5181" s="196" t="s">
        <v>5650</v>
      </c>
      <c r="J5181" s="196" t="s">
        <v>5432</v>
      </c>
      <c r="K5181" s="197">
        <v>58.95</v>
      </c>
      <c r="L5181" s="196" t="s">
        <v>5433</v>
      </c>
    </row>
    <row r="5182" spans="1:12" ht="15.75">
      <c r="A5182" s="196" t="s">
        <v>10624</v>
      </c>
      <c r="B5182" s="196" t="s">
        <v>10625</v>
      </c>
      <c r="C5182" s="196" t="s">
        <v>10721</v>
      </c>
      <c r="D5182" s="196">
        <v>65</v>
      </c>
      <c r="E5182" s="197" t="s">
        <v>144</v>
      </c>
      <c r="F5182" s="196" t="s">
        <v>144</v>
      </c>
      <c r="G5182" s="196">
        <v>89169</v>
      </c>
      <c r="H5182" s="196" t="s">
        <v>10747</v>
      </c>
      <c r="I5182" s="196" t="s">
        <v>5650</v>
      </c>
      <c r="J5182" s="196" t="s">
        <v>5432</v>
      </c>
      <c r="K5182" s="197">
        <v>59.94</v>
      </c>
      <c r="L5182" s="196" t="s">
        <v>5433</v>
      </c>
    </row>
    <row r="5183" spans="1:12" ht="15.75">
      <c r="A5183" s="196" t="s">
        <v>10624</v>
      </c>
      <c r="B5183" s="196" t="s">
        <v>10625</v>
      </c>
      <c r="C5183" s="196" t="s">
        <v>10721</v>
      </c>
      <c r="D5183" s="196">
        <v>65</v>
      </c>
      <c r="E5183" s="197" t="s">
        <v>144</v>
      </c>
      <c r="F5183" s="196" t="s">
        <v>144</v>
      </c>
      <c r="G5183" s="196">
        <v>89978</v>
      </c>
      <c r="H5183" s="196" t="s">
        <v>10748</v>
      </c>
      <c r="I5183" s="196" t="s">
        <v>5650</v>
      </c>
      <c r="J5183" s="196" t="s">
        <v>5432</v>
      </c>
      <c r="K5183" s="197">
        <v>78</v>
      </c>
      <c r="L5183" s="196" t="s">
        <v>5433</v>
      </c>
    </row>
    <row r="5184" spans="1:12" ht="15.75">
      <c r="A5184" s="196" t="s">
        <v>10624</v>
      </c>
      <c r="B5184" s="196" t="s">
        <v>10625</v>
      </c>
      <c r="C5184" s="196" t="s">
        <v>10749</v>
      </c>
      <c r="D5184" s="196">
        <v>66</v>
      </c>
      <c r="E5184" s="197" t="s">
        <v>144</v>
      </c>
      <c r="F5184" s="196" t="s">
        <v>144</v>
      </c>
      <c r="G5184" s="196">
        <v>89453</v>
      </c>
      <c r="H5184" s="196" t="s">
        <v>10750</v>
      </c>
      <c r="I5184" s="196" t="s">
        <v>5650</v>
      </c>
      <c r="J5184" s="196" t="s">
        <v>5503</v>
      </c>
      <c r="K5184" s="197">
        <v>69.08</v>
      </c>
      <c r="L5184" s="196" t="s">
        <v>5433</v>
      </c>
    </row>
    <row r="5185" spans="1:12" ht="15.75">
      <c r="A5185" s="196" t="s">
        <v>10624</v>
      </c>
      <c r="B5185" s="196" t="s">
        <v>10625</v>
      </c>
      <c r="C5185" s="196" t="s">
        <v>10749</v>
      </c>
      <c r="D5185" s="196">
        <v>66</v>
      </c>
      <c r="E5185" s="197" t="s">
        <v>144</v>
      </c>
      <c r="F5185" s="196" t="s">
        <v>144</v>
      </c>
      <c r="G5185" s="196">
        <v>89454</v>
      </c>
      <c r="H5185" s="196" t="s">
        <v>10751</v>
      </c>
      <c r="I5185" s="196" t="s">
        <v>5650</v>
      </c>
      <c r="J5185" s="196" t="s">
        <v>5503</v>
      </c>
      <c r="K5185" s="197">
        <v>65.14</v>
      </c>
      <c r="L5185" s="196" t="s">
        <v>5433</v>
      </c>
    </row>
    <row r="5186" spans="1:12" ht="15.75">
      <c r="A5186" s="196" t="s">
        <v>10624</v>
      </c>
      <c r="B5186" s="196" t="s">
        <v>10625</v>
      </c>
      <c r="C5186" s="196" t="s">
        <v>10749</v>
      </c>
      <c r="D5186" s="196">
        <v>66</v>
      </c>
      <c r="E5186" s="197" t="s">
        <v>144</v>
      </c>
      <c r="F5186" s="196" t="s">
        <v>144</v>
      </c>
      <c r="G5186" s="196">
        <v>89455</v>
      </c>
      <c r="H5186" s="196" t="s">
        <v>10752</v>
      </c>
      <c r="I5186" s="196" t="s">
        <v>5650</v>
      </c>
      <c r="J5186" s="196" t="s">
        <v>5503</v>
      </c>
      <c r="K5186" s="197">
        <v>84.93</v>
      </c>
      <c r="L5186" s="196" t="s">
        <v>5433</v>
      </c>
    </row>
    <row r="5187" spans="1:12" ht="15.75">
      <c r="A5187" s="196" t="s">
        <v>10624</v>
      </c>
      <c r="B5187" s="196" t="s">
        <v>10625</v>
      </c>
      <c r="C5187" s="196" t="s">
        <v>10749</v>
      </c>
      <c r="D5187" s="196">
        <v>66</v>
      </c>
      <c r="E5187" s="197" t="s">
        <v>144</v>
      </c>
      <c r="F5187" s="196" t="s">
        <v>144</v>
      </c>
      <c r="G5187" s="196">
        <v>89456</v>
      </c>
      <c r="H5187" s="196" t="s">
        <v>10753</v>
      </c>
      <c r="I5187" s="196" t="s">
        <v>5650</v>
      </c>
      <c r="J5187" s="196" t="s">
        <v>5503</v>
      </c>
      <c r="K5187" s="197">
        <v>80.53</v>
      </c>
      <c r="L5187" s="196" t="s">
        <v>5433</v>
      </c>
    </row>
    <row r="5188" spans="1:12" ht="15.75">
      <c r="A5188" s="196" t="s">
        <v>10624</v>
      </c>
      <c r="B5188" s="196" t="s">
        <v>10625</v>
      </c>
      <c r="C5188" s="196" t="s">
        <v>10749</v>
      </c>
      <c r="D5188" s="196">
        <v>66</v>
      </c>
      <c r="E5188" s="197" t="s">
        <v>144</v>
      </c>
      <c r="F5188" s="196" t="s">
        <v>144</v>
      </c>
      <c r="G5188" s="196">
        <v>89457</v>
      </c>
      <c r="H5188" s="196" t="s">
        <v>10754</v>
      </c>
      <c r="I5188" s="196" t="s">
        <v>5650</v>
      </c>
      <c r="J5188" s="196" t="s">
        <v>5503</v>
      </c>
      <c r="K5188" s="197">
        <v>73.14</v>
      </c>
      <c r="L5188" s="196" t="s">
        <v>5433</v>
      </c>
    </row>
    <row r="5189" spans="1:12" ht="15.75">
      <c r="A5189" s="196" t="s">
        <v>10624</v>
      </c>
      <c r="B5189" s="196" t="s">
        <v>10625</v>
      </c>
      <c r="C5189" s="196" t="s">
        <v>10749</v>
      </c>
      <c r="D5189" s="196">
        <v>66</v>
      </c>
      <c r="E5189" s="197" t="s">
        <v>144</v>
      </c>
      <c r="F5189" s="196" t="s">
        <v>144</v>
      </c>
      <c r="G5189" s="196">
        <v>89458</v>
      </c>
      <c r="H5189" s="196" t="s">
        <v>10755</v>
      </c>
      <c r="I5189" s="196" t="s">
        <v>5650</v>
      </c>
      <c r="J5189" s="196" t="s">
        <v>5503</v>
      </c>
      <c r="K5189" s="197">
        <v>67.5</v>
      </c>
      <c r="L5189" s="196" t="s">
        <v>5433</v>
      </c>
    </row>
    <row r="5190" spans="1:12" ht="15.75">
      <c r="A5190" s="196" t="s">
        <v>10624</v>
      </c>
      <c r="B5190" s="196" t="s">
        <v>10625</v>
      </c>
      <c r="C5190" s="196" t="s">
        <v>10749</v>
      </c>
      <c r="D5190" s="196">
        <v>66</v>
      </c>
      <c r="E5190" s="197" t="s">
        <v>144</v>
      </c>
      <c r="F5190" s="196" t="s">
        <v>144</v>
      </c>
      <c r="G5190" s="196">
        <v>89459</v>
      </c>
      <c r="H5190" s="196" t="s">
        <v>10756</v>
      </c>
      <c r="I5190" s="196" t="s">
        <v>5650</v>
      </c>
      <c r="J5190" s="196" t="s">
        <v>5503</v>
      </c>
      <c r="K5190" s="197">
        <v>89.39</v>
      </c>
      <c r="L5190" s="196" t="s">
        <v>5433</v>
      </c>
    </row>
    <row r="5191" spans="1:12" ht="15.75">
      <c r="A5191" s="196" t="s">
        <v>10624</v>
      </c>
      <c r="B5191" s="196" t="s">
        <v>10625</v>
      </c>
      <c r="C5191" s="196" t="s">
        <v>10749</v>
      </c>
      <c r="D5191" s="196">
        <v>66</v>
      </c>
      <c r="E5191" s="197" t="s">
        <v>144</v>
      </c>
      <c r="F5191" s="196" t="s">
        <v>144</v>
      </c>
      <c r="G5191" s="196">
        <v>89460</v>
      </c>
      <c r="H5191" s="196" t="s">
        <v>10757</v>
      </c>
      <c r="I5191" s="196" t="s">
        <v>5650</v>
      </c>
      <c r="J5191" s="196" t="s">
        <v>5503</v>
      </c>
      <c r="K5191" s="197">
        <v>83.22</v>
      </c>
      <c r="L5191" s="196" t="s">
        <v>5433</v>
      </c>
    </row>
    <row r="5192" spans="1:12" ht="15.75">
      <c r="A5192" s="196" t="s">
        <v>10624</v>
      </c>
      <c r="B5192" s="196" t="s">
        <v>10625</v>
      </c>
      <c r="C5192" s="196" t="s">
        <v>10749</v>
      </c>
      <c r="D5192" s="196">
        <v>66</v>
      </c>
      <c r="E5192" s="197" t="s">
        <v>144</v>
      </c>
      <c r="F5192" s="196" t="s">
        <v>144</v>
      </c>
      <c r="G5192" s="196">
        <v>89462</v>
      </c>
      <c r="H5192" s="196" t="s">
        <v>10758</v>
      </c>
      <c r="I5192" s="196" t="s">
        <v>5650</v>
      </c>
      <c r="J5192" s="196" t="s">
        <v>5503</v>
      </c>
      <c r="K5192" s="197">
        <v>82.51</v>
      </c>
      <c r="L5192" s="196" t="s">
        <v>5433</v>
      </c>
    </row>
    <row r="5193" spans="1:12" ht="15.75">
      <c r="A5193" s="196" t="s">
        <v>10624</v>
      </c>
      <c r="B5193" s="196" t="s">
        <v>10625</v>
      </c>
      <c r="C5193" s="196" t="s">
        <v>10749</v>
      </c>
      <c r="D5193" s="196">
        <v>66</v>
      </c>
      <c r="E5193" s="197" t="s">
        <v>144</v>
      </c>
      <c r="F5193" s="196" t="s">
        <v>144</v>
      </c>
      <c r="G5193" s="196">
        <v>89463</v>
      </c>
      <c r="H5193" s="196" t="s">
        <v>10759</v>
      </c>
      <c r="I5193" s="196" t="s">
        <v>5650</v>
      </c>
      <c r="J5193" s="196" t="s">
        <v>5503</v>
      </c>
      <c r="K5193" s="197">
        <v>78.55</v>
      </c>
      <c r="L5193" s="196" t="s">
        <v>5433</v>
      </c>
    </row>
    <row r="5194" spans="1:12" ht="15.75">
      <c r="A5194" s="196" t="s">
        <v>10624</v>
      </c>
      <c r="B5194" s="196" t="s">
        <v>10625</v>
      </c>
      <c r="C5194" s="196" t="s">
        <v>10749</v>
      </c>
      <c r="D5194" s="196">
        <v>66</v>
      </c>
      <c r="E5194" s="197" t="s">
        <v>144</v>
      </c>
      <c r="F5194" s="196" t="s">
        <v>144</v>
      </c>
      <c r="G5194" s="196">
        <v>89464</v>
      </c>
      <c r="H5194" s="196" t="s">
        <v>10760</v>
      </c>
      <c r="I5194" s="196" t="s">
        <v>5650</v>
      </c>
      <c r="J5194" s="196" t="s">
        <v>5503</v>
      </c>
      <c r="K5194" s="197">
        <v>98.46</v>
      </c>
      <c r="L5194" s="196" t="s">
        <v>5433</v>
      </c>
    </row>
    <row r="5195" spans="1:12" ht="15.75">
      <c r="A5195" s="196" t="s">
        <v>10624</v>
      </c>
      <c r="B5195" s="196" t="s">
        <v>10625</v>
      </c>
      <c r="C5195" s="196" t="s">
        <v>10749</v>
      </c>
      <c r="D5195" s="196">
        <v>66</v>
      </c>
      <c r="E5195" s="197" t="s">
        <v>144</v>
      </c>
      <c r="F5195" s="196" t="s">
        <v>144</v>
      </c>
      <c r="G5195" s="196">
        <v>89465</v>
      </c>
      <c r="H5195" s="196" t="s">
        <v>10761</v>
      </c>
      <c r="I5195" s="196" t="s">
        <v>5650</v>
      </c>
      <c r="J5195" s="196" t="s">
        <v>5503</v>
      </c>
      <c r="K5195" s="197">
        <v>94.15</v>
      </c>
      <c r="L5195" s="196" t="s">
        <v>5433</v>
      </c>
    </row>
    <row r="5196" spans="1:12" ht="15.75">
      <c r="A5196" s="196" t="s">
        <v>10624</v>
      </c>
      <c r="B5196" s="196" t="s">
        <v>10625</v>
      </c>
      <c r="C5196" s="196" t="s">
        <v>10749</v>
      </c>
      <c r="D5196" s="196">
        <v>66</v>
      </c>
      <c r="E5196" s="197" t="s">
        <v>144</v>
      </c>
      <c r="F5196" s="196" t="s">
        <v>144</v>
      </c>
      <c r="G5196" s="196">
        <v>89466</v>
      </c>
      <c r="H5196" s="196" t="s">
        <v>10762</v>
      </c>
      <c r="I5196" s="196" t="s">
        <v>5650</v>
      </c>
      <c r="J5196" s="196" t="s">
        <v>5503</v>
      </c>
      <c r="K5196" s="197">
        <v>88.16</v>
      </c>
      <c r="L5196" s="196" t="s">
        <v>5433</v>
      </c>
    </row>
    <row r="5197" spans="1:12" ht="15.75">
      <c r="A5197" s="196" t="s">
        <v>10624</v>
      </c>
      <c r="B5197" s="196" t="s">
        <v>10625</v>
      </c>
      <c r="C5197" s="196" t="s">
        <v>10749</v>
      </c>
      <c r="D5197" s="196">
        <v>66</v>
      </c>
      <c r="E5197" s="197" t="s">
        <v>144</v>
      </c>
      <c r="F5197" s="196" t="s">
        <v>144</v>
      </c>
      <c r="G5197" s="196">
        <v>89467</v>
      </c>
      <c r="H5197" s="196" t="s">
        <v>10763</v>
      </c>
      <c r="I5197" s="196" t="s">
        <v>5650</v>
      </c>
      <c r="J5197" s="196" t="s">
        <v>5503</v>
      </c>
      <c r="K5197" s="197">
        <v>81.84</v>
      </c>
      <c r="L5197" s="196" t="s">
        <v>5433</v>
      </c>
    </row>
    <row r="5198" spans="1:12" ht="15.75">
      <c r="A5198" s="196" t="s">
        <v>10624</v>
      </c>
      <c r="B5198" s="196" t="s">
        <v>10625</v>
      </c>
      <c r="C5198" s="196" t="s">
        <v>10749</v>
      </c>
      <c r="D5198" s="196">
        <v>66</v>
      </c>
      <c r="E5198" s="197" t="s">
        <v>144</v>
      </c>
      <c r="F5198" s="196" t="s">
        <v>144</v>
      </c>
      <c r="G5198" s="196">
        <v>89468</v>
      </c>
      <c r="H5198" s="196" t="s">
        <v>10764</v>
      </c>
      <c r="I5198" s="196" t="s">
        <v>5650</v>
      </c>
      <c r="J5198" s="196" t="s">
        <v>5503</v>
      </c>
      <c r="K5198" s="197">
        <v>104.42</v>
      </c>
      <c r="L5198" s="196" t="s">
        <v>5433</v>
      </c>
    </row>
    <row r="5199" spans="1:12" ht="15.75">
      <c r="A5199" s="196" t="s">
        <v>10624</v>
      </c>
      <c r="B5199" s="196" t="s">
        <v>10625</v>
      </c>
      <c r="C5199" s="196" t="s">
        <v>10749</v>
      </c>
      <c r="D5199" s="196">
        <v>66</v>
      </c>
      <c r="E5199" s="197" t="s">
        <v>144</v>
      </c>
      <c r="F5199" s="196" t="s">
        <v>144</v>
      </c>
      <c r="G5199" s="196">
        <v>89469</v>
      </c>
      <c r="H5199" s="196" t="s">
        <v>10765</v>
      </c>
      <c r="I5199" s="196" t="s">
        <v>5650</v>
      </c>
      <c r="J5199" s="196" t="s">
        <v>5503</v>
      </c>
      <c r="K5199" s="197">
        <v>97.75</v>
      </c>
      <c r="L5199" s="196" t="s">
        <v>5433</v>
      </c>
    </row>
    <row r="5200" spans="1:12" ht="15.75">
      <c r="A5200" s="196" t="s">
        <v>10624</v>
      </c>
      <c r="B5200" s="196" t="s">
        <v>10625</v>
      </c>
      <c r="C5200" s="196" t="s">
        <v>10749</v>
      </c>
      <c r="D5200" s="196">
        <v>66</v>
      </c>
      <c r="E5200" s="197" t="s">
        <v>144</v>
      </c>
      <c r="F5200" s="196" t="s">
        <v>144</v>
      </c>
      <c r="G5200" s="196">
        <v>89470</v>
      </c>
      <c r="H5200" s="196" t="s">
        <v>10766</v>
      </c>
      <c r="I5200" s="196" t="s">
        <v>5650</v>
      </c>
      <c r="J5200" s="196" t="s">
        <v>5503</v>
      </c>
      <c r="K5200" s="197">
        <v>82.35</v>
      </c>
      <c r="L5200" s="196" t="s">
        <v>5433</v>
      </c>
    </row>
    <row r="5201" spans="1:12" ht="15.75">
      <c r="A5201" s="196" t="s">
        <v>10624</v>
      </c>
      <c r="B5201" s="196" t="s">
        <v>10625</v>
      </c>
      <c r="C5201" s="196" t="s">
        <v>10749</v>
      </c>
      <c r="D5201" s="196">
        <v>66</v>
      </c>
      <c r="E5201" s="197" t="s">
        <v>144</v>
      </c>
      <c r="F5201" s="196" t="s">
        <v>144</v>
      </c>
      <c r="G5201" s="196">
        <v>89471</v>
      </c>
      <c r="H5201" s="196" t="s">
        <v>10767</v>
      </c>
      <c r="I5201" s="196" t="s">
        <v>5650</v>
      </c>
      <c r="J5201" s="196" t="s">
        <v>5503</v>
      </c>
      <c r="K5201" s="197">
        <v>78.42</v>
      </c>
      <c r="L5201" s="196" t="s">
        <v>5433</v>
      </c>
    </row>
    <row r="5202" spans="1:12" ht="15.75">
      <c r="A5202" s="196" t="s">
        <v>10624</v>
      </c>
      <c r="B5202" s="196" t="s">
        <v>10625</v>
      </c>
      <c r="C5202" s="196" t="s">
        <v>10749</v>
      </c>
      <c r="D5202" s="196">
        <v>66</v>
      </c>
      <c r="E5202" s="197" t="s">
        <v>144</v>
      </c>
      <c r="F5202" s="196" t="s">
        <v>144</v>
      </c>
      <c r="G5202" s="196">
        <v>89472</v>
      </c>
      <c r="H5202" s="196" t="s">
        <v>10768</v>
      </c>
      <c r="I5202" s="196" t="s">
        <v>5650</v>
      </c>
      <c r="J5202" s="196" t="s">
        <v>5503</v>
      </c>
      <c r="K5202" s="197">
        <v>97.92</v>
      </c>
      <c r="L5202" s="196" t="s">
        <v>5433</v>
      </c>
    </row>
    <row r="5203" spans="1:12" ht="15.75">
      <c r="A5203" s="196" t="s">
        <v>10624</v>
      </c>
      <c r="B5203" s="196" t="s">
        <v>10625</v>
      </c>
      <c r="C5203" s="196" t="s">
        <v>10749</v>
      </c>
      <c r="D5203" s="196">
        <v>66</v>
      </c>
      <c r="E5203" s="197" t="s">
        <v>144</v>
      </c>
      <c r="F5203" s="196" t="s">
        <v>144</v>
      </c>
      <c r="G5203" s="196">
        <v>89473</v>
      </c>
      <c r="H5203" s="196" t="s">
        <v>10769</v>
      </c>
      <c r="I5203" s="196" t="s">
        <v>5650</v>
      </c>
      <c r="J5203" s="196" t="s">
        <v>5503</v>
      </c>
      <c r="K5203" s="197">
        <v>93.74</v>
      </c>
      <c r="L5203" s="196" t="s">
        <v>5433</v>
      </c>
    </row>
    <row r="5204" spans="1:12" ht="15.75">
      <c r="A5204" s="196" t="s">
        <v>10624</v>
      </c>
      <c r="B5204" s="196" t="s">
        <v>10625</v>
      </c>
      <c r="C5204" s="196" t="s">
        <v>10749</v>
      </c>
      <c r="D5204" s="196">
        <v>66</v>
      </c>
      <c r="E5204" s="197" t="s">
        <v>144</v>
      </c>
      <c r="F5204" s="196" t="s">
        <v>144</v>
      </c>
      <c r="G5204" s="196">
        <v>89474</v>
      </c>
      <c r="H5204" s="196" t="s">
        <v>10770</v>
      </c>
      <c r="I5204" s="196" t="s">
        <v>5650</v>
      </c>
      <c r="J5204" s="196" t="s">
        <v>5503</v>
      </c>
      <c r="K5204" s="197">
        <v>90.11</v>
      </c>
      <c r="L5204" s="196" t="s">
        <v>5433</v>
      </c>
    </row>
    <row r="5205" spans="1:12" ht="15.75">
      <c r="A5205" s="196" t="s">
        <v>10624</v>
      </c>
      <c r="B5205" s="196" t="s">
        <v>10625</v>
      </c>
      <c r="C5205" s="196" t="s">
        <v>10749</v>
      </c>
      <c r="D5205" s="196">
        <v>66</v>
      </c>
      <c r="E5205" s="197" t="s">
        <v>144</v>
      </c>
      <c r="F5205" s="196" t="s">
        <v>144</v>
      </c>
      <c r="G5205" s="196">
        <v>89475</v>
      </c>
      <c r="H5205" s="196" t="s">
        <v>10771</v>
      </c>
      <c r="I5205" s="196" t="s">
        <v>5650</v>
      </c>
      <c r="J5205" s="196" t="s">
        <v>5503</v>
      </c>
      <c r="K5205" s="197">
        <v>82.8</v>
      </c>
      <c r="L5205" s="196" t="s">
        <v>5433</v>
      </c>
    </row>
    <row r="5206" spans="1:12" ht="15.75">
      <c r="A5206" s="196" t="s">
        <v>10624</v>
      </c>
      <c r="B5206" s="196" t="s">
        <v>10625</v>
      </c>
      <c r="C5206" s="196" t="s">
        <v>10749</v>
      </c>
      <c r="D5206" s="196">
        <v>66</v>
      </c>
      <c r="E5206" s="197" t="s">
        <v>144</v>
      </c>
      <c r="F5206" s="196" t="s">
        <v>144</v>
      </c>
      <c r="G5206" s="196">
        <v>89476</v>
      </c>
      <c r="H5206" s="196" t="s">
        <v>10772</v>
      </c>
      <c r="I5206" s="196" t="s">
        <v>5650</v>
      </c>
      <c r="J5206" s="196" t="s">
        <v>5503</v>
      </c>
      <c r="K5206" s="197">
        <v>106.31</v>
      </c>
      <c r="L5206" s="196" t="s">
        <v>5433</v>
      </c>
    </row>
    <row r="5207" spans="1:12" ht="15.75">
      <c r="A5207" s="196" t="s">
        <v>10624</v>
      </c>
      <c r="B5207" s="196" t="s">
        <v>10625</v>
      </c>
      <c r="C5207" s="196" t="s">
        <v>10749</v>
      </c>
      <c r="D5207" s="196">
        <v>66</v>
      </c>
      <c r="E5207" s="197" t="s">
        <v>144</v>
      </c>
      <c r="F5207" s="196" t="s">
        <v>144</v>
      </c>
      <c r="G5207" s="196">
        <v>89477</v>
      </c>
      <c r="H5207" s="196" t="s">
        <v>10773</v>
      </c>
      <c r="I5207" s="196" t="s">
        <v>5650</v>
      </c>
      <c r="J5207" s="196" t="s">
        <v>5503</v>
      </c>
      <c r="K5207" s="197">
        <v>98.7</v>
      </c>
      <c r="L5207" s="196" t="s">
        <v>5433</v>
      </c>
    </row>
    <row r="5208" spans="1:12" ht="15.75">
      <c r="A5208" s="196" t="s">
        <v>10624</v>
      </c>
      <c r="B5208" s="196" t="s">
        <v>10625</v>
      </c>
      <c r="C5208" s="196" t="s">
        <v>10749</v>
      </c>
      <c r="D5208" s="196">
        <v>66</v>
      </c>
      <c r="E5208" s="197" t="s">
        <v>144</v>
      </c>
      <c r="F5208" s="196" t="s">
        <v>144</v>
      </c>
      <c r="G5208" s="196">
        <v>89478</v>
      </c>
      <c r="H5208" s="196" t="s">
        <v>10774</v>
      </c>
      <c r="I5208" s="196" t="s">
        <v>5650</v>
      </c>
      <c r="J5208" s="196" t="s">
        <v>5503</v>
      </c>
      <c r="K5208" s="197">
        <v>96.03</v>
      </c>
      <c r="L5208" s="196" t="s">
        <v>5433</v>
      </c>
    </row>
    <row r="5209" spans="1:12" ht="15.75">
      <c r="A5209" s="196" t="s">
        <v>10624</v>
      </c>
      <c r="B5209" s="196" t="s">
        <v>10625</v>
      </c>
      <c r="C5209" s="196" t="s">
        <v>10749</v>
      </c>
      <c r="D5209" s="196">
        <v>66</v>
      </c>
      <c r="E5209" s="197" t="s">
        <v>144</v>
      </c>
      <c r="F5209" s="196" t="s">
        <v>144</v>
      </c>
      <c r="G5209" s="196">
        <v>89479</v>
      </c>
      <c r="H5209" s="196" t="s">
        <v>10775</v>
      </c>
      <c r="I5209" s="196" t="s">
        <v>5650</v>
      </c>
      <c r="J5209" s="196" t="s">
        <v>5503</v>
      </c>
      <c r="K5209" s="197">
        <v>92.07</v>
      </c>
      <c r="L5209" s="196" t="s">
        <v>5433</v>
      </c>
    </row>
    <row r="5210" spans="1:12" ht="15.75">
      <c r="A5210" s="196" t="s">
        <v>10624</v>
      </c>
      <c r="B5210" s="196" t="s">
        <v>10625</v>
      </c>
      <c r="C5210" s="196" t="s">
        <v>10749</v>
      </c>
      <c r="D5210" s="196">
        <v>66</v>
      </c>
      <c r="E5210" s="197" t="s">
        <v>144</v>
      </c>
      <c r="F5210" s="196" t="s">
        <v>144</v>
      </c>
      <c r="G5210" s="196">
        <v>89480</v>
      </c>
      <c r="H5210" s="196" t="s">
        <v>10776</v>
      </c>
      <c r="I5210" s="196" t="s">
        <v>5650</v>
      </c>
      <c r="J5210" s="196" t="s">
        <v>5503</v>
      </c>
      <c r="K5210" s="197">
        <v>111.7</v>
      </c>
      <c r="L5210" s="196" t="s">
        <v>5433</v>
      </c>
    </row>
    <row r="5211" spans="1:12" ht="15.75">
      <c r="A5211" s="196" t="s">
        <v>10624</v>
      </c>
      <c r="B5211" s="196" t="s">
        <v>10625</v>
      </c>
      <c r="C5211" s="196" t="s">
        <v>10749</v>
      </c>
      <c r="D5211" s="196">
        <v>66</v>
      </c>
      <c r="E5211" s="197" t="s">
        <v>144</v>
      </c>
      <c r="F5211" s="196" t="s">
        <v>144</v>
      </c>
      <c r="G5211" s="196">
        <v>89483</v>
      </c>
      <c r="H5211" s="196" t="s">
        <v>10777</v>
      </c>
      <c r="I5211" s="196" t="s">
        <v>5650</v>
      </c>
      <c r="J5211" s="196" t="s">
        <v>5503</v>
      </c>
      <c r="K5211" s="197">
        <v>107.63</v>
      </c>
      <c r="L5211" s="196" t="s">
        <v>5433</v>
      </c>
    </row>
    <row r="5212" spans="1:12" ht="15.75">
      <c r="A5212" s="196" t="s">
        <v>10624</v>
      </c>
      <c r="B5212" s="196" t="s">
        <v>10625</v>
      </c>
      <c r="C5212" s="196" t="s">
        <v>10749</v>
      </c>
      <c r="D5212" s="196">
        <v>66</v>
      </c>
      <c r="E5212" s="197" t="s">
        <v>144</v>
      </c>
      <c r="F5212" s="196" t="s">
        <v>144</v>
      </c>
      <c r="G5212" s="196">
        <v>89484</v>
      </c>
      <c r="H5212" s="196" t="s">
        <v>10778</v>
      </c>
      <c r="I5212" s="196" t="s">
        <v>5650</v>
      </c>
      <c r="J5212" s="196" t="s">
        <v>5503</v>
      </c>
      <c r="K5212" s="197">
        <v>105.38</v>
      </c>
      <c r="L5212" s="196" t="s">
        <v>5433</v>
      </c>
    </row>
    <row r="5213" spans="1:12" ht="15.75">
      <c r="A5213" s="196" t="s">
        <v>10624</v>
      </c>
      <c r="B5213" s="196" t="s">
        <v>10625</v>
      </c>
      <c r="C5213" s="196" t="s">
        <v>10749</v>
      </c>
      <c r="D5213" s="196">
        <v>66</v>
      </c>
      <c r="E5213" s="197" t="s">
        <v>144</v>
      </c>
      <c r="F5213" s="196" t="s">
        <v>144</v>
      </c>
      <c r="G5213" s="196">
        <v>89486</v>
      </c>
      <c r="H5213" s="196" t="s">
        <v>10779</v>
      </c>
      <c r="I5213" s="196" t="s">
        <v>5650</v>
      </c>
      <c r="J5213" s="196" t="s">
        <v>5503</v>
      </c>
      <c r="K5213" s="197">
        <v>97.62</v>
      </c>
      <c r="L5213" s="196" t="s">
        <v>5433</v>
      </c>
    </row>
    <row r="5214" spans="1:12" ht="15.75">
      <c r="A5214" s="196" t="s">
        <v>10624</v>
      </c>
      <c r="B5214" s="196" t="s">
        <v>10625</v>
      </c>
      <c r="C5214" s="196" t="s">
        <v>10749</v>
      </c>
      <c r="D5214" s="196">
        <v>66</v>
      </c>
      <c r="E5214" s="197" t="s">
        <v>144</v>
      </c>
      <c r="F5214" s="196" t="s">
        <v>144</v>
      </c>
      <c r="G5214" s="196">
        <v>89487</v>
      </c>
      <c r="H5214" s="196" t="s">
        <v>10780</v>
      </c>
      <c r="I5214" s="196" t="s">
        <v>5650</v>
      </c>
      <c r="J5214" s="196" t="s">
        <v>5503</v>
      </c>
      <c r="K5214" s="197">
        <v>121.59</v>
      </c>
      <c r="L5214" s="196" t="s">
        <v>5433</v>
      </c>
    </row>
    <row r="5215" spans="1:12" ht="15.75">
      <c r="A5215" s="196" t="s">
        <v>10624</v>
      </c>
      <c r="B5215" s="196" t="s">
        <v>10625</v>
      </c>
      <c r="C5215" s="196" t="s">
        <v>10749</v>
      </c>
      <c r="D5215" s="196">
        <v>66</v>
      </c>
      <c r="E5215" s="197" t="s">
        <v>144</v>
      </c>
      <c r="F5215" s="196" t="s">
        <v>144</v>
      </c>
      <c r="G5215" s="196">
        <v>89488</v>
      </c>
      <c r="H5215" s="196" t="s">
        <v>10781</v>
      </c>
      <c r="I5215" s="196" t="s">
        <v>5650</v>
      </c>
      <c r="J5215" s="196" t="s">
        <v>5503</v>
      </c>
      <c r="K5215" s="197">
        <v>113.48</v>
      </c>
      <c r="L5215" s="196" t="s">
        <v>5433</v>
      </c>
    </row>
    <row r="5216" spans="1:12" ht="15.75">
      <c r="A5216" s="196" t="s">
        <v>10624</v>
      </c>
      <c r="B5216" s="196" t="s">
        <v>10625</v>
      </c>
      <c r="C5216" s="196" t="s">
        <v>10749</v>
      </c>
      <c r="D5216" s="196">
        <v>66</v>
      </c>
      <c r="E5216" s="197" t="s">
        <v>144</v>
      </c>
      <c r="F5216" s="196" t="s">
        <v>144</v>
      </c>
      <c r="G5216" s="196">
        <v>91815</v>
      </c>
      <c r="H5216" s="196" t="s">
        <v>10782</v>
      </c>
      <c r="I5216" s="196" t="s">
        <v>5650</v>
      </c>
      <c r="J5216" s="196" t="s">
        <v>5503</v>
      </c>
      <c r="K5216" s="197">
        <v>68.61</v>
      </c>
      <c r="L5216" s="196" t="s">
        <v>5433</v>
      </c>
    </row>
    <row r="5217" spans="1:12" ht="15.75">
      <c r="A5217" s="196" t="s">
        <v>10624</v>
      </c>
      <c r="B5217" s="196" t="s">
        <v>10625</v>
      </c>
      <c r="C5217" s="196" t="s">
        <v>10749</v>
      </c>
      <c r="D5217" s="196">
        <v>66</v>
      </c>
      <c r="E5217" s="197" t="s">
        <v>144</v>
      </c>
      <c r="F5217" s="196" t="s">
        <v>144</v>
      </c>
      <c r="G5217" s="196">
        <v>91816</v>
      </c>
      <c r="H5217" s="196" t="s">
        <v>10783</v>
      </c>
      <c r="I5217" s="196" t="s">
        <v>5650</v>
      </c>
      <c r="J5217" s="196" t="s">
        <v>5503</v>
      </c>
      <c r="K5217" s="197">
        <v>82.57</v>
      </c>
      <c r="L5217" s="196" t="s">
        <v>5433</v>
      </c>
    </row>
    <row r="5218" spans="1:12" ht="15.75">
      <c r="A5218" s="196" t="s">
        <v>10624</v>
      </c>
      <c r="B5218" s="196" t="s">
        <v>10625</v>
      </c>
      <c r="C5218" s="196" t="s">
        <v>10749</v>
      </c>
      <c r="D5218" s="196">
        <v>66</v>
      </c>
      <c r="E5218" s="197" t="s">
        <v>144</v>
      </c>
      <c r="F5218" s="196" t="s">
        <v>144</v>
      </c>
      <c r="G5218" s="196">
        <v>101161</v>
      </c>
      <c r="H5218" s="196" t="s">
        <v>10784</v>
      </c>
      <c r="I5218" s="196" t="s">
        <v>5650</v>
      </c>
      <c r="J5218" s="196" t="s">
        <v>5503</v>
      </c>
      <c r="K5218" s="197">
        <v>171.34</v>
      </c>
      <c r="L5218" s="196" t="s">
        <v>5433</v>
      </c>
    </row>
    <row r="5219" spans="1:12" ht="15.75">
      <c r="A5219" s="196" t="s">
        <v>10624</v>
      </c>
      <c r="B5219" s="196" t="s">
        <v>10625</v>
      </c>
      <c r="C5219" s="196" t="s">
        <v>10785</v>
      </c>
      <c r="D5219" s="196">
        <v>67</v>
      </c>
      <c r="E5219" s="197" t="s">
        <v>144</v>
      </c>
      <c r="F5219" s="196" t="s">
        <v>144</v>
      </c>
      <c r="G5219" s="196">
        <v>101163</v>
      </c>
      <c r="H5219" s="196" t="s">
        <v>10786</v>
      </c>
      <c r="I5219" s="196" t="s">
        <v>5650</v>
      </c>
      <c r="J5219" s="196" t="s">
        <v>5503</v>
      </c>
      <c r="K5219" s="197">
        <v>820.99</v>
      </c>
      <c r="L5219" s="196" t="s">
        <v>5433</v>
      </c>
    </row>
    <row r="5220" spans="1:12" ht="15.75">
      <c r="A5220" s="196" t="s">
        <v>10624</v>
      </c>
      <c r="B5220" s="196" t="s">
        <v>10625</v>
      </c>
      <c r="C5220" s="196" t="s">
        <v>10785</v>
      </c>
      <c r="D5220" s="196">
        <v>67</v>
      </c>
      <c r="E5220" s="197" t="s">
        <v>144</v>
      </c>
      <c r="F5220" s="196" t="s">
        <v>144</v>
      </c>
      <c r="G5220" s="196">
        <v>101164</v>
      </c>
      <c r="H5220" s="196" t="s">
        <v>10787</v>
      </c>
      <c r="I5220" s="196" t="s">
        <v>5650</v>
      </c>
      <c r="J5220" s="196" t="s">
        <v>5503</v>
      </c>
      <c r="K5220" s="197">
        <v>601.17999999999995</v>
      </c>
      <c r="L5220" s="196" t="s">
        <v>5433</v>
      </c>
    </row>
    <row r="5221" spans="1:12" ht="15.75">
      <c r="A5221" s="196" t="s">
        <v>10624</v>
      </c>
      <c r="B5221" s="196" t="s">
        <v>10625</v>
      </c>
      <c r="C5221" s="196" t="s">
        <v>10788</v>
      </c>
      <c r="D5221" s="196">
        <v>70</v>
      </c>
      <c r="E5221" s="197" t="s">
        <v>144</v>
      </c>
      <c r="F5221" s="196" t="s">
        <v>144</v>
      </c>
      <c r="G5221" s="196">
        <v>96358</v>
      </c>
      <c r="H5221" s="196" t="s">
        <v>10789</v>
      </c>
      <c r="I5221" s="196" t="s">
        <v>5650</v>
      </c>
      <c r="J5221" s="196" t="s">
        <v>5432</v>
      </c>
      <c r="K5221" s="197">
        <v>64.62</v>
      </c>
      <c r="L5221" s="196" t="s">
        <v>5433</v>
      </c>
    </row>
    <row r="5222" spans="1:12" ht="15.75">
      <c r="A5222" s="196" t="s">
        <v>10624</v>
      </c>
      <c r="B5222" s="196" t="s">
        <v>10625</v>
      </c>
      <c r="C5222" s="196" t="s">
        <v>10788</v>
      </c>
      <c r="D5222" s="196">
        <v>70</v>
      </c>
      <c r="E5222" s="197" t="s">
        <v>144</v>
      </c>
      <c r="F5222" s="196" t="s">
        <v>144</v>
      </c>
      <c r="G5222" s="196">
        <v>96359</v>
      </c>
      <c r="H5222" s="196" t="s">
        <v>10790</v>
      </c>
      <c r="I5222" s="196" t="s">
        <v>5650</v>
      </c>
      <c r="J5222" s="196" t="s">
        <v>5432</v>
      </c>
      <c r="K5222" s="197">
        <v>74.680000000000007</v>
      </c>
      <c r="L5222" s="196" t="s">
        <v>5433</v>
      </c>
    </row>
    <row r="5223" spans="1:12" ht="15.75">
      <c r="A5223" s="196" t="s">
        <v>10624</v>
      </c>
      <c r="B5223" s="196" t="s">
        <v>10625</v>
      </c>
      <c r="C5223" s="196" t="s">
        <v>10788</v>
      </c>
      <c r="D5223" s="196">
        <v>70</v>
      </c>
      <c r="E5223" s="197" t="s">
        <v>144</v>
      </c>
      <c r="F5223" s="196" t="s">
        <v>144</v>
      </c>
      <c r="G5223" s="196">
        <v>96360</v>
      </c>
      <c r="H5223" s="196" t="s">
        <v>10791</v>
      </c>
      <c r="I5223" s="196" t="s">
        <v>5650</v>
      </c>
      <c r="J5223" s="196" t="s">
        <v>5432</v>
      </c>
      <c r="K5223" s="197">
        <v>90.48</v>
      </c>
      <c r="L5223" s="196" t="s">
        <v>5433</v>
      </c>
    </row>
    <row r="5224" spans="1:12" ht="15.75">
      <c r="A5224" s="196" t="s">
        <v>10624</v>
      </c>
      <c r="B5224" s="196" t="s">
        <v>10625</v>
      </c>
      <c r="C5224" s="196" t="s">
        <v>10788</v>
      </c>
      <c r="D5224" s="196">
        <v>70</v>
      </c>
      <c r="E5224" s="197" t="s">
        <v>144</v>
      </c>
      <c r="F5224" s="196" t="s">
        <v>144</v>
      </c>
      <c r="G5224" s="196">
        <v>96361</v>
      </c>
      <c r="H5224" s="196" t="s">
        <v>10792</v>
      </c>
      <c r="I5224" s="196" t="s">
        <v>5650</v>
      </c>
      <c r="J5224" s="196" t="s">
        <v>5432</v>
      </c>
      <c r="K5224" s="197">
        <v>110.1</v>
      </c>
      <c r="L5224" s="196" t="s">
        <v>5433</v>
      </c>
    </row>
    <row r="5225" spans="1:12" ht="15.75">
      <c r="A5225" s="196" t="s">
        <v>10624</v>
      </c>
      <c r="B5225" s="196" t="s">
        <v>10625</v>
      </c>
      <c r="C5225" s="196" t="s">
        <v>10788</v>
      </c>
      <c r="D5225" s="196">
        <v>70</v>
      </c>
      <c r="E5225" s="197" t="s">
        <v>144</v>
      </c>
      <c r="F5225" s="196" t="s">
        <v>144</v>
      </c>
      <c r="G5225" s="196">
        <v>96362</v>
      </c>
      <c r="H5225" s="196" t="s">
        <v>10793</v>
      </c>
      <c r="I5225" s="196" t="s">
        <v>5650</v>
      </c>
      <c r="J5225" s="196" t="s">
        <v>5432</v>
      </c>
      <c r="K5225" s="197">
        <v>80.849999999999994</v>
      </c>
      <c r="L5225" s="196" t="s">
        <v>5433</v>
      </c>
    </row>
    <row r="5226" spans="1:12" ht="15.75">
      <c r="A5226" s="196" t="s">
        <v>10624</v>
      </c>
      <c r="B5226" s="196" t="s">
        <v>10625</v>
      </c>
      <c r="C5226" s="196" t="s">
        <v>10788</v>
      </c>
      <c r="D5226" s="196">
        <v>70</v>
      </c>
      <c r="E5226" s="197" t="s">
        <v>144</v>
      </c>
      <c r="F5226" s="196" t="s">
        <v>144</v>
      </c>
      <c r="G5226" s="196">
        <v>96363</v>
      </c>
      <c r="H5226" s="196" t="s">
        <v>10794</v>
      </c>
      <c r="I5226" s="196" t="s">
        <v>5650</v>
      </c>
      <c r="J5226" s="196" t="s">
        <v>5432</v>
      </c>
      <c r="K5226" s="197">
        <v>91.21</v>
      </c>
      <c r="L5226" s="196" t="s">
        <v>5433</v>
      </c>
    </row>
    <row r="5227" spans="1:12" ht="15.75">
      <c r="A5227" s="196" t="s">
        <v>10624</v>
      </c>
      <c r="B5227" s="196" t="s">
        <v>10625</v>
      </c>
      <c r="C5227" s="196" t="s">
        <v>10788</v>
      </c>
      <c r="D5227" s="196">
        <v>70</v>
      </c>
      <c r="E5227" s="197" t="s">
        <v>144</v>
      </c>
      <c r="F5227" s="196" t="s">
        <v>144</v>
      </c>
      <c r="G5227" s="196">
        <v>96364</v>
      </c>
      <c r="H5227" s="196" t="s">
        <v>10795</v>
      </c>
      <c r="I5227" s="196" t="s">
        <v>5650</v>
      </c>
      <c r="J5227" s="196" t="s">
        <v>5432</v>
      </c>
      <c r="K5227" s="197">
        <v>106.7</v>
      </c>
      <c r="L5227" s="196" t="s">
        <v>5433</v>
      </c>
    </row>
    <row r="5228" spans="1:12" ht="15.75">
      <c r="A5228" s="196" t="s">
        <v>10624</v>
      </c>
      <c r="B5228" s="196" t="s">
        <v>10625</v>
      </c>
      <c r="C5228" s="196" t="s">
        <v>10788</v>
      </c>
      <c r="D5228" s="196">
        <v>70</v>
      </c>
      <c r="E5228" s="197" t="s">
        <v>144</v>
      </c>
      <c r="F5228" s="196" t="s">
        <v>144</v>
      </c>
      <c r="G5228" s="196">
        <v>96365</v>
      </c>
      <c r="H5228" s="196" t="s">
        <v>10796</v>
      </c>
      <c r="I5228" s="196" t="s">
        <v>5650</v>
      </c>
      <c r="J5228" s="196" t="s">
        <v>5432</v>
      </c>
      <c r="K5228" s="197">
        <v>126.62</v>
      </c>
      <c r="L5228" s="196" t="s">
        <v>5433</v>
      </c>
    </row>
    <row r="5229" spans="1:12" ht="15.75">
      <c r="A5229" s="196" t="s">
        <v>10624</v>
      </c>
      <c r="B5229" s="196" t="s">
        <v>10625</v>
      </c>
      <c r="C5229" s="196" t="s">
        <v>10788</v>
      </c>
      <c r="D5229" s="196">
        <v>70</v>
      </c>
      <c r="E5229" s="197" t="s">
        <v>144</v>
      </c>
      <c r="F5229" s="196" t="s">
        <v>144</v>
      </c>
      <c r="G5229" s="196">
        <v>96366</v>
      </c>
      <c r="H5229" s="196" t="s">
        <v>10797</v>
      </c>
      <c r="I5229" s="196" t="s">
        <v>5650</v>
      </c>
      <c r="J5229" s="196" t="s">
        <v>5432</v>
      </c>
      <c r="K5229" s="197">
        <v>97.09</v>
      </c>
      <c r="L5229" s="196" t="s">
        <v>5433</v>
      </c>
    </row>
    <row r="5230" spans="1:12" ht="15.75">
      <c r="A5230" s="196" t="s">
        <v>10624</v>
      </c>
      <c r="B5230" s="196" t="s">
        <v>10625</v>
      </c>
      <c r="C5230" s="196" t="s">
        <v>10788</v>
      </c>
      <c r="D5230" s="196">
        <v>70</v>
      </c>
      <c r="E5230" s="197" t="s">
        <v>144</v>
      </c>
      <c r="F5230" s="196" t="s">
        <v>144</v>
      </c>
      <c r="G5230" s="196">
        <v>96367</v>
      </c>
      <c r="H5230" s="196" t="s">
        <v>10798</v>
      </c>
      <c r="I5230" s="196" t="s">
        <v>5650</v>
      </c>
      <c r="J5230" s="196" t="s">
        <v>5432</v>
      </c>
      <c r="K5230" s="197">
        <v>107.74</v>
      </c>
      <c r="L5230" s="196" t="s">
        <v>5433</v>
      </c>
    </row>
    <row r="5231" spans="1:12" ht="15.75">
      <c r="A5231" s="196" t="s">
        <v>10624</v>
      </c>
      <c r="B5231" s="196" t="s">
        <v>10625</v>
      </c>
      <c r="C5231" s="196" t="s">
        <v>10788</v>
      </c>
      <c r="D5231" s="196">
        <v>70</v>
      </c>
      <c r="E5231" s="197" t="s">
        <v>144</v>
      </c>
      <c r="F5231" s="196" t="s">
        <v>144</v>
      </c>
      <c r="G5231" s="196">
        <v>96368</v>
      </c>
      <c r="H5231" s="196" t="s">
        <v>10799</v>
      </c>
      <c r="I5231" s="196" t="s">
        <v>5650</v>
      </c>
      <c r="J5231" s="196" t="s">
        <v>5432</v>
      </c>
      <c r="K5231" s="197">
        <v>122.93</v>
      </c>
      <c r="L5231" s="196" t="s">
        <v>5433</v>
      </c>
    </row>
    <row r="5232" spans="1:12" ht="15.75">
      <c r="A5232" s="196" t="s">
        <v>10624</v>
      </c>
      <c r="B5232" s="196" t="s">
        <v>10625</v>
      </c>
      <c r="C5232" s="196" t="s">
        <v>10788</v>
      </c>
      <c r="D5232" s="196">
        <v>70</v>
      </c>
      <c r="E5232" s="197" t="s">
        <v>144</v>
      </c>
      <c r="F5232" s="196" t="s">
        <v>144</v>
      </c>
      <c r="G5232" s="196">
        <v>96369</v>
      </c>
      <c r="H5232" s="196" t="s">
        <v>10800</v>
      </c>
      <c r="I5232" s="196" t="s">
        <v>5650</v>
      </c>
      <c r="J5232" s="196" t="s">
        <v>5432</v>
      </c>
      <c r="K5232" s="197">
        <v>143.16</v>
      </c>
      <c r="L5232" s="196" t="s">
        <v>5433</v>
      </c>
    </row>
    <row r="5233" spans="1:12" ht="15.75">
      <c r="A5233" s="196" t="s">
        <v>10624</v>
      </c>
      <c r="B5233" s="196" t="s">
        <v>10625</v>
      </c>
      <c r="C5233" s="196" t="s">
        <v>10788</v>
      </c>
      <c r="D5233" s="196">
        <v>70</v>
      </c>
      <c r="E5233" s="197" t="s">
        <v>144</v>
      </c>
      <c r="F5233" s="196" t="s">
        <v>144</v>
      </c>
      <c r="G5233" s="196">
        <v>96370</v>
      </c>
      <c r="H5233" s="196" t="s">
        <v>10801</v>
      </c>
      <c r="I5233" s="196" t="s">
        <v>5650</v>
      </c>
      <c r="J5233" s="196" t="s">
        <v>5432</v>
      </c>
      <c r="K5233" s="197">
        <v>45.67</v>
      </c>
      <c r="L5233" s="196" t="s">
        <v>5433</v>
      </c>
    </row>
    <row r="5234" spans="1:12" ht="15.75">
      <c r="A5234" s="196" t="s">
        <v>10624</v>
      </c>
      <c r="B5234" s="196" t="s">
        <v>10625</v>
      </c>
      <c r="C5234" s="196" t="s">
        <v>10788</v>
      </c>
      <c r="D5234" s="196">
        <v>70</v>
      </c>
      <c r="E5234" s="197" t="s">
        <v>144</v>
      </c>
      <c r="F5234" s="196" t="s">
        <v>144</v>
      </c>
      <c r="G5234" s="196">
        <v>96371</v>
      </c>
      <c r="H5234" s="196" t="s">
        <v>10802</v>
      </c>
      <c r="I5234" s="196" t="s">
        <v>5650</v>
      </c>
      <c r="J5234" s="196" t="s">
        <v>5432</v>
      </c>
      <c r="K5234" s="197">
        <v>55.54</v>
      </c>
      <c r="L5234" s="196" t="s">
        <v>5433</v>
      </c>
    </row>
    <row r="5235" spans="1:12" ht="15.75">
      <c r="A5235" s="196" t="s">
        <v>10624</v>
      </c>
      <c r="B5235" s="196" t="s">
        <v>10625</v>
      </c>
      <c r="C5235" s="196" t="s">
        <v>10788</v>
      </c>
      <c r="D5235" s="196">
        <v>70</v>
      </c>
      <c r="E5235" s="197" t="s">
        <v>144</v>
      </c>
      <c r="F5235" s="196" t="s">
        <v>144</v>
      </c>
      <c r="G5235" s="196">
        <v>96372</v>
      </c>
      <c r="H5235" s="196" t="s">
        <v>10803</v>
      </c>
      <c r="I5235" s="196" t="s">
        <v>5650</v>
      </c>
      <c r="J5235" s="196" t="s">
        <v>5432</v>
      </c>
      <c r="K5235" s="197">
        <v>30.75</v>
      </c>
      <c r="L5235" s="196" t="s">
        <v>5433</v>
      </c>
    </row>
    <row r="5236" spans="1:12" ht="15.75">
      <c r="A5236" s="196" t="s">
        <v>10624</v>
      </c>
      <c r="B5236" s="196" t="s">
        <v>10625</v>
      </c>
      <c r="C5236" s="196" t="s">
        <v>10788</v>
      </c>
      <c r="D5236" s="196">
        <v>70</v>
      </c>
      <c r="E5236" s="197" t="s">
        <v>144</v>
      </c>
      <c r="F5236" s="196" t="s">
        <v>144</v>
      </c>
      <c r="G5236" s="196">
        <v>96373</v>
      </c>
      <c r="H5236" s="196" t="s">
        <v>10804</v>
      </c>
      <c r="I5236" s="196" t="s">
        <v>5431</v>
      </c>
      <c r="J5236" s="196" t="s">
        <v>5432</v>
      </c>
      <c r="K5236" s="197">
        <v>9.14</v>
      </c>
      <c r="L5236" s="196" t="s">
        <v>5433</v>
      </c>
    </row>
    <row r="5237" spans="1:12" ht="15.75">
      <c r="A5237" s="196" t="s">
        <v>10624</v>
      </c>
      <c r="B5237" s="196" t="s">
        <v>10625</v>
      </c>
      <c r="C5237" s="196" t="s">
        <v>10788</v>
      </c>
      <c r="D5237" s="196">
        <v>70</v>
      </c>
      <c r="E5237" s="197" t="s">
        <v>144</v>
      </c>
      <c r="F5237" s="196" t="s">
        <v>144</v>
      </c>
      <c r="G5237" s="196">
        <v>96374</v>
      </c>
      <c r="H5237" s="196" t="s">
        <v>10805</v>
      </c>
      <c r="I5237" s="196" t="s">
        <v>5431</v>
      </c>
      <c r="J5237" s="196" t="s">
        <v>5432</v>
      </c>
      <c r="K5237" s="197">
        <v>23.27</v>
      </c>
      <c r="L5237" s="196" t="s">
        <v>5433</v>
      </c>
    </row>
    <row r="5238" spans="1:12" ht="15.75">
      <c r="A5238" s="196" t="s">
        <v>10624</v>
      </c>
      <c r="B5238" s="196" t="s">
        <v>10625</v>
      </c>
      <c r="C5238" s="196" t="s">
        <v>10788</v>
      </c>
      <c r="D5238" s="196">
        <v>70</v>
      </c>
      <c r="E5238" s="197" t="s">
        <v>144</v>
      </c>
      <c r="F5238" s="196" t="s">
        <v>144</v>
      </c>
      <c r="G5238" s="196">
        <v>102235</v>
      </c>
      <c r="H5238" s="196" t="s">
        <v>10806</v>
      </c>
      <c r="I5238" s="196" t="s">
        <v>5650</v>
      </c>
      <c r="J5238" s="196" t="s">
        <v>5432</v>
      </c>
      <c r="K5238" s="197">
        <v>243.09</v>
      </c>
      <c r="L5238" s="196" t="s">
        <v>5433</v>
      </c>
    </row>
    <row r="5239" spans="1:12" ht="15.75">
      <c r="A5239" s="196" t="s">
        <v>10624</v>
      </c>
      <c r="B5239" s="196" t="s">
        <v>10625</v>
      </c>
      <c r="C5239" s="196" t="s">
        <v>10788</v>
      </c>
      <c r="D5239" s="196">
        <v>70</v>
      </c>
      <c r="E5239" s="197" t="s">
        <v>144</v>
      </c>
      <c r="F5239" s="196" t="s">
        <v>144</v>
      </c>
      <c r="G5239" s="196">
        <v>102243</v>
      </c>
      <c r="H5239" s="196" t="s">
        <v>10807</v>
      </c>
      <c r="I5239" s="196" t="s">
        <v>5650</v>
      </c>
      <c r="J5239" s="196" t="s">
        <v>5432</v>
      </c>
      <c r="K5239" s="197">
        <v>82.74</v>
      </c>
      <c r="L5239" s="196" t="s">
        <v>5433</v>
      </c>
    </row>
    <row r="5240" spans="1:12" ht="15.75">
      <c r="A5240" s="196" t="s">
        <v>10624</v>
      </c>
      <c r="B5240" s="196" t="s">
        <v>10625</v>
      </c>
      <c r="C5240" s="196" t="s">
        <v>10788</v>
      </c>
      <c r="D5240" s="196">
        <v>70</v>
      </c>
      <c r="E5240" s="197" t="s">
        <v>144</v>
      </c>
      <c r="F5240" s="196" t="s">
        <v>144</v>
      </c>
      <c r="G5240" s="196">
        <v>102244</v>
      </c>
      <c r="H5240" s="196" t="s">
        <v>10808</v>
      </c>
      <c r="I5240" s="196" t="s">
        <v>5650</v>
      </c>
      <c r="J5240" s="196" t="s">
        <v>5432</v>
      </c>
      <c r="K5240" s="197">
        <v>95.67</v>
      </c>
      <c r="L5240" s="196" t="s">
        <v>5433</v>
      </c>
    </row>
    <row r="5241" spans="1:12" ht="15.75">
      <c r="A5241" s="196" t="s">
        <v>10624</v>
      </c>
      <c r="B5241" s="196" t="s">
        <v>10625</v>
      </c>
      <c r="C5241" s="196" t="s">
        <v>10788</v>
      </c>
      <c r="D5241" s="196">
        <v>70</v>
      </c>
      <c r="E5241" s="197" t="s">
        <v>144</v>
      </c>
      <c r="F5241" s="196" t="s">
        <v>144</v>
      </c>
      <c r="G5241" s="196">
        <v>102245</v>
      </c>
      <c r="H5241" s="196" t="s">
        <v>10809</v>
      </c>
      <c r="I5241" s="196" t="s">
        <v>5650</v>
      </c>
      <c r="J5241" s="196" t="s">
        <v>5432</v>
      </c>
      <c r="K5241" s="197">
        <v>98.25</v>
      </c>
      <c r="L5241" s="196" t="s">
        <v>5433</v>
      </c>
    </row>
    <row r="5242" spans="1:12" ht="15.75">
      <c r="A5242" s="196" t="s">
        <v>10624</v>
      </c>
      <c r="B5242" s="196" t="s">
        <v>10625</v>
      </c>
      <c r="C5242" s="196" t="s">
        <v>10788</v>
      </c>
      <c r="D5242" s="196">
        <v>70</v>
      </c>
      <c r="E5242" s="197" t="s">
        <v>144</v>
      </c>
      <c r="F5242" s="196" t="s">
        <v>144</v>
      </c>
      <c r="G5242" s="196">
        <v>102253</v>
      </c>
      <c r="H5242" s="196" t="s">
        <v>10810</v>
      </c>
      <c r="I5242" s="196" t="s">
        <v>5650</v>
      </c>
      <c r="J5242" s="196" t="s">
        <v>5503</v>
      </c>
      <c r="K5242" s="197">
        <v>666.16</v>
      </c>
      <c r="L5242" s="196" t="s">
        <v>5433</v>
      </c>
    </row>
    <row r="5243" spans="1:12" ht="15.75">
      <c r="A5243" s="196" t="s">
        <v>10624</v>
      </c>
      <c r="B5243" s="196" t="s">
        <v>10625</v>
      </c>
      <c r="C5243" s="196" t="s">
        <v>10788</v>
      </c>
      <c r="D5243" s="196">
        <v>70</v>
      </c>
      <c r="E5243" s="197" t="s">
        <v>144</v>
      </c>
      <c r="F5243" s="196" t="s">
        <v>144</v>
      </c>
      <c r="G5243" s="196">
        <v>102254</v>
      </c>
      <c r="H5243" s="196" t="s">
        <v>10811</v>
      </c>
      <c r="I5243" s="196" t="s">
        <v>5650</v>
      </c>
      <c r="J5243" s="196" t="s">
        <v>5503</v>
      </c>
      <c r="K5243" s="197">
        <v>486.61</v>
      </c>
      <c r="L5243" s="196" t="s">
        <v>5433</v>
      </c>
    </row>
    <row r="5244" spans="1:12" ht="15.75">
      <c r="A5244" s="196" t="s">
        <v>10624</v>
      </c>
      <c r="B5244" s="196" t="s">
        <v>10625</v>
      </c>
      <c r="C5244" s="196" t="s">
        <v>10788</v>
      </c>
      <c r="D5244" s="196">
        <v>70</v>
      </c>
      <c r="E5244" s="197" t="s">
        <v>144</v>
      </c>
      <c r="F5244" s="196" t="s">
        <v>144</v>
      </c>
      <c r="G5244" s="196">
        <v>102255</v>
      </c>
      <c r="H5244" s="196" t="s">
        <v>10812</v>
      </c>
      <c r="I5244" s="196" t="s">
        <v>5650</v>
      </c>
      <c r="J5244" s="196" t="s">
        <v>5503</v>
      </c>
      <c r="K5244" s="197">
        <v>679.28</v>
      </c>
      <c r="L5244" s="196" t="s">
        <v>5433</v>
      </c>
    </row>
    <row r="5245" spans="1:12" ht="15.75">
      <c r="A5245" s="196" t="s">
        <v>10624</v>
      </c>
      <c r="B5245" s="196" t="s">
        <v>10625</v>
      </c>
      <c r="C5245" s="196" t="s">
        <v>10788</v>
      </c>
      <c r="D5245" s="196">
        <v>70</v>
      </c>
      <c r="E5245" s="197" t="s">
        <v>144</v>
      </c>
      <c r="F5245" s="196" t="s">
        <v>144</v>
      </c>
      <c r="G5245" s="196">
        <v>102256</v>
      </c>
      <c r="H5245" s="196" t="s">
        <v>10813</v>
      </c>
      <c r="I5245" s="196" t="s">
        <v>5650</v>
      </c>
      <c r="J5245" s="196" t="s">
        <v>5503</v>
      </c>
      <c r="K5245" s="197">
        <v>622.26</v>
      </c>
      <c r="L5245" s="196" t="s">
        <v>5433</v>
      </c>
    </row>
    <row r="5246" spans="1:12" ht="15.75">
      <c r="A5246" s="196" t="s">
        <v>10624</v>
      </c>
      <c r="B5246" s="196" t="s">
        <v>10625</v>
      </c>
      <c r="C5246" s="196" t="s">
        <v>10788</v>
      </c>
      <c r="D5246" s="196">
        <v>70</v>
      </c>
      <c r="E5246" s="197" t="s">
        <v>144</v>
      </c>
      <c r="F5246" s="196" t="s">
        <v>144</v>
      </c>
      <c r="G5246" s="196">
        <v>102257</v>
      </c>
      <c r="H5246" s="196" t="s">
        <v>10814</v>
      </c>
      <c r="I5246" s="196" t="s">
        <v>5650</v>
      </c>
      <c r="J5246" s="196" t="s">
        <v>5432</v>
      </c>
      <c r="K5246" s="197">
        <v>246.64</v>
      </c>
      <c r="L5246" s="196" t="s">
        <v>5433</v>
      </c>
    </row>
    <row r="5247" spans="1:12" ht="15.75">
      <c r="A5247" s="196" t="s">
        <v>10624</v>
      </c>
      <c r="B5247" s="196" t="s">
        <v>10625</v>
      </c>
      <c r="C5247" s="196" t="s">
        <v>10788</v>
      </c>
      <c r="D5247" s="196">
        <v>70</v>
      </c>
      <c r="E5247" s="197" t="s">
        <v>144</v>
      </c>
      <c r="F5247" s="196" t="s">
        <v>144</v>
      </c>
      <c r="G5247" s="196">
        <v>102258</v>
      </c>
      <c r="H5247" s="196" t="s">
        <v>10815</v>
      </c>
      <c r="I5247" s="196" t="s">
        <v>5650</v>
      </c>
      <c r="J5247" s="196" t="s">
        <v>5432</v>
      </c>
      <c r="K5247" s="197">
        <v>274.36</v>
      </c>
      <c r="L5247" s="196" t="s">
        <v>5433</v>
      </c>
    </row>
    <row r="5248" spans="1:12" ht="15.75">
      <c r="A5248" s="196" t="s">
        <v>10624</v>
      </c>
      <c r="B5248" s="196" t="s">
        <v>10625</v>
      </c>
      <c r="C5248" s="196" t="s">
        <v>10816</v>
      </c>
      <c r="D5248" s="196">
        <v>251</v>
      </c>
      <c r="E5248" s="197" t="s">
        <v>144</v>
      </c>
      <c r="F5248" s="196" t="s">
        <v>144</v>
      </c>
      <c r="G5248" s="196">
        <v>101154</v>
      </c>
      <c r="H5248" s="196" t="s">
        <v>10817</v>
      </c>
      <c r="I5248" s="196" t="s">
        <v>5650</v>
      </c>
      <c r="J5248" s="196" t="s">
        <v>5432</v>
      </c>
      <c r="K5248" s="197">
        <v>91.22</v>
      </c>
      <c r="L5248" s="196" t="s">
        <v>5433</v>
      </c>
    </row>
    <row r="5249" spans="1:12" ht="15.75">
      <c r="A5249" s="196" t="s">
        <v>10624</v>
      </c>
      <c r="B5249" s="196" t="s">
        <v>10625</v>
      </c>
      <c r="C5249" s="196" t="s">
        <v>10816</v>
      </c>
      <c r="D5249" s="196">
        <v>251</v>
      </c>
      <c r="E5249" s="197" t="s">
        <v>144</v>
      </c>
      <c r="F5249" s="196" t="s">
        <v>144</v>
      </c>
      <c r="G5249" s="196">
        <v>101155</v>
      </c>
      <c r="H5249" s="196" t="s">
        <v>10818</v>
      </c>
      <c r="I5249" s="196" t="s">
        <v>5650</v>
      </c>
      <c r="J5249" s="196" t="s">
        <v>5432</v>
      </c>
      <c r="K5249" s="197">
        <v>127.53</v>
      </c>
      <c r="L5249" s="196" t="s">
        <v>5433</v>
      </c>
    </row>
    <row r="5250" spans="1:12" ht="15.75">
      <c r="A5250" s="196" t="s">
        <v>10624</v>
      </c>
      <c r="B5250" s="196" t="s">
        <v>10625</v>
      </c>
      <c r="C5250" s="196" t="s">
        <v>10816</v>
      </c>
      <c r="D5250" s="196">
        <v>251</v>
      </c>
      <c r="E5250" s="197" t="s">
        <v>144</v>
      </c>
      <c r="F5250" s="196" t="s">
        <v>144</v>
      </c>
      <c r="G5250" s="196">
        <v>101156</v>
      </c>
      <c r="H5250" s="196" t="s">
        <v>10819</v>
      </c>
      <c r="I5250" s="196" t="s">
        <v>5650</v>
      </c>
      <c r="J5250" s="196" t="s">
        <v>5432</v>
      </c>
      <c r="K5250" s="197">
        <v>186.48</v>
      </c>
      <c r="L5250" s="196" t="s">
        <v>5433</v>
      </c>
    </row>
    <row r="5251" spans="1:12" ht="15.75">
      <c r="A5251" s="196" t="s">
        <v>10820</v>
      </c>
      <c r="B5251" s="196" t="s">
        <v>10821</v>
      </c>
      <c r="C5251" s="196" t="s">
        <v>10822</v>
      </c>
      <c r="D5251" s="196">
        <v>54</v>
      </c>
      <c r="E5251" s="197" t="s">
        <v>144</v>
      </c>
      <c r="F5251" s="196" t="s">
        <v>144</v>
      </c>
      <c r="G5251" s="196">
        <v>101810</v>
      </c>
      <c r="H5251" s="196" t="s">
        <v>10823</v>
      </c>
      <c r="I5251" s="196" t="s">
        <v>6762</v>
      </c>
      <c r="J5251" s="196" t="s">
        <v>5432</v>
      </c>
      <c r="K5251" s="198">
        <v>1148.42</v>
      </c>
      <c r="L5251" s="196" t="s">
        <v>5433</v>
      </c>
    </row>
    <row r="5252" spans="1:12" ht="15.75">
      <c r="A5252" s="196" t="s">
        <v>10820</v>
      </c>
      <c r="B5252" s="196" t="s">
        <v>10821</v>
      </c>
      <c r="C5252" s="196" t="s">
        <v>10822</v>
      </c>
      <c r="D5252" s="196">
        <v>54</v>
      </c>
      <c r="E5252" s="197" t="s">
        <v>144</v>
      </c>
      <c r="F5252" s="196" t="s">
        <v>144</v>
      </c>
      <c r="G5252" s="196">
        <v>101811</v>
      </c>
      <c r="H5252" s="196" t="s">
        <v>10824</v>
      </c>
      <c r="I5252" s="196" t="s">
        <v>6762</v>
      </c>
      <c r="J5252" s="196" t="s">
        <v>5432</v>
      </c>
      <c r="K5252" s="198">
        <v>1215.48</v>
      </c>
      <c r="L5252" s="196" t="s">
        <v>5433</v>
      </c>
    </row>
    <row r="5253" spans="1:12" ht="15.75">
      <c r="A5253" s="196" t="s">
        <v>10820</v>
      </c>
      <c r="B5253" s="196" t="s">
        <v>10821</v>
      </c>
      <c r="C5253" s="196" t="s">
        <v>10822</v>
      </c>
      <c r="D5253" s="196">
        <v>54</v>
      </c>
      <c r="E5253" s="197" t="s">
        <v>144</v>
      </c>
      <c r="F5253" s="196" t="s">
        <v>144</v>
      </c>
      <c r="G5253" s="196">
        <v>101812</v>
      </c>
      <c r="H5253" s="196" t="s">
        <v>10825</v>
      </c>
      <c r="I5253" s="196" t="s">
        <v>6762</v>
      </c>
      <c r="J5253" s="196" t="s">
        <v>5432</v>
      </c>
      <c r="K5253" s="198">
        <v>1197.6300000000001</v>
      </c>
      <c r="L5253" s="196" t="s">
        <v>5433</v>
      </c>
    </row>
    <row r="5254" spans="1:12" ht="15.75">
      <c r="A5254" s="196" t="s">
        <v>10820</v>
      </c>
      <c r="B5254" s="196" t="s">
        <v>10821</v>
      </c>
      <c r="C5254" s="196" t="s">
        <v>10822</v>
      </c>
      <c r="D5254" s="196">
        <v>54</v>
      </c>
      <c r="E5254" s="197" t="s">
        <v>144</v>
      </c>
      <c r="F5254" s="196" t="s">
        <v>144</v>
      </c>
      <c r="G5254" s="196">
        <v>101813</v>
      </c>
      <c r="H5254" s="196" t="s">
        <v>10826</v>
      </c>
      <c r="I5254" s="196" t="s">
        <v>6762</v>
      </c>
      <c r="J5254" s="196" t="s">
        <v>5432</v>
      </c>
      <c r="K5254" s="198">
        <v>1264.69</v>
      </c>
      <c r="L5254" s="196" t="s">
        <v>5433</v>
      </c>
    </row>
    <row r="5255" spans="1:12" ht="15.75">
      <c r="A5255" s="196" t="s">
        <v>10820</v>
      </c>
      <c r="B5255" s="196" t="s">
        <v>10821</v>
      </c>
      <c r="C5255" s="196" t="s">
        <v>10822</v>
      </c>
      <c r="D5255" s="196">
        <v>54</v>
      </c>
      <c r="E5255" s="197" t="s">
        <v>144</v>
      </c>
      <c r="F5255" s="196" t="s">
        <v>144</v>
      </c>
      <c r="G5255" s="196">
        <v>101814</v>
      </c>
      <c r="H5255" s="196" t="s">
        <v>10827</v>
      </c>
      <c r="I5255" s="196" t="s">
        <v>5650</v>
      </c>
      <c r="J5255" s="196" t="s">
        <v>5432</v>
      </c>
      <c r="K5255" s="197">
        <v>42.65</v>
      </c>
      <c r="L5255" s="196" t="s">
        <v>5433</v>
      </c>
    </row>
    <row r="5256" spans="1:12" ht="15.75">
      <c r="A5256" s="196" t="s">
        <v>10820</v>
      </c>
      <c r="B5256" s="196" t="s">
        <v>10821</v>
      </c>
      <c r="C5256" s="196" t="s">
        <v>10822</v>
      </c>
      <c r="D5256" s="196">
        <v>54</v>
      </c>
      <c r="E5256" s="197" t="s">
        <v>144</v>
      </c>
      <c r="F5256" s="196" t="s">
        <v>144</v>
      </c>
      <c r="G5256" s="196">
        <v>101815</v>
      </c>
      <c r="H5256" s="196" t="s">
        <v>10828</v>
      </c>
      <c r="I5256" s="196" t="s">
        <v>5650</v>
      </c>
      <c r="J5256" s="196" t="s">
        <v>5432</v>
      </c>
      <c r="K5256" s="197">
        <v>71.290000000000006</v>
      </c>
      <c r="L5256" s="196" t="s">
        <v>5433</v>
      </c>
    </row>
    <row r="5257" spans="1:12" ht="15.75">
      <c r="A5257" s="196" t="s">
        <v>10820</v>
      </c>
      <c r="B5257" s="196" t="s">
        <v>10821</v>
      </c>
      <c r="C5257" s="196" t="s">
        <v>10822</v>
      </c>
      <c r="D5257" s="196">
        <v>54</v>
      </c>
      <c r="E5257" s="197" t="s">
        <v>144</v>
      </c>
      <c r="F5257" s="196" t="s">
        <v>144</v>
      </c>
      <c r="G5257" s="196">
        <v>101816</v>
      </c>
      <c r="H5257" s="196" t="s">
        <v>10829</v>
      </c>
      <c r="I5257" s="196" t="s">
        <v>5650</v>
      </c>
      <c r="J5257" s="196" t="s">
        <v>5432</v>
      </c>
      <c r="K5257" s="197">
        <v>58.62</v>
      </c>
      <c r="L5257" s="196" t="s">
        <v>5433</v>
      </c>
    </row>
    <row r="5258" spans="1:12" ht="15.75">
      <c r="A5258" s="196" t="s">
        <v>10820</v>
      </c>
      <c r="B5258" s="196" t="s">
        <v>10821</v>
      </c>
      <c r="C5258" s="196" t="s">
        <v>10822</v>
      </c>
      <c r="D5258" s="196">
        <v>54</v>
      </c>
      <c r="E5258" s="197" t="s">
        <v>144</v>
      </c>
      <c r="F5258" s="196" t="s">
        <v>144</v>
      </c>
      <c r="G5258" s="196">
        <v>101817</v>
      </c>
      <c r="H5258" s="196" t="s">
        <v>10830</v>
      </c>
      <c r="I5258" s="196" t="s">
        <v>5650</v>
      </c>
      <c r="J5258" s="196" t="s">
        <v>5432</v>
      </c>
      <c r="K5258" s="197">
        <v>45.13</v>
      </c>
      <c r="L5258" s="196" t="s">
        <v>5433</v>
      </c>
    </row>
    <row r="5259" spans="1:12" ht="15.75">
      <c r="A5259" s="196" t="s">
        <v>10820</v>
      </c>
      <c r="B5259" s="196" t="s">
        <v>10821</v>
      </c>
      <c r="C5259" s="196" t="s">
        <v>10822</v>
      </c>
      <c r="D5259" s="196">
        <v>54</v>
      </c>
      <c r="E5259" s="197" t="s">
        <v>144</v>
      </c>
      <c r="F5259" s="196" t="s">
        <v>144</v>
      </c>
      <c r="G5259" s="196">
        <v>101818</v>
      </c>
      <c r="H5259" s="196" t="s">
        <v>10831</v>
      </c>
      <c r="I5259" s="196" t="s">
        <v>5650</v>
      </c>
      <c r="J5259" s="196" t="s">
        <v>5432</v>
      </c>
      <c r="K5259" s="197">
        <v>59.58</v>
      </c>
      <c r="L5259" s="196" t="s">
        <v>5433</v>
      </c>
    </row>
    <row r="5260" spans="1:12" ht="15.75">
      <c r="A5260" s="196" t="s">
        <v>10820</v>
      </c>
      <c r="B5260" s="196" t="s">
        <v>10821</v>
      </c>
      <c r="C5260" s="196" t="s">
        <v>10822</v>
      </c>
      <c r="D5260" s="196">
        <v>54</v>
      </c>
      <c r="E5260" s="197" t="s">
        <v>144</v>
      </c>
      <c r="F5260" s="196" t="s">
        <v>144</v>
      </c>
      <c r="G5260" s="196">
        <v>101819</v>
      </c>
      <c r="H5260" s="196" t="s">
        <v>10832</v>
      </c>
      <c r="I5260" s="196" t="s">
        <v>5650</v>
      </c>
      <c r="J5260" s="196" t="s">
        <v>5432</v>
      </c>
      <c r="K5260" s="197">
        <v>54.42</v>
      </c>
      <c r="L5260" s="196" t="s">
        <v>5433</v>
      </c>
    </row>
    <row r="5261" spans="1:12" ht="15.75">
      <c r="A5261" s="196" t="s">
        <v>10820</v>
      </c>
      <c r="B5261" s="196" t="s">
        <v>10821</v>
      </c>
      <c r="C5261" s="196" t="s">
        <v>10822</v>
      </c>
      <c r="D5261" s="196">
        <v>54</v>
      </c>
      <c r="E5261" s="197" t="s">
        <v>144</v>
      </c>
      <c r="F5261" s="196" t="s">
        <v>144</v>
      </c>
      <c r="G5261" s="196">
        <v>101820</v>
      </c>
      <c r="H5261" s="196" t="s">
        <v>10833</v>
      </c>
      <c r="I5261" s="196" t="s">
        <v>5650</v>
      </c>
      <c r="J5261" s="196" t="s">
        <v>5432</v>
      </c>
      <c r="K5261" s="197">
        <v>34.61</v>
      </c>
      <c r="L5261" s="196" t="s">
        <v>5433</v>
      </c>
    </row>
    <row r="5262" spans="1:12" ht="15.75">
      <c r="A5262" s="196" t="s">
        <v>10820</v>
      </c>
      <c r="B5262" s="196" t="s">
        <v>10821</v>
      </c>
      <c r="C5262" s="196" t="s">
        <v>10822</v>
      </c>
      <c r="D5262" s="196">
        <v>54</v>
      </c>
      <c r="E5262" s="197" t="s">
        <v>144</v>
      </c>
      <c r="F5262" s="196" t="s">
        <v>144</v>
      </c>
      <c r="G5262" s="196">
        <v>101821</v>
      </c>
      <c r="H5262" s="196" t="s">
        <v>10834</v>
      </c>
      <c r="I5262" s="196" t="s">
        <v>6762</v>
      </c>
      <c r="J5262" s="196" t="s">
        <v>5432</v>
      </c>
      <c r="K5262" s="197">
        <v>45.66</v>
      </c>
      <c r="L5262" s="196" t="s">
        <v>5433</v>
      </c>
    </row>
    <row r="5263" spans="1:12" ht="15.75">
      <c r="A5263" s="196" t="s">
        <v>10820</v>
      </c>
      <c r="B5263" s="196" t="s">
        <v>10821</v>
      </c>
      <c r="C5263" s="196" t="s">
        <v>10822</v>
      </c>
      <c r="D5263" s="196">
        <v>54</v>
      </c>
      <c r="E5263" s="197" t="s">
        <v>144</v>
      </c>
      <c r="F5263" s="196" t="s">
        <v>144</v>
      </c>
      <c r="G5263" s="196">
        <v>101822</v>
      </c>
      <c r="H5263" s="196" t="s">
        <v>10835</v>
      </c>
      <c r="I5263" s="196" t="s">
        <v>6762</v>
      </c>
      <c r="J5263" s="196" t="s">
        <v>5432</v>
      </c>
      <c r="K5263" s="197">
        <v>93.35</v>
      </c>
      <c r="L5263" s="196" t="s">
        <v>5433</v>
      </c>
    </row>
    <row r="5264" spans="1:12" ht="15.75">
      <c r="A5264" s="196" t="s">
        <v>10820</v>
      </c>
      <c r="B5264" s="196" t="s">
        <v>10821</v>
      </c>
      <c r="C5264" s="196" t="s">
        <v>10822</v>
      </c>
      <c r="D5264" s="196">
        <v>54</v>
      </c>
      <c r="E5264" s="197" t="s">
        <v>144</v>
      </c>
      <c r="F5264" s="196" t="s">
        <v>144</v>
      </c>
      <c r="G5264" s="196">
        <v>101823</v>
      </c>
      <c r="H5264" s="196" t="s">
        <v>10836</v>
      </c>
      <c r="I5264" s="196" t="s">
        <v>6762</v>
      </c>
      <c r="J5264" s="196" t="s">
        <v>5432</v>
      </c>
      <c r="K5264" s="197">
        <v>116.95</v>
      </c>
      <c r="L5264" s="196" t="s">
        <v>5433</v>
      </c>
    </row>
    <row r="5265" spans="1:12" ht="15.75">
      <c r="A5265" s="196" t="s">
        <v>10820</v>
      </c>
      <c r="B5265" s="196" t="s">
        <v>10821</v>
      </c>
      <c r="C5265" s="196" t="s">
        <v>10822</v>
      </c>
      <c r="D5265" s="196">
        <v>54</v>
      </c>
      <c r="E5265" s="197" t="s">
        <v>144</v>
      </c>
      <c r="F5265" s="196" t="s">
        <v>144</v>
      </c>
      <c r="G5265" s="196">
        <v>101824</v>
      </c>
      <c r="H5265" s="196" t="s">
        <v>10837</v>
      </c>
      <c r="I5265" s="196" t="s">
        <v>6762</v>
      </c>
      <c r="J5265" s="196" t="s">
        <v>5432</v>
      </c>
      <c r="K5265" s="197">
        <v>138.93</v>
      </c>
      <c r="L5265" s="196" t="s">
        <v>5433</v>
      </c>
    </row>
    <row r="5266" spans="1:12" ht="15.75">
      <c r="A5266" s="196" t="s">
        <v>10820</v>
      </c>
      <c r="B5266" s="196" t="s">
        <v>10821</v>
      </c>
      <c r="C5266" s="196" t="s">
        <v>10822</v>
      </c>
      <c r="D5266" s="196">
        <v>54</v>
      </c>
      <c r="E5266" s="197" t="s">
        <v>144</v>
      </c>
      <c r="F5266" s="196" t="s">
        <v>144</v>
      </c>
      <c r="G5266" s="196">
        <v>101825</v>
      </c>
      <c r="H5266" s="196" t="s">
        <v>10838</v>
      </c>
      <c r="I5266" s="196" t="s">
        <v>6762</v>
      </c>
      <c r="J5266" s="196" t="s">
        <v>5432</v>
      </c>
      <c r="K5266" s="197">
        <v>160.31</v>
      </c>
      <c r="L5266" s="196" t="s">
        <v>5433</v>
      </c>
    </row>
    <row r="5267" spans="1:12" ht="15.75">
      <c r="A5267" s="196" t="s">
        <v>10820</v>
      </c>
      <c r="B5267" s="196" t="s">
        <v>10821</v>
      </c>
      <c r="C5267" s="196" t="s">
        <v>10822</v>
      </c>
      <c r="D5267" s="196">
        <v>54</v>
      </c>
      <c r="E5267" s="197" t="s">
        <v>144</v>
      </c>
      <c r="F5267" s="196" t="s">
        <v>144</v>
      </c>
      <c r="G5267" s="196">
        <v>101826</v>
      </c>
      <c r="H5267" s="196" t="s">
        <v>10839</v>
      </c>
      <c r="I5267" s="196" t="s">
        <v>6762</v>
      </c>
      <c r="J5267" s="196" t="s">
        <v>5432</v>
      </c>
      <c r="K5267" s="197">
        <v>181.41</v>
      </c>
      <c r="L5267" s="196" t="s">
        <v>5433</v>
      </c>
    </row>
    <row r="5268" spans="1:12" ht="15.75">
      <c r="A5268" s="196" t="s">
        <v>10820</v>
      </c>
      <c r="B5268" s="196" t="s">
        <v>10821</v>
      </c>
      <c r="C5268" s="196" t="s">
        <v>10822</v>
      </c>
      <c r="D5268" s="196">
        <v>54</v>
      </c>
      <c r="E5268" s="197" t="s">
        <v>144</v>
      </c>
      <c r="F5268" s="196" t="s">
        <v>144</v>
      </c>
      <c r="G5268" s="196">
        <v>101827</v>
      </c>
      <c r="H5268" s="196" t="s">
        <v>10840</v>
      </c>
      <c r="I5268" s="196" t="s">
        <v>6762</v>
      </c>
      <c r="J5268" s="196" t="s">
        <v>5432</v>
      </c>
      <c r="K5268" s="197">
        <v>195.53</v>
      </c>
      <c r="L5268" s="196" t="s">
        <v>5433</v>
      </c>
    </row>
    <row r="5269" spans="1:12" ht="15.75">
      <c r="A5269" s="196" t="s">
        <v>10820</v>
      </c>
      <c r="B5269" s="196" t="s">
        <v>10821</v>
      </c>
      <c r="C5269" s="196" t="s">
        <v>10822</v>
      </c>
      <c r="D5269" s="196">
        <v>54</v>
      </c>
      <c r="E5269" s="197" t="s">
        <v>144</v>
      </c>
      <c r="F5269" s="196" t="s">
        <v>144</v>
      </c>
      <c r="G5269" s="196">
        <v>101828</v>
      </c>
      <c r="H5269" s="196" t="s">
        <v>10841</v>
      </c>
      <c r="I5269" s="196" t="s">
        <v>6762</v>
      </c>
      <c r="J5269" s="196" t="s">
        <v>5432</v>
      </c>
      <c r="K5269" s="197">
        <v>178.5</v>
      </c>
      <c r="L5269" s="196" t="s">
        <v>5433</v>
      </c>
    </row>
    <row r="5270" spans="1:12" ht="15.75">
      <c r="A5270" s="196" t="s">
        <v>10820</v>
      </c>
      <c r="B5270" s="196" t="s">
        <v>10821</v>
      </c>
      <c r="C5270" s="196" t="s">
        <v>10822</v>
      </c>
      <c r="D5270" s="196">
        <v>54</v>
      </c>
      <c r="E5270" s="197" t="s">
        <v>144</v>
      </c>
      <c r="F5270" s="196" t="s">
        <v>144</v>
      </c>
      <c r="G5270" s="196">
        <v>101829</v>
      </c>
      <c r="H5270" s="196" t="s">
        <v>10842</v>
      </c>
      <c r="I5270" s="196" t="s">
        <v>6762</v>
      </c>
      <c r="J5270" s="196" t="s">
        <v>5432</v>
      </c>
      <c r="K5270" s="197">
        <v>237.02</v>
      </c>
      <c r="L5270" s="196" t="s">
        <v>5433</v>
      </c>
    </row>
    <row r="5271" spans="1:12" ht="15.75">
      <c r="A5271" s="196" t="s">
        <v>10820</v>
      </c>
      <c r="B5271" s="196" t="s">
        <v>10821</v>
      </c>
      <c r="C5271" s="196" t="s">
        <v>10822</v>
      </c>
      <c r="D5271" s="196">
        <v>54</v>
      </c>
      <c r="E5271" s="197" t="s">
        <v>144</v>
      </c>
      <c r="F5271" s="196" t="s">
        <v>144</v>
      </c>
      <c r="G5271" s="196">
        <v>101830</v>
      </c>
      <c r="H5271" s="196" t="s">
        <v>10843</v>
      </c>
      <c r="I5271" s="196" t="s">
        <v>6762</v>
      </c>
      <c r="J5271" s="196" t="s">
        <v>5432</v>
      </c>
      <c r="K5271" s="197">
        <v>256.36</v>
      </c>
      <c r="L5271" s="196" t="s">
        <v>5433</v>
      </c>
    </row>
    <row r="5272" spans="1:12" ht="15.75">
      <c r="A5272" s="196" t="s">
        <v>10820</v>
      </c>
      <c r="B5272" s="196" t="s">
        <v>10821</v>
      </c>
      <c r="C5272" s="196" t="s">
        <v>10822</v>
      </c>
      <c r="D5272" s="196">
        <v>54</v>
      </c>
      <c r="E5272" s="197" t="s">
        <v>144</v>
      </c>
      <c r="F5272" s="196" t="s">
        <v>144</v>
      </c>
      <c r="G5272" s="196">
        <v>101831</v>
      </c>
      <c r="H5272" s="196" t="s">
        <v>10844</v>
      </c>
      <c r="I5272" s="196" t="s">
        <v>6762</v>
      </c>
      <c r="J5272" s="196" t="s">
        <v>5432</v>
      </c>
      <c r="K5272" s="197">
        <v>275.42</v>
      </c>
      <c r="L5272" s="196" t="s">
        <v>5433</v>
      </c>
    </row>
    <row r="5273" spans="1:12" ht="15.75">
      <c r="A5273" s="196" t="s">
        <v>10820</v>
      </c>
      <c r="B5273" s="196" t="s">
        <v>10821</v>
      </c>
      <c r="C5273" s="196" t="s">
        <v>10822</v>
      </c>
      <c r="D5273" s="196">
        <v>54</v>
      </c>
      <c r="E5273" s="197" t="s">
        <v>144</v>
      </c>
      <c r="F5273" s="196" t="s">
        <v>144</v>
      </c>
      <c r="G5273" s="196">
        <v>101832</v>
      </c>
      <c r="H5273" s="196" t="s">
        <v>10845</v>
      </c>
      <c r="I5273" s="196" t="s">
        <v>6762</v>
      </c>
      <c r="J5273" s="196" t="s">
        <v>5432</v>
      </c>
      <c r="K5273" s="197">
        <v>220.68</v>
      </c>
      <c r="L5273" s="196" t="s">
        <v>5433</v>
      </c>
    </row>
    <row r="5274" spans="1:12" ht="15.75">
      <c r="A5274" s="196" t="s">
        <v>10820</v>
      </c>
      <c r="B5274" s="196" t="s">
        <v>10821</v>
      </c>
      <c r="C5274" s="196" t="s">
        <v>10822</v>
      </c>
      <c r="D5274" s="196">
        <v>54</v>
      </c>
      <c r="E5274" s="197" t="s">
        <v>144</v>
      </c>
      <c r="F5274" s="196" t="s">
        <v>144</v>
      </c>
      <c r="G5274" s="196">
        <v>101833</v>
      </c>
      <c r="H5274" s="196" t="s">
        <v>10846</v>
      </c>
      <c r="I5274" s="196" t="s">
        <v>6762</v>
      </c>
      <c r="J5274" s="196" t="s">
        <v>5432</v>
      </c>
      <c r="K5274" s="197">
        <v>240.35</v>
      </c>
      <c r="L5274" s="196" t="s">
        <v>5433</v>
      </c>
    </row>
    <row r="5275" spans="1:12" ht="15.75">
      <c r="A5275" s="196" t="s">
        <v>10820</v>
      </c>
      <c r="B5275" s="196" t="s">
        <v>10821</v>
      </c>
      <c r="C5275" s="196" t="s">
        <v>10822</v>
      </c>
      <c r="D5275" s="196">
        <v>54</v>
      </c>
      <c r="E5275" s="197" t="s">
        <v>144</v>
      </c>
      <c r="F5275" s="196" t="s">
        <v>144</v>
      </c>
      <c r="G5275" s="196">
        <v>101834</v>
      </c>
      <c r="H5275" s="196" t="s">
        <v>10847</v>
      </c>
      <c r="I5275" s="196" t="s">
        <v>6762</v>
      </c>
      <c r="J5275" s="196" t="s">
        <v>5432</v>
      </c>
      <c r="K5275" s="197">
        <v>259.75</v>
      </c>
      <c r="L5275" s="196" t="s">
        <v>5433</v>
      </c>
    </row>
    <row r="5276" spans="1:12" ht="15.75">
      <c r="A5276" s="196" t="s">
        <v>10820</v>
      </c>
      <c r="B5276" s="196" t="s">
        <v>10821</v>
      </c>
      <c r="C5276" s="196" t="s">
        <v>10822</v>
      </c>
      <c r="D5276" s="196">
        <v>54</v>
      </c>
      <c r="E5276" s="197" t="s">
        <v>144</v>
      </c>
      <c r="F5276" s="196" t="s">
        <v>144</v>
      </c>
      <c r="G5276" s="196">
        <v>101835</v>
      </c>
      <c r="H5276" s="196" t="s">
        <v>10848</v>
      </c>
      <c r="I5276" s="196" t="s">
        <v>6762</v>
      </c>
      <c r="J5276" s="196" t="s">
        <v>5432</v>
      </c>
      <c r="K5276" s="197">
        <v>288.27</v>
      </c>
      <c r="L5276" s="196" t="s">
        <v>5433</v>
      </c>
    </row>
    <row r="5277" spans="1:12" ht="15.75">
      <c r="A5277" s="196" t="s">
        <v>10820</v>
      </c>
      <c r="B5277" s="196" t="s">
        <v>10821</v>
      </c>
      <c r="C5277" s="196" t="s">
        <v>10822</v>
      </c>
      <c r="D5277" s="196">
        <v>54</v>
      </c>
      <c r="E5277" s="197" t="s">
        <v>144</v>
      </c>
      <c r="F5277" s="196" t="s">
        <v>144</v>
      </c>
      <c r="G5277" s="196">
        <v>101836</v>
      </c>
      <c r="H5277" s="196" t="s">
        <v>10849</v>
      </c>
      <c r="I5277" s="196" t="s">
        <v>6762</v>
      </c>
      <c r="J5277" s="196" t="s">
        <v>5432</v>
      </c>
      <c r="K5277" s="197">
        <v>17.510000000000002</v>
      </c>
      <c r="L5277" s="196" t="s">
        <v>5433</v>
      </c>
    </row>
    <row r="5278" spans="1:12" ht="15.75">
      <c r="A5278" s="196" t="s">
        <v>10820</v>
      </c>
      <c r="B5278" s="196" t="s">
        <v>10821</v>
      </c>
      <c r="C5278" s="196" t="s">
        <v>10822</v>
      </c>
      <c r="D5278" s="196">
        <v>54</v>
      </c>
      <c r="E5278" s="197" t="s">
        <v>144</v>
      </c>
      <c r="F5278" s="196" t="s">
        <v>144</v>
      </c>
      <c r="G5278" s="196">
        <v>101837</v>
      </c>
      <c r="H5278" s="196" t="s">
        <v>10850</v>
      </c>
      <c r="I5278" s="196" t="s">
        <v>6762</v>
      </c>
      <c r="J5278" s="196" t="s">
        <v>5432</v>
      </c>
      <c r="K5278" s="197">
        <v>41.11</v>
      </c>
      <c r="L5278" s="196" t="s">
        <v>5433</v>
      </c>
    </row>
    <row r="5279" spans="1:12" ht="15.75">
      <c r="A5279" s="196" t="s">
        <v>10820</v>
      </c>
      <c r="B5279" s="196" t="s">
        <v>10821</v>
      </c>
      <c r="C5279" s="196" t="s">
        <v>10822</v>
      </c>
      <c r="D5279" s="196">
        <v>54</v>
      </c>
      <c r="E5279" s="197" t="s">
        <v>144</v>
      </c>
      <c r="F5279" s="196" t="s">
        <v>144</v>
      </c>
      <c r="G5279" s="196">
        <v>101838</v>
      </c>
      <c r="H5279" s="196" t="s">
        <v>10851</v>
      </c>
      <c r="I5279" s="196" t="s">
        <v>6762</v>
      </c>
      <c r="J5279" s="196" t="s">
        <v>5432</v>
      </c>
      <c r="K5279" s="197">
        <v>63.09</v>
      </c>
      <c r="L5279" s="196" t="s">
        <v>5433</v>
      </c>
    </row>
    <row r="5280" spans="1:12" ht="15.75">
      <c r="A5280" s="196" t="s">
        <v>10820</v>
      </c>
      <c r="B5280" s="196" t="s">
        <v>10821</v>
      </c>
      <c r="C5280" s="196" t="s">
        <v>10822</v>
      </c>
      <c r="D5280" s="196">
        <v>54</v>
      </c>
      <c r="E5280" s="197" t="s">
        <v>144</v>
      </c>
      <c r="F5280" s="196" t="s">
        <v>144</v>
      </c>
      <c r="G5280" s="196">
        <v>101839</v>
      </c>
      <c r="H5280" s="196" t="s">
        <v>10852</v>
      </c>
      <c r="I5280" s="196" t="s">
        <v>6762</v>
      </c>
      <c r="J5280" s="196" t="s">
        <v>5432</v>
      </c>
      <c r="K5280" s="197">
        <v>84.47</v>
      </c>
      <c r="L5280" s="196" t="s">
        <v>5433</v>
      </c>
    </row>
    <row r="5281" spans="1:12" ht="15.75">
      <c r="A5281" s="196" t="s">
        <v>10820</v>
      </c>
      <c r="B5281" s="196" t="s">
        <v>10821</v>
      </c>
      <c r="C5281" s="196" t="s">
        <v>10822</v>
      </c>
      <c r="D5281" s="196">
        <v>54</v>
      </c>
      <c r="E5281" s="197" t="s">
        <v>144</v>
      </c>
      <c r="F5281" s="196" t="s">
        <v>144</v>
      </c>
      <c r="G5281" s="196">
        <v>101840</v>
      </c>
      <c r="H5281" s="196" t="s">
        <v>10853</v>
      </c>
      <c r="I5281" s="196" t="s">
        <v>6762</v>
      </c>
      <c r="J5281" s="196" t="s">
        <v>5432</v>
      </c>
      <c r="K5281" s="197">
        <v>137.07</v>
      </c>
      <c r="L5281" s="196" t="s">
        <v>5433</v>
      </c>
    </row>
    <row r="5282" spans="1:12" ht="15.75">
      <c r="A5282" s="196" t="s">
        <v>10820</v>
      </c>
      <c r="B5282" s="196" t="s">
        <v>10821</v>
      </c>
      <c r="C5282" s="196" t="s">
        <v>10822</v>
      </c>
      <c r="D5282" s="196">
        <v>54</v>
      </c>
      <c r="E5282" s="197" t="s">
        <v>144</v>
      </c>
      <c r="F5282" s="196" t="s">
        <v>144</v>
      </c>
      <c r="G5282" s="196">
        <v>101841</v>
      </c>
      <c r="H5282" s="196" t="s">
        <v>10854</v>
      </c>
      <c r="I5282" s="196" t="s">
        <v>6762</v>
      </c>
      <c r="J5282" s="196" t="s">
        <v>5432</v>
      </c>
      <c r="K5282" s="197">
        <v>119.69</v>
      </c>
      <c r="L5282" s="196" t="s">
        <v>5433</v>
      </c>
    </row>
    <row r="5283" spans="1:12" ht="15.75">
      <c r="A5283" s="196" t="s">
        <v>10820</v>
      </c>
      <c r="B5283" s="196" t="s">
        <v>10821</v>
      </c>
      <c r="C5283" s="196" t="s">
        <v>10822</v>
      </c>
      <c r="D5283" s="196">
        <v>54</v>
      </c>
      <c r="E5283" s="197" t="s">
        <v>144</v>
      </c>
      <c r="F5283" s="196" t="s">
        <v>144</v>
      </c>
      <c r="G5283" s="196">
        <v>101842</v>
      </c>
      <c r="H5283" s="196" t="s">
        <v>10855</v>
      </c>
      <c r="I5283" s="196" t="s">
        <v>6762</v>
      </c>
      <c r="J5283" s="196" t="s">
        <v>5432</v>
      </c>
      <c r="K5283" s="197">
        <v>102.66</v>
      </c>
      <c r="L5283" s="196" t="s">
        <v>5433</v>
      </c>
    </row>
    <row r="5284" spans="1:12" ht="15.75">
      <c r="A5284" s="196" t="s">
        <v>10820</v>
      </c>
      <c r="B5284" s="196" t="s">
        <v>10821</v>
      </c>
      <c r="C5284" s="196" t="s">
        <v>10822</v>
      </c>
      <c r="D5284" s="196">
        <v>54</v>
      </c>
      <c r="E5284" s="197" t="s">
        <v>144</v>
      </c>
      <c r="F5284" s="196" t="s">
        <v>144</v>
      </c>
      <c r="G5284" s="196">
        <v>101843</v>
      </c>
      <c r="H5284" s="196" t="s">
        <v>10856</v>
      </c>
      <c r="I5284" s="196" t="s">
        <v>6762</v>
      </c>
      <c r="J5284" s="196" t="s">
        <v>5432</v>
      </c>
      <c r="K5284" s="197">
        <v>161.18</v>
      </c>
      <c r="L5284" s="196" t="s">
        <v>5433</v>
      </c>
    </row>
    <row r="5285" spans="1:12" ht="15.75">
      <c r="A5285" s="196" t="s">
        <v>10820</v>
      </c>
      <c r="B5285" s="196" t="s">
        <v>10821</v>
      </c>
      <c r="C5285" s="196" t="s">
        <v>10822</v>
      </c>
      <c r="D5285" s="196">
        <v>54</v>
      </c>
      <c r="E5285" s="197" t="s">
        <v>144</v>
      </c>
      <c r="F5285" s="196" t="s">
        <v>144</v>
      </c>
      <c r="G5285" s="196">
        <v>101844</v>
      </c>
      <c r="H5285" s="196" t="s">
        <v>10857</v>
      </c>
      <c r="I5285" s="196" t="s">
        <v>6762</v>
      </c>
      <c r="J5285" s="196" t="s">
        <v>5432</v>
      </c>
      <c r="K5285" s="197">
        <v>180.52</v>
      </c>
      <c r="L5285" s="196" t="s">
        <v>5433</v>
      </c>
    </row>
    <row r="5286" spans="1:12" ht="15.75">
      <c r="A5286" s="196" t="s">
        <v>10820</v>
      </c>
      <c r="B5286" s="196" t="s">
        <v>10821</v>
      </c>
      <c r="C5286" s="196" t="s">
        <v>10822</v>
      </c>
      <c r="D5286" s="196">
        <v>54</v>
      </c>
      <c r="E5286" s="197" t="s">
        <v>144</v>
      </c>
      <c r="F5286" s="196" t="s">
        <v>144</v>
      </c>
      <c r="G5286" s="196">
        <v>101845</v>
      </c>
      <c r="H5286" s="196" t="s">
        <v>10858</v>
      </c>
      <c r="I5286" s="196" t="s">
        <v>6762</v>
      </c>
      <c r="J5286" s="196" t="s">
        <v>5432</v>
      </c>
      <c r="K5286" s="197">
        <v>199.58</v>
      </c>
      <c r="L5286" s="196" t="s">
        <v>5433</v>
      </c>
    </row>
    <row r="5287" spans="1:12" ht="15.75">
      <c r="A5287" s="196" t="s">
        <v>10820</v>
      </c>
      <c r="B5287" s="196" t="s">
        <v>10821</v>
      </c>
      <c r="C5287" s="196" t="s">
        <v>10822</v>
      </c>
      <c r="D5287" s="196">
        <v>54</v>
      </c>
      <c r="E5287" s="197" t="s">
        <v>144</v>
      </c>
      <c r="F5287" s="196" t="s">
        <v>144</v>
      </c>
      <c r="G5287" s="196">
        <v>101846</v>
      </c>
      <c r="H5287" s="196" t="s">
        <v>10859</v>
      </c>
      <c r="I5287" s="196" t="s">
        <v>6762</v>
      </c>
      <c r="J5287" s="196" t="s">
        <v>5432</v>
      </c>
      <c r="K5287" s="197">
        <v>144.84</v>
      </c>
      <c r="L5287" s="196" t="s">
        <v>5433</v>
      </c>
    </row>
    <row r="5288" spans="1:12" ht="15.75">
      <c r="A5288" s="196" t="s">
        <v>10820</v>
      </c>
      <c r="B5288" s="196" t="s">
        <v>10821</v>
      </c>
      <c r="C5288" s="196" t="s">
        <v>10822</v>
      </c>
      <c r="D5288" s="196">
        <v>54</v>
      </c>
      <c r="E5288" s="197" t="s">
        <v>144</v>
      </c>
      <c r="F5288" s="196" t="s">
        <v>144</v>
      </c>
      <c r="G5288" s="196">
        <v>101847</v>
      </c>
      <c r="H5288" s="196" t="s">
        <v>10860</v>
      </c>
      <c r="I5288" s="196" t="s">
        <v>6762</v>
      </c>
      <c r="J5288" s="196" t="s">
        <v>5432</v>
      </c>
      <c r="K5288" s="197">
        <v>164.51</v>
      </c>
      <c r="L5288" s="196" t="s">
        <v>5433</v>
      </c>
    </row>
    <row r="5289" spans="1:12" ht="15.75">
      <c r="A5289" s="196" t="s">
        <v>10820</v>
      </c>
      <c r="B5289" s="196" t="s">
        <v>10821</v>
      </c>
      <c r="C5289" s="196" t="s">
        <v>10822</v>
      </c>
      <c r="D5289" s="196">
        <v>54</v>
      </c>
      <c r="E5289" s="197" t="s">
        <v>144</v>
      </c>
      <c r="F5289" s="196" t="s">
        <v>144</v>
      </c>
      <c r="G5289" s="196">
        <v>101848</v>
      </c>
      <c r="H5289" s="196" t="s">
        <v>10861</v>
      </c>
      <c r="I5289" s="196" t="s">
        <v>6762</v>
      </c>
      <c r="J5289" s="196" t="s">
        <v>5432</v>
      </c>
      <c r="K5289" s="197">
        <v>183.91</v>
      </c>
      <c r="L5289" s="196" t="s">
        <v>5433</v>
      </c>
    </row>
    <row r="5290" spans="1:12" ht="15.75">
      <c r="A5290" s="196" t="s">
        <v>10820</v>
      </c>
      <c r="B5290" s="196" t="s">
        <v>10821</v>
      </c>
      <c r="C5290" s="196" t="s">
        <v>10822</v>
      </c>
      <c r="D5290" s="196">
        <v>54</v>
      </c>
      <c r="E5290" s="197" t="s">
        <v>144</v>
      </c>
      <c r="F5290" s="196" t="s">
        <v>144</v>
      </c>
      <c r="G5290" s="196">
        <v>101849</v>
      </c>
      <c r="H5290" s="196" t="s">
        <v>10862</v>
      </c>
      <c r="I5290" s="196" t="s">
        <v>6762</v>
      </c>
      <c r="J5290" s="196" t="s">
        <v>5432</v>
      </c>
      <c r="K5290" s="197">
        <v>212.43</v>
      </c>
      <c r="L5290" s="196" t="s">
        <v>5433</v>
      </c>
    </row>
    <row r="5291" spans="1:12" ht="15.75">
      <c r="A5291" s="196" t="s">
        <v>10820</v>
      </c>
      <c r="B5291" s="196" t="s">
        <v>10821</v>
      </c>
      <c r="C5291" s="196" t="s">
        <v>10822</v>
      </c>
      <c r="D5291" s="196">
        <v>54</v>
      </c>
      <c r="E5291" s="197" t="s">
        <v>144</v>
      </c>
      <c r="F5291" s="196" t="s">
        <v>144</v>
      </c>
      <c r="G5291" s="196">
        <v>101850</v>
      </c>
      <c r="H5291" s="196" t="s">
        <v>10863</v>
      </c>
      <c r="I5291" s="196" t="s">
        <v>5650</v>
      </c>
      <c r="J5291" s="196" t="s">
        <v>5432</v>
      </c>
      <c r="K5291" s="197">
        <v>51.14</v>
      </c>
      <c r="L5291" s="196" t="s">
        <v>5433</v>
      </c>
    </row>
    <row r="5292" spans="1:12" ht="15.75">
      <c r="A5292" s="196" t="s">
        <v>10820</v>
      </c>
      <c r="B5292" s="196" t="s">
        <v>10821</v>
      </c>
      <c r="C5292" s="196" t="s">
        <v>10822</v>
      </c>
      <c r="D5292" s="196">
        <v>54</v>
      </c>
      <c r="E5292" s="197" t="s">
        <v>144</v>
      </c>
      <c r="F5292" s="196" t="s">
        <v>144</v>
      </c>
      <c r="G5292" s="196">
        <v>101851</v>
      </c>
      <c r="H5292" s="196" t="s">
        <v>10864</v>
      </c>
      <c r="I5292" s="196" t="s">
        <v>5650</v>
      </c>
      <c r="J5292" s="196" t="s">
        <v>5432</v>
      </c>
      <c r="K5292" s="197">
        <v>105.73</v>
      </c>
      <c r="L5292" s="196" t="s">
        <v>5433</v>
      </c>
    </row>
    <row r="5293" spans="1:12" ht="15.75">
      <c r="A5293" s="196" t="s">
        <v>10820</v>
      </c>
      <c r="B5293" s="196" t="s">
        <v>10821</v>
      </c>
      <c r="C5293" s="196" t="s">
        <v>10822</v>
      </c>
      <c r="D5293" s="196">
        <v>54</v>
      </c>
      <c r="E5293" s="197" t="s">
        <v>144</v>
      </c>
      <c r="F5293" s="196" t="s">
        <v>144</v>
      </c>
      <c r="G5293" s="196">
        <v>101852</v>
      </c>
      <c r="H5293" s="196" t="s">
        <v>10865</v>
      </c>
      <c r="I5293" s="196" t="s">
        <v>5650</v>
      </c>
      <c r="J5293" s="196" t="s">
        <v>5432</v>
      </c>
      <c r="K5293" s="197">
        <v>60.63</v>
      </c>
      <c r="L5293" s="196" t="s">
        <v>5433</v>
      </c>
    </row>
    <row r="5294" spans="1:12" ht="15.75">
      <c r="A5294" s="196" t="s">
        <v>10820</v>
      </c>
      <c r="B5294" s="196" t="s">
        <v>10821</v>
      </c>
      <c r="C5294" s="196" t="s">
        <v>10822</v>
      </c>
      <c r="D5294" s="196">
        <v>54</v>
      </c>
      <c r="E5294" s="197" t="s">
        <v>144</v>
      </c>
      <c r="F5294" s="196" t="s">
        <v>144</v>
      </c>
      <c r="G5294" s="196">
        <v>101853</v>
      </c>
      <c r="H5294" s="196" t="s">
        <v>10866</v>
      </c>
      <c r="I5294" s="196" t="s">
        <v>5650</v>
      </c>
      <c r="J5294" s="196" t="s">
        <v>5432</v>
      </c>
      <c r="K5294" s="197">
        <v>47.39</v>
      </c>
      <c r="L5294" s="196" t="s">
        <v>5433</v>
      </c>
    </row>
    <row r="5295" spans="1:12" ht="15.75">
      <c r="A5295" s="196" t="s">
        <v>10820</v>
      </c>
      <c r="B5295" s="196" t="s">
        <v>10821</v>
      </c>
      <c r="C5295" s="196" t="s">
        <v>10822</v>
      </c>
      <c r="D5295" s="196">
        <v>54</v>
      </c>
      <c r="E5295" s="197" t="s">
        <v>144</v>
      </c>
      <c r="F5295" s="196" t="s">
        <v>144</v>
      </c>
      <c r="G5295" s="196">
        <v>101854</v>
      </c>
      <c r="H5295" s="196" t="s">
        <v>10867</v>
      </c>
      <c r="I5295" s="196" t="s">
        <v>5650</v>
      </c>
      <c r="J5295" s="196" t="s">
        <v>5432</v>
      </c>
      <c r="K5295" s="197">
        <v>109.26</v>
      </c>
      <c r="L5295" s="196" t="s">
        <v>5433</v>
      </c>
    </row>
    <row r="5296" spans="1:12" ht="15.75">
      <c r="A5296" s="196" t="s">
        <v>10820</v>
      </c>
      <c r="B5296" s="196" t="s">
        <v>10821</v>
      </c>
      <c r="C5296" s="196" t="s">
        <v>10822</v>
      </c>
      <c r="D5296" s="196">
        <v>54</v>
      </c>
      <c r="E5296" s="197" t="s">
        <v>144</v>
      </c>
      <c r="F5296" s="196" t="s">
        <v>144</v>
      </c>
      <c r="G5296" s="196">
        <v>101855</v>
      </c>
      <c r="H5296" s="196" t="s">
        <v>10868</v>
      </c>
      <c r="I5296" s="196" t="s">
        <v>5650</v>
      </c>
      <c r="J5296" s="196" t="s">
        <v>5432</v>
      </c>
      <c r="K5296" s="197">
        <v>63.5</v>
      </c>
      <c r="L5296" s="196" t="s">
        <v>5433</v>
      </c>
    </row>
    <row r="5297" spans="1:12" ht="15.75">
      <c r="A5297" s="196" t="s">
        <v>10820</v>
      </c>
      <c r="B5297" s="196" t="s">
        <v>10821</v>
      </c>
      <c r="C5297" s="196" t="s">
        <v>10822</v>
      </c>
      <c r="D5297" s="196">
        <v>54</v>
      </c>
      <c r="E5297" s="197" t="s">
        <v>144</v>
      </c>
      <c r="F5297" s="196" t="s">
        <v>144</v>
      </c>
      <c r="G5297" s="196">
        <v>101856</v>
      </c>
      <c r="H5297" s="196" t="s">
        <v>10869</v>
      </c>
      <c r="I5297" s="196" t="s">
        <v>5650</v>
      </c>
      <c r="J5297" s="196" t="s">
        <v>5432</v>
      </c>
      <c r="K5297" s="197">
        <v>22.44</v>
      </c>
      <c r="L5297" s="196" t="s">
        <v>5433</v>
      </c>
    </row>
    <row r="5298" spans="1:12" ht="15.75">
      <c r="A5298" s="196" t="s">
        <v>10820</v>
      </c>
      <c r="B5298" s="196" t="s">
        <v>10821</v>
      </c>
      <c r="C5298" s="196" t="s">
        <v>10822</v>
      </c>
      <c r="D5298" s="196">
        <v>54</v>
      </c>
      <c r="E5298" s="197" t="s">
        <v>144</v>
      </c>
      <c r="F5298" s="196" t="s">
        <v>144</v>
      </c>
      <c r="G5298" s="196">
        <v>101857</v>
      </c>
      <c r="H5298" s="196" t="s">
        <v>10870</v>
      </c>
      <c r="I5298" s="196" t="s">
        <v>5650</v>
      </c>
      <c r="J5298" s="196" t="s">
        <v>5432</v>
      </c>
      <c r="K5298" s="197">
        <v>27.89</v>
      </c>
      <c r="L5298" s="196" t="s">
        <v>5433</v>
      </c>
    </row>
    <row r="5299" spans="1:12" ht="15.75">
      <c r="A5299" s="196" t="s">
        <v>10820</v>
      </c>
      <c r="B5299" s="196" t="s">
        <v>10821</v>
      </c>
      <c r="C5299" s="196" t="s">
        <v>10822</v>
      </c>
      <c r="D5299" s="196">
        <v>54</v>
      </c>
      <c r="E5299" s="197" t="s">
        <v>144</v>
      </c>
      <c r="F5299" s="196" t="s">
        <v>144</v>
      </c>
      <c r="G5299" s="196">
        <v>101858</v>
      </c>
      <c r="H5299" s="196" t="s">
        <v>10871</v>
      </c>
      <c r="I5299" s="196" t="s">
        <v>5650</v>
      </c>
      <c r="J5299" s="196" t="s">
        <v>5432</v>
      </c>
      <c r="K5299" s="197">
        <v>22.9</v>
      </c>
      <c r="L5299" s="196" t="s">
        <v>5433</v>
      </c>
    </row>
    <row r="5300" spans="1:12" ht="15.75">
      <c r="A5300" s="196" t="s">
        <v>10820</v>
      </c>
      <c r="B5300" s="196" t="s">
        <v>10821</v>
      </c>
      <c r="C5300" s="196" t="s">
        <v>10822</v>
      </c>
      <c r="D5300" s="196">
        <v>54</v>
      </c>
      <c r="E5300" s="197" t="s">
        <v>144</v>
      </c>
      <c r="F5300" s="196" t="s">
        <v>144</v>
      </c>
      <c r="G5300" s="196">
        <v>101859</v>
      </c>
      <c r="H5300" s="196" t="s">
        <v>10872</v>
      </c>
      <c r="I5300" s="196" t="s">
        <v>5650</v>
      </c>
      <c r="J5300" s="196" t="s">
        <v>5432</v>
      </c>
      <c r="K5300" s="197">
        <v>25.24</v>
      </c>
      <c r="L5300" s="196" t="s">
        <v>5433</v>
      </c>
    </row>
    <row r="5301" spans="1:12" ht="15.75">
      <c r="A5301" s="196" t="s">
        <v>10820</v>
      </c>
      <c r="B5301" s="196" t="s">
        <v>10821</v>
      </c>
      <c r="C5301" s="196" t="s">
        <v>10822</v>
      </c>
      <c r="D5301" s="196">
        <v>54</v>
      </c>
      <c r="E5301" s="197" t="s">
        <v>144</v>
      </c>
      <c r="F5301" s="196" t="s">
        <v>144</v>
      </c>
      <c r="G5301" s="196">
        <v>101860</v>
      </c>
      <c r="H5301" s="196" t="s">
        <v>10873</v>
      </c>
      <c r="I5301" s="196" t="s">
        <v>5650</v>
      </c>
      <c r="J5301" s="196" t="s">
        <v>5432</v>
      </c>
      <c r="K5301" s="197">
        <v>28.94</v>
      </c>
      <c r="L5301" s="196" t="s">
        <v>5433</v>
      </c>
    </row>
    <row r="5302" spans="1:12" ht="15.75">
      <c r="A5302" s="196" t="s">
        <v>10820</v>
      </c>
      <c r="B5302" s="196" t="s">
        <v>10821</v>
      </c>
      <c r="C5302" s="196" t="s">
        <v>10822</v>
      </c>
      <c r="D5302" s="196">
        <v>54</v>
      </c>
      <c r="E5302" s="197" t="s">
        <v>144</v>
      </c>
      <c r="F5302" s="196" t="s">
        <v>144</v>
      </c>
      <c r="G5302" s="196">
        <v>101861</v>
      </c>
      <c r="H5302" s="196" t="s">
        <v>10874</v>
      </c>
      <c r="I5302" s="196" t="s">
        <v>5650</v>
      </c>
      <c r="J5302" s="196" t="s">
        <v>5432</v>
      </c>
      <c r="K5302" s="197">
        <v>27.1</v>
      </c>
      <c r="L5302" s="196" t="s">
        <v>5433</v>
      </c>
    </row>
    <row r="5303" spans="1:12" ht="15.75">
      <c r="A5303" s="196" t="s">
        <v>10820</v>
      </c>
      <c r="B5303" s="196" t="s">
        <v>10821</v>
      </c>
      <c r="C5303" s="196" t="s">
        <v>10822</v>
      </c>
      <c r="D5303" s="196">
        <v>54</v>
      </c>
      <c r="E5303" s="197" t="s">
        <v>144</v>
      </c>
      <c r="F5303" s="196" t="s">
        <v>144</v>
      </c>
      <c r="G5303" s="196">
        <v>101862</v>
      </c>
      <c r="H5303" s="196" t="s">
        <v>10875</v>
      </c>
      <c r="I5303" s="196" t="s">
        <v>5650</v>
      </c>
      <c r="J5303" s="196" t="s">
        <v>5432</v>
      </c>
      <c r="K5303" s="197">
        <v>29.49</v>
      </c>
      <c r="L5303" s="196" t="s">
        <v>5433</v>
      </c>
    </row>
    <row r="5304" spans="1:12" ht="15.75">
      <c r="A5304" s="196" t="s">
        <v>10820</v>
      </c>
      <c r="B5304" s="196" t="s">
        <v>10821</v>
      </c>
      <c r="C5304" s="196" t="s">
        <v>10822</v>
      </c>
      <c r="D5304" s="196">
        <v>54</v>
      </c>
      <c r="E5304" s="197" t="s">
        <v>144</v>
      </c>
      <c r="F5304" s="196" t="s">
        <v>144</v>
      </c>
      <c r="G5304" s="196">
        <v>101863</v>
      </c>
      <c r="H5304" s="196" t="s">
        <v>10876</v>
      </c>
      <c r="I5304" s="196" t="s">
        <v>5650</v>
      </c>
      <c r="J5304" s="196" t="s">
        <v>5432</v>
      </c>
      <c r="K5304" s="197">
        <v>23.22</v>
      </c>
      <c r="L5304" s="196" t="s">
        <v>5433</v>
      </c>
    </row>
    <row r="5305" spans="1:12" ht="15.75">
      <c r="A5305" s="196" t="s">
        <v>10820</v>
      </c>
      <c r="B5305" s="196" t="s">
        <v>10821</v>
      </c>
      <c r="C5305" s="196" t="s">
        <v>10822</v>
      </c>
      <c r="D5305" s="196">
        <v>54</v>
      </c>
      <c r="E5305" s="197" t="s">
        <v>144</v>
      </c>
      <c r="F5305" s="196" t="s">
        <v>144</v>
      </c>
      <c r="G5305" s="196">
        <v>101864</v>
      </c>
      <c r="H5305" s="196" t="s">
        <v>10877</v>
      </c>
      <c r="I5305" s="196" t="s">
        <v>5650</v>
      </c>
      <c r="J5305" s="196" t="s">
        <v>5432</v>
      </c>
      <c r="K5305" s="197">
        <v>26.92</v>
      </c>
      <c r="L5305" s="196" t="s">
        <v>5433</v>
      </c>
    </row>
    <row r="5306" spans="1:12" ht="15.75">
      <c r="A5306" s="196" t="s">
        <v>10820</v>
      </c>
      <c r="B5306" s="196" t="s">
        <v>10821</v>
      </c>
      <c r="C5306" s="196" t="s">
        <v>10822</v>
      </c>
      <c r="D5306" s="196">
        <v>54</v>
      </c>
      <c r="E5306" s="197" t="s">
        <v>144</v>
      </c>
      <c r="F5306" s="196" t="s">
        <v>144</v>
      </c>
      <c r="G5306" s="196">
        <v>101865</v>
      </c>
      <c r="H5306" s="196" t="s">
        <v>10878</v>
      </c>
      <c r="I5306" s="196" t="s">
        <v>5650</v>
      </c>
      <c r="J5306" s="196" t="s">
        <v>5432</v>
      </c>
      <c r="K5306" s="197">
        <v>30.6</v>
      </c>
      <c r="L5306" s="196" t="s">
        <v>5433</v>
      </c>
    </row>
    <row r="5307" spans="1:12" ht="15.75">
      <c r="A5307" s="196" t="s">
        <v>10820</v>
      </c>
      <c r="B5307" s="196" t="s">
        <v>10821</v>
      </c>
      <c r="C5307" s="196" t="s">
        <v>10822</v>
      </c>
      <c r="D5307" s="196">
        <v>54</v>
      </c>
      <c r="E5307" s="197" t="s">
        <v>144</v>
      </c>
      <c r="F5307" s="196" t="s">
        <v>144</v>
      </c>
      <c r="G5307" s="196">
        <v>101866</v>
      </c>
      <c r="H5307" s="196" t="s">
        <v>10879</v>
      </c>
      <c r="I5307" s="196" t="s">
        <v>5650</v>
      </c>
      <c r="J5307" s="196" t="s">
        <v>5432</v>
      </c>
      <c r="K5307" s="197">
        <v>27.28</v>
      </c>
      <c r="L5307" s="196" t="s">
        <v>5433</v>
      </c>
    </row>
    <row r="5308" spans="1:12" ht="15.75">
      <c r="A5308" s="196" t="s">
        <v>10820</v>
      </c>
      <c r="B5308" s="196" t="s">
        <v>10821</v>
      </c>
      <c r="C5308" s="196" t="s">
        <v>10822</v>
      </c>
      <c r="D5308" s="196">
        <v>54</v>
      </c>
      <c r="E5308" s="197" t="s">
        <v>144</v>
      </c>
      <c r="F5308" s="196" t="s">
        <v>144</v>
      </c>
      <c r="G5308" s="196">
        <v>101867</v>
      </c>
      <c r="H5308" s="196" t="s">
        <v>10880</v>
      </c>
      <c r="I5308" s="196" t="s">
        <v>5650</v>
      </c>
      <c r="J5308" s="196" t="s">
        <v>5432</v>
      </c>
      <c r="K5308" s="197">
        <v>30.97</v>
      </c>
      <c r="L5308" s="196" t="s">
        <v>5433</v>
      </c>
    </row>
    <row r="5309" spans="1:12" ht="15.75">
      <c r="A5309" s="196" t="s">
        <v>10820</v>
      </c>
      <c r="B5309" s="196" t="s">
        <v>10821</v>
      </c>
      <c r="C5309" s="196" t="s">
        <v>10822</v>
      </c>
      <c r="D5309" s="196">
        <v>54</v>
      </c>
      <c r="E5309" s="197" t="s">
        <v>144</v>
      </c>
      <c r="F5309" s="196" t="s">
        <v>144</v>
      </c>
      <c r="G5309" s="196">
        <v>101868</v>
      </c>
      <c r="H5309" s="196" t="s">
        <v>10881</v>
      </c>
      <c r="I5309" s="196" t="s">
        <v>5650</v>
      </c>
      <c r="J5309" s="196" t="s">
        <v>5432</v>
      </c>
      <c r="K5309" s="197">
        <v>24.7</v>
      </c>
      <c r="L5309" s="196" t="s">
        <v>5433</v>
      </c>
    </row>
    <row r="5310" spans="1:12" ht="15.75">
      <c r="A5310" s="196" t="s">
        <v>10820</v>
      </c>
      <c r="B5310" s="196" t="s">
        <v>10821</v>
      </c>
      <c r="C5310" s="196" t="s">
        <v>10822</v>
      </c>
      <c r="D5310" s="196">
        <v>54</v>
      </c>
      <c r="E5310" s="197" t="s">
        <v>144</v>
      </c>
      <c r="F5310" s="196" t="s">
        <v>144</v>
      </c>
      <c r="G5310" s="196">
        <v>101869</v>
      </c>
      <c r="H5310" s="196" t="s">
        <v>10882</v>
      </c>
      <c r="I5310" s="196" t="s">
        <v>5650</v>
      </c>
      <c r="J5310" s="196" t="s">
        <v>5432</v>
      </c>
      <c r="K5310" s="197">
        <v>28.4</v>
      </c>
      <c r="L5310" s="196" t="s">
        <v>5433</v>
      </c>
    </row>
    <row r="5311" spans="1:12" ht="15.75">
      <c r="A5311" s="196" t="s">
        <v>10820</v>
      </c>
      <c r="B5311" s="196" t="s">
        <v>10821</v>
      </c>
      <c r="C5311" s="196" t="s">
        <v>10822</v>
      </c>
      <c r="D5311" s="196">
        <v>54</v>
      </c>
      <c r="E5311" s="197" t="s">
        <v>144</v>
      </c>
      <c r="F5311" s="196" t="s">
        <v>144</v>
      </c>
      <c r="G5311" s="196">
        <v>101870</v>
      </c>
      <c r="H5311" s="196" t="s">
        <v>10883</v>
      </c>
      <c r="I5311" s="196" t="s">
        <v>5650</v>
      </c>
      <c r="J5311" s="196" t="s">
        <v>5432</v>
      </c>
      <c r="K5311" s="197">
        <v>32.08</v>
      </c>
      <c r="L5311" s="196" t="s">
        <v>5433</v>
      </c>
    </row>
    <row r="5312" spans="1:12" ht="15.75">
      <c r="A5312" s="196" t="s">
        <v>10820</v>
      </c>
      <c r="B5312" s="196" t="s">
        <v>10821</v>
      </c>
      <c r="C5312" s="196" t="s">
        <v>10822</v>
      </c>
      <c r="D5312" s="196">
        <v>54</v>
      </c>
      <c r="E5312" s="197" t="s">
        <v>144</v>
      </c>
      <c r="F5312" s="196" t="s">
        <v>144</v>
      </c>
      <c r="G5312" s="196">
        <v>102096</v>
      </c>
      <c r="H5312" s="196" t="s">
        <v>10884</v>
      </c>
      <c r="I5312" s="196" t="s">
        <v>6762</v>
      </c>
      <c r="J5312" s="196" t="s">
        <v>5432</v>
      </c>
      <c r="K5312" s="198">
        <v>1171.54</v>
      </c>
      <c r="L5312" s="196" t="s">
        <v>5433</v>
      </c>
    </row>
    <row r="5313" spans="1:12" ht="15.75">
      <c r="A5313" s="196" t="s">
        <v>10820</v>
      </c>
      <c r="B5313" s="196" t="s">
        <v>10821</v>
      </c>
      <c r="C5313" s="196" t="s">
        <v>10822</v>
      </c>
      <c r="D5313" s="196">
        <v>54</v>
      </c>
      <c r="E5313" s="197" t="s">
        <v>144</v>
      </c>
      <c r="F5313" s="196" t="s">
        <v>144</v>
      </c>
      <c r="G5313" s="196">
        <v>102098</v>
      </c>
      <c r="H5313" s="196" t="s">
        <v>10885</v>
      </c>
      <c r="I5313" s="196" t="s">
        <v>6762</v>
      </c>
      <c r="J5313" s="196" t="s">
        <v>5432</v>
      </c>
      <c r="K5313" s="198">
        <v>1220.75</v>
      </c>
      <c r="L5313" s="196" t="s">
        <v>5433</v>
      </c>
    </row>
    <row r="5314" spans="1:12" ht="15.75">
      <c r="A5314" s="196" t="s">
        <v>10820</v>
      </c>
      <c r="B5314" s="196" t="s">
        <v>10821</v>
      </c>
      <c r="C5314" s="196" t="s">
        <v>10822</v>
      </c>
      <c r="D5314" s="196">
        <v>54</v>
      </c>
      <c r="E5314" s="197" t="s">
        <v>144</v>
      </c>
      <c r="F5314" s="196" t="s">
        <v>144</v>
      </c>
      <c r="G5314" s="196">
        <v>102100</v>
      </c>
      <c r="H5314" s="196" t="s">
        <v>10886</v>
      </c>
      <c r="I5314" s="196" t="s">
        <v>5650</v>
      </c>
      <c r="J5314" s="196" t="s">
        <v>5432</v>
      </c>
      <c r="K5314" s="197">
        <v>7.91</v>
      </c>
      <c r="L5314" s="196" t="s">
        <v>5433</v>
      </c>
    </row>
    <row r="5315" spans="1:12" ht="15.75">
      <c r="A5315" s="196" t="s">
        <v>10820</v>
      </c>
      <c r="B5315" s="196" t="s">
        <v>10821</v>
      </c>
      <c r="C5315" s="196" t="s">
        <v>10822</v>
      </c>
      <c r="D5315" s="196">
        <v>54</v>
      </c>
      <c r="E5315" s="197" t="s">
        <v>144</v>
      </c>
      <c r="F5315" s="196" t="s">
        <v>144</v>
      </c>
      <c r="G5315" s="196">
        <v>102101</v>
      </c>
      <c r="H5315" s="196" t="s">
        <v>10887</v>
      </c>
      <c r="I5315" s="196" t="s">
        <v>5650</v>
      </c>
      <c r="J5315" s="196" t="s">
        <v>5432</v>
      </c>
      <c r="K5315" s="197">
        <v>3</v>
      </c>
      <c r="L5315" s="196" t="s">
        <v>5433</v>
      </c>
    </row>
    <row r="5316" spans="1:12" ht="15.75">
      <c r="A5316" s="196" t="s">
        <v>10820</v>
      </c>
      <c r="B5316" s="196" t="s">
        <v>10821</v>
      </c>
      <c r="C5316" s="196" t="s">
        <v>10888</v>
      </c>
      <c r="D5316" s="196">
        <v>55</v>
      </c>
      <c r="E5316" s="197" t="s">
        <v>144</v>
      </c>
      <c r="F5316" s="196" t="s">
        <v>144</v>
      </c>
      <c r="G5316" s="196">
        <v>100576</v>
      </c>
      <c r="H5316" s="196" t="s">
        <v>10889</v>
      </c>
      <c r="I5316" s="196" t="s">
        <v>5650</v>
      </c>
      <c r="J5316" s="196" t="s">
        <v>5432</v>
      </c>
      <c r="K5316" s="197">
        <v>1.57</v>
      </c>
      <c r="L5316" s="196" t="s">
        <v>5433</v>
      </c>
    </row>
    <row r="5317" spans="1:12" ht="15.75">
      <c r="A5317" s="196" t="s">
        <v>10820</v>
      </c>
      <c r="B5317" s="196" t="s">
        <v>10821</v>
      </c>
      <c r="C5317" s="196" t="s">
        <v>10888</v>
      </c>
      <c r="D5317" s="196">
        <v>55</v>
      </c>
      <c r="E5317" s="197" t="s">
        <v>144</v>
      </c>
      <c r="F5317" s="196" t="s">
        <v>144</v>
      </c>
      <c r="G5317" s="196">
        <v>100577</v>
      </c>
      <c r="H5317" s="196" t="s">
        <v>10890</v>
      </c>
      <c r="I5317" s="196" t="s">
        <v>5650</v>
      </c>
      <c r="J5317" s="196" t="s">
        <v>5432</v>
      </c>
      <c r="K5317" s="197">
        <v>0.73</v>
      </c>
      <c r="L5317" s="196" t="s">
        <v>5433</v>
      </c>
    </row>
    <row r="5318" spans="1:12" ht="15.75">
      <c r="A5318" s="196" t="s">
        <v>10820</v>
      </c>
      <c r="B5318" s="196" t="s">
        <v>10821</v>
      </c>
      <c r="C5318" s="196" t="s">
        <v>10891</v>
      </c>
      <c r="D5318" s="196">
        <v>56</v>
      </c>
      <c r="E5318" s="197" t="s">
        <v>144</v>
      </c>
      <c r="F5318" s="196" t="s">
        <v>144</v>
      </c>
      <c r="G5318" s="196">
        <v>96388</v>
      </c>
      <c r="H5318" s="196" t="s">
        <v>10892</v>
      </c>
      <c r="I5318" s="196" t="s">
        <v>6762</v>
      </c>
      <c r="J5318" s="196" t="s">
        <v>5432</v>
      </c>
      <c r="K5318" s="197">
        <v>7.41</v>
      </c>
      <c r="L5318" s="196" t="s">
        <v>5433</v>
      </c>
    </row>
    <row r="5319" spans="1:12" ht="15.75">
      <c r="A5319" s="196" t="s">
        <v>10820</v>
      </c>
      <c r="B5319" s="196" t="s">
        <v>10821</v>
      </c>
      <c r="C5319" s="196" t="s">
        <v>10891</v>
      </c>
      <c r="D5319" s="196">
        <v>56</v>
      </c>
      <c r="E5319" s="197" t="s">
        <v>144</v>
      </c>
      <c r="F5319" s="196" t="s">
        <v>144</v>
      </c>
      <c r="G5319" s="196">
        <v>96389</v>
      </c>
      <c r="H5319" s="196" t="s">
        <v>10893</v>
      </c>
      <c r="I5319" s="196" t="s">
        <v>6762</v>
      </c>
      <c r="J5319" s="196" t="s">
        <v>5432</v>
      </c>
      <c r="K5319" s="197">
        <v>34.74</v>
      </c>
      <c r="L5319" s="196" t="s">
        <v>5433</v>
      </c>
    </row>
    <row r="5320" spans="1:12" ht="15.75">
      <c r="A5320" s="196" t="s">
        <v>10820</v>
      </c>
      <c r="B5320" s="196" t="s">
        <v>10821</v>
      </c>
      <c r="C5320" s="196" t="s">
        <v>10891</v>
      </c>
      <c r="D5320" s="196">
        <v>56</v>
      </c>
      <c r="E5320" s="197" t="s">
        <v>144</v>
      </c>
      <c r="F5320" s="196" t="s">
        <v>144</v>
      </c>
      <c r="G5320" s="196">
        <v>96390</v>
      </c>
      <c r="H5320" s="196" t="s">
        <v>10894</v>
      </c>
      <c r="I5320" s="196" t="s">
        <v>6762</v>
      </c>
      <c r="J5320" s="196" t="s">
        <v>5432</v>
      </c>
      <c r="K5320" s="197">
        <v>55.45</v>
      </c>
      <c r="L5320" s="196" t="s">
        <v>5433</v>
      </c>
    </row>
    <row r="5321" spans="1:12" ht="15.75">
      <c r="A5321" s="196" t="s">
        <v>10820</v>
      </c>
      <c r="B5321" s="196" t="s">
        <v>10821</v>
      </c>
      <c r="C5321" s="196" t="s">
        <v>10891</v>
      </c>
      <c r="D5321" s="196">
        <v>56</v>
      </c>
      <c r="E5321" s="197" t="s">
        <v>144</v>
      </c>
      <c r="F5321" s="196" t="s">
        <v>144</v>
      </c>
      <c r="G5321" s="196">
        <v>96391</v>
      </c>
      <c r="H5321" s="196" t="s">
        <v>10895</v>
      </c>
      <c r="I5321" s="196" t="s">
        <v>6762</v>
      </c>
      <c r="J5321" s="196" t="s">
        <v>5432</v>
      </c>
      <c r="K5321" s="197">
        <v>77.39</v>
      </c>
      <c r="L5321" s="196" t="s">
        <v>5433</v>
      </c>
    </row>
    <row r="5322" spans="1:12" ht="15.75">
      <c r="A5322" s="196" t="s">
        <v>10820</v>
      </c>
      <c r="B5322" s="196" t="s">
        <v>10821</v>
      </c>
      <c r="C5322" s="196" t="s">
        <v>10891</v>
      </c>
      <c r="D5322" s="196">
        <v>56</v>
      </c>
      <c r="E5322" s="197" t="s">
        <v>144</v>
      </c>
      <c r="F5322" s="196" t="s">
        <v>144</v>
      </c>
      <c r="G5322" s="196">
        <v>96392</v>
      </c>
      <c r="H5322" s="196" t="s">
        <v>10896</v>
      </c>
      <c r="I5322" s="196" t="s">
        <v>6762</v>
      </c>
      <c r="J5322" s="196" t="s">
        <v>5432</v>
      </c>
      <c r="K5322" s="197">
        <v>98.49</v>
      </c>
      <c r="L5322" s="196" t="s">
        <v>5433</v>
      </c>
    </row>
    <row r="5323" spans="1:12" ht="15.75">
      <c r="A5323" s="196" t="s">
        <v>10820</v>
      </c>
      <c r="B5323" s="196" t="s">
        <v>10821</v>
      </c>
      <c r="C5323" s="196" t="s">
        <v>10891</v>
      </c>
      <c r="D5323" s="196">
        <v>56</v>
      </c>
      <c r="E5323" s="197" t="s">
        <v>144</v>
      </c>
      <c r="F5323" s="196" t="s">
        <v>144</v>
      </c>
      <c r="G5323" s="196">
        <v>96396</v>
      </c>
      <c r="H5323" s="196" t="s">
        <v>10897</v>
      </c>
      <c r="I5323" s="196" t="s">
        <v>6762</v>
      </c>
      <c r="J5323" s="196" t="s">
        <v>5432</v>
      </c>
      <c r="K5323" s="197">
        <v>203.16</v>
      </c>
      <c r="L5323" s="196" t="s">
        <v>5433</v>
      </c>
    </row>
    <row r="5324" spans="1:12" ht="15.75">
      <c r="A5324" s="196" t="s">
        <v>10820</v>
      </c>
      <c r="B5324" s="196" t="s">
        <v>10821</v>
      </c>
      <c r="C5324" s="196" t="s">
        <v>10891</v>
      </c>
      <c r="D5324" s="196">
        <v>56</v>
      </c>
      <c r="E5324" s="197" t="s">
        <v>144</v>
      </c>
      <c r="F5324" s="196" t="s">
        <v>144</v>
      </c>
      <c r="G5324" s="196">
        <v>96397</v>
      </c>
      <c r="H5324" s="196" t="s">
        <v>10898</v>
      </c>
      <c r="I5324" s="196" t="s">
        <v>6762</v>
      </c>
      <c r="J5324" s="196" t="s">
        <v>5432</v>
      </c>
      <c r="K5324" s="197">
        <v>239.71</v>
      </c>
      <c r="L5324" s="196" t="s">
        <v>5433</v>
      </c>
    </row>
    <row r="5325" spans="1:12" ht="15.75">
      <c r="A5325" s="196" t="s">
        <v>10820</v>
      </c>
      <c r="B5325" s="196" t="s">
        <v>10821</v>
      </c>
      <c r="C5325" s="196" t="s">
        <v>10891</v>
      </c>
      <c r="D5325" s="196">
        <v>56</v>
      </c>
      <c r="E5325" s="197" t="s">
        <v>144</v>
      </c>
      <c r="F5325" s="196" t="s">
        <v>144</v>
      </c>
      <c r="G5325" s="196">
        <v>96398</v>
      </c>
      <c r="H5325" s="196" t="s">
        <v>10899</v>
      </c>
      <c r="I5325" s="196" t="s">
        <v>6762</v>
      </c>
      <c r="J5325" s="196" t="s">
        <v>5432</v>
      </c>
      <c r="K5325" s="197">
        <v>292.70999999999998</v>
      </c>
      <c r="L5325" s="196" t="s">
        <v>5433</v>
      </c>
    </row>
    <row r="5326" spans="1:12" ht="15.75">
      <c r="A5326" s="196" t="s">
        <v>10820</v>
      </c>
      <c r="B5326" s="196" t="s">
        <v>10821</v>
      </c>
      <c r="C5326" s="196" t="s">
        <v>10891</v>
      </c>
      <c r="D5326" s="196">
        <v>56</v>
      </c>
      <c r="E5326" s="197" t="s">
        <v>144</v>
      </c>
      <c r="F5326" s="196" t="s">
        <v>144</v>
      </c>
      <c r="G5326" s="196">
        <v>96399</v>
      </c>
      <c r="H5326" s="196" t="s">
        <v>10900</v>
      </c>
      <c r="I5326" s="196" t="s">
        <v>6762</v>
      </c>
      <c r="J5326" s="196" t="s">
        <v>5432</v>
      </c>
      <c r="K5326" s="197">
        <v>137.54</v>
      </c>
      <c r="L5326" s="196" t="s">
        <v>5433</v>
      </c>
    </row>
    <row r="5327" spans="1:12" ht="15.75">
      <c r="A5327" s="196" t="s">
        <v>10820</v>
      </c>
      <c r="B5327" s="196" t="s">
        <v>10821</v>
      </c>
      <c r="C5327" s="196" t="s">
        <v>10891</v>
      </c>
      <c r="D5327" s="196">
        <v>56</v>
      </c>
      <c r="E5327" s="197" t="s">
        <v>144</v>
      </c>
      <c r="F5327" s="196" t="s">
        <v>144</v>
      </c>
      <c r="G5327" s="196">
        <v>96400</v>
      </c>
      <c r="H5327" s="196" t="s">
        <v>10901</v>
      </c>
      <c r="I5327" s="196" t="s">
        <v>6762</v>
      </c>
      <c r="J5327" s="196" t="s">
        <v>5432</v>
      </c>
      <c r="K5327" s="197">
        <v>176.98</v>
      </c>
      <c r="L5327" s="196" t="s">
        <v>5433</v>
      </c>
    </row>
    <row r="5328" spans="1:12" ht="15.75">
      <c r="A5328" s="196" t="s">
        <v>10820</v>
      </c>
      <c r="B5328" s="196" t="s">
        <v>10821</v>
      </c>
      <c r="C5328" s="196" t="s">
        <v>10891</v>
      </c>
      <c r="D5328" s="196">
        <v>56</v>
      </c>
      <c r="E5328" s="197" t="s">
        <v>144</v>
      </c>
      <c r="F5328" s="196" t="s">
        <v>144</v>
      </c>
      <c r="G5328" s="196">
        <v>96401</v>
      </c>
      <c r="H5328" s="196" t="s">
        <v>10902</v>
      </c>
      <c r="I5328" s="196" t="s">
        <v>5650</v>
      </c>
      <c r="J5328" s="196" t="s">
        <v>5432</v>
      </c>
      <c r="K5328" s="197">
        <v>6.66</v>
      </c>
      <c r="L5328" s="196" t="s">
        <v>5433</v>
      </c>
    </row>
    <row r="5329" spans="1:12" ht="15.75">
      <c r="A5329" s="196" t="s">
        <v>10820</v>
      </c>
      <c r="B5329" s="196" t="s">
        <v>10821</v>
      </c>
      <c r="C5329" s="196" t="s">
        <v>10891</v>
      </c>
      <c r="D5329" s="196">
        <v>56</v>
      </c>
      <c r="E5329" s="197" t="s">
        <v>144</v>
      </c>
      <c r="F5329" s="196" t="s">
        <v>144</v>
      </c>
      <c r="G5329" s="196">
        <v>96402</v>
      </c>
      <c r="H5329" s="196" t="s">
        <v>10903</v>
      </c>
      <c r="I5329" s="196" t="s">
        <v>5650</v>
      </c>
      <c r="J5329" s="196" t="s">
        <v>5432</v>
      </c>
      <c r="K5329" s="197">
        <v>2.02</v>
      </c>
      <c r="L5329" s="196" t="s">
        <v>5433</v>
      </c>
    </row>
    <row r="5330" spans="1:12" ht="15.75">
      <c r="A5330" s="196" t="s">
        <v>10820</v>
      </c>
      <c r="B5330" s="196" t="s">
        <v>10821</v>
      </c>
      <c r="C5330" s="196" t="s">
        <v>10891</v>
      </c>
      <c r="D5330" s="196">
        <v>56</v>
      </c>
      <c r="E5330" s="197" t="s">
        <v>144</v>
      </c>
      <c r="F5330" s="196" t="s">
        <v>144</v>
      </c>
      <c r="G5330" s="196">
        <v>100564</v>
      </c>
      <c r="H5330" s="196" t="s">
        <v>10904</v>
      </c>
      <c r="I5330" s="196" t="s">
        <v>6762</v>
      </c>
      <c r="J5330" s="196" t="s">
        <v>5432</v>
      </c>
      <c r="K5330" s="197">
        <v>117.13</v>
      </c>
      <c r="L5330" s="196" t="s">
        <v>5433</v>
      </c>
    </row>
    <row r="5331" spans="1:12" ht="15.75">
      <c r="A5331" s="196" t="s">
        <v>10820</v>
      </c>
      <c r="B5331" s="196" t="s">
        <v>10821</v>
      </c>
      <c r="C5331" s="196" t="s">
        <v>10891</v>
      </c>
      <c r="D5331" s="196">
        <v>56</v>
      </c>
      <c r="E5331" s="197" t="s">
        <v>144</v>
      </c>
      <c r="F5331" s="196" t="s">
        <v>144</v>
      </c>
      <c r="G5331" s="196">
        <v>100565</v>
      </c>
      <c r="H5331" s="196" t="s">
        <v>10905</v>
      </c>
      <c r="I5331" s="196" t="s">
        <v>6762</v>
      </c>
      <c r="J5331" s="196" t="s">
        <v>5432</v>
      </c>
      <c r="K5331" s="197">
        <v>100.17</v>
      </c>
      <c r="L5331" s="196" t="s">
        <v>5433</v>
      </c>
    </row>
    <row r="5332" spans="1:12" ht="15.75">
      <c r="A5332" s="196" t="s">
        <v>10820</v>
      </c>
      <c r="B5332" s="196" t="s">
        <v>10821</v>
      </c>
      <c r="C5332" s="196" t="s">
        <v>10891</v>
      </c>
      <c r="D5332" s="196">
        <v>56</v>
      </c>
      <c r="E5332" s="197" t="s">
        <v>144</v>
      </c>
      <c r="F5332" s="196" t="s">
        <v>144</v>
      </c>
      <c r="G5332" s="196">
        <v>100566</v>
      </c>
      <c r="H5332" s="196" t="s">
        <v>10906</v>
      </c>
      <c r="I5332" s="196" t="s">
        <v>6762</v>
      </c>
      <c r="J5332" s="196" t="s">
        <v>5432</v>
      </c>
      <c r="K5332" s="197">
        <v>158.63</v>
      </c>
      <c r="L5332" s="196" t="s">
        <v>5433</v>
      </c>
    </row>
    <row r="5333" spans="1:12" ht="15.75">
      <c r="A5333" s="196" t="s">
        <v>10820</v>
      </c>
      <c r="B5333" s="196" t="s">
        <v>10821</v>
      </c>
      <c r="C5333" s="196" t="s">
        <v>10891</v>
      </c>
      <c r="D5333" s="196">
        <v>56</v>
      </c>
      <c r="E5333" s="197" t="s">
        <v>144</v>
      </c>
      <c r="F5333" s="196" t="s">
        <v>144</v>
      </c>
      <c r="G5333" s="196">
        <v>100567</v>
      </c>
      <c r="H5333" s="196" t="s">
        <v>10907</v>
      </c>
      <c r="I5333" s="196" t="s">
        <v>6762</v>
      </c>
      <c r="J5333" s="196" t="s">
        <v>5432</v>
      </c>
      <c r="K5333" s="197">
        <v>178.03</v>
      </c>
      <c r="L5333" s="196" t="s">
        <v>5433</v>
      </c>
    </row>
    <row r="5334" spans="1:12" ht="15.75">
      <c r="A5334" s="196" t="s">
        <v>10820</v>
      </c>
      <c r="B5334" s="196" t="s">
        <v>10821</v>
      </c>
      <c r="C5334" s="196" t="s">
        <v>10891</v>
      </c>
      <c r="D5334" s="196">
        <v>56</v>
      </c>
      <c r="E5334" s="197" t="s">
        <v>144</v>
      </c>
      <c r="F5334" s="196" t="s">
        <v>144</v>
      </c>
      <c r="G5334" s="196">
        <v>100568</v>
      </c>
      <c r="H5334" s="196" t="s">
        <v>10908</v>
      </c>
      <c r="I5334" s="196" t="s">
        <v>6762</v>
      </c>
      <c r="J5334" s="196" t="s">
        <v>5432</v>
      </c>
      <c r="K5334" s="197">
        <v>197.02</v>
      </c>
      <c r="L5334" s="196" t="s">
        <v>5433</v>
      </c>
    </row>
    <row r="5335" spans="1:12" ht="15.75">
      <c r="A5335" s="196" t="s">
        <v>10820</v>
      </c>
      <c r="B5335" s="196" t="s">
        <v>10821</v>
      </c>
      <c r="C5335" s="196" t="s">
        <v>10891</v>
      </c>
      <c r="D5335" s="196">
        <v>56</v>
      </c>
      <c r="E5335" s="197" t="s">
        <v>144</v>
      </c>
      <c r="F5335" s="196" t="s">
        <v>144</v>
      </c>
      <c r="G5335" s="196">
        <v>100569</v>
      </c>
      <c r="H5335" s="196" t="s">
        <v>10909</v>
      </c>
      <c r="I5335" s="196" t="s">
        <v>6762</v>
      </c>
      <c r="J5335" s="196" t="s">
        <v>5432</v>
      </c>
      <c r="K5335" s="197">
        <v>142.28</v>
      </c>
      <c r="L5335" s="196" t="s">
        <v>5433</v>
      </c>
    </row>
    <row r="5336" spans="1:12" ht="15.75">
      <c r="A5336" s="196" t="s">
        <v>10820</v>
      </c>
      <c r="B5336" s="196" t="s">
        <v>10821</v>
      </c>
      <c r="C5336" s="196" t="s">
        <v>10891</v>
      </c>
      <c r="D5336" s="196">
        <v>56</v>
      </c>
      <c r="E5336" s="197" t="s">
        <v>144</v>
      </c>
      <c r="F5336" s="196" t="s">
        <v>144</v>
      </c>
      <c r="G5336" s="196">
        <v>100570</v>
      </c>
      <c r="H5336" s="196" t="s">
        <v>10910</v>
      </c>
      <c r="I5336" s="196" t="s">
        <v>6762</v>
      </c>
      <c r="J5336" s="196" t="s">
        <v>5432</v>
      </c>
      <c r="K5336" s="197">
        <v>163.47</v>
      </c>
      <c r="L5336" s="196" t="s">
        <v>5433</v>
      </c>
    </row>
    <row r="5337" spans="1:12" ht="15.75">
      <c r="A5337" s="196" t="s">
        <v>10820</v>
      </c>
      <c r="B5337" s="196" t="s">
        <v>10821</v>
      </c>
      <c r="C5337" s="196" t="s">
        <v>10891</v>
      </c>
      <c r="D5337" s="196">
        <v>56</v>
      </c>
      <c r="E5337" s="197" t="s">
        <v>144</v>
      </c>
      <c r="F5337" s="196" t="s">
        <v>144</v>
      </c>
      <c r="G5337" s="196">
        <v>100571</v>
      </c>
      <c r="H5337" s="196" t="s">
        <v>10911</v>
      </c>
      <c r="I5337" s="196" t="s">
        <v>6762</v>
      </c>
      <c r="J5337" s="196" t="s">
        <v>5432</v>
      </c>
      <c r="K5337" s="197">
        <v>181.42</v>
      </c>
      <c r="L5337" s="196" t="s">
        <v>5433</v>
      </c>
    </row>
    <row r="5338" spans="1:12" ht="15.75">
      <c r="A5338" s="196" t="s">
        <v>10820</v>
      </c>
      <c r="B5338" s="196" t="s">
        <v>10821</v>
      </c>
      <c r="C5338" s="196" t="s">
        <v>10891</v>
      </c>
      <c r="D5338" s="196">
        <v>56</v>
      </c>
      <c r="E5338" s="197" t="s">
        <v>144</v>
      </c>
      <c r="F5338" s="196" t="s">
        <v>144</v>
      </c>
      <c r="G5338" s="196">
        <v>100572</v>
      </c>
      <c r="H5338" s="196" t="s">
        <v>10912</v>
      </c>
      <c r="I5338" s="196" t="s">
        <v>6762</v>
      </c>
      <c r="J5338" s="196" t="s">
        <v>5432</v>
      </c>
      <c r="K5338" s="197">
        <v>120.75</v>
      </c>
      <c r="L5338" s="196" t="s">
        <v>5433</v>
      </c>
    </row>
    <row r="5339" spans="1:12" ht="15.75">
      <c r="A5339" s="196" t="s">
        <v>10820</v>
      </c>
      <c r="B5339" s="196" t="s">
        <v>10821</v>
      </c>
      <c r="C5339" s="196" t="s">
        <v>10891</v>
      </c>
      <c r="D5339" s="196">
        <v>56</v>
      </c>
      <c r="E5339" s="197" t="s">
        <v>144</v>
      </c>
      <c r="F5339" s="196" t="s">
        <v>144</v>
      </c>
      <c r="G5339" s="196">
        <v>100573</v>
      </c>
      <c r="H5339" s="196" t="s">
        <v>10913</v>
      </c>
      <c r="I5339" s="196" t="s">
        <v>6762</v>
      </c>
      <c r="J5339" s="196" t="s">
        <v>5432</v>
      </c>
      <c r="K5339" s="197">
        <v>103.79</v>
      </c>
      <c r="L5339" s="196" t="s">
        <v>5433</v>
      </c>
    </row>
    <row r="5340" spans="1:12" ht="15.75">
      <c r="A5340" s="196" t="s">
        <v>10820</v>
      </c>
      <c r="B5340" s="196" t="s">
        <v>10821</v>
      </c>
      <c r="C5340" s="196" t="s">
        <v>10891</v>
      </c>
      <c r="D5340" s="196">
        <v>56</v>
      </c>
      <c r="E5340" s="197" t="s">
        <v>144</v>
      </c>
      <c r="F5340" s="196" t="s">
        <v>144</v>
      </c>
      <c r="G5340" s="196">
        <v>100574</v>
      </c>
      <c r="H5340" s="196" t="s">
        <v>10914</v>
      </c>
      <c r="I5340" s="196" t="s">
        <v>6762</v>
      </c>
      <c r="J5340" s="196" t="s">
        <v>5432</v>
      </c>
      <c r="K5340" s="197">
        <v>0.95</v>
      </c>
      <c r="L5340" s="196" t="s">
        <v>5433</v>
      </c>
    </row>
    <row r="5341" spans="1:12" ht="15.75">
      <c r="A5341" s="196" t="s">
        <v>10820</v>
      </c>
      <c r="B5341" s="196" t="s">
        <v>10821</v>
      </c>
      <c r="C5341" s="196" t="s">
        <v>10891</v>
      </c>
      <c r="D5341" s="196">
        <v>56</v>
      </c>
      <c r="E5341" s="197" t="s">
        <v>144</v>
      </c>
      <c r="F5341" s="196" t="s">
        <v>144</v>
      </c>
      <c r="G5341" s="196">
        <v>100575</v>
      </c>
      <c r="H5341" s="196" t="s">
        <v>10915</v>
      </c>
      <c r="I5341" s="196" t="s">
        <v>5650</v>
      </c>
      <c r="J5341" s="196" t="s">
        <v>5432</v>
      </c>
      <c r="K5341" s="197">
        <v>7.0000000000000007E-2</v>
      </c>
      <c r="L5341" s="196" t="s">
        <v>5433</v>
      </c>
    </row>
    <row r="5342" spans="1:12" ht="15.75">
      <c r="A5342" s="196" t="s">
        <v>10820</v>
      </c>
      <c r="B5342" s="196" t="s">
        <v>10821</v>
      </c>
      <c r="C5342" s="196" t="s">
        <v>10891</v>
      </c>
      <c r="D5342" s="196">
        <v>56</v>
      </c>
      <c r="E5342" s="197" t="s">
        <v>144</v>
      </c>
      <c r="F5342" s="196" t="s">
        <v>144</v>
      </c>
      <c r="G5342" s="196">
        <v>101767</v>
      </c>
      <c r="H5342" s="196" t="s">
        <v>10916</v>
      </c>
      <c r="I5342" s="196" t="s">
        <v>6762</v>
      </c>
      <c r="J5342" s="196" t="s">
        <v>5432</v>
      </c>
      <c r="K5342" s="197">
        <v>18.57</v>
      </c>
      <c r="L5342" s="196" t="s">
        <v>5433</v>
      </c>
    </row>
    <row r="5343" spans="1:12" ht="15.75">
      <c r="A5343" s="196" t="s">
        <v>10820</v>
      </c>
      <c r="B5343" s="196" t="s">
        <v>10821</v>
      </c>
      <c r="C5343" s="196" t="s">
        <v>10891</v>
      </c>
      <c r="D5343" s="196">
        <v>56</v>
      </c>
      <c r="E5343" s="197" t="s">
        <v>144</v>
      </c>
      <c r="F5343" s="196" t="s">
        <v>144</v>
      </c>
      <c r="G5343" s="196">
        <v>101768</v>
      </c>
      <c r="H5343" s="196" t="s">
        <v>10917</v>
      </c>
      <c r="I5343" s="196" t="s">
        <v>6762</v>
      </c>
      <c r="J5343" s="196" t="s">
        <v>5432</v>
      </c>
      <c r="K5343" s="197">
        <v>28.54</v>
      </c>
      <c r="L5343" s="196" t="s">
        <v>5433</v>
      </c>
    </row>
    <row r="5344" spans="1:12" ht="15.75">
      <c r="A5344" s="196" t="s">
        <v>10820</v>
      </c>
      <c r="B5344" s="196" t="s">
        <v>10821</v>
      </c>
      <c r="C5344" s="196" t="s">
        <v>10918</v>
      </c>
      <c r="D5344" s="196">
        <v>57</v>
      </c>
      <c r="E5344" s="197" t="s">
        <v>144</v>
      </c>
      <c r="F5344" s="196" t="s">
        <v>144</v>
      </c>
      <c r="G5344" s="196">
        <v>92391</v>
      </c>
      <c r="H5344" s="196" t="s">
        <v>10919</v>
      </c>
      <c r="I5344" s="196" t="s">
        <v>5650</v>
      </c>
      <c r="J5344" s="196" t="s">
        <v>5432</v>
      </c>
      <c r="K5344" s="197">
        <v>53.84</v>
      </c>
      <c r="L5344" s="196" t="s">
        <v>5433</v>
      </c>
    </row>
    <row r="5345" spans="1:12" ht="15.75">
      <c r="A5345" s="196" t="s">
        <v>10820</v>
      </c>
      <c r="B5345" s="196" t="s">
        <v>10821</v>
      </c>
      <c r="C5345" s="196" t="s">
        <v>10918</v>
      </c>
      <c r="D5345" s="196">
        <v>57</v>
      </c>
      <c r="E5345" s="197" t="s">
        <v>144</v>
      </c>
      <c r="F5345" s="196" t="s">
        <v>144</v>
      </c>
      <c r="G5345" s="196">
        <v>92392</v>
      </c>
      <c r="H5345" s="196" t="s">
        <v>10920</v>
      </c>
      <c r="I5345" s="196" t="s">
        <v>5650</v>
      </c>
      <c r="J5345" s="196" t="s">
        <v>5432</v>
      </c>
      <c r="K5345" s="197">
        <v>109.57</v>
      </c>
      <c r="L5345" s="196" t="s">
        <v>5433</v>
      </c>
    </row>
    <row r="5346" spans="1:12" ht="15.75">
      <c r="A5346" s="196" t="s">
        <v>10820</v>
      </c>
      <c r="B5346" s="196" t="s">
        <v>10821</v>
      </c>
      <c r="C5346" s="196" t="s">
        <v>10918</v>
      </c>
      <c r="D5346" s="196">
        <v>57</v>
      </c>
      <c r="E5346" s="197" t="s">
        <v>144</v>
      </c>
      <c r="F5346" s="196" t="s">
        <v>144</v>
      </c>
      <c r="G5346" s="196">
        <v>92393</v>
      </c>
      <c r="H5346" s="196" t="s">
        <v>10921</v>
      </c>
      <c r="I5346" s="196" t="s">
        <v>5650</v>
      </c>
      <c r="J5346" s="196" t="s">
        <v>5432</v>
      </c>
      <c r="K5346" s="197">
        <v>53.9</v>
      </c>
      <c r="L5346" s="196" t="s">
        <v>5433</v>
      </c>
    </row>
    <row r="5347" spans="1:12" ht="15.75">
      <c r="A5347" s="196" t="s">
        <v>10820</v>
      </c>
      <c r="B5347" s="196" t="s">
        <v>10821</v>
      </c>
      <c r="C5347" s="196" t="s">
        <v>10918</v>
      </c>
      <c r="D5347" s="196">
        <v>57</v>
      </c>
      <c r="E5347" s="197" t="s">
        <v>144</v>
      </c>
      <c r="F5347" s="196" t="s">
        <v>144</v>
      </c>
      <c r="G5347" s="196">
        <v>92394</v>
      </c>
      <c r="H5347" s="196" t="s">
        <v>10922</v>
      </c>
      <c r="I5347" s="196" t="s">
        <v>5650</v>
      </c>
      <c r="J5347" s="196" t="s">
        <v>5432</v>
      </c>
      <c r="K5347" s="197">
        <v>67.3</v>
      </c>
      <c r="L5347" s="196" t="s">
        <v>5433</v>
      </c>
    </row>
    <row r="5348" spans="1:12" ht="15.75">
      <c r="A5348" s="196" t="s">
        <v>10820</v>
      </c>
      <c r="B5348" s="196" t="s">
        <v>10821</v>
      </c>
      <c r="C5348" s="196" t="s">
        <v>10918</v>
      </c>
      <c r="D5348" s="196">
        <v>57</v>
      </c>
      <c r="E5348" s="197" t="s">
        <v>144</v>
      </c>
      <c r="F5348" s="196" t="s">
        <v>144</v>
      </c>
      <c r="G5348" s="196">
        <v>92395</v>
      </c>
      <c r="H5348" s="196" t="s">
        <v>10923</v>
      </c>
      <c r="I5348" s="196" t="s">
        <v>5650</v>
      </c>
      <c r="J5348" s="196" t="s">
        <v>5432</v>
      </c>
      <c r="K5348" s="197">
        <v>81.739999999999995</v>
      </c>
      <c r="L5348" s="196" t="s">
        <v>5433</v>
      </c>
    </row>
    <row r="5349" spans="1:12" ht="15.75">
      <c r="A5349" s="196" t="s">
        <v>10820</v>
      </c>
      <c r="B5349" s="196" t="s">
        <v>10821</v>
      </c>
      <c r="C5349" s="196" t="s">
        <v>10918</v>
      </c>
      <c r="D5349" s="196">
        <v>57</v>
      </c>
      <c r="E5349" s="197" t="s">
        <v>144</v>
      </c>
      <c r="F5349" s="196" t="s">
        <v>144</v>
      </c>
      <c r="G5349" s="196">
        <v>92396</v>
      </c>
      <c r="H5349" s="196" t="s">
        <v>10924</v>
      </c>
      <c r="I5349" s="196" t="s">
        <v>5650</v>
      </c>
      <c r="J5349" s="196" t="s">
        <v>5432</v>
      </c>
      <c r="K5349" s="197">
        <v>66.38</v>
      </c>
      <c r="L5349" s="196" t="s">
        <v>5433</v>
      </c>
    </row>
    <row r="5350" spans="1:12" ht="15.75">
      <c r="A5350" s="196" t="s">
        <v>10820</v>
      </c>
      <c r="B5350" s="196" t="s">
        <v>10821</v>
      </c>
      <c r="C5350" s="196" t="s">
        <v>10918</v>
      </c>
      <c r="D5350" s="196">
        <v>57</v>
      </c>
      <c r="E5350" s="197" t="s">
        <v>144</v>
      </c>
      <c r="F5350" s="196" t="s">
        <v>144</v>
      </c>
      <c r="G5350" s="196">
        <v>92397</v>
      </c>
      <c r="H5350" s="196" t="s">
        <v>10925</v>
      </c>
      <c r="I5350" s="196" t="s">
        <v>5650</v>
      </c>
      <c r="J5350" s="196" t="s">
        <v>5432</v>
      </c>
      <c r="K5350" s="197">
        <v>54.15</v>
      </c>
      <c r="L5350" s="196" t="s">
        <v>5433</v>
      </c>
    </row>
    <row r="5351" spans="1:12" ht="15.75">
      <c r="A5351" s="196" t="s">
        <v>10820</v>
      </c>
      <c r="B5351" s="196" t="s">
        <v>10821</v>
      </c>
      <c r="C5351" s="196" t="s">
        <v>10918</v>
      </c>
      <c r="D5351" s="196">
        <v>57</v>
      </c>
      <c r="E5351" s="197" t="s">
        <v>144</v>
      </c>
      <c r="F5351" s="196" t="s">
        <v>144</v>
      </c>
      <c r="G5351" s="196">
        <v>92398</v>
      </c>
      <c r="H5351" s="196" t="s">
        <v>10926</v>
      </c>
      <c r="I5351" s="196" t="s">
        <v>5650</v>
      </c>
      <c r="J5351" s="196" t="s">
        <v>5432</v>
      </c>
      <c r="K5351" s="197">
        <v>69.08</v>
      </c>
      <c r="L5351" s="196" t="s">
        <v>5433</v>
      </c>
    </row>
    <row r="5352" spans="1:12" ht="15.75">
      <c r="A5352" s="196" t="s">
        <v>10820</v>
      </c>
      <c r="B5352" s="196" t="s">
        <v>10821</v>
      </c>
      <c r="C5352" s="196" t="s">
        <v>10918</v>
      </c>
      <c r="D5352" s="196">
        <v>57</v>
      </c>
      <c r="E5352" s="197" t="s">
        <v>144</v>
      </c>
      <c r="F5352" s="196" t="s">
        <v>144</v>
      </c>
      <c r="G5352" s="196">
        <v>92399</v>
      </c>
      <c r="H5352" s="196" t="s">
        <v>10927</v>
      </c>
      <c r="I5352" s="196" t="s">
        <v>5650</v>
      </c>
      <c r="J5352" s="196" t="s">
        <v>5432</v>
      </c>
      <c r="K5352" s="197">
        <v>70.48</v>
      </c>
      <c r="L5352" s="196" t="s">
        <v>5433</v>
      </c>
    </row>
    <row r="5353" spans="1:12" ht="15.75">
      <c r="A5353" s="196" t="s">
        <v>10820</v>
      </c>
      <c r="B5353" s="196" t="s">
        <v>10821</v>
      </c>
      <c r="C5353" s="196" t="s">
        <v>10918</v>
      </c>
      <c r="D5353" s="196">
        <v>57</v>
      </c>
      <c r="E5353" s="197" t="s">
        <v>144</v>
      </c>
      <c r="F5353" s="196" t="s">
        <v>144</v>
      </c>
      <c r="G5353" s="196">
        <v>92400</v>
      </c>
      <c r="H5353" s="196" t="s">
        <v>10928</v>
      </c>
      <c r="I5353" s="196" t="s">
        <v>5650</v>
      </c>
      <c r="J5353" s="196" t="s">
        <v>5432</v>
      </c>
      <c r="K5353" s="197">
        <v>82.48</v>
      </c>
      <c r="L5353" s="196" t="s">
        <v>5433</v>
      </c>
    </row>
    <row r="5354" spans="1:12" ht="15.75">
      <c r="A5354" s="196" t="s">
        <v>10820</v>
      </c>
      <c r="B5354" s="196" t="s">
        <v>10821</v>
      </c>
      <c r="C5354" s="196" t="s">
        <v>10918</v>
      </c>
      <c r="D5354" s="196">
        <v>57</v>
      </c>
      <c r="E5354" s="197" t="s">
        <v>144</v>
      </c>
      <c r="F5354" s="196" t="s">
        <v>144</v>
      </c>
      <c r="G5354" s="196">
        <v>92401</v>
      </c>
      <c r="H5354" s="196" t="s">
        <v>10929</v>
      </c>
      <c r="I5354" s="196" t="s">
        <v>5650</v>
      </c>
      <c r="J5354" s="196" t="s">
        <v>5432</v>
      </c>
      <c r="K5354" s="197">
        <v>83.98</v>
      </c>
      <c r="L5354" s="196" t="s">
        <v>5433</v>
      </c>
    </row>
    <row r="5355" spans="1:12" ht="15.75">
      <c r="A5355" s="196" t="s">
        <v>10820</v>
      </c>
      <c r="B5355" s="196" t="s">
        <v>10821</v>
      </c>
      <c r="C5355" s="196" t="s">
        <v>10918</v>
      </c>
      <c r="D5355" s="196">
        <v>57</v>
      </c>
      <c r="E5355" s="197" t="s">
        <v>144</v>
      </c>
      <c r="F5355" s="196" t="s">
        <v>144</v>
      </c>
      <c r="G5355" s="196">
        <v>92402</v>
      </c>
      <c r="H5355" s="196" t="s">
        <v>10930</v>
      </c>
      <c r="I5355" s="196" t="s">
        <v>5650</v>
      </c>
      <c r="J5355" s="196" t="s">
        <v>5432</v>
      </c>
      <c r="K5355" s="197">
        <v>68.06</v>
      </c>
      <c r="L5355" s="196" t="s">
        <v>5433</v>
      </c>
    </row>
    <row r="5356" spans="1:12" ht="15.75">
      <c r="A5356" s="196" t="s">
        <v>10820</v>
      </c>
      <c r="B5356" s="196" t="s">
        <v>10821</v>
      </c>
      <c r="C5356" s="196" t="s">
        <v>10918</v>
      </c>
      <c r="D5356" s="196">
        <v>57</v>
      </c>
      <c r="E5356" s="197" t="s">
        <v>144</v>
      </c>
      <c r="F5356" s="196" t="s">
        <v>144</v>
      </c>
      <c r="G5356" s="196">
        <v>92403</v>
      </c>
      <c r="H5356" s="196" t="s">
        <v>10931</v>
      </c>
      <c r="I5356" s="196" t="s">
        <v>5650</v>
      </c>
      <c r="J5356" s="196" t="s">
        <v>5432</v>
      </c>
      <c r="K5356" s="197">
        <v>55.71</v>
      </c>
      <c r="L5356" s="196" t="s">
        <v>5433</v>
      </c>
    </row>
    <row r="5357" spans="1:12" ht="15.75">
      <c r="A5357" s="196" t="s">
        <v>10820</v>
      </c>
      <c r="B5357" s="196" t="s">
        <v>10821</v>
      </c>
      <c r="C5357" s="196" t="s">
        <v>10918</v>
      </c>
      <c r="D5357" s="196">
        <v>57</v>
      </c>
      <c r="E5357" s="197" t="s">
        <v>144</v>
      </c>
      <c r="F5357" s="196" t="s">
        <v>144</v>
      </c>
      <c r="G5357" s="196">
        <v>92404</v>
      </c>
      <c r="H5357" s="196" t="s">
        <v>10932</v>
      </c>
      <c r="I5357" s="196" t="s">
        <v>5650</v>
      </c>
      <c r="J5357" s="196" t="s">
        <v>5432</v>
      </c>
      <c r="K5357" s="197">
        <v>70.650000000000006</v>
      </c>
      <c r="L5357" s="196" t="s">
        <v>5433</v>
      </c>
    </row>
    <row r="5358" spans="1:12" ht="15.75">
      <c r="A5358" s="196" t="s">
        <v>10820</v>
      </c>
      <c r="B5358" s="196" t="s">
        <v>10821</v>
      </c>
      <c r="C5358" s="196" t="s">
        <v>10918</v>
      </c>
      <c r="D5358" s="196">
        <v>57</v>
      </c>
      <c r="E5358" s="197" t="s">
        <v>144</v>
      </c>
      <c r="F5358" s="196" t="s">
        <v>144</v>
      </c>
      <c r="G5358" s="196">
        <v>92405</v>
      </c>
      <c r="H5358" s="196" t="s">
        <v>10933</v>
      </c>
      <c r="I5358" s="196" t="s">
        <v>5650</v>
      </c>
      <c r="J5358" s="196" t="s">
        <v>5432</v>
      </c>
      <c r="K5358" s="197">
        <v>72.03</v>
      </c>
      <c r="L5358" s="196" t="s">
        <v>5433</v>
      </c>
    </row>
    <row r="5359" spans="1:12" ht="15.75">
      <c r="A5359" s="196" t="s">
        <v>10820</v>
      </c>
      <c r="B5359" s="196" t="s">
        <v>10821</v>
      </c>
      <c r="C5359" s="196" t="s">
        <v>10918</v>
      </c>
      <c r="D5359" s="196">
        <v>57</v>
      </c>
      <c r="E5359" s="197" t="s">
        <v>144</v>
      </c>
      <c r="F5359" s="196" t="s">
        <v>144</v>
      </c>
      <c r="G5359" s="196">
        <v>92406</v>
      </c>
      <c r="H5359" s="196" t="s">
        <v>10934</v>
      </c>
      <c r="I5359" s="196" t="s">
        <v>5650</v>
      </c>
      <c r="J5359" s="196" t="s">
        <v>5432</v>
      </c>
      <c r="K5359" s="197">
        <v>84.06</v>
      </c>
      <c r="L5359" s="196" t="s">
        <v>5433</v>
      </c>
    </row>
    <row r="5360" spans="1:12" ht="15.75">
      <c r="A5360" s="196" t="s">
        <v>10820</v>
      </c>
      <c r="B5360" s="196" t="s">
        <v>10821</v>
      </c>
      <c r="C5360" s="196" t="s">
        <v>10918</v>
      </c>
      <c r="D5360" s="196">
        <v>57</v>
      </c>
      <c r="E5360" s="197" t="s">
        <v>144</v>
      </c>
      <c r="F5360" s="196" t="s">
        <v>144</v>
      </c>
      <c r="G5360" s="196">
        <v>92407</v>
      </c>
      <c r="H5360" s="196" t="s">
        <v>10935</v>
      </c>
      <c r="I5360" s="196" t="s">
        <v>5650</v>
      </c>
      <c r="J5360" s="196" t="s">
        <v>5432</v>
      </c>
      <c r="K5360" s="197">
        <v>85.51</v>
      </c>
      <c r="L5360" s="196" t="s">
        <v>5433</v>
      </c>
    </row>
    <row r="5361" spans="1:12" ht="15.75">
      <c r="A5361" s="196" t="s">
        <v>10820</v>
      </c>
      <c r="B5361" s="196" t="s">
        <v>10821</v>
      </c>
      <c r="C5361" s="196" t="s">
        <v>10918</v>
      </c>
      <c r="D5361" s="196">
        <v>57</v>
      </c>
      <c r="E5361" s="197" t="s">
        <v>144</v>
      </c>
      <c r="F5361" s="196" t="s">
        <v>144</v>
      </c>
      <c r="G5361" s="196">
        <v>93679</v>
      </c>
      <c r="H5361" s="196" t="s">
        <v>10936</v>
      </c>
      <c r="I5361" s="196" t="s">
        <v>5650</v>
      </c>
      <c r="J5361" s="196" t="s">
        <v>5432</v>
      </c>
      <c r="K5361" s="197">
        <v>73.27</v>
      </c>
      <c r="L5361" s="196" t="s">
        <v>5433</v>
      </c>
    </row>
    <row r="5362" spans="1:12" ht="15.75">
      <c r="A5362" s="196" t="s">
        <v>10820</v>
      </c>
      <c r="B5362" s="196" t="s">
        <v>10821</v>
      </c>
      <c r="C5362" s="196" t="s">
        <v>10918</v>
      </c>
      <c r="D5362" s="196">
        <v>57</v>
      </c>
      <c r="E5362" s="197" t="s">
        <v>144</v>
      </c>
      <c r="F5362" s="196" t="s">
        <v>144</v>
      </c>
      <c r="G5362" s="196">
        <v>93680</v>
      </c>
      <c r="H5362" s="196" t="s">
        <v>10937</v>
      </c>
      <c r="I5362" s="196" t="s">
        <v>5650</v>
      </c>
      <c r="J5362" s="196" t="s">
        <v>5432</v>
      </c>
      <c r="K5362" s="197">
        <v>60.74</v>
      </c>
      <c r="L5362" s="196" t="s">
        <v>5433</v>
      </c>
    </row>
    <row r="5363" spans="1:12" ht="15.75">
      <c r="A5363" s="196" t="s">
        <v>10820</v>
      </c>
      <c r="B5363" s="196" t="s">
        <v>10821</v>
      </c>
      <c r="C5363" s="196" t="s">
        <v>10918</v>
      </c>
      <c r="D5363" s="196">
        <v>57</v>
      </c>
      <c r="E5363" s="197" t="s">
        <v>144</v>
      </c>
      <c r="F5363" s="196" t="s">
        <v>144</v>
      </c>
      <c r="G5363" s="196">
        <v>93681</v>
      </c>
      <c r="H5363" s="196" t="s">
        <v>10938</v>
      </c>
      <c r="I5363" s="196" t="s">
        <v>5650</v>
      </c>
      <c r="J5363" s="196" t="s">
        <v>5432</v>
      </c>
      <c r="K5363" s="197">
        <v>74.349999999999994</v>
      </c>
      <c r="L5363" s="196" t="s">
        <v>5433</v>
      </c>
    </row>
    <row r="5364" spans="1:12" ht="15.75">
      <c r="A5364" s="196" t="s">
        <v>10820</v>
      </c>
      <c r="B5364" s="196" t="s">
        <v>10821</v>
      </c>
      <c r="C5364" s="196" t="s">
        <v>10918</v>
      </c>
      <c r="D5364" s="196">
        <v>57</v>
      </c>
      <c r="E5364" s="197" t="s">
        <v>144</v>
      </c>
      <c r="F5364" s="196" t="s">
        <v>144</v>
      </c>
      <c r="G5364" s="196">
        <v>93682</v>
      </c>
      <c r="H5364" s="196" t="s">
        <v>10939</v>
      </c>
      <c r="I5364" s="196" t="s">
        <v>5650</v>
      </c>
      <c r="J5364" s="196" t="s">
        <v>5432</v>
      </c>
      <c r="K5364" s="197">
        <v>75.81</v>
      </c>
      <c r="L5364" s="196" t="s">
        <v>5433</v>
      </c>
    </row>
    <row r="5365" spans="1:12" ht="15.75">
      <c r="A5365" s="196" t="s">
        <v>10820</v>
      </c>
      <c r="B5365" s="196" t="s">
        <v>10821</v>
      </c>
      <c r="C5365" s="196" t="s">
        <v>10918</v>
      </c>
      <c r="D5365" s="196">
        <v>57</v>
      </c>
      <c r="E5365" s="197" t="s">
        <v>144</v>
      </c>
      <c r="F5365" s="196" t="s">
        <v>144</v>
      </c>
      <c r="G5365" s="196">
        <v>97104</v>
      </c>
      <c r="H5365" s="196" t="s">
        <v>10940</v>
      </c>
      <c r="I5365" s="196" t="s">
        <v>5650</v>
      </c>
      <c r="J5365" s="196" t="s">
        <v>5432</v>
      </c>
      <c r="K5365" s="197">
        <v>91.26</v>
      </c>
      <c r="L5365" s="196" t="s">
        <v>5433</v>
      </c>
    </row>
    <row r="5366" spans="1:12" ht="15.75">
      <c r="A5366" s="196" t="s">
        <v>10820</v>
      </c>
      <c r="B5366" s="196" t="s">
        <v>10821</v>
      </c>
      <c r="C5366" s="196" t="s">
        <v>10918</v>
      </c>
      <c r="D5366" s="196">
        <v>57</v>
      </c>
      <c r="E5366" s="197" t="s">
        <v>144</v>
      </c>
      <c r="F5366" s="196" t="s">
        <v>144</v>
      </c>
      <c r="G5366" s="196">
        <v>97105</v>
      </c>
      <c r="H5366" s="196" t="s">
        <v>10941</v>
      </c>
      <c r="I5366" s="196" t="s">
        <v>5650</v>
      </c>
      <c r="J5366" s="196" t="s">
        <v>5432</v>
      </c>
      <c r="K5366" s="197">
        <v>107.41</v>
      </c>
      <c r="L5366" s="196" t="s">
        <v>5433</v>
      </c>
    </row>
    <row r="5367" spans="1:12" ht="15.75">
      <c r="A5367" s="196" t="s">
        <v>10820</v>
      </c>
      <c r="B5367" s="196" t="s">
        <v>10821</v>
      </c>
      <c r="C5367" s="196" t="s">
        <v>10918</v>
      </c>
      <c r="D5367" s="196">
        <v>57</v>
      </c>
      <c r="E5367" s="197" t="s">
        <v>144</v>
      </c>
      <c r="F5367" s="196" t="s">
        <v>144</v>
      </c>
      <c r="G5367" s="196">
        <v>97106</v>
      </c>
      <c r="H5367" s="196" t="s">
        <v>10942</v>
      </c>
      <c r="I5367" s="196" t="s">
        <v>5650</v>
      </c>
      <c r="J5367" s="196" t="s">
        <v>5432</v>
      </c>
      <c r="K5367" s="197">
        <v>116.96</v>
      </c>
      <c r="L5367" s="196" t="s">
        <v>5433</v>
      </c>
    </row>
    <row r="5368" spans="1:12" ht="15.75">
      <c r="A5368" s="196" t="s">
        <v>10820</v>
      </c>
      <c r="B5368" s="196" t="s">
        <v>10821</v>
      </c>
      <c r="C5368" s="196" t="s">
        <v>10918</v>
      </c>
      <c r="D5368" s="196">
        <v>57</v>
      </c>
      <c r="E5368" s="197" t="s">
        <v>144</v>
      </c>
      <c r="F5368" s="196" t="s">
        <v>144</v>
      </c>
      <c r="G5368" s="196">
        <v>97107</v>
      </c>
      <c r="H5368" s="196" t="s">
        <v>10943</v>
      </c>
      <c r="I5368" s="196" t="s">
        <v>5650</v>
      </c>
      <c r="J5368" s="196" t="s">
        <v>5432</v>
      </c>
      <c r="K5368" s="197">
        <v>126.48</v>
      </c>
      <c r="L5368" s="196" t="s">
        <v>5433</v>
      </c>
    </row>
    <row r="5369" spans="1:12" ht="15.75">
      <c r="A5369" s="196" t="s">
        <v>10820</v>
      </c>
      <c r="B5369" s="196" t="s">
        <v>10821</v>
      </c>
      <c r="C5369" s="196" t="s">
        <v>10918</v>
      </c>
      <c r="D5369" s="196">
        <v>57</v>
      </c>
      <c r="E5369" s="197" t="s">
        <v>144</v>
      </c>
      <c r="F5369" s="196" t="s">
        <v>144</v>
      </c>
      <c r="G5369" s="196">
        <v>97108</v>
      </c>
      <c r="H5369" s="196" t="s">
        <v>10944</v>
      </c>
      <c r="I5369" s="196" t="s">
        <v>5650</v>
      </c>
      <c r="J5369" s="196" t="s">
        <v>5432</v>
      </c>
      <c r="K5369" s="197">
        <v>149.07</v>
      </c>
      <c r="L5369" s="196" t="s">
        <v>5433</v>
      </c>
    </row>
    <row r="5370" spans="1:12" ht="15.75">
      <c r="A5370" s="196" t="s">
        <v>10820</v>
      </c>
      <c r="B5370" s="196" t="s">
        <v>10821</v>
      </c>
      <c r="C5370" s="196" t="s">
        <v>10918</v>
      </c>
      <c r="D5370" s="196">
        <v>57</v>
      </c>
      <c r="E5370" s="197" t="s">
        <v>144</v>
      </c>
      <c r="F5370" s="196" t="s">
        <v>144</v>
      </c>
      <c r="G5370" s="196">
        <v>97109</v>
      </c>
      <c r="H5370" s="196" t="s">
        <v>10945</v>
      </c>
      <c r="I5370" s="196" t="s">
        <v>5650</v>
      </c>
      <c r="J5370" s="196" t="s">
        <v>5432</v>
      </c>
      <c r="K5370" s="197">
        <v>158.53</v>
      </c>
      <c r="L5370" s="196" t="s">
        <v>5433</v>
      </c>
    </row>
    <row r="5371" spans="1:12" ht="15.75">
      <c r="A5371" s="196" t="s">
        <v>10820</v>
      </c>
      <c r="B5371" s="196" t="s">
        <v>10821</v>
      </c>
      <c r="C5371" s="196" t="s">
        <v>10918</v>
      </c>
      <c r="D5371" s="196">
        <v>57</v>
      </c>
      <c r="E5371" s="197" t="s">
        <v>144</v>
      </c>
      <c r="F5371" s="196" t="s">
        <v>144</v>
      </c>
      <c r="G5371" s="196">
        <v>97110</v>
      </c>
      <c r="H5371" s="196" t="s">
        <v>10946</v>
      </c>
      <c r="I5371" s="196" t="s">
        <v>5650</v>
      </c>
      <c r="J5371" s="196" t="s">
        <v>5432</v>
      </c>
      <c r="K5371" s="197">
        <v>150.52000000000001</v>
      </c>
      <c r="L5371" s="196" t="s">
        <v>5433</v>
      </c>
    </row>
    <row r="5372" spans="1:12" ht="15.75">
      <c r="A5372" s="196" t="s">
        <v>10820</v>
      </c>
      <c r="B5372" s="196" t="s">
        <v>10821</v>
      </c>
      <c r="C5372" s="196" t="s">
        <v>10918</v>
      </c>
      <c r="D5372" s="196">
        <v>57</v>
      </c>
      <c r="E5372" s="197" t="s">
        <v>144</v>
      </c>
      <c r="F5372" s="196" t="s">
        <v>144</v>
      </c>
      <c r="G5372" s="196">
        <v>97111</v>
      </c>
      <c r="H5372" s="196" t="s">
        <v>10947</v>
      </c>
      <c r="I5372" s="196" t="s">
        <v>5650</v>
      </c>
      <c r="J5372" s="196" t="s">
        <v>5432</v>
      </c>
      <c r="K5372" s="197">
        <v>171.74</v>
      </c>
      <c r="L5372" s="196" t="s">
        <v>5433</v>
      </c>
    </row>
    <row r="5373" spans="1:12" ht="15.75">
      <c r="A5373" s="196" t="s">
        <v>10820</v>
      </c>
      <c r="B5373" s="196" t="s">
        <v>10821</v>
      </c>
      <c r="C5373" s="196" t="s">
        <v>10918</v>
      </c>
      <c r="D5373" s="196">
        <v>57</v>
      </c>
      <c r="E5373" s="197" t="s">
        <v>144</v>
      </c>
      <c r="F5373" s="196" t="s">
        <v>144</v>
      </c>
      <c r="G5373" s="196">
        <v>97112</v>
      </c>
      <c r="H5373" s="196" t="s">
        <v>10948</v>
      </c>
      <c r="I5373" s="196" t="s">
        <v>5650</v>
      </c>
      <c r="J5373" s="196" t="s">
        <v>5432</v>
      </c>
      <c r="K5373" s="197">
        <v>183.68</v>
      </c>
      <c r="L5373" s="196" t="s">
        <v>5433</v>
      </c>
    </row>
    <row r="5374" spans="1:12" ht="15.75">
      <c r="A5374" s="196" t="s">
        <v>10820</v>
      </c>
      <c r="B5374" s="196" t="s">
        <v>10821</v>
      </c>
      <c r="C5374" s="196" t="s">
        <v>10918</v>
      </c>
      <c r="D5374" s="196">
        <v>57</v>
      </c>
      <c r="E5374" s="197" t="s">
        <v>144</v>
      </c>
      <c r="F5374" s="196" t="s">
        <v>144</v>
      </c>
      <c r="G5374" s="196">
        <v>97113</v>
      </c>
      <c r="H5374" s="196" t="s">
        <v>10949</v>
      </c>
      <c r="I5374" s="196" t="s">
        <v>5650</v>
      </c>
      <c r="J5374" s="196" t="s">
        <v>5503</v>
      </c>
      <c r="K5374" s="197">
        <v>1.35</v>
      </c>
      <c r="L5374" s="196" t="s">
        <v>5433</v>
      </c>
    </row>
    <row r="5375" spans="1:12" ht="15.75">
      <c r="A5375" s="196" t="s">
        <v>10820</v>
      </c>
      <c r="B5375" s="196" t="s">
        <v>10821</v>
      </c>
      <c r="C5375" s="196" t="s">
        <v>10918</v>
      </c>
      <c r="D5375" s="196">
        <v>57</v>
      </c>
      <c r="E5375" s="197" t="s">
        <v>144</v>
      </c>
      <c r="F5375" s="196" t="s">
        <v>144</v>
      </c>
      <c r="G5375" s="196">
        <v>97114</v>
      </c>
      <c r="H5375" s="196" t="s">
        <v>10950</v>
      </c>
      <c r="I5375" s="196" t="s">
        <v>5431</v>
      </c>
      <c r="J5375" s="196" t="s">
        <v>5503</v>
      </c>
      <c r="K5375" s="197">
        <v>0.43</v>
      </c>
      <c r="L5375" s="196" t="s">
        <v>5433</v>
      </c>
    </row>
    <row r="5376" spans="1:12" ht="15.75">
      <c r="A5376" s="196" t="s">
        <v>10820</v>
      </c>
      <c r="B5376" s="196" t="s">
        <v>10821</v>
      </c>
      <c r="C5376" s="196" t="s">
        <v>10918</v>
      </c>
      <c r="D5376" s="196">
        <v>57</v>
      </c>
      <c r="E5376" s="197" t="s">
        <v>144</v>
      </c>
      <c r="F5376" s="196" t="s">
        <v>144</v>
      </c>
      <c r="G5376" s="196">
        <v>97115</v>
      </c>
      <c r="H5376" s="196" t="s">
        <v>10951</v>
      </c>
      <c r="I5376" s="196" t="s">
        <v>6713</v>
      </c>
      <c r="J5376" s="196" t="s">
        <v>5503</v>
      </c>
      <c r="K5376" s="197">
        <v>46.19</v>
      </c>
      <c r="L5376" s="196" t="s">
        <v>5433</v>
      </c>
    </row>
    <row r="5377" spans="1:12" ht="15.75">
      <c r="A5377" s="196" t="s">
        <v>10820</v>
      </c>
      <c r="B5377" s="196" t="s">
        <v>10821</v>
      </c>
      <c r="C5377" s="196" t="s">
        <v>10918</v>
      </c>
      <c r="D5377" s="196">
        <v>57</v>
      </c>
      <c r="E5377" s="197" t="s">
        <v>144</v>
      </c>
      <c r="F5377" s="196" t="s">
        <v>144</v>
      </c>
      <c r="G5377" s="196">
        <v>97116</v>
      </c>
      <c r="H5377" s="196" t="s">
        <v>10952</v>
      </c>
      <c r="I5377" s="196" t="s">
        <v>6713</v>
      </c>
      <c r="J5377" s="196" t="s">
        <v>5503</v>
      </c>
      <c r="K5377" s="197">
        <v>19.350000000000001</v>
      </c>
      <c r="L5377" s="196" t="s">
        <v>5433</v>
      </c>
    </row>
    <row r="5378" spans="1:12" ht="15.75">
      <c r="A5378" s="196" t="s">
        <v>10820</v>
      </c>
      <c r="B5378" s="196" t="s">
        <v>10821</v>
      </c>
      <c r="C5378" s="196" t="s">
        <v>10918</v>
      </c>
      <c r="D5378" s="196">
        <v>57</v>
      </c>
      <c r="E5378" s="197" t="s">
        <v>144</v>
      </c>
      <c r="F5378" s="196" t="s">
        <v>144</v>
      </c>
      <c r="G5378" s="196">
        <v>97117</v>
      </c>
      <c r="H5378" s="196" t="s">
        <v>10953</v>
      </c>
      <c r="I5378" s="196" t="s">
        <v>6713</v>
      </c>
      <c r="J5378" s="196" t="s">
        <v>5503</v>
      </c>
      <c r="K5378" s="197">
        <v>18.8</v>
      </c>
      <c r="L5378" s="196" t="s">
        <v>5433</v>
      </c>
    </row>
    <row r="5379" spans="1:12" ht="15.75">
      <c r="A5379" s="196" t="s">
        <v>10820</v>
      </c>
      <c r="B5379" s="196" t="s">
        <v>10821</v>
      </c>
      <c r="C5379" s="196" t="s">
        <v>10918</v>
      </c>
      <c r="D5379" s="196">
        <v>57</v>
      </c>
      <c r="E5379" s="197" t="s">
        <v>144</v>
      </c>
      <c r="F5379" s="196" t="s">
        <v>144</v>
      </c>
      <c r="G5379" s="196">
        <v>97118</v>
      </c>
      <c r="H5379" s="196" t="s">
        <v>10954</v>
      </c>
      <c r="I5379" s="196" t="s">
        <v>6713</v>
      </c>
      <c r="J5379" s="196" t="s">
        <v>5503</v>
      </c>
      <c r="K5379" s="197">
        <v>16.579999999999998</v>
      </c>
      <c r="L5379" s="196" t="s">
        <v>5433</v>
      </c>
    </row>
    <row r="5380" spans="1:12" ht="15.75">
      <c r="A5380" s="196" t="s">
        <v>10820</v>
      </c>
      <c r="B5380" s="196" t="s">
        <v>10821</v>
      </c>
      <c r="C5380" s="196" t="s">
        <v>10918</v>
      </c>
      <c r="D5380" s="196">
        <v>57</v>
      </c>
      <c r="E5380" s="197" t="s">
        <v>144</v>
      </c>
      <c r="F5380" s="196" t="s">
        <v>144</v>
      </c>
      <c r="G5380" s="196">
        <v>97119</v>
      </c>
      <c r="H5380" s="196" t="s">
        <v>10955</v>
      </c>
      <c r="I5380" s="196" t="s">
        <v>6713</v>
      </c>
      <c r="J5380" s="196" t="s">
        <v>5503</v>
      </c>
      <c r="K5380" s="197">
        <v>15.9</v>
      </c>
      <c r="L5380" s="196" t="s">
        <v>5433</v>
      </c>
    </row>
    <row r="5381" spans="1:12" ht="15.75">
      <c r="A5381" s="196" t="s">
        <v>10820</v>
      </c>
      <c r="B5381" s="196" t="s">
        <v>10821</v>
      </c>
      <c r="C5381" s="196" t="s">
        <v>10918</v>
      </c>
      <c r="D5381" s="196">
        <v>57</v>
      </c>
      <c r="E5381" s="197" t="s">
        <v>144</v>
      </c>
      <c r="F5381" s="196" t="s">
        <v>144</v>
      </c>
      <c r="G5381" s="196">
        <v>97120</v>
      </c>
      <c r="H5381" s="196" t="s">
        <v>10956</v>
      </c>
      <c r="I5381" s="196" t="s">
        <v>6713</v>
      </c>
      <c r="J5381" s="196" t="s">
        <v>5503</v>
      </c>
      <c r="K5381" s="197">
        <v>11.75</v>
      </c>
      <c r="L5381" s="196" t="s">
        <v>5433</v>
      </c>
    </row>
    <row r="5382" spans="1:12" ht="15.75">
      <c r="A5382" s="196" t="s">
        <v>10820</v>
      </c>
      <c r="B5382" s="196" t="s">
        <v>10821</v>
      </c>
      <c r="C5382" s="196" t="s">
        <v>10918</v>
      </c>
      <c r="D5382" s="196">
        <v>57</v>
      </c>
      <c r="E5382" s="197" t="s">
        <v>144</v>
      </c>
      <c r="F5382" s="196" t="s">
        <v>144</v>
      </c>
      <c r="G5382" s="196">
        <v>97802</v>
      </c>
      <c r="H5382" s="196" t="s">
        <v>10957</v>
      </c>
      <c r="I5382" s="196" t="s">
        <v>5650</v>
      </c>
      <c r="J5382" s="196" t="s">
        <v>5432</v>
      </c>
      <c r="K5382" s="197">
        <v>5.74</v>
      </c>
      <c r="L5382" s="196" t="s">
        <v>5433</v>
      </c>
    </row>
    <row r="5383" spans="1:12" ht="15.75">
      <c r="A5383" s="196" t="s">
        <v>10820</v>
      </c>
      <c r="B5383" s="196" t="s">
        <v>10821</v>
      </c>
      <c r="C5383" s="196" t="s">
        <v>10918</v>
      </c>
      <c r="D5383" s="196">
        <v>57</v>
      </c>
      <c r="E5383" s="197" t="s">
        <v>144</v>
      </c>
      <c r="F5383" s="196" t="s">
        <v>144</v>
      </c>
      <c r="G5383" s="196">
        <v>97803</v>
      </c>
      <c r="H5383" s="196" t="s">
        <v>10958</v>
      </c>
      <c r="I5383" s="196" t="s">
        <v>5650</v>
      </c>
      <c r="J5383" s="196" t="s">
        <v>5432</v>
      </c>
      <c r="K5383" s="197">
        <v>8.4600000000000009</v>
      </c>
      <c r="L5383" s="196" t="s">
        <v>5433</v>
      </c>
    </row>
    <row r="5384" spans="1:12" ht="15.75">
      <c r="A5384" s="196" t="s">
        <v>10820</v>
      </c>
      <c r="B5384" s="196" t="s">
        <v>10821</v>
      </c>
      <c r="C5384" s="196" t="s">
        <v>10918</v>
      </c>
      <c r="D5384" s="196">
        <v>57</v>
      </c>
      <c r="E5384" s="197" t="s">
        <v>144</v>
      </c>
      <c r="F5384" s="196" t="s">
        <v>144</v>
      </c>
      <c r="G5384" s="196">
        <v>97805</v>
      </c>
      <c r="H5384" s="196" t="s">
        <v>10959</v>
      </c>
      <c r="I5384" s="196" t="s">
        <v>5650</v>
      </c>
      <c r="J5384" s="196" t="s">
        <v>5432</v>
      </c>
      <c r="K5384" s="197">
        <v>14.66</v>
      </c>
      <c r="L5384" s="196" t="s">
        <v>5433</v>
      </c>
    </row>
    <row r="5385" spans="1:12" ht="15.75">
      <c r="A5385" s="196" t="s">
        <v>10820</v>
      </c>
      <c r="B5385" s="196" t="s">
        <v>10821</v>
      </c>
      <c r="C5385" s="196" t="s">
        <v>10918</v>
      </c>
      <c r="D5385" s="196">
        <v>57</v>
      </c>
      <c r="E5385" s="197" t="s">
        <v>144</v>
      </c>
      <c r="F5385" s="196" t="s">
        <v>144</v>
      </c>
      <c r="G5385" s="196">
        <v>97806</v>
      </c>
      <c r="H5385" s="196" t="s">
        <v>10960</v>
      </c>
      <c r="I5385" s="196" t="s">
        <v>5650</v>
      </c>
      <c r="J5385" s="196" t="s">
        <v>5432</v>
      </c>
      <c r="K5385" s="197">
        <v>17.37</v>
      </c>
      <c r="L5385" s="196" t="s">
        <v>5433</v>
      </c>
    </row>
    <row r="5386" spans="1:12" ht="15.75">
      <c r="A5386" s="196" t="s">
        <v>10820</v>
      </c>
      <c r="B5386" s="196" t="s">
        <v>10821</v>
      </c>
      <c r="C5386" s="196" t="s">
        <v>10918</v>
      </c>
      <c r="D5386" s="196">
        <v>57</v>
      </c>
      <c r="E5386" s="197" t="s">
        <v>144</v>
      </c>
      <c r="F5386" s="196" t="s">
        <v>144</v>
      </c>
      <c r="G5386" s="196">
        <v>97807</v>
      </c>
      <c r="H5386" s="196" t="s">
        <v>10961</v>
      </c>
      <c r="I5386" s="196" t="s">
        <v>5650</v>
      </c>
      <c r="J5386" s="196" t="s">
        <v>5432</v>
      </c>
      <c r="K5386" s="197">
        <v>19.77</v>
      </c>
      <c r="L5386" s="196" t="s">
        <v>5433</v>
      </c>
    </row>
    <row r="5387" spans="1:12" ht="15.75">
      <c r="A5387" s="196" t="s">
        <v>10820</v>
      </c>
      <c r="B5387" s="196" t="s">
        <v>10821</v>
      </c>
      <c r="C5387" s="196" t="s">
        <v>10918</v>
      </c>
      <c r="D5387" s="196">
        <v>57</v>
      </c>
      <c r="E5387" s="197" t="s">
        <v>144</v>
      </c>
      <c r="F5387" s="196" t="s">
        <v>144</v>
      </c>
      <c r="G5387" s="196">
        <v>97809</v>
      </c>
      <c r="H5387" s="196" t="s">
        <v>10962</v>
      </c>
      <c r="I5387" s="196" t="s">
        <v>5650</v>
      </c>
      <c r="J5387" s="196" t="s">
        <v>5432</v>
      </c>
      <c r="K5387" s="197">
        <v>16.45</v>
      </c>
      <c r="L5387" s="196" t="s">
        <v>5433</v>
      </c>
    </row>
    <row r="5388" spans="1:12" ht="15.75">
      <c r="A5388" s="196" t="s">
        <v>10820</v>
      </c>
      <c r="B5388" s="196" t="s">
        <v>10821</v>
      </c>
      <c r="C5388" s="196" t="s">
        <v>10918</v>
      </c>
      <c r="D5388" s="196">
        <v>57</v>
      </c>
      <c r="E5388" s="197" t="s">
        <v>144</v>
      </c>
      <c r="F5388" s="196" t="s">
        <v>144</v>
      </c>
      <c r="G5388" s="196">
        <v>97810</v>
      </c>
      <c r="H5388" s="196" t="s">
        <v>10963</v>
      </c>
      <c r="I5388" s="196" t="s">
        <v>5650</v>
      </c>
      <c r="J5388" s="196" t="s">
        <v>5432</v>
      </c>
      <c r="K5388" s="197">
        <v>17.7</v>
      </c>
      <c r="L5388" s="196" t="s">
        <v>5433</v>
      </c>
    </row>
    <row r="5389" spans="1:12" ht="15.75">
      <c r="A5389" s="196" t="s">
        <v>10820</v>
      </c>
      <c r="B5389" s="196" t="s">
        <v>10821</v>
      </c>
      <c r="C5389" s="196" t="s">
        <v>10918</v>
      </c>
      <c r="D5389" s="196">
        <v>57</v>
      </c>
      <c r="E5389" s="197" t="s">
        <v>144</v>
      </c>
      <c r="F5389" s="196" t="s">
        <v>144</v>
      </c>
      <c r="G5389" s="196">
        <v>97811</v>
      </c>
      <c r="H5389" s="196" t="s">
        <v>10964</v>
      </c>
      <c r="I5389" s="196" t="s">
        <v>5650</v>
      </c>
      <c r="J5389" s="196" t="s">
        <v>5432</v>
      </c>
      <c r="K5389" s="197">
        <v>20.18</v>
      </c>
      <c r="L5389" s="196" t="s">
        <v>5433</v>
      </c>
    </row>
    <row r="5390" spans="1:12" ht="15.75">
      <c r="A5390" s="196" t="s">
        <v>10820</v>
      </c>
      <c r="B5390" s="196" t="s">
        <v>10821</v>
      </c>
      <c r="C5390" s="196" t="s">
        <v>10918</v>
      </c>
      <c r="D5390" s="196">
        <v>57</v>
      </c>
      <c r="E5390" s="197" t="s">
        <v>144</v>
      </c>
      <c r="F5390" s="196" t="s">
        <v>144</v>
      </c>
      <c r="G5390" s="196">
        <v>101167</v>
      </c>
      <c r="H5390" s="196" t="s">
        <v>10965</v>
      </c>
      <c r="I5390" s="196" t="s">
        <v>5650</v>
      </c>
      <c r="J5390" s="196" t="s">
        <v>5432</v>
      </c>
      <c r="K5390" s="197">
        <v>233.4</v>
      </c>
      <c r="L5390" s="196" t="s">
        <v>5433</v>
      </c>
    </row>
    <row r="5391" spans="1:12" ht="15.75">
      <c r="A5391" s="196" t="s">
        <v>10820</v>
      </c>
      <c r="B5391" s="196" t="s">
        <v>10821</v>
      </c>
      <c r="C5391" s="196" t="s">
        <v>10918</v>
      </c>
      <c r="D5391" s="196">
        <v>57</v>
      </c>
      <c r="E5391" s="197" t="s">
        <v>144</v>
      </c>
      <c r="F5391" s="196" t="s">
        <v>144</v>
      </c>
      <c r="G5391" s="196">
        <v>101168</v>
      </c>
      <c r="H5391" s="196" t="s">
        <v>10966</v>
      </c>
      <c r="I5391" s="196" t="s">
        <v>5650</v>
      </c>
      <c r="J5391" s="196" t="s">
        <v>5432</v>
      </c>
      <c r="K5391" s="197">
        <v>268.81</v>
      </c>
      <c r="L5391" s="196" t="s">
        <v>5433</v>
      </c>
    </row>
    <row r="5392" spans="1:12" ht="15.75">
      <c r="A5392" s="196" t="s">
        <v>10820</v>
      </c>
      <c r="B5392" s="196" t="s">
        <v>10821</v>
      </c>
      <c r="C5392" s="196" t="s">
        <v>10918</v>
      </c>
      <c r="D5392" s="196">
        <v>57</v>
      </c>
      <c r="E5392" s="197" t="s">
        <v>144</v>
      </c>
      <c r="F5392" s="196" t="s">
        <v>144</v>
      </c>
      <c r="G5392" s="196">
        <v>101169</v>
      </c>
      <c r="H5392" s="196" t="s">
        <v>10967</v>
      </c>
      <c r="I5392" s="196" t="s">
        <v>5650</v>
      </c>
      <c r="J5392" s="196" t="s">
        <v>5432</v>
      </c>
      <c r="K5392" s="197">
        <v>242.92</v>
      </c>
      <c r="L5392" s="196" t="s">
        <v>5433</v>
      </c>
    </row>
    <row r="5393" spans="1:12" ht="15.75">
      <c r="A5393" s="196" t="s">
        <v>10820</v>
      </c>
      <c r="B5393" s="196" t="s">
        <v>10821</v>
      </c>
      <c r="C5393" s="196" t="s">
        <v>10918</v>
      </c>
      <c r="D5393" s="196">
        <v>57</v>
      </c>
      <c r="E5393" s="197" t="s">
        <v>144</v>
      </c>
      <c r="F5393" s="196" t="s">
        <v>144</v>
      </c>
      <c r="G5393" s="196">
        <v>101170</v>
      </c>
      <c r="H5393" s="196" t="s">
        <v>10968</v>
      </c>
      <c r="I5393" s="196" t="s">
        <v>5650</v>
      </c>
      <c r="J5393" s="196" t="s">
        <v>5432</v>
      </c>
      <c r="K5393" s="197">
        <v>43.18</v>
      </c>
      <c r="L5393" s="196" t="s">
        <v>5433</v>
      </c>
    </row>
    <row r="5394" spans="1:12" ht="15.75">
      <c r="A5394" s="196" t="s">
        <v>10820</v>
      </c>
      <c r="B5394" s="196" t="s">
        <v>10821</v>
      </c>
      <c r="C5394" s="196" t="s">
        <v>10918</v>
      </c>
      <c r="D5394" s="196">
        <v>57</v>
      </c>
      <c r="E5394" s="197" t="s">
        <v>144</v>
      </c>
      <c r="F5394" s="196" t="s">
        <v>144</v>
      </c>
      <c r="G5394" s="196">
        <v>101171</v>
      </c>
      <c r="H5394" s="196" t="s">
        <v>10969</v>
      </c>
      <c r="I5394" s="196" t="s">
        <v>5650</v>
      </c>
      <c r="J5394" s="196" t="s">
        <v>5432</v>
      </c>
      <c r="K5394" s="197">
        <v>88.89</v>
      </c>
      <c r="L5394" s="196" t="s">
        <v>5433</v>
      </c>
    </row>
    <row r="5395" spans="1:12" ht="15.75">
      <c r="A5395" s="196" t="s">
        <v>10820</v>
      </c>
      <c r="B5395" s="196" t="s">
        <v>10821</v>
      </c>
      <c r="C5395" s="196" t="s">
        <v>10918</v>
      </c>
      <c r="D5395" s="196">
        <v>57</v>
      </c>
      <c r="E5395" s="197" t="s">
        <v>144</v>
      </c>
      <c r="F5395" s="196" t="s">
        <v>144</v>
      </c>
      <c r="G5395" s="196">
        <v>101172</v>
      </c>
      <c r="H5395" s="196" t="s">
        <v>10970</v>
      </c>
      <c r="I5395" s="196" t="s">
        <v>5650</v>
      </c>
      <c r="J5395" s="196" t="s">
        <v>5432</v>
      </c>
      <c r="K5395" s="197">
        <v>59.37</v>
      </c>
      <c r="L5395" s="196" t="s">
        <v>5433</v>
      </c>
    </row>
    <row r="5396" spans="1:12" ht="15.75">
      <c r="A5396" s="196" t="s">
        <v>10820</v>
      </c>
      <c r="B5396" s="196" t="s">
        <v>10821</v>
      </c>
      <c r="C5396" s="196" t="s">
        <v>10971</v>
      </c>
      <c r="D5396" s="196">
        <v>249</v>
      </c>
      <c r="E5396" s="197" t="s">
        <v>144</v>
      </c>
      <c r="F5396" s="196" t="s">
        <v>144</v>
      </c>
      <c r="G5396" s="196">
        <v>72947</v>
      </c>
      <c r="H5396" s="196" t="s">
        <v>10972</v>
      </c>
      <c r="I5396" s="196" t="s">
        <v>5650</v>
      </c>
      <c r="J5396" s="196" t="s">
        <v>5432</v>
      </c>
      <c r="K5396" s="197">
        <v>16.46</v>
      </c>
      <c r="L5396" s="196" t="s">
        <v>5433</v>
      </c>
    </row>
    <row r="5397" spans="1:12" ht="15.75">
      <c r="A5397" s="196" t="s">
        <v>10820</v>
      </c>
      <c r="B5397" s="196" t="s">
        <v>10821</v>
      </c>
      <c r="C5397" s="196" t="s">
        <v>10971</v>
      </c>
      <c r="D5397" s="196">
        <v>249</v>
      </c>
      <c r="E5397" s="197" t="s">
        <v>144</v>
      </c>
      <c r="F5397" s="196" t="s">
        <v>144</v>
      </c>
      <c r="G5397" s="196">
        <v>83693</v>
      </c>
      <c r="H5397" s="196" t="s">
        <v>10973</v>
      </c>
      <c r="I5397" s="196" t="s">
        <v>5650</v>
      </c>
      <c r="J5397" s="196" t="s">
        <v>5503</v>
      </c>
      <c r="K5397" s="197">
        <v>4.2</v>
      </c>
      <c r="L5397" s="196" t="s">
        <v>5433</v>
      </c>
    </row>
    <row r="5398" spans="1:12" ht="15.75">
      <c r="A5398" s="196" t="s">
        <v>10820</v>
      </c>
      <c r="B5398" s="196" t="s">
        <v>10821</v>
      </c>
      <c r="C5398" s="196" t="s">
        <v>10974</v>
      </c>
      <c r="D5398" s="196">
        <v>287</v>
      </c>
      <c r="E5398" s="197" t="s">
        <v>144</v>
      </c>
      <c r="F5398" s="196" t="s">
        <v>144</v>
      </c>
      <c r="G5398" s="196">
        <v>95995</v>
      </c>
      <c r="H5398" s="196" t="s">
        <v>10975</v>
      </c>
      <c r="I5398" s="196" t="s">
        <v>6762</v>
      </c>
      <c r="J5398" s="196" t="s">
        <v>5432</v>
      </c>
      <c r="K5398" s="197">
        <v>950.13</v>
      </c>
      <c r="L5398" s="196" t="s">
        <v>5433</v>
      </c>
    </row>
    <row r="5399" spans="1:12" ht="15.75">
      <c r="A5399" s="196" t="s">
        <v>10820</v>
      </c>
      <c r="B5399" s="196" t="s">
        <v>10821</v>
      </c>
      <c r="C5399" s="196" t="s">
        <v>10974</v>
      </c>
      <c r="D5399" s="196">
        <v>287</v>
      </c>
      <c r="E5399" s="197" t="s">
        <v>144</v>
      </c>
      <c r="F5399" s="196" t="s">
        <v>144</v>
      </c>
      <c r="G5399" s="196">
        <v>95996</v>
      </c>
      <c r="H5399" s="196" t="s">
        <v>10976</v>
      </c>
      <c r="I5399" s="196" t="s">
        <v>6762</v>
      </c>
      <c r="J5399" s="196" t="s">
        <v>5432</v>
      </c>
      <c r="K5399" s="197">
        <v>900.68</v>
      </c>
      <c r="L5399" s="196" t="s">
        <v>5433</v>
      </c>
    </row>
    <row r="5400" spans="1:12" ht="15.75">
      <c r="A5400" s="196" t="s">
        <v>10820</v>
      </c>
      <c r="B5400" s="196" t="s">
        <v>10821</v>
      </c>
      <c r="C5400" s="196" t="s">
        <v>10974</v>
      </c>
      <c r="D5400" s="196">
        <v>287</v>
      </c>
      <c r="E5400" s="197" t="s">
        <v>144</v>
      </c>
      <c r="F5400" s="196" t="s">
        <v>144</v>
      </c>
      <c r="G5400" s="196">
        <v>96001</v>
      </c>
      <c r="H5400" s="196" t="s">
        <v>10977</v>
      </c>
      <c r="I5400" s="196" t="s">
        <v>5650</v>
      </c>
      <c r="J5400" s="196" t="s">
        <v>5432</v>
      </c>
      <c r="K5400" s="197">
        <v>5.01</v>
      </c>
      <c r="L5400" s="196" t="s">
        <v>5433</v>
      </c>
    </row>
    <row r="5401" spans="1:12" ht="15.75">
      <c r="A5401" s="196" t="s">
        <v>10820</v>
      </c>
      <c r="B5401" s="196" t="s">
        <v>10821</v>
      </c>
      <c r="C5401" s="196" t="s">
        <v>10974</v>
      </c>
      <c r="D5401" s="196">
        <v>287</v>
      </c>
      <c r="E5401" s="197" t="s">
        <v>144</v>
      </c>
      <c r="F5401" s="196" t="s">
        <v>144</v>
      </c>
      <c r="G5401" s="196">
        <v>96393</v>
      </c>
      <c r="H5401" s="196" t="s">
        <v>10978</v>
      </c>
      <c r="I5401" s="196" t="s">
        <v>6762</v>
      </c>
      <c r="J5401" s="196" t="s">
        <v>5432</v>
      </c>
      <c r="K5401" s="197">
        <v>194.92</v>
      </c>
      <c r="L5401" s="196" t="s">
        <v>5433</v>
      </c>
    </row>
    <row r="5402" spans="1:12" ht="15.75">
      <c r="A5402" s="196" t="s">
        <v>10820</v>
      </c>
      <c r="B5402" s="196" t="s">
        <v>10821</v>
      </c>
      <c r="C5402" s="196" t="s">
        <v>10974</v>
      </c>
      <c r="D5402" s="196">
        <v>287</v>
      </c>
      <c r="E5402" s="197" t="s">
        <v>144</v>
      </c>
      <c r="F5402" s="196" t="s">
        <v>144</v>
      </c>
      <c r="G5402" s="196">
        <v>96394</v>
      </c>
      <c r="H5402" s="196" t="s">
        <v>10979</v>
      </c>
      <c r="I5402" s="196" t="s">
        <v>6762</v>
      </c>
      <c r="J5402" s="196" t="s">
        <v>5432</v>
      </c>
      <c r="K5402" s="197">
        <v>230.37</v>
      </c>
      <c r="L5402" s="196" t="s">
        <v>5433</v>
      </c>
    </row>
    <row r="5403" spans="1:12" ht="15.75">
      <c r="A5403" s="196" t="s">
        <v>10820</v>
      </c>
      <c r="B5403" s="196" t="s">
        <v>10821</v>
      </c>
      <c r="C5403" s="196" t="s">
        <v>10974</v>
      </c>
      <c r="D5403" s="196">
        <v>287</v>
      </c>
      <c r="E5403" s="197" t="s">
        <v>144</v>
      </c>
      <c r="F5403" s="196" t="s">
        <v>144</v>
      </c>
      <c r="G5403" s="196">
        <v>96395</v>
      </c>
      <c r="H5403" s="196" t="s">
        <v>10980</v>
      </c>
      <c r="I5403" s="196" t="s">
        <v>6762</v>
      </c>
      <c r="J5403" s="196" t="s">
        <v>5432</v>
      </c>
      <c r="K5403" s="197">
        <v>284.47000000000003</v>
      </c>
      <c r="L5403" s="196" t="s">
        <v>5433</v>
      </c>
    </row>
    <row r="5404" spans="1:12" ht="15.75">
      <c r="A5404" s="196" t="s">
        <v>10820</v>
      </c>
      <c r="B5404" s="196" t="s">
        <v>10821</v>
      </c>
      <c r="C5404" s="196" t="s">
        <v>10974</v>
      </c>
      <c r="D5404" s="196">
        <v>287</v>
      </c>
      <c r="E5404" s="197" t="s">
        <v>144</v>
      </c>
      <c r="F5404" s="196" t="s">
        <v>144</v>
      </c>
      <c r="G5404" s="196">
        <v>100624</v>
      </c>
      <c r="H5404" s="196" t="s">
        <v>10981</v>
      </c>
      <c r="I5404" s="196" t="s">
        <v>6762</v>
      </c>
      <c r="J5404" s="196" t="s">
        <v>5432</v>
      </c>
      <c r="K5404" s="197">
        <v>963.03</v>
      </c>
      <c r="L5404" s="196" t="s">
        <v>5433</v>
      </c>
    </row>
    <row r="5405" spans="1:12" ht="15.75">
      <c r="A5405" s="196" t="s">
        <v>10820</v>
      </c>
      <c r="B5405" s="196" t="s">
        <v>10821</v>
      </c>
      <c r="C5405" s="196" t="s">
        <v>10974</v>
      </c>
      <c r="D5405" s="196">
        <v>287</v>
      </c>
      <c r="E5405" s="197" t="s">
        <v>144</v>
      </c>
      <c r="F5405" s="196" t="s">
        <v>144</v>
      </c>
      <c r="G5405" s="196">
        <v>100625</v>
      </c>
      <c r="H5405" s="196" t="s">
        <v>10982</v>
      </c>
      <c r="I5405" s="196" t="s">
        <v>6762</v>
      </c>
      <c r="J5405" s="196" t="s">
        <v>5432</v>
      </c>
      <c r="K5405" s="197">
        <v>857.96</v>
      </c>
      <c r="L5405" s="196" t="s">
        <v>5433</v>
      </c>
    </row>
    <row r="5406" spans="1:12" ht="15.75">
      <c r="A5406" s="196" t="s">
        <v>10820</v>
      </c>
      <c r="B5406" s="196" t="s">
        <v>10821</v>
      </c>
      <c r="C5406" s="196" t="s">
        <v>10974</v>
      </c>
      <c r="D5406" s="196">
        <v>287</v>
      </c>
      <c r="E5406" s="197" t="s">
        <v>144</v>
      </c>
      <c r="F5406" s="196" t="s">
        <v>144</v>
      </c>
      <c r="G5406" s="196">
        <v>101020</v>
      </c>
      <c r="H5406" s="196" t="s">
        <v>10983</v>
      </c>
      <c r="I5406" s="196" t="s">
        <v>10984</v>
      </c>
      <c r="J5406" s="196" t="s">
        <v>5432</v>
      </c>
      <c r="K5406" s="197">
        <v>368.45</v>
      </c>
      <c r="L5406" s="196" t="s">
        <v>5433</v>
      </c>
    </row>
    <row r="5407" spans="1:12" ht="15.75">
      <c r="A5407" s="196" t="s">
        <v>10820</v>
      </c>
      <c r="B5407" s="196" t="s">
        <v>10821</v>
      </c>
      <c r="C5407" s="196" t="s">
        <v>10974</v>
      </c>
      <c r="D5407" s="196">
        <v>287</v>
      </c>
      <c r="E5407" s="197" t="s">
        <v>144</v>
      </c>
      <c r="F5407" s="196" t="s">
        <v>144</v>
      </c>
      <c r="G5407" s="196">
        <v>101021</v>
      </c>
      <c r="H5407" s="196" t="s">
        <v>10985</v>
      </c>
      <c r="I5407" s="196" t="s">
        <v>10984</v>
      </c>
      <c r="J5407" s="196" t="s">
        <v>5432</v>
      </c>
      <c r="K5407" s="197">
        <v>373.33</v>
      </c>
      <c r="L5407" s="196" t="s">
        <v>5433</v>
      </c>
    </row>
    <row r="5408" spans="1:12" ht="15.75">
      <c r="A5408" s="196" t="s">
        <v>10820</v>
      </c>
      <c r="B5408" s="196" t="s">
        <v>10821</v>
      </c>
      <c r="C5408" s="196" t="s">
        <v>10974</v>
      </c>
      <c r="D5408" s="196">
        <v>287</v>
      </c>
      <c r="E5408" s="197" t="s">
        <v>144</v>
      </c>
      <c r="F5408" s="196" t="s">
        <v>144</v>
      </c>
      <c r="G5408" s="196">
        <v>101022</v>
      </c>
      <c r="H5408" s="196" t="s">
        <v>10986</v>
      </c>
      <c r="I5408" s="196" t="s">
        <v>10984</v>
      </c>
      <c r="J5408" s="196" t="s">
        <v>5432</v>
      </c>
      <c r="K5408" s="197">
        <v>324.27</v>
      </c>
      <c r="L5408" s="196" t="s">
        <v>5433</v>
      </c>
    </row>
    <row r="5409" spans="1:12" ht="15.75">
      <c r="A5409" s="196" t="s">
        <v>10820</v>
      </c>
      <c r="B5409" s="196" t="s">
        <v>10821</v>
      </c>
      <c r="C5409" s="196" t="s">
        <v>10974</v>
      </c>
      <c r="D5409" s="196">
        <v>287</v>
      </c>
      <c r="E5409" s="197" t="s">
        <v>144</v>
      </c>
      <c r="F5409" s="196" t="s">
        <v>144</v>
      </c>
      <c r="G5409" s="196">
        <v>101023</v>
      </c>
      <c r="H5409" s="196" t="s">
        <v>10987</v>
      </c>
      <c r="I5409" s="196" t="s">
        <v>10984</v>
      </c>
      <c r="J5409" s="196" t="s">
        <v>5432</v>
      </c>
      <c r="K5409" s="197">
        <v>330.95</v>
      </c>
      <c r="L5409" s="196" t="s">
        <v>5433</v>
      </c>
    </row>
    <row r="5410" spans="1:12" ht="15.75">
      <c r="A5410" s="196" t="s">
        <v>10820</v>
      </c>
      <c r="B5410" s="196" t="s">
        <v>10821</v>
      </c>
      <c r="C5410" s="196" t="s">
        <v>10974</v>
      </c>
      <c r="D5410" s="196">
        <v>287</v>
      </c>
      <c r="E5410" s="197" t="s">
        <v>144</v>
      </c>
      <c r="F5410" s="196" t="s">
        <v>144</v>
      </c>
      <c r="G5410" s="196">
        <v>101024</v>
      </c>
      <c r="H5410" s="196" t="s">
        <v>10988</v>
      </c>
      <c r="I5410" s="196" t="s">
        <v>10984</v>
      </c>
      <c r="J5410" s="196" t="s">
        <v>5432</v>
      </c>
      <c r="K5410" s="197">
        <v>328.35</v>
      </c>
      <c r="L5410" s="196" t="s">
        <v>5433</v>
      </c>
    </row>
    <row r="5411" spans="1:12" ht="15.75">
      <c r="A5411" s="196" t="s">
        <v>10820</v>
      </c>
      <c r="B5411" s="196" t="s">
        <v>10821</v>
      </c>
      <c r="C5411" s="196" t="s">
        <v>10974</v>
      </c>
      <c r="D5411" s="196">
        <v>287</v>
      </c>
      <c r="E5411" s="197" t="s">
        <v>144</v>
      </c>
      <c r="F5411" s="196" t="s">
        <v>144</v>
      </c>
      <c r="G5411" s="196">
        <v>101025</v>
      </c>
      <c r="H5411" s="196" t="s">
        <v>10989</v>
      </c>
      <c r="I5411" s="196" t="s">
        <v>10984</v>
      </c>
      <c r="J5411" s="196" t="s">
        <v>5432</v>
      </c>
      <c r="K5411" s="197">
        <v>333.23</v>
      </c>
      <c r="L5411" s="196" t="s">
        <v>5433</v>
      </c>
    </row>
    <row r="5412" spans="1:12" ht="15.75">
      <c r="A5412" s="196" t="s">
        <v>10820</v>
      </c>
      <c r="B5412" s="196" t="s">
        <v>10821</v>
      </c>
      <c r="C5412" s="196" t="s">
        <v>10974</v>
      </c>
      <c r="D5412" s="196">
        <v>287</v>
      </c>
      <c r="E5412" s="197" t="s">
        <v>144</v>
      </c>
      <c r="F5412" s="196" t="s">
        <v>144</v>
      </c>
      <c r="G5412" s="196">
        <v>101026</v>
      </c>
      <c r="H5412" s="196" t="s">
        <v>10990</v>
      </c>
      <c r="I5412" s="196" t="s">
        <v>10984</v>
      </c>
      <c r="J5412" s="196" t="s">
        <v>5432</v>
      </c>
      <c r="K5412" s="197">
        <v>335.36</v>
      </c>
      <c r="L5412" s="196" t="s">
        <v>5433</v>
      </c>
    </row>
    <row r="5413" spans="1:12" ht="15.75">
      <c r="A5413" s="196" t="s">
        <v>10820</v>
      </c>
      <c r="B5413" s="196" t="s">
        <v>10821</v>
      </c>
      <c r="C5413" s="196" t="s">
        <v>10974</v>
      </c>
      <c r="D5413" s="196">
        <v>287</v>
      </c>
      <c r="E5413" s="197" t="s">
        <v>144</v>
      </c>
      <c r="F5413" s="196" t="s">
        <v>144</v>
      </c>
      <c r="G5413" s="196">
        <v>101027</v>
      </c>
      <c r="H5413" s="196" t="s">
        <v>10991</v>
      </c>
      <c r="I5413" s="196" t="s">
        <v>10984</v>
      </c>
      <c r="J5413" s="196" t="s">
        <v>5432</v>
      </c>
      <c r="K5413" s="197">
        <v>372.74</v>
      </c>
      <c r="L5413" s="196" t="s">
        <v>5433</v>
      </c>
    </row>
    <row r="5414" spans="1:12" ht="15.75">
      <c r="A5414" s="196" t="s">
        <v>10992</v>
      </c>
      <c r="B5414" s="196" t="s">
        <v>10993</v>
      </c>
      <c r="C5414" s="196" t="s">
        <v>10994</v>
      </c>
      <c r="D5414" s="196">
        <v>155</v>
      </c>
      <c r="E5414" s="197" t="s">
        <v>144</v>
      </c>
      <c r="F5414" s="196" t="s">
        <v>144</v>
      </c>
      <c r="G5414" s="196">
        <v>88411</v>
      </c>
      <c r="H5414" s="196" t="s">
        <v>10995</v>
      </c>
      <c r="I5414" s="196" t="s">
        <v>5650</v>
      </c>
      <c r="J5414" s="196" t="s">
        <v>5884</v>
      </c>
      <c r="K5414" s="197">
        <v>2.66</v>
      </c>
      <c r="L5414" s="196" t="s">
        <v>5433</v>
      </c>
    </row>
    <row r="5415" spans="1:12" ht="15.75">
      <c r="A5415" s="196" t="s">
        <v>10992</v>
      </c>
      <c r="B5415" s="196" t="s">
        <v>10993</v>
      </c>
      <c r="C5415" s="196" t="s">
        <v>10994</v>
      </c>
      <c r="D5415" s="196">
        <v>155</v>
      </c>
      <c r="E5415" s="197" t="s">
        <v>144</v>
      </c>
      <c r="F5415" s="196" t="s">
        <v>144</v>
      </c>
      <c r="G5415" s="196">
        <v>88412</v>
      </c>
      <c r="H5415" s="196" t="s">
        <v>10996</v>
      </c>
      <c r="I5415" s="196" t="s">
        <v>5650</v>
      </c>
      <c r="J5415" s="196" t="s">
        <v>5884</v>
      </c>
      <c r="K5415" s="197">
        <v>2.0299999999999998</v>
      </c>
      <c r="L5415" s="196" t="s">
        <v>5433</v>
      </c>
    </row>
    <row r="5416" spans="1:12" ht="15.75">
      <c r="A5416" s="196" t="s">
        <v>10992</v>
      </c>
      <c r="B5416" s="196" t="s">
        <v>10993</v>
      </c>
      <c r="C5416" s="196" t="s">
        <v>10994</v>
      </c>
      <c r="D5416" s="196">
        <v>155</v>
      </c>
      <c r="E5416" s="197" t="s">
        <v>144</v>
      </c>
      <c r="F5416" s="196" t="s">
        <v>144</v>
      </c>
      <c r="G5416" s="196">
        <v>88413</v>
      </c>
      <c r="H5416" s="196" t="s">
        <v>10997</v>
      </c>
      <c r="I5416" s="196" t="s">
        <v>5650</v>
      </c>
      <c r="J5416" s="196" t="s">
        <v>5884</v>
      </c>
      <c r="K5416" s="197">
        <v>3.95</v>
      </c>
      <c r="L5416" s="196" t="s">
        <v>5433</v>
      </c>
    </row>
    <row r="5417" spans="1:12" ht="15.75">
      <c r="A5417" s="196" t="s">
        <v>10992</v>
      </c>
      <c r="B5417" s="196" t="s">
        <v>10993</v>
      </c>
      <c r="C5417" s="196" t="s">
        <v>10994</v>
      </c>
      <c r="D5417" s="196">
        <v>155</v>
      </c>
      <c r="E5417" s="197" t="s">
        <v>144</v>
      </c>
      <c r="F5417" s="196" t="s">
        <v>144</v>
      </c>
      <c r="G5417" s="196">
        <v>88414</v>
      </c>
      <c r="H5417" s="196" t="s">
        <v>10998</v>
      </c>
      <c r="I5417" s="196" t="s">
        <v>5650</v>
      </c>
      <c r="J5417" s="196" t="s">
        <v>5884</v>
      </c>
      <c r="K5417" s="197">
        <v>4.3499999999999996</v>
      </c>
      <c r="L5417" s="196" t="s">
        <v>5433</v>
      </c>
    </row>
    <row r="5418" spans="1:12" ht="15.75">
      <c r="A5418" s="196" t="s">
        <v>10992</v>
      </c>
      <c r="B5418" s="196" t="s">
        <v>10993</v>
      </c>
      <c r="C5418" s="196" t="s">
        <v>10994</v>
      </c>
      <c r="D5418" s="196">
        <v>155</v>
      </c>
      <c r="E5418" s="197" t="s">
        <v>144</v>
      </c>
      <c r="F5418" s="196" t="s">
        <v>144</v>
      </c>
      <c r="G5418" s="196">
        <v>88415</v>
      </c>
      <c r="H5418" s="196" t="s">
        <v>10999</v>
      </c>
      <c r="I5418" s="196" t="s">
        <v>5650</v>
      </c>
      <c r="J5418" s="196" t="s">
        <v>5884</v>
      </c>
      <c r="K5418" s="197">
        <v>2.87</v>
      </c>
      <c r="L5418" s="196" t="s">
        <v>5433</v>
      </c>
    </row>
    <row r="5419" spans="1:12" ht="15.75">
      <c r="A5419" s="196" t="s">
        <v>10992</v>
      </c>
      <c r="B5419" s="196" t="s">
        <v>10993</v>
      </c>
      <c r="C5419" s="196" t="s">
        <v>10994</v>
      </c>
      <c r="D5419" s="196">
        <v>155</v>
      </c>
      <c r="E5419" s="197" t="s">
        <v>144</v>
      </c>
      <c r="F5419" s="196" t="s">
        <v>144</v>
      </c>
      <c r="G5419" s="196">
        <v>88416</v>
      </c>
      <c r="H5419" s="196" t="s">
        <v>11000</v>
      </c>
      <c r="I5419" s="196" t="s">
        <v>5650</v>
      </c>
      <c r="J5419" s="196" t="s">
        <v>5503</v>
      </c>
      <c r="K5419" s="197">
        <v>15.8</v>
      </c>
      <c r="L5419" s="196" t="s">
        <v>5433</v>
      </c>
    </row>
    <row r="5420" spans="1:12" ht="15.75">
      <c r="A5420" s="196" t="s">
        <v>10992</v>
      </c>
      <c r="B5420" s="196" t="s">
        <v>10993</v>
      </c>
      <c r="C5420" s="196" t="s">
        <v>10994</v>
      </c>
      <c r="D5420" s="196">
        <v>155</v>
      </c>
      <c r="E5420" s="197" t="s">
        <v>144</v>
      </c>
      <c r="F5420" s="196" t="s">
        <v>144</v>
      </c>
      <c r="G5420" s="196">
        <v>88417</v>
      </c>
      <c r="H5420" s="196" t="s">
        <v>11001</v>
      </c>
      <c r="I5420" s="196" t="s">
        <v>5650</v>
      </c>
      <c r="J5420" s="196" t="s">
        <v>5503</v>
      </c>
      <c r="K5420" s="197">
        <v>13.53</v>
      </c>
      <c r="L5420" s="196" t="s">
        <v>5433</v>
      </c>
    </row>
    <row r="5421" spans="1:12" ht="15.75">
      <c r="A5421" s="196" t="s">
        <v>10992</v>
      </c>
      <c r="B5421" s="196" t="s">
        <v>10993</v>
      </c>
      <c r="C5421" s="196" t="s">
        <v>10994</v>
      </c>
      <c r="D5421" s="196">
        <v>155</v>
      </c>
      <c r="E5421" s="197" t="s">
        <v>144</v>
      </c>
      <c r="F5421" s="196" t="s">
        <v>144</v>
      </c>
      <c r="G5421" s="196">
        <v>88420</v>
      </c>
      <c r="H5421" s="196" t="s">
        <v>11002</v>
      </c>
      <c r="I5421" s="196" t="s">
        <v>5650</v>
      </c>
      <c r="J5421" s="196" t="s">
        <v>5503</v>
      </c>
      <c r="K5421" s="197">
        <v>20.350000000000001</v>
      </c>
      <c r="L5421" s="196" t="s">
        <v>5433</v>
      </c>
    </row>
    <row r="5422" spans="1:12" ht="15.75">
      <c r="A5422" s="196" t="s">
        <v>10992</v>
      </c>
      <c r="B5422" s="196" t="s">
        <v>10993</v>
      </c>
      <c r="C5422" s="196" t="s">
        <v>10994</v>
      </c>
      <c r="D5422" s="196">
        <v>155</v>
      </c>
      <c r="E5422" s="197" t="s">
        <v>144</v>
      </c>
      <c r="F5422" s="196" t="s">
        <v>144</v>
      </c>
      <c r="G5422" s="196">
        <v>88421</v>
      </c>
      <c r="H5422" s="196" t="s">
        <v>11003</v>
      </c>
      <c r="I5422" s="196" t="s">
        <v>5650</v>
      </c>
      <c r="J5422" s="196" t="s">
        <v>5503</v>
      </c>
      <c r="K5422" s="197">
        <v>21.8</v>
      </c>
      <c r="L5422" s="196" t="s">
        <v>5433</v>
      </c>
    </row>
    <row r="5423" spans="1:12" ht="15.75">
      <c r="A5423" s="196" t="s">
        <v>10992</v>
      </c>
      <c r="B5423" s="196" t="s">
        <v>10993</v>
      </c>
      <c r="C5423" s="196" t="s">
        <v>10994</v>
      </c>
      <c r="D5423" s="196">
        <v>155</v>
      </c>
      <c r="E5423" s="197" t="s">
        <v>144</v>
      </c>
      <c r="F5423" s="196" t="s">
        <v>144</v>
      </c>
      <c r="G5423" s="196">
        <v>88423</v>
      </c>
      <c r="H5423" s="196" t="s">
        <v>11004</v>
      </c>
      <c r="I5423" s="196" t="s">
        <v>5650</v>
      </c>
      <c r="J5423" s="196" t="s">
        <v>5503</v>
      </c>
      <c r="K5423" s="197">
        <v>16.5</v>
      </c>
      <c r="L5423" s="196" t="s">
        <v>5433</v>
      </c>
    </row>
    <row r="5424" spans="1:12" ht="15.75">
      <c r="A5424" s="196" t="s">
        <v>10992</v>
      </c>
      <c r="B5424" s="196" t="s">
        <v>10993</v>
      </c>
      <c r="C5424" s="196" t="s">
        <v>10994</v>
      </c>
      <c r="D5424" s="196">
        <v>155</v>
      </c>
      <c r="E5424" s="197" t="s">
        <v>144</v>
      </c>
      <c r="F5424" s="196" t="s">
        <v>144</v>
      </c>
      <c r="G5424" s="196">
        <v>88424</v>
      </c>
      <c r="H5424" s="196" t="s">
        <v>11005</v>
      </c>
      <c r="I5424" s="196" t="s">
        <v>5650</v>
      </c>
      <c r="J5424" s="196" t="s">
        <v>5503</v>
      </c>
      <c r="K5424" s="197">
        <v>18.899999999999999</v>
      </c>
      <c r="L5424" s="196" t="s">
        <v>5433</v>
      </c>
    </row>
    <row r="5425" spans="1:12" ht="15.75">
      <c r="A5425" s="196" t="s">
        <v>10992</v>
      </c>
      <c r="B5425" s="196" t="s">
        <v>10993</v>
      </c>
      <c r="C5425" s="196" t="s">
        <v>10994</v>
      </c>
      <c r="D5425" s="196">
        <v>155</v>
      </c>
      <c r="E5425" s="197" t="s">
        <v>144</v>
      </c>
      <c r="F5425" s="196" t="s">
        <v>144</v>
      </c>
      <c r="G5425" s="196">
        <v>88426</v>
      </c>
      <c r="H5425" s="196" t="s">
        <v>11006</v>
      </c>
      <c r="I5425" s="196" t="s">
        <v>5650</v>
      </c>
      <c r="J5425" s="196" t="s">
        <v>5503</v>
      </c>
      <c r="K5425" s="197">
        <v>15</v>
      </c>
      <c r="L5425" s="196" t="s">
        <v>5433</v>
      </c>
    </row>
    <row r="5426" spans="1:12" ht="15.75">
      <c r="A5426" s="196" t="s">
        <v>10992</v>
      </c>
      <c r="B5426" s="196" t="s">
        <v>10993</v>
      </c>
      <c r="C5426" s="196" t="s">
        <v>10994</v>
      </c>
      <c r="D5426" s="196">
        <v>155</v>
      </c>
      <c r="E5426" s="197" t="s">
        <v>144</v>
      </c>
      <c r="F5426" s="196" t="s">
        <v>144</v>
      </c>
      <c r="G5426" s="196">
        <v>88428</v>
      </c>
      <c r="H5426" s="196" t="s">
        <v>11007</v>
      </c>
      <c r="I5426" s="196" t="s">
        <v>5650</v>
      </c>
      <c r="J5426" s="196" t="s">
        <v>5503</v>
      </c>
      <c r="K5426" s="197">
        <v>26.75</v>
      </c>
      <c r="L5426" s="196" t="s">
        <v>5433</v>
      </c>
    </row>
    <row r="5427" spans="1:12" ht="15.75">
      <c r="A5427" s="196" t="s">
        <v>10992</v>
      </c>
      <c r="B5427" s="196" t="s">
        <v>10993</v>
      </c>
      <c r="C5427" s="196" t="s">
        <v>10994</v>
      </c>
      <c r="D5427" s="196">
        <v>155</v>
      </c>
      <c r="E5427" s="197" t="s">
        <v>144</v>
      </c>
      <c r="F5427" s="196" t="s">
        <v>144</v>
      </c>
      <c r="G5427" s="196">
        <v>88429</v>
      </c>
      <c r="H5427" s="196" t="s">
        <v>11008</v>
      </c>
      <c r="I5427" s="196" t="s">
        <v>5650</v>
      </c>
      <c r="J5427" s="196" t="s">
        <v>5503</v>
      </c>
      <c r="K5427" s="197">
        <v>29.26</v>
      </c>
      <c r="L5427" s="196" t="s">
        <v>5433</v>
      </c>
    </row>
    <row r="5428" spans="1:12" ht="15.75">
      <c r="A5428" s="196" t="s">
        <v>10992</v>
      </c>
      <c r="B5428" s="196" t="s">
        <v>10993</v>
      </c>
      <c r="C5428" s="196" t="s">
        <v>10994</v>
      </c>
      <c r="D5428" s="196">
        <v>155</v>
      </c>
      <c r="E5428" s="197" t="s">
        <v>144</v>
      </c>
      <c r="F5428" s="196" t="s">
        <v>144</v>
      </c>
      <c r="G5428" s="196">
        <v>88431</v>
      </c>
      <c r="H5428" s="196" t="s">
        <v>11009</v>
      </c>
      <c r="I5428" s="196" t="s">
        <v>5650</v>
      </c>
      <c r="J5428" s="196" t="s">
        <v>5503</v>
      </c>
      <c r="K5428" s="197">
        <v>20.13</v>
      </c>
      <c r="L5428" s="196" t="s">
        <v>5433</v>
      </c>
    </row>
    <row r="5429" spans="1:12" ht="15.75">
      <c r="A5429" s="196" t="s">
        <v>10992</v>
      </c>
      <c r="B5429" s="196" t="s">
        <v>10993</v>
      </c>
      <c r="C5429" s="196" t="s">
        <v>10994</v>
      </c>
      <c r="D5429" s="196">
        <v>155</v>
      </c>
      <c r="E5429" s="197" t="s">
        <v>144</v>
      </c>
      <c r="F5429" s="196" t="s">
        <v>144</v>
      </c>
      <c r="G5429" s="196">
        <v>88432</v>
      </c>
      <c r="H5429" s="196" t="s">
        <v>11010</v>
      </c>
      <c r="I5429" s="196" t="s">
        <v>5650</v>
      </c>
      <c r="J5429" s="196" t="s">
        <v>5503</v>
      </c>
      <c r="K5429" s="197">
        <v>15.28</v>
      </c>
      <c r="L5429" s="196" t="s">
        <v>5433</v>
      </c>
    </row>
    <row r="5430" spans="1:12" ht="15.75">
      <c r="A5430" s="196" t="s">
        <v>10992</v>
      </c>
      <c r="B5430" s="196" t="s">
        <v>10993</v>
      </c>
      <c r="C5430" s="196" t="s">
        <v>10994</v>
      </c>
      <c r="D5430" s="196">
        <v>155</v>
      </c>
      <c r="E5430" s="197" t="s">
        <v>144</v>
      </c>
      <c r="F5430" s="196" t="s">
        <v>144</v>
      </c>
      <c r="G5430" s="196">
        <v>88482</v>
      </c>
      <c r="H5430" s="196" t="s">
        <v>11011</v>
      </c>
      <c r="I5430" s="196" t="s">
        <v>5650</v>
      </c>
      <c r="J5430" s="196" t="s">
        <v>5503</v>
      </c>
      <c r="K5430" s="197">
        <v>3.62</v>
      </c>
      <c r="L5430" s="196" t="s">
        <v>5433</v>
      </c>
    </row>
    <row r="5431" spans="1:12" ht="15.75">
      <c r="A5431" s="196" t="s">
        <v>10992</v>
      </c>
      <c r="B5431" s="196" t="s">
        <v>10993</v>
      </c>
      <c r="C5431" s="196" t="s">
        <v>10994</v>
      </c>
      <c r="D5431" s="196">
        <v>155</v>
      </c>
      <c r="E5431" s="197" t="s">
        <v>144</v>
      </c>
      <c r="F5431" s="196" t="s">
        <v>144</v>
      </c>
      <c r="G5431" s="196">
        <v>88483</v>
      </c>
      <c r="H5431" s="196" t="s">
        <v>11012</v>
      </c>
      <c r="I5431" s="196" t="s">
        <v>5650</v>
      </c>
      <c r="J5431" s="196" t="s">
        <v>5503</v>
      </c>
      <c r="K5431" s="197">
        <v>3.35</v>
      </c>
      <c r="L5431" s="196" t="s">
        <v>5433</v>
      </c>
    </row>
    <row r="5432" spans="1:12" ht="15.75">
      <c r="A5432" s="196" t="s">
        <v>10992</v>
      </c>
      <c r="B5432" s="196" t="s">
        <v>10993</v>
      </c>
      <c r="C5432" s="196" t="s">
        <v>10994</v>
      </c>
      <c r="D5432" s="196">
        <v>155</v>
      </c>
      <c r="E5432" s="197" t="s">
        <v>144</v>
      </c>
      <c r="F5432" s="196" t="s">
        <v>144</v>
      </c>
      <c r="G5432" s="196">
        <v>88484</v>
      </c>
      <c r="H5432" s="196" t="s">
        <v>11013</v>
      </c>
      <c r="I5432" s="196" t="s">
        <v>5650</v>
      </c>
      <c r="J5432" s="196" t="s">
        <v>5884</v>
      </c>
      <c r="K5432" s="197">
        <v>2.88</v>
      </c>
      <c r="L5432" s="196" t="s">
        <v>5433</v>
      </c>
    </row>
    <row r="5433" spans="1:12" ht="15.75">
      <c r="A5433" s="196" t="s">
        <v>10992</v>
      </c>
      <c r="B5433" s="196" t="s">
        <v>10993</v>
      </c>
      <c r="C5433" s="196" t="s">
        <v>10994</v>
      </c>
      <c r="D5433" s="196">
        <v>155</v>
      </c>
      <c r="E5433" s="197" t="s">
        <v>144</v>
      </c>
      <c r="F5433" s="196" t="s">
        <v>144</v>
      </c>
      <c r="G5433" s="196">
        <v>88485</v>
      </c>
      <c r="H5433" s="196" t="s">
        <v>11014</v>
      </c>
      <c r="I5433" s="196" t="s">
        <v>5650</v>
      </c>
      <c r="J5433" s="196" t="s">
        <v>5884</v>
      </c>
      <c r="K5433" s="197">
        <v>2.5099999999999998</v>
      </c>
      <c r="L5433" s="196" t="s">
        <v>5433</v>
      </c>
    </row>
    <row r="5434" spans="1:12" ht="15.75">
      <c r="A5434" s="196" t="s">
        <v>10992</v>
      </c>
      <c r="B5434" s="196" t="s">
        <v>10993</v>
      </c>
      <c r="C5434" s="196" t="s">
        <v>10994</v>
      </c>
      <c r="D5434" s="196">
        <v>155</v>
      </c>
      <c r="E5434" s="197" t="s">
        <v>144</v>
      </c>
      <c r="F5434" s="196" t="s">
        <v>144</v>
      </c>
      <c r="G5434" s="196">
        <v>88486</v>
      </c>
      <c r="H5434" s="196" t="s">
        <v>11015</v>
      </c>
      <c r="I5434" s="196" t="s">
        <v>5650</v>
      </c>
      <c r="J5434" s="196" t="s">
        <v>5503</v>
      </c>
      <c r="K5434" s="197">
        <v>11.53</v>
      </c>
      <c r="L5434" s="196" t="s">
        <v>5433</v>
      </c>
    </row>
    <row r="5435" spans="1:12" ht="15.75">
      <c r="A5435" s="196" t="s">
        <v>10992</v>
      </c>
      <c r="B5435" s="196" t="s">
        <v>10993</v>
      </c>
      <c r="C5435" s="196" t="s">
        <v>10994</v>
      </c>
      <c r="D5435" s="196">
        <v>155</v>
      </c>
      <c r="E5435" s="197" t="s">
        <v>144</v>
      </c>
      <c r="F5435" s="196" t="s">
        <v>144</v>
      </c>
      <c r="G5435" s="196">
        <v>88487</v>
      </c>
      <c r="H5435" s="196" t="s">
        <v>11016</v>
      </c>
      <c r="I5435" s="196" t="s">
        <v>5650</v>
      </c>
      <c r="J5435" s="196" t="s">
        <v>5503</v>
      </c>
      <c r="K5435" s="197">
        <v>10.32</v>
      </c>
      <c r="L5435" s="196" t="s">
        <v>5433</v>
      </c>
    </row>
    <row r="5436" spans="1:12" ht="15.75">
      <c r="A5436" s="196" t="s">
        <v>10992</v>
      </c>
      <c r="B5436" s="196" t="s">
        <v>10993</v>
      </c>
      <c r="C5436" s="196" t="s">
        <v>10994</v>
      </c>
      <c r="D5436" s="196">
        <v>155</v>
      </c>
      <c r="E5436" s="197" t="s">
        <v>144</v>
      </c>
      <c r="F5436" s="196" t="s">
        <v>144</v>
      </c>
      <c r="G5436" s="196">
        <v>88488</v>
      </c>
      <c r="H5436" s="196" t="s">
        <v>11017</v>
      </c>
      <c r="I5436" s="196" t="s">
        <v>5650</v>
      </c>
      <c r="J5436" s="196" t="s">
        <v>5503</v>
      </c>
      <c r="K5436" s="197">
        <v>13.78</v>
      </c>
      <c r="L5436" s="196" t="s">
        <v>5433</v>
      </c>
    </row>
    <row r="5437" spans="1:12" ht="15.75">
      <c r="A5437" s="196" t="s">
        <v>10992</v>
      </c>
      <c r="B5437" s="196" t="s">
        <v>10993</v>
      </c>
      <c r="C5437" s="196" t="s">
        <v>10994</v>
      </c>
      <c r="D5437" s="196">
        <v>155</v>
      </c>
      <c r="E5437" s="197" t="s">
        <v>144</v>
      </c>
      <c r="F5437" s="196" t="s">
        <v>144</v>
      </c>
      <c r="G5437" s="196">
        <v>88489</v>
      </c>
      <c r="H5437" s="196" t="s">
        <v>11018</v>
      </c>
      <c r="I5437" s="196" t="s">
        <v>5650</v>
      </c>
      <c r="J5437" s="196" t="s">
        <v>5503</v>
      </c>
      <c r="K5437" s="197">
        <v>12.06</v>
      </c>
      <c r="L5437" s="196" t="s">
        <v>5433</v>
      </c>
    </row>
    <row r="5438" spans="1:12" ht="15.75">
      <c r="A5438" s="196" t="s">
        <v>10992</v>
      </c>
      <c r="B5438" s="196" t="s">
        <v>10993</v>
      </c>
      <c r="C5438" s="196" t="s">
        <v>10994</v>
      </c>
      <c r="D5438" s="196">
        <v>155</v>
      </c>
      <c r="E5438" s="197" t="s">
        <v>144</v>
      </c>
      <c r="F5438" s="196" t="s">
        <v>144</v>
      </c>
      <c r="G5438" s="196">
        <v>88490</v>
      </c>
      <c r="H5438" s="196" t="s">
        <v>11019</v>
      </c>
      <c r="I5438" s="196" t="s">
        <v>5650</v>
      </c>
      <c r="J5438" s="196" t="s">
        <v>5432</v>
      </c>
      <c r="K5438" s="197">
        <v>8.3699999999999992</v>
      </c>
      <c r="L5438" s="196" t="s">
        <v>5433</v>
      </c>
    </row>
    <row r="5439" spans="1:12" ht="15.75">
      <c r="A5439" s="196" t="s">
        <v>10992</v>
      </c>
      <c r="B5439" s="196" t="s">
        <v>10993</v>
      </c>
      <c r="C5439" s="196" t="s">
        <v>10994</v>
      </c>
      <c r="D5439" s="196">
        <v>155</v>
      </c>
      <c r="E5439" s="197" t="s">
        <v>144</v>
      </c>
      <c r="F5439" s="196" t="s">
        <v>144</v>
      </c>
      <c r="G5439" s="196">
        <v>88491</v>
      </c>
      <c r="H5439" s="196" t="s">
        <v>11020</v>
      </c>
      <c r="I5439" s="196" t="s">
        <v>5650</v>
      </c>
      <c r="J5439" s="196" t="s">
        <v>5432</v>
      </c>
      <c r="K5439" s="197">
        <v>8.09</v>
      </c>
      <c r="L5439" s="196" t="s">
        <v>5433</v>
      </c>
    </row>
    <row r="5440" spans="1:12" ht="15.75">
      <c r="A5440" s="196" t="s">
        <v>10992</v>
      </c>
      <c r="B5440" s="196" t="s">
        <v>10993</v>
      </c>
      <c r="C5440" s="196" t="s">
        <v>10994</v>
      </c>
      <c r="D5440" s="196">
        <v>155</v>
      </c>
      <c r="E5440" s="197" t="s">
        <v>144</v>
      </c>
      <c r="F5440" s="196" t="s">
        <v>144</v>
      </c>
      <c r="G5440" s="196">
        <v>88492</v>
      </c>
      <c r="H5440" s="196" t="s">
        <v>11021</v>
      </c>
      <c r="I5440" s="196" t="s">
        <v>5650</v>
      </c>
      <c r="J5440" s="196" t="s">
        <v>5432</v>
      </c>
      <c r="K5440" s="197">
        <v>8.93</v>
      </c>
      <c r="L5440" s="196" t="s">
        <v>5433</v>
      </c>
    </row>
    <row r="5441" spans="1:12" ht="15.75">
      <c r="A5441" s="196" t="s">
        <v>10992</v>
      </c>
      <c r="B5441" s="196" t="s">
        <v>10993</v>
      </c>
      <c r="C5441" s="196" t="s">
        <v>10994</v>
      </c>
      <c r="D5441" s="196">
        <v>155</v>
      </c>
      <c r="E5441" s="197" t="s">
        <v>144</v>
      </c>
      <c r="F5441" s="196" t="s">
        <v>144</v>
      </c>
      <c r="G5441" s="196">
        <v>88493</v>
      </c>
      <c r="H5441" s="196" t="s">
        <v>11022</v>
      </c>
      <c r="I5441" s="196" t="s">
        <v>5650</v>
      </c>
      <c r="J5441" s="196" t="s">
        <v>5432</v>
      </c>
      <c r="K5441" s="197">
        <v>8.51</v>
      </c>
      <c r="L5441" s="196" t="s">
        <v>5433</v>
      </c>
    </row>
    <row r="5442" spans="1:12" ht="15.75">
      <c r="A5442" s="196" t="s">
        <v>10992</v>
      </c>
      <c r="B5442" s="196" t="s">
        <v>10993</v>
      </c>
      <c r="C5442" s="196" t="s">
        <v>10994</v>
      </c>
      <c r="D5442" s="196">
        <v>155</v>
      </c>
      <c r="E5442" s="197" t="s">
        <v>144</v>
      </c>
      <c r="F5442" s="196" t="s">
        <v>144</v>
      </c>
      <c r="G5442" s="196">
        <v>88494</v>
      </c>
      <c r="H5442" s="196" t="s">
        <v>11023</v>
      </c>
      <c r="I5442" s="196" t="s">
        <v>5650</v>
      </c>
      <c r="J5442" s="196" t="s">
        <v>5503</v>
      </c>
      <c r="K5442" s="197">
        <v>17.97</v>
      </c>
      <c r="L5442" s="196" t="s">
        <v>5433</v>
      </c>
    </row>
    <row r="5443" spans="1:12" ht="15.75">
      <c r="A5443" s="196" t="s">
        <v>10992</v>
      </c>
      <c r="B5443" s="196" t="s">
        <v>10993</v>
      </c>
      <c r="C5443" s="196" t="s">
        <v>10994</v>
      </c>
      <c r="D5443" s="196">
        <v>155</v>
      </c>
      <c r="E5443" s="197" t="s">
        <v>144</v>
      </c>
      <c r="F5443" s="196" t="s">
        <v>144</v>
      </c>
      <c r="G5443" s="196">
        <v>88495</v>
      </c>
      <c r="H5443" s="196" t="s">
        <v>11024</v>
      </c>
      <c r="I5443" s="196" t="s">
        <v>5650</v>
      </c>
      <c r="J5443" s="196" t="s">
        <v>5503</v>
      </c>
      <c r="K5443" s="197">
        <v>9.73</v>
      </c>
      <c r="L5443" s="196" t="s">
        <v>5433</v>
      </c>
    </row>
    <row r="5444" spans="1:12" ht="15.75">
      <c r="A5444" s="196" t="s">
        <v>10992</v>
      </c>
      <c r="B5444" s="196" t="s">
        <v>10993</v>
      </c>
      <c r="C5444" s="196" t="s">
        <v>10994</v>
      </c>
      <c r="D5444" s="196">
        <v>155</v>
      </c>
      <c r="E5444" s="197" t="s">
        <v>144</v>
      </c>
      <c r="F5444" s="196" t="s">
        <v>144</v>
      </c>
      <c r="G5444" s="196">
        <v>88496</v>
      </c>
      <c r="H5444" s="196" t="s">
        <v>11025</v>
      </c>
      <c r="I5444" s="196" t="s">
        <v>5650</v>
      </c>
      <c r="J5444" s="196" t="s">
        <v>5503</v>
      </c>
      <c r="K5444" s="197">
        <v>24.38</v>
      </c>
      <c r="L5444" s="196" t="s">
        <v>5433</v>
      </c>
    </row>
    <row r="5445" spans="1:12" ht="15.75">
      <c r="A5445" s="196" t="s">
        <v>10992</v>
      </c>
      <c r="B5445" s="196" t="s">
        <v>10993</v>
      </c>
      <c r="C5445" s="196" t="s">
        <v>10994</v>
      </c>
      <c r="D5445" s="196">
        <v>155</v>
      </c>
      <c r="E5445" s="197" t="s">
        <v>144</v>
      </c>
      <c r="F5445" s="196" t="s">
        <v>144</v>
      </c>
      <c r="G5445" s="196">
        <v>88497</v>
      </c>
      <c r="H5445" s="196" t="s">
        <v>11026</v>
      </c>
      <c r="I5445" s="196" t="s">
        <v>5650</v>
      </c>
      <c r="J5445" s="196" t="s">
        <v>5503</v>
      </c>
      <c r="K5445" s="197">
        <v>13.37</v>
      </c>
      <c r="L5445" s="196" t="s">
        <v>5433</v>
      </c>
    </row>
    <row r="5446" spans="1:12" ht="15.75">
      <c r="A5446" s="196" t="s">
        <v>10992</v>
      </c>
      <c r="B5446" s="196" t="s">
        <v>10993</v>
      </c>
      <c r="C5446" s="196" t="s">
        <v>10994</v>
      </c>
      <c r="D5446" s="196">
        <v>155</v>
      </c>
      <c r="E5446" s="197" t="s">
        <v>144</v>
      </c>
      <c r="F5446" s="196" t="s">
        <v>144</v>
      </c>
      <c r="G5446" s="196">
        <v>95305</v>
      </c>
      <c r="H5446" s="196" t="s">
        <v>11027</v>
      </c>
      <c r="I5446" s="196" t="s">
        <v>5650</v>
      </c>
      <c r="J5446" s="196" t="s">
        <v>5503</v>
      </c>
      <c r="K5446" s="197">
        <v>12.49</v>
      </c>
      <c r="L5446" s="196" t="s">
        <v>5433</v>
      </c>
    </row>
    <row r="5447" spans="1:12" ht="15.75">
      <c r="A5447" s="196" t="s">
        <v>10992</v>
      </c>
      <c r="B5447" s="196" t="s">
        <v>10993</v>
      </c>
      <c r="C5447" s="196" t="s">
        <v>10994</v>
      </c>
      <c r="D5447" s="196">
        <v>155</v>
      </c>
      <c r="E5447" s="197" t="s">
        <v>144</v>
      </c>
      <c r="F5447" s="196" t="s">
        <v>144</v>
      </c>
      <c r="G5447" s="196">
        <v>95306</v>
      </c>
      <c r="H5447" s="196" t="s">
        <v>11028</v>
      </c>
      <c r="I5447" s="196" t="s">
        <v>5650</v>
      </c>
      <c r="J5447" s="196" t="s">
        <v>5503</v>
      </c>
      <c r="K5447" s="197">
        <v>14.67</v>
      </c>
      <c r="L5447" s="196" t="s">
        <v>5433</v>
      </c>
    </row>
    <row r="5448" spans="1:12" ht="15.75">
      <c r="A5448" s="196" t="s">
        <v>10992</v>
      </c>
      <c r="B5448" s="196" t="s">
        <v>10993</v>
      </c>
      <c r="C5448" s="196" t="s">
        <v>10994</v>
      </c>
      <c r="D5448" s="196">
        <v>155</v>
      </c>
      <c r="E5448" s="197" t="s">
        <v>144</v>
      </c>
      <c r="F5448" s="196" t="s">
        <v>144</v>
      </c>
      <c r="G5448" s="196">
        <v>95622</v>
      </c>
      <c r="H5448" s="196" t="s">
        <v>11029</v>
      </c>
      <c r="I5448" s="196" t="s">
        <v>5650</v>
      </c>
      <c r="J5448" s="196" t="s">
        <v>5503</v>
      </c>
      <c r="K5448" s="197">
        <v>12.66</v>
      </c>
      <c r="L5448" s="196" t="s">
        <v>5433</v>
      </c>
    </row>
    <row r="5449" spans="1:12" ht="15.75">
      <c r="A5449" s="196" t="s">
        <v>10992</v>
      </c>
      <c r="B5449" s="196" t="s">
        <v>10993</v>
      </c>
      <c r="C5449" s="196" t="s">
        <v>10994</v>
      </c>
      <c r="D5449" s="196">
        <v>155</v>
      </c>
      <c r="E5449" s="197" t="s">
        <v>144</v>
      </c>
      <c r="F5449" s="196" t="s">
        <v>144</v>
      </c>
      <c r="G5449" s="196">
        <v>95623</v>
      </c>
      <c r="H5449" s="196" t="s">
        <v>11030</v>
      </c>
      <c r="I5449" s="196" t="s">
        <v>5650</v>
      </c>
      <c r="J5449" s="196" t="s">
        <v>5503</v>
      </c>
      <c r="K5449" s="197">
        <v>9.57</v>
      </c>
      <c r="L5449" s="196" t="s">
        <v>5433</v>
      </c>
    </row>
    <row r="5450" spans="1:12" ht="15.75">
      <c r="A5450" s="196" t="s">
        <v>10992</v>
      </c>
      <c r="B5450" s="196" t="s">
        <v>10993</v>
      </c>
      <c r="C5450" s="196" t="s">
        <v>10994</v>
      </c>
      <c r="D5450" s="196">
        <v>155</v>
      </c>
      <c r="E5450" s="197" t="s">
        <v>144</v>
      </c>
      <c r="F5450" s="196" t="s">
        <v>144</v>
      </c>
      <c r="G5450" s="196">
        <v>95624</v>
      </c>
      <c r="H5450" s="196" t="s">
        <v>11031</v>
      </c>
      <c r="I5450" s="196" t="s">
        <v>5650</v>
      </c>
      <c r="J5450" s="196" t="s">
        <v>5503</v>
      </c>
      <c r="K5450" s="197">
        <v>18.93</v>
      </c>
      <c r="L5450" s="196" t="s">
        <v>5433</v>
      </c>
    </row>
    <row r="5451" spans="1:12" ht="15.75">
      <c r="A5451" s="196" t="s">
        <v>10992</v>
      </c>
      <c r="B5451" s="196" t="s">
        <v>10993</v>
      </c>
      <c r="C5451" s="196" t="s">
        <v>10994</v>
      </c>
      <c r="D5451" s="196">
        <v>155</v>
      </c>
      <c r="E5451" s="197" t="s">
        <v>144</v>
      </c>
      <c r="F5451" s="196" t="s">
        <v>144</v>
      </c>
      <c r="G5451" s="196">
        <v>95625</v>
      </c>
      <c r="H5451" s="196" t="s">
        <v>11032</v>
      </c>
      <c r="I5451" s="196" t="s">
        <v>5650</v>
      </c>
      <c r="J5451" s="196" t="s">
        <v>5503</v>
      </c>
      <c r="K5451" s="197">
        <v>20.91</v>
      </c>
      <c r="L5451" s="196" t="s">
        <v>5433</v>
      </c>
    </row>
    <row r="5452" spans="1:12" ht="15.75">
      <c r="A5452" s="196" t="s">
        <v>10992</v>
      </c>
      <c r="B5452" s="196" t="s">
        <v>10993</v>
      </c>
      <c r="C5452" s="196" t="s">
        <v>10994</v>
      </c>
      <c r="D5452" s="196">
        <v>155</v>
      </c>
      <c r="E5452" s="197" t="s">
        <v>144</v>
      </c>
      <c r="F5452" s="196" t="s">
        <v>144</v>
      </c>
      <c r="G5452" s="196">
        <v>95626</v>
      </c>
      <c r="H5452" s="196" t="s">
        <v>11033</v>
      </c>
      <c r="I5452" s="196" t="s">
        <v>5650</v>
      </c>
      <c r="J5452" s="196" t="s">
        <v>5503</v>
      </c>
      <c r="K5452" s="197">
        <v>13.65</v>
      </c>
      <c r="L5452" s="196" t="s">
        <v>5433</v>
      </c>
    </row>
    <row r="5453" spans="1:12" ht="15.75">
      <c r="A5453" s="196" t="s">
        <v>10992</v>
      </c>
      <c r="B5453" s="196" t="s">
        <v>10993</v>
      </c>
      <c r="C5453" s="196" t="s">
        <v>10994</v>
      </c>
      <c r="D5453" s="196">
        <v>155</v>
      </c>
      <c r="E5453" s="197" t="s">
        <v>144</v>
      </c>
      <c r="F5453" s="196" t="s">
        <v>144</v>
      </c>
      <c r="G5453" s="196">
        <v>96126</v>
      </c>
      <c r="H5453" s="196" t="s">
        <v>11034</v>
      </c>
      <c r="I5453" s="196" t="s">
        <v>5650</v>
      </c>
      <c r="J5453" s="196" t="s">
        <v>5503</v>
      </c>
      <c r="K5453" s="197">
        <v>16.16</v>
      </c>
      <c r="L5453" s="196" t="s">
        <v>5433</v>
      </c>
    </row>
    <row r="5454" spans="1:12" ht="15.75">
      <c r="A5454" s="196" t="s">
        <v>10992</v>
      </c>
      <c r="B5454" s="196" t="s">
        <v>10993</v>
      </c>
      <c r="C5454" s="196" t="s">
        <v>10994</v>
      </c>
      <c r="D5454" s="196">
        <v>155</v>
      </c>
      <c r="E5454" s="197" t="s">
        <v>144</v>
      </c>
      <c r="F5454" s="196" t="s">
        <v>144</v>
      </c>
      <c r="G5454" s="196">
        <v>96127</v>
      </c>
      <c r="H5454" s="196" t="s">
        <v>11035</v>
      </c>
      <c r="I5454" s="196" t="s">
        <v>5650</v>
      </c>
      <c r="J5454" s="196" t="s">
        <v>5503</v>
      </c>
      <c r="K5454" s="197">
        <v>12.31</v>
      </c>
      <c r="L5454" s="196" t="s">
        <v>5433</v>
      </c>
    </row>
    <row r="5455" spans="1:12" ht="15.75">
      <c r="A5455" s="196" t="s">
        <v>10992</v>
      </c>
      <c r="B5455" s="196" t="s">
        <v>10993</v>
      </c>
      <c r="C5455" s="196" t="s">
        <v>10994</v>
      </c>
      <c r="D5455" s="196">
        <v>155</v>
      </c>
      <c r="E5455" s="197" t="s">
        <v>144</v>
      </c>
      <c r="F5455" s="196" t="s">
        <v>144</v>
      </c>
      <c r="G5455" s="196">
        <v>96128</v>
      </c>
      <c r="H5455" s="196" t="s">
        <v>11036</v>
      </c>
      <c r="I5455" s="196" t="s">
        <v>5650</v>
      </c>
      <c r="J5455" s="196" t="s">
        <v>5503</v>
      </c>
      <c r="K5455" s="197">
        <v>23.97</v>
      </c>
      <c r="L5455" s="196" t="s">
        <v>5433</v>
      </c>
    </row>
    <row r="5456" spans="1:12" ht="15.75">
      <c r="A5456" s="196" t="s">
        <v>10992</v>
      </c>
      <c r="B5456" s="196" t="s">
        <v>10993</v>
      </c>
      <c r="C5456" s="196" t="s">
        <v>10994</v>
      </c>
      <c r="D5456" s="196">
        <v>155</v>
      </c>
      <c r="E5456" s="197" t="s">
        <v>144</v>
      </c>
      <c r="F5456" s="196" t="s">
        <v>144</v>
      </c>
      <c r="G5456" s="196">
        <v>96129</v>
      </c>
      <c r="H5456" s="196" t="s">
        <v>11037</v>
      </c>
      <c r="I5456" s="196" t="s">
        <v>5650</v>
      </c>
      <c r="J5456" s="196" t="s">
        <v>5503</v>
      </c>
      <c r="K5456" s="197">
        <v>26.46</v>
      </c>
      <c r="L5456" s="196" t="s">
        <v>5433</v>
      </c>
    </row>
    <row r="5457" spans="1:12" ht="15.75">
      <c r="A5457" s="196" t="s">
        <v>10992</v>
      </c>
      <c r="B5457" s="196" t="s">
        <v>10993</v>
      </c>
      <c r="C5457" s="196" t="s">
        <v>10994</v>
      </c>
      <c r="D5457" s="196">
        <v>155</v>
      </c>
      <c r="E5457" s="197" t="s">
        <v>144</v>
      </c>
      <c r="F5457" s="196" t="s">
        <v>144</v>
      </c>
      <c r="G5457" s="196">
        <v>96130</v>
      </c>
      <c r="H5457" s="196" t="s">
        <v>11038</v>
      </c>
      <c r="I5457" s="196" t="s">
        <v>5650</v>
      </c>
      <c r="J5457" s="196" t="s">
        <v>5503</v>
      </c>
      <c r="K5457" s="197">
        <v>17.37</v>
      </c>
      <c r="L5457" s="196" t="s">
        <v>5433</v>
      </c>
    </row>
    <row r="5458" spans="1:12" ht="15.75">
      <c r="A5458" s="196" t="s">
        <v>10992</v>
      </c>
      <c r="B5458" s="196" t="s">
        <v>10993</v>
      </c>
      <c r="C5458" s="196" t="s">
        <v>10994</v>
      </c>
      <c r="D5458" s="196">
        <v>155</v>
      </c>
      <c r="E5458" s="197" t="s">
        <v>144</v>
      </c>
      <c r="F5458" s="196" t="s">
        <v>144</v>
      </c>
      <c r="G5458" s="196">
        <v>96131</v>
      </c>
      <c r="H5458" s="196" t="s">
        <v>11039</v>
      </c>
      <c r="I5458" s="196" t="s">
        <v>5650</v>
      </c>
      <c r="J5458" s="196" t="s">
        <v>5503</v>
      </c>
      <c r="K5458" s="197">
        <v>22.31</v>
      </c>
      <c r="L5458" s="196" t="s">
        <v>5433</v>
      </c>
    </row>
    <row r="5459" spans="1:12" ht="15.75">
      <c r="A5459" s="196" t="s">
        <v>10992</v>
      </c>
      <c r="B5459" s="196" t="s">
        <v>10993</v>
      </c>
      <c r="C5459" s="196" t="s">
        <v>10994</v>
      </c>
      <c r="D5459" s="196">
        <v>155</v>
      </c>
      <c r="E5459" s="197" t="s">
        <v>144</v>
      </c>
      <c r="F5459" s="196" t="s">
        <v>144</v>
      </c>
      <c r="G5459" s="196">
        <v>96132</v>
      </c>
      <c r="H5459" s="196" t="s">
        <v>11040</v>
      </c>
      <c r="I5459" s="196" t="s">
        <v>5650</v>
      </c>
      <c r="J5459" s="196" t="s">
        <v>5503</v>
      </c>
      <c r="K5459" s="197">
        <v>17.18</v>
      </c>
      <c r="L5459" s="196" t="s">
        <v>5433</v>
      </c>
    </row>
    <row r="5460" spans="1:12" ht="15.75">
      <c r="A5460" s="196" t="s">
        <v>10992</v>
      </c>
      <c r="B5460" s="196" t="s">
        <v>10993</v>
      </c>
      <c r="C5460" s="196" t="s">
        <v>10994</v>
      </c>
      <c r="D5460" s="196">
        <v>155</v>
      </c>
      <c r="E5460" s="197" t="s">
        <v>144</v>
      </c>
      <c r="F5460" s="196" t="s">
        <v>144</v>
      </c>
      <c r="G5460" s="196">
        <v>96133</v>
      </c>
      <c r="H5460" s="196" t="s">
        <v>11041</v>
      </c>
      <c r="I5460" s="196" t="s">
        <v>5650</v>
      </c>
      <c r="J5460" s="196" t="s">
        <v>5503</v>
      </c>
      <c r="K5460" s="197">
        <v>32.71</v>
      </c>
      <c r="L5460" s="196" t="s">
        <v>5433</v>
      </c>
    </row>
    <row r="5461" spans="1:12" ht="15.75">
      <c r="A5461" s="196" t="s">
        <v>10992</v>
      </c>
      <c r="B5461" s="196" t="s">
        <v>10993</v>
      </c>
      <c r="C5461" s="196" t="s">
        <v>10994</v>
      </c>
      <c r="D5461" s="196">
        <v>155</v>
      </c>
      <c r="E5461" s="197" t="s">
        <v>144</v>
      </c>
      <c r="F5461" s="196" t="s">
        <v>144</v>
      </c>
      <c r="G5461" s="196">
        <v>96134</v>
      </c>
      <c r="H5461" s="196" t="s">
        <v>11042</v>
      </c>
      <c r="I5461" s="196" t="s">
        <v>5650</v>
      </c>
      <c r="J5461" s="196" t="s">
        <v>5503</v>
      </c>
      <c r="K5461" s="197">
        <v>36.01</v>
      </c>
      <c r="L5461" s="196" t="s">
        <v>5433</v>
      </c>
    </row>
    <row r="5462" spans="1:12" ht="15.75">
      <c r="A5462" s="196" t="s">
        <v>10992</v>
      </c>
      <c r="B5462" s="196" t="s">
        <v>10993</v>
      </c>
      <c r="C5462" s="196" t="s">
        <v>10994</v>
      </c>
      <c r="D5462" s="196">
        <v>155</v>
      </c>
      <c r="E5462" s="197" t="s">
        <v>144</v>
      </c>
      <c r="F5462" s="196" t="s">
        <v>144</v>
      </c>
      <c r="G5462" s="196">
        <v>96135</v>
      </c>
      <c r="H5462" s="196" t="s">
        <v>11043</v>
      </c>
      <c r="I5462" s="196" t="s">
        <v>5650</v>
      </c>
      <c r="J5462" s="196" t="s">
        <v>5503</v>
      </c>
      <c r="K5462" s="197">
        <v>23.96</v>
      </c>
      <c r="L5462" s="196" t="s">
        <v>5433</v>
      </c>
    </row>
    <row r="5463" spans="1:12" ht="15.75">
      <c r="A5463" s="196" t="s">
        <v>10992</v>
      </c>
      <c r="B5463" s="196" t="s">
        <v>10993</v>
      </c>
      <c r="C5463" s="196" t="s">
        <v>11044</v>
      </c>
      <c r="D5463" s="196">
        <v>157</v>
      </c>
      <c r="E5463" s="197" t="s">
        <v>144</v>
      </c>
      <c r="F5463" s="196" t="s">
        <v>144</v>
      </c>
      <c r="G5463" s="196">
        <v>102193</v>
      </c>
      <c r="H5463" s="196" t="s">
        <v>11045</v>
      </c>
      <c r="I5463" s="196" t="s">
        <v>5650</v>
      </c>
      <c r="J5463" s="196" t="s">
        <v>5503</v>
      </c>
      <c r="K5463" s="197">
        <v>1.58</v>
      </c>
      <c r="L5463" s="196" t="s">
        <v>5433</v>
      </c>
    </row>
    <row r="5464" spans="1:12" ht="15.75">
      <c r="A5464" s="196" t="s">
        <v>10992</v>
      </c>
      <c r="B5464" s="196" t="s">
        <v>10993</v>
      </c>
      <c r="C5464" s="196" t="s">
        <v>11044</v>
      </c>
      <c r="D5464" s="196">
        <v>157</v>
      </c>
      <c r="E5464" s="197" t="s">
        <v>144</v>
      </c>
      <c r="F5464" s="196" t="s">
        <v>144</v>
      </c>
      <c r="G5464" s="196">
        <v>102194</v>
      </c>
      <c r="H5464" s="196" t="s">
        <v>11046</v>
      </c>
      <c r="I5464" s="196" t="s">
        <v>5650</v>
      </c>
      <c r="J5464" s="196" t="s">
        <v>5503</v>
      </c>
      <c r="K5464" s="197">
        <v>6.65</v>
      </c>
      <c r="L5464" s="196" t="s">
        <v>5433</v>
      </c>
    </row>
    <row r="5465" spans="1:12" ht="15.75">
      <c r="A5465" s="196" t="s">
        <v>10992</v>
      </c>
      <c r="B5465" s="196" t="s">
        <v>10993</v>
      </c>
      <c r="C5465" s="196" t="s">
        <v>11044</v>
      </c>
      <c r="D5465" s="196">
        <v>157</v>
      </c>
      <c r="E5465" s="197" t="s">
        <v>144</v>
      </c>
      <c r="F5465" s="196" t="s">
        <v>144</v>
      </c>
      <c r="G5465" s="196">
        <v>102197</v>
      </c>
      <c r="H5465" s="196" t="s">
        <v>11047</v>
      </c>
      <c r="I5465" s="196" t="s">
        <v>5650</v>
      </c>
      <c r="J5465" s="196" t="s">
        <v>5503</v>
      </c>
      <c r="K5465" s="197">
        <v>18</v>
      </c>
      <c r="L5465" s="196" t="s">
        <v>5433</v>
      </c>
    </row>
    <row r="5466" spans="1:12" ht="15.75">
      <c r="A5466" s="196" t="s">
        <v>10992</v>
      </c>
      <c r="B5466" s="196" t="s">
        <v>10993</v>
      </c>
      <c r="C5466" s="196" t="s">
        <v>11044</v>
      </c>
      <c r="D5466" s="196">
        <v>157</v>
      </c>
      <c r="E5466" s="197" t="s">
        <v>144</v>
      </c>
      <c r="F5466" s="196" t="s">
        <v>144</v>
      </c>
      <c r="G5466" s="196">
        <v>102200</v>
      </c>
      <c r="H5466" s="196" t="s">
        <v>11048</v>
      </c>
      <c r="I5466" s="196" t="s">
        <v>5650</v>
      </c>
      <c r="J5466" s="196" t="s">
        <v>5503</v>
      </c>
      <c r="K5466" s="197">
        <v>15.43</v>
      </c>
      <c r="L5466" s="196" t="s">
        <v>5433</v>
      </c>
    </row>
    <row r="5467" spans="1:12" ht="15.75">
      <c r="A5467" s="196" t="s">
        <v>10992</v>
      </c>
      <c r="B5467" s="196" t="s">
        <v>10993</v>
      </c>
      <c r="C5467" s="196" t="s">
        <v>11044</v>
      </c>
      <c r="D5467" s="196">
        <v>157</v>
      </c>
      <c r="E5467" s="197" t="s">
        <v>144</v>
      </c>
      <c r="F5467" s="196" t="s">
        <v>144</v>
      </c>
      <c r="G5467" s="196">
        <v>102202</v>
      </c>
      <c r="H5467" s="196" t="s">
        <v>11049</v>
      </c>
      <c r="I5467" s="196" t="s">
        <v>5650</v>
      </c>
      <c r="J5467" s="196" t="s">
        <v>5503</v>
      </c>
      <c r="K5467" s="197">
        <v>36.119999999999997</v>
      </c>
      <c r="L5467" s="196" t="s">
        <v>5433</v>
      </c>
    </row>
    <row r="5468" spans="1:12" ht="15.75">
      <c r="A5468" s="196" t="s">
        <v>10992</v>
      </c>
      <c r="B5468" s="196" t="s">
        <v>10993</v>
      </c>
      <c r="C5468" s="196" t="s">
        <v>11044</v>
      </c>
      <c r="D5468" s="196">
        <v>157</v>
      </c>
      <c r="E5468" s="197" t="s">
        <v>144</v>
      </c>
      <c r="F5468" s="196" t="s">
        <v>144</v>
      </c>
      <c r="G5468" s="196">
        <v>102203</v>
      </c>
      <c r="H5468" s="196" t="s">
        <v>11050</v>
      </c>
      <c r="I5468" s="196" t="s">
        <v>5650</v>
      </c>
      <c r="J5468" s="196" t="s">
        <v>5503</v>
      </c>
      <c r="K5468" s="197">
        <v>8.64</v>
      </c>
      <c r="L5468" s="196" t="s">
        <v>5433</v>
      </c>
    </row>
    <row r="5469" spans="1:12" ht="15.75">
      <c r="A5469" s="196" t="s">
        <v>10992</v>
      </c>
      <c r="B5469" s="196" t="s">
        <v>10993</v>
      </c>
      <c r="C5469" s="196" t="s">
        <v>11044</v>
      </c>
      <c r="D5469" s="196">
        <v>157</v>
      </c>
      <c r="E5469" s="197" t="s">
        <v>144</v>
      </c>
      <c r="F5469" s="196" t="s">
        <v>144</v>
      </c>
      <c r="G5469" s="196">
        <v>102204</v>
      </c>
      <c r="H5469" s="196" t="s">
        <v>11051</v>
      </c>
      <c r="I5469" s="196" t="s">
        <v>5650</v>
      </c>
      <c r="J5469" s="196" t="s">
        <v>5503</v>
      </c>
      <c r="K5469" s="197">
        <v>8.75</v>
      </c>
      <c r="L5469" s="196" t="s">
        <v>5433</v>
      </c>
    </row>
    <row r="5470" spans="1:12" ht="15.75">
      <c r="A5470" s="196" t="s">
        <v>10992</v>
      </c>
      <c r="B5470" s="196" t="s">
        <v>10993</v>
      </c>
      <c r="C5470" s="196" t="s">
        <v>11044</v>
      </c>
      <c r="D5470" s="196">
        <v>157</v>
      </c>
      <c r="E5470" s="197" t="s">
        <v>144</v>
      </c>
      <c r="F5470" s="196" t="s">
        <v>144</v>
      </c>
      <c r="G5470" s="196">
        <v>102205</v>
      </c>
      <c r="H5470" s="196" t="s">
        <v>11052</v>
      </c>
      <c r="I5470" s="196" t="s">
        <v>5650</v>
      </c>
      <c r="J5470" s="196" t="s">
        <v>5503</v>
      </c>
      <c r="K5470" s="197">
        <v>7.91</v>
      </c>
      <c r="L5470" s="196" t="s">
        <v>5433</v>
      </c>
    </row>
    <row r="5471" spans="1:12" ht="15.75">
      <c r="A5471" s="196" t="s">
        <v>10992</v>
      </c>
      <c r="B5471" s="196" t="s">
        <v>10993</v>
      </c>
      <c r="C5471" s="196" t="s">
        <v>11044</v>
      </c>
      <c r="D5471" s="196">
        <v>157</v>
      </c>
      <c r="E5471" s="197" t="s">
        <v>144</v>
      </c>
      <c r="F5471" s="196" t="s">
        <v>144</v>
      </c>
      <c r="G5471" s="196">
        <v>102207</v>
      </c>
      <c r="H5471" s="196" t="s">
        <v>11053</v>
      </c>
      <c r="I5471" s="196" t="s">
        <v>5650</v>
      </c>
      <c r="J5471" s="196" t="s">
        <v>5503</v>
      </c>
      <c r="K5471" s="197">
        <v>6.79</v>
      </c>
      <c r="L5471" s="196" t="s">
        <v>5433</v>
      </c>
    </row>
    <row r="5472" spans="1:12" ht="15.75">
      <c r="A5472" s="196" t="s">
        <v>10992</v>
      </c>
      <c r="B5472" s="196" t="s">
        <v>10993</v>
      </c>
      <c r="C5472" s="196" t="s">
        <v>11044</v>
      </c>
      <c r="D5472" s="196">
        <v>157</v>
      </c>
      <c r="E5472" s="197" t="s">
        <v>144</v>
      </c>
      <c r="F5472" s="196" t="s">
        <v>144</v>
      </c>
      <c r="G5472" s="196">
        <v>102208</v>
      </c>
      <c r="H5472" s="196" t="s">
        <v>11054</v>
      </c>
      <c r="I5472" s="196" t="s">
        <v>5650</v>
      </c>
      <c r="J5472" s="196" t="s">
        <v>5503</v>
      </c>
      <c r="K5472" s="197">
        <v>6.51</v>
      </c>
      <c r="L5472" s="196" t="s">
        <v>5433</v>
      </c>
    </row>
    <row r="5473" spans="1:12" ht="15.75">
      <c r="A5473" s="196" t="s">
        <v>10992</v>
      </c>
      <c r="B5473" s="196" t="s">
        <v>10993</v>
      </c>
      <c r="C5473" s="196" t="s">
        <v>11044</v>
      </c>
      <c r="D5473" s="196">
        <v>157</v>
      </c>
      <c r="E5473" s="197" t="s">
        <v>144</v>
      </c>
      <c r="F5473" s="196" t="s">
        <v>144</v>
      </c>
      <c r="G5473" s="196">
        <v>102209</v>
      </c>
      <c r="H5473" s="196" t="s">
        <v>11055</v>
      </c>
      <c r="I5473" s="196" t="s">
        <v>5650</v>
      </c>
      <c r="J5473" s="196" t="s">
        <v>5503</v>
      </c>
      <c r="K5473" s="197">
        <v>6.7</v>
      </c>
      <c r="L5473" s="196" t="s">
        <v>5433</v>
      </c>
    </row>
    <row r="5474" spans="1:12" ht="15.75">
      <c r="A5474" s="196" t="s">
        <v>10992</v>
      </c>
      <c r="B5474" s="196" t="s">
        <v>10993</v>
      </c>
      <c r="C5474" s="196" t="s">
        <v>11044</v>
      </c>
      <c r="D5474" s="196">
        <v>157</v>
      </c>
      <c r="E5474" s="197" t="s">
        <v>144</v>
      </c>
      <c r="F5474" s="196" t="s">
        <v>144</v>
      </c>
      <c r="G5474" s="196">
        <v>102210</v>
      </c>
      <c r="H5474" s="196" t="s">
        <v>11056</v>
      </c>
      <c r="I5474" s="196" t="s">
        <v>5650</v>
      </c>
      <c r="J5474" s="196" t="s">
        <v>5884</v>
      </c>
      <c r="K5474" s="197">
        <v>6.42</v>
      </c>
      <c r="L5474" s="196" t="s">
        <v>5433</v>
      </c>
    </row>
    <row r="5475" spans="1:12" ht="15.75">
      <c r="A5475" s="196" t="s">
        <v>10992</v>
      </c>
      <c r="B5475" s="196" t="s">
        <v>10993</v>
      </c>
      <c r="C5475" s="196" t="s">
        <v>11044</v>
      </c>
      <c r="D5475" s="196">
        <v>157</v>
      </c>
      <c r="E5475" s="197" t="s">
        <v>144</v>
      </c>
      <c r="F5475" s="196" t="s">
        <v>144</v>
      </c>
      <c r="G5475" s="196">
        <v>102213</v>
      </c>
      <c r="H5475" s="196" t="s">
        <v>11057</v>
      </c>
      <c r="I5475" s="196" t="s">
        <v>5650</v>
      </c>
      <c r="J5475" s="196" t="s">
        <v>5503</v>
      </c>
      <c r="K5475" s="197">
        <v>17.3</v>
      </c>
      <c r="L5475" s="196" t="s">
        <v>5433</v>
      </c>
    </row>
    <row r="5476" spans="1:12" ht="15.75">
      <c r="A5476" s="196" t="s">
        <v>10992</v>
      </c>
      <c r="B5476" s="196" t="s">
        <v>10993</v>
      </c>
      <c r="C5476" s="196" t="s">
        <v>11044</v>
      </c>
      <c r="D5476" s="196">
        <v>157</v>
      </c>
      <c r="E5476" s="197" t="s">
        <v>144</v>
      </c>
      <c r="F5476" s="196" t="s">
        <v>144</v>
      </c>
      <c r="G5476" s="196">
        <v>102214</v>
      </c>
      <c r="H5476" s="196" t="s">
        <v>11058</v>
      </c>
      <c r="I5476" s="196" t="s">
        <v>5650</v>
      </c>
      <c r="J5476" s="196" t="s">
        <v>5503</v>
      </c>
      <c r="K5476" s="197">
        <v>17.52</v>
      </c>
      <c r="L5476" s="196" t="s">
        <v>5433</v>
      </c>
    </row>
    <row r="5477" spans="1:12" ht="15.75">
      <c r="A5477" s="196" t="s">
        <v>10992</v>
      </c>
      <c r="B5477" s="196" t="s">
        <v>10993</v>
      </c>
      <c r="C5477" s="196" t="s">
        <v>11044</v>
      </c>
      <c r="D5477" s="196">
        <v>157</v>
      </c>
      <c r="E5477" s="197" t="s">
        <v>144</v>
      </c>
      <c r="F5477" s="196" t="s">
        <v>144</v>
      </c>
      <c r="G5477" s="196">
        <v>102215</v>
      </c>
      <c r="H5477" s="196" t="s">
        <v>11059</v>
      </c>
      <c r="I5477" s="196" t="s">
        <v>5650</v>
      </c>
      <c r="J5477" s="196" t="s">
        <v>5503</v>
      </c>
      <c r="K5477" s="197">
        <v>15.85</v>
      </c>
      <c r="L5477" s="196" t="s">
        <v>5433</v>
      </c>
    </row>
    <row r="5478" spans="1:12" ht="15.75">
      <c r="A5478" s="196" t="s">
        <v>10992</v>
      </c>
      <c r="B5478" s="196" t="s">
        <v>10993</v>
      </c>
      <c r="C5478" s="196" t="s">
        <v>11044</v>
      </c>
      <c r="D5478" s="196">
        <v>157</v>
      </c>
      <c r="E5478" s="197" t="s">
        <v>144</v>
      </c>
      <c r="F5478" s="196" t="s">
        <v>144</v>
      </c>
      <c r="G5478" s="196">
        <v>102217</v>
      </c>
      <c r="H5478" s="196" t="s">
        <v>11060</v>
      </c>
      <c r="I5478" s="196" t="s">
        <v>5650</v>
      </c>
      <c r="J5478" s="196" t="s">
        <v>5503</v>
      </c>
      <c r="K5478" s="197">
        <v>13.6</v>
      </c>
      <c r="L5478" s="196" t="s">
        <v>5433</v>
      </c>
    </row>
    <row r="5479" spans="1:12" ht="15.75">
      <c r="A5479" s="196" t="s">
        <v>10992</v>
      </c>
      <c r="B5479" s="196" t="s">
        <v>10993</v>
      </c>
      <c r="C5479" s="196" t="s">
        <v>11044</v>
      </c>
      <c r="D5479" s="196">
        <v>157</v>
      </c>
      <c r="E5479" s="197" t="s">
        <v>144</v>
      </c>
      <c r="F5479" s="196" t="s">
        <v>144</v>
      </c>
      <c r="G5479" s="196">
        <v>102218</v>
      </c>
      <c r="H5479" s="196" t="s">
        <v>11061</v>
      </c>
      <c r="I5479" s="196" t="s">
        <v>5650</v>
      </c>
      <c r="J5479" s="196" t="s">
        <v>5503</v>
      </c>
      <c r="K5479" s="197">
        <v>13.04</v>
      </c>
      <c r="L5479" s="196" t="s">
        <v>5433</v>
      </c>
    </row>
    <row r="5480" spans="1:12" ht="15.75">
      <c r="A5480" s="196" t="s">
        <v>10992</v>
      </c>
      <c r="B5480" s="196" t="s">
        <v>10993</v>
      </c>
      <c r="C5480" s="196" t="s">
        <v>11044</v>
      </c>
      <c r="D5480" s="196">
        <v>157</v>
      </c>
      <c r="E5480" s="197" t="s">
        <v>144</v>
      </c>
      <c r="F5480" s="196" t="s">
        <v>144</v>
      </c>
      <c r="G5480" s="196">
        <v>102219</v>
      </c>
      <c r="H5480" s="196" t="s">
        <v>11062</v>
      </c>
      <c r="I5480" s="196" t="s">
        <v>5650</v>
      </c>
      <c r="J5480" s="196" t="s">
        <v>5503</v>
      </c>
      <c r="K5480" s="197">
        <v>13.41</v>
      </c>
      <c r="L5480" s="196" t="s">
        <v>5433</v>
      </c>
    </row>
    <row r="5481" spans="1:12" ht="15.75">
      <c r="A5481" s="196" t="s">
        <v>10992</v>
      </c>
      <c r="B5481" s="196" t="s">
        <v>10993</v>
      </c>
      <c r="C5481" s="196" t="s">
        <v>11044</v>
      </c>
      <c r="D5481" s="196">
        <v>157</v>
      </c>
      <c r="E5481" s="197" t="s">
        <v>144</v>
      </c>
      <c r="F5481" s="196" t="s">
        <v>144</v>
      </c>
      <c r="G5481" s="196">
        <v>102220</v>
      </c>
      <c r="H5481" s="196" t="s">
        <v>11063</v>
      </c>
      <c r="I5481" s="196" t="s">
        <v>5650</v>
      </c>
      <c r="J5481" s="196" t="s">
        <v>5884</v>
      </c>
      <c r="K5481" s="197">
        <v>12.86</v>
      </c>
      <c r="L5481" s="196" t="s">
        <v>5433</v>
      </c>
    </row>
    <row r="5482" spans="1:12" ht="15.75">
      <c r="A5482" s="196" t="s">
        <v>10992</v>
      </c>
      <c r="B5482" s="196" t="s">
        <v>10993</v>
      </c>
      <c r="C5482" s="196" t="s">
        <v>11044</v>
      </c>
      <c r="D5482" s="196">
        <v>157</v>
      </c>
      <c r="E5482" s="197" t="s">
        <v>144</v>
      </c>
      <c r="F5482" s="196" t="s">
        <v>144</v>
      </c>
      <c r="G5482" s="196">
        <v>102223</v>
      </c>
      <c r="H5482" s="196" t="s">
        <v>11064</v>
      </c>
      <c r="I5482" s="196" t="s">
        <v>5650</v>
      </c>
      <c r="J5482" s="196" t="s">
        <v>5503</v>
      </c>
      <c r="K5482" s="197">
        <v>25.96</v>
      </c>
      <c r="L5482" s="196" t="s">
        <v>5433</v>
      </c>
    </row>
    <row r="5483" spans="1:12" ht="15.75">
      <c r="A5483" s="196" t="s">
        <v>10992</v>
      </c>
      <c r="B5483" s="196" t="s">
        <v>10993</v>
      </c>
      <c r="C5483" s="196" t="s">
        <v>11044</v>
      </c>
      <c r="D5483" s="196">
        <v>157</v>
      </c>
      <c r="E5483" s="197" t="s">
        <v>144</v>
      </c>
      <c r="F5483" s="196" t="s">
        <v>144</v>
      </c>
      <c r="G5483" s="196">
        <v>102224</v>
      </c>
      <c r="H5483" s="196" t="s">
        <v>11065</v>
      </c>
      <c r="I5483" s="196" t="s">
        <v>5650</v>
      </c>
      <c r="J5483" s="196" t="s">
        <v>5503</v>
      </c>
      <c r="K5483" s="197">
        <v>26.3</v>
      </c>
      <c r="L5483" s="196" t="s">
        <v>5433</v>
      </c>
    </row>
    <row r="5484" spans="1:12" ht="15.75">
      <c r="A5484" s="196" t="s">
        <v>10992</v>
      </c>
      <c r="B5484" s="196" t="s">
        <v>10993</v>
      </c>
      <c r="C5484" s="196" t="s">
        <v>11044</v>
      </c>
      <c r="D5484" s="196">
        <v>157</v>
      </c>
      <c r="E5484" s="197" t="s">
        <v>144</v>
      </c>
      <c r="F5484" s="196" t="s">
        <v>144</v>
      </c>
      <c r="G5484" s="196">
        <v>102225</v>
      </c>
      <c r="H5484" s="196" t="s">
        <v>11066</v>
      </c>
      <c r="I5484" s="196" t="s">
        <v>5650</v>
      </c>
      <c r="J5484" s="196" t="s">
        <v>5503</v>
      </c>
      <c r="K5484" s="197">
        <v>23.77</v>
      </c>
      <c r="L5484" s="196" t="s">
        <v>5433</v>
      </c>
    </row>
    <row r="5485" spans="1:12" ht="15.75">
      <c r="A5485" s="196" t="s">
        <v>10992</v>
      </c>
      <c r="B5485" s="196" t="s">
        <v>10993</v>
      </c>
      <c r="C5485" s="196" t="s">
        <v>11044</v>
      </c>
      <c r="D5485" s="196">
        <v>157</v>
      </c>
      <c r="E5485" s="197" t="s">
        <v>144</v>
      </c>
      <c r="F5485" s="196" t="s">
        <v>144</v>
      </c>
      <c r="G5485" s="196">
        <v>102227</v>
      </c>
      <c r="H5485" s="196" t="s">
        <v>11067</v>
      </c>
      <c r="I5485" s="196" t="s">
        <v>5650</v>
      </c>
      <c r="J5485" s="196" t="s">
        <v>5503</v>
      </c>
      <c r="K5485" s="197">
        <v>20.399999999999999</v>
      </c>
      <c r="L5485" s="196" t="s">
        <v>5433</v>
      </c>
    </row>
    <row r="5486" spans="1:12" ht="15.75">
      <c r="A5486" s="196" t="s">
        <v>10992</v>
      </c>
      <c r="B5486" s="196" t="s">
        <v>10993</v>
      </c>
      <c r="C5486" s="196" t="s">
        <v>11044</v>
      </c>
      <c r="D5486" s="196">
        <v>157</v>
      </c>
      <c r="E5486" s="197" t="s">
        <v>144</v>
      </c>
      <c r="F5486" s="196" t="s">
        <v>144</v>
      </c>
      <c r="G5486" s="196">
        <v>102228</v>
      </c>
      <c r="H5486" s="196" t="s">
        <v>11068</v>
      </c>
      <c r="I5486" s="196" t="s">
        <v>5650</v>
      </c>
      <c r="J5486" s="196" t="s">
        <v>5503</v>
      </c>
      <c r="K5486" s="197">
        <v>19.57</v>
      </c>
      <c r="L5486" s="196" t="s">
        <v>5433</v>
      </c>
    </row>
    <row r="5487" spans="1:12" ht="15.75">
      <c r="A5487" s="196" t="s">
        <v>10992</v>
      </c>
      <c r="B5487" s="196" t="s">
        <v>10993</v>
      </c>
      <c r="C5487" s="196" t="s">
        <v>11044</v>
      </c>
      <c r="D5487" s="196">
        <v>157</v>
      </c>
      <c r="E5487" s="197" t="s">
        <v>144</v>
      </c>
      <c r="F5487" s="196" t="s">
        <v>144</v>
      </c>
      <c r="G5487" s="196">
        <v>102229</v>
      </c>
      <c r="H5487" s="196" t="s">
        <v>11069</v>
      </c>
      <c r="I5487" s="196" t="s">
        <v>5650</v>
      </c>
      <c r="J5487" s="196" t="s">
        <v>5503</v>
      </c>
      <c r="K5487" s="197">
        <v>20.13</v>
      </c>
      <c r="L5487" s="196" t="s">
        <v>5433</v>
      </c>
    </row>
    <row r="5488" spans="1:12" ht="15.75">
      <c r="A5488" s="196" t="s">
        <v>10992</v>
      </c>
      <c r="B5488" s="196" t="s">
        <v>10993</v>
      </c>
      <c r="C5488" s="196" t="s">
        <v>11044</v>
      </c>
      <c r="D5488" s="196">
        <v>157</v>
      </c>
      <c r="E5488" s="197" t="s">
        <v>144</v>
      </c>
      <c r="F5488" s="196" t="s">
        <v>144</v>
      </c>
      <c r="G5488" s="196">
        <v>102230</v>
      </c>
      <c r="H5488" s="196" t="s">
        <v>11070</v>
      </c>
      <c r="I5488" s="196" t="s">
        <v>5650</v>
      </c>
      <c r="J5488" s="196" t="s">
        <v>5884</v>
      </c>
      <c r="K5488" s="197">
        <v>19.28</v>
      </c>
      <c r="L5488" s="196" t="s">
        <v>5433</v>
      </c>
    </row>
    <row r="5489" spans="1:12" ht="15.75">
      <c r="A5489" s="196" t="s">
        <v>10992</v>
      </c>
      <c r="B5489" s="196" t="s">
        <v>10993</v>
      </c>
      <c r="C5489" s="196" t="s">
        <v>11044</v>
      </c>
      <c r="D5489" s="196">
        <v>157</v>
      </c>
      <c r="E5489" s="197" t="s">
        <v>144</v>
      </c>
      <c r="F5489" s="196" t="s">
        <v>144</v>
      </c>
      <c r="G5489" s="196">
        <v>102233</v>
      </c>
      <c r="H5489" s="196" t="s">
        <v>11071</v>
      </c>
      <c r="I5489" s="196" t="s">
        <v>5650</v>
      </c>
      <c r="J5489" s="196" t="s">
        <v>5503</v>
      </c>
      <c r="K5489" s="197">
        <v>8.9</v>
      </c>
      <c r="L5489" s="196" t="s">
        <v>5433</v>
      </c>
    </row>
    <row r="5490" spans="1:12" ht="15.75">
      <c r="A5490" s="196" t="s">
        <v>10992</v>
      </c>
      <c r="B5490" s="196" t="s">
        <v>10993</v>
      </c>
      <c r="C5490" s="196" t="s">
        <v>11044</v>
      </c>
      <c r="D5490" s="196">
        <v>157</v>
      </c>
      <c r="E5490" s="197" t="s">
        <v>144</v>
      </c>
      <c r="F5490" s="196" t="s">
        <v>144</v>
      </c>
      <c r="G5490" s="196">
        <v>102234</v>
      </c>
      <c r="H5490" s="196" t="s">
        <v>11072</v>
      </c>
      <c r="I5490" s="196" t="s">
        <v>5650</v>
      </c>
      <c r="J5490" s="196" t="s">
        <v>5503</v>
      </c>
      <c r="K5490" s="197">
        <v>17.8</v>
      </c>
      <c r="L5490" s="196" t="s">
        <v>5433</v>
      </c>
    </row>
    <row r="5491" spans="1:12" ht="15.75">
      <c r="A5491" s="196" t="s">
        <v>10992</v>
      </c>
      <c r="B5491" s="196" t="s">
        <v>10993</v>
      </c>
      <c r="C5491" s="196" t="s">
        <v>11073</v>
      </c>
      <c r="D5491" s="196">
        <v>158</v>
      </c>
      <c r="E5491" s="197" t="s">
        <v>144</v>
      </c>
      <c r="F5491" s="196" t="s">
        <v>144</v>
      </c>
      <c r="G5491" s="196">
        <v>100716</v>
      </c>
      <c r="H5491" s="196" t="s">
        <v>11074</v>
      </c>
      <c r="I5491" s="196" t="s">
        <v>5650</v>
      </c>
      <c r="J5491" s="196" t="s">
        <v>5432</v>
      </c>
      <c r="K5491" s="197">
        <v>23.91</v>
      </c>
      <c r="L5491" s="196" t="s">
        <v>5433</v>
      </c>
    </row>
    <row r="5492" spans="1:12" ht="15.75">
      <c r="A5492" s="196" t="s">
        <v>10992</v>
      </c>
      <c r="B5492" s="196" t="s">
        <v>10993</v>
      </c>
      <c r="C5492" s="196" t="s">
        <v>11073</v>
      </c>
      <c r="D5492" s="196">
        <v>158</v>
      </c>
      <c r="E5492" s="197" t="s">
        <v>144</v>
      </c>
      <c r="F5492" s="196" t="s">
        <v>144</v>
      </c>
      <c r="G5492" s="196">
        <v>100717</v>
      </c>
      <c r="H5492" s="196" t="s">
        <v>11075</v>
      </c>
      <c r="I5492" s="196" t="s">
        <v>5650</v>
      </c>
      <c r="J5492" s="196" t="s">
        <v>5503</v>
      </c>
      <c r="K5492" s="197">
        <v>8.08</v>
      </c>
      <c r="L5492" s="196" t="s">
        <v>5433</v>
      </c>
    </row>
    <row r="5493" spans="1:12" ht="15.75">
      <c r="A5493" s="196" t="s">
        <v>10992</v>
      </c>
      <c r="B5493" s="196" t="s">
        <v>10993</v>
      </c>
      <c r="C5493" s="196" t="s">
        <v>11073</v>
      </c>
      <c r="D5493" s="196">
        <v>158</v>
      </c>
      <c r="E5493" s="197" t="s">
        <v>144</v>
      </c>
      <c r="F5493" s="196" t="s">
        <v>144</v>
      </c>
      <c r="G5493" s="196">
        <v>100718</v>
      </c>
      <c r="H5493" s="196" t="s">
        <v>11076</v>
      </c>
      <c r="I5493" s="196" t="s">
        <v>5431</v>
      </c>
      <c r="J5493" s="196" t="s">
        <v>5503</v>
      </c>
      <c r="K5493" s="197">
        <v>1.1399999999999999</v>
      </c>
      <c r="L5493" s="196" t="s">
        <v>5433</v>
      </c>
    </row>
    <row r="5494" spans="1:12" ht="15.75">
      <c r="A5494" s="196" t="s">
        <v>10992</v>
      </c>
      <c r="B5494" s="196" t="s">
        <v>10993</v>
      </c>
      <c r="C5494" s="196" t="s">
        <v>11073</v>
      </c>
      <c r="D5494" s="196">
        <v>158</v>
      </c>
      <c r="E5494" s="197" t="s">
        <v>144</v>
      </c>
      <c r="F5494" s="196" t="s">
        <v>144</v>
      </c>
      <c r="G5494" s="196">
        <v>100719</v>
      </c>
      <c r="H5494" s="196" t="s">
        <v>11077</v>
      </c>
      <c r="I5494" s="196" t="s">
        <v>5650</v>
      </c>
      <c r="J5494" s="196" t="s">
        <v>5432</v>
      </c>
      <c r="K5494" s="197">
        <v>7.37</v>
      </c>
      <c r="L5494" s="196" t="s">
        <v>5433</v>
      </c>
    </row>
    <row r="5495" spans="1:12" ht="15.75">
      <c r="A5495" s="196" t="s">
        <v>10992</v>
      </c>
      <c r="B5495" s="196" t="s">
        <v>10993</v>
      </c>
      <c r="C5495" s="196" t="s">
        <v>11073</v>
      </c>
      <c r="D5495" s="196">
        <v>158</v>
      </c>
      <c r="E5495" s="197" t="s">
        <v>144</v>
      </c>
      <c r="F5495" s="196" t="s">
        <v>144</v>
      </c>
      <c r="G5495" s="196">
        <v>100720</v>
      </c>
      <c r="H5495" s="196" t="s">
        <v>11078</v>
      </c>
      <c r="I5495" s="196" t="s">
        <v>5650</v>
      </c>
      <c r="J5495" s="196" t="s">
        <v>5503</v>
      </c>
      <c r="K5495" s="197">
        <v>8.17</v>
      </c>
      <c r="L5495" s="196" t="s">
        <v>5433</v>
      </c>
    </row>
    <row r="5496" spans="1:12" ht="15.75">
      <c r="A5496" s="196" t="s">
        <v>10992</v>
      </c>
      <c r="B5496" s="196" t="s">
        <v>10993</v>
      </c>
      <c r="C5496" s="196" t="s">
        <v>11073</v>
      </c>
      <c r="D5496" s="196">
        <v>158</v>
      </c>
      <c r="E5496" s="197" t="s">
        <v>144</v>
      </c>
      <c r="F5496" s="196" t="s">
        <v>144</v>
      </c>
      <c r="G5496" s="196">
        <v>100721</v>
      </c>
      <c r="H5496" s="196" t="s">
        <v>11079</v>
      </c>
      <c r="I5496" s="196" t="s">
        <v>5650</v>
      </c>
      <c r="J5496" s="196" t="s">
        <v>5432</v>
      </c>
      <c r="K5496" s="197">
        <v>19.27</v>
      </c>
      <c r="L5496" s="196" t="s">
        <v>5433</v>
      </c>
    </row>
    <row r="5497" spans="1:12" ht="15.75">
      <c r="A5497" s="196" t="s">
        <v>10992</v>
      </c>
      <c r="B5497" s="196" t="s">
        <v>10993</v>
      </c>
      <c r="C5497" s="196" t="s">
        <v>11073</v>
      </c>
      <c r="D5497" s="196">
        <v>158</v>
      </c>
      <c r="E5497" s="197" t="s">
        <v>144</v>
      </c>
      <c r="F5497" s="196" t="s">
        <v>144</v>
      </c>
      <c r="G5497" s="196">
        <v>100722</v>
      </c>
      <c r="H5497" s="196" t="s">
        <v>11080</v>
      </c>
      <c r="I5497" s="196" t="s">
        <v>5650</v>
      </c>
      <c r="J5497" s="196" t="s">
        <v>5503</v>
      </c>
      <c r="K5497" s="197">
        <v>19.510000000000002</v>
      </c>
      <c r="L5497" s="196" t="s">
        <v>5433</v>
      </c>
    </row>
    <row r="5498" spans="1:12" ht="15.75">
      <c r="A5498" s="196" t="s">
        <v>10992</v>
      </c>
      <c r="B5498" s="196" t="s">
        <v>10993</v>
      </c>
      <c r="C5498" s="196" t="s">
        <v>11073</v>
      </c>
      <c r="D5498" s="196">
        <v>158</v>
      </c>
      <c r="E5498" s="197" t="s">
        <v>144</v>
      </c>
      <c r="F5498" s="196" t="s">
        <v>144</v>
      </c>
      <c r="G5498" s="196">
        <v>100723</v>
      </c>
      <c r="H5498" s="196" t="s">
        <v>11081</v>
      </c>
      <c r="I5498" s="196" t="s">
        <v>5650</v>
      </c>
      <c r="J5498" s="196" t="s">
        <v>5432</v>
      </c>
      <c r="K5498" s="197">
        <v>8.5399999999999991</v>
      </c>
      <c r="L5498" s="196" t="s">
        <v>5433</v>
      </c>
    </row>
    <row r="5499" spans="1:12" ht="15.75">
      <c r="A5499" s="196" t="s">
        <v>10992</v>
      </c>
      <c r="B5499" s="196" t="s">
        <v>10993</v>
      </c>
      <c r="C5499" s="196" t="s">
        <v>11073</v>
      </c>
      <c r="D5499" s="196">
        <v>158</v>
      </c>
      <c r="E5499" s="197" t="s">
        <v>144</v>
      </c>
      <c r="F5499" s="196" t="s">
        <v>144</v>
      </c>
      <c r="G5499" s="196">
        <v>100724</v>
      </c>
      <c r="H5499" s="196" t="s">
        <v>11082</v>
      </c>
      <c r="I5499" s="196" t="s">
        <v>5650</v>
      </c>
      <c r="J5499" s="196" t="s">
        <v>5503</v>
      </c>
      <c r="K5499" s="197">
        <v>10.84</v>
      </c>
      <c r="L5499" s="196" t="s">
        <v>5433</v>
      </c>
    </row>
    <row r="5500" spans="1:12" ht="15.75">
      <c r="A5500" s="196" t="s">
        <v>10992</v>
      </c>
      <c r="B5500" s="196" t="s">
        <v>10993</v>
      </c>
      <c r="C5500" s="196" t="s">
        <v>11073</v>
      </c>
      <c r="D5500" s="196">
        <v>158</v>
      </c>
      <c r="E5500" s="197" t="s">
        <v>144</v>
      </c>
      <c r="F5500" s="196" t="s">
        <v>144</v>
      </c>
      <c r="G5500" s="196">
        <v>100725</v>
      </c>
      <c r="H5500" s="196" t="s">
        <v>11083</v>
      </c>
      <c r="I5500" s="196" t="s">
        <v>5650</v>
      </c>
      <c r="J5500" s="196" t="s">
        <v>5432</v>
      </c>
      <c r="K5500" s="197">
        <v>20.12</v>
      </c>
      <c r="L5500" s="196" t="s">
        <v>5433</v>
      </c>
    </row>
    <row r="5501" spans="1:12" ht="15.75">
      <c r="A5501" s="196" t="s">
        <v>10992</v>
      </c>
      <c r="B5501" s="196" t="s">
        <v>10993</v>
      </c>
      <c r="C5501" s="196" t="s">
        <v>11073</v>
      </c>
      <c r="D5501" s="196">
        <v>158</v>
      </c>
      <c r="E5501" s="197" t="s">
        <v>144</v>
      </c>
      <c r="F5501" s="196" t="s">
        <v>144</v>
      </c>
      <c r="G5501" s="196">
        <v>100726</v>
      </c>
      <c r="H5501" s="196" t="s">
        <v>11084</v>
      </c>
      <c r="I5501" s="196" t="s">
        <v>5650</v>
      </c>
      <c r="J5501" s="196" t="s">
        <v>5503</v>
      </c>
      <c r="K5501" s="197">
        <v>22.11</v>
      </c>
      <c r="L5501" s="196" t="s">
        <v>5433</v>
      </c>
    </row>
    <row r="5502" spans="1:12" ht="15.75">
      <c r="A5502" s="196" t="s">
        <v>10992</v>
      </c>
      <c r="B5502" s="196" t="s">
        <v>10993</v>
      </c>
      <c r="C5502" s="196" t="s">
        <v>11073</v>
      </c>
      <c r="D5502" s="196">
        <v>158</v>
      </c>
      <c r="E5502" s="197" t="s">
        <v>144</v>
      </c>
      <c r="F5502" s="196" t="s">
        <v>144</v>
      </c>
      <c r="G5502" s="196">
        <v>100727</v>
      </c>
      <c r="H5502" s="196" t="s">
        <v>11085</v>
      </c>
      <c r="I5502" s="196" t="s">
        <v>5650</v>
      </c>
      <c r="J5502" s="196" t="s">
        <v>5432</v>
      </c>
      <c r="K5502" s="197">
        <v>12.03</v>
      </c>
      <c r="L5502" s="196" t="s">
        <v>5433</v>
      </c>
    </row>
    <row r="5503" spans="1:12" ht="15.75">
      <c r="A5503" s="196" t="s">
        <v>10992</v>
      </c>
      <c r="B5503" s="196" t="s">
        <v>10993</v>
      </c>
      <c r="C5503" s="196" t="s">
        <v>11073</v>
      </c>
      <c r="D5503" s="196">
        <v>158</v>
      </c>
      <c r="E5503" s="197" t="s">
        <v>144</v>
      </c>
      <c r="F5503" s="196" t="s">
        <v>144</v>
      </c>
      <c r="G5503" s="196">
        <v>100728</v>
      </c>
      <c r="H5503" s="196" t="s">
        <v>11086</v>
      </c>
      <c r="I5503" s="196" t="s">
        <v>5650</v>
      </c>
      <c r="J5503" s="196" t="s">
        <v>5503</v>
      </c>
      <c r="K5503" s="197">
        <v>12.91</v>
      </c>
      <c r="L5503" s="196" t="s">
        <v>5433</v>
      </c>
    </row>
    <row r="5504" spans="1:12" ht="15.75">
      <c r="A5504" s="196" t="s">
        <v>10992</v>
      </c>
      <c r="B5504" s="196" t="s">
        <v>10993</v>
      </c>
      <c r="C5504" s="196" t="s">
        <v>11073</v>
      </c>
      <c r="D5504" s="196">
        <v>158</v>
      </c>
      <c r="E5504" s="197" t="s">
        <v>144</v>
      </c>
      <c r="F5504" s="196" t="s">
        <v>144</v>
      </c>
      <c r="G5504" s="196">
        <v>100729</v>
      </c>
      <c r="H5504" s="196" t="s">
        <v>11087</v>
      </c>
      <c r="I5504" s="196" t="s">
        <v>5650</v>
      </c>
      <c r="J5504" s="196" t="s">
        <v>5432</v>
      </c>
      <c r="K5504" s="197">
        <v>15.03</v>
      </c>
      <c r="L5504" s="196" t="s">
        <v>5433</v>
      </c>
    </row>
    <row r="5505" spans="1:12" ht="15.75">
      <c r="A5505" s="196" t="s">
        <v>10992</v>
      </c>
      <c r="B5505" s="196" t="s">
        <v>10993</v>
      </c>
      <c r="C5505" s="196" t="s">
        <v>11073</v>
      </c>
      <c r="D5505" s="196">
        <v>158</v>
      </c>
      <c r="E5505" s="197" t="s">
        <v>144</v>
      </c>
      <c r="F5505" s="196" t="s">
        <v>144</v>
      </c>
      <c r="G5505" s="196">
        <v>100730</v>
      </c>
      <c r="H5505" s="196" t="s">
        <v>11088</v>
      </c>
      <c r="I5505" s="196" t="s">
        <v>5650</v>
      </c>
      <c r="J5505" s="196" t="s">
        <v>5503</v>
      </c>
      <c r="K5505" s="197">
        <v>18.16</v>
      </c>
      <c r="L5505" s="196" t="s">
        <v>5433</v>
      </c>
    </row>
    <row r="5506" spans="1:12" ht="15.75">
      <c r="A5506" s="196" t="s">
        <v>10992</v>
      </c>
      <c r="B5506" s="196" t="s">
        <v>10993</v>
      </c>
      <c r="C5506" s="196" t="s">
        <v>11073</v>
      </c>
      <c r="D5506" s="196">
        <v>158</v>
      </c>
      <c r="E5506" s="197" t="s">
        <v>144</v>
      </c>
      <c r="F5506" s="196" t="s">
        <v>144</v>
      </c>
      <c r="G5506" s="196">
        <v>100733</v>
      </c>
      <c r="H5506" s="196" t="s">
        <v>11089</v>
      </c>
      <c r="I5506" s="196" t="s">
        <v>5650</v>
      </c>
      <c r="J5506" s="196" t="s">
        <v>5432</v>
      </c>
      <c r="K5506" s="197">
        <v>10.36</v>
      </c>
      <c r="L5506" s="196" t="s">
        <v>5433</v>
      </c>
    </row>
    <row r="5507" spans="1:12" ht="15.75">
      <c r="A5507" s="196" t="s">
        <v>10992</v>
      </c>
      <c r="B5507" s="196" t="s">
        <v>10993</v>
      </c>
      <c r="C5507" s="196" t="s">
        <v>11073</v>
      </c>
      <c r="D5507" s="196">
        <v>158</v>
      </c>
      <c r="E5507" s="197" t="s">
        <v>144</v>
      </c>
      <c r="F5507" s="196" t="s">
        <v>144</v>
      </c>
      <c r="G5507" s="196">
        <v>100734</v>
      </c>
      <c r="H5507" s="196" t="s">
        <v>11090</v>
      </c>
      <c r="I5507" s="196" t="s">
        <v>5650</v>
      </c>
      <c r="J5507" s="196" t="s">
        <v>5503</v>
      </c>
      <c r="K5507" s="197">
        <v>13.18</v>
      </c>
      <c r="L5507" s="196" t="s">
        <v>5433</v>
      </c>
    </row>
    <row r="5508" spans="1:12" ht="15.75">
      <c r="A5508" s="196" t="s">
        <v>10992</v>
      </c>
      <c r="B5508" s="196" t="s">
        <v>10993</v>
      </c>
      <c r="C5508" s="196" t="s">
        <v>11073</v>
      </c>
      <c r="D5508" s="196">
        <v>158</v>
      </c>
      <c r="E5508" s="197" t="s">
        <v>144</v>
      </c>
      <c r="F5508" s="196" t="s">
        <v>144</v>
      </c>
      <c r="G5508" s="196">
        <v>100735</v>
      </c>
      <c r="H5508" s="196" t="s">
        <v>11091</v>
      </c>
      <c r="I5508" s="196" t="s">
        <v>5650</v>
      </c>
      <c r="J5508" s="196" t="s">
        <v>5432</v>
      </c>
      <c r="K5508" s="197">
        <v>8.57</v>
      </c>
      <c r="L5508" s="196" t="s">
        <v>5433</v>
      </c>
    </row>
    <row r="5509" spans="1:12" ht="15.75">
      <c r="A5509" s="196" t="s">
        <v>10992</v>
      </c>
      <c r="B5509" s="196" t="s">
        <v>10993</v>
      </c>
      <c r="C5509" s="196" t="s">
        <v>11073</v>
      </c>
      <c r="D5509" s="196">
        <v>158</v>
      </c>
      <c r="E5509" s="197" t="s">
        <v>144</v>
      </c>
      <c r="F5509" s="196" t="s">
        <v>144</v>
      </c>
      <c r="G5509" s="196">
        <v>100736</v>
      </c>
      <c r="H5509" s="196" t="s">
        <v>11092</v>
      </c>
      <c r="I5509" s="196" t="s">
        <v>5650</v>
      </c>
      <c r="J5509" s="196" t="s">
        <v>5503</v>
      </c>
      <c r="K5509" s="197">
        <v>11.78</v>
      </c>
      <c r="L5509" s="196" t="s">
        <v>5433</v>
      </c>
    </row>
    <row r="5510" spans="1:12" ht="15.75">
      <c r="A5510" s="196" t="s">
        <v>10992</v>
      </c>
      <c r="B5510" s="196" t="s">
        <v>10993</v>
      </c>
      <c r="C5510" s="196" t="s">
        <v>11073</v>
      </c>
      <c r="D5510" s="196">
        <v>158</v>
      </c>
      <c r="E5510" s="197" t="s">
        <v>144</v>
      </c>
      <c r="F5510" s="196" t="s">
        <v>144</v>
      </c>
      <c r="G5510" s="196">
        <v>100739</v>
      </c>
      <c r="H5510" s="196" t="s">
        <v>11093</v>
      </c>
      <c r="I5510" s="196" t="s">
        <v>5650</v>
      </c>
      <c r="J5510" s="196" t="s">
        <v>5432</v>
      </c>
      <c r="K5510" s="197">
        <v>7.84</v>
      </c>
      <c r="L5510" s="196" t="s">
        <v>5433</v>
      </c>
    </row>
    <row r="5511" spans="1:12" ht="15.75">
      <c r="A5511" s="196" t="s">
        <v>10992</v>
      </c>
      <c r="B5511" s="196" t="s">
        <v>10993</v>
      </c>
      <c r="C5511" s="196" t="s">
        <v>11073</v>
      </c>
      <c r="D5511" s="196">
        <v>158</v>
      </c>
      <c r="E5511" s="197" t="s">
        <v>144</v>
      </c>
      <c r="F5511" s="196" t="s">
        <v>144</v>
      </c>
      <c r="G5511" s="196">
        <v>100740</v>
      </c>
      <c r="H5511" s="196" t="s">
        <v>11094</v>
      </c>
      <c r="I5511" s="196" t="s">
        <v>5650</v>
      </c>
      <c r="J5511" s="196" t="s">
        <v>5503</v>
      </c>
      <c r="K5511" s="197">
        <v>8.91</v>
      </c>
      <c r="L5511" s="196" t="s">
        <v>5433</v>
      </c>
    </row>
    <row r="5512" spans="1:12" ht="15.75">
      <c r="A5512" s="196" t="s">
        <v>10992</v>
      </c>
      <c r="B5512" s="196" t="s">
        <v>10993</v>
      </c>
      <c r="C5512" s="196" t="s">
        <v>11073</v>
      </c>
      <c r="D5512" s="196">
        <v>158</v>
      </c>
      <c r="E5512" s="197" t="s">
        <v>144</v>
      </c>
      <c r="F5512" s="196" t="s">
        <v>144</v>
      </c>
      <c r="G5512" s="196">
        <v>100741</v>
      </c>
      <c r="H5512" s="196" t="s">
        <v>11095</v>
      </c>
      <c r="I5512" s="196" t="s">
        <v>5650</v>
      </c>
      <c r="J5512" s="196" t="s">
        <v>5432</v>
      </c>
      <c r="K5512" s="197">
        <v>19.649999999999999</v>
      </c>
      <c r="L5512" s="196" t="s">
        <v>5433</v>
      </c>
    </row>
    <row r="5513" spans="1:12" ht="15.75">
      <c r="A5513" s="196" t="s">
        <v>10992</v>
      </c>
      <c r="B5513" s="196" t="s">
        <v>10993</v>
      </c>
      <c r="C5513" s="196" t="s">
        <v>11073</v>
      </c>
      <c r="D5513" s="196">
        <v>158</v>
      </c>
      <c r="E5513" s="197" t="s">
        <v>144</v>
      </c>
      <c r="F5513" s="196" t="s">
        <v>144</v>
      </c>
      <c r="G5513" s="196">
        <v>100742</v>
      </c>
      <c r="H5513" s="196" t="s">
        <v>11096</v>
      </c>
      <c r="I5513" s="196" t="s">
        <v>5650</v>
      </c>
      <c r="J5513" s="196" t="s">
        <v>5503</v>
      </c>
      <c r="K5513" s="197">
        <v>20.239999999999998</v>
      </c>
      <c r="L5513" s="196" t="s">
        <v>5433</v>
      </c>
    </row>
    <row r="5514" spans="1:12" ht="15.75">
      <c r="A5514" s="196" t="s">
        <v>10992</v>
      </c>
      <c r="B5514" s="196" t="s">
        <v>10993</v>
      </c>
      <c r="C5514" s="196" t="s">
        <v>11073</v>
      </c>
      <c r="D5514" s="196">
        <v>158</v>
      </c>
      <c r="E5514" s="197" t="s">
        <v>144</v>
      </c>
      <c r="F5514" s="196" t="s">
        <v>144</v>
      </c>
      <c r="G5514" s="196">
        <v>100743</v>
      </c>
      <c r="H5514" s="196" t="s">
        <v>11097</v>
      </c>
      <c r="I5514" s="196" t="s">
        <v>5650</v>
      </c>
      <c r="J5514" s="196" t="s">
        <v>5432</v>
      </c>
      <c r="K5514" s="197">
        <v>7.66</v>
      </c>
      <c r="L5514" s="196" t="s">
        <v>5433</v>
      </c>
    </row>
    <row r="5515" spans="1:12" ht="15.75">
      <c r="A5515" s="196" t="s">
        <v>10992</v>
      </c>
      <c r="B5515" s="196" t="s">
        <v>10993</v>
      </c>
      <c r="C5515" s="196" t="s">
        <v>11073</v>
      </c>
      <c r="D5515" s="196">
        <v>158</v>
      </c>
      <c r="E5515" s="197" t="s">
        <v>144</v>
      </c>
      <c r="F5515" s="196" t="s">
        <v>144</v>
      </c>
      <c r="G5515" s="196">
        <v>100744</v>
      </c>
      <c r="H5515" s="196" t="s">
        <v>11098</v>
      </c>
      <c r="I5515" s="196" t="s">
        <v>5650</v>
      </c>
      <c r="J5515" s="196" t="s">
        <v>5884</v>
      </c>
      <c r="K5515" s="197">
        <v>8.8000000000000007</v>
      </c>
      <c r="L5515" s="196" t="s">
        <v>5433</v>
      </c>
    </row>
    <row r="5516" spans="1:12" ht="15.75">
      <c r="A5516" s="196" t="s">
        <v>10992</v>
      </c>
      <c r="B5516" s="196" t="s">
        <v>10993</v>
      </c>
      <c r="C5516" s="196" t="s">
        <v>11073</v>
      </c>
      <c r="D5516" s="196">
        <v>158</v>
      </c>
      <c r="E5516" s="197" t="s">
        <v>144</v>
      </c>
      <c r="F5516" s="196" t="s">
        <v>144</v>
      </c>
      <c r="G5516" s="196">
        <v>100745</v>
      </c>
      <c r="H5516" s="196" t="s">
        <v>11099</v>
      </c>
      <c r="I5516" s="196" t="s">
        <v>5650</v>
      </c>
      <c r="J5516" s="196" t="s">
        <v>5432</v>
      </c>
      <c r="K5516" s="197">
        <v>19.46</v>
      </c>
      <c r="L5516" s="196" t="s">
        <v>5433</v>
      </c>
    </row>
    <row r="5517" spans="1:12" ht="15.75">
      <c r="A5517" s="196" t="s">
        <v>10992</v>
      </c>
      <c r="B5517" s="196" t="s">
        <v>10993</v>
      </c>
      <c r="C5517" s="196" t="s">
        <v>11073</v>
      </c>
      <c r="D5517" s="196">
        <v>158</v>
      </c>
      <c r="E5517" s="197" t="s">
        <v>144</v>
      </c>
      <c r="F5517" s="196" t="s">
        <v>144</v>
      </c>
      <c r="G5517" s="196">
        <v>100746</v>
      </c>
      <c r="H5517" s="196" t="s">
        <v>11100</v>
      </c>
      <c r="I5517" s="196" t="s">
        <v>5650</v>
      </c>
      <c r="J5517" s="196" t="s">
        <v>5884</v>
      </c>
      <c r="K5517" s="197">
        <v>20.12</v>
      </c>
      <c r="L5517" s="196" t="s">
        <v>5433</v>
      </c>
    </row>
    <row r="5518" spans="1:12" ht="15.75">
      <c r="A5518" s="196" t="s">
        <v>10992</v>
      </c>
      <c r="B5518" s="196" t="s">
        <v>10993</v>
      </c>
      <c r="C5518" s="196" t="s">
        <v>11073</v>
      </c>
      <c r="D5518" s="196">
        <v>158</v>
      </c>
      <c r="E5518" s="197" t="s">
        <v>144</v>
      </c>
      <c r="F5518" s="196" t="s">
        <v>144</v>
      </c>
      <c r="G5518" s="196">
        <v>100747</v>
      </c>
      <c r="H5518" s="196" t="s">
        <v>11101</v>
      </c>
      <c r="I5518" s="196" t="s">
        <v>5650</v>
      </c>
      <c r="J5518" s="196" t="s">
        <v>5432</v>
      </c>
      <c r="K5518" s="197">
        <v>7.74</v>
      </c>
      <c r="L5518" s="196" t="s">
        <v>5433</v>
      </c>
    </row>
    <row r="5519" spans="1:12" ht="15.75">
      <c r="A5519" s="196" t="s">
        <v>10992</v>
      </c>
      <c r="B5519" s="196" t="s">
        <v>10993</v>
      </c>
      <c r="C5519" s="196" t="s">
        <v>11073</v>
      </c>
      <c r="D5519" s="196">
        <v>158</v>
      </c>
      <c r="E5519" s="197" t="s">
        <v>144</v>
      </c>
      <c r="F5519" s="196" t="s">
        <v>144</v>
      </c>
      <c r="G5519" s="196">
        <v>100748</v>
      </c>
      <c r="H5519" s="196" t="s">
        <v>11102</v>
      </c>
      <c r="I5519" s="196" t="s">
        <v>5650</v>
      </c>
      <c r="J5519" s="196" t="s">
        <v>5503</v>
      </c>
      <c r="K5519" s="197">
        <v>8.84</v>
      </c>
      <c r="L5519" s="196" t="s">
        <v>5433</v>
      </c>
    </row>
    <row r="5520" spans="1:12" ht="15.75">
      <c r="A5520" s="196" t="s">
        <v>10992</v>
      </c>
      <c r="B5520" s="196" t="s">
        <v>10993</v>
      </c>
      <c r="C5520" s="196" t="s">
        <v>11073</v>
      </c>
      <c r="D5520" s="196">
        <v>158</v>
      </c>
      <c r="E5520" s="197" t="s">
        <v>144</v>
      </c>
      <c r="F5520" s="196" t="s">
        <v>144</v>
      </c>
      <c r="G5520" s="196">
        <v>100749</v>
      </c>
      <c r="H5520" s="196" t="s">
        <v>11103</v>
      </c>
      <c r="I5520" s="196" t="s">
        <v>5650</v>
      </c>
      <c r="J5520" s="196" t="s">
        <v>5432</v>
      </c>
      <c r="K5520" s="197">
        <v>19.54</v>
      </c>
      <c r="L5520" s="196" t="s">
        <v>5433</v>
      </c>
    </row>
    <row r="5521" spans="1:12" ht="15.75">
      <c r="A5521" s="196" t="s">
        <v>10992</v>
      </c>
      <c r="B5521" s="196" t="s">
        <v>10993</v>
      </c>
      <c r="C5521" s="196" t="s">
        <v>11073</v>
      </c>
      <c r="D5521" s="196">
        <v>158</v>
      </c>
      <c r="E5521" s="197" t="s">
        <v>144</v>
      </c>
      <c r="F5521" s="196" t="s">
        <v>144</v>
      </c>
      <c r="G5521" s="196">
        <v>100750</v>
      </c>
      <c r="H5521" s="196" t="s">
        <v>11104</v>
      </c>
      <c r="I5521" s="196" t="s">
        <v>5650</v>
      </c>
      <c r="J5521" s="196" t="s">
        <v>5503</v>
      </c>
      <c r="K5521" s="197">
        <v>20.170000000000002</v>
      </c>
      <c r="L5521" s="196" t="s">
        <v>5433</v>
      </c>
    </row>
    <row r="5522" spans="1:12" ht="15.75">
      <c r="A5522" s="196" t="s">
        <v>10992</v>
      </c>
      <c r="B5522" s="196" t="s">
        <v>10993</v>
      </c>
      <c r="C5522" s="196" t="s">
        <v>11073</v>
      </c>
      <c r="D5522" s="196">
        <v>158</v>
      </c>
      <c r="E5522" s="197" t="s">
        <v>144</v>
      </c>
      <c r="F5522" s="196" t="s">
        <v>144</v>
      </c>
      <c r="G5522" s="196">
        <v>100751</v>
      </c>
      <c r="H5522" s="196" t="s">
        <v>11105</v>
      </c>
      <c r="I5522" s="196" t="s">
        <v>5650</v>
      </c>
      <c r="J5522" s="196" t="s">
        <v>5432</v>
      </c>
      <c r="K5522" s="197">
        <v>30.08</v>
      </c>
      <c r="L5522" s="196" t="s">
        <v>5433</v>
      </c>
    </row>
    <row r="5523" spans="1:12" ht="15.75">
      <c r="A5523" s="196" t="s">
        <v>10992</v>
      </c>
      <c r="B5523" s="196" t="s">
        <v>10993</v>
      </c>
      <c r="C5523" s="196" t="s">
        <v>11073</v>
      </c>
      <c r="D5523" s="196">
        <v>158</v>
      </c>
      <c r="E5523" s="197" t="s">
        <v>144</v>
      </c>
      <c r="F5523" s="196" t="s">
        <v>144</v>
      </c>
      <c r="G5523" s="196">
        <v>100752</v>
      </c>
      <c r="H5523" s="196" t="s">
        <v>11106</v>
      </c>
      <c r="I5523" s="196" t="s">
        <v>5650</v>
      </c>
      <c r="J5523" s="196" t="s">
        <v>5503</v>
      </c>
      <c r="K5523" s="197">
        <v>36.32</v>
      </c>
      <c r="L5523" s="196" t="s">
        <v>5433</v>
      </c>
    </row>
    <row r="5524" spans="1:12" ht="15.75">
      <c r="A5524" s="196" t="s">
        <v>10992</v>
      </c>
      <c r="B5524" s="196" t="s">
        <v>10993</v>
      </c>
      <c r="C5524" s="196" t="s">
        <v>11073</v>
      </c>
      <c r="D5524" s="196">
        <v>158</v>
      </c>
      <c r="E5524" s="197" t="s">
        <v>144</v>
      </c>
      <c r="F5524" s="196" t="s">
        <v>144</v>
      </c>
      <c r="G5524" s="196">
        <v>100753</v>
      </c>
      <c r="H5524" s="196" t="s">
        <v>11107</v>
      </c>
      <c r="I5524" s="196" t="s">
        <v>5650</v>
      </c>
      <c r="J5524" s="196" t="s">
        <v>5432</v>
      </c>
      <c r="K5524" s="197">
        <v>17.170000000000002</v>
      </c>
      <c r="L5524" s="196" t="s">
        <v>5433</v>
      </c>
    </row>
    <row r="5525" spans="1:12" ht="15.75">
      <c r="A5525" s="196" t="s">
        <v>10992</v>
      </c>
      <c r="B5525" s="196" t="s">
        <v>10993</v>
      </c>
      <c r="C5525" s="196" t="s">
        <v>11073</v>
      </c>
      <c r="D5525" s="196">
        <v>158</v>
      </c>
      <c r="E5525" s="197" t="s">
        <v>144</v>
      </c>
      <c r="F5525" s="196" t="s">
        <v>144</v>
      </c>
      <c r="G5525" s="196">
        <v>100754</v>
      </c>
      <c r="H5525" s="196" t="s">
        <v>11108</v>
      </c>
      <c r="I5525" s="196" t="s">
        <v>5650</v>
      </c>
      <c r="J5525" s="196" t="s">
        <v>5503</v>
      </c>
      <c r="K5525" s="197">
        <v>23.57</v>
      </c>
      <c r="L5525" s="196" t="s">
        <v>5433</v>
      </c>
    </row>
    <row r="5526" spans="1:12" ht="15.75">
      <c r="A5526" s="196" t="s">
        <v>10992</v>
      </c>
      <c r="B5526" s="196" t="s">
        <v>10993</v>
      </c>
      <c r="C5526" s="196" t="s">
        <v>11073</v>
      </c>
      <c r="D5526" s="196">
        <v>158</v>
      </c>
      <c r="E5526" s="197" t="s">
        <v>144</v>
      </c>
      <c r="F5526" s="196" t="s">
        <v>144</v>
      </c>
      <c r="G5526" s="196">
        <v>100757</v>
      </c>
      <c r="H5526" s="196" t="s">
        <v>11109</v>
      </c>
      <c r="I5526" s="196" t="s">
        <v>5650</v>
      </c>
      <c r="J5526" s="196" t="s">
        <v>5432</v>
      </c>
      <c r="K5526" s="197">
        <v>39.340000000000003</v>
      </c>
      <c r="L5526" s="196" t="s">
        <v>5433</v>
      </c>
    </row>
    <row r="5527" spans="1:12" ht="15.75">
      <c r="A5527" s="196" t="s">
        <v>10992</v>
      </c>
      <c r="B5527" s="196" t="s">
        <v>10993</v>
      </c>
      <c r="C5527" s="196" t="s">
        <v>11073</v>
      </c>
      <c r="D5527" s="196">
        <v>158</v>
      </c>
      <c r="E5527" s="197" t="s">
        <v>144</v>
      </c>
      <c r="F5527" s="196" t="s">
        <v>144</v>
      </c>
      <c r="G5527" s="196">
        <v>100758</v>
      </c>
      <c r="H5527" s="196" t="s">
        <v>11110</v>
      </c>
      <c r="I5527" s="196" t="s">
        <v>5650</v>
      </c>
      <c r="J5527" s="196" t="s">
        <v>5503</v>
      </c>
      <c r="K5527" s="197">
        <v>40.49</v>
      </c>
      <c r="L5527" s="196" t="s">
        <v>5433</v>
      </c>
    </row>
    <row r="5528" spans="1:12" ht="15.75">
      <c r="A5528" s="196" t="s">
        <v>10992</v>
      </c>
      <c r="B5528" s="196" t="s">
        <v>10993</v>
      </c>
      <c r="C5528" s="196" t="s">
        <v>11073</v>
      </c>
      <c r="D5528" s="196">
        <v>158</v>
      </c>
      <c r="E5528" s="197" t="s">
        <v>144</v>
      </c>
      <c r="F5528" s="196" t="s">
        <v>144</v>
      </c>
      <c r="G5528" s="196">
        <v>100759</v>
      </c>
      <c r="H5528" s="196" t="s">
        <v>11111</v>
      </c>
      <c r="I5528" s="196" t="s">
        <v>5650</v>
      </c>
      <c r="J5528" s="196" t="s">
        <v>5432</v>
      </c>
      <c r="K5528" s="197">
        <v>38.96</v>
      </c>
      <c r="L5528" s="196" t="s">
        <v>5433</v>
      </c>
    </row>
    <row r="5529" spans="1:12" ht="15.75">
      <c r="A5529" s="196" t="s">
        <v>10992</v>
      </c>
      <c r="B5529" s="196" t="s">
        <v>10993</v>
      </c>
      <c r="C5529" s="196" t="s">
        <v>11073</v>
      </c>
      <c r="D5529" s="196">
        <v>158</v>
      </c>
      <c r="E5529" s="197" t="s">
        <v>144</v>
      </c>
      <c r="F5529" s="196" t="s">
        <v>144</v>
      </c>
      <c r="G5529" s="196">
        <v>100760</v>
      </c>
      <c r="H5529" s="196" t="s">
        <v>11112</v>
      </c>
      <c r="I5529" s="196" t="s">
        <v>5650</v>
      </c>
      <c r="J5529" s="196" t="s">
        <v>5884</v>
      </c>
      <c r="K5529" s="197">
        <v>40.26</v>
      </c>
      <c r="L5529" s="196" t="s">
        <v>5433</v>
      </c>
    </row>
    <row r="5530" spans="1:12" ht="15.75">
      <c r="A5530" s="196" t="s">
        <v>10992</v>
      </c>
      <c r="B5530" s="196" t="s">
        <v>10993</v>
      </c>
      <c r="C5530" s="196" t="s">
        <v>11073</v>
      </c>
      <c r="D5530" s="196">
        <v>158</v>
      </c>
      <c r="E5530" s="197" t="s">
        <v>144</v>
      </c>
      <c r="F5530" s="196" t="s">
        <v>144</v>
      </c>
      <c r="G5530" s="196">
        <v>100761</v>
      </c>
      <c r="H5530" s="196" t="s">
        <v>11113</v>
      </c>
      <c r="I5530" s="196" t="s">
        <v>5650</v>
      </c>
      <c r="J5530" s="196" t="s">
        <v>5432</v>
      </c>
      <c r="K5530" s="197">
        <v>39.119999999999997</v>
      </c>
      <c r="L5530" s="196" t="s">
        <v>5433</v>
      </c>
    </row>
    <row r="5531" spans="1:12" ht="15.75">
      <c r="A5531" s="196" t="s">
        <v>10992</v>
      </c>
      <c r="B5531" s="196" t="s">
        <v>10993</v>
      </c>
      <c r="C5531" s="196" t="s">
        <v>11073</v>
      </c>
      <c r="D5531" s="196">
        <v>158</v>
      </c>
      <c r="E5531" s="197" t="s">
        <v>144</v>
      </c>
      <c r="F5531" s="196" t="s">
        <v>144</v>
      </c>
      <c r="G5531" s="196">
        <v>100762</v>
      </c>
      <c r="H5531" s="196" t="s">
        <v>11114</v>
      </c>
      <c r="I5531" s="196" t="s">
        <v>5650</v>
      </c>
      <c r="J5531" s="196" t="s">
        <v>5503</v>
      </c>
      <c r="K5531" s="197">
        <v>40.35</v>
      </c>
      <c r="L5531" s="196" t="s">
        <v>5433</v>
      </c>
    </row>
    <row r="5532" spans="1:12" ht="15.75">
      <c r="A5532" s="196" t="s">
        <v>10992</v>
      </c>
      <c r="B5532" s="196" t="s">
        <v>10993</v>
      </c>
      <c r="C5532" s="196" t="s">
        <v>11115</v>
      </c>
      <c r="D5532" s="196">
        <v>161</v>
      </c>
      <c r="E5532" s="197" t="s">
        <v>144</v>
      </c>
      <c r="F5532" s="196" t="s">
        <v>144</v>
      </c>
      <c r="G5532" s="196">
        <v>41595</v>
      </c>
      <c r="H5532" s="196" t="s">
        <v>11116</v>
      </c>
      <c r="I5532" s="196" t="s">
        <v>5431</v>
      </c>
      <c r="J5532" s="196" t="s">
        <v>5503</v>
      </c>
      <c r="K5532" s="197">
        <v>11.53</v>
      </c>
      <c r="L5532" s="196" t="s">
        <v>5433</v>
      </c>
    </row>
    <row r="5533" spans="1:12" ht="15.75">
      <c r="A5533" s="196" t="s">
        <v>10992</v>
      </c>
      <c r="B5533" s="196" t="s">
        <v>10993</v>
      </c>
      <c r="C5533" s="196" t="s">
        <v>11115</v>
      </c>
      <c r="D5533" s="196">
        <v>161</v>
      </c>
      <c r="E5533" s="197">
        <v>74245</v>
      </c>
      <c r="F5533" s="196" t="s">
        <v>11117</v>
      </c>
      <c r="G5533" s="196" t="s">
        <v>11118</v>
      </c>
      <c r="H5533" s="196" t="s">
        <v>11117</v>
      </c>
      <c r="I5533" s="196" t="s">
        <v>5650</v>
      </c>
      <c r="J5533" s="196" t="s">
        <v>5503</v>
      </c>
      <c r="K5533" s="197">
        <v>14.95</v>
      </c>
      <c r="L5533" s="196" t="s">
        <v>5433</v>
      </c>
    </row>
    <row r="5534" spans="1:12" ht="15.75">
      <c r="A5534" s="196" t="s">
        <v>10992</v>
      </c>
      <c r="B5534" s="196" t="s">
        <v>10993</v>
      </c>
      <c r="C5534" s="196" t="s">
        <v>11115</v>
      </c>
      <c r="D5534" s="196">
        <v>161</v>
      </c>
      <c r="E5534" s="197" t="s">
        <v>144</v>
      </c>
      <c r="F5534" s="196" t="s">
        <v>144</v>
      </c>
      <c r="G5534" s="196">
        <v>79467</v>
      </c>
      <c r="H5534" s="196" t="s">
        <v>11119</v>
      </c>
      <c r="I5534" s="196" t="s">
        <v>11120</v>
      </c>
      <c r="J5534" s="196" t="s">
        <v>5503</v>
      </c>
      <c r="K5534" s="197">
        <v>12.94</v>
      </c>
      <c r="L5534" s="196" t="s">
        <v>5433</v>
      </c>
    </row>
    <row r="5535" spans="1:12" ht="15.75">
      <c r="A5535" s="196" t="s">
        <v>10992</v>
      </c>
      <c r="B5535" s="196" t="s">
        <v>10993</v>
      </c>
      <c r="C5535" s="196" t="s">
        <v>11115</v>
      </c>
      <c r="D5535" s="196">
        <v>161</v>
      </c>
      <c r="E5535" s="197">
        <v>79500</v>
      </c>
      <c r="F5535" s="196" t="s">
        <v>11121</v>
      </c>
      <c r="G5535" s="196" t="s">
        <v>11122</v>
      </c>
      <c r="H5535" s="196" t="s">
        <v>11123</v>
      </c>
      <c r="I5535" s="196" t="s">
        <v>5650</v>
      </c>
      <c r="J5535" s="196" t="s">
        <v>5503</v>
      </c>
      <c r="K5535" s="197">
        <v>20.85</v>
      </c>
      <c r="L5535" s="196" t="s">
        <v>5433</v>
      </c>
    </row>
    <row r="5536" spans="1:12" ht="15.75">
      <c r="A5536" s="196" t="s">
        <v>10992</v>
      </c>
      <c r="B5536" s="196" t="s">
        <v>10993</v>
      </c>
      <c r="C5536" s="196" t="s">
        <v>11115</v>
      </c>
      <c r="D5536" s="196">
        <v>161</v>
      </c>
      <c r="E5536" s="197" t="s">
        <v>144</v>
      </c>
      <c r="F5536" s="196" t="s">
        <v>144</v>
      </c>
      <c r="G5536" s="196">
        <v>84665</v>
      </c>
      <c r="H5536" s="196" t="s">
        <v>11124</v>
      </c>
      <c r="I5536" s="196" t="s">
        <v>5650</v>
      </c>
      <c r="J5536" s="196" t="s">
        <v>5503</v>
      </c>
      <c r="K5536" s="197">
        <v>23.11</v>
      </c>
      <c r="L5536" s="196" t="s">
        <v>5433</v>
      </c>
    </row>
    <row r="5537" spans="1:12" ht="15.75">
      <c r="A5537" s="196" t="s">
        <v>11125</v>
      </c>
      <c r="B5537" s="196" t="s">
        <v>11126</v>
      </c>
      <c r="C5537" s="196" t="s">
        <v>11127</v>
      </c>
      <c r="D5537" s="196">
        <v>111</v>
      </c>
      <c r="E5537" s="197" t="s">
        <v>144</v>
      </c>
      <c r="F5537" s="196" t="s">
        <v>144</v>
      </c>
      <c r="G5537" s="196">
        <v>101749</v>
      </c>
      <c r="H5537" s="196" t="s">
        <v>11128</v>
      </c>
      <c r="I5537" s="196" t="s">
        <v>5650</v>
      </c>
      <c r="J5537" s="196" t="s">
        <v>5503</v>
      </c>
      <c r="K5537" s="197">
        <v>40.81</v>
      </c>
      <c r="L5537" s="196" t="s">
        <v>5433</v>
      </c>
    </row>
    <row r="5538" spans="1:12" ht="15.75">
      <c r="A5538" s="196" t="s">
        <v>11125</v>
      </c>
      <c r="B5538" s="196" t="s">
        <v>11126</v>
      </c>
      <c r="C5538" s="196" t="s">
        <v>11127</v>
      </c>
      <c r="D5538" s="196">
        <v>111</v>
      </c>
      <c r="E5538" s="197" t="s">
        <v>144</v>
      </c>
      <c r="F5538" s="196" t="s">
        <v>144</v>
      </c>
      <c r="G5538" s="196">
        <v>101750</v>
      </c>
      <c r="H5538" s="196" t="s">
        <v>11129</v>
      </c>
      <c r="I5538" s="196" t="s">
        <v>5650</v>
      </c>
      <c r="J5538" s="196" t="s">
        <v>5503</v>
      </c>
      <c r="K5538" s="197">
        <v>38.79</v>
      </c>
      <c r="L5538" s="196" t="s">
        <v>5433</v>
      </c>
    </row>
    <row r="5539" spans="1:12" ht="15.75">
      <c r="A5539" s="196" t="s">
        <v>11125</v>
      </c>
      <c r="B5539" s="196" t="s">
        <v>11126</v>
      </c>
      <c r="C5539" s="196" t="s">
        <v>11130</v>
      </c>
      <c r="D5539" s="196">
        <v>112</v>
      </c>
      <c r="E5539" s="197" t="s">
        <v>144</v>
      </c>
      <c r="F5539" s="196" t="s">
        <v>144</v>
      </c>
      <c r="G5539" s="196">
        <v>101729</v>
      </c>
      <c r="H5539" s="196" t="s">
        <v>11131</v>
      </c>
      <c r="I5539" s="196" t="s">
        <v>5650</v>
      </c>
      <c r="J5539" s="196" t="s">
        <v>5432</v>
      </c>
      <c r="K5539" s="197">
        <v>160.77000000000001</v>
      </c>
      <c r="L5539" s="196" t="s">
        <v>5433</v>
      </c>
    </row>
    <row r="5540" spans="1:12" ht="15.75">
      <c r="A5540" s="196" t="s">
        <v>11125</v>
      </c>
      <c r="B5540" s="196" t="s">
        <v>11126</v>
      </c>
      <c r="C5540" s="196" t="s">
        <v>11130</v>
      </c>
      <c r="D5540" s="196">
        <v>112</v>
      </c>
      <c r="E5540" s="197" t="s">
        <v>144</v>
      </c>
      <c r="F5540" s="196" t="s">
        <v>144</v>
      </c>
      <c r="G5540" s="196">
        <v>101746</v>
      </c>
      <c r="H5540" s="196" t="s">
        <v>11132</v>
      </c>
      <c r="I5540" s="196" t="s">
        <v>5650</v>
      </c>
      <c r="J5540" s="196" t="s">
        <v>5432</v>
      </c>
      <c r="K5540" s="197">
        <v>249.98</v>
      </c>
      <c r="L5540" s="196" t="s">
        <v>5433</v>
      </c>
    </row>
    <row r="5541" spans="1:12" ht="15.75">
      <c r="A5541" s="196" t="s">
        <v>11125</v>
      </c>
      <c r="B5541" s="196" t="s">
        <v>11126</v>
      </c>
      <c r="C5541" s="196" t="s">
        <v>11130</v>
      </c>
      <c r="D5541" s="196">
        <v>112</v>
      </c>
      <c r="E5541" s="197" t="s">
        <v>144</v>
      </c>
      <c r="F5541" s="196" t="s">
        <v>144</v>
      </c>
      <c r="G5541" s="196">
        <v>101751</v>
      </c>
      <c r="H5541" s="196" t="s">
        <v>11133</v>
      </c>
      <c r="I5541" s="196" t="s">
        <v>5650</v>
      </c>
      <c r="J5541" s="196" t="s">
        <v>5432</v>
      </c>
      <c r="K5541" s="197">
        <v>166.87</v>
      </c>
      <c r="L5541" s="196" t="s">
        <v>5433</v>
      </c>
    </row>
    <row r="5542" spans="1:12" ht="15.75">
      <c r="A5542" s="196" t="s">
        <v>11125</v>
      </c>
      <c r="B5542" s="196" t="s">
        <v>11126</v>
      </c>
      <c r="C5542" s="196" t="s">
        <v>11134</v>
      </c>
      <c r="D5542" s="196">
        <v>113</v>
      </c>
      <c r="E5542" s="197" t="s">
        <v>144</v>
      </c>
      <c r="F5542" s="196" t="s">
        <v>144</v>
      </c>
      <c r="G5542" s="196">
        <v>87246</v>
      </c>
      <c r="H5542" s="196" t="s">
        <v>11135</v>
      </c>
      <c r="I5542" s="196" t="s">
        <v>5650</v>
      </c>
      <c r="J5542" s="196" t="s">
        <v>5503</v>
      </c>
      <c r="K5542" s="197">
        <v>46.39</v>
      </c>
      <c r="L5542" s="196" t="s">
        <v>5433</v>
      </c>
    </row>
    <row r="5543" spans="1:12" ht="15.75">
      <c r="A5543" s="196" t="s">
        <v>11125</v>
      </c>
      <c r="B5543" s="196" t="s">
        <v>11126</v>
      </c>
      <c r="C5543" s="196" t="s">
        <v>11134</v>
      </c>
      <c r="D5543" s="196">
        <v>113</v>
      </c>
      <c r="E5543" s="197" t="s">
        <v>144</v>
      </c>
      <c r="F5543" s="196" t="s">
        <v>144</v>
      </c>
      <c r="G5543" s="196">
        <v>87247</v>
      </c>
      <c r="H5543" s="196" t="s">
        <v>11136</v>
      </c>
      <c r="I5543" s="196" t="s">
        <v>5650</v>
      </c>
      <c r="J5543" s="196" t="s">
        <v>5503</v>
      </c>
      <c r="K5543" s="197">
        <v>40.049999999999997</v>
      </c>
      <c r="L5543" s="196" t="s">
        <v>5433</v>
      </c>
    </row>
    <row r="5544" spans="1:12" ht="15.75">
      <c r="A5544" s="196" t="s">
        <v>11125</v>
      </c>
      <c r="B5544" s="196" t="s">
        <v>11126</v>
      </c>
      <c r="C5544" s="196" t="s">
        <v>11134</v>
      </c>
      <c r="D5544" s="196">
        <v>113</v>
      </c>
      <c r="E5544" s="197" t="s">
        <v>144</v>
      </c>
      <c r="F5544" s="196" t="s">
        <v>144</v>
      </c>
      <c r="G5544" s="196">
        <v>87248</v>
      </c>
      <c r="H5544" s="196" t="s">
        <v>11137</v>
      </c>
      <c r="I5544" s="196" t="s">
        <v>5650</v>
      </c>
      <c r="J5544" s="196" t="s">
        <v>5503</v>
      </c>
      <c r="K5544" s="197">
        <v>34.79</v>
      </c>
      <c r="L5544" s="196" t="s">
        <v>5433</v>
      </c>
    </row>
    <row r="5545" spans="1:12" ht="15.75">
      <c r="A5545" s="196" t="s">
        <v>11125</v>
      </c>
      <c r="B5545" s="196" t="s">
        <v>11126</v>
      </c>
      <c r="C5545" s="196" t="s">
        <v>11134</v>
      </c>
      <c r="D5545" s="196">
        <v>113</v>
      </c>
      <c r="E5545" s="197" t="s">
        <v>144</v>
      </c>
      <c r="F5545" s="196" t="s">
        <v>144</v>
      </c>
      <c r="G5545" s="196">
        <v>87249</v>
      </c>
      <c r="H5545" s="196" t="s">
        <v>11138</v>
      </c>
      <c r="I5545" s="196" t="s">
        <v>5650</v>
      </c>
      <c r="J5545" s="196" t="s">
        <v>5503</v>
      </c>
      <c r="K5545" s="197">
        <v>52.32</v>
      </c>
      <c r="L5545" s="196" t="s">
        <v>5433</v>
      </c>
    </row>
    <row r="5546" spans="1:12" ht="15.75">
      <c r="A5546" s="196" t="s">
        <v>11125</v>
      </c>
      <c r="B5546" s="196" t="s">
        <v>11126</v>
      </c>
      <c r="C5546" s="196" t="s">
        <v>11134</v>
      </c>
      <c r="D5546" s="196">
        <v>113</v>
      </c>
      <c r="E5546" s="197" t="s">
        <v>144</v>
      </c>
      <c r="F5546" s="196" t="s">
        <v>144</v>
      </c>
      <c r="G5546" s="196">
        <v>87250</v>
      </c>
      <c r="H5546" s="196" t="s">
        <v>11139</v>
      </c>
      <c r="I5546" s="196" t="s">
        <v>5650</v>
      </c>
      <c r="J5546" s="196" t="s">
        <v>5503</v>
      </c>
      <c r="K5546" s="197">
        <v>42.28</v>
      </c>
      <c r="L5546" s="196" t="s">
        <v>5433</v>
      </c>
    </row>
    <row r="5547" spans="1:12" ht="15.75">
      <c r="A5547" s="196" t="s">
        <v>11125</v>
      </c>
      <c r="B5547" s="196" t="s">
        <v>11126</v>
      </c>
      <c r="C5547" s="196" t="s">
        <v>11134</v>
      </c>
      <c r="D5547" s="196">
        <v>113</v>
      </c>
      <c r="E5547" s="197" t="s">
        <v>144</v>
      </c>
      <c r="F5547" s="196" t="s">
        <v>144</v>
      </c>
      <c r="G5547" s="196">
        <v>87251</v>
      </c>
      <c r="H5547" s="196" t="s">
        <v>11140</v>
      </c>
      <c r="I5547" s="196" t="s">
        <v>5650</v>
      </c>
      <c r="J5547" s="196" t="s">
        <v>5503</v>
      </c>
      <c r="K5547" s="197">
        <v>35.700000000000003</v>
      </c>
      <c r="L5547" s="196" t="s">
        <v>5433</v>
      </c>
    </row>
    <row r="5548" spans="1:12" ht="15.75">
      <c r="A5548" s="196" t="s">
        <v>11125</v>
      </c>
      <c r="B5548" s="196" t="s">
        <v>11126</v>
      </c>
      <c r="C5548" s="196" t="s">
        <v>11134</v>
      </c>
      <c r="D5548" s="196">
        <v>113</v>
      </c>
      <c r="E5548" s="197" t="s">
        <v>144</v>
      </c>
      <c r="F5548" s="196" t="s">
        <v>144</v>
      </c>
      <c r="G5548" s="196">
        <v>87255</v>
      </c>
      <c r="H5548" s="196" t="s">
        <v>11141</v>
      </c>
      <c r="I5548" s="196" t="s">
        <v>5650</v>
      </c>
      <c r="J5548" s="196" t="s">
        <v>5503</v>
      </c>
      <c r="K5548" s="197">
        <v>82.96</v>
      </c>
      <c r="L5548" s="196" t="s">
        <v>5433</v>
      </c>
    </row>
    <row r="5549" spans="1:12" ht="15.75">
      <c r="A5549" s="196" t="s">
        <v>11125</v>
      </c>
      <c r="B5549" s="196" t="s">
        <v>11126</v>
      </c>
      <c r="C5549" s="196" t="s">
        <v>11134</v>
      </c>
      <c r="D5549" s="196">
        <v>113</v>
      </c>
      <c r="E5549" s="197" t="s">
        <v>144</v>
      </c>
      <c r="F5549" s="196" t="s">
        <v>144</v>
      </c>
      <c r="G5549" s="196">
        <v>87256</v>
      </c>
      <c r="H5549" s="196" t="s">
        <v>11142</v>
      </c>
      <c r="I5549" s="196" t="s">
        <v>5650</v>
      </c>
      <c r="J5549" s="196" t="s">
        <v>5503</v>
      </c>
      <c r="K5549" s="197">
        <v>71.069999999999993</v>
      </c>
      <c r="L5549" s="196" t="s">
        <v>5433</v>
      </c>
    </row>
    <row r="5550" spans="1:12" ht="15.75">
      <c r="A5550" s="196" t="s">
        <v>11125</v>
      </c>
      <c r="B5550" s="196" t="s">
        <v>11126</v>
      </c>
      <c r="C5550" s="196" t="s">
        <v>11134</v>
      </c>
      <c r="D5550" s="196">
        <v>113</v>
      </c>
      <c r="E5550" s="197" t="s">
        <v>144</v>
      </c>
      <c r="F5550" s="196" t="s">
        <v>144</v>
      </c>
      <c r="G5550" s="196">
        <v>87257</v>
      </c>
      <c r="H5550" s="196" t="s">
        <v>11143</v>
      </c>
      <c r="I5550" s="196" t="s">
        <v>5650</v>
      </c>
      <c r="J5550" s="196" t="s">
        <v>5503</v>
      </c>
      <c r="K5550" s="197">
        <v>63.39</v>
      </c>
      <c r="L5550" s="196" t="s">
        <v>5433</v>
      </c>
    </row>
    <row r="5551" spans="1:12" ht="15.75">
      <c r="A5551" s="196" t="s">
        <v>11125</v>
      </c>
      <c r="B5551" s="196" t="s">
        <v>11126</v>
      </c>
      <c r="C5551" s="196" t="s">
        <v>11134</v>
      </c>
      <c r="D5551" s="196">
        <v>113</v>
      </c>
      <c r="E5551" s="197" t="s">
        <v>144</v>
      </c>
      <c r="F5551" s="196" t="s">
        <v>144</v>
      </c>
      <c r="G5551" s="196">
        <v>87258</v>
      </c>
      <c r="H5551" s="196" t="s">
        <v>11144</v>
      </c>
      <c r="I5551" s="196" t="s">
        <v>5650</v>
      </c>
      <c r="J5551" s="196" t="s">
        <v>5503</v>
      </c>
      <c r="K5551" s="197">
        <v>107.6</v>
      </c>
      <c r="L5551" s="196" t="s">
        <v>5433</v>
      </c>
    </row>
    <row r="5552" spans="1:12" ht="15.75">
      <c r="A5552" s="196" t="s">
        <v>11125</v>
      </c>
      <c r="B5552" s="196" t="s">
        <v>11126</v>
      </c>
      <c r="C5552" s="196" t="s">
        <v>11134</v>
      </c>
      <c r="D5552" s="196">
        <v>113</v>
      </c>
      <c r="E5552" s="197" t="s">
        <v>144</v>
      </c>
      <c r="F5552" s="196" t="s">
        <v>144</v>
      </c>
      <c r="G5552" s="196">
        <v>87259</v>
      </c>
      <c r="H5552" s="196" t="s">
        <v>11145</v>
      </c>
      <c r="I5552" s="196" t="s">
        <v>5650</v>
      </c>
      <c r="J5552" s="196" t="s">
        <v>5503</v>
      </c>
      <c r="K5552" s="197">
        <v>96.34</v>
      </c>
      <c r="L5552" s="196" t="s">
        <v>5433</v>
      </c>
    </row>
    <row r="5553" spans="1:12" ht="15.75">
      <c r="A5553" s="196" t="s">
        <v>11125</v>
      </c>
      <c r="B5553" s="196" t="s">
        <v>11126</v>
      </c>
      <c r="C5553" s="196" t="s">
        <v>11134</v>
      </c>
      <c r="D5553" s="196">
        <v>113</v>
      </c>
      <c r="E5553" s="197" t="s">
        <v>144</v>
      </c>
      <c r="F5553" s="196" t="s">
        <v>144</v>
      </c>
      <c r="G5553" s="196">
        <v>87260</v>
      </c>
      <c r="H5553" s="196" t="s">
        <v>11146</v>
      </c>
      <c r="I5553" s="196" t="s">
        <v>5650</v>
      </c>
      <c r="J5553" s="196" t="s">
        <v>5503</v>
      </c>
      <c r="K5553" s="197">
        <v>89.6</v>
      </c>
      <c r="L5553" s="196" t="s">
        <v>5433</v>
      </c>
    </row>
    <row r="5554" spans="1:12" ht="15.75">
      <c r="A5554" s="196" t="s">
        <v>11125</v>
      </c>
      <c r="B5554" s="196" t="s">
        <v>11126</v>
      </c>
      <c r="C5554" s="196" t="s">
        <v>11134</v>
      </c>
      <c r="D5554" s="196">
        <v>113</v>
      </c>
      <c r="E5554" s="197" t="s">
        <v>144</v>
      </c>
      <c r="F5554" s="196" t="s">
        <v>144</v>
      </c>
      <c r="G5554" s="196">
        <v>87261</v>
      </c>
      <c r="H5554" s="196" t="s">
        <v>11147</v>
      </c>
      <c r="I5554" s="196" t="s">
        <v>5650</v>
      </c>
      <c r="J5554" s="196" t="s">
        <v>5503</v>
      </c>
      <c r="K5554" s="197">
        <v>124.02</v>
      </c>
      <c r="L5554" s="196" t="s">
        <v>5433</v>
      </c>
    </row>
    <row r="5555" spans="1:12" ht="15.75">
      <c r="A5555" s="196" t="s">
        <v>11125</v>
      </c>
      <c r="B5555" s="196" t="s">
        <v>11126</v>
      </c>
      <c r="C5555" s="196" t="s">
        <v>11134</v>
      </c>
      <c r="D5555" s="196">
        <v>113</v>
      </c>
      <c r="E5555" s="197" t="s">
        <v>144</v>
      </c>
      <c r="F5555" s="196" t="s">
        <v>144</v>
      </c>
      <c r="G5555" s="196">
        <v>87262</v>
      </c>
      <c r="H5555" s="196" t="s">
        <v>11148</v>
      </c>
      <c r="I5555" s="196" t="s">
        <v>5650</v>
      </c>
      <c r="J5555" s="196" t="s">
        <v>5503</v>
      </c>
      <c r="K5555" s="197">
        <v>111.06</v>
      </c>
      <c r="L5555" s="196" t="s">
        <v>5433</v>
      </c>
    </row>
    <row r="5556" spans="1:12" ht="15.75">
      <c r="A5556" s="196" t="s">
        <v>11125</v>
      </c>
      <c r="B5556" s="196" t="s">
        <v>11126</v>
      </c>
      <c r="C5556" s="196" t="s">
        <v>11134</v>
      </c>
      <c r="D5556" s="196">
        <v>113</v>
      </c>
      <c r="E5556" s="197" t="s">
        <v>144</v>
      </c>
      <c r="F5556" s="196" t="s">
        <v>144</v>
      </c>
      <c r="G5556" s="196">
        <v>87263</v>
      </c>
      <c r="H5556" s="196" t="s">
        <v>11149</v>
      </c>
      <c r="I5556" s="196" t="s">
        <v>5650</v>
      </c>
      <c r="J5556" s="196" t="s">
        <v>5503</v>
      </c>
      <c r="K5556" s="197">
        <v>103.12</v>
      </c>
      <c r="L5556" s="196" t="s">
        <v>5433</v>
      </c>
    </row>
    <row r="5557" spans="1:12" ht="15.75">
      <c r="A5557" s="196" t="s">
        <v>11125</v>
      </c>
      <c r="B5557" s="196" t="s">
        <v>11126</v>
      </c>
      <c r="C5557" s="196" t="s">
        <v>11134</v>
      </c>
      <c r="D5557" s="196">
        <v>113</v>
      </c>
      <c r="E5557" s="197" t="s">
        <v>144</v>
      </c>
      <c r="F5557" s="196" t="s">
        <v>144</v>
      </c>
      <c r="G5557" s="196">
        <v>89046</v>
      </c>
      <c r="H5557" s="196" t="s">
        <v>11150</v>
      </c>
      <c r="I5557" s="196" t="s">
        <v>5650</v>
      </c>
      <c r="J5557" s="196" t="s">
        <v>5503</v>
      </c>
      <c r="K5557" s="197">
        <v>39.74</v>
      </c>
      <c r="L5557" s="196" t="s">
        <v>5433</v>
      </c>
    </row>
    <row r="5558" spans="1:12" ht="15.75">
      <c r="A5558" s="196" t="s">
        <v>11125</v>
      </c>
      <c r="B5558" s="196" t="s">
        <v>11126</v>
      </c>
      <c r="C5558" s="196" t="s">
        <v>11134</v>
      </c>
      <c r="D5558" s="196">
        <v>113</v>
      </c>
      <c r="E5558" s="197" t="s">
        <v>144</v>
      </c>
      <c r="F5558" s="196" t="s">
        <v>144</v>
      </c>
      <c r="G5558" s="196">
        <v>89171</v>
      </c>
      <c r="H5558" s="196" t="s">
        <v>11151</v>
      </c>
      <c r="I5558" s="196" t="s">
        <v>5650</v>
      </c>
      <c r="J5558" s="196" t="s">
        <v>5503</v>
      </c>
      <c r="K5558" s="197">
        <v>37.18</v>
      </c>
      <c r="L5558" s="196" t="s">
        <v>5433</v>
      </c>
    </row>
    <row r="5559" spans="1:12" ht="15.75">
      <c r="A5559" s="196" t="s">
        <v>11125</v>
      </c>
      <c r="B5559" s="196" t="s">
        <v>11126</v>
      </c>
      <c r="C5559" s="196" t="s">
        <v>11134</v>
      </c>
      <c r="D5559" s="196">
        <v>113</v>
      </c>
      <c r="E5559" s="197" t="s">
        <v>144</v>
      </c>
      <c r="F5559" s="196" t="s">
        <v>144</v>
      </c>
      <c r="G5559" s="196">
        <v>93389</v>
      </c>
      <c r="H5559" s="196" t="s">
        <v>11152</v>
      </c>
      <c r="I5559" s="196" t="s">
        <v>5650</v>
      </c>
      <c r="J5559" s="196" t="s">
        <v>5503</v>
      </c>
      <c r="K5559" s="197">
        <v>42.24</v>
      </c>
      <c r="L5559" s="196" t="s">
        <v>5433</v>
      </c>
    </row>
    <row r="5560" spans="1:12" ht="15.75">
      <c r="A5560" s="196" t="s">
        <v>11125</v>
      </c>
      <c r="B5560" s="196" t="s">
        <v>11126</v>
      </c>
      <c r="C5560" s="196" t="s">
        <v>11134</v>
      </c>
      <c r="D5560" s="196">
        <v>113</v>
      </c>
      <c r="E5560" s="197" t="s">
        <v>144</v>
      </c>
      <c r="F5560" s="196" t="s">
        <v>144</v>
      </c>
      <c r="G5560" s="196">
        <v>93390</v>
      </c>
      <c r="H5560" s="196" t="s">
        <v>11153</v>
      </c>
      <c r="I5560" s="196" t="s">
        <v>5650</v>
      </c>
      <c r="J5560" s="196" t="s">
        <v>5503</v>
      </c>
      <c r="K5560" s="197">
        <v>35.97</v>
      </c>
      <c r="L5560" s="196" t="s">
        <v>5433</v>
      </c>
    </row>
    <row r="5561" spans="1:12" ht="15.75">
      <c r="A5561" s="196" t="s">
        <v>11125</v>
      </c>
      <c r="B5561" s="196" t="s">
        <v>11126</v>
      </c>
      <c r="C5561" s="196" t="s">
        <v>11134</v>
      </c>
      <c r="D5561" s="196">
        <v>113</v>
      </c>
      <c r="E5561" s="197" t="s">
        <v>144</v>
      </c>
      <c r="F5561" s="196" t="s">
        <v>144</v>
      </c>
      <c r="G5561" s="196">
        <v>93391</v>
      </c>
      <c r="H5561" s="196" t="s">
        <v>11154</v>
      </c>
      <c r="I5561" s="196" t="s">
        <v>5650</v>
      </c>
      <c r="J5561" s="196" t="s">
        <v>5503</v>
      </c>
      <c r="K5561" s="197">
        <v>30.71</v>
      </c>
      <c r="L5561" s="196" t="s">
        <v>5433</v>
      </c>
    </row>
    <row r="5562" spans="1:12" ht="15.75">
      <c r="A5562" s="196" t="s">
        <v>11125</v>
      </c>
      <c r="B5562" s="196" t="s">
        <v>11126</v>
      </c>
      <c r="C5562" s="196" t="s">
        <v>11155</v>
      </c>
      <c r="D5562" s="196">
        <v>115</v>
      </c>
      <c r="E5562" s="197" t="s">
        <v>144</v>
      </c>
      <c r="F5562" s="196" t="s">
        <v>144</v>
      </c>
      <c r="G5562" s="196">
        <v>98670</v>
      </c>
      <c r="H5562" s="196" t="s">
        <v>11156</v>
      </c>
      <c r="I5562" s="196" t="s">
        <v>5650</v>
      </c>
      <c r="J5562" s="196" t="s">
        <v>5432</v>
      </c>
      <c r="K5562" s="197">
        <v>141.49</v>
      </c>
      <c r="L5562" s="196" t="s">
        <v>5433</v>
      </c>
    </row>
    <row r="5563" spans="1:12" ht="15.75">
      <c r="A5563" s="196" t="s">
        <v>11125</v>
      </c>
      <c r="B5563" s="196" t="s">
        <v>11126</v>
      </c>
      <c r="C5563" s="196" t="s">
        <v>11155</v>
      </c>
      <c r="D5563" s="196">
        <v>115</v>
      </c>
      <c r="E5563" s="197" t="s">
        <v>144</v>
      </c>
      <c r="F5563" s="196" t="s">
        <v>144</v>
      </c>
      <c r="G5563" s="196">
        <v>98671</v>
      </c>
      <c r="H5563" s="196" t="s">
        <v>11157</v>
      </c>
      <c r="I5563" s="196" t="s">
        <v>5650</v>
      </c>
      <c r="J5563" s="196" t="s">
        <v>5503</v>
      </c>
      <c r="K5563" s="197">
        <v>334.36</v>
      </c>
      <c r="L5563" s="196" t="s">
        <v>5433</v>
      </c>
    </row>
    <row r="5564" spans="1:12" ht="15.75">
      <c r="A5564" s="196" t="s">
        <v>11125</v>
      </c>
      <c r="B5564" s="196" t="s">
        <v>11126</v>
      </c>
      <c r="C5564" s="196" t="s">
        <v>11155</v>
      </c>
      <c r="D5564" s="196">
        <v>115</v>
      </c>
      <c r="E5564" s="197" t="s">
        <v>144</v>
      </c>
      <c r="F5564" s="196" t="s">
        <v>144</v>
      </c>
      <c r="G5564" s="196">
        <v>98672</v>
      </c>
      <c r="H5564" s="196" t="s">
        <v>11158</v>
      </c>
      <c r="I5564" s="196" t="s">
        <v>5650</v>
      </c>
      <c r="J5564" s="196" t="s">
        <v>5503</v>
      </c>
      <c r="K5564" s="197">
        <v>335.47</v>
      </c>
      <c r="L5564" s="196" t="s">
        <v>5433</v>
      </c>
    </row>
    <row r="5565" spans="1:12" ht="15.75">
      <c r="A5565" s="196" t="s">
        <v>11125</v>
      </c>
      <c r="B5565" s="196" t="s">
        <v>11126</v>
      </c>
      <c r="C5565" s="196" t="s">
        <v>11155</v>
      </c>
      <c r="D5565" s="196">
        <v>115</v>
      </c>
      <c r="E5565" s="197" t="s">
        <v>144</v>
      </c>
      <c r="F5565" s="196" t="s">
        <v>144</v>
      </c>
      <c r="G5565" s="196">
        <v>98673</v>
      </c>
      <c r="H5565" s="196" t="s">
        <v>11159</v>
      </c>
      <c r="I5565" s="196" t="s">
        <v>5650</v>
      </c>
      <c r="J5565" s="196" t="s">
        <v>5432</v>
      </c>
      <c r="K5565" s="197">
        <v>236.95</v>
      </c>
      <c r="L5565" s="196" t="s">
        <v>5433</v>
      </c>
    </row>
    <row r="5566" spans="1:12" ht="15.75">
      <c r="A5566" s="196" t="s">
        <v>11125</v>
      </c>
      <c r="B5566" s="196" t="s">
        <v>11126</v>
      </c>
      <c r="C5566" s="196" t="s">
        <v>11155</v>
      </c>
      <c r="D5566" s="196">
        <v>115</v>
      </c>
      <c r="E5566" s="197" t="s">
        <v>144</v>
      </c>
      <c r="F5566" s="196" t="s">
        <v>144</v>
      </c>
      <c r="G5566" s="196">
        <v>98678</v>
      </c>
      <c r="H5566" s="196" t="s">
        <v>11160</v>
      </c>
      <c r="I5566" s="196" t="s">
        <v>5650</v>
      </c>
      <c r="J5566" s="196" t="s">
        <v>5503</v>
      </c>
      <c r="K5566" s="197">
        <v>374.25</v>
      </c>
      <c r="L5566" s="196" t="s">
        <v>5433</v>
      </c>
    </row>
    <row r="5567" spans="1:12" ht="15.75">
      <c r="A5567" s="196" t="s">
        <v>11125</v>
      </c>
      <c r="B5567" s="196" t="s">
        <v>11126</v>
      </c>
      <c r="C5567" s="196" t="s">
        <v>11155</v>
      </c>
      <c r="D5567" s="196">
        <v>115</v>
      </c>
      <c r="E5567" s="197" t="s">
        <v>144</v>
      </c>
      <c r="F5567" s="196" t="s">
        <v>144</v>
      </c>
      <c r="G5567" s="196">
        <v>98679</v>
      </c>
      <c r="H5567" s="196" t="s">
        <v>11161</v>
      </c>
      <c r="I5567" s="196" t="s">
        <v>5650</v>
      </c>
      <c r="J5567" s="196" t="s">
        <v>5503</v>
      </c>
      <c r="K5567" s="197">
        <v>28.2</v>
      </c>
      <c r="L5567" s="196" t="s">
        <v>5433</v>
      </c>
    </row>
    <row r="5568" spans="1:12" ht="15.75">
      <c r="A5568" s="196" t="s">
        <v>11125</v>
      </c>
      <c r="B5568" s="196" t="s">
        <v>11126</v>
      </c>
      <c r="C5568" s="196" t="s">
        <v>11155</v>
      </c>
      <c r="D5568" s="196">
        <v>115</v>
      </c>
      <c r="E5568" s="197" t="s">
        <v>144</v>
      </c>
      <c r="F5568" s="196" t="s">
        <v>144</v>
      </c>
      <c r="G5568" s="196">
        <v>98680</v>
      </c>
      <c r="H5568" s="196" t="s">
        <v>11162</v>
      </c>
      <c r="I5568" s="196" t="s">
        <v>5650</v>
      </c>
      <c r="J5568" s="196" t="s">
        <v>5503</v>
      </c>
      <c r="K5568" s="197">
        <v>35.14</v>
      </c>
      <c r="L5568" s="196" t="s">
        <v>5433</v>
      </c>
    </row>
    <row r="5569" spans="1:12" ht="15.75">
      <c r="A5569" s="196" t="s">
        <v>11125</v>
      </c>
      <c r="B5569" s="196" t="s">
        <v>11126</v>
      </c>
      <c r="C5569" s="196" t="s">
        <v>11155</v>
      </c>
      <c r="D5569" s="196">
        <v>115</v>
      </c>
      <c r="E5569" s="197" t="s">
        <v>144</v>
      </c>
      <c r="F5569" s="196" t="s">
        <v>144</v>
      </c>
      <c r="G5569" s="196">
        <v>98681</v>
      </c>
      <c r="H5569" s="196" t="s">
        <v>11163</v>
      </c>
      <c r="I5569" s="196" t="s">
        <v>5650</v>
      </c>
      <c r="J5569" s="196" t="s">
        <v>5503</v>
      </c>
      <c r="K5569" s="197">
        <v>26.17</v>
      </c>
      <c r="L5569" s="196" t="s">
        <v>5433</v>
      </c>
    </row>
    <row r="5570" spans="1:12" ht="15.75">
      <c r="A5570" s="196" t="s">
        <v>11125</v>
      </c>
      <c r="B5570" s="196" t="s">
        <v>11126</v>
      </c>
      <c r="C5570" s="196" t="s">
        <v>11155</v>
      </c>
      <c r="D5570" s="196">
        <v>115</v>
      </c>
      <c r="E5570" s="197" t="s">
        <v>144</v>
      </c>
      <c r="F5570" s="196" t="s">
        <v>144</v>
      </c>
      <c r="G5570" s="196">
        <v>98682</v>
      </c>
      <c r="H5570" s="196" t="s">
        <v>11164</v>
      </c>
      <c r="I5570" s="196" t="s">
        <v>5650</v>
      </c>
      <c r="J5570" s="196" t="s">
        <v>5503</v>
      </c>
      <c r="K5570" s="197">
        <v>33.119999999999997</v>
      </c>
      <c r="L5570" s="196" t="s">
        <v>5433</v>
      </c>
    </row>
    <row r="5571" spans="1:12" ht="15.75">
      <c r="A5571" s="196" t="s">
        <v>11125</v>
      </c>
      <c r="B5571" s="196" t="s">
        <v>11126</v>
      </c>
      <c r="C5571" s="196" t="s">
        <v>11155</v>
      </c>
      <c r="D5571" s="196">
        <v>115</v>
      </c>
      <c r="E5571" s="197" t="s">
        <v>144</v>
      </c>
      <c r="F5571" s="196" t="s">
        <v>144</v>
      </c>
      <c r="G5571" s="196">
        <v>98685</v>
      </c>
      <c r="H5571" s="196" t="s">
        <v>11165</v>
      </c>
      <c r="I5571" s="196" t="s">
        <v>5431</v>
      </c>
      <c r="J5571" s="196" t="s">
        <v>5503</v>
      </c>
      <c r="K5571" s="197">
        <v>60.92</v>
      </c>
      <c r="L5571" s="196" t="s">
        <v>5433</v>
      </c>
    </row>
    <row r="5572" spans="1:12" ht="15.75">
      <c r="A5572" s="196" t="s">
        <v>11125</v>
      </c>
      <c r="B5572" s="196" t="s">
        <v>11126</v>
      </c>
      <c r="C5572" s="196" t="s">
        <v>11155</v>
      </c>
      <c r="D5572" s="196">
        <v>115</v>
      </c>
      <c r="E5572" s="197" t="s">
        <v>144</v>
      </c>
      <c r="F5572" s="196" t="s">
        <v>144</v>
      </c>
      <c r="G5572" s="196">
        <v>98686</v>
      </c>
      <c r="H5572" s="196" t="s">
        <v>11166</v>
      </c>
      <c r="I5572" s="196" t="s">
        <v>5431</v>
      </c>
      <c r="J5572" s="196" t="s">
        <v>5432</v>
      </c>
      <c r="K5572" s="197">
        <v>34.020000000000003</v>
      </c>
      <c r="L5572" s="196" t="s">
        <v>5433</v>
      </c>
    </row>
    <row r="5573" spans="1:12" ht="15.75">
      <c r="A5573" s="196" t="s">
        <v>11125</v>
      </c>
      <c r="B5573" s="196" t="s">
        <v>11126</v>
      </c>
      <c r="C5573" s="196" t="s">
        <v>11155</v>
      </c>
      <c r="D5573" s="196">
        <v>115</v>
      </c>
      <c r="E5573" s="197" t="s">
        <v>144</v>
      </c>
      <c r="F5573" s="196" t="s">
        <v>144</v>
      </c>
      <c r="G5573" s="196">
        <v>98688</v>
      </c>
      <c r="H5573" s="196" t="s">
        <v>11167</v>
      </c>
      <c r="I5573" s="196" t="s">
        <v>5431</v>
      </c>
      <c r="J5573" s="196" t="s">
        <v>5503</v>
      </c>
      <c r="K5573" s="197">
        <v>35.630000000000003</v>
      </c>
      <c r="L5573" s="196" t="s">
        <v>5433</v>
      </c>
    </row>
    <row r="5574" spans="1:12" ht="15.75">
      <c r="A5574" s="196" t="s">
        <v>11125</v>
      </c>
      <c r="B5574" s="196" t="s">
        <v>11126</v>
      </c>
      <c r="C5574" s="196" t="s">
        <v>11155</v>
      </c>
      <c r="D5574" s="196">
        <v>115</v>
      </c>
      <c r="E5574" s="197" t="s">
        <v>144</v>
      </c>
      <c r="F5574" s="196" t="s">
        <v>144</v>
      </c>
      <c r="G5574" s="196">
        <v>98689</v>
      </c>
      <c r="H5574" s="196" t="s">
        <v>11168</v>
      </c>
      <c r="I5574" s="196" t="s">
        <v>5431</v>
      </c>
      <c r="J5574" s="196" t="s">
        <v>5503</v>
      </c>
      <c r="K5574" s="197">
        <v>86.58</v>
      </c>
      <c r="L5574" s="196" t="s">
        <v>5433</v>
      </c>
    </row>
    <row r="5575" spans="1:12" ht="15.75">
      <c r="A5575" s="196" t="s">
        <v>11125</v>
      </c>
      <c r="B5575" s="196" t="s">
        <v>11126</v>
      </c>
      <c r="C5575" s="196" t="s">
        <v>11155</v>
      </c>
      <c r="D5575" s="196">
        <v>115</v>
      </c>
      <c r="E5575" s="197" t="s">
        <v>144</v>
      </c>
      <c r="F5575" s="196" t="s">
        <v>144</v>
      </c>
      <c r="G5575" s="196">
        <v>101090</v>
      </c>
      <c r="H5575" s="196" t="s">
        <v>11169</v>
      </c>
      <c r="I5575" s="196" t="s">
        <v>5650</v>
      </c>
      <c r="J5575" s="196" t="s">
        <v>5503</v>
      </c>
      <c r="K5575" s="197">
        <v>159.30000000000001</v>
      </c>
      <c r="L5575" s="196" t="s">
        <v>5433</v>
      </c>
    </row>
    <row r="5576" spans="1:12" ht="15.75">
      <c r="A5576" s="196" t="s">
        <v>11125</v>
      </c>
      <c r="B5576" s="196" t="s">
        <v>11126</v>
      </c>
      <c r="C5576" s="196" t="s">
        <v>11155</v>
      </c>
      <c r="D5576" s="196">
        <v>115</v>
      </c>
      <c r="E5576" s="197" t="s">
        <v>144</v>
      </c>
      <c r="F5576" s="196" t="s">
        <v>144</v>
      </c>
      <c r="G5576" s="196">
        <v>101091</v>
      </c>
      <c r="H5576" s="196" t="s">
        <v>11170</v>
      </c>
      <c r="I5576" s="196" t="s">
        <v>5650</v>
      </c>
      <c r="J5576" s="196" t="s">
        <v>5432</v>
      </c>
      <c r="K5576" s="197">
        <v>107.71</v>
      </c>
      <c r="L5576" s="196" t="s">
        <v>5433</v>
      </c>
    </row>
    <row r="5577" spans="1:12" ht="15.75">
      <c r="A5577" s="196" t="s">
        <v>11125</v>
      </c>
      <c r="B5577" s="196" t="s">
        <v>11126</v>
      </c>
      <c r="C5577" s="196" t="s">
        <v>11155</v>
      </c>
      <c r="D5577" s="196">
        <v>115</v>
      </c>
      <c r="E5577" s="197" t="s">
        <v>144</v>
      </c>
      <c r="F5577" s="196" t="s">
        <v>144</v>
      </c>
      <c r="G5577" s="196">
        <v>101725</v>
      </c>
      <c r="H5577" s="196" t="s">
        <v>11171</v>
      </c>
      <c r="I5577" s="196" t="s">
        <v>5650</v>
      </c>
      <c r="J5577" s="196" t="s">
        <v>5432</v>
      </c>
      <c r="K5577" s="197">
        <v>217.53</v>
      </c>
      <c r="L5577" s="196" t="s">
        <v>5433</v>
      </c>
    </row>
    <row r="5578" spans="1:12" ht="15.75">
      <c r="A5578" s="196" t="s">
        <v>11125</v>
      </c>
      <c r="B5578" s="196" t="s">
        <v>11126</v>
      </c>
      <c r="C5578" s="196" t="s">
        <v>11155</v>
      </c>
      <c r="D5578" s="196">
        <v>115</v>
      </c>
      <c r="E5578" s="197" t="s">
        <v>144</v>
      </c>
      <c r="F5578" s="196" t="s">
        <v>144</v>
      </c>
      <c r="G5578" s="196">
        <v>101726</v>
      </c>
      <c r="H5578" s="196" t="s">
        <v>11172</v>
      </c>
      <c r="I5578" s="196" t="s">
        <v>5650</v>
      </c>
      <c r="J5578" s="196" t="s">
        <v>5432</v>
      </c>
      <c r="K5578" s="197">
        <v>141.49</v>
      </c>
      <c r="L5578" s="196" t="s">
        <v>5433</v>
      </c>
    </row>
    <row r="5579" spans="1:12" ht="15.75">
      <c r="A5579" s="196" t="s">
        <v>11125</v>
      </c>
      <c r="B5579" s="196" t="s">
        <v>11126</v>
      </c>
      <c r="C5579" s="196" t="s">
        <v>11155</v>
      </c>
      <c r="D5579" s="196">
        <v>115</v>
      </c>
      <c r="E5579" s="197" t="s">
        <v>144</v>
      </c>
      <c r="F5579" s="196" t="s">
        <v>144</v>
      </c>
      <c r="G5579" s="196">
        <v>101731</v>
      </c>
      <c r="H5579" s="196" t="s">
        <v>11173</v>
      </c>
      <c r="I5579" s="196" t="s">
        <v>5650</v>
      </c>
      <c r="J5579" s="196" t="s">
        <v>5503</v>
      </c>
      <c r="K5579" s="197">
        <v>232.27</v>
      </c>
      <c r="L5579" s="196" t="s">
        <v>5433</v>
      </c>
    </row>
    <row r="5580" spans="1:12" ht="15.75">
      <c r="A5580" s="196" t="s">
        <v>11125</v>
      </c>
      <c r="B5580" s="196" t="s">
        <v>11126</v>
      </c>
      <c r="C5580" s="196" t="s">
        <v>11155</v>
      </c>
      <c r="D5580" s="196">
        <v>115</v>
      </c>
      <c r="E5580" s="197" t="s">
        <v>144</v>
      </c>
      <c r="F5580" s="196" t="s">
        <v>144</v>
      </c>
      <c r="G5580" s="196">
        <v>101732</v>
      </c>
      <c r="H5580" s="196" t="s">
        <v>11174</v>
      </c>
      <c r="I5580" s="196" t="s">
        <v>5650</v>
      </c>
      <c r="J5580" s="196" t="s">
        <v>5503</v>
      </c>
      <c r="K5580" s="197">
        <v>73.010000000000005</v>
      </c>
      <c r="L5580" s="196" t="s">
        <v>5433</v>
      </c>
    </row>
    <row r="5581" spans="1:12" ht="15.75">
      <c r="A5581" s="196" t="s">
        <v>11125</v>
      </c>
      <c r="B5581" s="196" t="s">
        <v>11126</v>
      </c>
      <c r="C5581" s="196" t="s">
        <v>11155</v>
      </c>
      <c r="D5581" s="196">
        <v>115</v>
      </c>
      <c r="E5581" s="197" t="s">
        <v>144</v>
      </c>
      <c r="F5581" s="196" t="s">
        <v>144</v>
      </c>
      <c r="G5581" s="196">
        <v>101752</v>
      </c>
      <c r="H5581" s="196" t="s">
        <v>11175</v>
      </c>
      <c r="I5581" s="196" t="s">
        <v>5650</v>
      </c>
      <c r="J5581" s="196" t="s">
        <v>5432</v>
      </c>
      <c r="K5581" s="197">
        <v>35.89</v>
      </c>
      <c r="L5581" s="196" t="s">
        <v>5433</v>
      </c>
    </row>
    <row r="5582" spans="1:12" ht="15.75">
      <c r="A5582" s="196" t="s">
        <v>11125</v>
      </c>
      <c r="B5582" s="196" t="s">
        <v>11126</v>
      </c>
      <c r="C5582" s="196" t="s">
        <v>11176</v>
      </c>
      <c r="D5582" s="196">
        <v>116</v>
      </c>
      <c r="E5582" s="197" t="s">
        <v>144</v>
      </c>
      <c r="F5582" s="196" t="s">
        <v>144</v>
      </c>
      <c r="G5582" s="196">
        <v>101094</v>
      </c>
      <c r="H5582" s="196" t="s">
        <v>11177</v>
      </c>
      <c r="I5582" s="196" t="s">
        <v>5431</v>
      </c>
      <c r="J5582" s="196" t="s">
        <v>5503</v>
      </c>
      <c r="K5582" s="197">
        <v>194.88</v>
      </c>
      <c r="L5582" s="196" t="s">
        <v>5433</v>
      </c>
    </row>
    <row r="5583" spans="1:12" ht="15.75">
      <c r="A5583" s="196" t="s">
        <v>11125</v>
      </c>
      <c r="B5583" s="196" t="s">
        <v>11126</v>
      </c>
      <c r="C5583" s="196" t="s">
        <v>11176</v>
      </c>
      <c r="D5583" s="196">
        <v>116</v>
      </c>
      <c r="E5583" s="197" t="s">
        <v>144</v>
      </c>
      <c r="F5583" s="196" t="s">
        <v>144</v>
      </c>
      <c r="G5583" s="196">
        <v>101727</v>
      </c>
      <c r="H5583" s="196" t="s">
        <v>11178</v>
      </c>
      <c r="I5583" s="196" t="s">
        <v>5650</v>
      </c>
      <c r="J5583" s="196" t="s">
        <v>5503</v>
      </c>
      <c r="K5583" s="197">
        <v>233.93</v>
      </c>
      <c r="L5583" s="196" t="s">
        <v>5433</v>
      </c>
    </row>
    <row r="5584" spans="1:12" ht="15.75">
      <c r="A5584" s="196" t="s">
        <v>11125</v>
      </c>
      <c r="B5584" s="196" t="s">
        <v>11126</v>
      </c>
      <c r="C5584" s="196" t="s">
        <v>11176</v>
      </c>
      <c r="D5584" s="196">
        <v>116</v>
      </c>
      <c r="E5584" s="197" t="s">
        <v>144</v>
      </c>
      <c r="F5584" s="196" t="s">
        <v>144</v>
      </c>
      <c r="G5584" s="196">
        <v>101733</v>
      </c>
      <c r="H5584" s="196" t="s">
        <v>11179</v>
      </c>
      <c r="I5584" s="196" t="s">
        <v>5650</v>
      </c>
      <c r="J5584" s="196" t="s">
        <v>5503</v>
      </c>
      <c r="K5584" s="197">
        <v>308.37</v>
      </c>
      <c r="L5584" s="196" t="s">
        <v>5433</v>
      </c>
    </row>
    <row r="5585" spans="1:12" ht="15.75">
      <c r="A5585" s="196" t="s">
        <v>11125</v>
      </c>
      <c r="B5585" s="196" t="s">
        <v>11126</v>
      </c>
      <c r="C5585" s="196" t="s">
        <v>11176</v>
      </c>
      <c r="D5585" s="196">
        <v>116</v>
      </c>
      <c r="E5585" s="197" t="s">
        <v>144</v>
      </c>
      <c r="F5585" s="196" t="s">
        <v>144</v>
      </c>
      <c r="G5585" s="196">
        <v>101734</v>
      </c>
      <c r="H5585" s="196" t="s">
        <v>11180</v>
      </c>
      <c r="I5585" s="196" t="s">
        <v>5650</v>
      </c>
      <c r="J5585" s="196" t="s">
        <v>5503</v>
      </c>
      <c r="K5585" s="197">
        <v>476.64</v>
      </c>
      <c r="L5585" s="196" t="s">
        <v>5433</v>
      </c>
    </row>
    <row r="5586" spans="1:12" ht="15.75">
      <c r="A5586" s="196" t="s">
        <v>11125</v>
      </c>
      <c r="B5586" s="196" t="s">
        <v>11126</v>
      </c>
      <c r="C5586" s="196" t="s">
        <v>11176</v>
      </c>
      <c r="D5586" s="196">
        <v>116</v>
      </c>
      <c r="E5586" s="197" t="s">
        <v>144</v>
      </c>
      <c r="F5586" s="196" t="s">
        <v>144</v>
      </c>
      <c r="G5586" s="196">
        <v>101735</v>
      </c>
      <c r="H5586" s="196" t="s">
        <v>11181</v>
      </c>
      <c r="I5586" s="196" t="s">
        <v>5650</v>
      </c>
      <c r="J5586" s="196" t="s">
        <v>5503</v>
      </c>
      <c r="K5586" s="197">
        <v>488.86</v>
      </c>
      <c r="L5586" s="196" t="s">
        <v>5433</v>
      </c>
    </row>
    <row r="5587" spans="1:12" ht="15.75">
      <c r="A5587" s="196" t="s">
        <v>11125</v>
      </c>
      <c r="B5587" s="196" t="s">
        <v>11126</v>
      </c>
      <c r="C5587" s="196" t="s">
        <v>11176</v>
      </c>
      <c r="D5587" s="196">
        <v>116</v>
      </c>
      <c r="E5587" s="197" t="s">
        <v>144</v>
      </c>
      <c r="F5587" s="196" t="s">
        <v>144</v>
      </c>
      <c r="G5587" s="196">
        <v>101736</v>
      </c>
      <c r="H5587" s="196" t="s">
        <v>11182</v>
      </c>
      <c r="I5587" s="196" t="s">
        <v>5650</v>
      </c>
      <c r="J5587" s="196" t="s">
        <v>5503</v>
      </c>
      <c r="K5587" s="197">
        <v>106.58</v>
      </c>
      <c r="L5587" s="196" t="s">
        <v>5433</v>
      </c>
    </row>
    <row r="5588" spans="1:12" ht="15.75">
      <c r="A5588" s="196" t="s">
        <v>11125</v>
      </c>
      <c r="B5588" s="196" t="s">
        <v>11126</v>
      </c>
      <c r="C5588" s="196" t="s">
        <v>11176</v>
      </c>
      <c r="D5588" s="196">
        <v>116</v>
      </c>
      <c r="E5588" s="197" t="s">
        <v>144</v>
      </c>
      <c r="F5588" s="196" t="s">
        <v>144</v>
      </c>
      <c r="G5588" s="196">
        <v>101737</v>
      </c>
      <c r="H5588" s="196" t="s">
        <v>11183</v>
      </c>
      <c r="I5588" s="196" t="s">
        <v>5650</v>
      </c>
      <c r="J5588" s="196" t="s">
        <v>5503</v>
      </c>
      <c r="K5588" s="197">
        <v>130.72999999999999</v>
      </c>
      <c r="L5588" s="196" t="s">
        <v>5433</v>
      </c>
    </row>
    <row r="5589" spans="1:12" ht="15.75">
      <c r="A5589" s="196" t="s">
        <v>11125</v>
      </c>
      <c r="B5589" s="196" t="s">
        <v>11126</v>
      </c>
      <c r="C5589" s="196" t="s">
        <v>11176</v>
      </c>
      <c r="D5589" s="196">
        <v>116</v>
      </c>
      <c r="E5589" s="197" t="s">
        <v>144</v>
      </c>
      <c r="F5589" s="196" t="s">
        <v>144</v>
      </c>
      <c r="G5589" s="196">
        <v>101748</v>
      </c>
      <c r="H5589" s="196" t="s">
        <v>11184</v>
      </c>
      <c r="I5589" s="196" t="s">
        <v>5650</v>
      </c>
      <c r="J5589" s="196" t="s">
        <v>5432</v>
      </c>
      <c r="K5589" s="197">
        <v>2.96</v>
      </c>
      <c r="L5589" s="196" t="s">
        <v>5433</v>
      </c>
    </row>
    <row r="5590" spans="1:12" ht="15.75">
      <c r="A5590" s="196" t="s">
        <v>11125</v>
      </c>
      <c r="B5590" s="196" t="s">
        <v>11126</v>
      </c>
      <c r="C5590" s="196" t="s">
        <v>11185</v>
      </c>
      <c r="D5590" s="196">
        <v>117</v>
      </c>
      <c r="E5590" s="197" t="s">
        <v>144</v>
      </c>
      <c r="F5590" s="196" t="s">
        <v>144</v>
      </c>
      <c r="G5590" s="196">
        <v>72815</v>
      </c>
      <c r="H5590" s="196" t="s">
        <v>11186</v>
      </c>
      <c r="I5590" s="196" t="s">
        <v>5650</v>
      </c>
      <c r="J5590" s="196" t="s">
        <v>5503</v>
      </c>
      <c r="K5590" s="197">
        <v>50.41</v>
      </c>
      <c r="L5590" s="196" t="s">
        <v>5433</v>
      </c>
    </row>
    <row r="5591" spans="1:12" ht="15.75">
      <c r="A5591" s="196" t="s">
        <v>11125</v>
      </c>
      <c r="B5591" s="196" t="s">
        <v>11126</v>
      </c>
      <c r="C5591" s="196" t="s">
        <v>11187</v>
      </c>
      <c r="D5591" s="196">
        <v>119</v>
      </c>
      <c r="E5591" s="197" t="s">
        <v>144</v>
      </c>
      <c r="F5591" s="196" t="s">
        <v>144</v>
      </c>
      <c r="G5591" s="196">
        <v>101092</v>
      </c>
      <c r="H5591" s="196" t="s">
        <v>11188</v>
      </c>
      <c r="I5591" s="196" t="s">
        <v>5650</v>
      </c>
      <c r="J5591" s="196" t="s">
        <v>5503</v>
      </c>
      <c r="K5591" s="197">
        <v>342.41</v>
      </c>
      <c r="L5591" s="196" t="s">
        <v>5433</v>
      </c>
    </row>
    <row r="5592" spans="1:12" ht="15.75">
      <c r="A5592" s="196" t="s">
        <v>11125</v>
      </c>
      <c r="B5592" s="196" t="s">
        <v>11126</v>
      </c>
      <c r="C5592" s="196" t="s">
        <v>11187</v>
      </c>
      <c r="D5592" s="196">
        <v>119</v>
      </c>
      <c r="E5592" s="197" t="s">
        <v>144</v>
      </c>
      <c r="F5592" s="196" t="s">
        <v>144</v>
      </c>
      <c r="G5592" s="196">
        <v>101093</v>
      </c>
      <c r="H5592" s="196" t="s">
        <v>11189</v>
      </c>
      <c r="I5592" s="196" t="s">
        <v>5650</v>
      </c>
      <c r="J5592" s="196" t="s">
        <v>5503</v>
      </c>
      <c r="K5592" s="197">
        <v>343.52</v>
      </c>
      <c r="L5592" s="196" t="s">
        <v>5433</v>
      </c>
    </row>
    <row r="5593" spans="1:12" ht="15.75">
      <c r="A5593" s="196" t="s">
        <v>11125</v>
      </c>
      <c r="B5593" s="196" t="s">
        <v>11126</v>
      </c>
      <c r="C5593" s="196" t="s">
        <v>11190</v>
      </c>
      <c r="D5593" s="196">
        <v>122</v>
      </c>
      <c r="E5593" s="197" t="s">
        <v>144</v>
      </c>
      <c r="F5593" s="196" t="s">
        <v>144</v>
      </c>
      <c r="G5593" s="196">
        <v>98695</v>
      </c>
      <c r="H5593" s="196" t="s">
        <v>11191</v>
      </c>
      <c r="I5593" s="196" t="s">
        <v>5431</v>
      </c>
      <c r="J5593" s="196" t="s">
        <v>5503</v>
      </c>
      <c r="K5593" s="197">
        <v>61.48</v>
      </c>
      <c r="L5593" s="196" t="s">
        <v>5433</v>
      </c>
    </row>
    <row r="5594" spans="1:12" ht="15.75">
      <c r="A5594" s="196" t="s">
        <v>11125</v>
      </c>
      <c r="B5594" s="196" t="s">
        <v>11126</v>
      </c>
      <c r="C5594" s="196" t="s">
        <v>11190</v>
      </c>
      <c r="D5594" s="196">
        <v>122</v>
      </c>
      <c r="E5594" s="197" t="s">
        <v>144</v>
      </c>
      <c r="F5594" s="196" t="s">
        <v>144</v>
      </c>
      <c r="G5594" s="196">
        <v>98697</v>
      </c>
      <c r="H5594" s="196" t="s">
        <v>11192</v>
      </c>
      <c r="I5594" s="196" t="s">
        <v>5431</v>
      </c>
      <c r="J5594" s="196" t="s">
        <v>5503</v>
      </c>
      <c r="K5594" s="197">
        <v>40.36</v>
      </c>
      <c r="L5594" s="196" t="s">
        <v>5433</v>
      </c>
    </row>
    <row r="5595" spans="1:12" ht="15.75">
      <c r="A5595" s="196" t="s">
        <v>11125</v>
      </c>
      <c r="B5595" s="196" t="s">
        <v>11126</v>
      </c>
      <c r="C5595" s="196" t="s">
        <v>11193</v>
      </c>
      <c r="D5595" s="196">
        <v>130</v>
      </c>
      <c r="E5595" s="197" t="s">
        <v>144</v>
      </c>
      <c r="F5595" s="196" t="s">
        <v>144</v>
      </c>
      <c r="G5595" s="196">
        <v>101738</v>
      </c>
      <c r="H5595" s="196" t="s">
        <v>11194</v>
      </c>
      <c r="I5595" s="196" t="s">
        <v>5431</v>
      </c>
      <c r="J5595" s="196" t="s">
        <v>5432</v>
      </c>
      <c r="K5595" s="197">
        <v>25.99</v>
      </c>
      <c r="L5595" s="196" t="s">
        <v>5433</v>
      </c>
    </row>
    <row r="5596" spans="1:12" ht="15.75">
      <c r="A5596" s="196" t="s">
        <v>11125</v>
      </c>
      <c r="B5596" s="196" t="s">
        <v>11126</v>
      </c>
      <c r="C5596" s="196" t="s">
        <v>11193</v>
      </c>
      <c r="D5596" s="196">
        <v>130</v>
      </c>
      <c r="E5596" s="197" t="s">
        <v>144</v>
      </c>
      <c r="F5596" s="196" t="s">
        <v>144</v>
      </c>
      <c r="G5596" s="196">
        <v>101739</v>
      </c>
      <c r="H5596" s="196" t="s">
        <v>11195</v>
      </c>
      <c r="I5596" s="196" t="s">
        <v>5431</v>
      </c>
      <c r="J5596" s="196" t="s">
        <v>5432</v>
      </c>
      <c r="K5596" s="197">
        <v>29.17</v>
      </c>
      <c r="L5596" s="196" t="s">
        <v>5433</v>
      </c>
    </row>
    <row r="5597" spans="1:12" ht="15.75">
      <c r="A5597" s="196" t="s">
        <v>11125</v>
      </c>
      <c r="B5597" s="196" t="s">
        <v>11126</v>
      </c>
      <c r="C5597" s="196" t="s">
        <v>11196</v>
      </c>
      <c r="D5597" s="196">
        <v>131</v>
      </c>
      <c r="E5597" s="197" t="s">
        <v>144</v>
      </c>
      <c r="F5597" s="196" t="s">
        <v>144</v>
      </c>
      <c r="G5597" s="196">
        <v>88648</v>
      </c>
      <c r="H5597" s="196" t="s">
        <v>11197</v>
      </c>
      <c r="I5597" s="196" t="s">
        <v>5431</v>
      </c>
      <c r="J5597" s="196" t="s">
        <v>5503</v>
      </c>
      <c r="K5597" s="197">
        <v>5.4</v>
      </c>
      <c r="L5597" s="196" t="s">
        <v>5433</v>
      </c>
    </row>
    <row r="5598" spans="1:12" ht="15.75">
      <c r="A5598" s="196" t="s">
        <v>11125</v>
      </c>
      <c r="B5598" s="196" t="s">
        <v>11126</v>
      </c>
      <c r="C5598" s="196" t="s">
        <v>11196</v>
      </c>
      <c r="D5598" s="196">
        <v>131</v>
      </c>
      <c r="E5598" s="197" t="s">
        <v>144</v>
      </c>
      <c r="F5598" s="196" t="s">
        <v>144</v>
      </c>
      <c r="G5598" s="196">
        <v>88649</v>
      </c>
      <c r="H5598" s="196" t="s">
        <v>11198</v>
      </c>
      <c r="I5598" s="196" t="s">
        <v>5431</v>
      </c>
      <c r="J5598" s="196" t="s">
        <v>5503</v>
      </c>
      <c r="K5598" s="197">
        <v>6.1</v>
      </c>
      <c r="L5598" s="196" t="s">
        <v>5433</v>
      </c>
    </row>
    <row r="5599" spans="1:12" ht="15.75">
      <c r="A5599" s="196" t="s">
        <v>11125</v>
      </c>
      <c r="B5599" s="196" t="s">
        <v>11126</v>
      </c>
      <c r="C5599" s="196" t="s">
        <v>11196</v>
      </c>
      <c r="D5599" s="196">
        <v>131</v>
      </c>
      <c r="E5599" s="197" t="s">
        <v>144</v>
      </c>
      <c r="F5599" s="196" t="s">
        <v>144</v>
      </c>
      <c r="G5599" s="196">
        <v>88650</v>
      </c>
      <c r="H5599" s="196" t="s">
        <v>11199</v>
      </c>
      <c r="I5599" s="196" t="s">
        <v>5431</v>
      </c>
      <c r="J5599" s="196" t="s">
        <v>5503</v>
      </c>
      <c r="K5599" s="197">
        <v>11.6</v>
      </c>
      <c r="L5599" s="196" t="s">
        <v>5433</v>
      </c>
    </row>
    <row r="5600" spans="1:12" ht="15.75">
      <c r="A5600" s="196" t="s">
        <v>11125</v>
      </c>
      <c r="B5600" s="196" t="s">
        <v>11126</v>
      </c>
      <c r="C5600" s="196" t="s">
        <v>11196</v>
      </c>
      <c r="D5600" s="196">
        <v>131</v>
      </c>
      <c r="E5600" s="197" t="s">
        <v>144</v>
      </c>
      <c r="F5600" s="196" t="s">
        <v>144</v>
      </c>
      <c r="G5600" s="196">
        <v>96467</v>
      </c>
      <c r="H5600" s="196" t="s">
        <v>11200</v>
      </c>
      <c r="I5600" s="196" t="s">
        <v>5431</v>
      </c>
      <c r="J5600" s="196" t="s">
        <v>5503</v>
      </c>
      <c r="K5600" s="197">
        <v>4.93</v>
      </c>
      <c r="L5600" s="196" t="s">
        <v>5433</v>
      </c>
    </row>
    <row r="5601" spans="1:12" ht="15.75">
      <c r="A5601" s="196" t="s">
        <v>11125</v>
      </c>
      <c r="B5601" s="196" t="s">
        <v>11126</v>
      </c>
      <c r="C5601" s="196" t="s">
        <v>11201</v>
      </c>
      <c r="D5601" s="196">
        <v>164</v>
      </c>
      <c r="E5601" s="197" t="s">
        <v>144</v>
      </c>
      <c r="F5601" s="196" t="s">
        <v>144</v>
      </c>
      <c r="G5601" s="196">
        <v>101740</v>
      </c>
      <c r="H5601" s="196" t="s">
        <v>11202</v>
      </c>
      <c r="I5601" s="196" t="s">
        <v>5431</v>
      </c>
      <c r="J5601" s="196" t="s">
        <v>5503</v>
      </c>
      <c r="K5601" s="197">
        <v>38.5</v>
      </c>
      <c r="L5601" s="196" t="s">
        <v>5433</v>
      </c>
    </row>
    <row r="5602" spans="1:12" ht="15.75">
      <c r="A5602" s="196" t="s">
        <v>11125</v>
      </c>
      <c r="B5602" s="196" t="s">
        <v>11126</v>
      </c>
      <c r="C5602" s="196" t="s">
        <v>11201</v>
      </c>
      <c r="D5602" s="196">
        <v>164</v>
      </c>
      <c r="E5602" s="197" t="s">
        <v>144</v>
      </c>
      <c r="F5602" s="196" t="s">
        <v>144</v>
      </c>
      <c r="G5602" s="196">
        <v>101741</v>
      </c>
      <c r="H5602" s="196" t="s">
        <v>11203</v>
      </c>
      <c r="I5602" s="196" t="s">
        <v>5431</v>
      </c>
      <c r="J5602" s="196" t="s">
        <v>5503</v>
      </c>
      <c r="K5602" s="197">
        <v>19.350000000000001</v>
      </c>
      <c r="L5602" s="196" t="s">
        <v>5433</v>
      </c>
    </row>
    <row r="5603" spans="1:12" ht="15.75">
      <c r="A5603" s="196" t="s">
        <v>11125</v>
      </c>
      <c r="B5603" s="196" t="s">
        <v>11126</v>
      </c>
      <c r="C5603" s="196" t="s">
        <v>11204</v>
      </c>
      <c r="D5603" s="196">
        <v>258</v>
      </c>
      <c r="E5603" s="197" t="s">
        <v>144</v>
      </c>
      <c r="F5603" s="196" t="s">
        <v>144</v>
      </c>
      <c r="G5603" s="196">
        <v>94990</v>
      </c>
      <c r="H5603" s="196" t="s">
        <v>11205</v>
      </c>
      <c r="I5603" s="196" t="s">
        <v>6762</v>
      </c>
      <c r="J5603" s="196" t="s">
        <v>5503</v>
      </c>
      <c r="K5603" s="197">
        <v>649.16999999999996</v>
      </c>
      <c r="L5603" s="196" t="s">
        <v>5433</v>
      </c>
    </row>
    <row r="5604" spans="1:12" ht="15.75">
      <c r="A5604" s="196" t="s">
        <v>11125</v>
      </c>
      <c r="B5604" s="196" t="s">
        <v>11126</v>
      </c>
      <c r="C5604" s="196" t="s">
        <v>11204</v>
      </c>
      <c r="D5604" s="196">
        <v>258</v>
      </c>
      <c r="E5604" s="197" t="s">
        <v>144</v>
      </c>
      <c r="F5604" s="196" t="s">
        <v>144</v>
      </c>
      <c r="G5604" s="196">
        <v>94991</v>
      </c>
      <c r="H5604" s="196" t="s">
        <v>11206</v>
      </c>
      <c r="I5604" s="196" t="s">
        <v>6762</v>
      </c>
      <c r="J5604" s="196" t="s">
        <v>5503</v>
      </c>
      <c r="K5604" s="197">
        <v>491.15</v>
      </c>
      <c r="L5604" s="196" t="s">
        <v>5433</v>
      </c>
    </row>
    <row r="5605" spans="1:12" ht="15.75">
      <c r="A5605" s="196" t="s">
        <v>11125</v>
      </c>
      <c r="B5605" s="196" t="s">
        <v>11126</v>
      </c>
      <c r="C5605" s="196" t="s">
        <v>11204</v>
      </c>
      <c r="D5605" s="196">
        <v>258</v>
      </c>
      <c r="E5605" s="197" t="s">
        <v>144</v>
      </c>
      <c r="F5605" s="196" t="s">
        <v>144</v>
      </c>
      <c r="G5605" s="196">
        <v>94992</v>
      </c>
      <c r="H5605" s="196" t="s">
        <v>11207</v>
      </c>
      <c r="I5605" s="196" t="s">
        <v>5650</v>
      </c>
      <c r="J5605" s="196" t="s">
        <v>5503</v>
      </c>
      <c r="K5605" s="197">
        <v>86.62</v>
      </c>
      <c r="L5605" s="196" t="s">
        <v>5433</v>
      </c>
    </row>
    <row r="5606" spans="1:12" ht="15.75">
      <c r="A5606" s="196" t="s">
        <v>11125</v>
      </c>
      <c r="B5606" s="196" t="s">
        <v>11126</v>
      </c>
      <c r="C5606" s="196" t="s">
        <v>11204</v>
      </c>
      <c r="D5606" s="196">
        <v>258</v>
      </c>
      <c r="E5606" s="197" t="s">
        <v>144</v>
      </c>
      <c r="F5606" s="196" t="s">
        <v>144</v>
      </c>
      <c r="G5606" s="196">
        <v>94993</v>
      </c>
      <c r="H5606" s="196" t="s">
        <v>11208</v>
      </c>
      <c r="I5606" s="196" t="s">
        <v>5650</v>
      </c>
      <c r="J5606" s="196" t="s">
        <v>5503</v>
      </c>
      <c r="K5606" s="197">
        <v>77.150000000000006</v>
      </c>
      <c r="L5606" s="196" t="s">
        <v>5433</v>
      </c>
    </row>
    <row r="5607" spans="1:12" ht="15.75">
      <c r="A5607" s="196" t="s">
        <v>11125</v>
      </c>
      <c r="B5607" s="196" t="s">
        <v>11126</v>
      </c>
      <c r="C5607" s="196" t="s">
        <v>11204</v>
      </c>
      <c r="D5607" s="196">
        <v>258</v>
      </c>
      <c r="E5607" s="197" t="s">
        <v>144</v>
      </c>
      <c r="F5607" s="196" t="s">
        <v>144</v>
      </c>
      <c r="G5607" s="196">
        <v>94994</v>
      </c>
      <c r="H5607" s="196" t="s">
        <v>11209</v>
      </c>
      <c r="I5607" s="196" t="s">
        <v>5650</v>
      </c>
      <c r="J5607" s="196" t="s">
        <v>5503</v>
      </c>
      <c r="K5607" s="197">
        <v>101.17</v>
      </c>
      <c r="L5607" s="196" t="s">
        <v>5433</v>
      </c>
    </row>
    <row r="5608" spans="1:12" ht="15.75">
      <c r="A5608" s="196" t="s">
        <v>11125</v>
      </c>
      <c r="B5608" s="196" t="s">
        <v>11126</v>
      </c>
      <c r="C5608" s="196" t="s">
        <v>11204</v>
      </c>
      <c r="D5608" s="196">
        <v>258</v>
      </c>
      <c r="E5608" s="197" t="s">
        <v>144</v>
      </c>
      <c r="F5608" s="196" t="s">
        <v>144</v>
      </c>
      <c r="G5608" s="196">
        <v>94995</v>
      </c>
      <c r="H5608" s="196" t="s">
        <v>11210</v>
      </c>
      <c r="I5608" s="196" t="s">
        <v>5650</v>
      </c>
      <c r="J5608" s="196" t="s">
        <v>5503</v>
      </c>
      <c r="K5608" s="197">
        <v>88.52</v>
      </c>
      <c r="L5608" s="196" t="s">
        <v>5433</v>
      </c>
    </row>
    <row r="5609" spans="1:12" ht="15.75">
      <c r="A5609" s="196" t="s">
        <v>11125</v>
      </c>
      <c r="B5609" s="196" t="s">
        <v>11126</v>
      </c>
      <c r="C5609" s="196" t="s">
        <v>11204</v>
      </c>
      <c r="D5609" s="196">
        <v>258</v>
      </c>
      <c r="E5609" s="197" t="s">
        <v>144</v>
      </c>
      <c r="F5609" s="196" t="s">
        <v>144</v>
      </c>
      <c r="G5609" s="196">
        <v>94996</v>
      </c>
      <c r="H5609" s="196" t="s">
        <v>11211</v>
      </c>
      <c r="I5609" s="196" t="s">
        <v>5650</v>
      </c>
      <c r="J5609" s="196" t="s">
        <v>5503</v>
      </c>
      <c r="K5609" s="197">
        <v>114.32</v>
      </c>
      <c r="L5609" s="196" t="s">
        <v>5433</v>
      </c>
    </row>
    <row r="5610" spans="1:12" ht="15.75">
      <c r="A5610" s="196" t="s">
        <v>11125</v>
      </c>
      <c r="B5610" s="196" t="s">
        <v>11126</v>
      </c>
      <c r="C5610" s="196" t="s">
        <v>11204</v>
      </c>
      <c r="D5610" s="196">
        <v>258</v>
      </c>
      <c r="E5610" s="197" t="s">
        <v>144</v>
      </c>
      <c r="F5610" s="196" t="s">
        <v>144</v>
      </c>
      <c r="G5610" s="196">
        <v>94997</v>
      </c>
      <c r="H5610" s="196" t="s">
        <v>11212</v>
      </c>
      <c r="I5610" s="196" t="s">
        <v>5650</v>
      </c>
      <c r="J5610" s="196" t="s">
        <v>5503</v>
      </c>
      <c r="K5610" s="197">
        <v>98.52</v>
      </c>
      <c r="L5610" s="196" t="s">
        <v>5433</v>
      </c>
    </row>
    <row r="5611" spans="1:12" ht="15.75">
      <c r="A5611" s="196" t="s">
        <v>11125</v>
      </c>
      <c r="B5611" s="196" t="s">
        <v>11126</v>
      </c>
      <c r="C5611" s="196" t="s">
        <v>11204</v>
      </c>
      <c r="D5611" s="196">
        <v>258</v>
      </c>
      <c r="E5611" s="197" t="s">
        <v>144</v>
      </c>
      <c r="F5611" s="196" t="s">
        <v>144</v>
      </c>
      <c r="G5611" s="196">
        <v>94998</v>
      </c>
      <c r="H5611" s="196" t="s">
        <v>11213</v>
      </c>
      <c r="I5611" s="196" t="s">
        <v>5650</v>
      </c>
      <c r="J5611" s="196" t="s">
        <v>5503</v>
      </c>
      <c r="K5611" s="197">
        <v>128.31</v>
      </c>
      <c r="L5611" s="196" t="s">
        <v>5433</v>
      </c>
    </row>
    <row r="5612" spans="1:12" ht="15.75">
      <c r="A5612" s="196" t="s">
        <v>11125</v>
      </c>
      <c r="B5612" s="196" t="s">
        <v>11126</v>
      </c>
      <c r="C5612" s="196" t="s">
        <v>11204</v>
      </c>
      <c r="D5612" s="196">
        <v>258</v>
      </c>
      <c r="E5612" s="197" t="s">
        <v>144</v>
      </c>
      <c r="F5612" s="196" t="s">
        <v>144</v>
      </c>
      <c r="G5612" s="196">
        <v>94999</v>
      </c>
      <c r="H5612" s="196" t="s">
        <v>11214</v>
      </c>
      <c r="I5612" s="196" t="s">
        <v>5650</v>
      </c>
      <c r="J5612" s="196" t="s">
        <v>5503</v>
      </c>
      <c r="K5612" s="197">
        <v>109.36</v>
      </c>
      <c r="L5612" s="196" t="s">
        <v>5433</v>
      </c>
    </row>
    <row r="5613" spans="1:12" ht="15.75">
      <c r="A5613" s="196" t="s">
        <v>11125</v>
      </c>
      <c r="B5613" s="196" t="s">
        <v>11126</v>
      </c>
      <c r="C5613" s="196" t="s">
        <v>11204</v>
      </c>
      <c r="D5613" s="196">
        <v>258</v>
      </c>
      <c r="E5613" s="197" t="s">
        <v>144</v>
      </c>
      <c r="F5613" s="196" t="s">
        <v>144</v>
      </c>
      <c r="G5613" s="196">
        <v>101747</v>
      </c>
      <c r="H5613" s="196" t="s">
        <v>11215</v>
      </c>
      <c r="I5613" s="196" t="s">
        <v>5650</v>
      </c>
      <c r="J5613" s="196" t="s">
        <v>5432</v>
      </c>
      <c r="K5613" s="197">
        <v>57.19</v>
      </c>
      <c r="L5613" s="196" t="s">
        <v>5433</v>
      </c>
    </row>
    <row r="5614" spans="1:12" ht="15.75">
      <c r="A5614" s="196" t="s">
        <v>11125</v>
      </c>
      <c r="B5614" s="196" t="s">
        <v>11126</v>
      </c>
      <c r="C5614" s="196" t="s">
        <v>11216</v>
      </c>
      <c r="D5614" s="196">
        <v>260</v>
      </c>
      <c r="E5614" s="197" t="s">
        <v>144</v>
      </c>
      <c r="F5614" s="196" t="s">
        <v>144</v>
      </c>
      <c r="G5614" s="196">
        <v>101743</v>
      </c>
      <c r="H5614" s="196" t="s">
        <v>11217</v>
      </c>
      <c r="I5614" s="196" t="s">
        <v>5650</v>
      </c>
      <c r="J5614" s="196" t="s">
        <v>5432</v>
      </c>
      <c r="K5614" s="197">
        <v>158.69999999999999</v>
      </c>
      <c r="L5614" s="196" t="s">
        <v>5433</v>
      </c>
    </row>
    <row r="5615" spans="1:12" ht="15.75">
      <c r="A5615" s="196" t="s">
        <v>11125</v>
      </c>
      <c r="B5615" s="196" t="s">
        <v>11126</v>
      </c>
      <c r="C5615" s="196" t="s">
        <v>11216</v>
      </c>
      <c r="D5615" s="196">
        <v>260</v>
      </c>
      <c r="E5615" s="197" t="s">
        <v>144</v>
      </c>
      <c r="F5615" s="196" t="s">
        <v>144</v>
      </c>
      <c r="G5615" s="196">
        <v>101744</v>
      </c>
      <c r="H5615" s="196" t="s">
        <v>11218</v>
      </c>
      <c r="I5615" s="196" t="s">
        <v>5650</v>
      </c>
      <c r="J5615" s="196" t="s">
        <v>5432</v>
      </c>
      <c r="K5615" s="197">
        <v>126.5</v>
      </c>
      <c r="L5615" s="196" t="s">
        <v>5433</v>
      </c>
    </row>
    <row r="5616" spans="1:12" ht="15.75">
      <c r="A5616" s="196" t="s">
        <v>11125</v>
      </c>
      <c r="B5616" s="196" t="s">
        <v>11126</v>
      </c>
      <c r="C5616" s="196" t="s">
        <v>11216</v>
      </c>
      <c r="D5616" s="196">
        <v>260</v>
      </c>
      <c r="E5616" s="197" t="s">
        <v>144</v>
      </c>
      <c r="F5616" s="196" t="s">
        <v>144</v>
      </c>
      <c r="G5616" s="196">
        <v>101745</v>
      </c>
      <c r="H5616" s="196" t="s">
        <v>11219</v>
      </c>
      <c r="I5616" s="196" t="s">
        <v>5650</v>
      </c>
      <c r="J5616" s="196" t="s">
        <v>5432</v>
      </c>
      <c r="K5616" s="197">
        <v>155.41</v>
      </c>
      <c r="L5616" s="196" t="s">
        <v>5433</v>
      </c>
    </row>
    <row r="5617" spans="1:12" ht="15.75">
      <c r="A5617" s="196" t="s">
        <v>11125</v>
      </c>
      <c r="B5617" s="196" t="s">
        <v>11126</v>
      </c>
      <c r="C5617" s="196" t="s">
        <v>11220</v>
      </c>
      <c r="D5617" s="196">
        <v>264</v>
      </c>
      <c r="E5617" s="197" t="s">
        <v>144</v>
      </c>
      <c r="F5617" s="196" t="s">
        <v>144</v>
      </c>
      <c r="G5617" s="196">
        <v>87620</v>
      </c>
      <c r="H5617" s="196" t="s">
        <v>11221</v>
      </c>
      <c r="I5617" s="196" t="s">
        <v>5650</v>
      </c>
      <c r="J5617" s="196" t="s">
        <v>5503</v>
      </c>
      <c r="K5617" s="197">
        <v>28.02</v>
      </c>
      <c r="L5617" s="196" t="s">
        <v>5433</v>
      </c>
    </row>
    <row r="5618" spans="1:12" ht="15.75">
      <c r="A5618" s="196" t="s">
        <v>11125</v>
      </c>
      <c r="B5618" s="196" t="s">
        <v>11126</v>
      </c>
      <c r="C5618" s="196" t="s">
        <v>11220</v>
      </c>
      <c r="D5618" s="196">
        <v>264</v>
      </c>
      <c r="E5618" s="197" t="s">
        <v>144</v>
      </c>
      <c r="F5618" s="196" t="s">
        <v>144</v>
      </c>
      <c r="G5618" s="196">
        <v>87622</v>
      </c>
      <c r="H5618" s="196" t="s">
        <v>11222</v>
      </c>
      <c r="I5618" s="196" t="s">
        <v>5650</v>
      </c>
      <c r="J5618" s="196" t="s">
        <v>5503</v>
      </c>
      <c r="K5618" s="197">
        <v>31.08</v>
      </c>
      <c r="L5618" s="196" t="s">
        <v>5433</v>
      </c>
    </row>
    <row r="5619" spans="1:12" ht="15.75">
      <c r="A5619" s="196" t="s">
        <v>11125</v>
      </c>
      <c r="B5619" s="196" t="s">
        <v>11126</v>
      </c>
      <c r="C5619" s="196" t="s">
        <v>11220</v>
      </c>
      <c r="D5619" s="196">
        <v>264</v>
      </c>
      <c r="E5619" s="197" t="s">
        <v>144</v>
      </c>
      <c r="F5619" s="196" t="s">
        <v>144</v>
      </c>
      <c r="G5619" s="196">
        <v>87623</v>
      </c>
      <c r="H5619" s="196" t="s">
        <v>11223</v>
      </c>
      <c r="I5619" s="196" t="s">
        <v>5650</v>
      </c>
      <c r="J5619" s="196" t="s">
        <v>5503</v>
      </c>
      <c r="K5619" s="197">
        <v>49.14</v>
      </c>
      <c r="L5619" s="196" t="s">
        <v>5433</v>
      </c>
    </row>
    <row r="5620" spans="1:12" ht="15.75">
      <c r="A5620" s="196" t="s">
        <v>11125</v>
      </c>
      <c r="B5620" s="196" t="s">
        <v>11126</v>
      </c>
      <c r="C5620" s="196" t="s">
        <v>11220</v>
      </c>
      <c r="D5620" s="196">
        <v>264</v>
      </c>
      <c r="E5620" s="197" t="s">
        <v>144</v>
      </c>
      <c r="F5620" s="196" t="s">
        <v>144</v>
      </c>
      <c r="G5620" s="196">
        <v>87624</v>
      </c>
      <c r="H5620" s="196" t="s">
        <v>11224</v>
      </c>
      <c r="I5620" s="196" t="s">
        <v>5650</v>
      </c>
      <c r="J5620" s="196" t="s">
        <v>5503</v>
      </c>
      <c r="K5620" s="197">
        <v>54.48</v>
      </c>
      <c r="L5620" s="196" t="s">
        <v>5433</v>
      </c>
    </row>
    <row r="5621" spans="1:12" ht="15.75">
      <c r="A5621" s="196" t="s">
        <v>11125</v>
      </c>
      <c r="B5621" s="196" t="s">
        <v>11126</v>
      </c>
      <c r="C5621" s="196" t="s">
        <v>11220</v>
      </c>
      <c r="D5621" s="196">
        <v>264</v>
      </c>
      <c r="E5621" s="197" t="s">
        <v>144</v>
      </c>
      <c r="F5621" s="196" t="s">
        <v>144</v>
      </c>
      <c r="G5621" s="196">
        <v>87630</v>
      </c>
      <c r="H5621" s="196" t="s">
        <v>11225</v>
      </c>
      <c r="I5621" s="196" t="s">
        <v>5650</v>
      </c>
      <c r="J5621" s="196" t="s">
        <v>5503</v>
      </c>
      <c r="K5621" s="197">
        <v>34.64</v>
      </c>
      <c r="L5621" s="196" t="s">
        <v>5433</v>
      </c>
    </row>
    <row r="5622" spans="1:12" ht="15.75">
      <c r="A5622" s="196" t="s">
        <v>11125</v>
      </c>
      <c r="B5622" s="196" t="s">
        <v>11126</v>
      </c>
      <c r="C5622" s="196" t="s">
        <v>11220</v>
      </c>
      <c r="D5622" s="196">
        <v>264</v>
      </c>
      <c r="E5622" s="197" t="s">
        <v>144</v>
      </c>
      <c r="F5622" s="196" t="s">
        <v>144</v>
      </c>
      <c r="G5622" s="196">
        <v>87632</v>
      </c>
      <c r="H5622" s="196" t="s">
        <v>11226</v>
      </c>
      <c r="I5622" s="196" t="s">
        <v>5650</v>
      </c>
      <c r="J5622" s="196" t="s">
        <v>5503</v>
      </c>
      <c r="K5622" s="197">
        <v>38.9</v>
      </c>
      <c r="L5622" s="196" t="s">
        <v>5433</v>
      </c>
    </row>
    <row r="5623" spans="1:12" ht="15.75">
      <c r="A5623" s="196" t="s">
        <v>11125</v>
      </c>
      <c r="B5623" s="196" t="s">
        <v>11126</v>
      </c>
      <c r="C5623" s="196" t="s">
        <v>11220</v>
      </c>
      <c r="D5623" s="196">
        <v>264</v>
      </c>
      <c r="E5623" s="197" t="s">
        <v>144</v>
      </c>
      <c r="F5623" s="196" t="s">
        <v>144</v>
      </c>
      <c r="G5623" s="196">
        <v>87633</v>
      </c>
      <c r="H5623" s="196" t="s">
        <v>11227</v>
      </c>
      <c r="I5623" s="196" t="s">
        <v>5650</v>
      </c>
      <c r="J5623" s="196" t="s">
        <v>5503</v>
      </c>
      <c r="K5623" s="197">
        <v>64</v>
      </c>
      <c r="L5623" s="196" t="s">
        <v>5433</v>
      </c>
    </row>
    <row r="5624" spans="1:12" ht="15.75">
      <c r="A5624" s="196" t="s">
        <v>11125</v>
      </c>
      <c r="B5624" s="196" t="s">
        <v>11126</v>
      </c>
      <c r="C5624" s="196" t="s">
        <v>11220</v>
      </c>
      <c r="D5624" s="196">
        <v>264</v>
      </c>
      <c r="E5624" s="197" t="s">
        <v>144</v>
      </c>
      <c r="F5624" s="196" t="s">
        <v>144</v>
      </c>
      <c r="G5624" s="196">
        <v>87634</v>
      </c>
      <c r="H5624" s="196" t="s">
        <v>11228</v>
      </c>
      <c r="I5624" s="196" t="s">
        <v>5650</v>
      </c>
      <c r="J5624" s="196" t="s">
        <v>5503</v>
      </c>
      <c r="K5624" s="197">
        <v>71.430000000000007</v>
      </c>
      <c r="L5624" s="196" t="s">
        <v>5433</v>
      </c>
    </row>
    <row r="5625" spans="1:12" ht="15.75">
      <c r="A5625" s="196" t="s">
        <v>11125</v>
      </c>
      <c r="B5625" s="196" t="s">
        <v>11126</v>
      </c>
      <c r="C5625" s="196" t="s">
        <v>11220</v>
      </c>
      <c r="D5625" s="196">
        <v>264</v>
      </c>
      <c r="E5625" s="197" t="s">
        <v>144</v>
      </c>
      <c r="F5625" s="196" t="s">
        <v>144</v>
      </c>
      <c r="G5625" s="196">
        <v>87640</v>
      </c>
      <c r="H5625" s="196" t="s">
        <v>11229</v>
      </c>
      <c r="I5625" s="196" t="s">
        <v>5650</v>
      </c>
      <c r="J5625" s="196" t="s">
        <v>5503</v>
      </c>
      <c r="K5625" s="197">
        <v>39.97</v>
      </c>
      <c r="L5625" s="196" t="s">
        <v>5433</v>
      </c>
    </row>
    <row r="5626" spans="1:12" ht="15.75">
      <c r="A5626" s="196" t="s">
        <v>11125</v>
      </c>
      <c r="B5626" s="196" t="s">
        <v>11126</v>
      </c>
      <c r="C5626" s="196" t="s">
        <v>11220</v>
      </c>
      <c r="D5626" s="196">
        <v>264</v>
      </c>
      <c r="E5626" s="197" t="s">
        <v>144</v>
      </c>
      <c r="F5626" s="196" t="s">
        <v>144</v>
      </c>
      <c r="G5626" s="196">
        <v>87642</v>
      </c>
      <c r="H5626" s="196" t="s">
        <v>11230</v>
      </c>
      <c r="I5626" s="196" t="s">
        <v>5650</v>
      </c>
      <c r="J5626" s="196" t="s">
        <v>5503</v>
      </c>
      <c r="K5626" s="197">
        <v>45.21</v>
      </c>
      <c r="L5626" s="196" t="s">
        <v>5433</v>
      </c>
    </row>
    <row r="5627" spans="1:12" ht="15.75">
      <c r="A5627" s="196" t="s">
        <v>11125</v>
      </c>
      <c r="B5627" s="196" t="s">
        <v>11126</v>
      </c>
      <c r="C5627" s="196" t="s">
        <v>11220</v>
      </c>
      <c r="D5627" s="196">
        <v>264</v>
      </c>
      <c r="E5627" s="197" t="s">
        <v>144</v>
      </c>
      <c r="F5627" s="196" t="s">
        <v>144</v>
      </c>
      <c r="G5627" s="196">
        <v>87643</v>
      </c>
      <c r="H5627" s="196" t="s">
        <v>11231</v>
      </c>
      <c r="I5627" s="196" t="s">
        <v>5650</v>
      </c>
      <c r="J5627" s="196" t="s">
        <v>5503</v>
      </c>
      <c r="K5627" s="197">
        <v>76.069999999999993</v>
      </c>
      <c r="L5627" s="196" t="s">
        <v>5433</v>
      </c>
    </row>
    <row r="5628" spans="1:12" ht="15.75">
      <c r="A5628" s="196" t="s">
        <v>11125</v>
      </c>
      <c r="B5628" s="196" t="s">
        <v>11126</v>
      </c>
      <c r="C5628" s="196" t="s">
        <v>11220</v>
      </c>
      <c r="D5628" s="196">
        <v>264</v>
      </c>
      <c r="E5628" s="197" t="s">
        <v>144</v>
      </c>
      <c r="F5628" s="196" t="s">
        <v>144</v>
      </c>
      <c r="G5628" s="196">
        <v>87644</v>
      </c>
      <c r="H5628" s="196" t="s">
        <v>11232</v>
      </c>
      <c r="I5628" s="196" t="s">
        <v>5650</v>
      </c>
      <c r="J5628" s="196" t="s">
        <v>5503</v>
      </c>
      <c r="K5628" s="197">
        <v>85.21</v>
      </c>
      <c r="L5628" s="196" t="s">
        <v>5433</v>
      </c>
    </row>
    <row r="5629" spans="1:12" ht="15.75">
      <c r="A5629" s="196" t="s">
        <v>11125</v>
      </c>
      <c r="B5629" s="196" t="s">
        <v>11126</v>
      </c>
      <c r="C5629" s="196" t="s">
        <v>11220</v>
      </c>
      <c r="D5629" s="196">
        <v>264</v>
      </c>
      <c r="E5629" s="197" t="s">
        <v>144</v>
      </c>
      <c r="F5629" s="196" t="s">
        <v>144</v>
      </c>
      <c r="G5629" s="196">
        <v>87680</v>
      </c>
      <c r="H5629" s="196" t="s">
        <v>11233</v>
      </c>
      <c r="I5629" s="196" t="s">
        <v>5650</v>
      </c>
      <c r="J5629" s="196" t="s">
        <v>5503</v>
      </c>
      <c r="K5629" s="197">
        <v>32.61</v>
      </c>
      <c r="L5629" s="196" t="s">
        <v>5433</v>
      </c>
    </row>
    <row r="5630" spans="1:12" ht="15.75">
      <c r="A5630" s="196" t="s">
        <v>11125</v>
      </c>
      <c r="B5630" s="196" t="s">
        <v>11126</v>
      </c>
      <c r="C5630" s="196" t="s">
        <v>11220</v>
      </c>
      <c r="D5630" s="196">
        <v>264</v>
      </c>
      <c r="E5630" s="197" t="s">
        <v>144</v>
      </c>
      <c r="F5630" s="196" t="s">
        <v>144</v>
      </c>
      <c r="G5630" s="196">
        <v>87682</v>
      </c>
      <c r="H5630" s="196" t="s">
        <v>11234</v>
      </c>
      <c r="I5630" s="196" t="s">
        <v>5650</v>
      </c>
      <c r="J5630" s="196" t="s">
        <v>5884</v>
      </c>
      <c r="K5630" s="197">
        <v>37.85</v>
      </c>
      <c r="L5630" s="196" t="s">
        <v>5433</v>
      </c>
    </row>
    <row r="5631" spans="1:12" ht="15.75">
      <c r="A5631" s="196" t="s">
        <v>11125</v>
      </c>
      <c r="B5631" s="196" t="s">
        <v>11126</v>
      </c>
      <c r="C5631" s="196" t="s">
        <v>11220</v>
      </c>
      <c r="D5631" s="196">
        <v>264</v>
      </c>
      <c r="E5631" s="197" t="s">
        <v>144</v>
      </c>
      <c r="F5631" s="196" t="s">
        <v>144</v>
      </c>
      <c r="G5631" s="196">
        <v>87683</v>
      </c>
      <c r="H5631" s="196" t="s">
        <v>11235</v>
      </c>
      <c r="I5631" s="196" t="s">
        <v>5650</v>
      </c>
      <c r="J5631" s="196" t="s">
        <v>5503</v>
      </c>
      <c r="K5631" s="197">
        <v>68.709999999999994</v>
      </c>
      <c r="L5631" s="196" t="s">
        <v>5433</v>
      </c>
    </row>
    <row r="5632" spans="1:12" ht="15.75">
      <c r="A5632" s="196" t="s">
        <v>11125</v>
      </c>
      <c r="B5632" s="196" t="s">
        <v>11126</v>
      </c>
      <c r="C5632" s="196" t="s">
        <v>11220</v>
      </c>
      <c r="D5632" s="196">
        <v>264</v>
      </c>
      <c r="E5632" s="197" t="s">
        <v>144</v>
      </c>
      <c r="F5632" s="196" t="s">
        <v>144</v>
      </c>
      <c r="G5632" s="196">
        <v>87684</v>
      </c>
      <c r="H5632" s="196" t="s">
        <v>11236</v>
      </c>
      <c r="I5632" s="196" t="s">
        <v>5650</v>
      </c>
      <c r="J5632" s="196" t="s">
        <v>5503</v>
      </c>
      <c r="K5632" s="197">
        <v>77.849999999999994</v>
      </c>
      <c r="L5632" s="196" t="s">
        <v>5433</v>
      </c>
    </row>
    <row r="5633" spans="1:12" ht="15.75">
      <c r="A5633" s="196" t="s">
        <v>11125</v>
      </c>
      <c r="B5633" s="196" t="s">
        <v>11126</v>
      </c>
      <c r="C5633" s="196" t="s">
        <v>11220</v>
      </c>
      <c r="D5633" s="196">
        <v>264</v>
      </c>
      <c r="E5633" s="197" t="s">
        <v>144</v>
      </c>
      <c r="F5633" s="196" t="s">
        <v>144</v>
      </c>
      <c r="G5633" s="196">
        <v>87690</v>
      </c>
      <c r="H5633" s="196" t="s">
        <v>11237</v>
      </c>
      <c r="I5633" s="196" t="s">
        <v>5650</v>
      </c>
      <c r="J5633" s="196" t="s">
        <v>5503</v>
      </c>
      <c r="K5633" s="197">
        <v>37.909999999999997</v>
      </c>
      <c r="L5633" s="196" t="s">
        <v>5433</v>
      </c>
    </row>
    <row r="5634" spans="1:12" ht="15.75">
      <c r="A5634" s="196" t="s">
        <v>11125</v>
      </c>
      <c r="B5634" s="196" t="s">
        <v>11126</v>
      </c>
      <c r="C5634" s="196" t="s">
        <v>11220</v>
      </c>
      <c r="D5634" s="196">
        <v>264</v>
      </c>
      <c r="E5634" s="197" t="s">
        <v>144</v>
      </c>
      <c r="F5634" s="196" t="s">
        <v>144</v>
      </c>
      <c r="G5634" s="196">
        <v>87692</v>
      </c>
      <c r="H5634" s="196" t="s">
        <v>11238</v>
      </c>
      <c r="I5634" s="196" t="s">
        <v>5650</v>
      </c>
      <c r="J5634" s="196" t="s">
        <v>5884</v>
      </c>
      <c r="K5634" s="197">
        <v>43.92</v>
      </c>
      <c r="L5634" s="196" t="s">
        <v>5433</v>
      </c>
    </row>
    <row r="5635" spans="1:12" ht="15.75">
      <c r="A5635" s="196" t="s">
        <v>11125</v>
      </c>
      <c r="B5635" s="196" t="s">
        <v>11126</v>
      </c>
      <c r="C5635" s="196" t="s">
        <v>11220</v>
      </c>
      <c r="D5635" s="196">
        <v>264</v>
      </c>
      <c r="E5635" s="197" t="s">
        <v>144</v>
      </c>
      <c r="F5635" s="196" t="s">
        <v>144</v>
      </c>
      <c r="G5635" s="196">
        <v>87693</v>
      </c>
      <c r="H5635" s="196" t="s">
        <v>11239</v>
      </c>
      <c r="I5635" s="196" t="s">
        <v>5650</v>
      </c>
      <c r="J5635" s="196" t="s">
        <v>5503</v>
      </c>
      <c r="K5635" s="197">
        <v>79.27</v>
      </c>
      <c r="L5635" s="196" t="s">
        <v>5433</v>
      </c>
    </row>
    <row r="5636" spans="1:12" ht="15.75">
      <c r="A5636" s="196" t="s">
        <v>11125</v>
      </c>
      <c r="B5636" s="196" t="s">
        <v>11126</v>
      </c>
      <c r="C5636" s="196" t="s">
        <v>11220</v>
      </c>
      <c r="D5636" s="196">
        <v>264</v>
      </c>
      <c r="E5636" s="197" t="s">
        <v>144</v>
      </c>
      <c r="F5636" s="196" t="s">
        <v>144</v>
      </c>
      <c r="G5636" s="196">
        <v>87694</v>
      </c>
      <c r="H5636" s="196" t="s">
        <v>11240</v>
      </c>
      <c r="I5636" s="196" t="s">
        <v>5650</v>
      </c>
      <c r="J5636" s="196" t="s">
        <v>5503</v>
      </c>
      <c r="K5636" s="197">
        <v>89.73</v>
      </c>
      <c r="L5636" s="196" t="s">
        <v>5433</v>
      </c>
    </row>
    <row r="5637" spans="1:12" ht="15.75">
      <c r="A5637" s="196" t="s">
        <v>11125</v>
      </c>
      <c r="B5637" s="196" t="s">
        <v>11126</v>
      </c>
      <c r="C5637" s="196" t="s">
        <v>11220</v>
      </c>
      <c r="D5637" s="196">
        <v>264</v>
      </c>
      <c r="E5637" s="197" t="s">
        <v>144</v>
      </c>
      <c r="F5637" s="196" t="s">
        <v>144</v>
      </c>
      <c r="G5637" s="196">
        <v>87700</v>
      </c>
      <c r="H5637" s="196" t="s">
        <v>11241</v>
      </c>
      <c r="I5637" s="196" t="s">
        <v>5650</v>
      </c>
      <c r="J5637" s="196" t="s">
        <v>5503</v>
      </c>
      <c r="K5637" s="197">
        <v>40.94</v>
      </c>
      <c r="L5637" s="196" t="s">
        <v>5433</v>
      </c>
    </row>
    <row r="5638" spans="1:12" ht="15.75">
      <c r="A5638" s="196" t="s">
        <v>11125</v>
      </c>
      <c r="B5638" s="196" t="s">
        <v>11126</v>
      </c>
      <c r="C5638" s="196" t="s">
        <v>11220</v>
      </c>
      <c r="D5638" s="196">
        <v>264</v>
      </c>
      <c r="E5638" s="197" t="s">
        <v>144</v>
      </c>
      <c r="F5638" s="196" t="s">
        <v>144</v>
      </c>
      <c r="G5638" s="196">
        <v>87702</v>
      </c>
      <c r="H5638" s="196" t="s">
        <v>11242</v>
      </c>
      <c r="I5638" s="196" t="s">
        <v>5650</v>
      </c>
      <c r="J5638" s="196" t="s">
        <v>5884</v>
      </c>
      <c r="K5638" s="197">
        <v>47.47</v>
      </c>
      <c r="L5638" s="196" t="s">
        <v>5433</v>
      </c>
    </row>
    <row r="5639" spans="1:12" ht="15.75">
      <c r="A5639" s="196" t="s">
        <v>11125</v>
      </c>
      <c r="B5639" s="196" t="s">
        <v>11126</v>
      </c>
      <c r="C5639" s="196" t="s">
        <v>11220</v>
      </c>
      <c r="D5639" s="196">
        <v>264</v>
      </c>
      <c r="E5639" s="197" t="s">
        <v>144</v>
      </c>
      <c r="F5639" s="196" t="s">
        <v>144</v>
      </c>
      <c r="G5639" s="196">
        <v>87703</v>
      </c>
      <c r="H5639" s="196" t="s">
        <v>11243</v>
      </c>
      <c r="I5639" s="196" t="s">
        <v>5650</v>
      </c>
      <c r="J5639" s="196" t="s">
        <v>5503</v>
      </c>
      <c r="K5639" s="197">
        <v>85.97</v>
      </c>
      <c r="L5639" s="196" t="s">
        <v>5433</v>
      </c>
    </row>
    <row r="5640" spans="1:12" ht="15.75">
      <c r="A5640" s="196" t="s">
        <v>11125</v>
      </c>
      <c r="B5640" s="196" t="s">
        <v>11126</v>
      </c>
      <c r="C5640" s="196" t="s">
        <v>11220</v>
      </c>
      <c r="D5640" s="196">
        <v>264</v>
      </c>
      <c r="E5640" s="197" t="s">
        <v>144</v>
      </c>
      <c r="F5640" s="196" t="s">
        <v>144</v>
      </c>
      <c r="G5640" s="196">
        <v>87704</v>
      </c>
      <c r="H5640" s="196" t="s">
        <v>11244</v>
      </c>
      <c r="I5640" s="196" t="s">
        <v>5650</v>
      </c>
      <c r="J5640" s="196" t="s">
        <v>5503</v>
      </c>
      <c r="K5640" s="197">
        <v>97.36</v>
      </c>
      <c r="L5640" s="196" t="s">
        <v>5433</v>
      </c>
    </row>
    <row r="5641" spans="1:12" ht="15.75">
      <c r="A5641" s="196" t="s">
        <v>11125</v>
      </c>
      <c r="B5641" s="196" t="s">
        <v>11126</v>
      </c>
      <c r="C5641" s="196" t="s">
        <v>11220</v>
      </c>
      <c r="D5641" s="196">
        <v>264</v>
      </c>
      <c r="E5641" s="197" t="s">
        <v>144</v>
      </c>
      <c r="F5641" s="196" t="s">
        <v>144</v>
      </c>
      <c r="G5641" s="196">
        <v>87735</v>
      </c>
      <c r="H5641" s="196" t="s">
        <v>11245</v>
      </c>
      <c r="I5641" s="196" t="s">
        <v>5650</v>
      </c>
      <c r="J5641" s="196" t="s">
        <v>5503</v>
      </c>
      <c r="K5641" s="197">
        <v>37.57</v>
      </c>
      <c r="L5641" s="196" t="s">
        <v>5433</v>
      </c>
    </row>
    <row r="5642" spans="1:12" ht="15.75">
      <c r="A5642" s="196" t="s">
        <v>11125</v>
      </c>
      <c r="B5642" s="196" t="s">
        <v>11126</v>
      </c>
      <c r="C5642" s="196" t="s">
        <v>11220</v>
      </c>
      <c r="D5642" s="196">
        <v>264</v>
      </c>
      <c r="E5642" s="197" t="s">
        <v>144</v>
      </c>
      <c r="F5642" s="196" t="s">
        <v>144</v>
      </c>
      <c r="G5642" s="196">
        <v>87737</v>
      </c>
      <c r="H5642" s="196" t="s">
        <v>11246</v>
      </c>
      <c r="I5642" s="196" t="s">
        <v>5650</v>
      </c>
      <c r="J5642" s="196" t="s">
        <v>5503</v>
      </c>
      <c r="K5642" s="197">
        <v>40.630000000000003</v>
      </c>
      <c r="L5642" s="196" t="s">
        <v>5433</v>
      </c>
    </row>
    <row r="5643" spans="1:12" ht="15.75">
      <c r="A5643" s="196" t="s">
        <v>11125</v>
      </c>
      <c r="B5643" s="196" t="s">
        <v>11126</v>
      </c>
      <c r="C5643" s="196" t="s">
        <v>11220</v>
      </c>
      <c r="D5643" s="196">
        <v>264</v>
      </c>
      <c r="E5643" s="197" t="s">
        <v>144</v>
      </c>
      <c r="F5643" s="196" t="s">
        <v>144</v>
      </c>
      <c r="G5643" s="196">
        <v>87738</v>
      </c>
      <c r="H5643" s="196" t="s">
        <v>11247</v>
      </c>
      <c r="I5643" s="196" t="s">
        <v>5650</v>
      </c>
      <c r="J5643" s="196" t="s">
        <v>5503</v>
      </c>
      <c r="K5643" s="197">
        <v>58.69</v>
      </c>
      <c r="L5643" s="196" t="s">
        <v>5433</v>
      </c>
    </row>
    <row r="5644" spans="1:12" ht="15.75">
      <c r="A5644" s="196" t="s">
        <v>11125</v>
      </c>
      <c r="B5644" s="196" t="s">
        <v>11126</v>
      </c>
      <c r="C5644" s="196" t="s">
        <v>11220</v>
      </c>
      <c r="D5644" s="196">
        <v>264</v>
      </c>
      <c r="E5644" s="197" t="s">
        <v>144</v>
      </c>
      <c r="F5644" s="196" t="s">
        <v>144</v>
      </c>
      <c r="G5644" s="196">
        <v>87739</v>
      </c>
      <c r="H5644" s="196" t="s">
        <v>11248</v>
      </c>
      <c r="I5644" s="196" t="s">
        <v>5650</v>
      </c>
      <c r="J5644" s="196" t="s">
        <v>5503</v>
      </c>
      <c r="K5644" s="197">
        <v>64.03</v>
      </c>
      <c r="L5644" s="196" t="s">
        <v>5433</v>
      </c>
    </row>
    <row r="5645" spans="1:12" ht="15.75">
      <c r="A5645" s="196" t="s">
        <v>11125</v>
      </c>
      <c r="B5645" s="196" t="s">
        <v>11126</v>
      </c>
      <c r="C5645" s="196" t="s">
        <v>11220</v>
      </c>
      <c r="D5645" s="196">
        <v>264</v>
      </c>
      <c r="E5645" s="197" t="s">
        <v>144</v>
      </c>
      <c r="F5645" s="196" t="s">
        <v>144</v>
      </c>
      <c r="G5645" s="196">
        <v>87745</v>
      </c>
      <c r="H5645" s="196" t="s">
        <v>11249</v>
      </c>
      <c r="I5645" s="196" t="s">
        <v>5650</v>
      </c>
      <c r="J5645" s="196" t="s">
        <v>5503</v>
      </c>
      <c r="K5645" s="197">
        <v>44.18</v>
      </c>
      <c r="L5645" s="196" t="s">
        <v>5433</v>
      </c>
    </row>
    <row r="5646" spans="1:12" ht="15.75">
      <c r="A5646" s="196" t="s">
        <v>11125</v>
      </c>
      <c r="B5646" s="196" t="s">
        <v>11126</v>
      </c>
      <c r="C5646" s="196" t="s">
        <v>11220</v>
      </c>
      <c r="D5646" s="196">
        <v>264</v>
      </c>
      <c r="E5646" s="197" t="s">
        <v>144</v>
      </c>
      <c r="F5646" s="196" t="s">
        <v>144</v>
      </c>
      <c r="G5646" s="196">
        <v>87747</v>
      </c>
      <c r="H5646" s="196" t="s">
        <v>11250</v>
      </c>
      <c r="I5646" s="196" t="s">
        <v>5650</v>
      </c>
      <c r="J5646" s="196" t="s">
        <v>5503</v>
      </c>
      <c r="K5646" s="197">
        <v>48.44</v>
      </c>
      <c r="L5646" s="196" t="s">
        <v>5433</v>
      </c>
    </row>
    <row r="5647" spans="1:12" ht="15.75">
      <c r="A5647" s="196" t="s">
        <v>11125</v>
      </c>
      <c r="B5647" s="196" t="s">
        <v>11126</v>
      </c>
      <c r="C5647" s="196" t="s">
        <v>11220</v>
      </c>
      <c r="D5647" s="196">
        <v>264</v>
      </c>
      <c r="E5647" s="197" t="s">
        <v>144</v>
      </c>
      <c r="F5647" s="196" t="s">
        <v>144</v>
      </c>
      <c r="G5647" s="196">
        <v>87748</v>
      </c>
      <c r="H5647" s="196" t="s">
        <v>11251</v>
      </c>
      <c r="I5647" s="196" t="s">
        <v>5650</v>
      </c>
      <c r="J5647" s="196" t="s">
        <v>5503</v>
      </c>
      <c r="K5647" s="197">
        <v>73.540000000000006</v>
      </c>
      <c r="L5647" s="196" t="s">
        <v>5433</v>
      </c>
    </row>
    <row r="5648" spans="1:12" ht="15.75">
      <c r="A5648" s="196" t="s">
        <v>11125</v>
      </c>
      <c r="B5648" s="196" t="s">
        <v>11126</v>
      </c>
      <c r="C5648" s="196" t="s">
        <v>11220</v>
      </c>
      <c r="D5648" s="196">
        <v>264</v>
      </c>
      <c r="E5648" s="197" t="s">
        <v>144</v>
      </c>
      <c r="F5648" s="196" t="s">
        <v>144</v>
      </c>
      <c r="G5648" s="196">
        <v>87749</v>
      </c>
      <c r="H5648" s="196" t="s">
        <v>11252</v>
      </c>
      <c r="I5648" s="196" t="s">
        <v>5650</v>
      </c>
      <c r="J5648" s="196" t="s">
        <v>5503</v>
      </c>
      <c r="K5648" s="197">
        <v>80.97</v>
      </c>
      <c r="L5648" s="196" t="s">
        <v>5433</v>
      </c>
    </row>
    <row r="5649" spans="1:12" ht="15.75">
      <c r="A5649" s="196" t="s">
        <v>11125</v>
      </c>
      <c r="B5649" s="196" t="s">
        <v>11126</v>
      </c>
      <c r="C5649" s="196" t="s">
        <v>11220</v>
      </c>
      <c r="D5649" s="196">
        <v>264</v>
      </c>
      <c r="E5649" s="197" t="s">
        <v>144</v>
      </c>
      <c r="F5649" s="196" t="s">
        <v>144</v>
      </c>
      <c r="G5649" s="196">
        <v>87755</v>
      </c>
      <c r="H5649" s="196" t="s">
        <v>11253</v>
      </c>
      <c r="I5649" s="196" t="s">
        <v>5650</v>
      </c>
      <c r="J5649" s="196" t="s">
        <v>5503</v>
      </c>
      <c r="K5649" s="197">
        <v>40.26</v>
      </c>
      <c r="L5649" s="196" t="s">
        <v>5433</v>
      </c>
    </row>
    <row r="5650" spans="1:12" ht="15.75">
      <c r="A5650" s="196" t="s">
        <v>11125</v>
      </c>
      <c r="B5650" s="196" t="s">
        <v>11126</v>
      </c>
      <c r="C5650" s="196" t="s">
        <v>11220</v>
      </c>
      <c r="D5650" s="196">
        <v>264</v>
      </c>
      <c r="E5650" s="197" t="s">
        <v>144</v>
      </c>
      <c r="F5650" s="196" t="s">
        <v>144</v>
      </c>
      <c r="G5650" s="196">
        <v>87757</v>
      </c>
      <c r="H5650" s="196" t="s">
        <v>11254</v>
      </c>
      <c r="I5650" s="196" t="s">
        <v>5650</v>
      </c>
      <c r="J5650" s="196" t="s">
        <v>5884</v>
      </c>
      <c r="K5650" s="197">
        <v>44.52</v>
      </c>
      <c r="L5650" s="196" t="s">
        <v>5433</v>
      </c>
    </row>
    <row r="5651" spans="1:12" ht="15.75">
      <c r="A5651" s="196" t="s">
        <v>11125</v>
      </c>
      <c r="B5651" s="196" t="s">
        <v>11126</v>
      </c>
      <c r="C5651" s="196" t="s">
        <v>11220</v>
      </c>
      <c r="D5651" s="196">
        <v>264</v>
      </c>
      <c r="E5651" s="197" t="s">
        <v>144</v>
      </c>
      <c r="F5651" s="196" t="s">
        <v>144</v>
      </c>
      <c r="G5651" s="196">
        <v>87758</v>
      </c>
      <c r="H5651" s="196" t="s">
        <v>11255</v>
      </c>
      <c r="I5651" s="196" t="s">
        <v>5650</v>
      </c>
      <c r="J5651" s="196" t="s">
        <v>5503</v>
      </c>
      <c r="K5651" s="197">
        <v>69.62</v>
      </c>
      <c r="L5651" s="196" t="s">
        <v>5433</v>
      </c>
    </row>
    <row r="5652" spans="1:12" ht="15.75">
      <c r="A5652" s="196" t="s">
        <v>11125</v>
      </c>
      <c r="B5652" s="196" t="s">
        <v>11126</v>
      </c>
      <c r="C5652" s="196" t="s">
        <v>11220</v>
      </c>
      <c r="D5652" s="196">
        <v>264</v>
      </c>
      <c r="E5652" s="197" t="s">
        <v>144</v>
      </c>
      <c r="F5652" s="196" t="s">
        <v>144</v>
      </c>
      <c r="G5652" s="196">
        <v>87759</v>
      </c>
      <c r="H5652" s="196" t="s">
        <v>11256</v>
      </c>
      <c r="I5652" s="196" t="s">
        <v>5650</v>
      </c>
      <c r="J5652" s="196" t="s">
        <v>5503</v>
      </c>
      <c r="K5652" s="197">
        <v>77.05</v>
      </c>
      <c r="L5652" s="196" t="s">
        <v>5433</v>
      </c>
    </row>
    <row r="5653" spans="1:12" ht="15.75">
      <c r="A5653" s="196" t="s">
        <v>11125</v>
      </c>
      <c r="B5653" s="196" t="s">
        <v>11126</v>
      </c>
      <c r="C5653" s="196" t="s">
        <v>11220</v>
      </c>
      <c r="D5653" s="196">
        <v>264</v>
      </c>
      <c r="E5653" s="197" t="s">
        <v>144</v>
      </c>
      <c r="F5653" s="196" t="s">
        <v>144</v>
      </c>
      <c r="G5653" s="196">
        <v>87765</v>
      </c>
      <c r="H5653" s="196" t="s">
        <v>11257</v>
      </c>
      <c r="I5653" s="196" t="s">
        <v>5650</v>
      </c>
      <c r="J5653" s="196" t="s">
        <v>5503</v>
      </c>
      <c r="K5653" s="197">
        <v>45.59</v>
      </c>
      <c r="L5653" s="196" t="s">
        <v>5433</v>
      </c>
    </row>
    <row r="5654" spans="1:12" ht="15.75">
      <c r="A5654" s="196" t="s">
        <v>11125</v>
      </c>
      <c r="B5654" s="196" t="s">
        <v>11126</v>
      </c>
      <c r="C5654" s="196" t="s">
        <v>11220</v>
      </c>
      <c r="D5654" s="196">
        <v>264</v>
      </c>
      <c r="E5654" s="197" t="s">
        <v>144</v>
      </c>
      <c r="F5654" s="196" t="s">
        <v>144</v>
      </c>
      <c r="G5654" s="196">
        <v>87767</v>
      </c>
      <c r="H5654" s="196" t="s">
        <v>11258</v>
      </c>
      <c r="I5654" s="196" t="s">
        <v>5650</v>
      </c>
      <c r="J5654" s="196" t="s">
        <v>5884</v>
      </c>
      <c r="K5654" s="197">
        <v>50.83</v>
      </c>
      <c r="L5654" s="196" t="s">
        <v>5433</v>
      </c>
    </row>
    <row r="5655" spans="1:12" ht="15.75">
      <c r="A5655" s="196" t="s">
        <v>11125</v>
      </c>
      <c r="B5655" s="196" t="s">
        <v>11126</v>
      </c>
      <c r="C5655" s="196" t="s">
        <v>11220</v>
      </c>
      <c r="D5655" s="196">
        <v>264</v>
      </c>
      <c r="E5655" s="197" t="s">
        <v>144</v>
      </c>
      <c r="F5655" s="196" t="s">
        <v>144</v>
      </c>
      <c r="G5655" s="196">
        <v>87768</v>
      </c>
      <c r="H5655" s="196" t="s">
        <v>11259</v>
      </c>
      <c r="I5655" s="196" t="s">
        <v>5650</v>
      </c>
      <c r="J5655" s="196" t="s">
        <v>5503</v>
      </c>
      <c r="K5655" s="197">
        <v>81.69</v>
      </c>
      <c r="L5655" s="196" t="s">
        <v>5433</v>
      </c>
    </row>
    <row r="5656" spans="1:12" ht="15.75">
      <c r="A5656" s="196" t="s">
        <v>11125</v>
      </c>
      <c r="B5656" s="196" t="s">
        <v>11126</v>
      </c>
      <c r="C5656" s="196" t="s">
        <v>11220</v>
      </c>
      <c r="D5656" s="196">
        <v>264</v>
      </c>
      <c r="E5656" s="197" t="s">
        <v>144</v>
      </c>
      <c r="F5656" s="196" t="s">
        <v>144</v>
      </c>
      <c r="G5656" s="196">
        <v>87769</v>
      </c>
      <c r="H5656" s="196" t="s">
        <v>11260</v>
      </c>
      <c r="I5656" s="196" t="s">
        <v>5650</v>
      </c>
      <c r="J5656" s="196" t="s">
        <v>5503</v>
      </c>
      <c r="K5656" s="197">
        <v>90.83</v>
      </c>
      <c r="L5656" s="196" t="s">
        <v>5433</v>
      </c>
    </row>
    <row r="5657" spans="1:12" ht="15.75">
      <c r="A5657" s="196" t="s">
        <v>11125</v>
      </c>
      <c r="B5657" s="196" t="s">
        <v>11126</v>
      </c>
      <c r="C5657" s="196" t="s">
        <v>11220</v>
      </c>
      <c r="D5657" s="196">
        <v>264</v>
      </c>
      <c r="E5657" s="197" t="s">
        <v>144</v>
      </c>
      <c r="F5657" s="196" t="s">
        <v>144</v>
      </c>
      <c r="G5657" s="196">
        <v>88470</v>
      </c>
      <c r="H5657" s="196" t="s">
        <v>11261</v>
      </c>
      <c r="I5657" s="196" t="s">
        <v>5650</v>
      </c>
      <c r="J5657" s="196" t="s">
        <v>5503</v>
      </c>
      <c r="K5657" s="197">
        <v>18.7</v>
      </c>
      <c r="L5657" s="196" t="s">
        <v>5433</v>
      </c>
    </row>
    <row r="5658" spans="1:12" ht="15.75">
      <c r="A5658" s="196" t="s">
        <v>11125</v>
      </c>
      <c r="B5658" s="196" t="s">
        <v>11126</v>
      </c>
      <c r="C5658" s="196" t="s">
        <v>11220</v>
      </c>
      <c r="D5658" s="196">
        <v>264</v>
      </c>
      <c r="E5658" s="197" t="s">
        <v>144</v>
      </c>
      <c r="F5658" s="196" t="s">
        <v>144</v>
      </c>
      <c r="G5658" s="196">
        <v>88471</v>
      </c>
      <c r="H5658" s="196" t="s">
        <v>11262</v>
      </c>
      <c r="I5658" s="196" t="s">
        <v>5650</v>
      </c>
      <c r="J5658" s="196" t="s">
        <v>5503</v>
      </c>
      <c r="K5658" s="197">
        <v>23.15</v>
      </c>
      <c r="L5658" s="196" t="s">
        <v>5433</v>
      </c>
    </row>
    <row r="5659" spans="1:12" ht="15.75">
      <c r="A5659" s="196" t="s">
        <v>11125</v>
      </c>
      <c r="B5659" s="196" t="s">
        <v>11126</v>
      </c>
      <c r="C5659" s="196" t="s">
        <v>11220</v>
      </c>
      <c r="D5659" s="196">
        <v>264</v>
      </c>
      <c r="E5659" s="197" t="s">
        <v>144</v>
      </c>
      <c r="F5659" s="196" t="s">
        <v>144</v>
      </c>
      <c r="G5659" s="196">
        <v>88472</v>
      </c>
      <c r="H5659" s="196" t="s">
        <v>11263</v>
      </c>
      <c r="I5659" s="196" t="s">
        <v>5650</v>
      </c>
      <c r="J5659" s="196" t="s">
        <v>5503</v>
      </c>
      <c r="K5659" s="197">
        <v>26.64</v>
      </c>
      <c r="L5659" s="196" t="s">
        <v>5433</v>
      </c>
    </row>
    <row r="5660" spans="1:12" ht="15.75">
      <c r="A5660" s="196" t="s">
        <v>11125</v>
      </c>
      <c r="B5660" s="196" t="s">
        <v>11126</v>
      </c>
      <c r="C5660" s="196" t="s">
        <v>11220</v>
      </c>
      <c r="D5660" s="196">
        <v>264</v>
      </c>
      <c r="E5660" s="197" t="s">
        <v>144</v>
      </c>
      <c r="F5660" s="196" t="s">
        <v>144</v>
      </c>
      <c r="G5660" s="196">
        <v>88476</v>
      </c>
      <c r="H5660" s="196" t="s">
        <v>11264</v>
      </c>
      <c r="I5660" s="196" t="s">
        <v>5650</v>
      </c>
      <c r="J5660" s="196" t="s">
        <v>5503</v>
      </c>
      <c r="K5660" s="197">
        <v>15.76</v>
      </c>
      <c r="L5660" s="196" t="s">
        <v>5433</v>
      </c>
    </row>
    <row r="5661" spans="1:12" ht="15.75">
      <c r="A5661" s="196" t="s">
        <v>11125</v>
      </c>
      <c r="B5661" s="196" t="s">
        <v>11126</v>
      </c>
      <c r="C5661" s="196" t="s">
        <v>11220</v>
      </c>
      <c r="D5661" s="196">
        <v>264</v>
      </c>
      <c r="E5661" s="197" t="s">
        <v>144</v>
      </c>
      <c r="F5661" s="196" t="s">
        <v>144</v>
      </c>
      <c r="G5661" s="196">
        <v>88477</v>
      </c>
      <c r="H5661" s="196" t="s">
        <v>11265</v>
      </c>
      <c r="I5661" s="196" t="s">
        <v>5650</v>
      </c>
      <c r="J5661" s="196" t="s">
        <v>5503</v>
      </c>
      <c r="K5661" s="197">
        <v>21.56</v>
      </c>
      <c r="L5661" s="196" t="s">
        <v>5433</v>
      </c>
    </row>
    <row r="5662" spans="1:12" ht="15.75">
      <c r="A5662" s="196" t="s">
        <v>11125</v>
      </c>
      <c r="B5662" s="196" t="s">
        <v>11126</v>
      </c>
      <c r="C5662" s="196" t="s">
        <v>11220</v>
      </c>
      <c r="D5662" s="196">
        <v>264</v>
      </c>
      <c r="E5662" s="197" t="s">
        <v>144</v>
      </c>
      <c r="F5662" s="196" t="s">
        <v>144</v>
      </c>
      <c r="G5662" s="196">
        <v>88478</v>
      </c>
      <c r="H5662" s="196" t="s">
        <v>11266</v>
      </c>
      <c r="I5662" s="196" t="s">
        <v>5650</v>
      </c>
      <c r="J5662" s="196" t="s">
        <v>5503</v>
      </c>
      <c r="K5662" s="197">
        <v>26.24</v>
      </c>
      <c r="L5662" s="196" t="s">
        <v>5433</v>
      </c>
    </row>
    <row r="5663" spans="1:12" ht="15.75">
      <c r="A5663" s="196" t="s">
        <v>11125</v>
      </c>
      <c r="B5663" s="196" t="s">
        <v>11126</v>
      </c>
      <c r="C5663" s="196" t="s">
        <v>11220</v>
      </c>
      <c r="D5663" s="196">
        <v>264</v>
      </c>
      <c r="E5663" s="197" t="s">
        <v>144</v>
      </c>
      <c r="F5663" s="196" t="s">
        <v>144</v>
      </c>
      <c r="G5663" s="196">
        <v>90900</v>
      </c>
      <c r="H5663" s="196" t="s">
        <v>11267</v>
      </c>
      <c r="I5663" s="196" t="s">
        <v>5650</v>
      </c>
      <c r="J5663" s="196" t="s">
        <v>5503</v>
      </c>
      <c r="K5663" s="197">
        <v>66.97</v>
      </c>
      <c r="L5663" s="196" t="s">
        <v>5433</v>
      </c>
    </row>
    <row r="5664" spans="1:12" ht="15.75">
      <c r="A5664" s="196" t="s">
        <v>11125</v>
      </c>
      <c r="B5664" s="196" t="s">
        <v>11126</v>
      </c>
      <c r="C5664" s="196" t="s">
        <v>11220</v>
      </c>
      <c r="D5664" s="196">
        <v>264</v>
      </c>
      <c r="E5664" s="197" t="s">
        <v>144</v>
      </c>
      <c r="F5664" s="196" t="s">
        <v>144</v>
      </c>
      <c r="G5664" s="196">
        <v>90902</v>
      </c>
      <c r="H5664" s="196" t="s">
        <v>11268</v>
      </c>
      <c r="I5664" s="196" t="s">
        <v>5650</v>
      </c>
      <c r="J5664" s="196" t="s">
        <v>5503</v>
      </c>
      <c r="K5664" s="197">
        <v>72.98</v>
      </c>
      <c r="L5664" s="196" t="s">
        <v>5433</v>
      </c>
    </row>
    <row r="5665" spans="1:12" ht="15.75">
      <c r="A5665" s="196" t="s">
        <v>11125</v>
      </c>
      <c r="B5665" s="196" t="s">
        <v>11126</v>
      </c>
      <c r="C5665" s="196" t="s">
        <v>11220</v>
      </c>
      <c r="D5665" s="196">
        <v>264</v>
      </c>
      <c r="E5665" s="197" t="s">
        <v>144</v>
      </c>
      <c r="F5665" s="196" t="s">
        <v>144</v>
      </c>
      <c r="G5665" s="196">
        <v>90903</v>
      </c>
      <c r="H5665" s="196" t="s">
        <v>11269</v>
      </c>
      <c r="I5665" s="196" t="s">
        <v>5650</v>
      </c>
      <c r="J5665" s="196" t="s">
        <v>5503</v>
      </c>
      <c r="K5665" s="197">
        <v>108.33</v>
      </c>
      <c r="L5665" s="196" t="s">
        <v>5433</v>
      </c>
    </row>
    <row r="5666" spans="1:12" ht="15.75">
      <c r="A5666" s="196" t="s">
        <v>11125</v>
      </c>
      <c r="B5666" s="196" t="s">
        <v>11126</v>
      </c>
      <c r="C5666" s="196" t="s">
        <v>11220</v>
      </c>
      <c r="D5666" s="196">
        <v>264</v>
      </c>
      <c r="E5666" s="197" t="s">
        <v>144</v>
      </c>
      <c r="F5666" s="196" t="s">
        <v>144</v>
      </c>
      <c r="G5666" s="196">
        <v>90904</v>
      </c>
      <c r="H5666" s="196" t="s">
        <v>11270</v>
      </c>
      <c r="I5666" s="196" t="s">
        <v>5650</v>
      </c>
      <c r="J5666" s="196" t="s">
        <v>5503</v>
      </c>
      <c r="K5666" s="197">
        <v>118.79</v>
      </c>
      <c r="L5666" s="196" t="s">
        <v>5433</v>
      </c>
    </row>
    <row r="5667" spans="1:12" ht="15.75">
      <c r="A5667" s="196" t="s">
        <v>11125</v>
      </c>
      <c r="B5667" s="196" t="s">
        <v>11126</v>
      </c>
      <c r="C5667" s="196" t="s">
        <v>11220</v>
      </c>
      <c r="D5667" s="196">
        <v>264</v>
      </c>
      <c r="E5667" s="197" t="s">
        <v>144</v>
      </c>
      <c r="F5667" s="196" t="s">
        <v>144</v>
      </c>
      <c r="G5667" s="196">
        <v>90910</v>
      </c>
      <c r="H5667" s="196" t="s">
        <v>11271</v>
      </c>
      <c r="I5667" s="196" t="s">
        <v>5650</v>
      </c>
      <c r="J5667" s="196" t="s">
        <v>5503</v>
      </c>
      <c r="K5667" s="197">
        <v>70.86</v>
      </c>
      <c r="L5667" s="196" t="s">
        <v>5433</v>
      </c>
    </row>
    <row r="5668" spans="1:12" ht="15.75">
      <c r="A5668" s="196" t="s">
        <v>11125</v>
      </c>
      <c r="B5668" s="196" t="s">
        <v>11126</v>
      </c>
      <c r="C5668" s="196" t="s">
        <v>11220</v>
      </c>
      <c r="D5668" s="196">
        <v>264</v>
      </c>
      <c r="E5668" s="197" t="s">
        <v>144</v>
      </c>
      <c r="F5668" s="196" t="s">
        <v>144</v>
      </c>
      <c r="G5668" s="196">
        <v>90912</v>
      </c>
      <c r="H5668" s="196" t="s">
        <v>11272</v>
      </c>
      <c r="I5668" s="196" t="s">
        <v>5650</v>
      </c>
      <c r="J5668" s="196" t="s">
        <v>5503</v>
      </c>
      <c r="K5668" s="197">
        <v>77.39</v>
      </c>
      <c r="L5668" s="196" t="s">
        <v>5433</v>
      </c>
    </row>
    <row r="5669" spans="1:12" ht="15.75">
      <c r="A5669" s="196" t="s">
        <v>11125</v>
      </c>
      <c r="B5669" s="196" t="s">
        <v>11126</v>
      </c>
      <c r="C5669" s="196" t="s">
        <v>11220</v>
      </c>
      <c r="D5669" s="196">
        <v>264</v>
      </c>
      <c r="E5669" s="197" t="s">
        <v>144</v>
      </c>
      <c r="F5669" s="196" t="s">
        <v>144</v>
      </c>
      <c r="G5669" s="196">
        <v>90913</v>
      </c>
      <c r="H5669" s="196" t="s">
        <v>11273</v>
      </c>
      <c r="I5669" s="196" t="s">
        <v>5650</v>
      </c>
      <c r="J5669" s="196" t="s">
        <v>5503</v>
      </c>
      <c r="K5669" s="197">
        <v>115.89</v>
      </c>
      <c r="L5669" s="196" t="s">
        <v>5433</v>
      </c>
    </row>
    <row r="5670" spans="1:12" ht="15.75">
      <c r="A5670" s="196" t="s">
        <v>11125</v>
      </c>
      <c r="B5670" s="196" t="s">
        <v>11126</v>
      </c>
      <c r="C5670" s="196" t="s">
        <v>11220</v>
      </c>
      <c r="D5670" s="196">
        <v>264</v>
      </c>
      <c r="E5670" s="197" t="s">
        <v>144</v>
      </c>
      <c r="F5670" s="196" t="s">
        <v>144</v>
      </c>
      <c r="G5670" s="196">
        <v>90914</v>
      </c>
      <c r="H5670" s="196" t="s">
        <v>11274</v>
      </c>
      <c r="I5670" s="196" t="s">
        <v>5650</v>
      </c>
      <c r="J5670" s="196" t="s">
        <v>5503</v>
      </c>
      <c r="K5670" s="197">
        <v>127.28</v>
      </c>
      <c r="L5670" s="196" t="s">
        <v>5433</v>
      </c>
    </row>
    <row r="5671" spans="1:12" ht="15.75">
      <c r="A5671" s="196" t="s">
        <v>11125</v>
      </c>
      <c r="B5671" s="196" t="s">
        <v>11126</v>
      </c>
      <c r="C5671" s="196" t="s">
        <v>11220</v>
      </c>
      <c r="D5671" s="196">
        <v>264</v>
      </c>
      <c r="E5671" s="197" t="s">
        <v>144</v>
      </c>
      <c r="F5671" s="196" t="s">
        <v>144</v>
      </c>
      <c r="G5671" s="196">
        <v>90920</v>
      </c>
      <c r="H5671" s="196" t="s">
        <v>11275</v>
      </c>
      <c r="I5671" s="196" t="s">
        <v>5650</v>
      </c>
      <c r="J5671" s="196" t="s">
        <v>5503</v>
      </c>
      <c r="K5671" s="197">
        <v>78.03</v>
      </c>
      <c r="L5671" s="196" t="s">
        <v>5433</v>
      </c>
    </row>
    <row r="5672" spans="1:12" ht="15.75">
      <c r="A5672" s="196" t="s">
        <v>11125</v>
      </c>
      <c r="B5672" s="196" t="s">
        <v>11126</v>
      </c>
      <c r="C5672" s="196" t="s">
        <v>11220</v>
      </c>
      <c r="D5672" s="196">
        <v>264</v>
      </c>
      <c r="E5672" s="197" t="s">
        <v>144</v>
      </c>
      <c r="F5672" s="196" t="s">
        <v>144</v>
      </c>
      <c r="G5672" s="196">
        <v>90922</v>
      </c>
      <c r="H5672" s="196" t="s">
        <v>11276</v>
      </c>
      <c r="I5672" s="196" t="s">
        <v>5650</v>
      </c>
      <c r="J5672" s="196" t="s">
        <v>5503</v>
      </c>
      <c r="K5672" s="197">
        <v>85.54</v>
      </c>
      <c r="L5672" s="196" t="s">
        <v>5433</v>
      </c>
    </row>
    <row r="5673" spans="1:12" ht="15.75">
      <c r="A5673" s="196" t="s">
        <v>11125</v>
      </c>
      <c r="B5673" s="196" t="s">
        <v>11126</v>
      </c>
      <c r="C5673" s="196" t="s">
        <v>11220</v>
      </c>
      <c r="D5673" s="196">
        <v>264</v>
      </c>
      <c r="E5673" s="197" t="s">
        <v>144</v>
      </c>
      <c r="F5673" s="196" t="s">
        <v>144</v>
      </c>
      <c r="G5673" s="196">
        <v>90923</v>
      </c>
      <c r="H5673" s="196" t="s">
        <v>11277</v>
      </c>
      <c r="I5673" s="196" t="s">
        <v>5650</v>
      </c>
      <c r="J5673" s="196" t="s">
        <v>5503</v>
      </c>
      <c r="K5673" s="197">
        <v>129.80000000000001</v>
      </c>
      <c r="L5673" s="196" t="s">
        <v>5433</v>
      </c>
    </row>
    <row r="5674" spans="1:12" ht="15.75">
      <c r="A5674" s="196" t="s">
        <v>11125</v>
      </c>
      <c r="B5674" s="196" t="s">
        <v>11126</v>
      </c>
      <c r="C5674" s="196" t="s">
        <v>11220</v>
      </c>
      <c r="D5674" s="196">
        <v>264</v>
      </c>
      <c r="E5674" s="197" t="s">
        <v>144</v>
      </c>
      <c r="F5674" s="196" t="s">
        <v>144</v>
      </c>
      <c r="G5674" s="196">
        <v>90924</v>
      </c>
      <c r="H5674" s="196" t="s">
        <v>11278</v>
      </c>
      <c r="I5674" s="196" t="s">
        <v>5650</v>
      </c>
      <c r="J5674" s="196" t="s">
        <v>5503</v>
      </c>
      <c r="K5674" s="197">
        <v>142.9</v>
      </c>
      <c r="L5674" s="196" t="s">
        <v>5433</v>
      </c>
    </row>
    <row r="5675" spans="1:12" ht="15.75">
      <c r="A5675" s="196" t="s">
        <v>11125</v>
      </c>
      <c r="B5675" s="196" t="s">
        <v>11126</v>
      </c>
      <c r="C5675" s="196" t="s">
        <v>11220</v>
      </c>
      <c r="D5675" s="196">
        <v>264</v>
      </c>
      <c r="E5675" s="197" t="s">
        <v>144</v>
      </c>
      <c r="F5675" s="196" t="s">
        <v>144</v>
      </c>
      <c r="G5675" s="196">
        <v>90930</v>
      </c>
      <c r="H5675" s="196" t="s">
        <v>11279</v>
      </c>
      <c r="I5675" s="196" t="s">
        <v>5650</v>
      </c>
      <c r="J5675" s="196" t="s">
        <v>5503</v>
      </c>
      <c r="K5675" s="197">
        <v>60.93</v>
      </c>
      <c r="L5675" s="196" t="s">
        <v>5433</v>
      </c>
    </row>
    <row r="5676" spans="1:12" ht="15.75">
      <c r="A5676" s="196" t="s">
        <v>11125</v>
      </c>
      <c r="B5676" s="196" t="s">
        <v>11126</v>
      </c>
      <c r="C5676" s="196" t="s">
        <v>11220</v>
      </c>
      <c r="D5676" s="196">
        <v>264</v>
      </c>
      <c r="E5676" s="197" t="s">
        <v>144</v>
      </c>
      <c r="F5676" s="196" t="s">
        <v>144</v>
      </c>
      <c r="G5676" s="196">
        <v>90932</v>
      </c>
      <c r="H5676" s="196" t="s">
        <v>11280</v>
      </c>
      <c r="I5676" s="196" t="s">
        <v>5650</v>
      </c>
      <c r="J5676" s="196" t="s">
        <v>5503</v>
      </c>
      <c r="K5676" s="197">
        <v>66.94</v>
      </c>
      <c r="L5676" s="196" t="s">
        <v>5433</v>
      </c>
    </row>
    <row r="5677" spans="1:12" ht="15.75">
      <c r="A5677" s="196" t="s">
        <v>11125</v>
      </c>
      <c r="B5677" s="196" t="s">
        <v>11126</v>
      </c>
      <c r="C5677" s="196" t="s">
        <v>11220</v>
      </c>
      <c r="D5677" s="196">
        <v>264</v>
      </c>
      <c r="E5677" s="197" t="s">
        <v>144</v>
      </c>
      <c r="F5677" s="196" t="s">
        <v>144</v>
      </c>
      <c r="G5677" s="196">
        <v>90933</v>
      </c>
      <c r="H5677" s="196" t="s">
        <v>11281</v>
      </c>
      <c r="I5677" s="196" t="s">
        <v>5650</v>
      </c>
      <c r="J5677" s="196" t="s">
        <v>5503</v>
      </c>
      <c r="K5677" s="197">
        <v>102.29</v>
      </c>
      <c r="L5677" s="196" t="s">
        <v>5433</v>
      </c>
    </row>
    <row r="5678" spans="1:12" ht="15.75">
      <c r="A5678" s="196" t="s">
        <v>11125</v>
      </c>
      <c r="B5678" s="196" t="s">
        <v>11126</v>
      </c>
      <c r="C5678" s="196" t="s">
        <v>11220</v>
      </c>
      <c r="D5678" s="196">
        <v>264</v>
      </c>
      <c r="E5678" s="197" t="s">
        <v>144</v>
      </c>
      <c r="F5678" s="196" t="s">
        <v>144</v>
      </c>
      <c r="G5678" s="196">
        <v>90934</v>
      </c>
      <c r="H5678" s="196" t="s">
        <v>11282</v>
      </c>
      <c r="I5678" s="196" t="s">
        <v>5650</v>
      </c>
      <c r="J5678" s="196" t="s">
        <v>5503</v>
      </c>
      <c r="K5678" s="197">
        <v>112.75</v>
      </c>
      <c r="L5678" s="196" t="s">
        <v>5433</v>
      </c>
    </row>
    <row r="5679" spans="1:12" ht="15.75">
      <c r="A5679" s="196" t="s">
        <v>11125</v>
      </c>
      <c r="B5679" s="196" t="s">
        <v>11126</v>
      </c>
      <c r="C5679" s="196" t="s">
        <v>11220</v>
      </c>
      <c r="D5679" s="196">
        <v>264</v>
      </c>
      <c r="E5679" s="197" t="s">
        <v>144</v>
      </c>
      <c r="F5679" s="196" t="s">
        <v>144</v>
      </c>
      <c r="G5679" s="196">
        <v>90940</v>
      </c>
      <c r="H5679" s="196" t="s">
        <v>11283</v>
      </c>
      <c r="I5679" s="196" t="s">
        <v>5650</v>
      </c>
      <c r="J5679" s="196" t="s">
        <v>5503</v>
      </c>
      <c r="K5679" s="197">
        <v>64.849999999999994</v>
      </c>
      <c r="L5679" s="196" t="s">
        <v>5433</v>
      </c>
    </row>
    <row r="5680" spans="1:12" ht="15.75">
      <c r="A5680" s="196" t="s">
        <v>11125</v>
      </c>
      <c r="B5680" s="196" t="s">
        <v>11126</v>
      </c>
      <c r="C5680" s="196" t="s">
        <v>11220</v>
      </c>
      <c r="D5680" s="196">
        <v>264</v>
      </c>
      <c r="E5680" s="197" t="s">
        <v>144</v>
      </c>
      <c r="F5680" s="196" t="s">
        <v>144</v>
      </c>
      <c r="G5680" s="196">
        <v>90942</v>
      </c>
      <c r="H5680" s="196" t="s">
        <v>11284</v>
      </c>
      <c r="I5680" s="196" t="s">
        <v>5650</v>
      </c>
      <c r="J5680" s="196" t="s">
        <v>5503</v>
      </c>
      <c r="K5680" s="197">
        <v>71.38</v>
      </c>
      <c r="L5680" s="196" t="s">
        <v>5433</v>
      </c>
    </row>
    <row r="5681" spans="1:12" ht="15.75">
      <c r="A5681" s="196" t="s">
        <v>11125</v>
      </c>
      <c r="B5681" s="196" t="s">
        <v>11126</v>
      </c>
      <c r="C5681" s="196" t="s">
        <v>11220</v>
      </c>
      <c r="D5681" s="196">
        <v>264</v>
      </c>
      <c r="E5681" s="197" t="s">
        <v>144</v>
      </c>
      <c r="F5681" s="196" t="s">
        <v>144</v>
      </c>
      <c r="G5681" s="196">
        <v>90943</v>
      </c>
      <c r="H5681" s="196" t="s">
        <v>11285</v>
      </c>
      <c r="I5681" s="196" t="s">
        <v>5650</v>
      </c>
      <c r="J5681" s="196" t="s">
        <v>5503</v>
      </c>
      <c r="K5681" s="197">
        <v>109.88</v>
      </c>
      <c r="L5681" s="196" t="s">
        <v>5433</v>
      </c>
    </row>
    <row r="5682" spans="1:12" ht="15.75">
      <c r="A5682" s="196" t="s">
        <v>11125</v>
      </c>
      <c r="B5682" s="196" t="s">
        <v>11126</v>
      </c>
      <c r="C5682" s="196" t="s">
        <v>11220</v>
      </c>
      <c r="D5682" s="196">
        <v>264</v>
      </c>
      <c r="E5682" s="197" t="s">
        <v>144</v>
      </c>
      <c r="F5682" s="196" t="s">
        <v>144</v>
      </c>
      <c r="G5682" s="196">
        <v>90944</v>
      </c>
      <c r="H5682" s="196" t="s">
        <v>11286</v>
      </c>
      <c r="I5682" s="196" t="s">
        <v>5650</v>
      </c>
      <c r="J5682" s="196" t="s">
        <v>5503</v>
      </c>
      <c r="K5682" s="197">
        <v>121.27</v>
      </c>
      <c r="L5682" s="196" t="s">
        <v>5433</v>
      </c>
    </row>
    <row r="5683" spans="1:12" ht="15.75">
      <c r="A5683" s="196" t="s">
        <v>11125</v>
      </c>
      <c r="B5683" s="196" t="s">
        <v>11126</v>
      </c>
      <c r="C5683" s="196" t="s">
        <v>11220</v>
      </c>
      <c r="D5683" s="196">
        <v>264</v>
      </c>
      <c r="E5683" s="197" t="s">
        <v>144</v>
      </c>
      <c r="F5683" s="196" t="s">
        <v>144</v>
      </c>
      <c r="G5683" s="196">
        <v>90950</v>
      </c>
      <c r="H5683" s="196" t="s">
        <v>11287</v>
      </c>
      <c r="I5683" s="196" t="s">
        <v>5650</v>
      </c>
      <c r="J5683" s="196" t="s">
        <v>5503</v>
      </c>
      <c r="K5683" s="197">
        <v>71.989999999999995</v>
      </c>
      <c r="L5683" s="196" t="s">
        <v>5433</v>
      </c>
    </row>
    <row r="5684" spans="1:12" ht="15.75">
      <c r="A5684" s="196" t="s">
        <v>11125</v>
      </c>
      <c r="B5684" s="196" t="s">
        <v>11126</v>
      </c>
      <c r="C5684" s="196" t="s">
        <v>11220</v>
      </c>
      <c r="D5684" s="196">
        <v>264</v>
      </c>
      <c r="E5684" s="197" t="s">
        <v>144</v>
      </c>
      <c r="F5684" s="196" t="s">
        <v>144</v>
      </c>
      <c r="G5684" s="196">
        <v>90952</v>
      </c>
      <c r="H5684" s="196" t="s">
        <v>11288</v>
      </c>
      <c r="I5684" s="196" t="s">
        <v>5650</v>
      </c>
      <c r="J5684" s="196" t="s">
        <v>5503</v>
      </c>
      <c r="K5684" s="197">
        <v>79.5</v>
      </c>
      <c r="L5684" s="196" t="s">
        <v>5433</v>
      </c>
    </row>
    <row r="5685" spans="1:12" ht="15.75">
      <c r="A5685" s="196" t="s">
        <v>11125</v>
      </c>
      <c r="B5685" s="196" t="s">
        <v>11126</v>
      </c>
      <c r="C5685" s="196" t="s">
        <v>11220</v>
      </c>
      <c r="D5685" s="196">
        <v>264</v>
      </c>
      <c r="E5685" s="197" t="s">
        <v>144</v>
      </c>
      <c r="F5685" s="196" t="s">
        <v>144</v>
      </c>
      <c r="G5685" s="196">
        <v>90953</v>
      </c>
      <c r="H5685" s="196" t="s">
        <v>11289</v>
      </c>
      <c r="I5685" s="196" t="s">
        <v>5650</v>
      </c>
      <c r="J5685" s="196" t="s">
        <v>5503</v>
      </c>
      <c r="K5685" s="197">
        <v>123.76</v>
      </c>
      <c r="L5685" s="196" t="s">
        <v>5433</v>
      </c>
    </row>
    <row r="5686" spans="1:12" ht="15.75">
      <c r="A5686" s="196" t="s">
        <v>11125</v>
      </c>
      <c r="B5686" s="196" t="s">
        <v>11126</v>
      </c>
      <c r="C5686" s="196" t="s">
        <v>11220</v>
      </c>
      <c r="D5686" s="196">
        <v>264</v>
      </c>
      <c r="E5686" s="197" t="s">
        <v>144</v>
      </c>
      <c r="F5686" s="196" t="s">
        <v>144</v>
      </c>
      <c r="G5686" s="196">
        <v>90954</v>
      </c>
      <c r="H5686" s="196" t="s">
        <v>11290</v>
      </c>
      <c r="I5686" s="196" t="s">
        <v>5650</v>
      </c>
      <c r="J5686" s="196" t="s">
        <v>5503</v>
      </c>
      <c r="K5686" s="197">
        <v>136.86000000000001</v>
      </c>
      <c r="L5686" s="196" t="s">
        <v>5433</v>
      </c>
    </row>
    <row r="5687" spans="1:12" ht="15.75">
      <c r="A5687" s="196" t="s">
        <v>11125</v>
      </c>
      <c r="B5687" s="196" t="s">
        <v>11126</v>
      </c>
      <c r="C5687" s="196" t="s">
        <v>11220</v>
      </c>
      <c r="D5687" s="196">
        <v>264</v>
      </c>
      <c r="E5687" s="197" t="s">
        <v>144</v>
      </c>
      <c r="F5687" s="196" t="s">
        <v>144</v>
      </c>
      <c r="G5687" s="196">
        <v>94438</v>
      </c>
      <c r="H5687" s="196" t="s">
        <v>11291</v>
      </c>
      <c r="I5687" s="196" t="s">
        <v>5650</v>
      </c>
      <c r="J5687" s="196" t="s">
        <v>5503</v>
      </c>
      <c r="K5687" s="197">
        <v>37.44</v>
      </c>
      <c r="L5687" s="196" t="s">
        <v>5433</v>
      </c>
    </row>
    <row r="5688" spans="1:12" ht="15.75">
      <c r="A5688" s="196" t="s">
        <v>11125</v>
      </c>
      <c r="B5688" s="196" t="s">
        <v>11126</v>
      </c>
      <c r="C5688" s="196" t="s">
        <v>11220</v>
      </c>
      <c r="D5688" s="196">
        <v>264</v>
      </c>
      <c r="E5688" s="197" t="s">
        <v>144</v>
      </c>
      <c r="F5688" s="196" t="s">
        <v>144</v>
      </c>
      <c r="G5688" s="196">
        <v>94439</v>
      </c>
      <c r="H5688" s="196" t="s">
        <v>11292</v>
      </c>
      <c r="I5688" s="196" t="s">
        <v>5650</v>
      </c>
      <c r="J5688" s="196" t="s">
        <v>5503</v>
      </c>
      <c r="K5688" s="197">
        <v>41.7</v>
      </c>
      <c r="L5688" s="196" t="s">
        <v>5433</v>
      </c>
    </row>
    <row r="5689" spans="1:12" ht="15.75">
      <c r="A5689" s="196" t="s">
        <v>11125</v>
      </c>
      <c r="B5689" s="196" t="s">
        <v>11126</v>
      </c>
      <c r="C5689" s="196" t="s">
        <v>11220</v>
      </c>
      <c r="D5689" s="196">
        <v>264</v>
      </c>
      <c r="E5689" s="197" t="s">
        <v>144</v>
      </c>
      <c r="F5689" s="196" t="s">
        <v>144</v>
      </c>
      <c r="G5689" s="196">
        <v>94779</v>
      </c>
      <c r="H5689" s="196" t="s">
        <v>11293</v>
      </c>
      <c r="I5689" s="196" t="s">
        <v>5650</v>
      </c>
      <c r="J5689" s="196" t="s">
        <v>5503</v>
      </c>
      <c r="K5689" s="197">
        <v>36.33</v>
      </c>
      <c r="L5689" s="196" t="s">
        <v>5433</v>
      </c>
    </row>
    <row r="5690" spans="1:12" ht="15.75">
      <c r="A5690" s="196" t="s">
        <v>11125</v>
      </c>
      <c r="B5690" s="196" t="s">
        <v>11126</v>
      </c>
      <c r="C5690" s="196" t="s">
        <v>11220</v>
      </c>
      <c r="D5690" s="196">
        <v>264</v>
      </c>
      <c r="E5690" s="197" t="s">
        <v>144</v>
      </c>
      <c r="F5690" s="196" t="s">
        <v>144</v>
      </c>
      <c r="G5690" s="196">
        <v>94782</v>
      </c>
      <c r="H5690" s="196" t="s">
        <v>11294</v>
      </c>
      <c r="I5690" s="196" t="s">
        <v>5650</v>
      </c>
      <c r="J5690" s="196" t="s">
        <v>5503</v>
      </c>
      <c r="K5690" s="197">
        <v>41.07</v>
      </c>
      <c r="L5690" s="196" t="s">
        <v>5433</v>
      </c>
    </row>
    <row r="5691" spans="1:12" ht="15.75">
      <c r="A5691" s="196" t="s">
        <v>11125</v>
      </c>
      <c r="B5691" s="196" t="s">
        <v>11126</v>
      </c>
      <c r="C5691" s="196" t="s">
        <v>11295</v>
      </c>
      <c r="D5691" s="196">
        <v>308</v>
      </c>
      <c r="E5691" s="197" t="s">
        <v>144</v>
      </c>
      <c r="F5691" s="196" t="s">
        <v>144</v>
      </c>
      <c r="G5691" s="196">
        <v>101742</v>
      </c>
      <c r="H5691" s="196" t="s">
        <v>11296</v>
      </c>
      <c r="I5691" s="196" t="s">
        <v>5431</v>
      </c>
      <c r="J5691" s="196" t="s">
        <v>5503</v>
      </c>
      <c r="K5691" s="197">
        <v>61.85</v>
      </c>
      <c r="L5691" s="196" t="s">
        <v>5433</v>
      </c>
    </row>
    <row r="5692" spans="1:12" ht="15.75">
      <c r="A5692" s="196" t="s">
        <v>11297</v>
      </c>
      <c r="B5692" s="196" t="s">
        <v>11298</v>
      </c>
      <c r="C5692" s="196" t="s">
        <v>11299</v>
      </c>
      <c r="D5692" s="196">
        <v>106</v>
      </c>
      <c r="E5692" s="197" t="s">
        <v>144</v>
      </c>
      <c r="F5692" s="196" t="s">
        <v>144</v>
      </c>
      <c r="G5692" s="196">
        <v>87871</v>
      </c>
      <c r="H5692" s="196" t="s">
        <v>11300</v>
      </c>
      <c r="I5692" s="196" t="s">
        <v>5650</v>
      </c>
      <c r="J5692" s="196" t="s">
        <v>5503</v>
      </c>
      <c r="K5692" s="197">
        <v>10.25</v>
      </c>
      <c r="L5692" s="196" t="s">
        <v>5433</v>
      </c>
    </row>
    <row r="5693" spans="1:12" ht="15.75">
      <c r="A5693" s="196" t="s">
        <v>11297</v>
      </c>
      <c r="B5693" s="196" t="s">
        <v>11298</v>
      </c>
      <c r="C5693" s="196" t="s">
        <v>11299</v>
      </c>
      <c r="D5693" s="196">
        <v>106</v>
      </c>
      <c r="E5693" s="197" t="s">
        <v>144</v>
      </c>
      <c r="F5693" s="196" t="s">
        <v>144</v>
      </c>
      <c r="G5693" s="196">
        <v>87872</v>
      </c>
      <c r="H5693" s="196" t="s">
        <v>11301</v>
      </c>
      <c r="I5693" s="196" t="s">
        <v>5650</v>
      </c>
      <c r="J5693" s="196" t="s">
        <v>5503</v>
      </c>
      <c r="K5693" s="197">
        <v>9.6199999999999992</v>
      </c>
      <c r="L5693" s="196" t="s">
        <v>5433</v>
      </c>
    </row>
    <row r="5694" spans="1:12" ht="15.75">
      <c r="A5694" s="196" t="s">
        <v>11297</v>
      </c>
      <c r="B5694" s="196" t="s">
        <v>11298</v>
      </c>
      <c r="C5694" s="196" t="s">
        <v>11299</v>
      </c>
      <c r="D5694" s="196">
        <v>106</v>
      </c>
      <c r="E5694" s="197" t="s">
        <v>144</v>
      </c>
      <c r="F5694" s="196" t="s">
        <v>144</v>
      </c>
      <c r="G5694" s="196">
        <v>87873</v>
      </c>
      <c r="H5694" s="196" t="s">
        <v>11302</v>
      </c>
      <c r="I5694" s="196" t="s">
        <v>5650</v>
      </c>
      <c r="J5694" s="196" t="s">
        <v>5503</v>
      </c>
      <c r="K5694" s="197">
        <v>4.82</v>
      </c>
      <c r="L5694" s="196" t="s">
        <v>5433</v>
      </c>
    </row>
    <row r="5695" spans="1:12" ht="15.75">
      <c r="A5695" s="196" t="s">
        <v>11297</v>
      </c>
      <c r="B5695" s="196" t="s">
        <v>11298</v>
      </c>
      <c r="C5695" s="196" t="s">
        <v>11299</v>
      </c>
      <c r="D5695" s="196">
        <v>106</v>
      </c>
      <c r="E5695" s="197" t="s">
        <v>144</v>
      </c>
      <c r="F5695" s="196" t="s">
        <v>144</v>
      </c>
      <c r="G5695" s="196">
        <v>87874</v>
      </c>
      <c r="H5695" s="196" t="s">
        <v>11303</v>
      </c>
      <c r="I5695" s="196" t="s">
        <v>5650</v>
      </c>
      <c r="J5695" s="196" t="s">
        <v>5503</v>
      </c>
      <c r="K5695" s="197">
        <v>4.68</v>
      </c>
      <c r="L5695" s="196" t="s">
        <v>5433</v>
      </c>
    </row>
    <row r="5696" spans="1:12" ht="15.75">
      <c r="A5696" s="196" t="s">
        <v>11297</v>
      </c>
      <c r="B5696" s="196" t="s">
        <v>11298</v>
      </c>
      <c r="C5696" s="196" t="s">
        <v>11299</v>
      </c>
      <c r="D5696" s="196">
        <v>106</v>
      </c>
      <c r="E5696" s="197" t="s">
        <v>144</v>
      </c>
      <c r="F5696" s="196" t="s">
        <v>144</v>
      </c>
      <c r="G5696" s="196">
        <v>87876</v>
      </c>
      <c r="H5696" s="196" t="s">
        <v>11304</v>
      </c>
      <c r="I5696" s="196" t="s">
        <v>5650</v>
      </c>
      <c r="J5696" s="196" t="s">
        <v>5503</v>
      </c>
      <c r="K5696" s="197">
        <v>5.84</v>
      </c>
      <c r="L5696" s="196" t="s">
        <v>5433</v>
      </c>
    </row>
    <row r="5697" spans="1:12" ht="15.75">
      <c r="A5697" s="196" t="s">
        <v>11297</v>
      </c>
      <c r="B5697" s="196" t="s">
        <v>11298</v>
      </c>
      <c r="C5697" s="196" t="s">
        <v>11299</v>
      </c>
      <c r="D5697" s="196">
        <v>106</v>
      </c>
      <c r="E5697" s="197" t="s">
        <v>144</v>
      </c>
      <c r="F5697" s="196" t="s">
        <v>144</v>
      </c>
      <c r="G5697" s="196">
        <v>87877</v>
      </c>
      <c r="H5697" s="196" t="s">
        <v>11305</v>
      </c>
      <c r="I5697" s="196" t="s">
        <v>5650</v>
      </c>
      <c r="J5697" s="196" t="s">
        <v>5503</v>
      </c>
      <c r="K5697" s="197">
        <v>5.54</v>
      </c>
      <c r="L5697" s="196" t="s">
        <v>5433</v>
      </c>
    </row>
    <row r="5698" spans="1:12" ht="15.75">
      <c r="A5698" s="196" t="s">
        <v>11297</v>
      </c>
      <c r="B5698" s="196" t="s">
        <v>11298</v>
      </c>
      <c r="C5698" s="196" t="s">
        <v>11299</v>
      </c>
      <c r="D5698" s="196">
        <v>106</v>
      </c>
      <c r="E5698" s="197" t="s">
        <v>144</v>
      </c>
      <c r="F5698" s="196" t="s">
        <v>144</v>
      </c>
      <c r="G5698" s="196">
        <v>87878</v>
      </c>
      <c r="H5698" s="196" t="s">
        <v>11306</v>
      </c>
      <c r="I5698" s="196" t="s">
        <v>5650</v>
      </c>
      <c r="J5698" s="196" t="s">
        <v>5884</v>
      </c>
      <c r="K5698" s="197">
        <v>3.86</v>
      </c>
      <c r="L5698" s="196" t="s">
        <v>5433</v>
      </c>
    </row>
    <row r="5699" spans="1:12" ht="15.75">
      <c r="A5699" s="196" t="s">
        <v>11297</v>
      </c>
      <c r="B5699" s="196" t="s">
        <v>11298</v>
      </c>
      <c r="C5699" s="196" t="s">
        <v>11299</v>
      </c>
      <c r="D5699" s="196">
        <v>106</v>
      </c>
      <c r="E5699" s="197" t="s">
        <v>144</v>
      </c>
      <c r="F5699" s="196" t="s">
        <v>144</v>
      </c>
      <c r="G5699" s="196">
        <v>87879</v>
      </c>
      <c r="H5699" s="196" t="s">
        <v>11307</v>
      </c>
      <c r="I5699" s="196" t="s">
        <v>5650</v>
      </c>
      <c r="J5699" s="196" t="s">
        <v>5503</v>
      </c>
      <c r="K5699" s="197">
        <v>3.4</v>
      </c>
      <c r="L5699" s="196" t="s">
        <v>5433</v>
      </c>
    </row>
    <row r="5700" spans="1:12" ht="15.75">
      <c r="A5700" s="196" t="s">
        <v>11297</v>
      </c>
      <c r="B5700" s="196" t="s">
        <v>11298</v>
      </c>
      <c r="C5700" s="196" t="s">
        <v>11299</v>
      </c>
      <c r="D5700" s="196">
        <v>106</v>
      </c>
      <c r="E5700" s="197" t="s">
        <v>144</v>
      </c>
      <c r="F5700" s="196" t="s">
        <v>144</v>
      </c>
      <c r="G5700" s="196">
        <v>87881</v>
      </c>
      <c r="H5700" s="196" t="s">
        <v>11308</v>
      </c>
      <c r="I5700" s="196" t="s">
        <v>5650</v>
      </c>
      <c r="J5700" s="196" t="s">
        <v>5503</v>
      </c>
      <c r="K5700" s="197">
        <v>4.72</v>
      </c>
      <c r="L5700" s="196" t="s">
        <v>5433</v>
      </c>
    </row>
    <row r="5701" spans="1:12" ht="15.75">
      <c r="A5701" s="196" t="s">
        <v>11297</v>
      </c>
      <c r="B5701" s="196" t="s">
        <v>11298</v>
      </c>
      <c r="C5701" s="196" t="s">
        <v>11299</v>
      </c>
      <c r="D5701" s="196">
        <v>106</v>
      </c>
      <c r="E5701" s="197" t="s">
        <v>144</v>
      </c>
      <c r="F5701" s="196" t="s">
        <v>144</v>
      </c>
      <c r="G5701" s="196">
        <v>87882</v>
      </c>
      <c r="H5701" s="196" t="s">
        <v>11309</v>
      </c>
      <c r="I5701" s="196" t="s">
        <v>5650</v>
      </c>
      <c r="J5701" s="196" t="s">
        <v>5503</v>
      </c>
      <c r="K5701" s="197">
        <v>4.58</v>
      </c>
      <c r="L5701" s="196" t="s">
        <v>5433</v>
      </c>
    </row>
    <row r="5702" spans="1:12" ht="15.75">
      <c r="A5702" s="196" t="s">
        <v>11297</v>
      </c>
      <c r="B5702" s="196" t="s">
        <v>11298</v>
      </c>
      <c r="C5702" s="196" t="s">
        <v>11299</v>
      </c>
      <c r="D5702" s="196">
        <v>106</v>
      </c>
      <c r="E5702" s="197" t="s">
        <v>144</v>
      </c>
      <c r="F5702" s="196" t="s">
        <v>144</v>
      </c>
      <c r="G5702" s="196">
        <v>87884</v>
      </c>
      <c r="H5702" s="196" t="s">
        <v>11310</v>
      </c>
      <c r="I5702" s="196" t="s">
        <v>5650</v>
      </c>
      <c r="J5702" s="196" t="s">
        <v>5503</v>
      </c>
      <c r="K5702" s="197">
        <v>5.74</v>
      </c>
      <c r="L5702" s="196" t="s">
        <v>5433</v>
      </c>
    </row>
    <row r="5703" spans="1:12" ht="15.75">
      <c r="A5703" s="196" t="s">
        <v>11297</v>
      </c>
      <c r="B5703" s="196" t="s">
        <v>11298</v>
      </c>
      <c r="C5703" s="196" t="s">
        <v>11299</v>
      </c>
      <c r="D5703" s="196">
        <v>106</v>
      </c>
      <c r="E5703" s="197" t="s">
        <v>144</v>
      </c>
      <c r="F5703" s="196" t="s">
        <v>144</v>
      </c>
      <c r="G5703" s="196">
        <v>87885</v>
      </c>
      <c r="H5703" s="196" t="s">
        <v>11311</v>
      </c>
      <c r="I5703" s="196" t="s">
        <v>5650</v>
      </c>
      <c r="J5703" s="196" t="s">
        <v>5503</v>
      </c>
      <c r="K5703" s="197">
        <v>5.44</v>
      </c>
      <c r="L5703" s="196" t="s">
        <v>5433</v>
      </c>
    </row>
    <row r="5704" spans="1:12" ht="15.75">
      <c r="A5704" s="196" t="s">
        <v>11297</v>
      </c>
      <c r="B5704" s="196" t="s">
        <v>11298</v>
      </c>
      <c r="C5704" s="196" t="s">
        <v>11299</v>
      </c>
      <c r="D5704" s="196">
        <v>106</v>
      </c>
      <c r="E5704" s="197" t="s">
        <v>144</v>
      </c>
      <c r="F5704" s="196" t="s">
        <v>144</v>
      </c>
      <c r="G5704" s="196">
        <v>87886</v>
      </c>
      <c r="H5704" s="196" t="s">
        <v>11312</v>
      </c>
      <c r="I5704" s="196" t="s">
        <v>5650</v>
      </c>
      <c r="J5704" s="196" t="s">
        <v>5503</v>
      </c>
      <c r="K5704" s="197">
        <v>16.309999999999999</v>
      </c>
      <c r="L5704" s="196" t="s">
        <v>5433</v>
      </c>
    </row>
    <row r="5705" spans="1:12" ht="15.75">
      <c r="A5705" s="196" t="s">
        <v>11297</v>
      </c>
      <c r="B5705" s="196" t="s">
        <v>11298</v>
      </c>
      <c r="C5705" s="196" t="s">
        <v>11299</v>
      </c>
      <c r="D5705" s="196">
        <v>106</v>
      </c>
      <c r="E5705" s="197" t="s">
        <v>144</v>
      </c>
      <c r="F5705" s="196" t="s">
        <v>144</v>
      </c>
      <c r="G5705" s="196">
        <v>87887</v>
      </c>
      <c r="H5705" s="196" t="s">
        <v>11313</v>
      </c>
      <c r="I5705" s="196" t="s">
        <v>5650</v>
      </c>
      <c r="J5705" s="196" t="s">
        <v>5503</v>
      </c>
      <c r="K5705" s="197">
        <v>15.68</v>
      </c>
      <c r="L5705" s="196" t="s">
        <v>5433</v>
      </c>
    </row>
    <row r="5706" spans="1:12" ht="15.75">
      <c r="A5706" s="196" t="s">
        <v>11297</v>
      </c>
      <c r="B5706" s="196" t="s">
        <v>11298</v>
      </c>
      <c r="C5706" s="196" t="s">
        <v>11299</v>
      </c>
      <c r="D5706" s="196">
        <v>106</v>
      </c>
      <c r="E5706" s="197" t="s">
        <v>144</v>
      </c>
      <c r="F5706" s="196" t="s">
        <v>144</v>
      </c>
      <c r="G5706" s="196">
        <v>87888</v>
      </c>
      <c r="H5706" s="196" t="s">
        <v>11314</v>
      </c>
      <c r="I5706" s="196" t="s">
        <v>5650</v>
      </c>
      <c r="J5706" s="196" t="s">
        <v>5503</v>
      </c>
      <c r="K5706" s="197">
        <v>6.08</v>
      </c>
      <c r="L5706" s="196" t="s">
        <v>5433</v>
      </c>
    </row>
    <row r="5707" spans="1:12" ht="15.75">
      <c r="A5707" s="196" t="s">
        <v>11297</v>
      </c>
      <c r="B5707" s="196" t="s">
        <v>11298</v>
      </c>
      <c r="C5707" s="196" t="s">
        <v>11299</v>
      </c>
      <c r="D5707" s="196">
        <v>106</v>
      </c>
      <c r="E5707" s="197" t="s">
        <v>144</v>
      </c>
      <c r="F5707" s="196" t="s">
        <v>144</v>
      </c>
      <c r="G5707" s="196">
        <v>87889</v>
      </c>
      <c r="H5707" s="196" t="s">
        <v>11315</v>
      </c>
      <c r="I5707" s="196" t="s">
        <v>5650</v>
      </c>
      <c r="J5707" s="196" t="s">
        <v>5503</v>
      </c>
      <c r="K5707" s="197">
        <v>5.94</v>
      </c>
      <c r="L5707" s="196" t="s">
        <v>5433</v>
      </c>
    </row>
    <row r="5708" spans="1:12" ht="15.75">
      <c r="A5708" s="196" t="s">
        <v>11297</v>
      </c>
      <c r="B5708" s="196" t="s">
        <v>11298</v>
      </c>
      <c r="C5708" s="196" t="s">
        <v>11299</v>
      </c>
      <c r="D5708" s="196">
        <v>106</v>
      </c>
      <c r="E5708" s="197" t="s">
        <v>144</v>
      </c>
      <c r="F5708" s="196" t="s">
        <v>144</v>
      </c>
      <c r="G5708" s="196">
        <v>87891</v>
      </c>
      <c r="H5708" s="196" t="s">
        <v>11316</v>
      </c>
      <c r="I5708" s="196" t="s">
        <v>5650</v>
      </c>
      <c r="J5708" s="196" t="s">
        <v>5503</v>
      </c>
      <c r="K5708" s="197">
        <v>7.1</v>
      </c>
      <c r="L5708" s="196" t="s">
        <v>5433</v>
      </c>
    </row>
    <row r="5709" spans="1:12" ht="15.75">
      <c r="A5709" s="196" t="s">
        <v>11297</v>
      </c>
      <c r="B5709" s="196" t="s">
        <v>11298</v>
      </c>
      <c r="C5709" s="196" t="s">
        <v>11299</v>
      </c>
      <c r="D5709" s="196">
        <v>106</v>
      </c>
      <c r="E5709" s="197" t="s">
        <v>144</v>
      </c>
      <c r="F5709" s="196" t="s">
        <v>144</v>
      </c>
      <c r="G5709" s="196">
        <v>87892</v>
      </c>
      <c r="H5709" s="196" t="s">
        <v>11317</v>
      </c>
      <c r="I5709" s="196" t="s">
        <v>5650</v>
      </c>
      <c r="J5709" s="196" t="s">
        <v>5503</v>
      </c>
      <c r="K5709" s="197">
        <v>6.8</v>
      </c>
      <c r="L5709" s="196" t="s">
        <v>5433</v>
      </c>
    </row>
    <row r="5710" spans="1:12" ht="15.75">
      <c r="A5710" s="196" t="s">
        <v>11297</v>
      </c>
      <c r="B5710" s="196" t="s">
        <v>11298</v>
      </c>
      <c r="C5710" s="196" t="s">
        <v>11299</v>
      </c>
      <c r="D5710" s="196">
        <v>106</v>
      </c>
      <c r="E5710" s="197" t="s">
        <v>144</v>
      </c>
      <c r="F5710" s="196" t="s">
        <v>144</v>
      </c>
      <c r="G5710" s="196">
        <v>87893</v>
      </c>
      <c r="H5710" s="196" t="s">
        <v>11318</v>
      </c>
      <c r="I5710" s="196" t="s">
        <v>5650</v>
      </c>
      <c r="J5710" s="196" t="s">
        <v>5884</v>
      </c>
      <c r="K5710" s="197">
        <v>6.06</v>
      </c>
      <c r="L5710" s="196" t="s">
        <v>5433</v>
      </c>
    </row>
    <row r="5711" spans="1:12" ht="15.75">
      <c r="A5711" s="196" t="s">
        <v>11297</v>
      </c>
      <c r="B5711" s="196" t="s">
        <v>11298</v>
      </c>
      <c r="C5711" s="196" t="s">
        <v>11299</v>
      </c>
      <c r="D5711" s="196">
        <v>106</v>
      </c>
      <c r="E5711" s="197" t="s">
        <v>144</v>
      </c>
      <c r="F5711" s="196" t="s">
        <v>144</v>
      </c>
      <c r="G5711" s="196">
        <v>87894</v>
      </c>
      <c r="H5711" s="196" t="s">
        <v>11319</v>
      </c>
      <c r="I5711" s="196" t="s">
        <v>5650</v>
      </c>
      <c r="J5711" s="196" t="s">
        <v>5503</v>
      </c>
      <c r="K5711" s="197">
        <v>5.6</v>
      </c>
      <c r="L5711" s="196" t="s">
        <v>5433</v>
      </c>
    </row>
    <row r="5712" spans="1:12" ht="15.75">
      <c r="A5712" s="196" t="s">
        <v>11297</v>
      </c>
      <c r="B5712" s="196" t="s">
        <v>11298</v>
      </c>
      <c r="C5712" s="196" t="s">
        <v>11299</v>
      </c>
      <c r="D5712" s="196">
        <v>106</v>
      </c>
      <c r="E5712" s="197" t="s">
        <v>144</v>
      </c>
      <c r="F5712" s="196" t="s">
        <v>144</v>
      </c>
      <c r="G5712" s="196">
        <v>87896</v>
      </c>
      <c r="H5712" s="196" t="s">
        <v>11320</v>
      </c>
      <c r="I5712" s="196" t="s">
        <v>5650</v>
      </c>
      <c r="J5712" s="196" t="s">
        <v>5432</v>
      </c>
      <c r="K5712" s="197">
        <v>5.47</v>
      </c>
      <c r="L5712" s="196" t="s">
        <v>5433</v>
      </c>
    </row>
    <row r="5713" spans="1:12" ht="15.75">
      <c r="A5713" s="196" t="s">
        <v>11297</v>
      </c>
      <c r="B5713" s="196" t="s">
        <v>11298</v>
      </c>
      <c r="C5713" s="196" t="s">
        <v>11299</v>
      </c>
      <c r="D5713" s="196">
        <v>106</v>
      </c>
      <c r="E5713" s="197" t="s">
        <v>144</v>
      </c>
      <c r="F5713" s="196" t="s">
        <v>144</v>
      </c>
      <c r="G5713" s="196">
        <v>87897</v>
      </c>
      <c r="H5713" s="196" t="s">
        <v>11321</v>
      </c>
      <c r="I5713" s="196" t="s">
        <v>5650</v>
      </c>
      <c r="J5713" s="196" t="s">
        <v>5432</v>
      </c>
      <c r="K5713" s="197">
        <v>5.01</v>
      </c>
      <c r="L5713" s="196" t="s">
        <v>5433</v>
      </c>
    </row>
    <row r="5714" spans="1:12" ht="15.75">
      <c r="A5714" s="196" t="s">
        <v>11297</v>
      </c>
      <c r="B5714" s="196" t="s">
        <v>11298</v>
      </c>
      <c r="C5714" s="196" t="s">
        <v>11299</v>
      </c>
      <c r="D5714" s="196">
        <v>106</v>
      </c>
      <c r="E5714" s="197" t="s">
        <v>144</v>
      </c>
      <c r="F5714" s="196" t="s">
        <v>144</v>
      </c>
      <c r="G5714" s="196">
        <v>87899</v>
      </c>
      <c r="H5714" s="196" t="s">
        <v>11322</v>
      </c>
      <c r="I5714" s="196" t="s">
        <v>5650</v>
      </c>
      <c r="J5714" s="196" t="s">
        <v>5503</v>
      </c>
      <c r="K5714" s="197">
        <v>7.21</v>
      </c>
      <c r="L5714" s="196" t="s">
        <v>5433</v>
      </c>
    </row>
    <row r="5715" spans="1:12" ht="15.75">
      <c r="A5715" s="196" t="s">
        <v>11297</v>
      </c>
      <c r="B5715" s="196" t="s">
        <v>11298</v>
      </c>
      <c r="C5715" s="196" t="s">
        <v>11299</v>
      </c>
      <c r="D5715" s="196">
        <v>106</v>
      </c>
      <c r="E5715" s="197" t="s">
        <v>144</v>
      </c>
      <c r="F5715" s="196" t="s">
        <v>144</v>
      </c>
      <c r="G5715" s="196">
        <v>87900</v>
      </c>
      <c r="H5715" s="196" t="s">
        <v>11323</v>
      </c>
      <c r="I5715" s="196" t="s">
        <v>5650</v>
      </c>
      <c r="J5715" s="196" t="s">
        <v>5503</v>
      </c>
      <c r="K5715" s="197">
        <v>7.07</v>
      </c>
      <c r="L5715" s="196" t="s">
        <v>5433</v>
      </c>
    </row>
    <row r="5716" spans="1:12" ht="15.75">
      <c r="A5716" s="196" t="s">
        <v>11297</v>
      </c>
      <c r="B5716" s="196" t="s">
        <v>11298</v>
      </c>
      <c r="C5716" s="196" t="s">
        <v>11299</v>
      </c>
      <c r="D5716" s="196">
        <v>106</v>
      </c>
      <c r="E5716" s="197" t="s">
        <v>144</v>
      </c>
      <c r="F5716" s="196" t="s">
        <v>144</v>
      </c>
      <c r="G5716" s="196">
        <v>87902</v>
      </c>
      <c r="H5716" s="196" t="s">
        <v>11324</v>
      </c>
      <c r="I5716" s="196" t="s">
        <v>5650</v>
      </c>
      <c r="J5716" s="196" t="s">
        <v>5503</v>
      </c>
      <c r="K5716" s="197">
        <v>8.23</v>
      </c>
      <c r="L5716" s="196" t="s">
        <v>5433</v>
      </c>
    </row>
    <row r="5717" spans="1:12" ht="15.75">
      <c r="A5717" s="196" t="s">
        <v>11297</v>
      </c>
      <c r="B5717" s="196" t="s">
        <v>11298</v>
      </c>
      <c r="C5717" s="196" t="s">
        <v>11299</v>
      </c>
      <c r="D5717" s="196">
        <v>106</v>
      </c>
      <c r="E5717" s="197" t="s">
        <v>144</v>
      </c>
      <c r="F5717" s="196" t="s">
        <v>144</v>
      </c>
      <c r="G5717" s="196">
        <v>87903</v>
      </c>
      <c r="H5717" s="196" t="s">
        <v>11325</v>
      </c>
      <c r="I5717" s="196" t="s">
        <v>5650</v>
      </c>
      <c r="J5717" s="196" t="s">
        <v>5503</v>
      </c>
      <c r="K5717" s="197">
        <v>7.93</v>
      </c>
      <c r="L5717" s="196" t="s">
        <v>5433</v>
      </c>
    </row>
    <row r="5718" spans="1:12" ht="15.75">
      <c r="A5718" s="196" t="s">
        <v>11297</v>
      </c>
      <c r="B5718" s="196" t="s">
        <v>11298</v>
      </c>
      <c r="C5718" s="196" t="s">
        <v>11299</v>
      </c>
      <c r="D5718" s="196">
        <v>106</v>
      </c>
      <c r="E5718" s="197" t="s">
        <v>144</v>
      </c>
      <c r="F5718" s="196" t="s">
        <v>144</v>
      </c>
      <c r="G5718" s="196">
        <v>87904</v>
      </c>
      <c r="H5718" s="196" t="s">
        <v>11326</v>
      </c>
      <c r="I5718" s="196" t="s">
        <v>5650</v>
      </c>
      <c r="J5718" s="196" t="s">
        <v>5884</v>
      </c>
      <c r="K5718" s="197">
        <v>7.93</v>
      </c>
      <c r="L5718" s="196" t="s">
        <v>5433</v>
      </c>
    </row>
    <row r="5719" spans="1:12" ht="15.75">
      <c r="A5719" s="196" t="s">
        <v>11297</v>
      </c>
      <c r="B5719" s="196" t="s">
        <v>11298</v>
      </c>
      <c r="C5719" s="196" t="s">
        <v>11299</v>
      </c>
      <c r="D5719" s="196">
        <v>106</v>
      </c>
      <c r="E5719" s="197" t="s">
        <v>144</v>
      </c>
      <c r="F5719" s="196" t="s">
        <v>144</v>
      </c>
      <c r="G5719" s="196">
        <v>87905</v>
      </c>
      <c r="H5719" s="196" t="s">
        <v>11327</v>
      </c>
      <c r="I5719" s="196" t="s">
        <v>5650</v>
      </c>
      <c r="J5719" s="196" t="s">
        <v>5503</v>
      </c>
      <c r="K5719" s="197">
        <v>7.47</v>
      </c>
      <c r="L5719" s="196" t="s">
        <v>5433</v>
      </c>
    </row>
    <row r="5720" spans="1:12" ht="15.75">
      <c r="A5720" s="196" t="s">
        <v>11297</v>
      </c>
      <c r="B5720" s="196" t="s">
        <v>11298</v>
      </c>
      <c r="C5720" s="196" t="s">
        <v>11299</v>
      </c>
      <c r="D5720" s="196">
        <v>106</v>
      </c>
      <c r="E5720" s="197" t="s">
        <v>144</v>
      </c>
      <c r="F5720" s="196" t="s">
        <v>144</v>
      </c>
      <c r="G5720" s="196">
        <v>87907</v>
      </c>
      <c r="H5720" s="196" t="s">
        <v>11328</v>
      </c>
      <c r="I5720" s="196" t="s">
        <v>5650</v>
      </c>
      <c r="J5720" s="196" t="s">
        <v>5432</v>
      </c>
      <c r="K5720" s="197">
        <v>7.1</v>
      </c>
      <c r="L5720" s="196" t="s">
        <v>5433</v>
      </c>
    </row>
    <row r="5721" spans="1:12" ht="15.75">
      <c r="A5721" s="196" t="s">
        <v>11297</v>
      </c>
      <c r="B5721" s="196" t="s">
        <v>11298</v>
      </c>
      <c r="C5721" s="196" t="s">
        <v>11299</v>
      </c>
      <c r="D5721" s="196">
        <v>106</v>
      </c>
      <c r="E5721" s="197" t="s">
        <v>144</v>
      </c>
      <c r="F5721" s="196" t="s">
        <v>144</v>
      </c>
      <c r="G5721" s="196">
        <v>87908</v>
      </c>
      <c r="H5721" s="196" t="s">
        <v>11329</v>
      </c>
      <c r="I5721" s="196" t="s">
        <v>5650</v>
      </c>
      <c r="J5721" s="196" t="s">
        <v>5432</v>
      </c>
      <c r="K5721" s="197">
        <v>6.64</v>
      </c>
      <c r="L5721" s="196" t="s">
        <v>5433</v>
      </c>
    </row>
    <row r="5722" spans="1:12" ht="15.75">
      <c r="A5722" s="196" t="s">
        <v>11297</v>
      </c>
      <c r="B5722" s="196" t="s">
        <v>11298</v>
      </c>
      <c r="C5722" s="196" t="s">
        <v>11299</v>
      </c>
      <c r="D5722" s="196">
        <v>106</v>
      </c>
      <c r="E5722" s="197" t="s">
        <v>144</v>
      </c>
      <c r="F5722" s="196" t="s">
        <v>144</v>
      </c>
      <c r="G5722" s="196">
        <v>87910</v>
      </c>
      <c r="H5722" s="196" t="s">
        <v>11330</v>
      </c>
      <c r="I5722" s="196" t="s">
        <v>5650</v>
      </c>
      <c r="J5722" s="196" t="s">
        <v>5503</v>
      </c>
      <c r="K5722" s="197">
        <v>16.02</v>
      </c>
      <c r="L5722" s="196" t="s">
        <v>5433</v>
      </c>
    </row>
    <row r="5723" spans="1:12" ht="15.75">
      <c r="A5723" s="196" t="s">
        <v>11297</v>
      </c>
      <c r="B5723" s="196" t="s">
        <v>11298</v>
      </c>
      <c r="C5723" s="196" t="s">
        <v>11299</v>
      </c>
      <c r="D5723" s="196">
        <v>106</v>
      </c>
      <c r="E5723" s="197" t="s">
        <v>144</v>
      </c>
      <c r="F5723" s="196" t="s">
        <v>144</v>
      </c>
      <c r="G5723" s="196">
        <v>87911</v>
      </c>
      <c r="H5723" s="196" t="s">
        <v>11331</v>
      </c>
      <c r="I5723" s="196" t="s">
        <v>5650</v>
      </c>
      <c r="J5723" s="196" t="s">
        <v>5503</v>
      </c>
      <c r="K5723" s="197">
        <v>15.39</v>
      </c>
      <c r="L5723" s="196" t="s">
        <v>5433</v>
      </c>
    </row>
    <row r="5724" spans="1:12" ht="15.75">
      <c r="A5724" s="196" t="s">
        <v>11297</v>
      </c>
      <c r="B5724" s="196" t="s">
        <v>11298</v>
      </c>
      <c r="C5724" s="196" t="s">
        <v>11332</v>
      </c>
      <c r="D5724" s="196">
        <v>107</v>
      </c>
      <c r="E5724" s="197" t="s">
        <v>144</v>
      </c>
      <c r="F5724" s="196" t="s">
        <v>144</v>
      </c>
      <c r="G5724" s="196">
        <v>87411</v>
      </c>
      <c r="H5724" s="196" t="s">
        <v>11333</v>
      </c>
      <c r="I5724" s="196" t="s">
        <v>5650</v>
      </c>
      <c r="J5724" s="196" t="s">
        <v>5503</v>
      </c>
      <c r="K5724" s="197">
        <v>11.33</v>
      </c>
      <c r="L5724" s="196" t="s">
        <v>5433</v>
      </c>
    </row>
    <row r="5725" spans="1:12" ht="15.75">
      <c r="A5725" s="196" t="s">
        <v>11297</v>
      </c>
      <c r="B5725" s="196" t="s">
        <v>11298</v>
      </c>
      <c r="C5725" s="196" t="s">
        <v>11332</v>
      </c>
      <c r="D5725" s="196">
        <v>107</v>
      </c>
      <c r="E5725" s="197" t="s">
        <v>144</v>
      </c>
      <c r="F5725" s="196" t="s">
        <v>144</v>
      </c>
      <c r="G5725" s="196">
        <v>87412</v>
      </c>
      <c r="H5725" s="196" t="s">
        <v>11334</v>
      </c>
      <c r="I5725" s="196" t="s">
        <v>5650</v>
      </c>
      <c r="J5725" s="196" t="s">
        <v>5503</v>
      </c>
      <c r="K5725" s="197">
        <v>17.5</v>
      </c>
      <c r="L5725" s="196" t="s">
        <v>5433</v>
      </c>
    </row>
    <row r="5726" spans="1:12" ht="15.75">
      <c r="A5726" s="196" t="s">
        <v>11297</v>
      </c>
      <c r="B5726" s="196" t="s">
        <v>11298</v>
      </c>
      <c r="C5726" s="196" t="s">
        <v>11332</v>
      </c>
      <c r="D5726" s="196">
        <v>107</v>
      </c>
      <c r="E5726" s="197" t="s">
        <v>144</v>
      </c>
      <c r="F5726" s="196" t="s">
        <v>144</v>
      </c>
      <c r="G5726" s="196">
        <v>87413</v>
      </c>
      <c r="H5726" s="196" t="s">
        <v>11335</v>
      </c>
      <c r="I5726" s="196" t="s">
        <v>5650</v>
      </c>
      <c r="J5726" s="196" t="s">
        <v>5503</v>
      </c>
      <c r="K5726" s="197">
        <v>21.03</v>
      </c>
      <c r="L5726" s="196" t="s">
        <v>5433</v>
      </c>
    </row>
    <row r="5727" spans="1:12" ht="15.75">
      <c r="A5727" s="196" t="s">
        <v>11297</v>
      </c>
      <c r="B5727" s="196" t="s">
        <v>11298</v>
      </c>
      <c r="C5727" s="196" t="s">
        <v>11332</v>
      </c>
      <c r="D5727" s="196">
        <v>107</v>
      </c>
      <c r="E5727" s="197" t="s">
        <v>144</v>
      </c>
      <c r="F5727" s="196" t="s">
        <v>144</v>
      </c>
      <c r="G5727" s="196">
        <v>87414</v>
      </c>
      <c r="H5727" s="196" t="s">
        <v>11336</v>
      </c>
      <c r="I5727" s="196" t="s">
        <v>5650</v>
      </c>
      <c r="J5727" s="196" t="s">
        <v>5503</v>
      </c>
      <c r="K5727" s="197">
        <v>15.91</v>
      </c>
      <c r="L5727" s="196" t="s">
        <v>5433</v>
      </c>
    </row>
    <row r="5728" spans="1:12" ht="15.75">
      <c r="A5728" s="196" t="s">
        <v>11297</v>
      </c>
      <c r="B5728" s="196" t="s">
        <v>11298</v>
      </c>
      <c r="C5728" s="196" t="s">
        <v>11332</v>
      </c>
      <c r="D5728" s="196">
        <v>107</v>
      </c>
      <c r="E5728" s="197" t="s">
        <v>144</v>
      </c>
      <c r="F5728" s="196" t="s">
        <v>144</v>
      </c>
      <c r="G5728" s="196">
        <v>87415</v>
      </c>
      <c r="H5728" s="196" t="s">
        <v>11337</v>
      </c>
      <c r="I5728" s="196" t="s">
        <v>5650</v>
      </c>
      <c r="J5728" s="196" t="s">
        <v>5503</v>
      </c>
      <c r="K5728" s="197">
        <v>21.92</v>
      </c>
      <c r="L5728" s="196" t="s">
        <v>5433</v>
      </c>
    </row>
    <row r="5729" spans="1:12" ht="15.75">
      <c r="A5729" s="196" t="s">
        <v>11297</v>
      </c>
      <c r="B5729" s="196" t="s">
        <v>11298</v>
      </c>
      <c r="C5729" s="196" t="s">
        <v>11332</v>
      </c>
      <c r="D5729" s="196">
        <v>107</v>
      </c>
      <c r="E5729" s="197" t="s">
        <v>144</v>
      </c>
      <c r="F5729" s="196" t="s">
        <v>144</v>
      </c>
      <c r="G5729" s="196">
        <v>87416</v>
      </c>
      <c r="H5729" s="196" t="s">
        <v>11338</v>
      </c>
      <c r="I5729" s="196" t="s">
        <v>5650</v>
      </c>
      <c r="J5729" s="196" t="s">
        <v>5503</v>
      </c>
      <c r="K5729" s="197">
        <v>25.67</v>
      </c>
      <c r="L5729" s="196" t="s">
        <v>5433</v>
      </c>
    </row>
    <row r="5730" spans="1:12" ht="15.75">
      <c r="A5730" s="196" t="s">
        <v>11297</v>
      </c>
      <c r="B5730" s="196" t="s">
        <v>11298</v>
      </c>
      <c r="C5730" s="196" t="s">
        <v>11332</v>
      </c>
      <c r="D5730" s="196">
        <v>107</v>
      </c>
      <c r="E5730" s="197" t="s">
        <v>144</v>
      </c>
      <c r="F5730" s="196" t="s">
        <v>144</v>
      </c>
      <c r="G5730" s="196">
        <v>87417</v>
      </c>
      <c r="H5730" s="196" t="s">
        <v>11339</v>
      </c>
      <c r="I5730" s="196" t="s">
        <v>5650</v>
      </c>
      <c r="J5730" s="196" t="s">
        <v>5503</v>
      </c>
      <c r="K5730" s="197">
        <v>12.2</v>
      </c>
      <c r="L5730" s="196" t="s">
        <v>5433</v>
      </c>
    </row>
    <row r="5731" spans="1:12" ht="15.75">
      <c r="A5731" s="196" t="s">
        <v>11297</v>
      </c>
      <c r="B5731" s="196" t="s">
        <v>11298</v>
      </c>
      <c r="C5731" s="196" t="s">
        <v>11332</v>
      </c>
      <c r="D5731" s="196">
        <v>107</v>
      </c>
      <c r="E5731" s="197" t="s">
        <v>144</v>
      </c>
      <c r="F5731" s="196" t="s">
        <v>144</v>
      </c>
      <c r="G5731" s="196">
        <v>87418</v>
      </c>
      <c r="H5731" s="196" t="s">
        <v>11340</v>
      </c>
      <c r="I5731" s="196" t="s">
        <v>5650</v>
      </c>
      <c r="J5731" s="196" t="s">
        <v>5503</v>
      </c>
      <c r="K5731" s="197">
        <v>12.66</v>
      </c>
      <c r="L5731" s="196" t="s">
        <v>5433</v>
      </c>
    </row>
    <row r="5732" spans="1:12" ht="15.75">
      <c r="A5732" s="196" t="s">
        <v>11297</v>
      </c>
      <c r="B5732" s="196" t="s">
        <v>11298</v>
      </c>
      <c r="C5732" s="196" t="s">
        <v>11332</v>
      </c>
      <c r="D5732" s="196">
        <v>107</v>
      </c>
      <c r="E5732" s="197" t="s">
        <v>144</v>
      </c>
      <c r="F5732" s="196" t="s">
        <v>144</v>
      </c>
      <c r="G5732" s="196">
        <v>87419</v>
      </c>
      <c r="H5732" s="196" t="s">
        <v>11341</v>
      </c>
      <c r="I5732" s="196" t="s">
        <v>5650</v>
      </c>
      <c r="J5732" s="196" t="s">
        <v>5503</v>
      </c>
      <c r="K5732" s="197">
        <v>13.99</v>
      </c>
      <c r="L5732" s="196" t="s">
        <v>5433</v>
      </c>
    </row>
    <row r="5733" spans="1:12" ht="15.75">
      <c r="A5733" s="196" t="s">
        <v>11297</v>
      </c>
      <c r="B5733" s="196" t="s">
        <v>11298</v>
      </c>
      <c r="C5733" s="196" t="s">
        <v>11332</v>
      </c>
      <c r="D5733" s="196">
        <v>107</v>
      </c>
      <c r="E5733" s="197" t="s">
        <v>144</v>
      </c>
      <c r="F5733" s="196" t="s">
        <v>144</v>
      </c>
      <c r="G5733" s="196">
        <v>87420</v>
      </c>
      <c r="H5733" s="196" t="s">
        <v>11342</v>
      </c>
      <c r="I5733" s="196" t="s">
        <v>5650</v>
      </c>
      <c r="J5733" s="196" t="s">
        <v>5503</v>
      </c>
      <c r="K5733" s="197">
        <v>17.47</v>
      </c>
      <c r="L5733" s="196" t="s">
        <v>5433</v>
      </c>
    </row>
    <row r="5734" spans="1:12" ht="15.75">
      <c r="A5734" s="196" t="s">
        <v>11297</v>
      </c>
      <c r="B5734" s="196" t="s">
        <v>11298</v>
      </c>
      <c r="C5734" s="196" t="s">
        <v>11332</v>
      </c>
      <c r="D5734" s="196">
        <v>107</v>
      </c>
      <c r="E5734" s="197" t="s">
        <v>144</v>
      </c>
      <c r="F5734" s="196" t="s">
        <v>144</v>
      </c>
      <c r="G5734" s="196">
        <v>87421</v>
      </c>
      <c r="H5734" s="196" t="s">
        <v>11343</v>
      </c>
      <c r="I5734" s="196" t="s">
        <v>5650</v>
      </c>
      <c r="J5734" s="196" t="s">
        <v>5503</v>
      </c>
      <c r="K5734" s="197">
        <v>17.93</v>
      </c>
      <c r="L5734" s="196" t="s">
        <v>5433</v>
      </c>
    </row>
    <row r="5735" spans="1:12" ht="15.75">
      <c r="A5735" s="196" t="s">
        <v>11297</v>
      </c>
      <c r="B5735" s="196" t="s">
        <v>11298</v>
      </c>
      <c r="C5735" s="196" t="s">
        <v>11332</v>
      </c>
      <c r="D5735" s="196">
        <v>107</v>
      </c>
      <c r="E5735" s="197" t="s">
        <v>144</v>
      </c>
      <c r="F5735" s="196" t="s">
        <v>144</v>
      </c>
      <c r="G5735" s="196">
        <v>87422</v>
      </c>
      <c r="H5735" s="196" t="s">
        <v>11344</v>
      </c>
      <c r="I5735" s="196" t="s">
        <v>5650</v>
      </c>
      <c r="J5735" s="196" t="s">
        <v>5503</v>
      </c>
      <c r="K5735" s="197">
        <v>19.260000000000002</v>
      </c>
      <c r="L5735" s="196" t="s">
        <v>5433</v>
      </c>
    </row>
    <row r="5736" spans="1:12" ht="15.75">
      <c r="A5736" s="196" t="s">
        <v>11297</v>
      </c>
      <c r="B5736" s="196" t="s">
        <v>11298</v>
      </c>
      <c r="C5736" s="196" t="s">
        <v>11332</v>
      </c>
      <c r="D5736" s="196">
        <v>107</v>
      </c>
      <c r="E5736" s="197" t="s">
        <v>144</v>
      </c>
      <c r="F5736" s="196" t="s">
        <v>144</v>
      </c>
      <c r="G5736" s="196">
        <v>87423</v>
      </c>
      <c r="H5736" s="196" t="s">
        <v>11345</v>
      </c>
      <c r="I5736" s="196" t="s">
        <v>5650</v>
      </c>
      <c r="J5736" s="196" t="s">
        <v>5503</v>
      </c>
      <c r="K5736" s="197">
        <v>24.98</v>
      </c>
      <c r="L5736" s="196" t="s">
        <v>5433</v>
      </c>
    </row>
    <row r="5737" spans="1:12" ht="15.75">
      <c r="A5737" s="196" t="s">
        <v>11297</v>
      </c>
      <c r="B5737" s="196" t="s">
        <v>11298</v>
      </c>
      <c r="C5737" s="196" t="s">
        <v>11332</v>
      </c>
      <c r="D5737" s="196">
        <v>107</v>
      </c>
      <c r="E5737" s="197" t="s">
        <v>144</v>
      </c>
      <c r="F5737" s="196" t="s">
        <v>144</v>
      </c>
      <c r="G5737" s="196">
        <v>87424</v>
      </c>
      <c r="H5737" s="196" t="s">
        <v>11346</v>
      </c>
      <c r="I5737" s="196" t="s">
        <v>5650</v>
      </c>
      <c r="J5737" s="196" t="s">
        <v>5503</v>
      </c>
      <c r="K5737" s="197">
        <v>25.67</v>
      </c>
      <c r="L5737" s="196" t="s">
        <v>5433</v>
      </c>
    </row>
    <row r="5738" spans="1:12" ht="15.75">
      <c r="A5738" s="196" t="s">
        <v>11297</v>
      </c>
      <c r="B5738" s="196" t="s">
        <v>11298</v>
      </c>
      <c r="C5738" s="196" t="s">
        <v>11332</v>
      </c>
      <c r="D5738" s="196">
        <v>107</v>
      </c>
      <c r="E5738" s="197" t="s">
        <v>144</v>
      </c>
      <c r="F5738" s="196" t="s">
        <v>144</v>
      </c>
      <c r="G5738" s="196">
        <v>87425</v>
      </c>
      <c r="H5738" s="196" t="s">
        <v>11347</v>
      </c>
      <c r="I5738" s="196" t="s">
        <v>5650</v>
      </c>
      <c r="J5738" s="196" t="s">
        <v>5503</v>
      </c>
      <c r="K5738" s="197">
        <v>26.77</v>
      </c>
      <c r="L5738" s="196" t="s">
        <v>5433</v>
      </c>
    </row>
    <row r="5739" spans="1:12" ht="15.75">
      <c r="A5739" s="196" t="s">
        <v>11297</v>
      </c>
      <c r="B5739" s="196" t="s">
        <v>11298</v>
      </c>
      <c r="C5739" s="196" t="s">
        <v>11332</v>
      </c>
      <c r="D5739" s="196">
        <v>107</v>
      </c>
      <c r="E5739" s="197" t="s">
        <v>144</v>
      </c>
      <c r="F5739" s="196" t="s">
        <v>144</v>
      </c>
      <c r="G5739" s="196">
        <v>87426</v>
      </c>
      <c r="H5739" s="196" t="s">
        <v>11348</v>
      </c>
      <c r="I5739" s="196" t="s">
        <v>5650</v>
      </c>
      <c r="J5739" s="196" t="s">
        <v>5503</v>
      </c>
      <c r="K5739" s="197">
        <v>28.63</v>
      </c>
      <c r="L5739" s="196" t="s">
        <v>5433</v>
      </c>
    </row>
    <row r="5740" spans="1:12" ht="15.75">
      <c r="A5740" s="196" t="s">
        <v>11297</v>
      </c>
      <c r="B5740" s="196" t="s">
        <v>11298</v>
      </c>
      <c r="C5740" s="196" t="s">
        <v>11332</v>
      </c>
      <c r="D5740" s="196">
        <v>107</v>
      </c>
      <c r="E5740" s="197" t="s">
        <v>144</v>
      </c>
      <c r="F5740" s="196" t="s">
        <v>144</v>
      </c>
      <c r="G5740" s="196">
        <v>87427</v>
      </c>
      <c r="H5740" s="196" t="s">
        <v>11349</v>
      </c>
      <c r="I5740" s="196" t="s">
        <v>5650</v>
      </c>
      <c r="J5740" s="196" t="s">
        <v>5503</v>
      </c>
      <c r="K5740" s="197">
        <v>29.32</v>
      </c>
      <c r="L5740" s="196" t="s">
        <v>5433</v>
      </c>
    </row>
    <row r="5741" spans="1:12" ht="15.75">
      <c r="A5741" s="196" t="s">
        <v>11297</v>
      </c>
      <c r="B5741" s="196" t="s">
        <v>11298</v>
      </c>
      <c r="C5741" s="196" t="s">
        <v>11332</v>
      </c>
      <c r="D5741" s="196">
        <v>107</v>
      </c>
      <c r="E5741" s="197" t="s">
        <v>144</v>
      </c>
      <c r="F5741" s="196" t="s">
        <v>144</v>
      </c>
      <c r="G5741" s="196">
        <v>87428</v>
      </c>
      <c r="H5741" s="196" t="s">
        <v>11350</v>
      </c>
      <c r="I5741" s="196" t="s">
        <v>5650</v>
      </c>
      <c r="J5741" s="196" t="s">
        <v>5503</v>
      </c>
      <c r="K5741" s="197">
        <v>30.42</v>
      </c>
      <c r="L5741" s="196" t="s">
        <v>5433</v>
      </c>
    </row>
    <row r="5742" spans="1:12" ht="15.75">
      <c r="A5742" s="196" t="s">
        <v>11297</v>
      </c>
      <c r="B5742" s="196" t="s">
        <v>11298</v>
      </c>
      <c r="C5742" s="196" t="s">
        <v>11332</v>
      </c>
      <c r="D5742" s="196">
        <v>107</v>
      </c>
      <c r="E5742" s="197" t="s">
        <v>144</v>
      </c>
      <c r="F5742" s="196" t="s">
        <v>144</v>
      </c>
      <c r="G5742" s="196">
        <v>87429</v>
      </c>
      <c r="H5742" s="196" t="s">
        <v>11351</v>
      </c>
      <c r="I5742" s="196" t="s">
        <v>5650</v>
      </c>
      <c r="J5742" s="196" t="s">
        <v>5503</v>
      </c>
      <c r="K5742" s="197">
        <v>15.68</v>
      </c>
      <c r="L5742" s="196" t="s">
        <v>5433</v>
      </c>
    </row>
    <row r="5743" spans="1:12" ht="15.75">
      <c r="A5743" s="196" t="s">
        <v>11297</v>
      </c>
      <c r="B5743" s="196" t="s">
        <v>11298</v>
      </c>
      <c r="C5743" s="196" t="s">
        <v>11332</v>
      </c>
      <c r="D5743" s="196">
        <v>107</v>
      </c>
      <c r="E5743" s="197" t="s">
        <v>144</v>
      </c>
      <c r="F5743" s="196" t="s">
        <v>144</v>
      </c>
      <c r="G5743" s="196">
        <v>87430</v>
      </c>
      <c r="H5743" s="196" t="s">
        <v>11352</v>
      </c>
      <c r="I5743" s="196" t="s">
        <v>5650</v>
      </c>
      <c r="J5743" s="196" t="s">
        <v>5503</v>
      </c>
      <c r="K5743" s="197">
        <v>16.14</v>
      </c>
      <c r="L5743" s="196" t="s">
        <v>5433</v>
      </c>
    </row>
    <row r="5744" spans="1:12" ht="15.75">
      <c r="A5744" s="196" t="s">
        <v>11297</v>
      </c>
      <c r="B5744" s="196" t="s">
        <v>11298</v>
      </c>
      <c r="C5744" s="196" t="s">
        <v>11332</v>
      </c>
      <c r="D5744" s="196">
        <v>107</v>
      </c>
      <c r="E5744" s="197" t="s">
        <v>144</v>
      </c>
      <c r="F5744" s="196" t="s">
        <v>144</v>
      </c>
      <c r="G5744" s="196">
        <v>87431</v>
      </c>
      <c r="H5744" s="196" t="s">
        <v>11353</v>
      </c>
      <c r="I5744" s="196" t="s">
        <v>5650</v>
      </c>
      <c r="J5744" s="196" t="s">
        <v>5503</v>
      </c>
      <c r="K5744" s="197">
        <v>16.37</v>
      </c>
      <c r="L5744" s="196" t="s">
        <v>5433</v>
      </c>
    </row>
    <row r="5745" spans="1:12" ht="15.75">
      <c r="A5745" s="196" t="s">
        <v>11297</v>
      </c>
      <c r="B5745" s="196" t="s">
        <v>11298</v>
      </c>
      <c r="C5745" s="196" t="s">
        <v>11332</v>
      </c>
      <c r="D5745" s="196">
        <v>107</v>
      </c>
      <c r="E5745" s="197" t="s">
        <v>144</v>
      </c>
      <c r="F5745" s="196" t="s">
        <v>144</v>
      </c>
      <c r="G5745" s="196">
        <v>87432</v>
      </c>
      <c r="H5745" s="196" t="s">
        <v>11354</v>
      </c>
      <c r="I5745" s="196" t="s">
        <v>5650</v>
      </c>
      <c r="J5745" s="196" t="s">
        <v>5503</v>
      </c>
      <c r="K5745" s="197">
        <v>22.07</v>
      </c>
      <c r="L5745" s="196" t="s">
        <v>5433</v>
      </c>
    </row>
    <row r="5746" spans="1:12" ht="15.75">
      <c r="A5746" s="196" t="s">
        <v>11297</v>
      </c>
      <c r="B5746" s="196" t="s">
        <v>11298</v>
      </c>
      <c r="C5746" s="196" t="s">
        <v>11332</v>
      </c>
      <c r="D5746" s="196">
        <v>107</v>
      </c>
      <c r="E5746" s="197" t="s">
        <v>144</v>
      </c>
      <c r="F5746" s="196" t="s">
        <v>144</v>
      </c>
      <c r="G5746" s="196">
        <v>87433</v>
      </c>
      <c r="H5746" s="196" t="s">
        <v>11355</v>
      </c>
      <c r="I5746" s="196" t="s">
        <v>5650</v>
      </c>
      <c r="J5746" s="196" t="s">
        <v>5503</v>
      </c>
      <c r="K5746" s="197">
        <v>23</v>
      </c>
      <c r="L5746" s="196" t="s">
        <v>5433</v>
      </c>
    </row>
    <row r="5747" spans="1:12" ht="15.75">
      <c r="A5747" s="196" t="s">
        <v>11297</v>
      </c>
      <c r="B5747" s="196" t="s">
        <v>11298</v>
      </c>
      <c r="C5747" s="196" t="s">
        <v>11332</v>
      </c>
      <c r="D5747" s="196">
        <v>107</v>
      </c>
      <c r="E5747" s="197" t="s">
        <v>144</v>
      </c>
      <c r="F5747" s="196" t="s">
        <v>144</v>
      </c>
      <c r="G5747" s="196">
        <v>87434</v>
      </c>
      <c r="H5747" s="196" t="s">
        <v>11356</v>
      </c>
      <c r="I5747" s="196" t="s">
        <v>5650</v>
      </c>
      <c r="J5747" s="196" t="s">
        <v>5503</v>
      </c>
      <c r="K5747" s="197">
        <v>23.63</v>
      </c>
      <c r="L5747" s="196" t="s">
        <v>5433</v>
      </c>
    </row>
    <row r="5748" spans="1:12" ht="15.75">
      <c r="A5748" s="196" t="s">
        <v>11297</v>
      </c>
      <c r="B5748" s="196" t="s">
        <v>11298</v>
      </c>
      <c r="C5748" s="196" t="s">
        <v>11332</v>
      </c>
      <c r="D5748" s="196">
        <v>107</v>
      </c>
      <c r="E5748" s="197" t="s">
        <v>144</v>
      </c>
      <c r="F5748" s="196" t="s">
        <v>144</v>
      </c>
      <c r="G5748" s="196">
        <v>87435</v>
      </c>
      <c r="H5748" s="196" t="s">
        <v>11357</v>
      </c>
      <c r="I5748" s="196" t="s">
        <v>5650</v>
      </c>
      <c r="J5748" s="196" t="s">
        <v>5503</v>
      </c>
      <c r="K5748" s="197">
        <v>24.96</v>
      </c>
      <c r="L5748" s="196" t="s">
        <v>5433</v>
      </c>
    </row>
    <row r="5749" spans="1:12" ht="15.75">
      <c r="A5749" s="196" t="s">
        <v>11297</v>
      </c>
      <c r="B5749" s="196" t="s">
        <v>11298</v>
      </c>
      <c r="C5749" s="196" t="s">
        <v>11332</v>
      </c>
      <c r="D5749" s="196">
        <v>107</v>
      </c>
      <c r="E5749" s="197" t="s">
        <v>144</v>
      </c>
      <c r="F5749" s="196" t="s">
        <v>144</v>
      </c>
      <c r="G5749" s="196">
        <v>87436</v>
      </c>
      <c r="H5749" s="196" t="s">
        <v>11358</v>
      </c>
      <c r="I5749" s="196" t="s">
        <v>5650</v>
      </c>
      <c r="J5749" s="196" t="s">
        <v>5503</v>
      </c>
      <c r="K5749" s="197">
        <v>26.52</v>
      </c>
      <c r="L5749" s="196" t="s">
        <v>5433</v>
      </c>
    </row>
    <row r="5750" spans="1:12" ht="15.75">
      <c r="A5750" s="196" t="s">
        <v>11297</v>
      </c>
      <c r="B5750" s="196" t="s">
        <v>11298</v>
      </c>
      <c r="C5750" s="196" t="s">
        <v>11332</v>
      </c>
      <c r="D5750" s="196">
        <v>107</v>
      </c>
      <c r="E5750" s="197" t="s">
        <v>144</v>
      </c>
      <c r="F5750" s="196" t="s">
        <v>144</v>
      </c>
      <c r="G5750" s="196">
        <v>87437</v>
      </c>
      <c r="H5750" s="196" t="s">
        <v>11359</v>
      </c>
      <c r="I5750" s="196" t="s">
        <v>5650</v>
      </c>
      <c r="J5750" s="196" t="s">
        <v>5503</v>
      </c>
      <c r="K5750" s="197">
        <v>27.62</v>
      </c>
      <c r="L5750" s="196" t="s">
        <v>5433</v>
      </c>
    </row>
    <row r="5751" spans="1:12" ht="15.75">
      <c r="A5751" s="196" t="s">
        <v>11297</v>
      </c>
      <c r="B5751" s="196" t="s">
        <v>11298</v>
      </c>
      <c r="C5751" s="196" t="s">
        <v>11332</v>
      </c>
      <c r="D5751" s="196">
        <v>107</v>
      </c>
      <c r="E5751" s="197" t="s">
        <v>144</v>
      </c>
      <c r="F5751" s="196" t="s">
        <v>144</v>
      </c>
      <c r="G5751" s="196">
        <v>87438</v>
      </c>
      <c r="H5751" s="196" t="s">
        <v>11360</v>
      </c>
      <c r="I5751" s="196" t="s">
        <v>5650</v>
      </c>
      <c r="J5751" s="196" t="s">
        <v>5503</v>
      </c>
      <c r="K5751" s="197">
        <v>30.56</v>
      </c>
      <c r="L5751" s="196" t="s">
        <v>5433</v>
      </c>
    </row>
    <row r="5752" spans="1:12" ht="15.75">
      <c r="A5752" s="196" t="s">
        <v>11297</v>
      </c>
      <c r="B5752" s="196" t="s">
        <v>11298</v>
      </c>
      <c r="C5752" s="196" t="s">
        <v>11332</v>
      </c>
      <c r="D5752" s="196">
        <v>107</v>
      </c>
      <c r="E5752" s="197" t="s">
        <v>144</v>
      </c>
      <c r="F5752" s="196" t="s">
        <v>144</v>
      </c>
      <c r="G5752" s="196">
        <v>87439</v>
      </c>
      <c r="H5752" s="196" t="s">
        <v>11361</v>
      </c>
      <c r="I5752" s="196" t="s">
        <v>5650</v>
      </c>
      <c r="J5752" s="196" t="s">
        <v>5503</v>
      </c>
      <c r="K5752" s="197">
        <v>32.53</v>
      </c>
      <c r="L5752" s="196" t="s">
        <v>5433</v>
      </c>
    </row>
    <row r="5753" spans="1:12" ht="15.75">
      <c r="A5753" s="196" t="s">
        <v>11297</v>
      </c>
      <c r="B5753" s="196" t="s">
        <v>11298</v>
      </c>
      <c r="C5753" s="196" t="s">
        <v>11332</v>
      </c>
      <c r="D5753" s="196">
        <v>107</v>
      </c>
      <c r="E5753" s="197" t="s">
        <v>144</v>
      </c>
      <c r="F5753" s="196" t="s">
        <v>144</v>
      </c>
      <c r="G5753" s="196">
        <v>87440</v>
      </c>
      <c r="H5753" s="196" t="s">
        <v>11362</v>
      </c>
      <c r="I5753" s="196" t="s">
        <v>5650</v>
      </c>
      <c r="J5753" s="196" t="s">
        <v>5503</v>
      </c>
      <c r="K5753" s="197">
        <v>33.450000000000003</v>
      </c>
      <c r="L5753" s="196" t="s">
        <v>5433</v>
      </c>
    </row>
    <row r="5754" spans="1:12" ht="15.75">
      <c r="A5754" s="196" t="s">
        <v>11297</v>
      </c>
      <c r="B5754" s="196" t="s">
        <v>11298</v>
      </c>
      <c r="C5754" s="196" t="s">
        <v>11332</v>
      </c>
      <c r="D5754" s="196">
        <v>107</v>
      </c>
      <c r="E5754" s="197" t="s">
        <v>144</v>
      </c>
      <c r="F5754" s="196" t="s">
        <v>144</v>
      </c>
      <c r="G5754" s="196">
        <v>87527</v>
      </c>
      <c r="H5754" s="196" t="s">
        <v>11363</v>
      </c>
      <c r="I5754" s="196" t="s">
        <v>5650</v>
      </c>
      <c r="J5754" s="196" t="s">
        <v>5503</v>
      </c>
      <c r="K5754" s="197">
        <v>33.770000000000003</v>
      </c>
      <c r="L5754" s="196" t="s">
        <v>5433</v>
      </c>
    </row>
    <row r="5755" spans="1:12" ht="15.75">
      <c r="A5755" s="196" t="s">
        <v>11297</v>
      </c>
      <c r="B5755" s="196" t="s">
        <v>11298</v>
      </c>
      <c r="C5755" s="196" t="s">
        <v>11332</v>
      </c>
      <c r="D5755" s="196">
        <v>107</v>
      </c>
      <c r="E5755" s="197" t="s">
        <v>144</v>
      </c>
      <c r="F5755" s="196" t="s">
        <v>144</v>
      </c>
      <c r="G5755" s="196">
        <v>87528</v>
      </c>
      <c r="H5755" s="196" t="s">
        <v>11364</v>
      </c>
      <c r="I5755" s="196" t="s">
        <v>5650</v>
      </c>
      <c r="J5755" s="196" t="s">
        <v>5884</v>
      </c>
      <c r="K5755" s="197">
        <v>37.67</v>
      </c>
      <c r="L5755" s="196" t="s">
        <v>5433</v>
      </c>
    </row>
    <row r="5756" spans="1:12" ht="15.75">
      <c r="A5756" s="196" t="s">
        <v>11297</v>
      </c>
      <c r="B5756" s="196" t="s">
        <v>11298</v>
      </c>
      <c r="C5756" s="196" t="s">
        <v>11332</v>
      </c>
      <c r="D5756" s="196">
        <v>107</v>
      </c>
      <c r="E5756" s="197" t="s">
        <v>144</v>
      </c>
      <c r="F5756" s="196" t="s">
        <v>144</v>
      </c>
      <c r="G5756" s="196">
        <v>87529</v>
      </c>
      <c r="H5756" s="196" t="s">
        <v>11365</v>
      </c>
      <c r="I5756" s="196" t="s">
        <v>5650</v>
      </c>
      <c r="J5756" s="196" t="s">
        <v>5503</v>
      </c>
      <c r="K5756" s="197">
        <v>30.52</v>
      </c>
      <c r="L5756" s="196" t="s">
        <v>5433</v>
      </c>
    </row>
    <row r="5757" spans="1:12" ht="15.75">
      <c r="A5757" s="196" t="s">
        <v>11297</v>
      </c>
      <c r="B5757" s="196" t="s">
        <v>11298</v>
      </c>
      <c r="C5757" s="196" t="s">
        <v>11332</v>
      </c>
      <c r="D5757" s="196">
        <v>107</v>
      </c>
      <c r="E5757" s="197" t="s">
        <v>144</v>
      </c>
      <c r="F5757" s="196" t="s">
        <v>144</v>
      </c>
      <c r="G5757" s="196">
        <v>87530</v>
      </c>
      <c r="H5757" s="196" t="s">
        <v>11366</v>
      </c>
      <c r="I5757" s="196" t="s">
        <v>5650</v>
      </c>
      <c r="J5757" s="196" t="s">
        <v>5884</v>
      </c>
      <c r="K5757" s="197">
        <v>34.42</v>
      </c>
      <c r="L5757" s="196" t="s">
        <v>5433</v>
      </c>
    </row>
    <row r="5758" spans="1:12" ht="15.75">
      <c r="A5758" s="196" t="s">
        <v>11297</v>
      </c>
      <c r="B5758" s="196" t="s">
        <v>11298</v>
      </c>
      <c r="C5758" s="196" t="s">
        <v>11332</v>
      </c>
      <c r="D5758" s="196">
        <v>107</v>
      </c>
      <c r="E5758" s="197" t="s">
        <v>144</v>
      </c>
      <c r="F5758" s="196" t="s">
        <v>144</v>
      </c>
      <c r="G5758" s="196">
        <v>87531</v>
      </c>
      <c r="H5758" s="196" t="s">
        <v>11367</v>
      </c>
      <c r="I5758" s="196" t="s">
        <v>5650</v>
      </c>
      <c r="J5758" s="196" t="s">
        <v>5503</v>
      </c>
      <c r="K5758" s="197">
        <v>29.37</v>
      </c>
      <c r="L5758" s="196" t="s">
        <v>5433</v>
      </c>
    </row>
    <row r="5759" spans="1:12" ht="15.75">
      <c r="A5759" s="196" t="s">
        <v>11297</v>
      </c>
      <c r="B5759" s="196" t="s">
        <v>11298</v>
      </c>
      <c r="C5759" s="196" t="s">
        <v>11332</v>
      </c>
      <c r="D5759" s="196">
        <v>107</v>
      </c>
      <c r="E5759" s="197" t="s">
        <v>144</v>
      </c>
      <c r="F5759" s="196" t="s">
        <v>144</v>
      </c>
      <c r="G5759" s="196">
        <v>87532</v>
      </c>
      <c r="H5759" s="196" t="s">
        <v>11368</v>
      </c>
      <c r="I5759" s="196" t="s">
        <v>5650</v>
      </c>
      <c r="J5759" s="196" t="s">
        <v>5884</v>
      </c>
      <c r="K5759" s="197">
        <v>33.270000000000003</v>
      </c>
      <c r="L5759" s="196" t="s">
        <v>5433</v>
      </c>
    </row>
    <row r="5760" spans="1:12" ht="15.75">
      <c r="A5760" s="196" t="s">
        <v>11297</v>
      </c>
      <c r="B5760" s="196" t="s">
        <v>11298</v>
      </c>
      <c r="C5760" s="196" t="s">
        <v>11332</v>
      </c>
      <c r="D5760" s="196">
        <v>107</v>
      </c>
      <c r="E5760" s="197" t="s">
        <v>144</v>
      </c>
      <c r="F5760" s="196" t="s">
        <v>144</v>
      </c>
      <c r="G5760" s="196">
        <v>87535</v>
      </c>
      <c r="H5760" s="196" t="s">
        <v>11369</v>
      </c>
      <c r="I5760" s="196" t="s">
        <v>5650</v>
      </c>
      <c r="J5760" s="196" t="s">
        <v>5503</v>
      </c>
      <c r="K5760" s="197">
        <v>26.13</v>
      </c>
      <c r="L5760" s="196" t="s">
        <v>5433</v>
      </c>
    </row>
    <row r="5761" spans="1:12" ht="15.75">
      <c r="A5761" s="196" t="s">
        <v>11297</v>
      </c>
      <c r="B5761" s="196" t="s">
        <v>11298</v>
      </c>
      <c r="C5761" s="196" t="s">
        <v>11332</v>
      </c>
      <c r="D5761" s="196">
        <v>107</v>
      </c>
      <c r="E5761" s="197" t="s">
        <v>144</v>
      </c>
      <c r="F5761" s="196" t="s">
        <v>144</v>
      </c>
      <c r="G5761" s="196">
        <v>87536</v>
      </c>
      <c r="H5761" s="196" t="s">
        <v>11370</v>
      </c>
      <c r="I5761" s="196" t="s">
        <v>5650</v>
      </c>
      <c r="J5761" s="196" t="s">
        <v>5884</v>
      </c>
      <c r="K5761" s="197">
        <v>30.03</v>
      </c>
      <c r="L5761" s="196" t="s">
        <v>5433</v>
      </c>
    </row>
    <row r="5762" spans="1:12" ht="15.75">
      <c r="A5762" s="196" t="s">
        <v>11297</v>
      </c>
      <c r="B5762" s="196" t="s">
        <v>11298</v>
      </c>
      <c r="C5762" s="196" t="s">
        <v>11332</v>
      </c>
      <c r="D5762" s="196">
        <v>107</v>
      </c>
      <c r="E5762" s="197" t="s">
        <v>144</v>
      </c>
      <c r="F5762" s="196" t="s">
        <v>144</v>
      </c>
      <c r="G5762" s="196">
        <v>87537</v>
      </c>
      <c r="H5762" s="196" t="s">
        <v>11371</v>
      </c>
      <c r="I5762" s="196" t="s">
        <v>5650</v>
      </c>
      <c r="J5762" s="196" t="s">
        <v>5503</v>
      </c>
      <c r="K5762" s="197">
        <v>51.67</v>
      </c>
      <c r="L5762" s="196" t="s">
        <v>5433</v>
      </c>
    </row>
    <row r="5763" spans="1:12" ht="15.75">
      <c r="A5763" s="196" t="s">
        <v>11297</v>
      </c>
      <c r="B5763" s="196" t="s">
        <v>11298</v>
      </c>
      <c r="C5763" s="196" t="s">
        <v>11332</v>
      </c>
      <c r="D5763" s="196">
        <v>107</v>
      </c>
      <c r="E5763" s="197" t="s">
        <v>144</v>
      </c>
      <c r="F5763" s="196" t="s">
        <v>144</v>
      </c>
      <c r="G5763" s="196">
        <v>87538</v>
      </c>
      <c r="H5763" s="196" t="s">
        <v>11372</v>
      </c>
      <c r="I5763" s="196" t="s">
        <v>5650</v>
      </c>
      <c r="J5763" s="196" t="s">
        <v>5503</v>
      </c>
      <c r="K5763" s="197">
        <v>48.87</v>
      </c>
      <c r="L5763" s="196" t="s">
        <v>5433</v>
      </c>
    </row>
    <row r="5764" spans="1:12" ht="15.75">
      <c r="A5764" s="196" t="s">
        <v>11297</v>
      </c>
      <c r="B5764" s="196" t="s">
        <v>11298</v>
      </c>
      <c r="C5764" s="196" t="s">
        <v>11332</v>
      </c>
      <c r="D5764" s="196">
        <v>107</v>
      </c>
      <c r="E5764" s="197" t="s">
        <v>144</v>
      </c>
      <c r="F5764" s="196" t="s">
        <v>144</v>
      </c>
      <c r="G5764" s="196">
        <v>87539</v>
      </c>
      <c r="H5764" s="196" t="s">
        <v>11373</v>
      </c>
      <c r="I5764" s="196" t="s">
        <v>5650</v>
      </c>
      <c r="J5764" s="196" t="s">
        <v>5503</v>
      </c>
      <c r="K5764" s="197">
        <v>47.87</v>
      </c>
      <c r="L5764" s="196" t="s">
        <v>5433</v>
      </c>
    </row>
    <row r="5765" spans="1:12" ht="15.75">
      <c r="A5765" s="196" t="s">
        <v>11297</v>
      </c>
      <c r="B5765" s="196" t="s">
        <v>11298</v>
      </c>
      <c r="C5765" s="196" t="s">
        <v>11332</v>
      </c>
      <c r="D5765" s="196">
        <v>107</v>
      </c>
      <c r="E5765" s="197" t="s">
        <v>144</v>
      </c>
      <c r="F5765" s="196" t="s">
        <v>144</v>
      </c>
      <c r="G5765" s="196">
        <v>87541</v>
      </c>
      <c r="H5765" s="196" t="s">
        <v>11374</v>
      </c>
      <c r="I5765" s="196" t="s">
        <v>5650</v>
      </c>
      <c r="J5765" s="196" t="s">
        <v>5503</v>
      </c>
      <c r="K5765" s="197">
        <v>45.08</v>
      </c>
      <c r="L5765" s="196" t="s">
        <v>5433</v>
      </c>
    </row>
    <row r="5766" spans="1:12" ht="15.75">
      <c r="A5766" s="196" t="s">
        <v>11297</v>
      </c>
      <c r="B5766" s="196" t="s">
        <v>11298</v>
      </c>
      <c r="C5766" s="196" t="s">
        <v>11332</v>
      </c>
      <c r="D5766" s="196">
        <v>107</v>
      </c>
      <c r="E5766" s="197" t="s">
        <v>144</v>
      </c>
      <c r="F5766" s="196" t="s">
        <v>144</v>
      </c>
      <c r="G5766" s="196">
        <v>87543</v>
      </c>
      <c r="H5766" s="196" t="s">
        <v>11375</v>
      </c>
      <c r="I5766" s="196" t="s">
        <v>5650</v>
      </c>
      <c r="J5766" s="196" t="s">
        <v>5503</v>
      </c>
      <c r="K5766" s="197">
        <v>16.48</v>
      </c>
      <c r="L5766" s="196" t="s">
        <v>5433</v>
      </c>
    </row>
    <row r="5767" spans="1:12" ht="15.75">
      <c r="A5767" s="196" t="s">
        <v>11297</v>
      </c>
      <c r="B5767" s="196" t="s">
        <v>11298</v>
      </c>
      <c r="C5767" s="196" t="s">
        <v>11332</v>
      </c>
      <c r="D5767" s="196">
        <v>107</v>
      </c>
      <c r="E5767" s="197" t="s">
        <v>144</v>
      </c>
      <c r="F5767" s="196" t="s">
        <v>144</v>
      </c>
      <c r="G5767" s="196">
        <v>87545</v>
      </c>
      <c r="H5767" s="196" t="s">
        <v>11376</v>
      </c>
      <c r="I5767" s="196" t="s">
        <v>5650</v>
      </c>
      <c r="J5767" s="196" t="s">
        <v>5503</v>
      </c>
      <c r="K5767" s="197">
        <v>22.99</v>
      </c>
      <c r="L5767" s="196" t="s">
        <v>5433</v>
      </c>
    </row>
    <row r="5768" spans="1:12" ht="15.75">
      <c r="A5768" s="196" t="s">
        <v>11297</v>
      </c>
      <c r="B5768" s="196" t="s">
        <v>11298</v>
      </c>
      <c r="C5768" s="196" t="s">
        <v>11332</v>
      </c>
      <c r="D5768" s="196">
        <v>107</v>
      </c>
      <c r="E5768" s="197" t="s">
        <v>144</v>
      </c>
      <c r="F5768" s="196" t="s">
        <v>144</v>
      </c>
      <c r="G5768" s="196">
        <v>87546</v>
      </c>
      <c r="H5768" s="196" t="s">
        <v>11377</v>
      </c>
      <c r="I5768" s="196" t="s">
        <v>5650</v>
      </c>
      <c r="J5768" s="196" t="s">
        <v>5884</v>
      </c>
      <c r="K5768" s="197">
        <v>25.2</v>
      </c>
      <c r="L5768" s="196" t="s">
        <v>5433</v>
      </c>
    </row>
    <row r="5769" spans="1:12" ht="15.75">
      <c r="A5769" s="196" t="s">
        <v>11297</v>
      </c>
      <c r="B5769" s="196" t="s">
        <v>11298</v>
      </c>
      <c r="C5769" s="196" t="s">
        <v>11332</v>
      </c>
      <c r="D5769" s="196">
        <v>107</v>
      </c>
      <c r="E5769" s="197" t="s">
        <v>144</v>
      </c>
      <c r="F5769" s="196" t="s">
        <v>144</v>
      </c>
      <c r="G5769" s="196">
        <v>87547</v>
      </c>
      <c r="H5769" s="196" t="s">
        <v>11378</v>
      </c>
      <c r="I5769" s="196" t="s">
        <v>5650</v>
      </c>
      <c r="J5769" s="196" t="s">
        <v>5503</v>
      </c>
      <c r="K5769" s="197">
        <v>19.760000000000002</v>
      </c>
      <c r="L5769" s="196" t="s">
        <v>5433</v>
      </c>
    </row>
    <row r="5770" spans="1:12" ht="15.75">
      <c r="A5770" s="196" t="s">
        <v>11297</v>
      </c>
      <c r="B5770" s="196" t="s">
        <v>11298</v>
      </c>
      <c r="C5770" s="196" t="s">
        <v>11332</v>
      </c>
      <c r="D5770" s="196">
        <v>107</v>
      </c>
      <c r="E5770" s="197" t="s">
        <v>144</v>
      </c>
      <c r="F5770" s="196" t="s">
        <v>144</v>
      </c>
      <c r="G5770" s="196">
        <v>87548</v>
      </c>
      <c r="H5770" s="196" t="s">
        <v>11379</v>
      </c>
      <c r="I5770" s="196" t="s">
        <v>5650</v>
      </c>
      <c r="J5770" s="196" t="s">
        <v>5884</v>
      </c>
      <c r="K5770" s="197">
        <v>21.97</v>
      </c>
      <c r="L5770" s="196" t="s">
        <v>5433</v>
      </c>
    </row>
    <row r="5771" spans="1:12" ht="15.75">
      <c r="A5771" s="196" t="s">
        <v>11297</v>
      </c>
      <c r="B5771" s="196" t="s">
        <v>11298</v>
      </c>
      <c r="C5771" s="196" t="s">
        <v>11332</v>
      </c>
      <c r="D5771" s="196">
        <v>107</v>
      </c>
      <c r="E5771" s="197" t="s">
        <v>144</v>
      </c>
      <c r="F5771" s="196" t="s">
        <v>144</v>
      </c>
      <c r="G5771" s="196">
        <v>87549</v>
      </c>
      <c r="H5771" s="196" t="s">
        <v>11380</v>
      </c>
      <c r="I5771" s="196" t="s">
        <v>5650</v>
      </c>
      <c r="J5771" s="196" t="s">
        <v>5503</v>
      </c>
      <c r="K5771" s="197">
        <v>18.59</v>
      </c>
      <c r="L5771" s="196" t="s">
        <v>5433</v>
      </c>
    </row>
    <row r="5772" spans="1:12" ht="15.75">
      <c r="A5772" s="196" t="s">
        <v>11297</v>
      </c>
      <c r="B5772" s="196" t="s">
        <v>11298</v>
      </c>
      <c r="C5772" s="196" t="s">
        <v>11332</v>
      </c>
      <c r="D5772" s="196">
        <v>107</v>
      </c>
      <c r="E5772" s="197" t="s">
        <v>144</v>
      </c>
      <c r="F5772" s="196" t="s">
        <v>144</v>
      </c>
      <c r="G5772" s="196">
        <v>87550</v>
      </c>
      <c r="H5772" s="196" t="s">
        <v>11381</v>
      </c>
      <c r="I5772" s="196" t="s">
        <v>5650</v>
      </c>
      <c r="J5772" s="196" t="s">
        <v>5884</v>
      </c>
      <c r="K5772" s="197">
        <v>20.8</v>
      </c>
      <c r="L5772" s="196" t="s">
        <v>5433</v>
      </c>
    </row>
    <row r="5773" spans="1:12" ht="15.75">
      <c r="A5773" s="196" t="s">
        <v>11297</v>
      </c>
      <c r="B5773" s="196" t="s">
        <v>11298</v>
      </c>
      <c r="C5773" s="196" t="s">
        <v>11332</v>
      </c>
      <c r="D5773" s="196">
        <v>107</v>
      </c>
      <c r="E5773" s="197" t="s">
        <v>144</v>
      </c>
      <c r="F5773" s="196" t="s">
        <v>144</v>
      </c>
      <c r="G5773" s="196">
        <v>87553</v>
      </c>
      <c r="H5773" s="196" t="s">
        <v>11382</v>
      </c>
      <c r="I5773" s="196" t="s">
        <v>5650</v>
      </c>
      <c r="J5773" s="196" t="s">
        <v>5503</v>
      </c>
      <c r="K5773" s="197">
        <v>15.36</v>
      </c>
      <c r="L5773" s="196" t="s">
        <v>5433</v>
      </c>
    </row>
    <row r="5774" spans="1:12" ht="15.75">
      <c r="A5774" s="196" t="s">
        <v>11297</v>
      </c>
      <c r="B5774" s="196" t="s">
        <v>11298</v>
      </c>
      <c r="C5774" s="196" t="s">
        <v>11332</v>
      </c>
      <c r="D5774" s="196">
        <v>107</v>
      </c>
      <c r="E5774" s="197" t="s">
        <v>144</v>
      </c>
      <c r="F5774" s="196" t="s">
        <v>144</v>
      </c>
      <c r="G5774" s="196">
        <v>87554</v>
      </c>
      <c r="H5774" s="196" t="s">
        <v>11383</v>
      </c>
      <c r="I5774" s="196" t="s">
        <v>5650</v>
      </c>
      <c r="J5774" s="196" t="s">
        <v>5884</v>
      </c>
      <c r="K5774" s="197">
        <v>17.57</v>
      </c>
      <c r="L5774" s="196" t="s">
        <v>5433</v>
      </c>
    </row>
    <row r="5775" spans="1:12" ht="15.75">
      <c r="A5775" s="196" t="s">
        <v>11297</v>
      </c>
      <c r="B5775" s="196" t="s">
        <v>11298</v>
      </c>
      <c r="C5775" s="196" t="s">
        <v>11332</v>
      </c>
      <c r="D5775" s="196">
        <v>107</v>
      </c>
      <c r="E5775" s="197" t="s">
        <v>144</v>
      </c>
      <c r="F5775" s="196" t="s">
        <v>144</v>
      </c>
      <c r="G5775" s="196">
        <v>87555</v>
      </c>
      <c r="H5775" s="196" t="s">
        <v>11384</v>
      </c>
      <c r="I5775" s="196" t="s">
        <v>5650</v>
      </c>
      <c r="J5775" s="196" t="s">
        <v>5503</v>
      </c>
      <c r="K5775" s="197">
        <v>32.159999999999997</v>
      </c>
      <c r="L5775" s="196" t="s">
        <v>5433</v>
      </c>
    </row>
    <row r="5776" spans="1:12" ht="15.75">
      <c r="A5776" s="196" t="s">
        <v>11297</v>
      </c>
      <c r="B5776" s="196" t="s">
        <v>11298</v>
      </c>
      <c r="C5776" s="196" t="s">
        <v>11332</v>
      </c>
      <c r="D5776" s="196">
        <v>107</v>
      </c>
      <c r="E5776" s="197" t="s">
        <v>144</v>
      </c>
      <c r="F5776" s="196" t="s">
        <v>144</v>
      </c>
      <c r="G5776" s="196">
        <v>87556</v>
      </c>
      <c r="H5776" s="196" t="s">
        <v>11385</v>
      </c>
      <c r="I5776" s="196" t="s">
        <v>5650</v>
      </c>
      <c r="J5776" s="196" t="s">
        <v>5503</v>
      </c>
      <c r="K5776" s="197">
        <v>29.37</v>
      </c>
      <c r="L5776" s="196" t="s">
        <v>5433</v>
      </c>
    </row>
    <row r="5777" spans="1:12" ht="15.75">
      <c r="A5777" s="196" t="s">
        <v>11297</v>
      </c>
      <c r="B5777" s="196" t="s">
        <v>11298</v>
      </c>
      <c r="C5777" s="196" t="s">
        <v>11332</v>
      </c>
      <c r="D5777" s="196">
        <v>107</v>
      </c>
      <c r="E5777" s="197" t="s">
        <v>144</v>
      </c>
      <c r="F5777" s="196" t="s">
        <v>144</v>
      </c>
      <c r="G5777" s="196">
        <v>87557</v>
      </c>
      <c r="H5777" s="196" t="s">
        <v>11386</v>
      </c>
      <c r="I5777" s="196" t="s">
        <v>5650</v>
      </c>
      <c r="J5777" s="196" t="s">
        <v>5503</v>
      </c>
      <c r="K5777" s="197">
        <v>28.36</v>
      </c>
      <c r="L5777" s="196" t="s">
        <v>5433</v>
      </c>
    </row>
    <row r="5778" spans="1:12" ht="15.75">
      <c r="A5778" s="196" t="s">
        <v>11297</v>
      </c>
      <c r="B5778" s="196" t="s">
        <v>11298</v>
      </c>
      <c r="C5778" s="196" t="s">
        <v>11332</v>
      </c>
      <c r="D5778" s="196">
        <v>107</v>
      </c>
      <c r="E5778" s="197" t="s">
        <v>144</v>
      </c>
      <c r="F5778" s="196" t="s">
        <v>144</v>
      </c>
      <c r="G5778" s="196">
        <v>87559</v>
      </c>
      <c r="H5778" s="196" t="s">
        <v>11387</v>
      </c>
      <c r="I5778" s="196" t="s">
        <v>5650</v>
      </c>
      <c r="J5778" s="196" t="s">
        <v>5503</v>
      </c>
      <c r="K5778" s="197">
        <v>25.57</v>
      </c>
      <c r="L5778" s="196" t="s">
        <v>5433</v>
      </c>
    </row>
    <row r="5779" spans="1:12" ht="15.75">
      <c r="A5779" s="196" t="s">
        <v>11297</v>
      </c>
      <c r="B5779" s="196" t="s">
        <v>11298</v>
      </c>
      <c r="C5779" s="196" t="s">
        <v>11332</v>
      </c>
      <c r="D5779" s="196">
        <v>107</v>
      </c>
      <c r="E5779" s="197" t="s">
        <v>144</v>
      </c>
      <c r="F5779" s="196" t="s">
        <v>144</v>
      </c>
      <c r="G5779" s="196">
        <v>87561</v>
      </c>
      <c r="H5779" s="196" t="s">
        <v>11388</v>
      </c>
      <c r="I5779" s="196" t="s">
        <v>5650</v>
      </c>
      <c r="J5779" s="196" t="s">
        <v>5503</v>
      </c>
      <c r="K5779" s="197">
        <v>28.62</v>
      </c>
      <c r="L5779" s="196" t="s">
        <v>5433</v>
      </c>
    </row>
    <row r="5780" spans="1:12" ht="15.75">
      <c r="A5780" s="196" t="s">
        <v>11297</v>
      </c>
      <c r="B5780" s="196" t="s">
        <v>11298</v>
      </c>
      <c r="C5780" s="196" t="s">
        <v>11332</v>
      </c>
      <c r="D5780" s="196">
        <v>107</v>
      </c>
      <c r="E5780" s="197" t="s">
        <v>144</v>
      </c>
      <c r="F5780" s="196" t="s">
        <v>144</v>
      </c>
      <c r="G5780" s="196">
        <v>87775</v>
      </c>
      <c r="H5780" s="196" t="s">
        <v>11389</v>
      </c>
      <c r="I5780" s="196" t="s">
        <v>5650</v>
      </c>
      <c r="J5780" s="196" t="s">
        <v>5503</v>
      </c>
      <c r="K5780" s="197">
        <v>48.89</v>
      </c>
      <c r="L5780" s="196" t="s">
        <v>5433</v>
      </c>
    </row>
    <row r="5781" spans="1:12" ht="15.75">
      <c r="A5781" s="196" t="s">
        <v>11297</v>
      </c>
      <c r="B5781" s="196" t="s">
        <v>11298</v>
      </c>
      <c r="C5781" s="196" t="s">
        <v>11332</v>
      </c>
      <c r="D5781" s="196">
        <v>107</v>
      </c>
      <c r="E5781" s="197" t="s">
        <v>144</v>
      </c>
      <c r="F5781" s="196" t="s">
        <v>144</v>
      </c>
      <c r="G5781" s="196">
        <v>87777</v>
      </c>
      <c r="H5781" s="196" t="s">
        <v>11390</v>
      </c>
      <c r="I5781" s="196" t="s">
        <v>5650</v>
      </c>
      <c r="J5781" s="196" t="s">
        <v>5503</v>
      </c>
      <c r="K5781" s="197">
        <v>52.15</v>
      </c>
      <c r="L5781" s="196" t="s">
        <v>5433</v>
      </c>
    </row>
    <row r="5782" spans="1:12" ht="15.75">
      <c r="A5782" s="196" t="s">
        <v>11297</v>
      </c>
      <c r="B5782" s="196" t="s">
        <v>11298</v>
      </c>
      <c r="C5782" s="196" t="s">
        <v>11332</v>
      </c>
      <c r="D5782" s="196">
        <v>107</v>
      </c>
      <c r="E5782" s="197" t="s">
        <v>144</v>
      </c>
      <c r="F5782" s="196" t="s">
        <v>144</v>
      </c>
      <c r="G5782" s="196">
        <v>87778</v>
      </c>
      <c r="H5782" s="196" t="s">
        <v>11391</v>
      </c>
      <c r="I5782" s="196" t="s">
        <v>5650</v>
      </c>
      <c r="J5782" s="196" t="s">
        <v>5503</v>
      </c>
      <c r="K5782" s="197">
        <v>61.43</v>
      </c>
      <c r="L5782" s="196" t="s">
        <v>5433</v>
      </c>
    </row>
    <row r="5783" spans="1:12" ht="15.75">
      <c r="A5783" s="196" t="s">
        <v>11297</v>
      </c>
      <c r="B5783" s="196" t="s">
        <v>11298</v>
      </c>
      <c r="C5783" s="196" t="s">
        <v>11332</v>
      </c>
      <c r="D5783" s="196">
        <v>107</v>
      </c>
      <c r="E5783" s="197" t="s">
        <v>144</v>
      </c>
      <c r="F5783" s="196" t="s">
        <v>144</v>
      </c>
      <c r="G5783" s="196">
        <v>87779</v>
      </c>
      <c r="H5783" s="196" t="s">
        <v>11392</v>
      </c>
      <c r="I5783" s="196" t="s">
        <v>5650</v>
      </c>
      <c r="J5783" s="196" t="s">
        <v>5503</v>
      </c>
      <c r="K5783" s="197">
        <v>56.86</v>
      </c>
      <c r="L5783" s="196" t="s">
        <v>5433</v>
      </c>
    </row>
    <row r="5784" spans="1:12" ht="15.75">
      <c r="A5784" s="196" t="s">
        <v>11297</v>
      </c>
      <c r="B5784" s="196" t="s">
        <v>11298</v>
      </c>
      <c r="C5784" s="196" t="s">
        <v>11332</v>
      </c>
      <c r="D5784" s="196">
        <v>107</v>
      </c>
      <c r="E5784" s="197" t="s">
        <v>144</v>
      </c>
      <c r="F5784" s="196" t="s">
        <v>144</v>
      </c>
      <c r="G5784" s="196">
        <v>87781</v>
      </c>
      <c r="H5784" s="196" t="s">
        <v>11393</v>
      </c>
      <c r="I5784" s="196" t="s">
        <v>5650</v>
      </c>
      <c r="J5784" s="196" t="s">
        <v>5503</v>
      </c>
      <c r="K5784" s="197">
        <v>61.23</v>
      </c>
      <c r="L5784" s="196" t="s">
        <v>5433</v>
      </c>
    </row>
    <row r="5785" spans="1:12" ht="15.75">
      <c r="A5785" s="196" t="s">
        <v>11297</v>
      </c>
      <c r="B5785" s="196" t="s">
        <v>11298</v>
      </c>
      <c r="C5785" s="196" t="s">
        <v>11332</v>
      </c>
      <c r="D5785" s="196">
        <v>107</v>
      </c>
      <c r="E5785" s="197" t="s">
        <v>144</v>
      </c>
      <c r="F5785" s="196" t="s">
        <v>144</v>
      </c>
      <c r="G5785" s="196">
        <v>87783</v>
      </c>
      <c r="H5785" s="196" t="s">
        <v>11394</v>
      </c>
      <c r="I5785" s="196" t="s">
        <v>5650</v>
      </c>
      <c r="J5785" s="196" t="s">
        <v>5503</v>
      </c>
      <c r="K5785" s="197">
        <v>75.47</v>
      </c>
      <c r="L5785" s="196" t="s">
        <v>5433</v>
      </c>
    </row>
    <row r="5786" spans="1:12" ht="15.75">
      <c r="A5786" s="196" t="s">
        <v>11297</v>
      </c>
      <c r="B5786" s="196" t="s">
        <v>11298</v>
      </c>
      <c r="C5786" s="196" t="s">
        <v>11332</v>
      </c>
      <c r="D5786" s="196">
        <v>107</v>
      </c>
      <c r="E5786" s="197" t="s">
        <v>144</v>
      </c>
      <c r="F5786" s="196" t="s">
        <v>144</v>
      </c>
      <c r="G5786" s="196">
        <v>87784</v>
      </c>
      <c r="H5786" s="196" t="s">
        <v>11395</v>
      </c>
      <c r="I5786" s="196" t="s">
        <v>5650</v>
      </c>
      <c r="J5786" s="196" t="s">
        <v>5503</v>
      </c>
      <c r="K5786" s="197">
        <v>64.84</v>
      </c>
      <c r="L5786" s="196" t="s">
        <v>5433</v>
      </c>
    </row>
    <row r="5787" spans="1:12" ht="15.75">
      <c r="A5787" s="196" t="s">
        <v>11297</v>
      </c>
      <c r="B5787" s="196" t="s">
        <v>11298</v>
      </c>
      <c r="C5787" s="196" t="s">
        <v>11332</v>
      </c>
      <c r="D5787" s="196">
        <v>107</v>
      </c>
      <c r="E5787" s="197" t="s">
        <v>144</v>
      </c>
      <c r="F5787" s="196" t="s">
        <v>144</v>
      </c>
      <c r="G5787" s="196">
        <v>87786</v>
      </c>
      <c r="H5787" s="196" t="s">
        <v>11396</v>
      </c>
      <c r="I5787" s="196" t="s">
        <v>5650</v>
      </c>
      <c r="J5787" s="196" t="s">
        <v>5503</v>
      </c>
      <c r="K5787" s="197">
        <v>70.319999999999993</v>
      </c>
      <c r="L5787" s="196" t="s">
        <v>5433</v>
      </c>
    </row>
    <row r="5788" spans="1:12" ht="15.75">
      <c r="A5788" s="196" t="s">
        <v>11297</v>
      </c>
      <c r="B5788" s="196" t="s">
        <v>11298</v>
      </c>
      <c r="C5788" s="196" t="s">
        <v>11332</v>
      </c>
      <c r="D5788" s="196">
        <v>107</v>
      </c>
      <c r="E5788" s="197" t="s">
        <v>144</v>
      </c>
      <c r="F5788" s="196" t="s">
        <v>144</v>
      </c>
      <c r="G5788" s="196">
        <v>87787</v>
      </c>
      <c r="H5788" s="196" t="s">
        <v>11397</v>
      </c>
      <c r="I5788" s="196" t="s">
        <v>5650</v>
      </c>
      <c r="J5788" s="196" t="s">
        <v>5503</v>
      </c>
      <c r="K5788" s="197">
        <v>89.5</v>
      </c>
      <c r="L5788" s="196" t="s">
        <v>5433</v>
      </c>
    </row>
    <row r="5789" spans="1:12" ht="15.75">
      <c r="A5789" s="196" t="s">
        <v>11297</v>
      </c>
      <c r="B5789" s="196" t="s">
        <v>11298</v>
      </c>
      <c r="C5789" s="196" t="s">
        <v>11332</v>
      </c>
      <c r="D5789" s="196">
        <v>107</v>
      </c>
      <c r="E5789" s="197" t="s">
        <v>144</v>
      </c>
      <c r="F5789" s="196" t="s">
        <v>144</v>
      </c>
      <c r="G5789" s="196">
        <v>87788</v>
      </c>
      <c r="H5789" s="196" t="s">
        <v>11398</v>
      </c>
      <c r="I5789" s="196" t="s">
        <v>5650</v>
      </c>
      <c r="J5789" s="196" t="s">
        <v>5503</v>
      </c>
      <c r="K5789" s="197">
        <v>82.96</v>
      </c>
      <c r="L5789" s="196" t="s">
        <v>5433</v>
      </c>
    </row>
    <row r="5790" spans="1:12" ht="15.75">
      <c r="A5790" s="196" t="s">
        <v>11297</v>
      </c>
      <c r="B5790" s="196" t="s">
        <v>11298</v>
      </c>
      <c r="C5790" s="196" t="s">
        <v>11332</v>
      </c>
      <c r="D5790" s="196">
        <v>107</v>
      </c>
      <c r="E5790" s="197" t="s">
        <v>144</v>
      </c>
      <c r="F5790" s="196" t="s">
        <v>144</v>
      </c>
      <c r="G5790" s="196">
        <v>87790</v>
      </c>
      <c r="H5790" s="196" t="s">
        <v>11399</v>
      </c>
      <c r="I5790" s="196" t="s">
        <v>5650</v>
      </c>
      <c r="J5790" s="196" t="s">
        <v>5503</v>
      </c>
      <c r="K5790" s="197">
        <v>88.99</v>
      </c>
      <c r="L5790" s="196" t="s">
        <v>5433</v>
      </c>
    </row>
    <row r="5791" spans="1:12" ht="15.75">
      <c r="A5791" s="196" t="s">
        <v>11297</v>
      </c>
      <c r="B5791" s="196" t="s">
        <v>11298</v>
      </c>
      <c r="C5791" s="196" t="s">
        <v>11332</v>
      </c>
      <c r="D5791" s="196">
        <v>107</v>
      </c>
      <c r="E5791" s="197" t="s">
        <v>144</v>
      </c>
      <c r="F5791" s="196" t="s">
        <v>144</v>
      </c>
      <c r="G5791" s="196">
        <v>87791</v>
      </c>
      <c r="H5791" s="196" t="s">
        <v>11400</v>
      </c>
      <c r="I5791" s="196" t="s">
        <v>5650</v>
      </c>
      <c r="J5791" s="196" t="s">
        <v>5503</v>
      </c>
      <c r="K5791" s="197">
        <v>106.98</v>
      </c>
      <c r="L5791" s="196" t="s">
        <v>5433</v>
      </c>
    </row>
    <row r="5792" spans="1:12" ht="15.75">
      <c r="A5792" s="196" t="s">
        <v>11297</v>
      </c>
      <c r="B5792" s="196" t="s">
        <v>11298</v>
      </c>
      <c r="C5792" s="196" t="s">
        <v>11332</v>
      </c>
      <c r="D5792" s="196">
        <v>107</v>
      </c>
      <c r="E5792" s="197" t="s">
        <v>144</v>
      </c>
      <c r="F5792" s="196" t="s">
        <v>144</v>
      </c>
      <c r="G5792" s="196">
        <v>87792</v>
      </c>
      <c r="H5792" s="196" t="s">
        <v>11401</v>
      </c>
      <c r="I5792" s="196" t="s">
        <v>5650</v>
      </c>
      <c r="J5792" s="196" t="s">
        <v>5503</v>
      </c>
      <c r="K5792" s="197">
        <v>33.08</v>
      </c>
      <c r="L5792" s="196" t="s">
        <v>5433</v>
      </c>
    </row>
    <row r="5793" spans="1:12" ht="15.75">
      <c r="A5793" s="196" t="s">
        <v>11297</v>
      </c>
      <c r="B5793" s="196" t="s">
        <v>11298</v>
      </c>
      <c r="C5793" s="196" t="s">
        <v>11332</v>
      </c>
      <c r="D5793" s="196">
        <v>107</v>
      </c>
      <c r="E5793" s="197" t="s">
        <v>144</v>
      </c>
      <c r="F5793" s="196" t="s">
        <v>144</v>
      </c>
      <c r="G5793" s="196">
        <v>87794</v>
      </c>
      <c r="H5793" s="196" t="s">
        <v>11402</v>
      </c>
      <c r="I5793" s="196" t="s">
        <v>5650</v>
      </c>
      <c r="J5793" s="196" t="s">
        <v>5503</v>
      </c>
      <c r="K5793" s="197">
        <v>36.119999999999997</v>
      </c>
      <c r="L5793" s="196" t="s">
        <v>5433</v>
      </c>
    </row>
    <row r="5794" spans="1:12" ht="15.75">
      <c r="A5794" s="196" t="s">
        <v>11297</v>
      </c>
      <c r="B5794" s="196" t="s">
        <v>11298</v>
      </c>
      <c r="C5794" s="196" t="s">
        <v>11332</v>
      </c>
      <c r="D5794" s="196">
        <v>107</v>
      </c>
      <c r="E5794" s="197" t="s">
        <v>144</v>
      </c>
      <c r="F5794" s="196" t="s">
        <v>144</v>
      </c>
      <c r="G5794" s="196">
        <v>87795</v>
      </c>
      <c r="H5794" s="196" t="s">
        <v>11403</v>
      </c>
      <c r="I5794" s="196" t="s">
        <v>5650</v>
      </c>
      <c r="J5794" s="196" t="s">
        <v>5503</v>
      </c>
      <c r="K5794" s="197">
        <v>44.42</v>
      </c>
      <c r="L5794" s="196" t="s">
        <v>5433</v>
      </c>
    </row>
    <row r="5795" spans="1:12" ht="15.75">
      <c r="A5795" s="196" t="s">
        <v>11297</v>
      </c>
      <c r="B5795" s="196" t="s">
        <v>11298</v>
      </c>
      <c r="C5795" s="196" t="s">
        <v>11332</v>
      </c>
      <c r="D5795" s="196">
        <v>107</v>
      </c>
      <c r="E5795" s="197" t="s">
        <v>144</v>
      </c>
      <c r="F5795" s="196" t="s">
        <v>144</v>
      </c>
      <c r="G5795" s="196">
        <v>87797</v>
      </c>
      <c r="H5795" s="196" t="s">
        <v>11404</v>
      </c>
      <c r="I5795" s="196" t="s">
        <v>5650</v>
      </c>
      <c r="J5795" s="196" t="s">
        <v>5503</v>
      </c>
      <c r="K5795" s="197">
        <v>40.75</v>
      </c>
      <c r="L5795" s="196" t="s">
        <v>5433</v>
      </c>
    </row>
    <row r="5796" spans="1:12" ht="15.75">
      <c r="A5796" s="196" t="s">
        <v>11297</v>
      </c>
      <c r="B5796" s="196" t="s">
        <v>11298</v>
      </c>
      <c r="C5796" s="196" t="s">
        <v>11332</v>
      </c>
      <c r="D5796" s="196">
        <v>107</v>
      </c>
      <c r="E5796" s="197" t="s">
        <v>144</v>
      </c>
      <c r="F5796" s="196" t="s">
        <v>144</v>
      </c>
      <c r="G5796" s="196">
        <v>87799</v>
      </c>
      <c r="H5796" s="196" t="s">
        <v>11405</v>
      </c>
      <c r="I5796" s="196" t="s">
        <v>5650</v>
      </c>
      <c r="J5796" s="196" t="s">
        <v>5503</v>
      </c>
      <c r="K5796" s="197">
        <v>44.83</v>
      </c>
      <c r="L5796" s="196" t="s">
        <v>5433</v>
      </c>
    </row>
    <row r="5797" spans="1:12" ht="15.75">
      <c r="A5797" s="196" t="s">
        <v>11297</v>
      </c>
      <c r="B5797" s="196" t="s">
        <v>11298</v>
      </c>
      <c r="C5797" s="196" t="s">
        <v>11332</v>
      </c>
      <c r="D5797" s="196">
        <v>107</v>
      </c>
      <c r="E5797" s="197" t="s">
        <v>144</v>
      </c>
      <c r="F5797" s="196" t="s">
        <v>144</v>
      </c>
      <c r="G5797" s="196">
        <v>87800</v>
      </c>
      <c r="H5797" s="196" t="s">
        <v>11406</v>
      </c>
      <c r="I5797" s="196" t="s">
        <v>5650</v>
      </c>
      <c r="J5797" s="196" t="s">
        <v>5503</v>
      </c>
      <c r="K5797" s="197">
        <v>57.75</v>
      </c>
      <c r="L5797" s="196" t="s">
        <v>5433</v>
      </c>
    </row>
    <row r="5798" spans="1:12" ht="15.75">
      <c r="A5798" s="196" t="s">
        <v>11297</v>
      </c>
      <c r="B5798" s="196" t="s">
        <v>11298</v>
      </c>
      <c r="C5798" s="196" t="s">
        <v>11332</v>
      </c>
      <c r="D5798" s="196">
        <v>107</v>
      </c>
      <c r="E5798" s="197" t="s">
        <v>144</v>
      </c>
      <c r="F5798" s="196" t="s">
        <v>144</v>
      </c>
      <c r="G5798" s="196">
        <v>87801</v>
      </c>
      <c r="H5798" s="196" t="s">
        <v>11407</v>
      </c>
      <c r="I5798" s="196" t="s">
        <v>5650</v>
      </c>
      <c r="J5798" s="196" t="s">
        <v>5503</v>
      </c>
      <c r="K5798" s="197">
        <v>48.42</v>
      </c>
      <c r="L5798" s="196" t="s">
        <v>5433</v>
      </c>
    </row>
    <row r="5799" spans="1:12" ht="15.75">
      <c r="A5799" s="196" t="s">
        <v>11297</v>
      </c>
      <c r="B5799" s="196" t="s">
        <v>11298</v>
      </c>
      <c r="C5799" s="196" t="s">
        <v>11332</v>
      </c>
      <c r="D5799" s="196">
        <v>107</v>
      </c>
      <c r="E5799" s="197" t="s">
        <v>144</v>
      </c>
      <c r="F5799" s="196" t="s">
        <v>144</v>
      </c>
      <c r="G5799" s="196">
        <v>87803</v>
      </c>
      <c r="H5799" s="196" t="s">
        <v>11408</v>
      </c>
      <c r="I5799" s="196" t="s">
        <v>5650</v>
      </c>
      <c r="J5799" s="196" t="s">
        <v>5503</v>
      </c>
      <c r="K5799" s="197">
        <v>53.53</v>
      </c>
      <c r="L5799" s="196" t="s">
        <v>5433</v>
      </c>
    </row>
    <row r="5800" spans="1:12" ht="15.75">
      <c r="A5800" s="196" t="s">
        <v>11297</v>
      </c>
      <c r="B5800" s="196" t="s">
        <v>11298</v>
      </c>
      <c r="C5800" s="196" t="s">
        <v>11332</v>
      </c>
      <c r="D5800" s="196">
        <v>107</v>
      </c>
      <c r="E5800" s="197" t="s">
        <v>144</v>
      </c>
      <c r="F5800" s="196" t="s">
        <v>144</v>
      </c>
      <c r="G5800" s="196">
        <v>87804</v>
      </c>
      <c r="H5800" s="196" t="s">
        <v>11409</v>
      </c>
      <c r="I5800" s="196" t="s">
        <v>5650</v>
      </c>
      <c r="J5800" s="196" t="s">
        <v>5503</v>
      </c>
      <c r="K5800" s="197">
        <v>71.09</v>
      </c>
      <c r="L5800" s="196" t="s">
        <v>5433</v>
      </c>
    </row>
    <row r="5801" spans="1:12" ht="15.75">
      <c r="A5801" s="196" t="s">
        <v>11297</v>
      </c>
      <c r="B5801" s="196" t="s">
        <v>11298</v>
      </c>
      <c r="C5801" s="196" t="s">
        <v>11332</v>
      </c>
      <c r="D5801" s="196">
        <v>107</v>
      </c>
      <c r="E5801" s="197" t="s">
        <v>144</v>
      </c>
      <c r="F5801" s="196" t="s">
        <v>144</v>
      </c>
      <c r="G5801" s="196">
        <v>87805</v>
      </c>
      <c r="H5801" s="196" t="s">
        <v>11410</v>
      </c>
      <c r="I5801" s="196" t="s">
        <v>5650</v>
      </c>
      <c r="J5801" s="196" t="s">
        <v>5503</v>
      </c>
      <c r="K5801" s="197">
        <v>55.48</v>
      </c>
      <c r="L5801" s="196" t="s">
        <v>5433</v>
      </c>
    </row>
    <row r="5802" spans="1:12" ht="15.75">
      <c r="A5802" s="196" t="s">
        <v>11297</v>
      </c>
      <c r="B5802" s="196" t="s">
        <v>11298</v>
      </c>
      <c r="C5802" s="196" t="s">
        <v>11332</v>
      </c>
      <c r="D5802" s="196">
        <v>107</v>
      </c>
      <c r="E5802" s="197" t="s">
        <v>144</v>
      </c>
      <c r="F5802" s="196" t="s">
        <v>144</v>
      </c>
      <c r="G5802" s="196">
        <v>87807</v>
      </c>
      <c r="H5802" s="196" t="s">
        <v>11411</v>
      </c>
      <c r="I5802" s="196" t="s">
        <v>5650</v>
      </c>
      <c r="J5802" s="196" t="s">
        <v>5503</v>
      </c>
      <c r="K5802" s="197">
        <v>61.12</v>
      </c>
      <c r="L5802" s="196" t="s">
        <v>5433</v>
      </c>
    </row>
    <row r="5803" spans="1:12" ht="15.75">
      <c r="A5803" s="196" t="s">
        <v>11297</v>
      </c>
      <c r="B5803" s="196" t="s">
        <v>11298</v>
      </c>
      <c r="C5803" s="196" t="s">
        <v>11332</v>
      </c>
      <c r="D5803" s="196">
        <v>107</v>
      </c>
      <c r="E5803" s="197" t="s">
        <v>144</v>
      </c>
      <c r="F5803" s="196" t="s">
        <v>144</v>
      </c>
      <c r="G5803" s="196">
        <v>87808</v>
      </c>
      <c r="H5803" s="196" t="s">
        <v>11412</v>
      </c>
      <c r="I5803" s="196" t="s">
        <v>5650</v>
      </c>
      <c r="J5803" s="196" t="s">
        <v>5503</v>
      </c>
      <c r="K5803" s="197">
        <v>77.349999999999994</v>
      </c>
      <c r="L5803" s="196" t="s">
        <v>5433</v>
      </c>
    </row>
    <row r="5804" spans="1:12" ht="15.75">
      <c r="A5804" s="196" t="s">
        <v>11297</v>
      </c>
      <c r="B5804" s="196" t="s">
        <v>11298</v>
      </c>
      <c r="C5804" s="196" t="s">
        <v>11332</v>
      </c>
      <c r="D5804" s="196">
        <v>107</v>
      </c>
      <c r="E5804" s="197" t="s">
        <v>144</v>
      </c>
      <c r="F5804" s="196" t="s">
        <v>144</v>
      </c>
      <c r="G5804" s="196">
        <v>87809</v>
      </c>
      <c r="H5804" s="196" t="s">
        <v>11413</v>
      </c>
      <c r="I5804" s="196" t="s">
        <v>5650</v>
      </c>
      <c r="J5804" s="196" t="s">
        <v>5503</v>
      </c>
      <c r="K5804" s="197">
        <v>75.63</v>
      </c>
      <c r="L5804" s="196" t="s">
        <v>5433</v>
      </c>
    </row>
    <row r="5805" spans="1:12" ht="15.75">
      <c r="A5805" s="196" t="s">
        <v>11297</v>
      </c>
      <c r="B5805" s="196" t="s">
        <v>11298</v>
      </c>
      <c r="C5805" s="196" t="s">
        <v>11332</v>
      </c>
      <c r="D5805" s="196">
        <v>107</v>
      </c>
      <c r="E5805" s="197" t="s">
        <v>144</v>
      </c>
      <c r="F5805" s="196" t="s">
        <v>144</v>
      </c>
      <c r="G5805" s="196">
        <v>87811</v>
      </c>
      <c r="H5805" s="196" t="s">
        <v>11414</v>
      </c>
      <c r="I5805" s="196" t="s">
        <v>5650</v>
      </c>
      <c r="J5805" s="196" t="s">
        <v>5884</v>
      </c>
      <c r="K5805" s="197">
        <v>78.67</v>
      </c>
      <c r="L5805" s="196" t="s">
        <v>5433</v>
      </c>
    </row>
    <row r="5806" spans="1:12" ht="15.75">
      <c r="A5806" s="196" t="s">
        <v>11297</v>
      </c>
      <c r="B5806" s="196" t="s">
        <v>11298</v>
      </c>
      <c r="C5806" s="196" t="s">
        <v>11332</v>
      </c>
      <c r="D5806" s="196">
        <v>107</v>
      </c>
      <c r="E5806" s="197" t="s">
        <v>144</v>
      </c>
      <c r="F5806" s="196" t="s">
        <v>144</v>
      </c>
      <c r="G5806" s="196">
        <v>87812</v>
      </c>
      <c r="H5806" s="196" t="s">
        <v>11415</v>
      </c>
      <c r="I5806" s="196" t="s">
        <v>5650</v>
      </c>
      <c r="J5806" s="196" t="s">
        <v>5503</v>
      </c>
      <c r="K5806" s="197">
        <v>86.57</v>
      </c>
      <c r="L5806" s="196" t="s">
        <v>5433</v>
      </c>
    </row>
    <row r="5807" spans="1:12" ht="15.75">
      <c r="A5807" s="196" t="s">
        <v>11297</v>
      </c>
      <c r="B5807" s="196" t="s">
        <v>11298</v>
      </c>
      <c r="C5807" s="196" t="s">
        <v>11332</v>
      </c>
      <c r="D5807" s="196">
        <v>107</v>
      </c>
      <c r="E5807" s="197" t="s">
        <v>144</v>
      </c>
      <c r="F5807" s="196" t="s">
        <v>144</v>
      </c>
      <c r="G5807" s="196">
        <v>87813</v>
      </c>
      <c r="H5807" s="196" t="s">
        <v>11416</v>
      </c>
      <c r="I5807" s="196" t="s">
        <v>5650</v>
      </c>
      <c r="J5807" s="196" t="s">
        <v>5503</v>
      </c>
      <c r="K5807" s="197">
        <v>83.29</v>
      </c>
      <c r="L5807" s="196" t="s">
        <v>5433</v>
      </c>
    </row>
    <row r="5808" spans="1:12" ht="15.75">
      <c r="A5808" s="196" t="s">
        <v>11297</v>
      </c>
      <c r="B5808" s="196" t="s">
        <v>11298</v>
      </c>
      <c r="C5808" s="196" t="s">
        <v>11332</v>
      </c>
      <c r="D5808" s="196">
        <v>107</v>
      </c>
      <c r="E5808" s="197" t="s">
        <v>144</v>
      </c>
      <c r="F5808" s="196" t="s">
        <v>144</v>
      </c>
      <c r="G5808" s="196">
        <v>87815</v>
      </c>
      <c r="H5808" s="196" t="s">
        <v>11417</v>
      </c>
      <c r="I5808" s="196" t="s">
        <v>5650</v>
      </c>
      <c r="J5808" s="196" t="s">
        <v>5884</v>
      </c>
      <c r="K5808" s="197">
        <v>87.37</v>
      </c>
      <c r="L5808" s="196" t="s">
        <v>5433</v>
      </c>
    </row>
    <row r="5809" spans="1:12" ht="15.75">
      <c r="A5809" s="196" t="s">
        <v>11297</v>
      </c>
      <c r="B5809" s="196" t="s">
        <v>11298</v>
      </c>
      <c r="C5809" s="196" t="s">
        <v>11332</v>
      </c>
      <c r="D5809" s="196">
        <v>107</v>
      </c>
      <c r="E5809" s="197" t="s">
        <v>144</v>
      </c>
      <c r="F5809" s="196" t="s">
        <v>144</v>
      </c>
      <c r="G5809" s="196">
        <v>87816</v>
      </c>
      <c r="H5809" s="196" t="s">
        <v>11418</v>
      </c>
      <c r="I5809" s="196" t="s">
        <v>5650</v>
      </c>
      <c r="J5809" s="196" t="s">
        <v>5503</v>
      </c>
      <c r="K5809" s="197">
        <v>99.91</v>
      </c>
      <c r="L5809" s="196" t="s">
        <v>5433</v>
      </c>
    </row>
    <row r="5810" spans="1:12" ht="15.75">
      <c r="A5810" s="196" t="s">
        <v>11297</v>
      </c>
      <c r="B5810" s="196" t="s">
        <v>11298</v>
      </c>
      <c r="C5810" s="196" t="s">
        <v>11332</v>
      </c>
      <c r="D5810" s="196">
        <v>107</v>
      </c>
      <c r="E5810" s="197" t="s">
        <v>144</v>
      </c>
      <c r="F5810" s="196" t="s">
        <v>144</v>
      </c>
      <c r="G5810" s="196">
        <v>87817</v>
      </c>
      <c r="H5810" s="196" t="s">
        <v>11419</v>
      </c>
      <c r="I5810" s="196" t="s">
        <v>5650</v>
      </c>
      <c r="J5810" s="196" t="s">
        <v>5503</v>
      </c>
      <c r="K5810" s="197">
        <v>90.56</v>
      </c>
      <c r="L5810" s="196" t="s">
        <v>5433</v>
      </c>
    </row>
    <row r="5811" spans="1:12" ht="15.75">
      <c r="A5811" s="196" t="s">
        <v>11297</v>
      </c>
      <c r="B5811" s="196" t="s">
        <v>11298</v>
      </c>
      <c r="C5811" s="196" t="s">
        <v>11332</v>
      </c>
      <c r="D5811" s="196">
        <v>107</v>
      </c>
      <c r="E5811" s="197" t="s">
        <v>144</v>
      </c>
      <c r="F5811" s="196" t="s">
        <v>144</v>
      </c>
      <c r="G5811" s="196">
        <v>87819</v>
      </c>
      <c r="H5811" s="196" t="s">
        <v>11420</v>
      </c>
      <c r="I5811" s="196" t="s">
        <v>5650</v>
      </c>
      <c r="J5811" s="196" t="s">
        <v>5884</v>
      </c>
      <c r="K5811" s="197">
        <v>95.67</v>
      </c>
      <c r="L5811" s="196" t="s">
        <v>5433</v>
      </c>
    </row>
    <row r="5812" spans="1:12" ht="15.75">
      <c r="A5812" s="196" t="s">
        <v>11297</v>
      </c>
      <c r="B5812" s="196" t="s">
        <v>11298</v>
      </c>
      <c r="C5812" s="196" t="s">
        <v>11332</v>
      </c>
      <c r="D5812" s="196">
        <v>107</v>
      </c>
      <c r="E5812" s="197" t="s">
        <v>144</v>
      </c>
      <c r="F5812" s="196" t="s">
        <v>144</v>
      </c>
      <c r="G5812" s="196">
        <v>87820</v>
      </c>
      <c r="H5812" s="196" t="s">
        <v>11421</v>
      </c>
      <c r="I5812" s="196" t="s">
        <v>5650</v>
      </c>
      <c r="J5812" s="196" t="s">
        <v>5503</v>
      </c>
      <c r="K5812" s="197">
        <v>113.24</v>
      </c>
      <c r="L5812" s="196" t="s">
        <v>5433</v>
      </c>
    </row>
    <row r="5813" spans="1:12" ht="15.75">
      <c r="A5813" s="196" t="s">
        <v>11297</v>
      </c>
      <c r="B5813" s="196" t="s">
        <v>11298</v>
      </c>
      <c r="C5813" s="196" t="s">
        <v>11332</v>
      </c>
      <c r="D5813" s="196">
        <v>107</v>
      </c>
      <c r="E5813" s="197" t="s">
        <v>144</v>
      </c>
      <c r="F5813" s="196" t="s">
        <v>144</v>
      </c>
      <c r="G5813" s="196">
        <v>87821</v>
      </c>
      <c r="H5813" s="196" t="s">
        <v>11422</v>
      </c>
      <c r="I5813" s="196" t="s">
        <v>5650</v>
      </c>
      <c r="J5813" s="196" t="s">
        <v>5503</v>
      </c>
      <c r="K5813" s="197">
        <v>130.36000000000001</v>
      </c>
      <c r="L5813" s="196" t="s">
        <v>5433</v>
      </c>
    </row>
    <row r="5814" spans="1:12" ht="15.75">
      <c r="A5814" s="196" t="s">
        <v>11297</v>
      </c>
      <c r="B5814" s="196" t="s">
        <v>11298</v>
      </c>
      <c r="C5814" s="196" t="s">
        <v>11332</v>
      </c>
      <c r="D5814" s="196">
        <v>107</v>
      </c>
      <c r="E5814" s="197" t="s">
        <v>144</v>
      </c>
      <c r="F5814" s="196" t="s">
        <v>144</v>
      </c>
      <c r="G5814" s="196">
        <v>87823</v>
      </c>
      <c r="H5814" s="196" t="s">
        <v>11423</v>
      </c>
      <c r="I5814" s="196" t="s">
        <v>5650</v>
      </c>
      <c r="J5814" s="196" t="s">
        <v>5884</v>
      </c>
      <c r="K5814" s="197">
        <v>136</v>
      </c>
      <c r="L5814" s="196" t="s">
        <v>5433</v>
      </c>
    </row>
    <row r="5815" spans="1:12" ht="15.75">
      <c r="A5815" s="196" t="s">
        <v>11297</v>
      </c>
      <c r="B5815" s="196" t="s">
        <v>11298</v>
      </c>
      <c r="C5815" s="196" t="s">
        <v>11332</v>
      </c>
      <c r="D5815" s="196">
        <v>107</v>
      </c>
      <c r="E5815" s="197" t="s">
        <v>144</v>
      </c>
      <c r="F5815" s="196" t="s">
        <v>144</v>
      </c>
      <c r="G5815" s="196">
        <v>87824</v>
      </c>
      <c r="H5815" s="196" t="s">
        <v>11424</v>
      </c>
      <c r="I5815" s="196" t="s">
        <v>5650</v>
      </c>
      <c r="J5815" s="196" t="s">
        <v>5503</v>
      </c>
      <c r="K5815" s="197">
        <v>151.84</v>
      </c>
      <c r="L5815" s="196" t="s">
        <v>5433</v>
      </c>
    </row>
    <row r="5816" spans="1:12" ht="15.75">
      <c r="A5816" s="196" t="s">
        <v>11297</v>
      </c>
      <c r="B5816" s="196" t="s">
        <v>11298</v>
      </c>
      <c r="C5816" s="196" t="s">
        <v>11332</v>
      </c>
      <c r="D5816" s="196">
        <v>107</v>
      </c>
      <c r="E5816" s="197" t="s">
        <v>144</v>
      </c>
      <c r="F5816" s="196" t="s">
        <v>144</v>
      </c>
      <c r="G5816" s="196">
        <v>87825</v>
      </c>
      <c r="H5816" s="196" t="s">
        <v>11425</v>
      </c>
      <c r="I5816" s="196" t="s">
        <v>5650</v>
      </c>
      <c r="J5816" s="196" t="s">
        <v>5503</v>
      </c>
      <c r="K5816" s="197">
        <v>59.96</v>
      </c>
      <c r="L5816" s="196" t="s">
        <v>5433</v>
      </c>
    </row>
    <row r="5817" spans="1:12" ht="15.75">
      <c r="A5817" s="196" t="s">
        <v>11297</v>
      </c>
      <c r="B5817" s="196" t="s">
        <v>11298</v>
      </c>
      <c r="C5817" s="196" t="s">
        <v>11332</v>
      </c>
      <c r="D5817" s="196">
        <v>107</v>
      </c>
      <c r="E5817" s="197" t="s">
        <v>144</v>
      </c>
      <c r="F5817" s="196" t="s">
        <v>144</v>
      </c>
      <c r="G5817" s="196">
        <v>87827</v>
      </c>
      <c r="H5817" s="196" t="s">
        <v>11426</v>
      </c>
      <c r="I5817" s="196" t="s">
        <v>5650</v>
      </c>
      <c r="J5817" s="196" t="s">
        <v>5884</v>
      </c>
      <c r="K5817" s="197">
        <v>63.69</v>
      </c>
      <c r="L5817" s="196" t="s">
        <v>5433</v>
      </c>
    </row>
    <row r="5818" spans="1:12" ht="15.75">
      <c r="A5818" s="196" t="s">
        <v>11297</v>
      </c>
      <c r="B5818" s="196" t="s">
        <v>11298</v>
      </c>
      <c r="C5818" s="196" t="s">
        <v>11332</v>
      </c>
      <c r="D5818" s="196">
        <v>107</v>
      </c>
      <c r="E5818" s="197" t="s">
        <v>144</v>
      </c>
      <c r="F5818" s="196" t="s">
        <v>144</v>
      </c>
      <c r="G5818" s="196">
        <v>87828</v>
      </c>
      <c r="H5818" s="196" t="s">
        <v>11427</v>
      </c>
      <c r="I5818" s="196" t="s">
        <v>5650</v>
      </c>
      <c r="J5818" s="196" t="s">
        <v>5503</v>
      </c>
      <c r="K5818" s="197">
        <v>75.05</v>
      </c>
      <c r="L5818" s="196" t="s">
        <v>5433</v>
      </c>
    </row>
    <row r="5819" spans="1:12" ht="15.75">
      <c r="A5819" s="196" t="s">
        <v>11297</v>
      </c>
      <c r="B5819" s="196" t="s">
        <v>11298</v>
      </c>
      <c r="C5819" s="196" t="s">
        <v>11332</v>
      </c>
      <c r="D5819" s="196">
        <v>107</v>
      </c>
      <c r="E5819" s="197" t="s">
        <v>144</v>
      </c>
      <c r="F5819" s="196" t="s">
        <v>144</v>
      </c>
      <c r="G5819" s="196">
        <v>87829</v>
      </c>
      <c r="H5819" s="196" t="s">
        <v>11428</v>
      </c>
      <c r="I5819" s="196" t="s">
        <v>5650</v>
      </c>
      <c r="J5819" s="196" t="s">
        <v>5503</v>
      </c>
      <c r="K5819" s="197">
        <v>68.599999999999994</v>
      </c>
      <c r="L5819" s="196" t="s">
        <v>5433</v>
      </c>
    </row>
    <row r="5820" spans="1:12" ht="15.75">
      <c r="A5820" s="196" t="s">
        <v>11297</v>
      </c>
      <c r="B5820" s="196" t="s">
        <v>11298</v>
      </c>
      <c r="C5820" s="196" t="s">
        <v>11332</v>
      </c>
      <c r="D5820" s="196">
        <v>107</v>
      </c>
      <c r="E5820" s="197" t="s">
        <v>144</v>
      </c>
      <c r="F5820" s="196" t="s">
        <v>144</v>
      </c>
      <c r="G5820" s="196">
        <v>87831</v>
      </c>
      <c r="H5820" s="196" t="s">
        <v>11429</v>
      </c>
      <c r="I5820" s="196" t="s">
        <v>5650</v>
      </c>
      <c r="J5820" s="196" t="s">
        <v>5884</v>
      </c>
      <c r="K5820" s="197">
        <v>73.599999999999994</v>
      </c>
      <c r="L5820" s="196" t="s">
        <v>5433</v>
      </c>
    </row>
    <row r="5821" spans="1:12" ht="15.75">
      <c r="A5821" s="196" t="s">
        <v>11297</v>
      </c>
      <c r="B5821" s="196" t="s">
        <v>11298</v>
      </c>
      <c r="C5821" s="196" t="s">
        <v>11332</v>
      </c>
      <c r="D5821" s="196">
        <v>107</v>
      </c>
      <c r="E5821" s="197" t="s">
        <v>144</v>
      </c>
      <c r="F5821" s="196" t="s">
        <v>144</v>
      </c>
      <c r="G5821" s="196">
        <v>87832</v>
      </c>
      <c r="H5821" s="196" t="s">
        <v>11430</v>
      </c>
      <c r="I5821" s="196" t="s">
        <v>5650</v>
      </c>
      <c r="J5821" s="196" t="s">
        <v>5503</v>
      </c>
      <c r="K5821" s="197">
        <v>90.61</v>
      </c>
      <c r="L5821" s="196" t="s">
        <v>5433</v>
      </c>
    </row>
    <row r="5822" spans="1:12" ht="15.75">
      <c r="A5822" s="196" t="s">
        <v>11297</v>
      </c>
      <c r="B5822" s="196" t="s">
        <v>11298</v>
      </c>
      <c r="C5822" s="196" t="s">
        <v>11332</v>
      </c>
      <c r="D5822" s="196">
        <v>107</v>
      </c>
      <c r="E5822" s="197" t="s">
        <v>144</v>
      </c>
      <c r="F5822" s="196" t="s">
        <v>144</v>
      </c>
      <c r="G5822" s="196">
        <v>87834</v>
      </c>
      <c r="H5822" s="196" t="s">
        <v>11431</v>
      </c>
      <c r="I5822" s="196" t="s">
        <v>5650</v>
      </c>
      <c r="J5822" s="196" t="s">
        <v>5503</v>
      </c>
      <c r="K5822" s="197">
        <v>120.5</v>
      </c>
      <c r="L5822" s="196" t="s">
        <v>5433</v>
      </c>
    </row>
    <row r="5823" spans="1:12" ht="15.75">
      <c r="A5823" s="196" t="s">
        <v>11297</v>
      </c>
      <c r="B5823" s="196" t="s">
        <v>11298</v>
      </c>
      <c r="C5823" s="196" t="s">
        <v>11332</v>
      </c>
      <c r="D5823" s="196">
        <v>107</v>
      </c>
      <c r="E5823" s="197" t="s">
        <v>144</v>
      </c>
      <c r="F5823" s="196" t="s">
        <v>144</v>
      </c>
      <c r="G5823" s="196">
        <v>87835</v>
      </c>
      <c r="H5823" s="196" t="s">
        <v>11432</v>
      </c>
      <c r="I5823" s="196" t="s">
        <v>5650</v>
      </c>
      <c r="J5823" s="196" t="s">
        <v>5503</v>
      </c>
      <c r="K5823" s="197">
        <v>82.24</v>
      </c>
      <c r="L5823" s="196" t="s">
        <v>5433</v>
      </c>
    </row>
    <row r="5824" spans="1:12" ht="15.75">
      <c r="A5824" s="196" t="s">
        <v>11297</v>
      </c>
      <c r="B5824" s="196" t="s">
        <v>11298</v>
      </c>
      <c r="C5824" s="196" t="s">
        <v>11332</v>
      </c>
      <c r="D5824" s="196">
        <v>107</v>
      </c>
      <c r="E5824" s="197" t="s">
        <v>144</v>
      </c>
      <c r="F5824" s="196" t="s">
        <v>144</v>
      </c>
      <c r="G5824" s="196">
        <v>87836</v>
      </c>
      <c r="H5824" s="196" t="s">
        <v>11433</v>
      </c>
      <c r="I5824" s="196" t="s">
        <v>5650</v>
      </c>
      <c r="J5824" s="196" t="s">
        <v>5503</v>
      </c>
      <c r="K5824" s="197">
        <v>114.16</v>
      </c>
      <c r="L5824" s="196" t="s">
        <v>5433</v>
      </c>
    </row>
    <row r="5825" spans="1:12" ht="15.75">
      <c r="A5825" s="196" t="s">
        <v>11297</v>
      </c>
      <c r="B5825" s="196" t="s">
        <v>11298</v>
      </c>
      <c r="C5825" s="196" t="s">
        <v>11332</v>
      </c>
      <c r="D5825" s="196">
        <v>107</v>
      </c>
      <c r="E5825" s="197" t="s">
        <v>144</v>
      </c>
      <c r="F5825" s="196" t="s">
        <v>144</v>
      </c>
      <c r="G5825" s="196">
        <v>87837</v>
      </c>
      <c r="H5825" s="196" t="s">
        <v>11434</v>
      </c>
      <c r="I5825" s="196" t="s">
        <v>5650</v>
      </c>
      <c r="J5825" s="196" t="s">
        <v>5503</v>
      </c>
      <c r="K5825" s="197">
        <v>76.489999999999995</v>
      </c>
      <c r="L5825" s="196" t="s">
        <v>5433</v>
      </c>
    </row>
    <row r="5826" spans="1:12" ht="15.75">
      <c r="A5826" s="196" t="s">
        <v>11297</v>
      </c>
      <c r="B5826" s="196" t="s">
        <v>11298</v>
      </c>
      <c r="C5826" s="196" t="s">
        <v>11332</v>
      </c>
      <c r="D5826" s="196">
        <v>107</v>
      </c>
      <c r="E5826" s="197" t="s">
        <v>144</v>
      </c>
      <c r="F5826" s="196" t="s">
        <v>144</v>
      </c>
      <c r="G5826" s="196">
        <v>87838</v>
      </c>
      <c r="H5826" s="196" t="s">
        <v>11435</v>
      </c>
      <c r="I5826" s="196" t="s">
        <v>5650</v>
      </c>
      <c r="J5826" s="196" t="s">
        <v>5503</v>
      </c>
      <c r="K5826" s="197">
        <v>127.78</v>
      </c>
      <c r="L5826" s="196" t="s">
        <v>5433</v>
      </c>
    </row>
    <row r="5827" spans="1:12" ht="15.75">
      <c r="A5827" s="196" t="s">
        <v>11297</v>
      </c>
      <c r="B5827" s="196" t="s">
        <v>11298</v>
      </c>
      <c r="C5827" s="196" t="s">
        <v>11332</v>
      </c>
      <c r="D5827" s="196">
        <v>107</v>
      </c>
      <c r="E5827" s="197" t="s">
        <v>144</v>
      </c>
      <c r="F5827" s="196" t="s">
        <v>144</v>
      </c>
      <c r="G5827" s="196">
        <v>87839</v>
      </c>
      <c r="H5827" s="196" t="s">
        <v>11436</v>
      </c>
      <c r="I5827" s="196" t="s">
        <v>5650</v>
      </c>
      <c r="J5827" s="196" t="s">
        <v>5503</v>
      </c>
      <c r="K5827" s="197">
        <v>87.32</v>
      </c>
      <c r="L5827" s="196" t="s">
        <v>5433</v>
      </c>
    </row>
    <row r="5828" spans="1:12" ht="15.75">
      <c r="A5828" s="196" t="s">
        <v>11297</v>
      </c>
      <c r="B5828" s="196" t="s">
        <v>11298</v>
      </c>
      <c r="C5828" s="196" t="s">
        <v>11332</v>
      </c>
      <c r="D5828" s="196">
        <v>107</v>
      </c>
      <c r="E5828" s="197" t="s">
        <v>144</v>
      </c>
      <c r="F5828" s="196" t="s">
        <v>144</v>
      </c>
      <c r="G5828" s="196">
        <v>87840</v>
      </c>
      <c r="H5828" s="196" t="s">
        <v>11437</v>
      </c>
      <c r="I5828" s="196" t="s">
        <v>5650</v>
      </c>
      <c r="J5828" s="196" t="s">
        <v>5503</v>
      </c>
      <c r="K5828" s="197">
        <v>119.88</v>
      </c>
      <c r="L5828" s="196" t="s">
        <v>5433</v>
      </c>
    </row>
    <row r="5829" spans="1:12" ht="15.75">
      <c r="A5829" s="196" t="s">
        <v>11297</v>
      </c>
      <c r="B5829" s="196" t="s">
        <v>11298</v>
      </c>
      <c r="C5829" s="196" t="s">
        <v>11332</v>
      </c>
      <c r="D5829" s="196">
        <v>107</v>
      </c>
      <c r="E5829" s="197" t="s">
        <v>144</v>
      </c>
      <c r="F5829" s="196" t="s">
        <v>144</v>
      </c>
      <c r="G5829" s="196">
        <v>87841</v>
      </c>
      <c r="H5829" s="196" t="s">
        <v>11438</v>
      </c>
      <c r="I5829" s="196" t="s">
        <v>5650</v>
      </c>
      <c r="J5829" s="196" t="s">
        <v>5503</v>
      </c>
      <c r="K5829" s="197">
        <v>79.989999999999995</v>
      </c>
      <c r="L5829" s="196" t="s">
        <v>5433</v>
      </c>
    </row>
    <row r="5830" spans="1:12" ht="15.75">
      <c r="A5830" s="196" t="s">
        <v>11297</v>
      </c>
      <c r="B5830" s="196" t="s">
        <v>11298</v>
      </c>
      <c r="C5830" s="196" t="s">
        <v>11332</v>
      </c>
      <c r="D5830" s="196">
        <v>107</v>
      </c>
      <c r="E5830" s="197" t="s">
        <v>144</v>
      </c>
      <c r="F5830" s="196" t="s">
        <v>144</v>
      </c>
      <c r="G5830" s="196">
        <v>87842</v>
      </c>
      <c r="H5830" s="196" t="s">
        <v>11439</v>
      </c>
      <c r="I5830" s="196" t="s">
        <v>5650</v>
      </c>
      <c r="J5830" s="196" t="s">
        <v>5503</v>
      </c>
      <c r="K5830" s="197">
        <v>126.73</v>
      </c>
      <c r="L5830" s="196" t="s">
        <v>5433</v>
      </c>
    </row>
    <row r="5831" spans="1:12" ht="15.75">
      <c r="A5831" s="196" t="s">
        <v>11297</v>
      </c>
      <c r="B5831" s="196" t="s">
        <v>11298</v>
      </c>
      <c r="C5831" s="196" t="s">
        <v>11332</v>
      </c>
      <c r="D5831" s="196">
        <v>107</v>
      </c>
      <c r="E5831" s="197" t="s">
        <v>144</v>
      </c>
      <c r="F5831" s="196" t="s">
        <v>144</v>
      </c>
      <c r="G5831" s="196">
        <v>87843</v>
      </c>
      <c r="H5831" s="196" t="s">
        <v>11440</v>
      </c>
      <c r="I5831" s="196" t="s">
        <v>5650</v>
      </c>
      <c r="J5831" s="196" t="s">
        <v>5503</v>
      </c>
      <c r="K5831" s="197">
        <v>95.56</v>
      </c>
      <c r="L5831" s="196" t="s">
        <v>5433</v>
      </c>
    </row>
    <row r="5832" spans="1:12" ht="15.75">
      <c r="A5832" s="196" t="s">
        <v>11297</v>
      </c>
      <c r="B5832" s="196" t="s">
        <v>11298</v>
      </c>
      <c r="C5832" s="196" t="s">
        <v>11332</v>
      </c>
      <c r="D5832" s="196">
        <v>107</v>
      </c>
      <c r="E5832" s="197" t="s">
        <v>144</v>
      </c>
      <c r="F5832" s="196" t="s">
        <v>144</v>
      </c>
      <c r="G5832" s="196">
        <v>87844</v>
      </c>
      <c r="H5832" s="196" t="s">
        <v>11441</v>
      </c>
      <c r="I5832" s="196" t="s">
        <v>5650</v>
      </c>
      <c r="J5832" s="196" t="s">
        <v>5503</v>
      </c>
      <c r="K5832" s="197">
        <v>114.64</v>
      </c>
      <c r="L5832" s="196" t="s">
        <v>5433</v>
      </c>
    </row>
    <row r="5833" spans="1:12" ht="15.75">
      <c r="A5833" s="196" t="s">
        <v>11297</v>
      </c>
      <c r="B5833" s="196" t="s">
        <v>11298</v>
      </c>
      <c r="C5833" s="196" t="s">
        <v>11332</v>
      </c>
      <c r="D5833" s="196">
        <v>107</v>
      </c>
      <c r="E5833" s="197" t="s">
        <v>144</v>
      </c>
      <c r="F5833" s="196" t="s">
        <v>144</v>
      </c>
      <c r="G5833" s="196">
        <v>87845</v>
      </c>
      <c r="H5833" s="196" t="s">
        <v>11442</v>
      </c>
      <c r="I5833" s="196" t="s">
        <v>5650</v>
      </c>
      <c r="J5833" s="196" t="s">
        <v>5503</v>
      </c>
      <c r="K5833" s="197">
        <v>84.08</v>
      </c>
      <c r="L5833" s="196" t="s">
        <v>5433</v>
      </c>
    </row>
    <row r="5834" spans="1:12" ht="15.75">
      <c r="A5834" s="196" t="s">
        <v>11297</v>
      </c>
      <c r="B5834" s="196" t="s">
        <v>11298</v>
      </c>
      <c r="C5834" s="196" t="s">
        <v>11332</v>
      </c>
      <c r="D5834" s="196">
        <v>107</v>
      </c>
      <c r="E5834" s="197" t="s">
        <v>144</v>
      </c>
      <c r="F5834" s="196" t="s">
        <v>144</v>
      </c>
      <c r="G5834" s="196">
        <v>87846</v>
      </c>
      <c r="H5834" s="196" t="s">
        <v>11443</v>
      </c>
      <c r="I5834" s="196" t="s">
        <v>5650</v>
      </c>
      <c r="J5834" s="196" t="s">
        <v>5503</v>
      </c>
      <c r="K5834" s="197">
        <v>131.19</v>
      </c>
      <c r="L5834" s="196" t="s">
        <v>5433</v>
      </c>
    </row>
    <row r="5835" spans="1:12" ht="15.75">
      <c r="A5835" s="196" t="s">
        <v>11297</v>
      </c>
      <c r="B5835" s="196" t="s">
        <v>11298</v>
      </c>
      <c r="C5835" s="196" t="s">
        <v>11332</v>
      </c>
      <c r="D5835" s="196">
        <v>107</v>
      </c>
      <c r="E5835" s="197" t="s">
        <v>144</v>
      </c>
      <c r="F5835" s="196" t="s">
        <v>144</v>
      </c>
      <c r="G5835" s="196">
        <v>87847</v>
      </c>
      <c r="H5835" s="196" t="s">
        <v>11444</v>
      </c>
      <c r="I5835" s="196" t="s">
        <v>5650</v>
      </c>
      <c r="J5835" s="196" t="s">
        <v>5503</v>
      </c>
      <c r="K5835" s="197">
        <v>92.93</v>
      </c>
      <c r="L5835" s="196" t="s">
        <v>5433</v>
      </c>
    </row>
    <row r="5836" spans="1:12" ht="15.75">
      <c r="A5836" s="196" t="s">
        <v>11297</v>
      </c>
      <c r="B5836" s="196" t="s">
        <v>11298</v>
      </c>
      <c r="C5836" s="196" t="s">
        <v>11332</v>
      </c>
      <c r="D5836" s="196">
        <v>107</v>
      </c>
      <c r="E5836" s="197" t="s">
        <v>144</v>
      </c>
      <c r="F5836" s="196" t="s">
        <v>144</v>
      </c>
      <c r="G5836" s="196">
        <v>87848</v>
      </c>
      <c r="H5836" s="196" t="s">
        <v>11445</v>
      </c>
      <c r="I5836" s="196" t="s">
        <v>5650</v>
      </c>
      <c r="J5836" s="196" t="s">
        <v>5503</v>
      </c>
      <c r="K5836" s="197">
        <v>123.66</v>
      </c>
      <c r="L5836" s="196" t="s">
        <v>5433</v>
      </c>
    </row>
    <row r="5837" spans="1:12" ht="15.75">
      <c r="A5837" s="196" t="s">
        <v>11297</v>
      </c>
      <c r="B5837" s="196" t="s">
        <v>11298</v>
      </c>
      <c r="C5837" s="196" t="s">
        <v>11332</v>
      </c>
      <c r="D5837" s="196">
        <v>107</v>
      </c>
      <c r="E5837" s="197" t="s">
        <v>144</v>
      </c>
      <c r="F5837" s="196" t="s">
        <v>144</v>
      </c>
      <c r="G5837" s="196">
        <v>87849</v>
      </c>
      <c r="H5837" s="196" t="s">
        <v>11446</v>
      </c>
      <c r="I5837" s="196" t="s">
        <v>5650</v>
      </c>
      <c r="J5837" s="196" t="s">
        <v>5503</v>
      </c>
      <c r="K5837" s="197">
        <v>85.99</v>
      </c>
      <c r="L5837" s="196" t="s">
        <v>5433</v>
      </c>
    </row>
    <row r="5838" spans="1:12" ht="15.75">
      <c r="A5838" s="196" t="s">
        <v>11297</v>
      </c>
      <c r="B5838" s="196" t="s">
        <v>11298</v>
      </c>
      <c r="C5838" s="196" t="s">
        <v>11332</v>
      </c>
      <c r="D5838" s="196">
        <v>107</v>
      </c>
      <c r="E5838" s="197" t="s">
        <v>144</v>
      </c>
      <c r="F5838" s="196" t="s">
        <v>144</v>
      </c>
      <c r="G5838" s="196">
        <v>87850</v>
      </c>
      <c r="H5838" s="196" t="s">
        <v>11447</v>
      </c>
      <c r="I5838" s="196" t="s">
        <v>5650</v>
      </c>
      <c r="J5838" s="196" t="s">
        <v>5503</v>
      </c>
      <c r="K5838" s="197">
        <v>138.51</v>
      </c>
      <c r="L5838" s="196" t="s">
        <v>5433</v>
      </c>
    </row>
    <row r="5839" spans="1:12" ht="15.75">
      <c r="A5839" s="196" t="s">
        <v>11297</v>
      </c>
      <c r="B5839" s="196" t="s">
        <v>11298</v>
      </c>
      <c r="C5839" s="196" t="s">
        <v>11332</v>
      </c>
      <c r="D5839" s="196">
        <v>107</v>
      </c>
      <c r="E5839" s="197" t="s">
        <v>144</v>
      </c>
      <c r="F5839" s="196" t="s">
        <v>144</v>
      </c>
      <c r="G5839" s="196">
        <v>87851</v>
      </c>
      <c r="H5839" s="196" t="s">
        <v>11448</v>
      </c>
      <c r="I5839" s="196" t="s">
        <v>5650</v>
      </c>
      <c r="J5839" s="196" t="s">
        <v>5503</v>
      </c>
      <c r="K5839" s="197">
        <v>98.04</v>
      </c>
      <c r="L5839" s="196" t="s">
        <v>5433</v>
      </c>
    </row>
    <row r="5840" spans="1:12" ht="15.75">
      <c r="A5840" s="196" t="s">
        <v>11297</v>
      </c>
      <c r="B5840" s="196" t="s">
        <v>11298</v>
      </c>
      <c r="C5840" s="196" t="s">
        <v>11332</v>
      </c>
      <c r="D5840" s="196">
        <v>107</v>
      </c>
      <c r="E5840" s="197" t="s">
        <v>144</v>
      </c>
      <c r="F5840" s="196" t="s">
        <v>144</v>
      </c>
      <c r="G5840" s="196">
        <v>87852</v>
      </c>
      <c r="H5840" s="196" t="s">
        <v>11449</v>
      </c>
      <c r="I5840" s="196" t="s">
        <v>5650</v>
      </c>
      <c r="J5840" s="196" t="s">
        <v>5503</v>
      </c>
      <c r="K5840" s="197">
        <v>129.36000000000001</v>
      </c>
      <c r="L5840" s="196" t="s">
        <v>5433</v>
      </c>
    </row>
    <row r="5841" spans="1:12" ht="15.75">
      <c r="A5841" s="196" t="s">
        <v>11297</v>
      </c>
      <c r="B5841" s="196" t="s">
        <v>11298</v>
      </c>
      <c r="C5841" s="196" t="s">
        <v>11332</v>
      </c>
      <c r="D5841" s="196">
        <v>107</v>
      </c>
      <c r="E5841" s="197" t="s">
        <v>144</v>
      </c>
      <c r="F5841" s="196" t="s">
        <v>144</v>
      </c>
      <c r="G5841" s="196">
        <v>87853</v>
      </c>
      <c r="H5841" s="196" t="s">
        <v>11450</v>
      </c>
      <c r="I5841" s="196" t="s">
        <v>5650</v>
      </c>
      <c r="J5841" s="196" t="s">
        <v>5503</v>
      </c>
      <c r="K5841" s="197">
        <v>89.47</v>
      </c>
      <c r="L5841" s="196" t="s">
        <v>5433</v>
      </c>
    </row>
    <row r="5842" spans="1:12" ht="15.75">
      <c r="A5842" s="196" t="s">
        <v>11297</v>
      </c>
      <c r="B5842" s="196" t="s">
        <v>11298</v>
      </c>
      <c r="C5842" s="196" t="s">
        <v>11332</v>
      </c>
      <c r="D5842" s="196">
        <v>107</v>
      </c>
      <c r="E5842" s="197" t="s">
        <v>144</v>
      </c>
      <c r="F5842" s="196" t="s">
        <v>144</v>
      </c>
      <c r="G5842" s="196">
        <v>87854</v>
      </c>
      <c r="H5842" s="196" t="s">
        <v>11451</v>
      </c>
      <c r="I5842" s="196" t="s">
        <v>5650</v>
      </c>
      <c r="J5842" s="196" t="s">
        <v>5503</v>
      </c>
      <c r="K5842" s="197">
        <v>137.41999999999999</v>
      </c>
      <c r="L5842" s="196" t="s">
        <v>5433</v>
      </c>
    </row>
    <row r="5843" spans="1:12" ht="15.75">
      <c r="A5843" s="196" t="s">
        <v>11297</v>
      </c>
      <c r="B5843" s="196" t="s">
        <v>11298</v>
      </c>
      <c r="C5843" s="196" t="s">
        <v>11332</v>
      </c>
      <c r="D5843" s="196">
        <v>107</v>
      </c>
      <c r="E5843" s="197" t="s">
        <v>144</v>
      </c>
      <c r="F5843" s="196" t="s">
        <v>144</v>
      </c>
      <c r="G5843" s="196">
        <v>87855</v>
      </c>
      <c r="H5843" s="196" t="s">
        <v>11452</v>
      </c>
      <c r="I5843" s="196" t="s">
        <v>5650</v>
      </c>
      <c r="J5843" s="196" t="s">
        <v>5503</v>
      </c>
      <c r="K5843" s="197">
        <v>106.27</v>
      </c>
      <c r="L5843" s="196" t="s">
        <v>5433</v>
      </c>
    </row>
    <row r="5844" spans="1:12" ht="15.75">
      <c r="A5844" s="196" t="s">
        <v>11297</v>
      </c>
      <c r="B5844" s="196" t="s">
        <v>11298</v>
      </c>
      <c r="C5844" s="196" t="s">
        <v>11332</v>
      </c>
      <c r="D5844" s="196">
        <v>107</v>
      </c>
      <c r="E5844" s="197" t="s">
        <v>144</v>
      </c>
      <c r="F5844" s="196" t="s">
        <v>144</v>
      </c>
      <c r="G5844" s="196">
        <v>87856</v>
      </c>
      <c r="H5844" s="196" t="s">
        <v>11453</v>
      </c>
      <c r="I5844" s="196" t="s">
        <v>5650</v>
      </c>
      <c r="J5844" s="196" t="s">
        <v>5503</v>
      </c>
      <c r="K5844" s="197">
        <v>124.14</v>
      </c>
      <c r="L5844" s="196" t="s">
        <v>5433</v>
      </c>
    </row>
    <row r="5845" spans="1:12" ht="15.75">
      <c r="A5845" s="196" t="s">
        <v>11297</v>
      </c>
      <c r="B5845" s="196" t="s">
        <v>11298</v>
      </c>
      <c r="C5845" s="196" t="s">
        <v>11332</v>
      </c>
      <c r="D5845" s="196">
        <v>107</v>
      </c>
      <c r="E5845" s="197" t="s">
        <v>144</v>
      </c>
      <c r="F5845" s="196" t="s">
        <v>144</v>
      </c>
      <c r="G5845" s="196">
        <v>87857</v>
      </c>
      <c r="H5845" s="196" t="s">
        <v>11454</v>
      </c>
      <c r="I5845" s="196" t="s">
        <v>5650</v>
      </c>
      <c r="J5845" s="196" t="s">
        <v>5503</v>
      </c>
      <c r="K5845" s="197">
        <v>93.56</v>
      </c>
      <c r="L5845" s="196" t="s">
        <v>5433</v>
      </c>
    </row>
    <row r="5846" spans="1:12" ht="15.75">
      <c r="A5846" s="196" t="s">
        <v>11297</v>
      </c>
      <c r="B5846" s="196" t="s">
        <v>11298</v>
      </c>
      <c r="C5846" s="196" t="s">
        <v>11332</v>
      </c>
      <c r="D5846" s="196">
        <v>107</v>
      </c>
      <c r="E5846" s="197" t="s">
        <v>144</v>
      </c>
      <c r="F5846" s="196" t="s">
        <v>144</v>
      </c>
      <c r="G5846" s="196">
        <v>87858</v>
      </c>
      <c r="H5846" s="196" t="s">
        <v>11455</v>
      </c>
      <c r="I5846" s="196" t="s">
        <v>5650</v>
      </c>
      <c r="J5846" s="196" t="s">
        <v>5503</v>
      </c>
      <c r="K5846" s="197">
        <v>90.99</v>
      </c>
      <c r="L5846" s="196" t="s">
        <v>5433</v>
      </c>
    </row>
    <row r="5847" spans="1:12" ht="15.75">
      <c r="A5847" s="196" t="s">
        <v>11297</v>
      </c>
      <c r="B5847" s="196" t="s">
        <v>11298</v>
      </c>
      <c r="C5847" s="196" t="s">
        <v>11332</v>
      </c>
      <c r="D5847" s="196">
        <v>107</v>
      </c>
      <c r="E5847" s="197" t="s">
        <v>144</v>
      </c>
      <c r="F5847" s="196" t="s">
        <v>144</v>
      </c>
      <c r="G5847" s="196">
        <v>87859</v>
      </c>
      <c r="H5847" s="196" t="s">
        <v>11456</v>
      </c>
      <c r="I5847" s="196" t="s">
        <v>5650</v>
      </c>
      <c r="J5847" s="196" t="s">
        <v>5503</v>
      </c>
      <c r="K5847" s="197">
        <v>106.99</v>
      </c>
      <c r="L5847" s="196" t="s">
        <v>5433</v>
      </c>
    </row>
    <row r="5848" spans="1:12" ht="15.75">
      <c r="A5848" s="196" t="s">
        <v>11297</v>
      </c>
      <c r="B5848" s="196" t="s">
        <v>11298</v>
      </c>
      <c r="C5848" s="196" t="s">
        <v>11332</v>
      </c>
      <c r="D5848" s="196">
        <v>107</v>
      </c>
      <c r="E5848" s="197" t="s">
        <v>144</v>
      </c>
      <c r="F5848" s="196" t="s">
        <v>144</v>
      </c>
      <c r="G5848" s="196">
        <v>89048</v>
      </c>
      <c r="H5848" s="196" t="s">
        <v>11457</v>
      </c>
      <c r="I5848" s="196" t="s">
        <v>5650</v>
      </c>
      <c r="J5848" s="196" t="s">
        <v>5503</v>
      </c>
      <c r="K5848" s="197">
        <v>31.21</v>
      </c>
      <c r="L5848" s="196" t="s">
        <v>5433</v>
      </c>
    </row>
    <row r="5849" spans="1:12" ht="15.75">
      <c r="A5849" s="196" t="s">
        <v>11297</v>
      </c>
      <c r="B5849" s="196" t="s">
        <v>11298</v>
      </c>
      <c r="C5849" s="196" t="s">
        <v>11332</v>
      </c>
      <c r="D5849" s="196">
        <v>107</v>
      </c>
      <c r="E5849" s="197" t="s">
        <v>144</v>
      </c>
      <c r="F5849" s="196" t="s">
        <v>144</v>
      </c>
      <c r="G5849" s="196">
        <v>89049</v>
      </c>
      <c r="H5849" s="196" t="s">
        <v>11458</v>
      </c>
      <c r="I5849" s="196" t="s">
        <v>5650</v>
      </c>
      <c r="J5849" s="196" t="s">
        <v>5503</v>
      </c>
      <c r="K5849" s="197">
        <v>16.98</v>
      </c>
      <c r="L5849" s="196" t="s">
        <v>5433</v>
      </c>
    </row>
    <row r="5850" spans="1:12" ht="15.75">
      <c r="A5850" s="196" t="s">
        <v>11297</v>
      </c>
      <c r="B5850" s="196" t="s">
        <v>11298</v>
      </c>
      <c r="C5850" s="196" t="s">
        <v>11332</v>
      </c>
      <c r="D5850" s="196">
        <v>107</v>
      </c>
      <c r="E5850" s="197" t="s">
        <v>144</v>
      </c>
      <c r="F5850" s="196" t="s">
        <v>144</v>
      </c>
      <c r="G5850" s="196">
        <v>89173</v>
      </c>
      <c r="H5850" s="196" t="s">
        <v>11459</v>
      </c>
      <c r="I5850" s="196" t="s">
        <v>5650</v>
      </c>
      <c r="J5850" s="196" t="s">
        <v>5503</v>
      </c>
      <c r="K5850" s="197">
        <v>30.69</v>
      </c>
      <c r="L5850" s="196" t="s">
        <v>5433</v>
      </c>
    </row>
    <row r="5851" spans="1:12" ht="15.75">
      <c r="A5851" s="196" t="s">
        <v>11297</v>
      </c>
      <c r="B5851" s="196" t="s">
        <v>11298</v>
      </c>
      <c r="C5851" s="196" t="s">
        <v>11332</v>
      </c>
      <c r="D5851" s="196">
        <v>107</v>
      </c>
      <c r="E5851" s="197" t="s">
        <v>144</v>
      </c>
      <c r="F5851" s="196" t="s">
        <v>144</v>
      </c>
      <c r="G5851" s="196">
        <v>90406</v>
      </c>
      <c r="H5851" s="196" t="s">
        <v>11460</v>
      </c>
      <c r="I5851" s="196" t="s">
        <v>5650</v>
      </c>
      <c r="J5851" s="196" t="s">
        <v>5503</v>
      </c>
      <c r="K5851" s="197">
        <v>39.99</v>
      </c>
      <c r="L5851" s="196" t="s">
        <v>5433</v>
      </c>
    </row>
    <row r="5852" spans="1:12" ht="15.75">
      <c r="A5852" s="196" t="s">
        <v>11297</v>
      </c>
      <c r="B5852" s="196" t="s">
        <v>11298</v>
      </c>
      <c r="C5852" s="196" t="s">
        <v>11332</v>
      </c>
      <c r="D5852" s="196">
        <v>107</v>
      </c>
      <c r="E5852" s="197" t="s">
        <v>144</v>
      </c>
      <c r="F5852" s="196" t="s">
        <v>144</v>
      </c>
      <c r="G5852" s="196">
        <v>90407</v>
      </c>
      <c r="H5852" s="196" t="s">
        <v>11461</v>
      </c>
      <c r="I5852" s="196" t="s">
        <v>5650</v>
      </c>
      <c r="J5852" s="196" t="s">
        <v>5884</v>
      </c>
      <c r="K5852" s="197">
        <v>43.89</v>
      </c>
      <c r="L5852" s="196" t="s">
        <v>5433</v>
      </c>
    </row>
    <row r="5853" spans="1:12" ht="15.75">
      <c r="A5853" s="196" t="s">
        <v>11297</v>
      </c>
      <c r="B5853" s="196" t="s">
        <v>11298</v>
      </c>
      <c r="C5853" s="196" t="s">
        <v>11332</v>
      </c>
      <c r="D5853" s="196">
        <v>107</v>
      </c>
      <c r="E5853" s="197" t="s">
        <v>144</v>
      </c>
      <c r="F5853" s="196" t="s">
        <v>144</v>
      </c>
      <c r="G5853" s="196">
        <v>90408</v>
      </c>
      <c r="H5853" s="196" t="s">
        <v>11462</v>
      </c>
      <c r="I5853" s="196" t="s">
        <v>5650</v>
      </c>
      <c r="J5853" s="196" t="s">
        <v>5503</v>
      </c>
      <c r="K5853" s="197">
        <v>28.95</v>
      </c>
      <c r="L5853" s="196" t="s">
        <v>5433</v>
      </c>
    </row>
    <row r="5854" spans="1:12" ht="15.75">
      <c r="A5854" s="196" t="s">
        <v>11297</v>
      </c>
      <c r="B5854" s="196" t="s">
        <v>11298</v>
      </c>
      <c r="C5854" s="196" t="s">
        <v>11332</v>
      </c>
      <c r="D5854" s="196">
        <v>107</v>
      </c>
      <c r="E5854" s="197" t="s">
        <v>144</v>
      </c>
      <c r="F5854" s="196" t="s">
        <v>144</v>
      </c>
      <c r="G5854" s="196">
        <v>90409</v>
      </c>
      <c r="H5854" s="196" t="s">
        <v>11463</v>
      </c>
      <c r="I5854" s="196" t="s">
        <v>5650</v>
      </c>
      <c r="J5854" s="196" t="s">
        <v>5884</v>
      </c>
      <c r="K5854" s="197">
        <v>31.16</v>
      </c>
      <c r="L5854" s="196" t="s">
        <v>5433</v>
      </c>
    </row>
    <row r="5855" spans="1:12" ht="15.75">
      <c r="A5855" s="196" t="s">
        <v>11297</v>
      </c>
      <c r="B5855" s="196" t="s">
        <v>11298</v>
      </c>
      <c r="C5855" s="196" t="s">
        <v>11464</v>
      </c>
      <c r="D5855" s="196">
        <v>110</v>
      </c>
      <c r="E5855" s="197" t="s">
        <v>144</v>
      </c>
      <c r="F5855" s="196" t="s">
        <v>144</v>
      </c>
      <c r="G5855" s="196">
        <v>87242</v>
      </c>
      <c r="H5855" s="196" t="s">
        <v>11465</v>
      </c>
      <c r="I5855" s="196" t="s">
        <v>5650</v>
      </c>
      <c r="J5855" s="196" t="s">
        <v>5503</v>
      </c>
      <c r="K5855" s="197">
        <v>229.28</v>
      </c>
      <c r="L5855" s="196" t="s">
        <v>5433</v>
      </c>
    </row>
    <row r="5856" spans="1:12" ht="15.75">
      <c r="A5856" s="196" t="s">
        <v>11297</v>
      </c>
      <c r="B5856" s="196" t="s">
        <v>11298</v>
      </c>
      <c r="C5856" s="196" t="s">
        <v>11464</v>
      </c>
      <c r="D5856" s="196">
        <v>110</v>
      </c>
      <c r="E5856" s="197" t="s">
        <v>144</v>
      </c>
      <c r="F5856" s="196" t="s">
        <v>144</v>
      </c>
      <c r="G5856" s="196">
        <v>87243</v>
      </c>
      <c r="H5856" s="196" t="s">
        <v>11466</v>
      </c>
      <c r="I5856" s="196" t="s">
        <v>5650</v>
      </c>
      <c r="J5856" s="196" t="s">
        <v>5503</v>
      </c>
      <c r="K5856" s="197">
        <v>210.23</v>
      </c>
      <c r="L5856" s="196" t="s">
        <v>5433</v>
      </c>
    </row>
    <row r="5857" spans="1:12" ht="15.75">
      <c r="A5857" s="196" t="s">
        <v>11297</v>
      </c>
      <c r="B5857" s="196" t="s">
        <v>11298</v>
      </c>
      <c r="C5857" s="196" t="s">
        <v>11464</v>
      </c>
      <c r="D5857" s="196">
        <v>110</v>
      </c>
      <c r="E5857" s="197" t="s">
        <v>144</v>
      </c>
      <c r="F5857" s="196" t="s">
        <v>144</v>
      </c>
      <c r="G5857" s="196">
        <v>87244</v>
      </c>
      <c r="H5857" s="196" t="s">
        <v>11467</v>
      </c>
      <c r="I5857" s="196" t="s">
        <v>5650</v>
      </c>
      <c r="J5857" s="196" t="s">
        <v>5503</v>
      </c>
      <c r="K5857" s="197">
        <v>221.43</v>
      </c>
      <c r="L5857" s="196" t="s">
        <v>5433</v>
      </c>
    </row>
    <row r="5858" spans="1:12" ht="15.75">
      <c r="A5858" s="196" t="s">
        <v>11297</v>
      </c>
      <c r="B5858" s="196" t="s">
        <v>11298</v>
      </c>
      <c r="C5858" s="196" t="s">
        <v>11464</v>
      </c>
      <c r="D5858" s="196">
        <v>110</v>
      </c>
      <c r="E5858" s="197" t="s">
        <v>144</v>
      </c>
      <c r="F5858" s="196" t="s">
        <v>144</v>
      </c>
      <c r="G5858" s="196">
        <v>87245</v>
      </c>
      <c r="H5858" s="196" t="s">
        <v>11468</v>
      </c>
      <c r="I5858" s="196" t="s">
        <v>5650</v>
      </c>
      <c r="J5858" s="196" t="s">
        <v>5503</v>
      </c>
      <c r="K5858" s="197">
        <v>268.02</v>
      </c>
      <c r="L5858" s="196" t="s">
        <v>5433</v>
      </c>
    </row>
    <row r="5859" spans="1:12" ht="15.75">
      <c r="A5859" s="196" t="s">
        <v>11297</v>
      </c>
      <c r="B5859" s="196" t="s">
        <v>11298</v>
      </c>
      <c r="C5859" s="196" t="s">
        <v>11464</v>
      </c>
      <c r="D5859" s="196">
        <v>110</v>
      </c>
      <c r="E5859" s="197" t="s">
        <v>144</v>
      </c>
      <c r="F5859" s="196" t="s">
        <v>144</v>
      </c>
      <c r="G5859" s="196">
        <v>87264</v>
      </c>
      <c r="H5859" s="196" t="s">
        <v>11469</v>
      </c>
      <c r="I5859" s="196" t="s">
        <v>5650</v>
      </c>
      <c r="J5859" s="196" t="s">
        <v>5503</v>
      </c>
      <c r="K5859" s="197">
        <v>55.54</v>
      </c>
      <c r="L5859" s="196" t="s">
        <v>5433</v>
      </c>
    </row>
    <row r="5860" spans="1:12" ht="15.75">
      <c r="A5860" s="196" t="s">
        <v>11297</v>
      </c>
      <c r="B5860" s="196" t="s">
        <v>11298</v>
      </c>
      <c r="C5860" s="196" t="s">
        <v>11464</v>
      </c>
      <c r="D5860" s="196">
        <v>110</v>
      </c>
      <c r="E5860" s="197" t="s">
        <v>144</v>
      </c>
      <c r="F5860" s="196" t="s">
        <v>144</v>
      </c>
      <c r="G5860" s="196">
        <v>87265</v>
      </c>
      <c r="H5860" s="196" t="s">
        <v>11470</v>
      </c>
      <c r="I5860" s="196" t="s">
        <v>5650</v>
      </c>
      <c r="J5860" s="196" t="s">
        <v>5503</v>
      </c>
      <c r="K5860" s="197">
        <v>48.39</v>
      </c>
      <c r="L5860" s="196" t="s">
        <v>5433</v>
      </c>
    </row>
    <row r="5861" spans="1:12" ht="15.75">
      <c r="A5861" s="196" t="s">
        <v>11297</v>
      </c>
      <c r="B5861" s="196" t="s">
        <v>11298</v>
      </c>
      <c r="C5861" s="196" t="s">
        <v>11464</v>
      </c>
      <c r="D5861" s="196">
        <v>110</v>
      </c>
      <c r="E5861" s="197" t="s">
        <v>144</v>
      </c>
      <c r="F5861" s="196" t="s">
        <v>144</v>
      </c>
      <c r="G5861" s="196">
        <v>87266</v>
      </c>
      <c r="H5861" s="196" t="s">
        <v>11471</v>
      </c>
      <c r="I5861" s="196" t="s">
        <v>5650</v>
      </c>
      <c r="J5861" s="196" t="s">
        <v>5503</v>
      </c>
      <c r="K5861" s="197">
        <v>58.08</v>
      </c>
      <c r="L5861" s="196" t="s">
        <v>5433</v>
      </c>
    </row>
    <row r="5862" spans="1:12" ht="15.75">
      <c r="A5862" s="196" t="s">
        <v>11297</v>
      </c>
      <c r="B5862" s="196" t="s">
        <v>11298</v>
      </c>
      <c r="C5862" s="196" t="s">
        <v>11464</v>
      </c>
      <c r="D5862" s="196">
        <v>110</v>
      </c>
      <c r="E5862" s="197" t="s">
        <v>144</v>
      </c>
      <c r="F5862" s="196" t="s">
        <v>144</v>
      </c>
      <c r="G5862" s="196">
        <v>87267</v>
      </c>
      <c r="H5862" s="196" t="s">
        <v>11472</v>
      </c>
      <c r="I5862" s="196" t="s">
        <v>5650</v>
      </c>
      <c r="J5862" s="196" t="s">
        <v>5503</v>
      </c>
      <c r="K5862" s="197">
        <v>54.9</v>
      </c>
      <c r="L5862" s="196" t="s">
        <v>5433</v>
      </c>
    </row>
    <row r="5863" spans="1:12" ht="15.75">
      <c r="A5863" s="196" t="s">
        <v>11297</v>
      </c>
      <c r="B5863" s="196" t="s">
        <v>11298</v>
      </c>
      <c r="C5863" s="196" t="s">
        <v>11464</v>
      </c>
      <c r="D5863" s="196">
        <v>110</v>
      </c>
      <c r="E5863" s="197" t="s">
        <v>144</v>
      </c>
      <c r="F5863" s="196" t="s">
        <v>144</v>
      </c>
      <c r="G5863" s="196">
        <v>87268</v>
      </c>
      <c r="H5863" s="196" t="s">
        <v>11473</v>
      </c>
      <c r="I5863" s="196" t="s">
        <v>5650</v>
      </c>
      <c r="J5863" s="196" t="s">
        <v>5503</v>
      </c>
      <c r="K5863" s="197">
        <v>60.02</v>
      </c>
      <c r="L5863" s="196" t="s">
        <v>5433</v>
      </c>
    </row>
    <row r="5864" spans="1:12" ht="15.75">
      <c r="A5864" s="196" t="s">
        <v>11297</v>
      </c>
      <c r="B5864" s="196" t="s">
        <v>11298</v>
      </c>
      <c r="C5864" s="196" t="s">
        <v>11464</v>
      </c>
      <c r="D5864" s="196">
        <v>110</v>
      </c>
      <c r="E5864" s="197" t="s">
        <v>144</v>
      </c>
      <c r="F5864" s="196" t="s">
        <v>144</v>
      </c>
      <c r="G5864" s="196">
        <v>87269</v>
      </c>
      <c r="H5864" s="196" t="s">
        <v>11474</v>
      </c>
      <c r="I5864" s="196" t="s">
        <v>5650</v>
      </c>
      <c r="J5864" s="196" t="s">
        <v>5503</v>
      </c>
      <c r="K5864" s="197">
        <v>52.23</v>
      </c>
      <c r="L5864" s="196" t="s">
        <v>5433</v>
      </c>
    </row>
    <row r="5865" spans="1:12" ht="15.75">
      <c r="A5865" s="196" t="s">
        <v>11297</v>
      </c>
      <c r="B5865" s="196" t="s">
        <v>11298</v>
      </c>
      <c r="C5865" s="196" t="s">
        <v>11464</v>
      </c>
      <c r="D5865" s="196">
        <v>110</v>
      </c>
      <c r="E5865" s="197" t="s">
        <v>144</v>
      </c>
      <c r="F5865" s="196" t="s">
        <v>144</v>
      </c>
      <c r="G5865" s="196">
        <v>87270</v>
      </c>
      <c r="H5865" s="196" t="s">
        <v>11475</v>
      </c>
      <c r="I5865" s="196" t="s">
        <v>5650</v>
      </c>
      <c r="J5865" s="196" t="s">
        <v>5503</v>
      </c>
      <c r="K5865" s="197">
        <v>62.15</v>
      </c>
      <c r="L5865" s="196" t="s">
        <v>5433</v>
      </c>
    </row>
    <row r="5866" spans="1:12" ht="15.75">
      <c r="A5866" s="196" t="s">
        <v>11297</v>
      </c>
      <c r="B5866" s="196" t="s">
        <v>11298</v>
      </c>
      <c r="C5866" s="196" t="s">
        <v>11464</v>
      </c>
      <c r="D5866" s="196">
        <v>110</v>
      </c>
      <c r="E5866" s="197" t="s">
        <v>144</v>
      </c>
      <c r="F5866" s="196" t="s">
        <v>144</v>
      </c>
      <c r="G5866" s="196">
        <v>87271</v>
      </c>
      <c r="H5866" s="196" t="s">
        <v>11476</v>
      </c>
      <c r="I5866" s="196" t="s">
        <v>5650</v>
      </c>
      <c r="J5866" s="196" t="s">
        <v>5503</v>
      </c>
      <c r="K5866" s="197">
        <v>58.47</v>
      </c>
      <c r="L5866" s="196" t="s">
        <v>5433</v>
      </c>
    </row>
    <row r="5867" spans="1:12" ht="15.75">
      <c r="A5867" s="196" t="s">
        <v>11297</v>
      </c>
      <c r="B5867" s="196" t="s">
        <v>11298</v>
      </c>
      <c r="C5867" s="196" t="s">
        <v>11464</v>
      </c>
      <c r="D5867" s="196">
        <v>110</v>
      </c>
      <c r="E5867" s="197" t="s">
        <v>144</v>
      </c>
      <c r="F5867" s="196" t="s">
        <v>144</v>
      </c>
      <c r="G5867" s="196">
        <v>87272</v>
      </c>
      <c r="H5867" s="196" t="s">
        <v>11477</v>
      </c>
      <c r="I5867" s="196" t="s">
        <v>5650</v>
      </c>
      <c r="J5867" s="196" t="s">
        <v>5503</v>
      </c>
      <c r="K5867" s="197">
        <v>63.93</v>
      </c>
      <c r="L5867" s="196" t="s">
        <v>5433</v>
      </c>
    </row>
    <row r="5868" spans="1:12" ht="15.75">
      <c r="A5868" s="196" t="s">
        <v>11297</v>
      </c>
      <c r="B5868" s="196" t="s">
        <v>11298</v>
      </c>
      <c r="C5868" s="196" t="s">
        <v>11464</v>
      </c>
      <c r="D5868" s="196">
        <v>110</v>
      </c>
      <c r="E5868" s="197" t="s">
        <v>144</v>
      </c>
      <c r="F5868" s="196" t="s">
        <v>144</v>
      </c>
      <c r="G5868" s="196">
        <v>87273</v>
      </c>
      <c r="H5868" s="196" t="s">
        <v>11478</v>
      </c>
      <c r="I5868" s="196" t="s">
        <v>5650</v>
      </c>
      <c r="J5868" s="196" t="s">
        <v>5503</v>
      </c>
      <c r="K5868" s="197">
        <v>54.42</v>
      </c>
      <c r="L5868" s="196" t="s">
        <v>5433</v>
      </c>
    </row>
    <row r="5869" spans="1:12" ht="15.75">
      <c r="A5869" s="196" t="s">
        <v>11297</v>
      </c>
      <c r="B5869" s="196" t="s">
        <v>11298</v>
      </c>
      <c r="C5869" s="196" t="s">
        <v>11464</v>
      </c>
      <c r="D5869" s="196">
        <v>110</v>
      </c>
      <c r="E5869" s="197" t="s">
        <v>144</v>
      </c>
      <c r="F5869" s="196" t="s">
        <v>144</v>
      </c>
      <c r="G5869" s="196">
        <v>87274</v>
      </c>
      <c r="H5869" s="196" t="s">
        <v>11479</v>
      </c>
      <c r="I5869" s="196" t="s">
        <v>5650</v>
      </c>
      <c r="J5869" s="196" t="s">
        <v>5503</v>
      </c>
      <c r="K5869" s="197">
        <v>65.430000000000007</v>
      </c>
      <c r="L5869" s="196" t="s">
        <v>5433</v>
      </c>
    </row>
    <row r="5870" spans="1:12" ht="15.75">
      <c r="A5870" s="196" t="s">
        <v>11297</v>
      </c>
      <c r="B5870" s="196" t="s">
        <v>11298</v>
      </c>
      <c r="C5870" s="196" t="s">
        <v>11464</v>
      </c>
      <c r="D5870" s="196">
        <v>110</v>
      </c>
      <c r="E5870" s="197" t="s">
        <v>144</v>
      </c>
      <c r="F5870" s="196" t="s">
        <v>144</v>
      </c>
      <c r="G5870" s="196">
        <v>87275</v>
      </c>
      <c r="H5870" s="196" t="s">
        <v>11480</v>
      </c>
      <c r="I5870" s="196" t="s">
        <v>5650</v>
      </c>
      <c r="J5870" s="196" t="s">
        <v>5503</v>
      </c>
      <c r="K5870" s="197">
        <v>62.19</v>
      </c>
      <c r="L5870" s="196" t="s">
        <v>5433</v>
      </c>
    </row>
    <row r="5871" spans="1:12" ht="15.75">
      <c r="A5871" s="196" t="s">
        <v>11297</v>
      </c>
      <c r="B5871" s="196" t="s">
        <v>11298</v>
      </c>
      <c r="C5871" s="196" t="s">
        <v>11464</v>
      </c>
      <c r="D5871" s="196">
        <v>110</v>
      </c>
      <c r="E5871" s="197" t="s">
        <v>144</v>
      </c>
      <c r="F5871" s="196" t="s">
        <v>144</v>
      </c>
      <c r="G5871" s="196">
        <v>88786</v>
      </c>
      <c r="H5871" s="196" t="s">
        <v>11481</v>
      </c>
      <c r="I5871" s="196" t="s">
        <v>5650</v>
      </c>
      <c r="J5871" s="196" t="s">
        <v>5503</v>
      </c>
      <c r="K5871" s="197">
        <v>253.65</v>
      </c>
      <c r="L5871" s="196" t="s">
        <v>5433</v>
      </c>
    </row>
    <row r="5872" spans="1:12" ht="15.75">
      <c r="A5872" s="196" t="s">
        <v>11297</v>
      </c>
      <c r="B5872" s="196" t="s">
        <v>11298</v>
      </c>
      <c r="C5872" s="196" t="s">
        <v>11464</v>
      </c>
      <c r="D5872" s="196">
        <v>110</v>
      </c>
      <c r="E5872" s="197" t="s">
        <v>144</v>
      </c>
      <c r="F5872" s="196" t="s">
        <v>144</v>
      </c>
      <c r="G5872" s="196">
        <v>88787</v>
      </c>
      <c r="H5872" s="196" t="s">
        <v>11482</v>
      </c>
      <c r="I5872" s="196" t="s">
        <v>5650</v>
      </c>
      <c r="J5872" s="196" t="s">
        <v>5503</v>
      </c>
      <c r="K5872" s="197">
        <v>233.33</v>
      </c>
      <c r="L5872" s="196" t="s">
        <v>5433</v>
      </c>
    </row>
    <row r="5873" spans="1:12" ht="15.75">
      <c r="A5873" s="196" t="s">
        <v>11297</v>
      </c>
      <c r="B5873" s="196" t="s">
        <v>11298</v>
      </c>
      <c r="C5873" s="196" t="s">
        <v>11464</v>
      </c>
      <c r="D5873" s="196">
        <v>110</v>
      </c>
      <c r="E5873" s="197" t="s">
        <v>144</v>
      </c>
      <c r="F5873" s="196" t="s">
        <v>144</v>
      </c>
      <c r="G5873" s="196">
        <v>88788</v>
      </c>
      <c r="H5873" s="196" t="s">
        <v>11483</v>
      </c>
      <c r="I5873" s="196" t="s">
        <v>5650</v>
      </c>
      <c r="J5873" s="196" t="s">
        <v>5503</v>
      </c>
      <c r="K5873" s="197">
        <v>244.53</v>
      </c>
      <c r="L5873" s="196" t="s">
        <v>5433</v>
      </c>
    </row>
    <row r="5874" spans="1:12" ht="15.75">
      <c r="A5874" s="196" t="s">
        <v>11297</v>
      </c>
      <c r="B5874" s="196" t="s">
        <v>11298</v>
      </c>
      <c r="C5874" s="196" t="s">
        <v>11464</v>
      </c>
      <c r="D5874" s="196">
        <v>110</v>
      </c>
      <c r="E5874" s="197" t="s">
        <v>144</v>
      </c>
      <c r="F5874" s="196" t="s">
        <v>144</v>
      </c>
      <c r="G5874" s="196">
        <v>88789</v>
      </c>
      <c r="H5874" s="196" t="s">
        <v>11484</v>
      </c>
      <c r="I5874" s="196" t="s">
        <v>5650</v>
      </c>
      <c r="J5874" s="196" t="s">
        <v>5503</v>
      </c>
      <c r="K5874" s="197">
        <v>295.45999999999998</v>
      </c>
      <c r="L5874" s="196" t="s">
        <v>5433</v>
      </c>
    </row>
    <row r="5875" spans="1:12" ht="15.75">
      <c r="A5875" s="196" t="s">
        <v>11297</v>
      </c>
      <c r="B5875" s="196" t="s">
        <v>11298</v>
      </c>
      <c r="C5875" s="196" t="s">
        <v>11464</v>
      </c>
      <c r="D5875" s="196">
        <v>110</v>
      </c>
      <c r="E5875" s="197" t="s">
        <v>144</v>
      </c>
      <c r="F5875" s="196" t="s">
        <v>144</v>
      </c>
      <c r="G5875" s="196">
        <v>89045</v>
      </c>
      <c r="H5875" s="196" t="s">
        <v>11485</v>
      </c>
      <c r="I5875" s="196" t="s">
        <v>5650</v>
      </c>
      <c r="J5875" s="196" t="s">
        <v>5503</v>
      </c>
      <c r="K5875" s="197">
        <v>55.36</v>
      </c>
      <c r="L5875" s="196" t="s">
        <v>5433</v>
      </c>
    </row>
    <row r="5876" spans="1:12" ht="15.75">
      <c r="A5876" s="196" t="s">
        <v>11297</v>
      </c>
      <c r="B5876" s="196" t="s">
        <v>11298</v>
      </c>
      <c r="C5876" s="196" t="s">
        <v>11464</v>
      </c>
      <c r="D5876" s="196">
        <v>110</v>
      </c>
      <c r="E5876" s="197" t="s">
        <v>144</v>
      </c>
      <c r="F5876" s="196" t="s">
        <v>144</v>
      </c>
      <c r="G5876" s="196">
        <v>89170</v>
      </c>
      <c r="H5876" s="196" t="s">
        <v>11486</v>
      </c>
      <c r="I5876" s="196" t="s">
        <v>5650</v>
      </c>
      <c r="J5876" s="196" t="s">
        <v>5503</v>
      </c>
      <c r="K5876" s="197">
        <v>53.55</v>
      </c>
      <c r="L5876" s="196" t="s">
        <v>5433</v>
      </c>
    </row>
    <row r="5877" spans="1:12" ht="15.75">
      <c r="A5877" s="196" t="s">
        <v>11297</v>
      </c>
      <c r="B5877" s="196" t="s">
        <v>11298</v>
      </c>
      <c r="C5877" s="196" t="s">
        <v>11464</v>
      </c>
      <c r="D5877" s="196">
        <v>110</v>
      </c>
      <c r="E5877" s="197" t="s">
        <v>144</v>
      </c>
      <c r="F5877" s="196" t="s">
        <v>144</v>
      </c>
      <c r="G5877" s="196">
        <v>93392</v>
      </c>
      <c r="H5877" s="196" t="s">
        <v>11487</v>
      </c>
      <c r="I5877" s="196" t="s">
        <v>5650</v>
      </c>
      <c r="J5877" s="196" t="s">
        <v>5503</v>
      </c>
      <c r="K5877" s="197">
        <v>43.63</v>
      </c>
      <c r="L5877" s="196" t="s">
        <v>5433</v>
      </c>
    </row>
    <row r="5878" spans="1:12" ht="15.75">
      <c r="A5878" s="196" t="s">
        <v>11297</v>
      </c>
      <c r="B5878" s="196" t="s">
        <v>11298</v>
      </c>
      <c r="C5878" s="196" t="s">
        <v>11464</v>
      </c>
      <c r="D5878" s="196">
        <v>110</v>
      </c>
      <c r="E5878" s="197" t="s">
        <v>144</v>
      </c>
      <c r="F5878" s="196" t="s">
        <v>144</v>
      </c>
      <c r="G5878" s="196">
        <v>93393</v>
      </c>
      <c r="H5878" s="196" t="s">
        <v>11488</v>
      </c>
      <c r="I5878" s="196" t="s">
        <v>5650</v>
      </c>
      <c r="J5878" s="196" t="s">
        <v>5503</v>
      </c>
      <c r="K5878" s="197">
        <v>36.58</v>
      </c>
      <c r="L5878" s="196" t="s">
        <v>5433</v>
      </c>
    </row>
    <row r="5879" spans="1:12" ht="15.75">
      <c r="A5879" s="196" t="s">
        <v>11297</v>
      </c>
      <c r="B5879" s="196" t="s">
        <v>11298</v>
      </c>
      <c r="C5879" s="196" t="s">
        <v>11464</v>
      </c>
      <c r="D5879" s="196">
        <v>110</v>
      </c>
      <c r="E5879" s="197" t="s">
        <v>144</v>
      </c>
      <c r="F5879" s="196" t="s">
        <v>144</v>
      </c>
      <c r="G5879" s="196">
        <v>93394</v>
      </c>
      <c r="H5879" s="196" t="s">
        <v>11489</v>
      </c>
      <c r="I5879" s="196" t="s">
        <v>5650</v>
      </c>
      <c r="J5879" s="196" t="s">
        <v>5503</v>
      </c>
      <c r="K5879" s="197">
        <v>46.17</v>
      </c>
      <c r="L5879" s="196" t="s">
        <v>5433</v>
      </c>
    </row>
    <row r="5880" spans="1:12" ht="15.75">
      <c r="A5880" s="196" t="s">
        <v>11297</v>
      </c>
      <c r="B5880" s="196" t="s">
        <v>11298</v>
      </c>
      <c r="C5880" s="196" t="s">
        <v>11464</v>
      </c>
      <c r="D5880" s="196">
        <v>110</v>
      </c>
      <c r="E5880" s="197" t="s">
        <v>144</v>
      </c>
      <c r="F5880" s="196" t="s">
        <v>144</v>
      </c>
      <c r="G5880" s="196">
        <v>93395</v>
      </c>
      <c r="H5880" s="196" t="s">
        <v>11490</v>
      </c>
      <c r="I5880" s="196" t="s">
        <v>5650</v>
      </c>
      <c r="J5880" s="196" t="s">
        <v>5503</v>
      </c>
      <c r="K5880" s="197">
        <v>42.99</v>
      </c>
      <c r="L5880" s="196" t="s">
        <v>5433</v>
      </c>
    </row>
    <row r="5881" spans="1:12" ht="15.75">
      <c r="A5881" s="196" t="s">
        <v>11297</v>
      </c>
      <c r="B5881" s="196" t="s">
        <v>11298</v>
      </c>
      <c r="C5881" s="196" t="s">
        <v>11464</v>
      </c>
      <c r="D5881" s="196">
        <v>110</v>
      </c>
      <c r="E5881" s="197" t="s">
        <v>144</v>
      </c>
      <c r="F5881" s="196" t="s">
        <v>144</v>
      </c>
      <c r="G5881" s="196">
        <v>99194</v>
      </c>
      <c r="H5881" s="196" t="s">
        <v>11491</v>
      </c>
      <c r="I5881" s="196" t="s">
        <v>5650</v>
      </c>
      <c r="J5881" s="196" t="s">
        <v>5503</v>
      </c>
      <c r="K5881" s="197">
        <v>48.15</v>
      </c>
      <c r="L5881" s="196" t="s">
        <v>5433</v>
      </c>
    </row>
    <row r="5882" spans="1:12" ht="15.75">
      <c r="A5882" s="196" t="s">
        <v>11297</v>
      </c>
      <c r="B5882" s="196" t="s">
        <v>11298</v>
      </c>
      <c r="C5882" s="196" t="s">
        <v>11464</v>
      </c>
      <c r="D5882" s="196">
        <v>110</v>
      </c>
      <c r="E5882" s="197" t="s">
        <v>144</v>
      </c>
      <c r="F5882" s="196" t="s">
        <v>144</v>
      </c>
      <c r="G5882" s="196">
        <v>99195</v>
      </c>
      <c r="H5882" s="196" t="s">
        <v>11492</v>
      </c>
      <c r="I5882" s="196" t="s">
        <v>5650</v>
      </c>
      <c r="J5882" s="196" t="s">
        <v>5503</v>
      </c>
      <c r="K5882" s="197">
        <v>41.1</v>
      </c>
      <c r="L5882" s="196" t="s">
        <v>5433</v>
      </c>
    </row>
    <row r="5883" spans="1:12" ht="15.75">
      <c r="A5883" s="196" t="s">
        <v>11297</v>
      </c>
      <c r="B5883" s="196" t="s">
        <v>11298</v>
      </c>
      <c r="C5883" s="196" t="s">
        <v>11464</v>
      </c>
      <c r="D5883" s="196">
        <v>110</v>
      </c>
      <c r="E5883" s="197" t="s">
        <v>144</v>
      </c>
      <c r="F5883" s="196" t="s">
        <v>144</v>
      </c>
      <c r="G5883" s="196">
        <v>99196</v>
      </c>
      <c r="H5883" s="196" t="s">
        <v>11493</v>
      </c>
      <c r="I5883" s="196" t="s">
        <v>5650</v>
      </c>
      <c r="J5883" s="196" t="s">
        <v>5503</v>
      </c>
      <c r="K5883" s="197">
        <v>50.69</v>
      </c>
      <c r="L5883" s="196" t="s">
        <v>5433</v>
      </c>
    </row>
    <row r="5884" spans="1:12" ht="15.75">
      <c r="A5884" s="196" t="s">
        <v>11297</v>
      </c>
      <c r="B5884" s="196" t="s">
        <v>11298</v>
      </c>
      <c r="C5884" s="196" t="s">
        <v>11464</v>
      </c>
      <c r="D5884" s="196">
        <v>110</v>
      </c>
      <c r="E5884" s="197" t="s">
        <v>144</v>
      </c>
      <c r="F5884" s="196" t="s">
        <v>144</v>
      </c>
      <c r="G5884" s="196">
        <v>99198</v>
      </c>
      <c r="H5884" s="196" t="s">
        <v>11494</v>
      </c>
      <c r="I5884" s="196" t="s">
        <v>5650</v>
      </c>
      <c r="J5884" s="196" t="s">
        <v>5503</v>
      </c>
      <c r="K5884" s="197">
        <v>47.51</v>
      </c>
      <c r="L5884" s="196" t="s">
        <v>5433</v>
      </c>
    </row>
    <row r="5885" spans="1:12" ht="15.75">
      <c r="A5885" s="196" t="s">
        <v>11297</v>
      </c>
      <c r="B5885" s="196" t="s">
        <v>11298</v>
      </c>
      <c r="C5885" s="196" t="s">
        <v>11495</v>
      </c>
      <c r="D5885" s="196">
        <v>125</v>
      </c>
      <c r="E5885" s="197" t="s">
        <v>144</v>
      </c>
      <c r="F5885" s="196" t="s">
        <v>144</v>
      </c>
      <c r="G5885" s="196">
        <v>101965</v>
      </c>
      <c r="H5885" s="196" t="s">
        <v>11496</v>
      </c>
      <c r="I5885" s="196" t="s">
        <v>5431</v>
      </c>
      <c r="J5885" s="196" t="s">
        <v>5503</v>
      </c>
      <c r="K5885" s="197">
        <v>82.8</v>
      </c>
      <c r="L5885" s="196" t="s">
        <v>5433</v>
      </c>
    </row>
    <row r="5886" spans="1:12" ht="15.75">
      <c r="A5886" s="196" t="s">
        <v>11297</v>
      </c>
      <c r="B5886" s="196" t="s">
        <v>11298</v>
      </c>
      <c r="C5886" s="196" t="s">
        <v>11497</v>
      </c>
      <c r="D5886" s="196">
        <v>132</v>
      </c>
      <c r="E5886" s="197" t="s">
        <v>144</v>
      </c>
      <c r="F5886" s="196" t="s">
        <v>144</v>
      </c>
      <c r="G5886" s="196">
        <v>101966</v>
      </c>
      <c r="H5886" s="196" t="s">
        <v>11498</v>
      </c>
      <c r="I5886" s="196" t="s">
        <v>5431</v>
      </c>
      <c r="J5886" s="196" t="s">
        <v>5503</v>
      </c>
      <c r="K5886" s="197">
        <v>102.12</v>
      </c>
      <c r="L5886" s="196" t="s">
        <v>5433</v>
      </c>
    </row>
    <row r="5887" spans="1:12" ht="15.75">
      <c r="A5887" s="196" t="s">
        <v>11297</v>
      </c>
      <c r="B5887" s="196" t="s">
        <v>11298</v>
      </c>
      <c r="C5887" s="196" t="s">
        <v>11497</v>
      </c>
      <c r="D5887" s="196">
        <v>132</v>
      </c>
      <c r="E5887" s="197" t="s">
        <v>144</v>
      </c>
      <c r="F5887" s="196" t="s">
        <v>144</v>
      </c>
      <c r="G5887" s="196">
        <v>101979</v>
      </c>
      <c r="H5887" s="196" t="s">
        <v>11499</v>
      </c>
      <c r="I5887" s="196" t="s">
        <v>5431</v>
      </c>
      <c r="J5887" s="196" t="s">
        <v>5503</v>
      </c>
      <c r="K5887" s="197">
        <v>43.72</v>
      </c>
      <c r="L5887" s="196" t="s">
        <v>5433</v>
      </c>
    </row>
    <row r="5888" spans="1:12" ht="15.75">
      <c r="A5888" s="196" t="s">
        <v>11297</v>
      </c>
      <c r="B5888" s="196" t="s">
        <v>11298</v>
      </c>
      <c r="C5888" s="196" t="s">
        <v>11500</v>
      </c>
      <c r="D5888" s="196">
        <v>133</v>
      </c>
      <c r="E5888" s="197" t="s">
        <v>144</v>
      </c>
      <c r="F5888" s="196" t="s">
        <v>144</v>
      </c>
      <c r="G5888" s="196">
        <v>96112</v>
      </c>
      <c r="H5888" s="196" t="s">
        <v>11501</v>
      </c>
      <c r="I5888" s="196" t="s">
        <v>5650</v>
      </c>
      <c r="J5888" s="196" t="s">
        <v>5503</v>
      </c>
      <c r="K5888" s="197">
        <v>118.64</v>
      </c>
      <c r="L5888" s="196" t="s">
        <v>5433</v>
      </c>
    </row>
    <row r="5889" spans="1:12" ht="15.75">
      <c r="A5889" s="196" t="s">
        <v>11297</v>
      </c>
      <c r="B5889" s="196" t="s">
        <v>11298</v>
      </c>
      <c r="C5889" s="196" t="s">
        <v>11500</v>
      </c>
      <c r="D5889" s="196">
        <v>133</v>
      </c>
      <c r="E5889" s="197" t="s">
        <v>144</v>
      </c>
      <c r="F5889" s="196" t="s">
        <v>144</v>
      </c>
      <c r="G5889" s="196">
        <v>96117</v>
      </c>
      <c r="H5889" s="196" t="s">
        <v>11502</v>
      </c>
      <c r="I5889" s="196" t="s">
        <v>5650</v>
      </c>
      <c r="J5889" s="196" t="s">
        <v>5503</v>
      </c>
      <c r="K5889" s="197">
        <v>147.93</v>
      </c>
      <c r="L5889" s="196" t="s">
        <v>5433</v>
      </c>
    </row>
    <row r="5890" spans="1:12" ht="15.75">
      <c r="A5890" s="196" t="s">
        <v>11297</v>
      </c>
      <c r="B5890" s="196" t="s">
        <v>11298</v>
      </c>
      <c r="C5890" s="196" t="s">
        <v>11500</v>
      </c>
      <c r="D5890" s="196">
        <v>133</v>
      </c>
      <c r="E5890" s="197" t="s">
        <v>144</v>
      </c>
      <c r="F5890" s="196" t="s">
        <v>144</v>
      </c>
      <c r="G5890" s="196">
        <v>96122</v>
      </c>
      <c r="H5890" s="196" t="s">
        <v>11503</v>
      </c>
      <c r="I5890" s="196" t="s">
        <v>5431</v>
      </c>
      <c r="J5890" s="196" t="s">
        <v>5503</v>
      </c>
      <c r="K5890" s="197">
        <v>35.53</v>
      </c>
      <c r="L5890" s="196" t="s">
        <v>5433</v>
      </c>
    </row>
    <row r="5891" spans="1:12" ht="15.75">
      <c r="A5891" s="196" t="s">
        <v>11297</v>
      </c>
      <c r="B5891" s="196" t="s">
        <v>11298</v>
      </c>
      <c r="C5891" s="196" t="s">
        <v>11504</v>
      </c>
      <c r="D5891" s="196">
        <v>134</v>
      </c>
      <c r="E5891" s="197" t="s">
        <v>144</v>
      </c>
      <c r="F5891" s="196" t="s">
        <v>144</v>
      </c>
      <c r="G5891" s="196">
        <v>96109</v>
      </c>
      <c r="H5891" s="196" t="s">
        <v>11505</v>
      </c>
      <c r="I5891" s="196" t="s">
        <v>5650</v>
      </c>
      <c r="J5891" s="196" t="s">
        <v>5432</v>
      </c>
      <c r="K5891" s="197">
        <v>35.07</v>
      </c>
      <c r="L5891" s="196" t="s">
        <v>5433</v>
      </c>
    </row>
    <row r="5892" spans="1:12" ht="15.75">
      <c r="A5892" s="196" t="s">
        <v>11297</v>
      </c>
      <c r="B5892" s="196" t="s">
        <v>11298</v>
      </c>
      <c r="C5892" s="196" t="s">
        <v>11504</v>
      </c>
      <c r="D5892" s="196">
        <v>134</v>
      </c>
      <c r="E5892" s="197" t="s">
        <v>144</v>
      </c>
      <c r="F5892" s="196" t="s">
        <v>144</v>
      </c>
      <c r="G5892" s="196">
        <v>96110</v>
      </c>
      <c r="H5892" s="196" t="s">
        <v>11506</v>
      </c>
      <c r="I5892" s="196" t="s">
        <v>5650</v>
      </c>
      <c r="J5892" s="196" t="s">
        <v>5432</v>
      </c>
      <c r="K5892" s="197">
        <v>51</v>
      </c>
      <c r="L5892" s="196" t="s">
        <v>5433</v>
      </c>
    </row>
    <row r="5893" spans="1:12" ht="15.75">
      <c r="A5893" s="196" t="s">
        <v>11297</v>
      </c>
      <c r="B5893" s="196" t="s">
        <v>11298</v>
      </c>
      <c r="C5893" s="196" t="s">
        <v>11504</v>
      </c>
      <c r="D5893" s="196">
        <v>134</v>
      </c>
      <c r="E5893" s="197" t="s">
        <v>144</v>
      </c>
      <c r="F5893" s="196" t="s">
        <v>144</v>
      </c>
      <c r="G5893" s="196">
        <v>96113</v>
      </c>
      <c r="H5893" s="196" t="s">
        <v>11507</v>
      </c>
      <c r="I5893" s="196" t="s">
        <v>5650</v>
      </c>
      <c r="J5893" s="196" t="s">
        <v>5432</v>
      </c>
      <c r="K5893" s="197">
        <v>30.16</v>
      </c>
      <c r="L5893" s="196" t="s">
        <v>5433</v>
      </c>
    </row>
    <row r="5894" spans="1:12" ht="15.75">
      <c r="A5894" s="196" t="s">
        <v>11297</v>
      </c>
      <c r="B5894" s="196" t="s">
        <v>11298</v>
      </c>
      <c r="C5894" s="196" t="s">
        <v>11504</v>
      </c>
      <c r="D5894" s="196">
        <v>134</v>
      </c>
      <c r="E5894" s="197" t="s">
        <v>144</v>
      </c>
      <c r="F5894" s="196" t="s">
        <v>144</v>
      </c>
      <c r="G5894" s="196">
        <v>96114</v>
      </c>
      <c r="H5894" s="196" t="s">
        <v>11508</v>
      </c>
      <c r="I5894" s="196" t="s">
        <v>5650</v>
      </c>
      <c r="J5894" s="196" t="s">
        <v>5432</v>
      </c>
      <c r="K5894" s="197">
        <v>53.16</v>
      </c>
      <c r="L5894" s="196" t="s">
        <v>5433</v>
      </c>
    </row>
    <row r="5895" spans="1:12" ht="15.75">
      <c r="A5895" s="196" t="s">
        <v>11297</v>
      </c>
      <c r="B5895" s="196" t="s">
        <v>11298</v>
      </c>
      <c r="C5895" s="196" t="s">
        <v>11504</v>
      </c>
      <c r="D5895" s="196">
        <v>134</v>
      </c>
      <c r="E5895" s="197" t="s">
        <v>144</v>
      </c>
      <c r="F5895" s="196" t="s">
        <v>144</v>
      </c>
      <c r="G5895" s="196">
        <v>96120</v>
      </c>
      <c r="H5895" s="196" t="s">
        <v>11509</v>
      </c>
      <c r="I5895" s="196" t="s">
        <v>5431</v>
      </c>
      <c r="J5895" s="196" t="s">
        <v>5432</v>
      </c>
      <c r="K5895" s="197">
        <v>2.2599999999999998</v>
      </c>
      <c r="L5895" s="196" t="s">
        <v>5433</v>
      </c>
    </row>
    <row r="5896" spans="1:12" ht="15.75">
      <c r="A5896" s="196" t="s">
        <v>11297</v>
      </c>
      <c r="B5896" s="196" t="s">
        <v>11298</v>
      </c>
      <c r="C5896" s="196" t="s">
        <v>11504</v>
      </c>
      <c r="D5896" s="196">
        <v>134</v>
      </c>
      <c r="E5896" s="197" t="s">
        <v>144</v>
      </c>
      <c r="F5896" s="196" t="s">
        <v>144</v>
      </c>
      <c r="G5896" s="196">
        <v>96123</v>
      </c>
      <c r="H5896" s="196" t="s">
        <v>11510</v>
      </c>
      <c r="I5896" s="196" t="s">
        <v>5431</v>
      </c>
      <c r="J5896" s="196" t="s">
        <v>5432</v>
      </c>
      <c r="K5896" s="197">
        <v>24.84</v>
      </c>
      <c r="L5896" s="196" t="s">
        <v>5433</v>
      </c>
    </row>
    <row r="5897" spans="1:12" ht="15.75">
      <c r="A5897" s="196" t="s">
        <v>11297</v>
      </c>
      <c r="B5897" s="196" t="s">
        <v>11298</v>
      </c>
      <c r="C5897" s="196" t="s">
        <v>11504</v>
      </c>
      <c r="D5897" s="196">
        <v>134</v>
      </c>
      <c r="E5897" s="197" t="s">
        <v>144</v>
      </c>
      <c r="F5897" s="196" t="s">
        <v>144</v>
      </c>
      <c r="G5897" s="196">
        <v>99054</v>
      </c>
      <c r="H5897" s="196" t="s">
        <v>11511</v>
      </c>
      <c r="I5897" s="196" t="s">
        <v>5650</v>
      </c>
      <c r="J5897" s="196" t="s">
        <v>5432</v>
      </c>
      <c r="K5897" s="197">
        <v>44.29</v>
      </c>
      <c r="L5897" s="196" t="s">
        <v>5433</v>
      </c>
    </row>
    <row r="5898" spans="1:12" ht="15.75">
      <c r="A5898" s="196" t="s">
        <v>11297</v>
      </c>
      <c r="B5898" s="196" t="s">
        <v>11298</v>
      </c>
      <c r="C5898" s="196" t="s">
        <v>11512</v>
      </c>
      <c r="D5898" s="196">
        <v>311</v>
      </c>
      <c r="E5898" s="197" t="s">
        <v>144</v>
      </c>
      <c r="F5898" s="196" t="s">
        <v>144</v>
      </c>
      <c r="G5898" s="196">
        <v>96111</v>
      </c>
      <c r="H5898" s="196" t="s">
        <v>11513</v>
      </c>
      <c r="I5898" s="196" t="s">
        <v>5650</v>
      </c>
      <c r="J5898" s="196" t="s">
        <v>5432</v>
      </c>
      <c r="K5898" s="197">
        <v>51.66</v>
      </c>
      <c r="L5898" s="196" t="s">
        <v>5433</v>
      </c>
    </row>
    <row r="5899" spans="1:12" ht="15.75">
      <c r="A5899" s="196" t="s">
        <v>11297</v>
      </c>
      <c r="B5899" s="196" t="s">
        <v>11298</v>
      </c>
      <c r="C5899" s="196" t="s">
        <v>11512</v>
      </c>
      <c r="D5899" s="196">
        <v>311</v>
      </c>
      <c r="E5899" s="197" t="s">
        <v>144</v>
      </c>
      <c r="F5899" s="196" t="s">
        <v>144</v>
      </c>
      <c r="G5899" s="196">
        <v>96116</v>
      </c>
      <c r="H5899" s="196" t="s">
        <v>11514</v>
      </c>
      <c r="I5899" s="196" t="s">
        <v>5650</v>
      </c>
      <c r="J5899" s="196" t="s">
        <v>5432</v>
      </c>
      <c r="K5899" s="197">
        <v>56.92</v>
      </c>
      <c r="L5899" s="196" t="s">
        <v>5433</v>
      </c>
    </row>
    <row r="5900" spans="1:12" ht="15.75">
      <c r="A5900" s="196" t="s">
        <v>11297</v>
      </c>
      <c r="B5900" s="196" t="s">
        <v>11298</v>
      </c>
      <c r="C5900" s="196" t="s">
        <v>11512</v>
      </c>
      <c r="D5900" s="196">
        <v>311</v>
      </c>
      <c r="E5900" s="197" t="s">
        <v>144</v>
      </c>
      <c r="F5900" s="196" t="s">
        <v>144</v>
      </c>
      <c r="G5900" s="196">
        <v>96121</v>
      </c>
      <c r="H5900" s="196" t="s">
        <v>11515</v>
      </c>
      <c r="I5900" s="196" t="s">
        <v>5431</v>
      </c>
      <c r="J5900" s="196" t="s">
        <v>5432</v>
      </c>
      <c r="K5900" s="197">
        <v>8.7899999999999991</v>
      </c>
      <c r="L5900" s="196" t="s">
        <v>5433</v>
      </c>
    </row>
    <row r="5901" spans="1:12" ht="15.75">
      <c r="A5901" s="196" t="s">
        <v>11297</v>
      </c>
      <c r="B5901" s="196" t="s">
        <v>11298</v>
      </c>
      <c r="C5901" s="196" t="s">
        <v>11512</v>
      </c>
      <c r="D5901" s="196">
        <v>311</v>
      </c>
      <c r="E5901" s="197" t="s">
        <v>144</v>
      </c>
      <c r="F5901" s="196" t="s">
        <v>144</v>
      </c>
      <c r="G5901" s="196">
        <v>96485</v>
      </c>
      <c r="H5901" s="196" t="s">
        <v>11516</v>
      </c>
      <c r="I5901" s="196" t="s">
        <v>5650</v>
      </c>
      <c r="J5901" s="196" t="s">
        <v>5432</v>
      </c>
      <c r="K5901" s="197">
        <v>60.78</v>
      </c>
      <c r="L5901" s="196" t="s">
        <v>5433</v>
      </c>
    </row>
    <row r="5902" spans="1:12" ht="15.75">
      <c r="A5902" s="196" t="s">
        <v>11297</v>
      </c>
      <c r="B5902" s="196" t="s">
        <v>11298</v>
      </c>
      <c r="C5902" s="196" t="s">
        <v>11512</v>
      </c>
      <c r="D5902" s="196">
        <v>311</v>
      </c>
      <c r="E5902" s="197" t="s">
        <v>144</v>
      </c>
      <c r="F5902" s="196" t="s">
        <v>144</v>
      </c>
      <c r="G5902" s="196">
        <v>96486</v>
      </c>
      <c r="H5902" s="196" t="s">
        <v>11517</v>
      </c>
      <c r="I5902" s="196" t="s">
        <v>5650</v>
      </c>
      <c r="J5902" s="196" t="s">
        <v>5432</v>
      </c>
      <c r="K5902" s="197">
        <v>66.599999999999994</v>
      </c>
      <c r="L5902" s="196" t="s">
        <v>5433</v>
      </c>
    </row>
    <row r="5903" spans="1:12" ht="15.75">
      <c r="A5903" s="196" t="s">
        <v>11297</v>
      </c>
      <c r="B5903" s="196" t="s">
        <v>11298</v>
      </c>
      <c r="C5903" s="196" t="s">
        <v>11518</v>
      </c>
      <c r="D5903" s="196">
        <v>319</v>
      </c>
      <c r="E5903" s="197" t="s">
        <v>144</v>
      </c>
      <c r="F5903" s="196" t="s">
        <v>144</v>
      </c>
      <c r="G5903" s="196">
        <v>91514</v>
      </c>
      <c r="H5903" s="196" t="s">
        <v>11519</v>
      </c>
      <c r="I5903" s="196" t="s">
        <v>5650</v>
      </c>
      <c r="J5903" s="196" t="s">
        <v>5503</v>
      </c>
      <c r="K5903" s="197">
        <v>6</v>
      </c>
      <c r="L5903" s="196" t="s">
        <v>5433</v>
      </c>
    </row>
    <row r="5904" spans="1:12" ht="15.75">
      <c r="A5904" s="196" t="s">
        <v>11297</v>
      </c>
      <c r="B5904" s="196" t="s">
        <v>11298</v>
      </c>
      <c r="C5904" s="196" t="s">
        <v>11518</v>
      </c>
      <c r="D5904" s="196">
        <v>319</v>
      </c>
      <c r="E5904" s="197" t="s">
        <v>144</v>
      </c>
      <c r="F5904" s="196" t="s">
        <v>144</v>
      </c>
      <c r="G5904" s="196">
        <v>91515</v>
      </c>
      <c r="H5904" s="196" t="s">
        <v>11520</v>
      </c>
      <c r="I5904" s="196" t="s">
        <v>5650</v>
      </c>
      <c r="J5904" s="196" t="s">
        <v>5503</v>
      </c>
      <c r="K5904" s="197">
        <v>7.94</v>
      </c>
      <c r="L5904" s="196" t="s">
        <v>5433</v>
      </c>
    </row>
    <row r="5905" spans="1:12" ht="15.75">
      <c r="A5905" s="196" t="s">
        <v>11297</v>
      </c>
      <c r="B5905" s="196" t="s">
        <v>11298</v>
      </c>
      <c r="C5905" s="196" t="s">
        <v>11518</v>
      </c>
      <c r="D5905" s="196">
        <v>319</v>
      </c>
      <c r="E5905" s="197" t="s">
        <v>144</v>
      </c>
      <c r="F5905" s="196" t="s">
        <v>144</v>
      </c>
      <c r="G5905" s="196">
        <v>91516</v>
      </c>
      <c r="H5905" s="196" t="s">
        <v>11521</v>
      </c>
      <c r="I5905" s="196" t="s">
        <v>5650</v>
      </c>
      <c r="J5905" s="196" t="s">
        <v>5503</v>
      </c>
      <c r="K5905" s="197">
        <v>11.62</v>
      </c>
      <c r="L5905" s="196" t="s">
        <v>5433</v>
      </c>
    </row>
    <row r="5906" spans="1:12" ht="15.75">
      <c r="A5906" s="196" t="s">
        <v>11297</v>
      </c>
      <c r="B5906" s="196" t="s">
        <v>11298</v>
      </c>
      <c r="C5906" s="196" t="s">
        <v>11518</v>
      </c>
      <c r="D5906" s="196">
        <v>319</v>
      </c>
      <c r="E5906" s="197" t="s">
        <v>144</v>
      </c>
      <c r="F5906" s="196" t="s">
        <v>144</v>
      </c>
      <c r="G5906" s="196">
        <v>91517</v>
      </c>
      <c r="H5906" s="196" t="s">
        <v>11522</v>
      </c>
      <c r="I5906" s="196" t="s">
        <v>5650</v>
      </c>
      <c r="J5906" s="196" t="s">
        <v>5503</v>
      </c>
      <c r="K5906" s="197">
        <v>12.95</v>
      </c>
      <c r="L5906" s="196" t="s">
        <v>5433</v>
      </c>
    </row>
    <row r="5907" spans="1:12" ht="15.75">
      <c r="A5907" s="196" t="s">
        <v>11297</v>
      </c>
      <c r="B5907" s="196" t="s">
        <v>11298</v>
      </c>
      <c r="C5907" s="196" t="s">
        <v>11518</v>
      </c>
      <c r="D5907" s="196">
        <v>319</v>
      </c>
      <c r="E5907" s="197" t="s">
        <v>144</v>
      </c>
      <c r="F5907" s="196" t="s">
        <v>144</v>
      </c>
      <c r="G5907" s="196">
        <v>91519</v>
      </c>
      <c r="H5907" s="196" t="s">
        <v>11523</v>
      </c>
      <c r="I5907" s="196" t="s">
        <v>5650</v>
      </c>
      <c r="J5907" s="196" t="s">
        <v>5503</v>
      </c>
      <c r="K5907" s="197">
        <v>14.87</v>
      </c>
      <c r="L5907" s="196" t="s">
        <v>5433</v>
      </c>
    </row>
    <row r="5908" spans="1:12" ht="15.75">
      <c r="A5908" s="196" t="s">
        <v>11297</v>
      </c>
      <c r="B5908" s="196" t="s">
        <v>11298</v>
      </c>
      <c r="C5908" s="196" t="s">
        <v>11518</v>
      </c>
      <c r="D5908" s="196">
        <v>319</v>
      </c>
      <c r="E5908" s="197" t="s">
        <v>144</v>
      </c>
      <c r="F5908" s="196" t="s">
        <v>144</v>
      </c>
      <c r="G5908" s="196">
        <v>91520</v>
      </c>
      <c r="H5908" s="196" t="s">
        <v>11524</v>
      </c>
      <c r="I5908" s="196" t="s">
        <v>5650</v>
      </c>
      <c r="J5908" s="196" t="s">
        <v>5503</v>
      </c>
      <c r="K5908" s="197">
        <v>2.15</v>
      </c>
      <c r="L5908" s="196" t="s">
        <v>5433</v>
      </c>
    </row>
    <row r="5909" spans="1:12" ht="15.75">
      <c r="A5909" s="196" t="s">
        <v>11297</v>
      </c>
      <c r="B5909" s="196" t="s">
        <v>11298</v>
      </c>
      <c r="C5909" s="196" t="s">
        <v>11518</v>
      </c>
      <c r="D5909" s="196">
        <v>319</v>
      </c>
      <c r="E5909" s="197" t="s">
        <v>144</v>
      </c>
      <c r="F5909" s="196" t="s">
        <v>144</v>
      </c>
      <c r="G5909" s="196">
        <v>91522</v>
      </c>
      <c r="H5909" s="196" t="s">
        <v>11525</v>
      </c>
      <c r="I5909" s="196" t="s">
        <v>5650</v>
      </c>
      <c r="J5909" s="196" t="s">
        <v>5503</v>
      </c>
      <c r="K5909" s="197">
        <v>2.59</v>
      </c>
      <c r="L5909" s="196" t="s">
        <v>5433</v>
      </c>
    </row>
    <row r="5910" spans="1:12" ht="15.75">
      <c r="A5910" s="196" t="s">
        <v>11297</v>
      </c>
      <c r="B5910" s="196" t="s">
        <v>11298</v>
      </c>
      <c r="C5910" s="196" t="s">
        <v>11518</v>
      </c>
      <c r="D5910" s="196">
        <v>319</v>
      </c>
      <c r="E5910" s="197" t="s">
        <v>144</v>
      </c>
      <c r="F5910" s="196" t="s">
        <v>144</v>
      </c>
      <c r="G5910" s="196">
        <v>91525</v>
      </c>
      <c r="H5910" s="196" t="s">
        <v>11526</v>
      </c>
      <c r="I5910" s="196" t="s">
        <v>5650</v>
      </c>
      <c r="J5910" s="196" t="s">
        <v>5503</v>
      </c>
      <c r="K5910" s="197">
        <v>4.5999999999999996</v>
      </c>
      <c r="L5910" s="196" t="s">
        <v>5433</v>
      </c>
    </row>
    <row r="5911" spans="1:12" ht="15.75">
      <c r="A5911" s="196" t="s">
        <v>10253</v>
      </c>
      <c r="B5911" s="196" t="s">
        <v>11527</v>
      </c>
      <c r="C5911" s="196" t="s">
        <v>11528</v>
      </c>
      <c r="D5911" s="196">
        <v>210</v>
      </c>
      <c r="E5911" s="197" t="s">
        <v>144</v>
      </c>
      <c r="F5911" s="196" t="s">
        <v>144</v>
      </c>
      <c r="G5911" s="196">
        <v>87280</v>
      </c>
      <c r="H5911" s="196" t="s">
        <v>11529</v>
      </c>
      <c r="I5911" s="196" t="s">
        <v>6762</v>
      </c>
      <c r="J5911" s="196" t="s">
        <v>5503</v>
      </c>
      <c r="K5911" s="197">
        <v>330.78</v>
      </c>
      <c r="L5911" s="196" t="s">
        <v>5433</v>
      </c>
    </row>
    <row r="5912" spans="1:12" ht="15.75">
      <c r="A5912" s="196" t="s">
        <v>10253</v>
      </c>
      <c r="B5912" s="196" t="s">
        <v>11527</v>
      </c>
      <c r="C5912" s="196" t="s">
        <v>11528</v>
      </c>
      <c r="D5912" s="196">
        <v>210</v>
      </c>
      <c r="E5912" s="197" t="s">
        <v>144</v>
      </c>
      <c r="F5912" s="196" t="s">
        <v>144</v>
      </c>
      <c r="G5912" s="196">
        <v>87281</v>
      </c>
      <c r="H5912" s="196" t="s">
        <v>11530</v>
      </c>
      <c r="I5912" s="196" t="s">
        <v>6762</v>
      </c>
      <c r="J5912" s="196" t="s">
        <v>5503</v>
      </c>
      <c r="K5912" s="197">
        <v>325.27999999999997</v>
      </c>
      <c r="L5912" s="196" t="s">
        <v>5433</v>
      </c>
    </row>
    <row r="5913" spans="1:12" ht="15.75">
      <c r="A5913" s="196" t="s">
        <v>10253</v>
      </c>
      <c r="B5913" s="196" t="s">
        <v>11527</v>
      </c>
      <c r="C5913" s="196" t="s">
        <v>11528</v>
      </c>
      <c r="D5913" s="196">
        <v>210</v>
      </c>
      <c r="E5913" s="197" t="s">
        <v>144</v>
      </c>
      <c r="F5913" s="196" t="s">
        <v>144</v>
      </c>
      <c r="G5913" s="196">
        <v>87283</v>
      </c>
      <c r="H5913" s="196" t="s">
        <v>11531</v>
      </c>
      <c r="I5913" s="196" t="s">
        <v>6762</v>
      </c>
      <c r="J5913" s="196" t="s">
        <v>5503</v>
      </c>
      <c r="K5913" s="197">
        <v>338.84</v>
      </c>
      <c r="L5913" s="196" t="s">
        <v>5433</v>
      </c>
    </row>
    <row r="5914" spans="1:12" ht="15.75">
      <c r="A5914" s="196" t="s">
        <v>10253</v>
      </c>
      <c r="B5914" s="196" t="s">
        <v>11527</v>
      </c>
      <c r="C5914" s="196" t="s">
        <v>11528</v>
      </c>
      <c r="D5914" s="196">
        <v>210</v>
      </c>
      <c r="E5914" s="197" t="s">
        <v>144</v>
      </c>
      <c r="F5914" s="196" t="s">
        <v>144</v>
      </c>
      <c r="G5914" s="196">
        <v>87284</v>
      </c>
      <c r="H5914" s="196" t="s">
        <v>11532</v>
      </c>
      <c r="I5914" s="196" t="s">
        <v>6762</v>
      </c>
      <c r="J5914" s="196" t="s">
        <v>5503</v>
      </c>
      <c r="K5914" s="197">
        <v>332.52</v>
      </c>
      <c r="L5914" s="196" t="s">
        <v>5433</v>
      </c>
    </row>
    <row r="5915" spans="1:12" ht="15.75">
      <c r="A5915" s="196" t="s">
        <v>10253</v>
      </c>
      <c r="B5915" s="196" t="s">
        <v>11527</v>
      </c>
      <c r="C5915" s="196" t="s">
        <v>11528</v>
      </c>
      <c r="D5915" s="196">
        <v>210</v>
      </c>
      <c r="E5915" s="197" t="s">
        <v>144</v>
      </c>
      <c r="F5915" s="196" t="s">
        <v>144</v>
      </c>
      <c r="G5915" s="196">
        <v>87286</v>
      </c>
      <c r="H5915" s="196" t="s">
        <v>11533</v>
      </c>
      <c r="I5915" s="196" t="s">
        <v>6762</v>
      </c>
      <c r="J5915" s="196" t="s">
        <v>5503</v>
      </c>
      <c r="K5915" s="197">
        <v>438.23</v>
      </c>
      <c r="L5915" s="196" t="s">
        <v>5433</v>
      </c>
    </row>
    <row r="5916" spans="1:12" ht="15.75">
      <c r="A5916" s="196" t="s">
        <v>10253</v>
      </c>
      <c r="B5916" s="196" t="s">
        <v>11527</v>
      </c>
      <c r="C5916" s="196" t="s">
        <v>11528</v>
      </c>
      <c r="D5916" s="196">
        <v>210</v>
      </c>
      <c r="E5916" s="197" t="s">
        <v>144</v>
      </c>
      <c r="F5916" s="196" t="s">
        <v>144</v>
      </c>
      <c r="G5916" s="196">
        <v>87287</v>
      </c>
      <c r="H5916" s="196" t="s">
        <v>11534</v>
      </c>
      <c r="I5916" s="196" t="s">
        <v>6762</v>
      </c>
      <c r="J5916" s="196" t="s">
        <v>5503</v>
      </c>
      <c r="K5916" s="197">
        <v>423.85</v>
      </c>
      <c r="L5916" s="196" t="s">
        <v>5433</v>
      </c>
    </row>
    <row r="5917" spans="1:12" ht="15.75">
      <c r="A5917" s="196" t="s">
        <v>10253</v>
      </c>
      <c r="B5917" s="196" t="s">
        <v>11527</v>
      </c>
      <c r="C5917" s="196" t="s">
        <v>11528</v>
      </c>
      <c r="D5917" s="196">
        <v>210</v>
      </c>
      <c r="E5917" s="197" t="s">
        <v>144</v>
      </c>
      <c r="F5917" s="196" t="s">
        <v>144</v>
      </c>
      <c r="G5917" s="196">
        <v>87289</v>
      </c>
      <c r="H5917" s="196" t="s">
        <v>11535</v>
      </c>
      <c r="I5917" s="196" t="s">
        <v>6762</v>
      </c>
      <c r="J5917" s="196" t="s">
        <v>5503</v>
      </c>
      <c r="K5917" s="197">
        <v>429.91</v>
      </c>
      <c r="L5917" s="196" t="s">
        <v>5433</v>
      </c>
    </row>
    <row r="5918" spans="1:12" ht="15.75">
      <c r="A5918" s="196" t="s">
        <v>10253</v>
      </c>
      <c r="B5918" s="196" t="s">
        <v>11527</v>
      </c>
      <c r="C5918" s="196" t="s">
        <v>11528</v>
      </c>
      <c r="D5918" s="196">
        <v>210</v>
      </c>
      <c r="E5918" s="197" t="s">
        <v>144</v>
      </c>
      <c r="F5918" s="196" t="s">
        <v>144</v>
      </c>
      <c r="G5918" s="196">
        <v>87290</v>
      </c>
      <c r="H5918" s="196" t="s">
        <v>11536</v>
      </c>
      <c r="I5918" s="196" t="s">
        <v>6762</v>
      </c>
      <c r="J5918" s="196" t="s">
        <v>5503</v>
      </c>
      <c r="K5918" s="197">
        <v>422.13</v>
      </c>
      <c r="L5918" s="196" t="s">
        <v>5433</v>
      </c>
    </row>
    <row r="5919" spans="1:12" ht="15.75">
      <c r="A5919" s="196" t="s">
        <v>10253</v>
      </c>
      <c r="B5919" s="196" t="s">
        <v>11527</v>
      </c>
      <c r="C5919" s="196" t="s">
        <v>11528</v>
      </c>
      <c r="D5919" s="196">
        <v>210</v>
      </c>
      <c r="E5919" s="197" t="s">
        <v>144</v>
      </c>
      <c r="F5919" s="196" t="s">
        <v>144</v>
      </c>
      <c r="G5919" s="196">
        <v>87292</v>
      </c>
      <c r="H5919" s="196" t="s">
        <v>11537</v>
      </c>
      <c r="I5919" s="196" t="s">
        <v>6762</v>
      </c>
      <c r="J5919" s="196" t="s">
        <v>5503</v>
      </c>
      <c r="K5919" s="197">
        <v>443.41</v>
      </c>
      <c r="L5919" s="196" t="s">
        <v>5433</v>
      </c>
    </row>
    <row r="5920" spans="1:12" ht="15.75">
      <c r="A5920" s="196" t="s">
        <v>10253</v>
      </c>
      <c r="B5920" s="196" t="s">
        <v>11527</v>
      </c>
      <c r="C5920" s="196" t="s">
        <v>11528</v>
      </c>
      <c r="D5920" s="196">
        <v>210</v>
      </c>
      <c r="E5920" s="197" t="s">
        <v>144</v>
      </c>
      <c r="F5920" s="196" t="s">
        <v>144</v>
      </c>
      <c r="G5920" s="196">
        <v>87294</v>
      </c>
      <c r="H5920" s="196" t="s">
        <v>11538</v>
      </c>
      <c r="I5920" s="196" t="s">
        <v>6762</v>
      </c>
      <c r="J5920" s="196" t="s">
        <v>5503</v>
      </c>
      <c r="K5920" s="197">
        <v>424.21</v>
      </c>
      <c r="L5920" s="196" t="s">
        <v>5433</v>
      </c>
    </row>
    <row r="5921" spans="1:12" ht="15.75">
      <c r="A5921" s="196" t="s">
        <v>10253</v>
      </c>
      <c r="B5921" s="196" t="s">
        <v>11527</v>
      </c>
      <c r="C5921" s="196" t="s">
        <v>11528</v>
      </c>
      <c r="D5921" s="196">
        <v>210</v>
      </c>
      <c r="E5921" s="197" t="s">
        <v>144</v>
      </c>
      <c r="F5921" s="196" t="s">
        <v>144</v>
      </c>
      <c r="G5921" s="196">
        <v>87295</v>
      </c>
      <c r="H5921" s="196" t="s">
        <v>11539</v>
      </c>
      <c r="I5921" s="196" t="s">
        <v>6762</v>
      </c>
      <c r="J5921" s="196" t="s">
        <v>5503</v>
      </c>
      <c r="K5921" s="197">
        <v>440.74</v>
      </c>
      <c r="L5921" s="196" t="s">
        <v>5433</v>
      </c>
    </row>
    <row r="5922" spans="1:12" ht="15.75">
      <c r="A5922" s="196" t="s">
        <v>10253</v>
      </c>
      <c r="B5922" s="196" t="s">
        <v>11527</v>
      </c>
      <c r="C5922" s="196" t="s">
        <v>11528</v>
      </c>
      <c r="D5922" s="196">
        <v>210</v>
      </c>
      <c r="E5922" s="197" t="s">
        <v>144</v>
      </c>
      <c r="F5922" s="196" t="s">
        <v>144</v>
      </c>
      <c r="G5922" s="196">
        <v>87296</v>
      </c>
      <c r="H5922" s="196" t="s">
        <v>11540</v>
      </c>
      <c r="I5922" s="196" t="s">
        <v>6762</v>
      </c>
      <c r="J5922" s="196" t="s">
        <v>5503</v>
      </c>
      <c r="K5922" s="197">
        <v>418.5</v>
      </c>
      <c r="L5922" s="196" t="s">
        <v>5433</v>
      </c>
    </row>
    <row r="5923" spans="1:12" ht="15.75">
      <c r="A5923" s="196" t="s">
        <v>10253</v>
      </c>
      <c r="B5923" s="196" t="s">
        <v>11527</v>
      </c>
      <c r="C5923" s="196" t="s">
        <v>11528</v>
      </c>
      <c r="D5923" s="196">
        <v>210</v>
      </c>
      <c r="E5923" s="197" t="s">
        <v>144</v>
      </c>
      <c r="F5923" s="196" t="s">
        <v>144</v>
      </c>
      <c r="G5923" s="196">
        <v>87298</v>
      </c>
      <c r="H5923" s="196" t="s">
        <v>11541</v>
      </c>
      <c r="I5923" s="196" t="s">
        <v>6762</v>
      </c>
      <c r="J5923" s="196" t="s">
        <v>5503</v>
      </c>
      <c r="K5923" s="197">
        <v>480.82</v>
      </c>
      <c r="L5923" s="196" t="s">
        <v>5433</v>
      </c>
    </row>
    <row r="5924" spans="1:12" ht="15.75">
      <c r="A5924" s="196" t="s">
        <v>10253</v>
      </c>
      <c r="B5924" s="196" t="s">
        <v>11527</v>
      </c>
      <c r="C5924" s="196" t="s">
        <v>11528</v>
      </c>
      <c r="D5924" s="196">
        <v>210</v>
      </c>
      <c r="E5924" s="197" t="s">
        <v>144</v>
      </c>
      <c r="F5924" s="196" t="s">
        <v>144</v>
      </c>
      <c r="G5924" s="196">
        <v>87299</v>
      </c>
      <c r="H5924" s="196" t="s">
        <v>11542</v>
      </c>
      <c r="I5924" s="196" t="s">
        <v>6762</v>
      </c>
      <c r="J5924" s="196" t="s">
        <v>5503</v>
      </c>
      <c r="K5924" s="197">
        <v>331.55</v>
      </c>
      <c r="L5924" s="196" t="s">
        <v>5433</v>
      </c>
    </row>
    <row r="5925" spans="1:12" ht="15.75">
      <c r="A5925" s="196" t="s">
        <v>10253</v>
      </c>
      <c r="B5925" s="196" t="s">
        <v>11527</v>
      </c>
      <c r="C5925" s="196" t="s">
        <v>11528</v>
      </c>
      <c r="D5925" s="196">
        <v>210</v>
      </c>
      <c r="E5925" s="197" t="s">
        <v>144</v>
      </c>
      <c r="F5925" s="196" t="s">
        <v>144</v>
      </c>
      <c r="G5925" s="196">
        <v>87301</v>
      </c>
      <c r="H5925" s="196" t="s">
        <v>11543</v>
      </c>
      <c r="I5925" s="196" t="s">
        <v>6762</v>
      </c>
      <c r="J5925" s="196" t="s">
        <v>5503</v>
      </c>
      <c r="K5925" s="197">
        <v>441.33</v>
      </c>
      <c r="L5925" s="196" t="s">
        <v>5433</v>
      </c>
    </row>
    <row r="5926" spans="1:12" ht="15.75">
      <c r="A5926" s="196" t="s">
        <v>10253</v>
      </c>
      <c r="B5926" s="196" t="s">
        <v>11527</v>
      </c>
      <c r="C5926" s="196" t="s">
        <v>11528</v>
      </c>
      <c r="D5926" s="196">
        <v>210</v>
      </c>
      <c r="E5926" s="197" t="s">
        <v>144</v>
      </c>
      <c r="F5926" s="196" t="s">
        <v>144</v>
      </c>
      <c r="G5926" s="196">
        <v>87302</v>
      </c>
      <c r="H5926" s="196" t="s">
        <v>11544</v>
      </c>
      <c r="I5926" s="196" t="s">
        <v>6762</v>
      </c>
      <c r="J5926" s="196" t="s">
        <v>5503</v>
      </c>
      <c r="K5926" s="197">
        <v>433.71</v>
      </c>
      <c r="L5926" s="196" t="s">
        <v>5433</v>
      </c>
    </row>
    <row r="5927" spans="1:12" ht="15.75">
      <c r="A5927" s="196" t="s">
        <v>10253</v>
      </c>
      <c r="B5927" s="196" t="s">
        <v>11527</v>
      </c>
      <c r="C5927" s="196" t="s">
        <v>11528</v>
      </c>
      <c r="D5927" s="196">
        <v>210</v>
      </c>
      <c r="E5927" s="197" t="s">
        <v>144</v>
      </c>
      <c r="F5927" s="196" t="s">
        <v>144</v>
      </c>
      <c r="G5927" s="196">
        <v>87304</v>
      </c>
      <c r="H5927" s="196" t="s">
        <v>11545</v>
      </c>
      <c r="I5927" s="196" t="s">
        <v>6762</v>
      </c>
      <c r="J5927" s="196" t="s">
        <v>5503</v>
      </c>
      <c r="K5927" s="197">
        <v>404.33</v>
      </c>
      <c r="L5927" s="196" t="s">
        <v>5433</v>
      </c>
    </row>
    <row r="5928" spans="1:12" ht="15.75">
      <c r="A5928" s="196" t="s">
        <v>10253</v>
      </c>
      <c r="B5928" s="196" t="s">
        <v>11527</v>
      </c>
      <c r="C5928" s="196" t="s">
        <v>11528</v>
      </c>
      <c r="D5928" s="196">
        <v>210</v>
      </c>
      <c r="E5928" s="197" t="s">
        <v>144</v>
      </c>
      <c r="F5928" s="196" t="s">
        <v>144</v>
      </c>
      <c r="G5928" s="196">
        <v>87305</v>
      </c>
      <c r="H5928" s="196" t="s">
        <v>11546</v>
      </c>
      <c r="I5928" s="196" t="s">
        <v>6762</v>
      </c>
      <c r="J5928" s="196" t="s">
        <v>5503</v>
      </c>
      <c r="K5928" s="197">
        <v>405.94</v>
      </c>
      <c r="L5928" s="196" t="s">
        <v>5433</v>
      </c>
    </row>
    <row r="5929" spans="1:12" ht="15.75">
      <c r="A5929" s="196" t="s">
        <v>10253</v>
      </c>
      <c r="B5929" s="196" t="s">
        <v>11527</v>
      </c>
      <c r="C5929" s="196" t="s">
        <v>11528</v>
      </c>
      <c r="D5929" s="196">
        <v>210</v>
      </c>
      <c r="E5929" s="197" t="s">
        <v>144</v>
      </c>
      <c r="F5929" s="196" t="s">
        <v>144</v>
      </c>
      <c r="G5929" s="196">
        <v>87307</v>
      </c>
      <c r="H5929" s="196" t="s">
        <v>11547</v>
      </c>
      <c r="I5929" s="196" t="s">
        <v>6762</v>
      </c>
      <c r="J5929" s="196" t="s">
        <v>5503</v>
      </c>
      <c r="K5929" s="197">
        <v>390.28</v>
      </c>
      <c r="L5929" s="196" t="s">
        <v>5433</v>
      </c>
    </row>
    <row r="5930" spans="1:12" ht="15.75">
      <c r="A5930" s="196" t="s">
        <v>10253</v>
      </c>
      <c r="B5930" s="196" t="s">
        <v>11527</v>
      </c>
      <c r="C5930" s="196" t="s">
        <v>11528</v>
      </c>
      <c r="D5930" s="196">
        <v>210</v>
      </c>
      <c r="E5930" s="197" t="s">
        <v>144</v>
      </c>
      <c r="F5930" s="196" t="s">
        <v>144</v>
      </c>
      <c r="G5930" s="196">
        <v>87308</v>
      </c>
      <c r="H5930" s="196" t="s">
        <v>11548</v>
      </c>
      <c r="I5930" s="196" t="s">
        <v>6762</v>
      </c>
      <c r="J5930" s="196" t="s">
        <v>5503</v>
      </c>
      <c r="K5930" s="197">
        <v>382.11</v>
      </c>
      <c r="L5930" s="196" t="s">
        <v>5433</v>
      </c>
    </row>
    <row r="5931" spans="1:12" ht="15.75">
      <c r="A5931" s="196" t="s">
        <v>10253</v>
      </c>
      <c r="B5931" s="196" t="s">
        <v>11527</v>
      </c>
      <c r="C5931" s="196" t="s">
        <v>11528</v>
      </c>
      <c r="D5931" s="196">
        <v>210</v>
      </c>
      <c r="E5931" s="197" t="s">
        <v>144</v>
      </c>
      <c r="F5931" s="196" t="s">
        <v>144</v>
      </c>
      <c r="G5931" s="196">
        <v>87310</v>
      </c>
      <c r="H5931" s="196" t="s">
        <v>11549</v>
      </c>
      <c r="I5931" s="196" t="s">
        <v>6762</v>
      </c>
      <c r="J5931" s="196" t="s">
        <v>5503</v>
      </c>
      <c r="K5931" s="197">
        <v>343.53</v>
      </c>
      <c r="L5931" s="196" t="s">
        <v>5433</v>
      </c>
    </row>
    <row r="5932" spans="1:12" ht="15.75">
      <c r="A5932" s="196" t="s">
        <v>10253</v>
      </c>
      <c r="B5932" s="196" t="s">
        <v>11527</v>
      </c>
      <c r="C5932" s="196" t="s">
        <v>11528</v>
      </c>
      <c r="D5932" s="196">
        <v>210</v>
      </c>
      <c r="E5932" s="197" t="s">
        <v>144</v>
      </c>
      <c r="F5932" s="196" t="s">
        <v>144</v>
      </c>
      <c r="G5932" s="196">
        <v>87311</v>
      </c>
      <c r="H5932" s="196" t="s">
        <v>11550</v>
      </c>
      <c r="I5932" s="196" t="s">
        <v>6762</v>
      </c>
      <c r="J5932" s="196" t="s">
        <v>5503</v>
      </c>
      <c r="K5932" s="197">
        <v>335.48</v>
      </c>
      <c r="L5932" s="196" t="s">
        <v>5433</v>
      </c>
    </row>
    <row r="5933" spans="1:12" ht="15.75">
      <c r="A5933" s="196" t="s">
        <v>10253</v>
      </c>
      <c r="B5933" s="196" t="s">
        <v>11527</v>
      </c>
      <c r="C5933" s="196" t="s">
        <v>11528</v>
      </c>
      <c r="D5933" s="196">
        <v>210</v>
      </c>
      <c r="E5933" s="197" t="s">
        <v>144</v>
      </c>
      <c r="F5933" s="196" t="s">
        <v>144</v>
      </c>
      <c r="G5933" s="196">
        <v>87313</v>
      </c>
      <c r="H5933" s="196" t="s">
        <v>11551</v>
      </c>
      <c r="I5933" s="196" t="s">
        <v>6762</v>
      </c>
      <c r="J5933" s="196" t="s">
        <v>5503</v>
      </c>
      <c r="K5933" s="197">
        <v>397.09</v>
      </c>
      <c r="L5933" s="196" t="s">
        <v>5433</v>
      </c>
    </row>
    <row r="5934" spans="1:12" ht="15.75">
      <c r="A5934" s="196" t="s">
        <v>10253</v>
      </c>
      <c r="B5934" s="196" t="s">
        <v>11527</v>
      </c>
      <c r="C5934" s="196" t="s">
        <v>11528</v>
      </c>
      <c r="D5934" s="196">
        <v>210</v>
      </c>
      <c r="E5934" s="197" t="s">
        <v>144</v>
      </c>
      <c r="F5934" s="196" t="s">
        <v>144</v>
      </c>
      <c r="G5934" s="196">
        <v>87314</v>
      </c>
      <c r="H5934" s="196" t="s">
        <v>11552</v>
      </c>
      <c r="I5934" s="196" t="s">
        <v>6762</v>
      </c>
      <c r="J5934" s="196" t="s">
        <v>5503</v>
      </c>
      <c r="K5934" s="197">
        <v>390.24</v>
      </c>
      <c r="L5934" s="196" t="s">
        <v>5433</v>
      </c>
    </row>
    <row r="5935" spans="1:12" ht="15.75">
      <c r="A5935" s="196" t="s">
        <v>10253</v>
      </c>
      <c r="B5935" s="196" t="s">
        <v>11527</v>
      </c>
      <c r="C5935" s="196" t="s">
        <v>11528</v>
      </c>
      <c r="D5935" s="196">
        <v>210</v>
      </c>
      <c r="E5935" s="197" t="s">
        <v>144</v>
      </c>
      <c r="F5935" s="196" t="s">
        <v>144</v>
      </c>
      <c r="G5935" s="196">
        <v>87316</v>
      </c>
      <c r="H5935" s="196" t="s">
        <v>11553</v>
      </c>
      <c r="I5935" s="196" t="s">
        <v>6762</v>
      </c>
      <c r="J5935" s="196" t="s">
        <v>5503</v>
      </c>
      <c r="K5935" s="197">
        <v>370.32</v>
      </c>
      <c r="L5935" s="196" t="s">
        <v>5433</v>
      </c>
    </row>
    <row r="5936" spans="1:12" ht="15.75">
      <c r="A5936" s="196" t="s">
        <v>10253</v>
      </c>
      <c r="B5936" s="196" t="s">
        <v>11527</v>
      </c>
      <c r="C5936" s="196" t="s">
        <v>11528</v>
      </c>
      <c r="D5936" s="196">
        <v>210</v>
      </c>
      <c r="E5936" s="197" t="s">
        <v>144</v>
      </c>
      <c r="F5936" s="196" t="s">
        <v>144</v>
      </c>
      <c r="G5936" s="196">
        <v>87317</v>
      </c>
      <c r="H5936" s="196" t="s">
        <v>11554</v>
      </c>
      <c r="I5936" s="196" t="s">
        <v>6762</v>
      </c>
      <c r="J5936" s="196" t="s">
        <v>5503</v>
      </c>
      <c r="K5936" s="197">
        <v>357.87</v>
      </c>
      <c r="L5936" s="196" t="s">
        <v>5433</v>
      </c>
    </row>
    <row r="5937" spans="1:12" ht="15.75">
      <c r="A5937" s="196" t="s">
        <v>10253</v>
      </c>
      <c r="B5937" s="196" t="s">
        <v>11527</v>
      </c>
      <c r="C5937" s="196" t="s">
        <v>11528</v>
      </c>
      <c r="D5937" s="196">
        <v>210</v>
      </c>
      <c r="E5937" s="197" t="s">
        <v>144</v>
      </c>
      <c r="F5937" s="196" t="s">
        <v>144</v>
      </c>
      <c r="G5937" s="196">
        <v>87319</v>
      </c>
      <c r="H5937" s="196" t="s">
        <v>11555</v>
      </c>
      <c r="I5937" s="196" t="s">
        <v>6762</v>
      </c>
      <c r="J5937" s="196" t="s">
        <v>5503</v>
      </c>
      <c r="K5937" s="198">
        <v>2416.42</v>
      </c>
      <c r="L5937" s="196" t="s">
        <v>5433</v>
      </c>
    </row>
    <row r="5938" spans="1:12" ht="15.75">
      <c r="A5938" s="196" t="s">
        <v>10253</v>
      </c>
      <c r="B5938" s="196" t="s">
        <v>11527</v>
      </c>
      <c r="C5938" s="196" t="s">
        <v>11528</v>
      </c>
      <c r="D5938" s="196">
        <v>210</v>
      </c>
      <c r="E5938" s="197" t="s">
        <v>144</v>
      </c>
      <c r="F5938" s="196" t="s">
        <v>144</v>
      </c>
      <c r="G5938" s="196">
        <v>87320</v>
      </c>
      <c r="H5938" s="196" t="s">
        <v>11556</v>
      </c>
      <c r="I5938" s="196" t="s">
        <v>6762</v>
      </c>
      <c r="J5938" s="196" t="s">
        <v>5503</v>
      </c>
      <c r="K5938" s="198">
        <v>2419.3000000000002</v>
      </c>
      <c r="L5938" s="196" t="s">
        <v>5433</v>
      </c>
    </row>
    <row r="5939" spans="1:12" ht="15.75">
      <c r="A5939" s="196" t="s">
        <v>10253</v>
      </c>
      <c r="B5939" s="196" t="s">
        <v>11527</v>
      </c>
      <c r="C5939" s="196" t="s">
        <v>11528</v>
      </c>
      <c r="D5939" s="196">
        <v>210</v>
      </c>
      <c r="E5939" s="197" t="s">
        <v>144</v>
      </c>
      <c r="F5939" s="196" t="s">
        <v>144</v>
      </c>
      <c r="G5939" s="196">
        <v>87322</v>
      </c>
      <c r="H5939" s="196" t="s">
        <v>11557</v>
      </c>
      <c r="I5939" s="196" t="s">
        <v>6762</v>
      </c>
      <c r="J5939" s="196" t="s">
        <v>5503</v>
      </c>
      <c r="K5939" s="198">
        <v>2484.63</v>
      </c>
      <c r="L5939" s="196" t="s">
        <v>5433</v>
      </c>
    </row>
    <row r="5940" spans="1:12" ht="15.75">
      <c r="A5940" s="196" t="s">
        <v>10253</v>
      </c>
      <c r="B5940" s="196" t="s">
        <v>11527</v>
      </c>
      <c r="C5940" s="196" t="s">
        <v>11528</v>
      </c>
      <c r="D5940" s="196">
        <v>210</v>
      </c>
      <c r="E5940" s="197" t="s">
        <v>144</v>
      </c>
      <c r="F5940" s="196" t="s">
        <v>144</v>
      </c>
      <c r="G5940" s="196">
        <v>87323</v>
      </c>
      <c r="H5940" s="196" t="s">
        <v>11558</v>
      </c>
      <c r="I5940" s="196" t="s">
        <v>6762</v>
      </c>
      <c r="J5940" s="196" t="s">
        <v>5503</v>
      </c>
      <c r="K5940" s="198">
        <v>2481.59</v>
      </c>
      <c r="L5940" s="196" t="s">
        <v>5433</v>
      </c>
    </row>
    <row r="5941" spans="1:12" ht="15.75">
      <c r="A5941" s="196" t="s">
        <v>10253</v>
      </c>
      <c r="B5941" s="196" t="s">
        <v>11527</v>
      </c>
      <c r="C5941" s="196" t="s">
        <v>11528</v>
      </c>
      <c r="D5941" s="196">
        <v>210</v>
      </c>
      <c r="E5941" s="197" t="s">
        <v>144</v>
      </c>
      <c r="F5941" s="196" t="s">
        <v>144</v>
      </c>
      <c r="G5941" s="196">
        <v>87325</v>
      </c>
      <c r="H5941" s="196" t="s">
        <v>11559</v>
      </c>
      <c r="I5941" s="196" t="s">
        <v>6762</v>
      </c>
      <c r="J5941" s="196" t="s">
        <v>5503</v>
      </c>
      <c r="K5941" s="198">
        <v>2433.3200000000002</v>
      </c>
      <c r="L5941" s="196" t="s">
        <v>5433</v>
      </c>
    </row>
    <row r="5942" spans="1:12" ht="15.75">
      <c r="A5942" s="196" t="s">
        <v>10253</v>
      </c>
      <c r="B5942" s="196" t="s">
        <v>11527</v>
      </c>
      <c r="C5942" s="196" t="s">
        <v>11528</v>
      </c>
      <c r="D5942" s="196">
        <v>210</v>
      </c>
      <c r="E5942" s="197" t="s">
        <v>144</v>
      </c>
      <c r="F5942" s="196" t="s">
        <v>144</v>
      </c>
      <c r="G5942" s="196">
        <v>87326</v>
      </c>
      <c r="H5942" s="196" t="s">
        <v>11560</v>
      </c>
      <c r="I5942" s="196" t="s">
        <v>6762</v>
      </c>
      <c r="J5942" s="196" t="s">
        <v>5503</v>
      </c>
      <c r="K5942" s="198">
        <v>2436.5</v>
      </c>
      <c r="L5942" s="196" t="s">
        <v>5433</v>
      </c>
    </row>
    <row r="5943" spans="1:12" ht="15.75">
      <c r="A5943" s="196" t="s">
        <v>10253</v>
      </c>
      <c r="B5943" s="196" t="s">
        <v>11527</v>
      </c>
      <c r="C5943" s="196" t="s">
        <v>11528</v>
      </c>
      <c r="D5943" s="196">
        <v>210</v>
      </c>
      <c r="E5943" s="197" t="s">
        <v>144</v>
      </c>
      <c r="F5943" s="196" t="s">
        <v>144</v>
      </c>
      <c r="G5943" s="196">
        <v>87327</v>
      </c>
      <c r="H5943" s="196" t="s">
        <v>11561</v>
      </c>
      <c r="I5943" s="196" t="s">
        <v>6762</v>
      </c>
      <c r="J5943" s="196" t="s">
        <v>5503</v>
      </c>
      <c r="K5943" s="197">
        <v>348.94</v>
      </c>
      <c r="L5943" s="196" t="s">
        <v>5433</v>
      </c>
    </row>
    <row r="5944" spans="1:12" ht="15.75">
      <c r="A5944" s="196" t="s">
        <v>10253</v>
      </c>
      <c r="B5944" s="196" t="s">
        <v>11527</v>
      </c>
      <c r="C5944" s="196" t="s">
        <v>11528</v>
      </c>
      <c r="D5944" s="196">
        <v>210</v>
      </c>
      <c r="E5944" s="197" t="s">
        <v>144</v>
      </c>
      <c r="F5944" s="196" t="s">
        <v>144</v>
      </c>
      <c r="G5944" s="196">
        <v>87328</v>
      </c>
      <c r="H5944" s="196" t="s">
        <v>11562</v>
      </c>
      <c r="I5944" s="196" t="s">
        <v>6762</v>
      </c>
      <c r="J5944" s="196" t="s">
        <v>5503</v>
      </c>
      <c r="K5944" s="197">
        <v>302.54000000000002</v>
      </c>
      <c r="L5944" s="196" t="s">
        <v>5433</v>
      </c>
    </row>
    <row r="5945" spans="1:12" ht="15.75">
      <c r="A5945" s="196" t="s">
        <v>10253</v>
      </c>
      <c r="B5945" s="196" t="s">
        <v>11527</v>
      </c>
      <c r="C5945" s="196" t="s">
        <v>11528</v>
      </c>
      <c r="D5945" s="196">
        <v>210</v>
      </c>
      <c r="E5945" s="197" t="s">
        <v>144</v>
      </c>
      <c r="F5945" s="196" t="s">
        <v>144</v>
      </c>
      <c r="G5945" s="196">
        <v>87329</v>
      </c>
      <c r="H5945" s="196" t="s">
        <v>11563</v>
      </c>
      <c r="I5945" s="196" t="s">
        <v>6762</v>
      </c>
      <c r="J5945" s="196" t="s">
        <v>5503</v>
      </c>
      <c r="K5945" s="197">
        <v>371.54</v>
      </c>
      <c r="L5945" s="196" t="s">
        <v>5433</v>
      </c>
    </row>
    <row r="5946" spans="1:12" ht="15.75">
      <c r="A5946" s="196" t="s">
        <v>10253</v>
      </c>
      <c r="B5946" s="196" t="s">
        <v>11527</v>
      </c>
      <c r="C5946" s="196" t="s">
        <v>11528</v>
      </c>
      <c r="D5946" s="196">
        <v>210</v>
      </c>
      <c r="E5946" s="197" t="s">
        <v>144</v>
      </c>
      <c r="F5946" s="196" t="s">
        <v>144</v>
      </c>
      <c r="G5946" s="196">
        <v>87330</v>
      </c>
      <c r="H5946" s="196" t="s">
        <v>11564</v>
      </c>
      <c r="I5946" s="196" t="s">
        <v>6762</v>
      </c>
      <c r="J5946" s="196" t="s">
        <v>5503</v>
      </c>
      <c r="K5946" s="197">
        <v>318.95</v>
      </c>
      <c r="L5946" s="196" t="s">
        <v>5433</v>
      </c>
    </row>
    <row r="5947" spans="1:12" ht="15.75">
      <c r="A5947" s="196" t="s">
        <v>10253</v>
      </c>
      <c r="B5947" s="196" t="s">
        <v>11527</v>
      </c>
      <c r="C5947" s="196" t="s">
        <v>11528</v>
      </c>
      <c r="D5947" s="196">
        <v>210</v>
      </c>
      <c r="E5947" s="197" t="s">
        <v>144</v>
      </c>
      <c r="F5947" s="196" t="s">
        <v>144</v>
      </c>
      <c r="G5947" s="196">
        <v>87331</v>
      </c>
      <c r="H5947" s="196" t="s">
        <v>11565</v>
      </c>
      <c r="I5947" s="196" t="s">
        <v>6762</v>
      </c>
      <c r="J5947" s="196" t="s">
        <v>5503</v>
      </c>
      <c r="K5947" s="197">
        <v>455.57</v>
      </c>
      <c r="L5947" s="196" t="s">
        <v>5433</v>
      </c>
    </row>
    <row r="5948" spans="1:12" ht="15.75">
      <c r="A5948" s="196" t="s">
        <v>10253</v>
      </c>
      <c r="B5948" s="196" t="s">
        <v>11527</v>
      </c>
      <c r="C5948" s="196" t="s">
        <v>11528</v>
      </c>
      <c r="D5948" s="196">
        <v>210</v>
      </c>
      <c r="E5948" s="197" t="s">
        <v>144</v>
      </c>
      <c r="F5948" s="196" t="s">
        <v>144</v>
      </c>
      <c r="G5948" s="196">
        <v>87332</v>
      </c>
      <c r="H5948" s="196" t="s">
        <v>11566</v>
      </c>
      <c r="I5948" s="196" t="s">
        <v>6762</v>
      </c>
      <c r="J5948" s="196" t="s">
        <v>5503</v>
      </c>
      <c r="K5948" s="197">
        <v>407.47</v>
      </c>
      <c r="L5948" s="196" t="s">
        <v>5433</v>
      </c>
    </row>
    <row r="5949" spans="1:12" ht="15.75">
      <c r="A5949" s="196" t="s">
        <v>10253</v>
      </c>
      <c r="B5949" s="196" t="s">
        <v>11527</v>
      </c>
      <c r="C5949" s="196" t="s">
        <v>11528</v>
      </c>
      <c r="D5949" s="196">
        <v>210</v>
      </c>
      <c r="E5949" s="197" t="s">
        <v>144</v>
      </c>
      <c r="F5949" s="196" t="s">
        <v>144</v>
      </c>
      <c r="G5949" s="196">
        <v>87333</v>
      </c>
      <c r="H5949" s="196" t="s">
        <v>11567</v>
      </c>
      <c r="I5949" s="196" t="s">
        <v>6762</v>
      </c>
      <c r="J5949" s="196" t="s">
        <v>5503</v>
      </c>
      <c r="K5949" s="197">
        <v>433.18</v>
      </c>
      <c r="L5949" s="196" t="s">
        <v>5433</v>
      </c>
    </row>
    <row r="5950" spans="1:12" ht="15.75">
      <c r="A5950" s="196" t="s">
        <v>10253</v>
      </c>
      <c r="B5950" s="196" t="s">
        <v>11527</v>
      </c>
      <c r="C5950" s="196" t="s">
        <v>11528</v>
      </c>
      <c r="D5950" s="196">
        <v>210</v>
      </c>
      <c r="E5950" s="197" t="s">
        <v>144</v>
      </c>
      <c r="F5950" s="196" t="s">
        <v>144</v>
      </c>
      <c r="G5950" s="196">
        <v>87334</v>
      </c>
      <c r="H5950" s="196" t="s">
        <v>11568</v>
      </c>
      <c r="I5950" s="196" t="s">
        <v>6762</v>
      </c>
      <c r="J5950" s="196" t="s">
        <v>5503</v>
      </c>
      <c r="K5950" s="197">
        <v>404.08</v>
      </c>
      <c r="L5950" s="196" t="s">
        <v>5433</v>
      </c>
    </row>
    <row r="5951" spans="1:12" ht="15.75">
      <c r="A5951" s="196" t="s">
        <v>10253</v>
      </c>
      <c r="B5951" s="196" t="s">
        <v>11527</v>
      </c>
      <c r="C5951" s="196" t="s">
        <v>11528</v>
      </c>
      <c r="D5951" s="196">
        <v>210</v>
      </c>
      <c r="E5951" s="197" t="s">
        <v>144</v>
      </c>
      <c r="F5951" s="196" t="s">
        <v>144</v>
      </c>
      <c r="G5951" s="196">
        <v>87335</v>
      </c>
      <c r="H5951" s="196" t="s">
        <v>11569</v>
      </c>
      <c r="I5951" s="196" t="s">
        <v>6762</v>
      </c>
      <c r="J5951" s="196" t="s">
        <v>5503</v>
      </c>
      <c r="K5951" s="197">
        <v>427.57</v>
      </c>
      <c r="L5951" s="196" t="s">
        <v>5433</v>
      </c>
    </row>
    <row r="5952" spans="1:12" ht="15.75">
      <c r="A5952" s="196" t="s">
        <v>10253</v>
      </c>
      <c r="B5952" s="196" t="s">
        <v>11527</v>
      </c>
      <c r="C5952" s="196" t="s">
        <v>11528</v>
      </c>
      <c r="D5952" s="196">
        <v>210</v>
      </c>
      <c r="E5952" s="197" t="s">
        <v>144</v>
      </c>
      <c r="F5952" s="196" t="s">
        <v>144</v>
      </c>
      <c r="G5952" s="196">
        <v>87336</v>
      </c>
      <c r="H5952" s="196" t="s">
        <v>11570</v>
      </c>
      <c r="I5952" s="196" t="s">
        <v>6762</v>
      </c>
      <c r="J5952" s="196" t="s">
        <v>5503</v>
      </c>
      <c r="K5952" s="197">
        <v>421.12</v>
      </c>
      <c r="L5952" s="196" t="s">
        <v>5433</v>
      </c>
    </row>
    <row r="5953" spans="1:12" ht="15.75">
      <c r="A5953" s="196" t="s">
        <v>10253</v>
      </c>
      <c r="B5953" s="196" t="s">
        <v>11527</v>
      </c>
      <c r="C5953" s="196" t="s">
        <v>11528</v>
      </c>
      <c r="D5953" s="196">
        <v>210</v>
      </c>
      <c r="E5953" s="197" t="s">
        <v>144</v>
      </c>
      <c r="F5953" s="196" t="s">
        <v>144</v>
      </c>
      <c r="G5953" s="196">
        <v>87337</v>
      </c>
      <c r="H5953" s="196" t="s">
        <v>11571</v>
      </c>
      <c r="I5953" s="196" t="s">
        <v>6762</v>
      </c>
      <c r="J5953" s="196" t="s">
        <v>5503</v>
      </c>
      <c r="K5953" s="197">
        <v>426.18</v>
      </c>
      <c r="L5953" s="196" t="s">
        <v>5433</v>
      </c>
    </row>
    <row r="5954" spans="1:12" ht="15.75">
      <c r="A5954" s="196" t="s">
        <v>10253</v>
      </c>
      <c r="B5954" s="196" t="s">
        <v>11527</v>
      </c>
      <c r="C5954" s="196" t="s">
        <v>11528</v>
      </c>
      <c r="D5954" s="196">
        <v>210</v>
      </c>
      <c r="E5954" s="197" t="s">
        <v>144</v>
      </c>
      <c r="F5954" s="196" t="s">
        <v>144</v>
      </c>
      <c r="G5954" s="196">
        <v>87338</v>
      </c>
      <c r="H5954" s="196" t="s">
        <v>11572</v>
      </c>
      <c r="I5954" s="196" t="s">
        <v>6762</v>
      </c>
      <c r="J5954" s="196" t="s">
        <v>5503</v>
      </c>
      <c r="K5954" s="197">
        <v>416.69</v>
      </c>
      <c r="L5954" s="196" t="s">
        <v>5433</v>
      </c>
    </row>
    <row r="5955" spans="1:12" ht="15.75">
      <c r="A5955" s="196" t="s">
        <v>10253</v>
      </c>
      <c r="B5955" s="196" t="s">
        <v>11527</v>
      </c>
      <c r="C5955" s="196" t="s">
        <v>11528</v>
      </c>
      <c r="D5955" s="196">
        <v>210</v>
      </c>
      <c r="E5955" s="197" t="s">
        <v>144</v>
      </c>
      <c r="F5955" s="196" t="s">
        <v>144</v>
      </c>
      <c r="G5955" s="196">
        <v>87339</v>
      </c>
      <c r="H5955" s="196" t="s">
        <v>11573</v>
      </c>
      <c r="I5955" s="196" t="s">
        <v>6762</v>
      </c>
      <c r="J5955" s="196" t="s">
        <v>5503</v>
      </c>
      <c r="K5955" s="197">
        <v>578.34</v>
      </c>
      <c r="L5955" s="196" t="s">
        <v>5433</v>
      </c>
    </row>
    <row r="5956" spans="1:12" ht="15.75">
      <c r="A5956" s="196" t="s">
        <v>10253</v>
      </c>
      <c r="B5956" s="196" t="s">
        <v>11527</v>
      </c>
      <c r="C5956" s="196" t="s">
        <v>11528</v>
      </c>
      <c r="D5956" s="196">
        <v>210</v>
      </c>
      <c r="E5956" s="197" t="s">
        <v>144</v>
      </c>
      <c r="F5956" s="196" t="s">
        <v>144</v>
      </c>
      <c r="G5956" s="196">
        <v>87340</v>
      </c>
      <c r="H5956" s="196" t="s">
        <v>11574</v>
      </c>
      <c r="I5956" s="196" t="s">
        <v>6762</v>
      </c>
      <c r="J5956" s="196" t="s">
        <v>5503</v>
      </c>
      <c r="K5956" s="197">
        <v>480.51</v>
      </c>
      <c r="L5956" s="196" t="s">
        <v>5433</v>
      </c>
    </row>
    <row r="5957" spans="1:12" ht="15.75">
      <c r="A5957" s="196" t="s">
        <v>10253</v>
      </c>
      <c r="B5957" s="196" t="s">
        <v>11527</v>
      </c>
      <c r="C5957" s="196" t="s">
        <v>11528</v>
      </c>
      <c r="D5957" s="196">
        <v>210</v>
      </c>
      <c r="E5957" s="197" t="s">
        <v>144</v>
      </c>
      <c r="F5957" s="196" t="s">
        <v>144</v>
      </c>
      <c r="G5957" s="196">
        <v>87341</v>
      </c>
      <c r="H5957" s="196" t="s">
        <v>11575</v>
      </c>
      <c r="I5957" s="196" t="s">
        <v>6762</v>
      </c>
      <c r="J5957" s="196" t="s">
        <v>5503</v>
      </c>
      <c r="K5957" s="197">
        <v>455.79</v>
      </c>
      <c r="L5957" s="196" t="s">
        <v>5433</v>
      </c>
    </row>
    <row r="5958" spans="1:12" ht="15.75">
      <c r="A5958" s="196" t="s">
        <v>10253</v>
      </c>
      <c r="B5958" s="196" t="s">
        <v>11527</v>
      </c>
      <c r="C5958" s="196" t="s">
        <v>11528</v>
      </c>
      <c r="D5958" s="196">
        <v>210</v>
      </c>
      <c r="E5958" s="197" t="s">
        <v>144</v>
      </c>
      <c r="F5958" s="196" t="s">
        <v>144</v>
      </c>
      <c r="G5958" s="196">
        <v>87342</v>
      </c>
      <c r="H5958" s="196" t="s">
        <v>11576</v>
      </c>
      <c r="I5958" s="196" t="s">
        <v>6762</v>
      </c>
      <c r="J5958" s="196" t="s">
        <v>5503</v>
      </c>
      <c r="K5958" s="197">
        <v>498.44</v>
      </c>
      <c r="L5958" s="196" t="s">
        <v>5433</v>
      </c>
    </row>
    <row r="5959" spans="1:12" ht="15.75">
      <c r="A5959" s="196" t="s">
        <v>10253</v>
      </c>
      <c r="B5959" s="196" t="s">
        <v>11527</v>
      </c>
      <c r="C5959" s="196" t="s">
        <v>11528</v>
      </c>
      <c r="D5959" s="196">
        <v>210</v>
      </c>
      <c r="E5959" s="197" t="s">
        <v>144</v>
      </c>
      <c r="F5959" s="196" t="s">
        <v>144</v>
      </c>
      <c r="G5959" s="196">
        <v>87343</v>
      </c>
      <c r="H5959" s="196" t="s">
        <v>11577</v>
      </c>
      <c r="I5959" s="196" t="s">
        <v>6762</v>
      </c>
      <c r="J5959" s="196" t="s">
        <v>5503</v>
      </c>
      <c r="K5959" s="197">
        <v>443.01</v>
      </c>
      <c r="L5959" s="196" t="s">
        <v>5433</v>
      </c>
    </row>
    <row r="5960" spans="1:12" ht="15.75">
      <c r="A5960" s="196" t="s">
        <v>10253</v>
      </c>
      <c r="B5960" s="196" t="s">
        <v>11527</v>
      </c>
      <c r="C5960" s="196" t="s">
        <v>11528</v>
      </c>
      <c r="D5960" s="196">
        <v>210</v>
      </c>
      <c r="E5960" s="197" t="s">
        <v>144</v>
      </c>
      <c r="F5960" s="196" t="s">
        <v>144</v>
      </c>
      <c r="G5960" s="196">
        <v>87344</v>
      </c>
      <c r="H5960" s="196" t="s">
        <v>11578</v>
      </c>
      <c r="I5960" s="196" t="s">
        <v>6762</v>
      </c>
      <c r="J5960" s="196" t="s">
        <v>5503</v>
      </c>
      <c r="K5960" s="197">
        <v>412.29</v>
      </c>
      <c r="L5960" s="196" t="s">
        <v>5433</v>
      </c>
    </row>
    <row r="5961" spans="1:12" ht="15.75">
      <c r="A5961" s="196" t="s">
        <v>10253</v>
      </c>
      <c r="B5961" s="196" t="s">
        <v>11527</v>
      </c>
      <c r="C5961" s="196" t="s">
        <v>11528</v>
      </c>
      <c r="D5961" s="196">
        <v>210</v>
      </c>
      <c r="E5961" s="197" t="s">
        <v>144</v>
      </c>
      <c r="F5961" s="196" t="s">
        <v>144</v>
      </c>
      <c r="G5961" s="196">
        <v>87345</v>
      </c>
      <c r="H5961" s="196" t="s">
        <v>11579</v>
      </c>
      <c r="I5961" s="196" t="s">
        <v>6762</v>
      </c>
      <c r="J5961" s="196" t="s">
        <v>5503</v>
      </c>
      <c r="K5961" s="197">
        <v>452.23</v>
      </c>
      <c r="L5961" s="196" t="s">
        <v>5433</v>
      </c>
    </row>
    <row r="5962" spans="1:12" ht="15.75">
      <c r="A5962" s="196" t="s">
        <v>10253</v>
      </c>
      <c r="B5962" s="196" t="s">
        <v>11527</v>
      </c>
      <c r="C5962" s="196" t="s">
        <v>11528</v>
      </c>
      <c r="D5962" s="196">
        <v>210</v>
      </c>
      <c r="E5962" s="197" t="s">
        <v>144</v>
      </c>
      <c r="F5962" s="196" t="s">
        <v>144</v>
      </c>
      <c r="G5962" s="196">
        <v>87346</v>
      </c>
      <c r="H5962" s="196" t="s">
        <v>11580</v>
      </c>
      <c r="I5962" s="196" t="s">
        <v>6762</v>
      </c>
      <c r="J5962" s="196" t="s">
        <v>5503</v>
      </c>
      <c r="K5962" s="197">
        <v>406.45</v>
      </c>
      <c r="L5962" s="196" t="s">
        <v>5433</v>
      </c>
    </row>
    <row r="5963" spans="1:12" ht="15.75">
      <c r="A5963" s="196" t="s">
        <v>10253</v>
      </c>
      <c r="B5963" s="196" t="s">
        <v>11527</v>
      </c>
      <c r="C5963" s="196" t="s">
        <v>11528</v>
      </c>
      <c r="D5963" s="196">
        <v>210</v>
      </c>
      <c r="E5963" s="197" t="s">
        <v>144</v>
      </c>
      <c r="F5963" s="196" t="s">
        <v>144</v>
      </c>
      <c r="G5963" s="196">
        <v>87347</v>
      </c>
      <c r="H5963" s="196" t="s">
        <v>11581</v>
      </c>
      <c r="I5963" s="196" t="s">
        <v>6762</v>
      </c>
      <c r="J5963" s="196" t="s">
        <v>5503</v>
      </c>
      <c r="K5963" s="197">
        <v>382.17</v>
      </c>
      <c r="L5963" s="196" t="s">
        <v>5433</v>
      </c>
    </row>
    <row r="5964" spans="1:12" ht="15.75">
      <c r="A5964" s="196" t="s">
        <v>10253</v>
      </c>
      <c r="B5964" s="196" t="s">
        <v>11527</v>
      </c>
      <c r="C5964" s="196" t="s">
        <v>11528</v>
      </c>
      <c r="D5964" s="196">
        <v>210</v>
      </c>
      <c r="E5964" s="197" t="s">
        <v>144</v>
      </c>
      <c r="F5964" s="196" t="s">
        <v>144</v>
      </c>
      <c r="G5964" s="196">
        <v>87348</v>
      </c>
      <c r="H5964" s="196" t="s">
        <v>11582</v>
      </c>
      <c r="I5964" s="196" t="s">
        <v>6762</v>
      </c>
      <c r="J5964" s="196" t="s">
        <v>5503</v>
      </c>
      <c r="K5964" s="197">
        <v>417.71</v>
      </c>
      <c r="L5964" s="196" t="s">
        <v>5433</v>
      </c>
    </row>
    <row r="5965" spans="1:12" ht="15.75">
      <c r="A5965" s="196" t="s">
        <v>10253</v>
      </c>
      <c r="B5965" s="196" t="s">
        <v>11527</v>
      </c>
      <c r="C5965" s="196" t="s">
        <v>11528</v>
      </c>
      <c r="D5965" s="196">
        <v>210</v>
      </c>
      <c r="E5965" s="197" t="s">
        <v>144</v>
      </c>
      <c r="F5965" s="196" t="s">
        <v>144</v>
      </c>
      <c r="G5965" s="196">
        <v>87349</v>
      </c>
      <c r="H5965" s="196" t="s">
        <v>11583</v>
      </c>
      <c r="I5965" s="196" t="s">
        <v>6762</v>
      </c>
      <c r="J5965" s="196" t="s">
        <v>5503</v>
      </c>
      <c r="K5965" s="197">
        <v>357.76</v>
      </c>
      <c r="L5965" s="196" t="s">
        <v>5433</v>
      </c>
    </row>
    <row r="5966" spans="1:12" ht="15.75">
      <c r="A5966" s="196" t="s">
        <v>10253</v>
      </c>
      <c r="B5966" s="196" t="s">
        <v>11527</v>
      </c>
      <c r="C5966" s="196" t="s">
        <v>11528</v>
      </c>
      <c r="D5966" s="196">
        <v>210</v>
      </c>
      <c r="E5966" s="197" t="s">
        <v>144</v>
      </c>
      <c r="F5966" s="196" t="s">
        <v>144</v>
      </c>
      <c r="G5966" s="196">
        <v>87350</v>
      </c>
      <c r="H5966" s="196" t="s">
        <v>11584</v>
      </c>
      <c r="I5966" s="196" t="s">
        <v>6762</v>
      </c>
      <c r="J5966" s="196" t="s">
        <v>5503</v>
      </c>
      <c r="K5966" s="197">
        <v>379.26</v>
      </c>
      <c r="L5966" s="196" t="s">
        <v>5433</v>
      </c>
    </row>
    <row r="5967" spans="1:12" ht="15.75">
      <c r="A5967" s="196" t="s">
        <v>10253</v>
      </c>
      <c r="B5967" s="196" t="s">
        <v>11527</v>
      </c>
      <c r="C5967" s="196" t="s">
        <v>11528</v>
      </c>
      <c r="D5967" s="196">
        <v>210</v>
      </c>
      <c r="E5967" s="197" t="s">
        <v>144</v>
      </c>
      <c r="F5967" s="196" t="s">
        <v>144</v>
      </c>
      <c r="G5967" s="196">
        <v>87351</v>
      </c>
      <c r="H5967" s="196" t="s">
        <v>11585</v>
      </c>
      <c r="I5967" s="196" t="s">
        <v>6762</v>
      </c>
      <c r="J5967" s="196" t="s">
        <v>5503</v>
      </c>
      <c r="K5967" s="197">
        <v>323.01</v>
      </c>
      <c r="L5967" s="196" t="s">
        <v>5433</v>
      </c>
    </row>
    <row r="5968" spans="1:12" ht="15.75">
      <c r="A5968" s="196" t="s">
        <v>10253</v>
      </c>
      <c r="B5968" s="196" t="s">
        <v>11527</v>
      </c>
      <c r="C5968" s="196" t="s">
        <v>11528</v>
      </c>
      <c r="D5968" s="196">
        <v>210</v>
      </c>
      <c r="E5968" s="197" t="s">
        <v>144</v>
      </c>
      <c r="F5968" s="196" t="s">
        <v>144</v>
      </c>
      <c r="G5968" s="196">
        <v>87352</v>
      </c>
      <c r="H5968" s="196" t="s">
        <v>11586</v>
      </c>
      <c r="I5968" s="196" t="s">
        <v>6762</v>
      </c>
      <c r="J5968" s="196" t="s">
        <v>5503</v>
      </c>
      <c r="K5968" s="197">
        <v>461.19</v>
      </c>
      <c r="L5968" s="196" t="s">
        <v>5433</v>
      </c>
    </row>
    <row r="5969" spans="1:12" ht="15.75">
      <c r="A5969" s="196" t="s">
        <v>10253</v>
      </c>
      <c r="B5969" s="196" t="s">
        <v>11527</v>
      </c>
      <c r="C5969" s="196" t="s">
        <v>11528</v>
      </c>
      <c r="D5969" s="196">
        <v>210</v>
      </c>
      <c r="E5969" s="197" t="s">
        <v>144</v>
      </c>
      <c r="F5969" s="196" t="s">
        <v>144</v>
      </c>
      <c r="G5969" s="196">
        <v>87353</v>
      </c>
      <c r="H5969" s="196" t="s">
        <v>11587</v>
      </c>
      <c r="I5969" s="196" t="s">
        <v>6762</v>
      </c>
      <c r="J5969" s="196" t="s">
        <v>5503</v>
      </c>
      <c r="K5969" s="197">
        <v>400.55</v>
      </c>
      <c r="L5969" s="196" t="s">
        <v>5433</v>
      </c>
    </row>
    <row r="5970" spans="1:12" ht="15.75">
      <c r="A5970" s="196" t="s">
        <v>10253</v>
      </c>
      <c r="B5970" s="196" t="s">
        <v>11527</v>
      </c>
      <c r="C5970" s="196" t="s">
        <v>11528</v>
      </c>
      <c r="D5970" s="196">
        <v>210</v>
      </c>
      <c r="E5970" s="197" t="s">
        <v>144</v>
      </c>
      <c r="F5970" s="196" t="s">
        <v>144</v>
      </c>
      <c r="G5970" s="196">
        <v>87354</v>
      </c>
      <c r="H5970" s="196" t="s">
        <v>11588</v>
      </c>
      <c r="I5970" s="196" t="s">
        <v>6762</v>
      </c>
      <c r="J5970" s="196" t="s">
        <v>5503</v>
      </c>
      <c r="K5970" s="197">
        <v>373.51</v>
      </c>
      <c r="L5970" s="196" t="s">
        <v>5433</v>
      </c>
    </row>
    <row r="5971" spans="1:12" ht="15.75">
      <c r="A5971" s="196" t="s">
        <v>10253</v>
      </c>
      <c r="B5971" s="196" t="s">
        <v>11527</v>
      </c>
      <c r="C5971" s="196" t="s">
        <v>11528</v>
      </c>
      <c r="D5971" s="196">
        <v>210</v>
      </c>
      <c r="E5971" s="197" t="s">
        <v>144</v>
      </c>
      <c r="F5971" s="196" t="s">
        <v>144</v>
      </c>
      <c r="G5971" s="196">
        <v>87355</v>
      </c>
      <c r="H5971" s="196" t="s">
        <v>11589</v>
      </c>
      <c r="I5971" s="196" t="s">
        <v>6762</v>
      </c>
      <c r="J5971" s="196" t="s">
        <v>5503</v>
      </c>
      <c r="K5971" s="197">
        <v>400.53</v>
      </c>
      <c r="L5971" s="196" t="s">
        <v>5433</v>
      </c>
    </row>
    <row r="5972" spans="1:12" ht="15.75">
      <c r="A5972" s="196" t="s">
        <v>10253</v>
      </c>
      <c r="B5972" s="196" t="s">
        <v>11527</v>
      </c>
      <c r="C5972" s="196" t="s">
        <v>11528</v>
      </c>
      <c r="D5972" s="196">
        <v>210</v>
      </c>
      <c r="E5972" s="197" t="s">
        <v>144</v>
      </c>
      <c r="F5972" s="196" t="s">
        <v>144</v>
      </c>
      <c r="G5972" s="196">
        <v>87356</v>
      </c>
      <c r="H5972" s="196" t="s">
        <v>11590</v>
      </c>
      <c r="I5972" s="196" t="s">
        <v>6762</v>
      </c>
      <c r="J5972" s="196" t="s">
        <v>5503</v>
      </c>
      <c r="K5972" s="197">
        <v>359.83</v>
      </c>
      <c r="L5972" s="196" t="s">
        <v>5433</v>
      </c>
    </row>
    <row r="5973" spans="1:12" ht="15.75">
      <c r="A5973" s="196" t="s">
        <v>10253</v>
      </c>
      <c r="B5973" s="196" t="s">
        <v>11527</v>
      </c>
      <c r="C5973" s="196" t="s">
        <v>11528</v>
      </c>
      <c r="D5973" s="196">
        <v>210</v>
      </c>
      <c r="E5973" s="197" t="s">
        <v>144</v>
      </c>
      <c r="F5973" s="196" t="s">
        <v>144</v>
      </c>
      <c r="G5973" s="196">
        <v>87357</v>
      </c>
      <c r="H5973" s="196" t="s">
        <v>11591</v>
      </c>
      <c r="I5973" s="196" t="s">
        <v>6762</v>
      </c>
      <c r="J5973" s="196" t="s">
        <v>5503</v>
      </c>
      <c r="K5973" s="197">
        <v>339.92</v>
      </c>
      <c r="L5973" s="196" t="s">
        <v>5433</v>
      </c>
    </row>
    <row r="5974" spans="1:12" ht="15.75">
      <c r="A5974" s="196" t="s">
        <v>10253</v>
      </c>
      <c r="B5974" s="196" t="s">
        <v>11527</v>
      </c>
      <c r="C5974" s="196" t="s">
        <v>11528</v>
      </c>
      <c r="D5974" s="196">
        <v>210</v>
      </c>
      <c r="E5974" s="197" t="s">
        <v>144</v>
      </c>
      <c r="F5974" s="196" t="s">
        <v>144</v>
      </c>
      <c r="G5974" s="196">
        <v>87358</v>
      </c>
      <c r="H5974" s="196" t="s">
        <v>11592</v>
      </c>
      <c r="I5974" s="196" t="s">
        <v>6762</v>
      </c>
      <c r="J5974" s="196" t="s">
        <v>5503</v>
      </c>
      <c r="K5974" s="198">
        <v>2393.12</v>
      </c>
      <c r="L5974" s="196" t="s">
        <v>5433</v>
      </c>
    </row>
    <row r="5975" spans="1:12" ht="15.75">
      <c r="A5975" s="196" t="s">
        <v>10253</v>
      </c>
      <c r="B5975" s="196" t="s">
        <v>11527</v>
      </c>
      <c r="C5975" s="196" t="s">
        <v>11528</v>
      </c>
      <c r="D5975" s="196">
        <v>210</v>
      </c>
      <c r="E5975" s="197" t="s">
        <v>144</v>
      </c>
      <c r="F5975" s="196" t="s">
        <v>144</v>
      </c>
      <c r="G5975" s="196">
        <v>87359</v>
      </c>
      <c r="H5975" s="196" t="s">
        <v>11593</v>
      </c>
      <c r="I5975" s="196" t="s">
        <v>6762</v>
      </c>
      <c r="J5975" s="196" t="s">
        <v>5503</v>
      </c>
      <c r="K5975" s="198">
        <v>2369.5500000000002</v>
      </c>
      <c r="L5975" s="196" t="s">
        <v>5433</v>
      </c>
    </row>
    <row r="5976" spans="1:12" ht="15.75">
      <c r="A5976" s="196" t="s">
        <v>10253</v>
      </c>
      <c r="B5976" s="196" t="s">
        <v>11527</v>
      </c>
      <c r="C5976" s="196" t="s">
        <v>11528</v>
      </c>
      <c r="D5976" s="196">
        <v>210</v>
      </c>
      <c r="E5976" s="197" t="s">
        <v>144</v>
      </c>
      <c r="F5976" s="196" t="s">
        <v>144</v>
      </c>
      <c r="G5976" s="196">
        <v>87360</v>
      </c>
      <c r="H5976" s="196" t="s">
        <v>11594</v>
      </c>
      <c r="I5976" s="196" t="s">
        <v>6762</v>
      </c>
      <c r="J5976" s="196" t="s">
        <v>5503</v>
      </c>
      <c r="K5976" s="198">
        <v>2461.62</v>
      </c>
      <c r="L5976" s="196" t="s">
        <v>5433</v>
      </c>
    </row>
    <row r="5977" spans="1:12" ht="15.75">
      <c r="A5977" s="196" t="s">
        <v>10253</v>
      </c>
      <c r="B5977" s="196" t="s">
        <v>11527</v>
      </c>
      <c r="C5977" s="196" t="s">
        <v>11528</v>
      </c>
      <c r="D5977" s="196">
        <v>210</v>
      </c>
      <c r="E5977" s="197" t="s">
        <v>144</v>
      </c>
      <c r="F5977" s="196" t="s">
        <v>144</v>
      </c>
      <c r="G5977" s="196">
        <v>87361</v>
      </c>
      <c r="H5977" s="196" t="s">
        <v>11595</v>
      </c>
      <c r="I5977" s="196" t="s">
        <v>6762</v>
      </c>
      <c r="J5977" s="196" t="s">
        <v>5503</v>
      </c>
      <c r="K5977" s="198">
        <v>2425.37</v>
      </c>
      <c r="L5977" s="196" t="s">
        <v>5433</v>
      </c>
    </row>
    <row r="5978" spans="1:12" ht="15.75">
      <c r="A5978" s="196" t="s">
        <v>10253</v>
      </c>
      <c r="B5978" s="196" t="s">
        <v>11527</v>
      </c>
      <c r="C5978" s="196" t="s">
        <v>11528</v>
      </c>
      <c r="D5978" s="196">
        <v>210</v>
      </c>
      <c r="E5978" s="197" t="s">
        <v>144</v>
      </c>
      <c r="F5978" s="196" t="s">
        <v>144</v>
      </c>
      <c r="G5978" s="196">
        <v>87362</v>
      </c>
      <c r="H5978" s="196" t="s">
        <v>11596</v>
      </c>
      <c r="I5978" s="196" t="s">
        <v>6762</v>
      </c>
      <c r="J5978" s="196" t="s">
        <v>5503</v>
      </c>
      <c r="K5978" s="198">
        <v>2421.9699999999998</v>
      </c>
      <c r="L5978" s="196" t="s">
        <v>5433</v>
      </c>
    </row>
    <row r="5979" spans="1:12" ht="15.75">
      <c r="A5979" s="196" t="s">
        <v>10253</v>
      </c>
      <c r="B5979" s="196" t="s">
        <v>11527</v>
      </c>
      <c r="C5979" s="196" t="s">
        <v>11528</v>
      </c>
      <c r="D5979" s="196">
        <v>210</v>
      </c>
      <c r="E5979" s="197" t="s">
        <v>144</v>
      </c>
      <c r="F5979" s="196" t="s">
        <v>144</v>
      </c>
      <c r="G5979" s="196">
        <v>87363</v>
      </c>
      <c r="H5979" s="196" t="s">
        <v>11597</v>
      </c>
      <c r="I5979" s="196" t="s">
        <v>6762</v>
      </c>
      <c r="J5979" s="196" t="s">
        <v>5503</v>
      </c>
      <c r="K5979" s="198">
        <v>2416.7399999999998</v>
      </c>
      <c r="L5979" s="196" t="s">
        <v>5433</v>
      </c>
    </row>
    <row r="5980" spans="1:12" ht="15.75">
      <c r="A5980" s="196" t="s">
        <v>10253</v>
      </c>
      <c r="B5980" s="196" t="s">
        <v>11527</v>
      </c>
      <c r="C5980" s="196" t="s">
        <v>11528</v>
      </c>
      <c r="D5980" s="196">
        <v>210</v>
      </c>
      <c r="E5980" s="197" t="s">
        <v>144</v>
      </c>
      <c r="F5980" s="196" t="s">
        <v>144</v>
      </c>
      <c r="G5980" s="196">
        <v>87364</v>
      </c>
      <c r="H5980" s="196" t="s">
        <v>11598</v>
      </c>
      <c r="I5980" s="196" t="s">
        <v>6762</v>
      </c>
      <c r="J5980" s="196" t="s">
        <v>5503</v>
      </c>
      <c r="K5980" s="198">
        <v>2391.61</v>
      </c>
      <c r="L5980" s="196" t="s">
        <v>5433</v>
      </c>
    </row>
    <row r="5981" spans="1:12" ht="15.75">
      <c r="A5981" s="196" t="s">
        <v>10253</v>
      </c>
      <c r="B5981" s="196" t="s">
        <v>11527</v>
      </c>
      <c r="C5981" s="196" t="s">
        <v>11528</v>
      </c>
      <c r="D5981" s="196">
        <v>210</v>
      </c>
      <c r="E5981" s="197" t="s">
        <v>144</v>
      </c>
      <c r="F5981" s="196" t="s">
        <v>144</v>
      </c>
      <c r="G5981" s="196">
        <v>87365</v>
      </c>
      <c r="H5981" s="196" t="s">
        <v>11599</v>
      </c>
      <c r="I5981" s="196" t="s">
        <v>6762</v>
      </c>
      <c r="J5981" s="196" t="s">
        <v>5503</v>
      </c>
      <c r="K5981" s="197">
        <v>428.17</v>
      </c>
      <c r="L5981" s="196" t="s">
        <v>5433</v>
      </c>
    </row>
    <row r="5982" spans="1:12" ht="15.75">
      <c r="A5982" s="196" t="s">
        <v>10253</v>
      </c>
      <c r="B5982" s="196" t="s">
        <v>11527</v>
      </c>
      <c r="C5982" s="196" t="s">
        <v>11528</v>
      </c>
      <c r="D5982" s="196">
        <v>210</v>
      </c>
      <c r="E5982" s="197" t="s">
        <v>144</v>
      </c>
      <c r="F5982" s="196" t="s">
        <v>144</v>
      </c>
      <c r="G5982" s="196">
        <v>87366</v>
      </c>
      <c r="H5982" s="196" t="s">
        <v>11600</v>
      </c>
      <c r="I5982" s="196" t="s">
        <v>6762</v>
      </c>
      <c r="J5982" s="196" t="s">
        <v>5503</v>
      </c>
      <c r="K5982" s="197">
        <v>448.05</v>
      </c>
      <c r="L5982" s="196" t="s">
        <v>5433</v>
      </c>
    </row>
    <row r="5983" spans="1:12" ht="15.75">
      <c r="A5983" s="196" t="s">
        <v>10253</v>
      </c>
      <c r="B5983" s="196" t="s">
        <v>11527</v>
      </c>
      <c r="C5983" s="196" t="s">
        <v>11528</v>
      </c>
      <c r="D5983" s="196">
        <v>210</v>
      </c>
      <c r="E5983" s="197" t="s">
        <v>144</v>
      </c>
      <c r="F5983" s="196" t="s">
        <v>144</v>
      </c>
      <c r="G5983" s="196">
        <v>87367</v>
      </c>
      <c r="H5983" s="196" t="s">
        <v>11601</v>
      </c>
      <c r="I5983" s="196" t="s">
        <v>6762</v>
      </c>
      <c r="J5983" s="196" t="s">
        <v>5884</v>
      </c>
      <c r="K5983" s="197">
        <v>536.09</v>
      </c>
      <c r="L5983" s="196" t="s">
        <v>5433</v>
      </c>
    </row>
    <row r="5984" spans="1:12" ht="15.75">
      <c r="A5984" s="196" t="s">
        <v>10253</v>
      </c>
      <c r="B5984" s="196" t="s">
        <v>11527</v>
      </c>
      <c r="C5984" s="196" t="s">
        <v>11528</v>
      </c>
      <c r="D5984" s="196">
        <v>210</v>
      </c>
      <c r="E5984" s="197" t="s">
        <v>144</v>
      </c>
      <c r="F5984" s="196" t="s">
        <v>144</v>
      </c>
      <c r="G5984" s="196">
        <v>87368</v>
      </c>
      <c r="H5984" s="196" t="s">
        <v>11602</v>
      </c>
      <c r="I5984" s="196" t="s">
        <v>6762</v>
      </c>
      <c r="J5984" s="196" t="s">
        <v>5884</v>
      </c>
      <c r="K5984" s="197">
        <v>531.28</v>
      </c>
      <c r="L5984" s="196" t="s">
        <v>5433</v>
      </c>
    </row>
    <row r="5985" spans="1:12" ht="15.75">
      <c r="A5985" s="196" t="s">
        <v>10253</v>
      </c>
      <c r="B5985" s="196" t="s">
        <v>11527</v>
      </c>
      <c r="C5985" s="196" t="s">
        <v>11528</v>
      </c>
      <c r="D5985" s="196">
        <v>210</v>
      </c>
      <c r="E5985" s="197" t="s">
        <v>144</v>
      </c>
      <c r="F5985" s="196" t="s">
        <v>144</v>
      </c>
      <c r="G5985" s="196">
        <v>87369</v>
      </c>
      <c r="H5985" s="196" t="s">
        <v>11603</v>
      </c>
      <c r="I5985" s="196" t="s">
        <v>6762</v>
      </c>
      <c r="J5985" s="196" t="s">
        <v>5884</v>
      </c>
      <c r="K5985" s="197">
        <v>547.22</v>
      </c>
      <c r="L5985" s="196" t="s">
        <v>5433</v>
      </c>
    </row>
    <row r="5986" spans="1:12" ht="15.75">
      <c r="A5986" s="196" t="s">
        <v>10253</v>
      </c>
      <c r="B5986" s="196" t="s">
        <v>11527</v>
      </c>
      <c r="C5986" s="196" t="s">
        <v>11528</v>
      </c>
      <c r="D5986" s="196">
        <v>210</v>
      </c>
      <c r="E5986" s="197" t="s">
        <v>144</v>
      </c>
      <c r="F5986" s="196" t="s">
        <v>144</v>
      </c>
      <c r="G5986" s="196">
        <v>87370</v>
      </c>
      <c r="H5986" s="196" t="s">
        <v>11604</v>
      </c>
      <c r="I5986" s="196" t="s">
        <v>6762</v>
      </c>
      <c r="J5986" s="196" t="s">
        <v>5884</v>
      </c>
      <c r="K5986" s="197">
        <v>529.11</v>
      </c>
      <c r="L5986" s="196" t="s">
        <v>5433</v>
      </c>
    </row>
    <row r="5987" spans="1:12" ht="15.75">
      <c r="A5987" s="196" t="s">
        <v>10253</v>
      </c>
      <c r="B5987" s="196" t="s">
        <v>11527</v>
      </c>
      <c r="C5987" s="196" t="s">
        <v>11528</v>
      </c>
      <c r="D5987" s="196">
        <v>210</v>
      </c>
      <c r="E5987" s="197" t="s">
        <v>144</v>
      </c>
      <c r="F5987" s="196" t="s">
        <v>144</v>
      </c>
      <c r="G5987" s="196">
        <v>87371</v>
      </c>
      <c r="H5987" s="196" t="s">
        <v>11605</v>
      </c>
      <c r="I5987" s="196" t="s">
        <v>6762</v>
      </c>
      <c r="J5987" s="196" t="s">
        <v>5884</v>
      </c>
      <c r="K5987" s="197">
        <v>525.35</v>
      </c>
      <c r="L5987" s="196" t="s">
        <v>5433</v>
      </c>
    </row>
    <row r="5988" spans="1:12" ht="15.75">
      <c r="A5988" s="196" t="s">
        <v>10253</v>
      </c>
      <c r="B5988" s="196" t="s">
        <v>11527</v>
      </c>
      <c r="C5988" s="196" t="s">
        <v>11528</v>
      </c>
      <c r="D5988" s="196">
        <v>210</v>
      </c>
      <c r="E5988" s="197" t="s">
        <v>144</v>
      </c>
      <c r="F5988" s="196" t="s">
        <v>144</v>
      </c>
      <c r="G5988" s="196">
        <v>87372</v>
      </c>
      <c r="H5988" s="196" t="s">
        <v>11606</v>
      </c>
      <c r="I5988" s="196" t="s">
        <v>6762</v>
      </c>
      <c r="J5988" s="196" t="s">
        <v>5884</v>
      </c>
      <c r="K5988" s="197">
        <v>594.92999999999995</v>
      </c>
      <c r="L5988" s="196" t="s">
        <v>5433</v>
      </c>
    </row>
    <row r="5989" spans="1:12" ht="15.75">
      <c r="A5989" s="196" t="s">
        <v>10253</v>
      </c>
      <c r="B5989" s="196" t="s">
        <v>11527</v>
      </c>
      <c r="C5989" s="196" t="s">
        <v>11528</v>
      </c>
      <c r="D5989" s="196">
        <v>210</v>
      </c>
      <c r="E5989" s="197" t="s">
        <v>144</v>
      </c>
      <c r="F5989" s="196" t="s">
        <v>144</v>
      </c>
      <c r="G5989" s="196">
        <v>87373</v>
      </c>
      <c r="H5989" s="196" t="s">
        <v>11607</v>
      </c>
      <c r="I5989" s="196" t="s">
        <v>6762</v>
      </c>
      <c r="J5989" s="196" t="s">
        <v>5884</v>
      </c>
      <c r="K5989" s="197">
        <v>540.20000000000005</v>
      </c>
      <c r="L5989" s="196" t="s">
        <v>5433</v>
      </c>
    </row>
    <row r="5990" spans="1:12" ht="15.75">
      <c r="A5990" s="196" t="s">
        <v>10253</v>
      </c>
      <c r="B5990" s="196" t="s">
        <v>11527</v>
      </c>
      <c r="C5990" s="196" t="s">
        <v>11528</v>
      </c>
      <c r="D5990" s="196">
        <v>210</v>
      </c>
      <c r="E5990" s="197" t="s">
        <v>144</v>
      </c>
      <c r="F5990" s="196" t="s">
        <v>144</v>
      </c>
      <c r="G5990" s="196">
        <v>87374</v>
      </c>
      <c r="H5990" s="196" t="s">
        <v>11608</v>
      </c>
      <c r="I5990" s="196" t="s">
        <v>6762</v>
      </c>
      <c r="J5990" s="196" t="s">
        <v>5884</v>
      </c>
      <c r="K5990" s="197">
        <v>511.17</v>
      </c>
      <c r="L5990" s="196" t="s">
        <v>5433</v>
      </c>
    </row>
    <row r="5991" spans="1:12" ht="15.75">
      <c r="A5991" s="196" t="s">
        <v>10253</v>
      </c>
      <c r="B5991" s="196" t="s">
        <v>11527</v>
      </c>
      <c r="C5991" s="196" t="s">
        <v>11528</v>
      </c>
      <c r="D5991" s="196">
        <v>210</v>
      </c>
      <c r="E5991" s="197" t="s">
        <v>144</v>
      </c>
      <c r="F5991" s="196" t="s">
        <v>144</v>
      </c>
      <c r="G5991" s="196">
        <v>87375</v>
      </c>
      <c r="H5991" s="196" t="s">
        <v>11609</v>
      </c>
      <c r="I5991" s="196" t="s">
        <v>6762</v>
      </c>
      <c r="J5991" s="196" t="s">
        <v>5884</v>
      </c>
      <c r="K5991" s="197">
        <v>493.5</v>
      </c>
      <c r="L5991" s="196" t="s">
        <v>5433</v>
      </c>
    </row>
    <row r="5992" spans="1:12" ht="15.75">
      <c r="A5992" s="196" t="s">
        <v>10253</v>
      </c>
      <c r="B5992" s="196" t="s">
        <v>11527</v>
      </c>
      <c r="C5992" s="196" t="s">
        <v>11528</v>
      </c>
      <c r="D5992" s="196">
        <v>210</v>
      </c>
      <c r="E5992" s="197" t="s">
        <v>144</v>
      </c>
      <c r="F5992" s="196" t="s">
        <v>144</v>
      </c>
      <c r="G5992" s="196">
        <v>87376</v>
      </c>
      <c r="H5992" s="196" t="s">
        <v>11610</v>
      </c>
      <c r="I5992" s="196" t="s">
        <v>6762</v>
      </c>
      <c r="J5992" s="196" t="s">
        <v>5884</v>
      </c>
      <c r="K5992" s="197">
        <v>448.67</v>
      </c>
      <c r="L5992" s="196" t="s">
        <v>5433</v>
      </c>
    </row>
    <row r="5993" spans="1:12" ht="15.75">
      <c r="A5993" s="196" t="s">
        <v>10253</v>
      </c>
      <c r="B5993" s="196" t="s">
        <v>11527</v>
      </c>
      <c r="C5993" s="196" t="s">
        <v>11528</v>
      </c>
      <c r="D5993" s="196">
        <v>210</v>
      </c>
      <c r="E5993" s="197" t="s">
        <v>144</v>
      </c>
      <c r="F5993" s="196" t="s">
        <v>144</v>
      </c>
      <c r="G5993" s="196">
        <v>87377</v>
      </c>
      <c r="H5993" s="196" t="s">
        <v>11611</v>
      </c>
      <c r="I5993" s="196" t="s">
        <v>6762</v>
      </c>
      <c r="J5993" s="196" t="s">
        <v>5884</v>
      </c>
      <c r="K5993" s="197">
        <v>505.91</v>
      </c>
      <c r="L5993" s="196" t="s">
        <v>5433</v>
      </c>
    </row>
    <row r="5994" spans="1:12" ht="15.75">
      <c r="A5994" s="196" t="s">
        <v>10253</v>
      </c>
      <c r="B5994" s="196" t="s">
        <v>11527</v>
      </c>
      <c r="C5994" s="196" t="s">
        <v>11528</v>
      </c>
      <c r="D5994" s="196">
        <v>210</v>
      </c>
      <c r="E5994" s="197" t="s">
        <v>144</v>
      </c>
      <c r="F5994" s="196" t="s">
        <v>144</v>
      </c>
      <c r="G5994" s="196">
        <v>87378</v>
      </c>
      <c r="H5994" s="196" t="s">
        <v>11612</v>
      </c>
      <c r="I5994" s="196" t="s">
        <v>6762</v>
      </c>
      <c r="J5994" s="196" t="s">
        <v>5884</v>
      </c>
      <c r="K5994" s="197">
        <v>467.61</v>
      </c>
      <c r="L5994" s="196" t="s">
        <v>5433</v>
      </c>
    </row>
    <row r="5995" spans="1:12" ht="15.75">
      <c r="A5995" s="196" t="s">
        <v>10253</v>
      </c>
      <c r="B5995" s="196" t="s">
        <v>11527</v>
      </c>
      <c r="C5995" s="196" t="s">
        <v>11528</v>
      </c>
      <c r="D5995" s="196">
        <v>210</v>
      </c>
      <c r="E5995" s="197" t="s">
        <v>144</v>
      </c>
      <c r="F5995" s="196" t="s">
        <v>144</v>
      </c>
      <c r="G5995" s="196">
        <v>87379</v>
      </c>
      <c r="H5995" s="196" t="s">
        <v>11613</v>
      </c>
      <c r="I5995" s="196" t="s">
        <v>6762</v>
      </c>
      <c r="J5995" s="196" t="s">
        <v>5503</v>
      </c>
      <c r="K5995" s="198">
        <v>2507.0700000000002</v>
      </c>
      <c r="L5995" s="196" t="s">
        <v>5433</v>
      </c>
    </row>
    <row r="5996" spans="1:12" ht="15.75">
      <c r="A5996" s="196" t="s">
        <v>10253</v>
      </c>
      <c r="B5996" s="196" t="s">
        <v>11527</v>
      </c>
      <c r="C5996" s="196" t="s">
        <v>11528</v>
      </c>
      <c r="D5996" s="196">
        <v>210</v>
      </c>
      <c r="E5996" s="197" t="s">
        <v>144</v>
      </c>
      <c r="F5996" s="196" t="s">
        <v>144</v>
      </c>
      <c r="G5996" s="196">
        <v>87380</v>
      </c>
      <c r="H5996" s="196" t="s">
        <v>11614</v>
      </c>
      <c r="I5996" s="196" t="s">
        <v>6762</v>
      </c>
      <c r="J5996" s="196" t="s">
        <v>5503</v>
      </c>
      <c r="K5996" s="198">
        <v>2564.6799999999998</v>
      </c>
      <c r="L5996" s="196" t="s">
        <v>5433</v>
      </c>
    </row>
    <row r="5997" spans="1:12" ht="15.75">
      <c r="A5997" s="196" t="s">
        <v>10253</v>
      </c>
      <c r="B5997" s="196" t="s">
        <v>11527</v>
      </c>
      <c r="C5997" s="196" t="s">
        <v>11528</v>
      </c>
      <c r="D5997" s="196">
        <v>210</v>
      </c>
      <c r="E5997" s="197" t="s">
        <v>144</v>
      </c>
      <c r="F5997" s="196" t="s">
        <v>144</v>
      </c>
      <c r="G5997" s="196">
        <v>87381</v>
      </c>
      <c r="H5997" s="196" t="s">
        <v>11615</v>
      </c>
      <c r="I5997" s="196" t="s">
        <v>6762</v>
      </c>
      <c r="J5997" s="196" t="s">
        <v>5503</v>
      </c>
      <c r="K5997" s="198">
        <v>2525.89</v>
      </c>
      <c r="L5997" s="196" t="s">
        <v>5433</v>
      </c>
    </row>
    <row r="5998" spans="1:12" ht="15.75">
      <c r="A5998" s="196" t="s">
        <v>10253</v>
      </c>
      <c r="B5998" s="196" t="s">
        <v>11527</v>
      </c>
      <c r="C5998" s="196" t="s">
        <v>11528</v>
      </c>
      <c r="D5998" s="196">
        <v>210</v>
      </c>
      <c r="E5998" s="197" t="s">
        <v>144</v>
      </c>
      <c r="F5998" s="196" t="s">
        <v>144</v>
      </c>
      <c r="G5998" s="196">
        <v>87382</v>
      </c>
      <c r="H5998" s="196" t="s">
        <v>11616</v>
      </c>
      <c r="I5998" s="196" t="s">
        <v>6762</v>
      </c>
      <c r="J5998" s="196" t="s">
        <v>5503</v>
      </c>
      <c r="K5998" s="197">
        <v>984.32</v>
      </c>
      <c r="L5998" s="196" t="s">
        <v>5433</v>
      </c>
    </row>
    <row r="5999" spans="1:12" ht="15.75">
      <c r="A5999" s="196" t="s">
        <v>10253</v>
      </c>
      <c r="B5999" s="196" t="s">
        <v>11527</v>
      </c>
      <c r="C5999" s="196" t="s">
        <v>11528</v>
      </c>
      <c r="D5999" s="196">
        <v>210</v>
      </c>
      <c r="E5999" s="197" t="s">
        <v>144</v>
      </c>
      <c r="F5999" s="196" t="s">
        <v>144</v>
      </c>
      <c r="G5999" s="196">
        <v>87383</v>
      </c>
      <c r="H5999" s="196" t="s">
        <v>11617</v>
      </c>
      <c r="I5999" s="196" t="s">
        <v>6762</v>
      </c>
      <c r="J5999" s="196" t="s">
        <v>5503</v>
      </c>
      <c r="K5999" s="197">
        <v>976.42</v>
      </c>
      <c r="L5999" s="196" t="s">
        <v>5433</v>
      </c>
    </row>
    <row r="6000" spans="1:12" ht="15.75">
      <c r="A6000" s="196" t="s">
        <v>10253</v>
      </c>
      <c r="B6000" s="196" t="s">
        <v>11527</v>
      </c>
      <c r="C6000" s="196" t="s">
        <v>11528</v>
      </c>
      <c r="D6000" s="196">
        <v>210</v>
      </c>
      <c r="E6000" s="197" t="s">
        <v>144</v>
      </c>
      <c r="F6000" s="196" t="s">
        <v>144</v>
      </c>
      <c r="G6000" s="196">
        <v>87384</v>
      </c>
      <c r="H6000" s="196" t="s">
        <v>11618</v>
      </c>
      <c r="I6000" s="196" t="s">
        <v>6762</v>
      </c>
      <c r="J6000" s="196" t="s">
        <v>5503</v>
      </c>
      <c r="K6000" s="197">
        <v>967.01</v>
      </c>
      <c r="L6000" s="196" t="s">
        <v>5433</v>
      </c>
    </row>
    <row r="6001" spans="1:12" ht="15.75">
      <c r="A6001" s="196" t="s">
        <v>10253</v>
      </c>
      <c r="B6001" s="196" t="s">
        <v>11527</v>
      </c>
      <c r="C6001" s="196" t="s">
        <v>11528</v>
      </c>
      <c r="D6001" s="196">
        <v>210</v>
      </c>
      <c r="E6001" s="197" t="s">
        <v>144</v>
      </c>
      <c r="F6001" s="196" t="s">
        <v>144</v>
      </c>
      <c r="G6001" s="196">
        <v>87385</v>
      </c>
      <c r="H6001" s="196" t="s">
        <v>11619</v>
      </c>
      <c r="I6001" s="196" t="s">
        <v>6762</v>
      </c>
      <c r="J6001" s="196" t="s">
        <v>5503</v>
      </c>
      <c r="K6001" s="198">
        <v>1135.3599999999999</v>
      </c>
      <c r="L6001" s="196" t="s">
        <v>5433</v>
      </c>
    </row>
    <row r="6002" spans="1:12" ht="15.75">
      <c r="A6002" s="196" t="s">
        <v>10253</v>
      </c>
      <c r="B6002" s="196" t="s">
        <v>11527</v>
      </c>
      <c r="C6002" s="196" t="s">
        <v>11528</v>
      </c>
      <c r="D6002" s="196">
        <v>210</v>
      </c>
      <c r="E6002" s="197" t="s">
        <v>144</v>
      </c>
      <c r="F6002" s="196" t="s">
        <v>144</v>
      </c>
      <c r="G6002" s="196">
        <v>87386</v>
      </c>
      <c r="H6002" s="196" t="s">
        <v>11620</v>
      </c>
      <c r="I6002" s="196" t="s">
        <v>6762</v>
      </c>
      <c r="J6002" s="196" t="s">
        <v>5503</v>
      </c>
      <c r="K6002" s="198">
        <v>1122.5999999999999</v>
      </c>
      <c r="L6002" s="196" t="s">
        <v>5433</v>
      </c>
    </row>
    <row r="6003" spans="1:12" ht="15.75">
      <c r="A6003" s="196" t="s">
        <v>10253</v>
      </c>
      <c r="B6003" s="196" t="s">
        <v>11527</v>
      </c>
      <c r="C6003" s="196" t="s">
        <v>11528</v>
      </c>
      <c r="D6003" s="196">
        <v>210</v>
      </c>
      <c r="E6003" s="197" t="s">
        <v>144</v>
      </c>
      <c r="F6003" s="196" t="s">
        <v>144</v>
      </c>
      <c r="G6003" s="196">
        <v>87387</v>
      </c>
      <c r="H6003" s="196" t="s">
        <v>11621</v>
      </c>
      <c r="I6003" s="196" t="s">
        <v>6762</v>
      </c>
      <c r="J6003" s="196" t="s">
        <v>5503</v>
      </c>
      <c r="K6003" s="198">
        <v>1113.9000000000001</v>
      </c>
      <c r="L6003" s="196" t="s">
        <v>5433</v>
      </c>
    </row>
    <row r="6004" spans="1:12" ht="15.75">
      <c r="A6004" s="196" t="s">
        <v>10253</v>
      </c>
      <c r="B6004" s="196" t="s">
        <v>11527</v>
      </c>
      <c r="C6004" s="196" t="s">
        <v>11528</v>
      </c>
      <c r="D6004" s="196">
        <v>210</v>
      </c>
      <c r="E6004" s="197" t="s">
        <v>144</v>
      </c>
      <c r="F6004" s="196" t="s">
        <v>144</v>
      </c>
      <c r="G6004" s="196">
        <v>87388</v>
      </c>
      <c r="H6004" s="196" t="s">
        <v>11622</v>
      </c>
      <c r="I6004" s="196" t="s">
        <v>6762</v>
      </c>
      <c r="J6004" s="196" t="s">
        <v>5503</v>
      </c>
      <c r="K6004" s="198">
        <v>2689.63</v>
      </c>
      <c r="L6004" s="196" t="s">
        <v>5433</v>
      </c>
    </row>
    <row r="6005" spans="1:12" ht="15.75">
      <c r="A6005" s="196" t="s">
        <v>10253</v>
      </c>
      <c r="B6005" s="196" t="s">
        <v>11527</v>
      </c>
      <c r="C6005" s="196" t="s">
        <v>11528</v>
      </c>
      <c r="D6005" s="196">
        <v>210</v>
      </c>
      <c r="E6005" s="197" t="s">
        <v>144</v>
      </c>
      <c r="F6005" s="196" t="s">
        <v>144</v>
      </c>
      <c r="G6005" s="196">
        <v>87389</v>
      </c>
      <c r="H6005" s="196" t="s">
        <v>11623</v>
      </c>
      <c r="I6005" s="196" t="s">
        <v>6762</v>
      </c>
      <c r="J6005" s="196" t="s">
        <v>5503</v>
      </c>
      <c r="K6005" s="198">
        <v>2693.46</v>
      </c>
      <c r="L6005" s="196" t="s">
        <v>5433</v>
      </c>
    </row>
    <row r="6006" spans="1:12" ht="15.75">
      <c r="A6006" s="196" t="s">
        <v>10253</v>
      </c>
      <c r="B6006" s="196" t="s">
        <v>11527</v>
      </c>
      <c r="C6006" s="196" t="s">
        <v>11528</v>
      </c>
      <c r="D6006" s="196">
        <v>210</v>
      </c>
      <c r="E6006" s="197" t="s">
        <v>144</v>
      </c>
      <c r="F6006" s="196" t="s">
        <v>144</v>
      </c>
      <c r="G6006" s="196">
        <v>87390</v>
      </c>
      <c r="H6006" s="196" t="s">
        <v>11624</v>
      </c>
      <c r="I6006" s="196" t="s">
        <v>6762</v>
      </c>
      <c r="J6006" s="196" t="s">
        <v>5503</v>
      </c>
      <c r="K6006" s="198">
        <v>2701.85</v>
      </c>
      <c r="L6006" s="196" t="s">
        <v>5433</v>
      </c>
    </row>
    <row r="6007" spans="1:12" ht="15.75">
      <c r="A6007" s="196" t="s">
        <v>10253</v>
      </c>
      <c r="B6007" s="196" t="s">
        <v>11527</v>
      </c>
      <c r="C6007" s="196" t="s">
        <v>11528</v>
      </c>
      <c r="D6007" s="196">
        <v>210</v>
      </c>
      <c r="E6007" s="197" t="s">
        <v>144</v>
      </c>
      <c r="F6007" s="196" t="s">
        <v>144</v>
      </c>
      <c r="G6007" s="196">
        <v>87391</v>
      </c>
      <c r="H6007" s="196" t="s">
        <v>11625</v>
      </c>
      <c r="I6007" s="196" t="s">
        <v>6762</v>
      </c>
      <c r="J6007" s="196" t="s">
        <v>5503</v>
      </c>
      <c r="K6007" s="198">
        <v>2981.99</v>
      </c>
      <c r="L6007" s="196" t="s">
        <v>5433</v>
      </c>
    </row>
    <row r="6008" spans="1:12" ht="15.75">
      <c r="A6008" s="196" t="s">
        <v>10253</v>
      </c>
      <c r="B6008" s="196" t="s">
        <v>11527</v>
      </c>
      <c r="C6008" s="196" t="s">
        <v>11528</v>
      </c>
      <c r="D6008" s="196">
        <v>210</v>
      </c>
      <c r="E6008" s="197" t="s">
        <v>144</v>
      </c>
      <c r="F6008" s="196" t="s">
        <v>144</v>
      </c>
      <c r="G6008" s="196">
        <v>87393</v>
      </c>
      <c r="H6008" s="196" t="s">
        <v>11626</v>
      </c>
      <c r="I6008" s="196" t="s">
        <v>6762</v>
      </c>
      <c r="J6008" s="196" t="s">
        <v>5503</v>
      </c>
      <c r="K6008" s="198">
        <v>3001.2</v>
      </c>
      <c r="L6008" s="196" t="s">
        <v>5433</v>
      </c>
    </row>
    <row r="6009" spans="1:12" ht="15.75">
      <c r="A6009" s="196" t="s">
        <v>10253</v>
      </c>
      <c r="B6009" s="196" t="s">
        <v>11527</v>
      </c>
      <c r="C6009" s="196" t="s">
        <v>11528</v>
      </c>
      <c r="D6009" s="196">
        <v>210</v>
      </c>
      <c r="E6009" s="197" t="s">
        <v>144</v>
      </c>
      <c r="F6009" s="196" t="s">
        <v>144</v>
      </c>
      <c r="G6009" s="196">
        <v>87394</v>
      </c>
      <c r="H6009" s="196" t="s">
        <v>11627</v>
      </c>
      <c r="I6009" s="196" t="s">
        <v>6762</v>
      </c>
      <c r="J6009" s="196" t="s">
        <v>5503</v>
      </c>
      <c r="K6009" s="198">
        <v>3021.54</v>
      </c>
      <c r="L6009" s="196" t="s">
        <v>5433</v>
      </c>
    </row>
    <row r="6010" spans="1:12" ht="15.75">
      <c r="A6010" s="196" t="s">
        <v>10253</v>
      </c>
      <c r="B6010" s="196" t="s">
        <v>11527</v>
      </c>
      <c r="C6010" s="196" t="s">
        <v>11528</v>
      </c>
      <c r="D6010" s="196">
        <v>210</v>
      </c>
      <c r="E6010" s="197" t="s">
        <v>144</v>
      </c>
      <c r="F6010" s="196" t="s">
        <v>144</v>
      </c>
      <c r="G6010" s="196">
        <v>87395</v>
      </c>
      <c r="H6010" s="196" t="s">
        <v>11628</v>
      </c>
      <c r="I6010" s="196" t="s">
        <v>6762</v>
      </c>
      <c r="J6010" s="196" t="s">
        <v>5503</v>
      </c>
      <c r="K6010" s="198">
        <v>1906.76</v>
      </c>
      <c r="L6010" s="196" t="s">
        <v>5433</v>
      </c>
    </row>
    <row r="6011" spans="1:12" ht="15.75">
      <c r="A6011" s="196" t="s">
        <v>10253</v>
      </c>
      <c r="B6011" s="196" t="s">
        <v>11527</v>
      </c>
      <c r="C6011" s="196" t="s">
        <v>11528</v>
      </c>
      <c r="D6011" s="196">
        <v>210</v>
      </c>
      <c r="E6011" s="197" t="s">
        <v>144</v>
      </c>
      <c r="F6011" s="196" t="s">
        <v>144</v>
      </c>
      <c r="G6011" s="196">
        <v>87396</v>
      </c>
      <c r="H6011" s="196" t="s">
        <v>11629</v>
      </c>
      <c r="I6011" s="196" t="s">
        <v>6762</v>
      </c>
      <c r="J6011" s="196" t="s">
        <v>5503</v>
      </c>
      <c r="K6011" s="198">
        <v>1911.53</v>
      </c>
      <c r="L6011" s="196" t="s">
        <v>5433</v>
      </c>
    </row>
    <row r="6012" spans="1:12" ht="15.75">
      <c r="A6012" s="196" t="s">
        <v>10253</v>
      </c>
      <c r="B6012" s="196" t="s">
        <v>11527</v>
      </c>
      <c r="C6012" s="196" t="s">
        <v>11528</v>
      </c>
      <c r="D6012" s="196">
        <v>210</v>
      </c>
      <c r="E6012" s="197" t="s">
        <v>144</v>
      </c>
      <c r="F6012" s="196" t="s">
        <v>144</v>
      </c>
      <c r="G6012" s="196">
        <v>87397</v>
      </c>
      <c r="H6012" s="196" t="s">
        <v>11630</v>
      </c>
      <c r="I6012" s="196" t="s">
        <v>6762</v>
      </c>
      <c r="J6012" s="196" t="s">
        <v>5503</v>
      </c>
      <c r="K6012" s="198">
        <v>1918.07</v>
      </c>
      <c r="L6012" s="196" t="s">
        <v>5433</v>
      </c>
    </row>
    <row r="6013" spans="1:12" ht="15.75">
      <c r="A6013" s="196" t="s">
        <v>10253</v>
      </c>
      <c r="B6013" s="196" t="s">
        <v>11527</v>
      </c>
      <c r="C6013" s="196" t="s">
        <v>11528</v>
      </c>
      <c r="D6013" s="196">
        <v>210</v>
      </c>
      <c r="E6013" s="197" t="s">
        <v>144</v>
      </c>
      <c r="F6013" s="196" t="s">
        <v>144</v>
      </c>
      <c r="G6013" s="196">
        <v>87398</v>
      </c>
      <c r="H6013" s="196" t="s">
        <v>11631</v>
      </c>
      <c r="I6013" s="196" t="s">
        <v>6762</v>
      </c>
      <c r="J6013" s="196" t="s">
        <v>5503</v>
      </c>
      <c r="K6013" s="198">
        <v>1142.27</v>
      </c>
      <c r="L6013" s="196" t="s">
        <v>5433</v>
      </c>
    </row>
    <row r="6014" spans="1:12" ht="15.75">
      <c r="A6014" s="196" t="s">
        <v>10253</v>
      </c>
      <c r="B6014" s="196" t="s">
        <v>11527</v>
      </c>
      <c r="C6014" s="196" t="s">
        <v>11528</v>
      </c>
      <c r="D6014" s="196">
        <v>210</v>
      </c>
      <c r="E6014" s="197" t="s">
        <v>144</v>
      </c>
      <c r="F6014" s="196" t="s">
        <v>144</v>
      </c>
      <c r="G6014" s="196">
        <v>87399</v>
      </c>
      <c r="H6014" s="196" t="s">
        <v>11632</v>
      </c>
      <c r="I6014" s="196" t="s">
        <v>6762</v>
      </c>
      <c r="J6014" s="196" t="s">
        <v>5503</v>
      </c>
      <c r="K6014" s="198">
        <v>1294.9100000000001</v>
      </c>
      <c r="L6014" s="196" t="s">
        <v>5433</v>
      </c>
    </row>
    <row r="6015" spans="1:12" ht="15.75">
      <c r="A6015" s="196" t="s">
        <v>10253</v>
      </c>
      <c r="B6015" s="196" t="s">
        <v>11527</v>
      </c>
      <c r="C6015" s="196" t="s">
        <v>11528</v>
      </c>
      <c r="D6015" s="196">
        <v>210</v>
      </c>
      <c r="E6015" s="197" t="s">
        <v>144</v>
      </c>
      <c r="F6015" s="196" t="s">
        <v>144</v>
      </c>
      <c r="G6015" s="196">
        <v>87401</v>
      </c>
      <c r="H6015" s="196" t="s">
        <v>11633</v>
      </c>
      <c r="I6015" s="196" t="s">
        <v>6762</v>
      </c>
      <c r="J6015" s="196" t="s">
        <v>5503</v>
      </c>
      <c r="K6015" s="198">
        <v>3203.59</v>
      </c>
      <c r="L6015" s="196" t="s">
        <v>5433</v>
      </c>
    </row>
    <row r="6016" spans="1:12" ht="15.75">
      <c r="A6016" s="196" t="s">
        <v>10253</v>
      </c>
      <c r="B6016" s="196" t="s">
        <v>11527</v>
      </c>
      <c r="C6016" s="196" t="s">
        <v>11528</v>
      </c>
      <c r="D6016" s="196">
        <v>210</v>
      </c>
      <c r="E6016" s="197" t="s">
        <v>144</v>
      </c>
      <c r="F6016" s="196" t="s">
        <v>144</v>
      </c>
      <c r="G6016" s="196">
        <v>87402</v>
      </c>
      <c r="H6016" s="196" t="s">
        <v>11634</v>
      </c>
      <c r="I6016" s="196" t="s">
        <v>6762</v>
      </c>
      <c r="J6016" s="196" t="s">
        <v>5503</v>
      </c>
      <c r="K6016" s="198">
        <v>2106.34</v>
      </c>
      <c r="L6016" s="196" t="s">
        <v>5433</v>
      </c>
    </row>
    <row r="6017" spans="1:12" ht="15.75">
      <c r="A6017" s="196" t="s">
        <v>10253</v>
      </c>
      <c r="B6017" s="196" t="s">
        <v>11527</v>
      </c>
      <c r="C6017" s="196" t="s">
        <v>11528</v>
      </c>
      <c r="D6017" s="196">
        <v>210</v>
      </c>
      <c r="E6017" s="197" t="s">
        <v>144</v>
      </c>
      <c r="F6017" s="196" t="s">
        <v>144</v>
      </c>
      <c r="G6017" s="196">
        <v>87404</v>
      </c>
      <c r="H6017" s="196" t="s">
        <v>11635</v>
      </c>
      <c r="I6017" s="196" t="s">
        <v>6762</v>
      </c>
      <c r="J6017" s="196" t="s">
        <v>5503</v>
      </c>
      <c r="K6017" s="198">
        <v>2815.66</v>
      </c>
      <c r="L6017" s="196" t="s">
        <v>5433</v>
      </c>
    </row>
    <row r="6018" spans="1:12" ht="15.75">
      <c r="A6018" s="196" t="s">
        <v>10253</v>
      </c>
      <c r="B6018" s="196" t="s">
        <v>11527</v>
      </c>
      <c r="C6018" s="196" t="s">
        <v>11528</v>
      </c>
      <c r="D6018" s="196">
        <v>210</v>
      </c>
      <c r="E6018" s="197" t="s">
        <v>144</v>
      </c>
      <c r="F6018" s="196" t="s">
        <v>144</v>
      </c>
      <c r="G6018" s="196">
        <v>87405</v>
      </c>
      <c r="H6018" s="196" t="s">
        <v>11636</v>
      </c>
      <c r="I6018" s="196" t="s">
        <v>6762</v>
      </c>
      <c r="J6018" s="196" t="s">
        <v>5503</v>
      </c>
      <c r="K6018" s="198">
        <v>2812.17</v>
      </c>
      <c r="L6018" s="196" t="s">
        <v>5433</v>
      </c>
    </row>
    <row r="6019" spans="1:12" ht="15.75">
      <c r="A6019" s="196" t="s">
        <v>10253</v>
      </c>
      <c r="B6019" s="196" t="s">
        <v>11527</v>
      </c>
      <c r="C6019" s="196" t="s">
        <v>11528</v>
      </c>
      <c r="D6019" s="196">
        <v>210</v>
      </c>
      <c r="E6019" s="197" t="s">
        <v>144</v>
      </c>
      <c r="F6019" s="196" t="s">
        <v>144</v>
      </c>
      <c r="G6019" s="196">
        <v>87407</v>
      </c>
      <c r="H6019" s="196" t="s">
        <v>11637</v>
      </c>
      <c r="I6019" s="196" t="s">
        <v>6762</v>
      </c>
      <c r="J6019" s="196" t="s">
        <v>5503</v>
      </c>
      <c r="K6019" s="198">
        <v>1010.01</v>
      </c>
      <c r="L6019" s="196" t="s">
        <v>5433</v>
      </c>
    </row>
    <row r="6020" spans="1:12" ht="15.75">
      <c r="A6020" s="196" t="s">
        <v>10253</v>
      </c>
      <c r="B6020" s="196" t="s">
        <v>11527</v>
      </c>
      <c r="C6020" s="196" t="s">
        <v>11528</v>
      </c>
      <c r="D6020" s="196">
        <v>210</v>
      </c>
      <c r="E6020" s="197" t="s">
        <v>144</v>
      </c>
      <c r="F6020" s="196" t="s">
        <v>144</v>
      </c>
      <c r="G6020" s="196">
        <v>87408</v>
      </c>
      <c r="H6020" s="196" t="s">
        <v>11638</v>
      </c>
      <c r="I6020" s="196" t="s">
        <v>6762</v>
      </c>
      <c r="J6020" s="196" t="s">
        <v>5503</v>
      </c>
      <c r="K6020" s="197">
        <v>996.68</v>
      </c>
      <c r="L6020" s="196" t="s">
        <v>5433</v>
      </c>
    </row>
    <row r="6021" spans="1:12" ht="15.75">
      <c r="A6021" s="196" t="s">
        <v>10253</v>
      </c>
      <c r="B6021" s="196" t="s">
        <v>11527</v>
      </c>
      <c r="C6021" s="196" t="s">
        <v>11528</v>
      </c>
      <c r="D6021" s="196">
        <v>210</v>
      </c>
      <c r="E6021" s="197" t="s">
        <v>144</v>
      </c>
      <c r="F6021" s="196" t="s">
        <v>144</v>
      </c>
      <c r="G6021" s="196">
        <v>87410</v>
      </c>
      <c r="H6021" s="196" t="s">
        <v>11639</v>
      </c>
      <c r="I6021" s="196" t="s">
        <v>6762</v>
      </c>
      <c r="J6021" s="196" t="s">
        <v>5503</v>
      </c>
      <c r="K6021" s="197">
        <v>706.6</v>
      </c>
      <c r="L6021" s="196" t="s">
        <v>5433</v>
      </c>
    </row>
    <row r="6022" spans="1:12" ht="15.75">
      <c r="A6022" s="196" t="s">
        <v>10253</v>
      </c>
      <c r="B6022" s="196" t="s">
        <v>11527</v>
      </c>
      <c r="C6022" s="196" t="s">
        <v>11528</v>
      </c>
      <c r="D6022" s="196">
        <v>210</v>
      </c>
      <c r="E6022" s="197" t="s">
        <v>144</v>
      </c>
      <c r="F6022" s="196" t="s">
        <v>144</v>
      </c>
      <c r="G6022" s="196">
        <v>88626</v>
      </c>
      <c r="H6022" s="196" t="s">
        <v>11640</v>
      </c>
      <c r="I6022" s="196" t="s">
        <v>6762</v>
      </c>
      <c r="J6022" s="196" t="s">
        <v>5503</v>
      </c>
      <c r="K6022" s="197">
        <v>411.12</v>
      </c>
      <c r="L6022" s="196" t="s">
        <v>5433</v>
      </c>
    </row>
    <row r="6023" spans="1:12" ht="15.75">
      <c r="A6023" s="196" t="s">
        <v>10253</v>
      </c>
      <c r="B6023" s="196" t="s">
        <v>11527</v>
      </c>
      <c r="C6023" s="196" t="s">
        <v>11528</v>
      </c>
      <c r="D6023" s="196">
        <v>210</v>
      </c>
      <c r="E6023" s="197" t="s">
        <v>144</v>
      </c>
      <c r="F6023" s="196" t="s">
        <v>144</v>
      </c>
      <c r="G6023" s="196">
        <v>88627</v>
      </c>
      <c r="H6023" s="196" t="s">
        <v>11641</v>
      </c>
      <c r="I6023" s="196" t="s">
        <v>6762</v>
      </c>
      <c r="J6023" s="196" t="s">
        <v>5884</v>
      </c>
      <c r="K6023" s="197">
        <v>492.43</v>
      </c>
      <c r="L6023" s="196" t="s">
        <v>5433</v>
      </c>
    </row>
    <row r="6024" spans="1:12" ht="15.75">
      <c r="A6024" s="196" t="s">
        <v>10253</v>
      </c>
      <c r="B6024" s="196" t="s">
        <v>11527</v>
      </c>
      <c r="C6024" s="196" t="s">
        <v>11528</v>
      </c>
      <c r="D6024" s="196">
        <v>210</v>
      </c>
      <c r="E6024" s="197" t="s">
        <v>144</v>
      </c>
      <c r="F6024" s="196" t="s">
        <v>144</v>
      </c>
      <c r="G6024" s="196">
        <v>88628</v>
      </c>
      <c r="H6024" s="196" t="s">
        <v>11642</v>
      </c>
      <c r="I6024" s="196" t="s">
        <v>6762</v>
      </c>
      <c r="J6024" s="196" t="s">
        <v>5503</v>
      </c>
      <c r="K6024" s="197">
        <v>399.88</v>
      </c>
      <c r="L6024" s="196" t="s">
        <v>5433</v>
      </c>
    </row>
    <row r="6025" spans="1:12" ht="15.75">
      <c r="A6025" s="196" t="s">
        <v>10253</v>
      </c>
      <c r="B6025" s="196" t="s">
        <v>11527</v>
      </c>
      <c r="C6025" s="196" t="s">
        <v>11528</v>
      </c>
      <c r="D6025" s="196">
        <v>210</v>
      </c>
      <c r="E6025" s="197" t="s">
        <v>144</v>
      </c>
      <c r="F6025" s="196" t="s">
        <v>144</v>
      </c>
      <c r="G6025" s="196">
        <v>88629</v>
      </c>
      <c r="H6025" s="196" t="s">
        <v>11643</v>
      </c>
      <c r="I6025" s="196" t="s">
        <v>6762</v>
      </c>
      <c r="J6025" s="196" t="s">
        <v>5884</v>
      </c>
      <c r="K6025" s="197">
        <v>485.44</v>
      </c>
      <c r="L6025" s="196" t="s">
        <v>5433</v>
      </c>
    </row>
    <row r="6026" spans="1:12" ht="15.75">
      <c r="A6026" s="196" t="s">
        <v>10253</v>
      </c>
      <c r="B6026" s="196" t="s">
        <v>11527</v>
      </c>
      <c r="C6026" s="196" t="s">
        <v>11528</v>
      </c>
      <c r="D6026" s="196">
        <v>210</v>
      </c>
      <c r="E6026" s="197" t="s">
        <v>144</v>
      </c>
      <c r="F6026" s="196" t="s">
        <v>144</v>
      </c>
      <c r="G6026" s="196">
        <v>88630</v>
      </c>
      <c r="H6026" s="196" t="s">
        <v>11644</v>
      </c>
      <c r="I6026" s="196" t="s">
        <v>6762</v>
      </c>
      <c r="J6026" s="196" t="s">
        <v>5503</v>
      </c>
      <c r="K6026" s="197">
        <v>350.95</v>
      </c>
      <c r="L6026" s="196" t="s">
        <v>5433</v>
      </c>
    </row>
    <row r="6027" spans="1:12" ht="15.75">
      <c r="A6027" s="196" t="s">
        <v>10253</v>
      </c>
      <c r="B6027" s="196" t="s">
        <v>11527</v>
      </c>
      <c r="C6027" s="196" t="s">
        <v>11528</v>
      </c>
      <c r="D6027" s="196">
        <v>210</v>
      </c>
      <c r="E6027" s="197" t="s">
        <v>144</v>
      </c>
      <c r="F6027" s="196" t="s">
        <v>144</v>
      </c>
      <c r="G6027" s="196">
        <v>88631</v>
      </c>
      <c r="H6027" s="196" t="s">
        <v>11645</v>
      </c>
      <c r="I6027" s="196" t="s">
        <v>6762</v>
      </c>
      <c r="J6027" s="196" t="s">
        <v>5884</v>
      </c>
      <c r="K6027" s="197">
        <v>442.45</v>
      </c>
      <c r="L6027" s="196" t="s">
        <v>5433</v>
      </c>
    </row>
    <row r="6028" spans="1:12" ht="15.75">
      <c r="A6028" s="196" t="s">
        <v>10253</v>
      </c>
      <c r="B6028" s="196" t="s">
        <v>11527</v>
      </c>
      <c r="C6028" s="196" t="s">
        <v>11528</v>
      </c>
      <c r="D6028" s="196">
        <v>210</v>
      </c>
      <c r="E6028" s="197" t="s">
        <v>144</v>
      </c>
      <c r="F6028" s="196" t="s">
        <v>144</v>
      </c>
      <c r="G6028" s="196">
        <v>88715</v>
      </c>
      <c r="H6028" s="196" t="s">
        <v>11646</v>
      </c>
      <c r="I6028" s="196" t="s">
        <v>6762</v>
      </c>
      <c r="J6028" s="196" t="s">
        <v>5503</v>
      </c>
      <c r="K6028" s="197">
        <v>419.97</v>
      </c>
      <c r="L6028" s="196" t="s">
        <v>5433</v>
      </c>
    </row>
    <row r="6029" spans="1:12" ht="15.75">
      <c r="A6029" s="196" t="s">
        <v>10253</v>
      </c>
      <c r="B6029" s="196" t="s">
        <v>11527</v>
      </c>
      <c r="C6029" s="196" t="s">
        <v>11528</v>
      </c>
      <c r="D6029" s="196">
        <v>210</v>
      </c>
      <c r="E6029" s="197" t="s">
        <v>144</v>
      </c>
      <c r="F6029" s="196" t="s">
        <v>144</v>
      </c>
      <c r="G6029" s="196">
        <v>95563</v>
      </c>
      <c r="H6029" s="196" t="s">
        <v>11647</v>
      </c>
      <c r="I6029" s="196" t="s">
        <v>6762</v>
      </c>
      <c r="J6029" s="196" t="s">
        <v>5503</v>
      </c>
      <c r="K6029" s="197">
        <v>584.13</v>
      </c>
      <c r="L6029" s="196" t="s">
        <v>5433</v>
      </c>
    </row>
    <row r="6030" spans="1:12" ht="15.75">
      <c r="A6030" s="196" t="s">
        <v>10253</v>
      </c>
      <c r="B6030" s="196" t="s">
        <v>11527</v>
      </c>
      <c r="C6030" s="196" t="s">
        <v>11528</v>
      </c>
      <c r="D6030" s="196">
        <v>210</v>
      </c>
      <c r="E6030" s="197" t="s">
        <v>144</v>
      </c>
      <c r="F6030" s="196" t="s">
        <v>144</v>
      </c>
      <c r="G6030" s="196">
        <v>100464</v>
      </c>
      <c r="H6030" s="196" t="s">
        <v>11648</v>
      </c>
      <c r="I6030" s="196" t="s">
        <v>6762</v>
      </c>
      <c r="J6030" s="196" t="s">
        <v>5503</v>
      </c>
      <c r="K6030" s="197">
        <v>431.65</v>
      </c>
      <c r="L6030" s="196" t="s">
        <v>5433</v>
      </c>
    </row>
    <row r="6031" spans="1:12" ht="15.75">
      <c r="A6031" s="196" t="s">
        <v>10253</v>
      </c>
      <c r="B6031" s="196" t="s">
        <v>11527</v>
      </c>
      <c r="C6031" s="196" t="s">
        <v>11528</v>
      </c>
      <c r="D6031" s="196">
        <v>210</v>
      </c>
      <c r="E6031" s="197" t="s">
        <v>144</v>
      </c>
      <c r="F6031" s="196" t="s">
        <v>144</v>
      </c>
      <c r="G6031" s="196">
        <v>100465</v>
      </c>
      <c r="H6031" s="196" t="s">
        <v>11649</v>
      </c>
      <c r="I6031" s="196" t="s">
        <v>6762</v>
      </c>
      <c r="J6031" s="196" t="s">
        <v>5503</v>
      </c>
      <c r="K6031" s="197">
        <v>401.37</v>
      </c>
      <c r="L6031" s="196" t="s">
        <v>5433</v>
      </c>
    </row>
    <row r="6032" spans="1:12" ht="15.75">
      <c r="A6032" s="196" t="s">
        <v>10253</v>
      </c>
      <c r="B6032" s="196" t="s">
        <v>11527</v>
      </c>
      <c r="C6032" s="196" t="s">
        <v>11528</v>
      </c>
      <c r="D6032" s="196">
        <v>210</v>
      </c>
      <c r="E6032" s="197" t="s">
        <v>144</v>
      </c>
      <c r="F6032" s="196" t="s">
        <v>144</v>
      </c>
      <c r="G6032" s="196">
        <v>100466</v>
      </c>
      <c r="H6032" s="196" t="s">
        <v>11650</v>
      </c>
      <c r="I6032" s="196" t="s">
        <v>6762</v>
      </c>
      <c r="J6032" s="196" t="s">
        <v>5503</v>
      </c>
      <c r="K6032" s="197">
        <v>386.57</v>
      </c>
      <c r="L6032" s="196" t="s">
        <v>5433</v>
      </c>
    </row>
    <row r="6033" spans="1:12" ht="15.75">
      <c r="A6033" s="196" t="s">
        <v>10253</v>
      </c>
      <c r="B6033" s="196" t="s">
        <v>11527</v>
      </c>
      <c r="C6033" s="196" t="s">
        <v>11528</v>
      </c>
      <c r="D6033" s="196">
        <v>210</v>
      </c>
      <c r="E6033" s="197" t="s">
        <v>144</v>
      </c>
      <c r="F6033" s="196" t="s">
        <v>144</v>
      </c>
      <c r="G6033" s="196">
        <v>100468</v>
      </c>
      <c r="H6033" s="196" t="s">
        <v>11651</v>
      </c>
      <c r="I6033" s="196" t="s">
        <v>6762</v>
      </c>
      <c r="J6033" s="196" t="s">
        <v>5503</v>
      </c>
      <c r="K6033" s="197">
        <v>490.65</v>
      </c>
      <c r="L6033" s="196" t="s">
        <v>5433</v>
      </c>
    </row>
    <row r="6034" spans="1:12" ht="15.75">
      <c r="A6034" s="196" t="s">
        <v>10253</v>
      </c>
      <c r="B6034" s="196" t="s">
        <v>11527</v>
      </c>
      <c r="C6034" s="196" t="s">
        <v>11528</v>
      </c>
      <c r="D6034" s="196">
        <v>210</v>
      </c>
      <c r="E6034" s="197" t="s">
        <v>144</v>
      </c>
      <c r="F6034" s="196" t="s">
        <v>144</v>
      </c>
      <c r="G6034" s="196">
        <v>100469</v>
      </c>
      <c r="H6034" s="196" t="s">
        <v>11652</v>
      </c>
      <c r="I6034" s="196" t="s">
        <v>6762</v>
      </c>
      <c r="J6034" s="196" t="s">
        <v>5503</v>
      </c>
      <c r="K6034" s="197">
        <v>392.92</v>
      </c>
      <c r="L6034" s="196" t="s">
        <v>5433</v>
      </c>
    </row>
    <row r="6035" spans="1:12" ht="15.75">
      <c r="A6035" s="196" t="s">
        <v>10253</v>
      </c>
      <c r="B6035" s="196" t="s">
        <v>11527</v>
      </c>
      <c r="C6035" s="196" t="s">
        <v>11528</v>
      </c>
      <c r="D6035" s="196">
        <v>210</v>
      </c>
      <c r="E6035" s="197" t="s">
        <v>144</v>
      </c>
      <c r="F6035" s="196" t="s">
        <v>144</v>
      </c>
      <c r="G6035" s="196">
        <v>100470</v>
      </c>
      <c r="H6035" s="196" t="s">
        <v>11653</v>
      </c>
      <c r="I6035" s="196" t="s">
        <v>6762</v>
      </c>
      <c r="J6035" s="196" t="s">
        <v>5503</v>
      </c>
      <c r="K6035" s="197">
        <v>358.04</v>
      </c>
      <c r="L6035" s="196" t="s">
        <v>5433</v>
      </c>
    </row>
    <row r="6036" spans="1:12" ht="15.75">
      <c r="A6036" s="196" t="s">
        <v>10253</v>
      </c>
      <c r="B6036" s="196" t="s">
        <v>11527</v>
      </c>
      <c r="C6036" s="196" t="s">
        <v>11528</v>
      </c>
      <c r="D6036" s="196">
        <v>210</v>
      </c>
      <c r="E6036" s="197" t="s">
        <v>144</v>
      </c>
      <c r="F6036" s="196" t="s">
        <v>144</v>
      </c>
      <c r="G6036" s="196">
        <v>100472</v>
      </c>
      <c r="H6036" s="196" t="s">
        <v>11654</v>
      </c>
      <c r="I6036" s="196" t="s">
        <v>6762</v>
      </c>
      <c r="J6036" s="196" t="s">
        <v>5503</v>
      </c>
      <c r="K6036" s="197">
        <v>398.8</v>
      </c>
      <c r="L6036" s="196" t="s">
        <v>5433</v>
      </c>
    </row>
    <row r="6037" spans="1:12" ht="15.75">
      <c r="A6037" s="196" t="s">
        <v>10253</v>
      </c>
      <c r="B6037" s="196" t="s">
        <v>11527</v>
      </c>
      <c r="C6037" s="196" t="s">
        <v>11528</v>
      </c>
      <c r="D6037" s="196">
        <v>210</v>
      </c>
      <c r="E6037" s="197" t="s">
        <v>144</v>
      </c>
      <c r="F6037" s="196" t="s">
        <v>144</v>
      </c>
      <c r="G6037" s="196">
        <v>100473</v>
      </c>
      <c r="H6037" s="196" t="s">
        <v>11655</v>
      </c>
      <c r="I6037" s="196" t="s">
        <v>6762</v>
      </c>
      <c r="J6037" s="196" t="s">
        <v>5503</v>
      </c>
      <c r="K6037" s="197">
        <v>360.34</v>
      </c>
      <c r="L6037" s="196" t="s">
        <v>5433</v>
      </c>
    </row>
    <row r="6038" spans="1:12" ht="15.75">
      <c r="A6038" s="196" t="s">
        <v>10253</v>
      </c>
      <c r="B6038" s="196" t="s">
        <v>11527</v>
      </c>
      <c r="C6038" s="196" t="s">
        <v>11528</v>
      </c>
      <c r="D6038" s="196">
        <v>210</v>
      </c>
      <c r="E6038" s="197" t="s">
        <v>144</v>
      </c>
      <c r="F6038" s="196" t="s">
        <v>144</v>
      </c>
      <c r="G6038" s="196">
        <v>100474</v>
      </c>
      <c r="H6038" s="196" t="s">
        <v>11656</v>
      </c>
      <c r="I6038" s="196" t="s">
        <v>6762</v>
      </c>
      <c r="J6038" s="196" t="s">
        <v>5503</v>
      </c>
      <c r="K6038" s="197">
        <v>343.56</v>
      </c>
      <c r="L6038" s="196" t="s">
        <v>5433</v>
      </c>
    </row>
    <row r="6039" spans="1:12" ht="15.75">
      <c r="A6039" s="196" t="s">
        <v>10253</v>
      </c>
      <c r="B6039" s="196" t="s">
        <v>11527</v>
      </c>
      <c r="C6039" s="196" t="s">
        <v>11528</v>
      </c>
      <c r="D6039" s="196">
        <v>210</v>
      </c>
      <c r="E6039" s="197" t="s">
        <v>144</v>
      </c>
      <c r="F6039" s="196" t="s">
        <v>144</v>
      </c>
      <c r="G6039" s="196">
        <v>100475</v>
      </c>
      <c r="H6039" s="196" t="s">
        <v>11657</v>
      </c>
      <c r="I6039" s="196" t="s">
        <v>6762</v>
      </c>
      <c r="J6039" s="196" t="s">
        <v>5503</v>
      </c>
      <c r="K6039" s="197">
        <v>522.94000000000005</v>
      </c>
      <c r="L6039" s="196" t="s">
        <v>5433</v>
      </c>
    </row>
    <row r="6040" spans="1:12" ht="15.75">
      <c r="A6040" s="196" t="s">
        <v>10253</v>
      </c>
      <c r="B6040" s="196" t="s">
        <v>11527</v>
      </c>
      <c r="C6040" s="196" t="s">
        <v>11528</v>
      </c>
      <c r="D6040" s="196">
        <v>210</v>
      </c>
      <c r="E6040" s="197" t="s">
        <v>144</v>
      </c>
      <c r="F6040" s="196" t="s">
        <v>144</v>
      </c>
      <c r="G6040" s="196">
        <v>100477</v>
      </c>
      <c r="H6040" s="196" t="s">
        <v>11658</v>
      </c>
      <c r="I6040" s="196" t="s">
        <v>6762</v>
      </c>
      <c r="J6040" s="196" t="s">
        <v>5503</v>
      </c>
      <c r="K6040" s="197">
        <v>572.6</v>
      </c>
      <c r="L6040" s="196" t="s">
        <v>5433</v>
      </c>
    </row>
    <row r="6041" spans="1:12" ht="15.75">
      <c r="A6041" s="196" t="s">
        <v>10253</v>
      </c>
      <c r="B6041" s="196" t="s">
        <v>11527</v>
      </c>
      <c r="C6041" s="196" t="s">
        <v>11528</v>
      </c>
      <c r="D6041" s="196">
        <v>210</v>
      </c>
      <c r="E6041" s="197" t="s">
        <v>144</v>
      </c>
      <c r="F6041" s="196" t="s">
        <v>144</v>
      </c>
      <c r="G6041" s="196">
        <v>100478</v>
      </c>
      <c r="H6041" s="196" t="s">
        <v>11659</v>
      </c>
      <c r="I6041" s="196" t="s">
        <v>6762</v>
      </c>
      <c r="J6041" s="196" t="s">
        <v>5503</v>
      </c>
      <c r="K6041" s="197">
        <v>513.15</v>
      </c>
      <c r="L6041" s="196" t="s">
        <v>5433</v>
      </c>
    </row>
    <row r="6042" spans="1:12" ht="15.75">
      <c r="A6042" s="196" t="s">
        <v>10253</v>
      </c>
      <c r="B6042" s="196" t="s">
        <v>11527</v>
      </c>
      <c r="C6042" s="196" t="s">
        <v>11528</v>
      </c>
      <c r="D6042" s="196">
        <v>210</v>
      </c>
      <c r="E6042" s="197" t="s">
        <v>144</v>
      </c>
      <c r="F6042" s="196" t="s">
        <v>144</v>
      </c>
      <c r="G6042" s="196">
        <v>100479</v>
      </c>
      <c r="H6042" s="196" t="s">
        <v>11660</v>
      </c>
      <c r="I6042" s="196" t="s">
        <v>6762</v>
      </c>
      <c r="J6042" s="196" t="s">
        <v>5503</v>
      </c>
      <c r="K6042" s="197">
        <v>500.44</v>
      </c>
      <c r="L6042" s="196" t="s">
        <v>5433</v>
      </c>
    </row>
    <row r="6043" spans="1:12" ht="15.75">
      <c r="A6043" s="196" t="s">
        <v>10253</v>
      </c>
      <c r="B6043" s="196" t="s">
        <v>11527</v>
      </c>
      <c r="C6043" s="196" t="s">
        <v>11528</v>
      </c>
      <c r="D6043" s="196">
        <v>210</v>
      </c>
      <c r="E6043" s="197" t="s">
        <v>144</v>
      </c>
      <c r="F6043" s="196" t="s">
        <v>144</v>
      </c>
      <c r="G6043" s="196">
        <v>100480</v>
      </c>
      <c r="H6043" s="196" t="s">
        <v>11661</v>
      </c>
      <c r="I6043" s="196" t="s">
        <v>6762</v>
      </c>
      <c r="J6043" s="196" t="s">
        <v>5884</v>
      </c>
      <c r="K6043" s="197">
        <v>607.66999999999996</v>
      </c>
      <c r="L6043" s="196" t="s">
        <v>5433</v>
      </c>
    </row>
    <row r="6044" spans="1:12" ht="15.75">
      <c r="A6044" s="196" t="s">
        <v>10253</v>
      </c>
      <c r="B6044" s="196" t="s">
        <v>11527</v>
      </c>
      <c r="C6044" s="196" t="s">
        <v>11528</v>
      </c>
      <c r="D6044" s="196">
        <v>210</v>
      </c>
      <c r="E6044" s="197" t="s">
        <v>144</v>
      </c>
      <c r="F6044" s="196" t="s">
        <v>144</v>
      </c>
      <c r="G6044" s="196">
        <v>100481</v>
      </c>
      <c r="H6044" s="196" t="s">
        <v>11662</v>
      </c>
      <c r="I6044" s="196" t="s">
        <v>6762</v>
      </c>
      <c r="J6044" s="196" t="s">
        <v>5503</v>
      </c>
      <c r="K6044" s="197">
        <v>456.83</v>
      </c>
      <c r="L6044" s="196" t="s">
        <v>5433</v>
      </c>
    </row>
    <row r="6045" spans="1:12" ht="15.75">
      <c r="A6045" s="196" t="s">
        <v>10253</v>
      </c>
      <c r="B6045" s="196" t="s">
        <v>11527</v>
      </c>
      <c r="C6045" s="196" t="s">
        <v>11528</v>
      </c>
      <c r="D6045" s="196">
        <v>210</v>
      </c>
      <c r="E6045" s="197" t="s">
        <v>144</v>
      </c>
      <c r="F6045" s="196" t="s">
        <v>144</v>
      </c>
      <c r="G6045" s="196">
        <v>100483</v>
      </c>
      <c r="H6045" s="196" t="s">
        <v>11663</v>
      </c>
      <c r="I6045" s="196" t="s">
        <v>6762</v>
      </c>
      <c r="J6045" s="196" t="s">
        <v>5503</v>
      </c>
      <c r="K6045" s="197">
        <v>493.79</v>
      </c>
      <c r="L6045" s="196" t="s">
        <v>5433</v>
      </c>
    </row>
    <row r="6046" spans="1:12" ht="15.75">
      <c r="A6046" s="196" t="s">
        <v>10253</v>
      </c>
      <c r="B6046" s="196" t="s">
        <v>11527</v>
      </c>
      <c r="C6046" s="196" t="s">
        <v>11528</v>
      </c>
      <c r="D6046" s="196">
        <v>210</v>
      </c>
      <c r="E6046" s="197" t="s">
        <v>144</v>
      </c>
      <c r="F6046" s="196" t="s">
        <v>144</v>
      </c>
      <c r="G6046" s="196">
        <v>100484</v>
      </c>
      <c r="H6046" s="196" t="s">
        <v>11664</v>
      </c>
      <c r="I6046" s="196" t="s">
        <v>6762</v>
      </c>
      <c r="J6046" s="196" t="s">
        <v>5503</v>
      </c>
      <c r="K6046" s="197">
        <v>456.13</v>
      </c>
      <c r="L6046" s="196" t="s">
        <v>5433</v>
      </c>
    </row>
    <row r="6047" spans="1:12" ht="15.75">
      <c r="A6047" s="196" t="s">
        <v>10253</v>
      </c>
      <c r="B6047" s="196" t="s">
        <v>11527</v>
      </c>
      <c r="C6047" s="196" t="s">
        <v>11528</v>
      </c>
      <c r="D6047" s="196">
        <v>210</v>
      </c>
      <c r="E6047" s="197" t="s">
        <v>144</v>
      </c>
      <c r="F6047" s="196" t="s">
        <v>144</v>
      </c>
      <c r="G6047" s="196">
        <v>100485</v>
      </c>
      <c r="H6047" s="196" t="s">
        <v>11665</v>
      </c>
      <c r="I6047" s="196" t="s">
        <v>6762</v>
      </c>
      <c r="J6047" s="196" t="s">
        <v>5503</v>
      </c>
      <c r="K6047" s="197">
        <v>440.94</v>
      </c>
      <c r="L6047" s="196" t="s">
        <v>5433</v>
      </c>
    </row>
    <row r="6048" spans="1:12" ht="15.75">
      <c r="A6048" s="196" t="s">
        <v>10253</v>
      </c>
      <c r="B6048" s="196" t="s">
        <v>11527</v>
      </c>
      <c r="C6048" s="196" t="s">
        <v>11528</v>
      </c>
      <c r="D6048" s="196">
        <v>210</v>
      </c>
      <c r="E6048" s="197" t="s">
        <v>144</v>
      </c>
      <c r="F6048" s="196" t="s">
        <v>144</v>
      </c>
      <c r="G6048" s="196">
        <v>100486</v>
      </c>
      <c r="H6048" s="196" t="s">
        <v>11666</v>
      </c>
      <c r="I6048" s="196" t="s">
        <v>6762</v>
      </c>
      <c r="J6048" s="196" t="s">
        <v>5884</v>
      </c>
      <c r="K6048" s="197">
        <v>544.84</v>
      </c>
      <c r="L6048" s="196" t="s">
        <v>5433</v>
      </c>
    </row>
    <row r="6049" spans="1:12" ht="15.75">
      <c r="A6049" s="196" t="s">
        <v>10253</v>
      </c>
      <c r="B6049" s="196" t="s">
        <v>11527</v>
      </c>
      <c r="C6049" s="196" t="s">
        <v>11528</v>
      </c>
      <c r="D6049" s="196">
        <v>210</v>
      </c>
      <c r="E6049" s="197" t="s">
        <v>144</v>
      </c>
      <c r="F6049" s="196" t="s">
        <v>144</v>
      </c>
      <c r="G6049" s="196">
        <v>100487</v>
      </c>
      <c r="H6049" s="196" t="s">
        <v>11667</v>
      </c>
      <c r="I6049" s="196" t="s">
        <v>6762</v>
      </c>
      <c r="J6049" s="196" t="s">
        <v>5503</v>
      </c>
      <c r="K6049" s="197">
        <v>399.89</v>
      </c>
      <c r="L6049" s="196" t="s">
        <v>5433</v>
      </c>
    </row>
    <row r="6050" spans="1:12" ht="15.75">
      <c r="A6050" s="196" t="s">
        <v>10253</v>
      </c>
      <c r="B6050" s="196" t="s">
        <v>11527</v>
      </c>
      <c r="C6050" s="196" t="s">
        <v>11528</v>
      </c>
      <c r="D6050" s="196">
        <v>210</v>
      </c>
      <c r="E6050" s="197" t="s">
        <v>144</v>
      </c>
      <c r="F6050" s="196" t="s">
        <v>144</v>
      </c>
      <c r="G6050" s="196">
        <v>100488</v>
      </c>
      <c r="H6050" s="196" t="s">
        <v>11668</v>
      </c>
      <c r="I6050" s="196" t="s">
        <v>6762</v>
      </c>
      <c r="J6050" s="196" t="s">
        <v>5503</v>
      </c>
      <c r="K6050" s="197">
        <v>404.36</v>
      </c>
      <c r="L6050" s="196" t="s">
        <v>5433</v>
      </c>
    </row>
    <row r="6051" spans="1:12" ht="15.75">
      <c r="A6051" s="196" t="s">
        <v>10253</v>
      </c>
      <c r="B6051" s="196" t="s">
        <v>11527</v>
      </c>
      <c r="C6051" s="196" t="s">
        <v>11528</v>
      </c>
      <c r="D6051" s="196">
        <v>210</v>
      </c>
      <c r="E6051" s="197" t="s">
        <v>144</v>
      </c>
      <c r="F6051" s="196" t="s">
        <v>144</v>
      </c>
      <c r="G6051" s="196">
        <v>100489</v>
      </c>
      <c r="H6051" s="196" t="s">
        <v>11669</v>
      </c>
      <c r="I6051" s="196" t="s">
        <v>6762</v>
      </c>
      <c r="J6051" s="196" t="s">
        <v>5503</v>
      </c>
      <c r="K6051" s="197">
        <v>398.38</v>
      </c>
      <c r="L6051" s="196" t="s">
        <v>5433</v>
      </c>
    </row>
    <row r="6052" spans="1:12" ht="15.75">
      <c r="A6052" s="196" t="s">
        <v>10253</v>
      </c>
      <c r="B6052" s="196" t="s">
        <v>11527</v>
      </c>
      <c r="C6052" s="196" t="s">
        <v>11528</v>
      </c>
      <c r="D6052" s="196">
        <v>210</v>
      </c>
      <c r="E6052" s="197" t="s">
        <v>144</v>
      </c>
      <c r="F6052" s="196" t="s">
        <v>144</v>
      </c>
      <c r="G6052" s="196">
        <v>100490</v>
      </c>
      <c r="H6052" s="196" t="s">
        <v>11670</v>
      </c>
      <c r="I6052" s="196" t="s">
        <v>6762</v>
      </c>
      <c r="J6052" s="196" t="s">
        <v>5503</v>
      </c>
      <c r="K6052" s="197">
        <v>357.73</v>
      </c>
      <c r="L6052" s="196" t="s">
        <v>5433</v>
      </c>
    </row>
    <row r="6053" spans="1:12" ht="15.75">
      <c r="A6053" s="196" t="s">
        <v>10253</v>
      </c>
      <c r="B6053" s="196" t="s">
        <v>11527</v>
      </c>
      <c r="C6053" s="196" t="s">
        <v>11528</v>
      </c>
      <c r="D6053" s="196">
        <v>210</v>
      </c>
      <c r="E6053" s="197" t="s">
        <v>144</v>
      </c>
      <c r="F6053" s="196" t="s">
        <v>144</v>
      </c>
      <c r="G6053" s="196">
        <v>100491</v>
      </c>
      <c r="H6053" s="196" t="s">
        <v>11671</v>
      </c>
      <c r="I6053" s="196" t="s">
        <v>6762</v>
      </c>
      <c r="J6053" s="196" t="s">
        <v>5503</v>
      </c>
      <c r="K6053" s="197">
        <v>522.36</v>
      </c>
      <c r="L6053" s="196" t="s">
        <v>5433</v>
      </c>
    </row>
    <row r="6054" spans="1:12" ht="15.75">
      <c r="A6054" s="196" t="s">
        <v>10253</v>
      </c>
      <c r="B6054" s="196" t="s">
        <v>11527</v>
      </c>
      <c r="C6054" s="196" t="s">
        <v>11528</v>
      </c>
      <c r="D6054" s="196">
        <v>210</v>
      </c>
      <c r="E6054" s="197" t="s">
        <v>144</v>
      </c>
      <c r="F6054" s="196" t="s">
        <v>144</v>
      </c>
      <c r="G6054" s="196">
        <v>100492</v>
      </c>
      <c r="H6054" s="196" t="s">
        <v>11672</v>
      </c>
      <c r="I6054" s="196" t="s">
        <v>6762</v>
      </c>
      <c r="J6054" s="196" t="s">
        <v>5503</v>
      </c>
      <c r="K6054" s="197">
        <v>456.54</v>
      </c>
      <c r="L6054" s="196" t="s">
        <v>5433</v>
      </c>
    </row>
    <row r="6055" spans="1:12" ht="15.75">
      <c r="A6055" s="196" t="s">
        <v>10253</v>
      </c>
      <c r="B6055" s="196" t="s">
        <v>11527</v>
      </c>
      <c r="C6055" s="196" t="s">
        <v>11673</v>
      </c>
      <c r="D6055" s="196">
        <v>211</v>
      </c>
      <c r="E6055" s="197" t="s">
        <v>144</v>
      </c>
      <c r="F6055" s="196" t="s">
        <v>144</v>
      </c>
      <c r="G6055" s="196">
        <v>92121</v>
      </c>
      <c r="H6055" s="196" t="s">
        <v>11674</v>
      </c>
      <c r="I6055" s="196" t="s">
        <v>6762</v>
      </c>
      <c r="J6055" s="196" t="s">
        <v>5503</v>
      </c>
      <c r="K6055" s="197">
        <v>24.4</v>
      </c>
      <c r="L6055" s="196" t="s">
        <v>5433</v>
      </c>
    </row>
    <row r="6056" spans="1:12" ht="15.75">
      <c r="A6056" s="196" t="s">
        <v>10253</v>
      </c>
      <c r="B6056" s="196" t="s">
        <v>11527</v>
      </c>
      <c r="C6056" s="196" t="s">
        <v>11673</v>
      </c>
      <c r="D6056" s="196">
        <v>211</v>
      </c>
      <c r="E6056" s="197" t="s">
        <v>144</v>
      </c>
      <c r="F6056" s="196" t="s">
        <v>144</v>
      </c>
      <c r="G6056" s="196">
        <v>92122</v>
      </c>
      <c r="H6056" s="196" t="s">
        <v>11675</v>
      </c>
      <c r="I6056" s="196" t="s">
        <v>6762</v>
      </c>
      <c r="J6056" s="196" t="s">
        <v>5884</v>
      </c>
      <c r="K6056" s="197">
        <v>41.17</v>
      </c>
      <c r="L6056" s="196" t="s">
        <v>5433</v>
      </c>
    </row>
    <row r="6057" spans="1:12" ht="15.75">
      <c r="A6057" s="196" t="s">
        <v>10253</v>
      </c>
      <c r="B6057" s="196" t="s">
        <v>11527</v>
      </c>
      <c r="C6057" s="196" t="s">
        <v>11673</v>
      </c>
      <c r="D6057" s="196">
        <v>211</v>
      </c>
      <c r="E6057" s="197" t="s">
        <v>144</v>
      </c>
      <c r="F6057" s="196" t="s">
        <v>144</v>
      </c>
      <c r="G6057" s="196">
        <v>92123</v>
      </c>
      <c r="H6057" s="196" t="s">
        <v>11676</v>
      </c>
      <c r="I6057" s="196" t="s">
        <v>6762</v>
      </c>
      <c r="J6057" s="196" t="s">
        <v>5432</v>
      </c>
      <c r="K6057" s="197">
        <v>42.2</v>
      </c>
      <c r="L6057" s="196" t="s">
        <v>5433</v>
      </c>
    </row>
    <row r="6058" spans="1:12" ht="15.75">
      <c r="A6058" s="196" t="s">
        <v>10253</v>
      </c>
      <c r="B6058" s="196" t="s">
        <v>11527</v>
      </c>
      <c r="C6058" s="196" t="s">
        <v>11673</v>
      </c>
      <c r="D6058" s="196">
        <v>211</v>
      </c>
      <c r="E6058" s="197" t="s">
        <v>144</v>
      </c>
      <c r="F6058" s="196" t="s">
        <v>144</v>
      </c>
      <c r="G6058" s="196">
        <v>100195</v>
      </c>
      <c r="H6058" s="196" t="s">
        <v>11677</v>
      </c>
      <c r="I6058" s="196" t="s">
        <v>11678</v>
      </c>
      <c r="J6058" s="196" t="s">
        <v>5884</v>
      </c>
      <c r="K6058" s="197">
        <v>0.63</v>
      </c>
      <c r="L6058" s="196" t="s">
        <v>5433</v>
      </c>
    </row>
    <row r="6059" spans="1:12" ht="15.75">
      <c r="A6059" s="196" t="s">
        <v>10253</v>
      </c>
      <c r="B6059" s="196" t="s">
        <v>11527</v>
      </c>
      <c r="C6059" s="196" t="s">
        <v>11673</v>
      </c>
      <c r="D6059" s="196">
        <v>211</v>
      </c>
      <c r="E6059" s="197" t="s">
        <v>144</v>
      </c>
      <c r="F6059" s="196" t="s">
        <v>144</v>
      </c>
      <c r="G6059" s="196">
        <v>100196</v>
      </c>
      <c r="H6059" s="196" t="s">
        <v>11679</v>
      </c>
      <c r="I6059" s="196" t="s">
        <v>11678</v>
      </c>
      <c r="J6059" s="196" t="s">
        <v>5884</v>
      </c>
      <c r="K6059" s="197">
        <v>1.05</v>
      </c>
      <c r="L6059" s="196" t="s">
        <v>5433</v>
      </c>
    </row>
    <row r="6060" spans="1:12" ht="15.75">
      <c r="A6060" s="196" t="s">
        <v>10253</v>
      </c>
      <c r="B6060" s="196" t="s">
        <v>11527</v>
      </c>
      <c r="C6060" s="196" t="s">
        <v>11673</v>
      </c>
      <c r="D6060" s="196">
        <v>211</v>
      </c>
      <c r="E6060" s="197" t="s">
        <v>144</v>
      </c>
      <c r="F6060" s="196" t="s">
        <v>144</v>
      </c>
      <c r="G6060" s="196">
        <v>100197</v>
      </c>
      <c r="H6060" s="196" t="s">
        <v>11680</v>
      </c>
      <c r="I6060" s="196" t="s">
        <v>11678</v>
      </c>
      <c r="J6060" s="196" t="s">
        <v>5884</v>
      </c>
      <c r="K6060" s="197">
        <v>1.57</v>
      </c>
      <c r="L6060" s="196" t="s">
        <v>5433</v>
      </c>
    </row>
    <row r="6061" spans="1:12" ht="15.75">
      <c r="A6061" s="196" t="s">
        <v>10253</v>
      </c>
      <c r="B6061" s="196" t="s">
        <v>11527</v>
      </c>
      <c r="C6061" s="196" t="s">
        <v>11673</v>
      </c>
      <c r="D6061" s="196">
        <v>211</v>
      </c>
      <c r="E6061" s="197" t="s">
        <v>144</v>
      </c>
      <c r="F6061" s="196" t="s">
        <v>144</v>
      </c>
      <c r="G6061" s="196">
        <v>100198</v>
      </c>
      <c r="H6061" s="196" t="s">
        <v>11681</v>
      </c>
      <c r="I6061" s="196" t="s">
        <v>11678</v>
      </c>
      <c r="J6061" s="196" t="s">
        <v>5884</v>
      </c>
      <c r="K6061" s="197">
        <v>0.21</v>
      </c>
      <c r="L6061" s="196" t="s">
        <v>5433</v>
      </c>
    </row>
    <row r="6062" spans="1:12" ht="15.75">
      <c r="A6062" s="196" t="s">
        <v>10253</v>
      </c>
      <c r="B6062" s="196" t="s">
        <v>11527</v>
      </c>
      <c r="C6062" s="196" t="s">
        <v>11673</v>
      </c>
      <c r="D6062" s="196">
        <v>211</v>
      </c>
      <c r="E6062" s="197" t="s">
        <v>144</v>
      </c>
      <c r="F6062" s="196" t="s">
        <v>144</v>
      </c>
      <c r="G6062" s="196">
        <v>100199</v>
      </c>
      <c r="H6062" s="196" t="s">
        <v>11682</v>
      </c>
      <c r="I6062" s="196" t="s">
        <v>11678</v>
      </c>
      <c r="J6062" s="196" t="s">
        <v>5884</v>
      </c>
      <c r="K6062" s="197">
        <v>0.26</v>
      </c>
      <c r="L6062" s="196" t="s">
        <v>5433</v>
      </c>
    </row>
    <row r="6063" spans="1:12" ht="15.75">
      <c r="A6063" s="196" t="s">
        <v>10253</v>
      </c>
      <c r="B6063" s="196" t="s">
        <v>11527</v>
      </c>
      <c r="C6063" s="196" t="s">
        <v>11673</v>
      </c>
      <c r="D6063" s="196">
        <v>211</v>
      </c>
      <c r="E6063" s="197" t="s">
        <v>144</v>
      </c>
      <c r="F6063" s="196" t="s">
        <v>144</v>
      </c>
      <c r="G6063" s="196">
        <v>100200</v>
      </c>
      <c r="H6063" s="196" t="s">
        <v>11683</v>
      </c>
      <c r="I6063" s="196" t="s">
        <v>11678</v>
      </c>
      <c r="J6063" s="196" t="s">
        <v>5884</v>
      </c>
      <c r="K6063" s="197">
        <v>0.32</v>
      </c>
      <c r="L6063" s="196" t="s">
        <v>5433</v>
      </c>
    </row>
    <row r="6064" spans="1:12" ht="15.75">
      <c r="A6064" s="196" t="s">
        <v>10253</v>
      </c>
      <c r="B6064" s="196" t="s">
        <v>11527</v>
      </c>
      <c r="C6064" s="196" t="s">
        <v>11673</v>
      </c>
      <c r="D6064" s="196">
        <v>211</v>
      </c>
      <c r="E6064" s="197" t="s">
        <v>144</v>
      </c>
      <c r="F6064" s="196" t="s">
        <v>144</v>
      </c>
      <c r="G6064" s="196">
        <v>100201</v>
      </c>
      <c r="H6064" s="196" t="s">
        <v>11684</v>
      </c>
      <c r="I6064" s="196" t="s">
        <v>11678</v>
      </c>
      <c r="J6064" s="196" t="s">
        <v>5884</v>
      </c>
      <c r="K6064" s="197">
        <v>0.64</v>
      </c>
      <c r="L6064" s="196" t="s">
        <v>5433</v>
      </c>
    </row>
    <row r="6065" spans="1:12" ht="15.75">
      <c r="A6065" s="196" t="s">
        <v>10253</v>
      </c>
      <c r="B6065" s="196" t="s">
        <v>11527</v>
      </c>
      <c r="C6065" s="196" t="s">
        <v>11673</v>
      </c>
      <c r="D6065" s="196">
        <v>211</v>
      </c>
      <c r="E6065" s="197" t="s">
        <v>144</v>
      </c>
      <c r="F6065" s="196" t="s">
        <v>144</v>
      </c>
      <c r="G6065" s="196">
        <v>100202</v>
      </c>
      <c r="H6065" s="196" t="s">
        <v>11685</v>
      </c>
      <c r="I6065" s="196" t="s">
        <v>11678</v>
      </c>
      <c r="J6065" s="196" t="s">
        <v>5884</v>
      </c>
      <c r="K6065" s="197">
        <v>0.74</v>
      </c>
      <c r="L6065" s="196" t="s">
        <v>5433</v>
      </c>
    </row>
    <row r="6066" spans="1:12" ht="15.75">
      <c r="A6066" s="196" t="s">
        <v>10253</v>
      </c>
      <c r="B6066" s="196" t="s">
        <v>11527</v>
      </c>
      <c r="C6066" s="196" t="s">
        <v>11673</v>
      </c>
      <c r="D6066" s="196">
        <v>211</v>
      </c>
      <c r="E6066" s="197" t="s">
        <v>144</v>
      </c>
      <c r="F6066" s="196" t="s">
        <v>144</v>
      </c>
      <c r="G6066" s="196">
        <v>100203</v>
      </c>
      <c r="H6066" s="196" t="s">
        <v>11686</v>
      </c>
      <c r="I6066" s="196" t="s">
        <v>11678</v>
      </c>
      <c r="J6066" s="196" t="s">
        <v>5884</v>
      </c>
      <c r="K6066" s="197">
        <v>0.88</v>
      </c>
      <c r="L6066" s="196" t="s">
        <v>5433</v>
      </c>
    </row>
    <row r="6067" spans="1:12" ht="15.75">
      <c r="A6067" s="196" t="s">
        <v>10253</v>
      </c>
      <c r="B6067" s="196" t="s">
        <v>11527</v>
      </c>
      <c r="C6067" s="196" t="s">
        <v>11673</v>
      </c>
      <c r="D6067" s="196">
        <v>211</v>
      </c>
      <c r="E6067" s="197" t="s">
        <v>144</v>
      </c>
      <c r="F6067" s="196" t="s">
        <v>144</v>
      </c>
      <c r="G6067" s="196">
        <v>100204</v>
      </c>
      <c r="H6067" s="196" t="s">
        <v>11687</v>
      </c>
      <c r="I6067" s="196" t="s">
        <v>11678</v>
      </c>
      <c r="J6067" s="196" t="s">
        <v>5432</v>
      </c>
      <c r="K6067" s="197">
        <v>0.08</v>
      </c>
      <c r="L6067" s="196" t="s">
        <v>5433</v>
      </c>
    </row>
    <row r="6068" spans="1:12" ht="15.75">
      <c r="A6068" s="196" t="s">
        <v>10253</v>
      </c>
      <c r="B6068" s="196" t="s">
        <v>11527</v>
      </c>
      <c r="C6068" s="196" t="s">
        <v>11673</v>
      </c>
      <c r="D6068" s="196">
        <v>211</v>
      </c>
      <c r="E6068" s="197" t="s">
        <v>144</v>
      </c>
      <c r="F6068" s="196" t="s">
        <v>144</v>
      </c>
      <c r="G6068" s="196">
        <v>100205</v>
      </c>
      <c r="H6068" s="196" t="s">
        <v>11688</v>
      </c>
      <c r="I6068" s="196" t="s">
        <v>11689</v>
      </c>
      <c r="J6068" s="196" t="s">
        <v>5884</v>
      </c>
      <c r="K6068" s="198">
        <v>1172.82</v>
      </c>
      <c r="L6068" s="196" t="s">
        <v>5433</v>
      </c>
    </row>
    <row r="6069" spans="1:12" ht="15.75">
      <c r="A6069" s="196" t="s">
        <v>10253</v>
      </c>
      <c r="B6069" s="196" t="s">
        <v>11527</v>
      </c>
      <c r="C6069" s="196" t="s">
        <v>11673</v>
      </c>
      <c r="D6069" s="196">
        <v>211</v>
      </c>
      <c r="E6069" s="197" t="s">
        <v>144</v>
      </c>
      <c r="F6069" s="196" t="s">
        <v>144</v>
      </c>
      <c r="G6069" s="196">
        <v>100206</v>
      </c>
      <c r="H6069" s="196" t="s">
        <v>11690</v>
      </c>
      <c r="I6069" s="196" t="s">
        <v>11689</v>
      </c>
      <c r="J6069" s="196" t="s">
        <v>5884</v>
      </c>
      <c r="K6069" s="197">
        <v>847.75</v>
      </c>
      <c r="L6069" s="196" t="s">
        <v>5433</v>
      </c>
    </row>
    <row r="6070" spans="1:12" ht="15.75">
      <c r="A6070" s="196" t="s">
        <v>10253</v>
      </c>
      <c r="B6070" s="196" t="s">
        <v>11527</v>
      </c>
      <c r="C6070" s="196" t="s">
        <v>11673</v>
      </c>
      <c r="D6070" s="196">
        <v>211</v>
      </c>
      <c r="E6070" s="197" t="s">
        <v>144</v>
      </c>
      <c r="F6070" s="196" t="s">
        <v>144</v>
      </c>
      <c r="G6070" s="196">
        <v>100207</v>
      </c>
      <c r="H6070" s="196" t="s">
        <v>11691</v>
      </c>
      <c r="I6070" s="196" t="s">
        <v>11689</v>
      </c>
      <c r="J6070" s="196" t="s">
        <v>5432</v>
      </c>
      <c r="K6070" s="197">
        <v>308.54000000000002</v>
      </c>
      <c r="L6070" s="196" t="s">
        <v>5433</v>
      </c>
    </row>
    <row r="6071" spans="1:12" ht="15.75">
      <c r="A6071" s="196" t="s">
        <v>10253</v>
      </c>
      <c r="B6071" s="196" t="s">
        <v>11527</v>
      </c>
      <c r="C6071" s="196" t="s">
        <v>11673</v>
      </c>
      <c r="D6071" s="196">
        <v>211</v>
      </c>
      <c r="E6071" s="197" t="s">
        <v>144</v>
      </c>
      <c r="F6071" s="196" t="s">
        <v>144</v>
      </c>
      <c r="G6071" s="196">
        <v>100208</v>
      </c>
      <c r="H6071" s="196" t="s">
        <v>11692</v>
      </c>
      <c r="I6071" s="196" t="s">
        <v>11693</v>
      </c>
      <c r="J6071" s="196" t="s">
        <v>5884</v>
      </c>
      <c r="K6071" s="197">
        <v>15.51</v>
      </c>
      <c r="L6071" s="196" t="s">
        <v>5433</v>
      </c>
    </row>
    <row r="6072" spans="1:12" ht="15.75">
      <c r="A6072" s="196" t="s">
        <v>10253</v>
      </c>
      <c r="B6072" s="196" t="s">
        <v>11527</v>
      </c>
      <c r="C6072" s="196" t="s">
        <v>11673</v>
      </c>
      <c r="D6072" s="196">
        <v>211</v>
      </c>
      <c r="E6072" s="197" t="s">
        <v>144</v>
      </c>
      <c r="F6072" s="196" t="s">
        <v>144</v>
      </c>
      <c r="G6072" s="196">
        <v>100209</v>
      </c>
      <c r="H6072" s="196" t="s">
        <v>11694</v>
      </c>
      <c r="I6072" s="196" t="s">
        <v>11693</v>
      </c>
      <c r="J6072" s="196" t="s">
        <v>5884</v>
      </c>
      <c r="K6072" s="197">
        <v>7.75</v>
      </c>
      <c r="L6072" s="196" t="s">
        <v>5433</v>
      </c>
    </row>
    <row r="6073" spans="1:12" ht="15.75">
      <c r="A6073" s="196" t="s">
        <v>10253</v>
      </c>
      <c r="B6073" s="196" t="s">
        <v>11527</v>
      </c>
      <c r="C6073" s="196" t="s">
        <v>11673</v>
      </c>
      <c r="D6073" s="196">
        <v>211</v>
      </c>
      <c r="E6073" s="197" t="s">
        <v>144</v>
      </c>
      <c r="F6073" s="196" t="s">
        <v>144</v>
      </c>
      <c r="G6073" s="196">
        <v>100210</v>
      </c>
      <c r="H6073" s="196" t="s">
        <v>11695</v>
      </c>
      <c r="I6073" s="196" t="s">
        <v>11693</v>
      </c>
      <c r="J6073" s="196" t="s">
        <v>5884</v>
      </c>
      <c r="K6073" s="197">
        <v>14.29</v>
      </c>
      <c r="L6073" s="196" t="s">
        <v>5433</v>
      </c>
    </row>
    <row r="6074" spans="1:12" ht="15.75">
      <c r="A6074" s="196" t="s">
        <v>10253</v>
      </c>
      <c r="B6074" s="196" t="s">
        <v>11527</v>
      </c>
      <c r="C6074" s="196" t="s">
        <v>11673</v>
      </c>
      <c r="D6074" s="196">
        <v>211</v>
      </c>
      <c r="E6074" s="197" t="s">
        <v>144</v>
      </c>
      <c r="F6074" s="196" t="s">
        <v>144</v>
      </c>
      <c r="G6074" s="196">
        <v>100211</v>
      </c>
      <c r="H6074" s="196" t="s">
        <v>11696</v>
      </c>
      <c r="I6074" s="196" t="s">
        <v>11693</v>
      </c>
      <c r="J6074" s="196" t="s">
        <v>5884</v>
      </c>
      <c r="K6074" s="197">
        <v>5.51</v>
      </c>
      <c r="L6074" s="196" t="s">
        <v>5433</v>
      </c>
    </row>
    <row r="6075" spans="1:12" ht="15.75">
      <c r="A6075" s="196" t="s">
        <v>10253</v>
      </c>
      <c r="B6075" s="196" t="s">
        <v>11527</v>
      </c>
      <c r="C6075" s="196" t="s">
        <v>11673</v>
      </c>
      <c r="D6075" s="196">
        <v>211</v>
      </c>
      <c r="E6075" s="197" t="s">
        <v>144</v>
      </c>
      <c r="F6075" s="196" t="s">
        <v>144</v>
      </c>
      <c r="G6075" s="196">
        <v>100212</v>
      </c>
      <c r="H6075" s="196" t="s">
        <v>11697</v>
      </c>
      <c r="I6075" s="196" t="s">
        <v>11693</v>
      </c>
      <c r="J6075" s="196" t="s">
        <v>5884</v>
      </c>
      <c r="K6075" s="197">
        <v>6.09</v>
      </c>
      <c r="L6075" s="196" t="s">
        <v>5433</v>
      </c>
    </row>
    <row r="6076" spans="1:12" ht="15.75">
      <c r="A6076" s="196" t="s">
        <v>10253</v>
      </c>
      <c r="B6076" s="196" t="s">
        <v>11527</v>
      </c>
      <c r="C6076" s="196" t="s">
        <v>11673</v>
      </c>
      <c r="D6076" s="196">
        <v>211</v>
      </c>
      <c r="E6076" s="197" t="s">
        <v>144</v>
      </c>
      <c r="F6076" s="196" t="s">
        <v>144</v>
      </c>
      <c r="G6076" s="196">
        <v>100213</v>
      </c>
      <c r="H6076" s="196" t="s">
        <v>11698</v>
      </c>
      <c r="I6076" s="196" t="s">
        <v>11693</v>
      </c>
      <c r="J6076" s="196" t="s">
        <v>5884</v>
      </c>
      <c r="K6076" s="197">
        <v>2.1800000000000002</v>
      </c>
      <c r="L6076" s="196" t="s">
        <v>5433</v>
      </c>
    </row>
    <row r="6077" spans="1:12" ht="15.75">
      <c r="A6077" s="196" t="s">
        <v>10253</v>
      </c>
      <c r="B6077" s="196" t="s">
        <v>11527</v>
      </c>
      <c r="C6077" s="196" t="s">
        <v>11673</v>
      </c>
      <c r="D6077" s="196">
        <v>211</v>
      </c>
      <c r="E6077" s="197" t="s">
        <v>144</v>
      </c>
      <c r="F6077" s="196" t="s">
        <v>144</v>
      </c>
      <c r="G6077" s="196">
        <v>100214</v>
      </c>
      <c r="H6077" s="196" t="s">
        <v>11699</v>
      </c>
      <c r="I6077" s="196" t="s">
        <v>11693</v>
      </c>
      <c r="J6077" s="196" t="s">
        <v>5884</v>
      </c>
      <c r="K6077" s="197">
        <v>3.36</v>
      </c>
      <c r="L6077" s="196" t="s">
        <v>5433</v>
      </c>
    </row>
    <row r="6078" spans="1:12" ht="15.75">
      <c r="A6078" s="196" t="s">
        <v>10253</v>
      </c>
      <c r="B6078" s="196" t="s">
        <v>11527</v>
      </c>
      <c r="C6078" s="196" t="s">
        <v>11673</v>
      </c>
      <c r="D6078" s="196">
        <v>211</v>
      </c>
      <c r="E6078" s="197" t="s">
        <v>144</v>
      </c>
      <c r="F6078" s="196" t="s">
        <v>144</v>
      </c>
      <c r="G6078" s="196">
        <v>100215</v>
      </c>
      <c r="H6078" s="196" t="s">
        <v>11700</v>
      </c>
      <c r="I6078" s="196" t="s">
        <v>11693</v>
      </c>
      <c r="J6078" s="196" t="s">
        <v>5884</v>
      </c>
      <c r="K6078" s="197">
        <v>2.87</v>
      </c>
      <c r="L6078" s="196" t="s">
        <v>5433</v>
      </c>
    </row>
    <row r="6079" spans="1:12" ht="15.75">
      <c r="A6079" s="196" t="s">
        <v>10253</v>
      </c>
      <c r="B6079" s="196" t="s">
        <v>11527</v>
      </c>
      <c r="C6079" s="196" t="s">
        <v>11673</v>
      </c>
      <c r="D6079" s="196">
        <v>211</v>
      </c>
      <c r="E6079" s="197" t="s">
        <v>144</v>
      </c>
      <c r="F6079" s="196" t="s">
        <v>144</v>
      </c>
      <c r="G6079" s="196">
        <v>100216</v>
      </c>
      <c r="H6079" s="196" t="s">
        <v>11701</v>
      </c>
      <c r="I6079" s="196" t="s">
        <v>11693</v>
      </c>
      <c r="J6079" s="196" t="s">
        <v>5884</v>
      </c>
      <c r="K6079" s="197">
        <v>0.77</v>
      </c>
      <c r="L6079" s="196" t="s">
        <v>5433</v>
      </c>
    </row>
    <row r="6080" spans="1:12" ht="15.75">
      <c r="A6080" s="196" t="s">
        <v>10253</v>
      </c>
      <c r="B6080" s="196" t="s">
        <v>11527</v>
      </c>
      <c r="C6080" s="196" t="s">
        <v>11673</v>
      </c>
      <c r="D6080" s="196">
        <v>211</v>
      </c>
      <c r="E6080" s="197" t="s">
        <v>144</v>
      </c>
      <c r="F6080" s="196" t="s">
        <v>144</v>
      </c>
      <c r="G6080" s="196">
        <v>100217</v>
      </c>
      <c r="H6080" s="196" t="s">
        <v>11702</v>
      </c>
      <c r="I6080" s="196" t="s">
        <v>11693</v>
      </c>
      <c r="J6080" s="196" t="s">
        <v>5432</v>
      </c>
      <c r="K6080" s="197">
        <v>2.27</v>
      </c>
      <c r="L6080" s="196" t="s">
        <v>5433</v>
      </c>
    </row>
    <row r="6081" spans="1:12" ht="15.75">
      <c r="A6081" s="196" t="s">
        <v>10253</v>
      </c>
      <c r="B6081" s="196" t="s">
        <v>11527</v>
      </c>
      <c r="C6081" s="196" t="s">
        <v>11673</v>
      </c>
      <c r="D6081" s="196">
        <v>211</v>
      </c>
      <c r="E6081" s="197" t="s">
        <v>144</v>
      </c>
      <c r="F6081" s="196" t="s">
        <v>144</v>
      </c>
      <c r="G6081" s="196">
        <v>100218</v>
      </c>
      <c r="H6081" s="196" t="s">
        <v>11703</v>
      </c>
      <c r="I6081" s="196" t="s">
        <v>11693</v>
      </c>
      <c r="J6081" s="196" t="s">
        <v>5432</v>
      </c>
      <c r="K6081" s="197">
        <v>1.56</v>
      </c>
      <c r="L6081" s="196" t="s">
        <v>5433</v>
      </c>
    </row>
    <row r="6082" spans="1:12" ht="15.75">
      <c r="A6082" s="196" t="s">
        <v>10253</v>
      </c>
      <c r="B6082" s="196" t="s">
        <v>11527</v>
      </c>
      <c r="C6082" s="196" t="s">
        <v>11673</v>
      </c>
      <c r="D6082" s="196">
        <v>211</v>
      </c>
      <c r="E6082" s="197" t="s">
        <v>144</v>
      </c>
      <c r="F6082" s="196" t="s">
        <v>144</v>
      </c>
      <c r="G6082" s="196">
        <v>100219</v>
      </c>
      <c r="H6082" s="196" t="s">
        <v>11704</v>
      </c>
      <c r="I6082" s="196" t="s">
        <v>11693</v>
      </c>
      <c r="J6082" s="196" t="s">
        <v>5432</v>
      </c>
      <c r="K6082" s="197">
        <v>0.34</v>
      </c>
      <c r="L6082" s="196" t="s">
        <v>5433</v>
      </c>
    </row>
    <row r="6083" spans="1:12" ht="15.75">
      <c r="A6083" s="196" t="s">
        <v>10253</v>
      </c>
      <c r="B6083" s="196" t="s">
        <v>11527</v>
      </c>
      <c r="C6083" s="196" t="s">
        <v>11673</v>
      </c>
      <c r="D6083" s="196">
        <v>211</v>
      </c>
      <c r="E6083" s="197" t="s">
        <v>144</v>
      </c>
      <c r="F6083" s="196" t="s">
        <v>144</v>
      </c>
      <c r="G6083" s="196">
        <v>100220</v>
      </c>
      <c r="H6083" s="196" t="s">
        <v>11705</v>
      </c>
      <c r="I6083" s="196" t="s">
        <v>11706</v>
      </c>
      <c r="J6083" s="196" t="s">
        <v>5884</v>
      </c>
      <c r="K6083" s="197">
        <v>22.29</v>
      </c>
      <c r="L6083" s="196" t="s">
        <v>5433</v>
      </c>
    </row>
    <row r="6084" spans="1:12" ht="15.75">
      <c r="A6084" s="196" t="s">
        <v>10253</v>
      </c>
      <c r="B6084" s="196" t="s">
        <v>11527</v>
      </c>
      <c r="C6084" s="196" t="s">
        <v>11673</v>
      </c>
      <c r="D6084" s="196">
        <v>211</v>
      </c>
      <c r="E6084" s="197" t="s">
        <v>144</v>
      </c>
      <c r="F6084" s="196" t="s">
        <v>144</v>
      </c>
      <c r="G6084" s="196">
        <v>100221</v>
      </c>
      <c r="H6084" s="196" t="s">
        <v>11707</v>
      </c>
      <c r="I6084" s="196" t="s">
        <v>11706</v>
      </c>
      <c r="J6084" s="196" t="s">
        <v>5884</v>
      </c>
      <c r="K6084" s="197">
        <v>25.26</v>
      </c>
      <c r="L6084" s="196" t="s">
        <v>5433</v>
      </c>
    </row>
    <row r="6085" spans="1:12" ht="15.75">
      <c r="A6085" s="196" t="s">
        <v>10253</v>
      </c>
      <c r="B6085" s="196" t="s">
        <v>11527</v>
      </c>
      <c r="C6085" s="196" t="s">
        <v>11673</v>
      </c>
      <c r="D6085" s="196">
        <v>211</v>
      </c>
      <c r="E6085" s="197" t="s">
        <v>144</v>
      </c>
      <c r="F6085" s="196" t="s">
        <v>144</v>
      </c>
      <c r="G6085" s="196">
        <v>100222</v>
      </c>
      <c r="H6085" s="196" t="s">
        <v>11708</v>
      </c>
      <c r="I6085" s="196" t="s">
        <v>11706</v>
      </c>
      <c r="J6085" s="196" t="s">
        <v>5884</v>
      </c>
      <c r="K6085" s="197">
        <v>9.57</v>
      </c>
      <c r="L6085" s="196" t="s">
        <v>5433</v>
      </c>
    </row>
    <row r="6086" spans="1:12" ht="15.75">
      <c r="A6086" s="196" t="s">
        <v>10253</v>
      </c>
      <c r="B6086" s="196" t="s">
        <v>11527</v>
      </c>
      <c r="C6086" s="196" t="s">
        <v>11673</v>
      </c>
      <c r="D6086" s="196">
        <v>211</v>
      </c>
      <c r="E6086" s="197" t="s">
        <v>144</v>
      </c>
      <c r="F6086" s="196" t="s">
        <v>144</v>
      </c>
      <c r="G6086" s="196">
        <v>100223</v>
      </c>
      <c r="H6086" s="196" t="s">
        <v>11709</v>
      </c>
      <c r="I6086" s="196" t="s">
        <v>11706</v>
      </c>
      <c r="J6086" s="196" t="s">
        <v>5884</v>
      </c>
      <c r="K6086" s="197">
        <v>4.47</v>
      </c>
      <c r="L6086" s="196" t="s">
        <v>5433</v>
      </c>
    </row>
    <row r="6087" spans="1:12" ht="15.75">
      <c r="A6087" s="196" t="s">
        <v>10253</v>
      </c>
      <c r="B6087" s="196" t="s">
        <v>11527</v>
      </c>
      <c r="C6087" s="196" t="s">
        <v>11673</v>
      </c>
      <c r="D6087" s="196">
        <v>211</v>
      </c>
      <c r="E6087" s="197" t="s">
        <v>144</v>
      </c>
      <c r="F6087" s="196" t="s">
        <v>144</v>
      </c>
      <c r="G6087" s="196">
        <v>100224</v>
      </c>
      <c r="H6087" s="196" t="s">
        <v>11710</v>
      </c>
      <c r="I6087" s="196" t="s">
        <v>11706</v>
      </c>
      <c r="J6087" s="196" t="s">
        <v>5432</v>
      </c>
      <c r="K6087" s="197">
        <v>2.27</v>
      </c>
      <c r="L6087" s="196" t="s">
        <v>5433</v>
      </c>
    </row>
    <row r="6088" spans="1:12" ht="15.75">
      <c r="A6088" s="196" t="s">
        <v>10253</v>
      </c>
      <c r="B6088" s="196" t="s">
        <v>11527</v>
      </c>
      <c r="C6088" s="196" t="s">
        <v>11673</v>
      </c>
      <c r="D6088" s="196">
        <v>211</v>
      </c>
      <c r="E6088" s="197" t="s">
        <v>144</v>
      </c>
      <c r="F6088" s="196" t="s">
        <v>144</v>
      </c>
      <c r="G6088" s="196">
        <v>100225</v>
      </c>
      <c r="H6088" s="196" t="s">
        <v>11711</v>
      </c>
      <c r="I6088" s="196" t="s">
        <v>11712</v>
      </c>
      <c r="J6088" s="196" t="s">
        <v>5884</v>
      </c>
      <c r="K6088" s="197">
        <v>1.75</v>
      </c>
      <c r="L6088" s="196" t="s">
        <v>5433</v>
      </c>
    </row>
    <row r="6089" spans="1:12" ht="15.75">
      <c r="A6089" s="196" t="s">
        <v>10253</v>
      </c>
      <c r="B6089" s="196" t="s">
        <v>11527</v>
      </c>
      <c r="C6089" s="196" t="s">
        <v>11673</v>
      </c>
      <c r="D6089" s="196">
        <v>211</v>
      </c>
      <c r="E6089" s="197" t="s">
        <v>144</v>
      </c>
      <c r="F6089" s="196" t="s">
        <v>144</v>
      </c>
      <c r="G6089" s="196">
        <v>100226</v>
      </c>
      <c r="H6089" s="196" t="s">
        <v>11713</v>
      </c>
      <c r="I6089" s="196" t="s">
        <v>11712</v>
      </c>
      <c r="J6089" s="196" t="s">
        <v>5884</v>
      </c>
      <c r="K6089" s="197">
        <v>0.55000000000000004</v>
      </c>
      <c r="L6089" s="196" t="s">
        <v>5433</v>
      </c>
    </row>
    <row r="6090" spans="1:12" ht="15.75">
      <c r="A6090" s="196" t="s">
        <v>10253</v>
      </c>
      <c r="B6090" s="196" t="s">
        <v>11527</v>
      </c>
      <c r="C6090" s="196" t="s">
        <v>11673</v>
      </c>
      <c r="D6090" s="196">
        <v>211</v>
      </c>
      <c r="E6090" s="197" t="s">
        <v>144</v>
      </c>
      <c r="F6090" s="196" t="s">
        <v>144</v>
      </c>
      <c r="G6090" s="196">
        <v>100227</v>
      </c>
      <c r="H6090" s="196" t="s">
        <v>11714</v>
      </c>
      <c r="I6090" s="196" t="s">
        <v>11712</v>
      </c>
      <c r="J6090" s="196" t="s">
        <v>5884</v>
      </c>
      <c r="K6090" s="197">
        <v>0.81</v>
      </c>
      <c r="L6090" s="196" t="s">
        <v>5433</v>
      </c>
    </row>
    <row r="6091" spans="1:12" ht="15.75">
      <c r="A6091" s="196" t="s">
        <v>10253</v>
      </c>
      <c r="B6091" s="196" t="s">
        <v>11527</v>
      </c>
      <c r="C6091" s="196" t="s">
        <v>11673</v>
      </c>
      <c r="D6091" s="196">
        <v>211</v>
      </c>
      <c r="E6091" s="197" t="s">
        <v>144</v>
      </c>
      <c r="F6091" s="196" t="s">
        <v>144</v>
      </c>
      <c r="G6091" s="196">
        <v>100228</v>
      </c>
      <c r="H6091" s="196" t="s">
        <v>11715</v>
      </c>
      <c r="I6091" s="196" t="s">
        <v>11712</v>
      </c>
      <c r="J6091" s="196" t="s">
        <v>5432</v>
      </c>
      <c r="K6091" s="197">
        <v>0.21</v>
      </c>
      <c r="L6091" s="196" t="s">
        <v>5433</v>
      </c>
    </row>
    <row r="6092" spans="1:12" ht="15.75">
      <c r="A6092" s="196" t="s">
        <v>10253</v>
      </c>
      <c r="B6092" s="196" t="s">
        <v>11527</v>
      </c>
      <c r="C6092" s="196" t="s">
        <v>11673</v>
      </c>
      <c r="D6092" s="196">
        <v>211</v>
      </c>
      <c r="E6092" s="197" t="s">
        <v>144</v>
      </c>
      <c r="F6092" s="196" t="s">
        <v>144</v>
      </c>
      <c r="G6092" s="196">
        <v>100229</v>
      </c>
      <c r="H6092" s="196" t="s">
        <v>11716</v>
      </c>
      <c r="I6092" s="196" t="s">
        <v>6713</v>
      </c>
      <c r="J6092" s="196" t="s">
        <v>5884</v>
      </c>
      <c r="K6092" s="197">
        <v>0.01</v>
      </c>
      <c r="L6092" s="196" t="s">
        <v>5433</v>
      </c>
    </row>
    <row r="6093" spans="1:12" ht="15.75">
      <c r="A6093" s="196" t="s">
        <v>10253</v>
      </c>
      <c r="B6093" s="196" t="s">
        <v>11527</v>
      </c>
      <c r="C6093" s="196" t="s">
        <v>11673</v>
      </c>
      <c r="D6093" s="196">
        <v>211</v>
      </c>
      <c r="E6093" s="197" t="s">
        <v>144</v>
      </c>
      <c r="F6093" s="196" t="s">
        <v>144</v>
      </c>
      <c r="G6093" s="196">
        <v>100230</v>
      </c>
      <c r="H6093" s="196" t="s">
        <v>11717</v>
      </c>
      <c r="I6093" s="196" t="s">
        <v>6713</v>
      </c>
      <c r="J6093" s="196" t="s">
        <v>5884</v>
      </c>
      <c r="K6093" s="197">
        <v>0.02</v>
      </c>
      <c r="L6093" s="196" t="s">
        <v>5433</v>
      </c>
    </row>
    <row r="6094" spans="1:12" ht="15.75">
      <c r="A6094" s="196" t="s">
        <v>10253</v>
      </c>
      <c r="B6094" s="196" t="s">
        <v>11527</v>
      </c>
      <c r="C6094" s="196" t="s">
        <v>11673</v>
      </c>
      <c r="D6094" s="196">
        <v>211</v>
      </c>
      <c r="E6094" s="197" t="s">
        <v>144</v>
      </c>
      <c r="F6094" s="196" t="s">
        <v>144</v>
      </c>
      <c r="G6094" s="196">
        <v>100231</v>
      </c>
      <c r="H6094" s="196" t="s">
        <v>11718</v>
      </c>
      <c r="I6094" s="196" t="s">
        <v>6713</v>
      </c>
      <c r="J6094" s="196" t="s">
        <v>5884</v>
      </c>
      <c r="K6094" s="197">
        <v>0.03</v>
      </c>
      <c r="L6094" s="196" t="s">
        <v>5433</v>
      </c>
    </row>
    <row r="6095" spans="1:12" ht="15.75">
      <c r="A6095" s="196" t="s">
        <v>10253</v>
      </c>
      <c r="B6095" s="196" t="s">
        <v>11527</v>
      </c>
      <c r="C6095" s="196" t="s">
        <v>11673</v>
      </c>
      <c r="D6095" s="196">
        <v>211</v>
      </c>
      <c r="E6095" s="197" t="s">
        <v>144</v>
      </c>
      <c r="F6095" s="196" t="s">
        <v>144</v>
      </c>
      <c r="G6095" s="196">
        <v>100232</v>
      </c>
      <c r="H6095" s="196" t="s">
        <v>11719</v>
      </c>
      <c r="I6095" s="196" t="s">
        <v>5502</v>
      </c>
      <c r="J6095" s="196" t="s">
        <v>5884</v>
      </c>
      <c r="K6095" s="197">
        <v>0.28999999999999998</v>
      </c>
      <c r="L6095" s="196" t="s">
        <v>5433</v>
      </c>
    </row>
    <row r="6096" spans="1:12" ht="15.75">
      <c r="A6096" s="196" t="s">
        <v>10253</v>
      </c>
      <c r="B6096" s="196" t="s">
        <v>11527</v>
      </c>
      <c r="C6096" s="196" t="s">
        <v>11673</v>
      </c>
      <c r="D6096" s="196">
        <v>211</v>
      </c>
      <c r="E6096" s="197" t="s">
        <v>144</v>
      </c>
      <c r="F6096" s="196" t="s">
        <v>144</v>
      </c>
      <c r="G6096" s="196">
        <v>100233</v>
      </c>
      <c r="H6096" s="196" t="s">
        <v>11720</v>
      </c>
      <c r="I6096" s="196" t="s">
        <v>5502</v>
      </c>
      <c r="J6096" s="196" t="s">
        <v>5884</v>
      </c>
      <c r="K6096" s="197">
        <v>0.14000000000000001</v>
      </c>
      <c r="L6096" s="196" t="s">
        <v>5433</v>
      </c>
    </row>
    <row r="6097" spans="1:12" ht="15.75">
      <c r="A6097" s="196" t="s">
        <v>10253</v>
      </c>
      <c r="B6097" s="196" t="s">
        <v>11527</v>
      </c>
      <c r="C6097" s="196" t="s">
        <v>11673</v>
      </c>
      <c r="D6097" s="196">
        <v>211</v>
      </c>
      <c r="E6097" s="197" t="s">
        <v>144</v>
      </c>
      <c r="F6097" s="196" t="s">
        <v>144</v>
      </c>
      <c r="G6097" s="196">
        <v>100234</v>
      </c>
      <c r="H6097" s="196" t="s">
        <v>11721</v>
      </c>
      <c r="I6097" s="196" t="s">
        <v>5650</v>
      </c>
      <c r="J6097" s="196" t="s">
        <v>5884</v>
      </c>
      <c r="K6097" s="197">
        <v>0.44</v>
      </c>
      <c r="L6097" s="196" t="s">
        <v>5433</v>
      </c>
    </row>
    <row r="6098" spans="1:12" ht="15.75">
      <c r="A6098" s="196" t="s">
        <v>10253</v>
      </c>
      <c r="B6098" s="196" t="s">
        <v>11527</v>
      </c>
      <c r="C6098" s="196" t="s">
        <v>11673</v>
      </c>
      <c r="D6098" s="196">
        <v>211</v>
      </c>
      <c r="E6098" s="197" t="s">
        <v>144</v>
      </c>
      <c r="F6098" s="196" t="s">
        <v>144</v>
      </c>
      <c r="G6098" s="196">
        <v>100235</v>
      </c>
      <c r="H6098" s="196" t="s">
        <v>11722</v>
      </c>
      <c r="I6098" s="196" t="s">
        <v>72</v>
      </c>
      <c r="J6098" s="196" t="s">
        <v>5884</v>
      </c>
      <c r="K6098" s="197">
        <v>0.03</v>
      </c>
      <c r="L6098" s="196" t="s">
        <v>5433</v>
      </c>
    </row>
    <row r="6099" spans="1:12" ht="15.75">
      <c r="A6099" s="196" t="s">
        <v>10253</v>
      </c>
      <c r="B6099" s="196" t="s">
        <v>11527</v>
      </c>
      <c r="C6099" s="196" t="s">
        <v>11673</v>
      </c>
      <c r="D6099" s="196">
        <v>211</v>
      </c>
      <c r="E6099" s="197" t="s">
        <v>144</v>
      </c>
      <c r="F6099" s="196" t="s">
        <v>144</v>
      </c>
      <c r="G6099" s="196">
        <v>100236</v>
      </c>
      <c r="H6099" s="196" t="s">
        <v>11723</v>
      </c>
      <c r="I6099" s="196" t="s">
        <v>11724</v>
      </c>
      <c r="J6099" s="196" t="s">
        <v>5884</v>
      </c>
      <c r="K6099" s="197">
        <v>2.2200000000000002</v>
      </c>
      <c r="L6099" s="196" t="s">
        <v>5433</v>
      </c>
    </row>
    <row r="6100" spans="1:12" ht="15.75">
      <c r="A6100" s="196" t="s">
        <v>10253</v>
      </c>
      <c r="B6100" s="196" t="s">
        <v>11527</v>
      </c>
      <c r="C6100" s="196" t="s">
        <v>11673</v>
      </c>
      <c r="D6100" s="196">
        <v>211</v>
      </c>
      <c r="E6100" s="197" t="s">
        <v>144</v>
      </c>
      <c r="F6100" s="196" t="s">
        <v>144</v>
      </c>
      <c r="G6100" s="196">
        <v>100237</v>
      </c>
      <c r="H6100" s="196" t="s">
        <v>11725</v>
      </c>
      <c r="I6100" s="196" t="s">
        <v>11724</v>
      </c>
      <c r="J6100" s="196" t="s">
        <v>5884</v>
      </c>
      <c r="K6100" s="197">
        <v>2.66</v>
      </c>
      <c r="L6100" s="196" t="s">
        <v>5433</v>
      </c>
    </row>
    <row r="6101" spans="1:12" ht="15.75">
      <c r="A6101" s="196" t="s">
        <v>10253</v>
      </c>
      <c r="B6101" s="196" t="s">
        <v>11527</v>
      </c>
      <c r="C6101" s="196" t="s">
        <v>11673</v>
      </c>
      <c r="D6101" s="196">
        <v>211</v>
      </c>
      <c r="E6101" s="197" t="s">
        <v>144</v>
      </c>
      <c r="F6101" s="196" t="s">
        <v>144</v>
      </c>
      <c r="G6101" s="196">
        <v>100238</v>
      </c>
      <c r="H6101" s="196" t="s">
        <v>11726</v>
      </c>
      <c r="I6101" s="196" t="s">
        <v>11724</v>
      </c>
      <c r="J6101" s="196" t="s">
        <v>5884</v>
      </c>
      <c r="K6101" s="197">
        <v>4.26</v>
      </c>
      <c r="L6101" s="196" t="s">
        <v>5433</v>
      </c>
    </row>
    <row r="6102" spans="1:12" ht="15.75">
      <c r="A6102" s="196" t="s">
        <v>10253</v>
      </c>
      <c r="B6102" s="196" t="s">
        <v>11527</v>
      </c>
      <c r="C6102" s="196" t="s">
        <v>11673</v>
      </c>
      <c r="D6102" s="196">
        <v>211</v>
      </c>
      <c r="E6102" s="197" t="s">
        <v>144</v>
      </c>
      <c r="F6102" s="196" t="s">
        <v>144</v>
      </c>
      <c r="G6102" s="196">
        <v>100239</v>
      </c>
      <c r="H6102" s="196" t="s">
        <v>11727</v>
      </c>
      <c r="I6102" s="196" t="s">
        <v>11724</v>
      </c>
      <c r="J6102" s="196" t="s">
        <v>5884</v>
      </c>
      <c r="K6102" s="197">
        <v>5.33</v>
      </c>
      <c r="L6102" s="196" t="s">
        <v>5433</v>
      </c>
    </row>
    <row r="6103" spans="1:12" ht="15.75">
      <c r="A6103" s="196" t="s">
        <v>10253</v>
      </c>
      <c r="B6103" s="196" t="s">
        <v>11527</v>
      </c>
      <c r="C6103" s="196" t="s">
        <v>11673</v>
      </c>
      <c r="D6103" s="196">
        <v>211</v>
      </c>
      <c r="E6103" s="197" t="s">
        <v>144</v>
      </c>
      <c r="F6103" s="196" t="s">
        <v>144</v>
      </c>
      <c r="G6103" s="196">
        <v>100240</v>
      </c>
      <c r="H6103" s="196" t="s">
        <v>11728</v>
      </c>
      <c r="I6103" s="196" t="s">
        <v>11724</v>
      </c>
      <c r="J6103" s="196" t="s">
        <v>5884</v>
      </c>
      <c r="K6103" s="197">
        <v>3.19</v>
      </c>
      <c r="L6103" s="196" t="s">
        <v>5433</v>
      </c>
    </row>
    <row r="6104" spans="1:12" ht="15.75">
      <c r="A6104" s="196" t="s">
        <v>10253</v>
      </c>
      <c r="B6104" s="196" t="s">
        <v>11527</v>
      </c>
      <c r="C6104" s="196" t="s">
        <v>11673</v>
      </c>
      <c r="D6104" s="196">
        <v>211</v>
      </c>
      <c r="E6104" s="197" t="s">
        <v>144</v>
      </c>
      <c r="F6104" s="196" t="s">
        <v>144</v>
      </c>
      <c r="G6104" s="196">
        <v>100241</v>
      </c>
      <c r="H6104" s="196" t="s">
        <v>11729</v>
      </c>
      <c r="I6104" s="196" t="s">
        <v>11724</v>
      </c>
      <c r="J6104" s="196" t="s">
        <v>5884</v>
      </c>
      <c r="K6104" s="197">
        <v>5.33</v>
      </c>
      <c r="L6104" s="196" t="s">
        <v>5433</v>
      </c>
    </row>
    <row r="6105" spans="1:12" ht="15.75">
      <c r="A6105" s="196" t="s">
        <v>10253</v>
      </c>
      <c r="B6105" s="196" t="s">
        <v>11527</v>
      </c>
      <c r="C6105" s="196" t="s">
        <v>11673</v>
      </c>
      <c r="D6105" s="196">
        <v>211</v>
      </c>
      <c r="E6105" s="197" t="s">
        <v>144</v>
      </c>
      <c r="F6105" s="196" t="s">
        <v>144</v>
      </c>
      <c r="G6105" s="196">
        <v>100242</v>
      </c>
      <c r="H6105" s="196" t="s">
        <v>11730</v>
      </c>
      <c r="I6105" s="196" t="s">
        <v>11724</v>
      </c>
      <c r="J6105" s="196" t="s">
        <v>5884</v>
      </c>
      <c r="K6105" s="197">
        <v>15.75</v>
      </c>
      <c r="L6105" s="196" t="s">
        <v>5433</v>
      </c>
    </row>
    <row r="6106" spans="1:12" ht="15.75">
      <c r="A6106" s="196" t="s">
        <v>10253</v>
      </c>
      <c r="B6106" s="196" t="s">
        <v>11527</v>
      </c>
      <c r="C6106" s="196" t="s">
        <v>11673</v>
      </c>
      <c r="D6106" s="196">
        <v>211</v>
      </c>
      <c r="E6106" s="197" t="s">
        <v>144</v>
      </c>
      <c r="F6106" s="196" t="s">
        <v>144</v>
      </c>
      <c r="G6106" s="196">
        <v>100243</v>
      </c>
      <c r="H6106" s="196" t="s">
        <v>11731</v>
      </c>
      <c r="I6106" s="196" t="s">
        <v>11724</v>
      </c>
      <c r="J6106" s="196" t="s">
        <v>5884</v>
      </c>
      <c r="K6106" s="197">
        <v>2.56</v>
      </c>
      <c r="L6106" s="196" t="s">
        <v>5433</v>
      </c>
    </row>
    <row r="6107" spans="1:12" ht="15.75">
      <c r="A6107" s="196" t="s">
        <v>10253</v>
      </c>
      <c r="B6107" s="196" t="s">
        <v>11527</v>
      </c>
      <c r="C6107" s="196" t="s">
        <v>11673</v>
      </c>
      <c r="D6107" s="196">
        <v>211</v>
      </c>
      <c r="E6107" s="197" t="s">
        <v>144</v>
      </c>
      <c r="F6107" s="196" t="s">
        <v>144</v>
      </c>
      <c r="G6107" s="196">
        <v>100244</v>
      </c>
      <c r="H6107" s="196" t="s">
        <v>11732</v>
      </c>
      <c r="I6107" s="196" t="s">
        <v>11724</v>
      </c>
      <c r="J6107" s="196" t="s">
        <v>5884</v>
      </c>
      <c r="K6107" s="197">
        <v>3.19</v>
      </c>
      <c r="L6107" s="196" t="s">
        <v>5433</v>
      </c>
    </row>
    <row r="6108" spans="1:12" ht="15.75">
      <c r="A6108" s="196" t="s">
        <v>10253</v>
      </c>
      <c r="B6108" s="196" t="s">
        <v>11527</v>
      </c>
      <c r="C6108" s="196" t="s">
        <v>11673</v>
      </c>
      <c r="D6108" s="196">
        <v>211</v>
      </c>
      <c r="E6108" s="197" t="s">
        <v>144</v>
      </c>
      <c r="F6108" s="196" t="s">
        <v>144</v>
      </c>
      <c r="G6108" s="196">
        <v>100245</v>
      </c>
      <c r="H6108" s="196" t="s">
        <v>11733</v>
      </c>
      <c r="I6108" s="196" t="s">
        <v>11724</v>
      </c>
      <c r="J6108" s="196" t="s">
        <v>5884</v>
      </c>
      <c r="K6108" s="197">
        <v>6.39</v>
      </c>
      <c r="L6108" s="196" t="s">
        <v>5433</v>
      </c>
    </row>
    <row r="6109" spans="1:12" ht="15.75">
      <c r="A6109" s="196" t="s">
        <v>10253</v>
      </c>
      <c r="B6109" s="196" t="s">
        <v>11527</v>
      </c>
      <c r="C6109" s="196" t="s">
        <v>11673</v>
      </c>
      <c r="D6109" s="196">
        <v>211</v>
      </c>
      <c r="E6109" s="197" t="s">
        <v>144</v>
      </c>
      <c r="F6109" s="196" t="s">
        <v>144</v>
      </c>
      <c r="G6109" s="196">
        <v>100246</v>
      </c>
      <c r="H6109" s="196" t="s">
        <v>11734</v>
      </c>
      <c r="I6109" s="196" t="s">
        <v>11724</v>
      </c>
      <c r="J6109" s="196" t="s">
        <v>5884</v>
      </c>
      <c r="K6109" s="197">
        <v>2.13</v>
      </c>
      <c r="L6109" s="196" t="s">
        <v>5433</v>
      </c>
    </row>
    <row r="6110" spans="1:12" ht="15.75">
      <c r="A6110" s="196" t="s">
        <v>10253</v>
      </c>
      <c r="B6110" s="196" t="s">
        <v>11527</v>
      </c>
      <c r="C6110" s="196" t="s">
        <v>11673</v>
      </c>
      <c r="D6110" s="196">
        <v>211</v>
      </c>
      <c r="E6110" s="197" t="s">
        <v>144</v>
      </c>
      <c r="F6110" s="196" t="s">
        <v>144</v>
      </c>
      <c r="G6110" s="196">
        <v>100247</v>
      </c>
      <c r="H6110" s="196" t="s">
        <v>11735</v>
      </c>
      <c r="I6110" s="196" t="s">
        <v>11724</v>
      </c>
      <c r="J6110" s="196" t="s">
        <v>5884</v>
      </c>
      <c r="K6110" s="197">
        <v>2.66</v>
      </c>
      <c r="L6110" s="196" t="s">
        <v>5433</v>
      </c>
    </row>
    <row r="6111" spans="1:12" ht="15.75">
      <c r="A6111" s="196" t="s">
        <v>10253</v>
      </c>
      <c r="B6111" s="196" t="s">
        <v>11527</v>
      </c>
      <c r="C6111" s="196" t="s">
        <v>11673</v>
      </c>
      <c r="D6111" s="196">
        <v>211</v>
      </c>
      <c r="E6111" s="197" t="s">
        <v>144</v>
      </c>
      <c r="F6111" s="196" t="s">
        <v>144</v>
      </c>
      <c r="G6111" s="196">
        <v>100248</v>
      </c>
      <c r="H6111" s="196" t="s">
        <v>11736</v>
      </c>
      <c r="I6111" s="196" t="s">
        <v>11724</v>
      </c>
      <c r="J6111" s="196" t="s">
        <v>5884</v>
      </c>
      <c r="K6111" s="197">
        <v>10.5</v>
      </c>
      <c r="L6111" s="196" t="s">
        <v>5433</v>
      </c>
    </row>
    <row r="6112" spans="1:12" ht="15.75">
      <c r="A6112" s="196" t="s">
        <v>10253</v>
      </c>
      <c r="B6112" s="196" t="s">
        <v>11527</v>
      </c>
      <c r="C6112" s="196" t="s">
        <v>11673</v>
      </c>
      <c r="D6112" s="196">
        <v>211</v>
      </c>
      <c r="E6112" s="197" t="s">
        <v>144</v>
      </c>
      <c r="F6112" s="196" t="s">
        <v>144</v>
      </c>
      <c r="G6112" s="196">
        <v>100249</v>
      </c>
      <c r="H6112" s="196" t="s">
        <v>11737</v>
      </c>
      <c r="I6112" s="196" t="s">
        <v>11724</v>
      </c>
      <c r="J6112" s="196" t="s">
        <v>5884</v>
      </c>
      <c r="K6112" s="197">
        <v>2.13</v>
      </c>
      <c r="L6112" s="196" t="s">
        <v>5433</v>
      </c>
    </row>
    <row r="6113" spans="1:12" ht="15.75">
      <c r="A6113" s="196" t="s">
        <v>10253</v>
      </c>
      <c r="B6113" s="196" t="s">
        <v>11527</v>
      </c>
      <c r="C6113" s="196" t="s">
        <v>11673</v>
      </c>
      <c r="D6113" s="196">
        <v>211</v>
      </c>
      <c r="E6113" s="197" t="s">
        <v>144</v>
      </c>
      <c r="F6113" s="196" t="s">
        <v>144</v>
      </c>
      <c r="G6113" s="196">
        <v>100250</v>
      </c>
      <c r="H6113" s="196" t="s">
        <v>11738</v>
      </c>
      <c r="I6113" s="196" t="s">
        <v>11724</v>
      </c>
      <c r="J6113" s="196" t="s">
        <v>5884</v>
      </c>
      <c r="K6113" s="197">
        <v>3.55</v>
      </c>
      <c r="L6113" s="196" t="s">
        <v>5433</v>
      </c>
    </row>
    <row r="6114" spans="1:12" ht="15.75">
      <c r="A6114" s="196" t="s">
        <v>10253</v>
      </c>
      <c r="B6114" s="196" t="s">
        <v>11527</v>
      </c>
      <c r="C6114" s="196" t="s">
        <v>11673</v>
      </c>
      <c r="D6114" s="196">
        <v>211</v>
      </c>
      <c r="E6114" s="197" t="s">
        <v>144</v>
      </c>
      <c r="F6114" s="196" t="s">
        <v>144</v>
      </c>
      <c r="G6114" s="196">
        <v>100251</v>
      </c>
      <c r="H6114" s="196" t="s">
        <v>11739</v>
      </c>
      <c r="I6114" s="196" t="s">
        <v>11724</v>
      </c>
      <c r="J6114" s="196" t="s">
        <v>5884</v>
      </c>
      <c r="K6114" s="197">
        <v>10.5</v>
      </c>
      <c r="L6114" s="196" t="s">
        <v>5433</v>
      </c>
    </row>
    <row r="6115" spans="1:12" ht="15.75">
      <c r="A6115" s="196" t="s">
        <v>10253</v>
      </c>
      <c r="B6115" s="196" t="s">
        <v>11527</v>
      </c>
      <c r="C6115" s="196" t="s">
        <v>11673</v>
      </c>
      <c r="D6115" s="196">
        <v>211</v>
      </c>
      <c r="E6115" s="197" t="s">
        <v>144</v>
      </c>
      <c r="F6115" s="196" t="s">
        <v>144</v>
      </c>
      <c r="G6115" s="196">
        <v>100252</v>
      </c>
      <c r="H6115" s="196" t="s">
        <v>11740</v>
      </c>
      <c r="I6115" s="196" t="s">
        <v>11724</v>
      </c>
      <c r="J6115" s="196" t="s">
        <v>5884</v>
      </c>
      <c r="K6115" s="197">
        <v>15.75</v>
      </c>
      <c r="L6115" s="196" t="s">
        <v>5433</v>
      </c>
    </row>
    <row r="6116" spans="1:12" ht="15.75">
      <c r="A6116" s="196" t="s">
        <v>10253</v>
      </c>
      <c r="B6116" s="196" t="s">
        <v>11527</v>
      </c>
      <c r="C6116" s="196" t="s">
        <v>11673</v>
      </c>
      <c r="D6116" s="196">
        <v>211</v>
      </c>
      <c r="E6116" s="197" t="s">
        <v>144</v>
      </c>
      <c r="F6116" s="196" t="s">
        <v>144</v>
      </c>
      <c r="G6116" s="196">
        <v>100253</v>
      </c>
      <c r="H6116" s="196" t="s">
        <v>11741</v>
      </c>
      <c r="I6116" s="196" t="s">
        <v>11724</v>
      </c>
      <c r="J6116" s="196" t="s">
        <v>5884</v>
      </c>
      <c r="K6116" s="197">
        <v>21</v>
      </c>
      <c r="L6116" s="196" t="s">
        <v>5433</v>
      </c>
    </row>
    <row r="6117" spans="1:12" ht="15.75">
      <c r="A6117" s="196" t="s">
        <v>10253</v>
      </c>
      <c r="B6117" s="196" t="s">
        <v>11527</v>
      </c>
      <c r="C6117" s="196" t="s">
        <v>11673</v>
      </c>
      <c r="D6117" s="196">
        <v>211</v>
      </c>
      <c r="E6117" s="197" t="s">
        <v>144</v>
      </c>
      <c r="F6117" s="196" t="s">
        <v>144</v>
      </c>
      <c r="G6117" s="196">
        <v>100254</v>
      </c>
      <c r="H6117" s="196" t="s">
        <v>11742</v>
      </c>
      <c r="I6117" s="196" t="s">
        <v>11724</v>
      </c>
      <c r="J6117" s="196" t="s">
        <v>5884</v>
      </c>
      <c r="K6117" s="197">
        <v>31.51</v>
      </c>
      <c r="L6117" s="196" t="s">
        <v>5433</v>
      </c>
    </row>
    <row r="6118" spans="1:12" ht="15.75">
      <c r="A6118" s="196" t="s">
        <v>10253</v>
      </c>
      <c r="B6118" s="196" t="s">
        <v>11527</v>
      </c>
      <c r="C6118" s="196" t="s">
        <v>11673</v>
      </c>
      <c r="D6118" s="196">
        <v>211</v>
      </c>
      <c r="E6118" s="197" t="s">
        <v>144</v>
      </c>
      <c r="F6118" s="196" t="s">
        <v>144</v>
      </c>
      <c r="G6118" s="196">
        <v>100255</v>
      </c>
      <c r="H6118" s="196" t="s">
        <v>11743</v>
      </c>
      <c r="I6118" s="196" t="s">
        <v>11724</v>
      </c>
      <c r="J6118" s="196" t="s">
        <v>5884</v>
      </c>
      <c r="K6118" s="197">
        <v>10.66</v>
      </c>
      <c r="L6118" s="196" t="s">
        <v>5433</v>
      </c>
    </row>
    <row r="6119" spans="1:12" ht="15.75">
      <c r="A6119" s="196" t="s">
        <v>10253</v>
      </c>
      <c r="B6119" s="196" t="s">
        <v>11527</v>
      </c>
      <c r="C6119" s="196" t="s">
        <v>11673</v>
      </c>
      <c r="D6119" s="196">
        <v>211</v>
      </c>
      <c r="E6119" s="197" t="s">
        <v>144</v>
      </c>
      <c r="F6119" s="196" t="s">
        <v>144</v>
      </c>
      <c r="G6119" s="196">
        <v>100256</v>
      </c>
      <c r="H6119" s="196" t="s">
        <v>11744</v>
      </c>
      <c r="I6119" s="196" t="s">
        <v>11724</v>
      </c>
      <c r="J6119" s="196" t="s">
        <v>5884</v>
      </c>
      <c r="K6119" s="197">
        <v>7.11</v>
      </c>
      <c r="L6119" s="196" t="s">
        <v>5433</v>
      </c>
    </row>
    <row r="6120" spans="1:12" ht="15.75">
      <c r="A6120" s="196" t="s">
        <v>10253</v>
      </c>
      <c r="B6120" s="196" t="s">
        <v>11527</v>
      </c>
      <c r="C6120" s="196" t="s">
        <v>11673</v>
      </c>
      <c r="D6120" s="196">
        <v>211</v>
      </c>
      <c r="E6120" s="197" t="s">
        <v>144</v>
      </c>
      <c r="F6120" s="196" t="s">
        <v>144</v>
      </c>
      <c r="G6120" s="196">
        <v>100257</v>
      </c>
      <c r="H6120" s="196" t="s">
        <v>11745</v>
      </c>
      <c r="I6120" s="196" t="s">
        <v>11724</v>
      </c>
      <c r="J6120" s="196" t="s">
        <v>5884</v>
      </c>
      <c r="K6120" s="197">
        <v>4.26</v>
      </c>
      <c r="L6120" s="196" t="s">
        <v>5433</v>
      </c>
    </row>
    <row r="6121" spans="1:12" ht="15.75">
      <c r="A6121" s="196" t="s">
        <v>10253</v>
      </c>
      <c r="B6121" s="196" t="s">
        <v>11527</v>
      </c>
      <c r="C6121" s="196" t="s">
        <v>11673</v>
      </c>
      <c r="D6121" s="196">
        <v>211</v>
      </c>
      <c r="E6121" s="197" t="s">
        <v>144</v>
      </c>
      <c r="F6121" s="196" t="s">
        <v>144</v>
      </c>
      <c r="G6121" s="196">
        <v>100258</v>
      </c>
      <c r="H6121" s="196" t="s">
        <v>11746</v>
      </c>
      <c r="I6121" s="196" t="s">
        <v>11724</v>
      </c>
      <c r="J6121" s="196" t="s">
        <v>5884</v>
      </c>
      <c r="K6121" s="197">
        <v>10.66</v>
      </c>
      <c r="L6121" s="196" t="s">
        <v>5433</v>
      </c>
    </row>
    <row r="6122" spans="1:12" ht="15.75">
      <c r="A6122" s="196" t="s">
        <v>10253</v>
      </c>
      <c r="B6122" s="196" t="s">
        <v>11527</v>
      </c>
      <c r="C6122" s="196" t="s">
        <v>11673</v>
      </c>
      <c r="D6122" s="196">
        <v>211</v>
      </c>
      <c r="E6122" s="197" t="s">
        <v>144</v>
      </c>
      <c r="F6122" s="196" t="s">
        <v>144</v>
      </c>
      <c r="G6122" s="196">
        <v>100259</v>
      </c>
      <c r="H6122" s="196" t="s">
        <v>11747</v>
      </c>
      <c r="I6122" s="196" t="s">
        <v>11724</v>
      </c>
      <c r="J6122" s="196" t="s">
        <v>5884</v>
      </c>
      <c r="K6122" s="197">
        <v>21</v>
      </c>
      <c r="L6122" s="196" t="s">
        <v>5433</v>
      </c>
    </row>
    <row r="6123" spans="1:12" ht="15.75">
      <c r="A6123" s="196" t="s">
        <v>10253</v>
      </c>
      <c r="B6123" s="196" t="s">
        <v>11527</v>
      </c>
      <c r="C6123" s="196" t="s">
        <v>11673</v>
      </c>
      <c r="D6123" s="196">
        <v>211</v>
      </c>
      <c r="E6123" s="197" t="s">
        <v>144</v>
      </c>
      <c r="F6123" s="196" t="s">
        <v>144</v>
      </c>
      <c r="G6123" s="196">
        <v>100260</v>
      </c>
      <c r="H6123" s="196" t="s">
        <v>11748</v>
      </c>
      <c r="I6123" s="196" t="s">
        <v>11678</v>
      </c>
      <c r="J6123" s="196" t="s">
        <v>5884</v>
      </c>
      <c r="K6123" s="197">
        <v>6.92</v>
      </c>
      <c r="L6123" s="196" t="s">
        <v>5433</v>
      </c>
    </row>
    <row r="6124" spans="1:12" ht="15.75">
      <c r="A6124" s="196" t="s">
        <v>10253</v>
      </c>
      <c r="B6124" s="196" t="s">
        <v>11527</v>
      </c>
      <c r="C6124" s="196" t="s">
        <v>11673</v>
      </c>
      <c r="D6124" s="196">
        <v>211</v>
      </c>
      <c r="E6124" s="197" t="s">
        <v>144</v>
      </c>
      <c r="F6124" s="196" t="s">
        <v>144</v>
      </c>
      <c r="G6124" s="196">
        <v>100261</v>
      </c>
      <c r="H6124" s="196" t="s">
        <v>11749</v>
      </c>
      <c r="I6124" s="196" t="s">
        <v>11678</v>
      </c>
      <c r="J6124" s="196" t="s">
        <v>5884</v>
      </c>
      <c r="K6124" s="197">
        <v>4.3499999999999996</v>
      </c>
      <c r="L6124" s="196" t="s">
        <v>5433</v>
      </c>
    </row>
    <row r="6125" spans="1:12" ht="15.75">
      <c r="A6125" s="196" t="s">
        <v>10253</v>
      </c>
      <c r="B6125" s="196" t="s">
        <v>11527</v>
      </c>
      <c r="C6125" s="196" t="s">
        <v>11673</v>
      </c>
      <c r="D6125" s="196">
        <v>211</v>
      </c>
      <c r="E6125" s="197" t="s">
        <v>144</v>
      </c>
      <c r="F6125" s="196" t="s">
        <v>144</v>
      </c>
      <c r="G6125" s="196">
        <v>100262</v>
      </c>
      <c r="H6125" s="196" t="s">
        <v>11750</v>
      </c>
      <c r="I6125" s="196" t="s">
        <v>11678</v>
      </c>
      <c r="J6125" s="196" t="s">
        <v>5884</v>
      </c>
      <c r="K6125" s="197">
        <v>2.69</v>
      </c>
      <c r="L6125" s="196" t="s">
        <v>5433</v>
      </c>
    </row>
    <row r="6126" spans="1:12" ht="15.75">
      <c r="A6126" s="196" t="s">
        <v>10253</v>
      </c>
      <c r="B6126" s="196" t="s">
        <v>11527</v>
      </c>
      <c r="C6126" s="196" t="s">
        <v>11673</v>
      </c>
      <c r="D6126" s="196">
        <v>211</v>
      </c>
      <c r="E6126" s="197" t="s">
        <v>144</v>
      </c>
      <c r="F6126" s="196" t="s">
        <v>144</v>
      </c>
      <c r="G6126" s="196">
        <v>100263</v>
      </c>
      <c r="H6126" s="196" t="s">
        <v>11751</v>
      </c>
      <c r="I6126" s="196" t="s">
        <v>11678</v>
      </c>
      <c r="J6126" s="196" t="s">
        <v>5884</v>
      </c>
      <c r="K6126" s="197">
        <v>1.72</v>
      </c>
      <c r="L6126" s="196" t="s">
        <v>5433</v>
      </c>
    </row>
    <row r="6127" spans="1:12" ht="15.75">
      <c r="A6127" s="196" t="s">
        <v>10253</v>
      </c>
      <c r="B6127" s="196" t="s">
        <v>11527</v>
      </c>
      <c r="C6127" s="196" t="s">
        <v>11673</v>
      </c>
      <c r="D6127" s="196">
        <v>211</v>
      </c>
      <c r="E6127" s="197" t="s">
        <v>144</v>
      </c>
      <c r="F6127" s="196" t="s">
        <v>144</v>
      </c>
      <c r="G6127" s="196">
        <v>100264</v>
      </c>
      <c r="H6127" s="196" t="s">
        <v>11752</v>
      </c>
      <c r="I6127" s="196" t="s">
        <v>11706</v>
      </c>
      <c r="J6127" s="196" t="s">
        <v>5884</v>
      </c>
      <c r="K6127" s="197">
        <v>31.46</v>
      </c>
      <c r="L6127" s="196" t="s">
        <v>5433</v>
      </c>
    </row>
    <row r="6128" spans="1:12" ht="15.75">
      <c r="A6128" s="196" t="s">
        <v>10253</v>
      </c>
      <c r="B6128" s="196" t="s">
        <v>11527</v>
      </c>
      <c r="C6128" s="196" t="s">
        <v>11673</v>
      </c>
      <c r="D6128" s="196">
        <v>211</v>
      </c>
      <c r="E6128" s="197" t="s">
        <v>144</v>
      </c>
      <c r="F6128" s="196" t="s">
        <v>144</v>
      </c>
      <c r="G6128" s="196">
        <v>100265</v>
      </c>
      <c r="H6128" s="196" t="s">
        <v>11753</v>
      </c>
      <c r="I6128" s="196" t="s">
        <v>5650</v>
      </c>
      <c r="J6128" s="196" t="s">
        <v>5884</v>
      </c>
      <c r="K6128" s="197">
        <v>0.66</v>
      </c>
      <c r="L6128" s="196" t="s">
        <v>5433</v>
      </c>
    </row>
    <row r="6129" spans="1:12" ht="15.75">
      <c r="A6129" s="196" t="s">
        <v>10253</v>
      </c>
      <c r="B6129" s="196" t="s">
        <v>11527</v>
      </c>
      <c r="C6129" s="196" t="s">
        <v>11673</v>
      </c>
      <c r="D6129" s="196">
        <v>211</v>
      </c>
      <c r="E6129" s="197" t="s">
        <v>144</v>
      </c>
      <c r="F6129" s="196" t="s">
        <v>144</v>
      </c>
      <c r="G6129" s="196">
        <v>100266</v>
      </c>
      <c r="H6129" s="196" t="s">
        <v>11754</v>
      </c>
      <c r="I6129" s="196" t="s">
        <v>11693</v>
      </c>
      <c r="J6129" s="196" t="s">
        <v>5884</v>
      </c>
      <c r="K6129" s="197">
        <v>66.87</v>
      </c>
      <c r="L6129" s="196" t="s">
        <v>5433</v>
      </c>
    </row>
    <row r="6130" spans="1:12" ht="15.75">
      <c r="A6130" s="196" t="s">
        <v>10253</v>
      </c>
      <c r="B6130" s="196" t="s">
        <v>11527</v>
      </c>
      <c r="C6130" s="196" t="s">
        <v>11673</v>
      </c>
      <c r="D6130" s="196">
        <v>211</v>
      </c>
      <c r="E6130" s="197" t="s">
        <v>144</v>
      </c>
      <c r="F6130" s="196" t="s">
        <v>144</v>
      </c>
      <c r="G6130" s="196">
        <v>100267</v>
      </c>
      <c r="H6130" s="196" t="s">
        <v>11755</v>
      </c>
      <c r="I6130" s="196" t="s">
        <v>5502</v>
      </c>
      <c r="J6130" s="196" t="s">
        <v>5884</v>
      </c>
      <c r="K6130" s="197">
        <v>1.32</v>
      </c>
      <c r="L6130" s="196" t="s">
        <v>5433</v>
      </c>
    </row>
    <row r="6131" spans="1:12" ht="15.75">
      <c r="A6131" s="196" t="s">
        <v>10253</v>
      </c>
      <c r="B6131" s="196" t="s">
        <v>11527</v>
      </c>
      <c r="C6131" s="196" t="s">
        <v>11673</v>
      </c>
      <c r="D6131" s="196">
        <v>211</v>
      </c>
      <c r="E6131" s="197" t="s">
        <v>144</v>
      </c>
      <c r="F6131" s="196" t="s">
        <v>144</v>
      </c>
      <c r="G6131" s="196">
        <v>100268</v>
      </c>
      <c r="H6131" s="196" t="s">
        <v>11756</v>
      </c>
      <c r="I6131" s="196" t="s">
        <v>11693</v>
      </c>
      <c r="J6131" s="196" t="s">
        <v>5884</v>
      </c>
      <c r="K6131" s="197">
        <v>66.87</v>
      </c>
      <c r="L6131" s="196" t="s">
        <v>5433</v>
      </c>
    </row>
    <row r="6132" spans="1:12" ht="15.75">
      <c r="A6132" s="196" t="s">
        <v>10253</v>
      </c>
      <c r="B6132" s="196" t="s">
        <v>11527</v>
      </c>
      <c r="C6132" s="196" t="s">
        <v>11673</v>
      </c>
      <c r="D6132" s="196">
        <v>211</v>
      </c>
      <c r="E6132" s="197" t="s">
        <v>144</v>
      </c>
      <c r="F6132" s="196" t="s">
        <v>144</v>
      </c>
      <c r="G6132" s="196">
        <v>100269</v>
      </c>
      <c r="H6132" s="196" t="s">
        <v>11757</v>
      </c>
      <c r="I6132" s="196" t="s">
        <v>5502</v>
      </c>
      <c r="J6132" s="196" t="s">
        <v>5884</v>
      </c>
      <c r="K6132" s="197">
        <v>1.32</v>
      </c>
      <c r="L6132" s="196" t="s">
        <v>5433</v>
      </c>
    </row>
    <row r="6133" spans="1:12" ht="15.75">
      <c r="A6133" s="196" t="s">
        <v>10253</v>
      </c>
      <c r="B6133" s="196" t="s">
        <v>11527</v>
      </c>
      <c r="C6133" s="196" t="s">
        <v>11673</v>
      </c>
      <c r="D6133" s="196">
        <v>211</v>
      </c>
      <c r="E6133" s="197" t="s">
        <v>144</v>
      </c>
      <c r="F6133" s="196" t="s">
        <v>144</v>
      </c>
      <c r="G6133" s="196">
        <v>100270</v>
      </c>
      <c r="H6133" s="196" t="s">
        <v>11758</v>
      </c>
      <c r="I6133" s="196" t="s">
        <v>11693</v>
      </c>
      <c r="J6133" s="196" t="s">
        <v>5884</v>
      </c>
      <c r="K6133" s="197">
        <v>50.12</v>
      </c>
      <c r="L6133" s="196" t="s">
        <v>5433</v>
      </c>
    </row>
    <row r="6134" spans="1:12" ht="15.75">
      <c r="A6134" s="196" t="s">
        <v>10253</v>
      </c>
      <c r="B6134" s="196" t="s">
        <v>11527</v>
      </c>
      <c r="C6134" s="196" t="s">
        <v>11673</v>
      </c>
      <c r="D6134" s="196">
        <v>211</v>
      </c>
      <c r="E6134" s="197" t="s">
        <v>144</v>
      </c>
      <c r="F6134" s="196" t="s">
        <v>144</v>
      </c>
      <c r="G6134" s="196">
        <v>100271</v>
      </c>
      <c r="H6134" s="196" t="s">
        <v>11759</v>
      </c>
      <c r="I6134" s="196" t="s">
        <v>11706</v>
      </c>
      <c r="J6134" s="196" t="s">
        <v>5884</v>
      </c>
      <c r="K6134" s="197">
        <v>50.15</v>
      </c>
      <c r="L6134" s="196" t="s">
        <v>5433</v>
      </c>
    </row>
    <row r="6135" spans="1:12" ht="15.75">
      <c r="A6135" s="196" t="s">
        <v>10253</v>
      </c>
      <c r="B6135" s="196" t="s">
        <v>11527</v>
      </c>
      <c r="C6135" s="196" t="s">
        <v>11673</v>
      </c>
      <c r="D6135" s="196">
        <v>211</v>
      </c>
      <c r="E6135" s="197" t="s">
        <v>144</v>
      </c>
      <c r="F6135" s="196" t="s">
        <v>144</v>
      </c>
      <c r="G6135" s="196">
        <v>100272</v>
      </c>
      <c r="H6135" s="196" t="s">
        <v>11760</v>
      </c>
      <c r="I6135" s="196" t="s">
        <v>5650</v>
      </c>
      <c r="J6135" s="196" t="s">
        <v>5884</v>
      </c>
      <c r="K6135" s="197">
        <v>0.99</v>
      </c>
      <c r="L6135" s="196" t="s">
        <v>5433</v>
      </c>
    </row>
    <row r="6136" spans="1:12" ht="15.75">
      <c r="A6136" s="196" t="s">
        <v>10253</v>
      </c>
      <c r="B6136" s="196" t="s">
        <v>11527</v>
      </c>
      <c r="C6136" s="196" t="s">
        <v>11673</v>
      </c>
      <c r="D6136" s="196">
        <v>211</v>
      </c>
      <c r="E6136" s="197" t="s">
        <v>144</v>
      </c>
      <c r="F6136" s="196" t="s">
        <v>144</v>
      </c>
      <c r="G6136" s="196">
        <v>100273</v>
      </c>
      <c r="H6136" s="196" t="s">
        <v>11761</v>
      </c>
      <c r="I6136" s="196" t="s">
        <v>11678</v>
      </c>
      <c r="J6136" s="196" t="s">
        <v>5884</v>
      </c>
      <c r="K6136" s="197">
        <v>2.61</v>
      </c>
      <c r="L6136" s="196" t="s">
        <v>5433</v>
      </c>
    </row>
    <row r="6137" spans="1:12" ht="15.75">
      <c r="A6137" s="196" t="s">
        <v>10253</v>
      </c>
      <c r="B6137" s="196" t="s">
        <v>11527</v>
      </c>
      <c r="C6137" s="196" t="s">
        <v>11673</v>
      </c>
      <c r="D6137" s="196">
        <v>211</v>
      </c>
      <c r="E6137" s="197" t="s">
        <v>144</v>
      </c>
      <c r="F6137" s="196" t="s">
        <v>144</v>
      </c>
      <c r="G6137" s="196">
        <v>100274</v>
      </c>
      <c r="H6137" s="196" t="s">
        <v>11762</v>
      </c>
      <c r="I6137" s="196" t="s">
        <v>11706</v>
      </c>
      <c r="J6137" s="196" t="s">
        <v>5884</v>
      </c>
      <c r="K6137" s="197">
        <v>22.3</v>
      </c>
      <c r="L6137" s="196" t="s">
        <v>5433</v>
      </c>
    </row>
    <row r="6138" spans="1:12" ht="15.75">
      <c r="A6138" s="196" t="s">
        <v>10253</v>
      </c>
      <c r="B6138" s="196" t="s">
        <v>11527</v>
      </c>
      <c r="C6138" s="196" t="s">
        <v>11673</v>
      </c>
      <c r="D6138" s="196">
        <v>211</v>
      </c>
      <c r="E6138" s="197" t="s">
        <v>144</v>
      </c>
      <c r="F6138" s="196" t="s">
        <v>144</v>
      </c>
      <c r="G6138" s="196">
        <v>100275</v>
      </c>
      <c r="H6138" s="196" t="s">
        <v>11763</v>
      </c>
      <c r="I6138" s="196" t="s">
        <v>11706</v>
      </c>
      <c r="J6138" s="196" t="s">
        <v>5884</v>
      </c>
      <c r="K6138" s="197">
        <v>14.41</v>
      </c>
      <c r="L6138" s="196" t="s">
        <v>5433</v>
      </c>
    </row>
    <row r="6139" spans="1:12" ht="15.75">
      <c r="A6139" s="196" t="s">
        <v>10253</v>
      </c>
      <c r="B6139" s="196" t="s">
        <v>11527</v>
      </c>
      <c r="C6139" s="196" t="s">
        <v>11673</v>
      </c>
      <c r="D6139" s="196">
        <v>211</v>
      </c>
      <c r="E6139" s="197" t="s">
        <v>144</v>
      </c>
      <c r="F6139" s="196" t="s">
        <v>144</v>
      </c>
      <c r="G6139" s="196">
        <v>100276</v>
      </c>
      <c r="H6139" s="196" t="s">
        <v>11764</v>
      </c>
      <c r="I6139" s="196" t="s">
        <v>11706</v>
      </c>
      <c r="J6139" s="196" t="s">
        <v>5884</v>
      </c>
      <c r="K6139" s="197">
        <v>26.31</v>
      </c>
      <c r="L6139" s="196" t="s">
        <v>5433</v>
      </c>
    </row>
    <row r="6140" spans="1:12" ht="15.75">
      <c r="A6140" s="196" t="s">
        <v>10253</v>
      </c>
      <c r="B6140" s="196" t="s">
        <v>11527</v>
      </c>
      <c r="C6140" s="196" t="s">
        <v>11673</v>
      </c>
      <c r="D6140" s="196">
        <v>211</v>
      </c>
      <c r="E6140" s="197" t="s">
        <v>144</v>
      </c>
      <c r="F6140" s="196" t="s">
        <v>144</v>
      </c>
      <c r="G6140" s="196">
        <v>100277</v>
      </c>
      <c r="H6140" s="196" t="s">
        <v>11765</v>
      </c>
      <c r="I6140" s="196" t="s">
        <v>11706</v>
      </c>
      <c r="J6140" s="196" t="s">
        <v>5432</v>
      </c>
      <c r="K6140" s="197">
        <v>1.45</v>
      </c>
      <c r="L6140" s="196" t="s">
        <v>5433</v>
      </c>
    </row>
    <row r="6141" spans="1:12" ht="15.75">
      <c r="A6141" s="196" t="s">
        <v>10253</v>
      </c>
      <c r="B6141" s="196" t="s">
        <v>11527</v>
      </c>
      <c r="C6141" s="196" t="s">
        <v>11673</v>
      </c>
      <c r="D6141" s="196">
        <v>211</v>
      </c>
      <c r="E6141" s="197" t="s">
        <v>144</v>
      </c>
      <c r="F6141" s="196" t="s">
        <v>144</v>
      </c>
      <c r="G6141" s="196">
        <v>100278</v>
      </c>
      <c r="H6141" s="196" t="s">
        <v>11766</v>
      </c>
      <c r="I6141" s="196" t="s">
        <v>11693</v>
      </c>
      <c r="J6141" s="196" t="s">
        <v>5884</v>
      </c>
      <c r="K6141" s="197">
        <v>31.99</v>
      </c>
      <c r="L6141" s="196" t="s">
        <v>5433</v>
      </c>
    </row>
    <row r="6142" spans="1:12" ht="15.75">
      <c r="A6142" s="196" t="s">
        <v>10253</v>
      </c>
      <c r="B6142" s="196" t="s">
        <v>11527</v>
      </c>
      <c r="C6142" s="196" t="s">
        <v>11673</v>
      </c>
      <c r="D6142" s="196">
        <v>211</v>
      </c>
      <c r="E6142" s="197" t="s">
        <v>144</v>
      </c>
      <c r="F6142" s="196" t="s">
        <v>144</v>
      </c>
      <c r="G6142" s="196">
        <v>100279</v>
      </c>
      <c r="H6142" s="196" t="s">
        <v>11767</v>
      </c>
      <c r="I6142" s="196" t="s">
        <v>5502</v>
      </c>
      <c r="J6142" s="196" t="s">
        <v>5884</v>
      </c>
      <c r="K6142" s="197">
        <v>0.61</v>
      </c>
      <c r="L6142" s="196" t="s">
        <v>5433</v>
      </c>
    </row>
    <row r="6143" spans="1:12" ht="15.75">
      <c r="A6143" s="196" t="s">
        <v>10253</v>
      </c>
      <c r="B6143" s="196" t="s">
        <v>11527</v>
      </c>
      <c r="C6143" s="196" t="s">
        <v>11673</v>
      </c>
      <c r="D6143" s="196">
        <v>211</v>
      </c>
      <c r="E6143" s="197" t="s">
        <v>144</v>
      </c>
      <c r="F6143" s="196" t="s">
        <v>144</v>
      </c>
      <c r="G6143" s="196">
        <v>100280</v>
      </c>
      <c r="H6143" s="196" t="s">
        <v>11768</v>
      </c>
      <c r="I6143" s="196" t="s">
        <v>11693</v>
      </c>
      <c r="J6143" s="196" t="s">
        <v>5884</v>
      </c>
      <c r="K6143" s="197">
        <v>14.69</v>
      </c>
      <c r="L6143" s="196" t="s">
        <v>5433</v>
      </c>
    </row>
    <row r="6144" spans="1:12" ht="15.75">
      <c r="A6144" s="196" t="s">
        <v>10253</v>
      </c>
      <c r="B6144" s="196" t="s">
        <v>11527</v>
      </c>
      <c r="C6144" s="196" t="s">
        <v>11673</v>
      </c>
      <c r="D6144" s="196">
        <v>211</v>
      </c>
      <c r="E6144" s="197" t="s">
        <v>144</v>
      </c>
      <c r="F6144" s="196" t="s">
        <v>144</v>
      </c>
      <c r="G6144" s="196">
        <v>100281</v>
      </c>
      <c r="H6144" s="196" t="s">
        <v>11769</v>
      </c>
      <c r="I6144" s="196" t="s">
        <v>11693</v>
      </c>
      <c r="J6144" s="196" t="s">
        <v>5432</v>
      </c>
      <c r="K6144" s="197">
        <v>2.78</v>
      </c>
      <c r="L6144" s="196" t="s">
        <v>5433</v>
      </c>
    </row>
    <row r="6145" spans="1:12" ht="15.75">
      <c r="A6145" s="196" t="s">
        <v>10253</v>
      </c>
      <c r="B6145" s="196" t="s">
        <v>11527</v>
      </c>
      <c r="C6145" s="196" t="s">
        <v>11673</v>
      </c>
      <c r="D6145" s="196">
        <v>211</v>
      </c>
      <c r="E6145" s="197" t="s">
        <v>144</v>
      </c>
      <c r="F6145" s="196" t="s">
        <v>144</v>
      </c>
      <c r="G6145" s="196">
        <v>100282</v>
      </c>
      <c r="H6145" s="196" t="s">
        <v>11770</v>
      </c>
      <c r="I6145" s="196" t="s">
        <v>11706</v>
      </c>
      <c r="J6145" s="196" t="s">
        <v>5884</v>
      </c>
      <c r="K6145" s="197">
        <v>125.28</v>
      </c>
      <c r="L6145" s="196" t="s">
        <v>5433</v>
      </c>
    </row>
    <row r="6146" spans="1:12" ht="15.75">
      <c r="A6146" s="196" t="s">
        <v>10253</v>
      </c>
      <c r="B6146" s="196" t="s">
        <v>11527</v>
      </c>
      <c r="C6146" s="196" t="s">
        <v>11673</v>
      </c>
      <c r="D6146" s="196">
        <v>211</v>
      </c>
      <c r="E6146" s="197" t="s">
        <v>144</v>
      </c>
      <c r="F6146" s="196" t="s">
        <v>144</v>
      </c>
      <c r="G6146" s="196">
        <v>100283</v>
      </c>
      <c r="H6146" s="196" t="s">
        <v>11771</v>
      </c>
      <c r="I6146" s="196" t="s">
        <v>11706</v>
      </c>
      <c r="J6146" s="196" t="s">
        <v>5884</v>
      </c>
      <c r="K6146" s="197">
        <v>20.23</v>
      </c>
      <c r="L6146" s="196" t="s">
        <v>5433</v>
      </c>
    </row>
    <row r="6147" spans="1:12" ht="15.75">
      <c r="A6147" s="196" t="s">
        <v>10253</v>
      </c>
      <c r="B6147" s="196" t="s">
        <v>11527</v>
      </c>
      <c r="C6147" s="196" t="s">
        <v>11673</v>
      </c>
      <c r="D6147" s="196">
        <v>211</v>
      </c>
      <c r="E6147" s="197" t="s">
        <v>144</v>
      </c>
      <c r="F6147" s="196" t="s">
        <v>144</v>
      </c>
      <c r="G6147" s="196">
        <v>100284</v>
      </c>
      <c r="H6147" s="196" t="s">
        <v>11772</v>
      </c>
      <c r="I6147" s="196" t="s">
        <v>11706</v>
      </c>
      <c r="J6147" s="196" t="s">
        <v>5432</v>
      </c>
      <c r="K6147" s="197">
        <v>8.18</v>
      </c>
      <c r="L6147" s="196" t="s">
        <v>5433</v>
      </c>
    </row>
    <row r="6148" spans="1:12" ht="15.75">
      <c r="A6148" s="196" t="s">
        <v>10253</v>
      </c>
      <c r="B6148" s="196" t="s">
        <v>11527</v>
      </c>
      <c r="C6148" s="196" t="s">
        <v>11673</v>
      </c>
      <c r="D6148" s="196">
        <v>211</v>
      </c>
      <c r="E6148" s="197" t="s">
        <v>144</v>
      </c>
      <c r="F6148" s="196" t="s">
        <v>144</v>
      </c>
      <c r="G6148" s="196">
        <v>100285</v>
      </c>
      <c r="H6148" s="196" t="s">
        <v>11773</v>
      </c>
      <c r="I6148" s="196" t="s">
        <v>11724</v>
      </c>
      <c r="J6148" s="196" t="s">
        <v>5884</v>
      </c>
      <c r="K6148" s="197">
        <v>33.659999999999997</v>
      </c>
      <c r="L6148" s="196" t="s">
        <v>5433</v>
      </c>
    </row>
    <row r="6149" spans="1:12" ht="15.75">
      <c r="A6149" s="196" t="s">
        <v>10253</v>
      </c>
      <c r="B6149" s="196" t="s">
        <v>11527</v>
      </c>
      <c r="C6149" s="196" t="s">
        <v>11673</v>
      </c>
      <c r="D6149" s="196">
        <v>211</v>
      </c>
      <c r="E6149" s="197" t="s">
        <v>144</v>
      </c>
      <c r="F6149" s="196" t="s">
        <v>144</v>
      </c>
      <c r="G6149" s="196">
        <v>100286</v>
      </c>
      <c r="H6149" s="196" t="s">
        <v>11774</v>
      </c>
      <c r="I6149" s="196" t="s">
        <v>11724</v>
      </c>
      <c r="J6149" s="196" t="s">
        <v>5884</v>
      </c>
      <c r="K6149" s="197">
        <v>10.96</v>
      </c>
      <c r="L6149" s="196" t="s">
        <v>5433</v>
      </c>
    </row>
    <row r="6150" spans="1:12" ht="15.75">
      <c r="A6150" s="196" t="s">
        <v>10253</v>
      </c>
      <c r="B6150" s="196" t="s">
        <v>11527</v>
      </c>
      <c r="C6150" s="196" t="s">
        <v>11673</v>
      </c>
      <c r="D6150" s="196">
        <v>211</v>
      </c>
      <c r="E6150" s="197" t="s">
        <v>144</v>
      </c>
      <c r="F6150" s="196" t="s">
        <v>144</v>
      </c>
      <c r="G6150" s="196">
        <v>100287</v>
      </c>
      <c r="H6150" s="196" t="s">
        <v>11775</v>
      </c>
      <c r="I6150" s="196" t="s">
        <v>11724</v>
      </c>
      <c r="J6150" s="196" t="s">
        <v>5884</v>
      </c>
      <c r="K6150" s="197">
        <v>10.5</v>
      </c>
      <c r="L6150" s="196" t="s">
        <v>5433</v>
      </c>
    </row>
    <row r="6151" spans="1:12" ht="15.75">
      <c r="A6151" s="196" t="s">
        <v>10253</v>
      </c>
      <c r="B6151" s="196" t="s">
        <v>11527</v>
      </c>
      <c r="C6151" s="196" t="s">
        <v>11776</v>
      </c>
      <c r="D6151" s="196">
        <v>212</v>
      </c>
      <c r="E6151" s="197" t="s">
        <v>144</v>
      </c>
      <c r="F6151" s="196" t="s">
        <v>144</v>
      </c>
      <c r="G6151" s="196">
        <v>99802</v>
      </c>
      <c r="H6151" s="196" t="s">
        <v>11777</v>
      </c>
      <c r="I6151" s="196" t="s">
        <v>5650</v>
      </c>
      <c r="J6151" s="196" t="s">
        <v>5884</v>
      </c>
      <c r="K6151" s="197">
        <v>0.42</v>
      </c>
      <c r="L6151" s="196" t="s">
        <v>5433</v>
      </c>
    </row>
    <row r="6152" spans="1:12" ht="15.75">
      <c r="A6152" s="196" t="s">
        <v>10253</v>
      </c>
      <c r="B6152" s="196" t="s">
        <v>11527</v>
      </c>
      <c r="C6152" s="196" t="s">
        <v>11776</v>
      </c>
      <c r="D6152" s="196">
        <v>212</v>
      </c>
      <c r="E6152" s="197" t="s">
        <v>144</v>
      </c>
      <c r="F6152" s="196" t="s">
        <v>144</v>
      </c>
      <c r="G6152" s="196">
        <v>99803</v>
      </c>
      <c r="H6152" s="196" t="s">
        <v>11778</v>
      </c>
      <c r="I6152" s="196" t="s">
        <v>5650</v>
      </c>
      <c r="J6152" s="196" t="s">
        <v>5884</v>
      </c>
      <c r="K6152" s="197">
        <v>1.66</v>
      </c>
      <c r="L6152" s="196" t="s">
        <v>5433</v>
      </c>
    </row>
    <row r="6153" spans="1:12" ht="15.75">
      <c r="A6153" s="196" t="s">
        <v>10253</v>
      </c>
      <c r="B6153" s="196" t="s">
        <v>11527</v>
      </c>
      <c r="C6153" s="196" t="s">
        <v>11776</v>
      </c>
      <c r="D6153" s="196">
        <v>212</v>
      </c>
      <c r="E6153" s="197" t="s">
        <v>144</v>
      </c>
      <c r="F6153" s="196" t="s">
        <v>144</v>
      </c>
      <c r="G6153" s="196">
        <v>99805</v>
      </c>
      <c r="H6153" s="196" t="s">
        <v>11779</v>
      </c>
      <c r="I6153" s="196" t="s">
        <v>5650</v>
      </c>
      <c r="J6153" s="196" t="s">
        <v>5503</v>
      </c>
      <c r="K6153" s="197">
        <v>8.67</v>
      </c>
      <c r="L6153" s="196" t="s">
        <v>5433</v>
      </c>
    </row>
    <row r="6154" spans="1:12" ht="15.75">
      <c r="A6154" s="196" t="s">
        <v>10253</v>
      </c>
      <c r="B6154" s="196" t="s">
        <v>11527</v>
      </c>
      <c r="C6154" s="196" t="s">
        <v>11776</v>
      </c>
      <c r="D6154" s="196">
        <v>212</v>
      </c>
      <c r="E6154" s="197" t="s">
        <v>144</v>
      </c>
      <c r="F6154" s="196" t="s">
        <v>144</v>
      </c>
      <c r="G6154" s="196">
        <v>99806</v>
      </c>
      <c r="H6154" s="196" t="s">
        <v>11780</v>
      </c>
      <c r="I6154" s="196" t="s">
        <v>5650</v>
      </c>
      <c r="J6154" s="196" t="s">
        <v>5884</v>
      </c>
      <c r="K6154" s="197">
        <v>0.68</v>
      </c>
      <c r="L6154" s="196" t="s">
        <v>5433</v>
      </c>
    </row>
    <row r="6155" spans="1:12" ht="15.75">
      <c r="A6155" s="196" t="s">
        <v>10253</v>
      </c>
      <c r="B6155" s="196" t="s">
        <v>11527</v>
      </c>
      <c r="C6155" s="196" t="s">
        <v>11776</v>
      </c>
      <c r="D6155" s="196">
        <v>212</v>
      </c>
      <c r="E6155" s="197" t="s">
        <v>144</v>
      </c>
      <c r="F6155" s="196" t="s">
        <v>144</v>
      </c>
      <c r="G6155" s="196">
        <v>99808</v>
      </c>
      <c r="H6155" s="196" t="s">
        <v>11781</v>
      </c>
      <c r="I6155" s="196" t="s">
        <v>5650</v>
      </c>
      <c r="J6155" s="196" t="s">
        <v>5503</v>
      </c>
      <c r="K6155" s="197">
        <v>2.83</v>
      </c>
      <c r="L6155" s="196" t="s">
        <v>5433</v>
      </c>
    </row>
    <row r="6156" spans="1:12" ht="15.75">
      <c r="A6156" s="196" t="s">
        <v>10253</v>
      </c>
      <c r="B6156" s="196" t="s">
        <v>11527</v>
      </c>
      <c r="C6156" s="196" t="s">
        <v>11776</v>
      </c>
      <c r="D6156" s="196">
        <v>212</v>
      </c>
      <c r="E6156" s="197" t="s">
        <v>144</v>
      </c>
      <c r="F6156" s="196" t="s">
        <v>144</v>
      </c>
      <c r="G6156" s="196">
        <v>99809</v>
      </c>
      <c r="H6156" s="196" t="s">
        <v>11782</v>
      </c>
      <c r="I6156" s="196" t="s">
        <v>5650</v>
      </c>
      <c r="J6156" s="196" t="s">
        <v>5884</v>
      </c>
      <c r="K6156" s="197">
        <v>4.7300000000000004</v>
      </c>
      <c r="L6156" s="196" t="s">
        <v>5433</v>
      </c>
    </row>
    <row r="6157" spans="1:12" ht="15.75">
      <c r="A6157" s="196" t="s">
        <v>10253</v>
      </c>
      <c r="B6157" s="196" t="s">
        <v>11527</v>
      </c>
      <c r="C6157" s="196" t="s">
        <v>11776</v>
      </c>
      <c r="D6157" s="196">
        <v>212</v>
      </c>
      <c r="E6157" s="197" t="s">
        <v>144</v>
      </c>
      <c r="F6157" s="196" t="s">
        <v>144</v>
      </c>
      <c r="G6157" s="196">
        <v>99811</v>
      </c>
      <c r="H6157" s="196" t="s">
        <v>11783</v>
      </c>
      <c r="I6157" s="196" t="s">
        <v>5650</v>
      </c>
      <c r="J6157" s="196" t="s">
        <v>5884</v>
      </c>
      <c r="K6157" s="197">
        <v>2.83</v>
      </c>
      <c r="L6157" s="196" t="s">
        <v>5433</v>
      </c>
    </row>
    <row r="6158" spans="1:12" ht="15.75">
      <c r="A6158" s="196" t="s">
        <v>10253</v>
      </c>
      <c r="B6158" s="196" t="s">
        <v>11527</v>
      </c>
      <c r="C6158" s="196" t="s">
        <v>11776</v>
      </c>
      <c r="D6158" s="196">
        <v>212</v>
      </c>
      <c r="E6158" s="197" t="s">
        <v>144</v>
      </c>
      <c r="F6158" s="196" t="s">
        <v>144</v>
      </c>
      <c r="G6158" s="196">
        <v>99812</v>
      </c>
      <c r="H6158" s="196" t="s">
        <v>11784</v>
      </c>
      <c r="I6158" s="196" t="s">
        <v>5650</v>
      </c>
      <c r="J6158" s="196" t="s">
        <v>5884</v>
      </c>
      <c r="K6158" s="197">
        <v>0.91</v>
      </c>
      <c r="L6158" s="196" t="s">
        <v>5433</v>
      </c>
    </row>
    <row r="6159" spans="1:12" ht="15.75">
      <c r="A6159" s="196" t="s">
        <v>10253</v>
      </c>
      <c r="B6159" s="196" t="s">
        <v>11527</v>
      </c>
      <c r="C6159" s="196" t="s">
        <v>11776</v>
      </c>
      <c r="D6159" s="196">
        <v>212</v>
      </c>
      <c r="E6159" s="197" t="s">
        <v>144</v>
      </c>
      <c r="F6159" s="196" t="s">
        <v>144</v>
      </c>
      <c r="G6159" s="196">
        <v>99814</v>
      </c>
      <c r="H6159" s="196" t="s">
        <v>11785</v>
      </c>
      <c r="I6159" s="196" t="s">
        <v>5650</v>
      </c>
      <c r="J6159" s="196" t="s">
        <v>5432</v>
      </c>
      <c r="K6159" s="197">
        <v>1.53</v>
      </c>
      <c r="L6159" s="196" t="s">
        <v>5433</v>
      </c>
    </row>
    <row r="6160" spans="1:12" ht="15.75">
      <c r="A6160" s="196" t="s">
        <v>10253</v>
      </c>
      <c r="B6160" s="196" t="s">
        <v>11527</v>
      </c>
      <c r="C6160" s="196" t="s">
        <v>11776</v>
      </c>
      <c r="D6160" s="196">
        <v>212</v>
      </c>
      <c r="E6160" s="197" t="s">
        <v>144</v>
      </c>
      <c r="F6160" s="196" t="s">
        <v>144</v>
      </c>
      <c r="G6160" s="196">
        <v>99822</v>
      </c>
      <c r="H6160" s="196" t="s">
        <v>11786</v>
      </c>
      <c r="I6160" s="196" t="s">
        <v>5650</v>
      </c>
      <c r="J6160" s="196" t="s">
        <v>5884</v>
      </c>
      <c r="K6160" s="197">
        <v>0.8</v>
      </c>
      <c r="L6160" s="196" t="s">
        <v>5433</v>
      </c>
    </row>
    <row r="6161" spans="1:12" ht="15.75">
      <c r="A6161" s="196" t="s">
        <v>10253</v>
      </c>
      <c r="B6161" s="196" t="s">
        <v>11527</v>
      </c>
      <c r="C6161" s="196" t="s">
        <v>11776</v>
      </c>
      <c r="D6161" s="196">
        <v>212</v>
      </c>
      <c r="E6161" s="197" t="s">
        <v>144</v>
      </c>
      <c r="F6161" s="196" t="s">
        <v>144</v>
      </c>
      <c r="G6161" s="196">
        <v>99826</v>
      </c>
      <c r="H6161" s="196" t="s">
        <v>11787</v>
      </c>
      <c r="I6161" s="196" t="s">
        <v>5650</v>
      </c>
      <c r="J6161" s="196" t="s">
        <v>5884</v>
      </c>
      <c r="K6161" s="197">
        <v>1.23</v>
      </c>
      <c r="L6161" s="196" t="s">
        <v>5433</v>
      </c>
    </row>
    <row r="6162" spans="1:12" ht="15.75">
      <c r="A6162" s="196" t="s">
        <v>10253</v>
      </c>
      <c r="B6162" s="196" t="s">
        <v>11527</v>
      </c>
      <c r="C6162" s="196" t="s">
        <v>11788</v>
      </c>
      <c r="D6162" s="196">
        <v>318</v>
      </c>
      <c r="E6162" s="197" t="s">
        <v>144</v>
      </c>
      <c r="F6162" s="196" t="s">
        <v>144</v>
      </c>
      <c r="G6162" s="196">
        <v>73361</v>
      </c>
      <c r="H6162" s="196" t="s">
        <v>11789</v>
      </c>
      <c r="I6162" s="196" t="s">
        <v>6762</v>
      </c>
      <c r="J6162" s="196" t="s">
        <v>5432</v>
      </c>
      <c r="K6162" s="197">
        <v>454.29</v>
      </c>
      <c r="L6162" s="196" t="s">
        <v>5433</v>
      </c>
    </row>
    <row r="6163" spans="1:12" ht="15.75">
      <c r="A6163" s="196" t="s">
        <v>10253</v>
      </c>
      <c r="B6163" s="196" t="s">
        <v>11527</v>
      </c>
      <c r="C6163" s="196" t="s">
        <v>11788</v>
      </c>
      <c r="D6163" s="196">
        <v>318</v>
      </c>
      <c r="E6163" s="197" t="s">
        <v>144</v>
      </c>
      <c r="F6163" s="196" t="s">
        <v>144</v>
      </c>
      <c r="G6163" s="196">
        <v>97010</v>
      </c>
      <c r="H6163" s="196" t="s">
        <v>11790</v>
      </c>
      <c r="I6163" s="196" t="s">
        <v>5431</v>
      </c>
      <c r="J6163" s="196" t="s">
        <v>5503</v>
      </c>
      <c r="K6163" s="197">
        <v>35.06</v>
      </c>
      <c r="L6163" s="196" t="s">
        <v>5433</v>
      </c>
    </row>
    <row r="6164" spans="1:12" ht="15.75">
      <c r="A6164" s="196" t="s">
        <v>10253</v>
      </c>
      <c r="B6164" s="196" t="s">
        <v>11527</v>
      </c>
      <c r="C6164" s="196" t="s">
        <v>11788</v>
      </c>
      <c r="D6164" s="196">
        <v>318</v>
      </c>
      <c r="E6164" s="197" t="s">
        <v>144</v>
      </c>
      <c r="F6164" s="196" t="s">
        <v>144</v>
      </c>
      <c r="G6164" s="196">
        <v>97011</v>
      </c>
      <c r="H6164" s="196" t="s">
        <v>11791</v>
      </c>
      <c r="I6164" s="196" t="s">
        <v>5431</v>
      </c>
      <c r="J6164" s="196" t="s">
        <v>5503</v>
      </c>
      <c r="K6164" s="197">
        <v>28.85</v>
      </c>
      <c r="L6164" s="196" t="s">
        <v>5433</v>
      </c>
    </row>
    <row r="6165" spans="1:12" ht="15.75">
      <c r="A6165" s="196" t="s">
        <v>10253</v>
      </c>
      <c r="B6165" s="196" t="s">
        <v>11527</v>
      </c>
      <c r="C6165" s="196" t="s">
        <v>11788</v>
      </c>
      <c r="D6165" s="196">
        <v>318</v>
      </c>
      <c r="E6165" s="197" t="s">
        <v>144</v>
      </c>
      <c r="F6165" s="196" t="s">
        <v>144</v>
      </c>
      <c r="G6165" s="196">
        <v>97012</v>
      </c>
      <c r="H6165" s="196" t="s">
        <v>11792</v>
      </c>
      <c r="I6165" s="196" t="s">
        <v>5431</v>
      </c>
      <c r="J6165" s="196" t="s">
        <v>5503</v>
      </c>
      <c r="K6165" s="197">
        <v>25.75</v>
      </c>
      <c r="L6165" s="196" t="s">
        <v>5433</v>
      </c>
    </row>
    <row r="6166" spans="1:12" ht="15.75">
      <c r="A6166" s="196" t="s">
        <v>10253</v>
      </c>
      <c r="B6166" s="196" t="s">
        <v>11527</v>
      </c>
      <c r="C6166" s="196" t="s">
        <v>11788</v>
      </c>
      <c r="D6166" s="196">
        <v>318</v>
      </c>
      <c r="E6166" s="197" t="s">
        <v>144</v>
      </c>
      <c r="F6166" s="196" t="s">
        <v>144</v>
      </c>
      <c r="G6166" s="196">
        <v>97013</v>
      </c>
      <c r="H6166" s="196" t="s">
        <v>11793</v>
      </c>
      <c r="I6166" s="196" t="s">
        <v>5431</v>
      </c>
      <c r="J6166" s="196" t="s">
        <v>5503</v>
      </c>
      <c r="K6166" s="197">
        <v>54.82</v>
      </c>
      <c r="L6166" s="196" t="s">
        <v>5433</v>
      </c>
    </row>
    <row r="6167" spans="1:12" ht="15.75">
      <c r="A6167" s="196" t="s">
        <v>10253</v>
      </c>
      <c r="B6167" s="196" t="s">
        <v>11527</v>
      </c>
      <c r="C6167" s="196" t="s">
        <v>11788</v>
      </c>
      <c r="D6167" s="196">
        <v>318</v>
      </c>
      <c r="E6167" s="197" t="s">
        <v>144</v>
      </c>
      <c r="F6167" s="196" t="s">
        <v>144</v>
      </c>
      <c r="G6167" s="196">
        <v>97014</v>
      </c>
      <c r="H6167" s="196" t="s">
        <v>11794</v>
      </c>
      <c r="I6167" s="196" t="s">
        <v>5431</v>
      </c>
      <c r="J6167" s="196" t="s">
        <v>5503</v>
      </c>
      <c r="K6167" s="197">
        <v>42.28</v>
      </c>
      <c r="L6167" s="196" t="s">
        <v>5433</v>
      </c>
    </row>
    <row r="6168" spans="1:12" ht="15.75">
      <c r="A6168" s="196" t="s">
        <v>10253</v>
      </c>
      <c r="B6168" s="196" t="s">
        <v>11527</v>
      </c>
      <c r="C6168" s="196" t="s">
        <v>11788</v>
      </c>
      <c r="D6168" s="196">
        <v>318</v>
      </c>
      <c r="E6168" s="197" t="s">
        <v>144</v>
      </c>
      <c r="F6168" s="196" t="s">
        <v>144</v>
      </c>
      <c r="G6168" s="196">
        <v>97015</v>
      </c>
      <c r="H6168" s="196" t="s">
        <v>11795</v>
      </c>
      <c r="I6168" s="196" t="s">
        <v>5431</v>
      </c>
      <c r="J6168" s="196" t="s">
        <v>5503</v>
      </c>
      <c r="K6168" s="197">
        <v>35.99</v>
      </c>
      <c r="L6168" s="196" t="s">
        <v>5433</v>
      </c>
    </row>
    <row r="6169" spans="1:12" ht="15.75">
      <c r="A6169" s="196" t="s">
        <v>10253</v>
      </c>
      <c r="B6169" s="196" t="s">
        <v>11527</v>
      </c>
      <c r="C6169" s="196" t="s">
        <v>11788</v>
      </c>
      <c r="D6169" s="196">
        <v>318</v>
      </c>
      <c r="E6169" s="197" t="s">
        <v>144</v>
      </c>
      <c r="F6169" s="196" t="s">
        <v>144</v>
      </c>
      <c r="G6169" s="196">
        <v>97016</v>
      </c>
      <c r="H6169" s="196" t="s">
        <v>11796</v>
      </c>
      <c r="I6169" s="196" t="s">
        <v>5431</v>
      </c>
      <c r="J6169" s="196" t="s">
        <v>5503</v>
      </c>
      <c r="K6169" s="197">
        <v>29.34</v>
      </c>
      <c r="L6169" s="196" t="s">
        <v>5433</v>
      </c>
    </row>
    <row r="6170" spans="1:12" ht="15.75">
      <c r="A6170" s="196" t="s">
        <v>10253</v>
      </c>
      <c r="B6170" s="196" t="s">
        <v>11527</v>
      </c>
      <c r="C6170" s="196" t="s">
        <v>11788</v>
      </c>
      <c r="D6170" s="196">
        <v>318</v>
      </c>
      <c r="E6170" s="197" t="s">
        <v>144</v>
      </c>
      <c r="F6170" s="196" t="s">
        <v>144</v>
      </c>
      <c r="G6170" s="196">
        <v>97017</v>
      </c>
      <c r="H6170" s="196" t="s">
        <v>11797</v>
      </c>
      <c r="I6170" s="196" t="s">
        <v>5431</v>
      </c>
      <c r="J6170" s="196" t="s">
        <v>5503</v>
      </c>
      <c r="K6170" s="197">
        <v>23.22</v>
      </c>
      <c r="L6170" s="196" t="s">
        <v>5433</v>
      </c>
    </row>
    <row r="6171" spans="1:12" ht="15.75">
      <c r="A6171" s="196" t="s">
        <v>10253</v>
      </c>
      <c r="B6171" s="196" t="s">
        <v>11527</v>
      </c>
      <c r="C6171" s="196" t="s">
        <v>11788</v>
      </c>
      <c r="D6171" s="196">
        <v>318</v>
      </c>
      <c r="E6171" s="197" t="s">
        <v>144</v>
      </c>
      <c r="F6171" s="196" t="s">
        <v>144</v>
      </c>
      <c r="G6171" s="196">
        <v>97018</v>
      </c>
      <c r="H6171" s="196" t="s">
        <v>11798</v>
      </c>
      <c r="I6171" s="196" t="s">
        <v>5431</v>
      </c>
      <c r="J6171" s="196" t="s">
        <v>5503</v>
      </c>
      <c r="K6171" s="197">
        <v>20.13</v>
      </c>
      <c r="L6171" s="196" t="s">
        <v>5433</v>
      </c>
    </row>
    <row r="6172" spans="1:12" ht="15.75">
      <c r="A6172" s="196" t="s">
        <v>10253</v>
      </c>
      <c r="B6172" s="196" t="s">
        <v>11527</v>
      </c>
      <c r="C6172" s="196" t="s">
        <v>11788</v>
      </c>
      <c r="D6172" s="196">
        <v>318</v>
      </c>
      <c r="E6172" s="197" t="s">
        <v>144</v>
      </c>
      <c r="F6172" s="196" t="s">
        <v>144</v>
      </c>
      <c r="G6172" s="196">
        <v>97031</v>
      </c>
      <c r="H6172" s="196" t="s">
        <v>11799</v>
      </c>
      <c r="I6172" s="196" t="s">
        <v>5431</v>
      </c>
      <c r="J6172" s="196" t="s">
        <v>5503</v>
      </c>
      <c r="K6172" s="197">
        <v>37.159999999999997</v>
      </c>
      <c r="L6172" s="196" t="s">
        <v>5433</v>
      </c>
    </row>
    <row r="6173" spans="1:12" ht="15.75">
      <c r="A6173" s="196" t="s">
        <v>10253</v>
      </c>
      <c r="B6173" s="196" t="s">
        <v>11527</v>
      </c>
      <c r="C6173" s="196" t="s">
        <v>11788</v>
      </c>
      <c r="D6173" s="196">
        <v>318</v>
      </c>
      <c r="E6173" s="197" t="s">
        <v>144</v>
      </c>
      <c r="F6173" s="196" t="s">
        <v>144</v>
      </c>
      <c r="G6173" s="196">
        <v>97032</v>
      </c>
      <c r="H6173" s="196" t="s">
        <v>11800</v>
      </c>
      <c r="I6173" s="196" t="s">
        <v>5431</v>
      </c>
      <c r="J6173" s="196" t="s">
        <v>5503</v>
      </c>
      <c r="K6173" s="197">
        <v>26.96</v>
      </c>
      <c r="L6173" s="196" t="s">
        <v>5433</v>
      </c>
    </row>
    <row r="6174" spans="1:12" ht="15.75">
      <c r="A6174" s="196" t="s">
        <v>10253</v>
      </c>
      <c r="B6174" s="196" t="s">
        <v>11527</v>
      </c>
      <c r="C6174" s="196" t="s">
        <v>11788</v>
      </c>
      <c r="D6174" s="196">
        <v>318</v>
      </c>
      <c r="E6174" s="197" t="s">
        <v>144</v>
      </c>
      <c r="F6174" s="196" t="s">
        <v>144</v>
      </c>
      <c r="G6174" s="196">
        <v>97033</v>
      </c>
      <c r="H6174" s="196" t="s">
        <v>11801</v>
      </c>
      <c r="I6174" s="196" t="s">
        <v>5431</v>
      </c>
      <c r="J6174" s="196" t="s">
        <v>5503</v>
      </c>
      <c r="K6174" s="197">
        <v>38.44</v>
      </c>
      <c r="L6174" s="196" t="s">
        <v>5433</v>
      </c>
    </row>
    <row r="6175" spans="1:12" ht="15.75">
      <c r="A6175" s="196" t="s">
        <v>10253</v>
      </c>
      <c r="B6175" s="196" t="s">
        <v>11527</v>
      </c>
      <c r="C6175" s="196" t="s">
        <v>11788</v>
      </c>
      <c r="D6175" s="196">
        <v>318</v>
      </c>
      <c r="E6175" s="197" t="s">
        <v>144</v>
      </c>
      <c r="F6175" s="196" t="s">
        <v>144</v>
      </c>
      <c r="G6175" s="196">
        <v>97034</v>
      </c>
      <c r="H6175" s="196" t="s">
        <v>11802</v>
      </c>
      <c r="I6175" s="196" t="s">
        <v>5431</v>
      </c>
      <c r="J6175" s="196" t="s">
        <v>5503</v>
      </c>
      <c r="K6175" s="197">
        <v>26.71</v>
      </c>
      <c r="L6175" s="196" t="s">
        <v>5433</v>
      </c>
    </row>
    <row r="6176" spans="1:12" ht="15.75">
      <c r="A6176" s="196" t="s">
        <v>10253</v>
      </c>
      <c r="B6176" s="196" t="s">
        <v>11527</v>
      </c>
      <c r="C6176" s="196" t="s">
        <v>11788</v>
      </c>
      <c r="D6176" s="196">
        <v>318</v>
      </c>
      <c r="E6176" s="197" t="s">
        <v>144</v>
      </c>
      <c r="F6176" s="196" t="s">
        <v>144</v>
      </c>
      <c r="G6176" s="196">
        <v>97039</v>
      </c>
      <c r="H6176" s="196" t="s">
        <v>11803</v>
      </c>
      <c r="I6176" s="196" t="s">
        <v>5650</v>
      </c>
      <c r="J6176" s="196" t="s">
        <v>5503</v>
      </c>
      <c r="K6176" s="197">
        <v>39.340000000000003</v>
      </c>
      <c r="L6176" s="196" t="s">
        <v>5433</v>
      </c>
    </row>
    <row r="6177" spans="1:12" ht="15.75">
      <c r="A6177" s="196" t="s">
        <v>10253</v>
      </c>
      <c r="B6177" s="196" t="s">
        <v>11527</v>
      </c>
      <c r="C6177" s="196" t="s">
        <v>11788</v>
      </c>
      <c r="D6177" s="196">
        <v>318</v>
      </c>
      <c r="E6177" s="197" t="s">
        <v>144</v>
      </c>
      <c r="F6177" s="196" t="s">
        <v>144</v>
      </c>
      <c r="G6177" s="196">
        <v>97040</v>
      </c>
      <c r="H6177" s="196" t="s">
        <v>11804</v>
      </c>
      <c r="I6177" s="196" t="s">
        <v>5650</v>
      </c>
      <c r="J6177" s="196" t="s">
        <v>5503</v>
      </c>
      <c r="K6177" s="197">
        <v>13.41</v>
      </c>
      <c r="L6177" s="196" t="s">
        <v>5433</v>
      </c>
    </row>
    <row r="6178" spans="1:12" ht="15.75">
      <c r="A6178" s="196" t="s">
        <v>10253</v>
      </c>
      <c r="B6178" s="196" t="s">
        <v>11527</v>
      </c>
      <c r="C6178" s="196" t="s">
        <v>11788</v>
      </c>
      <c r="D6178" s="196">
        <v>318</v>
      </c>
      <c r="E6178" s="197" t="s">
        <v>144</v>
      </c>
      <c r="F6178" s="196" t="s">
        <v>144</v>
      </c>
      <c r="G6178" s="196">
        <v>97041</v>
      </c>
      <c r="H6178" s="196" t="s">
        <v>11805</v>
      </c>
      <c r="I6178" s="196" t="s">
        <v>5650</v>
      </c>
      <c r="J6178" s="196" t="s">
        <v>5503</v>
      </c>
      <c r="K6178" s="197">
        <v>213.53</v>
      </c>
      <c r="L6178" s="196" t="s">
        <v>5433</v>
      </c>
    </row>
    <row r="6179" spans="1:12" ht="15.75">
      <c r="A6179" s="196" t="s">
        <v>10253</v>
      </c>
      <c r="B6179" s="196" t="s">
        <v>11527</v>
      </c>
      <c r="C6179" s="196" t="s">
        <v>11788</v>
      </c>
      <c r="D6179" s="196">
        <v>318</v>
      </c>
      <c r="E6179" s="197" t="s">
        <v>144</v>
      </c>
      <c r="F6179" s="196" t="s">
        <v>144</v>
      </c>
      <c r="G6179" s="196">
        <v>97046</v>
      </c>
      <c r="H6179" s="196" t="s">
        <v>11806</v>
      </c>
      <c r="I6179" s="196" t="s">
        <v>5650</v>
      </c>
      <c r="J6179" s="196" t="s">
        <v>5432</v>
      </c>
      <c r="K6179" s="197">
        <v>0.31</v>
      </c>
      <c r="L6179" s="196" t="s">
        <v>5433</v>
      </c>
    </row>
    <row r="6180" spans="1:12" ht="15.75">
      <c r="A6180" s="196" t="s">
        <v>10253</v>
      </c>
      <c r="B6180" s="196" t="s">
        <v>11527</v>
      </c>
      <c r="C6180" s="196" t="s">
        <v>11788</v>
      </c>
      <c r="D6180" s="196">
        <v>318</v>
      </c>
      <c r="E6180" s="197" t="s">
        <v>144</v>
      </c>
      <c r="F6180" s="196" t="s">
        <v>144</v>
      </c>
      <c r="G6180" s="196">
        <v>97047</v>
      </c>
      <c r="H6180" s="196" t="s">
        <v>11807</v>
      </c>
      <c r="I6180" s="196" t="s">
        <v>5650</v>
      </c>
      <c r="J6180" s="196" t="s">
        <v>5432</v>
      </c>
      <c r="K6180" s="197">
        <v>0.11</v>
      </c>
      <c r="L6180" s="196" t="s">
        <v>5433</v>
      </c>
    </row>
    <row r="6181" spans="1:12" ht="15.75">
      <c r="A6181" s="196" t="s">
        <v>10253</v>
      </c>
      <c r="B6181" s="196" t="s">
        <v>11527</v>
      </c>
      <c r="C6181" s="196" t="s">
        <v>11788</v>
      </c>
      <c r="D6181" s="196">
        <v>318</v>
      </c>
      <c r="E6181" s="197" t="s">
        <v>144</v>
      </c>
      <c r="F6181" s="196" t="s">
        <v>144</v>
      </c>
      <c r="G6181" s="196">
        <v>97048</v>
      </c>
      <c r="H6181" s="196" t="s">
        <v>11808</v>
      </c>
      <c r="I6181" s="196" t="s">
        <v>5650</v>
      </c>
      <c r="J6181" s="196" t="s">
        <v>5432</v>
      </c>
      <c r="K6181" s="197">
        <v>0.09</v>
      </c>
      <c r="L6181" s="196" t="s">
        <v>5433</v>
      </c>
    </row>
    <row r="6182" spans="1:12" ht="15.75">
      <c r="A6182" s="196" t="s">
        <v>10253</v>
      </c>
      <c r="B6182" s="196" t="s">
        <v>11527</v>
      </c>
      <c r="C6182" s="196" t="s">
        <v>11788</v>
      </c>
      <c r="D6182" s="196">
        <v>318</v>
      </c>
      <c r="E6182" s="197" t="s">
        <v>144</v>
      </c>
      <c r="F6182" s="196" t="s">
        <v>144</v>
      </c>
      <c r="G6182" s="196">
        <v>97051</v>
      </c>
      <c r="H6182" s="196" t="s">
        <v>11809</v>
      </c>
      <c r="I6182" s="196" t="s">
        <v>5431</v>
      </c>
      <c r="J6182" s="196" t="s">
        <v>5503</v>
      </c>
      <c r="K6182" s="197">
        <v>2.58</v>
      </c>
      <c r="L6182" s="196" t="s">
        <v>5433</v>
      </c>
    </row>
    <row r="6183" spans="1:12" ht="15.75">
      <c r="A6183" s="196" t="s">
        <v>10253</v>
      </c>
      <c r="B6183" s="196" t="s">
        <v>11527</v>
      </c>
      <c r="C6183" s="196" t="s">
        <v>11788</v>
      </c>
      <c r="D6183" s="196">
        <v>318</v>
      </c>
      <c r="E6183" s="197" t="s">
        <v>144</v>
      </c>
      <c r="F6183" s="196" t="s">
        <v>144</v>
      </c>
      <c r="G6183" s="196">
        <v>97053</v>
      </c>
      <c r="H6183" s="196" t="s">
        <v>11810</v>
      </c>
      <c r="I6183" s="196" t="s">
        <v>5431</v>
      </c>
      <c r="J6183" s="196" t="s">
        <v>5503</v>
      </c>
      <c r="K6183" s="197">
        <v>9.3000000000000007</v>
      </c>
      <c r="L6183" s="196" t="s">
        <v>5433</v>
      </c>
    </row>
    <row r="6184" spans="1:12" ht="15.75">
      <c r="A6184" s="196" t="s">
        <v>10253</v>
      </c>
      <c r="B6184" s="196" t="s">
        <v>11527</v>
      </c>
      <c r="C6184" s="196" t="s">
        <v>11788</v>
      </c>
      <c r="D6184" s="196">
        <v>318</v>
      </c>
      <c r="E6184" s="197" t="s">
        <v>144</v>
      </c>
      <c r="F6184" s="196" t="s">
        <v>144</v>
      </c>
      <c r="G6184" s="196">
        <v>97054</v>
      </c>
      <c r="H6184" s="196" t="s">
        <v>11811</v>
      </c>
      <c r="I6184" s="196" t="s">
        <v>5502</v>
      </c>
      <c r="J6184" s="196" t="s">
        <v>5503</v>
      </c>
      <c r="K6184" s="197">
        <v>27.29</v>
      </c>
      <c r="L6184" s="196" t="s">
        <v>5433</v>
      </c>
    </row>
    <row r="6185" spans="1:12" ht="15.75">
      <c r="A6185" s="196" t="s">
        <v>10253</v>
      </c>
      <c r="B6185" s="196" t="s">
        <v>11527</v>
      </c>
      <c r="C6185" s="196" t="s">
        <v>11788</v>
      </c>
      <c r="D6185" s="196">
        <v>318</v>
      </c>
      <c r="E6185" s="197" t="s">
        <v>144</v>
      </c>
      <c r="F6185" s="196" t="s">
        <v>144</v>
      </c>
      <c r="G6185" s="196">
        <v>97062</v>
      </c>
      <c r="H6185" s="196" t="s">
        <v>11812</v>
      </c>
      <c r="I6185" s="196" t="s">
        <v>5650</v>
      </c>
      <c r="J6185" s="196" t="s">
        <v>5503</v>
      </c>
      <c r="K6185" s="197">
        <v>5.62</v>
      </c>
      <c r="L6185" s="196" t="s">
        <v>5433</v>
      </c>
    </row>
    <row r="6186" spans="1:12" ht="15.75">
      <c r="A6186" s="196" t="s">
        <v>10253</v>
      </c>
      <c r="B6186" s="196" t="s">
        <v>11527</v>
      </c>
      <c r="C6186" s="196" t="s">
        <v>11788</v>
      </c>
      <c r="D6186" s="196">
        <v>318</v>
      </c>
      <c r="E6186" s="197" t="s">
        <v>144</v>
      </c>
      <c r="F6186" s="196" t="s">
        <v>144</v>
      </c>
      <c r="G6186" s="196">
        <v>97063</v>
      </c>
      <c r="H6186" s="196" t="s">
        <v>11813</v>
      </c>
      <c r="I6186" s="196" t="s">
        <v>5650</v>
      </c>
      <c r="J6186" s="196" t="s">
        <v>5503</v>
      </c>
      <c r="K6186" s="197">
        <v>7.99</v>
      </c>
      <c r="L6186" s="196" t="s">
        <v>5433</v>
      </c>
    </row>
    <row r="6187" spans="1:12" ht="15.75">
      <c r="A6187" s="196" t="s">
        <v>10253</v>
      </c>
      <c r="B6187" s="196" t="s">
        <v>11527</v>
      </c>
      <c r="C6187" s="196" t="s">
        <v>11788</v>
      </c>
      <c r="D6187" s="196">
        <v>318</v>
      </c>
      <c r="E6187" s="197" t="s">
        <v>144</v>
      </c>
      <c r="F6187" s="196" t="s">
        <v>144</v>
      </c>
      <c r="G6187" s="196">
        <v>97064</v>
      </c>
      <c r="H6187" s="196" t="s">
        <v>11814</v>
      </c>
      <c r="I6187" s="196" t="s">
        <v>5431</v>
      </c>
      <c r="J6187" s="196" t="s">
        <v>5503</v>
      </c>
      <c r="K6187" s="197">
        <v>14.8</v>
      </c>
      <c r="L6187" s="196" t="s">
        <v>5433</v>
      </c>
    </row>
    <row r="6188" spans="1:12" ht="15.75">
      <c r="A6188" s="196" t="s">
        <v>10253</v>
      </c>
      <c r="B6188" s="196" t="s">
        <v>11527</v>
      </c>
      <c r="C6188" s="196" t="s">
        <v>11788</v>
      </c>
      <c r="D6188" s="196">
        <v>318</v>
      </c>
      <c r="E6188" s="197" t="s">
        <v>144</v>
      </c>
      <c r="F6188" s="196" t="s">
        <v>144</v>
      </c>
      <c r="G6188" s="196">
        <v>97065</v>
      </c>
      <c r="H6188" s="196" t="s">
        <v>11815</v>
      </c>
      <c r="I6188" s="196" t="s">
        <v>6762</v>
      </c>
      <c r="J6188" s="196" t="s">
        <v>5503</v>
      </c>
      <c r="K6188" s="197">
        <v>5.19</v>
      </c>
      <c r="L6188" s="196" t="s">
        <v>5433</v>
      </c>
    </row>
    <row r="6189" spans="1:12" ht="15.75">
      <c r="A6189" s="196" t="s">
        <v>10253</v>
      </c>
      <c r="B6189" s="196" t="s">
        <v>11527</v>
      </c>
      <c r="C6189" s="196" t="s">
        <v>11788</v>
      </c>
      <c r="D6189" s="196">
        <v>318</v>
      </c>
      <c r="E6189" s="197" t="s">
        <v>144</v>
      </c>
      <c r="F6189" s="196" t="s">
        <v>144</v>
      </c>
      <c r="G6189" s="196">
        <v>97066</v>
      </c>
      <c r="H6189" s="196" t="s">
        <v>11816</v>
      </c>
      <c r="I6189" s="196" t="s">
        <v>5650</v>
      </c>
      <c r="J6189" s="196" t="s">
        <v>5503</v>
      </c>
      <c r="K6189" s="197">
        <v>57.8</v>
      </c>
      <c r="L6189" s="196" t="s">
        <v>5433</v>
      </c>
    </row>
    <row r="6190" spans="1:12" ht="15.75">
      <c r="A6190" s="196" t="s">
        <v>10253</v>
      </c>
      <c r="B6190" s="196" t="s">
        <v>11527</v>
      </c>
      <c r="C6190" s="196" t="s">
        <v>11788</v>
      </c>
      <c r="D6190" s="196">
        <v>318</v>
      </c>
      <c r="E6190" s="197" t="s">
        <v>144</v>
      </c>
      <c r="F6190" s="196" t="s">
        <v>144</v>
      </c>
      <c r="G6190" s="196">
        <v>97067</v>
      </c>
      <c r="H6190" s="196" t="s">
        <v>11817</v>
      </c>
      <c r="I6190" s="196" t="s">
        <v>5431</v>
      </c>
      <c r="J6190" s="196" t="s">
        <v>5503</v>
      </c>
      <c r="K6190" s="197">
        <v>585.94000000000005</v>
      </c>
      <c r="L6190" s="196" t="s">
        <v>5433</v>
      </c>
    </row>
    <row r="6191" spans="1:12" ht="15.75">
      <c r="A6191" s="196" t="s">
        <v>11818</v>
      </c>
      <c r="B6191" s="196" t="s">
        <v>11819</v>
      </c>
      <c r="C6191" s="196" t="s">
        <v>11820</v>
      </c>
      <c r="D6191" s="196">
        <v>14</v>
      </c>
      <c r="E6191" s="197" t="s">
        <v>144</v>
      </c>
      <c r="F6191" s="196" t="s">
        <v>144</v>
      </c>
      <c r="G6191" s="196">
        <v>97621</v>
      </c>
      <c r="H6191" s="196" t="s">
        <v>11821</v>
      </c>
      <c r="I6191" s="196" t="s">
        <v>6762</v>
      </c>
      <c r="J6191" s="196" t="s">
        <v>5884</v>
      </c>
      <c r="K6191" s="197">
        <v>92.62</v>
      </c>
      <c r="L6191" s="196" t="s">
        <v>5433</v>
      </c>
    </row>
    <row r="6192" spans="1:12" ht="15.75">
      <c r="A6192" s="196" t="s">
        <v>11818</v>
      </c>
      <c r="B6192" s="196" t="s">
        <v>11819</v>
      </c>
      <c r="C6192" s="196" t="s">
        <v>11820</v>
      </c>
      <c r="D6192" s="196">
        <v>14</v>
      </c>
      <c r="E6192" s="197" t="s">
        <v>144</v>
      </c>
      <c r="F6192" s="196" t="s">
        <v>144</v>
      </c>
      <c r="G6192" s="196">
        <v>97622</v>
      </c>
      <c r="H6192" s="196" t="s">
        <v>11822</v>
      </c>
      <c r="I6192" s="196" t="s">
        <v>6762</v>
      </c>
      <c r="J6192" s="196" t="s">
        <v>5884</v>
      </c>
      <c r="K6192" s="197">
        <v>45.14</v>
      </c>
      <c r="L6192" s="196" t="s">
        <v>5433</v>
      </c>
    </row>
    <row r="6193" spans="1:12" ht="15.75">
      <c r="A6193" s="196" t="s">
        <v>11818</v>
      </c>
      <c r="B6193" s="196" t="s">
        <v>11819</v>
      </c>
      <c r="C6193" s="196" t="s">
        <v>11820</v>
      </c>
      <c r="D6193" s="196">
        <v>14</v>
      </c>
      <c r="E6193" s="197" t="s">
        <v>144</v>
      </c>
      <c r="F6193" s="196" t="s">
        <v>144</v>
      </c>
      <c r="G6193" s="196">
        <v>97623</v>
      </c>
      <c r="H6193" s="196" t="s">
        <v>11823</v>
      </c>
      <c r="I6193" s="196" t="s">
        <v>6762</v>
      </c>
      <c r="J6193" s="196" t="s">
        <v>5884</v>
      </c>
      <c r="K6193" s="197">
        <v>138.28</v>
      </c>
      <c r="L6193" s="196" t="s">
        <v>5433</v>
      </c>
    </row>
    <row r="6194" spans="1:12" ht="15.75">
      <c r="A6194" s="196" t="s">
        <v>11818</v>
      </c>
      <c r="B6194" s="196" t="s">
        <v>11819</v>
      </c>
      <c r="C6194" s="196" t="s">
        <v>11820</v>
      </c>
      <c r="D6194" s="196">
        <v>14</v>
      </c>
      <c r="E6194" s="197" t="s">
        <v>144</v>
      </c>
      <c r="F6194" s="196" t="s">
        <v>144</v>
      </c>
      <c r="G6194" s="196">
        <v>97624</v>
      </c>
      <c r="H6194" s="196" t="s">
        <v>11824</v>
      </c>
      <c r="I6194" s="196" t="s">
        <v>6762</v>
      </c>
      <c r="J6194" s="196" t="s">
        <v>5884</v>
      </c>
      <c r="K6194" s="197">
        <v>84.87</v>
      </c>
      <c r="L6194" s="196" t="s">
        <v>5433</v>
      </c>
    </row>
    <row r="6195" spans="1:12" ht="15.75">
      <c r="A6195" s="196" t="s">
        <v>11818</v>
      </c>
      <c r="B6195" s="196" t="s">
        <v>11819</v>
      </c>
      <c r="C6195" s="196" t="s">
        <v>11820</v>
      </c>
      <c r="D6195" s="196">
        <v>14</v>
      </c>
      <c r="E6195" s="197" t="s">
        <v>144</v>
      </c>
      <c r="F6195" s="196" t="s">
        <v>144</v>
      </c>
      <c r="G6195" s="196">
        <v>97625</v>
      </c>
      <c r="H6195" s="196" t="s">
        <v>11825</v>
      </c>
      <c r="I6195" s="196" t="s">
        <v>6762</v>
      </c>
      <c r="J6195" s="196" t="s">
        <v>5432</v>
      </c>
      <c r="K6195" s="197">
        <v>38.090000000000003</v>
      </c>
      <c r="L6195" s="196" t="s">
        <v>5433</v>
      </c>
    </row>
    <row r="6196" spans="1:12" ht="15.75">
      <c r="A6196" s="196" t="s">
        <v>11818</v>
      </c>
      <c r="B6196" s="196" t="s">
        <v>11819</v>
      </c>
      <c r="C6196" s="196" t="s">
        <v>11820</v>
      </c>
      <c r="D6196" s="196">
        <v>14</v>
      </c>
      <c r="E6196" s="197" t="s">
        <v>144</v>
      </c>
      <c r="F6196" s="196" t="s">
        <v>144</v>
      </c>
      <c r="G6196" s="196">
        <v>97626</v>
      </c>
      <c r="H6196" s="196" t="s">
        <v>11826</v>
      </c>
      <c r="I6196" s="196" t="s">
        <v>6762</v>
      </c>
      <c r="J6196" s="196" t="s">
        <v>5503</v>
      </c>
      <c r="K6196" s="197">
        <v>480.86</v>
      </c>
      <c r="L6196" s="196" t="s">
        <v>5433</v>
      </c>
    </row>
    <row r="6197" spans="1:12" ht="15.75">
      <c r="A6197" s="196" t="s">
        <v>11818</v>
      </c>
      <c r="B6197" s="196" t="s">
        <v>11819</v>
      </c>
      <c r="C6197" s="196" t="s">
        <v>11820</v>
      </c>
      <c r="D6197" s="196">
        <v>14</v>
      </c>
      <c r="E6197" s="197" t="s">
        <v>144</v>
      </c>
      <c r="F6197" s="196" t="s">
        <v>144</v>
      </c>
      <c r="G6197" s="196">
        <v>97627</v>
      </c>
      <c r="H6197" s="196" t="s">
        <v>11827</v>
      </c>
      <c r="I6197" s="196" t="s">
        <v>6762</v>
      </c>
      <c r="J6197" s="196" t="s">
        <v>5432</v>
      </c>
      <c r="K6197" s="197">
        <v>230.58</v>
      </c>
      <c r="L6197" s="196" t="s">
        <v>5433</v>
      </c>
    </row>
    <row r="6198" spans="1:12" ht="15.75">
      <c r="A6198" s="196" t="s">
        <v>11818</v>
      </c>
      <c r="B6198" s="196" t="s">
        <v>11819</v>
      </c>
      <c r="C6198" s="196" t="s">
        <v>11820</v>
      </c>
      <c r="D6198" s="196">
        <v>14</v>
      </c>
      <c r="E6198" s="197" t="s">
        <v>144</v>
      </c>
      <c r="F6198" s="196" t="s">
        <v>144</v>
      </c>
      <c r="G6198" s="196">
        <v>97628</v>
      </c>
      <c r="H6198" s="196" t="s">
        <v>11828</v>
      </c>
      <c r="I6198" s="196" t="s">
        <v>6762</v>
      </c>
      <c r="J6198" s="196" t="s">
        <v>5884</v>
      </c>
      <c r="K6198" s="197">
        <v>223.09</v>
      </c>
      <c r="L6198" s="196" t="s">
        <v>5433</v>
      </c>
    </row>
    <row r="6199" spans="1:12" ht="15.75">
      <c r="A6199" s="196" t="s">
        <v>11818</v>
      </c>
      <c r="B6199" s="196" t="s">
        <v>11819</v>
      </c>
      <c r="C6199" s="196" t="s">
        <v>11820</v>
      </c>
      <c r="D6199" s="196">
        <v>14</v>
      </c>
      <c r="E6199" s="197" t="s">
        <v>144</v>
      </c>
      <c r="F6199" s="196" t="s">
        <v>144</v>
      </c>
      <c r="G6199" s="196">
        <v>97629</v>
      </c>
      <c r="H6199" s="196" t="s">
        <v>11829</v>
      </c>
      <c r="I6199" s="196" t="s">
        <v>6762</v>
      </c>
      <c r="J6199" s="196" t="s">
        <v>5432</v>
      </c>
      <c r="K6199" s="197">
        <v>103.13</v>
      </c>
      <c r="L6199" s="196" t="s">
        <v>5433</v>
      </c>
    </row>
    <row r="6200" spans="1:12" ht="15.75">
      <c r="A6200" s="196" t="s">
        <v>11818</v>
      </c>
      <c r="B6200" s="196" t="s">
        <v>11819</v>
      </c>
      <c r="C6200" s="196" t="s">
        <v>11820</v>
      </c>
      <c r="D6200" s="196">
        <v>14</v>
      </c>
      <c r="E6200" s="197" t="s">
        <v>144</v>
      </c>
      <c r="F6200" s="196" t="s">
        <v>144</v>
      </c>
      <c r="G6200" s="196">
        <v>97631</v>
      </c>
      <c r="H6200" s="196" t="s">
        <v>11830</v>
      </c>
      <c r="I6200" s="196" t="s">
        <v>5650</v>
      </c>
      <c r="J6200" s="196" t="s">
        <v>5884</v>
      </c>
      <c r="K6200" s="197">
        <v>2.66</v>
      </c>
      <c r="L6200" s="196" t="s">
        <v>5433</v>
      </c>
    </row>
    <row r="6201" spans="1:12" ht="15.75">
      <c r="A6201" s="196" t="s">
        <v>11818</v>
      </c>
      <c r="B6201" s="196" t="s">
        <v>11819</v>
      </c>
      <c r="C6201" s="196" t="s">
        <v>11820</v>
      </c>
      <c r="D6201" s="196">
        <v>14</v>
      </c>
      <c r="E6201" s="197" t="s">
        <v>144</v>
      </c>
      <c r="F6201" s="196" t="s">
        <v>144</v>
      </c>
      <c r="G6201" s="196">
        <v>97632</v>
      </c>
      <c r="H6201" s="196" t="s">
        <v>11831</v>
      </c>
      <c r="I6201" s="196" t="s">
        <v>5431</v>
      </c>
      <c r="J6201" s="196" t="s">
        <v>5503</v>
      </c>
      <c r="K6201" s="197">
        <v>2.08</v>
      </c>
      <c r="L6201" s="196" t="s">
        <v>5433</v>
      </c>
    </row>
    <row r="6202" spans="1:12" ht="15.75">
      <c r="A6202" s="196" t="s">
        <v>11818</v>
      </c>
      <c r="B6202" s="196" t="s">
        <v>11819</v>
      </c>
      <c r="C6202" s="196" t="s">
        <v>11820</v>
      </c>
      <c r="D6202" s="196">
        <v>14</v>
      </c>
      <c r="E6202" s="197" t="s">
        <v>144</v>
      </c>
      <c r="F6202" s="196" t="s">
        <v>144</v>
      </c>
      <c r="G6202" s="196">
        <v>97633</v>
      </c>
      <c r="H6202" s="196" t="s">
        <v>11832</v>
      </c>
      <c r="I6202" s="196" t="s">
        <v>5650</v>
      </c>
      <c r="J6202" s="196" t="s">
        <v>5503</v>
      </c>
      <c r="K6202" s="197">
        <v>18.260000000000002</v>
      </c>
      <c r="L6202" s="196" t="s">
        <v>5433</v>
      </c>
    </row>
    <row r="6203" spans="1:12" ht="15.75">
      <c r="A6203" s="196" t="s">
        <v>11818</v>
      </c>
      <c r="B6203" s="196" t="s">
        <v>11819</v>
      </c>
      <c r="C6203" s="196" t="s">
        <v>11820</v>
      </c>
      <c r="D6203" s="196">
        <v>14</v>
      </c>
      <c r="E6203" s="197" t="s">
        <v>144</v>
      </c>
      <c r="F6203" s="196" t="s">
        <v>144</v>
      </c>
      <c r="G6203" s="196">
        <v>97634</v>
      </c>
      <c r="H6203" s="196" t="s">
        <v>11833</v>
      </c>
      <c r="I6203" s="196" t="s">
        <v>5650</v>
      </c>
      <c r="J6203" s="196" t="s">
        <v>5432</v>
      </c>
      <c r="K6203" s="197">
        <v>9.98</v>
      </c>
      <c r="L6203" s="196" t="s">
        <v>5433</v>
      </c>
    </row>
    <row r="6204" spans="1:12" ht="15.75">
      <c r="A6204" s="196" t="s">
        <v>11818</v>
      </c>
      <c r="B6204" s="196" t="s">
        <v>11819</v>
      </c>
      <c r="C6204" s="196" t="s">
        <v>11820</v>
      </c>
      <c r="D6204" s="196">
        <v>14</v>
      </c>
      <c r="E6204" s="197" t="s">
        <v>144</v>
      </c>
      <c r="F6204" s="196" t="s">
        <v>144</v>
      </c>
      <c r="G6204" s="196">
        <v>97635</v>
      </c>
      <c r="H6204" s="196" t="s">
        <v>11834</v>
      </c>
      <c r="I6204" s="196" t="s">
        <v>5650</v>
      </c>
      <c r="J6204" s="196" t="s">
        <v>5503</v>
      </c>
      <c r="K6204" s="197">
        <v>12.74</v>
      </c>
      <c r="L6204" s="196" t="s">
        <v>5433</v>
      </c>
    </row>
    <row r="6205" spans="1:12" ht="15.75">
      <c r="A6205" s="196" t="s">
        <v>11818</v>
      </c>
      <c r="B6205" s="196" t="s">
        <v>11819</v>
      </c>
      <c r="C6205" s="196" t="s">
        <v>11820</v>
      </c>
      <c r="D6205" s="196">
        <v>14</v>
      </c>
      <c r="E6205" s="197" t="s">
        <v>144</v>
      </c>
      <c r="F6205" s="196" t="s">
        <v>144</v>
      </c>
      <c r="G6205" s="196">
        <v>97636</v>
      </c>
      <c r="H6205" s="196" t="s">
        <v>11835</v>
      </c>
      <c r="I6205" s="196" t="s">
        <v>5650</v>
      </c>
      <c r="J6205" s="196" t="s">
        <v>5432</v>
      </c>
      <c r="K6205" s="197">
        <v>12.79</v>
      </c>
      <c r="L6205" s="196" t="s">
        <v>5433</v>
      </c>
    </row>
    <row r="6206" spans="1:12" ht="15.75">
      <c r="A6206" s="196" t="s">
        <v>11818</v>
      </c>
      <c r="B6206" s="196" t="s">
        <v>11819</v>
      </c>
      <c r="C6206" s="196" t="s">
        <v>11820</v>
      </c>
      <c r="D6206" s="196">
        <v>14</v>
      </c>
      <c r="E6206" s="197" t="s">
        <v>144</v>
      </c>
      <c r="F6206" s="196" t="s">
        <v>144</v>
      </c>
      <c r="G6206" s="196">
        <v>97637</v>
      </c>
      <c r="H6206" s="196" t="s">
        <v>11836</v>
      </c>
      <c r="I6206" s="196" t="s">
        <v>5650</v>
      </c>
      <c r="J6206" s="196" t="s">
        <v>5503</v>
      </c>
      <c r="K6206" s="197">
        <v>2.09</v>
      </c>
      <c r="L6206" s="196" t="s">
        <v>5433</v>
      </c>
    </row>
    <row r="6207" spans="1:12" ht="15.75">
      <c r="A6207" s="196" t="s">
        <v>11818</v>
      </c>
      <c r="B6207" s="196" t="s">
        <v>11819</v>
      </c>
      <c r="C6207" s="196" t="s">
        <v>11820</v>
      </c>
      <c r="D6207" s="196">
        <v>14</v>
      </c>
      <c r="E6207" s="197" t="s">
        <v>144</v>
      </c>
      <c r="F6207" s="196" t="s">
        <v>144</v>
      </c>
      <c r="G6207" s="196">
        <v>97638</v>
      </c>
      <c r="H6207" s="196" t="s">
        <v>11837</v>
      </c>
      <c r="I6207" s="196" t="s">
        <v>5650</v>
      </c>
      <c r="J6207" s="196" t="s">
        <v>5503</v>
      </c>
      <c r="K6207" s="197">
        <v>6.09</v>
      </c>
      <c r="L6207" s="196" t="s">
        <v>5433</v>
      </c>
    </row>
    <row r="6208" spans="1:12" ht="15.75">
      <c r="A6208" s="196" t="s">
        <v>11818</v>
      </c>
      <c r="B6208" s="196" t="s">
        <v>11819</v>
      </c>
      <c r="C6208" s="196" t="s">
        <v>11820</v>
      </c>
      <c r="D6208" s="196">
        <v>14</v>
      </c>
      <c r="E6208" s="197" t="s">
        <v>144</v>
      </c>
      <c r="F6208" s="196" t="s">
        <v>144</v>
      </c>
      <c r="G6208" s="196">
        <v>97639</v>
      </c>
      <c r="H6208" s="196" t="s">
        <v>11838</v>
      </c>
      <c r="I6208" s="196" t="s">
        <v>5650</v>
      </c>
      <c r="J6208" s="196" t="s">
        <v>5884</v>
      </c>
      <c r="K6208" s="197">
        <v>16.2</v>
      </c>
      <c r="L6208" s="196" t="s">
        <v>5433</v>
      </c>
    </row>
    <row r="6209" spans="1:12" ht="15.75">
      <c r="A6209" s="196" t="s">
        <v>11818</v>
      </c>
      <c r="B6209" s="196" t="s">
        <v>11819</v>
      </c>
      <c r="C6209" s="196" t="s">
        <v>11820</v>
      </c>
      <c r="D6209" s="196">
        <v>14</v>
      </c>
      <c r="E6209" s="197" t="s">
        <v>144</v>
      </c>
      <c r="F6209" s="196" t="s">
        <v>144</v>
      </c>
      <c r="G6209" s="196">
        <v>97640</v>
      </c>
      <c r="H6209" s="196" t="s">
        <v>11839</v>
      </c>
      <c r="I6209" s="196" t="s">
        <v>5650</v>
      </c>
      <c r="J6209" s="196" t="s">
        <v>5503</v>
      </c>
      <c r="K6209" s="197">
        <v>1.32</v>
      </c>
      <c r="L6209" s="196" t="s">
        <v>5433</v>
      </c>
    </row>
    <row r="6210" spans="1:12" ht="15.75">
      <c r="A6210" s="196" t="s">
        <v>11818</v>
      </c>
      <c r="B6210" s="196" t="s">
        <v>11819</v>
      </c>
      <c r="C6210" s="196" t="s">
        <v>11820</v>
      </c>
      <c r="D6210" s="196">
        <v>14</v>
      </c>
      <c r="E6210" s="197" t="s">
        <v>144</v>
      </c>
      <c r="F6210" s="196" t="s">
        <v>144</v>
      </c>
      <c r="G6210" s="196">
        <v>97641</v>
      </c>
      <c r="H6210" s="196" t="s">
        <v>11840</v>
      </c>
      <c r="I6210" s="196" t="s">
        <v>5650</v>
      </c>
      <c r="J6210" s="196" t="s">
        <v>5503</v>
      </c>
      <c r="K6210" s="197">
        <v>4.04</v>
      </c>
      <c r="L6210" s="196" t="s">
        <v>5433</v>
      </c>
    </row>
    <row r="6211" spans="1:12" ht="15.75">
      <c r="A6211" s="196" t="s">
        <v>11818</v>
      </c>
      <c r="B6211" s="196" t="s">
        <v>11819</v>
      </c>
      <c r="C6211" s="196" t="s">
        <v>11820</v>
      </c>
      <c r="D6211" s="196">
        <v>14</v>
      </c>
      <c r="E6211" s="197" t="s">
        <v>144</v>
      </c>
      <c r="F6211" s="196" t="s">
        <v>144</v>
      </c>
      <c r="G6211" s="196">
        <v>97642</v>
      </c>
      <c r="H6211" s="196" t="s">
        <v>11841</v>
      </c>
      <c r="I6211" s="196" t="s">
        <v>5650</v>
      </c>
      <c r="J6211" s="196" t="s">
        <v>5503</v>
      </c>
      <c r="K6211" s="197">
        <v>2.36</v>
      </c>
      <c r="L6211" s="196" t="s">
        <v>5433</v>
      </c>
    </row>
    <row r="6212" spans="1:12" ht="15.75">
      <c r="A6212" s="196" t="s">
        <v>11818</v>
      </c>
      <c r="B6212" s="196" t="s">
        <v>11819</v>
      </c>
      <c r="C6212" s="196" t="s">
        <v>11820</v>
      </c>
      <c r="D6212" s="196">
        <v>14</v>
      </c>
      <c r="E6212" s="197" t="s">
        <v>144</v>
      </c>
      <c r="F6212" s="196" t="s">
        <v>144</v>
      </c>
      <c r="G6212" s="196">
        <v>97643</v>
      </c>
      <c r="H6212" s="196" t="s">
        <v>11842</v>
      </c>
      <c r="I6212" s="196" t="s">
        <v>5650</v>
      </c>
      <c r="J6212" s="196" t="s">
        <v>5884</v>
      </c>
      <c r="K6212" s="197">
        <v>19.87</v>
      </c>
      <c r="L6212" s="196" t="s">
        <v>5433</v>
      </c>
    </row>
    <row r="6213" spans="1:12" ht="15.75">
      <c r="A6213" s="196" t="s">
        <v>11818</v>
      </c>
      <c r="B6213" s="196" t="s">
        <v>11819</v>
      </c>
      <c r="C6213" s="196" t="s">
        <v>11820</v>
      </c>
      <c r="D6213" s="196">
        <v>14</v>
      </c>
      <c r="E6213" s="197" t="s">
        <v>144</v>
      </c>
      <c r="F6213" s="196" t="s">
        <v>144</v>
      </c>
      <c r="G6213" s="196">
        <v>97644</v>
      </c>
      <c r="H6213" s="196" t="s">
        <v>11843</v>
      </c>
      <c r="I6213" s="196" t="s">
        <v>5650</v>
      </c>
      <c r="J6213" s="196" t="s">
        <v>5884</v>
      </c>
      <c r="K6213" s="197">
        <v>7.48</v>
      </c>
      <c r="L6213" s="196" t="s">
        <v>5433</v>
      </c>
    </row>
    <row r="6214" spans="1:12" ht="15.75">
      <c r="A6214" s="196" t="s">
        <v>11818</v>
      </c>
      <c r="B6214" s="196" t="s">
        <v>11819</v>
      </c>
      <c r="C6214" s="196" t="s">
        <v>11820</v>
      </c>
      <c r="D6214" s="196">
        <v>14</v>
      </c>
      <c r="E6214" s="197" t="s">
        <v>144</v>
      </c>
      <c r="F6214" s="196" t="s">
        <v>144</v>
      </c>
      <c r="G6214" s="196">
        <v>97645</v>
      </c>
      <c r="H6214" s="196" t="s">
        <v>11844</v>
      </c>
      <c r="I6214" s="196" t="s">
        <v>5650</v>
      </c>
      <c r="J6214" s="196" t="s">
        <v>5503</v>
      </c>
      <c r="K6214" s="197">
        <v>26.08</v>
      </c>
      <c r="L6214" s="196" t="s">
        <v>5433</v>
      </c>
    </row>
    <row r="6215" spans="1:12" ht="15.75">
      <c r="A6215" s="196" t="s">
        <v>11818</v>
      </c>
      <c r="B6215" s="196" t="s">
        <v>11819</v>
      </c>
      <c r="C6215" s="196" t="s">
        <v>11820</v>
      </c>
      <c r="D6215" s="196">
        <v>14</v>
      </c>
      <c r="E6215" s="197" t="s">
        <v>144</v>
      </c>
      <c r="F6215" s="196" t="s">
        <v>144</v>
      </c>
      <c r="G6215" s="196">
        <v>97647</v>
      </c>
      <c r="H6215" s="196" t="s">
        <v>11845</v>
      </c>
      <c r="I6215" s="196" t="s">
        <v>5650</v>
      </c>
      <c r="J6215" s="196" t="s">
        <v>5503</v>
      </c>
      <c r="K6215" s="197">
        <v>2.87</v>
      </c>
      <c r="L6215" s="196" t="s">
        <v>5433</v>
      </c>
    </row>
    <row r="6216" spans="1:12" ht="15.75">
      <c r="A6216" s="196" t="s">
        <v>11818</v>
      </c>
      <c r="B6216" s="196" t="s">
        <v>11819</v>
      </c>
      <c r="C6216" s="196" t="s">
        <v>11820</v>
      </c>
      <c r="D6216" s="196">
        <v>14</v>
      </c>
      <c r="E6216" s="197" t="s">
        <v>144</v>
      </c>
      <c r="F6216" s="196" t="s">
        <v>144</v>
      </c>
      <c r="G6216" s="196">
        <v>97648</v>
      </c>
      <c r="H6216" s="196" t="s">
        <v>11846</v>
      </c>
      <c r="I6216" s="196" t="s">
        <v>5650</v>
      </c>
      <c r="J6216" s="196" t="s">
        <v>5503</v>
      </c>
      <c r="K6216" s="197">
        <v>1.65</v>
      </c>
      <c r="L6216" s="196" t="s">
        <v>5433</v>
      </c>
    </row>
    <row r="6217" spans="1:12" ht="15.75">
      <c r="A6217" s="196" t="s">
        <v>11818</v>
      </c>
      <c r="B6217" s="196" t="s">
        <v>11819</v>
      </c>
      <c r="C6217" s="196" t="s">
        <v>11820</v>
      </c>
      <c r="D6217" s="196">
        <v>14</v>
      </c>
      <c r="E6217" s="197" t="s">
        <v>144</v>
      </c>
      <c r="F6217" s="196" t="s">
        <v>144</v>
      </c>
      <c r="G6217" s="196">
        <v>97649</v>
      </c>
      <c r="H6217" s="196" t="s">
        <v>11847</v>
      </c>
      <c r="I6217" s="196" t="s">
        <v>5650</v>
      </c>
      <c r="J6217" s="196" t="s">
        <v>5432</v>
      </c>
      <c r="K6217" s="197">
        <v>3.51</v>
      </c>
      <c r="L6217" s="196" t="s">
        <v>5433</v>
      </c>
    </row>
    <row r="6218" spans="1:12" ht="15.75">
      <c r="A6218" s="196" t="s">
        <v>11818</v>
      </c>
      <c r="B6218" s="196" t="s">
        <v>11819</v>
      </c>
      <c r="C6218" s="196" t="s">
        <v>11820</v>
      </c>
      <c r="D6218" s="196">
        <v>14</v>
      </c>
      <c r="E6218" s="197" t="s">
        <v>144</v>
      </c>
      <c r="F6218" s="196" t="s">
        <v>144</v>
      </c>
      <c r="G6218" s="196">
        <v>97650</v>
      </c>
      <c r="H6218" s="196" t="s">
        <v>11848</v>
      </c>
      <c r="I6218" s="196" t="s">
        <v>5650</v>
      </c>
      <c r="J6218" s="196" t="s">
        <v>5503</v>
      </c>
      <c r="K6218" s="197">
        <v>6.19</v>
      </c>
      <c r="L6218" s="196" t="s">
        <v>5433</v>
      </c>
    </row>
    <row r="6219" spans="1:12" ht="15.75">
      <c r="A6219" s="196" t="s">
        <v>11818</v>
      </c>
      <c r="B6219" s="196" t="s">
        <v>11819</v>
      </c>
      <c r="C6219" s="196" t="s">
        <v>11820</v>
      </c>
      <c r="D6219" s="196">
        <v>14</v>
      </c>
      <c r="E6219" s="197" t="s">
        <v>144</v>
      </c>
      <c r="F6219" s="196" t="s">
        <v>144</v>
      </c>
      <c r="G6219" s="196">
        <v>97651</v>
      </c>
      <c r="H6219" s="196" t="s">
        <v>11849</v>
      </c>
      <c r="I6219" s="196" t="s">
        <v>5502</v>
      </c>
      <c r="J6219" s="196" t="s">
        <v>5503</v>
      </c>
      <c r="K6219" s="197">
        <v>68.48</v>
      </c>
      <c r="L6219" s="196" t="s">
        <v>5433</v>
      </c>
    </row>
    <row r="6220" spans="1:12" ht="15.75">
      <c r="A6220" s="196" t="s">
        <v>11818</v>
      </c>
      <c r="B6220" s="196" t="s">
        <v>11819</v>
      </c>
      <c r="C6220" s="196" t="s">
        <v>11820</v>
      </c>
      <c r="D6220" s="196">
        <v>14</v>
      </c>
      <c r="E6220" s="197" t="s">
        <v>144</v>
      </c>
      <c r="F6220" s="196" t="s">
        <v>144</v>
      </c>
      <c r="G6220" s="196">
        <v>97652</v>
      </c>
      <c r="H6220" s="196" t="s">
        <v>11850</v>
      </c>
      <c r="I6220" s="196" t="s">
        <v>5502</v>
      </c>
      <c r="J6220" s="196" t="s">
        <v>5503</v>
      </c>
      <c r="K6220" s="197">
        <v>155.25</v>
      </c>
      <c r="L6220" s="196" t="s">
        <v>5433</v>
      </c>
    </row>
    <row r="6221" spans="1:12" ht="15.75">
      <c r="A6221" s="196" t="s">
        <v>11818</v>
      </c>
      <c r="B6221" s="196" t="s">
        <v>11819</v>
      </c>
      <c r="C6221" s="196" t="s">
        <v>11820</v>
      </c>
      <c r="D6221" s="196">
        <v>14</v>
      </c>
      <c r="E6221" s="197" t="s">
        <v>144</v>
      </c>
      <c r="F6221" s="196" t="s">
        <v>144</v>
      </c>
      <c r="G6221" s="196">
        <v>97653</v>
      </c>
      <c r="H6221" s="196" t="s">
        <v>11851</v>
      </c>
      <c r="I6221" s="196" t="s">
        <v>5502</v>
      </c>
      <c r="J6221" s="196" t="s">
        <v>5432</v>
      </c>
      <c r="K6221" s="197">
        <v>91.19</v>
      </c>
      <c r="L6221" s="196" t="s">
        <v>5433</v>
      </c>
    </row>
    <row r="6222" spans="1:12" ht="15.75">
      <c r="A6222" s="196" t="s">
        <v>11818</v>
      </c>
      <c r="B6222" s="196" t="s">
        <v>11819</v>
      </c>
      <c r="C6222" s="196" t="s">
        <v>11820</v>
      </c>
      <c r="D6222" s="196">
        <v>14</v>
      </c>
      <c r="E6222" s="197" t="s">
        <v>144</v>
      </c>
      <c r="F6222" s="196" t="s">
        <v>144</v>
      </c>
      <c r="G6222" s="196">
        <v>97654</v>
      </c>
      <c r="H6222" s="196" t="s">
        <v>11852</v>
      </c>
      <c r="I6222" s="196" t="s">
        <v>5502</v>
      </c>
      <c r="J6222" s="196" t="s">
        <v>5432</v>
      </c>
      <c r="K6222" s="197">
        <v>114.95</v>
      </c>
      <c r="L6222" s="196" t="s">
        <v>5433</v>
      </c>
    </row>
    <row r="6223" spans="1:12" ht="15.75">
      <c r="A6223" s="196" t="s">
        <v>11818</v>
      </c>
      <c r="B6223" s="196" t="s">
        <v>11819</v>
      </c>
      <c r="C6223" s="196" t="s">
        <v>11820</v>
      </c>
      <c r="D6223" s="196">
        <v>14</v>
      </c>
      <c r="E6223" s="197" t="s">
        <v>144</v>
      </c>
      <c r="F6223" s="196" t="s">
        <v>144</v>
      </c>
      <c r="G6223" s="196">
        <v>97655</v>
      </c>
      <c r="H6223" s="196" t="s">
        <v>11853</v>
      </c>
      <c r="I6223" s="196" t="s">
        <v>5650</v>
      </c>
      <c r="J6223" s="196" t="s">
        <v>5432</v>
      </c>
      <c r="K6223" s="197">
        <v>17.350000000000001</v>
      </c>
      <c r="L6223" s="196" t="s">
        <v>5433</v>
      </c>
    </row>
    <row r="6224" spans="1:12" ht="15.75">
      <c r="A6224" s="196" t="s">
        <v>11818</v>
      </c>
      <c r="B6224" s="196" t="s">
        <v>11819</v>
      </c>
      <c r="C6224" s="196" t="s">
        <v>11820</v>
      </c>
      <c r="D6224" s="196">
        <v>14</v>
      </c>
      <c r="E6224" s="197" t="s">
        <v>144</v>
      </c>
      <c r="F6224" s="196" t="s">
        <v>144</v>
      </c>
      <c r="G6224" s="196">
        <v>97656</v>
      </c>
      <c r="H6224" s="196" t="s">
        <v>11854</v>
      </c>
      <c r="I6224" s="196" t="s">
        <v>5502</v>
      </c>
      <c r="J6224" s="196" t="s">
        <v>5432</v>
      </c>
      <c r="K6224" s="197">
        <v>174.99</v>
      </c>
      <c r="L6224" s="196" t="s">
        <v>5433</v>
      </c>
    </row>
    <row r="6225" spans="1:12" ht="15.75">
      <c r="A6225" s="196" t="s">
        <v>11818</v>
      </c>
      <c r="B6225" s="196" t="s">
        <v>11819</v>
      </c>
      <c r="C6225" s="196" t="s">
        <v>11820</v>
      </c>
      <c r="D6225" s="196">
        <v>14</v>
      </c>
      <c r="E6225" s="197" t="s">
        <v>144</v>
      </c>
      <c r="F6225" s="196" t="s">
        <v>144</v>
      </c>
      <c r="G6225" s="196">
        <v>97657</v>
      </c>
      <c r="H6225" s="196" t="s">
        <v>11855</v>
      </c>
      <c r="I6225" s="196" t="s">
        <v>5502</v>
      </c>
      <c r="J6225" s="196" t="s">
        <v>5432</v>
      </c>
      <c r="K6225" s="197">
        <v>346.84</v>
      </c>
      <c r="L6225" s="196" t="s">
        <v>5433</v>
      </c>
    </row>
    <row r="6226" spans="1:12" ht="15.75">
      <c r="A6226" s="196" t="s">
        <v>11818</v>
      </c>
      <c r="B6226" s="196" t="s">
        <v>11819</v>
      </c>
      <c r="C6226" s="196" t="s">
        <v>11820</v>
      </c>
      <c r="D6226" s="196">
        <v>14</v>
      </c>
      <c r="E6226" s="197" t="s">
        <v>144</v>
      </c>
      <c r="F6226" s="196" t="s">
        <v>144</v>
      </c>
      <c r="G6226" s="196">
        <v>97658</v>
      </c>
      <c r="H6226" s="196" t="s">
        <v>11856</v>
      </c>
      <c r="I6226" s="196" t="s">
        <v>5502</v>
      </c>
      <c r="J6226" s="196" t="s">
        <v>5432</v>
      </c>
      <c r="K6226" s="197">
        <v>133.62</v>
      </c>
      <c r="L6226" s="196" t="s">
        <v>5433</v>
      </c>
    </row>
    <row r="6227" spans="1:12" ht="15.75">
      <c r="A6227" s="196" t="s">
        <v>11818</v>
      </c>
      <c r="B6227" s="196" t="s">
        <v>11819</v>
      </c>
      <c r="C6227" s="196" t="s">
        <v>11820</v>
      </c>
      <c r="D6227" s="196">
        <v>14</v>
      </c>
      <c r="E6227" s="197" t="s">
        <v>144</v>
      </c>
      <c r="F6227" s="196" t="s">
        <v>144</v>
      </c>
      <c r="G6227" s="196">
        <v>97659</v>
      </c>
      <c r="H6227" s="196" t="s">
        <v>11857</v>
      </c>
      <c r="I6227" s="196" t="s">
        <v>5502</v>
      </c>
      <c r="J6227" s="196" t="s">
        <v>5432</v>
      </c>
      <c r="K6227" s="197">
        <v>183.26</v>
      </c>
      <c r="L6227" s="196" t="s">
        <v>5433</v>
      </c>
    </row>
    <row r="6228" spans="1:12" ht="15.75">
      <c r="A6228" s="196" t="s">
        <v>11818</v>
      </c>
      <c r="B6228" s="196" t="s">
        <v>11819</v>
      </c>
      <c r="C6228" s="196" t="s">
        <v>11820</v>
      </c>
      <c r="D6228" s="196">
        <v>14</v>
      </c>
      <c r="E6228" s="197" t="s">
        <v>144</v>
      </c>
      <c r="F6228" s="196" t="s">
        <v>144</v>
      </c>
      <c r="G6228" s="196">
        <v>97660</v>
      </c>
      <c r="H6228" s="196" t="s">
        <v>11858</v>
      </c>
      <c r="I6228" s="196" t="s">
        <v>5502</v>
      </c>
      <c r="J6228" s="196" t="s">
        <v>5884</v>
      </c>
      <c r="K6228" s="197">
        <v>0.54</v>
      </c>
      <c r="L6228" s="196" t="s">
        <v>5433</v>
      </c>
    </row>
    <row r="6229" spans="1:12" ht="15.75">
      <c r="A6229" s="196" t="s">
        <v>11818</v>
      </c>
      <c r="B6229" s="196" t="s">
        <v>11819</v>
      </c>
      <c r="C6229" s="196" t="s">
        <v>11820</v>
      </c>
      <c r="D6229" s="196">
        <v>14</v>
      </c>
      <c r="E6229" s="197" t="s">
        <v>144</v>
      </c>
      <c r="F6229" s="196" t="s">
        <v>144</v>
      </c>
      <c r="G6229" s="196">
        <v>97661</v>
      </c>
      <c r="H6229" s="196" t="s">
        <v>11859</v>
      </c>
      <c r="I6229" s="196" t="s">
        <v>5431</v>
      </c>
      <c r="J6229" s="196" t="s">
        <v>5884</v>
      </c>
      <c r="K6229" s="197">
        <v>0.54</v>
      </c>
      <c r="L6229" s="196" t="s">
        <v>5433</v>
      </c>
    </row>
    <row r="6230" spans="1:12" ht="15.75">
      <c r="A6230" s="196" t="s">
        <v>11818</v>
      </c>
      <c r="B6230" s="196" t="s">
        <v>11819</v>
      </c>
      <c r="C6230" s="196" t="s">
        <v>11820</v>
      </c>
      <c r="D6230" s="196">
        <v>14</v>
      </c>
      <c r="E6230" s="197" t="s">
        <v>144</v>
      </c>
      <c r="F6230" s="196" t="s">
        <v>144</v>
      </c>
      <c r="G6230" s="196">
        <v>97662</v>
      </c>
      <c r="H6230" s="196" t="s">
        <v>11860</v>
      </c>
      <c r="I6230" s="196" t="s">
        <v>5431</v>
      </c>
      <c r="J6230" s="196" t="s">
        <v>5884</v>
      </c>
      <c r="K6230" s="197">
        <v>0.4</v>
      </c>
      <c r="L6230" s="196" t="s">
        <v>5433</v>
      </c>
    </row>
    <row r="6231" spans="1:12" ht="15.75">
      <c r="A6231" s="196" t="s">
        <v>11818</v>
      </c>
      <c r="B6231" s="196" t="s">
        <v>11819</v>
      </c>
      <c r="C6231" s="196" t="s">
        <v>11820</v>
      </c>
      <c r="D6231" s="196">
        <v>14</v>
      </c>
      <c r="E6231" s="197" t="s">
        <v>144</v>
      </c>
      <c r="F6231" s="196" t="s">
        <v>144</v>
      </c>
      <c r="G6231" s="196">
        <v>97663</v>
      </c>
      <c r="H6231" s="196" t="s">
        <v>11861</v>
      </c>
      <c r="I6231" s="196" t="s">
        <v>5502</v>
      </c>
      <c r="J6231" s="196" t="s">
        <v>5884</v>
      </c>
      <c r="K6231" s="197">
        <v>9.91</v>
      </c>
      <c r="L6231" s="196" t="s">
        <v>5433</v>
      </c>
    </row>
    <row r="6232" spans="1:12" ht="15.75">
      <c r="A6232" s="196" t="s">
        <v>11818</v>
      </c>
      <c r="B6232" s="196" t="s">
        <v>11819</v>
      </c>
      <c r="C6232" s="196" t="s">
        <v>11820</v>
      </c>
      <c r="D6232" s="196">
        <v>14</v>
      </c>
      <c r="E6232" s="197" t="s">
        <v>144</v>
      </c>
      <c r="F6232" s="196" t="s">
        <v>144</v>
      </c>
      <c r="G6232" s="196">
        <v>97664</v>
      </c>
      <c r="H6232" s="196" t="s">
        <v>11862</v>
      </c>
      <c r="I6232" s="196" t="s">
        <v>5502</v>
      </c>
      <c r="J6232" s="196" t="s">
        <v>5884</v>
      </c>
      <c r="K6232" s="197">
        <v>1.23</v>
      </c>
      <c r="L6232" s="196" t="s">
        <v>5433</v>
      </c>
    </row>
    <row r="6233" spans="1:12" ht="15.75">
      <c r="A6233" s="196" t="s">
        <v>11818</v>
      </c>
      <c r="B6233" s="196" t="s">
        <v>11819</v>
      </c>
      <c r="C6233" s="196" t="s">
        <v>11820</v>
      </c>
      <c r="D6233" s="196">
        <v>14</v>
      </c>
      <c r="E6233" s="197" t="s">
        <v>144</v>
      </c>
      <c r="F6233" s="196" t="s">
        <v>144</v>
      </c>
      <c r="G6233" s="196">
        <v>97665</v>
      </c>
      <c r="H6233" s="196" t="s">
        <v>11863</v>
      </c>
      <c r="I6233" s="196" t="s">
        <v>5502</v>
      </c>
      <c r="J6233" s="196" t="s">
        <v>5884</v>
      </c>
      <c r="K6233" s="197">
        <v>1.03</v>
      </c>
      <c r="L6233" s="196" t="s">
        <v>5433</v>
      </c>
    </row>
    <row r="6234" spans="1:12" ht="15.75">
      <c r="A6234" s="196" t="s">
        <v>11818</v>
      </c>
      <c r="B6234" s="196" t="s">
        <v>11819</v>
      </c>
      <c r="C6234" s="196" t="s">
        <v>11820</v>
      </c>
      <c r="D6234" s="196">
        <v>14</v>
      </c>
      <c r="E6234" s="197" t="s">
        <v>144</v>
      </c>
      <c r="F6234" s="196" t="s">
        <v>144</v>
      </c>
      <c r="G6234" s="196">
        <v>97666</v>
      </c>
      <c r="H6234" s="196" t="s">
        <v>11864</v>
      </c>
      <c r="I6234" s="196" t="s">
        <v>5502</v>
      </c>
      <c r="J6234" s="196" t="s">
        <v>5884</v>
      </c>
      <c r="K6234" s="197">
        <v>7.22</v>
      </c>
      <c r="L6234" s="196" t="s">
        <v>5433</v>
      </c>
    </row>
    <row r="6235" spans="1:12" ht="15.75">
      <c r="A6235" s="196" t="s">
        <v>11865</v>
      </c>
      <c r="B6235" s="196" t="s">
        <v>11866</v>
      </c>
      <c r="C6235" s="196" t="s">
        <v>11867</v>
      </c>
      <c r="D6235" s="196">
        <v>6</v>
      </c>
      <c r="E6235" s="197" t="s">
        <v>144</v>
      </c>
      <c r="F6235" s="196" t="s">
        <v>144</v>
      </c>
      <c r="G6235" s="196">
        <v>95967</v>
      </c>
      <c r="H6235" s="196" t="s">
        <v>11868</v>
      </c>
      <c r="I6235" s="196" t="s">
        <v>5986</v>
      </c>
      <c r="J6235" s="196" t="s">
        <v>5503</v>
      </c>
      <c r="K6235" s="197">
        <v>124.37</v>
      </c>
      <c r="L6235" s="196" t="s">
        <v>5433</v>
      </c>
    </row>
    <row r="6236" spans="1:12" ht="15.75">
      <c r="A6236" s="196" t="s">
        <v>11865</v>
      </c>
      <c r="B6236" s="196" t="s">
        <v>11866</v>
      </c>
      <c r="C6236" s="196" t="s">
        <v>11869</v>
      </c>
      <c r="D6236" s="196">
        <v>8</v>
      </c>
      <c r="E6236" s="197" t="s">
        <v>144</v>
      </c>
      <c r="F6236" s="196" t="s">
        <v>144</v>
      </c>
      <c r="G6236" s="196">
        <v>99058</v>
      </c>
      <c r="H6236" s="196" t="s">
        <v>11870</v>
      </c>
      <c r="I6236" s="196" t="s">
        <v>5502</v>
      </c>
      <c r="J6236" s="196" t="s">
        <v>5432</v>
      </c>
      <c r="K6236" s="197">
        <v>6.33</v>
      </c>
      <c r="L6236" s="196" t="s">
        <v>5433</v>
      </c>
    </row>
    <row r="6237" spans="1:12" ht="15.75">
      <c r="A6237" s="196" t="s">
        <v>11865</v>
      </c>
      <c r="B6237" s="196" t="s">
        <v>11866</v>
      </c>
      <c r="C6237" s="196" t="s">
        <v>11869</v>
      </c>
      <c r="D6237" s="196">
        <v>8</v>
      </c>
      <c r="E6237" s="197" t="s">
        <v>144</v>
      </c>
      <c r="F6237" s="196" t="s">
        <v>144</v>
      </c>
      <c r="G6237" s="196">
        <v>99059</v>
      </c>
      <c r="H6237" s="196" t="s">
        <v>11871</v>
      </c>
      <c r="I6237" s="196" t="s">
        <v>5431</v>
      </c>
      <c r="J6237" s="196" t="s">
        <v>5503</v>
      </c>
      <c r="K6237" s="197">
        <v>47.96</v>
      </c>
      <c r="L6237" s="196" t="s">
        <v>5433</v>
      </c>
    </row>
    <row r="6238" spans="1:12" ht="15.75">
      <c r="A6238" s="196" t="s">
        <v>11865</v>
      </c>
      <c r="B6238" s="196" t="s">
        <v>11866</v>
      </c>
      <c r="C6238" s="196" t="s">
        <v>11869</v>
      </c>
      <c r="D6238" s="196">
        <v>8</v>
      </c>
      <c r="E6238" s="197" t="s">
        <v>144</v>
      </c>
      <c r="F6238" s="196" t="s">
        <v>144</v>
      </c>
      <c r="G6238" s="196">
        <v>99060</v>
      </c>
      <c r="H6238" s="196" t="s">
        <v>11872</v>
      </c>
      <c r="I6238" s="196" t="s">
        <v>5502</v>
      </c>
      <c r="J6238" s="196" t="s">
        <v>5503</v>
      </c>
      <c r="K6238" s="197">
        <v>128.78</v>
      </c>
      <c r="L6238" s="196" t="s">
        <v>5433</v>
      </c>
    </row>
    <row r="6239" spans="1:12" ht="15.75">
      <c r="A6239" s="196" t="s">
        <v>11865</v>
      </c>
      <c r="B6239" s="196" t="s">
        <v>11866</v>
      </c>
      <c r="C6239" s="196" t="s">
        <v>11869</v>
      </c>
      <c r="D6239" s="196">
        <v>8</v>
      </c>
      <c r="E6239" s="197" t="s">
        <v>144</v>
      </c>
      <c r="F6239" s="196" t="s">
        <v>144</v>
      </c>
      <c r="G6239" s="196">
        <v>99061</v>
      </c>
      <c r="H6239" s="196" t="s">
        <v>11873</v>
      </c>
      <c r="I6239" s="196" t="s">
        <v>5502</v>
      </c>
      <c r="J6239" s="196" t="s">
        <v>5503</v>
      </c>
      <c r="K6239" s="197">
        <v>85.74</v>
      </c>
      <c r="L6239" s="196" t="s">
        <v>5433</v>
      </c>
    </row>
    <row r="6240" spans="1:12" ht="15.75">
      <c r="A6240" s="196" t="s">
        <v>11865</v>
      </c>
      <c r="B6240" s="196" t="s">
        <v>11866</v>
      </c>
      <c r="C6240" s="196" t="s">
        <v>11869</v>
      </c>
      <c r="D6240" s="196">
        <v>8</v>
      </c>
      <c r="E6240" s="197" t="s">
        <v>144</v>
      </c>
      <c r="F6240" s="196" t="s">
        <v>144</v>
      </c>
      <c r="G6240" s="196">
        <v>99062</v>
      </c>
      <c r="H6240" s="196" t="s">
        <v>11874</v>
      </c>
      <c r="I6240" s="196" t="s">
        <v>5502</v>
      </c>
      <c r="J6240" s="196" t="s">
        <v>5503</v>
      </c>
      <c r="K6240" s="197">
        <v>2.15</v>
      </c>
      <c r="L6240" s="196" t="s">
        <v>5433</v>
      </c>
    </row>
    <row r="6241" spans="1:12" ht="15.75">
      <c r="A6241" s="196" t="s">
        <v>11865</v>
      </c>
      <c r="B6241" s="196" t="s">
        <v>11866</v>
      </c>
      <c r="C6241" s="196" t="s">
        <v>11869</v>
      </c>
      <c r="D6241" s="196">
        <v>8</v>
      </c>
      <c r="E6241" s="197" t="s">
        <v>144</v>
      </c>
      <c r="F6241" s="196" t="s">
        <v>144</v>
      </c>
      <c r="G6241" s="196">
        <v>99063</v>
      </c>
      <c r="H6241" s="196" t="s">
        <v>11875</v>
      </c>
      <c r="I6241" s="196" t="s">
        <v>5431</v>
      </c>
      <c r="J6241" s="196" t="s">
        <v>5503</v>
      </c>
      <c r="K6241" s="197">
        <v>4.28</v>
      </c>
      <c r="L6241" s="196" t="s">
        <v>5433</v>
      </c>
    </row>
    <row r="6242" spans="1:12" ht="15.75">
      <c r="A6242" s="196" t="s">
        <v>11865</v>
      </c>
      <c r="B6242" s="196" t="s">
        <v>11866</v>
      </c>
      <c r="C6242" s="196" t="s">
        <v>11869</v>
      </c>
      <c r="D6242" s="196">
        <v>8</v>
      </c>
      <c r="E6242" s="197" t="s">
        <v>144</v>
      </c>
      <c r="F6242" s="196" t="s">
        <v>144</v>
      </c>
      <c r="G6242" s="196">
        <v>99064</v>
      </c>
      <c r="H6242" s="196" t="s">
        <v>11876</v>
      </c>
      <c r="I6242" s="196" t="s">
        <v>5431</v>
      </c>
      <c r="J6242" s="196" t="s">
        <v>5432</v>
      </c>
      <c r="K6242" s="197">
        <v>0.31</v>
      </c>
      <c r="L6242" s="196" t="s">
        <v>5433</v>
      </c>
    </row>
    <row r="6243" spans="1:12" ht="15.75">
      <c r="A6243" s="196" t="s">
        <v>11877</v>
      </c>
      <c r="B6243" s="196" t="s">
        <v>11878</v>
      </c>
      <c r="C6243" s="196" t="s">
        <v>11879</v>
      </c>
      <c r="D6243" s="196">
        <v>332</v>
      </c>
      <c r="E6243" s="197" t="s">
        <v>144</v>
      </c>
      <c r="F6243" s="196" t="s">
        <v>144</v>
      </c>
      <c r="G6243" s="196">
        <v>93588</v>
      </c>
      <c r="H6243" s="196" t="s">
        <v>11880</v>
      </c>
      <c r="I6243" s="196" t="s">
        <v>11689</v>
      </c>
      <c r="J6243" s="196" t="s">
        <v>5432</v>
      </c>
      <c r="K6243" s="197">
        <v>2.04</v>
      </c>
      <c r="L6243" s="196" t="s">
        <v>5433</v>
      </c>
    </row>
    <row r="6244" spans="1:12" ht="15.75">
      <c r="A6244" s="196" t="s">
        <v>11877</v>
      </c>
      <c r="B6244" s="196" t="s">
        <v>11878</v>
      </c>
      <c r="C6244" s="196" t="s">
        <v>11879</v>
      </c>
      <c r="D6244" s="196">
        <v>332</v>
      </c>
      <c r="E6244" s="197" t="s">
        <v>144</v>
      </c>
      <c r="F6244" s="196" t="s">
        <v>144</v>
      </c>
      <c r="G6244" s="196">
        <v>93589</v>
      </c>
      <c r="H6244" s="196" t="s">
        <v>11881</v>
      </c>
      <c r="I6244" s="196" t="s">
        <v>11689</v>
      </c>
      <c r="J6244" s="196" t="s">
        <v>5432</v>
      </c>
      <c r="K6244" s="197">
        <v>1.74</v>
      </c>
      <c r="L6244" s="196" t="s">
        <v>5433</v>
      </c>
    </row>
    <row r="6245" spans="1:12" ht="15.75">
      <c r="A6245" s="196" t="s">
        <v>11877</v>
      </c>
      <c r="B6245" s="196" t="s">
        <v>11878</v>
      </c>
      <c r="C6245" s="196" t="s">
        <v>11879</v>
      </c>
      <c r="D6245" s="196">
        <v>332</v>
      </c>
      <c r="E6245" s="197" t="s">
        <v>144</v>
      </c>
      <c r="F6245" s="196" t="s">
        <v>144</v>
      </c>
      <c r="G6245" s="196">
        <v>93590</v>
      </c>
      <c r="H6245" s="196" t="s">
        <v>11882</v>
      </c>
      <c r="I6245" s="196" t="s">
        <v>11689</v>
      </c>
      <c r="J6245" s="196" t="s">
        <v>5432</v>
      </c>
      <c r="K6245" s="197">
        <v>0.63</v>
      </c>
      <c r="L6245" s="196" t="s">
        <v>5433</v>
      </c>
    </row>
    <row r="6246" spans="1:12" ht="15.75">
      <c r="A6246" s="196" t="s">
        <v>11877</v>
      </c>
      <c r="B6246" s="196" t="s">
        <v>11878</v>
      </c>
      <c r="C6246" s="196" t="s">
        <v>11879</v>
      </c>
      <c r="D6246" s="196">
        <v>332</v>
      </c>
      <c r="E6246" s="197" t="s">
        <v>144</v>
      </c>
      <c r="F6246" s="196" t="s">
        <v>144</v>
      </c>
      <c r="G6246" s="196">
        <v>93591</v>
      </c>
      <c r="H6246" s="196" t="s">
        <v>11883</v>
      </c>
      <c r="I6246" s="196" t="s">
        <v>11689</v>
      </c>
      <c r="J6246" s="196" t="s">
        <v>5432</v>
      </c>
      <c r="K6246" s="197">
        <v>1.83</v>
      </c>
      <c r="L6246" s="196" t="s">
        <v>5433</v>
      </c>
    </row>
    <row r="6247" spans="1:12" ht="15.75">
      <c r="A6247" s="196" t="s">
        <v>11877</v>
      </c>
      <c r="B6247" s="196" t="s">
        <v>11878</v>
      </c>
      <c r="C6247" s="196" t="s">
        <v>11879</v>
      </c>
      <c r="D6247" s="196">
        <v>332</v>
      </c>
      <c r="E6247" s="197" t="s">
        <v>144</v>
      </c>
      <c r="F6247" s="196" t="s">
        <v>144</v>
      </c>
      <c r="G6247" s="196">
        <v>93592</v>
      </c>
      <c r="H6247" s="196" t="s">
        <v>11884</v>
      </c>
      <c r="I6247" s="196" t="s">
        <v>11689</v>
      </c>
      <c r="J6247" s="196" t="s">
        <v>5432</v>
      </c>
      <c r="K6247" s="197">
        <v>1.59</v>
      </c>
      <c r="L6247" s="196" t="s">
        <v>5433</v>
      </c>
    </row>
    <row r="6248" spans="1:12" ht="15.75">
      <c r="A6248" s="196" t="s">
        <v>11877</v>
      </c>
      <c r="B6248" s="196" t="s">
        <v>11878</v>
      </c>
      <c r="C6248" s="196" t="s">
        <v>11879</v>
      </c>
      <c r="D6248" s="196">
        <v>332</v>
      </c>
      <c r="E6248" s="197" t="s">
        <v>144</v>
      </c>
      <c r="F6248" s="196" t="s">
        <v>144</v>
      </c>
      <c r="G6248" s="196">
        <v>93593</v>
      </c>
      <c r="H6248" s="196" t="s">
        <v>11885</v>
      </c>
      <c r="I6248" s="196" t="s">
        <v>11689</v>
      </c>
      <c r="J6248" s="196" t="s">
        <v>5432</v>
      </c>
      <c r="K6248" s="197">
        <v>0.57999999999999996</v>
      </c>
      <c r="L6248" s="196" t="s">
        <v>5433</v>
      </c>
    </row>
    <row r="6249" spans="1:12" ht="15.75">
      <c r="A6249" s="196" t="s">
        <v>11877</v>
      </c>
      <c r="B6249" s="196" t="s">
        <v>11878</v>
      </c>
      <c r="C6249" s="196" t="s">
        <v>11879</v>
      </c>
      <c r="D6249" s="196">
        <v>332</v>
      </c>
      <c r="E6249" s="197" t="s">
        <v>144</v>
      </c>
      <c r="F6249" s="196" t="s">
        <v>144</v>
      </c>
      <c r="G6249" s="196">
        <v>93594</v>
      </c>
      <c r="H6249" s="196" t="s">
        <v>11886</v>
      </c>
      <c r="I6249" s="196" t="s">
        <v>10607</v>
      </c>
      <c r="J6249" s="196" t="s">
        <v>5432</v>
      </c>
      <c r="K6249" s="197">
        <v>1.36</v>
      </c>
      <c r="L6249" s="196" t="s">
        <v>5433</v>
      </c>
    </row>
    <row r="6250" spans="1:12" ht="15.75">
      <c r="A6250" s="196" t="s">
        <v>11877</v>
      </c>
      <c r="B6250" s="196" t="s">
        <v>11878</v>
      </c>
      <c r="C6250" s="196" t="s">
        <v>11879</v>
      </c>
      <c r="D6250" s="196">
        <v>332</v>
      </c>
      <c r="E6250" s="197" t="s">
        <v>144</v>
      </c>
      <c r="F6250" s="196" t="s">
        <v>144</v>
      </c>
      <c r="G6250" s="196">
        <v>93595</v>
      </c>
      <c r="H6250" s="196" t="s">
        <v>11887</v>
      </c>
      <c r="I6250" s="196" t="s">
        <v>10607</v>
      </c>
      <c r="J6250" s="196" t="s">
        <v>5432</v>
      </c>
      <c r="K6250" s="197">
        <v>1.18</v>
      </c>
      <c r="L6250" s="196" t="s">
        <v>5433</v>
      </c>
    </row>
    <row r="6251" spans="1:12" ht="15.75">
      <c r="A6251" s="196" t="s">
        <v>11877</v>
      </c>
      <c r="B6251" s="196" t="s">
        <v>11878</v>
      </c>
      <c r="C6251" s="196" t="s">
        <v>11879</v>
      </c>
      <c r="D6251" s="196">
        <v>332</v>
      </c>
      <c r="E6251" s="197" t="s">
        <v>144</v>
      </c>
      <c r="F6251" s="196" t="s">
        <v>144</v>
      </c>
      <c r="G6251" s="196">
        <v>93596</v>
      </c>
      <c r="H6251" s="196" t="s">
        <v>11888</v>
      </c>
      <c r="I6251" s="196" t="s">
        <v>10607</v>
      </c>
      <c r="J6251" s="196" t="s">
        <v>5432</v>
      </c>
      <c r="K6251" s="197">
        <v>0.42</v>
      </c>
      <c r="L6251" s="196" t="s">
        <v>5433</v>
      </c>
    </row>
    <row r="6252" spans="1:12" ht="15.75">
      <c r="A6252" s="196" t="s">
        <v>11877</v>
      </c>
      <c r="B6252" s="196" t="s">
        <v>11878</v>
      </c>
      <c r="C6252" s="196" t="s">
        <v>11879</v>
      </c>
      <c r="D6252" s="196">
        <v>332</v>
      </c>
      <c r="E6252" s="197" t="s">
        <v>144</v>
      </c>
      <c r="F6252" s="196" t="s">
        <v>144</v>
      </c>
      <c r="G6252" s="196">
        <v>93597</v>
      </c>
      <c r="H6252" s="196" t="s">
        <v>11889</v>
      </c>
      <c r="I6252" s="196" t="s">
        <v>10607</v>
      </c>
      <c r="J6252" s="196" t="s">
        <v>5432</v>
      </c>
      <c r="K6252" s="197">
        <v>1.22</v>
      </c>
      <c r="L6252" s="196" t="s">
        <v>5433</v>
      </c>
    </row>
    <row r="6253" spans="1:12" ht="15.75">
      <c r="A6253" s="196" t="s">
        <v>11877</v>
      </c>
      <c r="B6253" s="196" t="s">
        <v>11878</v>
      </c>
      <c r="C6253" s="196" t="s">
        <v>11879</v>
      </c>
      <c r="D6253" s="196">
        <v>332</v>
      </c>
      <c r="E6253" s="197" t="s">
        <v>144</v>
      </c>
      <c r="F6253" s="196" t="s">
        <v>144</v>
      </c>
      <c r="G6253" s="196">
        <v>93598</v>
      </c>
      <c r="H6253" s="196" t="s">
        <v>11890</v>
      </c>
      <c r="I6253" s="196" t="s">
        <v>10607</v>
      </c>
      <c r="J6253" s="196" t="s">
        <v>5432</v>
      </c>
      <c r="K6253" s="197">
        <v>1.05</v>
      </c>
      <c r="L6253" s="196" t="s">
        <v>5433</v>
      </c>
    </row>
    <row r="6254" spans="1:12" ht="15.75">
      <c r="A6254" s="196" t="s">
        <v>11877</v>
      </c>
      <c r="B6254" s="196" t="s">
        <v>11878</v>
      </c>
      <c r="C6254" s="196" t="s">
        <v>11879</v>
      </c>
      <c r="D6254" s="196">
        <v>332</v>
      </c>
      <c r="E6254" s="197" t="s">
        <v>144</v>
      </c>
      <c r="F6254" s="196" t="s">
        <v>144</v>
      </c>
      <c r="G6254" s="196">
        <v>93599</v>
      </c>
      <c r="H6254" s="196" t="s">
        <v>11891</v>
      </c>
      <c r="I6254" s="196" t="s">
        <v>10607</v>
      </c>
      <c r="J6254" s="196" t="s">
        <v>5432</v>
      </c>
      <c r="K6254" s="197">
        <v>0.39</v>
      </c>
      <c r="L6254" s="196" t="s">
        <v>5433</v>
      </c>
    </row>
    <row r="6255" spans="1:12" ht="15.75">
      <c r="A6255" s="196" t="s">
        <v>11877</v>
      </c>
      <c r="B6255" s="196" t="s">
        <v>11878</v>
      </c>
      <c r="C6255" s="196" t="s">
        <v>11879</v>
      </c>
      <c r="D6255" s="196">
        <v>332</v>
      </c>
      <c r="E6255" s="197" t="s">
        <v>144</v>
      </c>
      <c r="F6255" s="196" t="s">
        <v>144</v>
      </c>
      <c r="G6255" s="196">
        <v>95425</v>
      </c>
      <c r="H6255" s="196" t="s">
        <v>11892</v>
      </c>
      <c r="I6255" s="196" t="s">
        <v>11689</v>
      </c>
      <c r="J6255" s="196" t="s">
        <v>5432</v>
      </c>
      <c r="K6255" s="197">
        <v>1.56</v>
      </c>
      <c r="L6255" s="196" t="s">
        <v>5433</v>
      </c>
    </row>
    <row r="6256" spans="1:12" ht="15.75">
      <c r="A6256" s="196" t="s">
        <v>11877</v>
      </c>
      <c r="B6256" s="196" t="s">
        <v>11878</v>
      </c>
      <c r="C6256" s="196" t="s">
        <v>11879</v>
      </c>
      <c r="D6256" s="196">
        <v>332</v>
      </c>
      <c r="E6256" s="197" t="s">
        <v>144</v>
      </c>
      <c r="F6256" s="196" t="s">
        <v>144</v>
      </c>
      <c r="G6256" s="196">
        <v>95426</v>
      </c>
      <c r="H6256" s="196" t="s">
        <v>11893</v>
      </c>
      <c r="I6256" s="196" t="s">
        <v>11689</v>
      </c>
      <c r="J6256" s="196" t="s">
        <v>5432</v>
      </c>
      <c r="K6256" s="197">
        <v>1.35</v>
      </c>
      <c r="L6256" s="196" t="s">
        <v>5433</v>
      </c>
    </row>
    <row r="6257" spans="1:12" ht="15.75">
      <c r="A6257" s="196" t="s">
        <v>11877</v>
      </c>
      <c r="B6257" s="196" t="s">
        <v>11878</v>
      </c>
      <c r="C6257" s="196" t="s">
        <v>11879</v>
      </c>
      <c r="D6257" s="196">
        <v>332</v>
      </c>
      <c r="E6257" s="197" t="s">
        <v>144</v>
      </c>
      <c r="F6257" s="196" t="s">
        <v>144</v>
      </c>
      <c r="G6257" s="196">
        <v>95427</v>
      </c>
      <c r="H6257" s="196" t="s">
        <v>11894</v>
      </c>
      <c r="I6257" s="196" t="s">
        <v>11689</v>
      </c>
      <c r="J6257" s="196" t="s">
        <v>5432</v>
      </c>
      <c r="K6257" s="197">
        <v>0.51</v>
      </c>
      <c r="L6257" s="196" t="s">
        <v>5433</v>
      </c>
    </row>
    <row r="6258" spans="1:12" ht="15.75">
      <c r="A6258" s="196" t="s">
        <v>11877</v>
      </c>
      <c r="B6258" s="196" t="s">
        <v>11878</v>
      </c>
      <c r="C6258" s="196" t="s">
        <v>11879</v>
      </c>
      <c r="D6258" s="196">
        <v>332</v>
      </c>
      <c r="E6258" s="197" t="s">
        <v>144</v>
      </c>
      <c r="F6258" s="196" t="s">
        <v>144</v>
      </c>
      <c r="G6258" s="196">
        <v>95428</v>
      </c>
      <c r="H6258" s="196" t="s">
        <v>11895</v>
      </c>
      <c r="I6258" s="196" t="s">
        <v>10607</v>
      </c>
      <c r="J6258" s="196" t="s">
        <v>5432</v>
      </c>
      <c r="K6258" s="197">
        <v>1.05</v>
      </c>
      <c r="L6258" s="196" t="s">
        <v>5433</v>
      </c>
    </row>
    <row r="6259" spans="1:12" ht="15.75">
      <c r="A6259" s="196" t="s">
        <v>11877</v>
      </c>
      <c r="B6259" s="196" t="s">
        <v>11878</v>
      </c>
      <c r="C6259" s="196" t="s">
        <v>11879</v>
      </c>
      <c r="D6259" s="196">
        <v>332</v>
      </c>
      <c r="E6259" s="197" t="s">
        <v>144</v>
      </c>
      <c r="F6259" s="196" t="s">
        <v>144</v>
      </c>
      <c r="G6259" s="196">
        <v>95429</v>
      </c>
      <c r="H6259" s="196" t="s">
        <v>11896</v>
      </c>
      <c r="I6259" s="196" t="s">
        <v>10607</v>
      </c>
      <c r="J6259" s="196" t="s">
        <v>5432</v>
      </c>
      <c r="K6259" s="197">
        <v>0.91</v>
      </c>
      <c r="L6259" s="196" t="s">
        <v>5433</v>
      </c>
    </row>
    <row r="6260" spans="1:12" ht="15.75">
      <c r="A6260" s="196" t="s">
        <v>11877</v>
      </c>
      <c r="B6260" s="196" t="s">
        <v>11878</v>
      </c>
      <c r="C6260" s="196" t="s">
        <v>11879</v>
      </c>
      <c r="D6260" s="196">
        <v>332</v>
      </c>
      <c r="E6260" s="197" t="s">
        <v>144</v>
      </c>
      <c r="F6260" s="196" t="s">
        <v>144</v>
      </c>
      <c r="G6260" s="196">
        <v>95430</v>
      </c>
      <c r="H6260" s="196" t="s">
        <v>11897</v>
      </c>
      <c r="I6260" s="196" t="s">
        <v>10607</v>
      </c>
      <c r="J6260" s="196" t="s">
        <v>5432</v>
      </c>
      <c r="K6260" s="197">
        <v>0.31</v>
      </c>
      <c r="L6260" s="196" t="s">
        <v>5433</v>
      </c>
    </row>
    <row r="6261" spans="1:12" ht="15.75">
      <c r="A6261" s="196" t="s">
        <v>11877</v>
      </c>
      <c r="B6261" s="196" t="s">
        <v>11878</v>
      </c>
      <c r="C6261" s="196" t="s">
        <v>11879</v>
      </c>
      <c r="D6261" s="196">
        <v>332</v>
      </c>
      <c r="E6261" s="197" t="s">
        <v>144</v>
      </c>
      <c r="F6261" s="196" t="s">
        <v>144</v>
      </c>
      <c r="G6261" s="196">
        <v>95875</v>
      </c>
      <c r="H6261" s="196" t="s">
        <v>11898</v>
      </c>
      <c r="I6261" s="196" t="s">
        <v>11689</v>
      </c>
      <c r="J6261" s="196" t="s">
        <v>5432</v>
      </c>
      <c r="K6261" s="197">
        <v>1.61</v>
      </c>
      <c r="L6261" s="196" t="s">
        <v>5433</v>
      </c>
    </row>
    <row r="6262" spans="1:12" ht="15.75">
      <c r="A6262" s="196" t="s">
        <v>11877</v>
      </c>
      <c r="B6262" s="196" t="s">
        <v>11878</v>
      </c>
      <c r="C6262" s="196" t="s">
        <v>11879</v>
      </c>
      <c r="D6262" s="196">
        <v>332</v>
      </c>
      <c r="E6262" s="197" t="s">
        <v>144</v>
      </c>
      <c r="F6262" s="196" t="s">
        <v>144</v>
      </c>
      <c r="G6262" s="196">
        <v>95876</v>
      </c>
      <c r="H6262" s="196" t="s">
        <v>11899</v>
      </c>
      <c r="I6262" s="196" t="s">
        <v>11689</v>
      </c>
      <c r="J6262" s="196" t="s">
        <v>5432</v>
      </c>
      <c r="K6262" s="197">
        <v>1.44</v>
      </c>
      <c r="L6262" s="196" t="s">
        <v>5433</v>
      </c>
    </row>
    <row r="6263" spans="1:12" ht="15.75">
      <c r="A6263" s="196" t="s">
        <v>11877</v>
      </c>
      <c r="B6263" s="196" t="s">
        <v>11878</v>
      </c>
      <c r="C6263" s="196" t="s">
        <v>11879</v>
      </c>
      <c r="D6263" s="196">
        <v>332</v>
      </c>
      <c r="E6263" s="197" t="s">
        <v>144</v>
      </c>
      <c r="F6263" s="196" t="s">
        <v>144</v>
      </c>
      <c r="G6263" s="196">
        <v>95877</v>
      </c>
      <c r="H6263" s="196" t="s">
        <v>11900</v>
      </c>
      <c r="I6263" s="196" t="s">
        <v>11689</v>
      </c>
      <c r="J6263" s="196" t="s">
        <v>5432</v>
      </c>
      <c r="K6263" s="197">
        <v>1.24</v>
      </c>
      <c r="L6263" s="196" t="s">
        <v>5433</v>
      </c>
    </row>
    <row r="6264" spans="1:12" ht="15.75">
      <c r="A6264" s="196" t="s">
        <v>11877</v>
      </c>
      <c r="B6264" s="196" t="s">
        <v>11878</v>
      </c>
      <c r="C6264" s="196" t="s">
        <v>11879</v>
      </c>
      <c r="D6264" s="196">
        <v>332</v>
      </c>
      <c r="E6264" s="197" t="s">
        <v>144</v>
      </c>
      <c r="F6264" s="196" t="s">
        <v>144</v>
      </c>
      <c r="G6264" s="196">
        <v>95878</v>
      </c>
      <c r="H6264" s="196" t="s">
        <v>11901</v>
      </c>
      <c r="I6264" s="196" t="s">
        <v>10607</v>
      </c>
      <c r="J6264" s="196" t="s">
        <v>5432</v>
      </c>
      <c r="K6264" s="197">
        <v>1.08</v>
      </c>
      <c r="L6264" s="196" t="s">
        <v>5433</v>
      </c>
    </row>
    <row r="6265" spans="1:12" ht="15.75">
      <c r="A6265" s="196" t="s">
        <v>11877</v>
      </c>
      <c r="B6265" s="196" t="s">
        <v>11878</v>
      </c>
      <c r="C6265" s="196" t="s">
        <v>11879</v>
      </c>
      <c r="D6265" s="196">
        <v>332</v>
      </c>
      <c r="E6265" s="197" t="s">
        <v>144</v>
      </c>
      <c r="F6265" s="196" t="s">
        <v>144</v>
      </c>
      <c r="G6265" s="196">
        <v>95879</v>
      </c>
      <c r="H6265" s="196" t="s">
        <v>11902</v>
      </c>
      <c r="I6265" s="196" t="s">
        <v>10607</v>
      </c>
      <c r="J6265" s="196" t="s">
        <v>5432</v>
      </c>
      <c r="K6265" s="197">
        <v>0.98</v>
      </c>
      <c r="L6265" s="196" t="s">
        <v>5433</v>
      </c>
    </row>
    <row r="6266" spans="1:12" ht="15.75">
      <c r="A6266" s="196" t="s">
        <v>11877</v>
      </c>
      <c r="B6266" s="196" t="s">
        <v>11878</v>
      </c>
      <c r="C6266" s="196" t="s">
        <v>11879</v>
      </c>
      <c r="D6266" s="196">
        <v>332</v>
      </c>
      <c r="E6266" s="197" t="s">
        <v>144</v>
      </c>
      <c r="F6266" s="196" t="s">
        <v>144</v>
      </c>
      <c r="G6266" s="196">
        <v>95880</v>
      </c>
      <c r="H6266" s="196" t="s">
        <v>11903</v>
      </c>
      <c r="I6266" s="196" t="s">
        <v>10607</v>
      </c>
      <c r="J6266" s="196" t="s">
        <v>5432</v>
      </c>
      <c r="K6266" s="197">
        <v>0.83</v>
      </c>
      <c r="L6266" s="196" t="s">
        <v>5433</v>
      </c>
    </row>
    <row r="6267" spans="1:12" ht="15.75">
      <c r="A6267" s="196" t="s">
        <v>11877</v>
      </c>
      <c r="B6267" s="196" t="s">
        <v>11878</v>
      </c>
      <c r="C6267" s="196" t="s">
        <v>11879</v>
      </c>
      <c r="D6267" s="196">
        <v>332</v>
      </c>
      <c r="E6267" s="197" t="s">
        <v>144</v>
      </c>
      <c r="F6267" s="196" t="s">
        <v>144</v>
      </c>
      <c r="G6267" s="196">
        <v>97912</v>
      </c>
      <c r="H6267" s="196" t="s">
        <v>11904</v>
      </c>
      <c r="I6267" s="196" t="s">
        <v>11689</v>
      </c>
      <c r="J6267" s="196" t="s">
        <v>5432</v>
      </c>
      <c r="K6267" s="197">
        <v>2.44</v>
      </c>
      <c r="L6267" s="196" t="s">
        <v>5433</v>
      </c>
    </row>
    <row r="6268" spans="1:12" ht="15.75">
      <c r="A6268" s="196" t="s">
        <v>11877</v>
      </c>
      <c r="B6268" s="196" t="s">
        <v>11878</v>
      </c>
      <c r="C6268" s="196" t="s">
        <v>11879</v>
      </c>
      <c r="D6268" s="196">
        <v>332</v>
      </c>
      <c r="E6268" s="197" t="s">
        <v>144</v>
      </c>
      <c r="F6268" s="196" t="s">
        <v>144</v>
      </c>
      <c r="G6268" s="196">
        <v>97913</v>
      </c>
      <c r="H6268" s="196" t="s">
        <v>11905</v>
      </c>
      <c r="I6268" s="196" t="s">
        <v>11689</v>
      </c>
      <c r="J6268" s="196" t="s">
        <v>5432</v>
      </c>
      <c r="K6268" s="197">
        <v>2.13</v>
      </c>
      <c r="L6268" s="196" t="s">
        <v>5433</v>
      </c>
    </row>
    <row r="6269" spans="1:12" ht="15.75">
      <c r="A6269" s="196" t="s">
        <v>11877</v>
      </c>
      <c r="B6269" s="196" t="s">
        <v>11878</v>
      </c>
      <c r="C6269" s="196" t="s">
        <v>11879</v>
      </c>
      <c r="D6269" s="196">
        <v>332</v>
      </c>
      <c r="E6269" s="197" t="s">
        <v>144</v>
      </c>
      <c r="F6269" s="196" t="s">
        <v>144</v>
      </c>
      <c r="G6269" s="196">
        <v>97914</v>
      </c>
      <c r="H6269" s="196" t="s">
        <v>11906</v>
      </c>
      <c r="I6269" s="196" t="s">
        <v>11689</v>
      </c>
      <c r="J6269" s="196" t="s">
        <v>5432</v>
      </c>
      <c r="K6269" s="197">
        <v>1.95</v>
      </c>
      <c r="L6269" s="196" t="s">
        <v>5433</v>
      </c>
    </row>
    <row r="6270" spans="1:12" ht="15.75">
      <c r="A6270" s="196" t="s">
        <v>11877</v>
      </c>
      <c r="B6270" s="196" t="s">
        <v>11878</v>
      </c>
      <c r="C6270" s="196" t="s">
        <v>11879</v>
      </c>
      <c r="D6270" s="196">
        <v>332</v>
      </c>
      <c r="E6270" s="197" t="s">
        <v>144</v>
      </c>
      <c r="F6270" s="196" t="s">
        <v>144</v>
      </c>
      <c r="G6270" s="196">
        <v>97915</v>
      </c>
      <c r="H6270" s="196" t="s">
        <v>11907</v>
      </c>
      <c r="I6270" s="196" t="s">
        <v>11689</v>
      </c>
      <c r="J6270" s="196" t="s">
        <v>5432</v>
      </c>
      <c r="K6270" s="197">
        <v>0.77</v>
      </c>
      <c r="L6270" s="196" t="s">
        <v>5433</v>
      </c>
    </row>
    <row r="6271" spans="1:12" ht="15.75">
      <c r="A6271" s="196" t="s">
        <v>11877</v>
      </c>
      <c r="B6271" s="196" t="s">
        <v>11878</v>
      </c>
      <c r="C6271" s="196" t="s">
        <v>11879</v>
      </c>
      <c r="D6271" s="196">
        <v>332</v>
      </c>
      <c r="E6271" s="197" t="s">
        <v>144</v>
      </c>
      <c r="F6271" s="196" t="s">
        <v>144</v>
      </c>
      <c r="G6271" s="196">
        <v>100937</v>
      </c>
      <c r="H6271" s="196" t="s">
        <v>11908</v>
      </c>
      <c r="I6271" s="196" t="s">
        <v>11689</v>
      </c>
      <c r="J6271" s="196" t="s">
        <v>5432</v>
      </c>
      <c r="K6271" s="197">
        <v>5.85</v>
      </c>
      <c r="L6271" s="196" t="s">
        <v>5433</v>
      </c>
    </row>
    <row r="6272" spans="1:12" ht="15.75">
      <c r="A6272" s="196" t="s">
        <v>11877</v>
      </c>
      <c r="B6272" s="196" t="s">
        <v>11878</v>
      </c>
      <c r="C6272" s="196" t="s">
        <v>11879</v>
      </c>
      <c r="D6272" s="196">
        <v>332</v>
      </c>
      <c r="E6272" s="197" t="s">
        <v>144</v>
      </c>
      <c r="F6272" s="196" t="s">
        <v>144</v>
      </c>
      <c r="G6272" s="196">
        <v>100938</v>
      </c>
      <c r="H6272" s="196" t="s">
        <v>11909</v>
      </c>
      <c r="I6272" s="196" t="s">
        <v>11689</v>
      </c>
      <c r="J6272" s="196" t="s">
        <v>5432</v>
      </c>
      <c r="K6272" s="197">
        <v>4.8600000000000003</v>
      </c>
      <c r="L6272" s="196" t="s">
        <v>5433</v>
      </c>
    </row>
    <row r="6273" spans="1:12" ht="15.75">
      <c r="A6273" s="196" t="s">
        <v>11877</v>
      </c>
      <c r="B6273" s="196" t="s">
        <v>11878</v>
      </c>
      <c r="C6273" s="196" t="s">
        <v>11879</v>
      </c>
      <c r="D6273" s="196">
        <v>332</v>
      </c>
      <c r="E6273" s="197" t="s">
        <v>144</v>
      </c>
      <c r="F6273" s="196" t="s">
        <v>144</v>
      </c>
      <c r="G6273" s="196">
        <v>100939</v>
      </c>
      <c r="H6273" s="196" t="s">
        <v>11910</v>
      </c>
      <c r="I6273" s="196" t="s">
        <v>11689</v>
      </c>
      <c r="J6273" s="196" t="s">
        <v>5432</v>
      </c>
      <c r="K6273" s="197">
        <v>4.41</v>
      </c>
      <c r="L6273" s="196" t="s">
        <v>5433</v>
      </c>
    </row>
    <row r="6274" spans="1:12" ht="15.75">
      <c r="A6274" s="196" t="s">
        <v>11877</v>
      </c>
      <c r="B6274" s="196" t="s">
        <v>11878</v>
      </c>
      <c r="C6274" s="196" t="s">
        <v>11879</v>
      </c>
      <c r="D6274" s="196">
        <v>332</v>
      </c>
      <c r="E6274" s="197" t="s">
        <v>144</v>
      </c>
      <c r="F6274" s="196" t="s">
        <v>144</v>
      </c>
      <c r="G6274" s="196">
        <v>100940</v>
      </c>
      <c r="H6274" s="196" t="s">
        <v>11911</v>
      </c>
      <c r="I6274" s="196" t="s">
        <v>11689</v>
      </c>
      <c r="J6274" s="196" t="s">
        <v>5432</v>
      </c>
      <c r="K6274" s="197">
        <v>3.76</v>
      </c>
      <c r="L6274" s="196" t="s">
        <v>5433</v>
      </c>
    </row>
    <row r="6275" spans="1:12" ht="15.75">
      <c r="A6275" s="196" t="s">
        <v>11877</v>
      </c>
      <c r="B6275" s="196" t="s">
        <v>11878</v>
      </c>
      <c r="C6275" s="196" t="s">
        <v>11879</v>
      </c>
      <c r="D6275" s="196">
        <v>332</v>
      </c>
      <c r="E6275" s="197" t="s">
        <v>144</v>
      </c>
      <c r="F6275" s="196" t="s">
        <v>144</v>
      </c>
      <c r="G6275" s="196">
        <v>100941</v>
      </c>
      <c r="H6275" s="196" t="s">
        <v>11912</v>
      </c>
      <c r="I6275" s="196" t="s">
        <v>10607</v>
      </c>
      <c r="J6275" s="196" t="s">
        <v>5432</v>
      </c>
      <c r="K6275" s="197">
        <v>3.9</v>
      </c>
      <c r="L6275" s="196" t="s">
        <v>5433</v>
      </c>
    </row>
    <row r="6276" spans="1:12" ht="15.75">
      <c r="A6276" s="196" t="s">
        <v>11877</v>
      </c>
      <c r="B6276" s="196" t="s">
        <v>11878</v>
      </c>
      <c r="C6276" s="196" t="s">
        <v>11879</v>
      </c>
      <c r="D6276" s="196">
        <v>332</v>
      </c>
      <c r="E6276" s="197" t="s">
        <v>144</v>
      </c>
      <c r="F6276" s="196" t="s">
        <v>144</v>
      </c>
      <c r="G6276" s="196">
        <v>100942</v>
      </c>
      <c r="H6276" s="196" t="s">
        <v>11913</v>
      </c>
      <c r="I6276" s="196" t="s">
        <v>10607</v>
      </c>
      <c r="J6276" s="196" t="s">
        <v>5432</v>
      </c>
      <c r="K6276" s="197">
        <v>3.24</v>
      </c>
      <c r="L6276" s="196" t="s">
        <v>5433</v>
      </c>
    </row>
    <row r="6277" spans="1:12" ht="15.75">
      <c r="A6277" s="196" t="s">
        <v>11877</v>
      </c>
      <c r="B6277" s="196" t="s">
        <v>11878</v>
      </c>
      <c r="C6277" s="196" t="s">
        <v>11879</v>
      </c>
      <c r="D6277" s="196">
        <v>332</v>
      </c>
      <c r="E6277" s="197" t="s">
        <v>144</v>
      </c>
      <c r="F6277" s="196" t="s">
        <v>144</v>
      </c>
      <c r="G6277" s="196">
        <v>100943</v>
      </c>
      <c r="H6277" s="196" t="s">
        <v>11914</v>
      </c>
      <c r="I6277" s="196" t="s">
        <v>10607</v>
      </c>
      <c r="J6277" s="196" t="s">
        <v>5432</v>
      </c>
      <c r="K6277" s="197">
        <v>2.93</v>
      </c>
      <c r="L6277" s="196" t="s">
        <v>5433</v>
      </c>
    </row>
    <row r="6278" spans="1:12" ht="15.75">
      <c r="A6278" s="196" t="s">
        <v>11877</v>
      </c>
      <c r="B6278" s="196" t="s">
        <v>11878</v>
      </c>
      <c r="C6278" s="196" t="s">
        <v>11879</v>
      </c>
      <c r="D6278" s="196">
        <v>332</v>
      </c>
      <c r="E6278" s="197" t="s">
        <v>144</v>
      </c>
      <c r="F6278" s="196" t="s">
        <v>144</v>
      </c>
      <c r="G6278" s="196">
        <v>100944</v>
      </c>
      <c r="H6278" s="196" t="s">
        <v>11915</v>
      </c>
      <c r="I6278" s="196" t="s">
        <v>10607</v>
      </c>
      <c r="J6278" s="196" t="s">
        <v>5432</v>
      </c>
      <c r="K6278" s="197">
        <v>2.52</v>
      </c>
      <c r="L6278" s="196" t="s">
        <v>5433</v>
      </c>
    </row>
    <row r="6279" spans="1:12" ht="15.75">
      <c r="A6279" s="196" t="s">
        <v>11877</v>
      </c>
      <c r="B6279" s="196" t="s">
        <v>11878</v>
      </c>
      <c r="C6279" s="196" t="s">
        <v>11879</v>
      </c>
      <c r="D6279" s="196">
        <v>332</v>
      </c>
      <c r="E6279" s="197" t="s">
        <v>144</v>
      </c>
      <c r="F6279" s="196" t="s">
        <v>144</v>
      </c>
      <c r="G6279" s="196">
        <v>100945</v>
      </c>
      <c r="H6279" s="196" t="s">
        <v>11916</v>
      </c>
      <c r="I6279" s="196" t="s">
        <v>10607</v>
      </c>
      <c r="J6279" s="196" t="s">
        <v>5432</v>
      </c>
      <c r="K6279" s="197">
        <v>1.72</v>
      </c>
      <c r="L6279" s="196" t="s">
        <v>5433</v>
      </c>
    </row>
    <row r="6280" spans="1:12" ht="15.75">
      <c r="A6280" s="196" t="s">
        <v>11877</v>
      </c>
      <c r="B6280" s="196" t="s">
        <v>11878</v>
      </c>
      <c r="C6280" s="196" t="s">
        <v>11879</v>
      </c>
      <c r="D6280" s="196">
        <v>332</v>
      </c>
      <c r="E6280" s="197" t="s">
        <v>144</v>
      </c>
      <c r="F6280" s="196" t="s">
        <v>144</v>
      </c>
      <c r="G6280" s="196">
        <v>100946</v>
      </c>
      <c r="H6280" s="196" t="s">
        <v>11917</v>
      </c>
      <c r="I6280" s="196" t="s">
        <v>10607</v>
      </c>
      <c r="J6280" s="196" t="s">
        <v>5432</v>
      </c>
      <c r="K6280" s="197">
        <v>1.49</v>
      </c>
      <c r="L6280" s="196" t="s">
        <v>5433</v>
      </c>
    </row>
    <row r="6281" spans="1:12" ht="15.75">
      <c r="A6281" s="196" t="s">
        <v>11877</v>
      </c>
      <c r="B6281" s="196" t="s">
        <v>11878</v>
      </c>
      <c r="C6281" s="196" t="s">
        <v>11879</v>
      </c>
      <c r="D6281" s="196">
        <v>332</v>
      </c>
      <c r="E6281" s="197" t="s">
        <v>144</v>
      </c>
      <c r="F6281" s="196" t="s">
        <v>144</v>
      </c>
      <c r="G6281" s="196">
        <v>100947</v>
      </c>
      <c r="H6281" s="196" t="s">
        <v>11918</v>
      </c>
      <c r="I6281" s="196" t="s">
        <v>10607</v>
      </c>
      <c r="J6281" s="196" t="s">
        <v>5432</v>
      </c>
      <c r="K6281" s="197">
        <v>1.37</v>
      </c>
      <c r="L6281" s="196" t="s">
        <v>5433</v>
      </c>
    </row>
    <row r="6282" spans="1:12" ht="15.75">
      <c r="A6282" s="196" t="s">
        <v>11877</v>
      </c>
      <c r="B6282" s="196" t="s">
        <v>11878</v>
      </c>
      <c r="C6282" s="196" t="s">
        <v>11879</v>
      </c>
      <c r="D6282" s="196">
        <v>332</v>
      </c>
      <c r="E6282" s="197" t="s">
        <v>144</v>
      </c>
      <c r="F6282" s="196" t="s">
        <v>144</v>
      </c>
      <c r="G6282" s="196">
        <v>100948</v>
      </c>
      <c r="H6282" s="196" t="s">
        <v>11919</v>
      </c>
      <c r="I6282" s="196" t="s">
        <v>10607</v>
      </c>
      <c r="J6282" s="196" t="s">
        <v>5432</v>
      </c>
      <c r="K6282" s="197">
        <v>0.54</v>
      </c>
      <c r="L6282" s="196" t="s">
        <v>5433</v>
      </c>
    </row>
    <row r="6283" spans="1:12" ht="15.75">
      <c r="A6283" s="196" t="s">
        <v>11877</v>
      </c>
      <c r="B6283" s="196" t="s">
        <v>11878</v>
      </c>
      <c r="C6283" s="196" t="s">
        <v>11879</v>
      </c>
      <c r="D6283" s="196">
        <v>332</v>
      </c>
      <c r="E6283" s="197" t="s">
        <v>144</v>
      </c>
      <c r="F6283" s="196" t="s">
        <v>144</v>
      </c>
      <c r="G6283" s="196">
        <v>100949</v>
      </c>
      <c r="H6283" s="196" t="s">
        <v>11920</v>
      </c>
      <c r="I6283" s="196" t="s">
        <v>10607</v>
      </c>
      <c r="J6283" s="196" t="s">
        <v>5432</v>
      </c>
      <c r="K6283" s="197">
        <v>4.1100000000000003</v>
      </c>
      <c r="L6283" s="196" t="s">
        <v>5433</v>
      </c>
    </row>
    <row r="6284" spans="1:12" ht="15.75">
      <c r="A6284" s="196" t="s">
        <v>11877</v>
      </c>
      <c r="B6284" s="196" t="s">
        <v>11878</v>
      </c>
      <c r="C6284" s="196" t="s">
        <v>11879</v>
      </c>
      <c r="D6284" s="196">
        <v>332</v>
      </c>
      <c r="E6284" s="197" t="s">
        <v>144</v>
      </c>
      <c r="F6284" s="196" t="s">
        <v>144</v>
      </c>
      <c r="G6284" s="196">
        <v>100950</v>
      </c>
      <c r="H6284" s="196" t="s">
        <v>11921</v>
      </c>
      <c r="I6284" s="196" t="s">
        <v>10607</v>
      </c>
      <c r="J6284" s="196" t="s">
        <v>5432</v>
      </c>
      <c r="K6284" s="197">
        <v>2.16</v>
      </c>
      <c r="L6284" s="196" t="s">
        <v>5433</v>
      </c>
    </row>
    <row r="6285" spans="1:12" ht="15.75">
      <c r="A6285" s="196" t="s">
        <v>11877</v>
      </c>
      <c r="B6285" s="196" t="s">
        <v>11878</v>
      </c>
      <c r="C6285" s="196" t="s">
        <v>11879</v>
      </c>
      <c r="D6285" s="196">
        <v>332</v>
      </c>
      <c r="E6285" s="197" t="s">
        <v>144</v>
      </c>
      <c r="F6285" s="196" t="s">
        <v>144</v>
      </c>
      <c r="G6285" s="196">
        <v>100951</v>
      </c>
      <c r="H6285" s="196" t="s">
        <v>11922</v>
      </c>
      <c r="I6285" s="196" t="s">
        <v>10607</v>
      </c>
      <c r="J6285" s="196" t="s">
        <v>5432</v>
      </c>
      <c r="K6285" s="197">
        <v>1.86</v>
      </c>
      <c r="L6285" s="196" t="s">
        <v>5433</v>
      </c>
    </row>
    <row r="6286" spans="1:12" ht="15.75">
      <c r="A6286" s="196" t="s">
        <v>11877</v>
      </c>
      <c r="B6286" s="196" t="s">
        <v>11878</v>
      </c>
      <c r="C6286" s="196" t="s">
        <v>11879</v>
      </c>
      <c r="D6286" s="196">
        <v>332</v>
      </c>
      <c r="E6286" s="197" t="s">
        <v>144</v>
      </c>
      <c r="F6286" s="196" t="s">
        <v>144</v>
      </c>
      <c r="G6286" s="196">
        <v>100952</v>
      </c>
      <c r="H6286" s="196" t="s">
        <v>11923</v>
      </c>
      <c r="I6286" s="196" t="s">
        <v>10607</v>
      </c>
      <c r="J6286" s="196" t="s">
        <v>5432</v>
      </c>
      <c r="K6286" s="197">
        <v>1.72</v>
      </c>
      <c r="L6286" s="196" t="s">
        <v>5433</v>
      </c>
    </row>
    <row r="6287" spans="1:12" ht="15.75">
      <c r="A6287" s="196" t="s">
        <v>11877</v>
      </c>
      <c r="B6287" s="196" t="s">
        <v>11878</v>
      </c>
      <c r="C6287" s="196" t="s">
        <v>11879</v>
      </c>
      <c r="D6287" s="196">
        <v>332</v>
      </c>
      <c r="E6287" s="197" t="s">
        <v>144</v>
      </c>
      <c r="F6287" s="196" t="s">
        <v>144</v>
      </c>
      <c r="G6287" s="196">
        <v>100953</v>
      </c>
      <c r="H6287" s="196" t="s">
        <v>11924</v>
      </c>
      <c r="I6287" s="196" t="s">
        <v>10607</v>
      </c>
      <c r="J6287" s="196" t="s">
        <v>5432</v>
      </c>
      <c r="K6287" s="197">
        <v>0.68</v>
      </c>
      <c r="L6287" s="196" t="s">
        <v>5433</v>
      </c>
    </row>
    <row r="6288" spans="1:12" ht="15.75">
      <c r="A6288" s="196" t="s">
        <v>11877</v>
      </c>
      <c r="B6288" s="196" t="s">
        <v>11878</v>
      </c>
      <c r="C6288" s="196" t="s">
        <v>11879</v>
      </c>
      <c r="D6288" s="196">
        <v>332</v>
      </c>
      <c r="E6288" s="197" t="s">
        <v>144</v>
      </c>
      <c r="F6288" s="196" t="s">
        <v>144</v>
      </c>
      <c r="G6288" s="196">
        <v>100954</v>
      </c>
      <c r="H6288" s="196" t="s">
        <v>11925</v>
      </c>
      <c r="I6288" s="196" t="s">
        <v>10607</v>
      </c>
      <c r="J6288" s="196" t="s">
        <v>5432</v>
      </c>
      <c r="K6288" s="197">
        <v>5.14</v>
      </c>
      <c r="L6288" s="196" t="s">
        <v>5433</v>
      </c>
    </row>
    <row r="6289" spans="1:12" ht="15.75">
      <c r="A6289" s="196" t="s">
        <v>11877</v>
      </c>
      <c r="B6289" s="196" t="s">
        <v>11878</v>
      </c>
      <c r="C6289" s="196" t="s">
        <v>11879</v>
      </c>
      <c r="D6289" s="196">
        <v>332</v>
      </c>
      <c r="E6289" s="197" t="s">
        <v>144</v>
      </c>
      <c r="F6289" s="196" t="s">
        <v>144</v>
      </c>
      <c r="G6289" s="196">
        <v>100955</v>
      </c>
      <c r="H6289" s="196" t="s">
        <v>11926</v>
      </c>
      <c r="I6289" s="196" t="s">
        <v>11689</v>
      </c>
      <c r="J6289" s="196" t="s">
        <v>5432</v>
      </c>
      <c r="K6289" s="197">
        <v>3.26</v>
      </c>
      <c r="L6289" s="196" t="s">
        <v>5433</v>
      </c>
    </row>
    <row r="6290" spans="1:12" ht="15.75">
      <c r="A6290" s="196" t="s">
        <v>11877</v>
      </c>
      <c r="B6290" s="196" t="s">
        <v>11878</v>
      </c>
      <c r="C6290" s="196" t="s">
        <v>11879</v>
      </c>
      <c r="D6290" s="196">
        <v>332</v>
      </c>
      <c r="E6290" s="197" t="s">
        <v>144</v>
      </c>
      <c r="F6290" s="196" t="s">
        <v>144</v>
      </c>
      <c r="G6290" s="196">
        <v>100956</v>
      </c>
      <c r="H6290" s="196" t="s">
        <v>11927</v>
      </c>
      <c r="I6290" s="196" t="s">
        <v>11689</v>
      </c>
      <c r="J6290" s="196" t="s">
        <v>5432</v>
      </c>
      <c r="K6290" s="197">
        <v>2.83</v>
      </c>
      <c r="L6290" s="196" t="s">
        <v>5433</v>
      </c>
    </row>
    <row r="6291" spans="1:12" ht="15.75">
      <c r="A6291" s="196" t="s">
        <v>11877</v>
      </c>
      <c r="B6291" s="196" t="s">
        <v>11878</v>
      </c>
      <c r="C6291" s="196" t="s">
        <v>11879</v>
      </c>
      <c r="D6291" s="196">
        <v>332</v>
      </c>
      <c r="E6291" s="197" t="s">
        <v>144</v>
      </c>
      <c r="F6291" s="196" t="s">
        <v>144</v>
      </c>
      <c r="G6291" s="196">
        <v>100957</v>
      </c>
      <c r="H6291" s="196" t="s">
        <v>11928</v>
      </c>
      <c r="I6291" s="196" t="s">
        <v>11689</v>
      </c>
      <c r="J6291" s="196" t="s">
        <v>5432</v>
      </c>
      <c r="K6291" s="197">
        <v>2.59</v>
      </c>
      <c r="L6291" s="196" t="s">
        <v>5433</v>
      </c>
    </row>
    <row r="6292" spans="1:12" ht="15.75">
      <c r="A6292" s="196" t="s">
        <v>11877</v>
      </c>
      <c r="B6292" s="196" t="s">
        <v>11878</v>
      </c>
      <c r="C6292" s="196" t="s">
        <v>11879</v>
      </c>
      <c r="D6292" s="196">
        <v>332</v>
      </c>
      <c r="E6292" s="197" t="s">
        <v>144</v>
      </c>
      <c r="F6292" s="196" t="s">
        <v>144</v>
      </c>
      <c r="G6292" s="196">
        <v>100958</v>
      </c>
      <c r="H6292" s="196" t="s">
        <v>11929</v>
      </c>
      <c r="I6292" s="196" t="s">
        <v>11689</v>
      </c>
      <c r="J6292" s="196" t="s">
        <v>5432</v>
      </c>
      <c r="K6292" s="197">
        <v>1.04</v>
      </c>
      <c r="L6292" s="196" t="s">
        <v>5433</v>
      </c>
    </row>
    <row r="6293" spans="1:12" ht="15.75">
      <c r="A6293" s="196" t="s">
        <v>11877</v>
      </c>
      <c r="B6293" s="196" t="s">
        <v>11878</v>
      </c>
      <c r="C6293" s="196" t="s">
        <v>11879</v>
      </c>
      <c r="D6293" s="196">
        <v>332</v>
      </c>
      <c r="E6293" s="197" t="s">
        <v>144</v>
      </c>
      <c r="F6293" s="196" t="s">
        <v>144</v>
      </c>
      <c r="G6293" s="196">
        <v>100959</v>
      </c>
      <c r="H6293" s="196" t="s">
        <v>11930</v>
      </c>
      <c r="I6293" s="196" t="s">
        <v>11689</v>
      </c>
      <c r="J6293" s="196" t="s">
        <v>5432</v>
      </c>
      <c r="K6293" s="197">
        <v>7.79</v>
      </c>
      <c r="L6293" s="196" t="s">
        <v>5433</v>
      </c>
    </row>
    <row r="6294" spans="1:12" ht="15.75">
      <c r="A6294" s="196" t="s">
        <v>11877</v>
      </c>
      <c r="B6294" s="196" t="s">
        <v>11878</v>
      </c>
      <c r="C6294" s="196" t="s">
        <v>11879</v>
      </c>
      <c r="D6294" s="196">
        <v>332</v>
      </c>
      <c r="E6294" s="197" t="s">
        <v>144</v>
      </c>
      <c r="F6294" s="196" t="s">
        <v>144</v>
      </c>
      <c r="G6294" s="196">
        <v>100960</v>
      </c>
      <c r="H6294" s="196" t="s">
        <v>11931</v>
      </c>
      <c r="I6294" s="196" t="s">
        <v>11689</v>
      </c>
      <c r="J6294" s="196" t="s">
        <v>5432</v>
      </c>
      <c r="K6294" s="197">
        <v>2.35</v>
      </c>
      <c r="L6294" s="196" t="s">
        <v>5433</v>
      </c>
    </row>
    <row r="6295" spans="1:12" ht="15.75">
      <c r="A6295" s="196" t="s">
        <v>11877</v>
      </c>
      <c r="B6295" s="196" t="s">
        <v>11878</v>
      </c>
      <c r="C6295" s="196" t="s">
        <v>11879</v>
      </c>
      <c r="D6295" s="196">
        <v>332</v>
      </c>
      <c r="E6295" s="197" t="s">
        <v>144</v>
      </c>
      <c r="F6295" s="196" t="s">
        <v>144</v>
      </c>
      <c r="G6295" s="196">
        <v>100961</v>
      </c>
      <c r="H6295" s="196" t="s">
        <v>11932</v>
      </c>
      <c r="I6295" s="196" t="s">
        <v>11689</v>
      </c>
      <c r="J6295" s="196" t="s">
        <v>5432</v>
      </c>
      <c r="K6295" s="197">
        <v>2.04</v>
      </c>
      <c r="L6295" s="196" t="s">
        <v>5433</v>
      </c>
    </row>
    <row r="6296" spans="1:12" ht="15.75">
      <c r="A6296" s="196" t="s">
        <v>11877</v>
      </c>
      <c r="B6296" s="196" t="s">
        <v>11878</v>
      </c>
      <c r="C6296" s="196" t="s">
        <v>11879</v>
      </c>
      <c r="D6296" s="196">
        <v>332</v>
      </c>
      <c r="E6296" s="197" t="s">
        <v>144</v>
      </c>
      <c r="F6296" s="196" t="s">
        <v>144</v>
      </c>
      <c r="G6296" s="196">
        <v>100962</v>
      </c>
      <c r="H6296" s="196" t="s">
        <v>11933</v>
      </c>
      <c r="I6296" s="196" t="s">
        <v>11689</v>
      </c>
      <c r="J6296" s="196" t="s">
        <v>5432</v>
      </c>
      <c r="K6296" s="197">
        <v>1.85</v>
      </c>
      <c r="L6296" s="196" t="s">
        <v>5433</v>
      </c>
    </row>
    <row r="6297" spans="1:12" ht="15.75">
      <c r="A6297" s="196" t="s">
        <v>11877</v>
      </c>
      <c r="B6297" s="196" t="s">
        <v>11878</v>
      </c>
      <c r="C6297" s="196" t="s">
        <v>11879</v>
      </c>
      <c r="D6297" s="196">
        <v>332</v>
      </c>
      <c r="E6297" s="197" t="s">
        <v>144</v>
      </c>
      <c r="F6297" s="196" t="s">
        <v>144</v>
      </c>
      <c r="G6297" s="196">
        <v>100963</v>
      </c>
      <c r="H6297" s="196" t="s">
        <v>11934</v>
      </c>
      <c r="I6297" s="196" t="s">
        <v>11689</v>
      </c>
      <c r="J6297" s="196" t="s">
        <v>5432</v>
      </c>
      <c r="K6297" s="197">
        <v>0.73</v>
      </c>
      <c r="L6297" s="196" t="s">
        <v>5433</v>
      </c>
    </row>
    <row r="6298" spans="1:12" ht="15.75">
      <c r="A6298" s="196" t="s">
        <v>11877</v>
      </c>
      <c r="B6298" s="196" t="s">
        <v>11878</v>
      </c>
      <c r="C6298" s="196" t="s">
        <v>11879</v>
      </c>
      <c r="D6298" s="196">
        <v>332</v>
      </c>
      <c r="E6298" s="197" t="s">
        <v>144</v>
      </c>
      <c r="F6298" s="196" t="s">
        <v>144</v>
      </c>
      <c r="G6298" s="196">
        <v>100964</v>
      </c>
      <c r="H6298" s="196" t="s">
        <v>11935</v>
      </c>
      <c r="I6298" s="196" t="s">
        <v>11689</v>
      </c>
      <c r="J6298" s="196" t="s">
        <v>5432</v>
      </c>
      <c r="K6298" s="197">
        <v>5.65</v>
      </c>
      <c r="L6298" s="196" t="s">
        <v>5433</v>
      </c>
    </row>
    <row r="6299" spans="1:12" ht="15.75">
      <c r="A6299" s="196" t="s">
        <v>11877</v>
      </c>
      <c r="B6299" s="196" t="s">
        <v>11878</v>
      </c>
      <c r="C6299" s="196" t="s">
        <v>11879</v>
      </c>
      <c r="D6299" s="196">
        <v>332</v>
      </c>
      <c r="E6299" s="197" t="s">
        <v>144</v>
      </c>
      <c r="F6299" s="196" t="s">
        <v>144</v>
      </c>
      <c r="G6299" s="196">
        <v>100973</v>
      </c>
      <c r="H6299" s="196" t="s">
        <v>11936</v>
      </c>
      <c r="I6299" s="196" t="s">
        <v>6762</v>
      </c>
      <c r="J6299" s="196" t="s">
        <v>5432</v>
      </c>
      <c r="K6299" s="197">
        <v>5.84</v>
      </c>
      <c r="L6299" s="196" t="s">
        <v>5433</v>
      </c>
    </row>
    <row r="6300" spans="1:12" ht="15.75">
      <c r="A6300" s="196" t="s">
        <v>11877</v>
      </c>
      <c r="B6300" s="196" t="s">
        <v>11878</v>
      </c>
      <c r="C6300" s="196" t="s">
        <v>11879</v>
      </c>
      <c r="D6300" s="196">
        <v>332</v>
      </c>
      <c r="E6300" s="197" t="s">
        <v>144</v>
      </c>
      <c r="F6300" s="196" t="s">
        <v>144</v>
      </c>
      <c r="G6300" s="196">
        <v>100974</v>
      </c>
      <c r="H6300" s="196" t="s">
        <v>11937</v>
      </c>
      <c r="I6300" s="196" t="s">
        <v>6762</v>
      </c>
      <c r="J6300" s="196" t="s">
        <v>5432</v>
      </c>
      <c r="K6300" s="197">
        <v>5.61</v>
      </c>
      <c r="L6300" s="196" t="s">
        <v>5433</v>
      </c>
    </row>
    <row r="6301" spans="1:12" ht="15.75">
      <c r="A6301" s="196" t="s">
        <v>11877</v>
      </c>
      <c r="B6301" s="196" t="s">
        <v>11878</v>
      </c>
      <c r="C6301" s="196" t="s">
        <v>11879</v>
      </c>
      <c r="D6301" s="196">
        <v>332</v>
      </c>
      <c r="E6301" s="197" t="s">
        <v>144</v>
      </c>
      <c r="F6301" s="196" t="s">
        <v>144</v>
      </c>
      <c r="G6301" s="196">
        <v>100975</v>
      </c>
      <c r="H6301" s="196" t="s">
        <v>11938</v>
      </c>
      <c r="I6301" s="196" t="s">
        <v>6762</v>
      </c>
      <c r="J6301" s="196" t="s">
        <v>5432</v>
      </c>
      <c r="K6301" s="197">
        <v>5.81</v>
      </c>
      <c r="L6301" s="196" t="s">
        <v>5433</v>
      </c>
    </row>
    <row r="6302" spans="1:12" ht="15.75">
      <c r="A6302" s="196" t="s">
        <v>11877</v>
      </c>
      <c r="B6302" s="196" t="s">
        <v>11878</v>
      </c>
      <c r="C6302" s="196" t="s">
        <v>11939</v>
      </c>
      <c r="D6302" s="196">
        <v>333</v>
      </c>
      <c r="E6302" s="197" t="s">
        <v>144</v>
      </c>
      <c r="F6302" s="196" t="s">
        <v>144</v>
      </c>
      <c r="G6302" s="196">
        <v>100965</v>
      </c>
      <c r="H6302" s="196" t="s">
        <v>11940</v>
      </c>
      <c r="I6302" s="196" t="s">
        <v>10607</v>
      </c>
      <c r="J6302" s="196" t="s">
        <v>5432</v>
      </c>
      <c r="K6302" s="197">
        <v>1.21</v>
      </c>
      <c r="L6302" s="196" t="s">
        <v>5433</v>
      </c>
    </row>
    <row r="6303" spans="1:12" ht="15.75">
      <c r="A6303" s="196" t="s">
        <v>11877</v>
      </c>
      <c r="B6303" s="196" t="s">
        <v>11878</v>
      </c>
      <c r="C6303" s="196" t="s">
        <v>11939</v>
      </c>
      <c r="D6303" s="196">
        <v>333</v>
      </c>
      <c r="E6303" s="197" t="s">
        <v>144</v>
      </c>
      <c r="F6303" s="196" t="s">
        <v>144</v>
      </c>
      <c r="G6303" s="196">
        <v>100966</v>
      </c>
      <c r="H6303" s="196" t="s">
        <v>11941</v>
      </c>
      <c r="I6303" s="196" t="s">
        <v>10607</v>
      </c>
      <c r="J6303" s="196" t="s">
        <v>5432</v>
      </c>
      <c r="K6303" s="197">
        <v>1.04</v>
      </c>
      <c r="L6303" s="196" t="s">
        <v>5433</v>
      </c>
    </row>
    <row r="6304" spans="1:12" ht="15.75">
      <c r="A6304" s="196" t="s">
        <v>11877</v>
      </c>
      <c r="B6304" s="196" t="s">
        <v>11878</v>
      </c>
      <c r="C6304" s="196" t="s">
        <v>11939</v>
      </c>
      <c r="D6304" s="196">
        <v>333</v>
      </c>
      <c r="E6304" s="197" t="s">
        <v>144</v>
      </c>
      <c r="F6304" s="196" t="s">
        <v>144</v>
      </c>
      <c r="G6304" s="196">
        <v>100969</v>
      </c>
      <c r="H6304" s="196" t="s">
        <v>11942</v>
      </c>
      <c r="I6304" s="196" t="s">
        <v>10607</v>
      </c>
      <c r="J6304" s="196" t="s">
        <v>5432</v>
      </c>
      <c r="K6304" s="197">
        <v>1.6</v>
      </c>
      <c r="L6304" s="196" t="s">
        <v>5433</v>
      </c>
    </row>
    <row r="6305" spans="1:12" ht="15.75">
      <c r="A6305" s="196" t="s">
        <v>11877</v>
      </c>
      <c r="B6305" s="196" t="s">
        <v>11878</v>
      </c>
      <c r="C6305" s="196" t="s">
        <v>11939</v>
      </c>
      <c r="D6305" s="196">
        <v>333</v>
      </c>
      <c r="E6305" s="197" t="s">
        <v>144</v>
      </c>
      <c r="F6305" s="196" t="s">
        <v>144</v>
      </c>
      <c r="G6305" s="196">
        <v>100970</v>
      </c>
      <c r="H6305" s="196" t="s">
        <v>11943</v>
      </c>
      <c r="I6305" s="196" t="s">
        <v>10607</v>
      </c>
      <c r="J6305" s="196" t="s">
        <v>5432</v>
      </c>
      <c r="K6305" s="197">
        <v>1.36</v>
      </c>
      <c r="L6305" s="196" t="s">
        <v>5433</v>
      </c>
    </row>
    <row r="6306" spans="1:12" ht="15.75">
      <c r="A6306" s="196" t="s">
        <v>11877</v>
      </c>
      <c r="B6306" s="196" t="s">
        <v>11878</v>
      </c>
      <c r="C6306" s="196" t="s">
        <v>11939</v>
      </c>
      <c r="D6306" s="196">
        <v>333</v>
      </c>
      <c r="E6306" s="197" t="s">
        <v>144</v>
      </c>
      <c r="F6306" s="196" t="s">
        <v>144</v>
      </c>
      <c r="G6306" s="196">
        <v>102330</v>
      </c>
      <c r="H6306" s="196" t="s">
        <v>11944</v>
      </c>
      <c r="I6306" s="196" t="s">
        <v>10607</v>
      </c>
      <c r="J6306" s="196" t="s">
        <v>5432</v>
      </c>
      <c r="K6306" s="197">
        <v>0.96</v>
      </c>
      <c r="L6306" s="196" t="s">
        <v>5433</v>
      </c>
    </row>
    <row r="6307" spans="1:12" ht="15.75">
      <c r="A6307" s="196" t="s">
        <v>11877</v>
      </c>
      <c r="B6307" s="196" t="s">
        <v>11878</v>
      </c>
      <c r="C6307" s="196" t="s">
        <v>11939</v>
      </c>
      <c r="D6307" s="196">
        <v>333</v>
      </c>
      <c r="E6307" s="197" t="s">
        <v>144</v>
      </c>
      <c r="F6307" s="196" t="s">
        <v>144</v>
      </c>
      <c r="G6307" s="196">
        <v>102331</v>
      </c>
      <c r="H6307" s="196" t="s">
        <v>11945</v>
      </c>
      <c r="I6307" s="196" t="s">
        <v>10607</v>
      </c>
      <c r="J6307" s="196" t="s">
        <v>5432</v>
      </c>
      <c r="K6307" s="197">
        <v>0.37</v>
      </c>
      <c r="L6307" s="196" t="s">
        <v>5433</v>
      </c>
    </row>
    <row r="6308" spans="1:12" ht="15.75">
      <c r="A6308" s="196" t="s">
        <v>11877</v>
      </c>
      <c r="B6308" s="196" t="s">
        <v>11878</v>
      </c>
      <c r="C6308" s="196" t="s">
        <v>11939</v>
      </c>
      <c r="D6308" s="196">
        <v>333</v>
      </c>
      <c r="E6308" s="197" t="s">
        <v>144</v>
      </c>
      <c r="F6308" s="196" t="s">
        <v>144</v>
      </c>
      <c r="G6308" s="196">
        <v>102332</v>
      </c>
      <c r="H6308" s="196" t="s">
        <v>11946</v>
      </c>
      <c r="I6308" s="196" t="s">
        <v>10607</v>
      </c>
      <c r="J6308" s="196" t="s">
        <v>5432</v>
      </c>
      <c r="K6308" s="197">
        <v>1.27</v>
      </c>
      <c r="L6308" s="196" t="s">
        <v>5433</v>
      </c>
    </row>
    <row r="6309" spans="1:12" ht="15.75">
      <c r="A6309" s="196" t="s">
        <v>11877</v>
      </c>
      <c r="B6309" s="196" t="s">
        <v>11878</v>
      </c>
      <c r="C6309" s="196" t="s">
        <v>11939</v>
      </c>
      <c r="D6309" s="196">
        <v>333</v>
      </c>
      <c r="E6309" s="197" t="s">
        <v>144</v>
      </c>
      <c r="F6309" s="196" t="s">
        <v>144</v>
      </c>
      <c r="G6309" s="196">
        <v>102333</v>
      </c>
      <c r="H6309" s="196" t="s">
        <v>11947</v>
      </c>
      <c r="I6309" s="196" t="s">
        <v>10607</v>
      </c>
      <c r="J6309" s="196" t="s">
        <v>5432</v>
      </c>
      <c r="K6309" s="197">
        <v>0.51</v>
      </c>
      <c r="L6309" s="196" t="s">
        <v>5433</v>
      </c>
    </row>
    <row r="6310" spans="1:12" ht="15.75">
      <c r="A6310" s="196" t="s">
        <v>11877</v>
      </c>
      <c r="B6310" s="196" t="s">
        <v>11878</v>
      </c>
      <c r="C6310" s="196" t="s">
        <v>11948</v>
      </c>
      <c r="D6310" s="196">
        <v>334</v>
      </c>
      <c r="E6310" s="197" t="s">
        <v>144</v>
      </c>
      <c r="F6310" s="196" t="s">
        <v>144</v>
      </c>
      <c r="G6310" s="196">
        <v>101019</v>
      </c>
      <c r="H6310" s="196" t="s">
        <v>11949</v>
      </c>
      <c r="I6310" s="196" t="s">
        <v>10984</v>
      </c>
      <c r="J6310" s="196" t="s">
        <v>5432</v>
      </c>
      <c r="K6310" s="197">
        <v>556.02</v>
      </c>
      <c r="L6310" s="196" t="s">
        <v>5433</v>
      </c>
    </row>
    <row r="6311" spans="1:12" ht="15.75">
      <c r="A6311" s="196" t="s">
        <v>11877</v>
      </c>
      <c r="B6311" s="196" t="s">
        <v>11878</v>
      </c>
      <c r="C6311" s="196" t="s">
        <v>11948</v>
      </c>
      <c r="D6311" s="196">
        <v>334</v>
      </c>
      <c r="E6311" s="197" t="s">
        <v>144</v>
      </c>
      <c r="F6311" s="196" t="s">
        <v>144</v>
      </c>
      <c r="G6311" s="196">
        <v>101479</v>
      </c>
      <c r="H6311" s="196" t="s">
        <v>11950</v>
      </c>
      <c r="I6311" s="196" t="s">
        <v>10984</v>
      </c>
      <c r="J6311" s="196" t="s">
        <v>5432</v>
      </c>
      <c r="K6311" s="197">
        <v>110.99</v>
      </c>
      <c r="L6311" s="196" t="s">
        <v>5433</v>
      </c>
    </row>
    <row r="6312" spans="1:12" ht="15.75">
      <c r="A6312" s="196" t="s">
        <v>11877</v>
      </c>
      <c r="B6312" s="196" t="s">
        <v>11878</v>
      </c>
      <c r="C6312" s="196" t="s">
        <v>11951</v>
      </c>
      <c r="D6312" s="196">
        <v>335</v>
      </c>
      <c r="E6312" s="197" t="s">
        <v>144</v>
      </c>
      <c r="F6312" s="196" t="s">
        <v>144</v>
      </c>
      <c r="G6312" s="196">
        <v>100976</v>
      </c>
      <c r="H6312" s="196" t="s">
        <v>11952</v>
      </c>
      <c r="I6312" s="196" t="s">
        <v>6762</v>
      </c>
      <c r="J6312" s="196" t="s">
        <v>5432</v>
      </c>
      <c r="K6312" s="197">
        <v>5.71</v>
      </c>
      <c r="L6312" s="196" t="s">
        <v>5433</v>
      </c>
    </row>
    <row r="6313" spans="1:12" ht="15.75">
      <c r="A6313" s="196" t="s">
        <v>11877</v>
      </c>
      <c r="B6313" s="196" t="s">
        <v>11878</v>
      </c>
      <c r="C6313" s="196" t="s">
        <v>11951</v>
      </c>
      <c r="D6313" s="196">
        <v>335</v>
      </c>
      <c r="E6313" s="197" t="s">
        <v>144</v>
      </c>
      <c r="F6313" s="196" t="s">
        <v>144</v>
      </c>
      <c r="G6313" s="196">
        <v>100977</v>
      </c>
      <c r="H6313" s="196" t="s">
        <v>11953</v>
      </c>
      <c r="I6313" s="196" t="s">
        <v>6762</v>
      </c>
      <c r="J6313" s="196" t="s">
        <v>5432</v>
      </c>
      <c r="K6313" s="197">
        <v>4.9000000000000004</v>
      </c>
      <c r="L6313" s="196" t="s">
        <v>5433</v>
      </c>
    </row>
    <row r="6314" spans="1:12" ht="15.75">
      <c r="A6314" s="196" t="s">
        <v>11877</v>
      </c>
      <c r="B6314" s="196" t="s">
        <v>11878</v>
      </c>
      <c r="C6314" s="196" t="s">
        <v>11951</v>
      </c>
      <c r="D6314" s="196">
        <v>335</v>
      </c>
      <c r="E6314" s="197" t="s">
        <v>144</v>
      </c>
      <c r="F6314" s="196" t="s">
        <v>144</v>
      </c>
      <c r="G6314" s="196">
        <v>100978</v>
      </c>
      <c r="H6314" s="196" t="s">
        <v>11954</v>
      </c>
      <c r="I6314" s="196" t="s">
        <v>6762</v>
      </c>
      <c r="J6314" s="196" t="s">
        <v>5432</v>
      </c>
      <c r="K6314" s="197">
        <v>4.42</v>
      </c>
      <c r="L6314" s="196" t="s">
        <v>5433</v>
      </c>
    </row>
    <row r="6315" spans="1:12" ht="15.75">
      <c r="A6315" s="196" t="s">
        <v>11877</v>
      </c>
      <c r="B6315" s="196" t="s">
        <v>11878</v>
      </c>
      <c r="C6315" s="196" t="s">
        <v>11951</v>
      </c>
      <c r="D6315" s="196">
        <v>335</v>
      </c>
      <c r="E6315" s="197" t="s">
        <v>144</v>
      </c>
      <c r="F6315" s="196" t="s">
        <v>144</v>
      </c>
      <c r="G6315" s="196">
        <v>100979</v>
      </c>
      <c r="H6315" s="196" t="s">
        <v>11955</v>
      </c>
      <c r="I6315" s="196" t="s">
        <v>6762</v>
      </c>
      <c r="J6315" s="196" t="s">
        <v>5432</v>
      </c>
      <c r="K6315" s="197">
        <v>4.37</v>
      </c>
      <c r="L6315" s="196" t="s">
        <v>5433</v>
      </c>
    </row>
    <row r="6316" spans="1:12" ht="15.75">
      <c r="A6316" s="196" t="s">
        <v>11877</v>
      </c>
      <c r="B6316" s="196" t="s">
        <v>11878</v>
      </c>
      <c r="C6316" s="196" t="s">
        <v>11951</v>
      </c>
      <c r="D6316" s="196">
        <v>335</v>
      </c>
      <c r="E6316" s="197" t="s">
        <v>144</v>
      </c>
      <c r="F6316" s="196" t="s">
        <v>144</v>
      </c>
      <c r="G6316" s="196">
        <v>100980</v>
      </c>
      <c r="H6316" s="196" t="s">
        <v>11956</v>
      </c>
      <c r="I6316" s="196" t="s">
        <v>6762</v>
      </c>
      <c r="J6316" s="196" t="s">
        <v>5432</v>
      </c>
      <c r="K6316" s="197">
        <v>4.1399999999999997</v>
      </c>
      <c r="L6316" s="196" t="s">
        <v>5433</v>
      </c>
    </row>
    <row r="6317" spans="1:12" ht="15.75">
      <c r="A6317" s="196" t="s">
        <v>11877</v>
      </c>
      <c r="B6317" s="196" t="s">
        <v>11878</v>
      </c>
      <c r="C6317" s="196" t="s">
        <v>11951</v>
      </c>
      <c r="D6317" s="196">
        <v>335</v>
      </c>
      <c r="E6317" s="197" t="s">
        <v>144</v>
      </c>
      <c r="F6317" s="196" t="s">
        <v>144</v>
      </c>
      <c r="G6317" s="196">
        <v>100981</v>
      </c>
      <c r="H6317" s="196" t="s">
        <v>11957</v>
      </c>
      <c r="I6317" s="196" t="s">
        <v>6762</v>
      </c>
      <c r="J6317" s="196" t="s">
        <v>5432</v>
      </c>
      <c r="K6317" s="197">
        <v>5.99</v>
      </c>
      <c r="L6317" s="196" t="s">
        <v>5433</v>
      </c>
    </row>
    <row r="6318" spans="1:12" ht="15.75">
      <c r="A6318" s="196" t="s">
        <v>11877</v>
      </c>
      <c r="B6318" s="196" t="s">
        <v>11878</v>
      </c>
      <c r="C6318" s="196" t="s">
        <v>11951</v>
      </c>
      <c r="D6318" s="196">
        <v>335</v>
      </c>
      <c r="E6318" s="197" t="s">
        <v>144</v>
      </c>
      <c r="F6318" s="196" t="s">
        <v>144</v>
      </c>
      <c r="G6318" s="196">
        <v>100982</v>
      </c>
      <c r="H6318" s="196" t="s">
        <v>11958</v>
      </c>
      <c r="I6318" s="196" t="s">
        <v>6762</v>
      </c>
      <c r="J6318" s="196" t="s">
        <v>5432</v>
      </c>
      <c r="K6318" s="197">
        <v>5.73</v>
      </c>
      <c r="L6318" s="196" t="s">
        <v>5433</v>
      </c>
    </row>
    <row r="6319" spans="1:12" ht="15.75">
      <c r="A6319" s="196" t="s">
        <v>11877</v>
      </c>
      <c r="B6319" s="196" t="s">
        <v>11878</v>
      </c>
      <c r="C6319" s="196" t="s">
        <v>11951</v>
      </c>
      <c r="D6319" s="196">
        <v>335</v>
      </c>
      <c r="E6319" s="197" t="s">
        <v>144</v>
      </c>
      <c r="F6319" s="196" t="s">
        <v>144</v>
      </c>
      <c r="G6319" s="196">
        <v>100983</v>
      </c>
      <c r="H6319" s="196" t="s">
        <v>11959</v>
      </c>
      <c r="I6319" s="196" t="s">
        <v>6762</v>
      </c>
      <c r="J6319" s="196" t="s">
        <v>5432</v>
      </c>
      <c r="K6319" s="197">
        <v>5.91</v>
      </c>
      <c r="L6319" s="196" t="s">
        <v>5433</v>
      </c>
    </row>
    <row r="6320" spans="1:12" ht="15.75">
      <c r="A6320" s="196" t="s">
        <v>11877</v>
      </c>
      <c r="B6320" s="196" t="s">
        <v>11878</v>
      </c>
      <c r="C6320" s="196" t="s">
        <v>11951</v>
      </c>
      <c r="D6320" s="196">
        <v>335</v>
      </c>
      <c r="E6320" s="197" t="s">
        <v>144</v>
      </c>
      <c r="F6320" s="196" t="s">
        <v>144</v>
      </c>
      <c r="G6320" s="196">
        <v>100984</v>
      </c>
      <c r="H6320" s="196" t="s">
        <v>11960</v>
      </c>
      <c r="I6320" s="196" t="s">
        <v>6762</v>
      </c>
      <c r="J6320" s="196" t="s">
        <v>5432</v>
      </c>
      <c r="K6320" s="197">
        <v>5.8</v>
      </c>
      <c r="L6320" s="196" t="s">
        <v>5433</v>
      </c>
    </row>
    <row r="6321" spans="1:12" ht="15.75">
      <c r="A6321" s="196" t="s">
        <v>11877</v>
      </c>
      <c r="B6321" s="196" t="s">
        <v>11878</v>
      </c>
      <c r="C6321" s="196" t="s">
        <v>11951</v>
      </c>
      <c r="D6321" s="196">
        <v>335</v>
      </c>
      <c r="E6321" s="197" t="s">
        <v>144</v>
      </c>
      <c r="F6321" s="196" t="s">
        <v>144</v>
      </c>
      <c r="G6321" s="196">
        <v>100985</v>
      </c>
      <c r="H6321" s="196" t="s">
        <v>11961</v>
      </c>
      <c r="I6321" s="196" t="s">
        <v>6762</v>
      </c>
      <c r="J6321" s="196" t="s">
        <v>5432</v>
      </c>
      <c r="K6321" s="197">
        <v>4.88</v>
      </c>
      <c r="L6321" s="196" t="s">
        <v>5433</v>
      </c>
    </row>
    <row r="6322" spans="1:12" ht="15.75">
      <c r="A6322" s="196" t="s">
        <v>11877</v>
      </c>
      <c r="B6322" s="196" t="s">
        <v>11878</v>
      </c>
      <c r="C6322" s="196" t="s">
        <v>11951</v>
      </c>
      <c r="D6322" s="196">
        <v>335</v>
      </c>
      <c r="E6322" s="197" t="s">
        <v>144</v>
      </c>
      <c r="F6322" s="196" t="s">
        <v>144</v>
      </c>
      <c r="G6322" s="196">
        <v>100986</v>
      </c>
      <c r="H6322" s="196" t="s">
        <v>11962</v>
      </c>
      <c r="I6322" s="196" t="s">
        <v>6762</v>
      </c>
      <c r="J6322" s="196" t="s">
        <v>5432</v>
      </c>
      <c r="K6322" s="197">
        <v>5.85</v>
      </c>
      <c r="L6322" s="196" t="s">
        <v>5433</v>
      </c>
    </row>
    <row r="6323" spans="1:12" ht="15.75">
      <c r="A6323" s="196" t="s">
        <v>11877</v>
      </c>
      <c r="B6323" s="196" t="s">
        <v>11878</v>
      </c>
      <c r="C6323" s="196" t="s">
        <v>11951</v>
      </c>
      <c r="D6323" s="196">
        <v>335</v>
      </c>
      <c r="E6323" s="197" t="s">
        <v>144</v>
      </c>
      <c r="F6323" s="196" t="s">
        <v>144</v>
      </c>
      <c r="G6323" s="196">
        <v>100987</v>
      </c>
      <c r="H6323" s="196" t="s">
        <v>11963</v>
      </c>
      <c r="I6323" s="196" t="s">
        <v>6762</v>
      </c>
      <c r="J6323" s="196" t="s">
        <v>5432</v>
      </c>
      <c r="K6323" s="197">
        <v>6.96</v>
      </c>
      <c r="L6323" s="196" t="s">
        <v>5433</v>
      </c>
    </row>
    <row r="6324" spans="1:12" ht="15.75">
      <c r="A6324" s="196" t="s">
        <v>11877</v>
      </c>
      <c r="B6324" s="196" t="s">
        <v>11878</v>
      </c>
      <c r="C6324" s="196" t="s">
        <v>11951</v>
      </c>
      <c r="D6324" s="196">
        <v>335</v>
      </c>
      <c r="E6324" s="197" t="s">
        <v>144</v>
      </c>
      <c r="F6324" s="196" t="s">
        <v>144</v>
      </c>
      <c r="G6324" s="196">
        <v>100988</v>
      </c>
      <c r="H6324" s="196" t="s">
        <v>11964</v>
      </c>
      <c r="I6324" s="196" t="s">
        <v>6762</v>
      </c>
      <c r="J6324" s="196" t="s">
        <v>5432</v>
      </c>
      <c r="K6324" s="197">
        <v>7.4</v>
      </c>
      <c r="L6324" s="196" t="s">
        <v>5433</v>
      </c>
    </row>
    <row r="6325" spans="1:12" ht="15.75">
      <c r="A6325" s="196" t="s">
        <v>11877</v>
      </c>
      <c r="B6325" s="196" t="s">
        <v>11878</v>
      </c>
      <c r="C6325" s="196" t="s">
        <v>11951</v>
      </c>
      <c r="D6325" s="196">
        <v>335</v>
      </c>
      <c r="E6325" s="197" t="s">
        <v>144</v>
      </c>
      <c r="F6325" s="196" t="s">
        <v>144</v>
      </c>
      <c r="G6325" s="196">
        <v>100989</v>
      </c>
      <c r="H6325" s="196" t="s">
        <v>11965</v>
      </c>
      <c r="I6325" s="196" t="s">
        <v>10984</v>
      </c>
      <c r="J6325" s="196" t="s">
        <v>5432</v>
      </c>
      <c r="K6325" s="197">
        <v>3.9</v>
      </c>
      <c r="L6325" s="196" t="s">
        <v>5433</v>
      </c>
    </row>
    <row r="6326" spans="1:12" ht="15.75">
      <c r="A6326" s="196" t="s">
        <v>11877</v>
      </c>
      <c r="B6326" s="196" t="s">
        <v>11878</v>
      </c>
      <c r="C6326" s="196" t="s">
        <v>11951</v>
      </c>
      <c r="D6326" s="196">
        <v>335</v>
      </c>
      <c r="E6326" s="197" t="s">
        <v>144</v>
      </c>
      <c r="F6326" s="196" t="s">
        <v>144</v>
      </c>
      <c r="G6326" s="196">
        <v>100990</v>
      </c>
      <c r="H6326" s="196" t="s">
        <v>11966</v>
      </c>
      <c r="I6326" s="196" t="s">
        <v>10984</v>
      </c>
      <c r="J6326" s="196" t="s">
        <v>5432</v>
      </c>
      <c r="K6326" s="197">
        <v>3.75</v>
      </c>
      <c r="L6326" s="196" t="s">
        <v>5433</v>
      </c>
    </row>
    <row r="6327" spans="1:12" ht="15.75">
      <c r="A6327" s="196" t="s">
        <v>11877</v>
      </c>
      <c r="B6327" s="196" t="s">
        <v>11878</v>
      </c>
      <c r="C6327" s="196" t="s">
        <v>11951</v>
      </c>
      <c r="D6327" s="196">
        <v>335</v>
      </c>
      <c r="E6327" s="197" t="s">
        <v>144</v>
      </c>
      <c r="F6327" s="196" t="s">
        <v>144</v>
      </c>
      <c r="G6327" s="196">
        <v>100991</v>
      </c>
      <c r="H6327" s="196" t="s">
        <v>11967</v>
      </c>
      <c r="I6327" s="196" t="s">
        <v>10984</v>
      </c>
      <c r="J6327" s="196" t="s">
        <v>5432</v>
      </c>
      <c r="K6327" s="197">
        <v>3.89</v>
      </c>
      <c r="L6327" s="196" t="s">
        <v>5433</v>
      </c>
    </row>
    <row r="6328" spans="1:12" ht="15.75">
      <c r="A6328" s="196" t="s">
        <v>11877</v>
      </c>
      <c r="B6328" s="196" t="s">
        <v>11878</v>
      </c>
      <c r="C6328" s="196" t="s">
        <v>11951</v>
      </c>
      <c r="D6328" s="196">
        <v>335</v>
      </c>
      <c r="E6328" s="197" t="s">
        <v>144</v>
      </c>
      <c r="F6328" s="196" t="s">
        <v>144</v>
      </c>
      <c r="G6328" s="196">
        <v>100992</v>
      </c>
      <c r="H6328" s="196" t="s">
        <v>11968</v>
      </c>
      <c r="I6328" s="196" t="s">
        <v>10984</v>
      </c>
      <c r="J6328" s="196" t="s">
        <v>5432</v>
      </c>
      <c r="K6328" s="197">
        <v>3.82</v>
      </c>
      <c r="L6328" s="196" t="s">
        <v>5433</v>
      </c>
    </row>
    <row r="6329" spans="1:12" ht="15.75">
      <c r="A6329" s="196" t="s">
        <v>11877</v>
      </c>
      <c r="B6329" s="196" t="s">
        <v>11878</v>
      </c>
      <c r="C6329" s="196" t="s">
        <v>11951</v>
      </c>
      <c r="D6329" s="196">
        <v>335</v>
      </c>
      <c r="E6329" s="197" t="s">
        <v>144</v>
      </c>
      <c r="F6329" s="196" t="s">
        <v>144</v>
      </c>
      <c r="G6329" s="196">
        <v>100993</v>
      </c>
      <c r="H6329" s="196" t="s">
        <v>11969</v>
      </c>
      <c r="I6329" s="196" t="s">
        <v>10984</v>
      </c>
      <c r="J6329" s="196" t="s">
        <v>5432</v>
      </c>
      <c r="K6329" s="197">
        <v>3.26</v>
      </c>
      <c r="L6329" s="196" t="s">
        <v>5433</v>
      </c>
    </row>
    <row r="6330" spans="1:12" ht="15.75">
      <c r="A6330" s="196" t="s">
        <v>11877</v>
      </c>
      <c r="B6330" s="196" t="s">
        <v>11878</v>
      </c>
      <c r="C6330" s="196" t="s">
        <v>11951</v>
      </c>
      <c r="D6330" s="196">
        <v>335</v>
      </c>
      <c r="E6330" s="197" t="s">
        <v>144</v>
      </c>
      <c r="F6330" s="196" t="s">
        <v>144</v>
      </c>
      <c r="G6330" s="196">
        <v>100994</v>
      </c>
      <c r="H6330" s="196" t="s">
        <v>11970</v>
      </c>
      <c r="I6330" s="196" t="s">
        <v>10984</v>
      </c>
      <c r="J6330" s="196" t="s">
        <v>5432</v>
      </c>
      <c r="K6330" s="197">
        <v>2.94</v>
      </c>
      <c r="L6330" s="196" t="s">
        <v>5433</v>
      </c>
    </row>
    <row r="6331" spans="1:12" ht="15.75">
      <c r="A6331" s="196" t="s">
        <v>11877</v>
      </c>
      <c r="B6331" s="196" t="s">
        <v>11878</v>
      </c>
      <c r="C6331" s="196" t="s">
        <v>11951</v>
      </c>
      <c r="D6331" s="196">
        <v>335</v>
      </c>
      <c r="E6331" s="197" t="s">
        <v>144</v>
      </c>
      <c r="F6331" s="196" t="s">
        <v>144</v>
      </c>
      <c r="G6331" s="196">
        <v>100995</v>
      </c>
      <c r="H6331" s="196" t="s">
        <v>11971</v>
      </c>
      <c r="I6331" s="196" t="s">
        <v>10984</v>
      </c>
      <c r="J6331" s="196" t="s">
        <v>5432</v>
      </c>
      <c r="K6331" s="197">
        <v>2.91</v>
      </c>
      <c r="L6331" s="196" t="s">
        <v>5433</v>
      </c>
    </row>
    <row r="6332" spans="1:12" ht="15.75">
      <c r="A6332" s="196" t="s">
        <v>11877</v>
      </c>
      <c r="B6332" s="196" t="s">
        <v>11878</v>
      </c>
      <c r="C6332" s="196" t="s">
        <v>11951</v>
      </c>
      <c r="D6332" s="196">
        <v>335</v>
      </c>
      <c r="E6332" s="197" t="s">
        <v>144</v>
      </c>
      <c r="F6332" s="196" t="s">
        <v>144</v>
      </c>
      <c r="G6332" s="196">
        <v>100996</v>
      </c>
      <c r="H6332" s="196" t="s">
        <v>11972</v>
      </c>
      <c r="I6332" s="196" t="s">
        <v>10984</v>
      </c>
      <c r="J6332" s="196" t="s">
        <v>5432</v>
      </c>
      <c r="K6332" s="197">
        <v>2.76</v>
      </c>
      <c r="L6332" s="196" t="s">
        <v>5433</v>
      </c>
    </row>
    <row r="6333" spans="1:12" ht="15.75">
      <c r="A6333" s="196" t="s">
        <v>11877</v>
      </c>
      <c r="B6333" s="196" t="s">
        <v>11878</v>
      </c>
      <c r="C6333" s="196" t="s">
        <v>11951</v>
      </c>
      <c r="D6333" s="196">
        <v>335</v>
      </c>
      <c r="E6333" s="197" t="s">
        <v>144</v>
      </c>
      <c r="F6333" s="196" t="s">
        <v>144</v>
      </c>
      <c r="G6333" s="196">
        <v>100997</v>
      </c>
      <c r="H6333" s="196" t="s">
        <v>11973</v>
      </c>
      <c r="I6333" s="196" t="s">
        <v>10984</v>
      </c>
      <c r="J6333" s="196" t="s">
        <v>5432</v>
      </c>
      <c r="K6333" s="197">
        <v>4</v>
      </c>
      <c r="L6333" s="196" t="s">
        <v>5433</v>
      </c>
    </row>
    <row r="6334" spans="1:12" ht="15.75">
      <c r="A6334" s="196" t="s">
        <v>11877</v>
      </c>
      <c r="B6334" s="196" t="s">
        <v>11878</v>
      </c>
      <c r="C6334" s="196" t="s">
        <v>11951</v>
      </c>
      <c r="D6334" s="196">
        <v>335</v>
      </c>
      <c r="E6334" s="197" t="s">
        <v>144</v>
      </c>
      <c r="F6334" s="196" t="s">
        <v>144</v>
      </c>
      <c r="G6334" s="196">
        <v>100998</v>
      </c>
      <c r="H6334" s="196" t="s">
        <v>11974</v>
      </c>
      <c r="I6334" s="196" t="s">
        <v>10984</v>
      </c>
      <c r="J6334" s="196" t="s">
        <v>5432</v>
      </c>
      <c r="K6334" s="197">
        <v>3.82</v>
      </c>
      <c r="L6334" s="196" t="s">
        <v>5433</v>
      </c>
    </row>
    <row r="6335" spans="1:12" ht="15.75">
      <c r="A6335" s="196" t="s">
        <v>11877</v>
      </c>
      <c r="B6335" s="196" t="s">
        <v>11878</v>
      </c>
      <c r="C6335" s="196" t="s">
        <v>11951</v>
      </c>
      <c r="D6335" s="196">
        <v>335</v>
      </c>
      <c r="E6335" s="197" t="s">
        <v>144</v>
      </c>
      <c r="F6335" s="196" t="s">
        <v>144</v>
      </c>
      <c r="G6335" s="196">
        <v>100999</v>
      </c>
      <c r="H6335" s="196" t="s">
        <v>11975</v>
      </c>
      <c r="I6335" s="196" t="s">
        <v>10984</v>
      </c>
      <c r="J6335" s="196" t="s">
        <v>5432</v>
      </c>
      <c r="K6335" s="197">
        <v>3.95</v>
      </c>
      <c r="L6335" s="196" t="s">
        <v>5433</v>
      </c>
    </row>
    <row r="6336" spans="1:12" ht="15.75">
      <c r="A6336" s="196" t="s">
        <v>11877</v>
      </c>
      <c r="B6336" s="196" t="s">
        <v>11878</v>
      </c>
      <c r="C6336" s="196" t="s">
        <v>11951</v>
      </c>
      <c r="D6336" s="196">
        <v>335</v>
      </c>
      <c r="E6336" s="197" t="s">
        <v>144</v>
      </c>
      <c r="F6336" s="196" t="s">
        <v>144</v>
      </c>
      <c r="G6336" s="196">
        <v>101000</v>
      </c>
      <c r="H6336" s="196" t="s">
        <v>11976</v>
      </c>
      <c r="I6336" s="196" t="s">
        <v>10984</v>
      </c>
      <c r="J6336" s="196" t="s">
        <v>5432</v>
      </c>
      <c r="K6336" s="197">
        <v>3.87</v>
      </c>
      <c r="L6336" s="196" t="s">
        <v>5433</v>
      </c>
    </row>
    <row r="6337" spans="1:12" ht="15.75">
      <c r="A6337" s="196" t="s">
        <v>11877</v>
      </c>
      <c r="B6337" s="196" t="s">
        <v>11878</v>
      </c>
      <c r="C6337" s="196" t="s">
        <v>11951</v>
      </c>
      <c r="D6337" s="196">
        <v>335</v>
      </c>
      <c r="E6337" s="197" t="s">
        <v>144</v>
      </c>
      <c r="F6337" s="196" t="s">
        <v>144</v>
      </c>
      <c r="G6337" s="196">
        <v>101001</v>
      </c>
      <c r="H6337" s="196" t="s">
        <v>11977</v>
      </c>
      <c r="I6337" s="196" t="s">
        <v>10984</v>
      </c>
      <c r="J6337" s="196" t="s">
        <v>5432</v>
      </c>
      <c r="K6337" s="197">
        <v>3.26</v>
      </c>
      <c r="L6337" s="196" t="s">
        <v>5433</v>
      </c>
    </row>
    <row r="6338" spans="1:12" ht="15.75">
      <c r="A6338" s="196" t="s">
        <v>11877</v>
      </c>
      <c r="B6338" s="196" t="s">
        <v>11878</v>
      </c>
      <c r="C6338" s="196" t="s">
        <v>11951</v>
      </c>
      <c r="D6338" s="196">
        <v>335</v>
      </c>
      <c r="E6338" s="197" t="s">
        <v>144</v>
      </c>
      <c r="F6338" s="196" t="s">
        <v>144</v>
      </c>
      <c r="G6338" s="196">
        <v>101002</v>
      </c>
      <c r="H6338" s="196" t="s">
        <v>11978</v>
      </c>
      <c r="I6338" s="196" t="s">
        <v>10984</v>
      </c>
      <c r="J6338" s="196" t="s">
        <v>5432</v>
      </c>
      <c r="K6338" s="197">
        <v>3.89</v>
      </c>
      <c r="L6338" s="196" t="s">
        <v>5433</v>
      </c>
    </row>
    <row r="6339" spans="1:12" ht="15.75">
      <c r="A6339" s="196" t="s">
        <v>11877</v>
      </c>
      <c r="B6339" s="196" t="s">
        <v>11878</v>
      </c>
      <c r="C6339" s="196" t="s">
        <v>11951</v>
      </c>
      <c r="D6339" s="196">
        <v>335</v>
      </c>
      <c r="E6339" s="197" t="s">
        <v>144</v>
      </c>
      <c r="F6339" s="196" t="s">
        <v>144</v>
      </c>
      <c r="G6339" s="196">
        <v>101003</v>
      </c>
      <c r="H6339" s="196" t="s">
        <v>11979</v>
      </c>
      <c r="I6339" s="196" t="s">
        <v>10984</v>
      </c>
      <c r="J6339" s="196" t="s">
        <v>5432</v>
      </c>
      <c r="K6339" s="197">
        <v>4.63</v>
      </c>
      <c r="L6339" s="196" t="s">
        <v>5433</v>
      </c>
    </row>
    <row r="6340" spans="1:12" ht="15.75">
      <c r="A6340" s="196" t="s">
        <v>11877</v>
      </c>
      <c r="B6340" s="196" t="s">
        <v>11878</v>
      </c>
      <c r="C6340" s="196" t="s">
        <v>11951</v>
      </c>
      <c r="D6340" s="196">
        <v>335</v>
      </c>
      <c r="E6340" s="197" t="s">
        <v>144</v>
      </c>
      <c r="F6340" s="196" t="s">
        <v>144</v>
      </c>
      <c r="G6340" s="196">
        <v>101004</v>
      </c>
      <c r="H6340" s="196" t="s">
        <v>11980</v>
      </c>
      <c r="I6340" s="196" t="s">
        <v>10984</v>
      </c>
      <c r="J6340" s="196" t="s">
        <v>5432</v>
      </c>
      <c r="K6340" s="197">
        <v>4.93</v>
      </c>
      <c r="L6340" s="196" t="s">
        <v>5433</v>
      </c>
    </row>
    <row r="6341" spans="1:12" ht="15.75">
      <c r="A6341" s="196" t="s">
        <v>11877</v>
      </c>
      <c r="B6341" s="196" t="s">
        <v>11878</v>
      </c>
      <c r="C6341" s="196" t="s">
        <v>11951</v>
      </c>
      <c r="D6341" s="196">
        <v>335</v>
      </c>
      <c r="E6341" s="197" t="s">
        <v>144</v>
      </c>
      <c r="F6341" s="196" t="s">
        <v>144</v>
      </c>
      <c r="G6341" s="196">
        <v>101005</v>
      </c>
      <c r="H6341" s="196" t="s">
        <v>11981</v>
      </c>
      <c r="I6341" s="196" t="s">
        <v>6762</v>
      </c>
      <c r="J6341" s="196" t="s">
        <v>5432</v>
      </c>
      <c r="K6341" s="197">
        <v>12.43</v>
      </c>
      <c r="L6341" s="196" t="s">
        <v>5433</v>
      </c>
    </row>
    <row r="6342" spans="1:12" ht="15.75">
      <c r="A6342" s="196" t="s">
        <v>11877</v>
      </c>
      <c r="B6342" s="196" t="s">
        <v>11878</v>
      </c>
      <c r="C6342" s="196" t="s">
        <v>11951</v>
      </c>
      <c r="D6342" s="196">
        <v>335</v>
      </c>
      <c r="E6342" s="197" t="s">
        <v>144</v>
      </c>
      <c r="F6342" s="196" t="s">
        <v>144</v>
      </c>
      <c r="G6342" s="196">
        <v>101006</v>
      </c>
      <c r="H6342" s="196" t="s">
        <v>11982</v>
      </c>
      <c r="I6342" s="196" t="s">
        <v>6762</v>
      </c>
      <c r="J6342" s="196" t="s">
        <v>5432</v>
      </c>
      <c r="K6342" s="197">
        <v>13.4</v>
      </c>
      <c r="L6342" s="196" t="s">
        <v>5433</v>
      </c>
    </row>
    <row r="6343" spans="1:12" ht="15.75">
      <c r="A6343" s="196" t="s">
        <v>11877</v>
      </c>
      <c r="B6343" s="196" t="s">
        <v>11878</v>
      </c>
      <c r="C6343" s="196" t="s">
        <v>11951</v>
      </c>
      <c r="D6343" s="196">
        <v>335</v>
      </c>
      <c r="E6343" s="197" t="s">
        <v>144</v>
      </c>
      <c r="F6343" s="196" t="s">
        <v>144</v>
      </c>
      <c r="G6343" s="196">
        <v>101007</v>
      </c>
      <c r="H6343" s="196" t="s">
        <v>11983</v>
      </c>
      <c r="I6343" s="196" t="s">
        <v>6762</v>
      </c>
      <c r="J6343" s="196" t="s">
        <v>5432</v>
      </c>
      <c r="K6343" s="197">
        <v>3.6</v>
      </c>
      <c r="L6343" s="196" t="s">
        <v>5433</v>
      </c>
    </row>
    <row r="6344" spans="1:12" ht="15.75">
      <c r="A6344" s="196" t="s">
        <v>11877</v>
      </c>
      <c r="B6344" s="196" t="s">
        <v>11878</v>
      </c>
      <c r="C6344" s="196" t="s">
        <v>11951</v>
      </c>
      <c r="D6344" s="196">
        <v>335</v>
      </c>
      <c r="E6344" s="197" t="s">
        <v>144</v>
      </c>
      <c r="F6344" s="196" t="s">
        <v>144</v>
      </c>
      <c r="G6344" s="196">
        <v>101008</v>
      </c>
      <c r="H6344" s="196" t="s">
        <v>11984</v>
      </c>
      <c r="I6344" s="196" t="s">
        <v>6762</v>
      </c>
      <c r="J6344" s="196" t="s">
        <v>5432</v>
      </c>
      <c r="K6344" s="197">
        <v>3.54</v>
      </c>
      <c r="L6344" s="196" t="s">
        <v>5433</v>
      </c>
    </row>
    <row r="6345" spans="1:12" ht="15.75">
      <c r="A6345" s="196" t="s">
        <v>11877</v>
      </c>
      <c r="B6345" s="196" t="s">
        <v>11878</v>
      </c>
      <c r="C6345" s="196" t="s">
        <v>11951</v>
      </c>
      <c r="D6345" s="196">
        <v>335</v>
      </c>
      <c r="E6345" s="197" t="s">
        <v>144</v>
      </c>
      <c r="F6345" s="196" t="s">
        <v>144</v>
      </c>
      <c r="G6345" s="196">
        <v>101009</v>
      </c>
      <c r="H6345" s="196" t="s">
        <v>11985</v>
      </c>
      <c r="I6345" s="196" t="s">
        <v>10984</v>
      </c>
      <c r="J6345" s="196" t="s">
        <v>5432</v>
      </c>
      <c r="K6345" s="197">
        <v>26.07</v>
      </c>
      <c r="L6345" s="196" t="s">
        <v>5433</v>
      </c>
    </row>
    <row r="6346" spans="1:12" ht="15.75">
      <c r="A6346" s="196" t="s">
        <v>11877</v>
      </c>
      <c r="B6346" s="196" t="s">
        <v>11878</v>
      </c>
      <c r="C6346" s="196" t="s">
        <v>11951</v>
      </c>
      <c r="D6346" s="196">
        <v>335</v>
      </c>
      <c r="E6346" s="197" t="s">
        <v>144</v>
      </c>
      <c r="F6346" s="196" t="s">
        <v>144</v>
      </c>
      <c r="G6346" s="196">
        <v>101010</v>
      </c>
      <c r="H6346" s="196" t="s">
        <v>11986</v>
      </c>
      <c r="I6346" s="196" t="s">
        <v>10984</v>
      </c>
      <c r="J6346" s="196" t="s">
        <v>5432</v>
      </c>
      <c r="K6346" s="197">
        <v>16.41</v>
      </c>
      <c r="L6346" s="196" t="s">
        <v>5433</v>
      </c>
    </row>
    <row r="6347" spans="1:12" ht="15.75">
      <c r="A6347" s="196" t="s">
        <v>11877</v>
      </c>
      <c r="B6347" s="196" t="s">
        <v>11878</v>
      </c>
      <c r="C6347" s="196" t="s">
        <v>11951</v>
      </c>
      <c r="D6347" s="196">
        <v>335</v>
      </c>
      <c r="E6347" s="197" t="s">
        <v>144</v>
      </c>
      <c r="F6347" s="196" t="s">
        <v>144</v>
      </c>
      <c r="G6347" s="196">
        <v>101013</v>
      </c>
      <c r="H6347" s="196" t="s">
        <v>11987</v>
      </c>
      <c r="I6347" s="196" t="s">
        <v>10984</v>
      </c>
      <c r="J6347" s="196" t="s">
        <v>5432</v>
      </c>
      <c r="K6347" s="197">
        <v>28.81</v>
      </c>
      <c r="L6347" s="196" t="s">
        <v>5433</v>
      </c>
    </row>
    <row r="6348" spans="1:12" ht="15.75">
      <c r="A6348" s="196" t="s">
        <v>11877</v>
      </c>
      <c r="B6348" s="196" t="s">
        <v>11878</v>
      </c>
      <c r="C6348" s="196" t="s">
        <v>11951</v>
      </c>
      <c r="D6348" s="196">
        <v>335</v>
      </c>
      <c r="E6348" s="197" t="s">
        <v>144</v>
      </c>
      <c r="F6348" s="196" t="s">
        <v>144</v>
      </c>
      <c r="G6348" s="196">
        <v>101014</v>
      </c>
      <c r="H6348" s="196" t="s">
        <v>11988</v>
      </c>
      <c r="I6348" s="196" t="s">
        <v>10984</v>
      </c>
      <c r="J6348" s="196" t="s">
        <v>5432</v>
      </c>
      <c r="K6348" s="197">
        <v>26.39</v>
      </c>
      <c r="L6348" s="196" t="s">
        <v>5433</v>
      </c>
    </row>
    <row r="6349" spans="1:12" ht="15.75">
      <c r="A6349" s="196" t="s">
        <v>11877</v>
      </c>
      <c r="B6349" s="196" t="s">
        <v>11878</v>
      </c>
      <c r="C6349" s="196" t="s">
        <v>11951</v>
      </c>
      <c r="D6349" s="196">
        <v>335</v>
      </c>
      <c r="E6349" s="197" t="s">
        <v>144</v>
      </c>
      <c r="F6349" s="196" t="s">
        <v>144</v>
      </c>
      <c r="G6349" s="196">
        <v>101015</v>
      </c>
      <c r="H6349" s="196" t="s">
        <v>11989</v>
      </c>
      <c r="I6349" s="196" t="s">
        <v>10984</v>
      </c>
      <c r="J6349" s="196" t="s">
        <v>5432</v>
      </c>
      <c r="K6349" s="197">
        <v>21.67</v>
      </c>
      <c r="L6349" s="196" t="s">
        <v>5433</v>
      </c>
    </row>
    <row r="6350" spans="1:12" ht="15.75">
      <c r="A6350" s="196" t="s">
        <v>11877</v>
      </c>
      <c r="B6350" s="196" t="s">
        <v>11878</v>
      </c>
      <c r="C6350" s="196" t="s">
        <v>11951</v>
      </c>
      <c r="D6350" s="196">
        <v>335</v>
      </c>
      <c r="E6350" s="197" t="s">
        <v>144</v>
      </c>
      <c r="F6350" s="196" t="s">
        <v>144</v>
      </c>
      <c r="G6350" s="196">
        <v>101016</v>
      </c>
      <c r="H6350" s="196" t="s">
        <v>11990</v>
      </c>
      <c r="I6350" s="196" t="s">
        <v>10984</v>
      </c>
      <c r="J6350" s="196" t="s">
        <v>5432</v>
      </c>
      <c r="K6350" s="197">
        <v>25.1</v>
      </c>
      <c r="L6350" s="196" t="s">
        <v>5433</v>
      </c>
    </row>
    <row r="6351" spans="1:12" ht="15.75">
      <c r="A6351" s="196" t="s">
        <v>11877</v>
      </c>
      <c r="B6351" s="196" t="s">
        <v>11878</v>
      </c>
      <c r="C6351" s="196" t="s">
        <v>11951</v>
      </c>
      <c r="D6351" s="196">
        <v>335</v>
      </c>
      <c r="E6351" s="197" t="s">
        <v>144</v>
      </c>
      <c r="F6351" s="196" t="s">
        <v>144</v>
      </c>
      <c r="G6351" s="196">
        <v>101017</v>
      </c>
      <c r="H6351" s="196" t="s">
        <v>11991</v>
      </c>
      <c r="I6351" s="196" t="s">
        <v>10984</v>
      </c>
      <c r="J6351" s="196" t="s">
        <v>5432</v>
      </c>
      <c r="K6351" s="197">
        <v>19.03</v>
      </c>
      <c r="L6351" s="196" t="s">
        <v>5433</v>
      </c>
    </row>
    <row r="6352" spans="1:12" ht="15.75">
      <c r="A6352" s="196" t="s">
        <v>11877</v>
      </c>
      <c r="B6352" s="196" t="s">
        <v>11878</v>
      </c>
      <c r="C6352" s="196" t="s">
        <v>11951</v>
      </c>
      <c r="D6352" s="196">
        <v>335</v>
      </c>
      <c r="E6352" s="197" t="s">
        <v>144</v>
      </c>
      <c r="F6352" s="196" t="s">
        <v>144</v>
      </c>
      <c r="G6352" s="196">
        <v>101018</v>
      </c>
      <c r="H6352" s="196" t="s">
        <v>11992</v>
      </c>
      <c r="I6352" s="196" t="s">
        <v>10984</v>
      </c>
      <c r="J6352" s="196" t="s">
        <v>5432</v>
      </c>
      <c r="K6352" s="197">
        <v>15.63</v>
      </c>
      <c r="L6352" s="196" t="s">
        <v>5433</v>
      </c>
    </row>
    <row r="6353" spans="1:12" ht="15.75">
      <c r="A6353" s="196" t="s">
        <v>11877</v>
      </c>
      <c r="B6353" s="196" t="s">
        <v>11878</v>
      </c>
      <c r="C6353" s="196" t="s">
        <v>11951</v>
      </c>
      <c r="D6353" s="196">
        <v>335</v>
      </c>
      <c r="E6353" s="197" t="s">
        <v>144</v>
      </c>
      <c r="F6353" s="196" t="s">
        <v>144</v>
      </c>
      <c r="G6353" s="196">
        <v>101463</v>
      </c>
      <c r="H6353" s="196" t="s">
        <v>11993</v>
      </c>
      <c r="I6353" s="196" t="s">
        <v>10984</v>
      </c>
      <c r="J6353" s="196" t="s">
        <v>5432</v>
      </c>
      <c r="K6353" s="197">
        <v>28.89</v>
      </c>
      <c r="L6353" s="196" t="s">
        <v>5433</v>
      </c>
    </row>
    <row r="6354" spans="1:12" ht="15.75">
      <c r="A6354" s="196" t="s">
        <v>11877</v>
      </c>
      <c r="B6354" s="196" t="s">
        <v>11878</v>
      </c>
      <c r="C6354" s="196" t="s">
        <v>11951</v>
      </c>
      <c r="D6354" s="196">
        <v>335</v>
      </c>
      <c r="E6354" s="197" t="s">
        <v>144</v>
      </c>
      <c r="F6354" s="196" t="s">
        <v>144</v>
      </c>
      <c r="G6354" s="196">
        <v>101464</v>
      </c>
      <c r="H6354" s="196" t="s">
        <v>11994</v>
      </c>
      <c r="I6354" s="196" t="s">
        <v>10984</v>
      </c>
      <c r="J6354" s="196" t="s">
        <v>5432</v>
      </c>
      <c r="K6354" s="197">
        <v>22.19</v>
      </c>
      <c r="L6354" s="196" t="s">
        <v>5433</v>
      </c>
    </row>
    <row r="6355" spans="1:12" ht="15.75">
      <c r="A6355" s="196" t="s">
        <v>11877</v>
      </c>
      <c r="B6355" s="196" t="s">
        <v>11878</v>
      </c>
      <c r="C6355" s="196" t="s">
        <v>11951</v>
      </c>
      <c r="D6355" s="196">
        <v>335</v>
      </c>
      <c r="E6355" s="197" t="s">
        <v>144</v>
      </c>
      <c r="F6355" s="196" t="s">
        <v>144</v>
      </c>
      <c r="G6355" s="196">
        <v>101465</v>
      </c>
      <c r="H6355" s="196" t="s">
        <v>11995</v>
      </c>
      <c r="I6355" s="196" t="s">
        <v>10984</v>
      </c>
      <c r="J6355" s="196" t="s">
        <v>5432</v>
      </c>
      <c r="K6355" s="197">
        <v>16.96</v>
      </c>
      <c r="L6355" s="196" t="s">
        <v>5433</v>
      </c>
    </row>
    <row r="6356" spans="1:12" ht="15.75">
      <c r="A6356" s="196" t="s">
        <v>11877</v>
      </c>
      <c r="B6356" s="196" t="s">
        <v>11878</v>
      </c>
      <c r="C6356" s="196" t="s">
        <v>11951</v>
      </c>
      <c r="D6356" s="196">
        <v>335</v>
      </c>
      <c r="E6356" s="197" t="s">
        <v>144</v>
      </c>
      <c r="F6356" s="196" t="s">
        <v>144</v>
      </c>
      <c r="G6356" s="196">
        <v>101466</v>
      </c>
      <c r="H6356" s="196" t="s">
        <v>11996</v>
      </c>
      <c r="I6356" s="196" t="s">
        <v>10984</v>
      </c>
      <c r="J6356" s="196" t="s">
        <v>5432</v>
      </c>
      <c r="K6356" s="197">
        <v>13.79</v>
      </c>
      <c r="L6356" s="196" t="s">
        <v>5433</v>
      </c>
    </row>
    <row r="6357" spans="1:12" ht="15.75">
      <c r="A6357" s="196" t="s">
        <v>11877</v>
      </c>
      <c r="B6357" s="196" t="s">
        <v>11878</v>
      </c>
      <c r="C6357" s="196" t="s">
        <v>11951</v>
      </c>
      <c r="D6357" s="196">
        <v>335</v>
      </c>
      <c r="E6357" s="197" t="s">
        <v>144</v>
      </c>
      <c r="F6357" s="196" t="s">
        <v>144</v>
      </c>
      <c r="G6357" s="196">
        <v>101467</v>
      </c>
      <c r="H6357" s="196" t="s">
        <v>11997</v>
      </c>
      <c r="I6357" s="196" t="s">
        <v>10984</v>
      </c>
      <c r="J6357" s="196" t="s">
        <v>5432</v>
      </c>
      <c r="K6357" s="197">
        <v>11.55</v>
      </c>
      <c r="L6357" s="196" t="s">
        <v>5433</v>
      </c>
    </row>
    <row r="6358" spans="1:12" ht="15.75">
      <c r="A6358" s="196" t="s">
        <v>11877</v>
      </c>
      <c r="B6358" s="196" t="s">
        <v>11878</v>
      </c>
      <c r="C6358" s="196" t="s">
        <v>11951</v>
      </c>
      <c r="D6358" s="196">
        <v>335</v>
      </c>
      <c r="E6358" s="197" t="s">
        <v>144</v>
      </c>
      <c r="F6358" s="196" t="s">
        <v>144</v>
      </c>
      <c r="G6358" s="196">
        <v>101468</v>
      </c>
      <c r="H6358" s="196" t="s">
        <v>11998</v>
      </c>
      <c r="I6358" s="196" t="s">
        <v>10984</v>
      </c>
      <c r="J6358" s="196" t="s">
        <v>5432</v>
      </c>
      <c r="K6358" s="197">
        <v>10.56</v>
      </c>
      <c r="L6358" s="196" t="s">
        <v>5433</v>
      </c>
    </row>
    <row r="6359" spans="1:12" ht="15.75">
      <c r="A6359" s="196" t="s">
        <v>11877</v>
      </c>
      <c r="B6359" s="196" t="s">
        <v>11878</v>
      </c>
      <c r="C6359" s="196" t="s">
        <v>11951</v>
      </c>
      <c r="D6359" s="196">
        <v>335</v>
      </c>
      <c r="E6359" s="197" t="s">
        <v>144</v>
      </c>
      <c r="F6359" s="196" t="s">
        <v>144</v>
      </c>
      <c r="G6359" s="196">
        <v>101469</v>
      </c>
      <c r="H6359" s="196" t="s">
        <v>11999</v>
      </c>
      <c r="I6359" s="196" t="s">
        <v>10984</v>
      </c>
      <c r="J6359" s="196" t="s">
        <v>5432</v>
      </c>
      <c r="K6359" s="197">
        <v>23.65</v>
      </c>
      <c r="L6359" s="196" t="s">
        <v>5433</v>
      </c>
    </row>
    <row r="6360" spans="1:12" ht="15.75">
      <c r="A6360" s="196" t="s">
        <v>11877</v>
      </c>
      <c r="B6360" s="196" t="s">
        <v>11878</v>
      </c>
      <c r="C6360" s="196" t="s">
        <v>11951</v>
      </c>
      <c r="D6360" s="196">
        <v>335</v>
      </c>
      <c r="E6360" s="197" t="s">
        <v>144</v>
      </c>
      <c r="F6360" s="196" t="s">
        <v>144</v>
      </c>
      <c r="G6360" s="196">
        <v>101470</v>
      </c>
      <c r="H6360" s="196" t="s">
        <v>12000</v>
      </c>
      <c r="I6360" s="196" t="s">
        <v>10984</v>
      </c>
      <c r="J6360" s="196" t="s">
        <v>5432</v>
      </c>
      <c r="K6360" s="197">
        <v>18.77</v>
      </c>
      <c r="L6360" s="196" t="s">
        <v>5433</v>
      </c>
    </row>
    <row r="6361" spans="1:12" ht="15.75">
      <c r="A6361" s="196" t="s">
        <v>11877</v>
      </c>
      <c r="B6361" s="196" t="s">
        <v>11878</v>
      </c>
      <c r="C6361" s="196" t="s">
        <v>11951</v>
      </c>
      <c r="D6361" s="196">
        <v>335</v>
      </c>
      <c r="E6361" s="197" t="s">
        <v>144</v>
      </c>
      <c r="F6361" s="196" t="s">
        <v>144</v>
      </c>
      <c r="G6361" s="196">
        <v>101471</v>
      </c>
      <c r="H6361" s="196" t="s">
        <v>12001</v>
      </c>
      <c r="I6361" s="196" t="s">
        <v>10984</v>
      </c>
      <c r="J6361" s="196" t="s">
        <v>5432</v>
      </c>
      <c r="K6361" s="197">
        <v>16.100000000000001</v>
      </c>
      <c r="L6361" s="196" t="s">
        <v>5433</v>
      </c>
    </row>
    <row r="6362" spans="1:12" ht="15.75">
      <c r="A6362" s="196" t="s">
        <v>11877</v>
      </c>
      <c r="B6362" s="196" t="s">
        <v>11878</v>
      </c>
      <c r="C6362" s="196" t="s">
        <v>11951</v>
      </c>
      <c r="D6362" s="196">
        <v>335</v>
      </c>
      <c r="E6362" s="197" t="s">
        <v>144</v>
      </c>
      <c r="F6362" s="196" t="s">
        <v>144</v>
      </c>
      <c r="G6362" s="196">
        <v>101472</v>
      </c>
      <c r="H6362" s="196" t="s">
        <v>12002</v>
      </c>
      <c r="I6362" s="196" t="s">
        <v>10984</v>
      </c>
      <c r="J6362" s="196" t="s">
        <v>5432</v>
      </c>
      <c r="K6362" s="197">
        <v>12.53</v>
      </c>
      <c r="L6362" s="196" t="s">
        <v>5433</v>
      </c>
    </row>
    <row r="6363" spans="1:12" ht="15.75">
      <c r="A6363" s="196" t="s">
        <v>11877</v>
      </c>
      <c r="B6363" s="196" t="s">
        <v>11878</v>
      </c>
      <c r="C6363" s="196" t="s">
        <v>11951</v>
      </c>
      <c r="D6363" s="196">
        <v>335</v>
      </c>
      <c r="E6363" s="197" t="s">
        <v>144</v>
      </c>
      <c r="F6363" s="196" t="s">
        <v>144</v>
      </c>
      <c r="G6363" s="196">
        <v>101473</v>
      </c>
      <c r="H6363" s="196" t="s">
        <v>12003</v>
      </c>
      <c r="I6363" s="196" t="s">
        <v>10984</v>
      </c>
      <c r="J6363" s="196" t="s">
        <v>5432</v>
      </c>
      <c r="K6363" s="197">
        <v>18.04</v>
      </c>
      <c r="L6363" s="196" t="s">
        <v>5433</v>
      </c>
    </row>
    <row r="6364" spans="1:12" ht="15.75">
      <c r="A6364" s="196" t="s">
        <v>11877</v>
      </c>
      <c r="B6364" s="196" t="s">
        <v>11878</v>
      </c>
      <c r="C6364" s="196" t="s">
        <v>11951</v>
      </c>
      <c r="D6364" s="196">
        <v>335</v>
      </c>
      <c r="E6364" s="197" t="s">
        <v>144</v>
      </c>
      <c r="F6364" s="196" t="s">
        <v>144</v>
      </c>
      <c r="G6364" s="196">
        <v>101474</v>
      </c>
      <c r="H6364" s="196" t="s">
        <v>12004</v>
      </c>
      <c r="I6364" s="196" t="s">
        <v>10984</v>
      </c>
      <c r="J6364" s="196" t="s">
        <v>5432</v>
      </c>
      <c r="K6364" s="197">
        <v>12.9</v>
      </c>
      <c r="L6364" s="196" t="s">
        <v>5433</v>
      </c>
    </row>
    <row r="6365" spans="1:12" ht="15.75">
      <c r="A6365" s="196" t="s">
        <v>11877</v>
      </c>
      <c r="B6365" s="196" t="s">
        <v>11878</v>
      </c>
      <c r="C6365" s="196" t="s">
        <v>11951</v>
      </c>
      <c r="D6365" s="196">
        <v>335</v>
      </c>
      <c r="E6365" s="197" t="s">
        <v>144</v>
      </c>
      <c r="F6365" s="196" t="s">
        <v>144</v>
      </c>
      <c r="G6365" s="196">
        <v>101475</v>
      </c>
      <c r="H6365" s="196" t="s">
        <v>12005</v>
      </c>
      <c r="I6365" s="196" t="s">
        <v>10984</v>
      </c>
      <c r="J6365" s="196" t="s">
        <v>5432</v>
      </c>
      <c r="K6365" s="197">
        <v>11.44</v>
      </c>
      <c r="L6365" s="196" t="s">
        <v>5433</v>
      </c>
    </row>
    <row r="6366" spans="1:12" ht="15.75">
      <c r="A6366" s="196" t="s">
        <v>11877</v>
      </c>
      <c r="B6366" s="196" t="s">
        <v>11878</v>
      </c>
      <c r="C6366" s="196" t="s">
        <v>11951</v>
      </c>
      <c r="D6366" s="196">
        <v>335</v>
      </c>
      <c r="E6366" s="197" t="s">
        <v>144</v>
      </c>
      <c r="F6366" s="196" t="s">
        <v>144</v>
      </c>
      <c r="G6366" s="196">
        <v>101476</v>
      </c>
      <c r="H6366" s="196" t="s">
        <v>12006</v>
      </c>
      <c r="I6366" s="196" t="s">
        <v>10984</v>
      </c>
      <c r="J6366" s="196" t="s">
        <v>5432</v>
      </c>
      <c r="K6366" s="197">
        <v>10.199999999999999</v>
      </c>
      <c r="L6366" s="196" t="s">
        <v>5433</v>
      </c>
    </row>
    <row r="6367" spans="1:12" ht="15.75">
      <c r="A6367" s="196" t="s">
        <v>11877</v>
      </c>
      <c r="B6367" s="196" t="s">
        <v>11878</v>
      </c>
      <c r="C6367" s="196" t="s">
        <v>11951</v>
      </c>
      <c r="D6367" s="196">
        <v>335</v>
      </c>
      <c r="E6367" s="197" t="s">
        <v>144</v>
      </c>
      <c r="F6367" s="196" t="s">
        <v>144</v>
      </c>
      <c r="G6367" s="196">
        <v>101477</v>
      </c>
      <c r="H6367" s="196" t="s">
        <v>12007</v>
      </c>
      <c r="I6367" s="196" t="s">
        <v>10984</v>
      </c>
      <c r="J6367" s="196" t="s">
        <v>5432</v>
      </c>
      <c r="K6367" s="197">
        <v>8.36</v>
      </c>
      <c r="L6367" s="196" t="s">
        <v>5433</v>
      </c>
    </row>
    <row r="6368" spans="1:12" ht="15.75">
      <c r="A6368" s="196" t="s">
        <v>11877</v>
      </c>
      <c r="B6368" s="196" t="s">
        <v>11878</v>
      </c>
      <c r="C6368" s="196" t="s">
        <v>11951</v>
      </c>
      <c r="D6368" s="196">
        <v>335</v>
      </c>
      <c r="E6368" s="197" t="s">
        <v>144</v>
      </c>
      <c r="F6368" s="196" t="s">
        <v>144</v>
      </c>
      <c r="G6368" s="196">
        <v>101478</v>
      </c>
      <c r="H6368" s="196" t="s">
        <v>12008</v>
      </c>
      <c r="I6368" s="196" t="s">
        <v>10984</v>
      </c>
      <c r="J6368" s="196" t="s">
        <v>5432</v>
      </c>
      <c r="K6368" s="197">
        <v>7.12</v>
      </c>
      <c r="L6368" s="196" t="s">
        <v>5433</v>
      </c>
    </row>
    <row r="6369" spans="1:12" ht="15.75">
      <c r="A6369" s="196" t="s">
        <v>11877</v>
      </c>
      <c r="B6369" s="196" t="s">
        <v>11878</v>
      </c>
      <c r="C6369" s="196" t="s">
        <v>11951</v>
      </c>
      <c r="D6369" s="196">
        <v>335</v>
      </c>
      <c r="E6369" s="197" t="s">
        <v>144</v>
      </c>
      <c r="F6369" s="196" t="s">
        <v>144</v>
      </c>
      <c r="G6369" s="196">
        <v>101480</v>
      </c>
      <c r="H6369" s="196" t="s">
        <v>12009</v>
      </c>
      <c r="I6369" s="196" t="s">
        <v>10984</v>
      </c>
      <c r="J6369" s="196" t="s">
        <v>5432</v>
      </c>
      <c r="K6369" s="197">
        <v>42.29</v>
      </c>
      <c r="L6369" s="196" t="s">
        <v>5433</v>
      </c>
    </row>
    <row r="6370" spans="1:12" ht="15.75">
      <c r="A6370" s="196" t="s">
        <v>11877</v>
      </c>
      <c r="B6370" s="196" t="s">
        <v>11878</v>
      </c>
      <c r="C6370" s="196" t="s">
        <v>11951</v>
      </c>
      <c r="D6370" s="196">
        <v>335</v>
      </c>
      <c r="E6370" s="197" t="s">
        <v>144</v>
      </c>
      <c r="F6370" s="196" t="s">
        <v>144</v>
      </c>
      <c r="G6370" s="196">
        <v>101481</v>
      </c>
      <c r="H6370" s="196" t="s">
        <v>12010</v>
      </c>
      <c r="I6370" s="196" t="s">
        <v>10984</v>
      </c>
      <c r="J6370" s="196" t="s">
        <v>5432</v>
      </c>
      <c r="K6370" s="197">
        <v>30.54</v>
      </c>
      <c r="L6370" s="196" t="s">
        <v>5433</v>
      </c>
    </row>
    <row r="6371" spans="1:12" ht="15.75">
      <c r="A6371" s="196" t="s">
        <v>11877</v>
      </c>
      <c r="B6371" s="196" t="s">
        <v>11878</v>
      </c>
      <c r="C6371" s="196" t="s">
        <v>11951</v>
      </c>
      <c r="D6371" s="196">
        <v>335</v>
      </c>
      <c r="E6371" s="197" t="s">
        <v>144</v>
      </c>
      <c r="F6371" s="196" t="s">
        <v>144</v>
      </c>
      <c r="G6371" s="196">
        <v>101482</v>
      </c>
      <c r="H6371" s="196" t="s">
        <v>12011</v>
      </c>
      <c r="I6371" s="196" t="s">
        <v>10984</v>
      </c>
      <c r="J6371" s="196" t="s">
        <v>5432</v>
      </c>
      <c r="K6371" s="197">
        <v>22.83</v>
      </c>
      <c r="L6371" s="196" t="s">
        <v>5433</v>
      </c>
    </row>
    <row r="6372" spans="1:12" ht="15.75">
      <c r="A6372" s="196" t="s">
        <v>11877</v>
      </c>
      <c r="B6372" s="196" t="s">
        <v>11878</v>
      </c>
      <c r="C6372" s="196" t="s">
        <v>11951</v>
      </c>
      <c r="D6372" s="196">
        <v>335</v>
      </c>
      <c r="E6372" s="197" t="s">
        <v>144</v>
      </c>
      <c r="F6372" s="196" t="s">
        <v>144</v>
      </c>
      <c r="G6372" s="196">
        <v>101483</v>
      </c>
      <c r="H6372" s="196" t="s">
        <v>12012</v>
      </c>
      <c r="I6372" s="196" t="s">
        <v>10984</v>
      </c>
      <c r="J6372" s="196" t="s">
        <v>5432</v>
      </c>
      <c r="K6372" s="197">
        <v>23.69</v>
      </c>
      <c r="L6372" s="196" t="s">
        <v>5433</v>
      </c>
    </row>
    <row r="6373" spans="1:12" ht="15.75">
      <c r="A6373" s="196" t="s">
        <v>11877</v>
      </c>
      <c r="B6373" s="196" t="s">
        <v>11878</v>
      </c>
      <c r="C6373" s="196" t="s">
        <v>11951</v>
      </c>
      <c r="D6373" s="196">
        <v>335</v>
      </c>
      <c r="E6373" s="197" t="s">
        <v>144</v>
      </c>
      <c r="F6373" s="196" t="s">
        <v>144</v>
      </c>
      <c r="G6373" s="196">
        <v>101484</v>
      </c>
      <c r="H6373" s="196" t="s">
        <v>12013</v>
      </c>
      <c r="I6373" s="196" t="s">
        <v>10984</v>
      </c>
      <c r="J6373" s="196" t="s">
        <v>5432</v>
      </c>
      <c r="K6373" s="197">
        <v>122.79</v>
      </c>
      <c r="L6373" s="196" t="s">
        <v>5433</v>
      </c>
    </row>
    <row r="6374" spans="1:12" ht="15.75">
      <c r="A6374" s="196" t="s">
        <v>11877</v>
      </c>
      <c r="B6374" s="196" t="s">
        <v>11878</v>
      </c>
      <c r="C6374" s="196" t="s">
        <v>11951</v>
      </c>
      <c r="D6374" s="196">
        <v>335</v>
      </c>
      <c r="E6374" s="197" t="s">
        <v>144</v>
      </c>
      <c r="F6374" s="196" t="s">
        <v>144</v>
      </c>
      <c r="G6374" s="196">
        <v>101485</v>
      </c>
      <c r="H6374" s="196" t="s">
        <v>12014</v>
      </c>
      <c r="I6374" s="196" t="s">
        <v>10984</v>
      </c>
      <c r="J6374" s="196" t="s">
        <v>5432</v>
      </c>
      <c r="K6374" s="197">
        <v>94.25</v>
      </c>
      <c r="L6374" s="196" t="s">
        <v>5433</v>
      </c>
    </row>
    <row r="6375" spans="1:12" ht="15.75">
      <c r="A6375" s="196" t="s">
        <v>11877</v>
      </c>
      <c r="B6375" s="196" t="s">
        <v>11878</v>
      </c>
      <c r="C6375" s="196" t="s">
        <v>11951</v>
      </c>
      <c r="D6375" s="196">
        <v>335</v>
      </c>
      <c r="E6375" s="197" t="s">
        <v>144</v>
      </c>
      <c r="F6375" s="196" t="s">
        <v>144</v>
      </c>
      <c r="G6375" s="196">
        <v>101486</v>
      </c>
      <c r="H6375" s="196" t="s">
        <v>12015</v>
      </c>
      <c r="I6375" s="196" t="s">
        <v>10984</v>
      </c>
      <c r="J6375" s="196" t="s">
        <v>5432</v>
      </c>
      <c r="K6375" s="197">
        <v>84.9</v>
      </c>
      <c r="L6375" s="196" t="s">
        <v>5433</v>
      </c>
    </row>
    <row r="6376" spans="1:12" ht="15.75">
      <c r="A6376" s="196" t="s">
        <v>11877</v>
      </c>
      <c r="B6376" s="196" t="s">
        <v>11878</v>
      </c>
      <c r="C6376" s="196" t="s">
        <v>11951</v>
      </c>
      <c r="D6376" s="196">
        <v>335</v>
      </c>
      <c r="E6376" s="197" t="s">
        <v>144</v>
      </c>
      <c r="F6376" s="196" t="s">
        <v>144</v>
      </c>
      <c r="G6376" s="196">
        <v>101487</v>
      </c>
      <c r="H6376" s="196" t="s">
        <v>12016</v>
      </c>
      <c r="I6376" s="196" t="s">
        <v>10984</v>
      </c>
      <c r="J6376" s="196" t="s">
        <v>5432</v>
      </c>
      <c r="K6376" s="197">
        <v>62.15</v>
      </c>
      <c r="L6376" s="196" t="s">
        <v>5433</v>
      </c>
    </row>
    <row r="6377" spans="1:12" ht="15.75">
      <c r="A6377" s="196" t="s">
        <v>11877</v>
      </c>
      <c r="B6377" s="196" t="s">
        <v>11878</v>
      </c>
      <c r="C6377" s="196" t="s">
        <v>11951</v>
      </c>
      <c r="D6377" s="196">
        <v>335</v>
      </c>
      <c r="E6377" s="197" t="s">
        <v>144</v>
      </c>
      <c r="F6377" s="196" t="s">
        <v>144</v>
      </c>
      <c r="G6377" s="196">
        <v>101488</v>
      </c>
      <c r="H6377" s="196" t="s">
        <v>12017</v>
      </c>
      <c r="I6377" s="196" t="s">
        <v>10984</v>
      </c>
      <c r="J6377" s="196" t="s">
        <v>5432</v>
      </c>
      <c r="K6377" s="197">
        <v>53.79</v>
      </c>
      <c r="L6377" s="196" t="s">
        <v>5433</v>
      </c>
    </row>
    <row r="6378" spans="1:12" ht="15.75">
      <c r="A6378" s="196" t="s">
        <v>12018</v>
      </c>
      <c r="B6378" s="196" t="s">
        <v>12019</v>
      </c>
      <c r="C6378" s="196" t="s">
        <v>12020</v>
      </c>
      <c r="D6378" s="196">
        <v>202</v>
      </c>
      <c r="E6378" s="197" t="s">
        <v>144</v>
      </c>
      <c r="F6378" s="196" t="s">
        <v>144</v>
      </c>
      <c r="G6378" s="196">
        <v>101188</v>
      </c>
      <c r="H6378" s="196" t="s">
        <v>12021</v>
      </c>
      <c r="I6378" s="196" t="s">
        <v>5431</v>
      </c>
      <c r="J6378" s="196" t="s">
        <v>5503</v>
      </c>
      <c r="K6378" s="197">
        <v>4.8899999999999997</v>
      </c>
      <c r="L6378" s="196" t="s">
        <v>5433</v>
      </c>
    </row>
    <row r="6379" spans="1:12" ht="15.75">
      <c r="A6379" s="196" t="s">
        <v>12018</v>
      </c>
      <c r="B6379" s="196" t="s">
        <v>12019</v>
      </c>
      <c r="C6379" s="196" t="s">
        <v>12020</v>
      </c>
      <c r="D6379" s="196">
        <v>202</v>
      </c>
      <c r="E6379" s="197" t="s">
        <v>144</v>
      </c>
      <c r="F6379" s="196" t="s">
        <v>144</v>
      </c>
      <c r="G6379" s="196">
        <v>101189</v>
      </c>
      <c r="H6379" s="196" t="s">
        <v>12022</v>
      </c>
      <c r="I6379" s="196" t="s">
        <v>5431</v>
      </c>
      <c r="J6379" s="196" t="s">
        <v>5503</v>
      </c>
      <c r="K6379" s="197">
        <v>53.64</v>
      </c>
      <c r="L6379" s="196" t="s">
        <v>5433</v>
      </c>
    </row>
    <row r="6380" spans="1:12" ht="15.75">
      <c r="A6380" s="196" t="s">
        <v>12018</v>
      </c>
      <c r="B6380" s="196" t="s">
        <v>12019</v>
      </c>
      <c r="C6380" s="196" t="s">
        <v>12020</v>
      </c>
      <c r="D6380" s="196">
        <v>202</v>
      </c>
      <c r="E6380" s="197" t="s">
        <v>144</v>
      </c>
      <c r="F6380" s="196" t="s">
        <v>144</v>
      </c>
      <c r="G6380" s="196">
        <v>101190</v>
      </c>
      <c r="H6380" s="196" t="s">
        <v>12023</v>
      </c>
      <c r="I6380" s="196" t="s">
        <v>5431</v>
      </c>
      <c r="J6380" s="196" t="s">
        <v>5503</v>
      </c>
      <c r="K6380" s="197">
        <v>53.13</v>
      </c>
      <c r="L6380" s="196" t="s">
        <v>5433</v>
      </c>
    </row>
    <row r="6381" spans="1:12" ht="15.75">
      <c r="A6381" s="196" t="s">
        <v>12018</v>
      </c>
      <c r="B6381" s="196" t="s">
        <v>12019</v>
      </c>
      <c r="C6381" s="196" t="s">
        <v>12020</v>
      </c>
      <c r="D6381" s="196">
        <v>202</v>
      </c>
      <c r="E6381" s="197" t="s">
        <v>144</v>
      </c>
      <c r="F6381" s="196" t="s">
        <v>144</v>
      </c>
      <c r="G6381" s="196">
        <v>101191</v>
      </c>
      <c r="H6381" s="196" t="s">
        <v>12024</v>
      </c>
      <c r="I6381" s="196" t="s">
        <v>5431</v>
      </c>
      <c r="J6381" s="196" t="s">
        <v>5503</v>
      </c>
      <c r="K6381" s="197">
        <v>53.38</v>
      </c>
      <c r="L6381" s="196" t="s">
        <v>5433</v>
      </c>
    </row>
    <row r="6382" spans="1:12" ht="15.75">
      <c r="A6382" s="196" t="s">
        <v>12018</v>
      </c>
      <c r="B6382" s="196" t="s">
        <v>12019</v>
      </c>
      <c r="C6382" s="196" t="s">
        <v>12020</v>
      </c>
      <c r="D6382" s="196">
        <v>202</v>
      </c>
      <c r="E6382" s="197" t="s">
        <v>144</v>
      </c>
      <c r="F6382" s="196" t="s">
        <v>144</v>
      </c>
      <c r="G6382" s="196">
        <v>101192</v>
      </c>
      <c r="H6382" s="196" t="s">
        <v>12025</v>
      </c>
      <c r="I6382" s="196" t="s">
        <v>5431</v>
      </c>
      <c r="J6382" s="196" t="s">
        <v>5503</v>
      </c>
      <c r="K6382" s="197">
        <v>53.59</v>
      </c>
      <c r="L6382" s="196" t="s">
        <v>5433</v>
      </c>
    </row>
    <row r="6383" spans="1:12" ht="15.75">
      <c r="A6383" s="196" t="s">
        <v>12018</v>
      </c>
      <c r="B6383" s="196" t="s">
        <v>12019</v>
      </c>
      <c r="C6383" s="196" t="s">
        <v>12020</v>
      </c>
      <c r="D6383" s="196">
        <v>202</v>
      </c>
      <c r="E6383" s="197" t="s">
        <v>144</v>
      </c>
      <c r="F6383" s="196" t="s">
        <v>144</v>
      </c>
      <c r="G6383" s="196">
        <v>101193</v>
      </c>
      <c r="H6383" s="196" t="s">
        <v>12026</v>
      </c>
      <c r="I6383" s="196" t="s">
        <v>5431</v>
      </c>
      <c r="J6383" s="196" t="s">
        <v>5503</v>
      </c>
      <c r="K6383" s="197">
        <v>48.65</v>
      </c>
      <c r="L6383" s="196" t="s">
        <v>5433</v>
      </c>
    </row>
    <row r="6384" spans="1:12" ht="15.75">
      <c r="A6384" s="196" t="s">
        <v>12018</v>
      </c>
      <c r="B6384" s="196" t="s">
        <v>12019</v>
      </c>
      <c r="C6384" s="196" t="s">
        <v>12020</v>
      </c>
      <c r="D6384" s="196">
        <v>202</v>
      </c>
      <c r="E6384" s="197" t="s">
        <v>144</v>
      </c>
      <c r="F6384" s="196" t="s">
        <v>144</v>
      </c>
      <c r="G6384" s="196">
        <v>101194</v>
      </c>
      <c r="H6384" s="196" t="s">
        <v>12027</v>
      </c>
      <c r="I6384" s="196" t="s">
        <v>5431</v>
      </c>
      <c r="J6384" s="196" t="s">
        <v>5503</v>
      </c>
      <c r="K6384" s="197">
        <v>48.9</v>
      </c>
      <c r="L6384" s="196" t="s">
        <v>5433</v>
      </c>
    </row>
    <row r="6385" spans="1:12" ht="15.75">
      <c r="A6385" s="196" t="s">
        <v>12018</v>
      </c>
      <c r="B6385" s="196" t="s">
        <v>12019</v>
      </c>
      <c r="C6385" s="196" t="s">
        <v>12020</v>
      </c>
      <c r="D6385" s="196">
        <v>202</v>
      </c>
      <c r="E6385" s="197" t="s">
        <v>144</v>
      </c>
      <c r="F6385" s="196" t="s">
        <v>144</v>
      </c>
      <c r="G6385" s="196">
        <v>101197</v>
      </c>
      <c r="H6385" s="196" t="s">
        <v>12028</v>
      </c>
      <c r="I6385" s="196" t="s">
        <v>5431</v>
      </c>
      <c r="J6385" s="196" t="s">
        <v>5503</v>
      </c>
      <c r="K6385" s="197">
        <v>100.28</v>
      </c>
      <c r="L6385" s="196" t="s">
        <v>5433</v>
      </c>
    </row>
    <row r="6386" spans="1:12" ht="15.75">
      <c r="A6386" s="196" t="s">
        <v>12018</v>
      </c>
      <c r="B6386" s="196" t="s">
        <v>12019</v>
      </c>
      <c r="C6386" s="196" t="s">
        <v>12020</v>
      </c>
      <c r="D6386" s="196">
        <v>202</v>
      </c>
      <c r="E6386" s="197" t="s">
        <v>144</v>
      </c>
      <c r="F6386" s="196" t="s">
        <v>144</v>
      </c>
      <c r="G6386" s="196">
        <v>101198</v>
      </c>
      <c r="H6386" s="196" t="s">
        <v>12029</v>
      </c>
      <c r="I6386" s="196" t="s">
        <v>5431</v>
      </c>
      <c r="J6386" s="196" t="s">
        <v>5503</v>
      </c>
      <c r="K6386" s="197">
        <v>72.88</v>
      </c>
      <c r="L6386" s="196" t="s">
        <v>5433</v>
      </c>
    </row>
    <row r="6387" spans="1:12" ht="15.75">
      <c r="A6387" s="196" t="s">
        <v>12018</v>
      </c>
      <c r="B6387" s="196" t="s">
        <v>12019</v>
      </c>
      <c r="C6387" s="196" t="s">
        <v>12020</v>
      </c>
      <c r="D6387" s="196">
        <v>202</v>
      </c>
      <c r="E6387" s="197" t="s">
        <v>144</v>
      </c>
      <c r="F6387" s="196" t="s">
        <v>144</v>
      </c>
      <c r="G6387" s="196">
        <v>101199</v>
      </c>
      <c r="H6387" s="196" t="s">
        <v>12030</v>
      </c>
      <c r="I6387" s="196" t="s">
        <v>5431</v>
      </c>
      <c r="J6387" s="196" t="s">
        <v>5503</v>
      </c>
      <c r="K6387" s="197">
        <v>73.510000000000005</v>
      </c>
      <c r="L6387" s="196" t="s">
        <v>5433</v>
      </c>
    </row>
    <row r="6388" spans="1:12" ht="15.75">
      <c r="A6388" s="196" t="s">
        <v>12018</v>
      </c>
      <c r="B6388" s="196" t="s">
        <v>12019</v>
      </c>
      <c r="C6388" s="196" t="s">
        <v>12020</v>
      </c>
      <c r="D6388" s="196">
        <v>202</v>
      </c>
      <c r="E6388" s="197" t="s">
        <v>144</v>
      </c>
      <c r="F6388" s="196" t="s">
        <v>144</v>
      </c>
      <c r="G6388" s="196">
        <v>101200</v>
      </c>
      <c r="H6388" s="196" t="s">
        <v>12031</v>
      </c>
      <c r="I6388" s="196" t="s">
        <v>5431</v>
      </c>
      <c r="J6388" s="196" t="s">
        <v>5503</v>
      </c>
      <c r="K6388" s="197">
        <v>46.5</v>
      </c>
      <c r="L6388" s="196" t="s">
        <v>5433</v>
      </c>
    </row>
    <row r="6389" spans="1:12" ht="15.75">
      <c r="A6389" s="196" t="s">
        <v>12018</v>
      </c>
      <c r="B6389" s="196" t="s">
        <v>12019</v>
      </c>
      <c r="C6389" s="196" t="s">
        <v>12020</v>
      </c>
      <c r="D6389" s="196">
        <v>202</v>
      </c>
      <c r="E6389" s="197" t="s">
        <v>144</v>
      </c>
      <c r="F6389" s="196" t="s">
        <v>144</v>
      </c>
      <c r="G6389" s="196">
        <v>101201</v>
      </c>
      <c r="H6389" s="196" t="s">
        <v>12032</v>
      </c>
      <c r="I6389" s="196" t="s">
        <v>5431</v>
      </c>
      <c r="J6389" s="196" t="s">
        <v>5503</v>
      </c>
      <c r="K6389" s="197">
        <v>57.07</v>
      </c>
      <c r="L6389" s="196" t="s">
        <v>5433</v>
      </c>
    </row>
    <row r="6390" spans="1:12" ht="15.75">
      <c r="A6390" s="196" t="s">
        <v>12018</v>
      </c>
      <c r="B6390" s="196" t="s">
        <v>12019</v>
      </c>
      <c r="C6390" s="196" t="s">
        <v>12020</v>
      </c>
      <c r="D6390" s="196">
        <v>202</v>
      </c>
      <c r="E6390" s="197" t="s">
        <v>144</v>
      </c>
      <c r="F6390" s="196" t="s">
        <v>144</v>
      </c>
      <c r="G6390" s="196">
        <v>101202</v>
      </c>
      <c r="H6390" s="196" t="s">
        <v>12033</v>
      </c>
      <c r="I6390" s="196" t="s">
        <v>5431</v>
      </c>
      <c r="J6390" s="196" t="s">
        <v>5432</v>
      </c>
      <c r="K6390" s="197">
        <v>33.43</v>
      </c>
      <c r="L6390" s="196" t="s">
        <v>5433</v>
      </c>
    </row>
    <row r="6391" spans="1:12" ht="15.75">
      <c r="A6391" s="196" t="s">
        <v>12018</v>
      </c>
      <c r="B6391" s="196" t="s">
        <v>12019</v>
      </c>
      <c r="C6391" s="196" t="s">
        <v>12020</v>
      </c>
      <c r="D6391" s="196">
        <v>202</v>
      </c>
      <c r="E6391" s="197" t="s">
        <v>144</v>
      </c>
      <c r="F6391" s="196" t="s">
        <v>144</v>
      </c>
      <c r="G6391" s="196">
        <v>101203</v>
      </c>
      <c r="H6391" s="196" t="s">
        <v>12034</v>
      </c>
      <c r="I6391" s="196" t="s">
        <v>5431</v>
      </c>
      <c r="J6391" s="196" t="s">
        <v>5432</v>
      </c>
      <c r="K6391" s="197">
        <v>32.799999999999997</v>
      </c>
      <c r="L6391" s="196" t="s">
        <v>5433</v>
      </c>
    </row>
    <row r="6392" spans="1:12" ht="15.75">
      <c r="A6392" s="196" t="s">
        <v>12018</v>
      </c>
      <c r="B6392" s="196" t="s">
        <v>12019</v>
      </c>
      <c r="C6392" s="196" t="s">
        <v>12020</v>
      </c>
      <c r="D6392" s="196">
        <v>202</v>
      </c>
      <c r="E6392" s="197" t="s">
        <v>144</v>
      </c>
      <c r="F6392" s="196" t="s">
        <v>144</v>
      </c>
      <c r="G6392" s="196">
        <v>101204</v>
      </c>
      <c r="H6392" s="196" t="s">
        <v>12035</v>
      </c>
      <c r="I6392" s="196" t="s">
        <v>5431</v>
      </c>
      <c r="J6392" s="196" t="s">
        <v>5432</v>
      </c>
      <c r="K6392" s="197">
        <v>33.049999999999997</v>
      </c>
      <c r="L6392" s="196" t="s">
        <v>5433</v>
      </c>
    </row>
    <row r="6393" spans="1:12" ht="15.75">
      <c r="A6393" s="196" t="s">
        <v>12018</v>
      </c>
      <c r="B6393" s="196" t="s">
        <v>12019</v>
      </c>
      <c r="C6393" s="196" t="s">
        <v>12020</v>
      </c>
      <c r="D6393" s="196">
        <v>202</v>
      </c>
      <c r="E6393" s="197" t="s">
        <v>144</v>
      </c>
      <c r="F6393" s="196" t="s">
        <v>144</v>
      </c>
      <c r="G6393" s="196">
        <v>101205</v>
      </c>
      <c r="H6393" s="196" t="s">
        <v>12036</v>
      </c>
      <c r="I6393" s="196" t="s">
        <v>5431</v>
      </c>
      <c r="J6393" s="196" t="s">
        <v>5432</v>
      </c>
      <c r="K6393" s="197">
        <v>33.43</v>
      </c>
      <c r="L6393" s="196" t="s">
        <v>5433</v>
      </c>
    </row>
    <row r="6394" spans="1:12" ht="15.75">
      <c r="A6394" s="196" t="s">
        <v>12018</v>
      </c>
      <c r="B6394" s="196" t="s">
        <v>12019</v>
      </c>
      <c r="C6394" s="196" t="s">
        <v>12037</v>
      </c>
      <c r="D6394" s="196">
        <v>204</v>
      </c>
      <c r="E6394" s="197" t="s">
        <v>144</v>
      </c>
      <c r="F6394" s="196" t="s">
        <v>144</v>
      </c>
      <c r="G6394" s="196">
        <v>102362</v>
      </c>
      <c r="H6394" s="196" t="s">
        <v>12038</v>
      </c>
      <c r="I6394" s="196" t="s">
        <v>5650</v>
      </c>
      <c r="J6394" s="196" t="s">
        <v>5432</v>
      </c>
      <c r="K6394" s="197">
        <v>164.85</v>
      </c>
      <c r="L6394" s="196" t="s">
        <v>5433</v>
      </c>
    </row>
    <row r="6395" spans="1:12" ht="15.75">
      <c r="A6395" s="196" t="s">
        <v>12018</v>
      </c>
      <c r="B6395" s="196" t="s">
        <v>12019</v>
      </c>
      <c r="C6395" s="196" t="s">
        <v>12037</v>
      </c>
      <c r="D6395" s="196">
        <v>204</v>
      </c>
      <c r="E6395" s="197" t="s">
        <v>144</v>
      </c>
      <c r="F6395" s="196" t="s">
        <v>144</v>
      </c>
      <c r="G6395" s="196">
        <v>102363</v>
      </c>
      <c r="H6395" s="196" t="s">
        <v>12039</v>
      </c>
      <c r="I6395" s="196" t="s">
        <v>5650</v>
      </c>
      <c r="J6395" s="196" t="s">
        <v>5432</v>
      </c>
      <c r="K6395" s="197">
        <v>176.45</v>
      </c>
      <c r="L6395" s="196" t="s">
        <v>5433</v>
      </c>
    </row>
    <row r="6396" spans="1:12" ht="15.75">
      <c r="A6396" s="196" t="s">
        <v>12018</v>
      </c>
      <c r="B6396" s="196" t="s">
        <v>12019</v>
      </c>
      <c r="C6396" s="196" t="s">
        <v>12037</v>
      </c>
      <c r="D6396" s="196">
        <v>204</v>
      </c>
      <c r="E6396" s="197" t="s">
        <v>144</v>
      </c>
      <c r="F6396" s="196" t="s">
        <v>144</v>
      </c>
      <c r="G6396" s="196">
        <v>102364</v>
      </c>
      <c r="H6396" s="196" t="s">
        <v>12040</v>
      </c>
      <c r="I6396" s="196" t="s">
        <v>5650</v>
      </c>
      <c r="J6396" s="196" t="s">
        <v>5432</v>
      </c>
      <c r="K6396" s="197">
        <v>197.54</v>
      </c>
      <c r="L6396" s="196" t="s">
        <v>5433</v>
      </c>
    </row>
    <row r="6397" spans="1:12" ht="15.75">
      <c r="A6397" s="196" t="s">
        <v>12018</v>
      </c>
      <c r="B6397" s="196" t="s">
        <v>12019</v>
      </c>
      <c r="C6397" s="196" t="s">
        <v>12041</v>
      </c>
      <c r="D6397" s="196">
        <v>205</v>
      </c>
      <c r="E6397" s="197" t="s">
        <v>144</v>
      </c>
      <c r="F6397" s="196" t="s">
        <v>144</v>
      </c>
      <c r="G6397" s="196">
        <v>98509</v>
      </c>
      <c r="H6397" s="196" t="s">
        <v>12042</v>
      </c>
      <c r="I6397" s="196" t="s">
        <v>5502</v>
      </c>
      <c r="J6397" s="196" t="s">
        <v>5503</v>
      </c>
      <c r="K6397" s="197">
        <v>37.58</v>
      </c>
      <c r="L6397" s="196" t="s">
        <v>5433</v>
      </c>
    </row>
    <row r="6398" spans="1:12" ht="15.75">
      <c r="A6398" s="196" t="s">
        <v>12018</v>
      </c>
      <c r="B6398" s="196" t="s">
        <v>12019</v>
      </c>
      <c r="C6398" s="196" t="s">
        <v>12041</v>
      </c>
      <c r="D6398" s="196">
        <v>205</v>
      </c>
      <c r="E6398" s="197" t="s">
        <v>144</v>
      </c>
      <c r="F6398" s="196" t="s">
        <v>144</v>
      </c>
      <c r="G6398" s="196">
        <v>98510</v>
      </c>
      <c r="H6398" s="196" t="s">
        <v>12043</v>
      </c>
      <c r="I6398" s="196" t="s">
        <v>5502</v>
      </c>
      <c r="J6398" s="196" t="s">
        <v>5503</v>
      </c>
      <c r="K6398" s="197">
        <v>58.66</v>
      </c>
      <c r="L6398" s="196" t="s">
        <v>5433</v>
      </c>
    </row>
    <row r="6399" spans="1:12" ht="15.75">
      <c r="A6399" s="196" t="s">
        <v>12018</v>
      </c>
      <c r="B6399" s="196" t="s">
        <v>12019</v>
      </c>
      <c r="C6399" s="196" t="s">
        <v>12041</v>
      </c>
      <c r="D6399" s="196">
        <v>205</v>
      </c>
      <c r="E6399" s="197" t="s">
        <v>144</v>
      </c>
      <c r="F6399" s="196" t="s">
        <v>144</v>
      </c>
      <c r="G6399" s="196">
        <v>98511</v>
      </c>
      <c r="H6399" s="196" t="s">
        <v>12044</v>
      </c>
      <c r="I6399" s="196" t="s">
        <v>5502</v>
      </c>
      <c r="J6399" s="196" t="s">
        <v>5503</v>
      </c>
      <c r="K6399" s="197">
        <v>110.17</v>
      </c>
      <c r="L6399" s="196" t="s">
        <v>5433</v>
      </c>
    </row>
    <row r="6400" spans="1:12" ht="15.75">
      <c r="A6400" s="196" t="s">
        <v>12018</v>
      </c>
      <c r="B6400" s="196" t="s">
        <v>12019</v>
      </c>
      <c r="C6400" s="196" t="s">
        <v>12041</v>
      </c>
      <c r="D6400" s="196">
        <v>205</v>
      </c>
      <c r="E6400" s="197" t="s">
        <v>144</v>
      </c>
      <c r="F6400" s="196" t="s">
        <v>144</v>
      </c>
      <c r="G6400" s="196">
        <v>98516</v>
      </c>
      <c r="H6400" s="196" t="s">
        <v>12045</v>
      </c>
      <c r="I6400" s="196" t="s">
        <v>5502</v>
      </c>
      <c r="J6400" s="196" t="s">
        <v>5432</v>
      </c>
      <c r="K6400" s="197">
        <v>269.52999999999997</v>
      </c>
      <c r="L6400" s="196" t="s">
        <v>5433</v>
      </c>
    </row>
    <row r="6401" spans="1:12" ht="15.75">
      <c r="A6401" s="196" t="s">
        <v>12018</v>
      </c>
      <c r="B6401" s="196" t="s">
        <v>12019</v>
      </c>
      <c r="C6401" s="196" t="s">
        <v>12041</v>
      </c>
      <c r="D6401" s="196">
        <v>205</v>
      </c>
      <c r="E6401" s="197" t="s">
        <v>144</v>
      </c>
      <c r="F6401" s="196" t="s">
        <v>144</v>
      </c>
      <c r="G6401" s="196">
        <v>98519</v>
      </c>
      <c r="H6401" s="196" t="s">
        <v>12046</v>
      </c>
      <c r="I6401" s="196" t="s">
        <v>5650</v>
      </c>
      <c r="J6401" s="196" t="s">
        <v>5503</v>
      </c>
      <c r="K6401" s="197">
        <v>1.72</v>
      </c>
      <c r="L6401" s="196" t="s">
        <v>5433</v>
      </c>
    </row>
    <row r="6402" spans="1:12" ht="15.75">
      <c r="A6402" s="196" t="s">
        <v>12018</v>
      </c>
      <c r="B6402" s="196" t="s">
        <v>12019</v>
      </c>
      <c r="C6402" s="196" t="s">
        <v>12041</v>
      </c>
      <c r="D6402" s="196">
        <v>205</v>
      </c>
      <c r="E6402" s="197" t="s">
        <v>144</v>
      </c>
      <c r="F6402" s="196" t="s">
        <v>144</v>
      </c>
      <c r="G6402" s="196">
        <v>98520</v>
      </c>
      <c r="H6402" s="196" t="s">
        <v>12047</v>
      </c>
      <c r="I6402" s="196" t="s">
        <v>5650</v>
      </c>
      <c r="J6402" s="196" t="s">
        <v>5503</v>
      </c>
      <c r="K6402" s="197">
        <v>4.49</v>
      </c>
      <c r="L6402" s="196" t="s">
        <v>5433</v>
      </c>
    </row>
    <row r="6403" spans="1:12" ht="15.75">
      <c r="A6403" s="196" t="s">
        <v>12018</v>
      </c>
      <c r="B6403" s="196" t="s">
        <v>12019</v>
      </c>
      <c r="C6403" s="196" t="s">
        <v>12041</v>
      </c>
      <c r="D6403" s="196">
        <v>205</v>
      </c>
      <c r="E6403" s="197" t="s">
        <v>144</v>
      </c>
      <c r="F6403" s="196" t="s">
        <v>144</v>
      </c>
      <c r="G6403" s="196">
        <v>98521</v>
      </c>
      <c r="H6403" s="196" t="s">
        <v>12048</v>
      </c>
      <c r="I6403" s="196" t="s">
        <v>5650</v>
      </c>
      <c r="J6403" s="196" t="s">
        <v>5503</v>
      </c>
      <c r="K6403" s="197">
        <v>0.31</v>
      </c>
      <c r="L6403" s="196" t="s">
        <v>5433</v>
      </c>
    </row>
    <row r="6404" spans="1:12" ht="15.75">
      <c r="A6404" s="196" t="s">
        <v>12018</v>
      </c>
      <c r="B6404" s="196" t="s">
        <v>12019</v>
      </c>
      <c r="C6404" s="196" t="s">
        <v>12041</v>
      </c>
      <c r="D6404" s="196">
        <v>205</v>
      </c>
      <c r="E6404" s="197" t="s">
        <v>144</v>
      </c>
      <c r="F6404" s="196" t="s">
        <v>144</v>
      </c>
      <c r="G6404" s="196">
        <v>98522</v>
      </c>
      <c r="H6404" s="196" t="s">
        <v>12049</v>
      </c>
      <c r="I6404" s="196" t="s">
        <v>5431</v>
      </c>
      <c r="J6404" s="196" t="s">
        <v>5503</v>
      </c>
      <c r="K6404" s="197">
        <v>138.75</v>
      </c>
      <c r="L6404" s="196" t="s">
        <v>5433</v>
      </c>
    </row>
    <row r="6405" spans="1:12" ht="15.75">
      <c r="A6405" s="196" t="s">
        <v>12018</v>
      </c>
      <c r="B6405" s="196" t="s">
        <v>12019</v>
      </c>
      <c r="C6405" s="196" t="s">
        <v>12041</v>
      </c>
      <c r="D6405" s="196">
        <v>205</v>
      </c>
      <c r="E6405" s="197" t="s">
        <v>144</v>
      </c>
      <c r="F6405" s="196" t="s">
        <v>144</v>
      </c>
      <c r="G6405" s="196">
        <v>98524</v>
      </c>
      <c r="H6405" s="196" t="s">
        <v>12050</v>
      </c>
      <c r="I6405" s="196" t="s">
        <v>5650</v>
      </c>
      <c r="J6405" s="196" t="s">
        <v>5503</v>
      </c>
      <c r="K6405" s="197">
        <v>2.84</v>
      </c>
      <c r="L6405" s="196" t="s">
        <v>5433</v>
      </c>
    </row>
    <row r="6406" spans="1:12" ht="15.75">
      <c r="A6406" s="196" t="s">
        <v>12018</v>
      </c>
      <c r="B6406" s="196" t="s">
        <v>12019</v>
      </c>
      <c r="C6406" s="196" t="s">
        <v>12051</v>
      </c>
      <c r="D6406" s="196">
        <v>206</v>
      </c>
      <c r="E6406" s="197" t="s">
        <v>144</v>
      </c>
      <c r="F6406" s="196" t="s">
        <v>144</v>
      </c>
      <c r="G6406" s="196">
        <v>98503</v>
      </c>
      <c r="H6406" s="196" t="s">
        <v>12052</v>
      </c>
      <c r="I6406" s="196" t="s">
        <v>5650</v>
      </c>
      <c r="J6406" s="196" t="s">
        <v>5432</v>
      </c>
      <c r="K6406" s="197">
        <v>17.05</v>
      </c>
      <c r="L6406" s="196" t="s">
        <v>5433</v>
      </c>
    </row>
    <row r="6407" spans="1:12" ht="15.75">
      <c r="A6407" s="196" t="s">
        <v>12018</v>
      </c>
      <c r="B6407" s="196" t="s">
        <v>12019</v>
      </c>
      <c r="C6407" s="196" t="s">
        <v>12051</v>
      </c>
      <c r="D6407" s="196">
        <v>206</v>
      </c>
      <c r="E6407" s="197" t="s">
        <v>144</v>
      </c>
      <c r="F6407" s="196" t="s">
        <v>144</v>
      </c>
      <c r="G6407" s="196">
        <v>98504</v>
      </c>
      <c r="H6407" s="196" t="s">
        <v>12053</v>
      </c>
      <c r="I6407" s="196" t="s">
        <v>5650</v>
      </c>
      <c r="J6407" s="196" t="s">
        <v>5432</v>
      </c>
      <c r="K6407" s="197">
        <v>10.69</v>
      </c>
      <c r="L6407" s="196" t="s">
        <v>5433</v>
      </c>
    </row>
    <row r="6408" spans="1:12" ht="15.75">
      <c r="A6408" s="196" t="s">
        <v>12018</v>
      </c>
      <c r="B6408" s="196" t="s">
        <v>12019</v>
      </c>
      <c r="C6408" s="196" t="s">
        <v>12051</v>
      </c>
      <c r="D6408" s="196">
        <v>206</v>
      </c>
      <c r="E6408" s="197" t="s">
        <v>144</v>
      </c>
      <c r="F6408" s="196" t="s">
        <v>144</v>
      </c>
      <c r="G6408" s="196">
        <v>98505</v>
      </c>
      <c r="H6408" s="196" t="s">
        <v>12054</v>
      </c>
      <c r="I6408" s="196" t="s">
        <v>5650</v>
      </c>
      <c r="J6408" s="196" t="s">
        <v>5503</v>
      </c>
      <c r="K6408" s="197">
        <v>54.3</v>
      </c>
      <c r="L6408" s="196" t="s">
        <v>5433</v>
      </c>
    </row>
    <row r="6409" spans="1:12" ht="15.75">
      <c r="A6409" s="196" t="s">
        <v>12018</v>
      </c>
      <c r="B6409" s="196" t="s">
        <v>12019</v>
      </c>
      <c r="C6409" s="196" t="s">
        <v>12055</v>
      </c>
      <c r="D6409" s="196">
        <v>277</v>
      </c>
      <c r="E6409" s="197" t="s">
        <v>144</v>
      </c>
      <c r="F6409" s="196" t="s">
        <v>144</v>
      </c>
      <c r="G6409" s="196">
        <v>98525</v>
      </c>
      <c r="H6409" s="196" t="s">
        <v>12056</v>
      </c>
      <c r="I6409" s="196" t="s">
        <v>5650</v>
      </c>
      <c r="J6409" s="196" t="s">
        <v>5432</v>
      </c>
      <c r="K6409" s="197">
        <v>0.28000000000000003</v>
      </c>
      <c r="L6409" s="196" t="s">
        <v>5433</v>
      </c>
    </row>
    <row r="6410" spans="1:12" ht="15.75">
      <c r="A6410" s="196" t="s">
        <v>12018</v>
      </c>
      <c r="B6410" s="196" t="s">
        <v>12019</v>
      </c>
      <c r="C6410" s="196" t="s">
        <v>12055</v>
      </c>
      <c r="D6410" s="196">
        <v>277</v>
      </c>
      <c r="E6410" s="197" t="s">
        <v>144</v>
      </c>
      <c r="F6410" s="196" t="s">
        <v>144</v>
      </c>
      <c r="G6410" s="196">
        <v>98526</v>
      </c>
      <c r="H6410" s="196" t="s">
        <v>12057</v>
      </c>
      <c r="I6410" s="196" t="s">
        <v>5502</v>
      </c>
      <c r="J6410" s="196" t="s">
        <v>5432</v>
      </c>
      <c r="K6410" s="197">
        <v>61.66</v>
      </c>
      <c r="L6410" s="196" t="s">
        <v>5433</v>
      </c>
    </row>
    <row r="6411" spans="1:12" ht="15.75">
      <c r="A6411" s="196" t="s">
        <v>12018</v>
      </c>
      <c r="B6411" s="196" t="s">
        <v>12019</v>
      </c>
      <c r="C6411" s="196" t="s">
        <v>12055</v>
      </c>
      <c r="D6411" s="196">
        <v>277</v>
      </c>
      <c r="E6411" s="197" t="s">
        <v>144</v>
      </c>
      <c r="F6411" s="196" t="s">
        <v>144</v>
      </c>
      <c r="G6411" s="196">
        <v>98527</v>
      </c>
      <c r="H6411" s="196" t="s">
        <v>12058</v>
      </c>
      <c r="I6411" s="196" t="s">
        <v>5502</v>
      </c>
      <c r="J6411" s="196" t="s">
        <v>5432</v>
      </c>
      <c r="K6411" s="197">
        <v>132.74</v>
      </c>
      <c r="L6411" s="196" t="s">
        <v>5433</v>
      </c>
    </row>
    <row r="6412" spans="1:12" ht="15.75">
      <c r="A6412" s="196" t="s">
        <v>12018</v>
      </c>
      <c r="B6412" s="196" t="s">
        <v>12019</v>
      </c>
      <c r="C6412" s="196" t="s">
        <v>12055</v>
      </c>
      <c r="D6412" s="196">
        <v>277</v>
      </c>
      <c r="E6412" s="197" t="s">
        <v>144</v>
      </c>
      <c r="F6412" s="196" t="s">
        <v>144</v>
      </c>
      <c r="G6412" s="196">
        <v>98528</v>
      </c>
      <c r="H6412" s="196" t="s">
        <v>12059</v>
      </c>
      <c r="I6412" s="196" t="s">
        <v>5502</v>
      </c>
      <c r="J6412" s="196" t="s">
        <v>5432</v>
      </c>
      <c r="K6412" s="197">
        <v>194.12</v>
      </c>
      <c r="L6412" s="196" t="s">
        <v>5433</v>
      </c>
    </row>
    <row r="6413" spans="1:12" ht="15.75">
      <c r="A6413" s="196" t="s">
        <v>12018</v>
      </c>
      <c r="B6413" s="196" t="s">
        <v>12019</v>
      </c>
      <c r="C6413" s="196" t="s">
        <v>12055</v>
      </c>
      <c r="D6413" s="196">
        <v>277</v>
      </c>
      <c r="E6413" s="197" t="s">
        <v>144</v>
      </c>
      <c r="F6413" s="196" t="s">
        <v>144</v>
      </c>
      <c r="G6413" s="196">
        <v>98529</v>
      </c>
      <c r="H6413" s="196" t="s">
        <v>12060</v>
      </c>
      <c r="I6413" s="196" t="s">
        <v>5502</v>
      </c>
      <c r="J6413" s="196" t="s">
        <v>5503</v>
      </c>
      <c r="K6413" s="197">
        <v>61.24</v>
      </c>
      <c r="L6413" s="196" t="s">
        <v>5433</v>
      </c>
    </row>
    <row r="6414" spans="1:12" ht="15.75">
      <c r="A6414" s="196" t="s">
        <v>12018</v>
      </c>
      <c r="B6414" s="196" t="s">
        <v>12019</v>
      </c>
      <c r="C6414" s="196" t="s">
        <v>12055</v>
      </c>
      <c r="D6414" s="196">
        <v>277</v>
      </c>
      <c r="E6414" s="197" t="s">
        <v>144</v>
      </c>
      <c r="F6414" s="196" t="s">
        <v>144</v>
      </c>
      <c r="G6414" s="196">
        <v>98530</v>
      </c>
      <c r="H6414" s="196" t="s">
        <v>12061</v>
      </c>
      <c r="I6414" s="196" t="s">
        <v>5502</v>
      </c>
      <c r="J6414" s="196" t="s">
        <v>5503</v>
      </c>
      <c r="K6414" s="197">
        <v>109.1</v>
      </c>
      <c r="L6414" s="196" t="s">
        <v>5433</v>
      </c>
    </row>
    <row r="6415" spans="1:12" ht="15.75">
      <c r="A6415" s="196" t="s">
        <v>12018</v>
      </c>
      <c r="B6415" s="196" t="s">
        <v>12019</v>
      </c>
      <c r="C6415" s="196" t="s">
        <v>12055</v>
      </c>
      <c r="D6415" s="196">
        <v>277</v>
      </c>
      <c r="E6415" s="197" t="s">
        <v>144</v>
      </c>
      <c r="F6415" s="196" t="s">
        <v>144</v>
      </c>
      <c r="G6415" s="196">
        <v>98531</v>
      </c>
      <c r="H6415" s="196" t="s">
        <v>12062</v>
      </c>
      <c r="I6415" s="196" t="s">
        <v>5502</v>
      </c>
      <c r="J6415" s="196" t="s">
        <v>5432</v>
      </c>
      <c r="K6415" s="197">
        <v>215.34</v>
      </c>
      <c r="L6415" s="196" t="s">
        <v>5433</v>
      </c>
    </row>
    <row r="6416" spans="1:12" ht="15.75">
      <c r="A6416" s="196" t="s">
        <v>12018</v>
      </c>
      <c r="B6416" s="196" t="s">
        <v>12019</v>
      </c>
      <c r="C6416" s="196" t="s">
        <v>12055</v>
      </c>
      <c r="D6416" s="196">
        <v>277</v>
      </c>
      <c r="E6416" s="197" t="s">
        <v>144</v>
      </c>
      <c r="F6416" s="196" t="s">
        <v>144</v>
      </c>
      <c r="G6416" s="196">
        <v>98532</v>
      </c>
      <c r="H6416" s="196" t="s">
        <v>12063</v>
      </c>
      <c r="I6416" s="196" t="s">
        <v>5502</v>
      </c>
      <c r="J6416" s="196" t="s">
        <v>5432</v>
      </c>
      <c r="K6416" s="197">
        <v>78.75</v>
      </c>
      <c r="L6416" s="196" t="s">
        <v>5433</v>
      </c>
    </row>
    <row r="6417" spans="1:12" ht="15.75">
      <c r="A6417" s="196" t="s">
        <v>12018</v>
      </c>
      <c r="B6417" s="196" t="s">
        <v>12019</v>
      </c>
      <c r="C6417" s="196" t="s">
        <v>12055</v>
      </c>
      <c r="D6417" s="196">
        <v>277</v>
      </c>
      <c r="E6417" s="197" t="s">
        <v>144</v>
      </c>
      <c r="F6417" s="196" t="s">
        <v>144</v>
      </c>
      <c r="G6417" s="196">
        <v>98533</v>
      </c>
      <c r="H6417" s="196" t="s">
        <v>12064</v>
      </c>
      <c r="I6417" s="196" t="s">
        <v>5502</v>
      </c>
      <c r="J6417" s="196" t="s">
        <v>5432</v>
      </c>
      <c r="K6417" s="197">
        <v>214.21</v>
      </c>
      <c r="L6417" s="196" t="s">
        <v>5433</v>
      </c>
    </row>
    <row r="6418" spans="1:12" ht="15.75">
      <c r="A6418" s="196" t="s">
        <v>12018</v>
      </c>
      <c r="B6418" s="196" t="s">
        <v>12019</v>
      </c>
      <c r="C6418" s="196" t="s">
        <v>12055</v>
      </c>
      <c r="D6418" s="196">
        <v>277</v>
      </c>
      <c r="E6418" s="197" t="s">
        <v>144</v>
      </c>
      <c r="F6418" s="196" t="s">
        <v>144</v>
      </c>
      <c r="G6418" s="196">
        <v>98534</v>
      </c>
      <c r="H6418" s="196" t="s">
        <v>12065</v>
      </c>
      <c r="I6418" s="196" t="s">
        <v>5502</v>
      </c>
      <c r="J6418" s="196" t="s">
        <v>5432</v>
      </c>
      <c r="K6418" s="197">
        <v>550.54</v>
      </c>
      <c r="L6418" s="196" t="s">
        <v>5433</v>
      </c>
    </row>
    <row r="6419" spans="1:12" ht="15.75">
      <c r="A6419" s="196" t="s">
        <v>12018</v>
      </c>
      <c r="B6419" s="196" t="s">
        <v>12019</v>
      </c>
      <c r="C6419" s="196" t="s">
        <v>12055</v>
      </c>
      <c r="D6419" s="196">
        <v>277</v>
      </c>
      <c r="E6419" s="197" t="s">
        <v>144</v>
      </c>
      <c r="F6419" s="196" t="s">
        <v>144</v>
      </c>
      <c r="G6419" s="196">
        <v>98535</v>
      </c>
      <c r="H6419" s="196" t="s">
        <v>12066</v>
      </c>
      <c r="I6419" s="196" t="s">
        <v>5502</v>
      </c>
      <c r="J6419" s="196" t="s">
        <v>5432</v>
      </c>
      <c r="K6419" s="197">
        <v>868.36</v>
      </c>
      <c r="L6419" s="196" t="s">
        <v>5433</v>
      </c>
    </row>
    <row r="6420" spans="1:12" ht="15.75">
      <c r="A6420" s="196" t="s">
        <v>10253</v>
      </c>
      <c r="B6420" s="196" t="s">
        <v>11527</v>
      </c>
      <c r="C6420" s="196" t="s">
        <v>11788</v>
      </c>
      <c r="D6420" s="196">
        <v>318</v>
      </c>
      <c r="E6420" s="197" t="s">
        <v>144</v>
      </c>
      <c r="F6420" s="196" t="s">
        <v>144</v>
      </c>
      <c r="G6420" s="196">
        <v>88238</v>
      </c>
      <c r="H6420" s="196" t="s">
        <v>12067</v>
      </c>
      <c r="I6420" s="196" t="s">
        <v>5986</v>
      </c>
      <c r="J6420" s="196" t="s">
        <v>5503</v>
      </c>
      <c r="K6420" s="197">
        <v>17.98</v>
      </c>
      <c r="L6420" s="196" t="s">
        <v>12068</v>
      </c>
    </row>
    <row r="6421" spans="1:12" ht="15.75">
      <c r="A6421" s="196" t="s">
        <v>10253</v>
      </c>
      <c r="B6421" s="196" t="s">
        <v>11527</v>
      </c>
      <c r="C6421" s="196" t="s">
        <v>11788</v>
      </c>
      <c r="D6421" s="196">
        <v>318</v>
      </c>
      <c r="E6421" s="197" t="s">
        <v>144</v>
      </c>
      <c r="F6421" s="196" t="s">
        <v>144</v>
      </c>
      <c r="G6421" s="196">
        <v>88239</v>
      </c>
      <c r="H6421" s="196" t="s">
        <v>12069</v>
      </c>
      <c r="I6421" s="196" t="s">
        <v>5986</v>
      </c>
      <c r="J6421" s="196" t="s">
        <v>5503</v>
      </c>
      <c r="K6421" s="197">
        <v>19.440000000000001</v>
      </c>
      <c r="L6421" s="196" t="s">
        <v>12068</v>
      </c>
    </row>
    <row r="6422" spans="1:12" ht="15.75">
      <c r="A6422" s="196" t="s">
        <v>10253</v>
      </c>
      <c r="B6422" s="196" t="s">
        <v>11527</v>
      </c>
      <c r="C6422" s="196" t="s">
        <v>11788</v>
      </c>
      <c r="D6422" s="196">
        <v>318</v>
      </c>
      <c r="E6422" s="197" t="s">
        <v>144</v>
      </c>
      <c r="F6422" s="196" t="s">
        <v>144</v>
      </c>
      <c r="G6422" s="196">
        <v>88240</v>
      </c>
      <c r="H6422" s="196" t="s">
        <v>12070</v>
      </c>
      <c r="I6422" s="196" t="s">
        <v>5986</v>
      </c>
      <c r="J6422" s="196" t="s">
        <v>5503</v>
      </c>
      <c r="K6422" s="197">
        <v>14.21</v>
      </c>
      <c r="L6422" s="196" t="s">
        <v>12068</v>
      </c>
    </row>
    <row r="6423" spans="1:12" ht="15.75">
      <c r="A6423" s="196" t="s">
        <v>10253</v>
      </c>
      <c r="B6423" s="196" t="s">
        <v>11527</v>
      </c>
      <c r="C6423" s="196" t="s">
        <v>11788</v>
      </c>
      <c r="D6423" s="196">
        <v>318</v>
      </c>
      <c r="E6423" s="197" t="s">
        <v>144</v>
      </c>
      <c r="F6423" s="196" t="s">
        <v>144</v>
      </c>
      <c r="G6423" s="196">
        <v>88241</v>
      </c>
      <c r="H6423" s="196" t="s">
        <v>12071</v>
      </c>
      <c r="I6423" s="196" t="s">
        <v>5986</v>
      </c>
      <c r="J6423" s="196" t="s">
        <v>5503</v>
      </c>
      <c r="K6423" s="197">
        <v>18.39</v>
      </c>
      <c r="L6423" s="196" t="s">
        <v>12068</v>
      </c>
    </row>
    <row r="6424" spans="1:12" ht="15.75">
      <c r="A6424" s="196" t="s">
        <v>10253</v>
      </c>
      <c r="B6424" s="196" t="s">
        <v>11527</v>
      </c>
      <c r="C6424" s="196" t="s">
        <v>11788</v>
      </c>
      <c r="D6424" s="196">
        <v>318</v>
      </c>
      <c r="E6424" s="197" t="s">
        <v>144</v>
      </c>
      <c r="F6424" s="196" t="s">
        <v>144</v>
      </c>
      <c r="G6424" s="196">
        <v>88242</v>
      </c>
      <c r="H6424" s="196" t="s">
        <v>12072</v>
      </c>
      <c r="I6424" s="196" t="s">
        <v>5986</v>
      </c>
      <c r="J6424" s="196" t="s">
        <v>5503</v>
      </c>
      <c r="K6424" s="197">
        <v>17.170000000000002</v>
      </c>
      <c r="L6424" s="196" t="s">
        <v>12068</v>
      </c>
    </row>
    <row r="6425" spans="1:12" ht="15.75">
      <c r="A6425" s="196" t="s">
        <v>10253</v>
      </c>
      <c r="B6425" s="196" t="s">
        <v>11527</v>
      </c>
      <c r="C6425" s="196" t="s">
        <v>11788</v>
      </c>
      <c r="D6425" s="196">
        <v>318</v>
      </c>
      <c r="E6425" s="197" t="s">
        <v>144</v>
      </c>
      <c r="F6425" s="196" t="s">
        <v>144</v>
      </c>
      <c r="G6425" s="196">
        <v>88243</v>
      </c>
      <c r="H6425" s="196" t="s">
        <v>12073</v>
      </c>
      <c r="I6425" s="196" t="s">
        <v>5986</v>
      </c>
      <c r="J6425" s="196" t="s">
        <v>5503</v>
      </c>
      <c r="K6425" s="197">
        <v>20.39</v>
      </c>
      <c r="L6425" s="196" t="s">
        <v>12068</v>
      </c>
    </row>
    <row r="6426" spans="1:12" ht="15.75">
      <c r="A6426" s="196" t="s">
        <v>10253</v>
      </c>
      <c r="B6426" s="196" t="s">
        <v>11527</v>
      </c>
      <c r="C6426" s="196" t="s">
        <v>11788</v>
      </c>
      <c r="D6426" s="196">
        <v>318</v>
      </c>
      <c r="E6426" s="197" t="s">
        <v>144</v>
      </c>
      <c r="F6426" s="196" t="s">
        <v>144</v>
      </c>
      <c r="G6426" s="196">
        <v>88245</v>
      </c>
      <c r="H6426" s="196" t="s">
        <v>12074</v>
      </c>
      <c r="I6426" s="196" t="s">
        <v>5986</v>
      </c>
      <c r="J6426" s="196" t="s">
        <v>5503</v>
      </c>
      <c r="K6426" s="197">
        <v>23.13</v>
      </c>
      <c r="L6426" s="196" t="s">
        <v>12068</v>
      </c>
    </row>
    <row r="6427" spans="1:12" ht="15.75">
      <c r="A6427" s="196" t="s">
        <v>10253</v>
      </c>
      <c r="B6427" s="196" t="s">
        <v>11527</v>
      </c>
      <c r="C6427" s="196" t="s">
        <v>11788</v>
      </c>
      <c r="D6427" s="196">
        <v>318</v>
      </c>
      <c r="E6427" s="197" t="s">
        <v>144</v>
      </c>
      <c r="F6427" s="196" t="s">
        <v>144</v>
      </c>
      <c r="G6427" s="196">
        <v>88246</v>
      </c>
      <c r="H6427" s="196" t="s">
        <v>12075</v>
      </c>
      <c r="I6427" s="196" t="s">
        <v>5986</v>
      </c>
      <c r="J6427" s="196" t="s">
        <v>5503</v>
      </c>
      <c r="K6427" s="197">
        <v>18.16</v>
      </c>
      <c r="L6427" s="196" t="s">
        <v>12068</v>
      </c>
    </row>
    <row r="6428" spans="1:12" ht="15.75">
      <c r="A6428" s="196" t="s">
        <v>10253</v>
      </c>
      <c r="B6428" s="196" t="s">
        <v>11527</v>
      </c>
      <c r="C6428" s="196" t="s">
        <v>11788</v>
      </c>
      <c r="D6428" s="196">
        <v>318</v>
      </c>
      <c r="E6428" s="197" t="s">
        <v>144</v>
      </c>
      <c r="F6428" s="196" t="s">
        <v>144</v>
      </c>
      <c r="G6428" s="196">
        <v>88247</v>
      </c>
      <c r="H6428" s="196" t="s">
        <v>12076</v>
      </c>
      <c r="I6428" s="196" t="s">
        <v>5986</v>
      </c>
      <c r="J6428" s="196" t="s">
        <v>5503</v>
      </c>
      <c r="K6428" s="197">
        <v>18.28</v>
      </c>
      <c r="L6428" s="196" t="s">
        <v>12068</v>
      </c>
    </row>
    <row r="6429" spans="1:12" ht="15.75">
      <c r="A6429" s="196" t="s">
        <v>10253</v>
      </c>
      <c r="B6429" s="196" t="s">
        <v>11527</v>
      </c>
      <c r="C6429" s="196" t="s">
        <v>11788</v>
      </c>
      <c r="D6429" s="196">
        <v>318</v>
      </c>
      <c r="E6429" s="197" t="s">
        <v>144</v>
      </c>
      <c r="F6429" s="196" t="s">
        <v>144</v>
      </c>
      <c r="G6429" s="196">
        <v>88248</v>
      </c>
      <c r="H6429" s="196" t="s">
        <v>12077</v>
      </c>
      <c r="I6429" s="196" t="s">
        <v>5986</v>
      </c>
      <c r="J6429" s="196" t="s">
        <v>5503</v>
      </c>
      <c r="K6429" s="197">
        <v>17.78</v>
      </c>
      <c r="L6429" s="196" t="s">
        <v>12068</v>
      </c>
    </row>
    <row r="6430" spans="1:12" ht="15.75">
      <c r="A6430" s="196" t="s">
        <v>10253</v>
      </c>
      <c r="B6430" s="196" t="s">
        <v>11527</v>
      </c>
      <c r="C6430" s="196" t="s">
        <v>11788</v>
      </c>
      <c r="D6430" s="196">
        <v>318</v>
      </c>
      <c r="E6430" s="197" t="s">
        <v>144</v>
      </c>
      <c r="F6430" s="196" t="s">
        <v>144</v>
      </c>
      <c r="G6430" s="196">
        <v>88249</v>
      </c>
      <c r="H6430" s="196" t="s">
        <v>12078</v>
      </c>
      <c r="I6430" s="196" t="s">
        <v>5986</v>
      </c>
      <c r="J6430" s="196" t="s">
        <v>5503</v>
      </c>
      <c r="K6430" s="197">
        <v>29.93</v>
      </c>
      <c r="L6430" s="196" t="s">
        <v>12068</v>
      </c>
    </row>
    <row r="6431" spans="1:12" ht="15.75">
      <c r="A6431" s="196" t="s">
        <v>10253</v>
      </c>
      <c r="B6431" s="196" t="s">
        <v>11527</v>
      </c>
      <c r="C6431" s="196" t="s">
        <v>11788</v>
      </c>
      <c r="D6431" s="196">
        <v>318</v>
      </c>
      <c r="E6431" s="197" t="s">
        <v>144</v>
      </c>
      <c r="F6431" s="196" t="s">
        <v>144</v>
      </c>
      <c r="G6431" s="196">
        <v>88250</v>
      </c>
      <c r="H6431" s="196" t="s">
        <v>12079</v>
      </c>
      <c r="I6431" s="196" t="s">
        <v>5986</v>
      </c>
      <c r="J6431" s="196" t="s">
        <v>5503</v>
      </c>
      <c r="K6431" s="197">
        <v>16.25</v>
      </c>
      <c r="L6431" s="196" t="s">
        <v>12068</v>
      </c>
    </row>
    <row r="6432" spans="1:12" ht="15.75">
      <c r="A6432" s="196" t="s">
        <v>10253</v>
      </c>
      <c r="B6432" s="196" t="s">
        <v>11527</v>
      </c>
      <c r="C6432" s="196" t="s">
        <v>11788</v>
      </c>
      <c r="D6432" s="196">
        <v>318</v>
      </c>
      <c r="E6432" s="197" t="s">
        <v>144</v>
      </c>
      <c r="F6432" s="196" t="s">
        <v>144</v>
      </c>
      <c r="G6432" s="196">
        <v>88251</v>
      </c>
      <c r="H6432" s="196" t="s">
        <v>12080</v>
      </c>
      <c r="I6432" s="196" t="s">
        <v>5986</v>
      </c>
      <c r="J6432" s="196" t="s">
        <v>5503</v>
      </c>
      <c r="K6432" s="197">
        <v>18.84</v>
      </c>
      <c r="L6432" s="196" t="s">
        <v>12068</v>
      </c>
    </row>
    <row r="6433" spans="1:12" ht="15.75">
      <c r="A6433" s="196" t="s">
        <v>10253</v>
      </c>
      <c r="B6433" s="196" t="s">
        <v>11527</v>
      </c>
      <c r="C6433" s="196" t="s">
        <v>11788</v>
      </c>
      <c r="D6433" s="196">
        <v>318</v>
      </c>
      <c r="E6433" s="197" t="s">
        <v>144</v>
      </c>
      <c r="F6433" s="196" t="s">
        <v>144</v>
      </c>
      <c r="G6433" s="196">
        <v>88252</v>
      </c>
      <c r="H6433" s="196" t="s">
        <v>12081</v>
      </c>
      <c r="I6433" s="196" t="s">
        <v>5986</v>
      </c>
      <c r="J6433" s="196" t="s">
        <v>5503</v>
      </c>
      <c r="K6433" s="197">
        <v>17.93</v>
      </c>
      <c r="L6433" s="196" t="s">
        <v>12068</v>
      </c>
    </row>
    <row r="6434" spans="1:12" ht="15.75">
      <c r="A6434" s="196" t="s">
        <v>10253</v>
      </c>
      <c r="B6434" s="196" t="s">
        <v>11527</v>
      </c>
      <c r="C6434" s="196" t="s">
        <v>11788</v>
      </c>
      <c r="D6434" s="196">
        <v>318</v>
      </c>
      <c r="E6434" s="197" t="s">
        <v>144</v>
      </c>
      <c r="F6434" s="196" t="s">
        <v>144</v>
      </c>
      <c r="G6434" s="196">
        <v>88253</v>
      </c>
      <c r="H6434" s="196" t="s">
        <v>12082</v>
      </c>
      <c r="I6434" s="196" t="s">
        <v>5986</v>
      </c>
      <c r="J6434" s="196" t="s">
        <v>5503</v>
      </c>
      <c r="K6434" s="197">
        <v>8.11</v>
      </c>
      <c r="L6434" s="196" t="s">
        <v>12068</v>
      </c>
    </row>
    <row r="6435" spans="1:12" ht="15.75">
      <c r="A6435" s="196" t="s">
        <v>10253</v>
      </c>
      <c r="B6435" s="196" t="s">
        <v>11527</v>
      </c>
      <c r="C6435" s="196" t="s">
        <v>11788</v>
      </c>
      <c r="D6435" s="196">
        <v>318</v>
      </c>
      <c r="E6435" s="197" t="s">
        <v>144</v>
      </c>
      <c r="F6435" s="196" t="s">
        <v>144</v>
      </c>
      <c r="G6435" s="196">
        <v>88255</v>
      </c>
      <c r="H6435" s="196" t="s">
        <v>12083</v>
      </c>
      <c r="I6435" s="196" t="s">
        <v>5986</v>
      </c>
      <c r="J6435" s="196" t="s">
        <v>5503</v>
      </c>
      <c r="K6435" s="197">
        <v>37.06</v>
      </c>
      <c r="L6435" s="196" t="s">
        <v>12068</v>
      </c>
    </row>
    <row r="6436" spans="1:12" ht="15.75">
      <c r="A6436" s="196" t="s">
        <v>10253</v>
      </c>
      <c r="B6436" s="196" t="s">
        <v>11527</v>
      </c>
      <c r="C6436" s="196" t="s">
        <v>11788</v>
      </c>
      <c r="D6436" s="196">
        <v>318</v>
      </c>
      <c r="E6436" s="197" t="s">
        <v>144</v>
      </c>
      <c r="F6436" s="196" t="s">
        <v>144</v>
      </c>
      <c r="G6436" s="196">
        <v>88256</v>
      </c>
      <c r="H6436" s="196" t="s">
        <v>12084</v>
      </c>
      <c r="I6436" s="196" t="s">
        <v>5986</v>
      </c>
      <c r="J6436" s="196" t="s">
        <v>5503</v>
      </c>
      <c r="K6436" s="197">
        <v>23.17</v>
      </c>
      <c r="L6436" s="196" t="s">
        <v>12068</v>
      </c>
    </row>
    <row r="6437" spans="1:12" ht="15.75">
      <c r="A6437" s="196" t="s">
        <v>10253</v>
      </c>
      <c r="B6437" s="196" t="s">
        <v>11527</v>
      </c>
      <c r="C6437" s="196" t="s">
        <v>11788</v>
      </c>
      <c r="D6437" s="196">
        <v>318</v>
      </c>
      <c r="E6437" s="197" t="s">
        <v>144</v>
      </c>
      <c r="F6437" s="196" t="s">
        <v>144</v>
      </c>
      <c r="G6437" s="196">
        <v>88257</v>
      </c>
      <c r="H6437" s="196" t="s">
        <v>12085</v>
      </c>
      <c r="I6437" s="196" t="s">
        <v>5986</v>
      </c>
      <c r="J6437" s="196" t="s">
        <v>5503</v>
      </c>
      <c r="K6437" s="197">
        <v>17.23</v>
      </c>
      <c r="L6437" s="196" t="s">
        <v>12068</v>
      </c>
    </row>
    <row r="6438" spans="1:12" ht="15.75">
      <c r="A6438" s="196" t="s">
        <v>10253</v>
      </c>
      <c r="B6438" s="196" t="s">
        <v>11527</v>
      </c>
      <c r="C6438" s="196" t="s">
        <v>11788</v>
      </c>
      <c r="D6438" s="196">
        <v>318</v>
      </c>
      <c r="E6438" s="197" t="s">
        <v>144</v>
      </c>
      <c r="F6438" s="196" t="s">
        <v>144</v>
      </c>
      <c r="G6438" s="196">
        <v>88258</v>
      </c>
      <c r="H6438" s="196" t="s">
        <v>12086</v>
      </c>
      <c r="I6438" s="196" t="s">
        <v>5986</v>
      </c>
      <c r="J6438" s="196" t="s">
        <v>5503</v>
      </c>
      <c r="K6438" s="197">
        <v>23.26</v>
      </c>
      <c r="L6438" s="196" t="s">
        <v>12068</v>
      </c>
    </row>
    <row r="6439" spans="1:12" ht="15.75">
      <c r="A6439" s="196" t="s">
        <v>10253</v>
      </c>
      <c r="B6439" s="196" t="s">
        <v>11527</v>
      </c>
      <c r="C6439" s="196" t="s">
        <v>11788</v>
      </c>
      <c r="D6439" s="196">
        <v>318</v>
      </c>
      <c r="E6439" s="197" t="s">
        <v>144</v>
      </c>
      <c r="F6439" s="196" t="s">
        <v>144</v>
      </c>
      <c r="G6439" s="196">
        <v>88260</v>
      </c>
      <c r="H6439" s="196" t="s">
        <v>12087</v>
      </c>
      <c r="I6439" s="196" t="s">
        <v>5986</v>
      </c>
      <c r="J6439" s="196" t="s">
        <v>5503</v>
      </c>
      <c r="K6439" s="197">
        <v>21.86</v>
      </c>
      <c r="L6439" s="196" t="s">
        <v>12068</v>
      </c>
    </row>
    <row r="6440" spans="1:12" ht="15.75">
      <c r="A6440" s="196" t="s">
        <v>10253</v>
      </c>
      <c r="B6440" s="196" t="s">
        <v>11527</v>
      </c>
      <c r="C6440" s="196" t="s">
        <v>11788</v>
      </c>
      <c r="D6440" s="196">
        <v>318</v>
      </c>
      <c r="E6440" s="197" t="s">
        <v>144</v>
      </c>
      <c r="F6440" s="196" t="s">
        <v>144</v>
      </c>
      <c r="G6440" s="196">
        <v>88261</v>
      </c>
      <c r="H6440" s="196" t="s">
        <v>12088</v>
      </c>
      <c r="I6440" s="196" t="s">
        <v>5986</v>
      </c>
      <c r="J6440" s="196" t="s">
        <v>5503</v>
      </c>
      <c r="K6440" s="197">
        <v>23.07</v>
      </c>
      <c r="L6440" s="196" t="s">
        <v>12068</v>
      </c>
    </row>
    <row r="6441" spans="1:12" ht="15.75">
      <c r="A6441" s="196" t="s">
        <v>10253</v>
      </c>
      <c r="B6441" s="196" t="s">
        <v>11527</v>
      </c>
      <c r="C6441" s="196" t="s">
        <v>11788</v>
      </c>
      <c r="D6441" s="196">
        <v>318</v>
      </c>
      <c r="E6441" s="197" t="s">
        <v>144</v>
      </c>
      <c r="F6441" s="196" t="s">
        <v>144</v>
      </c>
      <c r="G6441" s="196">
        <v>88262</v>
      </c>
      <c r="H6441" s="196" t="s">
        <v>12089</v>
      </c>
      <c r="I6441" s="196" t="s">
        <v>5986</v>
      </c>
      <c r="J6441" s="196" t="s">
        <v>5884</v>
      </c>
      <c r="K6441" s="197">
        <v>23.03</v>
      </c>
      <c r="L6441" s="196" t="s">
        <v>12068</v>
      </c>
    </row>
    <row r="6442" spans="1:12" ht="15.75">
      <c r="A6442" s="196" t="s">
        <v>10253</v>
      </c>
      <c r="B6442" s="196" t="s">
        <v>11527</v>
      </c>
      <c r="C6442" s="196" t="s">
        <v>11788</v>
      </c>
      <c r="D6442" s="196">
        <v>318</v>
      </c>
      <c r="E6442" s="197" t="s">
        <v>144</v>
      </c>
      <c r="F6442" s="196" t="s">
        <v>144</v>
      </c>
      <c r="G6442" s="196">
        <v>88263</v>
      </c>
      <c r="H6442" s="196" t="s">
        <v>12090</v>
      </c>
      <c r="I6442" s="196" t="s">
        <v>5986</v>
      </c>
      <c r="J6442" s="196" t="s">
        <v>5503</v>
      </c>
      <c r="K6442" s="197">
        <v>15.56</v>
      </c>
      <c r="L6442" s="196" t="s">
        <v>12068</v>
      </c>
    </row>
    <row r="6443" spans="1:12" ht="15.75">
      <c r="A6443" s="196" t="s">
        <v>10253</v>
      </c>
      <c r="B6443" s="196" t="s">
        <v>11527</v>
      </c>
      <c r="C6443" s="196" t="s">
        <v>11788</v>
      </c>
      <c r="D6443" s="196">
        <v>318</v>
      </c>
      <c r="E6443" s="197" t="s">
        <v>144</v>
      </c>
      <c r="F6443" s="196" t="s">
        <v>144</v>
      </c>
      <c r="G6443" s="196">
        <v>88264</v>
      </c>
      <c r="H6443" s="196" t="s">
        <v>12091</v>
      </c>
      <c r="I6443" s="196" t="s">
        <v>5986</v>
      </c>
      <c r="J6443" s="196" t="s">
        <v>5884</v>
      </c>
      <c r="K6443" s="197">
        <v>23.44</v>
      </c>
      <c r="L6443" s="196" t="s">
        <v>12068</v>
      </c>
    </row>
    <row r="6444" spans="1:12" ht="15.75">
      <c r="A6444" s="196" t="s">
        <v>10253</v>
      </c>
      <c r="B6444" s="196" t="s">
        <v>11527</v>
      </c>
      <c r="C6444" s="196" t="s">
        <v>11788</v>
      </c>
      <c r="D6444" s="196">
        <v>318</v>
      </c>
      <c r="E6444" s="197" t="s">
        <v>144</v>
      </c>
      <c r="F6444" s="196" t="s">
        <v>144</v>
      </c>
      <c r="G6444" s="196">
        <v>88265</v>
      </c>
      <c r="H6444" s="196" t="s">
        <v>12092</v>
      </c>
      <c r="I6444" s="196" t="s">
        <v>5986</v>
      </c>
      <c r="J6444" s="196" t="s">
        <v>5503</v>
      </c>
      <c r="K6444" s="197">
        <v>23.44</v>
      </c>
      <c r="L6444" s="196" t="s">
        <v>12068</v>
      </c>
    </row>
    <row r="6445" spans="1:12" ht="15.75">
      <c r="A6445" s="196" t="s">
        <v>10253</v>
      </c>
      <c r="B6445" s="196" t="s">
        <v>11527</v>
      </c>
      <c r="C6445" s="196" t="s">
        <v>11788</v>
      </c>
      <c r="D6445" s="196">
        <v>318</v>
      </c>
      <c r="E6445" s="197" t="s">
        <v>144</v>
      </c>
      <c r="F6445" s="196" t="s">
        <v>144</v>
      </c>
      <c r="G6445" s="196">
        <v>88266</v>
      </c>
      <c r="H6445" s="196" t="s">
        <v>12093</v>
      </c>
      <c r="I6445" s="196" t="s">
        <v>5986</v>
      </c>
      <c r="J6445" s="196" t="s">
        <v>5503</v>
      </c>
      <c r="K6445" s="197">
        <v>31.55</v>
      </c>
      <c r="L6445" s="196" t="s">
        <v>12068</v>
      </c>
    </row>
    <row r="6446" spans="1:12" ht="15.75">
      <c r="A6446" s="196" t="s">
        <v>10253</v>
      </c>
      <c r="B6446" s="196" t="s">
        <v>11527</v>
      </c>
      <c r="C6446" s="196" t="s">
        <v>11788</v>
      </c>
      <c r="D6446" s="196">
        <v>318</v>
      </c>
      <c r="E6446" s="197" t="s">
        <v>144</v>
      </c>
      <c r="F6446" s="196" t="s">
        <v>144</v>
      </c>
      <c r="G6446" s="196">
        <v>88267</v>
      </c>
      <c r="H6446" s="196" t="s">
        <v>12094</v>
      </c>
      <c r="I6446" s="196" t="s">
        <v>5986</v>
      </c>
      <c r="J6446" s="196" t="s">
        <v>5884</v>
      </c>
      <c r="K6446" s="197">
        <v>22.76</v>
      </c>
      <c r="L6446" s="196" t="s">
        <v>12068</v>
      </c>
    </row>
    <row r="6447" spans="1:12" ht="15.75">
      <c r="A6447" s="196" t="s">
        <v>10253</v>
      </c>
      <c r="B6447" s="196" t="s">
        <v>11527</v>
      </c>
      <c r="C6447" s="196" t="s">
        <v>11788</v>
      </c>
      <c r="D6447" s="196">
        <v>318</v>
      </c>
      <c r="E6447" s="197" t="s">
        <v>144</v>
      </c>
      <c r="F6447" s="196" t="s">
        <v>144</v>
      </c>
      <c r="G6447" s="196">
        <v>88269</v>
      </c>
      <c r="H6447" s="196" t="s">
        <v>12095</v>
      </c>
      <c r="I6447" s="196" t="s">
        <v>5986</v>
      </c>
      <c r="J6447" s="196" t="s">
        <v>5503</v>
      </c>
      <c r="K6447" s="197">
        <v>23.13</v>
      </c>
      <c r="L6447" s="196" t="s">
        <v>12068</v>
      </c>
    </row>
    <row r="6448" spans="1:12" ht="15.75">
      <c r="A6448" s="196" t="s">
        <v>10253</v>
      </c>
      <c r="B6448" s="196" t="s">
        <v>11527</v>
      </c>
      <c r="C6448" s="196" t="s">
        <v>11788</v>
      </c>
      <c r="D6448" s="196">
        <v>318</v>
      </c>
      <c r="E6448" s="197" t="s">
        <v>144</v>
      </c>
      <c r="F6448" s="196" t="s">
        <v>144</v>
      </c>
      <c r="G6448" s="196">
        <v>88270</v>
      </c>
      <c r="H6448" s="196" t="s">
        <v>12096</v>
      </c>
      <c r="I6448" s="196" t="s">
        <v>5986</v>
      </c>
      <c r="J6448" s="196" t="s">
        <v>5503</v>
      </c>
      <c r="K6448" s="197">
        <v>23.25</v>
      </c>
      <c r="L6448" s="196" t="s">
        <v>12068</v>
      </c>
    </row>
    <row r="6449" spans="1:12" ht="15.75">
      <c r="A6449" s="196" t="s">
        <v>10253</v>
      </c>
      <c r="B6449" s="196" t="s">
        <v>11527</v>
      </c>
      <c r="C6449" s="196" t="s">
        <v>11788</v>
      </c>
      <c r="D6449" s="196">
        <v>318</v>
      </c>
      <c r="E6449" s="197" t="s">
        <v>144</v>
      </c>
      <c r="F6449" s="196" t="s">
        <v>144</v>
      </c>
      <c r="G6449" s="196">
        <v>88272</v>
      </c>
      <c r="H6449" s="196" t="s">
        <v>12097</v>
      </c>
      <c r="I6449" s="196" t="s">
        <v>5986</v>
      </c>
      <c r="J6449" s="196" t="s">
        <v>5503</v>
      </c>
      <c r="K6449" s="197">
        <v>23.26</v>
      </c>
      <c r="L6449" s="196" t="s">
        <v>12068</v>
      </c>
    </row>
    <row r="6450" spans="1:12" ht="15.75">
      <c r="A6450" s="196" t="s">
        <v>10253</v>
      </c>
      <c r="B6450" s="196" t="s">
        <v>11527</v>
      </c>
      <c r="C6450" s="196" t="s">
        <v>11788</v>
      </c>
      <c r="D6450" s="196">
        <v>318</v>
      </c>
      <c r="E6450" s="197" t="s">
        <v>144</v>
      </c>
      <c r="F6450" s="196" t="s">
        <v>144</v>
      </c>
      <c r="G6450" s="196">
        <v>88273</v>
      </c>
      <c r="H6450" s="196" t="s">
        <v>12098</v>
      </c>
      <c r="I6450" s="196" t="s">
        <v>5986</v>
      </c>
      <c r="J6450" s="196" t="s">
        <v>5503</v>
      </c>
      <c r="K6450" s="197">
        <v>23.44</v>
      </c>
      <c r="L6450" s="196" t="s">
        <v>12068</v>
      </c>
    </row>
    <row r="6451" spans="1:12" ht="15.75">
      <c r="A6451" s="196" t="s">
        <v>10253</v>
      </c>
      <c r="B6451" s="196" t="s">
        <v>11527</v>
      </c>
      <c r="C6451" s="196" t="s">
        <v>11788</v>
      </c>
      <c r="D6451" s="196">
        <v>318</v>
      </c>
      <c r="E6451" s="197" t="s">
        <v>144</v>
      </c>
      <c r="F6451" s="196" t="s">
        <v>144</v>
      </c>
      <c r="G6451" s="196">
        <v>88274</v>
      </c>
      <c r="H6451" s="196" t="s">
        <v>12099</v>
      </c>
      <c r="I6451" s="196" t="s">
        <v>5986</v>
      </c>
      <c r="J6451" s="196" t="s">
        <v>5503</v>
      </c>
      <c r="K6451" s="197">
        <v>19.39</v>
      </c>
      <c r="L6451" s="196" t="s">
        <v>12068</v>
      </c>
    </row>
    <row r="6452" spans="1:12" ht="15.75">
      <c r="A6452" s="196" t="s">
        <v>10253</v>
      </c>
      <c r="B6452" s="196" t="s">
        <v>11527</v>
      </c>
      <c r="C6452" s="196" t="s">
        <v>11788</v>
      </c>
      <c r="D6452" s="196">
        <v>318</v>
      </c>
      <c r="E6452" s="197" t="s">
        <v>144</v>
      </c>
      <c r="F6452" s="196" t="s">
        <v>144</v>
      </c>
      <c r="G6452" s="196">
        <v>88275</v>
      </c>
      <c r="H6452" s="196" t="s">
        <v>12100</v>
      </c>
      <c r="I6452" s="196" t="s">
        <v>5986</v>
      </c>
      <c r="J6452" s="196" t="s">
        <v>5503</v>
      </c>
      <c r="K6452" s="197">
        <v>24.46</v>
      </c>
      <c r="L6452" s="196" t="s">
        <v>12068</v>
      </c>
    </row>
    <row r="6453" spans="1:12" ht="15.75">
      <c r="A6453" s="196" t="s">
        <v>10253</v>
      </c>
      <c r="B6453" s="196" t="s">
        <v>11527</v>
      </c>
      <c r="C6453" s="196" t="s">
        <v>11788</v>
      </c>
      <c r="D6453" s="196">
        <v>318</v>
      </c>
      <c r="E6453" s="197" t="s">
        <v>144</v>
      </c>
      <c r="F6453" s="196" t="s">
        <v>144</v>
      </c>
      <c r="G6453" s="196">
        <v>88277</v>
      </c>
      <c r="H6453" s="196" t="s">
        <v>12101</v>
      </c>
      <c r="I6453" s="196" t="s">
        <v>5986</v>
      </c>
      <c r="J6453" s="196" t="s">
        <v>5503</v>
      </c>
      <c r="K6453" s="197">
        <v>18.350000000000001</v>
      </c>
      <c r="L6453" s="196" t="s">
        <v>12068</v>
      </c>
    </row>
    <row r="6454" spans="1:12" ht="15.75">
      <c r="A6454" s="196" t="s">
        <v>10253</v>
      </c>
      <c r="B6454" s="196" t="s">
        <v>11527</v>
      </c>
      <c r="C6454" s="196" t="s">
        <v>11788</v>
      </c>
      <c r="D6454" s="196">
        <v>318</v>
      </c>
      <c r="E6454" s="197" t="s">
        <v>144</v>
      </c>
      <c r="F6454" s="196" t="s">
        <v>144</v>
      </c>
      <c r="G6454" s="196">
        <v>88278</v>
      </c>
      <c r="H6454" s="196" t="s">
        <v>12102</v>
      </c>
      <c r="I6454" s="196" t="s">
        <v>5986</v>
      </c>
      <c r="J6454" s="196" t="s">
        <v>5503</v>
      </c>
      <c r="K6454" s="197">
        <v>17.739999999999998</v>
      </c>
      <c r="L6454" s="196" t="s">
        <v>12068</v>
      </c>
    </row>
    <row r="6455" spans="1:12" ht="15.75">
      <c r="A6455" s="196" t="s">
        <v>10253</v>
      </c>
      <c r="B6455" s="196" t="s">
        <v>11527</v>
      </c>
      <c r="C6455" s="196" t="s">
        <v>11788</v>
      </c>
      <c r="D6455" s="196">
        <v>318</v>
      </c>
      <c r="E6455" s="197" t="s">
        <v>144</v>
      </c>
      <c r="F6455" s="196" t="s">
        <v>144</v>
      </c>
      <c r="G6455" s="196">
        <v>88279</v>
      </c>
      <c r="H6455" s="196" t="s">
        <v>12103</v>
      </c>
      <c r="I6455" s="196" t="s">
        <v>5986</v>
      </c>
      <c r="J6455" s="196" t="s">
        <v>5503</v>
      </c>
      <c r="K6455" s="197">
        <v>24.28</v>
      </c>
      <c r="L6455" s="196" t="s">
        <v>12068</v>
      </c>
    </row>
    <row r="6456" spans="1:12" ht="15.75">
      <c r="A6456" s="196" t="s">
        <v>10253</v>
      </c>
      <c r="B6456" s="196" t="s">
        <v>11527</v>
      </c>
      <c r="C6456" s="196" t="s">
        <v>11788</v>
      </c>
      <c r="D6456" s="196">
        <v>318</v>
      </c>
      <c r="E6456" s="197" t="s">
        <v>144</v>
      </c>
      <c r="F6456" s="196" t="s">
        <v>144</v>
      </c>
      <c r="G6456" s="196">
        <v>88281</v>
      </c>
      <c r="H6456" s="196" t="s">
        <v>12104</v>
      </c>
      <c r="I6456" s="196" t="s">
        <v>5986</v>
      </c>
      <c r="J6456" s="196" t="s">
        <v>5503</v>
      </c>
      <c r="K6456" s="197">
        <v>18.34</v>
      </c>
      <c r="L6456" s="196" t="s">
        <v>12068</v>
      </c>
    </row>
    <row r="6457" spans="1:12" ht="15.75">
      <c r="A6457" s="196" t="s">
        <v>10253</v>
      </c>
      <c r="B6457" s="196" t="s">
        <v>11527</v>
      </c>
      <c r="C6457" s="196" t="s">
        <v>11788</v>
      </c>
      <c r="D6457" s="196">
        <v>318</v>
      </c>
      <c r="E6457" s="197" t="s">
        <v>144</v>
      </c>
      <c r="F6457" s="196" t="s">
        <v>144</v>
      </c>
      <c r="G6457" s="196">
        <v>88282</v>
      </c>
      <c r="H6457" s="196" t="s">
        <v>12105</v>
      </c>
      <c r="I6457" s="196" t="s">
        <v>5986</v>
      </c>
      <c r="J6457" s="196" t="s">
        <v>5503</v>
      </c>
      <c r="K6457" s="197">
        <v>19.13</v>
      </c>
      <c r="L6457" s="196" t="s">
        <v>12068</v>
      </c>
    </row>
    <row r="6458" spans="1:12" ht="15.75">
      <c r="A6458" s="196" t="s">
        <v>10253</v>
      </c>
      <c r="B6458" s="196" t="s">
        <v>11527</v>
      </c>
      <c r="C6458" s="196" t="s">
        <v>11788</v>
      </c>
      <c r="D6458" s="196">
        <v>318</v>
      </c>
      <c r="E6458" s="197" t="s">
        <v>144</v>
      </c>
      <c r="F6458" s="196" t="s">
        <v>144</v>
      </c>
      <c r="G6458" s="196">
        <v>88283</v>
      </c>
      <c r="H6458" s="196" t="s">
        <v>12106</v>
      </c>
      <c r="I6458" s="196" t="s">
        <v>5986</v>
      </c>
      <c r="J6458" s="196" t="s">
        <v>5503</v>
      </c>
      <c r="K6458" s="197">
        <v>23.81</v>
      </c>
      <c r="L6458" s="196" t="s">
        <v>12068</v>
      </c>
    </row>
    <row r="6459" spans="1:12" ht="15.75">
      <c r="A6459" s="196" t="s">
        <v>10253</v>
      </c>
      <c r="B6459" s="196" t="s">
        <v>11527</v>
      </c>
      <c r="C6459" s="196" t="s">
        <v>11788</v>
      </c>
      <c r="D6459" s="196">
        <v>318</v>
      </c>
      <c r="E6459" s="197" t="s">
        <v>144</v>
      </c>
      <c r="F6459" s="196" t="s">
        <v>144</v>
      </c>
      <c r="G6459" s="196">
        <v>88284</v>
      </c>
      <c r="H6459" s="196" t="s">
        <v>12107</v>
      </c>
      <c r="I6459" s="196" t="s">
        <v>5986</v>
      </c>
      <c r="J6459" s="196" t="s">
        <v>5503</v>
      </c>
      <c r="K6459" s="197">
        <v>18.07</v>
      </c>
      <c r="L6459" s="196" t="s">
        <v>12068</v>
      </c>
    </row>
    <row r="6460" spans="1:12" ht="15.75">
      <c r="A6460" s="196" t="s">
        <v>10253</v>
      </c>
      <c r="B6460" s="196" t="s">
        <v>11527</v>
      </c>
      <c r="C6460" s="196" t="s">
        <v>11788</v>
      </c>
      <c r="D6460" s="196">
        <v>318</v>
      </c>
      <c r="E6460" s="197" t="s">
        <v>144</v>
      </c>
      <c r="F6460" s="196" t="s">
        <v>144</v>
      </c>
      <c r="G6460" s="196">
        <v>88285</v>
      </c>
      <c r="H6460" s="196" t="s">
        <v>12108</v>
      </c>
      <c r="I6460" s="196" t="s">
        <v>5986</v>
      </c>
      <c r="J6460" s="196" t="s">
        <v>5503</v>
      </c>
      <c r="K6460" s="197">
        <v>18</v>
      </c>
      <c r="L6460" s="196" t="s">
        <v>12068</v>
      </c>
    </row>
    <row r="6461" spans="1:12" ht="15.75">
      <c r="A6461" s="196" t="s">
        <v>10253</v>
      </c>
      <c r="B6461" s="196" t="s">
        <v>11527</v>
      </c>
      <c r="C6461" s="196" t="s">
        <v>11788</v>
      </c>
      <c r="D6461" s="196">
        <v>318</v>
      </c>
      <c r="E6461" s="197" t="s">
        <v>144</v>
      </c>
      <c r="F6461" s="196" t="s">
        <v>144</v>
      </c>
      <c r="G6461" s="196">
        <v>88286</v>
      </c>
      <c r="H6461" s="196" t="s">
        <v>12109</v>
      </c>
      <c r="I6461" s="196" t="s">
        <v>5986</v>
      </c>
      <c r="J6461" s="196" t="s">
        <v>5503</v>
      </c>
      <c r="K6461" s="197">
        <v>18.170000000000002</v>
      </c>
      <c r="L6461" s="196" t="s">
        <v>12068</v>
      </c>
    </row>
    <row r="6462" spans="1:12" ht="15.75">
      <c r="A6462" s="196" t="s">
        <v>10253</v>
      </c>
      <c r="B6462" s="196" t="s">
        <v>11527</v>
      </c>
      <c r="C6462" s="196" t="s">
        <v>11788</v>
      </c>
      <c r="D6462" s="196">
        <v>318</v>
      </c>
      <c r="E6462" s="197" t="s">
        <v>144</v>
      </c>
      <c r="F6462" s="196" t="s">
        <v>144</v>
      </c>
      <c r="G6462" s="196">
        <v>88288</v>
      </c>
      <c r="H6462" s="196" t="s">
        <v>12110</v>
      </c>
      <c r="I6462" s="196" t="s">
        <v>5986</v>
      </c>
      <c r="J6462" s="196" t="s">
        <v>5503</v>
      </c>
      <c r="K6462" s="197">
        <v>9.91</v>
      </c>
      <c r="L6462" s="196" t="s">
        <v>12068</v>
      </c>
    </row>
    <row r="6463" spans="1:12" ht="15.75">
      <c r="A6463" s="196" t="s">
        <v>10253</v>
      </c>
      <c r="B6463" s="196" t="s">
        <v>11527</v>
      </c>
      <c r="C6463" s="196" t="s">
        <v>11788</v>
      </c>
      <c r="D6463" s="196">
        <v>318</v>
      </c>
      <c r="E6463" s="197" t="s">
        <v>144</v>
      </c>
      <c r="F6463" s="196" t="s">
        <v>144</v>
      </c>
      <c r="G6463" s="196">
        <v>88291</v>
      </c>
      <c r="H6463" s="196" t="s">
        <v>12111</v>
      </c>
      <c r="I6463" s="196" t="s">
        <v>5986</v>
      </c>
      <c r="J6463" s="196" t="s">
        <v>5503</v>
      </c>
      <c r="K6463" s="197">
        <v>17.8</v>
      </c>
      <c r="L6463" s="196" t="s">
        <v>12068</v>
      </c>
    </row>
    <row r="6464" spans="1:12" ht="15.75">
      <c r="A6464" s="196" t="s">
        <v>10253</v>
      </c>
      <c r="B6464" s="196" t="s">
        <v>11527</v>
      </c>
      <c r="C6464" s="196" t="s">
        <v>11788</v>
      </c>
      <c r="D6464" s="196">
        <v>318</v>
      </c>
      <c r="E6464" s="197" t="s">
        <v>144</v>
      </c>
      <c r="F6464" s="196" t="s">
        <v>144</v>
      </c>
      <c r="G6464" s="196">
        <v>88292</v>
      </c>
      <c r="H6464" s="196" t="s">
        <v>12112</v>
      </c>
      <c r="I6464" s="196" t="s">
        <v>5986</v>
      </c>
      <c r="J6464" s="196" t="s">
        <v>5503</v>
      </c>
      <c r="K6464" s="197">
        <v>18.14</v>
      </c>
      <c r="L6464" s="196" t="s">
        <v>12068</v>
      </c>
    </row>
    <row r="6465" spans="1:12" ht="15.75">
      <c r="A6465" s="196" t="s">
        <v>10253</v>
      </c>
      <c r="B6465" s="196" t="s">
        <v>11527</v>
      </c>
      <c r="C6465" s="196" t="s">
        <v>11788</v>
      </c>
      <c r="D6465" s="196">
        <v>318</v>
      </c>
      <c r="E6465" s="197" t="s">
        <v>144</v>
      </c>
      <c r="F6465" s="196" t="s">
        <v>144</v>
      </c>
      <c r="G6465" s="196">
        <v>88293</v>
      </c>
      <c r="H6465" s="196" t="s">
        <v>12113</v>
      </c>
      <c r="I6465" s="196" t="s">
        <v>5986</v>
      </c>
      <c r="J6465" s="196" t="s">
        <v>5503</v>
      </c>
      <c r="K6465" s="197">
        <v>20.72</v>
      </c>
      <c r="L6465" s="196" t="s">
        <v>12068</v>
      </c>
    </row>
    <row r="6466" spans="1:12" ht="15.75">
      <c r="A6466" s="196" t="s">
        <v>10253</v>
      </c>
      <c r="B6466" s="196" t="s">
        <v>11527</v>
      </c>
      <c r="C6466" s="196" t="s">
        <v>11788</v>
      </c>
      <c r="D6466" s="196">
        <v>318</v>
      </c>
      <c r="E6466" s="197" t="s">
        <v>144</v>
      </c>
      <c r="F6466" s="196" t="s">
        <v>144</v>
      </c>
      <c r="G6466" s="196">
        <v>88294</v>
      </c>
      <c r="H6466" s="196" t="s">
        <v>12114</v>
      </c>
      <c r="I6466" s="196" t="s">
        <v>5986</v>
      </c>
      <c r="J6466" s="196" t="s">
        <v>5884</v>
      </c>
      <c r="K6466" s="197">
        <v>22.24</v>
      </c>
      <c r="L6466" s="196" t="s">
        <v>12068</v>
      </c>
    </row>
    <row r="6467" spans="1:12" ht="15.75">
      <c r="A6467" s="196" t="s">
        <v>10253</v>
      </c>
      <c r="B6467" s="196" t="s">
        <v>11527</v>
      </c>
      <c r="C6467" s="196" t="s">
        <v>11788</v>
      </c>
      <c r="D6467" s="196">
        <v>318</v>
      </c>
      <c r="E6467" s="197" t="s">
        <v>144</v>
      </c>
      <c r="F6467" s="196" t="s">
        <v>144</v>
      </c>
      <c r="G6467" s="196">
        <v>88295</v>
      </c>
      <c r="H6467" s="196" t="s">
        <v>12115</v>
      </c>
      <c r="I6467" s="196" t="s">
        <v>5986</v>
      </c>
      <c r="J6467" s="196" t="s">
        <v>5503</v>
      </c>
      <c r="K6467" s="197">
        <v>18.170000000000002</v>
      </c>
      <c r="L6467" s="196" t="s">
        <v>12068</v>
      </c>
    </row>
    <row r="6468" spans="1:12" ht="15.75">
      <c r="A6468" s="196" t="s">
        <v>10253</v>
      </c>
      <c r="B6468" s="196" t="s">
        <v>11527</v>
      </c>
      <c r="C6468" s="196" t="s">
        <v>11788</v>
      </c>
      <c r="D6468" s="196">
        <v>318</v>
      </c>
      <c r="E6468" s="197" t="s">
        <v>144</v>
      </c>
      <c r="F6468" s="196" t="s">
        <v>144</v>
      </c>
      <c r="G6468" s="196">
        <v>88296</v>
      </c>
      <c r="H6468" s="196" t="s">
        <v>12116</v>
      </c>
      <c r="I6468" s="196" t="s">
        <v>5986</v>
      </c>
      <c r="J6468" s="196" t="s">
        <v>5503</v>
      </c>
      <c r="K6468" s="197">
        <v>18.170000000000002</v>
      </c>
      <c r="L6468" s="196" t="s">
        <v>12068</v>
      </c>
    </row>
    <row r="6469" spans="1:12" ht="15.75">
      <c r="A6469" s="196" t="s">
        <v>10253</v>
      </c>
      <c r="B6469" s="196" t="s">
        <v>11527</v>
      </c>
      <c r="C6469" s="196" t="s">
        <v>11788</v>
      </c>
      <c r="D6469" s="196">
        <v>318</v>
      </c>
      <c r="E6469" s="197" t="s">
        <v>144</v>
      </c>
      <c r="F6469" s="196" t="s">
        <v>144</v>
      </c>
      <c r="G6469" s="196">
        <v>88297</v>
      </c>
      <c r="H6469" s="196" t="s">
        <v>12117</v>
      </c>
      <c r="I6469" s="196" t="s">
        <v>5986</v>
      </c>
      <c r="J6469" s="196" t="s">
        <v>5503</v>
      </c>
      <c r="K6469" s="197">
        <v>18.149999999999999</v>
      </c>
      <c r="L6469" s="196" t="s">
        <v>12068</v>
      </c>
    </row>
    <row r="6470" spans="1:12" ht="15.75">
      <c r="A6470" s="196" t="s">
        <v>10253</v>
      </c>
      <c r="B6470" s="196" t="s">
        <v>11527</v>
      </c>
      <c r="C6470" s="196" t="s">
        <v>11788</v>
      </c>
      <c r="D6470" s="196">
        <v>318</v>
      </c>
      <c r="E6470" s="197" t="s">
        <v>144</v>
      </c>
      <c r="F6470" s="196" t="s">
        <v>144</v>
      </c>
      <c r="G6470" s="196">
        <v>88298</v>
      </c>
      <c r="H6470" s="196" t="s">
        <v>12118</v>
      </c>
      <c r="I6470" s="196" t="s">
        <v>5986</v>
      </c>
      <c r="J6470" s="196" t="s">
        <v>5503</v>
      </c>
      <c r="K6470" s="197">
        <v>18.48</v>
      </c>
      <c r="L6470" s="196" t="s">
        <v>12068</v>
      </c>
    </row>
    <row r="6471" spans="1:12" ht="15.75">
      <c r="A6471" s="196" t="s">
        <v>10253</v>
      </c>
      <c r="B6471" s="196" t="s">
        <v>11527</v>
      </c>
      <c r="C6471" s="196" t="s">
        <v>11788</v>
      </c>
      <c r="D6471" s="196">
        <v>318</v>
      </c>
      <c r="E6471" s="197" t="s">
        <v>144</v>
      </c>
      <c r="F6471" s="196" t="s">
        <v>144</v>
      </c>
      <c r="G6471" s="196">
        <v>88299</v>
      </c>
      <c r="H6471" s="196" t="s">
        <v>12119</v>
      </c>
      <c r="I6471" s="196" t="s">
        <v>5986</v>
      </c>
      <c r="J6471" s="196" t="s">
        <v>5503</v>
      </c>
      <c r="K6471" s="197">
        <v>20.98</v>
      </c>
      <c r="L6471" s="196" t="s">
        <v>12068</v>
      </c>
    </row>
    <row r="6472" spans="1:12" ht="15.75">
      <c r="A6472" s="196" t="s">
        <v>10253</v>
      </c>
      <c r="B6472" s="196" t="s">
        <v>11527</v>
      </c>
      <c r="C6472" s="196" t="s">
        <v>11788</v>
      </c>
      <c r="D6472" s="196">
        <v>318</v>
      </c>
      <c r="E6472" s="197" t="s">
        <v>144</v>
      </c>
      <c r="F6472" s="196" t="s">
        <v>144</v>
      </c>
      <c r="G6472" s="196">
        <v>88300</v>
      </c>
      <c r="H6472" s="196" t="s">
        <v>12120</v>
      </c>
      <c r="I6472" s="196" t="s">
        <v>5986</v>
      </c>
      <c r="J6472" s="196" t="s">
        <v>5503</v>
      </c>
      <c r="K6472" s="197">
        <v>24.55</v>
      </c>
      <c r="L6472" s="196" t="s">
        <v>12068</v>
      </c>
    </row>
    <row r="6473" spans="1:12" ht="15.75">
      <c r="A6473" s="196" t="s">
        <v>10253</v>
      </c>
      <c r="B6473" s="196" t="s">
        <v>11527</v>
      </c>
      <c r="C6473" s="196" t="s">
        <v>11788</v>
      </c>
      <c r="D6473" s="196">
        <v>318</v>
      </c>
      <c r="E6473" s="197" t="s">
        <v>144</v>
      </c>
      <c r="F6473" s="196" t="s">
        <v>144</v>
      </c>
      <c r="G6473" s="196">
        <v>88301</v>
      </c>
      <c r="H6473" s="196" t="s">
        <v>12121</v>
      </c>
      <c r="I6473" s="196" t="s">
        <v>5986</v>
      </c>
      <c r="J6473" s="196" t="s">
        <v>5503</v>
      </c>
      <c r="K6473" s="197">
        <v>19.940000000000001</v>
      </c>
      <c r="L6473" s="196" t="s">
        <v>12068</v>
      </c>
    </row>
    <row r="6474" spans="1:12" ht="15.75">
      <c r="A6474" s="196" t="s">
        <v>10253</v>
      </c>
      <c r="B6474" s="196" t="s">
        <v>11527</v>
      </c>
      <c r="C6474" s="196" t="s">
        <v>11788</v>
      </c>
      <c r="D6474" s="196">
        <v>318</v>
      </c>
      <c r="E6474" s="197" t="s">
        <v>144</v>
      </c>
      <c r="F6474" s="196" t="s">
        <v>144</v>
      </c>
      <c r="G6474" s="196">
        <v>88302</v>
      </c>
      <c r="H6474" s="196" t="s">
        <v>12122</v>
      </c>
      <c r="I6474" s="196" t="s">
        <v>5986</v>
      </c>
      <c r="J6474" s="196" t="s">
        <v>5503</v>
      </c>
      <c r="K6474" s="197">
        <v>21.49</v>
      </c>
      <c r="L6474" s="196" t="s">
        <v>12068</v>
      </c>
    </row>
    <row r="6475" spans="1:12" ht="15.75">
      <c r="A6475" s="196" t="s">
        <v>10253</v>
      </c>
      <c r="B6475" s="196" t="s">
        <v>11527</v>
      </c>
      <c r="C6475" s="196" t="s">
        <v>11788</v>
      </c>
      <c r="D6475" s="196">
        <v>318</v>
      </c>
      <c r="E6475" s="197" t="s">
        <v>144</v>
      </c>
      <c r="F6475" s="196" t="s">
        <v>144</v>
      </c>
      <c r="G6475" s="196">
        <v>88303</v>
      </c>
      <c r="H6475" s="196" t="s">
        <v>12123</v>
      </c>
      <c r="I6475" s="196" t="s">
        <v>5986</v>
      </c>
      <c r="J6475" s="196" t="s">
        <v>5503</v>
      </c>
      <c r="K6475" s="197">
        <v>18.2</v>
      </c>
      <c r="L6475" s="196" t="s">
        <v>12068</v>
      </c>
    </row>
    <row r="6476" spans="1:12" ht="15.75">
      <c r="A6476" s="196" t="s">
        <v>10253</v>
      </c>
      <c r="B6476" s="196" t="s">
        <v>11527</v>
      </c>
      <c r="C6476" s="196" t="s">
        <v>11788</v>
      </c>
      <c r="D6476" s="196">
        <v>318</v>
      </c>
      <c r="E6476" s="197" t="s">
        <v>144</v>
      </c>
      <c r="F6476" s="196" t="s">
        <v>144</v>
      </c>
      <c r="G6476" s="196">
        <v>88304</v>
      </c>
      <c r="H6476" s="196" t="s">
        <v>12124</v>
      </c>
      <c r="I6476" s="196" t="s">
        <v>5986</v>
      </c>
      <c r="J6476" s="196" t="s">
        <v>5503</v>
      </c>
      <c r="K6476" s="197">
        <v>19.190000000000001</v>
      </c>
      <c r="L6476" s="196" t="s">
        <v>12068</v>
      </c>
    </row>
    <row r="6477" spans="1:12" ht="15.75">
      <c r="A6477" s="196" t="s">
        <v>10253</v>
      </c>
      <c r="B6477" s="196" t="s">
        <v>11527</v>
      </c>
      <c r="C6477" s="196" t="s">
        <v>11788</v>
      </c>
      <c r="D6477" s="196">
        <v>318</v>
      </c>
      <c r="E6477" s="197" t="s">
        <v>144</v>
      </c>
      <c r="F6477" s="196" t="s">
        <v>144</v>
      </c>
      <c r="G6477" s="196">
        <v>88306</v>
      </c>
      <c r="H6477" s="196" t="s">
        <v>12125</v>
      </c>
      <c r="I6477" s="196" t="s">
        <v>5986</v>
      </c>
      <c r="J6477" s="196" t="s">
        <v>5503</v>
      </c>
      <c r="K6477" s="197">
        <v>20.45</v>
      </c>
      <c r="L6477" s="196" t="s">
        <v>12068</v>
      </c>
    </row>
    <row r="6478" spans="1:12" ht="15.75">
      <c r="A6478" s="196" t="s">
        <v>10253</v>
      </c>
      <c r="B6478" s="196" t="s">
        <v>11527</v>
      </c>
      <c r="C6478" s="196" t="s">
        <v>11788</v>
      </c>
      <c r="D6478" s="196">
        <v>318</v>
      </c>
      <c r="E6478" s="197" t="s">
        <v>144</v>
      </c>
      <c r="F6478" s="196" t="s">
        <v>144</v>
      </c>
      <c r="G6478" s="196">
        <v>88307</v>
      </c>
      <c r="H6478" s="196" t="s">
        <v>12126</v>
      </c>
      <c r="I6478" s="196" t="s">
        <v>5986</v>
      </c>
      <c r="J6478" s="196" t="s">
        <v>5503</v>
      </c>
      <c r="K6478" s="197">
        <v>19.71</v>
      </c>
      <c r="L6478" s="196" t="s">
        <v>12068</v>
      </c>
    </row>
    <row r="6479" spans="1:12" ht="15.75">
      <c r="A6479" s="196" t="s">
        <v>10253</v>
      </c>
      <c r="B6479" s="196" t="s">
        <v>11527</v>
      </c>
      <c r="C6479" s="196" t="s">
        <v>11788</v>
      </c>
      <c r="D6479" s="196">
        <v>318</v>
      </c>
      <c r="E6479" s="197" t="s">
        <v>144</v>
      </c>
      <c r="F6479" s="196" t="s">
        <v>144</v>
      </c>
      <c r="G6479" s="196">
        <v>88308</v>
      </c>
      <c r="H6479" s="196" t="s">
        <v>12127</v>
      </c>
      <c r="I6479" s="196" t="s">
        <v>5986</v>
      </c>
      <c r="J6479" s="196" t="s">
        <v>5503</v>
      </c>
      <c r="K6479" s="197">
        <v>24.73</v>
      </c>
      <c r="L6479" s="196" t="s">
        <v>12068</v>
      </c>
    </row>
    <row r="6480" spans="1:12" ht="15.75">
      <c r="A6480" s="196" t="s">
        <v>10253</v>
      </c>
      <c r="B6480" s="196" t="s">
        <v>11527</v>
      </c>
      <c r="C6480" s="196" t="s">
        <v>11788</v>
      </c>
      <c r="D6480" s="196">
        <v>318</v>
      </c>
      <c r="E6480" s="197" t="s">
        <v>144</v>
      </c>
      <c r="F6480" s="196" t="s">
        <v>144</v>
      </c>
      <c r="G6480" s="196">
        <v>88309</v>
      </c>
      <c r="H6480" s="196" t="s">
        <v>12128</v>
      </c>
      <c r="I6480" s="196" t="s">
        <v>5986</v>
      </c>
      <c r="J6480" s="196" t="s">
        <v>5884</v>
      </c>
      <c r="K6480" s="197">
        <v>23.25</v>
      </c>
      <c r="L6480" s="196" t="s">
        <v>12068</v>
      </c>
    </row>
    <row r="6481" spans="1:12" ht="15.75">
      <c r="A6481" s="196" t="s">
        <v>10253</v>
      </c>
      <c r="B6481" s="196" t="s">
        <v>11527</v>
      </c>
      <c r="C6481" s="196" t="s">
        <v>11788</v>
      </c>
      <c r="D6481" s="196">
        <v>318</v>
      </c>
      <c r="E6481" s="197" t="s">
        <v>144</v>
      </c>
      <c r="F6481" s="196" t="s">
        <v>144</v>
      </c>
      <c r="G6481" s="196">
        <v>88310</v>
      </c>
      <c r="H6481" s="196" t="s">
        <v>12129</v>
      </c>
      <c r="I6481" s="196" t="s">
        <v>5986</v>
      </c>
      <c r="J6481" s="196" t="s">
        <v>5884</v>
      </c>
      <c r="K6481" s="197">
        <v>24.24</v>
      </c>
      <c r="L6481" s="196" t="s">
        <v>12068</v>
      </c>
    </row>
    <row r="6482" spans="1:12" ht="15.75">
      <c r="A6482" s="196" t="s">
        <v>10253</v>
      </c>
      <c r="B6482" s="196" t="s">
        <v>11527</v>
      </c>
      <c r="C6482" s="196" t="s">
        <v>11788</v>
      </c>
      <c r="D6482" s="196">
        <v>318</v>
      </c>
      <c r="E6482" s="197" t="s">
        <v>144</v>
      </c>
      <c r="F6482" s="196" t="s">
        <v>144</v>
      </c>
      <c r="G6482" s="196">
        <v>88311</v>
      </c>
      <c r="H6482" s="196" t="s">
        <v>12130</v>
      </c>
      <c r="I6482" s="196" t="s">
        <v>5986</v>
      </c>
      <c r="J6482" s="196" t="s">
        <v>5503</v>
      </c>
      <c r="K6482" s="197">
        <v>25.58</v>
      </c>
      <c r="L6482" s="196" t="s">
        <v>12068</v>
      </c>
    </row>
    <row r="6483" spans="1:12" ht="15.75">
      <c r="A6483" s="196" t="s">
        <v>10253</v>
      </c>
      <c r="B6483" s="196" t="s">
        <v>11527</v>
      </c>
      <c r="C6483" s="196" t="s">
        <v>11788</v>
      </c>
      <c r="D6483" s="196">
        <v>318</v>
      </c>
      <c r="E6483" s="197" t="s">
        <v>144</v>
      </c>
      <c r="F6483" s="196" t="s">
        <v>144</v>
      </c>
      <c r="G6483" s="196">
        <v>88312</v>
      </c>
      <c r="H6483" s="196" t="s">
        <v>12131</v>
      </c>
      <c r="I6483" s="196" t="s">
        <v>5986</v>
      </c>
      <c r="J6483" s="196" t="s">
        <v>5503</v>
      </c>
      <c r="K6483" s="197">
        <v>25.52</v>
      </c>
      <c r="L6483" s="196" t="s">
        <v>12068</v>
      </c>
    </row>
    <row r="6484" spans="1:12" ht="15.75">
      <c r="A6484" s="196" t="s">
        <v>10253</v>
      </c>
      <c r="B6484" s="196" t="s">
        <v>11527</v>
      </c>
      <c r="C6484" s="196" t="s">
        <v>11788</v>
      </c>
      <c r="D6484" s="196">
        <v>318</v>
      </c>
      <c r="E6484" s="197" t="s">
        <v>144</v>
      </c>
      <c r="F6484" s="196" t="s">
        <v>144</v>
      </c>
      <c r="G6484" s="196">
        <v>88313</v>
      </c>
      <c r="H6484" s="196" t="s">
        <v>12132</v>
      </c>
      <c r="I6484" s="196" t="s">
        <v>5986</v>
      </c>
      <c r="J6484" s="196" t="s">
        <v>5503</v>
      </c>
      <c r="K6484" s="197">
        <v>16.66</v>
      </c>
      <c r="L6484" s="196" t="s">
        <v>12068</v>
      </c>
    </row>
    <row r="6485" spans="1:12" ht="15.75">
      <c r="A6485" s="196" t="s">
        <v>10253</v>
      </c>
      <c r="B6485" s="196" t="s">
        <v>11527</v>
      </c>
      <c r="C6485" s="196" t="s">
        <v>11788</v>
      </c>
      <c r="D6485" s="196">
        <v>318</v>
      </c>
      <c r="E6485" s="197" t="s">
        <v>144</v>
      </c>
      <c r="F6485" s="196" t="s">
        <v>144</v>
      </c>
      <c r="G6485" s="196">
        <v>88314</v>
      </c>
      <c r="H6485" s="196" t="s">
        <v>12133</v>
      </c>
      <c r="I6485" s="196" t="s">
        <v>5986</v>
      </c>
      <c r="J6485" s="196" t="s">
        <v>5503</v>
      </c>
      <c r="K6485" s="197">
        <v>16.2</v>
      </c>
      <c r="L6485" s="196" t="s">
        <v>12068</v>
      </c>
    </row>
    <row r="6486" spans="1:12" ht="15.75">
      <c r="A6486" s="196" t="s">
        <v>10253</v>
      </c>
      <c r="B6486" s="196" t="s">
        <v>11527</v>
      </c>
      <c r="C6486" s="196" t="s">
        <v>11788</v>
      </c>
      <c r="D6486" s="196">
        <v>318</v>
      </c>
      <c r="E6486" s="197" t="s">
        <v>144</v>
      </c>
      <c r="F6486" s="196" t="s">
        <v>144</v>
      </c>
      <c r="G6486" s="196">
        <v>88315</v>
      </c>
      <c r="H6486" s="196" t="s">
        <v>12134</v>
      </c>
      <c r="I6486" s="196" t="s">
        <v>5986</v>
      </c>
      <c r="J6486" s="196" t="s">
        <v>5503</v>
      </c>
      <c r="K6486" s="197">
        <v>23.13</v>
      </c>
      <c r="L6486" s="196" t="s">
        <v>12068</v>
      </c>
    </row>
    <row r="6487" spans="1:12" ht="15.75">
      <c r="A6487" s="196" t="s">
        <v>10253</v>
      </c>
      <c r="B6487" s="196" t="s">
        <v>11527</v>
      </c>
      <c r="C6487" s="196" t="s">
        <v>11788</v>
      </c>
      <c r="D6487" s="196">
        <v>318</v>
      </c>
      <c r="E6487" s="197" t="s">
        <v>144</v>
      </c>
      <c r="F6487" s="196" t="s">
        <v>144</v>
      </c>
      <c r="G6487" s="196">
        <v>88316</v>
      </c>
      <c r="H6487" s="196" t="s">
        <v>12135</v>
      </c>
      <c r="I6487" s="196" t="s">
        <v>5986</v>
      </c>
      <c r="J6487" s="196" t="s">
        <v>5884</v>
      </c>
      <c r="K6487" s="197">
        <v>17.170000000000002</v>
      </c>
      <c r="L6487" s="196" t="s">
        <v>12068</v>
      </c>
    </row>
    <row r="6488" spans="1:12" ht="15.75">
      <c r="A6488" s="196" t="s">
        <v>10253</v>
      </c>
      <c r="B6488" s="196" t="s">
        <v>11527</v>
      </c>
      <c r="C6488" s="196" t="s">
        <v>11788</v>
      </c>
      <c r="D6488" s="196">
        <v>318</v>
      </c>
      <c r="E6488" s="197" t="s">
        <v>144</v>
      </c>
      <c r="F6488" s="196" t="s">
        <v>144</v>
      </c>
      <c r="G6488" s="196">
        <v>88317</v>
      </c>
      <c r="H6488" s="196" t="s">
        <v>12136</v>
      </c>
      <c r="I6488" s="196" t="s">
        <v>5986</v>
      </c>
      <c r="J6488" s="196" t="s">
        <v>5884</v>
      </c>
      <c r="K6488" s="197">
        <v>23.79</v>
      </c>
      <c r="L6488" s="196" t="s">
        <v>12068</v>
      </c>
    </row>
    <row r="6489" spans="1:12" ht="15.75">
      <c r="A6489" s="196" t="s">
        <v>10253</v>
      </c>
      <c r="B6489" s="196" t="s">
        <v>11527</v>
      </c>
      <c r="C6489" s="196" t="s">
        <v>11788</v>
      </c>
      <c r="D6489" s="196">
        <v>318</v>
      </c>
      <c r="E6489" s="197" t="s">
        <v>144</v>
      </c>
      <c r="F6489" s="196" t="s">
        <v>144</v>
      </c>
      <c r="G6489" s="196">
        <v>88318</v>
      </c>
      <c r="H6489" s="196" t="s">
        <v>12137</v>
      </c>
      <c r="I6489" s="196" t="s">
        <v>5986</v>
      </c>
      <c r="J6489" s="196" t="s">
        <v>5503</v>
      </c>
      <c r="K6489" s="197">
        <v>25.75</v>
      </c>
      <c r="L6489" s="196" t="s">
        <v>12068</v>
      </c>
    </row>
    <row r="6490" spans="1:12" ht="15.75">
      <c r="A6490" s="196" t="s">
        <v>10253</v>
      </c>
      <c r="B6490" s="196" t="s">
        <v>11527</v>
      </c>
      <c r="C6490" s="196" t="s">
        <v>11788</v>
      </c>
      <c r="D6490" s="196">
        <v>318</v>
      </c>
      <c r="E6490" s="197" t="s">
        <v>144</v>
      </c>
      <c r="F6490" s="196" t="s">
        <v>144</v>
      </c>
      <c r="G6490" s="196">
        <v>88320</v>
      </c>
      <c r="H6490" s="196" t="s">
        <v>12138</v>
      </c>
      <c r="I6490" s="196" t="s">
        <v>5986</v>
      </c>
      <c r="J6490" s="196" t="s">
        <v>5503</v>
      </c>
      <c r="K6490" s="197">
        <v>26.88</v>
      </c>
      <c r="L6490" s="196" t="s">
        <v>12068</v>
      </c>
    </row>
    <row r="6491" spans="1:12" ht="15.75">
      <c r="A6491" s="196" t="s">
        <v>10253</v>
      </c>
      <c r="B6491" s="196" t="s">
        <v>11527</v>
      </c>
      <c r="C6491" s="196" t="s">
        <v>11788</v>
      </c>
      <c r="D6491" s="196">
        <v>318</v>
      </c>
      <c r="E6491" s="197" t="s">
        <v>144</v>
      </c>
      <c r="F6491" s="196" t="s">
        <v>144</v>
      </c>
      <c r="G6491" s="196">
        <v>88321</v>
      </c>
      <c r="H6491" s="196" t="s">
        <v>12139</v>
      </c>
      <c r="I6491" s="196" t="s">
        <v>5986</v>
      </c>
      <c r="J6491" s="196" t="s">
        <v>5503</v>
      </c>
      <c r="K6491" s="197">
        <v>47.11</v>
      </c>
      <c r="L6491" s="196" t="s">
        <v>12068</v>
      </c>
    </row>
    <row r="6492" spans="1:12" ht="15.75">
      <c r="A6492" s="196" t="s">
        <v>10253</v>
      </c>
      <c r="B6492" s="196" t="s">
        <v>11527</v>
      </c>
      <c r="C6492" s="196" t="s">
        <v>11788</v>
      </c>
      <c r="D6492" s="196">
        <v>318</v>
      </c>
      <c r="E6492" s="197" t="s">
        <v>144</v>
      </c>
      <c r="F6492" s="196" t="s">
        <v>144</v>
      </c>
      <c r="G6492" s="196">
        <v>88322</v>
      </c>
      <c r="H6492" s="196" t="s">
        <v>12140</v>
      </c>
      <c r="I6492" s="196" t="s">
        <v>5986</v>
      </c>
      <c r="J6492" s="196" t="s">
        <v>5503</v>
      </c>
      <c r="K6492" s="197">
        <v>23.76</v>
      </c>
      <c r="L6492" s="196" t="s">
        <v>12068</v>
      </c>
    </row>
    <row r="6493" spans="1:12" ht="15.75">
      <c r="A6493" s="196" t="s">
        <v>10253</v>
      </c>
      <c r="B6493" s="196" t="s">
        <v>11527</v>
      </c>
      <c r="C6493" s="196" t="s">
        <v>11788</v>
      </c>
      <c r="D6493" s="196">
        <v>318</v>
      </c>
      <c r="E6493" s="197" t="s">
        <v>144</v>
      </c>
      <c r="F6493" s="196" t="s">
        <v>144</v>
      </c>
      <c r="G6493" s="196">
        <v>88323</v>
      </c>
      <c r="H6493" s="196" t="s">
        <v>12141</v>
      </c>
      <c r="I6493" s="196" t="s">
        <v>5986</v>
      </c>
      <c r="J6493" s="196" t="s">
        <v>5503</v>
      </c>
      <c r="K6493" s="197">
        <v>24.59</v>
      </c>
      <c r="L6493" s="196" t="s">
        <v>12068</v>
      </c>
    </row>
    <row r="6494" spans="1:12" ht="15.75">
      <c r="A6494" s="196" t="s">
        <v>10253</v>
      </c>
      <c r="B6494" s="196" t="s">
        <v>11527</v>
      </c>
      <c r="C6494" s="196" t="s">
        <v>11788</v>
      </c>
      <c r="D6494" s="196">
        <v>318</v>
      </c>
      <c r="E6494" s="197" t="s">
        <v>144</v>
      </c>
      <c r="F6494" s="196" t="s">
        <v>144</v>
      </c>
      <c r="G6494" s="196">
        <v>88324</v>
      </c>
      <c r="H6494" s="196" t="s">
        <v>12142</v>
      </c>
      <c r="I6494" s="196" t="s">
        <v>5986</v>
      </c>
      <c r="J6494" s="196" t="s">
        <v>5503</v>
      </c>
      <c r="K6494" s="197">
        <v>18.13</v>
      </c>
      <c r="L6494" s="196" t="s">
        <v>12068</v>
      </c>
    </row>
    <row r="6495" spans="1:12" ht="15.75">
      <c r="A6495" s="196" t="s">
        <v>10253</v>
      </c>
      <c r="B6495" s="196" t="s">
        <v>11527</v>
      </c>
      <c r="C6495" s="196" t="s">
        <v>11788</v>
      </c>
      <c r="D6495" s="196">
        <v>318</v>
      </c>
      <c r="E6495" s="197" t="s">
        <v>144</v>
      </c>
      <c r="F6495" s="196" t="s">
        <v>144</v>
      </c>
      <c r="G6495" s="196">
        <v>88325</v>
      </c>
      <c r="H6495" s="196" t="s">
        <v>12143</v>
      </c>
      <c r="I6495" s="196" t="s">
        <v>5986</v>
      </c>
      <c r="J6495" s="196" t="s">
        <v>5503</v>
      </c>
      <c r="K6495" s="197">
        <v>21.62</v>
      </c>
      <c r="L6495" s="196" t="s">
        <v>12068</v>
      </c>
    </row>
    <row r="6496" spans="1:12" ht="15.75">
      <c r="A6496" s="196" t="s">
        <v>10253</v>
      </c>
      <c r="B6496" s="196" t="s">
        <v>11527</v>
      </c>
      <c r="C6496" s="196" t="s">
        <v>11788</v>
      </c>
      <c r="D6496" s="196">
        <v>318</v>
      </c>
      <c r="E6496" s="197" t="s">
        <v>144</v>
      </c>
      <c r="F6496" s="196" t="s">
        <v>144</v>
      </c>
      <c r="G6496" s="196">
        <v>88326</v>
      </c>
      <c r="H6496" s="196" t="s">
        <v>12144</v>
      </c>
      <c r="I6496" s="196" t="s">
        <v>5986</v>
      </c>
      <c r="J6496" s="196" t="s">
        <v>5503</v>
      </c>
      <c r="K6496" s="197">
        <v>21.76</v>
      </c>
      <c r="L6496" s="196" t="s">
        <v>12068</v>
      </c>
    </row>
    <row r="6497" spans="1:12" ht="15.75">
      <c r="A6497" s="196" t="s">
        <v>10253</v>
      </c>
      <c r="B6497" s="196" t="s">
        <v>11527</v>
      </c>
      <c r="C6497" s="196" t="s">
        <v>11788</v>
      </c>
      <c r="D6497" s="196">
        <v>318</v>
      </c>
      <c r="E6497" s="197" t="s">
        <v>144</v>
      </c>
      <c r="F6497" s="196" t="s">
        <v>144</v>
      </c>
      <c r="G6497" s="196">
        <v>88377</v>
      </c>
      <c r="H6497" s="196" t="s">
        <v>12145</v>
      </c>
      <c r="I6497" s="196" t="s">
        <v>5986</v>
      </c>
      <c r="J6497" s="196" t="s">
        <v>5503</v>
      </c>
      <c r="K6497" s="197">
        <v>17.37</v>
      </c>
      <c r="L6497" s="196" t="s">
        <v>12068</v>
      </c>
    </row>
    <row r="6498" spans="1:12" ht="15.75">
      <c r="A6498" s="196" t="s">
        <v>10253</v>
      </c>
      <c r="B6498" s="196" t="s">
        <v>11527</v>
      </c>
      <c r="C6498" s="196" t="s">
        <v>11788</v>
      </c>
      <c r="D6498" s="196">
        <v>318</v>
      </c>
      <c r="E6498" s="197" t="s">
        <v>144</v>
      </c>
      <c r="F6498" s="196" t="s">
        <v>144</v>
      </c>
      <c r="G6498" s="196">
        <v>88441</v>
      </c>
      <c r="H6498" s="196" t="s">
        <v>12146</v>
      </c>
      <c r="I6498" s="196" t="s">
        <v>5986</v>
      </c>
      <c r="J6498" s="196" t="s">
        <v>5503</v>
      </c>
      <c r="K6498" s="197">
        <v>22.49</v>
      </c>
      <c r="L6498" s="196" t="s">
        <v>12068</v>
      </c>
    </row>
    <row r="6499" spans="1:12" ht="15.75">
      <c r="A6499" s="196" t="s">
        <v>10253</v>
      </c>
      <c r="B6499" s="196" t="s">
        <v>11527</v>
      </c>
      <c r="C6499" s="196" t="s">
        <v>11788</v>
      </c>
      <c r="D6499" s="196">
        <v>318</v>
      </c>
      <c r="E6499" s="197" t="s">
        <v>144</v>
      </c>
      <c r="F6499" s="196" t="s">
        <v>144</v>
      </c>
      <c r="G6499" s="196">
        <v>88597</v>
      </c>
      <c r="H6499" s="196" t="s">
        <v>12147</v>
      </c>
      <c r="I6499" s="196" t="s">
        <v>5986</v>
      </c>
      <c r="J6499" s="196" t="s">
        <v>5503</v>
      </c>
      <c r="K6499" s="197">
        <v>28.11</v>
      </c>
      <c r="L6499" s="196" t="s">
        <v>12068</v>
      </c>
    </row>
    <row r="6500" spans="1:12" ht="15.75">
      <c r="A6500" s="196" t="s">
        <v>10253</v>
      </c>
      <c r="B6500" s="196" t="s">
        <v>11527</v>
      </c>
      <c r="C6500" s="196" t="s">
        <v>11788</v>
      </c>
      <c r="D6500" s="196">
        <v>318</v>
      </c>
      <c r="E6500" s="197" t="s">
        <v>144</v>
      </c>
      <c r="F6500" s="196" t="s">
        <v>144</v>
      </c>
      <c r="G6500" s="196">
        <v>90766</v>
      </c>
      <c r="H6500" s="196" t="s">
        <v>12148</v>
      </c>
      <c r="I6500" s="196" t="s">
        <v>5986</v>
      </c>
      <c r="J6500" s="196" t="s">
        <v>5884</v>
      </c>
      <c r="K6500" s="197">
        <v>27.43</v>
      </c>
      <c r="L6500" s="196" t="s">
        <v>12068</v>
      </c>
    </row>
    <row r="6501" spans="1:12" ht="15.75">
      <c r="A6501" s="196" t="s">
        <v>10253</v>
      </c>
      <c r="B6501" s="196" t="s">
        <v>11527</v>
      </c>
      <c r="C6501" s="196" t="s">
        <v>11788</v>
      </c>
      <c r="D6501" s="196">
        <v>318</v>
      </c>
      <c r="E6501" s="197" t="s">
        <v>144</v>
      </c>
      <c r="F6501" s="196" t="s">
        <v>144</v>
      </c>
      <c r="G6501" s="196">
        <v>90767</v>
      </c>
      <c r="H6501" s="196" t="s">
        <v>12149</v>
      </c>
      <c r="I6501" s="196" t="s">
        <v>5986</v>
      </c>
      <c r="J6501" s="196" t="s">
        <v>5503</v>
      </c>
      <c r="K6501" s="197">
        <v>33.06</v>
      </c>
      <c r="L6501" s="196" t="s">
        <v>12068</v>
      </c>
    </row>
    <row r="6502" spans="1:12" ht="15.75">
      <c r="A6502" s="196" t="s">
        <v>10253</v>
      </c>
      <c r="B6502" s="196" t="s">
        <v>11527</v>
      </c>
      <c r="C6502" s="196" t="s">
        <v>11788</v>
      </c>
      <c r="D6502" s="196">
        <v>318</v>
      </c>
      <c r="E6502" s="197" t="s">
        <v>144</v>
      </c>
      <c r="F6502" s="196" t="s">
        <v>144</v>
      </c>
      <c r="G6502" s="196">
        <v>90768</v>
      </c>
      <c r="H6502" s="196" t="s">
        <v>12150</v>
      </c>
      <c r="I6502" s="196" t="s">
        <v>5986</v>
      </c>
      <c r="J6502" s="196" t="s">
        <v>5503</v>
      </c>
      <c r="K6502" s="197">
        <v>68.48</v>
      </c>
      <c r="L6502" s="196" t="s">
        <v>12068</v>
      </c>
    </row>
    <row r="6503" spans="1:12" ht="15.75">
      <c r="A6503" s="196" t="s">
        <v>10253</v>
      </c>
      <c r="B6503" s="196" t="s">
        <v>11527</v>
      </c>
      <c r="C6503" s="196" t="s">
        <v>11788</v>
      </c>
      <c r="D6503" s="196">
        <v>318</v>
      </c>
      <c r="E6503" s="197" t="s">
        <v>144</v>
      </c>
      <c r="F6503" s="196" t="s">
        <v>144</v>
      </c>
      <c r="G6503" s="196">
        <v>90769</v>
      </c>
      <c r="H6503" s="196" t="s">
        <v>12151</v>
      </c>
      <c r="I6503" s="196" t="s">
        <v>5986</v>
      </c>
      <c r="J6503" s="196" t="s">
        <v>5503</v>
      </c>
      <c r="K6503" s="197">
        <v>96.8</v>
      </c>
      <c r="L6503" s="196" t="s">
        <v>12068</v>
      </c>
    </row>
    <row r="6504" spans="1:12" ht="15.75">
      <c r="A6504" s="196" t="s">
        <v>10253</v>
      </c>
      <c r="B6504" s="196" t="s">
        <v>11527</v>
      </c>
      <c r="C6504" s="196" t="s">
        <v>11788</v>
      </c>
      <c r="D6504" s="196">
        <v>318</v>
      </c>
      <c r="E6504" s="197" t="s">
        <v>144</v>
      </c>
      <c r="F6504" s="196" t="s">
        <v>144</v>
      </c>
      <c r="G6504" s="196">
        <v>90770</v>
      </c>
      <c r="H6504" s="196" t="s">
        <v>12152</v>
      </c>
      <c r="I6504" s="196" t="s">
        <v>5986</v>
      </c>
      <c r="J6504" s="196" t="s">
        <v>5503</v>
      </c>
      <c r="K6504" s="197">
        <v>127.6</v>
      </c>
      <c r="L6504" s="196" t="s">
        <v>12068</v>
      </c>
    </row>
    <row r="6505" spans="1:12" ht="15.75">
      <c r="A6505" s="196" t="s">
        <v>10253</v>
      </c>
      <c r="B6505" s="196" t="s">
        <v>11527</v>
      </c>
      <c r="C6505" s="196" t="s">
        <v>11788</v>
      </c>
      <c r="D6505" s="196">
        <v>318</v>
      </c>
      <c r="E6505" s="197" t="s">
        <v>144</v>
      </c>
      <c r="F6505" s="196" t="s">
        <v>144</v>
      </c>
      <c r="G6505" s="196">
        <v>90771</v>
      </c>
      <c r="H6505" s="196" t="s">
        <v>12153</v>
      </c>
      <c r="I6505" s="196" t="s">
        <v>5986</v>
      </c>
      <c r="J6505" s="196" t="s">
        <v>5503</v>
      </c>
      <c r="K6505" s="197">
        <v>29.96</v>
      </c>
      <c r="L6505" s="196" t="s">
        <v>12068</v>
      </c>
    </row>
    <row r="6506" spans="1:12" ht="15.75">
      <c r="A6506" s="196" t="s">
        <v>10253</v>
      </c>
      <c r="B6506" s="196" t="s">
        <v>11527</v>
      </c>
      <c r="C6506" s="196" t="s">
        <v>11788</v>
      </c>
      <c r="D6506" s="196">
        <v>318</v>
      </c>
      <c r="E6506" s="197" t="s">
        <v>144</v>
      </c>
      <c r="F6506" s="196" t="s">
        <v>144</v>
      </c>
      <c r="G6506" s="196">
        <v>90772</v>
      </c>
      <c r="H6506" s="196" t="s">
        <v>12154</v>
      </c>
      <c r="I6506" s="196" t="s">
        <v>5986</v>
      </c>
      <c r="J6506" s="196" t="s">
        <v>5503</v>
      </c>
      <c r="K6506" s="197">
        <v>23.16</v>
      </c>
      <c r="L6506" s="196" t="s">
        <v>12068</v>
      </c>
    </row>
    <row r="6507" spans="1:12" ht="15.75">
      <c r="A6507" s="196" t="s">
        <v>10253</v>
      </c>
      <c r="B6507" s="196" t="s">
        <v>11527</v>
      </c>
      <c r="C6507" s="196" t="s">
        <v>11788</v>
      </c>
      <c r="D6507" s="196">
        <v>318</v>
      </c>
      <c r="E6507" s="197" t="s">
        <v>144</v>
      </c>
      <c r="F6507" s="196" t="s">
        <v>144</v>
      </c>
      <c r="G6507" s="196">
        <v>90773</v>
      </c>
      <c r="H6507" s="196" t="s">
        <v>12155</v>
      </c>
      <c r="I6507" s="196" t="s">
        <v>5986</v>
      </c>
      <c r="J6507" s="196" t="s">
        <v>5503</v>
      </c>
      <c r="K6507" s="197">
        <v>13.79</v>
      </c>
      <c r="L6507" s="196" t="s">
        <v>12068</v>
      </c>
    </row>
    <row r="6508" spans="1:12" ht="15.75">
      <c r="A6508" s="196" t="s">
        <v>10253</v>
      </c>
      <c r="B6508" s="196" t="s">
        <v>11527</v>
      </c>
      <c r="C6508" s="196" t="s">
        <v>11788</v>
      </c>
      <c r="D6508" s="196">
        <v>318</v>
      </c>
      <c r="E6508" s="197" t="s">
        <v>144</v>
      </c>
      <c r="F6508" s="196" t="s">
        <v>144</v>
      </c>
      <c r="G6508" s="196">
        <v>90775</v>
      </c>
      <c r="H6508" s="196" t="s">
        <v>12156</v>
      </c>
      <c r="I6508" s="196" t="s">
        <v>5986</v>
      </c>
      <c r="J6508" s="196" t="s">
        <v>5503</v>
      </c>
      <c r="K6508" s="197">
        <v>25.26</v>
      </c>
      <c r="L6508" s="196" t="s">
        <v>12068</v>
      </c>
    </row>
    <row r="6509" spans="1:12" ht="15.75">
      <c r="A6509" s="196" t="s">
        <v>10253</v>
      </c>
      <c r="B6509" s="196" t="s">
        <v>11527</v>
      </c>
      <c r="C6509" s="196" t="s">
        <v>11788</v>
      </c>
      <c r="D6509" s="196">
        <v>318</v>
      </c>
      <c r="E6509" s="197" t="s">
        <v>144</v>
      </c>
      <c r="F6509" s="196" t="s">
        <v>144</v>
      </c>
      <c r="G6509" s="196">
        <v>90776</v>
      </c>
      <c r="H6509" s="196" t="s">
        <v>12157</v>
      </c>
      <c r="I6509" s="196" t="s">
        <v>5986</v>
      </c>
      <c r="J6509" s="196" t="s">
        <v>5884</v>
      </c>
      <c r="K6509" s="197">
        <v>18.760000000000002</v>
      </c>
      <c r="L6509" s="196" t="s">
        <v>12068</v>
      </c>
    </row>
    <row r="6510" spans="1:12" ht="15.75">
      <c r="A6510" s="196" t="s">
        <v>10253</v>
      </c>
      <c r="B6510" s="196" t="s">
        <v>11527</v>
      </c>
      <c r="C6510" s="196" t="s">
        <v>11788</v>
      </c>
      <c r="D6510" s="196">
        <v>318</v>
      </c>
      <c r="E6510" s="197" t="s">
        <v>144</v>
      </c>
      <c r="F6510" s="196" t="s">
        <v>144</v>
      </c>
      <c r="G6510" s="196">
        <v>90777</v>
      </c>
      <c r="H6510" s="196" t="s">
        <v>12158</v>
      </c>
      <c r="I6510" s="196" t="s">
        <v>5986</v>
      </c>
      <c r="J6510" s="196" t="s">
        <v>5884</v>
      </c>
      <c r="K6510" s="197">
        <v>92.93</v>
      </c>
      <c r="L6510" s="196" t="s">
        <v>12068</v>
      </c>
    </row>
    <row r="6511" spans="1:12" ht="15.75">
      <c r="A6511" s="196" t="s">
        <v>10253</v>
      </c>
      <c r="B6511" s="196" t="s">
        <v>11527</v>
      </c>
      <c r="C6511" s="196" t="s">
        <v>11788</v>
      </c>
      <c r="D6511" s="196">
        <v>318</v>
      </c>
      <c r="E6511" s="197" t="s">
        <v>144</v>
      </c>
      <c r="F6511" s="196" t="s">
        <v>144</v>
      </c>
      <c r="G6511" s="196">
        <v>90778</v>
      </c>
      <c r="H6511" s="196" t="s">
        <v>12159</v>
      </c>
      <c r="I6511" s="196" t="s">
        <v>5986</v>
      </c>
      <c r="J6511" s="196" t="s">
        <v>5503</v>
      </c>
      <c r="K6511" s="197">
        <v>105.61</v>
      </c>
      <c r="L6511" s="196" t="s">
        <v>12068</v>
      </c>
    </row>
    <row r="6512" spans="1:12" ht="15.75">
      <c r="A6512" s="196" t="s">
        <v>10253</v>
      </c>
      <c r="B6512" s="196" t="s">
        <v>11527</v>
      </c>
      <c r="C6512" s="196" t="s">
        <v>11788</v>
      </c>
      <c r="D6512" s="196">
        <v>318</v>
      </c>
      <c r="E6512" s="197" t="s">
        <v>144</v>
      </c>
      <c r="F6512" s="196" t="s">
        <v>144</v>
      </c>
      <c r="G6512" s="196">
        <v>90779</v>
      </c>
      <c r="H6512" s="196" t="s">
        <v>12160</v>
      </c>
      <c r="I6512" s="196" t="s">
        <v>5986</v>
      </c>
      <c r="J6512" s="196" t="s">
        <v>5503</v>
      </c>
      <c r="K6512" s="197">
        <v>143.94</v>
      </c>
      <c r="L6512" s="196" t="s">
        <v>12068</v>
      </c>
    </row>
    <row r="6513" spans="1:12" ht="15.75">
      <c r="A6513" s="196" t="s">
        <v>10253</v>
      </c>
      <c r="B6513" s="196" t="s">
        <v>11527</v>
      </c>
      <c r="C6513" s="196" t="s">
        <v>11788</v>
      </c>
      <c r="D6513" s="196">
        <v>318</v>
      </c>
      <c r="E6513" s="197" t="s">
        <v>144</v>
      </c>
      <c r="F6513" s="196" t="s">
        <v>144</v>
      </c>
      <c r="G6513" s="196">
        <v>90780</v>
      </c>
      <c r="H6513" s="196" t="s">
        <v>12161</v>
      </c>
      <c r="I6513" s="196" t="s">
        <v>5986</v>
      </c>
      <c r="J6513" s="196" t="s">
        <v>5503</v>
      </c>
      <c r="K6513" s="197">
        <v>27.63</v>
      </c>
      <c r="L6513" s="196" t="s">
        <v>12068</v>
      </c>
    </row>
    <row r="6514" spans="1:12" ht="15.75">
      <c r="A6514" s="196" t="s">
        <v>10253</v>
      </c>
      <c r="B6514" s="196" t="s">
        <v>11527</v>
      </c>
      <c r="C6514" s="196" t="s">
        <v>11788</v>
      </c>
      <c r="D6514" s="196">
        <v>318</v>
      </c>
      <c r="E6514" s="197" t="s">
        <v>144</v>
      </c>
      <c r="F6514" s="196" t="s">
        <v>144</v>
      </c>
      <c r="G6514" s="196">
        <v>90781</v>
      </c>
      <c r="H6514" s="196" t="s">
        <v>12162</v>
      </c>
      <c r="I6514" s="196" t="s">
        <v>5986</v>
      </c>
      <c r="J6514" s="196" t="s">
        <v>5884</v>
      </c>
      <c r="K6514" s="197">
        <v>18.16</v>
      </c>
      <c r="L6514" s="196" t="s">
        <v>12068</v>
      </c>
    </row>
    <row r="6515" spans="1:12" ht="15.75">
      <c r="A6515" s="196" t="s">
        <v>10253</v>
      </c>
      <c r="B6515" s="196" t="s">
        <v>11527</v>
      </c>
      <c r="C6515" s="196" t="s">
        <v>11788</v>
      </c>
      <c r="D6515" s="196">
        <v>318</v>
      </c>
      <c r="E6515" s="197" t="s">
        <v>144</v>
      </c>
      <c r="F6515" s="196" t="s">
        <v>144</v>
      </c>
      <c r="G6515" s="196">
        <v>91677</v>
      </c>
      <c r="H6515" s="196" t="s">
        <v>12163</v>
      </c>
      <c r="I6515" s="196" t="s">
        <v>5986</v>
      </c>
      <c r="J6515" s="196" t="s">
        <v>5503</v>
      </c>
      <c r="K6515" s="197">
        <v>110.31</v>
      </c>
      <c r="L6515" s="196" t="s">
        <v>12068</v>
      </c>
    </row>
    <row r="6516" spans="1:12" ht="15.75">
      <c r="A6516" s="196" t="s">
        <v>10253</v>
      </c>
      <c r="B6516" s="196" t="s">
        <v>11527</v>
      </c>
      <c r="C6516" s="196" t="s">
        <v>11788</v>
      </c>
      <c r="D6516" s="196">
        <v>318</v>
      </c>
      <c r="E6516" s="197" t="s">
        <v>144</v>
      </c>
      <c r="F6516" s="196" t="s">
        <v>144</v>
      </c>
      <c r="G6516" s="196">
        <v>91678</v>
      </c>
      <c r="H6516" s="196" t="s">
        <v>12164</v>
      </c>
      <c r="I6516" s="196" t="s">
        <v>5986</v>
      </c>
      <c r="J6516" s="196" t="s">
        <v>5503</v>
      </c>
      <c r="K6516" s="197">
        <v>102.15</v>
      </c>
      <c r="L6516" s="196" t="s">
        <v>12068</v>
      </c>
    </row>
    <row r="6517" spans="1:12" ht="15.75">
      <c r="A6517" s="196" t="s">
        <v>10253</v>
      </c>
      <c r="B6517" s="196" t="s">
        <v>11527</v>
      </c>
      <c r="C6517" s="196" t="s">
        <v>11788</v>
      </c>
      <c r="D6517" s="196">
        <v>318</v>
      </c>
      <c r="E6517" s="197" t="s">
        <v>144</v>
      </c>
      <c r="F6517" s="196" t="s">
        <v>144</v>
      </c>
      <c r="G6517" s="196">
        <v>93558</v>
      </c>
      <c r="H6517" s="196" t="s">
        <v>12165</v>
      </c>
      <c r="I6517" s="196" t="s">
        <v>12166</v>
      </c>
      <c r="J6517" s="196" t="s">
        <v>5503</v>
      </c>
      <c r="K6517" s="198">
        <v>3467.31</v>
      </c>
      <c r="L6517" s="196" t="s">
        <v>12068</v>
      </c>
    </row>
    <row r="6518" spans="1:12" ht="15.75">
      <c r="A6518" s="196" t="s">
        <v>10253</v>
      </c>
      <c r="B6518" s="196" t="s">
        <v>11527</v>
      </c>
      <c r="C6518" s="196" t="s">
        <v>11788</v>
      </c>
      <c r="D6518" s="196">
        <v>318</v>
      </c>
      <c r="E6518" s="197" t="s">
        <v>144</v>
      </c>
      <c r="F6518" s="196" t="s">
        <v>144</v>
      </c>
      <c r="G6518" s="196">
        <v>93559</v>
      </c>
      <c r="H6518" s="196" t="s">
        <v>12147</v>
      </c>
      <c r="I6518" s="196" t="s">
        <v>12166</v>
      </c>
      <c r="J6518" s="196" t="s">
        <v>5503</v>
      </c>
      <c r="K6518" s="198">
        <v>5022.41</v>
      </c>
      <c r="L6518" s="196" t="s">
        <v>12068</v>
      </c>
    </row>
    <row r="6519" spans="1:12" ht="15.75">
      <c r="A6519" s="196" t="s">
        <v>10253</v>
      </c>
      <c r="B6519" s="196" t="s">
        <v>11527</v>
      </c>
      <c r="C6519" s="196" t="s">
        <v>11788</v>
      </c>
      <c r="D6519" s="196">
        <v>318</v>
      </c>
      <c r="E6519" s="197" t="s">
        <v>144</v>
      </c>
      <c r="F6519" s="196" t="s">
        <v>144</v>
      </c>
      <c r="G6519" s="196">
        <v>93560</v>
      </c>
      <c r="H6519" s="196" t="s">
        <v>12155</v>
      </c>
      <c r="I6519" s="196" t="s">
        <v>12166</v>
      </c>
      <c r="J6519" s="196" t="s">
        <v>5503</v>
      </c>
      <c r="K6519" s="198">
        <v>2470.09</v>
      </c>
      <c r="L6519" s="196" t="s">
        <v>12068</v>
      </c>
    </row>
    <row r="6520" spans="1:12" ht="15.75">
      <c r="A6520" s="196" t="s">
        <v>10253</v>
      </c>
      <c r="B6520" s="196" t="s">
        <v>11527</v>
      </c>
      <c r="C6520" s="196" t="s">
        <v>11788</v>
      </c>
      <c r="D6520" s="196">
        <v>318</v>
      </c>
      <c r="E6520" s="197" t="s">
        <v>144</v>
      </c>
      <c r="F6520" s="196" t="s">
        <v>144</v>
      </c>
      <c r="G6520" s="196">
        <v>93561</v>
      </c>
      <c r="H6520" s="196" t="s">
        <v>12156</v>
      </c>
      <c r="I6520" s="196" t="s">
        <v>12166</v>
      </c>
      <c r="J6520" s="196" t="s">
        <v>5503</v>
      </c>
      <c r="K6520" s="198">
        <v>4512.8500000000004</v>
      </c>
      <c r="L6520" s="196" t="s">
        <v>12068</v>
      </c>
    </row>
    <row r="6521" spans="1:12" ht="15.75">
      <c r="A6521" s="196" t="s">
        <v>10253</v>
      </c>
      <c r="B6521" s="196" t="s">
        <v>11527</v>
      </c>
      <c r="C6521" s="196" t="s">
        <v>11788</v>
      </c>
      <c r="D6521" s="196">
        <v>318</v>
      </c>
      <c r="E6521" s="197" t="s">
        <v>144</v>
      </c>
      <c r="F6521" s="196" t="s">
        <v>144</v>
      </c>
      <c r="G6521" s="196">
        <v>93562</v>
      </c>
      <c r="H6521" s="196" t="s">
        <v>12153</v>
      </c>
      <c r="I6521" s="196" t="s">
        <v>12166</v>
      </c>
      <c r="J6521" s="196" t="s">
        <v>5503</v>
      </c>
      <c r="K6521" s="198">
        <v>5348.92</v>
      </c>
      <c r="L6521" s="196" t="s">
        <v>12068</v>
      </c>
    </row>
    <row r="6522" spans="1:12" ht="15.75">
      <c r="A6522" s="196" t="s">
        <v>10253</v>
      </c>
      <c r="B6522" s="196" t="s">
        <v>11527</v>
      </c>
      <c r="C6522" s="196" t="s">
        <v>11788</v>
      </c>
      <c r="D6522" s="196">
        <v>318</v>
      </c>
      <c r="E6522" s="197" t="s">
        <v>144</v>
      </c>
      <c r="F6522" s="196" t="s">
        <v>144</v>
      </c>
      <c r="G6522" s="196">
        <v>93563</v>
      </c>
      <c r="H6522" s="196" t="s">
        <v>12148</v>
      </c>
      <c r="I6522" s="196" t="s">
        <v>12166</v>
      </c>
      <c r="J6522" s="196" t="s">
        <v>5503</v>
      </c>
      <c r="K6522" s="198">
        <v>4897.09</v>
      </c>
      <c r="L6522" s="196" t="s">
        <v>12068</v>
      </c>
    </row>
    <row r="6523" spans="1:12" ht="15.75">
      <c r="A6523" s="196" t="s">
        <v>10253</v>
      </c>
      <c r="B6523" s="196" t="s">
        <v>11527</v>
      </c>
      <c r="C6523" s="196" t="s">
        <v>11788</v>
      </c>
      <c r="D6523" s="196">
        <v>318</v>
      </c>
      <c r="E6523" s="197" t="s">
        <v>144</v>
      </c>
      <c r="F6523" s="196" t="s">
        <v>144</v>
      </c>
      <c r="G6523" s="196">
        <v>93564</v>
      </c>
      <c r="H6523" s="196" t="s">
        <v>12149</v>
      </c>
      <c r="I6523" s="196" t="s">
        <v>12166</v>
      </c>
      <c r="J6523" s="196" t="s">
        <v>5503</v>
      </c>
      <c r="K6523" s="198">
        <v>5886.22</v>
      </c>
      <c r="L6523" s="196" t="s">
        <v>12068</v>
      </c>
    </row>
    <row r="6524" spans="1:12" ht="15.75">
      <c r="A6524" s="196" t="s">
        <v>10253</v>
      </c>
      <c r="B6524" s="196" t="s">
        <v>11527</v>
      </c>
      <c r="C6524" s="196" t="s">
        <v>11788</v>
      </c>
      <c r="D6524" s="196">
        <v>318</v>
      </c>
      <c r="E6524" s="197" t="s">
        <v>144</v>
      </c>
      <c r="F6524" s="196" t="s">
        <v>144</v>
      </c>
      <c r="G6524" s="196">
        <v>93565</v>
      </c>
      <c r="H6524" s="196" t="s">
        <v>12158</v>
      </c>
      <c r="I6524" s="196" t="s">
        <v>12166</v>
      </c>
      <c r="J6524" s="196" t="s">
        <v>5503</v>
      </c>
      <c r="K6524" s="198">
        <v>16531.82</v>
      </c>
      <c r="L6524" s="196" t="s">
        <v>12068</v>
      </c>
    </row>
    <row r="6525" spans="1:12" ht="15.75">
      <c r="A6525" s="196" t="s">
        <v>10253</v>
      </c>
      <c r="B6525" s="196" t="s">
        <v>11527</v>
      </c>
      <c r="C6525" s="196" t="s">
        <v>11788</v>
      </c>
      <c r="D6525" s="196">
        <v>318</v>
      </c>
      <c r="E6525" s="197" t="s">
        <v>144</v>
      </c>
      <c r="F6525" s="196" t="s">
        <v>144</v>
      </c>
      <c r="G6525" s="196">
        <v>93566</v>
      </c>
      <c r="H6525" s="196" t="s">
        <v>12154</v>
      </c>
      <c r="I6525" s="196" t="s">
        <v>12166</v>
      </c>
      <c r="J6525" s="196" t="s">
        <v>5503</v>
      </c>
      <c r="K6525" s="198">
        <v>4139.1899999999996</v>
      </c>
      <c r="L6525" s="196" t="s">
        <v>12068</v>
      </c>
    </row>
    <row r="6526" spans="1:12" ht="15.75">
      <c r="A6526" s="196" t="s">
        <v>10253</v>
      </c>
      <c r="B6526" s="196" t="s">
        <v>11527</v>
      </c>
      <c r="C6526" s="196" t="s">
        <v>11788</v>
      </c>
      <c r="D6526" s="196">
        <v>318</v>
      </c>
      <c r="E6526" s="197" t="s">
        <v>144</v>
      </c>
      <c r="F6526" s="196" t="s">
        <v>144</v>
      </c>
      <c r="G6526" s="196">
        <v>93567</v>
      </c>
      <c r="H6526" s="196" t="s">
        <v>12159</v>
      </c>
      <c r="I6526" s="196" t="s">
        <v>12166</v>
      </c>
      <c r="J6526" s="196" t="s">
        <v>5503</v>
      </c>
      <c r="K6526" s="198">
        <v>18786.25</v>
      </c>
      <c r="L6526" s="196" t="s">
        <v>12068</v>
      </c>
    </row>
    <row r="6527" spans="1:12" ht="15.75">
      <c r="A6527" s="196" t="s">
        <v>10253</v>
      </c>
      <c r="B6527" s="196" t="s">
        <v>11527</v>
      </c>
      <c r="C6527" s="196" t="s">
        <v>11788</v>
      </c>
      <c r="D6527" s="196">
        <v>318</v>
      </c>
      <c r="E6527" s="197" t="s">
        <v>144</v>
      </c>
      <c r="F6527" s="196" t="s">
        <v>144</v>
      </c>
      <c r="G6527" s="196">
        <v>93568</v>
      </c>
      <c r="H6527" s="196" t="s">
        <v>12160</v>
      </c>
      <c r="I6527" s="196" t="s">
        <v>12166</v>
      </c>
      <c r="J6527" s="196" t="s">
        <v>5503</v>
      </c>
      <c r="K6527" s="198">
        <v>25599.69</v>
      </c>
      <c r="L6527" s="196" t="s">
        <v>12068</v>
      </c>
    </row>
    <row r="6528" spans="1:12" ht="15.75">
      <c r="A6528" s="196" t="s">
        <v>10253</v>
      </c>
      <c r="B6528" s="196" t="s">
        <v>11527</v>
      </c>
      <c r="C6528" s="196" t="s">
        <v>11788</v>
      </c>
      <c r="D6528" s="196">
        <v>318</v>
      </c>
      <c r="E6528" s="197" t="s">
        <v>144</v>
      </c>
      <c r="F6528" s="196" t="s">
        <v>144</v>
      </c>
      <c r="G6528" s="196">
        <v>93569</v>
      </c>
      <c r="H6528" s="196" t="s">
        <v>12167</v>
      </c>
      <c r="I6528" s="196" t="s">
        <v>12166</v>
      </c>
      <c r="J6528" s="196" t="s">
        <v>5503</v>
      </c>
      <c r="K6528" s="198">
        <v>12201.61</v>
      </c>
      <c r="L6528" s="196" t="s">
        <v>12068</v>
      </c>
    </row>
    <row r="6529" spans="1:12" ht="15.75">
      <c r="A6529" s="196" t="s">
        <v>10253</v>
      </c>
      <c r="B6529" s="196" t="s">
        <v>11527</v>
      </c>
      <c r="C6529" s="196" t="s">
        <v>11788</v>
      </c>
      <c r="D6529" s="196">
        <v>318</v>
      </c>
      <c r="E6529" s="197" t="s">
        <v>144</v>
      </c>
      <c r="F6529" s="196" t="s">
        <v>144</v>
      </c>
      <c r="G6529" s="196">
        <v>93570</v>
      </c>
      <c r="H6529" s="196" t="s">
        <v>12168</v>
      </c>
      <c r="I6529" s="196" t="s">
        <v>12166</v>
      </c>
      <c r="J6529" s="196" t="s">
        <v>5503</v>
      </c>
      <c r="K6529" s="198">
        <v>17239.02</v>
      </c>
      <c r="L6529" s="196" t="s">
        <v>12068</v>
      </c>
    </row>
    <row r="6530" spans="1:12" ht="15.75">
      <c r="A6530" s="196" t="s">
        <v>10253</v>
      </c>
      <c r="B6530" s="196" t="s">
        <v>11527</v>
      </c>
      <c r="C6530" s="196" t="s">
        <v>11788</v>
      </c>
      <c r="D6530" s="196">
        <v>318</v>
      </c>
      <c r="E6530" s="197" t="s">
        <v>144</v>
      </c>
      <c r="F6530" s="196" t="s">
        <v>144</v>
      </c>
      <c r="G6530" s="196">
        <v>93571</v>
      </c>
      <c r="H6530" s="196" t="s">
        <v>12169</v>
      </c>
      <c r="I6530" s="196" t="s">
        <v>12166</v>
      </c>
      <c r="J6530" s="196" t="s">
        <v>5503</v>
      </c>
      <c r="K6530" s="198">
        <v>22720.78</v>
      </c>
      <c r="L6530" s="196" t="s">
        <v>12068</v>
      </c>
    </row>
    <row r="6531" spans="1:12" ht="15.75">
      <c r="A6531" s="196" t="s">
        <v>10253</v>
      </c>
      <c r="B6531" s="196" t="s">
        <v>11527</v>
      </c>
      <c r="C6531" s="196" t="s">
        <v>11788</v>
      </c>
      <c r="D6531" s="196">
        <v>318</v>
      </c>
      <c r="E6531" s="197" t="s">
        <v>144</v>
      </c>
      <c r="F6531" s="196" t="s">
        <v>144</v>
      </c>
      <c r="G6531" s="196">
        <v>93572</v>
      </c>
      <c r="H6531" s="196" t="s">
        <v>12170</v>
      </c>
      <c r="I6531" s="196" t="s">
        <v>12166</v>
      </c>
      <c r="J6531" s="196" t="s">
        <v>5503</v>
      </c>
      <c r="K6531" s="198">
        <v>3349.71</v>
      </c>
      <c r="L6531" s="196" t="s">
        <v>12068</v>
      </c>
    </row>
    <row r="6532" spans="1:12" ht="15.75">
      <c r="A6532" s="196" t="s">
        <v>10253</v>
      </c>
      <c r="B6532" s="196" t="s">
        <v>11527</v>
      </c>
      <c r="C6532" s="196" t="s">
        <v>11788</v>
      </c>
      <c r="D6532" s="196">
        <v>318</v>
      </c>
      <c r="E6532" s="197" t="s">
        <v>144</v>
      </c>
      <c r="F6532" s="196" t="s">
        <v>144</v>
      </c>
      <c r="G6532" s="196">
        <v>94295</v>
      </c>
      <c r="H6532" s="196" t="s">
        <v>12161</v>
      </c>
      <c r="I6532" s="196" t="s">
        <v>12166</v>
      </c>
      <c r="J6532" s="196" t="s">
        <v>5503</v>
      </c>
      <c r="K6532" s="198">
        <v>4925.03</v>
      </c>
      <c r="L6532" s="196" t="s">
        <v>12068</v>
      </c>
    </row>
    <row r="6533" spans="1:12" ht="15.75">
      <c r="A6533" s="196" t="s">
        <v>10253</v>
      </c>
      <c r="B6533" s="196" t="s">
        <v>11527</v>
      </c>
      <c r="C6533" s="196" t="s">
        <v>11788</v>
      </c>
      <c r="D6533" s="196">
        <v>318</v>
      </c>
      <c r="E6533" s="197" t="s">
        <v>144</v>
      </c>
      <c r="F6533" s="196" t="s">
        <v>144</v>
      </c>
      <c r="G6533" s="196">
        <v>94296</v>
      </c>
      <c r="H6533" s="196" t="s">
        <v>12162</v>
      </c>
      <c r="I6533" s="196" t="s">
        <v>12166</v>
      </c>
      <c r="J6533" s="196" t="s">
        <v>5503</v>
      </c>
      <c r="K6533" s="198">
        <v>3245.23</v>
      </c>
      <c r="L6533" s="196" t="s">
        <v>12068</v>
      </c>
    </row>
    <row r="6534" spans="1:12" ht="15.75">
      <c r="A6534" s="196" t="s">
        <v>10253</v>
      </c>
      <c r="B6534" s="196" t="s">
        <v>11527</v>
      </c>
      <c r="C6534" s="196" t="s">
        <v>11788</v>
      </c>
      <c r="D6534" s="196">
        <v>318</v>
      </c>
      <c r="E6534" s="197" t="s">
        <v>144</v>
      </c>
      <c r="F6534" s="196" t="s">
        <v>144</v>
      </c>
      <c r="G6534" s="196">
        <v>95308</v>
      </c>
      <c r="H6534" s="196" t="s">
        <v>12171</v>
      </c>
      <c r="I6534" s="196" t="s">
        <v>5986</v>
      </c>
      <c r="J6534" s="196" t="s">
        <v>5503</v>
      </c>
      <c r="K6534" s="197">
        <v>0.09</v>
      </c>
      <c r="L6534" s="196" t="s">
        <v>12068</v>
      </c>
    </row>
    <row r="6535" spans="1:12" ht="15.75">
      <c r="A6535" s="196" t="s">
        <v>10253</v>
      </c>
      <c r="B6535" s="196" t="s">
        <v>11527</v>
      </c>
      <c r="C6535" s="196" t="s">
        <v>11788</v>
      </c>
      <c r="D6535" s="196">
        <v>318</v>
      </c>
      <c r="E6535" s="197" t="s">
        <v>144</v>
      </c>
      <c r="F6535" s="196" t="s">
        <v>144</v>
      </c>
      <c r="G6535" s="196">
        <v>95309</v>
      </c>
      <c r="H6535" s="196" t="s">
        <v>12172</v>
      </c>
      <c r="I6535" s="196" t="s">
        <v>5986</v>
      </c>
      <c r="J6535" s="196" t="s">
        <v>5503</v>
      </c>
      <c r="K6535" s="197">
        <v>0.13</v>
      </c>
      <c r="L6535" s="196" t="s">
        <v>12068</v>
      </c>
    </row>
    <row r="6536" spans="1:12" ht="15.75">
      <c r="A6536" s="196" t="s">
        <v>10253</v>
      </c>
      <c r="B6536" s="196" t="s">
        <v>11527</v>
      </c>
      <c r="C6536" s="196" t="s">
        <v>11788</v>
      </c>
      <c r="D6536" s="196">
        <v>318</v>
      </c>
      <c r="E6536" s="197" t="s">
        <v>144</v>
      </c>
      <c r="F6536" s="196" t="s">
        <v>144</v>
      </c>
      <c r="G6536" s="196">
        <v>95310</v>
      </c>
      <c r="H6536" s="196" t="s">
        <v>12173</v>
      </c>
      <c r="I6536" s="196" t="s">
        <v>5986</v>
      </c>
      <c r="J6536" s="196" t="s">
        <v>5503</v>
      </c>
      <c r="K6536" s="197">
        <v>7.0000000000000007E-2</v>
      </c>
      <c r="L6536" s="196" t="s">
        <v>12068</v>
      </c>
    </row>
    <row r="6537" spans="1:12" ht="15.75">
      <c r="A6537" s="196" t="s">
        <v>10253</v>
      </c>
      <c r="B6537" s="196" t="s">
        <v>11527</v>
      </c>
      <c r="C6537" s="196" t="s">
        <v>11788</v>
      </c>
      <c r="D6537" s="196">
        <v>318</v>
      </c>
      <c r="E6537" s="197" t="s">
        <v>144</v>
      </c>
      <c r="F6537" s="196" t="s">
        <v>144</v>
      </c>
      <c r="G6537" s="196">
        <v>95311</v>
      </c>
      <c r="H6537" s="196" t="s">
        <v>12174</v>
      </c>
      <c r="I6537" s="196" t="s">
        <v>5986</v>
      </c>
      <c r="J6537" s="196" t="s">
        <v>5503</v>
      </c>
      <c r="K6537" s="197">
        <v>0.09</v>
      </c>
      <c r="L6537" s="196" t="s">
        <v>12068</v>
      </c>
    </row>
    <row r="6538" spans="1:12" ht="15.75">
      <c r="A6538" s="196" t="s">
        <v>10253</v>
      </c>
      <c r="B6538" s="196" t="s">
        <v>11527</v>
      </c>
      <c r="C6538" s="196" t="s">
        <v>11788</v>
      </c>
      <c r="D6538" s="196">
        <v>318</v>
      </c>
      <c r="E6538" s="197" t="s">
        <v>144</v>
      </c>
      <c r="F6538" s="196" t="s">
        <v>144</v>
      </c>
      <c r="G6538" s="196">
        <v>95312</v>
      </c>
      <c r="H6538" s="196" t="s">
        <v>12175</v>
      </c>
      <c r="I6538" s="196" t="s">
        <v>5986</v>
      </c>
      <c r="J6538" s="196" t="s">
        <v>5503</v>
      </c>
      <c r="K6538" s="197">
        <v>0.11</v>
      </c>
      <c r="L6538" s="196" t="s">
        <v>12068</v>
      </c>
    </row>
    <row r="6539" spans="1:12" ht="15.75">
      <c r="A6539" s="196" t="s">
        <v>10253</v>
      </c>
      <c r="B6539" s="196" t="s">
        <v>11527</v>
      </c>
      <c r="C6539" s="196" t="s">
        <v>11788</v>
      </c>
      <c r="D6539" s="196">
        <v>318</v>
      </c>
      <c r="E6539" s="197" t="s">
        <v>144</v>
      </c>
      <c r="F6539" s="196" t="s">
        <v>144</v>
      </c>
      <c r="G6539" s="196">
        <v>95313</v>
      </c>
      <c r="H6539" s="196" t="s">
        <v>12176</v>
      </c>
      <c r="I6539" s="196" t="s">
        <v>5986</v>
      </c>
      <c r="J6539" s="196" t="s">
        <v>5503</v>
      </c>
      <c r="K6539" s="197">
        <v>0.11</v>
      </c>
      <c r="L6539" s="196" t="s">
        <v>12068</v>
      </c>
    </row>
    <row r="6540" spans="1:12" ht="15.75">
      <c r="A6540" s="196" t="s">
        <v>10253</v>
      </c>
      <c r="B6540" s="196" t="s">
        <v>11527</v>
      </c>
      <c r="C6540" s="196" t="s">
        <v>11788</v>
      </c>
      <c r="D6540" s="196">
        <v>318</v>
      </c>
      <c r="E6540" s="197" t="s">
        <v>144</v>
      </c>
      <c r="F6540" s="196" t="s">
        <v>144</v>
      </c>
      <c r="G6540" s="196">
        <v>95314</v>
      </c>
      <c r="H6540" s="196" t="s">
        <v>12177</v>
      </c>
      <c r="I6540" s="196" t="s">
        <v>5986</v>
      </c>
      <c r="J6540" s="196" t="s">
        <v>5503</v>
      </c>
      <c r="K6540" s="197">
        <v>0.13</v>
      </c>
      <c r="L6540" s="196" t="s">
        <v>12068</v>
      </c>
    </row>
    <row r="6541" spans="1:12" ht="15.75">
      <c r="A6541" s="196" t="s">
        <v>10253</v>
      </c>
      <c r="B6541" s="196" t="s">
        <v>11527</v>
      </c>
      <c r="C6541" s="196" t="s">
        <v>11788</v>
      </c>
      <c r="D6541" s="196">
        <v>318</v>
      </c>
      <c r="E6541" s="197" t="s">
        <v>144</v>
      </c>
      <c r="F6541" s="196" t="s">
        <v>144</v>
      </c>
      <c r="G6541" s="196">
        <v>95315</v>
      </c>
      <c r="H6541" s="196" t="s">
        <v>12178</v>
      </c>
      <c r="I6541" s="196" t="s">
        <v>5986</v>
      </c>
      <c r="J6541" s="196" t="s">
        <v>5503</v>
      </c>
      <c r="K6541" s="197">
        <v>0.13</v>
      </c>
      <c r="L6541" s="196" t="s">
        <v>12068</v>
      </c>
    </row>
    <row r="6542" spans="1:12" ht="15.75">
      <c r="A6542" s="196" t="s">
        <v>10253</v>
      </c>
      <c r="B6542" s="196" t="s">
        <v>11527</v>
      </c>
      <c r="C6542" s="196" t="s">
        <v>11788</v>
      </c>
      <c r="D6542" s="196">
        <v>318</v>
      </c>
      <c r="E6542" s="197" t="s">
        <v>144</v>
      </c>
      <c r="F6542" s="196" t="s">
        <v>144</v>
      </c>
      <c r="G6542" s="196">
        <v>95316</v>
      </c>
      <c r="H6542" s="196" t="s">
        <v>12179</v>
      </c>
      <c r="I6542" s="196" t="s">
        <v>5986</v>
      </c>
      <c r="J6542" s="196" t="s">
        <v>5503</v>
      </c>
      <c r="K6542" s="197">
        <v>0.31</v>
      </c>
      <c r="L6542" s="196" t="s">
        <v>12068</v>
      </c>
    </row>
    <row r="6543" spans="1:12" ht="15.75">
      <c r="A6543" s="196" t="s">
        <v>10253</v>
      </c>
      <c r="B6543" s="196" t="s">
        <v>11527</v>
      </c>
      <c r="C6543" s="196" t="s">
        <v>11788</v>
      </c>
      <c r="D6543" s="196">
        <v>318</v>
      </c>
      <c r="E6543" s="197" t="s">
        <v>144</v>
      </c>
      <c r="F6543" s="196" t="s">
        <v>144</v>
      </c>
      <c r="G6543" s="196">
        <v>95317</v>
      </c>
      <c r="H6543" s="196" t="s">
        <v>12180</v>
      </c>
      <c r="I6543" s="196" t="s">
        <v>5986</v>
      </c>
      <c r="J6543" s="196" t="s">
        <v>5503</v>
      </c>
      <c r="K6543" s="197">
        <v>0.15</v>
      </c>
      <c r="L6543" s="196" t="s">
        <v>12068</v>
      </c>
    </row>
    <row r="6544" spans="1:12" ht="15.75">
      <c r="A6544" s="196" t="s">
        <v>10253</v>
      </c>
      <c r="B6544" s="196" t="s">
        <v>11527</v>
      </c>
      <c r="C6544" s="196" t="s">
        <v>11788</v>
      </c>
      <c r="D6544" s="196">
        <v>318</v>
      </c>
      <c r="E6544" s="197" t="s">
        <v>144</v>
      </c>
      <c r="F6544" s="196" t="s">
        <v>144</v>
      </c>
      <c r="G6544" s="196">
        <v>95318</v>
      </c>
      <c r="H6544" s="196" t="s">
        <v>12181</v>
      </c>
      <c r="I6544" s="196" t="s">
        <v>5986</v>
      </c>
      <c r="J6544" s="196" t="s">
        <v>5503</v>
      </c>
      <c r="K6544" s="197">
        <v>0.16</v>
      </c>
      <c r="L6544" s="196" t="s">
        <v>12068</v>
      </c>
    </row>
    <row r="6545" spans="1:12" ht="15.75">
      <c r="A6545" s="196" t="s">
        <v>10253</v>
      </c>
      <c r="B6545" s="196" t="s">
        <v>11527</v>
      </c>
      <c r="C6545" s="196" t="s">
        <v>11788</v>
      </c>
      <c r="D6545" s="196">
        <v>318</v>
      </c>
      <c r="E6545" s="197" t="s">
        <v>144</v>
      </c>
      <c r="F6545" s="196" t="s">
        <v>144</v>
      </c>
      <c r="G6545" s="196">
        <v>95319</v>
      </c>
      <c r="H6545" s="196" t="s">
        <v>12182</v>
      </c>
      <c r="I6545" s="196" t="s">
        <v>5986</v>
      </c>
      <c r="J6545" s="196" t="s">
        <v>5503</v>
      </c>
      <c r="K6545" s="197">
        <v>0.08</v>
      </c>
      <c r="L6545" s="196" t="s">
        <v>12068</v>
      </c>
    </row>
    <row r="6546" spans="1:12" ht="15.75">
      <c r="A6546" s="196" t="s">
        <v>10253</v>
      </c>
      <c r="B6546" s="196" t="s">
        <v>11527</v>
      </c>
      <c r="C6546" s="196" t="s">
        <v>11788</v>
      </c>
      <c r="D6546" s="196">
        <v>318</v>
      </c>
      <c r="E6546" s="197" t="s">
        <v>144</v>
      </c>
      <c r="F6546" s="196" t="s">
        <v>144</v>
      </c>
      <c r="G6546" s="196">
        <v>95320</v>
      </c>
      <c r="H6546" s="196" t="s">
        <v>12183</v>
      </c>
      <c r="I6546" s="196" t="s">
        <v>5986</v>
      </c>
      <c r="J6546" s="196" t="s">
        <v>5503</v>
      </c>
      <c r="K6546" s="197">
        <v>0.1</v>
      </c>
      <c r="L6546" s="196" t="s">
        <v>12068</v>
      </c>
    </row>
    <row r="6547" spans="1:12" ht="15.75">
      <c r="A6547" s="196" t="s">
        <v>10253</v>
      </c>
      <c r="B6547" s="196" t="s">
        <v>11527</v>
      </c>
      <c r="C6547" s="196" t="s">
        <v>11788</v>
      </c>
      <c r="D6547" s="196">
        <v>318</v>
      </c>
      <c r="E6547" s="197" t="s">
        <v>144</v>
      </c>
      <c r="F6547" s="196" t="s">
        <v>144</v>
      </c>
      <c r="G6547" s="196">
        <v>95321</v>
      </c>
      <c r="H6547" s="196" t="s">
        <v>12184</v>
      </c>
      <c r="I6547" s="196" t="s">
        <v>5986</v>
      </c>
      <c r="J6547" s="196" t="s">
        <v>5503</v>
      </c>
      <c r="K6547" s="197">
        <v>0.09</v>
      </c>
      <c r="L6547" s="196" t="s">
        <v>12068</v>
      </c>
    </row>
    <row r="6548" spans="1:12" ht="15.75">
      <c r="A6548" s="196" t="s">
        <v>10253</v>
      </c>
      <c r="B6548" s="196" t="s">
        <v>11527</v>
      </c>
      <c r="C6548" s="196" t="s">
        <v>11788</v>
      </c>
      <c r="D6548" s="196">
        <v>318</v>
      </c>
      <c r="E6548" s="197" t="s">
        <v>144</v>
      </c>
      <c r="F6548" s="196" t="s">
        <v>144</v>
      </c>
      <c r="G6548" s="196">
        <v>95322</v>
      </c>
      <c r="H6548" s="196" t="s">
        <v>12185</v>
      </c>
      <c r="I6548" s="196" t="s">
        <v>5986</v>
      </c>
      <c r="J6548" s="196" t="s">
        <v>5503</v>
      </c>
      <c r="K6548" s="197">
        <v>0.04</v>
      </c>
      <c r="L6548" s="196" t="s">
        <v>12068</v>
      </c>
    </row>
    <row r="6549" spans="1:12" ht="15.75">
      <c r="A6549" s="196" t="s">
        <v>10253</v>
      </c>
      <c r="B6549" s="196" t="s">
        <v>11527</v>
      </c>
      <c r="C6549" s="196" t="s">
        <v>11788</v>
      </c>
      <c r="D6549" s="196">
        <v>318</v>
      </c>
      <c r="E6549" s="197" t="s">
        <v>144</v>
      </c>
      <c r="F6549" s="196" t="s">
        <v>144</v>
      </c>
      <c r="G6549" s="196">
        <v>95323</v>
      </c>
      <c r="H6549" s="196" t="s">
        <v>12186</v>
      </c>
      <c r="I6549" s="196" t="s">
        <v>5986</v>
      </c>
      <c r="J6549" s="196" t="s">
        <v>5503</v>
      </c>
      <c r="K6549" s="197">
        <v>0.21</v>
      </c>
      <c r="L6549" s="196" t="s">
        <v>12068</v>
      </c>
    </row>
    <row r="6550" spans="1:12" ht="15.75">
      <c r="A6550" s="196" t="s">
        <v>10253</v>
      </c>
      <c r="B6550" s="196" t="s">
        <v>11527</v>
      </c>
      <c r="C6550" s="196" t="s">
        <v>11788</v>
      </c>
      <c r="D6550" s="196">
        <v>318</v>
      </c>
      <c r="E6550" s="197" t="s">
        <v>144</v>
      </c>
      <c r="F6550" s="196" t="s">
        <v>144</v>
      </c>
      <c r="G6550" s="196">
        <v>95324</v>
      </c>
      <c r="H6550" s="196" t="s">
        <v>12187</v>
      </c>
      <c r="I6550" s="196" t="s">
        <v>5986</v>
      </c>
      <c r="J6550" s="196" t="s">
        <v>5503</v>
      </c>
      <c r="K6550" s="197">
        <v>0.17</v>
      </c>
      <c r="L6550" s="196" t="s">
        <v>12068</v>
      </c>
    </row>
    <row r="6551" spans="1:12" ht="15.75">
      <c r="A6551" s="196" t="s">
        <v>10253</v>
      </c>
      <c r="B6551" s="196" t="s">
        <v>11527</v>
      </c>
      <c r="C6551" s="196" t="s">
        <v>11788</v>
      </c>
      <c r="D6551" s="196">
        <v>318</v>
      </c>
      <c r="E6551" s="197" t="s">
        <v>144</v>
      </c>
      <c r="F6551" s="196" t="s">
        <v>144</v>
      </c>
      <c r="G6551" s="196">
        <v>95325</v>
      </c>
      <c r="H6551" s="196" t="s">
        <v>12188</v>
      </c>
      <c r="I6551" s="196" t="s">
        <v>5986</v>
      </c>
      <c r="J6551" s="196" t="s">
        <v>5503</v>
      </c>
      <c r="K6551" s="197">
        <v>0.15</v>
      </c>
      <c r="L6551" s="196" t="s">
        <v>12068</v>
      </c>
    </row>
    <row r="6552" spans="1:12" ht="15.75">
      <c r="A6552" s="196" t="s">
        <v>10253</v>
      </c>
      <c r="B6552" s="196" t="s">
        <v>11527</v>
      </c>
      <c r="C6552" s="196" t="s">
        <v>11788</v>
      </c>
      <c r="D6552" s="196">
        <v>318</v>
      </c>
      <c r="E6552" s="197" t="s">
        <v>144</v>
      </c>
      <c r="F6552" s="196" t="s">
        <v>144</v>
      </c>
      <c r="G6552" s="196">
        <v>95326</v>
      </c>
      <c r="H6552" s="196" t="s">
        <v>12189</v>
      </c>
      <c r="I6552" s="196" t="s">
        <v>5986</v>
      </c>
      <c r="J6552" s="196" t="s">
        <v>5503</v>
      </c>
      <c r="K6552" s="197">
        <v>7.0000000000000007E-2</v>
      </c>
      <c r="L6552" s="196" t="s">
        <v>12068</v>
      </c>
    </row>
    <row r="6553" spans="1:12" ht="15.75">
      <c r="A6553" s="196" t="s">
        <v>10253</v>
      </c>
      <c r="B6553" s="196" t="s">
        <v>11527</v>
      </c>
      <c r="C6553" s="196" t="s">
        <v>11788</v>
      </c>
      <c r="D6553" s="196">
        <v>318</v>
      </c>
      <c r="E6553" s="197" t="s">
        <v>144</v>
      </c>
      <c r="F6553" s="196" t="s">
        <v>144</v>
      </c>
      <c r="G6553" s="196">
        <v>95328</v>
      </c>
      <c r="H6553" s="196" t="s">
        <v>12190</v>
      </c>
      <c r="I6553" s="196" t="s">
        <v>5986</v>
      </c>
      <c r="J6553" s="196" t="s">
        <v>5503</v>
      </c>
      <c r="K6553" s="197">
        <v>0.12</v>
      </c>
      <c r="L6553" s="196" t="s">
        <v>12068</v>
      </c>
    </row>
    <row r="6554" spans="1:12" ht="15.75">
      <c r="A6554" s="196" t="s">
        <v>10253</v>
      </c>
      <c r="B6554" s="196" t="s">
        <v>11527</v>
      </c>
      <c r="C6554" s="196" t="s">
        <v>11788</v>
      </c>
      <c r="D6554" s="196">
        <v>318</v>
      </c>
      <c r="E6554" s="197" t="s">
        <v>144</v>
      </c>
      <c r="F6554" s="196" t="s">
        <v>144</v>
      </c>
      <c r="G6554" s="196">
        <v>95329</v>
      </c>
      <c r="H6554" s="196" t="s">
        <v>12191</v>
      </c>
      <c r="I6554" s="196" t="s">
        <v>5986</v>
      </c>
      <c r="J6554" s="196" t="s">
        <v>5503</v>
      </c>
      <c r="K6554" s="197">
        <v>0.17</v>
      </c>
      <c r="L6554" s="196" t="s">
        <v>12068</v>
      </c>
    </row>
    <row r="6555" spans="1:12" ht="15.75">
      <c r="A6555" s="196" t="s">
        <v>10253</v>
      </c>
      <c r="B6555" s="196" t="s">
        <v>11527</v>
      </c>
      <c r="C6555" s="196" t="s">
        <v>11788</v>
      </c>
      <c r="D6555" s="196">
        <v>318</v>
      </c>
      <c r="E6555" s="197" t="s">
        <v>144</v>
      </c>
      <c r="F6555" s="196" t="s">
        <v>144</v>
      </c>
      <c r="G6555" s="196">
        <v>95330</v>
      </c>
      <c r="H6555" s="196" t="s">
        <v>12192</v>
      </c>
      <c r="I6555" s="196" t="s">
        <v>5986</v>
      </c>
      <c r="J6555" s="196" t="s">
        <v>5884</v>
      </c>
      <c r="K6555" s="197">
        <v>0.13</v>
      </c>
      <c r="L6555" s="196" t="s">
        <v>12068</v>
      </c>
    </row>
    <row r="6556" spans="1:12" ht="15.75">
      <c r="A6556" s="196" t="s">
        <v>10253</v>
      </c>
      <c r="B6556" s="196" t="s">
        <v>11527</v>
      </c>
      <c r="C6556" s="196" t="s">
        <v>11788</v>
      </c>
      <c r="D6556" s="196">
        <v>318</v>
      </c>
      <c r="E6556" s="197" t="s">
        <v>144</v>
      </c>
      <c r="F6556" s="196" t="s">
        <v>144</v>
      </c>
      <c r="G6556" s="196">
        <v>95331</v>
      </c>
      <c r="H6556" s="196" t="s">
        <v>12193</v>
      </c>
      <c r="I6556" s="196" t="s">
        <v>5986</v>
      </c>
      <c r="J6556" s="196" t="s">
        <v>5503</v>
      </c>
      <c r="K6556" s="197">
        <v>0.08</v>
      </c>
      <c r="L6556" s="196" t="s">
        <v>12068</v>
      </c>
    </row>
    <row r="6557" spans="1:12" ht="15.75">
      <c r="A6557" s="196" t="s">
        <v>10253</v>
      </c>
      <c r="B6557" s="196" t="s">
        <v>11527</v>
      </c>
      <c r="C6557" s="196" t="s">
        <v>11788</v>
      </c>
      <c r="D6557" s="196">
        <v>318</v>
      </c>
      <c r="E6557" s="197" t="s">
        <v>144</v>
      </c>
      <c r="F6557" s="196" t="s">
        <v>144</v>
      </c>
      <c r="G6557" s="196">
        <v>95332</v>
      </c>
      <c r="H6557" s="196" t="s">
        <v>12194</v>
      </c>
      <c r="I6557" s="196" t="s">
        <v>5986</v>
      </c>
      <c r="J6557" s="196" t="s">
        <v>5884</v>
      </c>
      <c r="K6557" s="197">
        <v>0.44</v>
      </c>
      <c r="L6557" s="196" t="s">
        <v>12068</v>
      </c>
    </row>
    <row r="6558" spans="1:12" ht="15.75">
      <c r="A6558" s="196" t="s">
        <v>10253</v>
      </c>
      <c r="B6558" s="196" t="s">
        <v>11527</v>
      </c>
      <c r="C6558" s="196" t="s">
        <v>11788</v>
      </c>
      <c r="D6558" s="196">
        <v>318</v>
      </c>
      <c r="E6558" s="197" t="s">
        <v>144</v>
      </c>
      <c r="F6558" s="196" t="s">
        <v>144</v>
      </c>
      <c r="G6558" s="196">
        <v>95333</v>
      </c>
      <c r="H6558" s="196" t="s">
        <v>12195</v>
      </c>
      <c r="I6558" s="196" t="s">
        <v>5986</v>
      </c>
      <c r="J6558" s="196" t="s">
        <v>5503</v>
      </c>
      <c r="K6558" s="197">
        <v>0.44</v>
      </c>
      <c r="L6558" s="196" t="s">
        <v>12068</v>
      </c>
    </row>
    <row r="6559" spans="1:12" ht="15.75">
      <c r="A6559" s="196" t="s">
        <v>10253</v>
      </c>
      <c r="B6559" s="196" t="s">
        <v>11527</v>
      </c>
      <c r="C6559" s="196" t="s">
        <v>11788</v>
      </c>
      <c r="D6559" s="196">
        <v>318</v>
      </c>
      <c r="E6559" s="197" t="s">
        <v>144</v>
      </c>
      <c r="F6559" s="196" t="s">
        <v>144</v>
      </c>
      <c r="G6559" s="196">
        <v>95334</v>
      </c>
      <c r="H6559" s="196" t="s">
        <v>12196</v>
      </c>
      <c r="I6559" s="196" t="s">
        <v>5986</v>
      </c>
      <c r="J6559" s="196" t="s">
        <v>5503</v>
      </c>
      <c r="K6559" s="197">
        <v>0.54</v>
      </c>
      <c r="L6559" s="196" t="s">
        <v>12068</v>
      </c>
    </row>
    <row r="6560" spans="1:12" ht="15.75">
      <c r="A6560" s="196" t="s">
        <v>10253</v>
      </c>
      <c r="B6560" s="196" t="s">
        <v>11527</v>
      </c>
      <c r="C6560" s="196" t="s">
        <v>11788</v>
      </c>
      <c r="D6560" s="196">
        <v>318</v>
      </c>
      <c r="E6560" s="197" t="s">
        <v>144</v>
      </c>
      <c r="F6560" s="196" t="s">
        <v>144</v>
      </c>
      <c r="G6560" s="196">
        <v>95335</v>
      </c>
      <c r="H6560" s="196" t="s">
        <v>12197</v>
      </c>
      <c r="I6560" s="196" t="s">
        <v>5986</v>
      </c>
      <c r="J6560" s="196" t="s">
        <v>5884</v>
      </c>
      <c r="K6560" s="197">
        <v>0.21</v>
      </c>
      <c r="L6560" s="196" t="s">
        <v>12068</v>
      </c>
    </row>
    <row r="6561" spans="1:12" ht="15.75">
      <c r="A6561" s="196" t="s">
        <v>10253</v>
      </c>
      <c r="B6561" s="196" t="s">
        <v>11527</v>
      </c>
      <c r="C6561" s="196" t="s">
        <v>11788</v>
      </c>
      <c r="D6561" s="196">
        <v>318</v>
      </c>
      <c r="E6561" s="197" t="s">
        <v>144</v>
      </c>
      <c r="F6561" s="196" t="s">
        <v>144</v>
      </c>
      <c r="G6561" s="196">
        <v>95337</v>
      </c>
      <c r="H6561" s="196" t="s">
        <v>12198</v>
      </c>
      <c r="I6561" s="196" t="s">
        <v>5986</v>
      </c>
      <c r="J6561" s="196" t="s">
        <v>5503</v>
      </c>
      <c r="K6561" s="197">
        <v>0.13</v>
      </c>
      <c r="L6561" s="196" t="s">
        <v>12068</v>
      </c>
    </row>
    <row r="6562" spans="1:12" ht="15.75">
      <c r="A6562" s="196" t="s">
        <v>10253</v>
      </c>
      <c r="B6562" s="196" t="s">
        <v>11527</v>
      </c>
      <c r="C6562" s="196" t="s">
        <v>11788</v>
      </c>
      <c r="D6562" s="196">
        <v>318</v>
      </c>
      <c r="E6562" s="197" t="s">
        <v>144</v>
      </c>
      <c r="F6562" s="196" t="s">
        <v>144</v>
      </c>
      <c r="G6562" s="196">
        <v>95338</v>
      </c>
      <c r="H6562" s="196" t="s">
        <v>12199</v>
      </c>
      <c r="I6562" s="196" t="s">
        <v>5986</v>
      </c>
      <c r="J6562" s="196" t="s">
        <v>5503</v>
      </c>
      <c r="K6562" s="197">
        <v>0.25</v>
      </c>
      <c r="L6562" s="196" t="s">
        <v>12068</v>
      </c>
    </row>
    <row r="6563" spans="1:12" ht="15.75">
      <c r="A6563" s="196" t="s">
        <v>10253</v>
      </c>
      <c r="B6563" s="196" t="s">
        <v>11527</v>
      </c>
      <c r="C6563" s="196" t="s">
        <v>11788</v>
      </c>
      <c r="D6563" s="196">
        <v>318</v>
      </c>
      <c r="E6563" s="197" t="s">
        <v>144</v>
      </c>
      <c r="F6563" s="196" t="s">
        <v>144</v>
      </c>
      <c r="G6563" s="196">
        <v>95339</v>
      </c>
      <c r="H6563" s="196" t="s">
        <v>12200</v>
      </c>
      <c r="I6563" s="196" t="s">
        <v>5986</v>
      </c>
      <c r="J6563" s="196" t="s">
        <v>5503</v>
      </c>
      <c r="K6563" s="197">
        <v>0.2</v>
      </c>
      <c r="L6563" s="196" t="s">
        <v>12068</v>
      </c>
    </row>
    <row r="6564" spans="1:12" ht="15.75">
      <c r="A6564" s="196" t="s">
        <v>10253</v>
      </c>
      <c r="B6564" s="196" t="s">
        <v>11527</v>
      </c>
      <c r="C6564" s="196" t="s">
        <v>11788</v>
      </c>
      <c r="D6564" s="196">
        <v>318</v>
      </c>
      <c r="E6564" s="197" t="s">
        <v>144</v>
      </c>
      <c r="F6564" s="196" t="s">
        <v>144</v>
      </c>
      <c r="G6564" s="196">
        <v>95340</v>
      </c>
      <c r="H6564" s="196" t="s">
        <v>12201</v>
      </c>
      <c r="I6564" s="196" t="s">
        <v>5986</v>
      </c>
      <c r="J6564" s="196" t="s">
        <v>5503</v>
      </c>
      <c r="K6564" s="197">
        <v>0.18</v>
      </c>
      <c r="L6564" s="196" t="s">
        <v>12068</v>
      </c>
    </row>
    <row r="6565" spans="1:12" ht="15.75">
      <c r="A6565" s="196" t="s">
        <v>10253</v>
      </c>
      <c r="B6565" s="196" t="s">
        <v>11527</v>
      </c>
      <c r="C6565" s="196" t="s">
        <v>11788</v>
      </c>
      <c r="D6565" s="196">
        <v>318</v>
      </c>
      <c r="E6565" s="197" t="s">
        <v>144</v>
      </c>
      <c r="F6565" s="196" t="s">
        <v>144</v>
      </c>
      <c r="G6565" s="196">
        <v>95341</v>
      </c>
      <c r="H6565" s="196" t="s">
        <v>12202</v>
      </c>
      <c r="I6565" s="196" t="s">
        <v>5986</v>
      </c>
      <c r="J6565" s="196" t="s">
        <v>5503</v>
      </c>
      <c r="K6565" s="197">
        <v>0.13</v>
      </c>
      <c r="L6565" s="196" t="s">
        <v>12068</v>
      </c>
    </row>
    <row r="6566" spans="1:12" ht="15.75">
      <c r="A6566" s="196" t="s">
        <v>10253</v>
      </c>
      <c r="B6566" s="196" t="s">
        <v>11527</v>
      </c>
      <c r="C6566" s="196" t="s">
        <v>11788</v>
      </c>
      <c r="D6566" s="196">
        <v>318</v>
      </c>
      <c r="E6566" s="197" t="s">
        <v>144</v>
      </c>
      <c r="F6566" s="196" t="s">
        <v>144</v>
      </c>
      <c r="G6566" s="196">
        <v>95342</v>
      </c>
      <c r="H6566" s="196" t="s">
        <v>12203</v>
      </c>
      <c r="I6566" s="196" t="s">
        <v>5986</v>
      </c>
      <c r="J6566" s="196" t="s">
        <v>5503</v>
      </c>
      <c r="K6566" s="197">
        <v>0.11</v>
      </c>
      <c r="L6566" s="196" t="s">
        <v>12068</v>
      </c>
    </row>
    <row r="6567" spans="1:12" ht="15.75">
      <c r="A6567" s="196" t="s">
        <v>10253</v>
      </c>
      <c r="B6567" s="196" t="s">
        <v>11527</v>
      </c>
      <c r="C6567" s="196" t="s">
        <v>11788</v>
      </c>
      <c r="D6567" s="196">
        <v>318</v>
      </c>
      <c r="E6567" s="197" t="s">
        <v>144</v>
      </c>
      <c r="F6567" s="196" t="s">
        <v>144</v>
      </c>
      <c r="G6567" s="196">
        <v>95343</v>
      </c>
      <c r="H6567" s="196" t="s">
        <v>12204</v>
      </c>
      <c r="I6567" s="196" t="s">
        <v>5986</v>
      </c>
      <c r="J6567" s="196" t="s">
        <v>5503</v>
      </c>
      <c r="K6567" s="197">
        <v>0.13</v>
      </c>
      <c r="L6567" s="196" t="s">
        <v>12068</v>
      </c>
    </row>
    <row r="6568" spans="1:12" ht="15.75">
      <c r="A6568" s="196" t="s">
        <v>10253</v>
      </c>
      <c r="B6568" s="196" t="s">
        <v>11527</v>
      </c>
      <c r="C6568" s="196" t="s">
        <v>11788</v>
      </c>
      <c r="D6568" s="196">
        <v>318</v>
      </c>
      <c r="E6568" s="197" t="s">
        <v>144</v>
      </c>
      <c r="F6568" s="196" t="s">
        <v>144</v>
      </c>
      <c r="G6568" s="196">
        <v>95344</v>
      </c>
      <c r="H6568" s="196" t="s">
        <v>12205</v>
      </c>
      <c r="I6568" s="196" t="s">
        <v>5986</v>
      </c>
      <c r="J6568" s="196" t="s">
        <v>5503</v>
      </c>
      <c r="K6568" s="197">
        <v>0.1</v>
      </c>
      <c r="L6568" s="196" t="s">
        <v>12068</v>
      </c>
    </row>
    <row r="6569" spans="1:12" ht="15.75">
      <c r="A6569" s="196" t="s">
        <v>10253</v>
      </c>
      <c r="B6569" s="196" t="s">
        <v>11527</v>
      </c>
      <c r="C6569" s="196" t="s">
        <v>11788</v>
      </c>
      <c r="D6569" s="196">
        <v>318</v>
      </c>
      <c r="E6569" s="197" t="s">
        <v>144</v>
      </c>
      <c r="F6569" s="196" t="s">
        <v>144</v>
      </c>
      <c r="G6569" s="196">
        <v>95345</v>
      </c>
      <c r="H6569" s="196" t="s">
        <v>12206</v>
      </c>
      <c r="I6569" s="196" t="s">
        <v>5986</v>
      </c>
      <c r="J6569" s="196" t="s">
        <v>5503</v>
      </c>
      <c r="K6569" s="197">
        <v>0.39</v>
      </c>
      <c r="L6569" s="196" t="s">
        <v>12068</v>
      </c>
    </row>
    <row r="6570" spans="1:12" ht="15.75">
      <c r="A6570" s="196" t="s">
        <v>10253</v>
      </c>
      <c r="B6570" s="196" t="s">
        <v>11527</v>
      </c>
      <c r="C6570" s="196" t="s">
        <v>11788</v>
      </c>
      <c r="D6570" s="196">
        <v>318</v>
      </c>
      <c r="E6570" s="197" t="s">
        <v>144</v>
      </c>
      <c r="F6570" s="196" t="s">
        <v>144</v>
      </c>
      <c r="G6570" s="196">
        <v>95346</v>
      </c>
      <c r="H6570" s="196" t="s">
        <v>12207</v>
      </c>
      <c r="I6570" s="196" t="s">
        <v>5986</v>
      </c>
      <c r="J6570" s="196" t="s">
        <v>5503</v>
      </c>
      <c r="K6570" s="197">
        <v>0.04</v>
      </c>
      <c r="L6570" s="196" t="s">
        <v>12068</v>
      </c>
    </row>
    <row r="6571" spans="1:12" ht="15.75">
      <c r="A6571" s="196" t="s">
        <v>10253</v>
      </c>
      <c r="B6571" s="196" t="s">
        <v>11527</v>
      </c>
      <c r="C6571" s="196" t="s">
        <v>11788</v>
      </c>
      <c r="D6571" s="196">
        <v>318</v>
      </c>
      <c r="E6571" s="197" t="s">
        <v>144</v>
      </c>
      <c r="F6571" s="196" t="s">
        <v>144</v>
      </c>
      <c r="G6571" s="196">
        <v>95347</v>
      </c>
      <c r="H6571" s="196" t="s">
        <v>12208</v>
      </c>
      <c r="I6571" s="196" t="s">
        <v>5986</v>
      </c>
      <c r="J6571" s="196" t="s">
        <v>5503</v>
      </c>
      <c r="K6571" s="197">
        <v>0.04</v>
      </c>
      <c r="L6571" s="196" t="s">
        <v>12068</v>
      </c>
    </row>
    <row r="6572" spans="1:12" ht="15.75">
      <c r="A6572" s="196" t="s">
        <v>10253</v>
      </c>
      <c r="B6572" s="196" t="s">
        <v>11527</v>
      </c>
      <c r="C6572" s="196" t="s">
        <v>11788</v>
      </c>
      <c r="D6572" s="196">
        <v>318</v>
      </c>
      <c r="E6572" s="197" t="s">
        <v>144</v>
      </c>
      <c r="F6572" s="196" t="s">
        <v>144</v>
      </c>
      <c r="G6572" s="196">
        <v>95348</v>
      </c>
      <c r="H6572" s="196" t="s">
        <v>12209</v>
      </c>
      <c r="I6572" s="196" t="s">
        <v>5986</v>
      </c>
      <c r="J6572" s="196" t="s">
        <v>5503</v>
      </c>
      <c r="K6572" s="197">
        <v>0.06</v>
      </c>
      <c r="L6572" s="196" t="s">
        <v>12068</v>
      </c>
    </row>
    <row r="6573" spans="1:12" ht="15.75">
      <c r="A6573" s="196" t="s">
        <v>10253</v>
      </c>
      <c r="B6573" s="196" t="s">
        <v>11527</v>
      </c>
      <c r="C6573" s="196" t="s">
        <v>11788</v>
      </c>
      <c r="D6573" s="196">
        <v>318</v>
      </c>
      <c r="E6573" s="197" t="s">
        <v>144</v>
      </c>
      <c r="F6573" s="196" t="s">
        <v>144</v>
      </c>
      <c r="G6573" s="196">
        <v>95349</v>
      </c>
      <c r="H6573" s="196" t="s">
        <v>12210</v>
      </c>
      <c r="I6573" s="196" t="s">
        <v>5986</v>
      </c>
      <c r="J6573" s="196" t="s">
        <v>5503</v>
      </c>
      <c r="K6573" s="197">
        <v>0.04</v>
      </c>
      <c r="L6573" s="196" t="s">
        <v>12068</v>
      </c>
    </row>
    <row r="6574" spans="1:12" ht="15.75">
      <c r="A6574" s="196" t="s">
        <v>10253</v>
      </c>
      <c r="B6574" s="196" t="s">
        <v>11527</v>
      </c>
      <c r="C6574" s="196" t="s">
        <v>11788</v>
      </c>
      <c r="D6574" s="196">
        <v>318</v>
      </c>
      <c r="E6574" s="197" t="s">
        <v>144</v>
      </c>
      <c r="F6574" s="196" t="s">
        <v>144</v>
      </c>
      <c r="G6574" s="196">
        <v>95350</v>
      </c>
      <c r="H6574" s="196" t="s">
        <v>12211</v>
      </c>
      <c r="I6574" s="196" t="s">
        <v>5986</v>
      </c>
      <c r="J6574" s="196" t="s">
        <v>5503</v>
      </c>
      <c r="K6574" s="197">
        <v>0.04</v>
      </c>
      <c r="L6574" s="196" t="s">
        <v>12068</v>
      </c>
    </row>
    <row r="6575" spans="1:12" ht="15.75">
      <c r="A6575" s="196" t="s">
        <v>10253</v>
      </c>
      <c r="B6575" s="196" t="s">
        <v>11527</v>
      </c>
      <c r="C6575" s="196" t="s">
        <v>11788</v>
      </c>
      <c r="D6575" s="196">
        <v>318</v>
      </c>
      <c r="E6575" s="197" t="s">
        <v>144</v>
      </c>
      <c r="F6575" s="196" t="s">
        <v>144</v>
      </c>
      <c r="G6575" s="196">
        <v>95351</v>
      </c>
      <c r="H6575" s="196" t="s">
        <v>12212</v>
      </c>
      <c r="I6575" s="196" t="s">
        <v>5986</v>
      </c>
      <c r="J6575" s="196" t="s">
        <v>5503</v>
      </c>
      <c r="K6575" s="197">
        <v>0.14000000000000001</v>
      </c>
      <c r="L6575" s="196" t="s">
        <v>12068</v>
      </c>
    </row>
    <row r="6576" spans="1:12" ht="15.75">
      <c r="A6576" s="196" t="s">
        <v>10253</v>
      </c>
      <c r="B6576" s="196" t="s">
        <v>11527</v>
      </c>
      <c r="C6576" s="196" t="s">
        <v>11788</v>
      </c>
      <c r="D6576" s="196">
        <v>318</v>
      </c>
      <c r="E6576" s="197" t="s">
        <v>144</v>
      </c>
      <c r="F6576" s="196" t="s">
        <v>144</v>
      </c>
      <c r="G6576" s="196">
        <v>95352</v>
      </c>
      <c r="H6576" s="196" t="s">
        <v>12213</v>
      </c>
      <c r="I6576" s="196" t="s">
        <v>5986</v>
      </c>
      <c r="J6576" s="196" t="s">
        <v>5503</v>
      </c>
      <c r="K6576" s="197">
        <v>0.05</v>
      </c>
      <c r="L6576" s="196" t="s">
        <v>12068</v>
      </c>
    </row>
    <row r="6577" spans="1:12" ht="15.75">
      <c r="A6577" s="196" t="s">
        <v>10253</v>
      </c>
      <c r="B6577" s="196" t="s">
        <v>11527</v>
      </c>
      <c r="C6577" s="196" t="s">
        <v>11788</v>
      </c>
      <c r="D6577" s="196">
        <v>318</v>
      </c>
      <c r="E6577" s="197" t="s">
        <v>144</v>
      </c>
      <c r="F6577" s="196" t="s">
        <v>144</v>
      </c>
      <c r="G6577" s="196">
        <v>95354</v>
      </c>
      <c r="H6577" s="196" t="s">
        <v>12214</v>
      </c>
      <c r="I6577" s="196" t="s">
        <v>5986</v>
      </c>
      <c r="J6577" s="196" t="s">
        <v>5503</v>
      </c>
      <c r="K6577" s="197">
        <v>7.0000000000000007E-2</v>
      </c>
      <c r="L6577" s="196" t="s">
        <v>12068</v>
      </c>
    </row>
    <row r="6578" spans="1:12" ht="15.75">
      <c r="A6578" s="196" t="s">
        <v>10253</v>
      </c>
      <c r="B6578" s="196" t="s">
        <v>11527</v>
      </c>
      <c r="C6578" s="196" t="s">
        <v>11788</v>
      </c>
      <c r="D6578" s="196">
        <v>318</v>
      </c>
      <c r="E6578" s="197" t="s">
        <v>144</v>
      </c>
      <c r="F6578" s="196" t="s">
        <v>144</v>
      </c>
      <c r="G6578" s="196">
        <v>95355</v>
      </c>
      <c r="H6578" s="196" t="s">
        <v>12215</v>
      </c>
      <c r="I6578" s="196" t="s">
        <v>5986</v>
      </c>
      <c r="J6578" s="196" t="s">
        <v>5503</v>
      </c>
      <c r="K6578" s="197">
        <v>7.0000000000000007E-2</v>
      </c>
      <c r="L6578" s="196" t="s">
        <v>12068</v>
      </c>
    </row>
    <row r="6579" spans="1:12" ht="15.75">
      <c r="A6579" s="196" t="s">
        <v>10253</v>
      </c>
      <c r="B6579" s="196" t="s">
        <v>11527</v>
      </c>
      <c r="C6579" s="196" t="s">
        <v>11788</v>
      </c>
      <c r="D6579" s="196">
        <v>318</v>
      </c>
      <c r="E6579" s="197" t="s">
        <v>144</v>
      </c>
      <c r="F6579" s="196" t="s">
        <v>144</v>
      </c>
      <c r="G6579" s="196">
        <v>95356</v>
      </c>
      <c r="H6579" s="196" t="s">
        <v>12216</v>
      </c>
      <c r="I6579" s="196" t="s">
        <v>5986</v>
      </c>
      <c r="J6579" s="196" t="s">
        <v>5503</v>
      </c>
      <c r="K6579" s="197">
        <v>0.09</v>
      </c>
      <c r="L6579" s="196" t="s">
        <v>12068</v>
      </c>
    </row>
    <row r="6580" spans="1:12" ht="15.75">
      <c r="A6580" s="196" t="s">
        <v>10253</v>
      </c>
      <c r="B6580" s="196" t="s">
        <v>11527</v>
      </c>
      <c r="C6580" s="196" t="s">
        <v>11788</v>
      </c>
      <c r="D6580" s="196">
        <v>318</v>
      </c>
      <c r="E6580" s="197" t="s">
        <v>144</v>
      </c>
      <c r="F6580" s="196" t="s">
        <v>144</v>
      </c>
      <c r="G6580" s="196">
        <v>95357</v>
      </c>
      <c r="H6580" s="196" t="s">
        <v>12217</v>
      </c>
      <c r="I6580" s="196" t="s">
        <v>5986</v>
      </c>
      <c r="J6580" s="196" t="s">
        <v>5884</v>
      </c>
      <c r="K6580" s="197">
        <v>0.13</v>
      </c>
      <c r="L6580" s="196" t="s">
        <v>12068</v>
      </c>
    </row>
    <row r="6581" spans="1:12" ht="15.75">
      <c r="A6581" s="196" t="s">
        <v>10253</v>
      </c>
      <c r="B6581" s="196" t="s">
        <v>11527</v>
      </c>
      <c r="C6581" s="196" t="s">
        <v>11788</v>
      </c>
      <c r="D6581" s="196">
        <v>318</v>
      </c>
      <c r="E6581" s="197" t="s">
        <v>144</v>
      </c>
      <c r="F6581" s="196" t="s">
        <v>144</v>
      </c>
      <c r="G6581" s="196">
        <v>95358</v>
      </c>
      <c r="H6581" s="196" t="s">
        <v>12218</v>
      </c>
      <c r="I6581" s="196" t="s">
        <v>5986</v>
      </c>
      <c r="J6581" s="196" t="s">
        <v>5503</v>
      </c>
      <c r="K6581" s="197">
        <v>0.14000000000000001</v>
      </c>
      <c r="L6581" s="196" t="s">
        <v>12068</v>
      </c>
    </row>
    <row r="6582" spans="1:12" ht="15.75">
      <c r="A6582" s="196" t="s">
        <v>10253</v>
      </c>
      <c r="B6582" s="196" t="s">
        <v>11527</v>
      </c>
      <c r="C6582" s="196" t="s">
        <v>11788</v>
      </c>
      <c r="D6582" s="196">
        <v>318</v>
      </c>
      <c r="E6582" s="197" t="s">
        <v>144</v>
      </c>
      <c r="F6582" s="196" t="s">
        <v>144</v>
      </c>
      <c r="G6582" s="196">
        <v>95359</v>
      </c>
      <c r="H6582" s="196" t="s">
        <v>12219</v>
      </c>
      <c r="I6582" s="196" t="s">
        <v>5986</v>
      </c>
      <c r="J6582" s="196" t="s">
        <v>5503</v>
      </c>
      <c r="K6582" s="197">
        <v>0.14000000000000001</v>
      </c>
      <c r="L6582" s="196" t="s">
        <v>12068</v>
      </c>
    </row>
    <row r="6583" spans="1:12" ht="15.75">
      <c r="A6583" s="196" t="s">
        <v>10253</v>
      </c>
      <c r="B6583" s="196" t="s">
        <v>11527</v>
      </c>
      <c r="C6583" s="196" t="s">
        <v>11788</v>
      </c>
      <c r="D6583" s="196">
        <v>318</v>
      </c>
      <c r="E6583" s="197" t="s">
        <v>144</v>
      </c>
      <c r="F6583" s="196" t="s">
        <v>144</v>
      </c>
      <c r="G6583" s="196">
        <v>95360</v>
      </c>
      <c r="H6583" s="196" t="s">
        <v>12220</v>
      </c>
      <c r="I6583" s="196" t="s">
        <v>5986</v>
      </c>
      <c r="J6583" s="196" t="s">
        <v>5503</v>
      </c>
      <c r="K6583" s="197">
        <v>0.1</v>
      </c>
      <c r="L6583" s="196" t="s">
        <v>12068</v>
      </c>
    </row>
    <row r="6584" spans="1:12" ht="15.75">
      <c r="A6584" s="196" t="s">
        <v>10253</v>
      </c>
      <c r="B6584" s="196" t="s">
        <v>11527</v>
      </c>
      <c r="C6584" s="196" t="s">
        <v>11788</v>
      </c>
      <c r="D6584" s="196">
        <v>318</v>
      </c>
      <c r="E6584" s="197" t="s">
        <v>144</v>
      </c>
      <c r="F6584" s="196" t="s">
        <v>144</v>
      </c>
      <c r="G6584" s="196">
        <v>95361</v>
      </c>
      <c r="H6584" s="196" t="s">
        <v>12221</v>
      </c>
      <c r="I6584" s="196" t="s">
        <v>5986</v>
      </c>
      <c r="J6584" s="196" t="s">
        <v>5503</v>
      </c>
      <c r="K6584" s="197">
        <v>7.0000000000000007E-2</v>
      </c>
      <c r="L6584" s="196" t="s">
        <v>12068</v>
      </c>
    </row>
    <row r="6585" spans="1:12" ht="15.75">
      <c r="A6585" s="196" t="s">
        <v>10253</v>
      </c>
      <c r="B6585" s="196" t="s">
        <v>11527</v>
      </c>
      <c r="C6585" s="196" t="s">
        <v>11788</v>
      </c>
      <c r="D6585" s="196">
        <v>318</v>
      </c>
      <c r="E6585" s="197" t="s">
        <v>144</v>
      </c>
      <c r="F6585" s="196" t="s">
        <v>144</v>
      </c>
      <c r="G6585" s="196">
        <v>95362</v>
      </c>
      <c r="H6585" s="196" t="s">
        <v>12222</v>
      </c>
      <c r="I6585" s="196" t="s">
        <v>5986</v>
      </c>
      <c r="J6585" s="196" t="s">
        <v>5503</v>
      </c>
      <c r="K6585" s="197">
        <v>0.09</v>
      </c>
      <c r="L6585" s="196" t="s">
        <v>12068</v>
      </c>
    </row>
    <row r="6586" spans="1:12" ht="15.75">
      <c r="A6586" s="196" t="s">
        <v>10253</v>
      </c>
      <c r="B6586" s="196" t="s">
        <v>11527</v>
      </c>
      <c r="C6586" s="196" t="s">
        <v>11788</v>
      </c>
      <c r="D6586" s="196">
        <v>318</v>
      </c>
      <c r="E6586" s="197" t="s">
        <v>144</v>
      </c>
      <c r="F6586" s="196" t="s">
        <v>144</v>
      </c>
      <c r="G6586" s="196">
        <v>95363</v>
      </c>
      <c r="H6586" s="196" t="s">
        <v>12223</v>
      </c>
      <c r="I6586" s="196" t="s">
        <v>5986</v>
      </c>
      <c r="J6586" s="196" t="s">
        <v>5503</v>
      </c>
      <c r="K6586" s="197">
        <v>0.11</v>
      </c>
      <c r="L6586" s="196" t="s">
        <v>12068</v>
      </c>
    </row>
    <row r="6587" spans="1:12" ht="15.75">
      <c r="A6587" s="196" t="s">
        <v>10253</v>
      </c>
      <c r="B6587" s="196" t="s">
        <v>11527</v>
      </c>
      <c r="C6587" s="196" t="s">
        <v>11788</v>
      </c>
      <c r="D6587" s="196">
        <v>318</v>
      </c>
      <c r="E6587" s="197" t="s">
        <v>144</v>
      </c>
      <c r="F6587" s="196" t="s">
        <v>144</v>
      </c>
      <c r="G6587" s="196">
        <v>95364</v>
      </c>
      <c r="H6587" s="196" t="s">
        <v>12224</v>
      </c>
      <c r="I6587" s="196" t="s">
        <v>5986</v>
      </c>
      <c r="J6587" s="196" t="s">
        <v>5503</v>
      </c>
      <c r="K6587" s="197">
        <v>0.08</v>
      </c>
      <c r="L6587" s="196" t="s">
        <v>12068</v>
      </c>
    </row>
    <row r="6588" spans="1:12" ht="15.75">
      <c r="A6588" s="196" t="s">
        <v>10253</v>
      </c>
      <c r="B6588" s="196" t="s">
        <v>11527</v>
      </c>
      <c r="C6588" s="196" t="s">
        <v>11788</v>
      </c>
      <c r="D6588" s="196">
        <v>318</v>
      </c>
      <c r="E6588" s="197" t="s">
        <v>144</v>
      </c>
      <c r="F6588" s="196" t="s">
        <v>144</v>
      </c>
      <c r="G6588" s="196">
        <v>95365</v>
      </c>
      <c r="H6588" s="196" t="s">
        <v>12225</v>
      </c>
      <c r="I6588" s="196" t="s">
        <v>5986</v>
      </c>
      <c r="J6588" s="196" t="s">
        <v>5503</v>
      </c>
      <c r="K6588" s="197">
        <v>0.09</v>
      </c>
      <c r="L6588" s="196" t="s">
        <v>12068</v>
      </c>
    </row>
    <row r="6589" spans="1:12" ht="15.75">
      <c r="A6589" s="196" t="s">
        <v>10253</v>
      </c>
      <c r="B6589" s="196" t="s">
        <v>11527</v>
      </c>
      <c r="C6589" s="196" t="s">
        <v>11788</v>
      </c>
      <c r="D6589" s="196">
        <v>318</v>
      </c>
      <c r="E6589" s="197" t="s">
        <v>144</v>
      </c>
      <c r="F6589" s="196" t="s">
        <v>144</v>
      </c>
      <c r="G6589" s="196">
        <v>95366</v>
      </c>
      <c r="H6589" s="196" t="s">
        <v>12226</v>
      </c>
      <c r="I6589" s="196" t="s">
        <v>5986</v>
      </c>
      <c r="J6589" s="196" t="s">
        <v>5503</v>
      </c>
      <c r="K6589" s="197">
        <v>7.0000000000000007E-2</v>
      </c>
      <c r="L6589" s="196" t="s">
        <v>12068</v>
      </c>
    </row>
    <row r="6590" spans="1:12" ht="15.75">
      <c r="A6590" s="196" t="s">
        <v>10253</v>
      </c>
      <c r="B6590" s="196" t="s">
        <v>11527</v>
      </c>
      <c r="C6590" s="196" t="s">
        <v>11788</v>
      </c>
      <c r="D6590" s="196">
        <v>318</v>
      </c>
      <c r="E6590" s="197" t="s">
        <v>144</v>
      </c>
      <c r="F6590" s="196" t="s">
        <v>144</v>
      </c>
      <c r="G6590" s="196">
        <v>95367</v>
      </c>
      <c r="H6590" s="196" t="s">
        <v>12227</v>
      </c>
      <c r="I6590" s="196" t="s">
        <v>5986</v>
      </c>
      <c r="J6590" s="196" t="s">
        <v>5503</v>
      </c>
      <c r="K6590" s="197">
        <v>0.08</v>
      </c>
      <c r="L6590" s="196" t="s">
        <v>12068</v>
      </c>
    </row>
    <row r="6591" spans="1:12" ht="15.75">
      <c r="A6591" s="196" t="s">
        <v>10253</v>
      </c>
      <c r="B6591" s="196" t="s">
        <v>11527</v>
      </c>
      <c r="C6591" s="196" t="s">
        <v>11788</v>
      </c>
      <c r="D6591" s="196">
        <v>318</v>
      </c>
      <c r="E6591" s="197" t="s">
        <v>144</v>
      </c>
      <c r="F6591" s="196" t="s">
        <v>144</v>
      </c>
      <c r="G6591" s="196">
        <v>95368</v>
      </c>
      <c r="H6591" s="196" t="s">
        <v>12228</v>
      </c>
      <c r="I6591" s="196" t="s">
        <v>5986</v>
      </c>
      <c r="J6591" s="196" t="s">
        <v>5503</v>
      </c>
      <c r="K6591" s="197">
        <v>0.12</v>
      </c>
      <c r="L6591" s="196" t="s">
        <v>12068</v>
      </c>
    </row>
    <row r="6592" spans="1:12" ht="15.75">
      <c r="A6592" s="196" t="s">
        <v>10253</v>
      </c>
      <c r="B6592" s="196" t="s">
        <v>11527</v>
      </c>
      <c r="C6592" s="196" t="s">
        <v>11788</v>
      </c>
      <c r="D6592" s="196">
        <v>318</v>
      </c>
      <c r="E6592" s="197" t="s">
        <v>144</v>
      </c>
      <c r="F6592" s="196" t="s">
        <v>144</v>
      </c>
      <c r="G6592" s="196">
        <v>95369</v>
      </c>
      <c r="H6592" s="196" t="s">
        <v>12229</v>
      </c>
      <c r="I6592" s="196" t="s">
        <v>5986</v>
      </c>
      <c r="J6592" s="196" t="s">
        <v>5503</v>
      </c>
      <c r="K6592" s="197">
        <v>0.08</v>
      </c>
      <c r="L6592" s="196" t="s">
        <v>12068</v>
      </c>
    </row>
    <row r="6593" spans="1:12" ht="15.75">
      <c r="A6593" s="196" t="s">
        <v>10253</v>
      </c>
      <c r="B6593" s="196" t="s">
        <v>11527</v>
      </c>
      <c r="C6593" s="196" t="s">
        <v>11788</v>
      </c>
      <c r="D6593" s="196">
        <v>318</v>
      </c>
      <c r="E6593" s="197" t="s">
        <v>144</v>
      </c>
      <c r="F6593" s="196" t="s">
        <v>144</v>
      </c>
      <c r="G6593" s="196">
        <v>95370</v>
      </c>
      <c r="H6593" s="196" t="s">
        <v>12230</v>
      </c>
      <c r="I6593" s="196" t="s">
        <v>5986</v>
      </c>
      <c r="J6593" s="196" t="s">
        <v>5503</v>
      </c>
      <c r="K6593" s="197">
        <v>0.19</v>
      </c>
      <c r="L6593" s="196" t="s">
        <v>12068</v>
      </c>
    </row>
    <row r="6594" spans="1:12" ht="15.75">
      <c r="A6594" s="196" t="s">
        <v>10253</v>
      </c>
      <c r="B6594" s="196" t="s">
        <v>11527</v>
      </c>
      <c r="C6594" s="196" t="s">
        <v>11788</v>
      </c>
      <c r="D6594" s="196">
        <v>318</v>
      </c>
      <c r="E6594" s="197" t="s">
        <v>144</v>
      </c>
      <c r="F6594" s="196" t="s">
        <v>144</v>
      </c>
      <c r="G6594" s="196">
        <v>95371</v>
      </c>
      <c r="H6594" s="196" t="s">
        <v>12231</v>
      </c>
      <c r="I6594" s="196" t="s">
        <v>5986</v>
      </c>
      <c r="J6594" s="196" t="s">
        <v>5884</v>
      </c>
      <c r="K6594" s="197">
        <v>0.25</v>
      </c>
      <c r="L6594" s="196" t="s">
        <v>12068</v>
      </c>
    </row>
    <row r="6595" spans="1:12" ht="15.75">
      <c r="A6595" s="196" t="s">
        <v>10253</v>
      </c>
      <c r="B6595" s="196" t="s">
        <v>11527</v>
      </c>
      <c r="C6595" s="196" t="s">
        <v>11788</v>
      </c>
      <c r="D6595" s="196">
        <v>318</v>
      </c>
      <c r="E6595" s="197" t="s">
        <v>144</v>
      </c>
      <c r="F6595" s="196" t="s">
        <v>144</v>
      </c>
      <c r="G6595" s="196">
        <v>95372</v>
      </c>
      <c r="H6595" s="196" t="s">
        <v>12232</v>
      </c>
      <c r="I6595" s="196" t="s">
        <v>5986</v>
      </c>
      <c r="J6595" s="196" t="s">
        <v>5884</v>
      </c>
      <c r="K6595" s="197">
        <v>0.17</v>
      </c>
      <c r="L6595" s="196" t="s">
        <v>12068</v>
      </c>
    </row>
    <row r="6596" spans="1:12" ht="15.75">
      <c r="A6596" s="196" t="s">
        <v>10253</v>
      </c>
      <c r="B6596" s="196" t="s">
        <v>11527</v>
      </c>
      <c r="C6596" s="196" t="s">
        <v>11788</v>
      </c>
      <c r="D6596" s="196">
        <v>318</v>
      </c>
      <c r="E6596" s="197" t="s">
        <v>144</v>
      </c>
      <c r="F6596" s="196" t="s">
        <v>144</v>
      </c>
      <c r="G6596" s="196">
        <v>95373</v>
      </c>
      <c r="H6596" s="196" t="s">
        <v>12233</v>
      </c>
      <c r="I6596" s="196" t="s">
        <v>5986</v>
      </c>
      <c r="J6596" s="196" t="s">
        <v>5503</v>
      </c>
      <c r="K6596" s="197">
        <v>0.19</v>
      </c>
      <c r="L6596" s="196" t="s">
        <v>12068</v>
      </c>
    </row>
    <row r="6597" spans="1:12" ht="15.75">
      <c r="A6597" s="196" t="s">
        <v>10253</v>
      </c>
      <c r="B6597" s="196" t="s">
        <v>11527</v>
      </c>
      <c r="C6597" s="196" t="s">
        <v>11788</v>
      </c>
      <c r="D6597" s="196">
        <v>318</v>
      </c>
      <c r="E6597" s="197" t="s">
        <v>144</v>
      </c>
      <c r="F6597" s="196" t="s">
        <v>144</v>
      </c>
      <c r="G6597" s="196">
        <v>95374</v>
      </c>
      <c r="H6597" s="196" t="s">
        <v>12234</v>
      </c>
      <c r="I6597" s="196" t="s">
        <v>5986</v>
      </c>
      <c r="J6597" s="196" t="s">
        <v>5503</v>
      </c>
      <c r="K6597" s="197">
        <v>0.19</v>
      </c>
      <c r="L6597" s="196" t="s">
        <v>12068</v>
      </c>
    </row>
    <row r="6598" spans="1:12" ht="15.75">
      <c r="A6598" s="196" t="s">
        <v>10253</v>
      </c>
      <c r="B6598" s="196" t="s">
        <v>11527</v>
      </c>
      <c r="C6598" s="196" t="s">
        <v>11788</v>
      </c>
      <c r="D6598" s="196">
        <v>318</v>
      </c>
      <c r="E6598" s="197" t="s">
        <v>144</v>
      </c>
      <c r="F6598" s="196" t="s">
        <v>144</v>
      </c>
      <c r="G6598" s="196">
        <v>95375</v>
      </c>
      <c r="H6598" s="196" t="s">
        <v>12235</v>
      </c>
      <c r="I6598" s="196" t="s">
        <v>5986</v>
      </c>
      <c r="J6598" s="196" t="s">
        <v>5503</v>
      </c>
      <c r="K6598" s="197">
        <v>0.17</v>
      </c>
      <c r="L6598" s="196" t="s">
        <v>12068</v>
      </c>
    </row>
    <row r="6599" spans="1:12" ht="15.75">
      <c r="A6599" s="196" t="s">
        <v>10253</v>
      </c>
      <c r="B6599" s="196" t="s">
        <v>11527</v>
      </c>
      <c r="C6599" s="196" t="s">
        <v>11788</v>
      </c>
      <c r="D6599" s="196">
        <v>318</v>
      </c>
      <c r="E6599" s="197" t="s">
        <v>144</v>
      </c>
      <c r="F6599" s="196" t="s">
        <v>144</v>
      </c>
      <c r="G6599" s="196">
        <v>95376</v>
      </c>
      <c r="H6599" s="196" t="s">
        <v>12236</v>
      </c>
      <c r="I6599" s="196" t="s">
        <v>5986</v>
      </c>
      <c r="J6599" s="196" t="s">
        <v>5503</v>
      </c>
      <c r="K6599" s="197">
        <v>0.03</v>
      </c>
      <c r="L6599" s="196" t="s">
        <v>12068</v>
      </c>
    </row>
    <row r="6600" spans="1:12" ht="15.75">
      <c r="A6600" s="196" t="s">
        <v>10253</v>
      </c>
      <c r="B6600" s="196" t="s">
        <v>11527</v>
      </c>
      <c r="C6600" s="196" t="s">
        <v>11788</v>
      </c>
      <c r="D6600" s="196">
        <v>318</v>
      </c>
      <c r="E6600" s="197" t="s">
        <v>144</v>
      </c>
      <c r="F6600" s="196" t="s">
        <v>144</v>
      </c>
      <c r="G6600" s="196">
        <v>95377</v>
      </c>
      <c r="H6600" s="196" t="s">
        <v>12237</v>
      </c>
      <c r="I6600" s="196" t="s">
        <v>5986</v>
      </c>
      <c r="J6600" s="196" t="s">
        <v>5503</v>
      </c>
      <c r="K6600" s="197">
        <v>0.13</v>
      </c>
      <c r="L6600" s="196" t="s">
        <v>12068</v>
      </c>
    </row>
    <row r="6601" spans="1:12" ht="15.75">
      <c r="A6601" s="196" t="s">
        <v>10253</v>
      </c>
      <c r="B6601" s="196" t="s">
        <v>11527</v>
      </c>
      <c r="C6601" s="196" t="s">
        <v>11788</v>
      </c>
      <c r="D6601" s="196">
        <v>318</v>
      </c>
      <c r="E6601" s="197" t="s">
        <v>144</v>
      </c>
      <c r="F6601" s="196" t="s">
        <v>144</v>
      </c>
      <c r="G6601" s="196">
        <v>95378</v>
      </c>
      <c r="H6601" s="196" t="s">
        <v>12238</v>
      </c>
      <c r="I6601" s="196" t="s">
        <v>5986</v>
      </c>
      <c r="J6601" s="196" t="s">
        <v>5884</v>
      </c>
      <c r="K6601" s="197">
        <v>0.16</v>
      </c>
      <c r="L6601" s="196" t="s">
        <v>12068</v>
      </c>
    </row>
    <row r="6602" spans="1:12" ht="15.75">
      <c r="A6602" s="196" t="s">
        <v>10253</v>
      </c>
      <c r="B6602" s="196" t="s">
        <v>11527</v>
      </c>
      <c r="C6602" s="196" t="s">
        <v>11788</v>
      </c>
      <c r="D6602" s="196">
        <v>318</v>
      </c>
      <c r="E6602" s="197" t="s">
        <v>144</v>
      </c>
      <c r="F6602" s="196" t="s">
        <v>144</v>
      </c>
      <c r="G6602" s="196">
        <v>95379</v>
      </c>
      <c r="H6602" s="196" t="s">
        <v>12239</v>
      </c>
      <c r="I6602" s="196" t="s">
        <v>5986</v>
      </c>
      <c r="J6602" s="196" t="s">
        <v>5884</v>
      </c>
      <c r="K6602" s="197">
        <v>0.13</v>
      </c>
      <c r="L6602" s="196" t="s">
        <v>12068</v>
      </c>
    </row>
    <row r="6603" spans="1:12" ht="15.75">
      <c r="A6603" s="196" t="s">
        <v>10253</v>
      </c>
      <c r="B6603" s="196" t="s">
        <v>11527</v>
      </c>
      <c r="C6603" s="196" t="s">
        <v>11788</v>
      </c>
      <c r="D6603" s="196">
        <v>318</v>
      </c>
      <c r="E6603" s="197" t="s">
        <v>144</v>
      </c>
      <c r="F6603" s="196" t="s">
        <v>144</v>
      </c>
      <c r="G6603" s="196">
        <v>95380</v>
      </c>
      <c r="H6603" s="196" t="s">
        <v>12240</v>
      </c>
      <c r="I6603" s="196" t="s">
        <v>5986</v>
      </c>
      <c r="J6603" s="196" t="s">
        <v>5503</v>
      </c>
      <c r="K6603" s="197">
        <v>0.15</v>
      </c>
      <c r="L6603" s="196" t="s">
        <v>12068</v>
      </c>
    </row>
    <row r="6604" spans="1:12" ht="15.75">
      <c r="A6604" s="196" t="s">
        <v>10253</v>
      </c>
      <c r="B6604" s="196" t="s">
        <v>11527</v>
      </c>
      <c r="C6604" s="196" t="s">
        <v>11788</v>
      </c>
      <c r="D6604" s="196">
        <v>318</v>
      </c>
      <c r="E6604" s="197" t="s">
        <v>144</v>
      </c>
      <c r="F6604" s="196" t="s">
        <v>144</v>
      </c>
      <c r="G6604" s="196">
        <v>95382</v>
      </c>
      <c r="H6604" s="196" t="s">
        <v>12241</v>
      </c>
      <c r="I6604" s="196" t="s">
        <v>5986</v>
      </c>
      <c r="J6604" s="196" t="s">
        <v>5503</v>
      </c>
      <c r="K6604" s="197">
        <v>0.16</v>
      </c>
      <c r="L6604" s="196" t="s">
        <v>12068</v>
      </c>
    </row>
    <row r="6605" spans="1:12" ht="15.75">
      <c r="A6605" s="196" t="s">
        <v>10253</v>
      </c>
      <c r="B6605" s="196" t="s">
        <v>11527</v>
      </c>
      <c r="C6605" s="196" t="s">
        <v>11788</v>
      </c>
      <c r="D6605" s="196">
        <v>318</v>
      </c>
      <c r="E6605" s="197" t="s">
        <v>144</v>
      </c>
      <c r="F6605" s="196" t="s">
        <v>144</v>
      </c>
      <c r="G6605" s="196">
        <v>95383</v>
      </c>
      <c r="H6605" s="196" t="s">
        <v>12242</v>
      </c>
      <c r="I6605" s="196" t="s">
        <v>5986</v>
      </c>
      <c r="J6605" s="196" t="s">
        <v>5503</v>
      </c>
      <c r="K6605" s="197">
        <v>0.26</v>
      </c>
      <c r="L6605" s="196" t="s">
        <v>12068</v>
      </c>
    </row>
    <row r="6606" spans="1:12" ht="15.75">
      <c r="A6606" s="196" t="s">
        <v>10253</v>
      </c>
      <c r="B6606" s="196" t="s">
        <v>11527</v>
      </c>
      <c r="C6606" s="196" t="s">
        <v>11788</v>
      </c>
      <c r="D6606" s="196">
        <v>318</v>
      </c>
      <c r="E6606" s="197" t="s">
        <v>144</v>
      </c>
      <c r="F6606" s="196" t="s">
        <v>144</v>
      </c>
      <c r="G6606" s="196">
        <v>95384</v>
      </c>
      <c r="H6606" s="196" t="s">
        <v>12243</v>
      </c>
      <c r="I6606" s="196" t="s">
        <v>5986</v>
      </c>
      <c r="J6606" s="196" t="s">
        <v>5503</v>
      </c>
      <c r="K6606" s="197">
        <v>0.18</v>
      </c>
      <c r="L6606" s="196" t="s">
        <v>12068</v>
      </c>
    </row>
    <row r="6607" spans="1:12" ht="15.75">
      <c r="A6607" s="196" t="s">
        <v>10253</v>
      </c>
      <c r="B6607" s="196" t="s">
        <v>11527</v>
      </c>
      <c r="C6607" s="196" t="s">
        <v>11788</v>
      </c>
      <c r="D6607" s="196">
        <v>318</v>
      </c>
      <c r="E6607" s="197" t="s">
        <v>144</v>
      </c>
      <c r="F6607" s="196" t="s">
        <v>144</v>
      </c>
      <c r="G6607" s="196">
        <v>95385</v>
      </c>
      <c r="H6607" s="196" t="s">
        <v>12244</v>
      </c>
      <c r="I6607" s="196" t="s">
        <v>5986</v>
      </c>
      <c r="J6607" s="196" t="s">
        <v>5503</v>
      </c>
      <c r="K6607" s="197">
        <v>0.15</v>
      </c>
      <c r="L6607" s="196" t="s">
        <v>12068</v>
      </c>
    </row>
    <row r="6608" spans="1:12" ht="15.75">
      <c r="A6608" s="196" t="s">
        <v>10253</v>
      </c>
      <c r="B6608" s="196" t="s">
        <v>11527</v>
      </c>
      <c r="C6608" s="196" t="s">
        <v>11788</v>
      </c>
      <c r="D6608" s="196">
        <v>318</v>
      </c>
      <c r="E6608" s="197" t="s">
        <v>144</v>
      </c>
      <c r="F6608" s="196" t="s">
        <v>144</v>
      </c>
      <c r="G6608" s="196">
        <v>95386</v>
      </c>
      <c r="H6608" s="196" t="s">
        <v>12245</v>
      </c>
      <c r="I6608" s="196" t="s">
        <v>5986</v>
      </c>
      <c r="J6608" s="196" t="s">
        <v>5503</v>
      </c>
      <c r="K6608" s="197">
        <v>0.1</v>
      </c>
      <c r="L6608" s="196" t="s">
        <v>12068</v>
      </c>
    </row>
    <row r="6609" spans="1:12" ht="15.75">
      <c r="A6609" s="196" t="s">
        <v>10253</v>
      </c>
      <c r="B6609" s="196" t="s">
        <v>11527</v>
      </c>
      <c r="C6609" s="196" t="s">
        <v>11788</v>
      </c>
      <c r="D6609" s="196">
        <v>318</v>
      </c>
      <c r="E6609" s="197" t="s">
        <v>144</v>
      </c>
      <c r="F6609" s="196" t="s">
        <v>144</v>
      </c>
      <c r="G6609" s="196">
        <v>95387</v>
      </c>
      <c r="H6609" s="196" t="s">
        <v>12246</v>
      </c>
      <c r="I6609" s="196" t="s">
        <v>5986</v>
      </c>
      <c r="J6609" s="196" t="s">
        <v>5503</v>
      </c>
      <c r="K6609" s="197">
        <v>0.16</v>
      </c>
      <c r="L6609" s="196" t="s">
        <v>12068</v>
      </c>
    </row>
    <row r="6610" spans="1:12" ht="15.75">
      <c r="A6610" s="196" t="s">
        <v>10253</v>
      </c>
      <c r="B6610" s="196" t="s">
        <v>11527</v>
      </c>
      <c r="C6610" s="196" t="s">
        <v>11788</v>
      </c>
      <c r="D6610" s="196">
        <v>318</v>
      </c>
      <c r="E6610" s="197" t="s">
        <v>144</v>
      </c>
      <c r="F6610" s="196" t="s">
        <v>144</v>
      </c>
      <c r="G6610" s="196">
        <v>95388</v>
      </c>
      <c r="H6610" s="196" t="s">
        <v>12247</v>
      </c>
      <c r="I6610" s="196" t="s">
        <v>5986</v>
      </c>
      <c r="J6610" s="196" t="s">
        <v>5503</v>
      </c>
      <c r="K6610" s="197">
        <v>0.05</v>
      </c>
      <c r="L6610" s="196" t="s">
        <v>12068</v>
      </c>
    </row>
    <row r="6611" spans="1:12" ht="15.75">
      <c r="A6611" s="196" t="s">
        <v>10253</v>
      </c>
      <c r="B6611" s="196" t="s">
        <v>11527</v>
      </c>
      <c r="C6611" s="196" t="s">
        <v>11788</v>
      </c>
      <c r="D6611" s="196">
        <v>318</v>
      </c>
      <c r="E6611" s="197" t="s">
        <v>144</v>
      </c>
      <c r="F6611" s="196" t="s">
        <v>144</v>
      </c>
      <c r="G6611" s="196">
        <v>95389</v>
      </c>
      <c r="H6611" s="196" t="s">
        <v>12248</v>
      </c>
      <c r="I6611" s="196" t="s">
        <v>5986</v>
      </c>
      <c r="J6611" s="196" t="s">
        <v>5503</v>
      </c>
      <c r="K6611" s="197">
        <v>7.0000000000000007E-2</v>
      </c>
      <c r="L6611" s="196" t="s">
        <v>12068</v>
      </c>
    </row>
    <row r="6612" spans="1:12" ht="15.75">
      <c r="A6612" s="196" t="s">
        <v>10253</v>
      </c>
      <c r="B6612" s="196" t="s">
        <v>11527</v>
      </c>
      <c r="C6612" s="196" t="s">
        <v>11788</v>
      </c>
      <c r="D6612" s="196">
        <v>318</v>
      </c>
      <c r="E6612" s="197" t="s">
        <v>144</v>
      </c>
      <c r="F6612" s="196" t="s">
        <v>144</v>
      </c>
      <c r="G6612" s="196">
        <v>95390</v>
      </c>
      <c r="H6612" s="196" t="s">
        <v>12249</v>
      </c>
      <c r="I6612" s="196" t="s">
        <v>5986</v>
      </c>
      <c r="J6612" s="196" t="s">
        <v>5503</v>
      </c>
      <c r="K6612" s="197">
        <v>0.05</v>
      </c>
      <c r="L6612" s="196" t="s">
        <v>12068</v>
      </c>
    </row>
    <row r="6613" spans="1:12" ht="15.75">
      <c r="A6613" s="196" t="s">
        <v>10253</v>
      </c>
      <c r="B6613" s="196" t="s">
        <v>11527</v>
      </c>
      <c r="C6613" s="196" t="s">
        <v>11788</v>
      </c>
      <c r="D6613" s="196">
        <v>318</v>
      </c>
      <c r="E6613" s="197" t="s">
        <v>144</v>
      </c>
      <c r="F6613" s="196" t="s">
        <v>144</v>
      </c>
      <c r="G6613" s="196">
        <v>95391</v>
      </c>
      <c r="H6613" s="196" t="s">
        <v>12250</v>
      </c>
      <c r="I6613" s="196" t="s">
        <v>5986</v>
      </c>
      <c r="J6613" s="196" t="s">
        <v>5503</v>
      </c>
      <c r="K6613" s="197">
        <v>0.09</v>
      </c>
      <c r="L6613" s="196" t="s">
        <v>12068</v>
      </c>
    </row>
    <row r="6614" spans="1:12" ht="15.75">
      <c r="A6614" s="196" t="s">
        <v>10253</v>
      </c>
      <c r="B6614" s="196" t="s">
        <v>11527</v>
      </c>
      <c r="C6614" s="196" t="s">
        <v>11788</v>
      </c>
      <c r="D6614" s="196">
        <v>318</v>
      </c>
      <c r="E6614" s="197" t="s">
        <v>144</v>
      </c>
      <c r="F6614" s="196" t="s">
        <v>144</v>
      </c>
      <c r="G6614" s="196">
        <v>95392</v>
      </c>
      <c r="H6614" s="196" t="s">
        <v>12251</v>
      </c>
      <c r="I6614" s="196" t="s">
        <v>5986</v>
      </c>
      <c r="J6614" s="196" t="s">
        <v>5884</v>
      </c>
      <c r="K6614" s="197">
        <v>0.09</v>
      </c>
      <c r="L6614" s="196" t="s">
        <v>12068</v>
      </c>
    </row>
    <row r="6615" spans="1:12" ht="15.75">
      <c r="A6615" s="196" t="s">
        <v>10253</v>
      </c>
      <c r="B6615" s="196" t="s">
        <v>11527</v>
      </c>
      <c r="C6615" s="196" t="s">
        <v>11788</v>
      </c>
      <c r="D6615" s="196">
        <v>318</v>
      </c>
      <c r="E6615" s="197" t="s">
        <v>144</v>
      </c>
      <c r="F6615" s="196" t="s">
        <v>144</v>
      </c>
      <c r="G6615" s="196">
        <v>95393</v>
      </c>
      <c r="H6615" s="196" t="s">
        <v>12252</v>
      </c>
      <c r="I6615" s="196" t="s">
        <v>5986</v>
      </c>
      <c r="J6615" s="196" t="s">
        <v>5503</v>
      </c>
      <c r="K6615" s="197">
        <v>0.47</v>
      </c>
      <c r="L6615" s="196" t="s">
        <v>12068</v>
      </c>
    </row>
    <row r="6616" spans="1:12" ht="15.75">
      <c r="A6616" s="196" t="s">
        <v>10253</v>
      </c>
      <c r="B6616" s="196" t="s">
        <v>11527</v>
      </c>
      <c r="C6616" s="196" t="s">
        <v>11788</v>
      </c>
      <c r="D6616" s="196">
        <v>318</v>
      </c>
      <c r="E6616" s="197" t="s">
        <v>144</v>
      </c>
      <c r="F6616" s="196" t="s">
        <v>144</v>
      </c>
      <c r="G6616" s="196">
        <v>95394</v>
      </c>
      <c r="H6616" s="196" t="s">
        <v>12253</v>
      </c>
      <c r="I6616" s="196" t="s">
        <v>5986</v>
      </c>
      <c r="J6616" s="196" t="s">
        <v>5503</v>
      </c>
      <c r="K6616" s="197">
        <v>0.39</v>
      </c>
      <c r="L6616" s="196" t="s">
        <v>12068</v>
      </c>
    </row>
    <row r="6617" spans="1:12" ht="15.75">
      <c r="A6617" s="196" t="s">
        <v>10253</v>
      </c>
      <c r="B6617" s="196" t="s">
        <v>11527</v>
      </c>
      <c r="C6617" s="196" t="s">
        <v>11788</v>
      </c>
      <c r="D6617" s="196">
        <v>318</v>
      </c>
      <c r="E6617" s="197" t="s">
        <v>144</v>
      </c>
      <c r="F6617" s="196" t="s">
        <v>144</v>
      </c>
      <c r="G6617" s="196">
        <v>95395</v>
      </c>
      <c r="H6617" s="196" t="s">
        <v>12254</v>
      </c>
      <c r="I6617" s="196" t="s">
        <v>5986</v>
      </c>
      <c r="J6617" s="196" t="s">
        <v>5503</v>
      </c>
      <c r="K6617" s="197">
        <v>0.56000000000000005</v>
      </c>
      <c r="L6617" s="196" t="s">
        <v>12068</v>
      </c>
    </row>
    <row r="6618" spans="1:12" ht="15.75">
      <c r="A6618" s="196" t="s">
        <v>10253</v>
      </c>
      <c r="B6618" s="196" t="s">
        <v>11527</v>
      </c>
      <c r="C6618" s="196" t="s">
        <v>11788</v>
      </c>
      <c r="D6618" s="196">
        <v>318</v>
      </c>
      <c r="E6618" s="197" t="s">
        <v>144</v>
      </c>
      <c r="F6618" s="196" t="s">
        <v>144</v>
      </c>
      <c r="G6618" s="196">
        <v>95396</v>
      </c>
      <c r="H6618" s="196" t="s">
        <v>12255</v>
      </c>
      <c r="I6618" s="196" t="s">
        <v>5986</v>
      </c>
      <c r="J6618" s="196" t="s">
        <v>5503</v>
      </c>
      <c r="K6618" s="197">
        <v>0.74</v>
      </c>
      <c r="L6618" s="196" t="s">
        <v>12068</v>
      </c>
    </row>
    <row r="6619" spans="1:12" ht="15.75">
      <c r="A6619" s="196" t="s">
        <v>10253</v>
      </c>
      <c r="B6619" s="196" t="s">
        <v>11527</v>
      </c>
      <c r="C6619" s="196" t="s">
        <v>11788</v>
      </c>
      <c r="D6619" s="196">
        <v>318</v>
      </c>
      <c r="E6619" s="197" t="s">
        <v>144</v>
      </c>
      <c r="F6619" s="196" t="s">
        <v>144</v>
      </c>
      <c r="G6619" s="196">
        <v>95397</v>
      </c>
      <c r="H6619" s="196" t="s">
        <v>12256</v>
      </c>
      <c r="I6619" s="196" t="s">
        <v>5986</v>
      </c>
      <c r="J6619" s="196" t="s">
        <v>5503</v>
      </c>
      <c r="K6619" s="197">
        <v>0.1</v>
      </c>
      <c r="L6619" s="196" t="s">
        <v>12068</v>
      </c>
    </row>
    <row r="6620" spans="1:12" ht="15.75">
      <c r="A6620" s="196" t="s">
        <v>10253</v>
      </c>
      <c r="B6620" s="196" t="s">
        <v>11527</v>
      </c>
      <c r="C6620" s="196" t="s">
        <v>11788</v>
      </c>
      <c r="D6620" s="196">
        <v>318</v>
      </c>
      <c r="E6620" s="197" t="s">
        <v>144</v>
      </c>
      <c r="F6620" s="196" t="s">
        <v>144</v>
      </c>
      <c r="G6620" s="196">
        <v>95398</v>
      </c>
      <c r="H6620" s="196" t="s">
        <v>12257</v>
      </c>
      <c r="I6620" s="196" t="s">
        <v>5986</v>
      </c>
      <c r="J6620" s="196" t="s">
        <v>5503</v>
      </c>
      <c r="K6620" s="197">
        <v>7.0000000000000007E-2</v>
      </c>
      <c r="L6620" s="196" t="s">
        <v>12068</v>
      </c>
    </row>
    <row r="6621" spans="1:12" ht="15.75">
      <c r="A6621" s="196" t="s">
        <v>10253</v>
      </c>
      <c r="B6621" s="196" t="s">
        <v>11527</v>
      </c>
      <c r="C6621" s="196" t="s">
        <v>11788</v>
      </c>
      <c r="D6621" s="196">
        <v>318</v>
      </c>
      <c r="E6621" s="197" t="s">
        <v>144</v>
      </c>
      <c r="F6621" s="196" t="s">
        <v>144</v>
      </c>
      <c r="G6621" s="196">
        <v>95399</v>
      </c>
      <c r="H6621" s="196" t="s">
        <v>12258</v>
      </c>
      <c r="I6621" s="196" t="s">
        <v>5986</v>
      </c>
      <c r="J6621" s="196" t="s">
        <v>5503</v>
      </c>
      <c r="K6621" s="197">
        <v>0.04</v>
      </c>
      <c r="L6621" s="196" t="s">
        <v>12068</v>
      </c>
    </row>
    <row r="6622" spans="1:12" ht="15.75">
      <c r="A6622" s="196" t="s">
        <v>10253</v>
      </c>
      <c r="B6622" s="196" t="s">
        <v>11527</v>
      </c>
      <c r="C6622" s="196" t="s">
        <v>11788</v>
      </c>
      <c r="D6622" s="196">
        <v>318</v>
      </c>
      <c r="E6622" s="197" t="s">
        <v>144</v>
      </c>
      <c r="F6622" s="196" t="s">
        <v>144</v>
      </c>
      <c r="G6622" s="196">
        <v>95400</v>
      </c>
      <c r="H6622" s="196" t="s">
        <v>12259</v>
      </c>
      <c r="I6622" s="196" t="s">
        <v>5986</v>
      </c>
      <c r="J6622" s="196" t="s">
        <v>5503</v>
      </c>
      <c r="K6622" s="197">
        <v>0.08</v>
      </c>
      <c r="L6622" s="196" t="s">
        <v>12068</v>
      </c>
    </row>
    <row r="6623" spans="1:12" ht="15.75">
      <c r="A6623" s="196" t="s">
        <v>10253</v>
      </c>
      <c r="B6623" s="196" t="s">
        <v>11527</v>
      </c>
      <c r="C6623" s="196" t="s">
        <v>11788</v>
      </c>
      <c r="D6623" s="196">
        <v>318</v>
      </c>
      <c r="E6623" s="197" t="s">
        <v>144</v>
      </c>
      <c r="F6623" s="196" t="s">
        <v>144</v>
      </c>
      <c r="G6623" s="196">
        <v>95401</v>
      </c>
      <c r="H6623" s="196" t="s">
        <v>12260</v>
      </c>
      <c r="I6623" s="196" t="s">
        <v>5986</v>
      </c>
      <c r="J6623" s="196" t="s">
        <v>5884</v>
      </c>
      <c r="K6623" s="197">
        <v>0.25</v>
      </c>
      <c r="L6623" s="196" t="s">
        <v>12068</v>
      </c>
    </row>
    <row r="6624" spans="1:12" ht="15.75">
      <c r="A6624" s="196" t="s">
        <v>10253</v>
      </c>
      <c r="B6624" s="196" t="s">
        <v>11527</v>
      </c>
      <c r="C6624" s="196" t="s">
        <v>11788</v>
      </c>
      <c r="D6624" s="196">
        <v>318</v>
      </c>
      <c r="E6624" s="197" t="s">
        <v>144</v>
      </c>
      <c r="F6624" s="196" t="s">
        <v>144</v>
      </c>
      <c r="G6624" s="196">
        <v>95402</v>
      </c>
      <c r="H6624" s="196" t="s">
        <v>12261</v>
      </c>
      <c r="I6624" s="196" t="s">
        <v>5986</v>
      </c>
      <c r="J6624" s="196" t="s">
        <v>5884</v>
      </c>
      <c r="K6624" s="197">
        <v>0.95</v>
      </c>
      <c r="L6624" s="196" t="s">
        <v>12068</v>
      </c>
    </row>
    <row r="6625" spans="1:12" ht="15.75">
      <c r="A6625" s="196" t="s">
        <v>10253</v>
      </c>
      <c r="B6625" s="196" t="s">
        <v>11527</v>
      </c>
      <c r="C6625" s="196" t="s">
        <v>11788</v>
      </c>
      <c r="D6625" s="196">
        <v>318</v>
      </c>
      <c r="E6625" s="197" t="s">
        <v>144</v>
      </c>
      <c r="F6625" s="196" t="s">
        <v>144</v>
      </c>
      <c r="G6625" s="196">
        <v>95403</v>
      </c>
      <c r="H6625" s="196" t="s">
        <v>12262</v>
      </c>
      <c r="I6625" s="196" t="s">
        <v>5986</v>
      </c>
      <c r="J6625" s="196" t="s">
        <v>5503</v>
      </c>
      <c r="K6625" s="197">
        <v>1.08</v>
      </c>
      <c r="L6625" s="196" t="s">
        <v>12068</v>
      </c>
    </row>
    <row r="6626" spans="1:12" ht="15.75">
      <c r="A6626" s="196" t="s">
        <v>10253</v>
      </c>
      <c r="B6626" s="196" t="s">
        <v>11527</v>
      </c>
      <c r="C6626" s="196" t="s">
        <v>11788</v>
      </c>
      <c r="D6626" s="196">
        <v>318</v>
      </c>
      <c r="E6626" s="197" t="s">
        <v>144</v>
      </c>
      <c r="F6626" s="196" t="s">
        <v>144</v>
      </c>
      <c r="G6626" s="196">
        <v>95404</v>
      </c>
      <c r="H6626" s="196" t="s">
        <v>12263</v>
      </c>
      <c r="I6626" s="196" t="s">
        <v>5986</v>
      </c>
      <c r="J6626" s="196" t="s">
        <v>5503</v>
      </c>
      <c r="K6626" s="197">
        <v>1.48</v>
      </c>
      <c r="L6626" s="196" t="s">
        <v>12068</v>
      </c>
    </row>
    <row r="6627" spans="1:12" ht="15.75">
      <c r="A6627" s="196" t="s">
        <v>10253</v>
      </c>
      <c r="B6627" s="196" t="s">
        <v>11527</v>
      </c>
      <c r="C6627" s="196" t="s">
        <v>11788</v>
      </c>
      <c r="D6627" s="196">
        <v>318</v>
      </c>
      <c r="E6627" s="197" t="s">
        <v>144</v>
      </c>
      <c r="F6627" s="196" t="s">
        <v>144</v>
      </c>
      <c r="G6627" s="196">
        <v>95405</v>
      </c>
      <c r="H6627" s="196" t="s">
        <v>12264</v>
      </c>
      <c r="I6627" s="196" t="s">
        <v>5986</v>
      </c>
      <c r="J6627" s="196" t="s">
        <v>5503</v>
      </c>
      <c r="K6627" s="197">
        <v>0.38</v>
      </c>
      <c r="L6627" s="196" t="s">
        <v>12068</v>
      </c>
    </row>
    <row r="6628" spans="1:12" ht="15.75">
      <c r="A6628" s="196" t="s">
        <v>10253</v>
      </c>
      <c r="B6628" s="196" t="s">
        <v>11527</v>
      </c>
      <c r="C6628" s="196" t="s">
        <v>11788</v>
      </c>
      <c r="D6628" s="196">
        <v>318</v>
      </c>
      <c r="E6628" s="197" t="s">
        <v>144</v>
      </c>
      <c r="F6628" s="196" t="s">
        <v>144</v>
      </c>
      <c r="G6628" s="196">
        <v>95406</v>
      </c>
      <c r="H6628" s="196" t="s">
        <v>12265</v>
      </c>
      <c r="I6628" s="196" t="s">
        <v>5986</v>
      </c>
      <c r="J6628" s="196" t="s">
        <v>5884</v>
      </c>
      <c r="K6628" s="197">
        <v>0.09</v>
      </c>
      <c r="L6628" s="196" t="s">
        <v>12068</v>
      </c>
    </row>
    <row r="6629" spans="1:12" ht="15.75">
      <c r="A6629" s="196" t="s">
        <v>10253</v>
      </c>
      <c r="B6629" s="196" t="s">
        <v>11527</v>
      </c>
      <c r="C6629" s="196" t="s">
        <v>11788</v>
      </c>
      <c r="D6629" s="196">
        <v>318</v>
      </c>
      <c r="E6629" s="197" t="s">
        <v>144</v>
      </c>
      <c r="F6629" s="196" t="s">
        <v>144</v>
      </c>
      <c r="G6629" s="196">
        <v>95407</v>
      </c>
      <c r="H6629" s="196" t="s">
        <v>12266</v>
      </c>
      <c r="I6629" s="196" t="s">
        <v>5986</v>
      </c>
      <c r="J6629" s="196" t="s">
        <v>5503</v>
      </c>
      <c r="K6629" s="197">
        <v>2.58</v>
      </c>
      <c r="L6629" s="196" t="s">
        <v>12068</v>
      </c>
    </row>
    <row r="6630" spans="1:12" ht="15.75">
      <c r="A6630" s="196" t="s">
        <v>10253</v>
      </c>
      <c r="B6630" s="196" t="s">
        <v>11527</v>
      </c>
      <c r="C6630" s="196" t="s">
        <v>11788</v>
      </c>
      <c r="D6630" s="196">
        <v>318</v>
      </c>
      <c r="E6630" s="197" t="s">
        <v>144</v>
      </c>
      <c r="F6630" s="196" t="s">
        <v>144</v>
      </c>
      <c r="G6630" s="196">
        <v>95408</v>
      </c>
      <c r="H6630" s="196" t="s">
        <v>12267</v>
      </c>
      <c r="I6630" s="196" t="s">
        <v>12166</v>
      </c>
      <c r="J6630" s="196" t="s">
        <v>5503</v>
      </c>
      <c r="K6630" s="197">
        <v>6.92</v>
      </c>
      <c r="L6630" s="196" t="s">
        <v>12068</v>
      </c>
    </row>
    <row r="6631" spans="1:12" ht="15.75">
      <c r="A6631" s="196" t="s">
        <v>10253</v>
      </c>
      <c r="B6631" s="196" t="s">
        <v>11527</v>
      </c>
      <c r="C6631" s="196" t="s">
        <v>11788</v>
      </c>
      <c r="D6631" s="196">
        <v>318</v>
      </c>
      <c r="E6631" s="197" t="s">
        <v>144</v>
      </c>
      <c r="F6631" s="196" t="s">
        <v>144</v>
      </c>
      <c r="G6631" s="196">
        <v>95409</v>
      </c>
      <c r="H6631" s="196" t="s">
        <v>12268</v>
      </c>
      <c r="I6631" s="196" t="s">
        <v>12166</v>
      </c>
      <c r="J6631" s="196" t="s">
        <v>5503</v>
      </c>
      <c r="K6631" s="197">
        <v>13.39</v>
      </c>
      <c r="L6631" s="196" t="s">
        <v>12068</v>
      </c>
    </row>
    <row r="6632" spans="1:12" ht="15.75">
      <c r="A6632" s="196" t="s">
        <v>10253</v>
      </c>
      <c r="B6632" s="196" t="s">
        <v>11527</v>
      </c>
      <c r="C6632" s="196" t="s">
        <v>11788</v>
      </c>
      <c r="D6632" s="196">
        <v>318</v>
      </c>
      <c r="E6632" s="197" t="s">
        <v>144</v>
      </c>
      <c r="F6632" s="196" t="s">
        <v>144</v>
      </c>
      <c r="G6632" s="196">
        <v>95410</v>
      </c>
      <c r="H6632" s="196" t="s">
        <v>12269</v>
      </c>
      <c r="I6632" s="196" t="s">
        <v>12166</v>
      </c>
      <c r="J6632" s="196" t="s">
        <v>5503</v>
      </c>
      <c r="K6632" s="197">
        <v>6.27</v>
      </c>
      <c r="L6632" s="196" t="s">
        <v>12068</v>
      </c>
    </row>
    <row r="6633" spans="1:12" ht="15.75">
      <c r="A6633" s="196" t="s">
        <v>10253</v>
      </c>
      <c r="B6633" s="196" t="s">
        <v>11527</v>
      </c>
      <c r="C6633" s="196" t="s">
        <v>11788</v>
      </c>
      <c r="D6633" s="196">
        <v>318</v>
      </c>
      <c r="E6633" s="197" t="s">
        <v>144</v>
      </c>
      <c r="F6633" s="196" t="s">
        <v>144</v>
      </c>
      <c r="G6633" s="196">
        <v>95411</v>
      </c>
      <c r="H6633" s="196" t="s">
        <v>12270</v>
      </c>
      <c r="I6633" s="196" t="s">
        <v>12166</v>
      </c>
      <c r="J6633" s="196" t="s">
        <v>5503</v>
      </c>
      <c r="K6633" s="197">
        <v>11.97</v>
      </c>
      <c r="L6633" s="196" t="s">
        <v>12068</v>
      </c>
    </row>
    <row r="6634" spans="1:12" ht="15.75">
      <c r="A6634" s="196" t="s">
        <v>10253</v>
      </c>
      <c r="B6634" s="196" t="s">
        <v>11527</v>
      </c>
      <c r="C6634" s="196" t="s">
        <v>11788</v>
      </c>
      <c r="D6634" s="196">
        <v>318</v>
      </c>
      <c r="E6634" s="197" t="s">
        <v>144</v>
      </c>
      <c r="F6634" s="196" t="s">
        <v>144</v>
      </c>
      <c r="G6634" s="196">
        <v>95412</v>
      </c>
      <c r="H6634" s="196" t="s">
        <v>12271</v>
      </c>
      <c r="I6634" s="196" t="s">
        <v>12166</v>
      </c>
      <c r="J6634" s="196" t="s">
        <v>5503</v>
      </c>
      <c r="K6634" s="197">
        <v>14.31</v>
      </c>
      <c r="L6634" s="196" t="s">
        <v>12068</v>
      </c>
    </row>
    <row r="6635" spans="1:12" ht="15.75">
      <c r="A6635" s="196" t="s">
        <v>10253</v>
      </c>
      <c r="B6635" s="196" t="s">
        <v>11527</v>
      </c>
      <c r="C6635" s="196" t="s">
        <v>11788</v>
      </c>
      <c r="D6635" s="196">
        <v>318</v>
      </c>
      <c r="E6635" s="197" t="s">
        <v>144</v>
      </c>
      <c r="F6635" s="196" t="s">
        <v>144</v>
      </c>
      <c r="G6635" s="196">
        <v>95413</v>
      </c>
      <c r="H6635" s="196" t="s">
        <v>12272</v>
      </c>
      <c r="I6635" s="196" t="s">
        <v>12166</v>
      </c>
      <c r="J6635" s="196" t="s">
        <v>5503</v>
      </c>
      <c r="K6635" s="197">
        <v>13.02</v>
      </c>
      <c r="L6635" s="196" t="s">
        <v>12068</v>
      </c>
    </row>
    <row r="6636" spans="1:12" ht="15.75">
      <c r="A6636" s="196" t="s">
        <v>10253</v>
      </c>
      <c r="B6636" s="196" t="s">
        <v>11527</v>
      </c>
      <c r="C6636" s="196" t="s">
        <v>11788</v>
      </c>
      <c r="D6636" s="196">
        <v>318</v>
      </c>
      <c r="E6636" s="197" t="s">
        <v>144</v>
      </c>
      <c r="F6636" s="196" t="s">
        <v>144</v>
      </c>
      <c r="G6636" s="196">
        <v>95414</v>
      </c>
      <c r="H6636" s="196" t="s">
        <v>12273</v>
      </c>
      <c r="I6636" s="196" t="s">
        <v>12166</v>
      </c>
      <c r="J6636" s="196" t="s">
        <v>5503</v>
      </c>
      <c r="K6636" s="197">
        <v>64.84</v>
      </c>
      <c r="L6636" s="196" t="s">
        <v>12068</v>
      </c>
    </row>
    <row r="6637" spans="1:12" ht="15.75">
      <c r="A6637" s="196" t="s">
        <v>10253</v>
      </c>
      <c r="B6637" s="196" t="s">
        <v>11527</v>
      </c>
      <c r="C6637" s="196" t="s">
        <v>11788</v>
      </c>
      <c r="D6637" s="196">
        <v>318</v>
      </c>
      <c r="E6637" s="197" t="s">
        <v>144</v>
      </c>
      <c r="F6637" s="196" t="s">
        <v>144</v>
      </c>
      <c r="G6637" s="196">
        <v>95415</v>
      </c>
      <c r="H6637" s="196" t="s">
        <v>12274</v>
      </c>
      <c r="I6637" s="196" t="s">
        <v>12166</v>
      </c>
      <c r="J6637" s="196" t="s">
        <v>5503</v>
      </c>
      <c r="K6637" s="197">
        <v>131.06</v>
      </c>
      <c r="L6637" s="196" t="s">
        <v>12068</v>
      </c>
    </row>
    <row r="6638" spans="1:12" ht="15.75">
      <c r="A6638" s="196" t="s">
        <v>10253</v>
      </c>
      <c r="B6638" s="196" t="s">
        <v>11527</v>
      </c>
      <c r="C6638" s="196" t="s">
        <v>11788</v>
      </c>
      <c r="D6638" s="196">
        <v>318</v>
      </c>
      <c r="E6638" s="197" t="s">
        <v>144</v>
      </c>
      <c r="F6638" s="196" t="s">
        <v>144</v>
      </c>
      <c r="G6638" s="196">
        <v>95416</v>
      </c>
      <c r="H6638" s="196" t="s">
        <v>12275</v>
      </c>
      <c r="I6638" s="196" t="s">
        <v>12166</v>
      </c>
      <c r="J6638" s="196" t="s">
        <v>5503</v>
      </c>
      <c r="K6638" s="197">
        <v>10.91</v>
      </c>
      <c r="L6638" s="196" t="s">
        <v>12068</v>
      </c>
    </row>
    <row r="6639" spans="1:12" ht="15.75">
      <c r="A6639" s="196" t="s">
        <v>10253</v>
      </c>
      <c r="B6639" s="196" t="s">
        <v>11527</v>
      </c>
      <c r="C6639" s="196" t="s">
        <v>11788</v>
      </c>
      <c r="D6639" s="196">
        <v>318</v>
      </c>
      <c r="E6639" s="197" t="s">
        <v>144</v>
      </c>
      <c r="F6639" s="196" t="s">
        <v>144</v>
      </c>
      <c r="G6639" s="196">
        <v>95417</v>
      </c>
      <c r="H6639" s="196" t="s">
        <v>12276</v>
      </c>
      <c r="I6639" s="196" t="s">
        <v>12166</v>
      </c>
      <c r="J6639" s="196" t="s">
        <v>5503</v>
      </c>
      <c r="K6639" s="197">
        <v>149.18</v>
      </c>
      <c r="L6639" s="196" t="s">
        <v>12068</v>
      </c>
    </row>
    <row r="6640" spans="1:12" ht="15.75">
      <c r="A6640" s="196" t="s">
        <v>10253</v>
      </c>
      <c r="B6640" s="196" t="s">
        <v>11527</v>
      </c>
      <c r="C6640" s="196" t="s">
        <v>11788</v>
      </c>
      <c r="D6640" s="196">
        <v>318</v>
      </c>
      <c r="E6640" s="197" t="s">
        <v>144</v>
      </c>
      <c r="F6640" s="196" t="s">
        <v>144</v>
      </c>
      <c r="G6640" s="196">
        <v>95418</v>
      </c>
      <c r="H6640" s="196" t="s">
        <v>12277</v>
      </c>
      <c r="I6640" s="196" t="s">
        <v>12166</v>
      </c>
      <c r="J6640" s="196" t="s">
        <v>5503</v>
      </c>
      <c r="K6640" s="197">
        <v>203.92</v>
      </c>
      <c r="L6640" s="196" t="s">
        <v>12068</v>
      </c>
    </row>
    <row r="6641" spans="1:12" ht="15.75">
      <c r="A6641" s="196" t="s">
        <v>10253</v>
      </c>
      <c r="B6641" s="196" t="s">
        <v>11527</v>
      </c>
      <c r="C6641" s="196" t="s">
        <v>11788</v>
      </c>
      <c r="D6641" s="196">
        <v>318</v>
      </c>
      <c r="E6641" s="197" t="s">
        <v>144</v>
      </c>
      <c r="F6641" s="196" t="s">
        <v>144</v>
      </c>
      <c r="G6641" s="196">
        <v>95419</v>
      </c>
      <c r="H6641" s="196" t="s">
        <v>12278</v>
      </c>
      <c r="I6641" s="196" t="s">
        <v>12166</v>
      </c>
      <c r="J6641" s="196" t="s">
        <v>5503</v>
      </c>
      <c r="K6641" s="197">
        <v>54.86</v>
      </c>
      <c r="L6641" s="196" t="s">
        <v>12068</v>
      </c>
    </row>
    <row r="6642" spans="1:12" ht="15.75">
      <c r="A6642" s="196" t="s">
        <v>10253</v>
      </c>
      <c r="B6642" s="196" t="s">
        <v>11527</v>
      </c>
      <c r="C6642" s="196" t="s">
        <v>11788</v>
      </c>
      <c r="D6642" s="196">
        <v>318</v>
      </c>
      <c r="E6642" s="197" t="s">
        <v>144</v>
      </c>
      <c r="F6642" s="196" t="s">
        <v>144</v>
      </c>
      <c r="G6642" s="196">
        <v>95420</v>
      </c>
      <c r="H6642" s="196" t="s">
        <v>12279</v>
      </c>
      <c r="I6642" s="196" t="s">
        <v>12166</v>
      </c>
      <c r="J6642" s="196" t="s">
        <v>5503</v>
      </c>
      <c r="K6642" s="197">
        <v>77.930000000000007</v>
      </c>
      <c r="L6642" s="196" t="s">
        <v>12068</v>
      </c>
    </row>
    <row r="6643" spans="1:12" ht="15.75">
      <c r="A6643" s="196" t="s">
        <v>10253</v>
      </c>
      <c r="B6643" s="196" t="s">
        <v>11527</v>
      </c>
      <c r="C6643" s="196" t="s">
        <v>11788</v>
      </c>
      <c r="D6643" s="196">
        <v>318</v>
      </c>
      <c r="E6643" s="197" t="s">
        <v>144</v>
      </c>
      <c r="F6643" s="196" t="s">
        <v>144</v>
      </c>
      <c r="G6643" s="196">
        <v>95421</v>
      </c>
      <c r="H6643" s="196" t="s">
        <v>12280</v>
      </c>
      <c r="I6643" s="196" t="s">
        <v>12166</v>
      </c>
      <c r="J6643" s="196" t="s">
        <v>5503</v>
      </c>
      <c r="K6643" s="197">
        <v>103.03</v>
      </c>
      <c r="L6643" s="196" t="s">
        <v>12068</v>
      </c>
    </row>
    <row r="6644" spans="1:12" ht="15.75">
      <c r="A6644" s="196" t="s">
        <v>10253</v>
      </c>
      <c r="B6644" s="196" t="s">
        <v>11527</v>
      </c>
      <c r="C6644" s="196" t="s">
        <v>11788</v>
      </c>
      <c r="D6644" s="196">
        <v>318</v>
      </c>
      <c r="E6644" s="197" t="s">
        <v>144</v>
      </c>
      <c r="F6644" s="196" t="s">
        <v>144</v>
      </c>
      <c r="G6644" s="196">
        <v>95422</v>
      </c>
      <c r="H6644" s="196" t="s">
        <v>12281</v>
      </c>
      <c r="I6644" s="196" t="s">
        <v>12166</v>
      </c>
      <c r="J6644" s="196" t="s">
        <v>5503</v>
      </c>
      <c r="K6644" s="197">
        <v>34.89</v>
      </c>
      <c r="L6644" s="196" t="s">
        <v>12068</v>
      </c>
    </row>
    <row r="6645" spans="1:12" ht="15.75">
      <c r="A6645" s="196" t="s">
        <v>10253</v>
      </c>
      <c r="B6645" s="196" t="s">
        <v>11527</v>
      </c>
      <c r="C6645" s="196" t="s">
        <v>11788</v>
      </c>
      <c r="D6645" s="196">
        <v>318</v>
      </c>
      <c r="E6645" s="197" t="s">
        <v>144</v>
      </c>
      <c r="F6645" s="196" t="s">
        <v>144</v>
      </c>
      <c r="G6645" s="196">
        <v>95423</v>
      </c>
      <c r="H6645" s="196" t="s">
        <v>12282</v>
      </c>
      <c r="I6645" s="196" t="s">
        <v>12166</v>
      </c>
      <c r="J6645" s="196" t="s">
        <v>5503</v>
      </c>
      <c r="K6645" s="197">
        <v>52.95</v>
      </c>
      <c r="L6645" s="196" t="s">
        <v>12068</v>
      </c>
    </row>
    <row r="6646" spans="1:12" ht="15.75">
      <c r="A6646" s="196" t="s">
        <v>10253</v>
      </c>
      <c r="B6646" s="196" t="s">
        <v>11527</v>
      </c>
      <c r="C6646" s="196" t="s">
        <v>11788</v>
      </c>
      <c r="D6646" s="196">
        <v>318</v>
      </c>
      <c r="E6646" s="197" t="s">
        <v>144</v>
      </c>
      <c r="F6646" s="196" t="s">
        <v>144</v>
      </c>
      <c r="G6646" s="196">
        <v>95424</v>
      </c>
      <c r="H6646" s="196" t="s">
        <v>12283</v>
      </c>
      <c r="I6646" s="196" t="s">
        <v>12166</v>
      </c>
      <c r="J6646" s="196" t="s">
        <v>5503</v>
      </c>
      <c r="K6646" s="197">
        <v>13.83</v>
      </c>
      <c r="L6646" s="196" t="s">
        <v>12068</v>
      </c>
    </row>
    <row r="6647" spans="1:12" ht="15.75">
      <c r="A6647" s="196" t="s">
        <v>10253</v>
      </c>
      <c r="B6647" s="196" t="s">
        <v>11527</v>
      </c>
      <c r="C6647" s="196" t="s">
        <v>11788</v>
      </c>
      <c r="D6647" s="196">
        <v>318</v>
      </c>
      <c r="E6647" s="197" t="s">
        <v>144</v>
      </c>
      <c r="F6647" s="196" t="s">
        <v>144</v>
      </c>
      <c r="G6647" s="196">
        <v>100288</v>
      </c>
      <c r="H6647" s="196" t="s">
        <v>12284</v>
      </c>
      <c r="I6647" s="196" t="s">
        <v>5986</v>
      </c>
      <c r="J6647" s="196" t="s">
        <v>5503</v>
      </c>
      <c r="K6647" s="197">
        <v>0.04</v>
      </c>
      <c r="L6647" s="196" t="s">
        <v>12068</v>
      </c>
    </row>
    <row r="6648" spans="1:12" ht="15.75">
      <c r="A6648" s="196" t="s">
        <v>10253</v>
      </c>
      <c r="B6648" s="196" t="s">
        <v>11527</v>
      </c>
      <c r="C6648" s="196" t="s">
        <v>11788</v>
      </c>
      <c r="D6648" s="196">
        <v>318</v>
      </c>
      <c r="E6648" s="197" t="s">
        <v>144</v>
      </c>
      <c r="F6648" s="196" t="s">
        <v>144</v>
      </c>
      <c r="G6648" s="196">
        <v>100289</v>
      </c>
      <c r="H6648" s="196" t="s">
        <v>12285</v>
      </c>
      <c r="I6648" s="196" t="s">
        <v>5986</v>
      </c>
      <c r="J6648" s="196" t="s">
        <v>5503</v>
      </c>
      <c r="K6648" s="197">
        <v>17.5</v>
      </c>
      <c r="L6648" s="196" t="s">
        <v>12068</v>
      </c>
    </row>
    <row r="6649" spans="1:12" ht="15.75">
      <c r="A6649" s="196" t="s">
        <v>10253</v>
      </c>
      <c r="B6649" s="196" t="s">
        <v>11527</v>
      </c>
      <c r="C6649" s="196" t="s">
        <v>11788</v>
      </c>
      <c r="D6649" s="196">
        <v>318</v>
      </c>
      <c r="E6649" s="197" t="s">
        <v>144</v>
      </c>
      <c r="F6649" s="196" t="s">
        <v>144</v>
      </c>
      <c r="G6649" s="196">
        <v>100290</v>
      </c>
      <c r="H6649" s="196" t="s">
        <v>12286</v>
      </c>
      <c r="I6649" s="196" t="s">
        <v>5986</v>
      </c>
      <c r="J6649" s="196" t="s">
        <v>5503</v>
      </c>
      <c r="K6649" s="197">
        <v>7.0000000000000007E-2</v>
      </c>
      <c r="L6649" s="196" t="s">
        <v>12068</v>
      </c>
    </row>
    <row r="6650" spans="1:12" ht="15.75">
      <c r="A6650" s="196" t="s">
        <v>10253</v>
      </c>
      <c r="B6650" s="196" t="s">
        <v>11527</v>
      </c>
      <c r="C6650" s="196" t="s">
        <v>11788</v>
      </c>
      <c r="D6650" s="196">
        <v>318</v>
      </c>
      <c r="E6650" s="197" t="s">
        <v>144</v>
      </c>
      <c r="F6650" s="196" t="s">
        <v>144</v>
      </c>
      <c r="G6650" s="196">
        <v>100291</v>
      </c>
      <c r="H6650" s="196" t="s">
        <v>12287</v>
      </c>
      <c r="I6650" s="196" t="s">
        <v>5986</v>
      </c>
      <c r="J6650" s="196" t="s">
        <v>5503</v>
      </c>
      <c r="K6650" s="197">
        <v>0.12</v>
      </c>
      <c r="L6650" s="196" t="s">
        <v>12068</v>
      </c>
    </row>
    <row r="6651" spans="1:12" ht="15.75">
      <c r="A6651" s="196" t="s">
        <v>10253</v>
      </c>
      <c r="B6651" s="196" t="s">
        <v>11527</v>
      </c>
      <c r="C6651" s="196" t="s">
        <v>11788</v>
      </c>
      <c r="D6651" s="196">
        <v>318</v>
      </c>
      <c r="E6651" s="197" t="s">
        <v>144</v>
      </c>
      <c r="F6651" s="196" t="s">
        <v>144</v>
      </c>
      <c r="G6651" s="196">
        <v>100292</v>
      </c>
      <c r="H6651" s="196" t="s">
        <v>12288</v>
      </c>
      <c r="I6651" s="196" t="s">
        <v>5986</v>
      </c>
      <c r="J6651" s="196" t="s">
        <v>5503</v>
      </c>
      <c r="K6651" s="197">
        <v>0.47</v>
      </c>
      <c r="L6651" s="196" t="s">
        <v>12068</v>
      </c>
    </row>
    <row r="6652" spans="1:12" ht="15.75">
      <c r="A6652" s="196" t="s">
        <v>10253</v>
      </c>
      <c r="B6652" s="196" t="s">
        <v>11527</v>
      </c>
      <c r="C6652" s="196" t="s">
        <v>11788</v>
      </c>
      <c r="D6652" s="196">
        <v>318</v>
      </c>
      <c r="E6652" s="197" t="s">
        <v>144</v>
      </c>
      <c r="F6652" s="196" t="s">
        <v>144</v>
      </c>
      <c r="G6652" s="196">
        <v>100293</v>
      </c>
      <c r="H6652" s="196" t="s">
        <v>12289</v>
      </c>
      <c r="I6652" s="196" t="s">
        <v>5986</v>
      </c>
      <c r="J6652" s="196" t="s">
        <v>5503</v>
      </c>
      <c r="K6652" s="197">
        <v>0.12</v>
      </c>
      <c r="L6652" s="196" t="s">
        <v>12068</v>
      </c>
    </row>
    <row r="6653" spans="1:12" ht="15.75">
      <c r="A6653" s="196" t="s">
        <v>10253</v>
      </c>
      <c r="B6653" s="196" t="s">
        <v>11527</v>
      </c>
      <c r="C6653" s="196" t="s">
        <v>11788</v>
      </c>
      <c r="D6653" s="196">
        <v>318</v>
      </c>
      <c r="E6653" s="197" t="s">
        <v>144</v>
      </c>
      <c r="F6653" s="196" t="s">
        <v>144</v>
      </c>
      <c r="G6653" s="196">
        <v>100294</v>
      </c>
      <c r="H6653" s="196" t="s">
        <v>12290</v>
      </c>
      <c r="I6653" s="196" t="s">
        <v>5986</v>
      </c>
      <c r="J6653" s="196" t="s">
        <v>5503</v>
      </c>
      <c r="K6653" s="197">
        <v>0.26</v>
      </c>
      <c r="L6653" s="196" t="s">
        <v>12068</v>
      </c>
    </row>
    <row r="6654" spans="1:12" ht="15.75">
      <c r="A6654" s="196" t="s">
        <v>10253</v>
      </c>
      <c r="B6654" s="196" t="s">
        <v>11527</v>
      </c>
      <c r="C6654" s="196" t="s">
        <v>11788</v>
      </c>
      <c r="D6654" s="196">
        <v>318</v>
      </c>
      <c r="E6654" s="197" t="s">
        <v>144</v>
      </c>
      <c r="F6654" s="196" t="s">
        <v>144</v>
      </c>
      <c r="G6654" s="196">
        <v>100295</v>
      </c>
      <c r="H6654" s="196" t="s">
        <v>12291</v>
      </c>
      <c r="I6654" s="196" t="s">
        <v>5986</v>
      </c>
      <c r="J6654" s="196" t="s">
        <v>5503</v>
      </c>
      <c r="K6654" s="197">
        <v>0.35</v>
      </c>
      <c r="L6654" s="196" t="s">
        <v>12068</v>
      </c>
    </row>
    <row r="6655" spans="1:12" ht="15.75">
      <c r="A6655" s="196" t="s">
        <v>10253</v>
      </c>
      <c r="B6655" s="196" t="s">
        <v>11527</v>
      </c>
      <c r="C6655" s="196" t="s">
        <v>11788</v>
      </c>
      <c r="D6655" s="196">
        <v>318</v>
      </c>
      <c r="E6655" s="197" t="s">
        <v>144</v>
      </c>
      <c r="F6655" s="196" t="s">
        <v>144</v>
      </c>
      <c r="G6655" s="196">
        <v>100296</v>
      </c>
      <c r="H6655" s="196" t="s">
        <v>12292</v>
      </c>
      <c r="I6655" s="196" t="s">
        <v>5986</v>
      </c>
      <c r="J6655" s="196" t="s">
        <v>5503</v>
      </c>
      <c r="K6655" s="197">
        <v>0.75</v>
      </c>
      <c r="L6655" s="196" t="s">
        <v>12068</v>
      </c>
    </row>
    <row r="6656" spans="1:12" ht="15.75">
      <c r="A6656" s="196" t="s">
        <v>10253</v>
      </c>
      <c r="B6656" s="196" t="s">
        <v>11527</v>
      </c>
      <c r="C6656" s="196" t="s">
        <v>11788</v>
      </c>
      <c r="D6656" s="196">
        <v>318</v>
      </c>
      <c r="E6656" s="197" t="s">
        <v>144</v>
      </c>
      <c r="F6656" s="196" t="s">
        <v>144</v>
      </c>
      <c r="G6656" s="196">
        <v>100297</v>
      </c>
      <c r="H6656" s="196" t="s">
        <v>12293</v>
      </c>
      <c r="I6656" s="196" t="s">
        <v>5986</v>
      </c>
      <c r="J6656" s="196" t="s">
        <v>5503</v>
      </c>
      <c r="K6656" s="197">
        <v>0.85</v>
      </c>
      <c r="L6656" s="196" t="s">
        <v>12068</v>
      </c>
    </row>
    <row r="6657" spans="1:12" ht="15.75">
      <c r="A6657" s="196" t="s">
        <v>10253</v>
      </c>
      <c r="B6657" s="196" t="s">
        <v>11527</v>
      </c>
      <c r="C6657" s="196" t="s">
        <v>11788</v>
      </c>
      <c r="D6657" s="196">
        <v>318</v>
      </c>
      <c r="E6657" s="197" t="s">
        <v>144</v>
      </c>
      <c r="F6657" s="196" t="s">
        <v>144</v>
      </c>
      <c r="G6657" s="196">
        <v>100298</v>
      </c>
      <c r="H6657" s="196" t="s">
        <v>12294</v>
      </c>
      <c r="I6657" s="196" t="s">
        <v>5986</v>
      </c>
      <c r="J6657" s="196" t="s">
        <v>5503</v>
      </c>
      <c r="K6657" s="197">
        <v>0.38</v>
      </c>
      <c r="L6657" s="196" t="s">
        <v>12068</v>
      </c>
    </row>
    <row r="6658" spans="1:12" ht="15.75">
      <c r="A6658" s="196" t="s">
        <v>10253</v>
      </c>
      <c r="B6658" s="196" t="s">
        <v>11527</v>
      </c>
      <c r="C6658" s="196" t="s">
        <v>11788</v>
      </c>
      <c r="D6658" s="196">
        <v>318</v>
      </c>
      <c r="E6658" s="197" t="s">
        <v>144</v>
      </c>
      <c r="F6658" s="196" t="s">
        <v>144</v>
      </c>
      <c r="G6658" s="196">
        <v>100299</v>
      </c>
      <c r="H6658" s="196" t="s">
        <v>12295</v>
      </c>
      <c r="I6658" s="196" t="s">
        <v>5986</v>
      </c>
      <c r="J6658" s="196" t="s">
        <v>5503</v>
      </c>
      <c r="K6658" s="197">
        <v>0.48</v>
      </c>
      <c r="L6658" s="196" t="s">
        <v>12068</v>
      </c>
    </row>
    <row r="6659" spans="1:12" ht="15.75">
      <c r="A6659" s="196" t="s">
        <v>10253</v>
      </c>
      <c r="B6659" s="196" t="s">
        <v>11527</v>
      </c>
      <c r="C6659" s="196" t="s">
        <v>11788</v>
      </c>
      <c r="D6659" s="196">
        <v>318</v>
      </c>
      <c r="E6659" s="197" t="s">
        <v>144</v>
      </c>
      <c r="F6659" s="196" t="s">
        <v>144</v>
      </c>
      <c r="G6659" s="196">
        <v>100300</v>
      </c>
      <c r="H6659" s="196" t="s">
        <v>12296</v>
      </c>
      <c r="I6659" s="196" t="s">
        <v>5986</v>
      </c>
      <c r="J6659" s="196" t="s">
        <v>5503</v>
      </c>
      <c r="K6659" s="197">
        <v>21.3</v>
      </c>
      <c r="L6659" s="196" t="s">
        <v>12068</v>
      </c>
    </row>
    <row r="6660" spans="1:12" ht="15.75">
      <c r="A6660" s="196" t="s">
        <v>10253</v>
      </c>
      <c r="B6660" s="196" t="s">
        <v>11527</v>
      </c>
      <c r="C6660" s="196" t="s">
        <v>11788</v>
      </c>
      <c r="D6660" s="196">
        <v>318</v>
      </c>
      <c r="E6660" s="197" t="s">
        <v>144</v>
      </c>
      <c r="F6660" s="196" t="s">
        <v>144</v>
      </c>
      <c r="G6660" s="196">
        <v>100301</v>
      </c>
      <c r="H6660" s="196" t="s">
        <v>12297</v>
      </c>
      <c r="I6660" s="196" t="s">
        <v>5986</v>
      </c>
      <c r="J6660" s="196" t="s">
        <v>5503</v>
      </c>
      <c r="K6660" s="197">
        <v>19.489999999999998</v>
      </c>
      <c r="L6660" s="196" t="s">
        <v>12068</v>
      </c>
    </row>
    <row r="6661" spans="1:12" ht="15.75">
      <c r="A6661" s="196" t="s">
        <v>10253</v>
      </c>
      <c r="B6661" s="196" t="s">
        <v>11527</v>
      </c>
      <c r="C6661" s="196" t="s">
        <v>11788</v>
      </c>
      <c r="D6661" s="196">
        <v>318</v>
      </c>
      <c r="E6661" s="197" t="s">
        <v>144</v>
      </c>
      <c r="F6661" s="196" t="s">
        <v>144</v>
      </c>
      <c r="G6661" s="196">
        <v>100302</v>
      </c>
      <c r="H6661" s="196" t="s">
        <v>12298</v>
      </c>
      <c r="I6661" s="196" t="s">
        <v>5986</v>
      </c>
      <c r="J6661" s="196" t="s">
        <v>5503</v>
      </c>
      <c r="K6661" s="197">
        <v>134.76</v>
      </c>
      <c r="L6661" s="196" t="s">
        <v>12068</v>
      </c>
    </row>
    <row r="6662" spans="1:12" ht="15.75">
      <c r="A6662" s="196" t="s">
        <v>10253</v>
      </c>
      <c r="B6662" s="196" t="s">
        <v>11527</v>
      </c>
      <c r="C6662" s="196" t="s">
        <v>11788</v>
      </c>
      <c r="D6662" s="196">
        <v>318</v>
      </c>
      <c r="E6662" s="197" t="s">
        <v>144</v>
      </c>
      <c r="F6662" s="196" t="s">
        <v>144</v>
      </c>
      <c r="G6662" s="196">
        <v>100303</v>
      </c>
      <c r="H6662" s="196" t="s">
        <v>12299</v>
      </c>
      <c r="I6662" s="196" t="s">
        <v>5986</v>
      </c>
      <c r="J6662" s="196" t="s">
        <v>5503</v>
      </c>
      <c r="K6662" s="197">
        <v>18.52</v>
      </c>
      <c r="L6662" s="196" t="s">
        <v>12068</v>
      </c>
    </row>
    <row r="6663" spans="1:12" ht="15.75">
      <c r="A6663" s="196" t="s">
        <v>10253</v>
      </c>
      <c r="B6663" s="196" t="s">
        <v>11527</v>
      </c>
      <c r="C6663" s="196" t="s">
        <v>11788</v>
      </c>
      <c r="D6663" s="196">
        <v>318</v>
      </c>
      <c r="E6663" s="197" t="s">
        <v>144</v>
      </c>
      <c r="F6663" s="196" t="s">
        <v>144</v>
      </c>
      <c r="G6663" s="196">
        <v>100304</v>
      </c>
      <c r="H6663" s="196" t="s">
        <v>12300</v>
      </c>
      <c r="I6663" s="196" t="s">
        <v>5986</v>
      </c>
      <c r="J6663" s="196" t="s">
        <v>5503</v>
      </c>
      <c r="K6663" s="197">
        <v>75.58</v>
      </c>
      <c r="L6663" s="196" t="s">
        <v>12068</v>
      </c>
    </row>
    <row r="6664" spans="1:12" ht="15.75">
      <c r="A6664" s="196" t="s">
        <v>10253</v>
      </c>
      <c r="B6664" s="196" t="s">
        <v>11527</v>
      </c>
      <c r="C6664" s="196" t="s">
        <v>11788</v>
      </c>
      <c r="D6664" s="196">
        <v>318</v>
      </c>
      <c r="E6664" s="197" t="s">
        <v>144</v>
      </c>
      <c r="F6664" s="196" t="s">
        <v>144</v>
      </c>
      <c r="G6664" s="196">
        <v>100305</v>
      </c>
      <c r="H6664" s="196" t="s">
        <v>12301</v>
      </c>
      <c r="I6664" s="196" t="s">
        <v>5986</v>
      </c>
      <c r="J6664" s="196" t="s">
        <v>5503</v>
      </c>
      <c r="K6664" s="197">
        <v>94.06</v>
      </c>
      <c r="L6664" s="196" t="s">
        <v>12068</v>
      </c>
    </row>
    <row r="6665" spans="1:12" ht="15.75">
      <c r="A6665" s="196" t="s">
        <v>10253</v>
      </c>
      <c r="B6665" s="196" t="s">
        <v>11527</v>
      </c>
      <c r="C6665" s="196" t="s">
        <v>11788</v>
      </c>
      <c r="D6665" s="196">
        <v>318</v>
      </c>
      <c r="E6665" s="197" t="s">
        <v>144</v>
      </c>
      <c r="F6665" s="196" t="s">
        <v>144</v>
      </c>
      <c r="G6665" s="196">
        <v>100306</v>
      </c>
      <c r="H6665" s="196" t="s">
        <v>12302</v>
      </c>
      <c r="I6665" s="196" t="s">
        <v>5986</v>
      </c>
      <c r="J6665" s="196" t="s">
        <v>5503</v>
      </c>
      <c r="K6665" s="197">
        <v>105.95</v>
      </c>
      <c r="L6665" s="196" t="s">
        <v>12068</v>
      </c>
    </row>
    <row r="6666" spans="1:12" ht="15.75">
      <c r="A6666" s="196" t="s">
        <v>10253</v>
      </c>
      <c r="B6666" s="196" t="s">
        <v>11527</v>
      </c>
      <c r="C6666" s="196" t="s">
        <v>11788</v>
      </c>
      <c r="D6666" s="196">
        <v>318</v>
      </c>
      <c r="E6666" s="197" t="s">
        <v>144</v>
      </c>
      <c r="F6666" s="196" t="s">
        <v>144</v>
      </c>
      <c r="G6666" s="196">
        <v>100307</v>
      </c>
      <c r="H6666" s="196" t="s">
        <v>12303</v>
      </c>
      <c r="I6666" s="196" t="s">
        <v>5986</v>
      </c>
      <c r="J6666" s="196" t="s">
        <v>5503</v>
      </c>
      <c r="K6666" s="197">
        <v>22.43</v>
      </c>
      <c r="L6666" s="196" t="s">
        <v>12068</v>
      </c>
    </row>
    <row r="6667" spans="1:12" ht="15.75">
      <c r="A6667" s="196" t="s">
        <v>10253</v>
      </c>
      <c r="B6667" s="196" t="s">
        <v>11527</v>
      </c>
      <c r="C6667" s="196" t="s">
        <v>11788</v>
      </c>
      <c r="D6667" s="196">
        <v>318</v>
      </c>
      <c r="E6667" s="197" t="s">
        <v>144</v>
      </c>
      <c r="F6667" s="196" t="s">
        <v>144</v>
      </c>
      <c r="G6667" s="196">
        <v>100308</v>
      </c>
      <c r="H6667" s="196" t="s">
        <v>12304</v>
      </c>
      <c r="I6667" s="196" t="s">
        <v>5986</v>
      </c>
      <c r="J6667" s="196" t="s">
        <v>5503</v>
      </c>
      <c r="K6667" s="197">
        <v>26.11</v>
      </c>
      <c r="L6667" s="196" t="s">
        <v>12068</v>
      </c>
    </row>
    <row r="6668" spans="1:12" ht="15.75">
      <c r="A6668" s="196" t="s">
        <v>10253</v>
      </c>
      <c r="B6668" s="196" t="s">
        <v>11527</v>
      </c>
      <c r="C6668" s="196" t="s">
        <v>11788</v>
      </c>
      <c r="D6668" s="196">
        <v>318</v>
      </c>
      <c r="E6668" s="197" t="s">
        <v>144</v>
      </c>
      <c r="F6668" s="196" t="s">
        <v>144</v>
      </c>
      <c r="G6668" s="196">
        <v>100309</v>
      </c>
      <c r="H6668" s="196" t="s">
        <v>12305</v>
      </c>
      <c r="I6668" s="196" t="s">
        <v>5986</v>
      </c>
      <c r="J6668" s="196" t="s">
        <v>5503</v>
      </c>
      <c r="K6668" s="197">
        <v>39.78</v>
      </c>
      <c r="L6668" s="196" t="s">
        <v>12068</v>
      </c>
    </row>
    <row r="6669" spans="1:12" ht="15.75">
      <c r="A6669" s="196" t="s">
        <v>10253</v>
      </c>
      <c r="B6669" s="196" t="s">
        <v>11527</v>
      </c>
      <c r="C6669" s="196" t="s">
        <v>11788</v>
      </c>
      <c r="D6669" s="196">
        <v>318</v>
      </c>
      <c r="E6669" s="197" t="s">
        <v>144</v>
      </c>
      <c r="F6669" s="196" t="s">
        <v>144</v>
      </c>
      <c r="G6669" s="196">
        <v>100310</v>
      </c>
      <c r="H6669" s="196" t="s">
        <v>12306</v>
      </c>
      <c r="I6669" s="196" t="s">
        <v>12166</v>
      </c>
      <c r="J6669" s="196" t="s">
        <v>5503</v>
      </c>
      <c r="K6669" s="197">
        <v>9.98</v>
      </c>
      <c r="L6669" s="196" t="s">
        <v>12068</v>
      </c>
    </row>
    <row r="6670" spans="1:12" ht="15.75">
      <c r="A6670" s="196" t="s">
        <v>10253</v>
      </c>
      <c r="B6670" s="196" t="s">
        <v>11527</v>
      </c>
      <c r="C6670" s="196" t="s">
        <v>11788</v>
      </c>
      <c r="D6670" s="196">
        <v>318</v>
      </c>
      <c r="E6670" s="197" t="s">
        <v>144</v>
      </c>
      <c r="F6670" s="196" t="s">
        <v>144</v>
      </c>
      <c r="G6670" s="196">
        <v>100311</v>
      </c>
      <c r="H6670" s="196" t="s">
        <v>12307</v>
      </c>
      <c r="I6670" s="196" t="s">
        <v>12166</v>
      </c>
      <c r="J6670" s="196" t="s">
        <v>5503</v>
      </c>
      <c r="K6670" s="197">
        <v>66.41</v>
      </c>
      <c r="L6670" s="196" t="s">
        <v>12068</v>
      </c>
    </row>
    <row r="6671" spans="1:12" ht="15.75">
      <c r="A6671" s="196" t="s">
        <v>10253</v>
      </c>
      <c r="B6671" s="196" t="s">
        <v>11527</v>
      </c>
      <c r="C6671" s="196" t="s">
        <v>11788</v>
      </c>
      <c r="D6671" s="196">
        <v>318</v>
      </c>
      <c r="E6671" s="197" t="s">
        <v>144</v>
      </c>
      <c r="F6671" s="196" t="s">
        <v>144</v>
      </c>
      <c r="G6671" s="196">
        <v>100312</v>
      </c>
      <c r="H6671" s="196" t="s">
        <v>12308</v>
      </c>
      <c r="I6671" s="196" t="s">
        <v>12166</v>
      </c>
      <c r="J6671" s="196" t="s">
        <v>5503</v>
      </c>
      <c r="K6671" s="197">
        <v>95.14</v>
      </c>
      <c r="L6671" s="196" t="s">
        <v>12068</v>
      </c>
    </row>
    <row r="6672" spans="1:12" ht="15.75">
      <c r="A6672" s="196" t="s">
        <v>10253</v>
      </c>
      <c r="B6672" s="196" t="s">
        <v>11527</v>
      </c>
      <c r="C6672" s="196" t="s">
        <v>11788</v>
      </c>
      <c r="D6672" s="196">
        <v>318</v>
      </c>
      <c r="E6672" s="197" t="s">
        <v>144</v>
      </c>
      <c r="F6672" s="196" t="s">
        <v>144</v>
      </c>
      <c r="G6672" s="196">
        <v>100313</v>
      </c>
      <c r="H6672" s="196" t="s">
        <v>12309</v>
      </c>
      <c r="I6672" s="196" t="s">
        <v>12166</v>
      </c>
      <c r="J6672" s="196" t="s">
        <v>5503</v>
      </c>
      <c r="K6672" s="197">
        <v>103.42</v>
      </c>
      <c r="L6672" s="196" t="s">
        <v>12068</v>
      </c>
    </row>
    <row r="6673" spans="1:12" ht="15.75">
      <c r="A6673" s="196" t="s">
        <v>10253</v>
      </c>
      <c r="B6673" s="196" t="s">
        <v>11527</v>
      </c>
      <c r="C6673" s="196" t="s">
        <v>11788</v>
      </c>
      <c r="D6673" s="196">
        <v>318</v>
      </c>
      <c r="E6673" s="197" t="s">
        <v>144</v>
      </c>
      <c r="F6673" s="196" t="s">
        <v>144</v>
      </c>
      <c r="G6673" s="196">
        <v>100314</v>
      </c>
      <c r="H6673" s="196" t="s">
        <v>12310</v>
      </c>
      <c r="I6673" s="196" t="s">
        <v>12166</v>
      </c>
      <c r="J6673" s="196" t="s">
        <v>5503</v>
      </c>
      <c r="K6673" s="197">
        <v>116.68</v>
      </c>
      <c r="L6673" s="196" t="s">
        <v>12068</v>
      </c>
    </row>
    <row r="6674" spans="1:12" ht="15.75">
      <c r="A6674" s="196" t="s">
        <v>10253</v>
      </c>
      <c r="B6674" s="196" t="s">
        <v>11527</v>
      </c>
      <c r="C6674" s="196" t="s">
        <v>11788</v>
      </c>
      <c r="D6674" s="196">
        <v>318</v>
      </c>
      <c r="E6674" s="197" t="s">
        <v>144</v>
      </c>
      <c r="F6674" s="196" t="s">
        <v>144</v>
      </c>
      <c r="G6674" s="196">
        <v>100315</v>
      </c>
      <c r="H6674" s="196" t="s">
        <v>12311</v>
      </c>
      <c r="I6674" s="196" t="s">
        <v>12166</v>
      </c>
      <c r="J6674" s="196" t="s">
        <v>5503</v>
      </c>
      <c r="K6674" s="197">
        <v>66.5</v>
      </c>
      <c r="L6674" s="196" t="s">
        <v>12068</v>
      </c>
    </row>
    <row r="6675" spans="1:12" ht="15.75">
      <c r="A6675" s="196" t="s">
        <v>10253</v>
      </c>
      <c r="B6675" s="196" t="s">
        <v>11527</v>
      </c>
      <c r="C6675" s="196" t="s">
        <v>11788</v>
      </c>
      <c r="D6675" s="196">
        <v>318</v>
      </c>
      <c r="E6675" s="197" t="s">
        <v>144</v>
      </c>
      <c r="F6675" s="196" t="s">
        <v>144</v>
      </c>
      <c r="G6675" s="196">
        <v>100316</v>
      </c>
      <c r="H6675" s="196" t="s">
        <v>12296</v>
      </c>
      <c r="I6675" s="196" t="s">
        <v>12166</v>
      </c>
      <c r="J6675" s="196" t="s">
        <v>5503</v>
      </c>
      <c r="K6675" s="198">
        <v>3806.51</v>
      </c>
      <c r="L6675" s="196" t="s">
        <v>12068</v>
      </c>
    </row>
    <row r="6676" spans="1:12" ht="15.75">
      <c r="A6676" s="196" t="s">
        <v>10253</v>
      </c>
      <c r="B6676" s="196" t="s">
        <v>11527</v>
      </c>
      <c r="C6676" s="196" t="s">
        <v>11788</v>
      </c>
      <c r="D6676" s="196">
        <v>318</v>
      </c>
      <c r="E6676" s="197" t="s">
        <v>144</v>
      </c>
      <c r="F6676" s="196" t="s">
        <v>144</v>
      </c>
      <c r="G6676" s="196">
        <v>100317</v>
      </c>
      <c r="H6676" s="196" t="s">
        <v>12312</v>
      </c>
      <c r="I6676" s="196" t="s">
        <v>12166</v>
      </c>
      <c r="J6676" s="196" t="s">
        <v>5503</v>
      </c>
      <c r="K6676" s="198">
        <v>24006.09</v>
      </c>
      <c r="L6676" s="196" t="s">
        <v>12068</v>
      </c>
    </row>
    <row r="6677" spans="1:12" ht="15.75">
      <c r="A6677" s="196" t="s">
        <v>10253</v>
      </c>
      <c r="B6677" s="196" t="s">
        <v>11527</v>
      </c>
      <c r="C6677" s="196" t="s">
        <v>11788</v>
      </c>
      <c r="D6677" s="196">
        <v>318</v>
      </c>
      <c r="E6677" s="197" t="s">
        <v>144</v>
      </c>
      <c r="F6677" s="196" t="s">
        <v>144</v>
      </c>
      <c r="G6677" s="196">
        <v>100318</v>
      </c>
      <c r="H6677" s="196" t="s">
        <v>12300</v>
      </c>
      <c r="I6677" s="196" t="s">
        <v>12166</v>
      </c>
      <c r="J6677" s="196" t="s">
        <v>5503</v>
      </c>
      <c r="K6677" s="198">
        <v>13528.71</v>
      </c>
      <c r="L6677" s="196" t="s">
        <v>12068</v>
      </c>
    </row>
    <row r="6678" spans="1:12" ht="15.75">
      <c r="A6678" s="196" t="s">
        <v>10253</v>
      </c>
      <c r="B6678" s="196" t="s">
        <v>11527</v>
      </c>
      <c r="C6678" s="196" t="s">
        <v>11788</v>
      </c>
      <c r="D6678" s="196">
        <v>318</v>
      </c>
      <c r="E6678" s="197" t="s">
        <v>144</v>
      </c>
      <c r="F6678" s="196" t="s">
        <v>144</v>
      </c>
      <c r="G6678" s="196">
        <v>100319</v>
      </c>
      <c r="H6678" s="196" t="s">
        <v>12301</v>
      </c>
      <c r="I6678" s="196" t="s">
        <v>12166</v>
      </c>
      <c r="J6678" s="196" t="s">
        <v>5503</v>
      </c>
      <c r="K6678" s="198">
        <v>16740.23</v>
      </c>
      <c r="L6678" s="196" t="s">
        <v>12068</v>
      </c>
    </row>
    <row r="6679" spans="1:12" ht="15.75">
      <c r="A6679" s="196" t="s">
        <v>10253</v>
      </c>
      <c r="B6679" s="196" t="s">
        <v>11527</v>
      </c>
      <c r="C6679" s="196" t="s">
        <v>11788</v>
      </c>
      <c r="D6679" s="196">
        <v>318</v>
      </c>
      <c r="E6679" s="197" t="s">
        <v>144</v>
      </c>
      <c r="F6679" s="196" t="s">
        <v>144</v>
      </c>
      <c r="G6679" s="196">
        <v>100320</v>
      </c>
      <c r="H6679" s="196" t="s">
        <v>12302</v>
      </c>
      <c r="I6679" s="196" t="s">
        <v>12166</v>
      </c>
      <c r="J6679" s="196" t="s">
        <v>5503</v>
      </c>
      <c r="K6679" s="198">
        <v>18858.12</v>
      </c>
      <c r="L6679" s="196" t="s">
        <v>12068</v>
      </c>
    </row>
    <row r="6680" spans="1:12" ht="15.75">
      <c r="A6680" s="196" t="s">
        <v>10253</v>
      </c>
      <c r="B6680" s="196" t="s">
        <v>11527</v>
      </c>
      <c r="C6680" s="196" t="s">
        <v>11788</v>
      </c>
      <c r="D6680" s="196">
        <v>318</v>
      </c>
      <c r="E6680" s="197" t="s">
        <v>144</v>
      </c>
      <c r="F6680" s="196" t="s">
        <v>144</v>
      </c>
      <c r="G6680" s="196">
        <v>100321</v>
      </c>
      <c r="H6680" s="196" t="s">
        <v>12305</v>
      </c>
      <c r="I6680" s="196" t="s">
        <v>12166</v>
      </c>
      <c r="J6680" s="196" t="s">
        <v>5503</v>
      </c>
      <c r="K6680" s="198">
        <v>7084.73</v>
      </c>
      <c r="L6680" s="196" t="s">
        <v>12068</v>
      </c>
    </row>
    <row r="6681" spans="1:12" ht="15.75">
      <c r="A6681" s="196" t="s">
        <v>10253</v>
      </c>
      <c r="B6681" s="196" t="s">
        <v>11527</v>
      </c>
      <c r="C6681" s="196" t="s">
        <v>11788</v>
      </c>
      <c r="D6681" s="196">
        <v>318</v>
      </c>
      <c r="E6681" s="197" t="s">
        <v>144</v>
      </c>
      <c r="F6681" s="196" t="s">
        <v>144</v>
      </c>
      <c r="G6681" s="196">
        <v>100533</v>
      </c>
      <c r="H6681" s="196" t="s">
        <v>12313</v>
      </c>
      <c r="I6681" s="196" t="s">
        <v>5986</v>
      </c>
      <c r="J6681" s="196" t="s">
        <v>5503</v>
      </c>
      <c r="K6681" s="197">
        <v>17.48</v>
      </c>
      <c r="L6681" s="196" t="s">
        <v>12068</v>
      </c>
    </row>
    <row r="6682" spans="1:12" ht="15.75">
      <c r="A6682" s="196" t="s">
        <v>10253</v>
      </c>
      <c r="B6682" s="196" t="s">
        <v>11527</v>
      </c>
      <c r="C6682" s="196" t="s">
        <v>11788</v>
      </c>
      <c r="D6682" s="196">
        <v>318</v>
      </c>
      <c r="E6682" s="197" t="s">
        <v>144</v>
      </c>
      <c r="F6682" s="196" t="s">
        <v>144</v>
      </c>
      <c r="G6682" s="196">
        <v>100534</v>
      </c>
      <c r="H6682" s="196" t="s">
        <v>12313</v>
      </c>
      <c r="I6682" s="196" t="s">
        <v>12166</v>
      </c>
      <c r="J6682" s="196" t="s">
        <v>5503</v>
      </c>
      <c r="K6682" s="198">
        <v>3128.78</v>
      </c>
      <c r="L6682" s="196" t="s">
        <v>12068</v>
      </c>
    </row>
    <row r="6683" spans="1:12" ht="15.75">
      <c r="A6683" s="196" t="s">
        <v>10253</v>
      </c>
      <c r="B6683" s="196" t="s">
        <v>11527</v>
      </c>
      <c r="C6683" s="196" t="s">
        <v>11788</v>
      </c>
      <c r="D6683" s="196">
        <v>318</v>
      </c>
      <c r="E6683" s="197" t="s">
        <v>144</v>
      </c>
      <c r="F6683" s="196" t="s">
        <v>144</v>
      </c>
      <c r="G6683" s="196">
        <v>100535</v>
      </c>
      <c r="H6683" s="196" t="s">
        <v>12314</v>
      </c>
      <c r="I6683" s="196" t="s">
        <v>5986</v>
      </c>
      <c r="J6683" s="196" t="s">
        <v>5503</v>
      </c>
      <c r="K6683" s="197">
        <v>0.2</v>
      </c>
      <c r="L6683" s="196" t="s">
        <v>12068</v>
      </c>
    </row>
    <row r="6684" spans="1:12" ht="15.75">
      <c r="A6684" s="196" t="s">
        <v>10253</v>
      </c>
      <c r="B6684" s="196" t="s">
        <v>11527</v>
      </c>
      <c r="C6684" s="196" t="s">
        <v>11788</v>
      </c>
      <c r="D6684" s="196">
        <v>318</v>
      </c>
      <c r="E6684" s="197" t="s">
        <v>144</v>
      </c>
      <c r="F6684" s="196" t="s">
        <v>144</v>
      </c>
      <c r="G6684" s="196">
        <v>100536</v>
      </c>
      <c r="H6684" s="196" t="s">
        <v>12315</v>
      </c>
      <c r="I6684" s="196" t="s">
        <v>12166</v>
      </c>
      <c r="J6684" s="196" t="s">
        <v>5503</v>
      </c>
      <c r="K6684" s="197">
        <v>28.11</v>
      </c>
      <c r="L6684" s="196" t="s">
        <v>12068</v>
      </c>
    </row>
    <row r="6685" spans="1:12" ht="15.75">
      <c r="A6685" s="196" t="s">
        <v>10253</v>
      </c>
      <c r="B6685" s="196" t="s">
        <v>11527</v>
      </c>
      <c r="C6685" s="196" t="s">
        <v>11788</v>
      </c>
      <c r="D6685" s="196">
        <v>318</v>
      </c>
      <c r="E6685" s="197" t="s">
        <v>144</v>
      </c>
      <c r="F6685" s="196" t="s">
        <v>144</v>
      </c>
      <c r="G6685" s="196">
        <v>101284</v>
      </c>
      <c r="H6685" s="196" t="s">
        <v>12316</v>
      </c>
      <c r="I6685" s="196" t="s">
        <v>5986</v>
      </c>
      <c r="J6685" s="196" t="s">
        <v>5503</v>
      </c>
      <c r="K6685" s="197">
        <v>1.1599999999999999</v>
      </c>
      <c r="L6685" s="196" t="s">
        <v>12068</v>
      </c>
    </row>
    <row r="6686" spans="1:12" ht="15.75">
      <c r="A6686" s="196" t="s">
        <v>10253</v>
      </c>
      <c r="B6686" s="196" t="s">
        <v>11527</v>
      </c>
      <c r="C6686" s="196" t="s">
        <v>11788</v>
      </c>
      <c r="D6686" s="196">
        <v>318</v>
      </c>
      <c r="E6686" s="197" t="s">
        <v>144</v>
      </c>
      <c r="F6686" s="196" t="s">
        <v>144</v>
      </c>
      <c r="G6686" s="196">
        <v>101285</v>
      </c>
      <c r="H6686" s="196" t="s">
        <v>12317</v>
      </c>
      <c r="I6686" s="196" t="s">
        <v>5986</v>
      </c>
      <c r="J6686" s="196" t="s">
        <v>5503</v>
      </c>
      <c r="K6686" s="197">
        <v>0.36</v>
      </c>
      <c r="L6686" s="196" t="s">
        <v>12068</v>
      </c>
    </row>
    <row r="6687" spans="1:12" ht="15.75">
      <c r="A6687" s="196" t="s">
        <v>10253</v>
      </c>
      <c r="B6687" s="196" t="s">
        <v>11527</v>
      </c>
      <c r="C6687" s="196" t="s">
        <v>11788</v>
      </c>
      <c r="D6687" s="196">
        <v>318</v>
      </c>
      <c r="E6687" s="197" t="s">
        <v>144</v>
      </c>
      <c r="F6687" s="196" t="s">
        <v>144</v>
      </c>
      <c r="G6687" s="196">
        <v>101286</v>
      </c>
      <c r="H6687" s="196" t="s">
        <v>12318</v>
      </c>
      <c r="I6687" s="196" t="s">
        <v>12166</v>
      </c>
      <c r="J6687" s="196" t="s">
        <v>5503</v>
      </c>
      <c r="K6687" s="197">
        <v>13.21</v>
      </c>
      <c r="L6687" s="196" t="s">
        <v>12068</v>
      </c>
    </row>
    <row r="6688" spans="1:12" ht="15.75">
      <c r="A6688" s="196" t="s">
        <v>10253</v>
      </c>
      <c r="B6688" s="196" t="s">
        <v>11527</v>
      </c>
      <c r="C6688" s="196" t="s">
        <v>11788</v>
      </c>
      <c r="D6688" s="196">
        <v>318</v>
      </c>
      <c r="E6688" s="197" t="s">
        <v>144</v>
      </c>
      <c r="F6688" s="196" t="s">
        <v>144</v>
      </c>
      <c r="G6688" s="196">
        <v>101287</v>
      </c>
      <c r="H6688" s="196" t="s">
        <v>12319</v>
      </c>
      <c r="I6688" s="196" t="s">
        <v>12166</v>
      </c>
      <c r="J6688" s="196" t="s">
        <v>5503</v>
      </c>
      <c r="K6688" s="197">
        <v>43.16</v>
      </c>
      <c r="L6688" s="196" t="s">
        <v>12068</v>
      </c>
    </row>
    <row r="6689" spans="1:12" ht="15.75">
      <c r="A6689" s="196" t="s">
        <v>10253</v>
      </c>
      <c r="B6689" s="196" t="s">
        <v>11527</v>
      </c>
      <c r="C6689" s="196" t="s">
        <v>11788</v>
      </c>
      <c r="D6689" s="196">
        <v>318</v>
      </c>
      <c r="E6689" s="197" t="s">
        <v>144</v>
      </c>
      <c r="F6689" s="196" t="s">
        <v>144</v>
      </c>
      <c r="G6689" s="196">
        <v>101288</v>
      </c>
      <c r="H6689" s="196" t="s">
        <v>12320</v>
      </c>
      <c r="I6689" s="196" t="s">
        <v>12166</v>
      </c>
      <c r="J6689" s="196" t="s">
        <v>5503</v>
      </c>
      <c r="K6689" s="197">
        <v>10</v>
      </c>
      <c r="L6689" s="196" t="s">
        <v>12068</v>
      </c>
    </row>
    <row r="6690" spans="1:12" ht="15.75">
      <c r="A6690" s="196" t="s">
        <v>10253</v>
      </c>
      <c r="B6690" s="196" t="s">
        <v>11527</v>
      </c>
      <c r="C6690" s="196" t="s">
        <v>11788</v>
      </c>
      <c r="D6690" s="196">
        <v>318</v>
      </c>
      <c r="E6690" s="197" t="s">
        <v>144</v>
      </c>
      <c r="F6690" s="196" t="s">
        <v>144</v>
      </c>
      <c r="G6690" s="196">
        <v>101289</v>
      </c>
      <c r="H6690" s="196" t="s">
        <v>12321</v>
      </c>
      <c r="I6690" s="196" t="s">
        <v>12166</v>
      </c>
      <c r="J6690" s="196" t="s">
        <v>5503</v>
      </c>
      <c r="K6690" s="197">
        <v>13.67</v>
      </c>
      <c r="L6690" s="196" t="s">
        <v>12068</v>
      </c>
    </row>
    <row r="6691" spans="1:12" ht="15.75">
      <c r="A6691" s="196" t="s">
        <v>10253</v>
      </c>
      <c r="B6691" s="196" t="s">
        <v>11527</v>
      </c>
      <c r="C6691" s="196" t="s">
        <v>11788</v>
      </c>
      <c r="D6691" s="196">
        <v>318</v>
      </c>
      <c r="E6691" s="197" t="s">
        <v>144</v>
      </c>
      <c r="F6691" s="196" t="s">
        <v>144</v>
      </c>
      <c r="G6691" s="196">
        <v>101290</v>
      </c>
      <c r="H6691" s="196" t="s">
        <v>12322</v>
      </c>
      <c r="I6691" s="196" t="s">
        <v>12166</v>
      </c>
      <c r="J6691" s="196" t="s">
        <v>5503</v>
      </c>
      <c r="K6691" s="197">
        <v>17.579999999999998</v>
      </c>
      <c r="L6691" s="196" t="s">
        <v>12068</v>
      </c>
    </row>
    <row r="6692" spans="1:12" ht="15.75">
      <c r="A6692" s="196" t="s">
        <v>10253</v>
      </c>
      <c r="B6692" s="196" t="s">
        <v>11527</v>
      </c>
      <c r="C6692" s="196" t="s">
        <v>11788</v>
      </c>
      <c r="D6692" s="196">
        <v>318</v>
      </c>
      <c r="E6692" s="197" t="s">
        <v>144</v>
      </c>
      <c r="F6692" s="196" t="s">
        <v>144</v>
      </c>
      <c r="G6692" s="196">
        <v>101291</v>
      </c>
      <c r="H6692" s="196" t="s">
        <v>12323</v>
      </c>
      <c r="I6692" s="196" t="s">
        <v>12166</v>
      </c>
      <c r="J6692" s="196" t="s">
        <v>5503</v>
      </c>
      <c r="K6692" s="197">
        <v>14.17</v>
      </c>
      <c r="L6692" s="196" t="s">
        <v>12068</v>
      </c>
    </row>
    <row r="6693" spans="1:12" ht="15.75">
      <c r="A6693" s="196" t="s">
        <v>10253</v>
      </c>
      <c r="B6693" s="196" t="s">
        <v>11527</v>
      </c>
      <c r="C6693" s="196" t="s">
        <v>11788</v>
      </c>
      <c r="D6693" s="196">
        <v>318</v>
      </c>
      <c r="E6693" s="197" t="s">
        <v>144</v>
      </c>
      <c r="F6693" s="196" t="s">
        <v>144</v>
      </c>
      <c r="G6693" s="196">
        <v>101292</v>
      </c>
      <c r="H6693" s="196" t="s">
        <v>12324</v>
      </c>
      <c r="I6693" s="196" t="s">
        <v>12166</v>
      </c>
      <c r="J6693" s="196" t="s">
        <v>5503</v>
      </c>
      <c r="K6693" s="197">
        <v>16.03</v>
      </c>
      <c r="L6693" s="196" t="s">
        <v>12068</v>
      </c>
    </row>
    <row r="6694" spans="1:12" ht="15.75">
      <c r="A6694" s="196" t="s">
        <v>10253</v>
      </c>
      <c r="B6694" s="196" t="s">
        <v>11527</v>
      </c>
      <c r="C6694" s="196" t="s">
        <v>11788</v>
      </c>
      <c r="D6694" s="196">
        <v>318</v>
      </c>
      <c r="E6694" s="197" t="s">
        <v>144</v>
      </c>
      <c r="F6694" s="196" t="s">
        <v>144</v>
      </c>
      <c r="G6694" s="196">
        <v>101293</v>
      </c>
      <c r="H6694" s="196" t="s">
        <v>12325</v>
      </c>
      <c r="I6694" s="196" t="s">
        <v>12166</v>
      </c>
      <c r="J6694" s="196" t="s">
        <v>5503</v>
      </c>
      <c r="K6694" s="197">
        <v>18.940000000000001</v>
      </c>
      <c r="L6694" s="196" t="s">
        <v>12068</v>
      </c>
    </row>
    <row r="6695" spans="1:12" ht="15.75">
      <c r="A6695" s="196" t="s">
        <v>10253</v>
      </c>
      <c r="B6695" s="196" t="s">
        <v>11527</v>
      </c>
      <c r="C6695" s="196" t="s">
        <v>11788</v>
      </c>
      <c r="D6695" s="196">
        <v>318</v>
      </c>
      <c r="E6695" s="197" t="s">
        <v>144</v>
      </c>
      <c r="F6695" s="196" t="s">
        <v>144</v>
      </c>
      <c r="G6695" s="196">
        <v>101294</v>
      </c>
      <c r="H6695" s="196" t="s">
        <v>12326</v>
      </c>
      <c r="I6695" s="196" t="s">
        <v>12166</v>
      </c>
      <c r="J6695" s="196" t="s">
        <v>5503</v>
      </c>
      <c r="K6695" s="197">
        <v>18.489999999999998</v>
      </c>
      <c r="L6695" s="196" t="s">
        <v>12068</v>
      </c>
    </row>
    <row r="6696" spans="1:12" ht="15.75">
      <c r="A6696" s="196" t="s">
        <v>10253</v>
      </c>
      <c r="B6696" s="196" t="s">
        <v>11527</v>
      </c>
      <c r="C6696" s="196" t="s">
        <v>11788</v>
      </c>
      <c r="D6696" s="196">
        <v>318</v>
      </c>
      <c r="E6696" s="197" t="s">
        <v>144</v>
      </c>
      <c r="F6696" s="196" t="s">
        <v>144</v>
      </c>
      <c r="G6696" s="196">
        <v>101295</v>
      </c>
      <c r="H6696" s="196" t="s">
        <v>12327</v>
      </c>
      <c r="I6696" s="196" t="s">
        <v>12166</v>
      </c>
      <c r="J6696" s="196" t="s">
        <v>5503</v>
      </c>
      <c r="K6696" s="197">
        <v>17.75</v>
      </c>
      <c r="L6696" s="196" t="s">
        <v>12068</v>
      </c>
    </row>
    <row r="6697" spans="1:12" ht="15.75">
      <c r="A6697" s="196" t="s">
        <v>10253</v>
      </c>
      <c r="B6697" s="196" t="s">
        <v>11527</v>
      </c>
      <c r="C6697" s="196" t="s">
        <v>11788</v>
      </c>
      <c r="D6697" s="196">
        <v>318</v>
      </c>
      <c r="E6697" s="197" t="s">
        <v>144</v>
      </c>
      <c r="F6697" s="196" t="s">
        <v>144</v>
      </c>
      <c r="G6697" s="196">
        <v>101296</v>
      </c>
      <c r="H6697" s="196" t="s">
        <v>12328</v>
      </c>
      <c r="I6697" s="196" t="s">
        <v>12166</v>
      </c>
      <c r="J6697" s="196" t="s">
        <v>5503</v>
      </c>
      <c r="K6697" s="197">
        <v>20.89</v>
      </c>
      <c r="L6697" s="196" t="s">
        <v>12068</v>
      </c>
    </row>
    <row r="6698" spans="1:12" ht="15.75">
      <c r="A6698" s="196" t="s">
        <v>10253</v>
      </c>
      <c r="B6698" s="196" t="s">
        <v>11527</v>
      </c>
      <c r="C6698" s="196" t="s">
        <v>11788</v>
      </c>
      <c r="D6698" s="196">
        <v>318</v>
      </c>
      <c r="E6698" s="197" t="s">
        <v>144</v>
      </c>
      <c r="F6698" s="196" t="s">
        <v>144</v>
      </c>
      <c r="G6698" s="196">
        <v>101297</v>
      </c>
      <c r="H6698" s="196" t="s">
        <v>12329</v>
      </c>
      <c r="I6698" s="196" t="s">
        <v>12166</v>
      </c>
      <c r="J6698" s="196" t="s">
        <v>5503</v>
      </c>
      <c r="K6698" s="197">
        <v>23.41</v>
      </c>
      <c r="L6698" s="196" t="s">
        <v>12068</v>
      </c>
    </row>
    <row r="6699" spans="1:12" ht="15.75">
      <c r="A6699" s="196" t="s">
        <v>10253</v>
      </c>
      <c r="B6699" s="196" t="s">
        <v>11527</v>
      </c>
      <c r="C6699" s="196" t="s">
        <v>11788</v>
      </c>
      <c r="D6699" s="196">
        <v>318</v>
      </c>
      <c r="E6699" s="197" t="s">
        <v>144</v>
      </c>
      <c r="F6699" s="196" t="s">
        <v>144</v>
      </c>
      <c r="G6699" s="196">
        <v>101298</v>
      </c>
      <c r="H6699" s="196" t="s">
        <v>12330</v>
      </c>
      <c r="I6699" s="196" t="s">
        <v>12166</v>
      </c>
      <c r="J6699" s="196" t="s">
        <v>5503</v>
      </c>
      <c r="K6699" s="197">
        <v>12.28</v>
      </c>
      <c r="L6699" s="196" t="s">
        <v>12068</v>
      </c>
    </row>
    <row r="6700" spans="1:12" ht="15.75">
      <c r="A6700" s="196" t="s">
        <v>10253</v>
      </c>
      <c r="B6700" s="196" t="s">
        <v>11527</v>
      </c>
      <c r="C6700" s="196" t="s">
        <v>11788</v>
      </c>
      <c r="D6700" s="196">
        <v>318</v>
      </c>
      <c r="E6700" s="197" t="s">
        <v>144</v>
      </c>
      <c r="F6700" s="196" t="s">
        <v>144</v>
      </c>
      <c r="G6700" s="196">
        <v>101299</v>
      </c>
      <c r="H6700" s="196" t="s">
        <v>12331</v>
      </c>
      <c r="I6700" s="196" t="s">
        <v>12166</v>
      </c>
      <c r="J6700" s="196" t="s">
        <v>5503</v>
      </c>
      <c r="K6700" s="197">
        <v>15.81</v>
      </c>
      <c r="L6700" s="196" t="s">
        <v>12068</v>
      </c>
    </row>
    <row r="6701" spans="1:12" ht="15.75">
      <c r="A6701" s="196" t="s">
        <v>10253</v>
      </c>
      <c r="B6701" s="196" t="s">
        <v>11527</v>
      </c>
      <c r="C6701" s="196" t="s">
        <v>11788</v>
      </c>
      <c r="D6701" s="196">
        <v>318</v>
      </c>
      <c r="E6701" s="197" t="s">
        <v>144</v>
      </c>
      <c r="F6701" s="196" t="s">
        <v>144</v>
      </c>
      <c r="G6701" s="196">
        <v>101300</v>
      </c>
      <c r="H6701" s="196" t="s">
        <v>12332</v>
      </c>
      <c r="I6701" s="196" t="s">
        <v>12166</v>
      </c>
      <c r="J6701" s="196" t="s">
        <v>5503</v>
      </c>
      <c r="K6701" s="197">
        <v>13.29</v>
      </c>
      <c r="L6701" s="196" t="s">
        <v>12068</v>
      </c>
    </row>
    <row r="6702" spans="1:12" ht="15.75">
      <c r="A6702" s="196" t="s">
        <v>10253</v>
      </c>
      <c r="B6702" s="196" t="s">
        <v>11527</v>
      </c>
      <c r="C6702" s="196" t="s">
        <v>11788</v>
      </c>
      <c r="D6702" s="196">
        <v>318</v>
      </c>
      <c r="E6702" s="197" t="s">
        <v>144</v>
      </c>
      <c r="F6702" s="196" t="s">
        <v>144</v>
      </c>
      <c r="G6702" s="196">
        <v>101301</v>
      </c>
      <c r="H6702" s="196" t="s">
        <v>12333</v>
      </c>
      <c r="I6702" s="196" t="s">
        <v>12166</v>
      </c>
      <c r="J6702" s="196" t="s">
        <v>5503</v>
      </c>
      <c r="K6702" s="197">
        <v>5.65</v>
      </c>
      <c r="L6702" s="196" t="s">
        <v>12068</v>
      </c>
    </row>
    <row r="6703" spans="1:12" ht="15.75">
      <c r="A6703" s="196" t="s">
        <v>10253</v>
      </c>
      <c r="B6703" s="196" t="s">
        <v>11527</v>
      </c>
      <c r="C6703" s="196" t="s">
        <v>11788</v>
      </c>
      <c r="D6703" s="196">
        <v>318</v>
      </c>
      <c r="E6703" s="197" t="s">
        <v>144</v>
      </c>
      <c r="F6703" s="196" t="s">
        <v>144</v>
      </c>
      <c r="G6703" s="196">
        <v>101302</v>
      </c>
      <c r="H6703" s="196" t="s">
        <v>12334</v>
      </c>
      <c r="I6703" s="196" t="s">
        <v>12166</v>
      </c>
      <c r="J6703" s="196" t="s">
        <v>5503</v>
      </c>
      <c r="K6703" s="197">
        <v>29.25</v>
      </c>
      <c r="L6703" s="196" t="s">
        <v>12068</v>
      </c>
    </row>
    <row r="6704" spans="1:12" ht="15.75">
      <c r="A6704" s="196" t="s">
        <v>10253</v>
      </c>
      <c r="B6704" s="196" t="s">
        <v>11527</v>
      </c>
      <c r="C6704" s="196" t="s">
        <v>11788</v>
      </c>
      <c r="D6704" s="196">
        <v>318</v>
      </c>
      <c r="E6704" s="197" t="s">
        <v>144</v>
      </c>
      <c r="F6704" s="196" t="s">
        <v>144</v>
      </c>
      <c r="G6704" s="196">
        <v>101303</v>
      </c>
      <c r="H6704" s="196" t="s">
        <v>12335</v>
      </c>
      <c r="I6704" s="196" t="s">
        <v>12166</v>
      </c>
      <c r="J6704" s="196" t="s">
        <v>5503</v>
      </c>
      <c r="K6704" s="197">
        <v>48.06</v>
      </c>
      <c r="L6704" s="196" t="s">
        <v>12068</v>
      </c>
    </row>
    <row r="6705" spans="1:12" ht="15.75">
      <c r="A6705" s="196" t="s">
        <v>10253</v>
      </c>
      <c r="B6705" s="196" t="s">
        <v>11527</v>
      </c>
      <c r="C6705" s="196" t="s">
        <v>11788</v>
      </c>
      <c r="D6705" s="196">
        <v>318</v>
      </c>
      <c r="E6705" s="197" t="s">
        <v>144</v>
      </c>
      <c r="F6705" s="196" t="s">
        <v>144</v>
      </c>
      <c r="G6705" s="196">
        <v>101304</v>
      </c>
      <c r="H6705" s="196" t="s">
        <v>12336</v>
      </c>
      <c r="I6705" s="196" t="s">
        <v>12166</v>
      </c>
      <c r="J6705" s="196" t="s">
        <v>5503</v>
      </c>
      <c r="K6705" s="197">
        <v>24.36</v>
      </c>
      <c r="L6705" s="196" t="s">
        <v>12068</v>
      </c>
    </row>
    <row r="6706" spans="1:12" ht="15.75">
      <c r="A6706" s="196" t="s">
        <v>10253</v>
      </c>
      <c r="B6706" s="196" t="s">
        <v>11527</v>
      </c>
      <c r="C6706" s="196" t="s">
        <v>11788</v>
      </c>
      <c r="D6706" s="196">
        <v>318</v>
      </c>
      <c r="E6706" s="197" t="s">
        <v>144</v>
      </c>
      <c r="F6706" s="196" t="s">
        <v>144</v>
      </c>
      <c r="G6706" s="196">
        <v>101305</v>
      </c>
      <c r="H6706" s="196" t="s">
        <v>12337</v>
      </c>
      <c r="I6706" s="196" t="s">
        <v>12166</v>
      </c>
      <c r="J6706" s="196" t="s">
        <v>5503</v>
      </c>
      <c r="K6706" s="197">
        <v>20.71</v>
      </c>
      <c r="L6706" s="196" t="s">
        <v>12068</v>
      </c>
    </row>
    <row r="6707" spans="1:12" ht="15.75">
      <c r="A6707" s="196" t="s">
        <v>10253</v>
      </c>
      <c r="B6707" s="196" t="s">
        <v>11527</v>
      </c>
      <c r="C6707" s="196" t="s">
        <v>11788</v>
      </c>
      <c r="D6707" s="196">
        <v>318</v>
      </c>
      <c r="E6707" s="197" t="s">
        <v>144</v>
      </c>
      <c r="F6707" s="196" t="s">
        <v>144</v>
      </c>
      <c r="G6707" s="196">
        <v>101307</v>
      </c>
      <c r="H6707" s="196" t="s">
        <v>12338</v>
      </c>
      <c r="I6707" s="196" t="s">
        <v>12166</v>
      </c>
      <c r="J6707" s="196" t="s">
        <v>5503</v>
      </c>
      <c r="K6707" s="197">
        <v>17.54</v>
      </c>
      <c r="L6707" s="196" t="s">
        <v>12068</v>
      </c>
    </row>
    <row r="6708" spans="1:12" ht="15.75">
      <c r="A6708" s="196" t="s">
        <v>10253</v>
      </c>
      <c r="B6708" s="196" t="s">
        <v>11527</v>
      </c>
      <c r="C6708" s="196" t="s">
        <v>11788</v>
      </c>
      <c r="D6708" s="196">
        <v>318</v>
      </c>
      <c r="E6708" s="197" t="s">
        <v>144</v>
      </c>
      <c r="F6708" s="196" t="s">
        <v>144</v>
      </c>
      <c r="G6708" s="196">
        <v>101308</v>
      </c>
      <c r="H6708" s="196" t="s">
        <v>12339</v>
      </c>
      <c r="I6708" s="196" t="s">
        <v>12166</v>
      </c>
      <c r="J6708" s="196" t="s">
        <v>5503</v>
      </c>
      <c r="K6708" s="197">
        <v>13.94</v>
      </c>
      <c r="L6708" s="196" t="s">
        <v>12068</v>
      </c>
    </row>
    <row r="6709" spans="1:12" ht="15.75">
      <c r="A6709" s="196" t="s">
        <v>10253</v>
      </c>
      <c r="B6709" s="196" t="s">
        <v>11527</v>
      </c>
      <c r="C6709" s="196" t="s">
        <v>11788</v>
      </c>
      <c r="D6709" s="196">
        <v>318</v>
      </c>
      <c r="E6709" s="197" t="s">
        <v>144</v>
      </c>
      <c r="F6709" s="196" t="s">
        <v>144</v>
      </c>
      <c r="G6709" s="196">
        <v>101309</v>
      </c>
      <c r="H6709" s="196" t="s">
        <v>12340</v>
      </c>
      <c r="I6709" s="196" t="s">
        <v>12166</v>
      </c>
      <c r="J6709" s="196" t="s">
        <v>5503</v>
      </c>
      <c r="K6709" s="197">
        <v>19.190000000000001</v>
      </c>
      <c r="L6709" s="196" t="s">
        <v>12068</v>
      </c>
    </row>
    <row r="6710" spans="1:12" ht="15.75">
      <c r="A6710" s="196" t="s">
        <v>10253</v>
      </c>
      <c r="B6710" s="196" t="s">
        <v>11527</v>
      </c>
      <c r="C6710" s="196" t="s">
        <v>11788</v>
      </c>
      <c r="D6710" s="196">
        <v>318</v>
      </c>
      <c r="E6710" s="197" t="s">
        <v>144</v>
      </c>
      <c r="F6710" s="196" t="s">
        <v>144</v>
      </c>
      <c r="G6710" s="196">
        <v>101310</v>
      </c>
      <c r="H6710" s="196" t="s">
        <v>12341</v>
      </c>
      <c r="I6710" s="196" t="s">
        <v>12166</v>
      </c>
      <c r="J6710" s="196" t="s">
        <v>5503</v>
      </c>
      <c r="K6710" s="197">
        <v>24.36</v>
      </c>
      <c r="L6710" s="196" t="s">
        <v>12068</v>
      </c>
    </row>
    <row r="6711" spans="1:12" ht="15.75">
      <c r="A6711" s="196" t="s">
        <v>10253</v>
      </c>
      <c r="B6711" s="196" t="s">
        <v>11527</v>
      </c>
      <c r="C6711" s="196" t="s">
        <v>11788</v>
      </c>
      <c r="D6711" s="196">
        <v>318</v>
      </c>
      <c r="E6711" s="197" t="s">
        <v>144</v>
      </c>
      <c r="F6711" s="196" t="s">
        <v>144</v>
      </c>
      <c r="G6711" s="196">
        <v>101311</v>
      </c>
      <c r="H6711" s="196" t="s">
        <v>12342</v>
      </c>
      <c r="I6711" s="196" t="s">
        <v>12166</v>
      </c>
      <c r="J6711" s="196" t="s">
        <v>5503</v>
      </c>
      <c r="K6711" s="197">
        <v>18.940000000000001</v>
      </c>
      <c r="L6711" s="196" t="s">
        <v>12068</v>
      </c>
    </row>
    <row r="6712" spans="1:12" ht="15.75">
      <c r="A6712" s="196" t="s">
        <v>10253</v>
      </c>
      <c r="B6712" s="196" t="s">
        <v>11527</v>
      </c>
      <c r="C6712" s="196" t="s">
        <v>11788</v>
      </c>
      <c r="D6712" s="196">
        <v>318</v>
      </c>
      <c r="E6712" s="197" t="s">
        <v>144</v>
      </c>
      <c r="F6712" s="196" t="s">
        <v>144</v>
      </c>
      <c r="G6712" s="196">
        <v>101312</v>
      </c>
      <c r="H6712" s="196" t="s">
        <v>12343</v>
      </c>
      <c r="I6712" s="196" t="s">
        <v>12166</v>
      </c>
      <c r="J6712" s="196" t="s">
        <v>5503</v>
      </c>
      <c r="K6712" s="197">
        <v>11.52</v>
      </c>
      <c r="L6712" s="196" t="s">
        <v>12068</v>
      </c>
    </row>
    <row r="6713" spans="1:12" ht="15.75">
      <c r="A6713" s="196" t="s">
        <v>10253</v>
      </c>
      <c r="B6713" s="196" t="s">
        <v>11527</v>
      </c>
      <c r="C6713" s="196" t="s">
        <v>11788</v>
      </c>
      <c r="D6713" s="196">
        <v>318</v>
      </c>
      <c r="E6713" s="197" t="s">
        <v>144</v>
      </c>
      <c r="F6713" s="196" t="s">
        <v>144</v>
      </c>
      <c r="G6713" s="196">
        <v>101313</v>
      </c>
      <c r="H6713" s="196" t="s">
        <v>12344</v>
      </c>
      <c r="I6713" s="196" t="s">
        <v>12166</v>
      </c>
      <c r="J6713" s="196" t="s">
        <v>5503</v>
      </c>
      <c r="K6713" s="197">
        <v>61.35</v>
      </c>
      <c r="L6713" s="196" t="s">
        <v>12068</v>
      </c>
    </row>
    <row r="6714" spans="1:12" ht="15.75">
      <c r="A6714" s="196" t="s">
        <v>10253</v>
      </c>
      <c r="B6714" s="196" t="s">
        <v>11527</v>
      </c>
      <c r="C6714" s="196" t="s">
        <v>11788</v>
      </c>
      <c r="D6714" s="196">
        <v>318</v>
      </c>
      <c r="E6714" s="197" t="s">
        <v>144</v>
      </c>
      <c r="F6714" s="196" t="s">
        <v>144</v>
      </c>
      <c r="G6714" s="196">
        <v>101314</v>
      </c>
      <c r="H6714" s="196" t="s">
        <v>12345</v>
      </c>
      <c r="I6714" s="196" t="s">
        <v>12166</v>
      </c>
      <c r="J6714" s="196" t="s">
        <v>5503</v>
      </c>
      <c r="K6714" s="197">
        <v>61.42</v>
      </c>
      <c r="L6714" s="196" t="s">
        <v>12068</v>
      </c>
    </row>
    <row r="6715" spans="1:12" ht="15.75">
      <c r="A6715" s="196" t="s">
        <v>10253</v>
      </c>
      <c r="B6715" s="196" t="s">
        <v>11527</v>
      </c>
      <c r="C6715" s="196" t="s">
        <v>11788</v>
      </c>
      <c r="D6715" s="196">
        <v>318</v>
      </c>
      <c r="E6715" s="197" t="s">
        <v>144</v>
      </c>
      <c r="F6715" s="196" t="s">
        <v>144</v>
      </c>
      <c r="G6715" s="196">
        <v>101315</v>
      </c>
      <c r="H6715" s="196" t="s">
        <v>12346</v>
      </c>
      <c r="I6715" s="196" t="s">
        <v>12166</v>
      </c>
      <c r="J6715" s="196" t="s">
        <v>5503</v>
      </c>
      <c r="K6715" s="197">
        <v>74.97</v>
      </c>
      <c r="L6715" s="196" t="s">
        <v>12068</v>
      </c>
    </row>
    <row r="6716" spans="1:12" ht="15.75">
      <c r="A6716" s="196" t="s">
        <v>10253</v>
      </c>
      <c r="B6716" s="196" t="s">
        <v>11527</v>
      </c>
      <c r="C6716" s="196" t="s">
        <v>11788</v>
      </c>
      <c r="D6716" s="196">
        <v>318</v>
      </c>
      <c r="E6716" s="197" t="s">
        <v>144</v>
      </c>
      <c r="F6716" s="196" t="s">
        <v>144</v>
      </c>
      <c r="G6716" s="196">
        <v>101316</v>
      </c>
      <c r="H6716" s="196" t="s">
        <v>12347</v>
      </c>
      <c r="I6716" s="196" t="s">
        <v>12166</v>
      </c>
      <c r="J6716" s="196" t="s">
        <v>5503</v>
      </c>
      <c r="K6716" s="197">
        <v>29.47</v>
      </c>
      <c r="L6716" s="196" t="s">
        <v>12068</v>
      </c>
    </row>
    <row r="6717" spans="1:12" ht="15.75">
      <c r="A6717" s="196" t="s">
        <v>10253</v>
      </c>
      <c r="B6717" s="196" t="s">
        <v>11527</v>
      </c>
      <c r="C6717" s="196" t="s">
        <v>11788</v>
      </c>
      <c r="D6717" s="196">
        <v>318</v>
      </c>
      <c r="E6717" s="197" t="s">
        <v>144</v>
      </c>
      <c r="F6717" s="196" t="s">
        <v>144</v>
      </c>
      <c r="G6717" s="196">
        <v>101317</v>
      </c>
      <c r="H6717" s="196" t="s">
        <v>12348</v>
      </c>
      <c r="I6717" s="196" t="s">
        <v>12166</v>
      </c>
      <c r="J6717" s="196" t="s">
        <v>5503</v>
      </c>
      <c r="K6717" s="197">
        <v>159.9</v>
      </c>
      <c r="L6717" s="196" t="s">
        <v>12068</v>
      </c>
    </row>
    <row r="6718" spans="1:12" ht="15.75">
      <c r="A6718" s="196" t="s">
        <v>10253</v>
      </c>
      <c r="B6718" s="196" t="s">
        <v>11527</v>
      </c>
      <c r="C6718" s="196" t="s">
        <v>11788</v>
      </c>
      <c r="D6718" s="196">
        <v>318</v>
      </c>
      <c r="E6718" s="197" t="s">
        <v>144</v>
      </c>
      <c r="F6718" s="196" t="s">
        <v>144</v>
      </c>
      <c r="G6718" s="196">
        <v>101318</v>
      </c>
      <c r="H6718" s="196" t="s">
        <v>12349</v>
      </c>
      <c r="I6718" s="196" t="s">
        <v>12166</v>
      </c>
      <c r="J6718" s="196" t="s">
        <v>5503</v>
      </c>
      <c r="K6718" s="197">
        <v>355.09</v>
      </c>
      <c r="L6718" s="196" t="s">
        <v>12068</v>
      </c>
    </row>
    <row r="6719" spans="1:12" ht="15.75">
      <c r="A6719" s="196" t="s">
        <v>10253</v>
      </c>
      <c r="B6719" s="196" t="s">
        <v>11527</v>
      </c>
      <c r="C6719" s="196" t="s">
        <v>11788</v>
      </c>
      <c r="D6719" s="196">
        <v>318</v>
      </c>
      <c r="E6719" s="197" t="s">
        <v>144</v>
      </c>
      <c r="F6719" s="196" t="s">
        <v>144</v>
      </c>
      <c r="G6719" s="196">
        <v>101319</v>
      </c>
      <c r="H6719" s="196" t="s">
        <v>12350</v>
      </c>
      <c r="I6719" s="196" t="s">
        <v>12166</v>
      </c>
      <c r="J6719" s="196" t="s">
        <v>5503</v>
      </c>
      <c r="K6719" s="197">
        <v>50.2</v>
      </c>
      <c r="L6719" s="196" t="s">
        <v>12068</v>
      </c>
    </row>
    <row r="6720" spans="1:12" ht="15.75">
      <c r="A6720" s="196" t="s">
        <v>10253</v>
      </c>
      <c r="B6720" s="196" t="s">
        <v>11527</v>
      </c>
      <c r="C6720" s="196" t="s">
        <v>11788</v>
      </c>
      <c r="D6720" s="196">
        <v>318</v>
      </c>
      <c r="E6720" s="197" t="s">
        <v>144</v>
      </c>
      <c r="F6720" s="196" t="s">
        <v>144</v>
      </c>
      <c r="G6720" s="196">
        <v>101320</v>
      </c>
      <c r="H6720" s="196" t="s">
        <v>12351</v>
      </c>
      <c r="I6720" s="196" t="s">
        <v>12166</v>
      </c>
      <c r="J6720" s="196" t="s">
        <v>5503</v>
      </c>
      <c r="K6720" s="197">
        <v>14.58</v>
      </c>
      <c r="L6720" s="196" t="s">
        <v>12068</v>
      </c>
    </row>
    <row r="6721" spans="1:12" ht="15.75">
      <c r="A6721" s="196" t="s">
        <v>10253</v>
      </c>
      <c r="B6721" s="196" t="s">
        <v>11527</v>
      </c>
      <c r="C6721" s="196" t="s">
        <v>11788</v>
      </c>
      <c r="D6721" s="196">
        <v>318</v>
      </c>
      <c r="E6721" s="197" t="s">
        <v>144</v>
      </c>
      <c r="F6721" s="196" t="s">
        <v>144</v>
      </c>
      <c r="G6721" s="196">
        <v>101322</v>
      </c>
      <c r="H6721" s="196" t="s">
        <v>12352</v>
      </c>
      <c r="I6721" s="196" t="s">
        <v>12166</v>
      </c>
      <c r="J6721" s="196" t="s">
        <v>5503</v>
      </c>
      <c r="K6721" s="197">
        <v>18.940000000000001</v>
      </c>
      <c r="L6721" s="196" t="s">
        <v>12068</v>
      </c>
    </row>
    <row r="6722" spans="1:12" ht="15.75">
      <c r="A6722" s="196" t="s">
        <v>10253</v>
      </c>
      <c r="B6722" s="196" t="s">
        <v>11527</v>
      </c>
      <c r="C6722" s="196" t="s">
        <v>11788</v>
      </c>
      <c r="D6722" s="196">
        <v>318</v>
      </c>
      <c r="E6722" s="197" t="s">
        <v>144</v>
      </c>
      <c r="F6722" s="196" t="s">
        <v>144</v>
      </c>
      <c r="G6722" s="196">
        <v>101323</v>
      </c>
      <c r="H6722" s="196" t="s">
        <v>12353</v>
      </c>
      <c r="I6722" s="196" t="s">
        <v>12166</v>
      </c>
      <c r="J6722" s="196" t="s">
        <v>5503</v>
      </c>
      <c r="K6722" s="197">
        <v>34.89</v>
      </c>
      <c r="L6722" s="196" t="s">
        <v>12068</v>
      </c>
    </row>
    <row r="6723" spans="1:12" ht="15.75">
      <c r="A6723" s="196" t="s">
        <v>10253</v>
      </c>
      <c r="B6723" s="196" t="s">
        <v>11527</v>
      </c>
      <c r="C6723" s="196" t="s">
        <v>11788</v>
      </c>
      <c r="D6723" s="196">
        <v>318</v>
      </c>
      <c r="E6723" s="197" t="s">
        <v>144</v>
      </c>
      <c r="F6723" s="196" t="s">
        <v>144</v>
      </c>
      <c r="G6723" s="196">
        <v>101324</v>
      </c>
      <c r="H6723" s="196" t="s">
        <v>12354</v>
      </c>
      <c r="I6723" s="196" t="s">
        <v>12166</v>
      </c>
      <c r="J6723" s="196" t="s">
        <v>5503</v>
      </c>
      <c r="K6723" s="197">
        <v>6.53</v>
      </c>
      <c r="L6723" s="196" t="s">
        <v>12068</v>
      </c>
    </row>
    <row r="6724" spans="1:12" ht="15.75">
      <c r="A6724" s="196" t="s">
        <v>10253</v>
      </c>
      <c r="B6724" s="196" t="s">
        <v>11527</v>
      </c>
      <c r="C6724" s="196" t="s">
        <v>11788</v>
      </c>
      <c r="D6724" s="196">
        <v>318</v>
      </c>
      <c r="E6724" s="197" t="s">
        <v>144</v>
      </c>
      <c r="F6724" s="196" t="s">
        <v>144</v>
      </c>
      <c r="G6724" s="196">
        <v>101325</v>
      </c>
      <c r="H6724" s="196" t="s">
        <v>12355</v>
      </c>
      <c r="I6724" s="196" t="s">
        <v>12166</v>
      </c>
      <c r="J6724" s="196" t="s">
        <v>5503</v>
      </c>
      <c r="K6724" s="197">
        <v>18.77</v>
      </c>
      <c r="L6724" s="196" t="s">
        <v>12068</v>
      </c>
    </row>
    <row r="6725" spans="1:12" ht="15.75">
      <c r="A6725" s="196" t="s">
        <v>10253</v>
      </c>
      <c r="B6725" s="196" t="s">
        <v>11527</v>
      </c>
      <c r="C6725" s="196" t="s">
        <v>11788</v>
      </c>
      <c r="D6725" s="196">
        <v>318</v>
      </c>
      <c r="E6725" s="197" t="s">
        <v>144</v>
      </c>
      <c r="F6725" s="196" t="s">
        <v>144</v>
      </c>
      <c r="G6725" s="196">
        <v>101326</v>
      </c>
      <c r="H6725" s="196" t="s">
        <v>12356</v>
      </c>
      <c r="I6725" s="196" t="s">
        <v>12166</v>
      </c>
      <c r="J6725" s="196" t="s">
        <v>5503</v>
      </c>
      <c r="K6725" s="197">
        <v>8.15</v>
      </c>
      <c r="L6725" s="196" t="s">
        <v>12068</v>
      </c>
    </row>
    <row r="6726" spans="1:12" ht="15.75">
      <c r="A6726" s="196" t="s">
        <v>10253</v>
      </c>
      <c r="B6726" s="196" t="s">
        <v>11527</v>
      </c>
      <c r="C6726" s="196" t="s">
        <v>11788</v>
      </c>
      <c r="D6726" s="196">
        <v>318</v>
      </c>
      <c r="E6726" s="197" t="s">
        <v>144</v>
      </c>
      <c r="F6726" s="196" t="s">
        <v>144</v>
      </c>
      <c r="G6726" s="196">
        <v>101327</v>
      </c>
      <c r="H6726" s="196" t="s">
        <v>12357</v>
      </c>
      <c r="I6726" s="196" t="s">
        <v>12166</v>
      </c>
      <c r="J6726" s="196" t="s">
        <v>5503</v>
      </c>
      <c r="K6726" s="197">
        <v>10.96</v>
      </c>
      <c r="L6726" s="196" t="s">
        <v>12068</v>
      </c>
    </row>
    <row r="6727" spans="1:12" ht="15.75">
      <c r="A6727" s="196" t="s">
        <v>10253</v>
      </c>
      <c r="B6727" s="196" t="s">
        <v>11527</v>
      </c>
      <c r="C6727" s="196" t="s">
        <v>11788</v>
      </c>
      <c r="D6727" s="196">
        <v>318</v>
      </c>
      <c r="E6727" s="197" t="s">
        <v>144</v>
      </c>
      <c r="F6727" s="196" t="s">
        <v>144</v>
      </c>
      <c r="G6727" s="196">
        <v>101328</v>
      </c>
      <c r="H6727" s="196" t="s">
        <v>12358</v>
      </c>
      <c r="I6727" s="196" t="s">
        <v>12166</v>
      </c>
      <c r="J6727" s="196" t="s">
        <v>5503</v>
      </c>
      <c r="K6727" s="197">
        <v>9.25</v>
      </c>
      <c r="L6727" s="196" t="s">
        <v>12068</v>
      </c>
    </row>
    <row r="6728" spans="1:12" ht="15.75">
      <c r="A6728" s="196" t="s">
        <v>10253</v>
      </c>
      <c r="B6728" s="196" t="s">
        <v>11527</v>
      </c>
      <c r="C6728" s="196" t="s">
        <v>11788</v>
      </c>
      <c r="D6728" s="196">
        <v>318</v>
      </c>
      <c r="E6728" s="197" t="s">
        <v>144</v>
      </c>
      <c r="F6728" s="196" t="s">
        <v>144</v>
      </c>
      <c r="G6728" s="196">
        <v>101329</v>
      </c>
      <c r="H6728" s="196" t="s">
        <v>12359</v>
      </c>
      <c r="I6728" s="196" t="s">
        <v>12166</v>
      </c>
      <c r="J6728" s="196" t="s">
        <v>5503</v>
      </c>
      <c r="K6728" s="197">
        <v>28.45</v>
      </c>
      <c r="L6728" s="196" t="s">
        <v>12068</v>
      </c>
    </row>
    <row r="6729" spans="1:12" ht="15.75">
      <c r="A6729" s="196" t="s">
        <v>10253</v>
      </c>
      <c r="B6729" s="196" t="s">
        <v>11527</v>
      </c>
      <c r="C6729" s="196" t="s">
        <v>11788</v>
      </c>
      <c r="D6729" s="196">
        <v>318</v>
      </c>
      <c r="E6729" s="197" t="s">
        <v>144</v>
      </c>
      <c r="F6729" s="196" t="s">
        <v>144</v>
      </c>
      <c r="G6729" s="196">
        <v>101330</v>
      </c>
      <c r="H6729" s="196" t="s">
        <v>12360</v>
      </c>
      <c r="I6729" s="196" t="s">
        <v>12166</v>
      </c>
      <c r="J6729" s="196" t="s">
        <v>5503</v>
      </c>
      <c r="K6729" s="197">
        <v>24.9</v>
      </c>
      <c r="L6729" s="196" t="s">
        <v>12068</v>
      </c>
    </row>
    <row r="6730" spans="1:12" ht="15.75">
      <c r="A6730" s="196" t="s">
        <v>10253</v>
      </c>
      <c r="B6730" s="196" t="s">
        <v>11527</v>
      </c>
      <c r="C6730" s="196" t="s">
        <v>11788</v>
      </c>
      <c r="D6730" s="196">
        <v>318</v>
      </c>
      <c r="E6730" s="197" t="s">
        <v>144</v>
      </c>
      <c r="F6730" s="196" t="s">
        <v>144</v>
      </c>
      <c r="G6730" s="196">
        <v>101331</v>
      </c>
      <c r="H6730" s="196" t="s">
        <v>12361</v>
      </c>
      <c r="I6730" s="196" t="s">
        <v>12166</v>
      </c>
      <c r="J6730" s="196" t="s">
        <v>5503</v>
      </c>
      <c r="K6730" s="197">
        <v>18.29</v>
      </c>
      <c r="L6730" s="196" t="s">
        <v>12068</v>
      </c>
    </row>
    <row r="6731" spans="1:12" ht="15.75">
      <c r="A6731" s="196" t="s">
        <v>10253</v>
      </c>
      <c r="B6731" s="196" t="s">
        <v>11527</v>
      </c>
      <c r="C6731" s="196" t="s">
        <v>11788</v>
      </c>
      <c r="D6731" s="196">
        <v>318</v>
      </c>
      <c r="E6731" s="197" t="s">
        <v>144</v>
      </c>
      <c r="F6731" s="196" t="s">
        <v>144</v>
      </c>
      <c r="G6731" s="196">
        <v>101332</v>
      </c>
      <c r="H6731" s="196" t="s">
        <v>12362</v>
      </c>
      <c r="I6731" s="196" t="s">
        <v>12166</v>
      </c>
      <c r="J6731" s="196" t="s">
        <v>5503</v>
      </c>
      <c r="K6731" s="197">
        <v>6.39</v>
      </c>
      <c r="L6731" s="196" t="s">
        <v>12068</v>
      </c>
    </row>
    <row r="6732" spans="1:12" ht="15.75">
      <c r="A6732" s="196" t="s">
        <v>10253</v>
      </c>
      <c r="B6732" s="196" t="s">
        <v>11527</v>
      </c>
      <c r="C6732" s="196" t="s">
        <v>11788</v>
      </c>
      <c r="D6732" s="196">
        <v>318</v>
      </c>
      <c r="E6732" s="197" t="s">
        <v>144</v>
      </c>
      <c r="F6732" s="196" t="s">
        <v>144</v>
      </c>
      <c r="G6732" s="196">
        <v>101333</v>
      </c>
      <c r="H6732" s="196" t="s">
        <v>12363</v>
      </c>
      <c r="I6732" s="196" t="s">
        <v>12166</v>
      </c>
      <c r="J6732" s="196" t="s">
        <v>5503</v>
      </c>
      <c r="K6732" s="197">
        <v>15.68</v>
      </c>
      <c r="L6732" s="196" t="s">
        <v>12068</v>
      </c>
    </row>
    <row r="6733" spans="1:12" ht="15.75">
      <c r="A6733" s="196" t="s">
        <v>10253</v>
      </c>
      <c r="B6733" s="196" t="s">
        <v>11527</v>
      </c>
      <c r="C6733" s="196" t="s">
        <v>11788</v>
      </c>
      <c r="D6733" s="196">
        <v>318</v>
      </c>
      <c r="E6733" s="197" t="s">
        <v>144</v>
      </c>
      <c r="F6733" s="196" t="s">
        <v>144</v>
      </c>
      <c r="G6733" s="196">
        <v>101334</v>
      </c>
      <c r="H6733" s="196" t="s">
        <v>12364</v>
      </c>
      <c r="I6733" s="196" t="s">
        <v>12166</v>
      </c>
      <c r="J6733" s="196" t="s">
        <v>5503</v>
      </c>
      <c r="K6733" s="197">
        <v>52.78</v>
      </c>
      <c r="L6733" s="196" t="s">
        <v>12068</v>
      </c>
    </row>
    <row r="6734" spans="1:12" ht="15.75">
      <c r="A6734" s="196" t="s">
        <v>10253</v>
      </c>
      <c r="B6734" s="196" t="s">
        <v>11527</v>
      </c>
      <c r="C6734" s="196" t="s">
        <v>11788</v>
      </c>
      <c r="D6734" s="196">
        <v>318</v>
      </c>
      <c r="E6734" s="197" t="s">
        <v>144</v>
      </c>
      <c r="F6734" s="196" t="s">
        <v>144</v>
      </c>
      <c r="G6734" s="196">
        <v>101335</v>
      </c>
      <c r="H6734" s="196" t="s">
        <v>12365</v>
      </c>
      <c r="I6734" s="196" t="s">
        <v>12166</v>
      </c>
      <c r="J6734" s="196" t="s">
        <v>5503</v>
      </c>
      <c r="K6734" s="197">
        <v>6.35</v>
      </c>
      <c r="L6734" s="196" t="s">
        <v>12068</v>
      </c>
    </row>
    <row r="6735" spans="1:12" ht="15.75">
      <c r="A6735" s="196" t="s">
        <v>10253</v>
      </c>
      <c r="B6735" s="196" t="s">
        <v>11527</v>
      </c>
      <c r="C6735" s="196" t="s">
        <v>11788</v>
      </c>
      <c r="D6735" s="196">
        <v>318</v>
      </c>
      <c r="E6735" s="197" t="s">
        <v>144</v>
      </c>
      <c r="F6735" s="196" t="s">
        <v>144</v>
      </c>
      <c r="G6735" s="196">
        <v>101336</v>
      </c>
      <c r="H6735" s="196" t="s">
        <v>12366</v>
      </c>
      <c r="I6735" s="196" t="s">
        <v>12166</v>
      </c>
      <c r="J6735" s="196" t="s">
        <v>5503</v>
      </c>
      <c r="K6735" s="197">
        <v>20.54</v>
      </c>
      <c r="L6735" s="196" t="s">
        <v>12068</v>
      </c>
    </row>
    <row r="6736" spans="1:12" ht="15.75">
      <c r="A6736" s="196" t="s">
        <v>10253</v>
      </c>
      <c r="B6736" s="196" t="s">
        <v>11527</v>
      </c>
      <c r="C6736" s="196" t="s">
        <v>11788</v>
      </c>
      <c r="D6736" s="196">
        <v>318</v>
      </c>
      <c r="E6736" s="197" t="s">
        <v>144</v>
      </c>
      <c r="F6736" s="196" t="s">
        <v>144</v>
      </c>
      <c r="G6736" s="196">
        <v>101337</v>
      </c>
      <c r="H6736" s="196" t="s">
        <v>12367</v>
      </c>
      <c r="I6736" s="196" t="s">
        <v>12166</v>
      </c>
      <c r="J6736" s="196" t="s">
        <v>5503</v>
      </c>
      <c r="K6736" s="197">
        <v>7.11</v>
      </c>
      <c r="L6736" s="196" t="s">
        <v>12068</v>
      </c>
    </row>
    <row r="6737" spans="1:12" ht="15.75">
      <c r="A6737" s="196" t="s">
        <v>10253</v>
      </c>
      <c r="B6737" s="196" t="s">
        <v>11527</v>
      </c>
      <c r="C6737" s="196" t="s">
        <v>11788</v>
      </c>
      <c r="D6737" s="196">
        <v>318</v>
      </c>
      <c r="E6737" s="197" t="s">
        <v>144</v>
      </c>
      <c r="F6737" s="196" t="s">
        <v>144</v>
      </c>
      <c r="G6737" s="196">
        <v>101338</v>
      </c>
      <c r="H6737" s="196" t="s">
        <v>12368</v>
      </c>
      <c r="I6737" s="196" t="s">
        <v>12166</v>
      </c>
      <c r="J6737" s="196" t="s">
        <v>5503</v>
      </c>
      <c r="K6737" s="197">
        <v>11.82</v>
      </c>
      <c r="L6737" s="196" t="s">
        <v>12068</v>
      </c>
    </row>
    <row r="6738" spans="1:12" ht="15.75">
      <c r="A6738" s="196" t="s">
        <v>10253</v>
      </c>
      <c r="B6738" s="196" t="s">
        <v>11527</v>
      </c>
      <c r="C6738" s="196" t="s">
        <v>11788</v>
      </c>
      <c r="D6738" s="196">
        <v>318</v>
      </c>
      <c r="E6738" s="197" t="s">
        <v>144</v>
      </c>
      <c r="F6738" s="196" t="s">
        <v>144</v>
      </c>
      <c r="G6738" s="196">
        <v>101339</v>
      </c>
      <c r="H6738" s="196" t="s">
        <v>12369</v>
      </c>
      <c r="I6738" s="196" t="s">
        <v>12166</v>
      </c>
      <c r="J6738" s="196" t="s">
        <v>5503</v>
      </c>
      <c r="K6738" s="197">
        <v>10.26</v>
      </c>
      <c r="L6738" s="196" t="s">
        <v>12068</v>
      </c>
    </row>
    <row r="6739" spans="1:12" ht="15.75">
      <c r="A6739" s="196" t="s">
        <v>10253</v>
      </c>
      <c r="B6739" s="196" t="s">
        <v>11527</v>
      </c>
      <c r="C6739" s="196" t="s">
        <v>11788</v>
      </c>
      <c r="D6739" s="196">
        <v>318</v>
      </c>
      <c r="E6739" s="197" t="s">
        <v>144</v>
      </c>
      <c r="F6739" s="196" t="s">
        <v>144</v>
      </c>
      <c r="G6739" s="196">
        <v>101340</v>
      </c>
      <c r="H6739" s="196" t="s">
        <v>12370</v>
      </c>
      <c r="I6739" s="196" t="s">
        <v>12166</v>
      </c>
      <c r="J6739" s="196" t="s">
        <v>5503</v>
      </c>
      <c r="K6739" s="197">
        <v>9.9</v>
      </c>
      <c r="L6739" s="196" t="s">
        <v>12068</v>
      </c>
    </row>
    <row r="6740" spans="1:12" ht="15.75">
      <c r="A6740" s="196" t="s">
        <v>10253</v>
      </c>
      <c r="B6740" s="196" t="s">
        <v>11527</v>
      </c>
      <c r="C6740" s="196" t="s">
        <v>11788</v>
      </c>
      <c r="D6740" s="196">
        <v>318</v>
      </c>
      <c r="E6740" s="197" t="s">
        <v>144</v>
      </c>
      <c r="F6740" s="196" t="s">
        <v>144</v>
      </c>
      <c r="G6740" s="196">
        <v>101341</v>
      </c>
      <c r="H6740" s="196" t="s">
        <v>12371</v>
      </c>
      <c r="I6740" s="196" t="s">
        <v>12166</v>
      </c>
      <c r="J6740" s="196" t="s">
        <v>5503</v>
      </c>
      <c r="K6740" s="197">
        <v>10.52</v>
      </c>
      <c r="L6740" s="196" t="s">
        <v>12068</v>
      </c>
    </row>
    <row r="6741" spans="1:12" ht="15.75">
      <c r="A6741" s="196" t="s">
        <v>10253</v>
      </c>
      <c r="B6741" s="196" t="s">
        <v>11527</v>
      </c>
      <c r="C6741" s="196" t="s">
        <v>11788</v>
      </c>
      <c r="D6741" s="196">
        <v>318</v>
      </c>
      <c r="E6741" s="197" t="s">
        <v>144</v>
      </c>
      <c r="F6741" s="196" t="s">
        <v>144</v>
      </c>
      <c r="G6741" s="196">
        <v>101342</v>
      </c>
      <c r="H6741" s="196" t="s">
        <v>12372</v>
      </c>
      <c r="I6741" s="196" t="s">
        <v>12166</v>
      </c>
      <c r="J6741" s="196" t="s">
        <v>5503</v>
      </c>
      <c r="K6741" s="197">
        <v>12.63</v>
      </c>
      <c r="L6741" s="196" t="s">
        <v>12068</v>
      </c>
    </row>
    <row r="6742" spans="1:12" ht="15.75">
      <c r="A6742" s="196" t="s">
        <v>10253</v>
      </c>
      <c r="B6742" s="196" t="s">
        <v>11527</v>
      </c>
      <c r="C6742" s="196" t="s">
        <v>11788</v>
      </c>
      <c r="D6742" s="196">
        <v>318</v>
      </c>
      <c r="E6742" s="197" t="s">
        <v>144</v>
      </c>
      <c r="F6742" s="196" t="s">
        <v>144</v>
      </c>
      <c r="G6742" s="196">
        <v>101343</v>
      </c>
      <c r="H6742" s="196" t="s">
        <v>12373</v>
      </c>
      <c r="I6742" s="196" t="s">
        <v>12166</v>
      </c>
      <c r="J6742" s="196" t="s">
        <v>5503</v>
      </c>
      <c r="K6742" s="197">
        <v>18.940000000000001</v>
      </c>
      <c r="L6742" s="196" t="s">
        <v>12068</v>
      </c>
    </row>
    <row r="6743" spans="1:12" ht="15.75">
      <c r="A6743" s="196" t="s">
        <v>10253</v>
      </c>
      <c r="B6743" s="196" t="s">
        <v>11527</v>
      </c>
      <c r="C6743" s="196" t="s">
        <v>11788</v>
      </c>
      <c r="D6743" s="196">
        <v>318</v>
      </c>
      <c r="E6743" s="197" t="s">
        <v>144</v>
      </c>
      <c r="F6743" s="196" t="s">
        <v>144</v>
      </c>
      <c r="G6743" s="196">
        <v>101344</v>
      </c>
      <c r="H6743" s="196" t="s">
        <v>12374</v>
      </c>
      <c r="I6743" s="196" t="s">
        <v>12166</v>
      </c>
      <c r="J6743" s="196" t="s">
        <v>5503</v>
      </c>
      <c r="K6743" s="197">
        <v>20.54</v>
      </c>
      <c r="L6743" s="196" t="s">
        <v>12068</v>
      </c>
    </row>
    <row r="6744" spans="1:12" ht="15.75">
      <c r="A6744" s="196" t="s">
        <v>10253</v>
      </c>
      <c r="B6744" s="196" t="s">
        <v>11527</v>
      </c>
      <c r="C6744" s="196" t="s">
        <v>11788</v>
      </c>
      <c r="D6744" s="196">
        <v>318</v>
      </c>
      <c r="E6744" s="197" t="s">
        <v>144</v>
      </c>
      <c r="F6744" s="196" t="s">
        <v>144</v>
      </c>
      <c r="G6744" s="196">
        <v>101345</v>
      </c>
      <c r="H6744" s="196" t="s">
        <v>12375</v>
      </c>
      <c r="I6744" s="196" t="s">
        <v>12166</v>
      </c>
      <c r="J6744" s="196" t="s">
        <v>5503</v>
      </c>
      <c r="K6744" s="197">
        <v>20.54</v>
      </c>
      <c r="L6744" s="196" t="s">
        <v>12068</v>
      </c>
    </row>
    <row r="6745" spans="1:12" ht="15.75">
      <c r="A6745" s="196" t="s">
        <v>10253</v>
      </c>
      <c r="B6745" s="196" t="s">
        <v>11527</v>
      </c>
      <c r="C6745" s="196" t="s">
        <v>11788</v>
      </c>
      <c r="D6745" s="196">
        <v>318</v>
      </c>
      <c r="E6745" s="197" t="s">
        <v>144</v>
      </c>
      <c r="F6745" s="196" t="s">
        <v>144</v>
      </c>
      <c r="G6745" s="196">
        <v>101346</v>
      </c>
      <c r="H6745" s="196" t="s">
        <v>12376</v>
      </c>
      <c r="I6745" s="196" t="s">
        <v>12166</v>
      </c>
      <c r="J6745" s="196" t="s">
        <v>5503</v>
      </c>
      <c r="K6745" s="197">
        <v>16.96</v>
      </c>
      <c r="L6745" s="196" t="s">
        <v>12068</v>
      </c>
    </row>
    <row r="6746" spans="1:12" ht="15.75">
      <c r="A6746" s="196" t="s">
        <v>10253</v>
      </c>
      <c r="B6746" s="196" t="s">
        <v>11527</v>
      </c>
      <c r="C6746" s="196" t="s">
        <v>11788</v>
      </c>
      <c r="D6746" s="196">
        <v>318</v>
      </c>
      <c r="E6746" s="197" t="s">
        <v>144</v>
      </c>
      <c r="F6746" s="196" t="s">
        <v>144</v>
      </c>
      <c r="G6746" s="196">
        <v>101347</v>
      </c>
      <c r="H6746" s="196" t="s">
        <v>12377</v>
      </c>
      <c r="I6746" s="196" t="s">
        <v>12166</v>
      </c>
      <c r="J6746" s="196" t="s">
        <v>5503</v>
      </c>
      <c r="K6746" s="197">
        <v>14.41</v>
      </c>
      <c r="L6746" s="196" t="s">
        <v>12068</v>
      </c>
    </row>
    <row r="6747" spans="1:12" ht="15.75">
      <c r="A6747" s="196" t="s">
        <v>10253</v>
      </c>
      <c r="B6747" s="196" t="s">
        <v>11527</v>
      </c>
      <c r="C6747" s="196" t="s">
        <v>11788</v>
      </c>
      <c r="D6747" s="196">
        <v>318</v>
      </c>
      <c r="E6747" s="197" t="s">
        <v>144</v>
      </c>
      <c r="F6747" s="196" t="s">
        <v>144</v>
      </c>
      <c r="G6747" s="196">
        <v>101348</v>
      </c>
      <c r="H6747" s="196" t="s">
        <v>12378</v>
      </c>
      <c r="I6747" s="196" t="s">
        <v>12166</v>
      </c>
      <c r="J6747" s="196" t="s">
        <v>5503</v>
      </c>
      <c r="K6747" s="197">
        <v>10.8</v>
      </c>
      <c r="L6747" s="196" t="s">
        <v>12068</v>
      </c>
    </row>
    <row r="6748" spans="1:12" ht="15.75">
      <c r="A6748" s="196" t="s">
        <v>10253</v>
      </c>
      <c r="B6748" s="196" t="s">
        <v>11527</v>
      </c>
      <c r="C6748" s="196" t="s">
        <v>11788</v>
      </c>
      <c r="D6748" s="196">
        <v>318</v>
      </c>
      <c r="E6748" s="197" t="s">
        <v>144</v>
      </c>
      <c r="F6748" s="196" t="s">
        <v>144</v>
      </c>
      <c r="G6748" s="196">
        <v>101349</v>
      </c>
      <c r="H6748" s="196" t="s">
        <v>12379</v>
      </c>
      <c r="I6748" s="196" t="s">
        <v>12166</v>
      </c>
      <c r="J6748" s="196" t="s">
        <v>5503</v>
      </c>
      <c r="K6748" s="197">
        <v>12.84</v>
      </c>
      <c r="L6748" s="196" t="s">
        <v>12068</v>
      </c>
    </row>
    <row r="6749" spans="1:12" ht="15.75">
      <c r="A6749" s="196" t="s">
        <v>10253</v>
      </c>
      <c r="B6749" s="196" t="s">
        <v>11527</v>
      </c>
      <c r="C6749" s="196" t="s">
        <v>11788</v>
      </c>
      <c r="D6749" s="196">
        <v>318</v>
      </c>
      <c r="E6749" s="197" t="s">
        <v>144</v>
      </c>
      <c r="F6749" s="196" t="s">
        <v>144</v>
      </c>
      <c r="G6749" s="196">
        <v>101350</v>
      </c>
      <c r="H6749" s="196" t="s">
        <v>12380</v>
      </c>
      <c r="I6749" s="196" t="s">
        <v>12166</v>
      </c>
      <c r="J6749" s="196" t="s">
        <v>5503</v>
      </c>
      <c r="K6749" s="197">
        <v>15.75</v>
      </c>
      <c r="L6749" s="196" t="s">
        <v>12068</v>
      </c>
    </row>
    <row r="6750" spans="1:12" ht="15.75">
      <c r="A6750" s="196" t="s">
        <v>10253</v>
      </c>
      <c r="B6750" s="196" t="s">
        <v>11527</v>
      </c>
      <c r="C6750" s="196" t="s">
        <v>11788</v>
      </c>
      <c r="D6750" s="196">
        <v>318</v>
      </c>
      <c r="E6750" s="197" t="s">
        <v>144</v>
      </c>
      <c r="F6750" s="196" t="s">
        <v>144</v>
      </c>
      <c r="G6750" s="196">
        <v>101351</v>
      </c>
      <c r="H6750" s="196" t="s">
        <v>12381</v>
      </c>
      <c r="I6750" s="196" t="s">
        <v>12166</v>
      </c>
      <c r="J6750" s="196" t="s">
        <v>5503</v>
      </c>
      <c r="K6750" s="197">
        <v>12.01</v>
      </c>
      <c r="L6750" s="196" t="s">
        <v>12068</v>
      </c>
    </row>
    <row r="6751" spans="1:12" ht="15.75">
      <c r="A6751" s="196" t="s">
        <v>10253</v>
      </c>
      <c r="B6751" s="196" t="s">
        <v>11527</v>
      </c>
      <c r="C6751" s="196" t="s">
        <v>11788</v>
      </c>
      <c r="D6751" s="196">
        <v>318</v>
      </c>
      <c r="E6751" s="197" t="s">
        <v>144</v>
      </c>
      <c r="F6751" s="196" t="s">
        <v>144</v>
      </c>
      <c r="G6751" s="196">
        <v>101352</v>
      </c>
      <c r="H6751" s="196" t="s">
        <v>12382</v>
      </c>
      <c r="I6751" s="196" t="s">
        <v>12166</v>
      </c>
      <c r="J6751" s="196" t="s">
        <v>5503</v>
      </c>
      <c r="K6751" s="197">
        <v>13.26</v>
      </c>
      <c r="L6751" s="196" t="s">
        <v>12068</v>
      </c>
    </row>
    <row r="6752" spans="1:12" ht="15.75">
      <c r="A6752" s="196" t="s">
        <v>10253</v>
      </c>
      <c r="B6752" s="196" t="s">
        <v>11527</v>
      </c>
      <c r="C6752" s="196" t="s">
        <v>11788</v>
      </c>
      <c r="D6752" s="196">
        <v>318</v>
      </c>
      <c r="E6752" s="197" t="s">
        <v>144</v>
      </c>
      <c r="F6752" s="196" t="s">
        <v>144</v>
      </c>
      <c r="G6752" s="196">
        <v>101353</v>
      </c>
      <c r="H6752" s="196" t="s">
        <v>12383</v>
      </c>
      <c r="I6752" s="196" t="s">
        <v>12166</v>
      </c>
      <c r="J6752" s="196" t="s">
        <v>5503</v>
      </c>
      <c r="K6752" s="197">
        <v>10.59</v>
      </c>
      <c r="L6752" s="196" t="s">
        <v>12068</v>
      </c>
    </row>
    <row r="6753" spans="1:12" ht="15.75">
      <c r="A6753" s="196" t="s">
        <v>10253</v>
      </c>
      <c r="B6753" s="196" t="s">
        <v>11527</v>
      </c>
      <c r="C6753" s="196" t="s">
        <v>11788</v>
      </c>
      <c r="D6753" s="196">
        <v>318</v>
      </c>
      <c r="E6753" s="197" t="s">
        <v>144</v>
      </c>
      <c r="F6753" s="196" t="s">
        <v>144</v>
      </c>
      <c r="G6753" s="196">
        <v>101354</v>
      </c>
      <c r="H6753" s="196" t="s">
        <v>12384</v>
      </c>
      <c r="I6753" s="196" t="s">
        <v>12166</v>
      </c>
      <c r="J6753" s="196" t="s">
        <v>5503</v>
      </c>
      <c r="K6753" s="197">
        <v>14.38</v>
      </c>
      <c r="L6753" s="196" t="s">
        <v>12068</v>
      </c>
    </row>
    <row r="6754" spans="1:12" ht="15.75">
      <c r="A6754" s="196" t="s">
        <v>10253</v>
      </c>
      <c r="B6754" s="196" t="s">
        <v>11527</v>
      </c>
      <c r="C6754" s="196" t="s">
        <v>11788</v>
      </c>
      <c r="D6754" s="196">
        <v>318</v>
      </c>
      <c r="E6754" s="197" t="s">
        <v>144</v>
      </c>
      <c r="F6754" s="196" t="s">
        <v>144</v>
      </c>
      <c r="G6754" s="196">
        <v>101355</v>
      </c>
      <c r="H6754" s="196" t="s">
        <v>12385</v>
      </c>
      <c r="I6754" s="196" t="s">
        <v>12166</v>
      </c>
      <c r="J6754" s="196" t="s">
        <v>5503</v>
      </c>
      <c r="K6754" s="197">
        <v>11.38</v>
      </c>
      <c r="L6754" s="196" t="s">
        <v>12068</v>
      </c>
    </row>
    <row r="6755" spans="1:12" ht="15.75">
      <c r="A6755" s="196" t="s">
        <v>10253</v>
      </c>
      <c r="B6755" s="196" t="s">
        <v>11527</v>
      </c>
      <c r="C6755" s="196" t="s">
        <v>11788</v>
      </c>
      <c r="D6755" s="196">
        <v>318</v>
      </c>
      <c r="E6755" s="197" t="s">
        <v>144</v>
      </c>
      <c r="F6755" s="196" t="s">
        <v>144</v>
      </c>
      <c r="G6755" s="196">
        <v>101356</v>
      </c>
      <c r="H6755" s="196" t="s">
        <v>12386</v>
      </c>
      <c r="I6755" s="196" t="s">
        <v>12166</v>
      </c>
      <c r="J6755" s="196" t="s">
        <v>5503</v>
      </c>
      <c r="K6755" s="197">
        <v>26.6</v>
      </c>
      <c r="L6755" s="196" t="s">
        <v>12068</v>
      </c>
    </row>
    <row r="6756" spans="1:12" ht="15.75">
      <c r="A6756" s="196" t="s">
        <v>10253</v>
      </c>
      <c r="B6756" s="196" t="s">
        <v>11527</v>
      </c>
      <c r="C6756" s="196" t="s">
        <v>11788</v>
      </c>
      <c r="D6756" s="196">
        <v>318</v>
      </c>
      <c r="E6756" s="197" t="s">
        <v>144</v>
      </c>
      <c r="F6756" s="196" t="s">
        <v>144</v>
      </c>
      <c r="G6756" s="196">
        <v>101357</v>
      </c>
      <c r="H6756" s="196" t="s">
        <v>12387</v>
      </c>
      <c r="I6756" s="196" t="s">
        <v>12166</v>
      </c>
      <c r="J6756" s="196" t="s">
        <v>5503</v>
      </c>
      <c r="K6756" s="197">
        <v>34.89</v>
      </c>
      <c r="L6756" s="196" t="s">
        <v>12068</v>
      </c>
    </row>
    <row r="6757" spans="1:12" ht="15.75">
      <c r="A6757" s="196" t="s">
        <v>10253</v>
      </c>
      <c r="B6757" s="196" t="s">
        <v>11527</v>
      </c>
      <c r="C6757" s="196" t="s">
        <v>11788</v>
      </c>
      <c r="D6757" s="196">
        <v>318</v>
      </c>
      <c r="E6757" s="197" t="s">
        <v>144</v>
      </c>
      <c r="F6757" s="196" t="s">
        <v>144</v>
      </c>
      <c r="G6757" s="196">
        <v>101358</v>
      </c>
      <c r="H6757" s="196" t="s">
        <v>12388</v>
      </c>
      <c r="I6757" s="196" t="s">
        <v>12166</v>
      </c>
      <c r="J6757" s="196" t="s">
        <v>5503</v>
      </c>
      <c r="K6757" s="197">
        <v>24.36</v>
      </c>
      <c r="L6757" s="196" t="s">
        <v>12068</v>
      </c>
    </row>
    <row r="6758" spans="1:12" ht="15.75">
      <c r="A6758" s="196" t="s">
        <v>10253</v>
      </c>
      <c r="B6758" s="196" t="s">
        <v>11527</v>
      </c>
      <c r="C6758" s="196" t="s">
        <v>11788</v>
      </c>
      <c r="D6758" s="196">
        <v>318</v>
      </c>
      <c r="E6758" s="197" t="s">
        <v>144</v>
      </c>
      <c r="F6758" s="196" t="s">
        <v>144</v>
      </c>
      <c r="G6758" s="196">
        <v>101359</v>
      </c>
      <c r="H6758" s="196" t="s">
        <v>12389</v>
      </c>
      <c r="I6758" s="196" t="s">
        <v>12166</v>
      </c>
      <c r="J6758" s="196" t="s">
        <v>5503</v>
      </c>
      <c r="K6758" s="197">
        <v>26.29</v>
      </c>
      <c r="L6758" s="196" t="s">
        <v>12068</v>
      </c>
    </row>
    <row r="6759" spans="1:12" ht="15.75">
      <c r="A6759" s="196" t="s">
        <v>10253</v>
      </c>
      <c r="B6759" s="196" t="s">
        <v>11527</v>
      </c>
      <c r="C6759" s="196" t="s">
        <v>11788</v>
      </c>
      <c r="D6759" s="196">
        <v>318</v>
      </c>
      <c r="E6759" s="197" t="s">
        <v>144</v>
      </c>
      <c r="F6759" s="196" t="s">
        <v>144</v>
      </c>
      <c r="G6759" s="196">
        <v>101360</v>
      </c>
      <c r="H6759" s="196" t="s">
        <v>12390</v>
      </c>
      <c r="I6759" s="196" t="s">
        <v>12166</v>
      </c>
      <c r="J6759" s="196" t="s">
        <v>5503</v>
      </c>
      <c r="K6759" s="197">
        <v>26.2</v>
      </c>
      <c r="L6759" s="196" t="s">
        <v>12068</v>
      </c>
    </row>
    <row r="6760" spans="1:12" ht="15.75">
      <c r="A6760" s="196" t="s">
        <v>10253</v>
      </c>
      <c r="B6760" s="196" t="s">
        <v>11527</v>
      </c>
      <c r="C6760" s="196" t="s">
        <v>11788</v>
      </c>
      <c r="D6760" s="196">
        <v>318</v>
      </c>
      <c r="E6760" s="197" t="s">
        <v>144</v>
      </c>
      <c r="F6760" s="196" t="s">
        <v>144</v>
      </c>
      <c r="G6760" s="196">
        <v>101361</v>
      </c>
      <c r="H6760" s="196" t="s">
        <v>12391</v>
      </c>
      <c r="I6760" s="196" t="s">
        <v>12166</v>
      </c>
      <c r="J6760" s="196" t="s">
        <v>5503</v>
      </c>
      <c r="K6760" s="197">
        <v>23.31</v>
      </c>
      <c r="L6760" s="196" t="s">
        <v>12068</v>
      </c>
    </row>
    <row r="6761" spans="1:12" ht="15.75">
      <c r="A6761" s="196" t="s">
        <v>10253</v>
      </c>
      <c r="B6761" s="196" t="s">
        <v>11527</v>
      </c>
      <c r="C6761" s="196" t="s">
        <v>11788</v>
      </c>
      <c r="D6761" s="196">
        <v>318</v>
      </c>
      <c r="E6761" s="197" t="s">
        <v>144</v>
      </c>
      <c r="F6761" s="196" t="s">
        <v>144</v>
      </c>
      <c r="G6761" s="196">
        <v>101362</v>
      </c>
      <c r="H6761" s="196" t="s">
        <v>12392</v>
      </c>
      <c r="I6761" s="196" t="s">
        <v>12166</v>
      </c>
      <c r="J6761" s="196" t="s">
        <v>5503</v>
      </c>
      <c r="K6761" s="197">
        <v>5.46</v>
      </c>
      <c r="L6761" s="196" t="s">
        <v>12068</v>
      </c>
    </row>
    <row r="6762" spans="1:12" ht="15.75">
      <c r="A6762" s="196" t="s">
        <v>10253</v>
      </c>
      <c r="B6762" s="196" t="s">
        <v>11527</v>
      </c>
      <c r="C6762" s="196" t="s">
        <v>11788</v>
      </c>
      <c r="D6762" s="196">
        <v>318</v>
      </c>
      <c r="E6762" s="197" t="s">
        <v>144</v>
      </c>
      <c r="F6762" s="196" t="s">
        <v>144</v>
      </c>
      <c r="G6762" s="196">
        <v>101363</v>
      </c>
      <c r="H6762" s="196" t="s">
        <v>12393</v>
      </c>
      <c r="I6762" s="196" t="s">
        <v>12166</v>
      </c>
      <c r="J6762" s="196" t="s">
        <v>5503</v>
      </c>
      <c r="K6762" s="197">
        <v>18.940000000000001</v>
      </c>
      <c r="L6762" s="196" t="s">
        <v>12068</v>
      </c>
    </row>
    <row r="6763" spans="1:12" ht="15.75">
      <c r="A6763" s="196" t="s">
        <v>10253</v>
      </c>
      <c r="B6763" s="196" t="s">
        <v>11527</v>
      </c>
      <c r="C6763" s="196" t="s">
        <v>11788</v>
      </c>
      <c r="D6763" s="196">
        <v>318</v>
      </c>
      <c r="E6763" s="197" t="s">
        <v>144</v>
      </c>
      <c r="F6763" s="196" t="s">
        <v>144</v>
      </c>
      <c r="G6763" s="196">
        <v>101364</v>
      </c>
      <c r="H6763" s="196" t="s">
        <v>12394</v>
      </c>
      <c r="I6763" s="196" t="s">
        <v>12166</v>
      </c>
      <c r="J6763" s="196" t="s">
        <v>5503</v>
      </c>
      <c r="K6763" s="197">
        <v>22.74</v>
      </c>
      <c r="L6763" s="196" t="s">
        <v>12068</v>
      </c>
    </row>
    <row r="6764" spans="1:12" ht="15.75">
      <c r="A6764" s="196" t="s">
        <v>10253</v>
      </c>
      <c r="B6764" s="196" t="s">
        <v>11527</v>
      </c>
      <c r="C6764" s="196" t="s">
        <v>11788</v>
      </c>
      <c r="D6764" s="196">
        <v>318</v>
      </c>
      <c r="E6764" s="197" t="s">
        <v>144</v>
      </c>
      <c r="F6764" s="196" t="s">
        <v>144</v>
      </c>
      <c r="G6764" s="196">
        <v>101365</v>
      </c>
      <c r="H6764" s="196" t="s">
        <v>12395</v>
      </c>
      <c r="I6764" s="196" t="s">
        <v>12166</v>
      </c>
      <c r="J6764" s="196" t="s">
        <v>5503</v>
      </c>
      <c r="K6764" s="197">
        <v>18.940000000000001</v>
      </c>
      <c r="L6764" s="196" t="s">
        <v>12068</v>
      </c>
    </row>
    <row r="6765" spans="1:12" ht="15.75">
      <c r="A6765" s="196" t="s">
        <v>10253</v>
      </c>
      <c r="B6765" s="196" t="s">
        <v>11527</v>
      </c>
      <c r="C6765" s="196" t="s">
        <v>11788</v>
      </c>
      <c r="D6765" s="196">
        <v>318</v>
      </c>
      <c r="E6765" s="197" t="s">
        <v>144</v>
      </c>
      <c r="F6765" s="196" t="s">
        <v>144</v>
      </c>
      <c r="G6765" s="196">
        <v>101366</v>
      </c>
      <c r="H6765" s="196" t="s">
        <v>12396</v>
      </c>
      <c r="I6765" s="196" t="s">
        <v>12166</v>
      </c>
      <c r="J6765" s="196" t="s">
        <v>5503</v>
      </c>
      <c r="K6765" s="197">
        <v>21.15</v>
      </c>
      <c r="L6765" s="196" t="s">
        <v>12068</v>
      </c>
    </row>
    <row r="6766" spans="1:12" ht="15.75">
      <c r="A6766" s="196" t="s">
        <v>10253</v>
      </c>
      <c r="B6766" s="196" t="s">
        <v>11527</v>
      </c>
      <c r="C6766" s="196" t="s">
        <v>11788</v>
      </c>
      <c r="D6766" s="196">
        <v>318</v>
      </c>
      <c r="E6766" s="197" t="s">
        <v>144</v>
      </c>
      <c r="F6766" s="196" t="s">
        <v>144</v>
      </c>
      <c r="G6766" s="196">
        <v>101367</v>
      </c>
      <c r="H6766" s="196" t="s">
        <v>12397</v>
      </c>
      <c r="I6766" s="196" t="s">
        <v>12166</v>
      </c>
      <c r="J6766" s="196" t="s">
        <v>5503</v>
      </c>
      <c r="K6766" s="197">
        <v>23.25</v>
      </c>
      <c r="L6766" s="196" t="s">
        <v>12068</v>
      </c>
    </row>
    <row r="6767" spans="1:12" ht="15.75">
      <c r="A6767" s="196" t="s">
        <v>10253</v>
      </c>
      <c r="B6767" s="196" t="s">
        <v>11527</v>
      </c>
      <c r="C6767" s="196" t="s">
        <v>11788</v>
      </c>
      <c r="D6767" s="196">
        <v>318</v>
      </c>
      <c r="E6767" s="197" t="s">
        <v>144</v>
      </c>
      <c r="F6767" s="196" t="s">
        <v>144</v>
      </c>
      <c r="G6767" s="196">
        <v>101368</v>
      </c>
      <c r="H6767" s="196" t="s">
        <v>12398</v>
      </c>
      <c r="I6767" s="196" t="s">
        <v>12166</v>
      </c>
      <c r="J6767" s="196" t="s">
        <v>5503</v>
      </c>
      <c r="K6767" s="197">
        <v>37.4</v>
      </c>
      <c r="L6767" s="196" t="s">
        <v>12068</v>
      </c>
    </row>
    <row r="6768" spans="1:12" ht="15.75">
      <c r="A6768" s="196" t="s">
        <v>10253</v>
      </c>
      <c r="B6768" s="196" t="s">
        <v>11527</v>
      </c>
      <c r="C6768" s="196" t="s">
        <v>11788</v>
      </c>
      <c r="D6768" s="196">
        <v>318</v>
      </c>
      <c r="E6768" s="197" t="s">
        <v>144</v>
      </c>
      <c r="F6768" s="196" t="s">
        <v>144</v>
      </c>
      <c r="G6768" s="196">
        <v>101369</v>
      </c>
      <c r="H6768" s="196" t="s">
        <v>12399</v>
      </c>
      <c r="I6768" s="196" t="s">
        <v>12166</v>
      </c>
      <c r="J6768" s="196" t="s">
        <v>5503</v>
      </c>
      <c r="K6768" s="197">
        <v>25.08</v>
      </c>
      <c r="L6768" s="196" t="s">
        <v>12068</v>
      </c>
    </row>
    <row r="6769" spans="1:12" ht="15.75">
      <c r="A6769" s="196" t="s">
        <v>10253</v>
      </c>
      <c r="B6769" s="196" t="s">
        <v>11527</v>
      </c>
      <c r="C6769" s="196" t="s">
        <v>11788</v>
      </c>
      <c r="D6769" s="196">
        <v>318</v>
      </c>
      <c r="E6769" s="197" t="s">
        <v>144</v>
      </c>
      <c r="F6769" s="196" t="s">
        <v>144</v>
      </c>
      <c r="G6769" s="196">
        <v>101370</v>
      </c>
      <c r="H6769" s="196" t="s">
        <v>12400</v>
      </c>
      <c r="I6769" s="196" t="s">
        <v>12166</v>
      </c>
      <c r="J6769" s="196" t="s">
        <v>5503</v>
      </c>
      <c r="K6769" s="197">
        <v>20.69</v>
      </c>
      <c r="L6769" s="196" t="s">
        <v>12068</v>
      </c>
    </row>
    <row r="6770" spans="1:12" ht="15.75">
      <c r="A6770" s="196" t="s">
        <v>10253</v>
      </c>
      <c r="B6770" s="196" t="s">
        <v>11527</v>
      </c>
      <c r="C6770" s="196" t="s">
        <v>11788</v>
      </c>
      <c r="D6770" s="196">
        <v>318</v>
      </c>
      <c r="E6770" s="197" t="s">
        <v>144</v>
      </c>
      <c r="F6770" s="196" t="s">
        <v>144</v>
      </c>
      <c r="G6770" s="196">
        <v>101371</v>
      </c>
      <c r="H6770" s="196" t="s">
        <v>12401</v>
      </c>
      <c r="I6770" s="196" t="s">
        <v>12166</v>
      </c>
      <c r="J6770" s="196" t="s">
        <v>5503</v>
      </c>
      <c r="K6770" s="197">
        <v>22.15</v>
      </c>
      <c r="L6770" s="196" t="s">
        <v>12068</v>
      </c>
    </row>
    <row r="6771" spans="1:12" ht="15.75">
      <c r="A6771" s="196" t="s">
        <v>10253</v>
      </c>
      <c r="B6771" s="196" t="s">
        <v>11527</v>
      </c>
      <c r="C6771" s="196" t="s">
        <v>11788</v>
      </c>
      <c r="D6771" s="196">
        <v>318</v>
      </c>
      <c r="E6771" s="197" t="s">
        <v>144</v>
      </c>
      <c r="F6771" s="196" t="s">
        <v>144</v>
      </c>
      <c r="G6771" s="196">
        <v>101372</v>
      </c>
      <c r="H6771" s="196" t="s">
        <v>12402</v>
      </c>
      <c r="I6771" s="196" t="s">
        <v>12166</v>
      </c>
      <c r="J6771" s="196" t="s">
        <v>5503</v>
      </c>
      <c r="K6771" s="197">
        <v>5.72</v>
      </c>
      <c r="L6771" s="196" t="s">
        <v>12068</v>
      </c>
    </row>
    <row r="6772" spans="1:12" ht="15.75">
      <c r="A6772" s="196" t="s">
        <v>10253</v>
      </c>
      <c r="B6772" s="196" t="s">
        <v>11527</v>
      </c>
      <c r="C6772" s="196" t="s">
        <v>11788</v>
      </c>
      <c r="D6772" s="196">
        <v>318</v>
      </c>
      <c r="E6772" s="197" t="s">
        <v>144</v>
      </c>
      <c r="F6772" s="196" t="s">
        <v>144</v>
      </c>
      <c r="G6772" s="196">
        <v>101373</v>
      </c>
      <c r="H6772" s="196" t="s">
        <v>12403</v>
      </c>
      <c r="I6772" s="196" t="s">
        <v>5986</v>
      </c>
      <c r="J6772" s="196" t="s">
        <v>5503</v>
      </c>
      <c r="K6772" s="197">
        <v>144.77000000000001</v>
      </c>
      <c r="L6772" s="196" t="s">
        <v>12068</v>
      </c>
    </row>
    <row r="6773" spans="1:12" ht="15.75">
      <c r="A6773" s="196" t="s">
        <v>10253</v>
      </c>
      <c r="B6773" s="196" t="s">
        <v>11527</v>
      </c>
      <c r="C6773" s="196" t="s">
        <v>11788</v>
      </c>
      <c r="D6773" s="196">
        <v>318</v>
      </c>
      <c r="E6773" s="197" t="s">
        <v>144</v>
      </c>
      <c r="F6773" s="196" t="s">
        <v>144</v>
      </c>
      <c r="G6773" s="196">
        <v>101374</v>
      </c>
      <c r="H6773" s="196" t="s">
        <v>12067</v>
      </c>
      <c r="I6773" s="196" t="s">
        <v>12166</v>
      </c>
      <c r="J6773" s="196" t="s">
        <v>5503</v>
      </c>
      <c r="K6773" s="198">
        <v>3266.67</v>
      </c>
      <c r="L6773" s="196" t="s">
        <v>12068</v>
      </c>
    </row>
    <row r="6774" spans="1:12" ht="15.75">
      <c r="A6774" s="196" t="s">
        <v>10253</v>
      </c>
      <c r="B6774" s="196" t="s">
        <v>11527</v>
      </c>
      <c r="C6774" s="196" t="s">
        <v>11788</v>
      </c>
      <c r="D6774" s="196">
        <v>318</v>
      </c>
      <c r="E6774" s="197" t="s">
        <v>144</v>
      </c>
      <c r="F6774" s="196" t="s">
        <v>144</v>
      </c>
      <c r="G6774" s="196">
        <v>101375</v>
      </c>
      <c r="H6774" s="196" t="s">
        <v>12404</v>
      </c>
      <c r="I6774" s="196" t="s">
        <v>12166</v>
      </c>
      <c r="J6774" s="196" t="s">
        <v>5503</v>
      </c>
      <c r="K6774" s="198">
        <v>3314.88</v>
      </c>
      <c r="L6774" s="196" t="s">
        <v>12068</v>
      </c>
    </row>
    <row r="6775" spans="1:12" ht="15.75">
      <c r="A6775" s="196" t="s">
        <v>10253</v>
      </c>
      <c r="B6775" s="196" t="s">
        <v>11527</v>
      </c>
      <c r="C6775" s="196" t="s">
        <v>11788</v>
      </c>
      <c r="D6775" s="196">
        <v>318</v>
      </c>
      <c r="E6775" s="197" t="s">
        <v>144</v>
      </c>
      <c r="F6775" s="196" t="s">
        <v>144</v>
      </c>
      <c r="G6775" s="196">
        <v>101376</v>
      </c>
      <c r="H6775" s="196" t="s">
        <v>12405</v>
      </c>
      <c r="I6775" s="196" t="s">
        <v>12166</v>
      </c>
      <c r="J6775" s="196" t="s">
        <v>5503</v>
      </c>
      <c r="K6775" s="198">
        <v>2584.2600000000002</v>
      </c>
      <c r="L6775" s="196" t="s">
        <v>12068</v>
      </c>
    </row>
    <row r="6776" spans="1:12" ht="15.75">
      <c r="A6776" s="196" t="s">
        <v>10253</v>
      </c>
      <c r="B6776" s="196" t="s">
        <v>11527</v>
      </c>
      <c r="C6776" s="196" t="s">
        <v>11788</v>
      </c>
      <c r="D6776" s="196">
        <v>318</v>
      </c>
      <c r="E6776" s="197" t="s">
        <v>144</v>
      </c>
      <c r="F6776" s="196" t="s">
        <v>144</v>
      </c>
      <c r="G6776" s="196">
        <v>101377</v>
      </c>
      <c r="H6776" s="196" t="s">
        <v>12071</v>
      </c>
      <c r="I6776" s="196" t="s">
        <v>12166</v>
      </c>
      <c r="J6776" s="196" t="s">
        <v>5503</v>
      </c>
      <c r="K6776" s="198">
        <v>3340.07</v>
      </c>
      <c r="L6776" s="196" t="s">
        <v>12068</v>
      </c>
    </row>
    <row r="6777" spans="1:12" ht="15.75">
      <c r="A6777" s="196" t="s">
        <v>10253</v>
      </c>
      <c r="B6777" s="196" t="s">
        <v>11527</v>
      </c>
      <c r="C6777" s="196" t="s">
        <v>11788</v>
      </c>
      <c r="D6777" s="196">
        <v>318</v>
      </c>
      <c r="E6777" s="197" t="s">
        <v>144</v>
      </c>
      <c r="F6777" s="196" t="s">
        <v>144</v>
      </c>
      <c r="G6777" s="196">
        <v>101378</v>
      </c>
      <c r="H6777" s="196" t="s">
        <v>12297</v>
      </c>
      <c r="I6777" s="196" t="s">
        <v>12166</v>
      </c>
      <c r="J6777" s="196" t="s">
        <v>5503</v>
      </c>
      <c r="K6777" s="198">
        <v>3545.68</v>
      </c>
      <c r="L6777" s="196" t="s">
        <v>12068</v>
      </c>
    </row>
    <row r="6778" spans="1:12" ht="15.75">
      <c r="A6778" s="196" t="s">
        <v>10253</v>
      </c>
      <c r="B6778" s="196" t="s">
        <v>11527</v>
      </c>
      <c r="C6778" s="196" t="s">
        <v>11788</v>
      </c>
      <c r="D6778" s="196">
        <v>318</v>
      </c>
      <c r="E6778" s="197" t="s">
        <v>144</v>
      </c>
      <c r="F6778" s="196" t="s">
        <v>144</v>
      </c>
      <c r="G6778" s="196">
        <v>101379</v>
      </c>
      <c r="H6778" s="196" t="s">
        <v>12406</v>
      </c>
      <c r="I6778" s="196" t="s">
        <v>12166</v>
      </c>
      <c r="J6778" s="196" t="s">
        <v>5503</v>
      </c>
      <c r="K6778" s="198">
        <v>3419.96</v>
      </c>
      <c r="L6778" s="196" t="s">
        <v>12068</v>
      </c>
    </row>
    <row r="6779" spans="1:12" ht="15.75">
      <c r="A6779" s="196" t="s">
        <v>10253</v>
      </c>
      <c r="B6779" s="196" t="s">
        <v>11527</v>
      </c>
      <c r="C6779" s="196" t="s">
        <v>11788</v>
      </c>
      <c r="D6779" s="196">
        <v>318</v>
      </c>
      <c r="E6779" s="197" t="s">
        <v>144</v>
      </c>
      <c r="F6779" s="196" t="s">
        <v>144</v>
      </c>
      <c r="G6779" s="196">
        <v>101380</v>
      </c>
      <c r="H6779" s="196" t="s">
        <v>12073</v>
      </c>
      <c r="I6779" s="196" t="s">
        <v>12166</v>
      </c>
      <c r="J6779" s="196" t="s">
        <v>5503</v>
      </c>
      <c r="K6779" s="198">
        <v>3695.72</v>
      </c>
      <c r="L6779" s="196" t="s">
        <v>12068</v>
      </c>
    </row>
    <row r="6780" spans="1:12" ht="15.75">
      <c r="A6780" s="196" t="s">
        <v>10253</v>
      </c>
      <c r="B6780" s="196" t="s">
        <v>11527</v>
      </c>
      <c r="C6780" s="196" t="s">
        <v>11788</v>
      </c>
      <c r="D6780" s="196">
        <v>318</v>
      </c>
      <c r="E6780" s="197" t="s">
        <v>144</v>
      </c>
      <c r="F6780" s="196" t="s">
        <v>144</v>
      </c>
      <c r="G6780" s="196">
        <v>101381</v>
      </c>
      <c r="H6780" s="196" t="s">
        <v>12074</v>
      </c>
      <c r="I6780" s="196" t="s">
        <v>12166</v>
      </c>
      <c r="J6780" s="196" t="s">
        <v>5503</v>
      </c>
      <c r="K6780" s="198">
        <v>4182.04</v>
      </c>
      <c r="L6780" s="196" t="s">
        <v>12068</v>
      </c>
    </row>
    <row r="6781" spans="1:12" ht="15.75">
      <c r="A6781" s="196" t="s">
        <v>10253</v>
      </c>
      <c r="B6781" s="196" t="s">
        <v>11527</v>
      </c>
      <c r="C6781" s="196" t="s">
        <v>11788</v>
      </c>
      <c r="D6781" s="196">
        <v>318</v>
      </c>
      <c r="E6781" s="197" t="s">
        <v>144</v>
      </c>
      <c r="F6781" s="196" t="s">
        <v>144</v>
      </c>
      <c r="G6781" s="196">
        <v>101382</v>
      </c>
      <c r="H6781" s="196" t="s">
        <v>12407</v>
      </c>
      <c r="I6781" s="196" t="s">
        <v>12166</v>
      </c>
      <c r="J6781" s="196" t="s">
        <v>5503</v>
      </c>
      <c r="K6781" s="198">
        <v>3287.55</v>
      </c>
      <c r="L6781" s="196" t="s">
        <v>12068</v>
      </c>
    </row>
    <row r="6782" spans="1:12" ht="15.75">
      <c r="A6782" s="196" t="s">
        <v>10253</v>
      </c>
      <c r="B6782" s="196" t="s">
        <v>11527</v>
      </c>
      <c r="C6782" s="196" t="s">
        <v>11788</v>
      </c>
      <c r="D6782" s="196">
        <v>318</v>
      </c>
      <c r="E6782" s="197" t="s">
        <v>144</v>
      </c>
      <c r="F6782" s="196" t="s">
        <v>144</v>
      </c>
      <c r="G6782" s="196">
        <v>101383</v>
      </c>
      <c r="H6782" s="196" t="s">
        <v>12299</v>
      </c>
      <c r="I6782" s="196" t="s">
        <v>12166</v>
      </c>
      <c r="J6782" s="196" t="s">
        <v>5503</v>
      </c>
      <c r="K6782" s="198">
        <v>3365.61</v>
      </c>
      <c r="L6782" s="196" t="s">
        <v>12068</v>
      </c>
    </row>
    <row r="6783" spans="1:12" ht="15.75">
      <c r="A6783" s="196" t="s">
        <v>10253</v>
      </c>
      <c r="B6783" s="196" t="s">
        <v>11527</v>
      </c>
      <c r="C6783" s="196" t="s">
        <v>11788</v>
      </c>
      <c r="D6783" s="196">
        <v>318</v>
      </c>
      <c r="E6783" s="197" t="s">
        <v>144</v>
      </c>
      <c r="F6783" s="196" t="s">
        <v>144</v>
      </c>
      <c r="G6783" s="196">
        <v>101384</v>
      </c>
      <c r="H6783" s="196" t="s">
        <v>12077</v>
      </c>
      <c r="I6783" s="196" t="s">
        <v>12166</v>
      </c>
      <c r="J6783" s="196" t="s">
        <v>5503</v>
      </c>
      <c r="K6783" s="198">
        <v>3224.66</v>
      </c>
      <c r="L6783" s="196" t="s">
        <v>12068</v>
      </c>
    </row>
    <row r="6784" spans="1:12" ht="15.75">
      <c r="A6784" s="196" t="s">
        <v>10253</v>
      </c>
      <c r="B6784" s="196" t="s">
        <v>11527</v>
      </c>
      <c r="C6784" s="196" t="s">
        <v>11788</v>
      </c>
      <c r="D6784" s="196">
        <v>318</v>
      </c>
      <c r="E6784" s="197" t="s">
        <v>144</v>
      </c>
      <c r="F6784" s="196" t="s">
        <v>144</v>
      </c>
      <c r="G6784" s="196">
        <v>101385</v>
      </c>
      <c r="H6784" s="196" t="s">
        <v>12408</v>
      </c>
      <c r="I6784" s="196" t="s">
        <v>12166</v>
      </c>
      <c r="J6784" s="196" t="s">
        <v>5503</v>
      </c>
      <c r="K6784" s="198">
        <v>5344.94</v>
      </c>
      <c r="L6784" s="196" t="s">
        <v>12068</v>
      </c>
    </row>
    <row r="6785" spans="1:12" ht="15.75">
      <c r="A6785" s="196" t="s">
        <v>10253</v>
      </c>
      <c r="B6785" s="196" t="s">
        <v>11527</v>
      </c>
      <c r="C6785" s="196" t="s">
        <v>11788</v>
      </c>
      <c r="D6785" s="196">
        <v>318</v>
      </c>
      <c r="E6785" s="197" t="s">
        <v>144</v>
      </c>
      <c r="F6785" s="196" t="s">
        <v>144</v>
      </c>
      <c r="G6785" s="196">
        <v>101386</v>
      </c>
      <c r="H6785" s="196" t="s">
        <v>12079</v>
      </c>
      <c r="I6785" s="196" t="s">
        <v>12166</v>
      </c>
      <c r="J6785" s="196" t="s">
        <v>5503</v>
      </c>
      <c r="K6785" s="198">
        <v>2948.49</v>
      </c>
      <c r="L6785" s="196" t="s">
        <v>12068</v>
      </c>
    </row>
    <row r="6786" spans="1:12" ht="15.75">
      <c r="A6786" s="196" t="s">
        <v>10253</v>
      </c>
      <c r="B6786" s="196" t="s">
        <v>11527</v>
      </c>
      <c r="C6786" s="196" t="s">
        <v>11788</v>
      </c>
      <c r="D6786" s="196">
        <v>318</v>
      </c>
      <c r="E6786" s="197" t="s">
        <v>144</v>
      </c>
      <c r="F6786" s="196" t="s">
        <v>144</v>
      </c>
      <c r="G6786" s="196">
        <v>101387</v>
      </c>
      <c r="H6786" s="196" t="s">
        <v>12409</v>
      </c>
      <c r="I6786" s="196" t="s">
        <v>12166</v>
      </c>
      <c r="J6786" s="196" t="s">
        <v>5503</v>
      </c>
      <c r="K6786" s="198">
        <v>3124</v>
      </c>
      <c r="L6786" s="196" t="s">
        <v>12068</v>
      </c>
    </row>
    <row r="6787" spans="1:12" ht="15.75">
      <c r="A6787" s="196" t="s">
        <v>10253</v>
      </c>
      <c r="B6787" s="196" t="s">
        <v>11527</v>
      </c>
      <c r="C6787" s="196" t="s">
        <v>11788</v>
      </c>
      <c r="D6787" s="196">
        <v>318</v>
      </c>
      <c r="E6787" s="197" t="s">
        <v>144</v>
      </c>
      <c r="F6787" s="196" t="s">
        <v>144</v>
      </c>
      <c r="G6787" s="196">
        <v>101388</v>
      </c>
      <c r="H6787" s="196" t="s">
        <v>12081</v>
      </c>
      <c r="I6787" s="196" t="s">
        <v>12166</v>
      </c>
      <c r="J6787" s="196" t="s">
        <v>5503</v>
      </c>
      <c r="K6787" s="198">
        <v>3259.12</v>
      </c>
      <c r="L6787" s="196" t="s">
        <v>12068</v>
      </c>
    </row>
    <row r="6788" spans="1:12" ht="15.75">
      <c r="A6788" s="196" t="s">
        <v>10253</v>
      </c>
      <c r="B6788" s="196" t="s">
        <v>11527</v>
      </c>
      <c r="C6788" s="196" t="s">
        <v>11788</v>
      </c>
      <c r="D6788" s="196">
        <v>318</v>
      </c>
      <c r="E6788" s="197" t="s">
        <v>144</v>
      </c>
      <c r="F6788" s="196" t="s">
        <v>144</v>
      </c>
      <c r="G6788" s="196">
        <v>101389</v>
      </c>
      <c r="H6788" s="196" t="s">
        <v>12082</v>
      </c>
      <c r="I6788" s="196" t="s">
        <v>12166</v>
      </c>
      <c r="J6788" s="196" t="s">
        <v>5503</v>
      </c>
      <c r="K6788" s="198">
        <v>1457.9</v>
      </c>
      <c r="L6788" s="196" t="s">
        <v>12068</v>
      </c>
    </row>
    <row r="6789" spans="1:12" ht="15.75">
      <c r="A6789" s="196" t="s">
        <v>10253</v>
      </c>
      <c r="B6789" s="196" t="s">
        <v>11527</v>
      </c>
      <c r="C6789" s="196" t="s">
        <v>11788</v>
      </c>
      <c r="D6789" s="196">
        <v>318</v>
      </c>
      <c r="E6789" s="197" t="s">
        <v>144</v>
      </c>
      <c r="F6789" s="196" t="s">
        <v>144</v>
      </c>
      <c r="G6789" s="196">
        <v>101390</v>
      </c>
      <c r="H6789" s="196" t="s">
        <v>12410</v>
      </c>
      <c r="I6789" s="196" t="s">
        <v>12166</v>
      </c>
      <c r="J6789" s="196" t="s">
        <v>5503</v>
      </c>
      <c r="K6789" s="198">
        <v>6608.95</v>
      </c>
      <c r="L6789" s="196" t="s">
        <v>12068</v>
      </c>
    </row>
    <row r="6790" spans="1:12" ht="15.75">
      <c r="A6790" s="196" t="s">
        <v>10253</v>
      </c>
      <c r="B6790" s="196" t="s">
        <v>11527</v>
      </c>
      <c r="C6790" s="196" t="s">
        <v>11788</v>
      </c>
      <c r="D6790" s="196">
        <v>318</v>
      </c>
      <c r="E6790" s="197" t="s">
        <v>144</v>
      </c>
      <c r="F6790" s="196" t="s">
        <v>144</v>
      </c>
      <c r="G6790" s="196">
        <v>101391</v>
      </c>
      <c r="H6790" s="196" t="s">
        <v>12411</v>
      </c>
      <c r="I6790" s="196" t="s">
        <v>12166</v>
      </c>
      <c r="J6790" s="196" t="s">
        <v>5503</v>
      </c>
      <c r="K6790" s="198">
        <v>4187.46</v>
      </c>
      <c r="L6790" s="196" t="s">
        <v>12068</v>
      </c>
    </row>
    <row r="6791" spans="1:12" ht="15.75">
      <c r="A6791" s="196" t="s">
        <v>10253</v>
      </c>
      <c r="B6791" s="196" t="s">
        <v>11527</v>
      </c>
      <c r="C6791" s="196" t="s">
        <v>11788</v>
      </c>
      <c r="D6791" s="196">
        <v>318</v>
      </c>
      <c r="E6791" s="197" t="s">
        <v>144</v>
      </c>
      <c r="F6791" s="196" t="s">
        <v>144</v>
      </c>
      <c r="G6791" s="196">
        <v>101392</v>
      </c>
      <c r="H6791" s="196" t="s">
        <v>12412</v>
      </c>
      <c r="I6791" s="196" t="s">
        <v>12166</v>
      </c>
      <c r="J6791" s="196" t="s">
        <v>5503</v>
      </c>
      <c r="K6791" s="198">
        <v>3120.45</v>
      </c>
      <c r="L6791" s="196" t="s">
        <v>12068</v>
      </c>
    </row>
    <row r="6792" spans="1:12" ht="15.75">
      <c r="A6792" s="196" t="s">
        <v>10253</v>
      </c>
      <c r="B6792" s="196" t="s">
        <v>11527</v>
      </c>
      <c r="C6792" s="196" t="s">
        <v>11788</v>
      </c>
      <c r="D6792" s="196">
        <v>318</v>
      </c>
      <c r="E6792" s="197" t="s">
        <v>144</v>
      </c>
      <c r="F6792" s="196" t="s">
        <v>144</v>
      </c>
      <c r="G6792" s="196">
        <v>101394</v>
      </c>
      <c r="H6792" s="196" t="s">
        <v>12087</v>
      </c>
      <c r="I6792" s="196" t="s">
        <v>12166</v>
      </c>
      <c r="J6792" s="196" t="s">
        <v>5503</v>
      </c>
      <c r="K6792" s="198">
        <v>3957.6</v>
      </c>
      <c r="L6792" s="196" t="s">
        <v>12068</v>
      </c>
    </row>
    <row r="6793" spans="1:12" ht="15.75">
      <c r="A6793" s="196" t="s">
        <v>10253</v>
      </c>
      <c r="B6793" s="196" t="s">
        <v>11527</v>
      </c>
      <c r="C6793" s="196" t="s">
        <v>11788</v>
      </c>
      <c r="D6793" s="196">
        <v>318</v>
      </c>
      <c r="E6793" s="197" t="s">
        <v>144</v>
      </c>
      <c r="F6793" s="196" t="s">
        <v>144</v>
      </c>
      <c r="G6793" s="196">
        <v>101395</v>
      </c>
      <c r="H6793" s="196" t="s">
        <v>12413</v>
      </c>
      <c r="I6793" s="196" t="s">
        <v>12166</v>
      </c>
      <c r="J6793" s="196" t="s">
        <v>5503</v>
      </c>
      <c r="K6793" s="198">
        <v>3524.12</v>
      </c>
      <c r="L6793" s="196" t="s">
        <v>12068</v>
      </c>
    </row>
    <row r="6794" spans="1:12" ht="15.75">
      <c r="A6794" s="196" t="s">
        <v>10253</v>
      </c>
      <c r="B6794" s="196" t="s">
        <v>11527</v>
      </c>
      <c r="C6794" s="196" t="s">
        <v>11788</v>
      </c>
      <c r="D6794" s="196">
        <v>318</v>
      </c>
      <c r="E6794" s="197" t="s">
        <v>144</v>
      </c>
      <c r="F6794" s="196" t="s">
        <v>144</v>
      </c>
      <c r="G6794" s="196">
        <v>101396</v>
      </c>
      <c r="H6794" s="196" t="s">
        <v>12414</v>
      </c>
      <c r="I6794" s="196" t="s">
        <v>12166</v>
      </c>
      <c r="J6794" s="196" t="s">
        <v>5503</v>
      </c>
      <c r="K6794" s="198">
        <v>4167.38</v>
      </c>
      <c r="L6794" s="196" t="s">
        <v>12068</v>
      </c>
    </row>
    <row r="6795" spans="1:12" ht="15.75">
      <c r="A6795" s="196" t="s">
        <v>10253</v>
      </c>
      <c r="B6795" s="196" t="s">
        <v>11527</v>
      </c>
      <c r="C6795" s="196" t="s">
        <v>11788</v>
      </c>
      <c r="D6795" s="196">
        <v>318</v>
      </c>
      <c r="E6795" s="197" t="s">
        <v>144</v>
      </c>
      <c r="F6795" s="196" t="s">
        <v>144</v>
      </c>
      <c r="G6795" s="196">
        <v>101397</v>
      </c>
      <c r="H6795" s="196" t="s">
        <v>12089</v>
      </c>
      <c r="I6795" s="196" t="s">
        <v>12166</v>
      </c>
      <c r="J6795" s="196" t="s">
        <v>5503</v>
      </c>
      <c r="K6795" s="198">
        <v>4161.96</v>
      </c>
      <c r="L6795" s="196" t="s">
        <v>12068</v>
      </c>
    </row>
    <row r="6796" spans="1:12" ht="15.75">
      <c r="A6796" s="196" t="s">
        <v>10253</v>
      </c>
      <c r="B6796" s="196" t="s">
        <v>11527</v>
      </c>
      <c r="C6796" s="196" t="s">
        <v>11788</v>
      </c>
      <c r="D6796" s="196">
        <v>318</v>
      </c>
      <c r="E6796" s="197" t="s">
        <v>144</v>
      </c>
      <c r="F6796" s="196" t="s">
        <v>144</v>
      </c>
      <c r="G6796" s="196">
        <v>101398</v>
      </c>
      <c r="H6796" s="196" t="s">
        <v>12415</v>
      </c>
      <c r="I6796" s="196" t="s">
        <v>12166</v>
      </c>
      <c r="J6796" s="196" t="s">
        <v>5503</v>
      </c>
      <c r="K6796" s="198">
        <v>2826.37</v>
      </c>
      <c r="L6796" s="196" t="s">
        <v>12068</v>
      </c>
    </row>
    <row r="6797" spans="1:12" ht="15.75">
      <c r="A6797" s="196" t="s">
        <v>10253</v>
      </c>
      <c r="B6797" s="196" t="s">
        <v>11527</v>
      </c>
      <c r="C6797" s="196" t="s">
        <v>11788</v>
      </c>
      <c r="D6797" s="196">
        <v>318</v>
      </c>
      <c r="E6797" s="197" t="s">
        <v>144</v>
      </c>
      <c r="F6797" s="196" t="s">
        <v>144</v>
      </c>
      <c r="G6797" s="196">
        <v>101399</v>
      </c>
      <c r="H6797" s="196" t="s">
        <v>12091</v>
      </c>
      <c r="I6797" s="196" t="s">
        <v>12166</v>
      </c>
      <c r="J6797" s="196" t="s">
        <v>5503</v>
      </c>
      <c r="K6797" s="198">
        <v>4225.04</v>
      </c>
      <c r="L6797" s="196" t="s">
        <v>12068</v>
      </c>
    </row>
    <row r="6798" spans="1:12" ht="15.75">
      <c r="A6798" s="196" t="s">
        <v>10253</v>
      </c>
      <c r="B6798" s="196" t="s">
        <v>11527</v>
      </c>
      <c r="C6798" s="196" t="s">
        <v>11788</v>
      </c>
      <c r="D6798" s="196">
        <v>318</v>
      </c>
      <c r="E6798" s="197" t="s">
        <v>144</v>
      </c>
      <c r="F6798" s="196" t="s">
        <v>144</v>
      </c>
      <c r="G6798" s="196">
        <v>101400</v>
      </c>
      <c r="H6798" s="196" t="s">
        <v>12416</v>
      </c>
      <c r="I6798" s="196" t="s">
        <v>12166</v>
      </c>
      <c r="J6798" s="196" t="s">
        <v>5503</v>
      </c>
      <c r="K6798" s="198">
        <v>4228.59</v>
      </c>
      <c r="L6798" s="196" t="s">
        <v>12068</v>
      </c>
    </row>
    <row r="6799" spans="1:12" ht="15.75">
      <c r="A6799" s="196" t="s">
        <v>10253</v>
      </c>
      <c r="B6799" s="196" t="s">
        <v>11527</v>
      </c>
      <c r="C6799" s="196" t="s">
        <v>11788</v>
      </c>
      <c r="D6799" s="196">
        <v>318</v>
      </c>
      <c r="E6799" s="197" t="s">
        <v>144</v>
      </c>
      <c r="F6799" s="196" t="s">
        <v>144</v>
      </c>
      <c r="G6799" s="196">
        <v>101401</v>
      </c>
      <c r="H6799" s="196" t="s">
        <v>12093</v>
      </c>
      <c r="I6799" s="196" t="s">
        <v>12166</v>
      </c>
      <c r="J6799" s="196" t="s">
        <v>5503</v>
      </c>
      <c r="K6799" s="198">
        <v>5667.54</v>
      </c>
      <c r="L6799" s="196" t="s">
        <v>12068</v>
      </c>
    </row>
    <row r="6800" spans="1:12" ht="15.75">
      <c r="A6800" s="196" t="s">
        <v>10253</v>
      </c>
      <c r="B6800" s="196" t="s">
        <v>11527</v>
      </c>
      <c r="C6800" s="196" t="s">
        <v>11788</v>
      </c>
      <c r="D6800" s="196">
        <v>318</v>
      </c>
      <c r="E6800" s="197" t="s">
        <v>144</v>
      </c>
      <c r="F6800" s="196" t="s">
        <v>144</v>
      </c>
      <c r="G6800" s="196">
        <v>101402</v>
      </c>
      <c r="H6800" s="196" t="s">
        <v>12094</v>
      </c>
      <c r="I6800" s="196" t="s">
        <v>12166</v>
      </c>
      <c r="J6800" s="196" t="s">
        <v>5503</v>
      </c>
      <c r="K6800" s="198">
        <v>4108.5600000000004</v>
      </c>
      <c r="L6800" s="196" t="s">
        <v>12068</v>
      </c>
    </row>
    <row r="6801" spans="1:12" ht="15.75">
      <c r="A6801" s="196" t="s">
        <v>10253</v>
      </c>
      <c r="B6801" s="196" t="s">
        <v>11527</v>
      </c>
      <c r="C6801" s="196" t="s">
        <v>11788</v>
      </c>
      <c r="D6801" s="196">
        <v>318</v>
      </c>
      <c r="E6801" s="197" t="s">
        <v>144</v>
      </c>
      <c r="F6801" s="196" t="s">
        <v>144</v>
      </c>
      <c r="G6801" s="196">
        <v>101403</v>
      </c>
      <c r="H6801" s="196" t="s">
        <v>12403</v>
      </c>
      <c r="I6801" s="196" t="s">
        <v>12166</v>
      </c>
      <c r="J6801" s="196" t="s">
        <v>5503</v>
      </c>
      <c r="K6801" s="198">
        <v>25761.91</v>
      </c>
      <c r="L6801" s="196" t="s">
        <v>12068</v>
      </c>
    </row>
    <row r="6802" spans="1:12" ht="15.75">
      <c r="A6802" s="196" t="s">
        <v>10253</v>
      </c>
      <c r="B6802" s="196" t="s">
        <v>11527</v>
      </c>
      <c r="C6802" s="196" t="s">
        <v>11788</v>
      </c>
      <c r="D6802" s="196">
        <v>318</v>
      </c>
      <c r="E6802" s="197" t="s">
        <v>144</v>
      </c>
      <c r="F6802" s="196" t="s">
        <v>144</v>
      </c>
      <c r="G6802" s="196">
        <v>101404</v>
      </c>
      <c r="H6802" s="196" t="s">
        <v>12163</v>
      </c>
      <c r="I6802" s="196" t="s">
        <v>12166</v>
      </c>
      <c r="J6802" s="196" t="s">
        <v>5503</v>
      </c>
      <c r="K6802" s="198">
        <v>19563.55</v>
      </c>
      <c r="L6802" s="196" t="s">
        <v>12068</v>
      </c>
    </row>
    <row r="6803" spans="1:12" ht="15.75">
      <c r="A6803" s="196" t="s">
        <v>10253</v>
      </c>
      <c r="B6803" s="196" t="s">
        <v>11527</v>
      </c>
      <c r="C6803" s="196" t="s">
        <v>11788</v>
      </c>
      <c r="D6803" s="196">
        <v>318</v>
      </c>
      <c r="E6803" s="197" t="s">
        <v>144</v>
      </c>
      <c r="F6803" s="196" t="s">
        <v>144</v>
      </c>
      <c r="G6803" s="196">
        <v>101405</v>
      </c>
      <c r="H6803" s="196" t="s">
        <v>12164</v>
      </c>
      <c r="I6803" s="196" t="s">
        <v>12166</v>
      </c>
      <c r="J6803" s="196" t="s">
        <v>5503</v>
      </c>
      <c r="K6803" s="198">
        <v>18200.560000000001</v>
      </c>
      <c r="L6803" s="196" t="s">
        <v>12068</v>
      </c>
    </row>
    <row r="6804" spans="1:12" ht="15.75">
      <c r="A6804" s="196" t="s">
        <v>10253</v>
      </c>
      <c r="B6804" s="196" t="s">
        <v>11527</v>
      </c>
      <c r="C6804" s="196" t="s">
        <v>11788</v>
      </c>
      <c r="D6804" s="196">
        <v>318</v>
      </c>
      <c r="E6804" s="197" t="s">
        <v>144</v>
      </c>
      <c r="F6804" s="196" t="s">
        <v>144</v>
      </c>
      <c r="G6804" s="196">
        <v>101407</v>
      </c>
      <c r="H6804" s="196" t="s">
        <v>12095</v>
      </c>
      <c r="I6804" s="196" t="s">
        <v>12166</v>
      </c>
      <c r="J6804" s="196" t="s">
        <v>5503</v>
      </c>
      <c r="K6804" s="198">
        <v>4182.04</v>
      </c>
      <c r="L6804" s="196" t="s">
        <v>12068</v>
      </c>
    </row>
    <row r="6805" spans="1:12" ht="15.75">
      <c r="A6805" s="196" t="s">
        <v>10253</v>
      </c>
      <c r="B6805" s="196" t="s">
        <v>11527</v>
      </c>
      <c r="C6805" s="196" t="s">
        <v>11788</v>
      </c>
      <c r="D6805" s="196">
        <v>318</v>
      </c>
      <c r="E6805" s="197" t="s">
        <v>144</v>
      </c>
      <c r="F6805" s="196" t="s">
        <v>144</v>
      </c>
      <c r="G6805" s="196">
        <v>101408</v>
      </c>
      <c r="H6805" s="196" t="s">
        <v>12096</v>
      </c>
      <c r="I6805" s="196" t="s">
        <v>12166</v>
      </c>
      <c r="J6805" s="196" t="s">
        <v>5503</v>
      </c>
      <c r="K6805" s="198">
        <v>4197.99</v>
      </c>
      <c r="L6805" s="196" t="s">
        <v>12068</v>
      </c>
    </row>
    <row r="6806" spans="1:12" ht="15.75">
      <c r="A6806" s="196" t="s">
        <v>10253</v>
      </c>
      <c r="B6806" s="196" t="s">
        <v>11527</v>
      </c>
      <c r="C6806" s="196" t="s">
        <v>11788</v>
      </c>
      <c r="D6806" s="196">
        <v>318</v>
      </c>
      <c r="E6806" s="197" t="s">
        <v>144</v>
      </c>
      <c r="F6806" s="196" t="s">
        <v>144</v>
      </c>
      <c r="G6806" s="196">
        <v>101409</v>
      </c>
      <c r="H6806" s="196" t="s">
        <v>12417</v>
      </c>
      <c r="I6806" s="196" t="s">
        <v>12166</v>
      </c>
      <c r="J6806" s="196" t="s">
        <v>5503</v>
      </c>
      <c r="K6806" s="198">
        <v>3322.84</v>
      </c>
      <c r="L6806" s="196" t="s">
        <v>12068</v>
      </c>
    </row>
    <row r="6807" spans="1:12" ht="15.75">
      <c r="A6807" s="196" t="s">
        <v>10253</v>
      </c>
      <c r="B6807" s="196" t="s">
        <v>11527</v>
      </c>
      <c r="C6807" s="196" t="s">
        <v>11788</v>
      </c>
      <c r="D6807" s="196">
        <v>318</v>
      </c>
      <c r="E6807" s="197" t="s">
        <v>144</v>
      </c>
      <c r="F6807" s="196" t="s">
        <v>144</v>
      </c>
      <c r="G6807" s="196">
        <v>101410</v>
      </c>
      <c r="H6807" s="196" t="s">
        <v>12146</v>
      </c>
      <c r="I6807" s="196" t="s">
        <v>12166</v>
      </c>
      <c r="J6807" s="196" t="s">
        <v>5503</v>
      </c>
      <c r="K6807" s="198">
        <v>4074.7</v>
      </c>
      <c r="L6807" s="196" t="s">
        <v>12068</v>
      </c>
    </row>
    <row r="6808" spans="1:12" ht="15.75">
      <c r="A6808" s="196" t="s">
        <v>10253</v>
      </c>
      <c r="B6808" s="196" t="s">
        <v>11527</v>
      </c>
      <c r="C6808" s="196" t="s">
        <v>11788</v>
      </c>
      <c r="D6808" s="196">
        <v>318</v>
      </c>
      <c r="E6808" s="197" t="s">
        <v>144</v>
      </c>
      <c r="F6808" s="196" t="s">
        <v>144</v>
      </c>
      <c r="G6808" s="196">
        <v>101411</v>
      </c>
      <c r="H6808" s="196" t="s">
        <v>12418</v>
      </c>
      <c r="I6808" s="196" t="s">
        <v>12166</v>
      </c>
      <c r="J6808" s="196" t="s">
        <v>5503</v>
      </c>
      <c r="K6808" s="198">
        <v>4159.4399999999996</v>
      </c>
      <c r="L6808" s="196" t="s">
        <v>12068</v>
      </c>
    </row>
    <row r="6809" spans="1:12" ht="15.75">
      <c r="A6809" s="196" t="s">
        <v>10253</v>
      </c>
      <c r="B6809" s="196" t="s">
        <v>11527</v>
      </c>
      <c r="C6809" s="196" t="s">
        <v>11788</v>
      </c>
      <c r="D6809" s="196">
        <v>318</v>
      </c>
      <c r="E6809" s="197" t="s">
        <v>144</v>
      </c>
      <c r="F6809" s="196" t="s">
        <v>144</v>
      </c>
      <c r="G6809" s="196">
        <v>101412</v>
      </c>
      <c r="H6809" s="196" t="s">
        <v>12419</v>
      </c>
      <c r="I6809" s="196" t="s">
        <v>12166</v>
      </c>
      <c r="J6809" s="196" t="s">
        <v>5503</v>
      </c>
      <c r="K6809" s="198">
        <v>4210.7700000000004</v>
      </c>
      <c r="L6809" s="196" t="s">
        <v>12068</v>
      </c>
    </row>
    <row r="6810" spans="1:12" ht="15.75">
      <c r="A6810" s="196" t="s">
        <v>10253</v>
      </c>
      <c r="B6810" s="196" t="s">
        <v>11527</v>
      </c>
      <c r="C6810" s="196" t="s">
        <v>11788</v>
      </c>
      <c r="D6810" s="196">
        <v>318</v>
      </c>
      <c r="E6810" s="197" t="s">
        <v>144</v>
      </c>
      <c r="F6810" s="196" t="s">
        <v>144</v>
      </c>
      <c r="G6810" s="196">
        <v>101413</v>
      </c>
      <c r="H6810" s="196" t="s">
        <v>12098</v>
      </c>
      <c r="I6810" s="196" t="s">
        <v>12166</v>
      </c>
      <c r="J6810" s="196" t="s">
        <v>5503</v>
      </c>
      <c r="K6810" s="198">
        <v>4234.51</v>
      </c>
      <c r="L6810" s="196" t="s">
        <v>12068</v>
      </c>
    </row>
    <row r="6811" spans="1:12" ht="15.75">
      <c r="A6811" s="196" t="s">
        <v>10253</v>
      </c>
      <c r="B6811" s="196" t="s">
        <v>11527</v>
      </c>
      <c r="C6811" s="196" t="s">
        <v>11788</v>
      </c>
      <c r="D6811" s="196">
        <v>318</v>
      </c>
      <c r="E6811" s="197" t="s">
        <v>144</v>
      </c>
      <c r="F6811" s="196" t="s">
        <v>144</v>
      </c>
      <c r="G6811" s="196">
        <v>101414</v>
      </c>
      <c r="H6811" s="196" t="s">
        <v>12420</v>
      </c>
      <c r="I6811" s="196" t="s">
        <v>12166</v>
      </c>
      <c r="J6811" s="196" t="s">
        <v>5503</v>
      </c>
      <c r="K6811" s="198">
        <v>3518.79</v>
      </c>
      <c r="L6811" s="196" t="s">
        <v>12068</v>
      </c>
    </row>
    <row r="6812" spans="1:12" ht="15.75">
      <c r="A6812" s="196" t="s">
        <v>10253</v>
      </c>
      <c r="B6812" s="196" t="s">
        <v>11527</v>
      </c>
      <c r="C6812" s="196" t="s">
        <v>11788</v>
      </c>
      <c r="D6812" s="196">
        <v>318</v>
      </c>
      <c r="E6812" s="197" t="s">
        <v>144</v>
      </c>
      <c r="F6812" s="196" t="s">
        <v>144</v>
      </c>
      <c r="G6812" s="196">
        <v>101415</v>
      </c>
      <c r="H6812" s="196" t="s">
        <v>12421</v>
      </c>
      <c r="I6812" s="196" t="s">
        <v>12166</v>
      </c>
      <c r="J6812" s="196" t="s">
        <v>5503</v>
      </c>
      <c r="K6812" s="198">
        <v>4410.55</v>
      </c>
      <c r="L6812" s="196" t="s">
        <v>12068</v>
      </c>
    </row>
    <row r="6813" spans="1:12" ht="15.75">
      <c r="A6813" s="196" t="s">
        <v>10253</v>
      </c>
      <c r="B6813" s="196" t="s">
        <v>11527</v>
      </c>
      <c r="C6813" s="196" t="s">
        <v>11788</v>
      </c>
      <c r="D6813" s="196">
        <v>318</v>
      </c>
      <c r="E6813" s="197" t="s">
        <v>144</v>
      </c>
      <c r="F6813" s="196" t="s">
        <v>144</v>
      </c>
      <c r="G6813" s="196">
        <v>101416</v>
      </c>
      <c r="H6813" s="196" t="s">
        <v>12304</v>
      </c>
      <c r="I6813" s="196" t="s">
        <v>12166</v>
      </c>
      <c r="J6813" s="196" t="s">
        <v>5503</v>
      </c>
      <c r="K6813" s="198">
        <v>4704.32</v>
      </c>
      <c r="L6813" s="196" t="s">
        <v>12068</v>
      </c>
    </row>
    <row r="6814" spans="1:12" ht="15.75">
      <c r="A6814" s="196" t="s">
        <v>10253</v>
      </c>
      <c r="B6814" s="196" t="s">
        <v>11527</v>
      </c>
      <c r="C6814" s="196" t="s">
        <v>11788</v>
      </c>
      <c r="D6814" s="196">
        <v>318</v>
      </c>
      <c r="E6814" s="197" t="s">
        <v>144</v>
      </c>
      <c r="F6814" s="196" t="s">
        <v>144</v>
      </c>
      <c r="G6814" s="196">
        <v>101417</v>
      </c>
      <c r="H6814" s="196" t="s">
        <v>12422</v>
      </c>
      <c r="I6814" s="196" t="s">
        <v>12166</v>
      </c>
      <c r="J6814" s="196" t="s">
        <v>5503</v>
      </c>
      <c r="K6814" s="198">
        <v>4048.05</v>
      </c>
      <c r="L6814" s="196" t="s">
        <v>12068</v>
      </c>
    </row>
    <row r="6815" spans="1:12" ht="15.75">
      <c r="A6815" s="196" t="s">
        <v>10253</v>
      </c>
      <c r="B6815" s="196" t="s">
        <v>11527</v>
      </c>
      <c r="C6815" s="196" t="s">
        <v>11788</v>
      </c>
      <c r="D6815" s="196">
        <v>318</v>
      </c>
      <c r="E6815" s="197" t="s">
        <v>144</v>
      </c>
      <c r="F6815" s="196" t="s">
        <v>144</v>
      </c>
      <c r="G6815" s="196">
        <v>101418</v>
      </c>
      <c r="H6815" s="196" t="s">
        <v>12423</v>
      </c>
      <c r="I6815" s="196" t="s">
        <v>12166</v>
      </c>
      <c r="J6815" s="196" t="s">
        <v>5503</v>
      </c>
      <c r="K6815" s="198">
        <v>3213.13</v>
      </c>
      <c r="L6815" s="196" t="s">
        <v>12068</v>
      </c>
    </row>
    <row r="6816" spans="1:12" ht="15.75">
      <c r="A6816" s="196" t="s">
        <v>10253</v>
      </c>
      <c r="B6816" s="196" t="s">
        <v>11527</v>
      </c>
      <c r="C6816" s="196" t="s">
        <v>11788</v>
      </c>
      <c r="D6816" s="196">
        <v>318</v>
      </c>
      <c r="E6816" s="197" t="s">
        <v>144</v>
      </c>
      <c r="F6816" s="196" t="s">
        <v>144</v>
      </c>
      <c r="G6816" s="196">
        <v>101419</v>
      </c>
      <c r="H6816" s="196" t="s">
        <v>12424</v>
      </c>
      <c r="I6816" s="196" t="s">
        <v>12166</v>
      </c>
      <c r="J6816" s="196" t="s">
        <v>5503</v>
      </c>
      <c r="K6816" s="198">
        <v>4340.74</v>
      </c>
      <c r="L6816" s="196" t="s">
        <v>12068</v>
      </c>
    </row>
    <row r="6817" spans="1:12" ht="15.75">
      <c r="A6817" s="196" t="s">
        <v>10253</v>
      </c>
      <c r="B6817" s="196" t="s">
        <v>11527</v>
      </c>
      <c r="C6817" s="196" t="s">
        <v>11788</v>
      </c>
      <c r="D6817" s="196">
        <v>318</v>
      </c>
      <c r="E6817" s="197" t="s">
        <v>144</v>
      </c>
      <c r="F6817" s="196" t="s">
        <v>144</v>
      </c>
      <c r="G6817" s="196">
        <v>101420</v>
      </c>
      <c r="H6817" s="196" t="s">
        <v>12425</v>
      </c>
      <c r="I6817" s="196" t="s">
        <v>12166</v>
      </c>
      <c r="J6817" s="196" t="s">
        <v>5503</v>
      </c>
      <c r="K6817" s="198">
        <v>3326.52</v>
      </c>
      <c r="L6817" s="196" t="s">
        <v>12068</v>
      </c>
    </row>
    <row r="6818" spans="1:12" ht="15.75">
      <c r="A6818" s="196" t="s">
        <v>10253</v>
      </c>
      <c r="B6818" s="196" t="s">
        <v>11527</v>
      </c>
      <c r="C6818" s="196" t="s">
        <v>11788</v>
      </c>
      <c r="D6818" s="196">
        <v>318</v>
      </c>
      <c r="E6818" s="197" t="s">
        <v>144</v>
      </c>
      <c r="F6818" s="196" t="s">
        <v>144</v>
      </c>
      <c r="G6818" s="196">
        <v>101421</v>
      </c>
      <c r="H6818" s="196" t="s">
        <v>12426</v>
      </c>
      <c r="I6818" s="196" t="s">
        <v>12166</v>
      </c>
      <c r="J6818" s="196" t="s">
        <v>5503</v>
      </c>
      <c r="K6818" s="198">
        <v>4299.59</v>
      </c>
      <c r="L6818" s="196" t="s">
        <v>12068</v>
      </c>
    </row>
    <row r="6819" spans="1:12" ht="15.75">
      <c r="A6819" s="196" t="s">
        <v>10253</v>
      </c>
      <c r="B6819" s="196" t="s">
        <v>11527</v>
      </c>
      <c r="C6819" s="196" t="s">
        <v>11788</v>
      </c>
      <c r="D6819" s="196">
        <v>318</v>
      </c>
      <c r="E6819" s="197" t="s">
        <v>144</v>
      </c>
      <c r="F6819" s="196" t="s">
        <v>144</v>
      </c>
      <c r="G6819" s="196">
        <v>101422</v>
      </c>
      <c r="H6819" s="196" t="s">
        <v>12427</v>
      </c>
      <c r="I6819" s="196" t="s">
        <v>12166</v>
      </c>
      <c r="J6819" s="196" t="s">
        <v>5503</v>
      </c>
      <c r="K6819" s="198">
        <v>3275.45</v>
      </c>
      <c r="L6819" s="196" t="s">
        <v>12068</v>
      </c>
    </row>
    <row r="6820" spans="1:12" ht="15.75">
      <c r="A6820" s="196" t="s">
        <v>10253</v>
      </c>
      <c r="B6820" s="196" t="s">
        <v>11527</v>
      </c>
      <c r="C6820" s="196" t="s">
        <v>11788</v>
      </c>
      <c r="D6820" s="196">
        <v>318</v>
      </c>
      <c r="E6820" s="197" t="s">
        <v>144</v>
      </c>
      <c r="F6820" s="196" t="s">
        <v>144</v>
      </c>
      <c r="G6820" s="196">
        <v>101423</v>
      </c>
      <c r="H6820" s="196" t="s">
        <v>12428</v>
      </c>
      <c r="I6820" s="196" t="s">
        <v>12166</v>
      </c>
      <c r="J6820" s="196" t="s">
        <v>5503</v>
      </c>
      <c r="K6820" s="198">
        <v>3261.88</v>
      </c>
      <c r="L6820" s="196" t="s">
        <v>12068</v>
      </c>
    </row>
    <row r="6821" spans="1:12" ht="15.75">
      <c r="A6821" s="196" t="s">
        <v>10253</v>
      </c>
      <c r="B6821" s="196" t="s">
        <v>11527</v>
      </c>
      <c r="C6821" s="196" t="s">
        <v>11788</v>
      </c>
      <c r="D6821" s="196">
        <v>318</v>
      </c>
      <c r="E6821" s="197" t="s">
        <v>144</v>
      </c>
      <c r="F6821" s="196" t="s">
        <v>144</v>
      </c>
      <c r="G6821" s="196">
        <v>101424</v>
      </c>
      <c r="H6821" s="196" t="s">
        <v>12429</v>
      </c>
      <c r="I6821" s="196" t="s">
        <v>12166</v>
      </c>
      <c r="J6821" s="196" t="s">
        <v>5503</v>
      </c>
      <c r="K6821" s="198">
        <v>3289.6</v>
      </c>
      <c r="L6821" s="196" t="s">
        <v>12068</v>
      </c>
    </row>
    <row r="6822" spans="1:12" ht="15.75">
      <c r="A6822" s="196" t="s">
        <v>10253</v>
      </c>
      <c r="B6822" s="196" t="s">
        <v>11527</v>
      </c>
      <c r="C6822" s="196" t="s">
        <v>11788</v>
      </c>
      <c r="D6822" s="196">
        <v>318</v>
      </c>
      <c r="E6822" s="197" t="s">
        <v>144</v>
      </c>
      <c r="F6822" s="196" t="s">
        <v>144</v>
      </c>
      <c r="G6822" s="196">
        <v>101425</v>
      </c>
      <c r="H6822" s="196" t="s">
        <v>12430</v>
      </c>
      <c r="I6822" s="196" t="s">
        <v>12166</v>
      </c>
      <c r="J6822" s="196" t="s">
        <v>5503</v>
      </c>
      <c r="K6822" s="198">
        <v>1778.49</v>
      </c>
      <c r="L6822" s="196" t="s">
        <v>12068</v>
      </c>
    </row>
    <row r="6823" spans="1:12" ht="15.75">
      <c r="A6823" s="196" t="s">
        <v>10253</v>
      </c>
      <c r="B6823" s="196" t="s">
        <v>11527</v>
      </c>
      <c r="C6823" s="196" t="s">
        <v>11788</v>
      </c>
      <c r="D6823" s="196">
        <v>318</v>
      </c>
      <c r="E6823" s="197" t="s">
        <v>144</v>
      </c>
      <c r="F6823" s="196" t="s">
        <v>144</v>
      </c>
      <c r="G6823" s="196">
        <v>101426</v>
      </c>
      <c r="H6823" s="196" t="s">
        <v>12431</v>
      </c>
      <c r="I6823" s="196" t="s">
        <v>12166</v>
      </c>
      <c r="J6823" s="196" t="s">
        <v>5503</v>
      </c>
      <c r="K6823" s="198">
        <v>3567.73</v>
      </c>
      <c r="L6823" s="196" t="s">
        <v>12068</v>
      </c>
    </row>
    <row r="6824" spans="1:12" ht="15.75">
      <c r="A6824" s="196" t="s">
        <v>10253</v>
      </c>
      <c r="B6824" s="196" t="s">
        <v>11527</v>
      </c>
      <c r="C6824" s="196" t="s">
        <v>11788</v>
      </c>
      <c r="D6824" s="196">
        <v>318</v>
      </c>
      <c r="E6824" s="197" t="s">
        <v>144</v>
      </c>
      <c r="F6824" s="196" t="s">
        <v>144</v>
      </c>
      <c r="G6824" s="196">
        <v>101427</v>
      </c>
      <c r="H6824" s="196" t="s">
        <v>12111</v>
      </c>
      <c r="I6824" s="196" t="s">
        <v>12166</v>
      </c>
      <c r="J6824" s="196" t="s">
        <v>5503</v>
      </c>
      <c r="K6824" s="198">
        <v>3227.28</v>
      </c>
      <c r="L6824" s="196" t="s">
        <v>12068</v>
      </c>
    </row>
    <row r="6825" spans="1:12" ht="15.75">
      <c r="A6825" s="196" t="s">
        <v>10253</v>
      </c>
      <c r="B6825" s="196" t="s">
        <v>11527</v>
      </c>
      <c r="C6825" s="196" t="s">
        <v>11788</v>
      </c>
      <c r="D6825" s="196">
        <v>318</v>
      </c>
      <c r="E6825" s="197" t="s">
        <v>144</v>
      </c>
      <c r="F6825" s="196" t="s">
        <v>144</v>
      </c>
      <c r="G6825" s="196">
        <v>101428</v>
      </c>
      <c r="H6825" s="196" t="s">
        <v>12432</v>
      </c>
      <c r="I6825" s="196" t="s">
        <v>12166</v>
      </c>
      <c r="J6825" s="196" t="s">
        <v>5503</v>
      </c>
      <c r="K6825" s="198">
        <v>3148.92</v>
      </c>
      <c r="L6825" s="196" t="s">
        <v>12068</v>
      </c>
    </row>
    <row r="6826" spans="1:12" ht="15.75">
      <c r="A6826" s="196" t="s">
        <v>10253</v>
      </c>
      <c r="B6826" s="196" t="s">
        <v>11527</v>
      </c>
      <c r="C6826" s="196" t="s">
        <v>11788</v>
      </c>
      <c r="D6826" s="196">
        <v>318</v>
      </c>
      <c r="E6826" s="197" t="s">
        <v>144</v>
      </c>
      <c r="F6826" s="196" t="s">
        <v>144</v>
      </c>
      <c r="G6826" s="196">
        <v>101429</v>
      </c>
      <c r="H6826" s="196" t="s">
        <v>12433</v>
      </c>
      <c r="I6826" s="196" t="s">
        <v>12166</v>
      </c>
      <c r="J6826" s="196" t="s">
        <v>5503</v>
      </c>
      <c r="K6826" s="198">
        <v>3285.39</v>
      </c>
      <c r="L6826" s="196" t="s">
        <v>12068</v>
      </c>
    </row>
    <row r="6827" spans="1:12" ht="15.75">
      <c r="A6827" s="196" t="s">
        <v>10253</v>
      </c>
      <c r="B6827" s="196" t="s">
        <v>11527</v>
      </c>
      <c r="C6827" s="196" t="s">
        <v>11788</v>
      </c>
      <c r="D6827" s="196">
        <v>318</v>
      </c>
      <c r="E6827" s="197" t="s">
        <v>144</v>
      </c>
      <c r="F6827" s="196" t="s">
        <v>144</v>
      </c>
      <c r="G6827" s="196">
        <v>101430</v>
      </c>
      <c r="H6827" s="196" t="s">
        <v>12434</v>
      </c>
      <c r="I6827" s="196" t="s">
        <v>12166</v>
      </c>
      <c r="J6827" s="196" t="s">
        <v>5503</v>
      </c>
      <c r="K6827" s="198">
        <v>3744.47</v>
      </c>
      <c r="L6827" s="196" t="s">
        <v>12068</v>
      </c>
    </row>
    <row r="6828" spans="1:12" ht="15.75">
      <c r="A6828" s="196" t="s">
        <v>10253</v>
      </c>
      <c r="B6828" s="196" t="s">
        <v>11527</v>
      </c>
      <c r="C6828" s="196" t="s">
        <v>11788</v>
      </c>
      <c r="D6828" s="196">
        <v>318</v>
      </c>
      <c r="E6828" s="197" t="s">
        <v>144</v>
      </c>
      <c r="F6828" s="196" t="s">
        <v>144</v>
      </c>
      <c r="G6828" s="196">
        <v>101431</v>
      </c>
      <c r="H6828" s="196" t="s">
        <v>12114</v>
      </c>
      <c r="I6828" s="196" t="s">
        <v>12166</v>
      </c>
      <c r="J6828" s="196" t="s">
        <v>5503</v>
      </c>
      <c r="K6828" s="198">
        <v>4012.88</v>
      </c>
      <c r="L6828" s="196" t="s">
        <v>12068</v>
      </c>
    </row>
    <row r="6829" spans="1:12" ht="15.75">
      <c r="A6829" s="196" t="s">
        <v>10253</v>
      </c>
      <c r="B6829" s="196" t="s">
        <v>11527</v>
      </c>
      <c r="C6829" s="196" t="s">
        <v>11788</v>
      </c>
      <c r="D6829" s="196">
        <v>318</v>
      </c>
      <c r="E6829" s="197" t="s">
        <v>144</v>
      </c>
      <c r="F6829" s="196" t="s">
        <v>144</v>
      </c>
      <c r="G6829" s="196">
        <v>101432</v>
      </c>
      <c r="H6829" s="196" t="s">
        <v>12435</v>
      </c>
      <c r="I6829" s="196" t="s">
        <v>12166</v>
      </c>
      <c r="J6829" s="196" t="s">
        <v>5503</v>
      </c>
      <c r="K6829" s="198">
        <v>3289.6</v>
      </c>
      <c r="L6829" s="196" t="s">
        <v>12068</v>
      </c>
    </row>
    <row r="6830" spans="1:12" ht="15.75">
      <c r="A6830" s="196" t="s">
        <v>10253</v>
      </c>
      <c r="B6830" s="196" t="s">
        <v>11527</v>
      </c>
      <c r="C6830" s="196" t="s">
        <v>11788</v>
      </c>
      <c r="D6830" s="196">
        <v>318</v>
      </c>
      <c r="E6830" s="197" t="s">
        <v>144</v>
      </c>
      <c r="F6830" s="196" t="s">
        <v>144</v>
      </c>
      <c r="G6830" s="196">
        <v>101433</v>
      </c>
      <c r="H6830" s="196" t="s">
        <v>12116</v>
      </c>
      <c r="I6830" s="196" t="s">
        <v>12166</v>
      </c>
      <c r="J6830" s="196" t="s">
        <v>5503</v>
      </c>
      <c r="K6830" s="198">
        <v>3289.6</v>
      </c>
      <c r="L6830" s="196" t="s">
        <v>12068</v>
      </c>
    </row>
    <row r="6831" spans="1:12" ht="15.75">
      <c r="A6831" s="196" t="s">
        <v>10253</v>
      </c>
      <c r="B6831" s="196" t="s">
        <v>11527</v>
      </c>
      <c r="C6831" s="196" t="s">
        <v>11788</v>
      </c>
      <c r="D6831" s="196">
        <v>318</v>
      </c>
      <c r="E6831" s="197" t="s">
        <v>144</v>
      </c>
      <c r="F6831" s="196" t="s">
        <v>144</v>
      </c>
      <c r="G6831" s="196">
        <v>101434</v>
      </c>
      <c r="H6831" s="196" t="s">
        <v>12436</v>
      </c>
      <c r="I6831" s="196" t="s">
        <v>12166</v>
      </c>
      <c r="J6831" s="196" t="s">
        <v>5503</v>
      </c>
      <c r="K6831" s="198">
        <v>3695.76</v>
      </c>
      <c r="L6831" s="196" t="s">
        <v>12068</v>
      </c>
    </row>
    <row r="6832" spans="1:12" ht="15.75">
      <c r="A6832" s="196" t="s">
        <v>10253</v>
      </c>
      <c r="B6832" s="196" t="s">
        <v>11527</v>
      </c>
      <c r="C6832" s="196" t="s">
        <v>11788</v>
      </c>
      <c r="D6832" s="196">
        <v>318</v>
      </c>
      <c r="E6832" s="197" t="s">
        <v>144</v>
      </c>
      <c r="F6832" s="196" t="s">
        <v>144</v>
      </c>
      <c r="G6832" s="196">
        <v>101435</v>
      </c>
      <c r="H6832" s="196" t="s">
        <v>12437</v>
      </c>
      <c r="I6832" s="196" t="s">
        <v>12166</v>
      </c>
      <c r="J6832" s="196" t="s">
        <v>5503</v>
      </c>
      <c r="K6832" s="198">
        <v>3287.97</v>
      </c>
      <c r="L6832" s="196" t="s">
        <v>12068</v>
      </c>
    </row>
    <row r="6833" spans="1:12" ht="15.75">
      <c r="A6833" s="196" t="s">
        <v>10253</v>
      </c>
      <c r="B6833" s="196" t="s">
        <v>11527</v>
      </c>
      <c r="C6833" s="196" t="s">
        <v>11788</v>
      </c>
      <c r="D6833" s="196">
        <v>318</v>
      </c>
      <c r="E6833" s="197" t="s">
        <v>144</v>
      </c>
      <c r="F6833" s="196" t="s">
        <v>144</v>
      </c>
      <c r="G6833" s="196">
        <v>101436</v>
      </c>
      <c r="H6833" s="196" t="s">
        <v>12118</v>
      </c>
      <c r="I6833" s="196" t="s">
        <v>12166</v>
      </c>
      <c r="J6833" s="196" t="s">
        <v>5503</v>
      </c>
      <c r="K6833" s="198">
        <v>3346.73</v>
      </c>
      <c r="L6833" s="196" t="s">
        <v>12068</v>
      </c>
    </row>
    <row r="6834" spans="1:12" ht="15.75">
      <c r="A6834" s="196" t="s">
        <v>10253</v>
      </c>
      <c r="B6834" s="196" t="s">
        <v>11527</v>
      </c>
      <c r="C6834" s="196" t="s">
        <v>11788</v>
      </c>
      <c r="D6834" s="196">
        <v>318</v>
      </c>
      <c r="E6834" s="197" t="s">
        <v>144</v>
      </c>
      <c r="F6834" s="196" t="s">
        <v>144</v>
      </c>
      <c r="G6834" s="196">
        <v>101437</v>
      </c>
      <c r="H6834" s="196" t="s">
        <v>12438</v>
      </c>
      <c r="I6834" s="196" t="s">
        <v>12166</v>
      </c>
      <c r="J6834" s="196" t="s">
        <v>5503</v>
      </c>
      <c r="K6834" s="198">
        <v>3791.47</v>
      </c>
      <c r="L6834" s="196" t="s">
        <v>12068</v>
      </c>
    </row>
    <row r="6835" spans="1:12" ht="15.75">
      <c r="A6835" s="196" t="s">
        <v>10253</v>
      </c>
      <c r="B6835" s="196" t="s">
        <v>11527</v>
      </c>
      <c r="C6835" s="196" t="s">
        <v>11788</v>
      </c>
      <c r="D6835" s="196">
        <v>318</v>
      </c>
      <c r="E6835" s="197" t="s">
        <v>144</v>
      </c>
      <c r="F6835" s="196" t="s">
        <v>144</v>
      </c>
      <c r="G6835" s="196">
        <v>101438</v>
      </c>
      <c r="H6835" s="196" t="s">
        <v>12120</v>
      </c>
      <c r="I6835" s="196" t="s">
        <v>12166</v>
      </c>
      <c r="J6835" s="196" t="s">
        <v>5503</v>
      </c>
      <c r="K6835" s="198">
        <v>4427.7700000000004</v>
      </c>
      <c r="L6835" s="196" t="s">
        <v>12068</v>
      </c>
    </row>
    <row r="6836" spans="1:12" ht="15.75">
      <c r="A6836" s="196" t="s">
        <v>10253</v>
      </c>
      <c r="B6836" s="196" t="s">
        <v>11527</v>
      </c>
      <c r="C6836" s="196" t="s">
        <v>11788</v>
      </c>
      <c r="D6836" s="196">
        <v>318</v>
      </c>
      <c r="E6836" s="197" t="s">
        <v>144</v>
      </c>
      <c r="F6836" s="196" t="s">
        <v>144</v>
      </c>
      <c r="G6836" s="196">
        <v>101439</v>
      </c>
      <c r="H6836" s="196" t="s">
        <v>12121</v>
      </c>
      <c r="I6836" s="196" t="s">
        <v>12166</v>
      </c>
      <c r="J6836" s="196" t="s">
        <v>5503</v>
      </c>
      <c r="K6836" s="198">
        <v>3609.78</v>
      </c>
      <c r="L6836" s="196" t="s">
        <v>12068</v>
      </c>
    </row>
    <row r="6837" spans="1:12" ht="15.75">
      <c r="A6837" s="196" t="s">
        <v>10253</v>
      </c>
      <c r="B6837" s="196" t="s">
        <v>11527</v>
      </c>
      <c r="C6837" s="196" t="s">
        <v>11788</v>
      </c>
      <c r="D6837" s="196">
        <v>318</v>
      </c>
      <c r="E6837" s="197" t="s">
        <v>144</v>
      </c>
      <c r="F6837" s="196" t="s">
        <v>144</v>
      </c>
      <c r="G6837" s="196">
        <v>101440</v>
      </c>
      <c r="H6837" s="196" t="s">
        <v>12439</v>
      </c>
      <c r="I6837" s="196" t="s">
        <v>12166</v>
      </c>
      <c r="J6837" s="196" t="s">
        <v>5503</v>
      </c>
      <c r="K6837" s="198">
        <v>3882.39</v>
      </c>
      <c r="L6837" s="196" t="s">
        <v>12068</v>
      </c>
    </row>
    <row r="6838" spans="1:12" ht="15.75">
      <c r="A6838" s="196" t="s">
        <v>10253</v>
      </c>
      <c r="B6838" s="196" t="s">
        <v>11527</v>
      </c>
      <c r="C6838" s="196" t="s">
        <v>11788</v>
      </c>
      <c r="D6838" s="196">
        <v>318</v>
      </c>
      <c r="E6838" s="197" t="s">
        <v>144</v>
      </c>
      <c r="F6838" s="196" t="s">
        <v>144</v>
      </c>
      <c r="G6838" s="196">
        <v>101441</v>
      </c>
      <c r="H6838" s="196" t="s">
        <v>12123</v>
      </c>
      <c r="I6838" s="196" t="s">
        <v>12166</v>
      </c>
      <c r="J6838" s="196" t="s">
        <v>5503</v>
      </c>
      <c r="K6838" s="198">
        <v>3299.5</v>
      </c>
      <c r="L6838" s="196" t="s">
        <v>12068</v>
      </c>
    </row>
    <row r="6839" spans="1:12" ht="15.75">
      <c r="A6839" s="196" t="s">
        <v>10253</v>
      </c>
      <c r="B6839" s="196" t="s">
        <v>11527</v>
      </c>
      <c r="C6839" s="196" t="s">
        <v>11788</v>
      </c>
      <c r="D6839" s="196">
        <v>318</v>
      </c>
      <c r="E6839" s="197" t="s">
        <v>144</v>
      </c>
      <c r="F6839" s="196" t="s">
        <v>144</v>
      </c>
      <c r="G6839" s="196">
        <v>101442</v>
      </c>
      <c r="H6839" s="196" t="s">
        <v>12440</v>
      </c>
      <c r="I6839" s="196" t="s">
        <v>12166</v>
      </c>
      <c r="J6839" s="196" t="s">
        <v>5503</v>
      </c>
      <c r="K6839" s="198">
        <v>3283.44</v>
      </c>
      <c r="L6839" s="196" t="s">
        <v>12068</v>
      </c>
    </row>
    <row r="6840" spans="1:12" ht="15.75">
      <c r="A6840" s="196" t="s">
        <v>10253</v>
      </c>
      <c r="B6840" s="196" t="s">
        <v>11527</v>
      </c>
      <c r="C6840" s="196" t="s">
        <v>11788</v>
      </c>
      <c r="D6840" s="196">
        <v>318</v>
      </c>
      <c r="E6840" s="197" t="s">
        <v>144</v>
      </c>
      <c r="F6840" s="196" t="s">
        <v>144</v>
      </c>
      <c r="G6840" s="196">
        <v>101443</v>
      </c>
      <c r="H6840" s="196" t="s">
        <v>12124</v>
      </c>
      <c r="I6840" s="196" t="s">
        <v>12166</v>
      </c>
      <c r="J6840" s="196" t="s">
        <v>5503</v>
      </c>
      <c r="K6840" s="198">
        <v>3473.33</v>
      </c>
      <c r="L6840" s="196" t="s">
        <v>12068</v>
      </c>
    </row>
    <row r="6841" spans="1:12" ht="15.75">
      <c r="A6841" s="196" t="s">
        <v>10253</v>
      </c>
      <c r="B6841" s="196" t="s">
        <v>11527</v>
      </c>
      <c r="C6841" s="196" t="s">
        <v>11788</v>
      </c>
      <c r="D6841" s="196">
        <v>318</v>
      </c>
      <c r="E6841" s="197" t="s">
        <v>144</v>
      </c>
      <c r="F6841" s="196" t="s">
        <v>144</v>
      </c>
      <c r="G6841" s="196">
        <v>101444</v>
      </c>
      <c r="H6841" s="196" t="s">
        <v>12127</v>
      </c>
      <c r="I6841" s="196" t="s">
        <v>12166</v>
      </c>
      <c r="J6841" s="196" t="s">
        <v>5503</v>
      </c>
      <c r="K6841" s="198">
        <v>4466.16</v>
      </c>
      <c r="L6841" s="196" t="s">
        <v>12068</v>
      </c>
    </row>
    <row r="6842" spans="1:12" ht="15.75">
      <c r="A6842" s="196" t="s">
        <v>10253</v>
      </c>
      <c r="B6842" s="196" t="s">
        <v>11527</v>
      </c>
      <c r="C6842" s="196" t="s">
        <v>11788</v>
      </c>
      <c r="D6842" s="196">
        <v>318</v>
      </c>
      <c r="E6842" s="197" t="s">
        <v>144</v>
      </c>
      <c r="F6842" s="196" t="s">
        <v>144</v>
      </c>
      <c r="G6842" s="196">
        <v>101445</v>
      </c>
      <c r="H6842" s="196" t="s">
        <v>12128</v>
      </c>
      <c r="I6842" s="196" t="s">
        <v>12166</v>
      </c>
      <c r="J6842" s="196" t="s">
        <v>5503</v>
      </c>
      <c r="K6842" s="198">
        <v>4197.99</v>
      </c>
      <c r="L6842" s="196" t="s">
        <v>12068</v>
      </c>
    </row>
    <row r="6843" spans="1:12" ht="15.75">
      <c r="A6843" s="196" t="s">
        <v>10253</v>
      </c>
      <c r="B6843" s="196" t="s">
        <v>11527</v>
      </c>
      <c r="C6843" s="196" t="s">
        <v>11788</v>
      </c>
      <c r="D6843" s="196">
        <v>318</v>
      </c>
      <c r="E6843" s="197" t="s">
        <v>144</v>
      </c>
      <c r="F6843" s="196" t="s">
        <v>144</v>
      </c>
      <c r="G6843" s="196">
        <v>101446</v>
      </c>
      <c r="H6843" s="196" t="s">
        <v>12129</v>
      </c>
      <c r="I6843" s="196" t="s">
        <v>12166</v>
      </c>
      <c r="J6843" s="196" t="s">
        <v>5503</v>
      </c>
      <c r="K6843" s="198">
        <v>4389.16</v>
      </c>
      <c r="L6843" s="196" t="s">
        <v>12068</v>
      </c>
    </row>
    <row r="6844" spans="1:12" ht="15.75">
      <c r="A6844" s="196" t="s">
        <v>10253</v>
      </c>
      <c r="B6844" s="196" t="s">
        <v>11527</v>
      </c>
      <c r="C6844" s="196" t="s">
        <v>11788</v>
      </c>
      <c r="D6844" s="196">
        <v>318</v>
      </c>
      <c r="E6844" s="197" t="s">
        <v>144</v>
      </c>
      <c r="F6844" s="196" t="s">
        <v>144</v>
      </c>
      <c r="G6844" s="196">
        <v>101447</v>
      </c>
      <c r="H6844" s="196" t="s">
        <v>12130</v>
      </c>
      <c r="I6844" s="196" t="s">
        <v>12166</v>
      </c>
      <c r="J6844" s="196" t="s">
        <v>5503</v>
      </c>
      <c r="K6844" s="198">
        <v>4629.5</v>
      </c>
      <c r="L6844" s="196" t="s">
        <v>12068</v>
      </c>
    </row>
    <row r="6845" spans="1:12" ht="15.75">
      <c r="A6845" s="196" t="s">
        <v>10253</v>
      </c>
      <c r="B6845" s="196" t="s">
        <v>11527</v>
      </c>
      <c r="C6845" s="196" t="s">
        <v>11788</v>
      </c>
      <c r="D6845" s="196">
        <v>318</v>
      </c>
      <c r="E6845" s="197" t="s">
        <v>144</v>
      </c>
      <c r="F6845" s="196" t="s">
        <v>144</v>
      </c>
      <c r="G6845" s="196">
        <v>101448</v>
      </c>
      <c r="H6845" s="196" t="s">
        <v>12131</v>
      </c>
      <c r="I6845" s="196" t="s">
        <v>12166</v>
      </c>
      <c r="J6845" s="196" t="s">
        <v>5503</v>
      </c>
      <c r="K6845" s="198">
        <v>4618.3999999999996</v>
      </c>
      <c r="L6845" s="196" t="s">
        <v>12068</v>
      </c>
    </row>
    <row r="6846" spans="1:12" ht="15.75">
      <c r="A6846" s="196" t="s">
        <v>10253</v>
      </c>
      <c r="B6846" s="196" t="s">
        <v>11527</v>
      </c>
      <c r="C6846" s="196" t="s">
        <v>11788</v>
      </c>
      <c r="D6846" s="196">
        <v>318</v>
      </c>
      <c r="E6846" s="197" t="s">
        <v>144</v>
      </c>
      <c r="F6846" s="196" t="s">
        <v>144</v>
      </c>
      <c r="G6846" s="196">
        <v>101449</v>
      </c>
      <c r="H6846" s="196" t="s">
        <v>12441</v>
      </c>
      <c r="I6846" s="196" t="s">
        <v>12166</v>
      </c>
      <c r="J6846" s="196" t="s">
        <v>5503</v>
      </c>
      <c r="K6846" s="198">
        <v>3019.71</v>
      </c>
      <c r="L6846" s="196" t="s">
        <v>12068</v>
      </c>
    </row>
    <row r="6847" spans="1:12" ht="15.75">
      <c r="A6847" s="196" t="s">
        <v>10253</v>
      </c>
      <c r="B6847" s="196" t="s">
        <v>11527</v>
      </c>
      <c r="C6847" s="196" t="s">
        <v>11788</v>
      </c>
      <c r="D6847" s="196">
        <v>318</v>
      </c>
      <c r="E6847" s="197" t="s">
        <v>144</v>
      </c>
      <c r="F6847" s="196" t="s">
        <v>144</v>
      </c>
      <c r="G6847" s="196">
        <v>101450</v>
      </c>
      <c r="H6847" s="196" t="s">
        <v>12133</v>
      </c>
      <c r="I6847" s="196" t="s">
        <v>12166</v>
      </c>
      <c r="J6847" s="196" t="s">
        <v>5503</v>
      </c>
      <c r="K6847" s="198">
        <v>2941.67</v>
      </c>
      <c r="L6847" s="196" t="s">
        <v>12068</v>
      </c>
    </row>
    <row r="6848" spans="1:12" ht="15.75">
      <c r="A6848" s="196" t="s">
        <v>10253</v>
      </c>
      <c r="B6848" s="196" t="s">
        <v>11527</v>
      </c>
      <c r="C6848" s="196" t="s">
        <v>11788</v>
      </c>
      <c r="D6848" s="196">
        <v>318</v>
      </c>
      <c r="E6848" s="197" t="s">
        <v>144</v>
      </c>
      <c r="F6848" s="196" t="s">
        <v>144</v>
      </c>
      <c r="G6848" s="196">
        <v>101451</v>
      </c>
      <c r="H6848" s="196" t="s">
        <v>12134</v>
      </c>
      <c r="I6848" s="196" t="s">
        <v>12166</v>
      </c>
      <c r="J6848" s="196" t="s">
        <v>5503</v>
      </c>
      <c r="K6848" s="198">
        <v>4182.04</v>
      </c>
      <c r="L6848" s="196" t="s">
        <v>12068</v>
      </c>
    </row>
    <row r="6849" spans="1:12" ht="15.75">
      <c r="A6849" s="196" t="s">
        <v>10253</v>
      </c>
      <c r="B6849" s="196" t="s">
        <v>11527</v>
      </c>
      <c r="C6849" s="196" t="s">
        <v>11788</v>
      </c>
      <c r="D6849" s="196">
        <v>318</v>
      </c>
      <c r="E6849" s="197" t="s">
        <v>144</v>
      </c>
      <c r="F6849" s="196" t="s">
        <v>144</v>
      </c>
      <c r="G6849" s="196">
        <v>101452</v>
      </c>
      <c r="H6849" s="196" t="s">
        <v>12442</v>
      </c>
      <c r="I6849" s="196" t="s">
        <v>12166</v>
      </c>
      <c r="J6849" s="196" t="s">
        <v>5503</v>
      </c>
      <c r="K6849" s="198">
        <v>3118.38</v>
      </c>
      <c r="L6849" s="196" t="s">
        <v>12068</v>
      </c>
    </row>
    <row r="6850" spans="1:12" ht="15.75">
      <c r="A6850" s="196" t="s">
        <v>10253</v>
      </c>
      <c r="B6850" s="196" t="s">
        <v>11527</v>
      </c>
      <c r="C6850" s="196" t="s">
        <v>11788</v>
      </c>
      <c r="D6850" s="196">
        <v>318</v>
      </c>
      <c r="E6850" s="197" t="s">
        <v>144</v>
      </c>
      <c r="F6850" s="196" t="s">
        <v>144</v>
      </c>
      <c r="G6850" s="196">
        <v>101453</v>
      </c>
      <c r="H6850" s="196" t="s">
        <v>12136</v>
      </c>
      <c r="I6850" s="196" t="s">
        <v>12166</v>
      </c>
      <c r="J6850" s="196" t="s">
        <v>5503</v>
      </c>
      <c r="K6850" s="198">
        <v>4305.2</v>
      </c>
      <c r="L6850" s="196" t="s">
        <v>12068</v>
      </c>
    </row>
    <row r="6851" spans="1:12" ht="15.75">
      <c r="A6851" s="196" t="s">
        <v>10253</v>
      </c>
      <c r="B6851" s="196" t="s">
        <v>11527</v>
      </c>
      <c r="C6851" s="196" t="s">
        <v>11788</v>
      </c>
      <c r="D6851" s="196">
        <v>318</v>
      </c>
      <c r="E6851" s="197" t="s">
        <v>144</v>
      </c>
      <c r="F6851" s="196" t="s">
        <v>144</v>
      </c>
      <c r="G6851" s="196">
        <v>101454</v>
      </c>
      <c r="H6851" s="196" t="s">
        <v>12443</v>
      </c>
      <c r="I6851" s="196" t="s">
        <v>12166</v>
      </c>
      <c r="J6851" s="196" t="s">
        <v>5503</v>
      </c>
      <c r="K6851" s="198">
        <v>4657.47</v>
      </c>
      <c r="L6851" s="196" t="s">
        <v>12068</v>
      </c>
    </row>
    <row r="6852" spans="1:12" ht="15.75">
      <c r="A6852" s="196" t="s">
        <v>10253</v>
      </c>
      <c r="B6852" s="196" t="s">
        <v>11527</v>
      </c>
      <c r="C6852" s="196" t="s">
        <v>11788</v>
      </c>
      <c r="D6852" s="196">
        <v>318</v>
      </c>
      <c r="E6852" s="197" t="s">
        <v>144</v>
      </c>
      <c r="F6852" s="196" t="s">
        <v>144</v>
      </c>
      <c r="G6852" s="196">
        <v>101455</v>
      </c>
      <c r="H6852" s="196" t="s">
        <v>12138</v>
      </c>
      <c r="I6852" s="196" t="s">
        <v>12166</v>
      </c>
      <c r="J6852" s="196" t="s">
        <v>5503</v>
      </c>
      <c r="K6852" s="198">
        <v>4849.46</v>
      </c>
      <c r="L6852" s="196" t="s">
        <v>12068</v>
      </c>
    </row>
    <row r="6853" spans="1:12" ht="15.75">
      <c r="A6853" s="196" t="s">
        <v>10253</v>
      </c>
      <c r="B6853" s="196" t="s">
        <v>11527</v>
      </c>
      <c r="C6853" s="196" t="s">
        <v>11788</v>
      </c>
      <c r="D6853" s="196">
        <v>318</v>
      </c>
      <c r="E6853" s="197" t="s">
        <v>144</v>
      </c>
      <c r="F6853" s="196" t="s">
        <v>144</v>
      </c>
      <c r="G6853" s="196">
        <v>101456</v>
      </c>
      <c r="H6853" s="196" t="s">
        <v>12444</v>
      </c>
      <c r="I6853" s="196" t="s">
        <v>12166</v>
      </c>
      <c r="J6853" s="196" t="s">
        <v>5503</v>
      </c>
      <c r="K6853" s="198">
        <v>8400.67</v>
      </c>
      <c r="L6853" s="196" t="s">
        <v>12068</v>
      </c>
    </row>
    <row r="6854" spans="1:12" ht="15.75">
      <c r="A6854" s="196" t="s">
        <v>10253</v>
      </c>
      <c r="B6854" s="196" t="s">
        <v>11527</v>
      </c>
      <c r="C6854" s="196" t="s">
        <v>11788</v>
      </c>
      <c r="D6854" s="196">
        <v>318</v>
      </c>
      <c r="E6854" s="197" t="s">
        <v>144</v>
      </c>
      <c r="F6854" s="196" t="s">
        <v>144</v>
      </c>
      <c r="G6854" s="196">
        <v>101457</v>
      </c>
      <c r="H6854" s="196" t="s">
        <v>12445</v>
      </c>
      <c r="I6854" s="196" t="s">
        <v>12166</v>
      </c>
      <c r="J6854" s="196" t="s">
        <v>5503</v>
      </c>
      <c r="K6854" s="198">
        <v>4993.0200000000004</v>
      </c>
      <c r="L6854" s="196" t="s">
        <v>12068</v>
      </c>
    </row>
    <row r="6855" spans="1:12" ht="15.75">
      <c r="A6855" s="196" t="s">
        <v>10253</v>
      </c>
      <c r="B6855" s="196" t="s">
        <v>11527</v>
      </c>
      <c r="C6855" s="196" t="s">
        <v>11788</v>
      </c>
      <c r="D6855" s="196">
        <v>318</v>
      </c>
      <c r="E6855" s="197" t="s">
        <v>144</v>
      </c>
      <c r="F6855" s="196" t="s">
        <v>144</v>
      </c>
      <c r="G6855" s="196">
        <v>101458</v>
      </c>
      <c r="H6855" s="196" t="s">
        <v>12446</v>
      </c>
      <c r="I6855" s="196" t="s">
        <v>12166</v>
      </c>
      <c r="J6855" s="196" t="s">
        <v>5503</v>
      </c>
      <c r="K6855" s="198">
        <v>4440.17</v>
      </c>
      <c r="L6855" s="196" t="s">
        <v>12068</v>
      </c>
    </row>
    <row r="6856" spans="1:12" ht="15.75">
      <c r="A6856" s="196" t="s">
        <v>10253</v>
      </c>
      <c r="B6856" s="196" t="s">
        <v>11527</v>
      </c>
      <c r="C6856" s="196" t="s">
        <v>11788</v>
      </c>
      <c r="D6856" s="196">
        <v>318</v>
      </c>
      <c r="E6856" s="197" t="s">
        <v>144</v>
      </c>
      <c r="F6856" s="196" t="s">
        <v>144</v>
      </c>
      <c r="G6856" s="196">
        <v>101459</v>
      </c>
      <c r="H6856" s="196" t="s">
        <v>12143</v>
      </c>
      <c r="I6856" s="196" t="s">
        <v>12166</v>
      </c>
      <c r="J6856" s="196" t="s">
        <v>5503</v>
      </c>
      <c r="K6856" s="198">
        <v>3913.27</v>
      </c>
      <c r="L6856" s="196" t="s">
        <v>12068</v>
      </c>
    </row>
    <row r="6857" spans="1:12" ht="15.75">
      <c r="A6857" s="196" t="s">
        <v>10253</v>
      </c>
      <c r="B6857" s="196" t="s">
        <v>11527</v>
      </c>
      <c r="C6857" s="196" t="s">
        <v>11788</v>
      </c>
      <c r="D6857" s="196">
        <v>318</v>
      </c>
      <c r="E6857" s="197" t="s">
        <v>144</v>
      </c>
      <c r="F6857" s="196" t="s">
        <v>144</v>
      </c>
      <c r="G6857" s="196">
        <v>101460</v>
      </c>
      <c r="H6857" s="196" t="s">
        <v>12285</v>
      </c>
      <c r="I6857" s="196" t="s">
        <v>12166</v>
      </c>
      <c r="J6857" s="196" t="s">
        <v>5503</v>
      </c>
      <c r="K6857" s="198">
        <v>3184.8</v>
      </c>
      <c r="L6857" s="196" t="s">
        <v>12068</v>
      </c>
    </row>
    <row r="6858" spans="1:12" ht="15.75">
      <c r="A6858" s="160" t="s">
        <v>10253</v>
      </c>
      <c r="B6858" s="160" t="s">
        <v>11527</v>
      </c>
      <c r="C6858" s="160" t="s">
        <v>11788</v>
      </c>
      <c r="D6858" s="159">
        <v>318</v>
      </c>
      <c r="E6858" s="158" t="s">
        <v>144</v>
      </c>
      <c r="F6858" s="160" t="s">
        <v>144</v>
      </c>
      <c r="G6858" s="160">
        <v>101459</v>
      </c>
      <c r="H6858" s="160" t="s">
        <v>12143</v>
      </c>
      <c r="I6858" s="160" t="s">
        <v>12166</v>
      </c>
      <c r="J6858" s="160" t="s">
        <v>5503</v>
      </c>
      <c r="K6858" s="157">
        <v>3913.27</v>
      </c>
      <c r="L6858" s="160" t="s">
        <v>12068</v>
      </c>
    </row>
    <row r="6859" spans="1:12" ht="15.75">
      <c r="A6859" s="160" t="s">
        <v>10253</v>
      </c>
      <c r="B6859" s="160" t="s">
        <v>11527</v>
      </c>
      <c r="C6859" s="160" t="s">
        <v>11788</v>
      </c>
      <c r="D6859" s="159">
        <v>318</v>
      </c>
      <c r="E6859" s="158" t="s">
        <v>144</v>
      </c>
      <c r="F6859" s="160" t="s">
        <v>144</v>
      </c>
      <c r="G6859" s="160">
        <v>101460</v>
      </c>
      <c r="H6859" s="160" t="s">
        <v>12285</v>
      </c>
      <c r="I6859" s="160" t="s">
        <v>12166</v>
      </c>
      <c r="J6859" s="160" t="s">
        <v>5503</v>
      </c>
      <c r="K6859" s="157">
        <v>3184.8</v>
      </c>
      <c r="L6859" s="160" t="s">
        <v>12068</v>
      </c>
    </row>
  </sheetData>
  <mergeCells count="3">
    <mergeCell ref="A1:M1"/>
    <mergeCell ref="A2:M2"/>
    <mergeCell ref="A3:M3"/>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CC64F-AE56-4EF5-BC21-036D6A38B35F}">
  <dimension ref="A1:M7515"/>
  <sheetViews>
    <sheetView workbookViewId="0">
      <selection activeCell="H24" sqref="H24"/>
    </sheetView>
  </sheetViews>
  <sheetFormatPr defaultRowHeight="15"/>
  <cols>
    <col min="1" max="1" width="49.19921875" style="1" customWidth="1"/>
    <col min="2" max="2" width="12.296875" style="1" customWidth="1"/>
    <col min="3" max="3" width="49.19921875" style="1" customWidth="1"/>
    <col min="4" max="4" width="12.296875" style="1" customWidth="1"/>
    <col min="5" max="5" width="10.69921875" style="1" customWidth="1"/>
    <col min="6" max="6" width="34.09765625" style="1" customWidth="1"/>
    <col min="7" max="7" width="17.19921875" style="1" customWidth="1"/>
    <col min="8" max="8" width="34.09765625" style="1" customWidth="1"/>
    <col min="9" max="9" width="5.69921875" style="1" customWidth="1"/>
    <col min="10" max="10" width="27.09765625" style="1" customWidth="1"/>
    <col min="11" max="11" width="14.796875" style="1" customWidth="1"/>
    <col min="12" max="12" width="57.3984375" style="1" customWidth="1"/>
    <col min="13" max="256" width="8.796875" style="1"/>
    <col min="257" max="257" width="49.19921875" style="1" customWidth="1"/>
    <col min="258" max="258" width="12.296875" style="1" customWidth="1"/>
    <col min="259" max="259" width="49.19921875" style="1" customWidth="1"/>
    <col min="260" max="260" width="12.296875" style="1" customWidth="1"/>
    <col min="261" max="261" width="10.69921875" style="1" customWidth="1"/>
    <col min="262" max="262" width="34.09765625" style="1" customWidth="1"/>
    <col min="263" max="263" width="17.19921875" style="1" customWidth="1"/>
    <col min="264" max="264" width="34.09765625" style="1" customWidth="1"/>
    <col min="265" max="265" width="5.69921875" style="1" customWidth="1"/>
    <col min="266" max="266" width="27.09765625" style="1" customWidth="1"/>
    <col min="267" max="267" width="14.796875" style="1" customWidth="1"/>
    <col min="268" max="268" width="57.3984375" style="1" customWidth="1"/>
    <col min="269" max="512" width="8.796875" style="1"/>
    <col min="513" max="513" width="49.19921875" style="1" customWidth="1"/>
    <col min="514" max="514" width="12.296875" style="1" customWidth="1"/>
    <col min="515" max="515" width="49.19921875" style="1" customWidth="1"/>
    <col min="516" max="516" width="12.296875" style="1" customWidth="1"/>
    <col min="517" max="517" width="10.69921875" style="1" customWidth="1"/>
    <col min="518" max="518" width="34.09765625" style="1" customWidth="1"/>
    <col min="519" max="519" width="17.19921875" style="1" customWidth="1"/>
    <col min="520" max="520" width="34.09765625" style="1" customWidth="1"/>
    <col min="521" max="521" width="5.69921875" style="1" customWidth="1"/>
    <col min="522" max="522" width="27.09765625" style="1" customWidth="1"/>
    <col min="523" max="523" width="14.796875" style="1" customWidth="1"/>
    <col min="524" max="524" width="57.3984375" style="1" customWidth="1"/>
    <col min="525" max="768" width="8.796875" style="1"/>
    <col min="769" max="769" width="49.19921875" style="1" customWidth="1"/>
    <col min="770" max="770" width="12.296875" style="1" customWidth="1"/>
    <col min="771" max="771" width="49.19921875" style="1" customWidth="1"/>
    <col min="772" max="772" width="12.296875" style="1" customWidth="1"/>
    <col min="773" max="773" width="10.69921875" style="1" customWidth="1"/>
    <col min="774" max="774" width="34.09765625" style="1" customWidth="1"/>
    <col min="775" max="775" width="17.19921875" style="1" customWidth="1"/>
    <col min="776" max="776" width="34.09765625" style="1" customWidth="1"/>
    <col min="777" max="777" width="5.69921875" style="1" customWidth="1"/>
    <col min="778" max="778" width="27.09765625" style="1" customWidth="1"/>
    <col min="779" max="779" width="14.796875" style="1" customWidth="1"/>
    <col min="780" max="780" width="57.3984375" style="1" customWidth="1"/>
    <col min="781" max="1024" width="8.796875" style="1"/>
    <col min="1025" max="1025" width="49.19921875" style="1" customWidth="1"/>
    <col min="1026" max="1026" width="12.296875" style="1" customWidth="1"/>
    <col min="1027" max="1027" width="49.19921875" style="1" customWidth="1"/>
    <col min="1028" max="1028" width="12.296875" style="1" customWidth="1"/>
    <col min="1029" max="1029" width="10.69921875" style="1" customWidth="1"/>
    <col min="1030" max="1030" width="34.09765625" style="1" customWidth="1"/>
    <col min="1031" max="1031" width="17.19921875" style="1" customWidth="1"/>
    <col min="1032" max="1032" width="34.09765625" style="1" customWidth="1"/>
    <col min="1033" max="1033" width="5.69921875" style="1" customWidth="1"/>
    <col min="1034" max="1034" width="27.09765625" style="1" customWidth="1"/>
    <col min="1035" max="1035" width="14.796875" style="1" customWidth="1"/>
    <col min="1036" max="1036" width="57.3984375" style="1" customWidth="1"/>
    <col min="1037" max="1280" width="8.796875" style="1"/>
    <col min="1281" max="1281" width="49.19921875" style="1" customWidth="1"/>
    <col min="1282" max="1282" width="12.296875" style="1" customWidth="1"/>
    <col min="1283" max="1283" width="49.19921875" style="1" customWidth="1"/>
    <col min="1284" max="1284" width="12.296875" style="1" customWidth="1"/>
    <col min="1285" max="1285" width="10.69921875" style="1" customWidth="1"/>
    <col min="1286" max="1286" width="34.09765625" style="1" customWidth="1"/>
    <col min="1287" max="1287" width="17.19921875" style="1" customWidth="1"/>
    <col min="1288" max="1288" width="34.09765625" style="1" customWidth="1"/>
    <col min="1289" max="1289" width="5.69921875" style="1" customWidth="1"/>
    <col min="1290" max="1290" width="27.09765625" style="1" customWidth="1"/>
    <col min="1291" max="1291" width="14.796875" style="1" customWidth="1"/>
    <col min="1292" max="1292" width="57.3984375" style="1" customWidth="1"/>
    <col min="1293" max="1536" width="8.796875" style="1"/>
    <col min="1537" max="1537" width="49.19921875" style="1" customWidth="1"/>
    <col min="1538" max="1538" width="12.296875" style="1" customWidth="1"/>
    <col min="1539" max="1539" width="49.19921875" style="1" customWidth="1"/>
    <col min="1540" max="1540" width="12.296875" style="1" customWidth="1"/>
    <col min="1541" max="1541" width="10.69921875" style="1" customWidth="1"/>
    <col min="1542" max="1542" width="34.09765625" style="1" customWidth="1"/>
    <col min="1543" max="1543" width="17.19921875" style="1" customWidth="1"/>
    <col min="1544" max="1544" width="34.09765625" style="1" customWidth="1"/>
    <col min="1545" max="1545" width="5.69921875" style="1" customWidth="1"/>
    <col min="1546" max="1546" width="27.09765625" style="1" customWidth="1"/>
    <col min="1547" max="1547" width="14.796875" style="1" customWidth="1"/>
    <col min="1548" max="1548" width="57.3984375" style="1" customWidth="1"/>
    <col min="1549" max="1792" width="8.796875" style="1"/>
    <col min="1793" max="1793" width="49.19921875" style="1" customWidth="1"/>
    <col min="1794" max="1794" width="12.296875" style="1" customWidth="1"/>
    <col min="1795" max="1795" width="49.19921875" style="1" customWidth="1"/>
    <col min="1796" max="1796" width="12.296875" style="1" customWidth="1"/>
    <col min="1797" max="1797" width="10.69921875" style="1" customWidth="1"/>
    <col min="1798" max="1798" width="34.09765625" style="1" customWidth="1"/>
    <col min="1799" max="1799" width="17.19921875" style="1" customWidth="1"/>
    <col min="1800" max="1800" width="34.09765625" style="1" customWidth="1"/>
    <col min="1801" max="1801" width="5.69921875" style="1" customWidth="1"/>
    <col min="1802" max="1802" width="27.09765625" style="1" customWidth="1"/>
    <col min="1803" max="1803" width="14.796875" style="1" customWidth="1"/>
    <col min="1804" max="1804" width="57.3984375" style="1" customWidth="1"/>
    <col min="1805" max="2048" width="8.796875" style="1"/>
    <col min="2049" max="2049" width="49.19921875" style="1" customWidth="1"/>
    <col min="2050" max="2050" width="12.296875" style="1" customWidth="1"/>
    <col min="2051" max="2051" width="49.19921875" style="1" customWidth="1"/>
    <col min="2052" max="2052" width="12.296875" style="1" customWidth="1"/>
    <col min="2053" max="2053" width="10.69921875" style="1" customWidth="1"/>
    <col min="2054" max="2054" width="34.09765625" style="1" customWidth="1"/>
    <col min="2055" max="2055" width="17.19921875" style="1" customWidth="1"/>
    <col min="2056" max="2056" width="34.09765625" style="1" customWidth="1"/>
    <col min="2057" max="2057" width="5.69921875" style="1" customWidth="1"/>
    <col min="2058" max="2058" width="27.09765625" style="1" customWidth="1"/>
    <col min="2059" max="2059" width="14.796875" style="1" customWidth="1"/>
    <col min="2060" max="2060" width="57.3984375" style="1" customWidth="1"/>
    <col min="2061" max="2304" width="8.796875" style="1"/>
    <col min="2305" max="2305" width="49.19921875" style="1" customWidth="1"/>
    <col min="2306" max="2306" width="12.296875" style="1" customWidth="1"/>
    <col min="2307" max="2307" width="49.19921875" style="1" customWidth="1"/>
    <col min="2308" max="2308" width="12.296875" style="1" customWidth="1"/>
    <col min="2309" max="2309" width="10.69921875" style="1" customWidth="1"/>
    <col min="2310" max="2310" width="34.09765625" style="1" customWidth="1"/>
    <col min="2311" max="2311" width="17.19921875" style="1" customWidth="1"/>
    <col min="2312" max="2312" width="34.09765625" style="1" customWidth="1"/>
    <col min="2313" max="2313" width="5.69921875" style="1" customWidth="1"/>
    <col min="2314" max="2314" width="27.09765625" style="1" customWidth="1"/>
    <col min="2315" max="2315" width="14.796875" style="1" customWidth="1"/>
    <col min="2316" max="2316" width="57.3984375" style="1" customWidth="1"/>
    <col min="2317" max="2560" width="8.796875" style="1"/>
    <col min="2561" max="2561" width="49.19921875" style="1" customWidth="1"/>
    <col min="2562" max="2562" width="12.296875" style="1" customWidth="1"/>
    <col min="2563" max="2563" width="49.19921875" style="1" customWidth="1"/>
    <col min="2564" max="2564" width="12.296875" style="1" customWidth="1"/>
    <col min="2565" max="2565" width="10.69921875" style="1" customWidth="1"/>
    <col min="2566" max="2566" width="34.09765625" style="1" customWidth="1"/>
    <col min="2567" max="2567" width="17.19921875" style="1" customWidth="1"/>
    <col min="2568" max="2568" width="34.09765625" style="1" customWidth="1"/>
    <col min="2569" max="2569" width="5.69921875" style="1" customWidth="1"/>
    <col min="2570" max="2570" width="27.09765625" style="1" customWidth="1"/>
    <col min="2571" max="2571" width="14.796875" style="1" customWidth="1"/>
    <col min="2572" max="2572" width="57.3984375" style="1" customWidth="1"/>
    <col min="2573" max="2816" width="8.796875" style="1"/>
    <col min="2817" max="2817" width="49.19921875" style="1" customWidth="1"/>
    <col min="2818" max="2818" width="12.296875" style="1" customWidth="1"/>
    <col min="2819" max="2819" width="49.19921875" style="1" customWidth="1"/>
    <col min="2820" max="2820" width="12.296875" style="1" customWidth="1"/>
    <col min="2821" max="2821" width="10.69921875" style="1" customWidth="1"/>
    <col min="2822" max="2822" width="34.09765625" style="1" customWidth="1"/>
    <col min="2823" max="2823" width="17.19921875" style="1" customWidth="1"/>
    <col min="2824" max="2824" width="34.09765625" style="1" customWidth="1"/>
    <col min="2825" max="2825" width="5.69921875" style="1" customWidth="1"/>
    <col min="2826" max="2826" width="27.09765625" style="1" customWidth="1"/>
    <col min="2827" max="2827" width="14.796875" style="1" customWidth="1"/>
    <col min="2828" max="2828" width="57.3984375" style="1" customWidth="1"/>
    <col min="2829" max="3072" width="8.796875" style="1"/>
    <col min="3073" max="3073" width="49.19921875" style="1" customWidth="1"/>
    <col min="3074" max="3074" width="12.296875" style="1" customWidth="1"/>
    <col min="3075" max="3075" width="49.19921875" style="1" customWidth="1"/>
    <col min="3076" max="3076" width="12.296875" style="1" customWidth="1"/>
    <col min="3077" max="3077" width="10.69921875" style="1" customWidth="1"/>
    <col min="3078" max="3078" width="34.09765625" style="1" customWidth="1"/>
    <col min="3079" max="3079" width="17.19921875" style="1" customWidth="1"/>
    <col min="3080" max="3080" width="34.09765625" style="1" customWidth="1"/>
    <col min="3081" max="3081" width="5.69921875" style="1" customWidth="1"/>
    <col min="3082" max="3082" width="27.09765625" style="1" customWidth="1"/>
    <col min="3083" max="3083" width="14.796875" style="1" customWidth="1"/>
    <col min="3084" max="3084" width="57.3984375" style="1" customWidth="1"/>
    <col min="3085" max="3328" width="8.796875" style="1"/>
    <col min="3329" max="3329" width="49.19921875" style="1" customWidth="1"/>
    <col min="3330" max="3330" width="12.296875" style="1" customWidth="1"/>
    <col min="3331" max="3331" width="49.19921875" style="1" customWidth="1"/>
    <col min="3332" max="3332" width="12.296875" style="1" customWidth="1"/>
    <col min="3333" max="3333" width="10.69921875" style="1" customWidth="1"/>
    <col min="3334" max="3334" width="34.09765625" style="1" customWidth="1"/>
    <col min="3335" max="3335" width="17.19921875" style="1" customWidth="1"/>
    <col min="3336" max="3336" width="34.09765625" style="1" customWidth="1"/>
    <col min="3337" max="3337" width="5.69921875" style="1" customWidth="1"/>
    <col min="3338" max="3338" width="27.09765625" style="1" customWidth="1"/>
    <col min="3339" max="3339" width="14.796875" style="1" customWidth="1"/>
    <col min="3340" max="3340" width="57.3984375" style="1" customWidth="1"/>
    <col min="3341" max="3584" width="8.796875" style="1"/>
    <col min="3585" max="3585" width="49.19921875" style="1" customWidth="1"/>
    <col min="3586" max="3586" width="12.296875" style="1" customWidth="1"/>
    <col min="3587" max="3587" width="49.19921875" style="1" customWidth="1"/>
    <col min="3588" max="3588" width="12.296875" style="1" customWidth="1"/>
    <col min="3589" max="3589" width="10.69921875" style="1" customWidth="1"/>
    <col min="3590" max="3590" width="34.09765625" style="1" customWidth="1"/>
    <col min="3591" max="3591" width="17.19921875" style="1" customWidth="1"/>
    <col min="3592" max="3592" width="34.09765625" style="1" customWidth="1"/>
    <col min="3593" max="3593" width="5.69921875" style="1" customWidth="1"/>
    <col min="3594" max="3594" width="27.09765625" style="1" customWidth="1"/>
    <col min="3595" max="3595" width="14.796875" style="1" customWidth="1"/>
    <col min="3596" max="3596" width="57.3984375" style="1" customWidth="1"/>
    <col min="3597" max="3840" width="8.796875" style="1"/>
    <col min="3841" max="3841" width="49.19921875" style="1" customWidth="1"/>
    <col min="3842" max="3842" width="12.296875" style="1" customWidth="1"/>
    <col min="3843" max="3843" width="49.19921875" style="1" customWidth="1"/>
    <col min="3844" max="3844" width="12.296875" style="1" customWidth="1"/>
    <col min="3845" max="3845" width="10.69921875" style="1" customWidth="1"/>
    <col min="3846" max="3846" width="34.09765625" style="1" customWidth="1"/>
    <col min="3847" max="3847" width="17.19921875" style="1" customWidth="1"/>
    <col min="3848" max="3848" width="34.09765625" style="1" customWidth="1"/>
    <col min="3849" max="3849" width="5.69921875" style="1" customWidth="1"/>
    <col min="3850" max="3850" width="27.09765625" style="1" customWidth="1"/>
    <col min="3851" max="3851" width="14.796875" style="1" customWidth="1"/>
    <col min="3852" max="3852" width="57.3984375" style="1" customWidth="1"/>
    <col min="3853" max="4096" width="8.796875" style="1"/>
    <col min="4097" max="4097" width="49.19921875" style="1" customWidth="1"/>
    <col min="4098" max="4098" width="12.296875" style="1" customWidth="1"/>
    <col min="4099" max="4099" width="49.19921875" style="1" customWidth="1"/>
    <col min="4100" max="4100" width="12.296875" style="1" customWidth="1"/>
    <col min="4101" max="4101" width="10.69921875" style="1" customWidth="1"/>
    <col min="4102" max="4102" width="34.09765625" style="1" customWidth="1"/>
    <col min="4103" max="4103" width="17.19921875" style="1" customWidth="1"/>
    <col min="4104" max="4104" width="34.09765625" style="1" customWidth="1"/>
    <col min="4105" max="4105" width="5.69921875" style="1" customWidth="1"/>
    <col min="4106" max="4106" width="27.09765625" style="1" customWidth="1"/>
    <col min="4107" max="4107" width="14.796875" style="1" customWidth="1"/>
    <col min="4108" max="4108" width="57.3984375" style="1" customWidth="1"/>
    <col min="4109" max="4352" width="8.796875" style="1"/>
    <col min="4353" max="4353" width="49.19921875" style="1" customWidth="1"/>
    <col min="4354" max="4354" width="12.296875" style="1" customWidth="1"/>
    <col min="4355" max="4355" width="49.19921875" style="1" customWidth="1"/>
    <col min="4356" max="4356" width="12.296875" style="1" customWidth="1"/>
    <col min="4357" max="4357" width="10.69921875" style="1" customWidth="1"/>
    <col min="4358" max="4358" width="34.09765625" style="1" customWidth="1"/>
    <col min="4359" max="4359" width="17.19921875" style="1" customWidth="1"/>
    <col min="4360" max="4360" width="34.09765625" style="1" customWidth="1"/>
    <col min="4361" max="4361" width="5.69921875" style="1" customWidth="1"/>
    <col min="4362" max="4362" width="27.09765625" style="1" customWidth="1"/>
    <col min="4363" max="4363" width="14.796875" style="1" customWidth="1"/>
    <col min="4364" max="4364" width="57.3984375" style="1" customWidth="1"/>
    <col min="4365" max="4608" width="8.796875" style="1"/>
    <col min="4609" max="4609" width="49.19921875" style="1" customWidth="1"/>
    <col min="4610" max="4610" width="12.296875" style="1" customWidth="1"/>
    <col min="4611" max="4611" width="49.19921875" style="1" customWidth="1"/>
    <col min="4612" max="4612" width="12.296875" style="1" customWidth="1"/>
    <col min="4613" max="4613" width="10.69921875" style="1" customWidth="1"/>
    <col min="4614" max="4614" width="34.09765625" style="1" customWidth="1"/>
    <col min="4615" max="4615" width="17.19921875" style="1" customWidth="1"/>
    <col min="4616" max="4616" width="34.09765625" style="1" customWidth="1"/>
    <col min="4617" max="4617" width="5.69921875" style="1" customWidth="1"/>
    <col min="4618" max="4618" width="27.09765625" style="1" customWidth="1"/>
    <col min="4619" max="4619" width="14.796875" style="1" customWidth="1"/>
    <col min="4620" max="4620" width="57.3984375" style="1" customWidth="1"/>
    <col min="4621" max="4864" width="8.796875" style="1"/>
    <col min="4865" max="4865" width="49.19921875" style="1" customWidth="1"/>
    <col min="4866" max="4866" width="12.296875" style="1" customWidth="1"/>
    <col min="4867" max="4867" width="49.19921875" style="1" customWidth="1"/>
    <col min="4868" max="4868" width="12.296875" style="1" customWidth="1"/>
    <col min="4869" max="4869" width="10.69921875" style="1" customWidth="1"/>
    <col min="4870" max="4870" width="34.09765625" style="1" customWidth="1"/>
    <col min="4871" max="4871" width="17.19921875" style="1" customWidth="1"/>
    <col min="4872" max="4872" width="34.09765625" style="1" customWidth="1"/>
    <col min="4873" max="4873" width="5.69921875" style="1" customWidth="1"/>
    <col min="4874" max="4874" width="27.09765625" style="1" customWidth="1"/>
    <col min="4875" max="4875" width="14.796875" style="1" customWidth="1"/>
    <col min="4876" max="4876" width="57.3984375" style="1" customWidth="1"/>
    <col min="4877" max="5120" width="8.796875" style="1"/>
    <col min="5121" max="5121" width="49.19921875" style="1" customWidth="1"/>
    <col min="5122" max="5122" width="12.296875" style="1" customWidth="1"/>
    <col min="5123" max="5123" width="49.19921875" style="1" customWidth="1"/>
    <col min="5124" max="5124" width="12.296875" style="1" customWidth="1"/>
    <col min="5125" max="5125" width="10.69921875" style="1" customWidth="1"/>
    <col min="5126" max="5126" width="34.09765625" style="1" customWidth="1"/>
    <col min="5127" max="5127" width="17.19921875" style="1" customWidth="1"/>
    <col min="5128" max="5128" width="34.09765625" style="1" customWidth="1"/>
    <col min="5129" max="5129" width="5.69921875" style="1" customWidth="1"/>
    <col min="5130" max="5130" width="27.09765625" style="1" customWidth="1"/>
    <col min="5131" max="5131" width="14.796875" style="1" customWidth="1"/>
    <col min="5132" max="5132" width="57.3984375" style="1" customWidth="1"/>
    <col min="5133" max="5376" width="8.796875" style="1"/>
    <col min="5377" max="5377" width="49.19921875" style="1" customWidth="1"/>
    <col min="5378" max="5378" width="12.296875" style="1" customWidth="1"/>
    <col min="5379" max="5379" width="49.19921875" style="1" customWidth="1"/>
    <col min="5380" max="5380" width="12.296875" style="1" customWidth="1"/>
    <col min="5381" max="5381" width="10.69921875" style="1" customWidth="1"/>
    <col min="5382" max="5382" width="34.09765625" style="1" customWidth="1"/>
    <col min="5383" max="5383" width="17.19921875" style="1" customWidth="1"/>
    <col min="5384" max="5384" width="34.09765625" style="1" customWidth="1"/>
    <col min="5385" max="5385" width="5.69921875" style="1" customWidth="1"/>
    <col min="5386" max="5386" width="27.09765625" style="1" customWidth="1"/>
    <col min="5387" max="5387" width="14.796875" style="1" customWidth="1"/>
    <col min="5388" max="5388" width="57.3984375" style="1" customWidth="1"/>
    <col min="5389" max="5632" width="8.796875" style="1"/>
    <col min="5633" max="5633" width="49.19921875" style="1" customWidth="1"/>
    <col min="5634" max="5634" width="12.296875" style="1" customWidth="1"/>
    <col min="5635" max="5635" width="49.19921875" style="1" customWidth="1"/>
    <col min="5636" max="5636" width="12.296875" style="1" customWidth="1"/>
    <col min="5637" max="5637" width="10.69921875" style="1" customWidth="1"/>
    <col min="5638" max="5638" width="34.09765625" style="1" customWidth="1"/>
    <col min="5639" max="5639" width="17.19921875" style="1" customWidth="1"/>
    <col min="5640" max="5640" width="34.09765625" style="1" customWidth="1"/>
    <col min="5641" max="5641" width="5.69921875" style="1" customWidth="1"/>
    <col min="5642" max="5642" width="27.09765625" style="1" customWidth="1"/>
    <col min="5643" max="5643" width="14.796875" style="1" customWidth="1"/>
    <col min="5644" max="5644" width="57.3984375" style="1" customWidth="1"/>
    <col min="5645" max="5888" width="8.796875" style="1"/>
    <col min="5889" max="5889" width="49.19921875" style="1" customWidth="1"/>
    <col min="5890" max="5890" width="12.296875" style="1" customWidth="1"/>
    <col min="5891" max="5891" width="49.19921875" style="1" customWidth="1"/>
    <col min="5892" max="5892" width="12.296875" style="1" customWidth="1"/>
    <col min="5893" max="5893" width="10.69921875" style="1" customWidth="1"/>
    <col min="5894" max="5894" width="34.09765625" style="1" customWidth="1"/>
    <col min="5895" max="5895" width="17.19921875" style="1" customWidth="1"/>
    <col min="5896" max="5896" width="34.09765625" style="1" customWidth="1"/>
    <col min="5897" max="5897" width="5.69921875" style="1" customWidth="1"/>
    <col min="5898" max="5898" width="27.09765625" style="1" customWidth="1"/>
    <col min="5899" max="5899" width="14.796875" style="1" customWidth="1"/>
    <col min="5900" max="5900" width="57.3984375" style="1" customWidth="1"/>
    <col min="5901" max="6144" width="8.796875" style="1"/>
    <col min="6145" max="6145" width="49.19921875" style="1" customWidth="1"/>
    <col min="6146" max="6146" width="12.296875" style="1" customWidth="1"/>
    <col min="6147" max="6147" width="49.19921875" style="1" customWidth="1"/>
    <col min="6148" max="6148" width="12.296875" style="1" customWidth="1"/>
    <col min="6149" max="6149" width="10.69921875" style="1" customWidth="1"/>
    <col min="6150" max="6150" width="34.09765625" style="1" customWidth="1"/>
    <col min="6151" max="6151" width="17.19921875" style="1" customWidth="1"/>
    <col min="6152" max="6152" width="34.09765625" style="1" customWidth="1"/>
    <col min="6153" max="6153" width="5.69921875" style="1" customWidth="1"/>
    <col min="6154" max="6154" width="27.09765625" style="1" customWidth="1"/>
    <col min="6155" max="6155" width="14.796875" style="1" customWidth="1"/>
    <col min="6156" max="6156" width="57.3984375" style="1" customWidth="1"/>
    <col min="6157" max="6400" width="8.796875" style="1"/>
    <col min="6401" max="6401" width="49.19921875" style="1" customWidth="1"/>
    <col min="6402" max="6402" width="12.296875" style="1" customWidth="1"/>
    <col min="6403" max="6403" width="49.19921875" style="1" customWidth="1"/>
    <col min="6404" max="6404" width="12.296875" style="1" customWidth="1"/>
    <col min="6405" max="6405" width="10.69921875" style="1" customWidth="1"/>
    <col min="6406" max="6406" width="34.09765625" style="1" customWidth="1"/>
    <col min="6407" max="6407" width="17.19921875" style="1" customWidth="1"/>
    <col min="6408" max="6408" width="34.09765625" style="1" customWidth="1"/>
    <col min="6409" max="6409" width="5.69921875" style="1" customWidth="1"/>
    <col min="6410" max="6410" width="27.09765625" style="1" customWidth="1"/>
    <col min="6411" max="6411" width="14.796875" style="1" customWidth="1"/>
    <col min="6412" max="6412" width="57.3984375" style="1" customWidth="1"/>
    <col min="6413" max="6656" width="8.796875" style="1"/>
    <col min="6657" max="6657" width="49.19921875" style="1" customWidth="1"/>
    <col min="6658" max="6658" width="12.296875" style="1" customWidth="1"/>
    <col min="6659" max="6659" width="49.19921875" style="1" customWidth="1"/>
    <col min="6660" max="6660" width="12.296875" style="1" customWidth="1"/>
    <col min="6661" max="6661" width="10.69921875" style="1" customWidth="1"/>
    <col min="6662" max="6662" width="34.09765625" style="1" customWidth="1"/>
    <col min="6663" max="6663" width="17.19921875" style="1" customWidth="1"/>
    <col min="6664" max="6664" width="34.09765625" style="1" customWidth="1"/>
    <col min="6665" max="6665" width="5.69921875" style="1" customWidth="1"/>
    <col min="6666" max="6666" width="27.09765625" style="1" customWidth="1"/>
    <col min="6667" max="6667" width="14.796875" style="1" customWidth="1"/>
    <col min="6668" max="6668" width="57.3984375" style="1" customWidth="1"/>
    <col min="6669" max="6912" width="8.796875" style="1"/>
    <col min="6913" max="6913" width="49.19921875" style="1" customWidth="1"/>
    <col min="6914" max="6914" width="12.296875" style="1" customWidth="1"/>
    <col min="6915" max="6915" width="49.19921875" style="1" customWidth="1"/>
    <col min="6916" max="6916" width="12.296875" style="1" customWidth="1"/>
    <col min="6917" max="6917" width="10.69921875" style="1" customWidth="1"/>
    <col min="6918" max="6918" width="34.09765625" style="1" customWidth="1"/>
    <col min="6919" max="6919" width="17.19921875" style="1" customWidth="1"/>
    <col min="6920" max="6920" width="34.09765625" style="1" customWidth="1"/>
    <col min="6921" max="6921" width="5.69921875" style="1" customWidth="1"/>
    <col min="6922" max="6922" width="27.09765625" style="1" customWidth="1"/>
    <col min="6923" max="6923" width="14.796875" style="1" customWidth="1"/>
    <col min="6924" max="6924" width="57.3984375" style="1" customWidth="1"/>
    <col min="6925" max="7168" width="8.796875" style="1"/>
    <col min="7169" max="7169" width="49.19921875" style="1" customWidth="1"/>
    <col min="7170" max="7170" width="12.296875" style="1" customWidth="1"/>
    <col min="7171" max="7171" width="49.19921875" style="1" customWidth="1"/>
    <col min="7172" max="7172" width="12.296875" style="1" customWidth="1"/>
    <col min="7173" max="7173" width="10.69921875" style="1" customWidth="1"/>
    <col min="7174" max="7174" width="34.09765625" style="1" customWidth="1"/>
    <col min="7175" max="7175" width="17.19921875" style="1" customWidth="1"/>
    <col min="7176" max="7176" width="34.09765625" style="1" customWidth="1"/>
    <col min="7177" max="7177" width="5.69921875" style="1" customWidth="1"/>
    <col min="7178" max="7178" width="27.09765625" style="1" customWidth="1"/>
    <col min="7179" max="7179" width="14.796875" style="1" customWidth="1"/>
    <col min="7180" max="7180" width="57.3984375" style="1" customWidth="1"/>
    <col min="7181" max="7424" width="8.796875" style="1"/>
    <col min="7425" max="7425" width="49.19921875" style="1" customWidth="1"/>
    <col min="7426" max="7426" width="12.296875" style="1" customWidth="1"/>
    <col min="7427" max="7427" width="49.19921875" style="1" customWidth="1"/>
    <col min="7428" max="7428" width="12.296875" style="1" customWidth="1"/>
    <col min="7429" max="7429" width="10.69921875" style="1" customWidth="1"/>
    <col min="7430" max="7430" width="34.09765625" style="1" customWidth="1"/>
    <col min="7431" max="7431" width="17.19921875" style="1" customWidth="1"/>
    <col min="7432" max="7432" width="34.09765625" style="1" customWidth="1"/>
    <col min="7433" max="7433" width="5.69921875" style="1" customWidth="1"/>
    <col min="7434" max="7434" width="27.09765625" style="1" customWidth="1"/>
    <col min="7435" max="7435" width="14.796875" style="1" customWidth="1"/>
    <col min="7436" max="7436" width="57.3984375" style="1" customWidth="1"/>
    <col min="7437" max="7680" width="8.796875" style="1"/>
    <col min="7681" max="7681" width="49.19921875" style="1" customWidth="1"/>
    <col min="7682" max="7682" width="12.296875" style="1" customWidth="1"/>
    <col min="7683" max="7683" width="49.19921875" style="1" customWidth="1"/>
    <col min="7684" max="7684" width="12.296875" style="1" customWidth="1"/>
    <col min="7685" max="7685" width="10.69921875" style="1" customWidth="1"/>
    <col min="7686" max="7686" width="34.09765625" style="1" customWidth="1"/>
    <col min="7687" max="7687" width="17.19921875" style="1" customWidth="1"/>
    <col min="7688" max="7688" width="34.09765625" style="1" customWidth="1"/>
    <col min="7689" max="7689" width="5.69921875" style="1" customWidth="1"/>
    <col min="7690" max="7690" width="27.09765625" style="1" customWidth="1"/>
    <col min="7691" max="7691" width="14.796875" style="1" customWidth="1"/>
    <col min="7692" max="7692" width="57.3984375" style="1" customWidth="1"/>
    <col min="7693" max="7936" width="8.796875" style="1"/>
    <col min="7937" max="7937" width="49.19921875" style="1" customWidth="1"/>
    <col min="7938" max="7938" width="12.296875" style="1" customWidth="1"/>
    <col min="7939" max="7939" width="49.19921875" style="1" customWidth="1"/>
    <col min="7940" max="7940" width="12.296875" style="1" customWidth="1"/>
    <col min="7941" max="7941" width="10.69921875" style="1" customWidth="1"/>
    <col min="7942" max="7942" width="34.09765625" style="1" customWidth="1"/>
    <col min="7943" max="7943" width="17.19921875" style="1" customWidth="1"/>
    <col min="7944" max="7944" width="34.09765625" style="1" customWidth="1"/>
    <col min="7945" max="7945" width="5.69921875" style="1" customWidth="1"/>
    <col min="7946" max="7946" width="27.09765625" style="1" customWidth="1"/>
    <col min="7947" max="7947" width="14.796875" style="1" customWidth="1"/>
    <col min="7948" max="7948" width="57.3984375" style="1" customWidth="1"/>
    <col min="7949" max="8192" width="8.796875" style="1"/>
    <col min="8193" max="8193" width="49.19921875" style="1" customWidth="1"/>
    <col min="8194" max="8194" width="12.296875" style="1" customWidth="1"/>
    <col min="8195" max="8195" width="49.19921875" style="1" customWidth="1"/>
    <col min="8196" max="8196" width="12.296875" style="1" customWidth="1"/>
    <col min="8197" max="8197" width="10.69921875" style="1" customWidth="1"/>
    <col min="8198" max="8198" width="34.09765625" style="1" customWidth="1"/>
    <col min="8199" max="8199" width="17.19921875" style="1" customWidth="1"/>
    <col min="8200" max="8200" width="34.09765625" style="1" customWidth="1"/>
    <col min="8201" max="8201" width="5.69921875" style="1" customWidth="1"/>
    <col min="8202" max="8202" width="27.09765625" style="1" customWidth="1"/>
    <col min="8203" max="8203" width="14.796875" style="1" customWidth="1"/>
    <col min="8204" max="8204" width="57.3984375" style="1" customWidth="1"/>
    <col min="8205" max="8448" width="8.796875" style="1"/>
    <col min="8449" max="8449" width="49.19921875" style="1" customWidth="1"/>
    <col min="8450" max="8450" width="12.296875" style="1" customWidth="1"/>
    <col min="8451" max="8451" width="49.19921875" style="1" customWidth="1"/>
    <col min="8452" max="8452" width="12.296875" style="1" customWidth="1"/>
    <col min="8453" max="8453" width="10.69921875" style="1" customWidth="1"/>
    <col min="8454" max="8454" width="34.09765625" style="1" customWidth="1"/>
    <col min="8455" max="8455" width="17.19921875" style="1" customWidth="1"/>
    <col min="8456" max="8456" width="34.09765625" style="1" customWidth="1"/>
    <col min="8457" max="8457" width="5.69921875" style="1" customWidth="1"/>
    <col min="8458" max="8458" width="27.09765625" style="1" customWidth="1"/>
    <col min="8459" max="8459" width="14.796875" style="1" customWidth="1"/>
    <col min="8460" max="8460" width="57.3984375" style="1" customWidth="1"/>
    <col min="8461" max="8704" width="8.796875" style="1"/>
    <col min="8705" max="8705" width="49.19921875" style="1" customWidth="1"/>
    <col min="8706" max="8706" width="12.296875" style="1" customWidth="1"/>
    <col min="8707" max="8707" width="49.19921875" style="1" customWidth="1"/>
    <col min="8708" max="8708" width="12.296875" style="1" customWidth="1"/>
    <col min="8709" max="8709" width="10.69921875" style="1" customWidth="1"/>
    <col min="8710" max="8710" width="34.09765625" style="1" customWidth="1"/>
    <col min="8711" max="8711" width="17.19921875" style="1" customWidth="1"/>
    <col min="8712" max="8712" width="34.09765625" style="1" customWidth="1"/>
    <col min="8713" max="8713" width="5.69921875" style="1" customWidth="1"/>
    <col min="8714" max="8714" width="27.09765625" style="1" customWidth="1"/>
    <col min="8715" max="8715" width="14.796875" style="1" customWidth="1"/>
    <col min="8716" max="8716" width="57.3984375" style="1" customWidth="1"/>
    <col min="8717" max="8960" width="8.796875" style="1"/>
    <col min="8961" max="8961" width="49.19921875" style="1" customWidth="1"/>
    <col min="8962" max="8962" width="12.296875" style="1" customWidth="1"/>
    <col min="8963" max="8963" width="49.19921875" style="1" customWidth="1"/>
    <col min="8964" max="8964" width="12.296875" style="1" customWidth="1"/>
    <col min="8965" max="8965" width="10.69921875" style="1" customWidth="1"/>
    <col min="8966" max="8966" width="34.09765625" style="1" customWidth="1"/>
    <col min="8967" max="8967" width="17.19921875" style="1" customWidth="1"/>
    <col min="8968" max="8968" width="34.09765625" style="1" customWidth="1"/>
    <col min="8969" max="8969" width="5.69921875" style="1" customWidth="1"/>
    <col min="8970" max="8970" width="27.09765625" style="1" customWidth="1"/>
    <col min="8971" max="8971" width="14.796875" style="1" customWidth="1"/>
    <col min="8972" max="8972" width="57.3984375" style="1" customWidth="1"/>
    <col min="8973" max="9216" width="8.796875" style="1"/>
    <col min="9217" max="9217" width="49.19921875" style="1" customWidth="1"/>
    <col min="9218" max="9218" width="12.296875" style="1" customWidth="1"/>
    <col min="9219" max="9219" width="49.19921875" style="1" customWidth="1"/>
    <col min="9220" max="9220" width="12.296875" style="1" customWidth="1"/>
    <col min="9221" max="9221" width="10.69921875" style="1" customWidth="1"/>
    <col min="9222" max="9222" width="34.09765625" style="1" customWidth="1"/>
    <col min="9223" max="9223" width="17.19921875" style="1" customWidth="1"/>
    <col min="9224" max="9224" width="34.09765625" style="1" customWidth="1"/>
    <col min="9225" max="9225" width="5.69921875" style="1" customWidth="1"/>
    <col min="9226" max="9226" width="27.09765625" style="1" customWidth="1"/>
    <col min="9227" max="9227" width="14.796875" style="1" customWidth="1"/>
    <col min="9228" max="9228" width="57.3984375" style="1" customWidth="1"/>
    <col min="9229" max="9472" width="8.796875" style="1"/>
    <col min="9473" max="9473" width="49.19921875" style="1" customWidth="1"/>
    <col min="9474" max="9474" width="12.296875" style="1" customWidth="1"/>
    <col min="9475" max="9475" width="49.19921875" style="1" customWidth="1"/>
    <col min="9476" max="9476" width="12.296875" style="1" customWidth="1"/>
    <col min="9477" max="9477" width="10.69921875" style="1" customWidth="1"/>
    <col min="9478" max="9478" width="34.09765625" style="1" customWidth="1"/>
    <col min="9479" max="9479" width="17.19921875" style="1" customWidth="1"/>
    <col min="9480" max="9480" width="34.09765625" style="1" customWidth="1"/>
    <col min="9481" max="9481" width="5.69921875" style="1" customWidth="1"/>
    <col min="9482" max="9482" width="27.09765625" style="1" customWidth="1"/>
    <col min="9483" max="9483" width="14.796875" style="1" customWidth="1"/>
    <col min="9484" max="9484" width="57.3984375" style="1" customWidth="1"/>
    <col min="9485" max="9728" width="8.796875" style="1"/>
    <col min="9729" max="9729" width="49.19921875" style="1" customWidth="1"/>
    <col min="9730" max="9730" width="12.296875" style="1" customWidth="1"/>
    <col min="9731" max="9731" width="49.19921875" style="1" customWidth="1"/>
    <col min="9732" max="9732" width="12.296875" style="1" customWidth="1"/>
    <col min="9733" max="9733" width="10.69921875" style="1" customWidth="1"/>
    <col min="9734" max="9734" width="34.09765625" style="1" customWidth="1"/>
    <col min="9735" max="9735" width="17.19921875" style="1" customWidth="1"/>
    <col min="9736" max="9736" width="34.09765625" style="1" customWidth="1"/>
    <col min="9737" max="9737" width="5.69921875" style="1" customWidth="1"/>
    <col min="9738" max="9738" width="27.09765625" style="1" customWidth="1"/>
    <col min="9739" max="9739" width="14.796875" style="1" customWidth="1"/>
    <col min="9740" max="9740" width="57.3984375" style="1" customWidth="1"/>
    <col min="9741" max="9984" width="8.796875" style="1"/>
    <col min="9985" max="9985" width="49.19921875" style="1" customWidth="1"/>
    <col min="9986" max="9986" width="12.296875" style="1" customWidth="1"/>
    <col min="9987" max="9987" width="49.19921875" style="1" customWidth="1"/>
    <col min="9988" max="9988" width="12.296875" style="1" customWidth="1"/>
    <col min="9989" max="9989" width="10.69921875" style="1" customWidth="1"/>
    <col min="9990" max="9990" width="34.09765625" style="1" customWidth="1"/>
    <col min="9991" max="9991" width="17.19921875" style="1" customWidth="1"/>
    <col min="9992" max="9992" width="34.09765625" style="1" customWidth="1"/>
    <col min="9993" max="9993" width="5.69921875" style="1" customWidth="1"/>
    <col min="9994" max="9994" width="27.09765625" style="1" customWidth="1"/>
    <col min="9995" max="9995" width="14.796875" style="1" customWidth="1"/>
    <col min="9996" max="9996" width="57.3984375" style="1" customWidth="1"/>
    <col min="9997" max="10240" width="8.796875" style="1"/>
    <col min="10241" max="10241" width="49.19921875" style="1" customWidth="1"/>
    <col min="10242" max="10242" width="12.296875" style="1" customWidth="1"/>
    <col min="10243" max="10243" width="49.19921875" style="1" customWidth="1"/>
    <col min="10244" max="10244" width="12.296875" style="1" customWidth="1"/>
    <col min="10245" max="10245" width="10.69921875" style="1" customWidth="1"/>
    <col min="10246" max="10246" width="34.09765625" style="1" customWidth="1"/>
    <col min="10247" max="10247" width="17.19921875" style="1" customWidth="1"/>
    <col min="10248" max="10248" width="34.09765625" style="1" customWidth="1"/>
    <col min="10249" max="10249" width="5.69921875" style="1" customWidth="1"/>
    <col min="10250" max="10250" width="27.09765625" style="1" customWidth="1"/>
    <col min="10251" max="10251" width="14.796875" style="1" customWidth="1"/>
    <col min="10252" max="10252" width="57.3984375" style="1" customWidth="1"/>
    <col min="10253" max="10496" width="8.796875" style="1"/>
    <col min="10497" max="10497" width="49.19921875" style="1" customWidth="1"/>
    <col min="10498" max="10498" width="12.296875" style="1" customWidth="1"/>
    <col min="10499" max="10499" width="49.19921875" style="1" customWidth="1"/>
    <col min="10500" max="10500" width="12.296875" style="1" customWidth="1"/>
    <col min="10501" max="10501" width="10.69921875" style="1" customWidth="1"/>
    <col min="10502" max="10502" width="34.09765625" style="1" customWidth="1"/>
    <col min="10503" max="10503" width="17.19921875" style="1" customWidth="1"/>
    <col min="10504" max="10504" width="34.09765625" style="1" customWidth="1"/>
    <col min="10505" max="10505" width="5.69921875" style="1" customWidth="1"/>
    <col min="10506" max="10506" width="27.09765625" style="1" customWidth="1"/>
    <col min="10507" max="10507" width="14.796875" style="1" customWidth="1"/>
    <col min="10508" max="10508" width="57.3984375" style="1" customWidth="1"/>
    <col min="10509" max="10752" width="8.796875" style="1"/>
    <col min="10753" max="10753" width="49.19921875" style="1" customWidth="1"/>
    <col min="10754" max="10754" width="12.296875" style="1" customWidth="1"/>
    <col min="10755" max="10755" width="49.19921875" style="1" customWidth="1"/>
    <col min="10756" max="10756" width="12.296875" style="1" customWidth="1"/>
    <col min="10757" max="10757" width="10.69921875" style="1" customWidth="1"/>
    <col min="10758" max="10758" width="34.09765625" style="1" customWidth="1"/>
    <col min="10759" max="10759" width="17.19921875" style="1" customWidth="1"/>
    <col min="10760" max="10760" width="34.09765625" style="1" customWidth="1"/>
    <col min="10761" max="10761" width="5.69921875" style="1" customWidth="1"/>
    <col min="10762" max="10762" width="27.09765625" style="1" customWidth="1"/>
    <col min="10763" max="10763" width="14.796875" style="1" customWidth="1"/>
    <col min="10764" max="10764" width="57.3984375" style="1" customWidth="1"/>
    <col min="10765" max="11008" width="8.796875" style="1"/>
    <col min="11009" max="11009" width="49.19921875" style="1" customWidth="1"/>
    <col min="11010" max="11010" width="12.296875" style="1" customWidth="1"/>
    <col min="11011" max="11011" width="49.19921875" style="1" customWidth="1"/>
    <col min="11012" max="11012" width="12.296875" style="1" customWidth="1"/>
    <col min="11013" max="11013" width="10.69921875" style="1" customWidth="1"/>
    <col min="11014" max="11014" width="34.09765625" style="1" customWidth="1"/>
    <col min="11015" max="11015" width="17.19921875" style="1" customWidth="1"/>
    <col min="11016" max="11016" width="34.09765625" style="1" customWidth="1"/>
    <col min="11017" max="11017" width="5.69921875" style="1" customWidth="1"/>
    <col min="11018" max="11018" width="27.09765625" style="1" customWidth="1"/>
    <col min="11019" max="11019" width="14.796875" style="1" customWidth="1"/>
    <col min="11020" max="11020" width="57.3984375" style="1" customWidth="1"/>
    <col min="11021" max="11264" width="8.796875" style="1"/>
    <col min="11265" max="11265" width="49.19921875" style="1" customWidth="1"/>
    <col min="11266" max="11266" width="12.296875" style="1" customWidth="1"/>
    <col min="11267" max="11267" width="49.19921875" style="1" customWidth="1"/>
    <col min="11268" max="11268" width="12.296875" style="1" customWidth="1"/>
    <col min="11269" max="11269" width="10.69921875" style="1" customWidth="1"/>
    <col min="11270" max="11270" width="34.09765625" style="1" customWidth="1"/>
    <col min="11271" max="11271" width="17.19921875" style="1" customWidth="1"/>
    <col min="11272" max="11272" width="34.09765625" style="1" customWidth="1"/>
    <col min="11273" max="11273" width="5.69921875" style="1" customWidth="1"/>
    <col min="11274" max="11274" width="27.09765625" style="1" customWidth="1"/>
    <col min="11275" max="11275" width="14.796875" style="1" customWidth="1"/>
    <col min="11276" max="11276" width="57.3984375" style="1" customWidth="1"/>
    <col min="11277" max="11520" width="8.796875" style="1"/>
    <col min="11521" max="11521" width="49.19921875" style="1" customWidth="1"/>
    <col min="11522" max="11522" width="12.296875" style="1" customWidth="1"/>
    <col min="11523" max="11523" width="49.19921875" style="1" customWidth="1"/>
    <col min="11524" max="11524" width="12.296875" style="1" customWidth="1"/>
    <col min="11525" max="11525" width="10.69921875" style="1" customWidth="1"/>
    <col min="11526" max="11526" width="34.09765625" style="1" customWidth="1"/>
    <col min="11527" max="11527" width="17.19921875" style="1" customWidth="1"/>
    <col min="11528" max="11528" width="34.09765625" style="1" customWidth="1"/>
    <col min="11529" max="11529" width="5.69921875" style="1" customWidth="1"/>
    <col min="11530" max="11530" width="27.09765625" style="1" customWidth="1"/>
    <col min="11531" max="11531" width="14.796875" style="1" customWidth="1"/>
    <col min="11532" max="11532" width="57.3984375" style="1" customWidth="1"/>
    <col min="11533" max="11776" width="8.796875" style="1"/>
    <col min="11777" max="11777" width="49.19921875" style="1" customWidth="1"/>
    <col min="11778" max="11778" width="12.296875" style="1" customWidth="1"/>
    <col min="11779" max="11779" width="49.19921875" style="1" customWidth="1"/>
    <col min="11780" max="11780" width="12.296875" style="1" customWidth="1"/>
    <col min="11781" max="11781" width="10.69921875" style="1" customWidth="1"/>
    <col min="11782" max="11782" width="34.09765625" style="1" customWidth="1"/>
    <col min="11783" max="11783" width="17.19921875" style="1" customWidth="1"/>
    <col min="11784" max="11784" width="34.09765625" style="1" customWidth="1"/>
    <col min="11785" max="11785" width="5.69921875" style="1" customWidth="1"/>
    <col min="11786" max="11786" width="27.09765625" style="1" customWidth="1"/>
    <col min="11787" max="11787" width="14.796875" style="1" customWidth="1"/>
    <col min="11788" max="11788" width="57.3984375" style="1" customWidth="1"/>
    <col min="11789" max="12032" width="8.796875" style="1"/>
    <col min="12033" max="12033" width="49.19921875" style="1" customWidth="1"/>
    <col min="12034" max="12034" width="12.296875" style="1" customWidth="1"/>
    <col min="12035" max="12035" width="49.19921875" style="1" customWidth="1"/>
    <col min="12036" max="12036" width="12.296875" style="1" customWidth="1"/>
    <col min="12037" max="12037" width="10.69921875" style="1" customWidth="1"/>
    <col min="12038" max="12038" width="34.09765625" style="1" customWidth="1"/>
    <col min="12039" max="12039" width="17.19921875" style="1" customWidth="1"/>
    <col min="12040" max="12040" width="34.09765625" style="1" customWidth="1"/>
    <col min="12041" max="12041" width="5.69921875" style="1" customWidth="1"/>
    <col min="12042" max="12042" width="27.09765625" style="1" customWidth="1"/>
    <col min="12043" max="12043" width="14.796875" style="1" customWidth="1"/>
    <col min="12044" max="12044" width="57.3984375" style="1" customWidth="1"/>
    <col min="12045" max="12288" width="8.796875" style="1"/>
    <col min="12289" max="12289" width="49.19921875" style="1" customWidth="1"/>
    <col min="12290" max="12290" width="12.296875" style="1" customWidth="1"/>
    <col min="12291" max="12291" width="49.19921875" style="1" customWidth="1"/>
    <col min="12292" max="12292" width="12.296875" style="1" customWidth="1"/>
    <col min="12293" max="12293" width="10.69921875" style="1" customWidth="1"/>
    <col min="12294" max="12294" width="34.09765625" style="1" customWidth="1"/>
    <col min="12295" max="12295" width="17.19921875" style="1" customWidth="1"/>
    <col min="12296" max="12296" width="34.09765625" style="1" customWidth="1"/>
    <col min="12297" max="12297" width="5.69921875" style="1" customWidth="1"/>
    <col min="12298" max="12298" width="27.09765625" style="1" customWidth="1"/>
    <col min="12299" max="12299" width="14.796875" style="1" customWidth="1"/>
    <col min="12300" max="12300" width="57.3984375" style="1" customWidth="1"/>
    <col min="12301" max="12544" width="8.796875" style="1"/>
    <col min="12545" max="12545" width="49.19921875" style="1" customWidth="1"/>
    <col min="12546" max="12546" width="12.296875" style="1" customWidth="1"/>
    <col min="12547" max="12547" width="49.19921875" style="1" customWidth="1"/>
    <col min="12548" max="12548" width="12.296875" style="1" customWidth="1"/>
    <col min="12549" max="12549" width="10.69921875" style="1" customWidth="1"/>
    <col min="12550" max="12550" width="34.09765625" style="1" customWidth="1"/>
    <col min="12551" max="12551" width="17.19921875" style="1" customWidth="1"/>
    <col min="12552" max="12552" width="34.09765625" style="1" customWidth="1"/>
    <col min="12553" max="12553" width="5.69921875" style="1" customWidth="1"/>
    <col min="12554" max="12554" width="27.09765625" style="1" customWidth="1"/>
    <col min="12555" max="12555" width="14.796875" style="1" customWidth="1"/>
    <col min="12556" max="12556" width="57.3984375" style="1" customWidth="1"/>
    <col min="12557" max="12800" width="8.796875" style="1"/>
    <col min="12801" max="12801" width="49.19921875" style="1" customWidth="1"/>
    <col min="12802" max="12802" width="12.296875" style="1" customWidth="1"/>
    <col min="12803" max="12803" width="49.19921875" style="1" customWidth="1"/>
    <col min="12804" max="12804" width="12.296875" style="1" customWidth="1"/>
    <col min="12805" max="12805" width="10.69921875" style="1" customWidth="1"/>
    <col min="12806" max="12806" width="34.09765625" style="1" customWidth="1"/>
    <col min="12807" max="12807" width="17.19921875" style="1" customWidth="1"/>
    <col min="12808" max="12808" width="34.09765625" style="1" customWidth="1"/>
    <col min="12809" max="12809" width="5.69921875" style="1" customWidth="1"/>
    <col min="12810" max="12810" width="27.09765625" style="1" customWidth="1"/>
    <col min="12811" max="12811" width="14.796875" style="1" customWidth="1"/>
    <col min="12812" max="12812" width="57.3984375" style="1" customWidth="1"/>
    <col min="12813" max="13056" width="8.796875" style="1"/>
    <col min="13057" max="13057" width="49.19921875" style="1" customWidth="1"/>
    <col min="13058" max="13058" width="12.296875" style="1" customWidth="1"/>
    <col min="13059" max="13059" width="49.19921875" style="1" customWidth="1"/>
    <col min="13060" max="13060" width="12.296875" style="1" customWidth="1"/>
    <col min="13061" max="13061" width="10.69921875" style="1" customWidth="1"/>
    <col min="13062" max="13062" width="34.09765625" style="1" customWidth="1"/>
    <col min="13063" max="13063" width="17.19921875" style="1" customWidth="1"/>
    <col min="13064" max="13064" width="34.09765625" style="1" customWidth="1"/>
    <col min="13065" max="13065" width="5.69921875" style="1" customWidth="1"/>
    <col min="13066" max="13066" width="27.09765625" style="1" customWidth="1"/>
    <col min="13067" max="13067" width="14.796875" style="1" customWidth="1"/>
    <col min="13068" max="13068" width="57.3984375" style="1" customWidth="1"/>
    <col min="13069" max="13312" width="8.796875" style="1"/>
    <col min="13313" max="13313" width="49.19921875" style="1" customWidth="1"/>
    <col min="13314" max="13314" width="12.296875" style="1" customWidth="1"/>
    <col min="13315" max="13315" width="49.19921875" style="1" customWidth="1"/>
    <col min="13316" max="13316" width="12.296875" style="1" customWidth="1"/>
    <col min="13317" max="13317" width="10.69921875" style="1" customWidth="1"/>
    <col min="13318" max="13318" width="34.09765625" style="1" customWidth="1"/>
    <col min="13319" max="13319" width="17.19921875" style="1" customWidth="1"/>
    <col min="13320" max="13320" width="34.09765625" style="1" customWidth="1"/>
    <col min="13321" max="13321" width="5.69921875" style="1" customWidth="1"/>
    <col min="13322" max="13322" width="27.09765625" style="1" customWidth="1"/>
    <col min="13323" max="13323" width="14.796875" style="1" customWidth="1"/>
    <col min="13324" max="13324" width="57.3984375" style="1" customWidth="1"/>
    <col min="13325" max="13568" width="8.796875" style="1"/>
    <col min="13569" max="13569" width="49.19921875" style="1" customWidth="1"/>
    <col min="13570" max="13570" width="12.296875" style="1" customWidth="1"/>
    <col min="13571" max="13571" width="49.19921875" style="1" customWidth="1"/>
    <col min="13572" max="13572" width="12.296875" style="1" customWidth="1"/>
    <col min="13573" max="13573" width="10.69921875" style="1" customWidth="1"/>
    <col min="13574" max="13574" width="34.09765625" style="1" customWidth="1"/>
    <col min="13575" max="13575" width="17.19921875" style="1" customWidth="1"/>
    <col min="13576" max="13576" width="34.09765625" style="1" customWidth="1"/>
    <col min="13577" max="13577" width="5.69921875" style="1" customWidth="1"/>
    <col min="13578" max="13578" width="27.09765625" style="1" customWidth="1"/>
    <col min="13579" max="13579" width="14.796875" style="1" customWidth="1"/>
    <col min="13580" max="13580" width="57.3984375" style="1" customWidth="1"/>
    <col min="13581" max="13824" width="8.796875" style="1"/>
    <col min="13825" max="13825" width="49.19921875" style="1" customWidth="1"/>
    <col min="13826" max="13826" width="12.296875" style="1" customWidth="1"/>
    <col min="13827" max="13827" width="49.19921875" style="1" customWidth="1"/>
    <col min="13828" max="13828" width="12.296875" style="1" customWidth="1"/>
    <col min="13829" max="13829" width="10.69921875" style="1" customWidth="1"/>
    <col min="13830" max="13830" width="34.09765625" style="1" customWidth="1"/>
    <col min="13831" max="13831" width="17.19921875" style="1" customWidth="1"/>
    <col min="13832" max="13832" width="34.09765625" style="1" customWidth="1"/>
    <col min="13833" max="13833" width="5.69921875" style="1" customWidth="1"/>
    <col min="13834" max="13834" width="27.09765625" style="1" customWidth="1"/>
    <col min="13835" max="13835" width="14.796875" style="1" customWidth="1"/>
    <col min="13836" max="13836" width="57.3984375" style="1" customWidth="1"/>
    <col min="13837" max="14080" width="8.796875" style="1"/>
    <col min="14081" max="14081" width="49.19921875" style="1" customWidth="1"/>
    <col min="14082" max="14082" width="12.296875" style="1" customWidth="1"/>
    <col min="14083" max="14083" width="49.19921875" style="1" customWidth="1"/>
    <col min="14084" max="14084" width="12.296875" style="1" customWidth="1"/>
    <col min="14085" max="14085" width="10.69921875" style="1" customWidth="1"/>
    <col min="14086" max="14086" width="34.09765625" style="1" customWidth="1"/>
    <col min="14087" max="14087" width="17.19921875" style="1" customWidth="1"/>
    <col min="14088" max="14088" width="34.09765625" style="1" customWidth="1"/>
    <col min="14089" max="14089" width="5.69921875" style="1" customWidth="1"/>
    <col min="14090" max="14090" width="27.09765625" style="1" customWidth="1"/>
    <col min="14091" max="14091" width="14.796875" style="1" customWidth="1"/>
    <col min="14092" max="14092" width="57.3984375" style="1" customWidth="1"/>
    <col min="14093" max="14336" width="8.796875" style="1"/>
    <col min="14337" max="14337" width="49.19921875" style="1" customWidth="1"/>
    <col min="14338" max="14338" width="12.296875" style="1" customWidth="1"/>
    <col min="14339" max="14339" width="49.19921875" style="1" customWidth="1"/>
    <col min="14340" max="14340" width="12.296875" style="1" customWidth="1"/>
    <col min="14341" max="14341" width="10.69921875" style="1" customWidth="1"/>
    <col min="14342" max="14342" width="34.09765625" style="1" customWidth="1"/>
    <col min="14343" max="14343" width="17.19921875" style="1" customWidth="1"/>
    <col min="14344" max="14344" width="34.09765625" style="1" customWidth="1"/>
    <col min="14345" max="14345" width="5.69921875" style="1" customWidth="1"/>
    <col min="14346" max="14346" width="27.09765625" style="1" customWidth="1"/>
    <col min="14347" max="14347" width="14.796875" style="1" customWidth="1"/>
    <col min="14348" max="14348" width="57.3984375" style="1" customWidth="1"/>
    <col min="14349" max="14592" width="8.796875" style="1"/>
    <col min="14593" max="14593" width="49.19921875" style="1" customWidth="1"/>
    <col min="14594" max="14594" width="12.296875" style="1" customWidth="1"/>
    <col min="14595" max="14595" width="49.19921875" style="1" customWidth="1"/>
    <col min="14596" max="14596" width="12.296875" style="1" customWidth="1"/>
    <col min="14597" max="14597" width="10.69921875" style="1" customWidth="1"/>
    <col min="14598" max="14598" width="34.09765625" style="1" customWidth="1"/>
    <col min="14599" max="14599" width="17.19921875" style="1" customWidth="1"/>
    <col min="14600" max="14600" width="34.09765625" style="1" customWidth="1"/>
    <col min="14601" max="14601" width="5.69921875" style="1" customWidth="1"/>
    <col min="14602" max="14602" width="27.09765625" style="1" customWidth="1"/>
    <col min="14603" max="14603" width="14.796875" style="1" customWidth="1"/>
    <col min="14604" max="14604" width="57.3984375" style="1" customWidth="1"/>
    <col min="14605" max="14848" width="8.796875" style="1"/>
    <col min="14849" max="14849" width="49.19921875" style="1" customWidth="1"/>
    <col min="14850" max="14850" width="12.296875" style="1" customWidth="1"/>
    <col min="14851" max="14851" width="49.19921875" style="1" customWidth="1"/>
    <col min="14852" max="14852" width="12.296875" style="1" customWidth="1"/>
    <col min="14853" max="14853" width="10.69921875" style="1" customWidth="1"/>
    <col min="14854" max="14854" width="34.09765625" style="1" customWidth="1"/>
    <col min="14855" max="14855" width="17.19921875" style="1" customWidth="1"/>
    <col min="14856" max="14856" width="34.09765625" style="1" customWidth="1"/>
    <col min="14857" max="14857" width="5.69921875" style="1" customWidth="1"/>
    <col min="14858" max="14858" width="27.09765625" style="1" customWidth="1"/>
    <col min="14859" max="14859" width="14.796875" style="1" customWidth="1"/>
    <col min="14860" max="14860" width="57.3984375" style="1" customWidth="1"/>
    <col min="14861" max="15104" width="8.796875" style="1"/>
    <col min="15105" max="15105" width="49.19921875" style="1" customWidth="1"/>
    <col min="15106" max="15106" width="12.296875" style="1" customWidth="1"/>
    <col min="15107" max="15107" width="49.19921875" style="1" customWidth="1"/>
    <col min="15108" max="15108" width="12.296875" style="1" customWidth="1"/>
    <col min="15109" max="15109" width="10.69921875" style="1" customWidth="1"/>
    <col min="15110" max="15110" width="34.09765625" style="1" customWidth="1"/>
    <col min="15111" max="15111" width="17.19921875" style="1" customWidth="1"/>
    <col min="15112" max="15112" width="34.09765625" style="1" customWidth="1"/>
    <col min="15113" max="15113" width="5.69921875" style="1" customWidth="1"/>
    <col min="15114" max="15114" width="27.09765625" style="1" customWidth="1"/>
    <col min="15115" max="15115" width="14.796875" style="1" customWidth="1"/>
    <col min="15116" max="15116" width="57.3984375" style="1" customWidth="1"/>
    <col min="15117" max="15360" width="8.796875" style="1"/>
    <col min="15361" max="15361" width="49.19921875" style="1" customWidth="1"/>
    <col min="15362" max="15362" width="12.296875" style="1" customWidth="1"/>
    <col min="15363" max="15363" width="49.19921875" style="1" customWidth="1"/>
    <col min="15364" max="15364" width="12.296875" style="1" customWidth="1"/>
    <col min="15365" max="15365" width="10.69921875" style="1" customWidth="1"/>
    <col min="15366" max="15366" width="34.09765625" style="1" customWidth="1"/>
    <col min="15367" max="15367" width="17.19921875" style="1" customWidth="1"/>
    <col min="15368" max="15368" width="34.09765625" style="1" customWidth="1"/>
    <col min="15369" max="15369" width="5.69921875" style="1" customWidth="1"/>
    <col min="15370" max="15370" width="27.09765625" style="1" customWidth="1"/>
    <col min="15371" max="15371" width="14.796875" style="1" customWidth="1"/>
    <col min="15372" max="15372" width="57.3984375" style="1" customWidth="1"/>
    <col min="15373" max="15616" width="8.796875" style="1"/>
    <col min="15617" max="15617" width="49.19921875" style="1" customWidth="1"/>
    <col min="15618" max="15618" width="12.296875" style="1" customWidth="1"/>
    <col min="15619" max="15619" width="49.19921875" style="1" customWidth="1"/>
    <col min="15620" max="15620" width="12.296875" style="1" customWidth="1"/>
    <col min="15621" max="15621" width="10.69921875" style="1" customWidth="1"/>
    <col min="15622" max="15622" width="34.09765625" style="1" customWidth="1"/>
    <col min="15623" max="15623" width="17.19921875" style="1" customWidth="1"/>
    <col min="15624" max="15624" width="34.09765625" style="1" customWidth="1"/>
    <col min="15625" max="15625" width="5.69921875" style="1" customWidth="1"/>
    <col min="15626" max="15626" width="27.09765625" style="1" customWidth="1"/>
    <col min="15627" max="15627" width="14.796875" style="1" customWidth="1"/>
    <col min="15628" max="15628" width="57.3984375" style="1" customWidth="1"/>
    <col min="15629" max="15872" width="8.796875" style="1"/>
    <col min="15873" max="15873" width="49.19921875" style="1" customWidth="1"/>
    <col min="15874" max="15874" width="12.296875" style="1" customWidth="1"/>
    <col min="15875" max="15875" width="49.19921875" style="1" customWidth="1"/>
    <col min="15876" max="15876" width="12.296875" style="1" customWidth="1"/>
    <col min="15877" max="15877" width="10.69921875" style="1" customWidth="1"/>
    <col min="15878" max="15878" width="34.09765625" style="1" customWidth="1"/>
    <col min="15879" max="15879" width="17.19921875" style="1" customWidth="1"/>
    <col min="15880" max="15880" width="34.09765625" style="1" customWidth="1"/>
    <col min="15881" max="15881" width="5.69921875" style="1" customWidth="1"/>
    <col min="15882" max="15882" width="27.09765625" style="1" customWidth="1"/>
    <col min="15883" max="15883" width="14.796875" style="1" customWidth="1"/>
    <col min="15884" max="15884" width="57.3984375" style="1" customWidth="1"/>
    <col min="15885" max="16128" width="8.796875" style="1"/>
    <col min="16129" max="16129" width="49.19921875" style="1" customWidth="1"/>
    <col min="16130" max="16130" width="12.296875" style="1" customWidth="1"/>
    <col min="16131" max="16131" width="49.19921875" style="1" customWidth="1"/>
    <col min="16132" max="16132" width="12.296875" style="1" customWidth="1"/>
    <col min="16133" max="16133" width="10.69921875" style="1" customWidth="1"/>
    <col min="16134" max="16134" width="34.09765625" style="1" customWidth="1"/>
    <col min="16135" max="16135" width="17.19921875" style="1" customWidth="1"/>
    <col min="16136" max="16136" width="34.09765625" style="1" customWidth="1"/>
    <col min="16137" max="16137" width="5.69921875" style="1" customWidth="1"/>
    <col min="16138" max="16138" width="27.09765625" style="1" customWidth="1"/>
    <col min="16139" max="16139" width="14.796875" style="1" customWidth="1"/>
    <col min="16140" max="16140" width="57.3984375" style="1" customWidth="1"/>
    <col min="16141" max="16384" width="8.796875" style="1"/>
  </cols>
  <sheetData>
    <row r="1" spans="1:13" ht="15.75">
      <c r="A1" s="619" t="s">
        <v>31841</v>
      </c>
      <c r="B1" s="620"/>
      <c r="C1" s="620"/>
      <c r="D1" s="620"/>
      <c r="E1" s="620"/>
      <c r="F1" s="620"/>
      <c r="G1" s="620"/>
      <c r="H1" s="620"/>
      <c r="I1" s="620"/>
      <c r="J1" s="620"/>
      <c r="K1" s="620"/>
      <c r="L1" s="620"/>
      <c r="M1" s="620"/>
    </row>
    <row r="2" spans="1:13" ht="15.75">
      <c r="A2" s="619" t="s">
        <v>31842</v>
      </c>
      <c r="B2" s="620"/>
      <c r="C2" s="620"/>
      <c r="D2" s="620"/>
      <c r="E2" s="620"/>
      <c r="F2" s="620"/>
      <c r="G2" s="620"/>
      <c r="H2" s="620"/>
      <c r="I2" s="620"/>
      <c r="J2" s="620"/>
      <c r="K2" s="620"/>
      <c r="L2" s="620"/>
      <c r="M2" s="620"/>
    </row>
    <row r="3" spans="1:13" ht="15.75">
      <c r="A3" s="619" t="s">
        <v>31843</v>
      </c>
      <c r="B3" s="620"/>
      <c r="C3" s="620"/>
      <c r="D3" s="620"/>
      <c r="E3" s="620"/>
      <c r="F3" s="620"/>
      <c r="G3" s="620"/>
      <c r="H3" s="620"/>
      <c r="I3" s="620"/>
      <c r="J3" s="620"/>
      <c r="K3" s="620"/>
      <c r="L3" s="620"/>
      <c r="M3" s="620"/>
    </row>
    <row r="5" spans="1:13" ht="15.75">
      <c r="A5" s="518" t="s">
        <v>5416</v>
      </c>
      <c r="B5" s="518" t="s">
        <v>5417</v>
      </c>
      <c r="C5" s="518" t="s">
        <v>5418</v>
      </c>
      <c r="D5" s="518" t="s">
        <v>5419</v>
      </c>
      <c r="E5" s="518" t="s">
        <v>5420</v>
      </c>
      <c r="F5" s="518" t="s">
        <v>5421</v>
      </c>
      <c r="G5" s="518" t="s">
        <v>5422</v>
      </c>
      <c r="H5" s="518" t="s">
        <v>5423</v>
      </c>
      <c r="I5" s="518" t="s">
        <v>150</v>
      </c>
      <c r="J5" s="518" t="s">
        <v>5424</v>
      </c>
      <c r="K5" s="518" t="s">
        <v>5425</v>
      </c>
      <c r="L5" s="518" t="s">
        <v>5426</v>
      </c>
    </row>
    <row r="7" spans="1:13" ht="15.75">
      <c r="A7" s="518" t="s">
        <v>5427</v>
      </c>
      <c r="B7" s="518" t="s">
        <v>5428</v>
      </c>
      <c r="C7" s="518" t="s">
        <v>5429</v>
      </c>
      <c r="D7" s="518" t="s">
        <v>20359</v>
      </c>
      <c r="E7" s="519" t="s">
        <v>144</v>
      </c>
      <c r="F7" s="518" t="s">
        <v>144</v>
      </c>
      <c r="G7" s="518" t="s">
        <v>20360</v>
      </c>
      <c r="H7" s="518" t="s">
        <v>5430</v>
      </c>
      <c r="I7" s="518" t="s">
        <v>5431</v>
      </c>
      <c r="J7" s="518" t="s">
        <v>5432</v>
      </c>
      <c r="K7" s="519" t="s">
        <v>13436</v>
      </c>
      <c r="L7" s="518" t="s">
        <v>5433</v>
      </c>
    </row>
    <row r="8" spans="1:13" ht="15.75">
      <c r="A8" s="518" t="s">
        <v>5427</v>
      </c>
      <c r="B8" s="518" t="s">
        <v>5428</v>
      </c>
      <c r="C8" s="518" t="s">
        <v>5429</v>
      </c>
      <c r="D8" s="518" t="s">
        <v>20359</v>
      </c>
      <c r="E8" s="519" t="s">
        <v>144</v>
      </c>
      <c r="F8" s="518" t="s">
        <v>144</v>
      </c>
      <c r="G8" s="518" t="s">
        <v>20362</v>
      </c>
      <c r="H8" s="518" t="s">
        <v>5434</v>
      </c>
      <c r="I8" s="518" t="s">
        <v>5431</v>
      </c>
      <c r="J8" s="518" t="s">
        <v>5432</v>
      </c>
      <c r="K8" s="519" t="s">
        <v>15691</v>
      </c>
      <c r="L8" s="518" t="s">
        <v>5433</v>
      </c>
    </row>
    <row r="9" spans="1:13" ht="15.75">
      <c r="A9" s="518" t="s">
        <v>5427</v>
      </c>
      <c r="B9" s="518" t="s">
        <v>5428</v>
      </c>
      <c r="C9" s="518" t="s">
        <v>5429</v>
      </c>
      <c r="D9" s="518" t="s">
        <v>20359</v>
      </c>
      <c r="E9" s="519" t="s">
        <v>144</v>
      </c>
      <c r="F9" s="518" t="s">
        <v>144</v>
      </c>
      <c r="G9" s="518" t="s">
        <v>20363</v>
      </c>
      <c r="H9" s="518" t="s">
        <v>5435</v>
      </c>
      <c r="I9" s="518" t="s">
        <v>5431</v>
      </c>
      <c r="J9" s="518" t="s">
        <v>5432</v>
      </c>
      <c r="K9" s="519" t="s">
        <v>31844</v>
      </c>
      <c r="L9" s="518" t="s">
        <v>5433</v>
      </c>
    </row>
    <row r="10" spans="1:13" ht="15.75">
      <c r="A10" s="518" t="s">
        <v>5427</v>
      </c>
      <c r="B10" s="518" t="s">
        <v>5428</v>
      </c>
      <c r="C10" s="518" t="s">
        <v>5429</v>
      </c>
      <c r="D10" s="518" t="s">
        <v>20359</v>
      </c>
      <c r="E10" s="519" t="s">
        <v>144</v>
      </c>
      <c r="F10" s="518" t="s">
        <v>144</v>
      </c>
      <c r="G10" s="518" t="s">
        <v>20364</v>
      </c>
      <c r="H10" s="518" t="s">
        <v>5436</v>
      </c>
      <c r="I10" s="518" t="s">
        <v>5431</v>
      </c>
      <c r="J10" s="518" t="s">
        <v>5432</v>
      </c>
      <c r="K10" s="519" t="s">
        <v>19146</v>
      </c>
      <c r="L10" s="518" t="s">
        <v>5433</v>
      </c>
    </row>
    <row r="11" spans="1:13" ht="15.75">
      <c r="A11" s="518" t="s">
        <v>5427</v>
      </c>
      <c r="B11" s="518" t="s">
        <v>5428</v>
      </c>
      <c r="C11" s="518" t="s">
        <v>5429</v>
      </c>
      <c r="D11" s="518" t="s">
        <v>20359</v>
      </c>
      <c r="E11" s="519" t="s">
        <v>144</v>
      </c>
      <c r="F11" s="518" t="s">
        <v>144</v>
      </c>
      <c r="G11" s="518" t="s">
        <v>20365</v>
      </c>
      <c r="H11" s="518" t="s">
        <v>5437</v>
      </c>
      <c r="I11" s="518" t="s">
        <v>5431</v>
      </c>
      <c r="J11" s="518" t="s">
        <v>5432</v>
      </c>
      <c r="K11" s="519" t="s">
        <v>17617</v>
      </c>
      <c r="L11" s="518" t="s">
        <v>5433</v>
      </c>
    </row>
    <row r="12" spans="1:13" ht="15.75">
      <c r="A12" s="518" t="s">
        <v>5427</v>
      </c>
      <c r="B12" s="518" t="s">
        <v>5428</v>
      </c>
      <c r="C12" s="518" t="s">
        <v>5429</v>
      </c>
      <c r="D12" s="518" t="s">
        <v>20359</v>
      </c>
      <c r="E12" s="519" t="s">
        <v>144</v>
      </c>
      <c r="F12" s="518" t="s">
        <v>144</v>
      </c>
      <c r="G12" s="518" t="s">
        <v>20366</v>
      </c>
      <c r="H12" s="518" t="s">
        <v>5438</v>
      </c>
      <c r="I12" s="518" t="s">
        <v>5431</v>
      </c>
      <c r="J12" s="518" t="s">
        <v>5432</v>
      </c>
      <c r="K12" s="519" t="s">
        <v>16467</v>
      </c>
      <c r="L12" s="518" t="s">
        <v>5433</v>
      </c>
    </row>
    <row r="13" spans="1:13" ht="15.75">
      <c r="A13" s="518" t="s">
        <v>5427</v>
      </c>
      <c r="B13" s="518" t="s">
        <v>5428</v>
      </c>
      <c r="C13" s="518" t="s">
        <v>5429</v>
      </c>
      <c r="D13" s="518" t="s">
        <v>20359</v>
      </c>
      <c r="E13" s="519" t="s">
        <v>144</v>
      </c>
      <c r="F13" s="518" t="s">
        <v>144</v>
      </c>
      <c r="G13" s="518" t="s">
        <v>20367</v>
      </c>
      <c r="H13" s="518" t="s">
        <v>5439</v>
      </c>
      <c r="I13" s="518" t="s">
        <v>5431</v>
      </c>
      <c r="J13" s="518" t="s">
        <v>5432</v>
      </c>
      <c r="K13" s="519" t="s">
        <v>31845</v>
      </c>
      <c r="L13" s="518" t="s">
        <v>5433</v>
      </c>
    </row>
    <row r="14" spans="1:13" ht="15.75">
      <c r="A14" s="518" t="s">
        <v>5427</v>
      </c>
      <c r="B14" s="518" t="s">
        <v>5428</v>
      </c>
      <c r="C14" s="518" t="s">
        <v>5429</v>
      </c>
      <c r="D14" s="518" t="s">
        <v>20359</v>
      </c>
      <c r="E14" s="519" t="s">
        <v>144</v>
      </c>
      <c r="F14" s="518" t="s">
        <v>144</v>
      </c>
      <c r="G14" s="518" t="s">
        <v>20369</v>
      </c>
      <c r="H14" s="518" t="s">
        <v>5440</v>
      </c>
      <c r="I14" s="518" t="s">
        <v>5431</v>
      </c>
      <c r="J14" s="518" t="s">
        <v>5432</v>
      </c>
      <c r="K14" s="519" t="s">
        <v>31846</v>
      </c>
      <c r="L14" s="518" t="s">
        <v>5433</v>
      </c>
    </row>
    <row r="15" spans="1:13" ht="15.75">
      <c r="A15" s="518" t="s">
        <v>5427</v>
      </c>
      <c r="B15" s="518" t="s">
        <v>5428</v>
      </c>
      <c r="C15" s="518" t="s">
        <v>5429</v>
      </c>
      <c r="D15" s="518" t="s">
        <v>20359</v>
      </c>
      <c r="E15" s="519" t="s">
        <v>144</v>
      </c>
      <c r="F15" s="518" t="s">
        <v>144</v>
      </c>
      <c r="G15" s="518" t="s">
        <v>20370</v>
      </c>
      <c r="H15" s="518" t="s">
        <v>5441</v>
      </c>
      <c r="I15" s="518" t="s">
        <v>5431</v>
      </c>
      <c r="J15" s="518" t="s">
        <v>5432</v>
      </c>
      <c r="K15" s="519" t="s">
        <v>31847</v>
      </c>
      <c r="L15" s="518" t="s">
        <v>5433</v>
      </c>
    </row>
    <row r="16" spans="1:13" ht="15.75">
      <c r="A16" s="518" t="s">
        <v>5427</v>
      </c>
      <c r="B16" s="518" t="s">
        <v>5428</v>
      </c>
      <c r="C16" s="518" t="s">
        <v>5429</v>
      </c>
      <c r="D16" s="518" t="s">
        <v>20359</v>
      </c>
      <c r="E16" s="519" t="s">
        <v>144</v>
      </c>
      <c r="F16" s="518" t="s">
        <v>144</v>
      </c>
      <c r="G16" s="518" t="s">
        <v>20371</v>
      </c>
      <c r="H16" s="518" t="s">
        <v>5442</v>
      </c>
      <c r="I16" s="518" t="s">
        <v>5431</v>
      </c>
      <c r="J16" s="518" t="s">
        <v>5432</v>
      </c>
      <c r="K16" s="519" t="s">
        <v>13683</v>
      </c>
      <c r="L16" s="518" t="s">
        <v>5433</v>
      </c>
    </row>
    <row r="17" spans="1:12" ht="15.75">
      <c r="A17" s="518" t="s">
        <v>5427</v>
      </c>
      <c r="B17" s="518" t="s">
        <v>5428</v>
      </c>
      <c r="C17" s="518" t="s">
        <v>5429</v>
      </c>
      <c r="D17" s="518" t="s">
        <v>20359</v>
      </c>
      <c r="E17" s="519" t="s">
        <v>144</v>
      </c>
      <c r="F17" s="518" t="s">
        <v>144</v>
      </c>
      <c r="G17" s="518" t="s">
        <v>20372</v>
      </c>
      <c r="H17" s="518" t="s">
        <v>5443</v>
      </c>
      <c r="I17" s="518" t="s">
        <v>5431</v>
      </c>
      <c r="J17" s="518" t="s">
        <v>5432</v>
      </c>
      <c r="K17" s="519" t="s">
        <v>31848</v>
      </c>
      <c r="L17" s="518" t="s">
        <v>5433</v>
      </c>
    </row>
    <row r="18" spans="1:12" ht="15.75">
      <c r="A18" s="518" t="s">
        <v>5427</v>
      </c>
      <c r="B18" s="518" t="s">
        <v>5428</v>
      </c>
      <c r="C18" s="518" t="s">
        <v>5429</v>
      </c>
      <c r="D18" s="518" t="s">
        <v>20359</v>
      </c>
      <c r="E18" s="519" t="s">
        <v>144</v>
      </c>
      <c r="F18" s="518" t="s">
        <v>144</v>
      </c>
      <c r="G18" s="518" t="s">
        <v>20374</v>
      </c>
      <c r="H18" s="518" t="s">
        <v>5444</v>
      </c>
      <c r="I18" s="518" t="s">
        <v>5431</v>
      </c>
      <c r="J18" s="518" t="s">
        <v>5432</v>
      </c>
      <c r="K18" s="519" t="s">
        <v>19468</v>
      </c>
      <c r="L18" s="518" t="s">
        <v>5433</v>
      </c>
    </row>
    <row r="19" spans="1:12" ht="15.75">
      <c r="A19" s="518" t="s">
        <v>5427</v>
      </c>
      <c r="B19" s="518" t="s">
        <v>5428</v>
      </c>
      <c r="C19" s="518" t="s">
        <v>5429</v>
      </c>
      <c r="D19" s="518" t="s">
        <v>20359</v>
      </c>
      <c r="E19" s="519" t="s">
        <v>144</v>
      </c>
      <c r="F19" s="518" t="s">
        <v>144</v>
      </c>
      <c r="G19" s="518" t="s">
        <v>20375</v>
      </c>
      <c r="H19" s="518" t="s">
        <v>5445</v>
      </c>
      <c r="I19" s="518" t="s">
        <v>5431</v>
      </c>
      <c r="J19" s="518" t="s">
        <v>5432</v>
      </c>
      <c r="K19" s="519" t="s">
        <v>31849</v>
      </c>
      <c r="L19" s="518" t="s">
        <v>5433</v>
      </c>
    </row>
    <row r="20" spans="1:12" ht="15.75">
      <c r="A20" s="518" t="s">
        <v>5427</v>
      </c>
      <c r="B20" s="518" t="s">
        <v>5428</v>
      </c>
      <c r="C20" s="518" t="s">
        <v>5429</v>
      </c>
      <c r="D20" s="518" t="s">
        <v>20359</v>
      </c>
      <c r="E20" s="519" t="s">
        <v>144</v>
      </c>
      <c r="F20" s="518" t="s">
        <v>144</v>
      </c>
      <c r="G20" s="518" t="s">
        <v>20377</v>
      </c>
      <c r="H20" s="518" t="s">
        <v>5446</v>
      </c>
      <c r="I20" s="518" t="s">
        <v>5431</v>
      </c>
      <c r="J20" s="518" t="s">
        <v>5432</v>
      </c>
      <c r="K20" s="519" t="s">
        <v>19737</v>
      </c>
      <c r="L20" s="518" t="s">
        <v>5433</v>
      </c>
    </row>
    <row r="21" spans="1:12" ht="15.75">
      <c r="A21" s="518" t="s">
        <v>5427</v>
      </c>
      <c r="B21" s="518" t="s">
        <v>5428</v>
      </c>
      <c r="C21" s="518" t="s">
        <v>5429</v>
      </c>
      <c r="D21" s="518" t="s">
        <v>20359</v>
      </c>
      <c r="E21" s="519" t="s">
        <v>144</v>
      </c>
      <c r="F21" s="518" t="s">
        <v>144</v>
      </c>
      <c r="G21" s="518" t="s">
        <v>20379</v>
      </c>
      <c r="H21" s="518" t="s">
        <v>5447</v>
      </c>
      <c r="I21" s="518" t="s">
        <v>5431</v>
      </c>
      <c r="J21" s="518" t="s">
        <v>5432</v>
      </c>
      <c r="K21" s="519" t="s">
        <v>30439</v>
      </c>
      <c r="L21" s="518" t="s">
        <v>5433</v>
      </c>
    </row>
    <row r="22" spans="1:12" ht="15.75">
      <c r="A22" s="518" t="s">
        <v>5427</v>
      </c>
      <c r="B22" s="518" t="s">
        <v>5428</v>
      </c>
      <c r="C22" s="518" t="s">
        <v>5429</v>
      </c>
      <c r="D22" s="518" t="s">
        <v>20359</v>
      </c>
      <c r="E22" s="519" t="s">
        <v>144</v>
      </c>
      <c r="F22" s="518" t="s">
        <v>144</v>
      </c>
      <c r="G22" s="518" t="s">
        <v>20380</v>
      </c>
      <c r="H22" s="518" t="s">
        <v>5448</v>
      </c>
      <c r="I22" s="518" t="s">
        <v>5431</v>
      </c>
      <c r="J22" s="518" t="s">
        <v>5432</v>
      </c>
      <c r="K22" s="519" t="s">
        <v>31850</v>
      </c>
      <c r="L22" s="518" t="s">
        <v>5433</v>
      </c>
    </row>
    <row r="23" spans="1:12" ht="15.75">
      <c r="A23" s="518" t="s">
        <v>5427</v>
      </c>
      <c r="B23" s="518" t="s">
        <v>5428</v>
      </c>
      <c r="C23" s="518" t="s">
        <v>5429</v>
      </c>
      <c r="D23" s="518" t="s">
        <v>20359</v>
      </c>
      <c r="E23" s="519" t="s">
        <v>144</v>
      </c>
      <c r="F23" s="518" t="s">
        <v>144</v>
      </c>
      <c r="G23" s="518" t="s">
        <v>20382</v>
      </c>
      <c r="H23" s="518" t="s">
        <v>5449</v>
      </c>
      <c r="I23" s="518" t="s">
        <v>5431</v>
      </c>
      <c r="J23" s="518" t="s">
        <v>5432</v>
      </c>
      <c r="K23" s="519" t="s">
        <v>21934</v>
      </c>
      <c r="L23" s="518" t="s">
        <v>5433</v>
      </c>
    </row>
    <row r="24" spans="1:12" ht="15.75">
      <c r="A24" s="518" t="s">
        <v>5427</v>
      </c>
      <c r="B24" s="518" t="s">
        <v>5428</v>
      </c>
      <c r="C24" s="518" t="s">
        <v>5429</v>
      </c>
      <c r="D24" s="518" t="s">
        <v>20359</v>
      </c>
      <c r="E24" s="519" t="s">
        <v>144</v>
      </c>
      <c r="F24" s="518" t="s">
        <v>144</v>
      </c>
      <c r="G24" s="518" t="s">
        <v>20383</v>
      </c>
      <c r="H24" s="518" t="s">
        <v>5450</v>
      </c>
      <c r="I24" s="518" t="s">
        <v>5431</v>
      </c>
      <c r="J24" s="518" t="s">
        <v>5432</v>
      </c>
      <c r="K24" s="519" t="s">
        <v>19421</v>
      </c>
      <c r="L24" s="518" t="s">
        <v>5433</v>
      </c>
    </row>
    <row r="25" spans="1:12" ht="15.75">
      <c r="A25" s="518" t="s">
        <v>5427</v>
      </c>
      <c r="B25" s="518" t="s">
        <v>5428</v>
      </c>
      <c r="C25" s="518" t="s">
        <v>5429</v>
      </c>
      <c r="D25" s="518" t="s">
        <v>20359</v>
      </c>
      <c r="E25" s="519" t="s">
        <v>144</v>
      </c>
      <c r="F25" s="518" t="s">
        <v>144</v>
      </c>
      <c r="G25" s="518" t="s">
        <v>20384</v>
      </c>
      <c r="H25" s="518" t="s">
        <v>5451</v>
      </c>
      <c r="I25" s="518" t="s">
        <v>5431</v>
      </c>
      <c r="J25" s="518" t="s">
        <v>5432</v>
      </c>
      <c r="K25" s="519" t="s">
        <v>17394</v>
      </c>
      <c r="L25" s="518" t="s">
        <v>5433</v>
      </c>
    </row>
    <row r="26" spans="1:12" ht="15.75">
      <c r="A26" s="518" t="s">
        <v>5427</v>
      </c>
      <c r="B26" s="518" t="s">
        <v>5428</v>
      </c>
      <c r="C26" s="518" t="s">
        <v>5429</v>
      </c>
      <c r="D26" s="518" t="s">
        <v>20359</v>
      </c>
      <c r="E26" s="519" t="s">
        <v>144</v>
      </c>
      <c r="F26" s="518" t="s">
        <v>144</v>
      </c>
      <c r="G26" s="518" t="s">
        <v>20386</v>
      </c>
      <c r="H26" s="518" t="s">
        <v>5452</v>
      </c>
      <c r="I26" s="518" t="s">
        <v>5431</v>
      </c>
      <c r="J26" s="518" t="s">
        <v>5432</v>
      </c>
      <c r="K26" s="519" t="s">
        <v>31851</v>
      </c>
      <c r="L26" s="518" t="s">
        <v>5433</v>
      </c>
    </row>
    <row r="27" spans="1:12" ht="15.75">
      <c r="A27" s="518" t="s">
        <v>5427</v>
      </c>
      <c r="B27" s="518" t="s">
        <v>5428</v>
      </c>
      <c r="C27" s="518" t="s">
        <v>5429</v>
      </c>
      <c r="D27" s="518" t="s">
        <v>20359</v>
      </c>
      <c r="E27" s="519" t="s">
        <v>144</v>
      </c>
      <c r="F27" s="518" t="s">
        <v>144</v>
      </c>
      <c r="G27" s="518" t="s">
        <v>20387</v>
      </c>
      <c r="H27" s="518" t="s">
        <v>5453</v>
      </c>
      <c r="I27" s="518" t="s">
        <v>5431</v>
      </c>
      <c r="J27" s="518" t="s">
        <v>5432</v>
      </c>
      <c r="K27" s="519" t="s">
        <v>12873</v>
      </c>
      <c r="L27" s="518" t="s">
        <v>5433</v>
      </c>
    </row>
    <row r="28" spans="1:12" ht="15.75">
      <c r="A28" s="518" t="s">
        <v>5427</v>
      </c>
      <c r="B28" s="518" t="s">
        <v>5428</v>
      </c>
      <c r="C28" s="518" t="s">
        <v>5429</v>
      </c>
      <c r="D28" s="518" t="s">
        <v>20359</v>
      </c>
      <c r="E28" s="519" t="s">
        <v>144</v>
      </c>
      <c r="F28" s="518" t="s">
        <v>144</v>
      </c>
      <c r="G28" s="518" t="s">
        <v>20388</v>
      </c>
      <c r="H28" s="518" t="s">
        <v>5454</v>
      </c>
      <c r="I28" s="518" t="s">
        <v>5431</v>
      </c>
      <c r="J28" s="518" t="s">
        <v>5432</v>
      </c>
      <c r="K28" s="519" t="s">
        <v>23791</v>
      </c>
      <c r="L28" s="518" t="s">
        <v>5433</v>
      </c>
    </row>
    <row r="29" spans="1:12" ht="15.75">
      <c r="A29" s="518" t="s">
        <v>5427</v>
      </c>
      <c r="B29" s="518" t="s">
        <v>5428</v>
      </c>
      <c r="C29" s="518" t="s">
        <v>5429</v>
      </c>
      <c r="D29" s="518" t="s">
        <v>20359</v>
      </c>
      <c r="E29" s="519" t="s">
        <v>144</v>
      </c>
      <c r="F29" s="518" t="s">
        <v>144</v>
      </c>
      <c r="G29" s="518" t="s">
        <v>20389</v>
      </c>
      <c r="H29" s="518" t="s">
        <v>5455</v>
      </c>
      <c r="I29" s="518" t="s">
        <v>5431</v>
      </c>
      <c r="J29" s="518" t="s">
        <v>5432</v>
      </c>
      <c r="K29" s="519" t="s">
        <v>23902</v>
      </c>
      <c r="L29" s="518" t="s">
        <v>5433</v>
      </c>
    </row>
    <row r="30" spans="1:12" ht="15.75">
      <c r="A30" s="518" t="s">
        <v>5427</v>
      </c>
      <c r="B30" s="518" t="s">
        <v>5428</v>
      </c>
      <c r="C30" s="518" t="s">
        <v>5429</v>
      </c>
      <c r="D30" s="518" t="s">
        <v>20359</v>
      </c>
      <c r="E30" s="519" t="s">
        <v>144</v>
      </c>
      <c r="F30" s="518" t="s">
        <v>144</v>
      </c>
      <c r="G30" s="518" t="s">
        <v>20391</v>
      </c>
      <c r="H30" s="518" t="s">
        <v>5456</v>
      </c>
      <c r="I30" s="518" t="s">
        <v>5431</v>
      </c>
      <c r="J30" s="518" t="s">
        <v>5432</v>
      </c>
      <c r="K30" s="519" t="s">
        <v>14415</v>
      </c>
      <c r="L30" s="518" t="s">
        <v>5433</v>
      </c>
    </row>
    <row r="31" spans="1:12" ht="15.75">
      <c r="A31" s="518" t="s">
        <v>5427</v>
      </c>
      <c r="B31" s="518" t="s">
        <v>5428</v>
      </c>
      <c r="C31" s="518" t="s">
        <v>5429</v>
      </c>
      <c r="D31" s="518" t="s">
        <v>20359</v>
      </c>
      <c r="E31" s="519" t="s">
        <v>144</v>
      </c>
      <c r="F31" s="518" t="s">
        <v>144</v>
      </c>
      <c r="G31" s="518" t="s">
        <v>20393</v>
      </c>
      <c r="H31" s="518" t="s">
        <v>5457</v>
      </c>
      <c r="I31" s="518" t="s">
        <v>5431</v>
      </c>
      <c r="J31" s="518" t="s">
        <v>5432</v>
      </c>
      <c r="K31" s="519" t="s">
        <v>20193</v>
      </c>
      <c r="L31" s="518" t="s">
        <v>5433</v>
      </c>
    </row>
    <row r="32" spans="1:12" ht="15.75">
      <c r="A32" s="518" t="s">
        <v>5427</v>
      </c>
      <c r="B32" s="518" t="s">
        <v>5428</v>
      </c>
      <c r="C32" s="518" t="s">
        <v>5429</v>
      </c>
      <c r="D32" s="518" t="s">
        <v>20359</v>
      </c>
      <c r="E32" s="519" t="s">
        <v>144</v>
      </c>
      <c r="F32" s="518" t="s">
        <v>144</v>
      </c>
      <c r="G32" s="518" t="s">
        <v>20394</v>
      </c>
      <c r="H32" s="518" t="s">
        <v>5458</v>
      </c>
      <c r="I32" s="518" t="s">
        <v>5431</v>
      </c>
      <c r="J32" s="518" t="s">
        <v>5432</v>
      </c>
      <c r="K32" s="519" t="s">
        <v>25936</v>
      </c>
      <c r="L32" s="518" t="s">
        <v>5433</v>
      </c>
    </row>
    <row r="33" spans="1:12" ht="15.75">
      <c r="A33" s="518" t="s">
        <v>5427</v>
      </c>
      <c r="B33" s="518" t="s">
        <v>5428</v>
      </c>
      <c r="C33" s="518" t="s">
        <v>5429</v>
      </c>
      <c r="D33" s="518" t="s">
        <v>20359</v>
      </c>
      <c r="E33" s="519" t="s">
        <v>144</v>
      </c>
      <c r="F33" s="518" t="s">
        <v>144</v>
      </c>
      <c r="G33" s="518" t="s">
        <v>20395</v>
      </c>
      <c r="H33" s="518" t="s">
        <v>5459</v>
      </c>
      <c r="I33" s="518" t="s">
        <v>5431</v>
      </c>
      <c r="J33" s="518" t="s">
        <v>5432</v>
      </c>
      <c r="K33" s="519" t="s">
        <v>18374</v>
      </c>
      <c r="L33" s="518" t="s">
        <v>5433</v>
      </c>
    </row>
    <row r="34" spans="1:12" ht="15.75">
      <c r="A34" s="518" t="s">
        <v>5427</v>
      </c>
      <c r="B34" s="518" t="s">
        <v>5428</v>
      </c>
      <c r="C34" s="518" t="s">
        <v>5429</v>
      </c>
      <c r="D34" s="518" t="s">
        <v>20359</v>
      </c>
      <c r="E34" s="519" t="s">
        <v>144</v>
      </c>
      <c r="F34" s="518" t="s">
        <v>144</v>
      </c>
      <c r="G34" s="518" t="s">
        <v>20397</v>
      </c>
      <c r="H34" s="518" t="s">
        <v>5460</v>
      </c>
      <c r="I34" s="518" t="s">
        <v>5431</v>
      </c>
      <c r="J34" s="518" t="s">
        <v>5432</v>
      </c>
      <c r="K34" s="519" t="s">
        <v>14493</v>
      </c>
      <c r="L34" s="518" t="s">
        <v>5433</v>
      </c>
    </row>
    <row r="35" spans="1:12" ht="15.75">
      <c r="A35" s="518" t="s">
        <v>5427</v>
      </c>
      <c r="B35" s="518" t="s">
        <v>5428</v>
      </c>
      <c r="C35" s="518" t="s">
        <v>5429</v>
      </c>
      <c r="D35" s="518" t="s">
        <v>20359</v>
      </c>
      <c r="E35" s="519" t="s">
        <v>144</v>
      </c>
      <c r="F35" s="518" t="s">
        <v>144</v>
      </c>
      <c r="G35" s="518" t="s">
        <v>20399</v>
      </c>
      <c r="H35" s="518" t="s">
        <v>5461</v>
      </c>
      <c r="I35" s="518" t="s">
        <v>5431</v>
      </c>
      <c r="J35" s="518" t="s">
        <v>5432</v>
      </c>
      <c r="K35" s="519" t="s">
        <v>31852</v>
      </c>
      <c r="L35" s="518" t="s">
        <v>5433</v>
      </c>
    </row>
    <row r="36" spans="1:12" ht="15.75">
      <c r="A36" s="518" t="s">
        <v>5427</v>
      </c>
      <c r="B36" s="518" t="s">
        <v>5428</v>
      </c>
      <c r="C36" s="518" t="s">
        <v>5429</v>
      </c>
      <c r="D36" s="518" t="s">
        <v>20359</v>
      </c>
      <c r="E36" s="519" t="s">
        <v>144</v>
      </c>
      <c r="F36" s="518" t="s">
        <v>144</v>
      </c>
      <c r="G36" s="518" t="s">
        <v>20401</v>
      </c>
      <c r="H36" s="518" t="s">
        <v>5462</v>
      </c>
      <c r="I36" s="518" t="s">
        <v>5431</v>
      </c>
      <c r="J36" s="518" t="s">
        <v>5432</v>
      </c>
      <c r="K36" s="519" t="s">
        <v>31853</v>
      </c>
      <c r="L36" s="518" t="s">
        <v>5433</v>
      </c>
    </row>
    <row r="37" spans="1:12" ht="15.75">
      <c r="A37" s="518" t="s">
        <v>5427</v>
      </c>
      <c r="B37" s="518" t="s">
        <v>5428</v>
      </c>
      <c r="C37" s="518" t="s">
        <v>5429</v>
      </c>
      <c r="D37" s="518" t="s">
        <v>20359</v>
      </c>
      <c r="E37" s="519" t="s">
        <v>144</v>
      </c>
      <c r="F37" s="518" t="s">
        <v>144</v>
      </c>
      <c r="G37" s="518" t="s">
        <v>20402</v>
      </c>
      <c r="H37" s="518" t="s">
        <v>5463</v>
      </c>
      <c r="I37" s="518" t="s">
        <v>5431</v>
      </c>
      <c r="J37" s="518" t="s">
        <v>5432</v>
      </c>
      <c r="K37" s="519" t="s">
        <v>26610</v>
      </c>
      <c r="L37" s="518" t="s">
        <v>5433</v>
      </c>
    </row>
    <row r="38" spans="1:12" ht="15.75">
      <c r="A38" s="518" t="s">
        <v>5427</v>
      </c>
      <c r="B38" s="518" t="s">
        <v>5428</v>
      </c>
      <c r="C38" s="518" t="s">
        <v>5429</v>
      </c>
      <c r="D38" s="518" t="s">
        <v>20359</v>
      </c>
      <c r="E38" s="519" t="s">
        <v>144</v>
      </c>
      <c r="F38" s="518" t="s">
        <v>144</v>
      </c>
      <c r="G38" s="518" t="s">
        <v>20403</v>
      </c>
      <c r="H38" s="518" t="s">
        <v>5464</v>
      </c>
      <c r="I38" s="518" t="s">
        <v>5431</v>
      </c>
      <c r="J38" s="518" t="s">
        <v>5432</v>
      </c>
      <c r="K38" s="519" t="s">
        <v>31854</v>
      </c>
      <c r="L38" s="518" t="s">
        <v>5433</v>
      </c>
    </row>
    <row r="39" spans="1:12" ht="15.75">
      <c r="A39" s="518" t="s">
        <v>5427</v>
      </c>
      <c r="B39" s="518" t="s">
        <v>5428</v>
      </c>
      <c r="C39" s="518" t="s">
        <v>5465</v>
      </c>
      <c r="D39" s="518" t="s">
        <v>20404</v>
      </c>
      <c r="E39" s="519" t="s">
        <v>144</v>
      </c>
      <c r="F39" s="518" t="s">
        <v>144</v>
      </c>
      <c r="G39" s="518" t="s">
        <v>20405</v>
      </c>
      <c r="H39" s="518" t="s">
        <v>5466</v>
      </c>
      <c r="I39" s="518" t="s">
        <v>5431</v>
      </c>
      <c r="J39" s="518" t="s">
        <v>5432</v>
      </c>
      <c r="K39" s="519" t="s">
        <v>31855</v>
      </c>
      <c r="L39" s="518" t="s">
        <v>5433</v>
      </c>
    </row>
    <row r="40" spans="1:12" ht="15.75">
      <c r="A40" s="518" t="s">
        <v>5427</v>
      </c>
      <c r="B40" s="518" t="s">
        <v>5428</v>
      </c>
      <c r="C40" s="518" t="s">
        <v>5465</v>
      </c>
      <c r="D40" s="518" t="s">
        <v>20404</v>
      </c>
      <c r="E40" s="519" t="s">
        <v>144</v>
      </c>
      <c r="F40" s="518" t="s">
        <v>144</v>
      </c>
      <c r="G40" s="518" t="s">
        <v>20407</v>
      </c>
      <c r="H40" s="518" t="s">
        <v>5467</v>
      </c>
      <c r="I40" s="518" t="s">
        <v>5431</v>
      </c>
      <c r="J40" s="518" t="s">
        <v>5432</v>
      </c>
      <c r="K40" s="519" t="s">
        <v>31856</v>
      </c>
      <c r="L40" s="518" t="s">
        <v>5433</v>
      </c>
    </row>
    <row r="41" spans="1:12" ht="15.75">
      <c r="A41" s="518" t="s">
        <v>5427</v>
      </c>
      <c r="B41" s="518" t="s">
        <v>5428</v>
      </c>
      <c r="C41" s="518" t="s">
        <v>5465</v>
      </c>
      <c r="D41" s="518" t="s">
        <v>20404</v>
      </c>
      <c r="E41" s="519" t="s">
        <v>144</v>
      </c>
      <c r="F41" s="518" t="s">
        <v>144</v>
      </c>
      <c r="G41" s="518" t="s">
        <v>20408</v>
      </c>
      <c r="H41" s="518" t="s">
        <v>5468</v>
      </c>
      <c r="I41" s="518" t="s">
        <v>5431</v>
      </c>
      <c r="J41" s="518" t="s">
        <v>5432</v>
      </c>
      <c r="K41" s="519" t="s">
        <v>31857</v>
      </c>
      <c r="L41" s="518" t="s">
        <v>5433</v>
      </c>
    </row>
    <row r="42" spans="1:12" ht="15.75">
      <c r="A42" s="518" t="s">
        <v>5427</v>
      </c>
      <c r="B42" s="518" t="s">
        <v>5428</v>
      </c>
      <c r="C42" s="518" t="s">
        <v>5465</v>
      </c>
      <c r="D42" s="518" t="s">
        <v>20404</v>
      </c>
      <c r="E42" s="519" t="s">
        <v>144</v>
      </c>
      <c r="F42" s="518" t="s">
        <v>144</v>
      </c>
      <c r="G42" s="518" t="s">
        <v>20409</v>
      </c>
      <c r="H42" s="518" t="s">
        <v>5469</v>
      </c>
      <c r="I42" s="518" t="s">
        <v>5431</v>
      </c>
      <c r="J42" s="518" t="s">
        <v>5432</v>
      </c>
      <c r="K42" s="519" t="s">
        <v>31858</v>
      </c>
      <c r="L42" s="518" t="s">
        <v>5433</v>
      </c>
    </row>
    <row r="43" spans="1:12" ht="15.75">
      <c r="A43" s="518" t="s">
        <v>5427</v>
      </c>
      <c r="B43" s="518" t="s">
        <v>5428</v>
      </c>
      <c r="C43" s="518" t="s">
        <v>5465</v>
      </c>
      <c r="D43" s="518" t="s">
        <v>20404</v>
      </c>
      <c r="E43" s="519" t="s">
        <v>144</v>
      </c>
      <c r="F43" s="518" t="s">
        <v>144</v>
      </c>
      <c r="G43" s="518" t="s">
        <v>20410</v>
      </c>
      <c r="H43" s="518" t="s">
        <v>5470</v>
      </c>
      <c r="I43" s="518" t="s">
        <v>5431</v>
      </c>
      <c r="J43" s="518" t="s">
        <v>5432</v>
      </c>
      <c r="K43" s="519" t="s">
        <v>31859</v>
      </c>
      <c r="L43" s="518" t="s">
        <v>5433</v>
      </c>
    </row>
    <row r="44" spans="1:12" ht="15.75">
      <c r="A44" s="518" t="s">
        <v>5427</v>
      </c>
      <c r="B44" s="518" t="s">
        <v>5428</v>
      </c>
      <c r="C44" s="518" t="s">
        <v>5465</v>
      </c>
      <c r="D44" s="518" t="s">
        <v>20404</v>
      </c>
      <c r="E44" s="519" t="s">
        <v>144</v>
      </c>
      <c r="F44" s="518" t="s">
        <v>144</v>
      </c>
      <c r="G44" s="518" t="s">
        <v>20411</v>
      </c>
      <c r="H44" s="518" t="s">
        <v>5471</v>
      </c>
      <c r="I44" s="518" t="s">
        <v>5431</v>
      </c>
      <c r="J44" s="518" t="s">
        <v>5432</v>
      </c>
      <c r="K44" s="519" t="s">
        <v>31860</v>
      </c>
      <c r="L44" s="518" t="s">
        <v>5433</v>
      </c>
    </row>
    <row r="45" spans="1:12" ht="15.75">
      <c r="A45" s="518" t="s">
        <v>5427</v>
      </c>
      <c r="B45" s="518" t="s">
        <v>5428</v>
      </c>
      <c r="C45" s="518" t="s">
        <v>5465</v>
      </c>
      <c r="D45" s="518" t="s">
        <v>20404</v>
      </c>
      <c r="E45" s="519" t="s">
        <v>144</v>
      </c>
      <c r="F45" s="518" t="s">
        <v>144</v>
      </c>
      <c r="G45" s="518" t="s">
        <v>20412</v>
      </c>
      <c r="H45" s="518" t="s">
        <v>5472</v>
      </c>
      <c r="I45" s="518" t="s">
        <v>5431</v>
      </c>
      <c r="J45" s="518" t="s">
        <v>5432</v>
      </c>
      <c r="K45" s="519" t="s">
        <v>30360</v>
      </c>
      <c r="L45" s="518" t="s">
        <v>5433</v>
      </c>
    </row>
    <row r="46" spans="1:12" ht="15.75">
      <c r="A46" s="518" t="s">
        <v>5427</v>
      </c>
      <c r="B46" s="518" t="s">
        <v>5428</v>
      </c>
      <c r="C46" s="518" t="s">
        <v>5465</v>
      </c>
      <c r="D46" s="518" t="s">
        <v>20404</v>
      </c>
      <c r="E46" s="519" t="s">
        <v>144</v>
      </c>
      <c r="F46" s="518" t="s">
        <v>144</v>
      </c>
      <c r="G46" s="518" t="s">
        <v>20413</v>
      </c>
      <c r="H46" s="518" t="s">
        <v>5473</v>
      </c>
      <c r="I46" s="518" t="s">
        <v>5431</v>
      </c>
      <c r="J46" s="518" t="s">
        <v>5432</v>
      </c>
      <c r="K46" s="519" t="s">
        <v>31861</v>
      </c>
      <c r="L46" s="518" t="s">
        <v>5433</v>
      </c>
    </row>
    <row r="47" spans="1:12" ht="15.75">
      <c r="A47" s="518" t="s">
        <v>5427</v>
      </c>
      <c r="B47" s="518" t="s">
        <v>5428</v>
      </c>
      <c r="C47" s="518" t="s">
        <v>5465</v>
      </c>
      <c r="D47" s="518" t="s">
        <v>20404</v>
      </c>
      <c r="E47" s="519" t="s">
        <v>144</v>
      </c>
      <c r="F47" s="518" t="s">
        <v>144</v>
      </c>
      <c r="G47" s="518" t="s">
        <v>20414</v>
      </c>
      <c r="H47" s="518" t="s">
        <v>5474</v>
      </c>
      <c r="I47" s="518" t="s">
        <v>5431</v>
      </c>
      <c r="J47" s="518" t="s">
        <v>5432</v>
      </c>
      <c r="K47" s="519" t="s">
        <v>31862</v>
      </c>
      <c r="L47" s="518" t="s">
        <v>5433</v>
      </c>
    </row>
    <row r="48" spans="1:12" ht="15.75">
      <c r="A48" s="518" t="s">
        <v>5427</v>
      </c>
      <c r="B48" s="518" t="s">
        <v>5428</v>
      </c>
      <c r="C48" s="518" t="s">
        <v>5465</v>
      </c>
      <c r="D48" s="518" t="s">
        <v>20404</v>
      </c>
      <c r="E48" s="519" t="s">
        <v>144</v>
      </c>
      <c r="F48" s="518" t="s">
        <v>144</v>
      </c>
      <c r="G48" s="518" t="s">
        <v>20415</v>
      </c>
      <c r="H48" s="518" t="s">
        <v>5475</v>
      </c>
      <c r="I48" s="518" t="s">
        <v>5431</v>
      </c>
      <c r="J48" s="518" t="s">
        <v>5432</v>
      </c>
      <c r="K48" s="519" t="s">
        <v>31863</v>
      </c>
      <c r="L48" s="518" t="s">
        <v>5433</v>
      </c>
    </row>
    <row r="49" spans="1:12" ht="15.75">
      <c r="A49" s="518" t="s">
        <v>5427</v>
      </c>
      <c r="B49" s="518" t="s">
        <v>5428</v>
      </c>
      <c r="C49" s="518" t="s">
        <v>5465</v>
      </c>
      <c r="D49" s="518" t="s">
        <v>20404</v>
      </c>
      <c r="E49" s="519" t="s">
        <v>144</v>
      </c>
      <c r="F49" s="518" t="s">
        <v>144</v>
      </c>
      <c r="G49" s="518" t="s">
        <v>20416</v>
      </c>
      <c r="H49" s="518" t="s">
        <v>5476</v>
      </c>
      <c r="I49" s="518" t="s">
        <v>5431</v>
      </c>
      <c r="J49" s="518" t="s">
        <v>5432</v>
      </c>
      <c r="K49" s="519" t="s">
        <v>16071</v>
      </c>
      <c r="L49" s="518" t="s">
        <v>5433</v>
      </c>
    </row>
    <row r="50" spans="1:12" ht="15.75">
      <c r="A50" s="518" t="s">
        <v>5427</v>
      </c>
      <c r="B50" s="518" t="s">
        <v>5428</v>
      </c>
      <c r="C50" s="518" t="s">
        <v>5465</v>
      </c>
      <c r="D50" s="518" t="s">
        <v>20404</v>
      </c>
      <c r="E50" s="519" t="s">
        <v>144</v>
      </c>
      <c r="F50" s="518" t="s">
        <v>144</v>
      </c>
      <c r="G50" s="518" t="s">
        <v>20417</v>
      </c>
      <c r="H50" s="518" t="s">
        <v>5477</v>
      </c>
      <c r="I50" s="518" t="s">
        <v>5431</v>
      </c>
      <c r="J50" s="518" t="s">
        <v>5432</v>
      </c>
      <c r="K50" s="519" t="s">
        <v>31864</v>
      </c>
      <c r="L50" s="518" t="s">
        <v>5433</v>
      </c>
    </row>
    <row r="51" spans="1:12" ht="15.75">
      <c r="A51" s="518" t="s">
        <v>5427</v>
      </c>
      <c r="B51" s="518" t="s">
        <v>5428</v>
      </c>
      <c r="C51" s="518" t="s">
        <v>5465</v>
      </c>
      <c r="D51" s="518" t="s">
        <v>20404</v>
      </c>
      <c r="E51" s="519" t="s">
        <v>144</v>
      </c>
      <c r="F51" s="518" t="s">
        <v>144</v>
      </c>
      <c r="G51" s="518" t="s">
        <v>20419</v>
      </c>
      <c r="H51" s="518" t="s">
        <v>5478</v>
      </c>
      <c r="I51" s="518" t="s">
        <v>5431</v>
      </c>
      <c r="J51" s="518" t="s">
        <v>5432</v>
      </c>
      <c r="K51" s="519" t="s">
        <v>21575</v>
      </c>
      <c r="L51" s="518" t="s">
        <v>5433</v>
      </c>
    </row>
    <row r="52" spans="1:12" ht="15.75">
      <c r="A52" s="518" t="s">
        <v>5427</v>
      </c>
      <c r="B52" s="518" t="s">
        <v>5428</v>
      </c>
      <c r="C52" s="518" t="s">
        <v>5465</v>
      </c>
      <c r="D52" s="518" t="s">
        <v>20404</v>
      </c>
      <c r="E52" s="519" t="s">
        <v>144</v>
      </c>
      <c r="F52" s="518" t="s">
        <v>144</v>
      </c>
      <c r="G52" s="518" t="s">
        <v>20420</v>
      </c>
      <c r="H52" s="518" t="s">
        <v>5479</v>
      </c>
      <c r="I52" s="518" t="s">
        <v>5431</v>
      </c>
      <c r="J52" s="518" t="s">
        <v>5432</v>
      </c>
      <c r="K52" s="519" t="s">
        <v>17965</v>
      </c>
      <c r="L52" s="518" t="s">
        <v>5433</v>
      </c>
    </row>
    <row r="53" spans="1:12" ht="15.75">
      <c r="A53" s="518" t="s">
        <v>5427</v>
      </c>
      <c r="B53" s="518" t="s">
        <v>5428</v>
      </c>
      <c r="C53" s="518" t="s">
        <v>5465</v>
      </c>
      <c r="D53" s="518" t="s">
        <v>20404</v>
      </c>
      <c r="E53" s="519" t="s">
        <v>144</v>
      </c>
      <c r="F53" s="518" t="s">
        <v>144</v>
      </c>
      <c r="G53" s="518" t="s">
        <v>20421</v>
      </c>
      <c r="H53" s="518" t="s">
        <v>5480</v>
      </c>
      <c r="I53" s="518" t="s">
        <v>5431</v>
      </c>
      <c r="J53" s="518" t="s">
        <v>5432</v>
      </c>
      <c r="K53" s="519" t="s">
        <v>22082</v>
      </c>
      <c r="L53" s="518" t="s">
        <v>5433</v>
      </c>
    </row>
    <row r="54" spans="1:12" ht="15.75">
      <c r="A54" s="518" t="s">
        <v>5427</v>
      </c>
      <c r="B54" s="518" t="s">
        <v>5428</v>
      </c>
      <c r="C54" s="518" t="s">
        <v>5465</v>
      </c>
      <c r="D54" s="518" t="s">
        <v>20404</v>
      </c>
      <c r="E54" s="519" t="s">
        <v>144</v>
      </c>
      <c r="F54" s="518" t="s">
        <v>144</v>
      </c>
      <c r="G54" s="518" t="s">
        <v>20422</v>
      </c>
      <c r="H54" s="518" t="s">
        <v>5481</v>
      </c>
      <c r="I54" s="518" t="s">
        <v>5431</v>
      </c>
      <c r="J54" s="518" t="s">
        <v>5432</v>
      </c>
      <c r="K54" s="519" t="s">
        <v>31865</v>
      </c>
      <c r="L54" s="518" t="s">
        <v>5433</v>
      </c>
    </row>
    <row r="55" spans="1:12" ht="15.75">
      <c r="A55" s="518" t="s">
        <v>5427</v>
      </c>
      <c r="B55" s="518" t="s">
        <v>5428</v>
      </c>
      <c r="C55" s="518" t="s">
        <v>5465</v>
      </c>
      <c r="D55" s="518" t="s">
        <v>20404</v>
      </c>
      <c r="E55" s="519" t="s">
        <v>144</v>
      </c>
      <c r="F55" s="518" t="s">
        <v>144</v>
      </c>
      <c r="G55" s="518" t="s">
        <v>20423</v>
      </c>
      <c r="H55" s="518" t="s">
        <v>5482</v>
      </c>
      <c r="I55" s="518" t="s">
        <v>5431</v>
      </c>
      <c r="J55" s="518" t="s">
        <v>5432</v>
      </c>
      <c r="K55" s="519" t="s">
        <v>31866</v>
      </c>
      <c r="L55" s="518" t="s">
        <v>5433</v>
      </c>
    </row>
    <row r="56" spans="1:12" ht="15.75">
      <c r="A56" s="518" t="s">
        <v>5427</v>
      </c>
      <c r="B56" s="518" t="s">
        <v>5428</v>
      </c>
      <c r="C56" s="518" t="s">
        <v>5465</v>
      </c>
      <c r="D56" s="518" t="s">
        <v>20404</v>
      </c>
      <c r="E56" s="519" t="s">
        <v>144</v>
      </c>
      <c r="F56" s="518" t="s">
        <v>144</v>
      </c>
      <c r="G56" s="518" t="s">
        <v>20424</v>
      </c>
      <c r="H56" s="518" t="s">
        <v>5483</v>
      </c>
      <c r="I56" s="518" t="s">
        <v>5431</v>
      </c>
      <c r="J56" s="518" t="s">
        <v>5432</v>
      </c>
      <c r="K56" s="519" t="s">
        <v>31867</v>
      </c>
      <c r="L56" s="518" t="s">
        <v>5433</v>
      </c>
    </row>
    <row r="57" spans="1:12" ht="15.75">
      <c r="A57" s="518" t="s">
        <v>5427</v>
      </c>
      <c r="B57" s="518" t="s">
        <v>5428</v>
      </c>
      <c r="C57" s="518" t="s">
        <v>5465</v>
      </c>
      <c r="D57" s="518" t="s">
        <v>20404</v>
      </c>
      <c r="E57" s="519" t="s">
        <v>144</v>
      </c>
      <c r="F57" s="518" t="s">
        <v>144</v>
      </c>
      <c r="G57" s="518" t="s">
        <v>20425</v>
      </c>
      <c r="H57" s="518" t="s">
        <v>5484</v>
      </c>
      <c r="I57" s="518" t="s">
        <v>5431</v>
      </c>
      <c r="J57" s="518" t="s">
        <v>5432</v>
      </c>
      <c r="K57" s="519" t="s">
        <v>31868</v>
      </c>
      <c r="L57" s="518" t="s">
        <v>5433</v>
      </c>
    </row>
    <row r="58" spans="1:12" ht="15.75">
      <c r="A58" s="518" t="s">
        <v>5427</v>
      </c>
      <c r="B58" s="518" t="s">
        <v>5428</v>
      </c>
      <c r="C58" s="518" t="s">
        <v>5465</v>
      </c>
      <c r="D58" s="518" t="s">
        <v>20404</v>
      </c>
      <c r="E58" s="519" t="s">
        <v>144</v>
      </c>
      <c r="F58" s="518" t="s">
        <v>144</v>
      </c>
      <c r="G58" s="518" t="s">
        <v>20426</v>
      </c>
      <c r="H58" s="518" t="s">
        <v>5485</v>
      </c>
      <c r="I58" s="518" t="s">
        <v>5431</v>
      </c>
      <c r="J58" s="518" t="s">
        <v>5432</v>
      </c>
      <c r="K58" s="519" t="s">
        <v>31869</v>
      </c>
      <c r="L58" s="518" t="s">
        <v>5433</v>
      </c>
    </row>
    <row r="59" spans="1:12" ht="15.75">
      <c r="A59" s="518" t="s">
        <v>5427</v>
      </c>
      <c r="B59" s="518" t="s">
        <v>5428</v>
      </c>
      <c r="C59" s="518" t="s">
        <v>5486</v>
      </c>
      <c r="D59" s="518" t="s">
        <v>20428</v>
      </c>
      <c r="E59" s="519" t="s">
        <v>144</v>
      </c>
      <c r="F59" s="518" t="s">
        <v>144</v>
      </c>
      <c r="G59" s="518" t="s">
        <v>20429</v>
      </c>
      <c r="H59" s="518" t="s">
        <v>5487</v>
      </c>
      <c r="I59" s="518" t="s">
        <v>5431</v>
      </c>
      <c r="J59" s="518" t="s">
        <v>5503</v>
      </c>
      <c r="K59" s="519" t="s">
        <v>18737</v>
      </c>
      <c r="L59" s="518" t="s">
        <v>5433</v>
      </c>
    </row>
    <row r="60" spans="1:12" ht="15.75">
      <c r="A60" s="518" t="s">
        <v>5427</v>
      </c>
      <c r="B60" s="518" t="s">
        <v>5428</v>
      </c>
      <c r="C60" s="518" t="s">
        <v>5486</v>
      </c>
      <c r="D60" s="518" t="s">
        <v>20428</v>
      </c>
      <c r="E60" s="519" t="s">
        <v>144</v>
      </c>
      <c r="F60" s="518" t="s">
        <v>144</v>
      </c>
      <c r="G60" s="518" t="s">
        <v>20431</v>
      </c>
      <c r="H60" s="518" t="s">
        <v>5488</v>
      </c>
      <c r="I60" s="518" t="s">
        <v>5431</v>
      </c>
      <c r="J60" s="518" t="s">
        <v>5503</v>
      </c>
      <c r="K60" s="519" t="s">
        <v>31870</v>
      </c>
      <c r="L60" s="518" t="s">
        <v>5433</v>
      </c>
    </row>
    <row r="61" spans="1:12" ht="15.75">
      <c r="A61" s="518" t="s">
        <v>5427</v>
      </c>
      <c r="B61" s="518" t="s">
        <v>5428</v>
      </c>
      <c r="C61" s="518" t="s">
        <v>5486</v>
      </c>
      <c r="D61" s="518" t="s">
        <v>20428</v>
      </c>
      <c r="E61" s="519" t="s">
        <v>144</v>
      </c>
      <c r="F61" s="518" t="s">
        <v>144</v>
      </c>
      <c r="G61" s="518" t="s">
        <v>20432</v>
      </c>
      <c r="H61" s="518" t="s">
        <v>5489</v>
      </c>
      <c r="I61" s="518" t="s">
        <v>5431</v>
      </c>
      <c r="J61" s="518" t="s">
        <v>5503</v>
      </c>
      <c r="K61" s="519" t="s">
        <v>23607</v>
      </c>
      <c r="L61" s="518" t="s">
        <v>5433</v>
      </c>
    </row>
    <row r="62" spans="1:12" ht="15.75">
      <c r="A62" s="518" t="s">
        <v>5427</v>
      </c>
      <c r="B62" s="518" t="s">
        <v>5428</v>
      </c>
      <c r="C62" s="518" t="s">
        <v>5486</v>
      </c>
      <c r="D62" s="518" t="s">
        <v>20428</v>
      </c>
      <c r="E62" s="519" t="s">
        <v>144</v>
      </c>
      <c r="F62" s="518" t="s">
        <v>144</v>
      </c>
      <c r="G62" s="518" t="s">
        <v>20433</v>
      </c>
      <c r="H62" s="518" t="s">
        <v>5490</v>
      </c>
      <c r="I62" s="518" t="s">
        <v>5431</v>
      </c>
      <c r="J62" s="518" t="s">
        <v>5503</v>
      </c>
      <c r="K62" s="519" t="s">
        <v>31871</v>
      </c>
      <c r="L62" s="518" t="s">
        <v>5433</v>
      </c>
    </row>
    <row r="63" spans="1:12" ht="15.75">
      <c r="A63" s="518" t="s">
        <v>5427</v>
      </c>
      <c r="B63" s="518" t="s">
        <v>5428</v>
      </c>
      <c r="C63" s="518" t="s">
        <v>5486</v>
      </c>
      <c r="D63" s="518" t="s">
        <v>20428</v>
      </c>
      <c r="E63" s="519" t="s">
        <v>144</v>
      </c>
      <c r="F63" s="518" t="s">
        <v>144</v>
      </c>
      <c r="G63" s="518" t="s">
        <v>20434</v>
      </c>
      <c r="H63" s="518" t="s">
        <v>5491</v>
      </c>
      <c r="I63" s="518" t="s">
        <v>5431</v>
      </c>
      <c r="J63" s="518" t="s">
        <v>5503</v>
      </c>
      <c r="K63" s="519" t="s">
        <v>31872</v>
      </c>
      <c r="L63" s="518" t="s">
        <v>5433</v>
      </c>
    </row>
    <row r="64" spans="1:12" ht="15.75">
      <c r="A64" s="518" t="s">
        <v>5427</v>
      </c>
      <c r="B64" s="518" t="s">
        <v>5428</v>
      </c>
      <c r="C64" s="518" t="s">
        <v>5486</v>
      </c>
      <c r="D64" s="518" t="s">
        <v>20428</v>
      </c>
      <c r="E64" s="519" t="s">
        <v>144</v>
      </c>
      <c r="F64" s="518" t="s">
        <v>144</v>
      </c>
      <c r="G64" s="518" t="s">
        <v>20435</v>
      </c>
      <c r="H64" s="518" t="s">
        <v>5492</v>
      </c>
      <c r="I64" s="518" t="s">
        <v>5431</v>
      </c>
      <c r="J64" s="518" t="s">
        <v>5503</v>
      </c>
      <c r="K64" s="519" t="s">
        <v>31873</v>
      </c>
      <c r="L64" s="518" t="s">
        <v>5433</v>
      </c>
    </row>
    <row r="65" spans="1:12" ht="15.75">
      <c r="A65" s="518" t="s">
        <v>5427</v>
      </c>
      <c r="B65" s="518" t="s">
        <v>5428</v>
      </c>
      <c r="C65" s="518" t="s">
        <v>5486</v>
      </c>
      <c r="D65" s="518" t="s">
        <v>20428</v>
      </c>
      <c r="E65" s="519" t="s">
        <v>144</v>
      </c>
      <c r="F65" s="518" t="s">
        <v>144</v>
      </c>
      <c r="G65" s="518" t="s">
        <v>20436</v>
      </c>
      <c r="H65" s="518" t="s">
        <v>5493</v>
      </c>
      <c r="I65" s="518" t="s">
        <v>5431</v>
      </c>
      <c r="J65" s="518" t="s">
        <v>5432</v>
      </c>
      <c r="K65" s="519" t="s">
        <v>31874</v>
      </c>
      <c r="L65" s="518" t="s">
        <v>5433</v>
      </c>
    </row>
    <row r="66" spans="1:12" ht="15.75">
      <c r="A66" s="518" t="s">
        <v>5427</v>
      </c>
      <c r="B66" s="518" t="s">
        <v>5428</v>
      </c>
      <c r="C66" s="518" t="s">
        <v>5486</v>
      </c>
      <c r="D66" s="518" t="s">
        <v>20428</v>
      </c>
      <c r="E66" s="519" t="s">
        <v>144</v>
      </c>
      <c r="F66" s="518" t="s">
        <v>144</v>
      </c>
      <c r="G66" s="518" t="s">
        <v>20437</v>
      </c>
      <c r="H66" s="518" t="s">
        <v>5494</v>
      </c>
      <c r="I66" s="518" t="s">
        <v>5431</v>
      </c>
      <c r="J66" s="518" t="s">
        <v>5503</v>
      </c>
      <c r="K66" s="519" t="s">
        <v>31875</v>
      </c>
      <c r="L66" s="518" t="s">
        <v>5433</v>
      </c>
    </row>
    <row r="67" spans="1:12" ht="15.75">
      <c r="A67" s="518" t="s">
        <v>5427</v>
      </c>
      <c r="B67" s="518" t="s">
        <v>5428</v>
      </c>
      <c r="C67" s="518" t="s">
        <v>5486</v>
      </c>
      <c r="D67" s="518" t="s">
        <v>20428</v>
      </c>
      <c r="E67" s="519" t="s">
        <v>144</v>
      </c>
      <c r="F67" s="518" t="s">
        <v>144</v>
      </c>
      <c r="G67" s="518" t="s">
        <v>20439</v>
      </c>
      <c r="H67" s="518" t="s">
        <v>5495</v>
      </c>
      <c r="I67" s="518" t="s">
        <v>5431</v>
      </c>
      <c r="J67" s="518" t="s">
        <v>5503</v>
      </c>
      <c r="K67" s="519" t="s">
        <v>31876</v>
      </c>
      <c r="L67" s="518" t="s">
        <v>5433</v>
      </c>
    </row>
    <row r="68" spans="1:12" ht="15.75">
      <c r="A68" s="518" t="s">
        <v>5427</v>
      </c>
      <c r="B68" s="518" t="s">
        <v>5428</v>
      </c>
      <c r="C68" s="518" t="s">
        <v>5486</v>
      </c>
      <c r="D68" s="518" t="s">
        <v>20428</v>
      </c>
      <c r="E68" s="519" t="s">
        <v>144</v>
      </c>
      <c r="F68" s="518" t="s">
        <v>144</v>
      </c>
      <c r="G68" s="518" t="s">
        <v>20440</v>
      </c>
      <c r="H68" s="518" t="s">
        <v>5496</v>
      </c>
      <c r="I68" s="518" t="s">
        <v>5431</v>
      </c>
      <c r="J68" s="518" t="s">
        <v>5503</v>
      </c>
      <c r="K68" s="519" t="s">
        <v>31877</v>
      </c>
      <c r="L68" s="518" t="s">
        <v>5433</v>
      </c>
    </row>
    <row r="69" spans="1:12" ht="15.75">
      <c r="A69" s="518" t="s">
        <v>5427</v>
      </c>
      <c r="B69" s="518" t="s">
        <v>5428</v>
      </c>
      <c r="C69" s="518" t="s">
        <v>5486</v>
      </c>
      <c r="D69" s="518" t="s">
        <v>20428</v>
      </c>
      <c r="E69" s="519" t="s">
        <v>144</v>
      </c>
      <c r="F69" s="518" t="s">
        <v>144</v>
      </c>
      <c r="G69" s="518" t="s">
        <v>20441</v>
      </c>
      <c r="H69" s="518" t="s">
        <v>5497</v>
      </c>
      <c r="I69" s="518" t="s">
        <v>5431</v>
      </c>
      <c r="J69" s="518" t="s">
        <v>5503</v>
      </c>
      <c r="K69" s="519" t="s">
        <v>31878</v>
      </c>
      <c r="L69" s="518" t="s">
        <v>5433</v>
      </c>
    </row>
    <row r="70" spans="1:12" ht="15.75">
      <c r="A70" s="518" t="s">
        <v>5427</v>
      </c>
      <c r="B70" s="518" t="s">
        <v>5428</v>
      </c>
      <c r="C70" s="518" t="s">
        <v>5486</v>
      </c>
      <c r="D70" s="518" t="s">
        <v>20428</v>
      </c>
      <c r="E70" s="519" t="s">
        <v>144</v>
      </c>
      <c r="F70" s="518" t="s">
        <v>144</v>
      </c>
      <c r="G70" s="518" t="s">
        <v>20442</v>
      </c>
      <c r="H70" s="518" t="s">
        <v>5498</v>
      </c>
      <c r="I70" s="518" t="s">
        <v>5431</v>
      </c>
      <c r="J70" s="518" t="s">
        <v>5503</v>
      </c>
      <c r="K70" s="519" t="s">
        <v>31879</v>
      </c>
      <c r="L70" s="518" t="s">
        <v>5433</v>
      </c>
    </row>
    <row r="71" spans="1:12" ht="15.75">
      <c r="A71" s="518" t="s">
        <v>5427</v>
      </c>
      <c r="B71" s="518" t="s">
        <v>5428</v>
      </c>
      <c r="C71" s="518" t="s">
        <v>5486</v>
      </c>
      <c r="D71" s="518" t="s">
        <v>20428</v>
      </c>
      <c r="E71" s="519" t="s">
        <v>144</v>
      </c>
      <c r="F71" s="518" t="s">
        <v>144</v>
      </c>
      <c r="G71" s="518" t="s">
        <v>20443</v>
      </c>
      <c r="H71" s="518" t="s">
        <v>5499</v>
      </c>
      <c r="I71" s="518" t="s">
        <v>5431</v>
      </c>
      <c r="J71" s="518" t="s">
        <v>5432</v>
      </c>
      <c r="K71" s="519" t="s">
        <v>31880</v>
      </c>
      <c r="L71" s="518" t="s">
        <v>5433</v>
      </c>
    </row>
    <row r="72" spans="1:12" ht="15.75">
      <c r="A72" s="518" t="s">
        <v>5427</v>
      </c>
      <c r="B72" s="518" t="s">
        <v>5428</v>
      </c>
      <c r="C72" s="518" t="s">
        <v>5486</v>
      </c>
      <c r="D72" s="518" t="s">
        <v>20428</v>
      </c>
      <c r="E72" s="519" t="s">
        <v>144</v>
      </c>
      <c r="F72" s="518" t="s">
        <v>144</v>
      </c>
      <c r="G72" s="518" t="s">
        <v>20444</v>
      </c>
      <c r="H72" s="518" t="s">
        <v>5500</v>
      </c>
      <c r="I72" s="518" t="s">
        <v>5431</v>
      </c>
      <c r="J72" s="518" t="s">
        <v>5432</v>
      </c>
      <c r="K72" s="519" t="s">
        <v>31881</v>
      </c>
      <c r="L72" s="518" t="s">
        <v>5433</v>
      </c>
    </row>
    <row r="73" spans="1:12" ht="15.75">
      <c r="A73" s="518" t="s">
        <v>5427</v>
      </c>
      <c r="B73" s="518" t="s">
        <v>5428</v>
      </c>
      <c r="C73" s="518" t="s">
        <v>5486</v>
      </c>
      <c r="D73" s="518" t="s">
        <v>20428</v>
      </c>
      <c r="E73" s="519" t="s">
        <v>144</v>
      </c>
      <c r="F73" s="518" t="s">
        <v>144</v>
      </c>
      <c r="G73" s="518" t="s">
        <v>20445</v>
      </c>
      <c r="H73" s="518" t="s">
        <v>5501</v>
      </c>
      <c r="I73" s="518" t="s">
        <v>5502</v>
      </c>
      <c r="J73" s="518" t="s">
        <v>5503</v>
      </c>
      <c r="K73" s="519" t="s">
        <v>17048</v>
      </c>
      <c r="L73" s="518" t="s">
        <v>5433</v>
      </c>
    </row>
    <row r="74" spans="1:12" ht="15.75">
      <c r="A74" s="518" t="s">
        <v>5427</v>
      </c>
      <c r="B74" s="518" t="s">
        <v>5428</v>
      </c>
      <c r="C74" s="518" t="s">
        <v>5486</v>
      </c>
      <c r="D74" s="518" t="s">
        <v>20428</v>
      </c>
      <c r="E74" s="519" t="s">
        <v>144</v>
      </c>
      <c r="F74" s="518" t="s">
        <v>144</v>
      </c>
      <c r="G74" s="518" t="s">
        <v>20446</v>
      </c>
      <c r="H74" s="518" t="s">
        <v>5504</v>
      </c>
      <c r="I74" s="518" t="s">
        <v>5502</v>
      </c>
      <c r="J74" s="518" t="s">
        <v>5503</v>
      </c>
      <c r="K74" s="519" t="s">
        <v>31882</v>
      </c>
      <c r="L74" s="518" t="s">
        <v>5433</v>
      </c>
    </row>
    <row r="75" spans="1:12" ht="15.75">
      <c r="A75" s="518" t="s">
        <v>5427</v>
      </c>
      <c r="B75" s="518" t="s">
        <v>5428</v>
      </c>
      <c r="C75" s="518" t="s">
        <v>5486</v>
      </c>
      <c r="D75" s="518" t="s">
        <v>20428</v>
      </c>
      <c r="E75" s="519" t="s">
        <v>144</v>
      </c>
      <c r="F75" s="518" t="s">
        <v>144</v>
      </c>
      <c r="G75" s="518" t="s">
        <v>20448</v>
      </c>
      <c r="H75" s="518" t="s">
        <v>5505</v>
      </c>
      <c r="I75" s="518" t="s">
        <v>5502</v>
      </c>
      <c r="J75" s="518" t="s">
        <v>5503</v>
      </c>
      <c r="K75" s="519" t="s">
        <v>31883</v>
      </c>
      <c r="L75" s="518" t="s">
        <v>5433</v>
      </c>
    </row>
    <row r="76" spans="1:12" ht="15.75">
      <c r="A76" s="518" t="s">
        <v>5427</v>
      </c>
      <c r="B76" s="518" t="s">
        <v>5428</v>
      </c>
      <c r="C76" s="518" t="s">
        <v>5486</v>
      </c>
      <c r="D76" s="518" t="s">
        <v>20428</v>
      </c>
      <c r="E76" s="519" t="s">
        <v>144</v>
      </c>
      <c r="F76" s="518" t="s">
        <v>144</v>
      </c>
      <c r="G76" s="518" t="s">
        <v>20450</v>
      </c>
      <c r="H76" s="518" t="s">
        <v>5506</v>
      </c>
      <c r="I76" s="518" t="s">
        <v>5502</v>
      </c>
      <c r="J76" s="518" t="s">
        <v>5503</v>
      </c>
      <c r="K76" s="519" t="s">
        <v>18363</v>
      </c>
      <c r="L76" s="518" t="s">
        <v>5433</v>
      </c>
    </row>
    <row r="77" spans="1:12" ht="15.75">
      <c r="A77" s="518" t="s">
        <v>5427</v>
      </c>
      <c r="B77" s="518" t="s">
        <v>5428</v>
      </c>
      <c r="C77" s="518" t="s">
        <v>5486</v>
      </c>
      <c r="D77" s="518" t="s">
        <v>20428</v>
      </c>
      <c r="E77" s="519" t="s">
        <v>144</v>
      </c>
      <c r="F77" s="518" t="s">
        <v>144</v>
      </c>
      <c r="G77" s="518" t="s">
        <v>20451</v>
      </c>
      <c r="H77" s="518" t="s">
        <v>5507</v>
      </c>
      <c r="I77" s="518" t="s">
        <v>5502</v>
      </c>
      <c r="J77" s="518" t="s">
        <v>5503</v>
      </c>
      <c r="K77" s="519" t="s">
        <v>23595</v>
      </c>
      <c r="L77" s="518" t="s">
        <v>5433</v>
      </c>
    </row>
    <row r="78" spans="1:12" ht="15.75">
      <c r="A78" s="518" t="s">
        <v>5427</v>
      </c>
      <c r="B78" s="518" t="s">
        <v>5428</v>
      </c>
      <c r="C78" s="518" t="s">
        <v>5486</v>
      </c>
      <c r="D78" s="518" t="s">
        <v>20428</v>
      </c>
      <c r="E78" s="519" t="s">
        <v>144</v>
      </c>
      <c r="F78" s="518" t="s">
        <v>144</v>
      </c>
      <c r="G78" s="518" t="s">
        <v>20453</v>
      </c>
      <c r="H78" s="518" t="s">
        <v>5508</v>
      </c>
      <c r="I78" s="518" t="s">
        <v>5502</v>
      </c>
      <c r="J78" s="518" t="s">
        <v>5503</v>
      </c>
      <c r="K78" s="519" t="s">
        <v>26566</v>
      </c>
      <c r="L78" s="518" t="s">
        <v>5433</v>
      </c>
    </row>
    <row r="79" spans="1:12" ht="15.75">
      <c r="A79" s="518" t="s">
        <v>5427</v>
      </c>
      <c r="B79" s="518" t="s">
        <v>5428</v>
      </c>
      <c r="C79" s="518" t="s">
        <v>5486</v>
      </c>
      <c r="D79" s="518" t="s">
        <v>20428</v>
      </c>
      <c r="E79" s="519" t="s">
        <v>144</v>
      </c>
      <c r="F79" s="518" t="s">
        <v>144</v>
      </c>
      <c r="G79" s="518" t="s">
        <v>20454</v>
      </c>
      <c r="H79" s="518" t="s">
        <v>5509</v>
      </c>
      <c r="I79" s="518" t="s">
        <v>5502</v>
      </c>
      <c r="J79" s="518" t="s">
        <v>5503</v>
      </c>
      <c r="K79" s="519" t="s">
        <v>31884</v>
      </c>
      <c r="L79" s="518" t="s">
        <v>5433</v>
      </c>
    </row>
    <row r="80" spans="1:12" ht="15.75">
      <c r="A80" s="518" t="s">
        <v>5427</v>
      </c>
      <c r="B80" s="518" t="s">
        <v>5428</v>
      </c>
      <c r="C80" s="518" t="s">
        <v>5486</v>
      </c>
      <c r="D80" s="518" t="s">
        <v>20428</v>
      </c>
      <c r="E80" s="519" t="s">
        <v>144</v>
      </c>
      <c r="F80" s="518" t="s">
        <v>144</v>
      </c>
      <c r="G80" s="518" t="s">
        <v>20455</v>
      </c>
      <c r="H80" s="518" t="s">
        <v>5510</v>
      </c>
      <c r="I80" s="518" t="s">
        <v>5502</v>
      </c>
      <c r="J80" s="518" t="s">
        <v>5503</v>
      </c>
      <c r="K80" s="519" t="s">
        <v>12838</v>
      </c>
      <c r="L80" s="518" t="s">
        <v>5433</v>
      </c>
    </row>
    <row r="81" spans="1:12" ht="15.75">
      <c r="A81" s="518" t="s">
        <v>5427</v>
      </c>
      <c r="B81" s="518" t="s">
        <v>5428</v>
      </c>
      <c r="C81" s="518" t="s">
        <v>5486</v>
      </c>
      <c r="D81" s="518" t="s">
        <v>20428</v>
      </c>
      <c r="E81" s="519" t="s">
        <v>144</v>
      </c>
      <c r="F81" s="518" t="s">
        <v>144</v>
      </c>
      <c r="G81" s="518" t="s">
        <v>20456</v>
      </c>
      <c r="H81" s="518" t="s">
        <v>5511</v>
      </c>
      <c r="I81" s="518" t="s">
        <v>5502</v>
      </c>
      <c r="J81" s="518" t="s">
        <v>5503</v>
      </c>
      <c r="K81" s="519" t="s">
        <v>31885</v>
      </c>
      <c r="L81" s="518" t="s">
        <v>5433</v>
      </c>
    </row>
    <row r="82" spans="1:12" ht="15.75">
      <c r="A82" s="518" t="s">
        <v>5427</v>
      </c>
      <c r="B82" s="518" t="s">
        <v>5428</v>
      </c>
      <c r="C82" s="518" t="s">
        <v>5486</v>
      </c>
      <c r="D82" s="518" t="s">
        <v>20428</v>
      </c>
      <c r="E82" s="519" t="s">
        <v>144</v>
      </c>
      <c r="F82" s="518" t="s">
        <v>144</v>
      </c>
      <c r="G82" s="518" t="s">
        <v>20458</v>
      </c>
      <c r="H82" s="518" t="s">
        <v>5512</v>
      </c>
      <c r="I82" s="518" t="s">
        <v>5431</v>
      </c>
      <c r="J82" s="518" t="s">
        <v>5503</v>
      </c>
      <c r="K82" s="519" t="s">
        <v>19367</v>
      </c>
      <c r="L82" s="518" t="s">
        <v>5433</v>
      </c>
    </row>
    <row r="83" spans="1:12" ht="15.75">
      <c r="A83" s="518" t="s">
        <v>5427</v>
      </c>
      <c r="B83" s="518" t="s">
        <v>5428</v>
      </c>
      <c r="C83" s="518" t="s">
        <v>5486</v>
      </c>
      <c r="D83" s="518" t="s">
        <v>20428</v>
      </c>
      <c r="E83" s="519" t="s">
        <v>144</v>
      </c>
      <c r="F83" s="518" t="s">
        <v>144</v>
      </c>
      <c r="G83" s="518" t="s">
        <v>20460</v>
      </c>
      <c r="H83" s="518" t="s">
        <v>5513</v>
      </c>
      <c r="I83" s="518" t="s">
        <v>5431</v>
      </c>
      <c r="J83" s="518" t="s">
        <v>5503</v>
      </c>
      <c r="K83" s="519" t="s">
        <v>21475</v>
      </c>
      <c r="L83" s="518" t="s">
        <v>5433</v>
      </c>
    </row>
    <row r="84" spans="1:12" ht="15.75">
      <c r="A84" s="518" t="s">
        <v>5427</v>
      </c>
      <c r="B84" s="518" t="s">
        <v>5428</v>
      </c>
      <c r="C84" s="518" t="s">
        <v>5486</v>
      </c>
      <c r="D84" s="518" t="s">
        <v>20428</v>
      </c>
      <c r="E84" s="519" t="s">
        <v>144</v>
      </c>
      <c r="F84" s="518" t="s">
        <v>144</v>
      </c>
      <c r="G84" s="518" t="s">
        <v>20461</v>
      </c>
      <c r="H84" s="518" t="s">
        <v>5514</v>
      </c>
      <c r="I84" s="518" t="s">
        <v>5431</v>
      </c>
      <c r="J84" s="518" t="s">
        <v>5503</v>
      </c>
      <c r="K84" s="519" t="s">
        <v>14273</v>
      </c>
      <c r="L84" s="518" t="s">
        <v>5433</v>
      </c>
    </row>
    <row r="85" spans="1:12" ht="15.75">
      <c r="A85" s="518" t="s">
        <v>5427</v>
      </c>
      <c r="B85" s="518" t="s">
        <v>5428</v>
      </c>
      <c r="C85" s="518" t="s">
        <v>5486</v>
      </c>
      <c r="D85" s="518" t="s">
        <v>20428</v>
      </c>
      <c r="E85" s="519" t="s">
        <v>144</v>
      </c>
      <c r="F85" s="518" t="s">
        <v>144</v>
      </c>
      <c r="G85" s="518" t="s">
        <v>20462</v>
      </c>
      <c r="H85" s="518" t="s">
        <v>5515</v>
      </c>
      <c r="I85" s="518" t="s">
        <v>5431</v>
      </c>
      <c r="J85" s="518" t="s">
        <v>5503</v>
      </c>
      <c r="K85" s="519" t="s">
        <v>21008</v>
      </c>
      <c r="L85" s="518" t="s">
        <v>5433</v>
      </c>
    </row>
    <row r="86" spans="1:12" ht="15.75">
      <c r="A86" s="518" t="s">
        <v>5427</v>
      </c>
      <c r="B86" s="518" t="s">
        <v>5428</v>
      </c>
      <c r="C86" s="518" t="s">
        <v>5486</v>
      </c>
      <c r="D86" s="518" t="s">
        <v>20428</v>
      </c>
      <c r="E86" s="519" t="s">
        <v>144</v>
      </c>
      <c r="F86" s="518" t="s">
        <v>144</v>
      </c>
      <c r="G86" s="518" t="s">
        <v>20464</v>
      </c>
      <c r="H86" s="518" t="s">
        <v>5516</v>
      </c>
      <c r="I86" s="518" t="s">
        <v>5431</v>
      </c>
      <c r="J86" s="518" t="s">
        <v>5503</v>
      </c>
      <c r="K86" s="519" t="s">
        <v>22100</v>
      </c>
      <c r="L86" s="518" t="s">
        <v>5433</v>
      </c>
    </row>
    <row r="87" spans="1:12" ht="15.75">
      <c r="A87" s="518" t="s">
        <v>5427</v>
      </c>
      <c r="B87" s="518" t="s">
        <v>5428</v>
      </c>
      <c r="C87" s="518" t="s">
        <v>5486</v>
      </c>
      <c r="D87" s="518" t="s">
        <v>20428</v>
      </c>
      <c r="E87" s="519" t="s">
        <v>144</v>
      </c>
      <c r="F87" s="518" t="s">
        <v>144</v>
      </c>
      <c r="G87" s="518" t="s">
        <v>20465</v>
      </c>
      <c r="H87" s="518" t="s">
        <v>5517</v>
      </c>
      <c r="I87" s="518" t="s">
        <v>5431</v>
      </c>
      <c r="J87" s="518" t="s">
        <v>5503</v>
      </c>
      <c r="K87" s="519" t="s">
        <v>20618</v>
      </c>
      <c r="L87" s="518" t="s">
        <v>5433</v>
      </c>
    </row>
    <row r="88" spans="1:12" ht="15.75">
      <c r="A88" s="518" t="s">
        <v>5427</v>
      </c>
      <c r="B88" s="518" t="s">
        <v>5428</v>
      </c>
      <c r="C88" s="518" t="s">
        <v>5486</v>
      </c>
      <c r="D88" s="518" t="s">
        <v>20428</v>
      </c>
      <c r="E88" s="519" t="s">
        <v>144</v>
      </c>
      <c r="F88" s="518" t="s">
        <v>144</v>
      </c>
      <c r="G88" s="518" t="s">
        <v>20466</v>
      </c>
      <c r="H88" s="518" t="s">
        <v>5518</v>
      </c>
      <c r="I88" s="518" t="s">
        <v>5431</v>
      </c>
      <c r="J88" s="518" t="s">
        <v>5432</v>
      </c>
      <c r="K88" s="519" t="s">
        <v>26229</v>
      </c>
      <c r="L88" s="518" t="s">
        <v>5433</v>
      </c>
    </row>
    <row r="89" spans="1:12" ht="15.75">
      <c r="A89" s="518" t="s">
        <v>5427</v>
      </c>
      <c r="B89" s="518" t="s">
        <v>5428</v>
      </c>
      <c r="C89" s="518" t="s">
        <v>5486</v>
      </c>
      <c r="D89" s="518" t="s">
        <v>20428</v>
      </c>
      <c r="E89" s="519" t="s">
        <v>144</v>
      </c>
      <c r="F89" s="518" t="s">
        <v>144</v>
      </c>
      <c r="G89" s="518" t="s">
        <v>20468</v>
      </c>
      <c r="H89" s="518" t="s">
        <v>5519</v>
      </c>
      <c r="I89" s="518" t="s">
        <v>5431</v>
      </c>
      <c r="J89" s="518" t="s">
        <v>5503</v>
      </c>
      <c r="K89" s="519" t="s">
        <v>15396</v>
      </c>
      <c r="L89" s="518" t="s">
        <v>5433</v>
      </c>
    </row>
    <row r="90" spans="1:12" ht="15.75">
      <c r="A90" s="518" t="s">
        <v>5427</v>
      </c>
      <c r="B90" s="518" t="s">
        <v>5428</v>
      </c>
      <c r="C90" s="518" t="s">
        <v>5486</v>
      </c>
      <c r="D90" s="518" t="s">
        <v>20428</v>
      </c>
      <c r="E90" s="519" t="s">
        <v>144</v>
      </c>
      <c r="F90" s="518" t="s">
        <v>144</v>
      </c>
      <c r="G90" s="518" t="s">
        <v>20469</v>
      </c>
      <c r="H90" s="518" t="s">
        <v>5520</v>
      </c>
      <c r="I90" s="518" t="s">
        <v>5431</v>
      </c>
      <c r="J90" s="518" t="s">
        <v>5503</v>
      </c>
      <c r="K90" s="519" t="s">
        <v>31886</v>
      </c>
      <c r="L90" s="518" t="s">
        <v>5433</v>
      </c>
    </row>
    <row r="91" spans="1:12" ht="15.75">
      <c r="A91" s="518" t="s">
        <v>5427</v>
      </c>
      <c r="B91" s="518" t="s">
        <v>5428</v>
      </c>
      <c r="C91" s="518" t="s">
        <v>5486</v>
      </c>
      <c r="D91" s="518" t="s">
        <v>20428</v>
      </c>
      <c r="E91" s="519" t="s">
        <v>144</v>
      </c>
      <c r="F91" s="518" t="s">
        <v>144</v>
      </c>
      <c r="G91" s="518" t="s">
        <v>20471</v>
      </c>
      <c r="H91" s="518" t="s">
        <v>5521</v>
      </c>
      <c r="I91" s="518" t="s">
        <v>5431</v>
      </c>
      <c r="J91" s="518" t="s">
        <v>5503</v>
      </c>
      <c r="K91" s="519" t="s">
        <v>31887</v>
      </c>
      <c r="L91" s="518" t="s">
        <v>5433</v>
      </c>
    </row>
    <row r="92" spans="1:12" ht="15.75">
      <c r="A92" s="518" t="s">
        <v>5427</v>
      </c>
      <c r="B92" s="518" t="s">
        <v>5428</v>
      </c>
      <c r="C92" s="518" t="s">
        <v>5486</v>
      </c>
      <c r="D92" s="518" t="s">
        <v>20428</v>
      </c>
      <c r="E92" s="519" t="s">
        <v>144</v>
      </c>
      <c r="F92" s="518" t="s">
        <v>144</v>
      </c>
      <c r="G92" s="518" t="s">
        <v>20472</v>
      </c>
      <c r="H92" s="518" t="s">
        <v>5522</v>
      </c>
      <c r="I92" s="518" t="s">
        <v>5431</v>
      </c>
      <c r="J92" s="518" t="s">
        <v>5503</v>
      </c>
      <c r="K92" s="519" t="s">
        <v>13894</v>
      </c>
      <c r="L92" s="518" t="s">
        <v>5433</v>
      </c>
    </row>
    <row r="93" spans="1:12" ht="15.75">
      <c r="A93" s="518" t="s">
        <v>5427</v>
      </c>
      <c r="B93" s="518" t="s">
        <v>5428</v>
      </c>
      <c r="C93" s="518" t="s">
        <v>5486</v>
      </c>
      <c r="D93" s="518" t="s">
        <v>20428</v>
      </c>
      <c r="E93" s="519" t="s">
        <v>144</v>
      </c>
      <c r="F93" s="518" t="s">
        <v>144</v>
      </c>
      <c r="G93" s="518" t="s">
        <v>20473</v>
      </c>
      <c r="H93" s="518" t="s">
        <v>5523</v>
      </c>
      <c r="I93" s="518" t="s">
        <v>5431</v>
      </c>
      <c r="J93" s="518" t="s">
        <v>5503</v>
      </c>
      <c r="K93" s="519" t="s">
        <v>17916</v>
      </c>
      <c r="L93" s="518" t="s">
        <v>5433</v>
      </c>
    </row>
    <row r="94" spans="1:12" ht="15.75">
      <c r="A94" s="518" t="s">
        <v>5427</v>
      </c>
      <c r="B94" s="518" t="s">
        <v>5428</v>
      </c>
      <c r="C94" s="518" t="s">
        <v>5486</v>
      </c>
      <c r="D94" s="518" t="s">
        <v>20428</v>
      </c>
      <c r="E94" s="519" t="s">
        <v>144</v>
      </c>
      <c r="F94" s="518" t="s">
        <v>144</v>
      </c>
      <c r="G94" s="518" t="s">
        <v>20474</v>
      </c>
      <c r="H94" s="518" t="s">
        <v>5524</v>
      </c>
      <c r="I94" s="518" t="s">
        <v>5431</v>
      </c>
      <c r="J94" s="518" t="s">
        <v>5432</v>
      </c>
      <c r="K94" s="519" t="s">
        <v>25923</v>
      </c>
      <c r="L94" s="518" t="s">
        <v>5433</v>
      </c>
    </row>
    <row r="95" spans="1:12" ht="15.75">
      <c r="A95" s="518" t="s">
        <v>5427</v>
      </c>
      <c r="B95" s="518" t="s">
        <v>5428</v>
      </c>
      <c r="C95" s="518" t="s">
        <v>5486</v>
      </c>
      <c r="D95" s="518" t="s">
        <v>20428</v>
      </c>
      <c r="E95" s="519" t="s">
        <v>144</v>
      </c>
      <c r="F95" s="518" t="s">
        <v>144</v>
      </c>
      <c r="G95" s="518" t="s">
        <v>20476</v>
      </c>
      <c r="H95" s="518" t="s">
        <v>5525</v>
      </c>
      <c r="I95" s="518" t="s">
        <v>5431</v>
      </c>
      <c r="J95" s="518" t="s">
        <v>5503</v>
      </c>
      <c r="K95" s="519" t="s">
        <v>17428</v>
      </c>
      <c r="L95" s="518" t="s">
        <v>5433</v>
      </c>
    </row>
    <row r="96" spans="1:12" ht="15.75">
      <c r="A96" s="518" t="s">
        <v>5427</v>
      </c>
      <c r="B96" s="518" t="s">
        <v>5428</v>
      </c>
      <c r="C96" s="518" t="s">
        <v>5486</v>
      </c>
      <c r="D96" s="518" t="s">
        <v>20428</v>
      </c>
      <c r="E96" s="519" t="s">
        <v>144</v>
      </c>
      <c r="F96" s="518" t="s">
        <v>144</v>
      </c>
      <c r="G96" s="518" t="s">
        <v>20478</v>
      </c>
      <c r="H96" s="518" t="s">
        <v>5526</v>
      </c>
      <c r="I96" s="518" t="s">
        <v>5431</v>
      </c>
      <c r="J96" s="518" t="s">
        <v>5432</v>
      </c>
      <c r="K96" s="519" t="s">
        <v>31888</v>
      </c>
      <c r="L96" s="518" t="s">
        <v>5433</v>
      </c>
    </row>
    <row r="97" spans="1:12" ht="15.75">
      <c r="A97" s="518" t="s">
        <v>5427</v>
      </c>
      <c r="B97" s="518" t="s">
        <v>5428</v>
      </c>
      <c r="C97" s="518" t="s">
        <v>5486</v>
      </c>
      <c r="D97" s="518" t="s">
        <v>20428</v>
      </c>
      <c r="E97" s="519" t="s">
        <v>144</v>
      </c>
      <c r="F97" s="518" t="s">
        <v>144</v>
      </c>
      <c r="G97" s="518" t="s">
        <v>20479</v>
      </c>
      <c r="H97" s="518" t="s">
        <v>5527</v>
      </c>
      <c r="I97" s="518" t="s">
        <v>5431</v>
      </c>
      <c r="J97" s="518" t="s">
        <v>5503</v>
      </c>
      <c r="K97" s="519" t="s">
        <v>31889</v>
      </c>
      <c r="L97" s="518" t="s">
        <v>5433</v>
      </c>
    </row>
    <row r="98" spans="1:12" ht="15.75">
      <c r="A98" s="518" t="s">
        <v>5427</v>
      </c>
      <c r="B98" s="518" t="s">
        <v>5428</v>
      </c>
      <c r="C98" s="518" t="s">
        <v>5486</v>
      </c>
      <c r="D98" s="518" t="s">
        <v>20428</v>
      </c>
      <c r="E98" s="519" t="s">
        <v>144</v>
      </c>
      <c r="F98" s="518" t="s">
        <v>144</v>
      </c>
      <c r="G98" s="518" t="s">
        <v>20480</v>
      </c>
      <c r="H98" s="518" t="s">
        <v>5528</v>
      </c>
      <c r="I98" s="518" t="s">
        <v>5431</v>
      </c>
      <c r="J98" s="518" t="s">
        <v>5503</v>
      </c>
      <c r="K98" s="519" t="s">
        <v>12668</v>
      </c>
      <c r="L98" s="518" t="s">
        <v>5433</v>
      </c>
    </row>
    <row r="99" spans="1:12" ht="15.75">
      <c r="A99" s="518" t="s">
        <v>5427</v>
      </c>
      <c r="B99" s="518" t="s">
        <v>5428</v>
      </c>
      <c r="C99" s="518" t="s">
        <v>5486</v>
      </c>
      <c r="D99" s="518" t="s">
        <v>20428</v>
      </c>
      <c r="E99" s="519" t="s">
        <v>144</v>
      </c>
      <c r="F99" s="518" t="s">
        <v>144</v>
      </c>
      <c r="G99" s="518" t="s">
        <v>20482</v>
      </c>
      <c r="H99" s="518" t="s">
        <v>5529</v>
      </c>
      <c r="I99" s="518" t="s">
        <v>5431</v>
      </c>
      <c r="J99" s="518" t="s">
        <v>5503</v>
      </c>
      <c r="K99" s="519" t="s">
        <v>31890</v>
      </c>
      <c r="L99" s="518" t="s">
        <v>5433</v>
      </c>
    </row>
    <row r="100" spans="1:12" ht="15.75">
      <c r="A100" s="518" t="s">
        <v>5427</v>
      </c>
      <c r="B100" s="518" t="s">
        <v>5428</v>
      </c>
      <c r="C100" s="518" t="s">
        <v>5486</v>
      </c>
      <c r="D100" s="518" t="s">
        <v>20428</v>
      </c>
      <c r="E100" s="519" t="s">
        <v>144</v>
      </c>
      <c r="F100" s="518" t="s">
        <v>144</v>
      </c>
      <c r="G100" s="518" t="s">
        <v>20483</v>
      </c>
      <c r="H100" s="518" t="s">
        <v>5530</v>
      </c>
      <c r="I100" s="518" t="s">
        <v>5431</v>
      </c>
      <c r="J100" s="518" t="s">
        <v>5503</v>
      </c>
      <c r="K100" s="519" t="s">
        <v>16502</v>
      </c>
      <c r="L100" s="518" t="s">
        <v>5433</v>
      </c>
    </row>
    <row r="101" spans="1:12" ht="15.75">
      <c r="A101" s="518" t="s">
        <v>5427</v>
      </c>
      <c r="B101" s="518" t="s">
        <v>5428</v>
      </c>
      <c r="C101" s="518" t="s">
        <v>5486</v>
      </c>
      <c r="D101" s="518" t="s">
        <v>20428</v>
      </c>
      <c r="E101" s="519" t="s">
        <v>144</v>
      </c>
      <c r="F101" s="518" t="s">
        <v>144</v>
      </c>
      <c r="G101" s="518" t="s">
        <v>20484</v>
      </c>
      <c r="H101" s="518" t="s">
        <v>5531</v>
      </c>
      <c r="I101" s="518" t="s">
        <v>5431</v>
      </c>
      <c r="J101" s="518" t="s">
        <v>5432</v>
      </c>
      <c r="K101" s="519" t="s">
        <v>31891</v>
      </c>
      <c r="L101" s="518" t="s">
        <v>5433</v>
      </c>
    </row>
    <row r="102" spans="1:12" ht="15.75">
      <c r="A102" s="518" t="s">
        <v>5427</v>
      </c>
      <c r="B102" s="518" t="s">
        <v>5428</v>
      </c>
      <c r="C102" s="518" t="s">
        <v>5486</v>
      </c>
      <c r="D102" s="518" t="s">
        <v>20428</v>
      </c>
      <c r="E102" s="519" t="s">
        <v>144</v>
      </c>
      <c r="F102" s="518" t="s">
        <v>144</v>
      </c>
      <c r="G102" s="518" t="s">
        <v>20485</v>
      </c>
      <c r="H102" s="518" t="s">
        <v>5532</v>
      </c>
      <c r="I102" s="518" t="s">
        <v>5431</v>
      </c>
      <c r="J102" s="518" t="s">
        <v>5432</v>
      </c>
      <c r="K102" s="519" t="s">
        <v>18065</v>
      </c>
      <c r="L102" s="518" t="s">
        <v>5433</v>
      </c>
    </row>
    <row r="103" spans="1:12" ht="15.75">
      <c r="A103" s="518" t="s">
        <v>5427</v>
      </c>
      <c r="B103" s="518" t="s">
        <v>5428</v>
      </c>
      <c r="C103" s="518" t="s">
        <v>5486</v>
      </c>
      <c r="D103" s="518" t="s">
        <v>20428</v>
      </c>
      <c r="E103" s="519" t="s">
        <v>144</v>
      </c>
      <c r="F103" s="518" t="s">
        <v>144</v>
      </c>
      <c r="G103" s="518" t="s">
        <v>20486</v>
      </c>
      <c r="H103" s="518" t="s">
        <v>12514</v>
      </c>
      <c r="I103" s="518" t="s">
        <v>5431</v>
      </c>
      <c r="J103" s="518" t="s">
        <v>5432</v>
      </c>
      <c r="K103" s="519" t="s">
        <v>19510</v>
      </c>
      <c r="L103" s="518" t="s">
        <v>5433</v>
      </c>
    </row>
    <row r="104" spans="1:12" ht="15.75">
      <c r="A104" s="518" t="s">
        <v>5427</v>
      </c>
      <c r="B104" s="518" t="s">
        <v>5428</v>
      </c>
      <c r="C104" s="518" t="s">
        <v>5486</v>
      </c>
      <c r="D104" s="518" t="s">
        <v>20428</v>
      </c>
      <c r="E104" s="519" t="s">
        <v>144</v>
      </c>
      <c r="F104" s="518" t="s">
        <v>144</v>
      </c>
      <c r="G104" s="518" t="s">
        <v>20487</v>
      </c>
      <c r="H104" s="518" t="s">
        <v>12515</v>
      </c>
      <c r="I104" s="518" t="s">
        <v>5431</v>
      </c>
      <c r="J104" s="518" t="s">
        <v>5432</v>
      </c>
      <c r="K104" s="519" t="s">
        <v>31892</v>
      </c>
      <c r="L104" s="518" t="s">
        <v>5433</v>
      </c>
    </row>
    <row r="105" spans="1:12" ht="15.75">
      <c r="A105" s="518" t="s">
        <v>5427</v>
      </c>
      <c r="B105" s="518" t="s">
        <v>5428</v>
      </c>
      <c r="C105" s="518" t="s">
        <v>5486</v>
      </c>
      <c r="D105" s="518" t="s">
        <v>20428</v>
      </c>
      <c r="E105" s="519" t="s">
        <v>144</v>
      </c>
      <c r="F105" s="518" t="s">
        <v>144</v>
      </c>
      <c r="G105" s="518" t="s">
        <v>20488</v>
      </c>
      <c r="H105" s="518" t="s">
        <v>12516</v>
      </c>
      <c r="I105" s="518" t="s">
        <v>5431</v>
      </c>
      <c r="J105" s="518" t="s">
        <v>5432</v>
      </c>
      <c r="K105" s="519" t="s">
        <v>18650</v>
      </c>
      <c r="L105" s="518" t="s">
        <v>5433</v>
      </c>
    </row>
    <row r="106" spans="1:12" ht="15.75">
      <c r="A106" s="518" t="s">
        <v>5427</v>
      </c>
      <c r="B106" s="518" t="s">
        <v>5428</v>
      </c>
      <c r="C106" s="518" t="s">
        <v>5486</v>
      </c>
      <c r="D106" s="518" t="s">
        <v>20428</v>
      </c>
      <c r="E106" s="519" t="s">
        <v>144</v>
      </c>
      <c r="F106" s="518" t="s">
        <v>144</v>
      </c>
      <c r="G106" s="518" t="s">
        <v>20489</v>
      </c>
      <c r="H106" s="518" t="s">
        <v>12517</v>
      </c>
      <c r="I106" s="518" t="s">
        <v>5431</v>
      </c>
      <c r="J106" s="518" t="s">
        <v>5432</v>
      </c>
      <c r="K106" s="519" t="s">
        <v>31893</v>
      </c>
      <c r="L106" s="518" t="s">
        <v>5433</v>
      </c>
    </row>
    <row r="107" spans="1:12" ht="15.75">
      <c r="A107" s="518" t="s">
        <v>5427</v>
      </c>
      <c r="B107" s="518" t="s">
        <v>5428</v>
      </c>
      <c r="C107" s="518" t="s">
        <v>5486</v>
      </c>
      <c r="D107" s="518" t="s">
        <v>20428</v>
      </c>
      <c r="E107" s="519" t="s">
        <v>144</v>
      </c>
      <c r="F107" s="518" t="s">
        <v>144</v>
      </c>
      <c r="G107" s="518" t="s">
        <v>20490</v>
      </c>
      <c r="H107" s="518" t="s">
        <v>12518</v>
      </c>
      <c r="I107" s="518" t="s">
        <v>5431</v>
      </c>
      <c r="J107" s="518" t="s">
        <v>5432</v>
      </c>
      <c r="K107" s="519" t="s">
        <v>31894</v>
      </c>
      <c r="L107" s="518" t="s">
        <v>5433</v>
      </c>
    </row>
    <row r="108" spans="1:12" ht="15.75">
      <c r="A108" s="518" t="s">
        <v>5427</v>
      </c>
      <c r="B108" s="518" t="s">
        <v>5428</v>
      </c>
      <c r="C108" s="518" t="s">
        <v>5486</v>
      </c>
      <c r="D108" s="518" t="s">
        <v>20428</v>
      </c>
      <c r="E108" s="519" t="s">
        <v>144</v>
      </c>
      <c r="F108" s="518" t="s">
        <v>144</v>
      </c>
      <c r="G108" s="518" t="s">
        <v>20491</v>
      </c>
      <c r="H108" s="518" t="s">
        <v>12519</v>
      </c>
      <c r="I108" s="518" t="s">
        <v>5431</v>
      </c>
      <c r="J108" s="518" t="s">
        <v>5432</v>
      </c>
      <c r="K108" s="519" t="s">
        <v>31895</v>
      </c>
      <c r="L108" s="518" t="s">
        <v>5433</v>
      </c>
    </row>
    <row r="109" spans="1:12" ht="15.75">
      <c r="A109" s="518" t="s">
        <v>5427</v>
      </c>
      <c r="B109" s="518" t="s">
        <v>5428</v>
      </c>
      <c r="C109" s="518" t="s">
        <v>5486</v>
      </c>
      <c r="D109" s="518" t="s">
        <v>20428</v>
      </c>
      <c r="E109" s="519" t="s">
        <v>144</v>
      </c>
      <c r="F109" s="518" t="s">
        <v>144</v>
      </c>
      <c r="G109" s="518" t="s">
        <v>20492</v>
      </c>
      <c r="H109" s="518" t="s">
        <v>5539</v>
      </c>
      <c r="I109" s="518" t="s">
        <v>5431</v>
      </c>
      <c r="J109" s="518" t="s">
        <v>5503</v>
      </c>
      <c r="K109" s="519" t="s">
        <v>31896</v>
      </c>
      <c r="L109" s="518" t="s">
        <v>5433</v>
      </c>
    </row>
    <row r="110" spans="1:12" ht="15.75">
      <c r="A110" s="518" t="s">
        <v>5427</v>
      </c>
      <c r="B110" s="518" t="s">
        <v>5428</v>
      </c>
      <c r="C110" s="518" t="s">
        <v>5486</v>
      </c>
      <c r="D110" s="518" t="s">
        <v>20428</v>
      </c>
      <c r="E110" s="519" t="s">
        <v>144</v>
      </c>
      <c r="F110" s="518" t="s">
        <v>144</v>
      </c>
      <c r="G110" s="518" t="s">
        <v>20494</v>
      </c>
      <c r="H110" s="518" t="s">
        <v>5540</v>
      </c>
      <c r="I110" s="518" t="s">
        <v>5431</v>
      </c>
      <c r="J110" s="518" t="s">
        <v>5503</v>
      </c>
      <c r="K110" s="519" t="s">
        <v>21746</v>
      </c>
      <c r="L110" s="518" t="s">
        <v>5433</v>
      </c>
    </row>
    <row r="111" spans="1:12" ht="15.75">
      <c r="A111" s="518" t="s">
        <v>5427</v>
      </c>
      <c r="B111" s="518" t="s">
        <v>5428</v>
      </c>
      <c r="C111" s="518" t="s">
        <v>5486</v>
      </c>
      <c r="D111" s="518" t="s">
        <v>20428</v>
      </c>
      <c r="E111" s="519" t="s">
        <v>144</v>
      </c>
      <c r="F111" s="518" t="s">
        <v>144</v>
      </c>
      <c r="G111" s="518" t="s">
        <v>20495</v>
      </c>
      <c r="H111" s="518" t="s">
        <v>5541</v>
      </c>
      <c r="I111" s="518" t="s">
        <v>5431</v>
      </c>
      <c r="J111" s="518" t="s">
        <v>5503</v>
      </c>
      <c r="K111" s="519" t="s">
        <v>19924</v>
      </c>
      <c r="L111" s="518" t="s">
        <v>5433</v>
      </c>
    </row>
    <row r="112" spans="1:12" ht="15.75">
      <c r="A112" s="518" t="s">
        <v>5427</v>
      </c>
      <c r="B112" s="518" t="s">
        <v>5428</v>
      </c>
      <c r="C112" s="518" t="s">
        <v>5486</v>
      </c>
      <c r="D112" s="518" t="s">
        <v>20428</v>
      </c>
      <c r="E112" s="519" t="s">
        <v>144</v>
      </c>
      <c r="F112" s="518" t="s">
        <v>144</v>
      </c>
      <c r="G112" s="518" t="s">
        <v>20496</v>
      </c>
      <c r="H112" s="518" t="s">
        <v>5542</v>
      </c>
      <c r="I112" s="518" t="s">
        <v>5431</v>
      </c>
      <c r="J112" s="518" t="s">
        <v>5503</v>
      </c>
      <c r="K112" s="519" t="s">
        <v>31897</v>
      </c>
      <c r="L112" s="518" t="s">
        <v>5433</v>
      </c>
    </row>
    <row r="113" spans="1:12" ht="15.75">
      <c r="A113" s="518" t="s">
        <v>5427</v>
      </c>
      <c r="B113" s="518" t="s">
        <v>5428</v>
      </c>
      <c r="C113" s="518" t="s">
        <v>5486</v>
      </c>
      <c r="D113" s="518" t="s">
        <v>20428</v>
      </c>
      <c r="E113" s="519" t="s">
        <v>144</v>
      </c>
      <c r="F113" s="518" t="s">
        <v>144</v>
      </c>
      <c r="G113" s="518" t="s">
        <v>20497</v>
      </c>
      <c r="H113" s="518" t="s">
        <v>5543</v>
      </c>
      <c r="I113" s="518" t="s">
        <v>5431</v>
      </c>
      <c r="J113" s="518" t="s">
        <v>5503</v>
      </c>
      <c r="K113" s="519" t="s">
        <v>21960</v>
      </c>
      <c r="L113" s="518" t="s">
        <v>5433</v>
      </c>
    </row>
    <row r="114" spans="1:12" ht="15.75">
      <c r="A114" s="518" t="s">
        <v>5427</v>
      </c>
      <c r="B114" s="518" t="s">
        <v>5428</v>
      </c>
      <c r="C114" s="518" t="s">
        <v>5486</v>
      </c>
      <c r="D114" s="518" t="s">
        <v>20428</v>
      </c>
      <c r="E114" s="519" t="s">
        <v>144</v>
      </c>
      <c r="F114" s="518" t="s">
        <v>144</v>
      </c>
      <c r="G114" s="518" t="s">
        <v>20498</v>
      </c>
      <c r="H114" s="518" t="s">
        <v>5544</v>
      </c>
      <c r="I114" s="518" t="s">
        <v>5431</v>
      </c>
      <c r="J114" s="518" t="s">
        <v>5503</v>
      </c>
      <c r="K114" s="519" t="s">
        <v>28720</v>
      </c>
      <c r="L114" s="518" t="s">
        <v>5433</v>
      </c>
    </row>
    <row r="115" spans="1:12" ht="15.75">
      <c r="A115" s="518" t="s">
        <v>5427</v>
      </c>
      <c r="B115" s="518" t="s">
        <v>5428</v>
      </c>
      <c r="C115" s="518" t="s">
        <v>5486</v>
      </c>
      <c r="D115" s="518" t="s">
        <v>20428</v>
      </c>
      <c r="E115" s="519" t="s">
        <v>144</v>
      </c>
      <c r="F115" s="518" t="s">
        <v>144</v>
      </c>
      <c r="G115" s="518" t="s">
        <v>20499</v>
      </c>
      <c r="H115" s="518" t="s">
        <v>5545</v>
      </c>
      <c r="I115" s="518" t="s">
        <v>5431</v>
      </c>
      <c r="J115" s="518" t="s">
        <v>5503</v>
      </c>
      <c r="K115" s="519" t="s">
        <v>27144</v>
      </c>
      <c r="L115" s="518" t="s">
        <v>5433</v>
      </c>
    </row>
    <row r="116" spans="1:12" ht="15.75">
      <c r="A116" s="518" t="s">
        <v>5427</v>
      </c>
      <c r="B116" s="518" t="s">
        <v>5428</v>
      </c>
      <c r="C116" s="518" t="s">
        <v>5486</v>
      </c>
      <c r="D116" s="518" t="s">
        <v>20428</v>
      </c>
      <c r="E116" s="519" t="s">
        <v>144</v>
      </c>
      <c r="F116" s="518" t="s">
        <v>144</v>
      </c>
      <c r="G116" s="518" t="s">
        <v>20500</v>
      </c>
      <c r="H116" s="518" t="s">
        <v>5546</v>
      </c>
      <c r="I116" s="518" t="s">
        <v>5502</v>
      </c>
      <c r="J116" s="518" t="s">
        <v>5503</v>
      </c>
      <c r="K116" s="519" t="s">
        <v>31898</v>
      </c>
      <c r="L116" s="518" t="s">
        <v>5433</v>
      </c>
    </row>
    <row r="117" spans="1:12" ht="15.75">
      <c r="A117" s="518" t="s">
        <v>5427</v>
      </c>
      <c r="B117" s="518" t="s">
        <v>5428</v>
      </c>
      <c r="C117" s="518" t="s">
        <v>5486</v>
      </c>
      <c r="D117" s="518" t="s">
        <v>20428</v>
      </c>
      <c r="E117" s="519" t="s">
        <v>144</v>
      </c>
      <c r="F117" s="518" t="s">
        <v>144</v>
      </c>
      <c r="G117" s="518" t="s">
        <v>20501</v>
      </c>
      <c r="H117" s="518" t="s">
        <v>5547</v>
      </c>
      <c r="I117" s="518" t="s">
        <v>5502</v>
      </c>
      <c r="J117" s="518" t="s">
        <v>5503</v>
      </c>
      <c r="K117" s="519" t="s">
        <v>31899</v>
      </c>
      <c r="L117" s="518" t="s">
        <v>5433</v>
      </c>
    </row>
    <row r="118" spans="1:12" ht="15.75">
      <c r="A118" s="518" t="s">
        <v>5427</v>
      </c>
      <c r="B118" s="518" t="s">
        <v>5428</v>
      </c>
      <c r="C118" s="518" t="s">
        <v>5486</v>
      </c>
      <c r="D118" s="518" t="s">
        <v>20428</v>
      </c>
      <c r="E118" s="519" t="s">
        <v>144</v>
      </c>
      <c r="F118" s="518" t="s">
        <v>144</v>
      </c>
      <c r="G118" s="518" t="s">
        <v>20502</v>
      </c>
      <c r="H118" s="518" t="s">
        <v>5548</v>
      </c>
      <c r="I118" s="518" t="s">
        <v>5502</v>
      </c>
      <c r="J118" s="518" t="s">
        <v>5503</v>
      </c>
      <c r="K118" s="519" t="s">
        <v>30346</v>
      </c>
      <c r="L118" s="518" t="s">
        <v>5433</v>
      </c>
    </row>
    <row r="119" spans="1:12" ht="15.75">
      <c r="A119" s="518" t="s">
        <v>5427</v>
      </c>
      <c r="B119" s="518" t="s">
        <v>5428</v>
      </c>
      <c r="C119" s="518" t="s">
        <v>5486</v>
      </c>
      <c r="D119" s="518" t="s">
        <v>20428</v>
      </c>
      <c r="E119" s="519" t="s">
        <v>144</v>
      </c>
      <c r="F119" s="518" t="s">
        <v>144</v>
      </c>
      <c r="G119" s="518" t="s">
        <v>20503</v>
      </c>
      <c r="H119" s="518" t="s">
        <v>5549</v>
      </c>
      <c r="I119" s="518" t="s">
        <v>5502</v>
      </c>
      <c r="J119" s="518" t="s">
        <v>5503</v>
      </c>
      <c r="K119" s="519" t="s">
        <v>31900</v>
      </c>
      <c r="L119" s="518" t="s">
        <v>5433</v>
      </c>
    </row>
    <row r="120" spans="1:12" ht="15.75">
      <c r="A120" s="518" t="s">
        <v>5427</v>
      </c>
      <c r="B120" s="518" t="s">
        <v>5428</v>
      </c>
      <c r="C120" s="518" t="s">
        <v>5486</v>
      </c>
      <c r="D120" s="518" t="s">
        <v>20428</v>
      </c>
      <c r="E120" s="519" t="s">
        <v>144</v>
      </c>
      <c r="F120" s="518" t="s">
        <v>144</v>
      </c>
      <c r="G120" s="518" t="s">
        <v>20504</v>
      </c>
      <c r="H120" s="518" t="s">
        <v>5550</v>
      </c>
      <c r="I120" s="518" t="s">
        <v>5502</v>
      </c>
      <c r="J120" s="518" t="s">
        <v>5503</v>
      </c>
      <c r="K120" s="519" t="s">
        <v>31901</v>
      </c>
      <c r="L120" s="518" t="s">
        <v>5433</v>
      </c>
    </row>
    <row r="121" spans="1:12" ht="15.75">
      <c r="A121" s="518" t="s">
        <v>5427</v>
      </c>
      <c r="B121" s="518" t="s">
        <v>5428</v>
      </c>
      <c r="C121" s="518" t="s">
        <v>5551</v>
      </c>
      <c r="D121" s="518" t="s">
        <v>20505</v>
      </c>
      <c r="E121" s="519" t="s">
        <v>144</v>
      </c>
      <c r="F121" s="518" t="s">
        <v>144</v>
      </c>
      <c r="G121" s="518" t="s">
        <v>20506</v>
      </c>
      <c r="H121" s="518" t="s">
        <v>5552</v>
      </c>
      <c r="I121" s="518" t="s">
        <v>5431</v>
      </c>
      <c r="J121" s="518" t="s">
        <v>5432</v>
      </c>
      <c r="K121" s="519" t="s">
        <v>31902</v>
      </c>
      <c r="L121" s="518" t="s">
        <v>5433</v>
      </c>
    </row>
    <row r="122" spans="1:12" ht="15.75">
      <c r="A122" s="518" t="s">
        <v>5427</v>
      </c>
      <c r="B122" s="518" t="s">
        <v>5428</v>
      </c>
      <c r="C122" s="518" t="s">
        <v>5551</v>
      </c>
      <c r="D122" s="518" t="s">
        <v>20505</v>
      </c>
      <c r="E122" s="519" t="s">
        <v>144</v>
      </c>
      <c r="F122" s="518" t="s">
        <v>144</v>
      </c>
      <c r="G122" s="518" t="s">
        <v>20507</v>
      </c>
      <c r="H122" s="518" t="s">
        <v>5553</v>
      </c>
      <c r="I122" s="518" t="s">
        <v>5431</v>
      </c>
      <c r="J122" s="518" t="s">
        <v>5432</v>
      </c>
      <c r="K122" s="519" t="s">
        <v>14531</v>
      </c>
      <c r="L122" s="518" t="s">
        <v>5433</v>
      </c>
    </row>
    <row r="123" spans="1:12" ht="15.75">
      <c r="A123" s="518" t="s">
        <v>5427</v>
      </c>
      <c r="B123" s="518" t="s">
        <v>5428</v>
      </c>
      <c r="C123" s="518" t="s">
        <v>5551</v>
      </c>
      <c r="D123" s="518" t="s">
        <v>20505</v>
      </c>
      <c r="E123" s="519" t="s">
        <v>144</v>
      </c>
      <c r="F123" s="518" t="s">
        <v>144</v>
      </c>
      <c r="G123" s="518" t="s">
        <v>20508</v>
      </c>
      <c r="H123" s="518" t="s">
        <v>5554</v>
      </c>
      <c r="I123" s="518" t="s">
        <v>5431</v>
      </c>
      <c r="J123" s="518" t="s">
        <v>5432</v>
      </c>
      <c r="K123" s="519" t="s">
        <v>31903</v>
      </c>
      <c r="L123" s="518" t="s">
        <v>5433</v>
      </c>
    </row>
    <row r="124" spans="1:12" ht="15.75">
      <c r="A124" s="518" t="s">
        <v>5427</v>
      </c>
      <c r="B124" s="518" t="s">
        <v>5428</v>
      </c>
      <c r="C124" s="518" t="s">
        <v>5551</v>
      </c>
      <c r="D124" s="518" t="s">
        <v>20505</v>
      </c>
      <c r="E124" s="519" t="s">
        <v>144</v>
      </c>
      <c r="F124" s="518" t="s">
        <v>144</v>
      </c>
      <c r="G124" s="518" t="s">
        <v>20509</v>
      </c>
      <c r="H124" s="518" t="s">
        <v>5555</v>
      </c>
      <c r="I124" s="518" t="s">
        <v>5431</v>
      </c>
      <c r="J124" s="518" t="s">
        <v>5432</v>
      </c>
      <c r="K124" s="519" t="s">
        <v>29859</v>
      </c>
      <c r="L124" s="518" t="s">
        <v>5433</v>
      </c>
    </row>
    <row r="125" spans="1:12" ht="15.75">
      <c r="A125" s="518" t="s">
        <v>5427</v>
      </c>
      <c r="B125" s="518" t="s">
        <v>5428</v>
      </c>
      <c r="C125" s="518" t="s">
        <v>5551</v>
      </c>
      <c r="D125" s="518" t="s">
        <v>20505</v>
      </c>
      <c r="E125" s="519" t="s">
        <v>144</v>
      </c>
      <c r="F125" s="518" t="s">
        <v>144</v>
      </c>
      <c r="G125" s="518" t="s">
        <v>20510</v>
      </c>
      <c r="H125" s="518" t="s">
        <v>5556</v>
      </c>
      <c r="I125" s="518" t="s">
        <v>5431</v>
      </c>
      <c r="J125" s="518" t="s">
        <v>5432</v>
      </c>
      <c r="K125" s="519" t="s">
        <v>31904</v>
      </c>
      <c r="L125" s="518" t="s">
        <v>5433</v>
      </c>
    </row>
    <row r="126" spans="1:12" ht="15.75">
      <c r="A126" s="518" t="s">
        <v>5427</v>
      </c>
      <c r="B126" s="518" t="s">
        <v>5428</v>
      </c>
      <c r="C126" s="518" t="s">
        <v>5551</v>
      </c>
      <c r="D126" s="518" t="s">
        <v>20505</v>
      </c>
      <c r="E126" s="519" t="s">
        <v>144</v>
      </c>
      <c r="F126" s="518" t="s">
        <v>144</v>
      </c>
      <c r="G126" s="518" t="s">
        <v>20511</v>
      </c>
      <c r="H126" s="518" t="s">
        <v>5557</v>
      </c>
      <c r="I126" s="518" t="s">
        <v>5431</v>
      </c>
      <c r="J126" s="518" t="s">
        <v>5432</v>
      </c>
      <c r="K126" s="519" t="s">
        <v>14427</v>
      </c>
      <c r="L126" s="518" t="s">
        <v>5433</v>
      </c>
    </row>
    <row r="127" spans="1:12" ht="15.75">
      <c r="A127" s="518" t="s">
        <v>5427</v>
      </c>
      <c r="B127" s="518" t="s">
        <v>5428</v>
      </c>
      <c r="C127" s="518" t="s">
        <v>5551</v>
      </c>
      <c r="D127" s="518" t="s">
        <v>20505</v>
      </c>
      <c r="E127" s="519" t="s">
        <v>144</v>
      </c>
      <c r="F127" s="518" t="s">
        <v>144</v>
      </c>
      <c r="G127" s="518" t="s">
        <v>20513</v>
      </c>
      <c r="H127" s="518" t="s">
        <v>5558</v>
      </c>
      <c r="I127" s="518" t="s">
        <v>5431</v>
      </c>
      <c r="J127" s="518" t="s">
        <v>5432</v>
      </c>
      <c r="K127" s="519" t="s">
        <v>31905</v>
      </c>
      <c r="L127" s="518" t="s">
        <v>5433</v>
      </c>
    </row>
    <row r="128" spans="1:12" ht="15.75">
      <c r="A128" s="518" t="s">
        <v>5427</v>
      </c>
      <c r="B128" s="518" t="s">
        <v>5428</v>
      </c>
      <c r="C128" s="518" t="s">
        <v>5551</v>
      </c>
      <c r="D128" s="518" t="s">
        <v>20505</v>
      </c>
      <c r="E128" s="519" t="s">
        <v>144</v>
      </c>
      <c r="F128" s="518" t="s">
        <v>144</v>
      </c>
      <c r="G128" s="518" t="s">
        <v>20514</v>
      </c>
      <c r="H128" s="518" t="s">
        <v>5559</v>
      </c>
      <c r="I128" s="518" t="s">
        <v>5431</v>
      </c>
      <c r="J128" s="518" t="s">
        <v>5432</v>
      </c>
      <c r="K128" s="519" t="s">
        <v>15547</v>
      </c>
      <c r="L128" s="518" t="s">
        <v>5433</v>
      </c>
    </row>
    <row r="129" spans="1:12" ht="15.75">
      <c r="A129" s="518" t="s">
        <v>5427</v>
      </c>
      <c r="B129" s="518" t="s">
        <v>5428</v>
      </c>
      <c r="C129" s="518" t="s">
        <v>5551</v>
      </c>
      <c r="D129" s="518" t="s">
        <v>20505</v>
      </c>
      <c r="E129" s="519" t="s">
        <v>144</v>
      </c>
      <c r="F129" s="518" t="s">
        <v>144</v>
      </c>
      <c r="G129" s="518" t="s">
        <v>20516</v>
      </c>
      <c r="H129" s="518" t="s">
        <v>5560</v>
      </c>
      <c r="I129" s="518" t="s">
        <v>5431</v>
      </c>
      <c r="J129" s="518" t="s">
        <v>5432</v>
      </c>
      <c r="K129" s="519" t="s">
        <v>31906</v>
      </c>
      <c r="L129" s="518" t="s">
        <v>5433</v>
      </c>
    </row>
    <row r="130" spans="1:12" ht="15.75">
      <c r="A130" s="518" t="s">
        <v>5427</v>
      </c>
      <c r="B130" s="518" t="s">
        <v>5428</v>
      </c>
      <c r="C130" s="518" t="s">
        <v>5551</v>
      </c>
      <c r="D130" s="518" t="s">
        <v>20505</v>
      </c>
      <c r="E130" s="519" t="s">
        <v>144</v>
      </c>
      <c r="F130" s="518" t="s">
        <v>144</v>
      </c>
      <c r="G130" s="518" t="s">
        <v>20517</v>
      </c>
      <c r="H130" s="518" t="s">
        <v>5561</v>
      </c>
      <c r="I130" s="518" t="s">
        <v>5431</v>
      </c>
      <c r="J130" s="518" t="s">
        <v>5432</v>
      </c>
      <c r="K130" s="519" t="s">
        <v>17666</v>
      </c>
      <c r="L130" s="518" t="s">
        <v>5433</v>
      </c>
    </row>
    <row r="131" spans="1:12" ht="15.75">
      <c r="A131" s="518" t="s">
        <v>5427</v>
      </c>
      <c r="B131" s="518" t="s">
        <v>5428</v>
      </c>
      <c r="C131" s="518" t="s">
        <v>5551</v>
      </c>
      <c r="D131" s="518" t="s">
        <v>20505</v>
      </c>
      <c r="E131" s="519" t="s">
        <v>144</v>
      </c>
      <c r="F131" s="518" t="s">
        <v>144</v>
      </c>
      <c r="G131" s="518" t="s">
        <v>20519</v>
      </c>
      <c r="H131" s="518" t="s">
        <v>5562</v>
      </c>
      <c r="I131" s="518" t="s">
        <v>5431</v>
      </c>
      <c r="J131" s="518" t="s">
        <v>5432</v>
      </c>
      <c r="K131" s="519" t="s">
        <v>31907</v>
      </c>
      <c r="L131" s="518" t="s">
        <v>5433</v>
      </c>
    </row>
    <row r="132" spans="1:12" ht="15.75">
      <c r="A132" s="518" t="s">
        <v>5427</v>
      </c>
      <c r="B132" s="518" t="s">
        <v>5428</v>
      </c>
      <c r="C132" s="518" t="s">
        <v>5551</v>
      </c>
      <c r="D132" s="518" t="s">
        <v>20505</v>
      </c>
      <c r="E132" s="519" t="s">
        <v>144</v>
      </c>
      <c r="F132" s="518" t="s">
        <v>144</v>
      </c>
      <c r="G132" s="518" t="s">
        <v>20520</v>
      </c>
      <c r="H132" s="518" t="s">
        <v>5563</v>
      </c>
      <c r="I132" s="518" t="s">
        <v>5431</v>
      </c>
      <c r="J132" s="518" t="s">
        <v>5432</v>
      </c>
      <c r="K132" s="519" t="s">
        <v>24065</v>
      </c>
      <c r="L132" s="518" t="s">
        <v>5433</v>
      </c>
    </row>
    <row r="133" spans="1:12" ht="15.75">
      <c r="A133" s="518" t="s">
        <v>5427</v>
      </c>
      <c r="B133" s="518" t="s">
        <v>5428</v>
      </c>
      <c r="C133" s="518" t="s">
        <v>5551</v>
      </c>
      <c r="D133" s="518" t="s">
        <v>20505</v>
      </c>
      <c r="E133" s="519" t="s">
        <v>144</v>
      </c>
      <c r="F133" s="518" t="s">
        <v>144</v>
      </c>
      <c r="G133" s="518" t="s">
        <v>20522</v>
      </c>
      <c r="H133" s="518" t="s">
        <v>5564</v>
      </c>
      <c r="I133" s="518" t="s">
        <v>5431</v>
      </c>
      <c r="J133" s="518" t="s">
        <v>5432</v>
      </c>
      <c r="K133" s="519" t="s">
        <v>31908</v>
      </c>
      <c r="L133" s="518" t="s">
        <v>5433</v>
      </c>
    </row>
    <row r="134" spans="1:12" ht="15.75">
      <c r="A134" s="518" t="s">
        <v>5427</v>
      </c>
      <c r="B134" s="518" t="s">
        <v>5428</v>
      </c>
      <c r="C134" s="518" t="s">
        <v>5551</v>
      </c>
      <c r="D134" s="518" t="s">
        <v>20505</v>
      </c>
      <c r="E134" s="519" t="s">
        <v>144</v>
      </c>
      <c r="F134" s="518" t="s">
        <v>144</v>
      </c>
      <c r="G134" s="518" t="s">
        <v>20523</v>
      </c>
      <c r="H134" s="518" t="s">
        <v>5565</v>
      </c>
      <c r="I134" s="518" t="s">
        <v>5431</v>
      </c>
      <c r="J134" s="518" t="s">
        <v>5432</v>
      </c>
      <c r="K134" s="519" t="s">
        <v>31909</v>
      </c>
      <c r="L134" s="518" t="s">
        <v>5433</v>
      </c>
    </row>
    <row r="135" spans="1:12" ht="15.75">
      <c r="A135" s="518" t="s">
        <v>5427</v>
      </c>
      <c r="B135" s="518" t="s">
        <v>5428</v>
      </c>
      <c r="C135" s="518" t="s">
        <v>5551</v>
      </c>
      <c r="D135" s="518" t="s">
        <v>20505</v>
      </c>
      <c r="E135" s="519" t="s">
        <v>144</v>
      </c>
      <c r="F135" s="518" t="s">
        <v>144</v>
      </c>
      <c r="G135" s="518" t="s">
        <v>20524</v>
      </c>
      <c r="H135" s="518" t="s">
        <v>5566</v>
      </c>
      <c r="I135" s="518" t="s">
        <v>5431</v>
      </c>
      <c r="J135" s="518" t="s">
        <v>5432</v>
      </c>
      <c r="K135" s="519" t="s">
        <v>31910</v>
      </c>
      <c r="L135" s="518" t="s">
        <v>5433</v>
      </c>
    </row>
    <row r="136" spans="1:12" ht="15.75">
      <c r="A136" s="518" t="s">
        <v>5427</v>
      </c>
      <c r="B136" s="518" t="s">
        <v>5428</v>
      </c>
      <c r="C136" s="518" t="s">
        <v>5551</v>
      </c>
      <c r="D136" s="518" t="s">
        <v>20505</v>
      </c>
      <c r="E136" s="519" t="s">
        <v>144</v>
      </c>
      <c r="F136" s="518" t="s">
        <v>144</v>
      </c>
      <c r="G136" s="518" t="s">
        <v>20525</v>
      </c>
      <c r="H136" s="518" t="s">
        <v>5567</v>
      </c>
      <c r="I136" s="518" t="s">
        <v>5431</v>
      </c>
      <c r="J136" s="518" t="s">
        <v>5432</v>
      </c>
      <c r="K136" s="519" t="s">
        <v>20534</v>
      </c>
      <c r="L136" s="518" t="s">
        <v>5433</v>
      </c>
    </row>
    <row r="137" spans="1:12" ht="15.75">
      <c r="A137" s="518" t="s">
        <v>5427</v>
      </c>
      <c r="B137" s="518" t="s">
        <v>5428</v>
      </c>
      <c r="C137" s="518" t="s">
        <v>5551</v>
      </c>
      <c r="D137" s="518" t="s">
        <v>20505</v>
      </c>
      <c r="E137" s="519" t="s">
        <v>144</v>
      </c>
      <c r="F137" s="518" t="s">
        <v>144</v>
      </c>
      <c r="G137" s="518" t="s">
        <v>20527</v>
      </c>
      <c r="H137" s="518" t="s">
        <v>5568</v>
      </c>
      <c r="I137" s="518" t="s">
        <v>5431</v>
      </c>
      <c r="J137" s="518" t="s">
        <v>5432</v>
      </c>
      <c r="K137" s="519" t="s">
        <v>31911</v>
      </c>
      <c r="L137" s="518" t="s">
        <v>5433</v>
      </c>
    </row>
    <row r="138" spans="1:12" ht="15.75">
      <c r="A138" s="518" t="s">
        <v>5427</v>
      </c>
      <c r="B138" s="518" t="s">
        <v>5428</v>
      </c>
      <c r="C138" s="518" t="s">
        <v>5551</v>
      </c>
      <c r="D138" s="518" t="s">
        <v>20505</v>
      </c>
      <c r="E138" s="519" t="s">
        <v>144</v>
      </c>
      <c r="F138" s="518" t="s">
        <v>144</v>
      </c>
      <c r="G138" s="518" t="s">
        <v>20528</v>
      </c>
      <c r="H138" s="518" t="s">
        <v>5569</v>
      </c>
      <c r="I138" s="518" t="s">
        <v>5431</v>
      </c>
      <c r="J138" s="518" t="s">
        <v>5432</v>
      </c>
      <c r="K138" s="519" t="s">
        <v>17509</v>
      </c>
      <c r="L138" s="518" t="s">
        <v>5433</v>
      </c>
    </row>
    <row r="139" spans="1:12" ht="15.75">
      <c r="A139" s="518" t="s">
        <v>5427</v>
      </c>
      <c r="B139" s="518" t="s">
        <v>5428</v>
      </c>
      <c r="C139" s="518" t="s">
        <v>5551</v>
      </c>
      <c r="D139" s="518" t="s">
        <v>20505</v>
      </c>
      <c r="E139" s="519" t="s">
        <v>144</v>
      </c>
      <c r="F139" s="518" t="s">
        <v>144</v>
      </c>
      <c r="G139" s="518" t="s">
        <v>20529</v>
      </c>
      <c r="H139" s="518" t="s">
        <v>5570</v>
      </c>
      <c r="I139" s="518" t="s">
        <v>5431</v>
      </c>
      <c r="J139" s="518" t="s">
        <v>5432</v>
      </c>
      <c r="K139" s="519" t="s">
        <v>31912</v>
      </c>
      <c r="L139" s="518" t="s">
        <v>5433</v>
      </c>
    </row>
    <row r="140" spans="1:12" ht="15.75">
      <c r="A140" s="518" t="s">
        <v>5427</v>
      </c>
      <c r="B140" s="518" t="s">
        <v>5428</v>
      </c>
      <c r="C140" s="518" t="s">
        <v>5551</v>
      </c>
      <c r="D140" s="518" t="s">
        <v>20505</v>
      </c>
      <c r="E140" s="519" t="s">
        <v>144</v>
      </c>
      <c r="F140" s="518" t="s">
        <v>144</v>
      </c>
      <c r="G140" s="518" t="s">
        <v>20531</v>
      </c>
      <c r="H140" s="518" t="s">
        <v>5571</v>
      </c>
      <c r="I140" s="518" t="s">
        <v>5431</v>
      </c>
      <c r="J140" s="518" t="s">
        <v>5432</v>
      </c>
      <c r="K140" s="519" t="s">
        <v>31913</v>
      </c>
      <c r="L140" s="518" t="s">
        <v>5433</v>
      </c>
    </row>
    <row r="141" spans="1:12" ht="15.75">
      <c r="A141" s="518" t="s">
        <v>5427</v>
      </c>
      <c r="B141" s="518" t="s">
        <v>5428</v>
      </c>
      <c r="C141" s="518" t="s">
        <v>5551</v>
      </c>
      <c r="D141" s="518" t="s">
        <v>20505</v>
      </c>
      <c r="E141" s="519" t="s">
        <v>144</v>
      </c>
      <c r="F141" s="518" t="s">
        <v>144</v>
      </c>
      <c r="G141" s="518" t="s">
        <v>20532</v>
      </c>
      <c r="H141" s="518" t="s">
        <v>5572</v>
      </c>
      <c r="I141" s="518" t="s">
        <v>5431</v>
      </c>
      <c r="J141" s="518" t="s">
        <v>5432</v>
      </c>
      <c r="K141" s="519" t="s">
        <v>31914</v>
      </c>
      <c r="L141" s="518" t="s">
        <v>5433</v>
      </c>
    </row>
    <row r="142" spans="1:12" ht="15.75">
      <c r="A142" s="518" t="s">
        <v>5427</v>
      </c>
      <c r="B142" s="518" t="s">
        <v>5428</v>
      </c>
      <c r="C142" s="518" t="s">
        <v>5551</v>
      </c>
      <c r="D142" s="518" t="s">
        <v>20505</v>
      </c>
      <c r="E142" s="519" t="s">
        <v>144</v>
      </c>
      <c r="F142" s="518" t="s">
        <v>144</v>
      </c>
      <c r="G142" s="518" t="s">
        <v>20533</v>
      </c>
      <c r="H142" s="518" t="s">
        <v>5573</v>
      </c>
      <c r="I142" s="518" t="s">
        <v>5431</v>
      </c>
      <c r="J142" s="518" t="s">
        <v>5432</v>
      </c>
      <c r="K142" s="519" t="s">
        <v>24795</v>
      </c>
      <c r="L142" s="518" t="s">
        <v>5433</v>
      </c>
    </row>
    <row r="143" spans="1:12" ht="15.75">
      <c r="A143" s="518" t="s">
        <v>5427</v>
      </c>
      <c r="B143" s="518" t="s">
        <v>5428</v>
      </c>
      <c r="C143" s="518" t="s">
        <v>5551</v>
      </c>
      <c r="D143" s="518" t="s">
        <v>20505</v>
      </c>
      <c r="E143" s="519" t="s">
        <v>144</v>
      </c>
      <c r="F143" s="518" t="s">
        <v>144</v>
      </c>
      <c r="G143" s="518" t="s">
        <v>20535</v>
      </c>
      <c r="H143" s="518" t="s">
        <v>5574</v>
      </c>
      <c r="I143" s="518" t="s">
        <v>5431</v>
      </c>
      <c r="J143" s="518" t="s">
        <v>5432</v>
      </c>
      <c r="K143" s="519" t="s">
        <v>31915</v>
      </c>
      <c r="L143" s="518" t="s">
        <v>5433</v>
      </c>
    </row>
    <row r="144" spans="1:12" ht="15.75">
      <c r="A144" s="518" t="s">
        <v>5427</v>
      </c>
      <c r="B144" s="518" t="s">
        <v>5428</v>
      </c>
      <c r="C144" s="518" t="s">
        <v>5551</v>
      </c>
      <c r="D144" s="518" t="s">
        <v>20505</v>
      </c>
      <c r="E144" s="519" t="s">
        <v>144</v>
      </c>
      <c r="F144" s="518" t="s">
        <v>144</v>
      </c>
      <c r="G144" s="518" t="s">
        <v>20536</v>
      </c>
      <c r="H144" s="518" t="s">
        <v>5575</v>
      </c>
      <c r="I144" s="518" t="s">
        <v>5431</v>
      </c>
      <c r="J144" s="518" t="s">
        <v>5432</v>
      </c>
      <c r="K144" s="519" t="s">
        <v>31916</v>
      </c>
      <c r="L144" s="518" t="s">
        <v>5433</v>
      </c>
    </row>
    <row r="145" spans="1:12" ht="15.75">
      <c r="A145" s="518" t="s">
        <v>5427</v>
      </c>
      <c r="B145" s="518" t="s">
        <v>5428</v>
      </c>
      <c r="C145" s="518" t="s">
        <v>5551</v>
      </c>
      <c r="D145" s="518" t="s">
        <v>20505</v>
      </c>
      <c r="E145" s="519" t="s">
        <v>144</v>
      </c>
      <c r="F145" s="518" t="s">
        <v>144</v>
      </c>
      <c r="G145" s="518" t="s">
        <v>20537</v>
      </c>
      <c r="H145" s="518" t="s">
        <v>5576</v>
      </c>
      <c r="I145" s="518" t="s">
        <v>5431</v>
      </c>
      <c r="J145" s="518" t="s">
        <v>5432</v>
      </c>
      <c r="K145" s="519" t="s">
        <v>31917</v>
      </c>
      <c r="L145" s="518" t="s">
        <v>5433</v>
      </c>
    </row>
    <row r="146" spans="1:12" ht="15.75">
      <c r="A146" s="518" t="s">
        <v>5427</v>
      </c>
      <c r="B146" s="518" t="s">
        <v>5428</v>
      </c>
      <c r="C146" s="518" t="s">
        <v>5551</v>
      </c>
      <c r="D146" s="518" t="s">
        <v>20505</v>
      </c>
      <c r="E146" s="519" t="s">
        <v>144</v>
      </c>
      <c r="F146" s="518" t="s">
        <v>144</v>
      </c>
      <c r="G146" s="518" t="s">
        <v>20538</v>
      </c>
      <c r="H146" s="518" t="s">
        <v>5577</v>
      </c>
      <c r="I146" s="518" t="s">
        <v>5431</v>
      </c>
      <c r="J146" s="518" t="s">
        <v>5432</v>
      </c>
      <c r="K146" s="519" t="s">
        <v>14228</v>
      </c>
      <c r="L146" s="518" t="s">
        <v>5433</v>
      </c>
    </row>
    <row r="147" spans="1:12" ht="15.75">
      <c r="A147" s="518" t="s">
        <v>5427</v>
      </c>
      <c r="B147" s="518" t="s">
        <v>5428</v>
      </c>
      <c r="C147" s="518" t="s">
        <v>5551</v>
      </c>
      <c r="D147" s="518" t="s">
        <v>20505</v>
      </c>
      <c r="E147" s="519" t="s">
        <v>144</v>
      </c>
      <c r="F147" s="518" t="s">
        <v>144</v>
      </c>
      <c r="G147" s="518" t="s">
        <v>20539</v>
      </c>
      <c r="H147" s="518" t="s">
        <v>5578</v>
      </c>
      <c r="I147" s="518" t="s">
        <v>5431</v>
      </c>
      <c r="J147" s="518" t="s">
        <v>5432</v>
      </c>
      <c r="K147" s="519" t="s">
        <v>31918</v>
      </c>
      <c r="L147" s="518" t="s">
        <v>5433</v>
      </c>
    </row>
    <row r="148" spans="1:12" ht="15.75">
      <c r="A148" s="518" t="s">
        <v>5427</v>
      </c>
      <c r="B148" s="518" t="s">
        <v>5428</v>
      </c>
      <c r="C148" s="518" t="s">
        <v>5551</v>
      </c>
      <c r="D148" s="518" t="s">
        <v>20505</v>
      </c>
      <c r="E148" s="519" t="s">
        <v>144</v>
      </c>
      <c r="F148" s="518" t="s">
        <v>144</v>
      </c>
      <c r="G148" s="518" t="s">
        <v>20540</v>
      </c>
      <c r="H148" s="518" t="s">
        <v>5579</v>
      </c>
      <c r="I148" s="518" t="s">
        <v>5431</v>
      </c>
      <c r="J148" s="518" t="s">
        <v>5432</v>
      </c>
      <c r="K148" s="519" t="s">
        <v>31919</v>
      </c>
      <c r="L148" s="518" t="s">
        <v>5433</v>
      </c>
    </row>
    <row r="149" spans="1:12" ht="15.75">
      <c r="A149" s="518" t="s">
        <v>5427</v>
      </c>
      <c r="B149" s="518" t="s">
        <v>5428</v>
      </c>
      <c r="C149" s="518" t="s">
        <v>5551</v>
      </c>
      <c r="D149" s="518" t="s">
        <v>20505</v>
      </c>
      <c r="E149" s="519" t="s">
        <v>144</v>
      </c>
      <c r="F149" s="518" t="s">
        <v>144</v>
      </c>
      <c r="G149" s="518" t="s">
        <v>20541</v>
      </c>
      <c r="H149" s="518" t="s">
        <v>5580</v>
      </c>
      <c r="I149" s="518" t="s">
        <v>5431</v>
      </c>
      <c r="J149" s="518" t="s">
        <v>5432</v>
      </c>
      <c r="K149" s="519" t="s">
        <v>31920</v>
      </c>
      <c r="L149" s="518" t="s">
        <v>5433</v>
      </c>
    </row>
    <row r="150" spans="1:12" ht="15.75">
      <c r="A150" s="518" t="s">
        <v>5427</v>
      </c>
      <c r="B150" s="518" t="s">
        <v>5428</v>
      </c>
      <c r="C150" s="518" t="s">
        <v>5551</v>
      </c>
      <c r="D150" s="518" t="s">
        <v>20505</v>
      </c>
      <c r="E150" s="519" t="s">
        <v>144</v>
      </c>
      <c r="F150" s="518" t="s">
        <v>144</v>
      </c>
      <c r="G150" s="518" t="s">
        <v>20542</v>
      </c>
      <c r="H150" s="518" t="s">
        <v>5581</v>
      </c>
      <c r="I150" s="518" t="s">
        <v>5431</v>
      </c>
      <c r="J150" s="518" t="s">
        <v>5432</v>
      </c>
      <c r="K150" s="519" t="s">
        <v>31921</v>
      </c>
      <c r="L150" s="518" t="s">
        <v>5433</v>
      </c>
    </row>
    <row r="151" spans="1:12" ht="15.75">
      <c r="A151" s="518" t="s">
        <v>5427</v>
      </c>
      <c r="B151" s="518" t="s">
        <v>5428</v>
      </c>
      <c r="C151" s="518" t="s">
        <v>5551</v>
      </c>
      <c r="D151" s="518" t="s">
        <v>20505</v>
      </c>
      <c r="E151" s="519" t="s">
        <v>144</v>
      </c>
      <c r="F151" s="518" t="s">
        <v>144</v>
      </c>
      <c r="G151" s="518" t="s">
        <v>20543</v>
      </c>
      <c r="H151" s="518" t="s">
        <v>5582</v>
      </c>
      <c r="I151" s="518" t="s">
        <v>5431</v>
      </c>
      <c r="J151" s="518" t="s">
        <v>5432</v>
      </c>
      <c r="K151" s="519" t="s">
        <v>31922</v>
      </c>
      <c r="L151" s="518" t="s">
        <v>5433</v>
      </c>
    </row>
    <row r="152" spans="1:12" ht="15.75">
      <c r="A152" s="518" t="s">
        <v>5427</v>
      </c>
      <c r="B152" s="518" t="s">
        <v>5428</v>
      </c>
      <c r="C152" s="518" t="s">
        <v>5551</v>
      </c>
      <c r="D152" s="518" t="s">
        <v>20505</v>
      </c>
      <c r="E152" s="519" t="s">
        <v>144</v>
      </c>
      <c r="F152" s="518" t="s">
        <v>144</v>
      </c>
      <c r="G152" s="518" t="s">
        <v>20545</v>
      </c>
      <c r="H152" s="518" t="s">
        <v>5583</v>
      </c>
      <c r="I152" s="518" t="s">
        <v>5431</v>
      </c>
      <c r="J152" s="518" t="s">
        <v>5432</v>
      </c>
      <c r="K152" s="519" t="s">
        <v>14444</v>
      </c>
      <c r="L152" s="518" t="s">
        <v>5433</v>
      </c>
    </row>
    <row r="153" spans="1:12" ht="15.75">
      <c r="A153" s="518" t="s">
        <v>5427</v>
      </c>
      <c r="B153" s="518" t="s">
        <v>5428</v>
      </c>
      <c r="C153" s="518" t="s">
        <v>5584</v>
      </c>
      <c r="D153" s="518" t="s">
        <v>20546</v>
      </c>
      <c r="E153" s="519" t="s">
        <v>144</v>
      </c>
      <c r="F153" s="518" t="s">
        <v>144</v>
      </c>
      <c r="G153" s="518" t="s">
        <v>20547</v>
      </c>
      <c r="H153" s="518" t="s">
        <v>5585</v>
      </c>
      <c r="I153" s="518" t="s">
        <v>5431</v>
      </c>
      <c r="J153" s="518" t="s">
        <v>5432</v>
      </c>
      <c r="K153" s="519" t="s">
        <v>31923</v>
      </c>
      <c r="L153" s="518" t="s">
        <v>5433</v>
      </c>
    </row>
    <row r="154" spans="1:12" ht="15.75">
      <c r="A154" s="518" t="s">
        <v>5427</v>
      </c>
      <c r="B154" s="518" t="s">
        <v>5428</v>
      </c>
      <c r="C154" s="518" t="s">
        <v>5584</v>
      </c>
      <c r="D154" s="518" t="s">
        <v>20546</v>
      </c>
      <c r="E154" s="519" t="s">
        <v>144</v>
      </c>
      <c r="F154" s="518" t="s">
        <v>144</v>
      </c>
      <c r="G154" s="518" t="s">
        <v>20548</v>
      </c>
      <c r="H154" s="518" t="s">
        <v>5586</v>
      </c>
      <c r="I154" s="518" t="s">
        <v>5431</v>
      </c>
      <c r="J154" s="518" t="s">
        <v>5432</v>
      </c>
      <c r="K154" s="519" t="s">
        <v>31924</v>
      </c>
      <c r="L154" s="518" t="s">
        <v>5433</v>
      </c>
    </row>
    <row r="155" spans="1:12" ht="15.75">
      <c r="A155" s="518" t="s">
        <v>5427</v>
      </c>
      <c r="B155" s="518" t="s">
        <v>5428</v>
      </c>
      <c r="C155" s="518" t="s">
        <v>5584</v>
      </c>
      <c r="D155" s="518" t="s">
        <v>20546</v>
      </c>
      <c r="E155" s="519" t="s">
        <v>144</v>
      </c>
      <c r="F155" s="518" t="s">
        <v>144</v>
      </c>
      <c r="G155" s="518" t="s">
        <v>20549</v>
      </c>
      <c r="H155" s="518" t="s">
        <v>5587</v>
      </c>
      <c r="I155" s="518" t="s">
        <v>5431</v>
      </c>
      <c r="J155" s="518" t="s">
        <v>5432</v>
      </c>
      <c r="K155" s="519" t="s">
        <v>31925</v>
      </c>
      <c r="L155" s="518" t="s">
        <v>5433</v>
      </c>
    </row>
    <row r="156" spans="1:12" ht="15.75">
      <c r="A156" s="518" t="s">
        <v>5427</v>
      </c>
      <c r="B156" s="518" t="s">
        <v>5428</v>
      </c>
      <c r="C156" s="518" t="s">
        <v>5584</v>
      </c>
      <c r="D156" s="518" t="s">
        <v>20546</v>
      </c>
      <c r="E156" s="519" t="s">
        <v>144</v>
      </c>
      <c r="F156" s="518" t="s">
        <v>144</v>
      </c>
      <c r="G156" s="518" t="s">
        <v>20550</v>
      </c>
      <c r="H156" s="518" t="s">
        <v>5588</v>
      </c>
      <c r="I156" s="518" t="s">
        <v>5431</v>
      </c>
      <c r="J156" s="518" t="s">
        <v>5432</v>
      </c>
      <c r="K156" s="519" t="s">
        <v>31926</v>
      </c>
      <c r="L156" s="518" t="s">
        <v>5433</v>
      </c>
    </row>
    <row r="157" spans="1:12" ht="15.75">
      <c r="A157" s="518" t="s">
        <v>5427</v>
      </c>
      <c r="B157" s="518" t="s">
        <v>5428</v>
      </c>
      <c r="C157" s="518" t="s">
        <v>5584</v>
      </c>
      <c r="D157" s="518" t="s">
        <v>20546</v>
      </c>
      <c r="E157" s="519" t="s">
        <v>144</v>
      </c>
      <c r="F157" s="518" t="s">
        <v>144</v>
      </c>
      <c r="G157" s="518" t="s">
        <v>20551</v>
      </c>
      <c r="H157" s="518" t="s">
        <v>5589</v>
      </c>
      <c r="I157" s="518" t="s">
        <v>5431</v>
      </c>
      <c r="J157" s="518" t="s">
        <v>5432</v>
      </c>
      <c r="K157" s="519" t="s">
        <v>31927</v>
      </c>
      <c r="L157" s="518" t="s">
        <v>5433</v>
      </c>
    </row>
    <row r="158" spans="1:12" ht="15.75">
      <c r="A158" s="518" t="s">
        <v>5427</v>
      </c>
      <c r="B158" s="518" t="s">
        <v>5428</v>
      </c>
      <c r="C158" s="518" t="s">
        <v>5584</v>
      </c>
      <c r="D158" s="518" t="s">
        <v>20546</v>
      </c>
      <c r="E158" s="519" t="s">
        <v>144</v>
      </c>
      <c r="F158" s="518" t="s">
        <v>144</v>
      </c>
      <c r="G158" s="518" t="s">
        <v>20552</v>
      </c>
      <c r="H158" s="518" t="s">
        <v>5590</v>
      </c>
      <c r="I158" s="518" t="s">
        <v>5431</v>
      </c>
      <c r="J158" s="518" t="s">
        <v>5432</v>
      </c>
      <c r="K158" s="519" t="s">
        <v>31928</v>
      </c>
      <c r="L158" s="518" t="s">
        <v>5433</v>
      </c>
    </row>
    <row r="159" spans="1:12" ht="15.75">
      <c r="A159" s="518" t="s">
        <v>5427</v>
      </c>
      <c r="B159" s="518" t="s">
        <v>5428</v>
      </c>
      <c r="C159" s="518" t="s">
        <v>5584</v>
      </c>
      <c r="D159" s="518" t="s">
        <v>20546</v>
      </c>
      <c r="E159" s="519" t="s">
        <v>144</v>
      </c>
      <c r="F159" s="518" t="s">
        <v>144</v>
      </c>
      <c r="G159" s="518" t="s">
        <v>20553</v>
      </c>
      <c r="H159" s="518" t="s">
        <v>5591</v>
      </c>
      <c r="I159" s="518" t="s">
        <v>5431</v>
      </c>
      <c r="J159" s="518" t="s">
        <v>5432</v>
      </c>
      <c r="K159" s="519" t="s">
        <v>31929</v>
      </c>
      <c r="L159" s="518" t="s">
        <v>5433</v>
      </c>
    </row>
    <row r="160" spans="1:12" ht="15.75">
      <c r="A160" s="518" t="s">
        <v>5427</v>
      </c>
      <c r="B160" s="518" t="s">
        <v>5428</v>
      </c>
      <c r="C160" s="518" t="s">
        <v>5584</v>
      </c>
      <c r="D160" s="518" t="s">
        <v>20546</v>
      </c>
      <c r="E160" s="519" t="s">
        <v>144</v>
      </c>
      <c r="F160" s="518" t="s">
        <v>144</v>
      </c>
      <c r="G160" s="518" t="s">
        <v>20554</v>
      </c>
      <c r="H160" s="518" t="s">
        <v>5592</v>
      </c>
      <c r="I160" s="518" t="s">
        <v>5431</v>
      </c>
      <c r="J160" s="518" t="s">
        <v>5432</v>
      </c>
      <c r="K160" s="519" t="s">
        <v>31930</v>
      </c>
      <c r="L160" s="518" t="s">
        <v>5433</v>
      </c>
    </row>
    <row r="161" spans="1:12" ht="15.75">
      <c r="A161" s="518" t="s">
        <v>5427</v>
      </c>
      <c r="B161" s="518" t="s">
        <v>5428</v>
      </c>
      <c r="C161" s="518" t="s">
        <v>5584</v>
      </c>
      <c r="D161" s="518" t="s">
        <v>20546</v>
      </c>
      <c r="E161" s="519" t="s">
        <v>144</v>
      </c>
      <c r="F161" s="518" t="s">
        <v>144</v>
      </c>
      <c r="G161" s="518" t="s">
        <v>20555</v>
      </c>
      <c r="H161" s="518" t="s">
        <v>5593</v>
      </c>
      <c r="I161" s="518" t="s">
        <v>5431</v>
      </c>
      <c r="J161" s="518" t="s">
        <v>5432</v>
      </c>
      <c r="K161" s="519" t="s">
        <v>23680</v>
      </c>
      <c r="L161" s="518" t="s">
        <v>5433</v>
      </c>
    </row>
    <row r="162" spans="1:12" ht="15.75">
      <c r="A162" s="518" t="s">
        <v>5427</v>
      </c>
      <c r="B162" s="518" t="s">
        <v>5428</v>
      </c>
      <c r="C162" s="518" t="s">
        <v>5584</v>
      </c>
      <c r="D162" s="518" t="s">
        <v>20546</v>
      </c>
      <c r="E162" s="519" t="s">
        <v>144</v>
      </c>
      <c r="F162" s="518" t="s">
        <v>144</v>
      </c>
      <c r="G162" s="518" t="s">
        <v>20557</v>
      </c>
      <c r="H162" s="518" t="s">
        <v>5594</v>
      </c>
      <c r="I162" s="518" t="s">
        <v>5431</v>
      </c>
      <c r="J162" s="518" t="s">
        <v>5432</v>
      </c>
      <c r="K162" s="519" t="s">
        <v>31931</v>
      </c>
      <c r="L162" s="518" t="s">
        <v>5433</v>
      </c>
    </row>
    <row r="163" spans="1:12" ht="15.75">
      <c r="A163" s="518" t="s">
        <v>5427</v>
      </c>
      <c r="B163" s="518" t="s">
        <v>5428</v>
      </c>
      <c r="C163" s="518" t="s">
        <v>5584</v>
      </c>
      <c r="D163" s="518" t="s">
        <v>20546</v>
      </c>
      <c r="E163" s="519" t="s">
        <v>144</v>
      </c>
      <c r="F163" s="518" t="s">
        <v>144</v>
      </c>
      <c r="G163" s="518" t="s">
        <v>20558</v>
      </c>
      <c r="H163" s="518" t="s">
        <v>5595</v>
      </c>
      <c r="I163" s="518" t="s">
        <v>5431</v>
      </c>
      <c r="J163" s="518" t="s">
        <v>5432</v>
      </c>
      <c r="K163" s="519" t="s">
        <v>31932</v>
      </c>
      <c r="L163" s="518" t="s">
        <v>5433</v>
      </c>
    </row>
    <row r="164" spans="1:12" ht="15.75">
      <c r="A164" s="518" t="s">
        <v>5427</v>
      </c>
      <c r="B164" s="518" t="s">
        <v>5428</v>
      </c>
      <c r="C164" s="518" t="s">
        <v>5584</v>
      </c>
      <c r="D164" s="518" t="s">
        <v>20546</v>
      </c>
      <c r="E164" s="519" t="s">
        <v>144</v>
      </c>
      <c r="F164" s="518" t="s">
        <v>144</v>
      </c>
      <c r="G164" s="518" t="s">
        <v>20559</v>
      </c>
      <c r="H164" s="518" t="s">
        <v>5596</v>
      </c>
      <c r="I164" s="518" t="s">
        <v>5431</v>
      </c>
      <c r="J164" s="518" t="s">
        <v>5432</v>
      </c>
      <c r="K164" s="519" t="s">
        <v>31933</v>
      </c>
      <c r="L164" s="518" t="s">
        <v>5433</v>
      </c>
    </row>
    <row r="165" spans="1:12" ht="15.75">
      <c r="A165" s="518" t="s">
        <v>5427</v>
      </c>
      <c r="B165" s="518" t="s">
        <v>5428</v>
      </c>
      <c r="C165" s="518" t="s">
        <v>5584</v>
      </c>
      <c r="D165" s="518" t="s">
        <v>20546</v>
      </c>
      <c r="E165" s="519" t="s">
        <v>144</v>
      </c>
      <c r="F165" s="518" t="s">
        <v>144</v>
      </c>
      <c r="G165" s="518" t="s">
        <v>20560</v>
      </c>
      <c r="H165" s="518" t="s">
        <v>5597</v>
      </c>
      <c r="I165" s="518" t="s">
        <v>5431</v>
      </c>
      <c r="J165" s="518" t="s">
        <v>5432</v>
      </c>
      <c r="K165" s="519" t="s">
        <v>31934</v>
      </c>
      <c r="L165" s="518" t="s">
        <v>5433</v>
      </c>
    </row>
    <row r="166" spans="1:12" ht="15.75">
      <c r="A166" s="518" t="s">
        <v>5427</v>
      </c>
      <c r="B166" s="518" t="s">
        <v>5428</v>
      </c>
      <c r="C166" s="518" t="s">
        <v>5584</v>
      </c>
      <c r="D166" s="518" t="s">
        <v>20546</v>
      </c>
      <c r="E166" s="519" t="s">
        <v>144</v>
      </c>
      <c r="F166" s="518" t="s">
        <v>144</v>
      </c>
      <c r="G166" s="518" t="s">
        <v>20561</v>
      </c>
      <c r="H166" s="518" t="s">
        <v>5598</v>
      </c>
      <c r="I166" s="518" t="s">
        <v>5431</v>
      </c>
      <c r="J166" s="518" t="s">
        <v>5432</v>
      </c>
      <c r="K166" s="519" t="s">
        <v>31935</v>
      </c>
      <c r="L166" s="518" t="s">
        <v>5433</v>
      </c>
    </row>
    <row r="167" spans="1:12" ht="15.75">
      <c r="A167" s="518" t="s">
        <v>5427</v>
      </c>
      <c r="B167" s="518" t="s">
        <v>5428</v>
      </c>
      <c r="C167" s="518" t="s">
        <v>5584</v>
      </c>
      <c r="D167" s="518" t="s">
        <v>20546</v>
      </c>
      <c r="E167" s="519" t="s">
        <v>144</v>
      </c>
      <c r="F167" s="518" t="s">
        <v>144</v>
      </c>
      <c r="G167" s="518" t="s">
        <v>20562</v>
      </c>
      <c r="H167" s="518" t="s">
        <v>5599</v>
      </c>
      <c r="I167" s="518" t="s">
        <v>5431</v>
      </c>
      <c r="J167" s="518" t="s">
        <v>5432</v>
      </c>
      <c r="K167" s="519" t="s">
        <v>24705</v>
      </c>
      <c r="L167" s="518" t="s">
        <v>5433</v>
      </c>
    </row>
    <row r="168" spans="1:12" ht="15.75">
      <c r="A168" s="518" t="s">
        <v>5427</v>
      </c>
      <c r="B168" s="518" t="s">
        <v>5428</v>
      </c>
      <c r="C168" s="518" t="s">
        <v>5584</v>
      </c>
      <c r="D168" s="518" t="s">
        <v>20546</v>
      </c>
      <c r="E168" s="519" t="s">
        <v>144</v>
      </c>
      <c r="F168" s="518" t="s">
        <v>144</v>
      </c>
      <c r="G168" s="518" t="s">
        <v>20563</v>
      </c>
      <c r="H168" s="518" t="s">
        <v>5600</v>
      </c>
      <c r="I168" s="518" t="s">
        <v>5431</v>
      </c>
      <c r="J168" s="518" t="s">
        <v>5432</v>
      </c>
      <c r="K168" s="519" t="s">
        <v>31936</v>
      </c>
      <c r="L168" s="518" t="s">
        <v>5433</v>
      </c>
    </row>
    <row r="169" spans="1:12" ht="15.75">
      <c r="A169" s="518" t="s">
        <v>5427</v>
      </c>
      <c r="B169" s="518" t="s">
        <v>5428</v>
      </c>
      <c r="C169" s="518" t="s">
        <v>5584</v>
      </c>
      <c r="D169" s="518" t="s">
        <v>20546</v>
      </c>
      <c r="E169" s="519" t="s">
        <v>144</v>
      </c>
      <c r="F169" s="518" t="s">
        <v>144</v>
      </c>
      <c r="G169" s="518" t="s">
        <v>20565</v>
      </c>
      <c r="H169" s="518" t="s">
        <v>5601</v>
      </c>
      <c r="I169" s="518" t="s">
        <v>5431</v>
      </c>
      <c r="J169" s="518" t="s">
        <v>5432</v>
      </c>
      <c r="K169" s="519" t="s">
        <v>29890</v>
      </c>
      <c r="L169" s="518" t="s">
        <v>5433</v>
      </c>
    </row>
    <row r="170" spans="1:12" ht="15.75">
      <c r="A170" s="518" t="s">
        <v>5427</v>
      </c>
      <c r="B170" s="518" t="s">
        <v>5428</v>
      </c>
      <c r="C170" s="518" t="s">
        <v>5584</v>
      </c>
      <c r="D170" s="518" t="s">
        <v>20546</v>
      </c>
      <c r="E170" s="519" t="s">
        <v>144</v>
      </c>
      <c r="F170" s="518" t="s">
        <v>144</v>
      </c>
      <c r="G170" s="518" t="s">
        <v>20567</v>
      </c>
      <c r="H170" s="518" t="s">
        <v>5602</v>
      </c>
      <c r="I170" s="518" t="s">
        <v>5431</v>
      </c>
      <c r="J170" s="518" t="s">
        <v>5432</v>
      </c>
      <c r="K170" s="519" t="s">
        <v>31937</v>
      </c>
      <c r="L170" s="518" t="s">
        <v>5433</v>
      </c>
    </row>
    <row r="171" spans="1:12" ht="15.75">
      <c r="A171" s="518" t="s">
        <v>5427</v>
      </c>
      <c r="B171" s="518" t="s">
        <v>5428</v>
      </c>
      <c r="C171" s="518" t="s">
        <v>5584</v>
      </c>
      <c r="D171" s="518" t="s">
        <v>20546</v>
      </c>
      <c r="E171" s="519" t="s">
        <v>144</v>
      </c>
      <c r="F171" s="518" t="s">
        <v>144</v>
      </c>
      <c r="G171" s="518" t="s">
        <v>20568</v>
      </c>
      <c r="H171" s="518" t="s">
        <v>5603</v>
      </c>
      <c r="I171" s="518" t="s">
        <v>5431</v>
      </c>
      <c r="J171" s="518" t="s">
        <v>5432</v>
      </c>
      <c r="K171" s="519" t="s">
        <v>31938</v>
      </c>
      <c r="L171" s="518" t="s">
        <v>5433</v>
      </c>
    </row>
    <row r="172" spans="1:12" ht="15.75">
      <c r="A172" s="518" t="s">
        <v>5427</v>
      </c>
      <c r="B172" s="518" t="s">
        <v>5428</v>
      </c>
      <c r="C172" s="518" t="s">
        <v>5584</v>
      </c>
      <c r="D172" s="518" t="s">
        <v>20546</v>
      </c>
      <c r="E172" s="519" t="s">
        <v>144</v>
      </c>
      <c r="F172" s="518" t="s">
        <v>144</v>
      </c>
      <c r="G172" s="518" t="s">
        <v>20570</v>
      </c>
      <c r="H172" s="518" t="s">
        <v>5604</v>
      </c>
      <c r="I172" s="518" t="s">
        <v>5431</v>
      </c>
      <c r="J172" s="518" t="s">
        <v>5432</v>
      </c>
      <c r="K172" s="519" t="s">
        <v>31939</v>
      </c>
      <c r="L172" s="518" t="s">
        <v>5433</v>
      </c>
    </row>
    <row r="173" spans="1:12" ht="15.75">
      <c r="A173" s="518" t="s">
        <v>5427</v>
      </c>
      <c r="B173" s="518" t="s">
        <v>5428</v>
      </c>
      <c r="C173" s="518" t="s">
        <v>5584</v>
      </c>
      <c r="D173" s="518" t="s">
        <v>20546</v>
      </c>
      <c r="E173" s="519" t="s">
        <v>144</v>
      </c>
      <c r="F173" s="518" t="s">
        <v>144</v>
      </c>
      <c r="G173" s="518" t="s">
        <v>20572</v>
      </c>
      <c r="H173" s="518" t="s">
        <v>5605</v>
      </c>
      <c r="I173" s="518" t="s">
        <v>5431</v>
      </c>
      <c r="J173" s="518" t="s">
        <v>5432</v>
      </c>
      <c r="K173" s="519" t="s">
        <v>31940</v>
      </c>
      <c r="L173" s="518" t="s">
        <v>5433</v>
      </c>
    </row>
    <row r="174" spans="1:12" ht="15.75">
      <c r="A174" s="518" t="s">
        <v>5427</v>
      </c>
      <c r="B174" s="518" t="s">
        <v>5428</v>
      </c>
      <c r="C174" s="518" t="s">
        <v>5584</v>
      </c>
      <c r="D174" s="518" t="s">
        <v>20546</v>
      </c>
      <c r="E174" s="519" t="s">
        <v>144</v>
      </c>
      <c r="F174" s="518" t="s">
        <v>144</v>
      </c>
      <c r="G174" s="518" t="s">
        <v>20573</v>
      </c>
      <c r="H174" s="518" t="s">
        <v>5606</v>
      </c>
      <c r="I174" s="518" t="s">
        <v>5431</v>
      </c>
      <c r="J174" s="518" t="s">
        <v>5432</v>
      </c>
      <c r="K174" s="519" t="s">
        <v>18632</v>
      </c>
      <c r="L174" s="518" t="s">
        <v>5433</v>
      </c>
    </row>
    <row r="175" spans="1:12" ht="15.75">
      <c r="A175" s="518" t="s">
        <v>5427</v>
      </c>
      <c r="B175" s="518" t="s">
        <v>5428</v>
      </c>
      <c r="C175" s="518" t="s">
        <v>5584</v>
      </c>
      <c r="D175" s="518" t="s">
        <v>20546</v>
      </c>
      <c r="E175" s="519" t="s">
        <v>144</v>
      </c>
      <c r="F175" s="518" t="s">
        <v>144</v>
      </c>
      <c r="G175" s="518" t="s">
        <v>20574</v>
      </c>
      <c r="H175" s="518" t="s">
        <v>5607</v>
      </c>
      <c r="I175" s="518" t="s">
        <v>5431</v>
      </c>
      <c r="J175" s="518" t="s">
        <v>5432</v>
      </c>
      <c r="K175" s="519" t="s">
        <v>31941</v>
      </c>
      <c r="L175" s="518" t="s">
        <v>5433</v>
      </c>
    </row>
    <row r="176" spans="1:12" ht="15.75">
      <c r="A176" s="518" t="s">
        <v>5427</v>
      </c>
      <c r="B176" s="518" t="s">
        <v>5428</v>
      </c>
      <c r="C176" s="518" t="s">
        <v>5584</v>
      </c>
      <c r="D176" s="518" t="s">
        <v>20546</v>
      </c>
      <c r="E176" s="519" t="s">
        <v>144</v>
      </c>
      <c r="F176" s="518" t="s">
        <v>144</v>
      </c>
      <c r="G176" s="518" t="s">
        <v>20575</v>
      </c>
      <c r="H176" s="518" t="s">
        <v>5608</v>
      </c>
      <c r="I176" s="518" t="s">
        <v>5431</v>
      </c>
      <c r="J176" s="518" t="s">
        <v>5432</v>
      </c>
      <c r="K176" s="519" t="s">
        <v>31942</v>
      </c>
      <c r="L176" s="518" t="s">
        <v>5433</v>
      </c>
    </row>
    <row r="177" spans="1:12" ht="15.75">
      <c r="A177" s="518" t="s">
        <v>5427</v>
      </c>
      <c r="B177" s="518" t="s">
        <v>5428</v>
      </c>
      <c r="C177" s="518" t="s">
        <v>5584</v>
      </c>
      <c r="D177" s="518" t="s">
        <v>20546</v>
      </c>
      <c r="E177" s="519" t="s">
        <v>144</v>
      </c>
      <c r="F177" s="518" t="s">
        <v>144</v>
      </c>
      <c r="G177" s="518" t="s">
        <v>20576</v>
      </c>
      <c r="H177" s="518" t="s">
        <v>5609</v>
      </c>
      <c r="I177" s="518" t="s">
        <v>5431</v>
      </c>
      <c r="J177" s="518" t="s">
        <v>5432</v>
      </c>
      <c r="K177" s="519" t="s">
        <v>31943</v>
      </c>
      <c r="L177" s="518" t="s">
        <v>5433</v>
      </c>
    </row>
    <row r="178" spans="1:12" ht="15.75">
      <c r="A178" s="518" t="s">
        <v>5427</v>
      </c>
      <c r="B178" s="518" t="s">
        <v>5428</v>
      </c>
      <c r="C178" s="518" t="s">
        <v>5584</v>
      </c>
      <c r="D178" s="518" t="s">
        <v>20546</v>
      </c>
      <c r="E178" s="519" t="s">
        <v>144</v>
      </c>
      <c r="F178" s="518" t="s">
        <v>144</v>
      </c>
      <c r="G178" s="518" t="s">
        <v>20577</v>
      </c>
      <c r="H178" s="518" t="s">
        <v>5610</v>
      </c>
      <c r="I178" s="518" t="s">
        <v>5431</v>
      </c>
      <c r="J178" s="518" t="s">
        <v>5432</v>
      </c>
      <c r="K178" s="519" t="s">
        <v>31944</v>
      </c>
      <c r="L178" s="518" t="s">
        <v>5433</v>
      </c>
    </row>
    <row r="179" spans="1:12" ht="15.75">
      <c r="A179" s="518" t="s">
        <v>5427</v>
      </c>
      <c r="B179" s="518" t="s">
        <v>5428</v>
      </c>
      <c r="C179" s="518" t="s">
        <v>5584</v>
      </c>
      <c r="D179" s="518" t="s">
        <v>20546</v>
      </c>
      <c r="E179" s="519" t="s">
        <v>144</v>
      </c>
      <c r="F179" s="518" t="s">
        <v>144</v>
      </c>
      <c r="G179" s="518" t="s">
        <v>20578</v>
      </c>
      <c r="H179" s="518" t="s">
        <v>5611</v>
      </c>
      <c r="I179" s="518" t="s">
        <v>5431</v>
      </c>
      <c r="J179" s="518" t="s">
        <v>5432</v>
      </c>
      <c r="K179" s="519" t="s">
        <v>31945</v>
      </c>
      <c r="L179" s="518" t="s">
        <v>5433</v>
      </c>
    </row>
    <row r="180" spans="1:12" ht="15.75">
      <c r="A180" s="518" t="s">
        <v>5427</v>
      </c>
      <c r="B180" s="518" t="s">
        <v>5428</v>
      </c>
      <c r="C180" s="518" t="s">
        <v>5584</v>
      </c>
      <c r="D180" s="518" t="s">
        <v>20546</v>
      </c>
      <c r="E180" s="519" t="s">
        <v>144</v>
      </c>
      <c r="F180" s="518" t="s">
        <v>144</v>
      </c>
      <c r="G180" s="518" t="s">
        <v>20580</v>
      </c>
      <c r="H180" s="518" t="s">
        <v>5612</v>
      </c>
      <c r="I180" s="518" t="s">
        <v>5431</v>
      </c>
      <c r="J180" s="518" t="s">
        <v>5432</v>
      </c>
      <c r="K180" s="519" t="s">
        <v>31946</v>
      </c>
      <c r="L180" s="518" t="s">
        <v>5433</v>
      </c>
    </row>
    <row r="181" spans="1:12" ht="15.75">
      <c r="A181" s="518" t="s">
        <v>5427</v>
      </c>
      <c r="B181" s="518" t="s">
        <v>5428</v>
      </c>
      <c r="C181" s="518" t="s">
        <v>5584</v>
      </c>
      <c r="D181" s="518" t="s">
        <v>20546</v>
      </c>
      <c r="E181" s="519" t="s">
        <v>144</v>
      </c>
      <c r="F181" s="518" t="s">
        <v>144</v>
      </c>
      <c r="G181" s="518" t="s">
        <v>20582</v>
      </c>
      <c r="H181" s="518" t="s">
        <v>5613</v>
      </c>
      <c r="I181" s="518" t="s">
        <v>5431</v>
      </c>
      <c r="J181" s="518" t="s">
        <v>5432</v>
      </c>
      <c r="K181" s="519" t="s">
        <v>31947</v>
      </c>
      <c r="L181" s="518" t="s">
        <v>5433</v>
      </c>
    </row>
    <row r="182" spans="1:12" ht="15.75">
      <c r="A182" s="518" t="s">
        <v>5427</v>
      </c>
      <c r="B182" s="518" t="s">
        <v>5428</v>
      </c>
      <c r="C182" s="518" t="s">
        <v>5584</v>
      </c>
      <c r="D182" s="518" t="s">
        <v>20546</v>
      </c>
      <c r="E182" s="519" t="s">
        <v>144</v>
      </c>
      <c r="F182" s="518" t="s">
        <v>144</v>
      </c>
      <c r="G182" s="518" t="s">
        <v>20583</v>
      </c>
      <c r="H182" s="518" t="s">
        <v>5614</v>
      </c>
      <c r="I182" s="518" t="s">
        <v>5431</v>
      </c>
      <c r="J182" s="518" t="s">
        <v>5432</v>
      </c>
      <c r="K182" s="519" t="s">
        <v>31948</v>
      </c>
      <c r="L182" s="518" t="s">
        <v>5433</v>
      </c>
    </row>
    <row r="183" spans="1:12" ht="15.75">
      <c r="A183" s="518" t="s">
        <v>5427</v>
      </c>
      <c r="B183" s="518" t="s">
        <v>5428</v>
      </c>
      <c r="C183" s="518" t="s">
        <v>5584</v>
      </c>
      <c r="D183" s="518" t="s">
        <v>20546</v>
      </c>
      <c r="E183" s="519" t="s">
        <v>144</v>
      </c>
      <c r="F183" s="518" t="s">
        <v>144</v>
      </c>
      <c r="G183" s="518" t="s">
        <v>20584</v>
      </c>
      <c r="H183" s="518" t="s">
        <v>5615</v>
      </c>
      <c r="I183" s="518" t="s">
        <v>5431</v>
      </c>
      <c r="J183" s="518" t="s">
        <v>5432</v>
      </c>
      <c r="K183" s="519" t="s">
        <v>24085</v>
      </c>
      <c r="L183" s="518" t="s">
        <v>5433</v>
      </c>
    </row>
    <row r="184" spans="1:12" ht="15.75">
      <c r="A184" s="518" t="s">
        <v>5427</v>
      </c>
      <c r="B184" s="518" t="s">
        <v>5428</v>
      </c>
      <c r="C184" s="518" t="s">
        <v>5584</v>
      </c>
      <c r="D184" s="518" t="s">
        <v>20546</v>
      </c>
      <c r="E184" s="519" t="s">
        <v>144</v>
      </c>
      <c r="F184" s="518" t="s">
        <v>144</v>
      </c>
      <c r="G184" s="518" t="s">
        <v>20585</v>
      </c>
      <c r="H184" s="518" t="s">
        <v>5616</v>
      </c>
      <c r="I184" s="518" t="s">
        <v>5431</v>
      </c>
      <c r="J184" s="518" t="s">
        <v>5432</v>
      </c>
      <c r="K184" s="519" t="s">
        <v>31949</v>
      </c>
      <c r="L184" s="518" t="s">
        <v>5433</v>
      </c>
    </row>
    <row r="185" spans="1:12" ht="15.75">
      <c r="A185" s="518" t="s">
        <v>5427</v>
      </c>
      <c r="B185" s="518" t="s">
        <v>5428</v>
      </c>
      <c r="C185" s="518" t="s">
        <v>5584</v>
      </c>
      <c r="D185" s="518" t="s">
        <v>20546</v>
      </c>
      <c r="E185" s="519" t="s">
        <v>144</v>
      </c>
      <c r="F185" s="518" t="s">
        <v>144</v>
      </c>
      <c r="G185" s="518" t="s">
        <v>20586</v>
      </c>
      <c r="H185" s="518" t="s">
        <v>5617</v>
      </c>
      <c r="I185" s="518" t="s">
        <v>5431</v>
      </c>
      <c r="J185" s="518" t="s">
        <v>5432</v>
      </c>
      <c r="K185" s="519" t="s">
        <v>31950</v>
      </c>
      <c r="L185" s="518" t="s">
        <v>5433</v>
      </c>
    </row>
    <row r="186" spans="1:12" ht="15.75">
      <c r="A186" s="518" t="s">
        <v>5427</v>
      </c>
      <c r="B186" s="518" t="s">
        <v>5428</v>
      </c>
      <c r="C186" s="518" t="s">
        <v>5584</v>
      </c>
      <c r="D186" s="518" t="s">
        <v>20546</v>
      </c>
      <c r="E186" s="519" t="s">
        <v>144</v>
      </c>
      <c r="F186" s="518" t="s">
        <v>144</v>
      </c>
      <c r="G186" s="518" t="s">
        <v>20587</v>
      </c>
      <c r="H186" s="518" t="s">
        <v>5618</v>
      </c>
      <c r="I186" s="518" t="s">
        <v>5431</v>
      </c>
      <c r="J186" s="518" t="s">
        <v>5432</v>
      </c>
      <c r="K186" s="519" t="s">
        <v>31951</v>
      </c>
      <c r="L186" s="518" t="s">
        <v>5433</v>
      </c>
    </row>
    <row r="187" spans="1:12" ht="15.75">
      <c r="A187" s="518" t="s">
        <v>5427</v>
      </c>
      <c r="B187" s="518" t="s">
        <v>5428</v>
      </c>
      <c r="C187" s="518" t="s">
        <v>5584</v>
      </c>
      <c r="D187" s="518" t="s">
        <v>20546</v>
      </c>
      <c r="E187" s="519" t="s">
        <v>144</v>
      </c>
      <c r="F187" s="518" t="s">
        <v>144</v>
      </c>
      <c r="G187" s="518" t="s">
        <v>20588</v>
      </c>
      <c r="H187" s="518" t="s">
        <v>5619</v>
      </c>
      <c r="I187" s="518" t="s">
        <v>5431</v>
      </c>
      <c r="J187" s="518" t="s">
        <v>5432</v>
      </c>
      <c r="K187" s="519" t="s">
        <v>31952</v>
      </c>
      <c r="L187" s="518" t="s">
        <v>5433</v>
      </c>
    </row>
    <row r="188" spans="1:12" ht="15.75">
      <c r="A188" s="518" t="s">
        <v>5427</v>
      </c>
      <c r="B188" s="518" t="s">
        <v>5428</v>
      </c>
      <c r="C188" s="518" t="s">
        <v>5584</v>
      </c>
      <c r="D188" s="518" t="s">
        <v>20546</v>
      </c>
      <c r="E188" s="519" t="s">
        <v>144</v>
      </c>
      <c r="F188" s="518" t="s">
        <v>144</v>
      </c>
      <c r="G188" s="518" t="s">
        <v>20589</v>
      </c>
      <c r="H188" s="518" t="s">
        <v>5620</v>
      </c>
      <c r="I188" s="518" t="s">
        <v>5431</v>
      </c>
      <c r="J188" s="518" t="s">
        <v>5432</v>
      </c>
      <c r="K188" s="519" t="s">
        <v>31953</v>
      </c>
      <c r="L188" s="518" t="s">
        <v>5433</v>
      </c>
    </row>
    <row r="189" spans="1:12" ht="15.75">
      <c r="A189" s="518" t="s">
        <v>5427</v>
      </c>
      <c r="B189" s="518" t="s">
        <v>5428</v>
      </c>
      <c r="C189" s="518" t="s">
        <v>5584</v>
      </c>
      <c r="D189" s="518" t="s">
        <v>20546</v>
      </c>
      <c r="E189" s="519" t="s">
        <v>144</v>
      </c>
      <c r="F189" s="518" t="s">
        <v>144</v>
      </c>
      <c r="G189" s="518" t="s">
        <v>20591</v>
      </c>
      <c r="H189" s="518" t="s">
        <v>5621</v>
      </c>
      <c r="I189" s="518" t="s">
        <v>5431</v>
      </c>
      <c r="J189" s="518" t="s">
        <v>5432</v>
      </c>
      <c r="K189" s="519" t="s">
        <v>31954</v>
      </c>
      <c r="L189" s="518" t="s">
        <v>5433</v>
      </c>
    </row>
    <row r="190" spans="1:12" ht="15.75">
      <c r="A190" s="518" t="s">
        <v>5427</v>
      </c>
      <c r="B190" s="518" t="s">
        <v>5428</v>
      </c>
      <c r="C190" s="518" t="s">
        <v>5584</v>
      </c>
      <c r="D190" s="518" t="s">
        <v>20546</v>
      </c>
      <c r="E190" s="519" t="s">
        <v>144</v>
      </c>
      <c r="F190" s="518" t="s">
        <v>144</v>
      </c>
      <c r="G190" s="518" t="s">
        <v>20592</v>
      </c>
      <c r="H190" s="518" t="s">
        <v>5622</v>
      </c>
      <c r="I190" s="518" t="s">
        <v>5431</v>
      </c>
      <c r="J190" s="518" t="s">
        <v>5432</v>
      </c>
      <c r="K190" s="519" t="s">
        <v>31955</v>
      </c>
      <c r="L190" s="518" t="s">
        <v>5433</v>
      </c>
    </row>
    <row r="191" spans="1:12" ht="15.75">
      <c r="A191" s="518" t="s">
        <v>5427</v>
      </c>
      <c r="B191" s="518" t="s">
        <v>5428</v>
      </c>
      <c r="C191" s="518" t="s">
        <v>5584</v>
      </c>
      <c r="D191" s="518" t="s">
        <v>20546</v>
      </c>
      <c r="E191" s="519" t="s">
        <v>144</v>
      </c>
      <c r="F191" s="518" t="s">
        <v>144</v>
      </c>
      <c r="G191" s="518" t="s">
        <v>20593</v>
      </c>
      <c r="H191" s="518" t="s">
        <v>5623</v>
      </c>
      <c r="I191" s="518" t="s">
        <v>5431</v>
      </c>
      <c r="J191" s="518" t="s">
        <v>5432</v>
      </c>
      <c r="K191" s="519" t="s">
        <v>31956</v>
      </c>
      <c r="L191" s="518" t="s">
        <v>5433</v>
      </c>
    </row>
    <row r="192" spans="1:12" ht="15.75">
      <c r="A192" s="518" t="s">
        <v>5427</v>
      </c>
      <c r="B192" s="518" t="s">
        <v>5428</v>
      </c>
      <c r="C192" s="518" t="s">
        <v>5584</v>
      </c>
      <c r="D192" s="518" t="s">
        <v>20546</v>
      </c>
      <c r="E192" s="519" t="s">
        <v>144</v>
      </c>
      <c r="F192" s="518" t="s">
        <v>144</v>
      </c>
      <c r="G192" s="518" t="s">
        <v>20594</v>
      </c>
      <c r="H192" s="518" t="s">
        <v>5624</v>
      </c>
      <c r="I192" s="518" t="s">
        <v>5431</v>
      </c>
      <c r="J192" s="518" t="s">
        <v>5432</v>
      </c>
      <c r="K192" s="519" t="s">
        <v>31957</v>
      </c>
      <c r="L192" s="518" t="s">
        <v>5433</v>
      </c>
    </row>
    <row r="193" spans="1:12" ht="15.75">
      <c r="A193" s="518" t="s">
        <v>5427</v>
      </c>
      <c r="B193" s="518" t="s">
        <v>5428</v>
      </c>
      <c r="C193" s="518" t="s">
        <v>5584</v>
      </c>
      <c r="D193" s="518" t="s">
        <v>20546</v>
      </c>
      <c r="E193" s="519" t="s">
        <v>144</v>
      </c>
      <c r="F193" s="518" t="s">
        <v>144</v>
      </c>
      <c r="G193" s="518" t="s">
        <v>20596</v>
      </c>
      <c r="H193" s="518" t="s">
        <v>5625</v>
      </c>
      <c r="I193" s="518" t="s">
        <v>5431</v>
      </c>
      <c r="J193" s="518" t="s">
        <v>5432</v>
      </c>
      <c r="K193" s="519" t="s">
        <v>31958</v>
      </c>
      <c r="L193" s="518" t="s">
        <v>5433</v>
      </c>
    </row>
    <row r="194" spans="1:12" ht="15.75">
      <c r="A194" s="518" t="s">
        <v>5427</v>
      </c>
      <c r="B194" s="518" t="s">
        <v>5428</v>
      </c>
      <c r="C194" s="518" t="s">
        <v>5584</v>
      </c>
      <c r="D194" s="518" t="s">
        <v>20546</v>
      </c>
      <c r="E194" s="519" t="s">
        <v>144</v>
      </c>
      <c r="F194" s="518" t="s">
        <v>144</v>
      </c>
      <c r="G194" s="518" t="s">
        <v>20597</v>
      </c>
      <c r="H194" s="518" t="s">
        <v>5626</v>
      </c>
      <c r="I194" s="518" t="s">
        <v>5431</v>
      </c>
      <c r="J194" s="518" t="s">
        <v>5432</v>
      </c>
      <c r="K194" s="519" t="s">
        <v>31959</v>
      </c>
      <c r="L194" s="518" t="s">
        <v>5433</v>
      </c>
    </row>
    <row r="195" spans="1:12" ht="15.75">
      <c r="A195" s="518" t="s">
        <v>5427</v>
      </c>
      <c r="B195" s="518" t="s">
        <v>5428</v>
      </c>
      <c r="C195" s="518" t="s">
        <v>5584</v>
      </c>
      <c r="D195" s="518" t="s">
        <v>20546</v>
      </c>
      <c r="E195" s="519" t="s">
        <v>144</v>
      </c>
      <c r="F195" s="518" t="s">
        <v>144</v>
      </c>
      <c r="G195" s="518" t="s">
        <v>20598</v>
      </c>
      <c r="H195" s="518" t="s">
        <v>5627</v>
      </c>
      <c r="I195" s="518" t="s">
        <v>5431</v>
      </c>
      <c r="J195" s="518" t="s">
        <v>5432</v>
      </c>
      <c r="K195" s="519" t="s">
        <v>31960</v>
      </c>
      <c r="L195" s="518" t="s">
        <v>5433</v>
      </c>
    </row>
    <row r="196" spans="1:12" ht="15.75">
      <c r="A196" s="518" t="s">
        <v>5427</v>
      </c>
      <c r="B196" s="518" t="s">
        <v>5428</v>
      </c>
      <c r="C196" s="518" t="s">
        <v>5584</v>
      </c>
      <c r="D196" s="518" t="s">
        <v>20546</v>
      </c>
      <c r="E196" s="519" t="s">
        <v>144</v>
      </c>
      <c r="F196" s="518" t="s">
        <v>144</v>
      </c>
      <c r="G196" s="518" t="s">
        <v>20599</v>
      </c>
      <c r="H196" s="518" t="s">
        <v>5628</v>
      </c>
      <c r="I196" s="518" t="s">
        <v>5431</v>
      </c>
      <c r="J196" s="518" t="s">
        <v>5432</v>
      </c>
      <c r="K196" s="519" t="s">
        <v>31961</v>
      </c>
      <c r="L196" s="518" t="s">
        <v>5433</v>
      </c>
    </row>
    <row r="197" spans="1:12" ht="15.75">
      <c r="A197" s="518" t="s">
        <v>5427</v>
      </c>
      <c r="B197" s="518" t="s">
        <v>5428</v>
      </c>
      <c r="C197" s="518" t="s">
        <v>5584</v>
      </c>
      <c r="D197" s="518" t="s">
        <v>20546</v>
      </c>
      <c r="E197" s="519" t="s">
        <v>144</v>
      </c>
      <c r="F197" s="518" t="s">
        <v>144</v>
      </c>
      <c r="G197" s="518" t="s">
        <v>20600</v>
      </c>
      <c r="H197" s="518" t="s">
        <v>5629</v>
      </c>
      <c r="I197" s="518" t="s">
        <v>5431</v>
      </c>
      <c r="J197" s="518" t="s">
        <v>5432</v>
      </c>
      <c r="K197" s="519" t="s">
        <v>31962</v>
      </c>
      <c r="L197" s="518" t="s">
        <v>5433</v>
      </c>
    </row>
    <row r="198" spans="1:12" ht="15.75">
      <c r="A198" s="518" t="s">
        <v>5427</v>
      </c>
      <c r="B198" s="518" t="s">
        <v>5428</v>
      </c>
      <c r="C198" s="518" t="s">
        <v>5584</v>
      </c>
      <c r="D198" s="518" t="s">
        <v>20546</v>
      </c>
      <c r="E198" s="519" t="s">
        <v>144</v>
      </c>
      <c r="F198" s="518" t="s">
        <v>144</v>
      </c>
      <c r="G198" s="518" t="s">
        <v>20602</v>
      </c>
      <c r="H198" s="518" t="s">
        <v>5630</v>
      </c>
      <c r="I198" s="518" t="s">
        <v>5431</v>
      </c>
      <c r="J198" s="518" t="s">
        <v>5432</v>
      </c>
      <c r="K198" s="519" t="s">
        <v>31963</v>
      </c>
      <c r="L198" s="518" t="s">
        <v>5433</v>
      </c>
    </row>
    <row r="199" spans="1:12" ht="15.75">
      <c r="A199" s="518" t="s">
        <v>5427</v>
      </c>
      <c r="B199" s="518" t="s">
        <v>5428</v>
      </c>
      <c r="C199" s="518" t="s">
        <v>5631</v>
      </c>
      <c r="D199" s="518" t="s">
        <v>20603</v>
      </c>
      <c r="E199" s="519" t="s">
        <v>144</v>
      </c>
      <c r="F199" s="518" t="s">
        <v>144</v>
      </c>
      <c r="G199" s="518" t="s">
        <v>20604</v>
      </c>
      <c r="H199" s="518" t="s">
        <v>5632</v>
      </c>
      <c r="I199" s="518" t="s">
        <v>5431</v>
      </c>
      <c r="J199" s="518" t="s">
        <v>5503</v>
      </c>
      <c r="K199" s="519" t="s">
        <v>12912</v>
      </c>
      <c r="L199" s="518" t="s">
        <v>5433</v>
      </c>
    </row>
    <row r="200" spans="1:12" ht="15.75">
      <c r="A200" s="518" t="s">
        <v>5427</v>
      </c>
      <c r="B200" s="518" t="s">
        <v>5428</v>
      </c>
      <c r="C200" s="518" t="s">
        <v>5631</v>
      </c>
      <c r="D200" s="518" t="s">
        <v>20603</v>
      </c>
      <c r="E200" s="519" t="s">
        <v>144</v>
      </c>
      <c r="F200" s="518" t="s">
        <v>144</v>
      </c>
      <c r="G200" s="518" t="s">
        <v>20605</v>
      </c>
      <c r="H200" s="518" t="s">
        <v>5633</v>
      </c>
      <c r="I200" s="518" t="s">
        <v>5431</v>
      </c>
      <c r="J200" s="518" t="s">
        <v>5432</v>
      </c>
      <c r="K200" s="519" t="s">
        <v>29812</v>
      </c>
      <c r="L200" s="518" t="s">
        <v>5433</v>
      </c>
    </row>
    <row r="201" spans="1:12" ht="15.75">
      <c r="A201" s="518" t="s">
        <v>5427</v>
      </c>
      <c r="B201" s="518" t="s">
        <v>5428</v>
      </c>
      <c r="C201" s="518" t="s">
        <v>5631</v>
      </c>
      <c r="D201" s="518" t="s">
        <v>20603</v>
      </c>
      <c r="E201" s="519" t="s">
        <v>144</v>
      </c>
      <c r="F201" s="518" t="s">
        <v>144</v>
      </c>
      <c r="G201" s="518" t="s">
        <v>20606</v>
      </c>
      <c r="H201" s="518" t="s">
        <v>5634</v>
      </c>
      <c r="I201" s="518" t="s">
        <v>5431</v>
      </c>
      <c r="J201" s="518" t="s">
        <v>5432</v>
      </c>
      <c r="K201" s="519" t="s">
        <v>15909</v>
      </c>
      <c r="L201" s="518" t="s">
        <v>5433</v>
      </c>
    </row>
    <row r="202" spans="1:12" ht="15.75">
      <c r="A202" s="518" t="s">
        <v>5427</v>
      </c>
      <c r="B202" s="518" t="s">
        <v>5428</v>
      </c>
      <c r="C202" s="518" t="s">
        <v>5631</v>
      </c>
      <c r="D202" s="518" t="s">
        <v>20603</v>
      </c>
      <c r="E202" s="519" t="s">
        <v>144</v>
      </c>
      <c r="F202" s="518" t="s">
        <v>144</v>
      </c>
      <c r="G202" s="518" t="s">
        <v>20607</v>
      </c>
      <c r="H202" s="518" t="s">
        <v>5635</v>
      </c>
      <c r="I202" s="518" t="s">
        <v>5431</v>
      </c>
      <c r="J202" s="518" t="s">
        <v>5432</v>
      </c>
      <c r="K202" s="519" t="s">
        <v>31964</v>
      </c>
      <c r="L202" s="518" t="s">
        <v>5433</v>
      </c>
    </row>
    <row r="203" spans="1:12" ht="15.75">
      <c r="A203" s="518" t="s">
        <v>5427</v>
      </c>
      <c r="B203" s="518" t="s">
        <v>5428</v>
      </c>
      <c r="C203" s="518" t="s">
        <v>5631</v>
      </c>
      <c r="D203" s="518" t="s">
        <v>20603</v>
      </c>
      <c r="E203" s="519" t="s">
        <v>144</v>
      </c>
      <c r="F203" s="518" t="s">
        <v>144</v>
      </c>
      <c r="G203" s="518" t="s">
        <v>20608</v>
      </c>
      <c r="H203" s="518" t="s">
        <v>5636</v>
      </c>
      <c r="I203" s="518" t="s">
        <v>5431</v>
      </c>
      <c r="J203" s="518" t="s">
        <v>5432</v>
      </c>
      <c r="K203" s="519" t="s">
        <v>24445</v>
      </c>
      <c r="L203" s="518" t="s">
        <v>5433</v>
      </c>
    </row>
    <row r="204" spans="1:12" ht="15.75">
      <c r="A204" s="518" t="s">
        <v>5427</v>
      </c>
      <c r="B204" s="518" t="s">
        <v>5428</v>
      </c>
      <c r="C204" s="518" t="s">
        <v>5631</v>
      </c>
      <c r="D204" s="518" t="s">
        <v>20603</v>
      </c>
      <c r="E204" s="519" t="s">
        <v>144</v>
      </c>
      <c r="F204" s="518" t="s">
        <v>144</v>
      </c>
      <c r="G204" s="518" t="s">
        <v>20610</v>
      </c>
      <c r="H204" s="518" t="s">
        <v>5637</v>
      </c>
      <c r="I204" s="518" t="s">
        <v>5431</v>
      </c>
      <c r="J204" s="518" t="s">
        <v>5432</v>
      </c>
      <c r="K204" s="519" t="s">
        <v>31965</v>
      </c>
      <c r="L204" s="518" t="s">
        <v>5433</v>
      </c>
    </row>
    <row r="205" spans="1:12" ht="15.75">
      <c r="A205" s="518" t="s">
        <v>5427</v>
      </c>
      <c r="B205" s="518" t="s">
        <v>5428</v>
      </c>
      <c r="C205" s="518" t="s">
        <v>5631</v>
      </c>
      <c r="D205" s="518" t="s">
        <v>20603</v>
      </c>
      <c r="E205" s="519" t="s">
        <v>144</v>
      </c>
      <c r="F205" s="518" t="s">
        <v>144</v>
      </c>
      <c r="G205" s="518" t="s">
        <v>20612</v>
      </c>
      <c r="H205" s="518" t="s">
        <v>5638</v>
      </c>
      <c r="I205" s="518" t="s">
        <v>5431</v>
      </c>
      <c r="J205" s="518" t="s">
        <v>5432</v>
      </c>
      <c r="K205" s="519" t="s">
        <v>27890</v>
      </c>
      <c r="L205" s="518" t="s">
        <v>5433</v>
      </c>
    </row>
    <row r="206" spans="1:12" ht="15.75">
      <c r="A206" s="518" t="s">
        <v>5427</v>
      </c>
      <c r="B206" s="518" t="s">
        <v>5428</v>
      </c>
      <c r="C206" s="518" t="s">
        <v>5631</v>
      </c>
      <c r="D206" s="518" t="s">
        <v>20603</v>
      </c>
      <c r="E206" s="519" t="s">
        <v>144</v>
      </c>
      <c r="F206" s="518" t="s">
        <v>144</v>
      </c>
      <c r="G206" s="518" t="s">
        <v>20614</v>
      </c>
      <c r="H206" s="518" t="s">
        <v>5639</v>
      </c>
      <c r="I206" s="518" t="s">
        <v>5431</v>
      </c>
      <c r="J206" s="518" t="s">
        <v>5503</v>
      </c>
      <c r="K206" s="519" t="s">
        <v>13642</v>
      </c>
      <c r="L206" s="518" t="s">
        <v>5433</v>
      </c>
    </row>
    <row r="207" spans="1:12" ht="15.75">
      <c r="A207" s="518" t="s">
        <v>5427</v>
      </c>
      <c r="B207" s="518" t="s">
        <v>5428</v>
      </c>
      <c r="C207" s="518" t="s">
        <v>5631</v>
      </c>
      <c r="D207" s="518" t="s">
        <v>20603</v>
      </c>
      <c r="E207" s="519" t="s">
        <v>144</v>
      </c>
      <c r="F207" s="518" t="s">
        <v>144</v>
      </c>
      <c r="G207" s="518" t="s">
        <v>20616</v>
      </c>
      <c r="H207" s="518" t="s">
        <v>5640</v>
      </c>
      <c r="I207" s="518" t="s">
        <v>5431</v>
      </c>
      <c r="J207" s="518" t="s">
        <v>5432</v>
      </c>
      <c r="K207" s="519" t="s">
        <v>15665</v>
      </c>
      <c r="L207" s="518" t="s">
        <v>5433</v>
      </c>
    </row>
    <row r="208" spans="1:12" ht="15.75">
      <c r="A208" s="518" t="s">
        <v>5427</v>
      </c>
      <c r="B208" s="518" t="s">
        <v>5428</v>
      </c>
      <c r="C208" s="518" t="s">
        <v>5631</v>
      </c>
      <c r="D208" s="518" t="s">
        <v>20603</v>
      </c>
      <c r="E208" s="519" t="s">
        <v>144</v>
      </c>
      <c r="F208" s="518" t="s">
        <v>144</v>
      </c>
      <c r="G208" s="518" t="s">
        <v>20617</v>
      </c>
      <c r="H208" s="518" t="s">
        <v>5641</v>
      </c>
      <c r="I208" s="518" t="s">
        <v>5431</v>
      </c>
      <c r="J208" s="518" t="s">
        <v>5432</v>
      </c>
      <c r="K208" s="519" t="s">
        <v>14198</v>
      </c>
      <c r="L208" s="518" t="s">
        <v>5433</v>
      </c>
    </row>
    <row r="209" spans="1:12" ht="15.75">
      <c r="A209" s="518" t="s">
        <v>5427</v>
      </c>
      <c r="B209" s="518" t="s">
        <v>5428</v>
      </c>
      <c r="C209" s="518" t="s">
        <v>5631</v>
      </c>
      <c r="D209" s="518" t="s">
        <v>20603</v>
      </c>
      <c r="E209" s="519" t="s">
        <v>144</v>
      </c>
      <c r="F209" s="518" t="s">
        <v>144</v>
      </c>
      <c r="G209" s="518" t="s">
        <v>20619</v>
      </c>
      <c r="H209" s="518" t="s">
        <v>5642</v>
      </c>
      <c r="I209" s="518" t="s">
        <v>5431</v>
      </c>
      <c r="J209" s="518" t="s">
        <v>5432</v>
      </c>
      <c r="K209" s="519" t="s">
        <v>21738</v>
      </c>
      <c r="L209" s="518" t="s">
        <v>5433</v>
      </c>
    </row>
    <row r="210" spans="1:12" ht="15.75">
      <c r="A210" s="518" t="s">
        <v>5427</v>
      </c>
      <c r="B210" s="518" t="s">
        <v>5428</v>
      </c>
      <c r="C210" s="518" t="s">
        <v>5631</v>
      </c>
      <c r="D210" s="518" t="s">
        <v>20603</v>
      </c>
      <c r="E210" s="519" t="s">
        <v>144</v>
      </c>
      <c r="F210" s="518" t="s">
        <v>144</v>
      </c>
      <c r="G210" s="518" t="s">
        <v>20621</v>
      </c>
      <c r="H210" s="518" t="s">
        <v>5643</v>
      </c>
      <c r="I210" s="518" t="s">
        <v>5431</v>
      </c>
      <c r="J210" s="518" t="s">
        <v>5432</v>
      </c>
      <c r="K210" s="519" t="s">
        <v>31966</v>
      </c>
      <c r="L210" s="518" t="s">
        <v>5433</v>
      </c>
    </row>
    <row r="211" spans="1:12" ht="15.75">
      <c r="A211" s="518" t="s">
        <v>5427</v>
      </c>
      <c r="B211" s="518" t="s">
        <v>5428</v>
      </c>
      <c r="C211" s="518" t="s">
        <v>5631</v>
      </c>
      <c r="D211" s="518" t="s">
        <v>20603</v>
      </c>
      <c r="E211" s="519" t="s">
        <v>144</v>
      </c>
      <c r="F211" s="518" t="s">
        <v>144</v>
      </c>
      <c r="G211" s="518" t="s">
        <v>20622</v>
      </c>
      <c r="H211" s="518" t="s">
        <v>5644</v>
      </c>
      <c r="I211" s="518" t="s">
        <v>5431</v>
      </c>
      <c r="J211" s="518" t="s">
        <v>5432</v>
      </c>
      <c r="K211" s="519" t="s">
        <v>12714</v>
      </c>
      <c r="L211" s="518" t="s">
        <v>5433</v>
      </c>
    </row>
    <row r="212" spans="1:12" ht="15.75">
      <c r="A212" s="518" t="s">
        <v>5427</v>
      </c>
      <c r="B212" s="518" t="s">
        <v>5428</v>
      </c>
      <c r="C212" s="518" t="s">
        <v>5631</v>
      </c>
      <c r="D212" s="518" t="s">
        <v>20603</v>
      </c>
      <c r="E212" s="519" t="s">
        <v>144</v>
      </c>
      <c r="F212" s="518" t="s">
        <v>144</v>
      </c>
      <c r="G212" s="518" t="s">
        <v>20623</v>
      </c>
      <c r="H212" s="518" t="s">
        <v>5645</v>
      </c>
      <c r="I212" s="518" t="s">
        <v>5431</v>
      </c>
      <c r="J212" s="518" t="s">
        <v>5432</v>
      </c>
      <c r="K212" s="519" t="s">
        <v>21050</v>
      </c>
      <c r="L212" s="518" t="s">
        <v>5433</v>
      </c>
    </row>
    <row r="213" spans="1:12" ht="15.75">
      <c r="A213" s="518" t="s">
        <v>5427</v>
      </c>
      <c r="B213" s="518" t="s">
        <v>5428</v>
      </c>
      <c r="C213" s="518" t="s">
        <v>20624</v>
      </c>
      <c r="D213" s="518" t="s">
        <v>20625</v>
      </c>
      <c r="E213" s="519" t="s">
        <v>144</v>
      </c>
      <c r="F213" s="518" t="s">
        <v>144</v>
      </c>
      <c r="G213" s="518" t="s">
        <v>20626</v>
      </c>
      <c r="H213" s="518" t="s">
        <v>20627</v>
      </c>
      <c r="I213" s="518" t="s">
        <v>5431</v>
      </c>
      <c r="J213" s="518" t="s">
        <v>5432</v>
      </c>
      <c r="K213" s="519" t="s">
        <v>16480</v>
      </c>
      <c r="L213" s="518" t="s">
        <v>5433</v>
      </c>
    </row>
    <row r="214" spans="1:12" ht="15.75">
      <c r="A214" s="518" t="s">
        <v>5427</v>
      </c>
      <c r="B214" s="518" t="s">
        <v>5428</v>
      </c>
      <c r="C214" s="518" t="s">
        <v>20624</v>
      </c>
      <c r="D214" s="518" t="s">
        <v>20625</v>
      </c>
      <c r="E214" s="519" t="s">
        <v>144</v>
      </c>
      <c r="F214" s="518" t="s">
        <v>144</v>
      </c>
      <c r="G214" s="518" t="s">
        <v>20628</v>
      </c>
      <c r="H214" s="518" t="s">
        <v>20629</v>
      </c>
      <c r="I214" s="518" t="s">
        <v>5431</v>
      </c>
      <c r="J214" s="518" t="s">
        <v>5432</v>
      </c>
      <c r="K214" s="519" t="s">
        <v>15014</v>
      </c>
      <c r="L214" s="518" t="s">
        <v>5433</v>
      </c>
    </row>
    <row r="215" spans="1:12" ht="15.75">
      <c r="A215" s="518" t="s">
        <v>5427</v>
      </c>
      <c r="B215" s="518" t="s">
        <v>5428</v>
      </c>
      <c r="C215" s="518" t="s">
        <v>20624</v>
      </c>
      <c r="D215" s="518" t="s">
        <v>20625</v>
      </c>
      <c r="E215" s="519" t="s">
        <v>144</v>
      </c>
      <c r="F215" s="518" t="s">
        <v>144</v>
      </c>
      <c r="G215" s="518" t="s">
        <v>20631</v>
      </c>
      <c r="H215" s="518" t="s">
        <v>20632</v>
      </c>
      <c r="I215" s="518" t="s">
        <v>5431</v>
      </c>
      <c r="J215" s="518" t="s">
        <v>5432</v>
      </c>
      <c r="K215" s="519" t="s">
        <v>31967</v>
      </c>
      <c r="L215" s="518" t="s">
        <v>5433</v>
      </c>
    </row>
    <row r="216" spans="1:12" ht="15.75">
      <c r="A216" s="518" t="s">
        <v>5427</v>
      </c>
      <c r="B216" s="518" t="s">
        <v>5428</v>
      </c>
      <c r="C216" s="518" t="s">
        <v>20624</v>
      </c>
      <c r="D216" s="518" t="s">
        <v>20625</v>
      </c>
      <c r="E216" s="519" t="s">
        <v>144</v>
      </c>
      <c r="F216" s="518" t="s">
        <v>144</v>
      </c>
      <c r="G216" s="518" t="s">
        <v>20633</v>
      </c>
      <c r="H216" s="518" t="s">
        <v>20634</v>
      </c>
      <c r="I216" s="518" t="s">
        <v>5431</v>
      </c>
      <c r="J216" s="518" t="s">
        <v>5432</v>
      </c>
      <c r="K216" s="519" t="s">
        <v>31968</v>
      </c>
      <c r="L216" s="518" t="s">
        <v>5433</v>
      </c>
    </row>
    <row r="217" spans="1:12" ht="15.75">
      <c r="A217" s="518" t="s">
        <v>5427</v>
      </c>
      <c r="B217" s="518" t="s">
        <v>5428</v>
      </c>
      <c r="C217" s="518" t="s">
        <v>20624</v>
      </c>
      <c r="D217" s="518" t="s">
        <v>20625</v>
      </c>
      <c r="E217" s="519" t="s">
        <v>144</v>
      </c>
      <c r="F217" s="518" t="s">
        <v>144</v>
      </c>
      <c r="G217" s="518" t="s">
        <v>20635</v>
      </c>
      <c r="H217" s="518" t="s">
        <v>20636</v>
      </c>
      <c r="I217" s="518" t="s">
        <v>5431</v>
      </c>
      <c r="J217" s="518" t="s">
        <v>5432</v>
      </c>
      <c r="K217" s="519" t="s">
        <v>15856</v>
      </c>
      <c r="L217" s="518" t="s">
        <v>5433</v>
      </c>
    </row>
    <row r="218" spans="1:12" ht="15.75">
      <c r="A218" s="518" t="s">
        <v>5427</v>
      </c>
      <c r="B218" s="518" t="s">
        <v>5428</v>
      </c>
      <c r="C218" s="518" t="s">
        <v>20624</v>
      </c>
      <c r="D218" s="518" t="s">
        <v>20625</v>
      </c>
      <c r="E218" s="519" t="s">
        <v>144</v>
      </c>
      <c r="F218" s="518" t="s">
        <v>144</v>
      </c>
      <c r="G218" s="518" t="s">
        <v>20637</v>
      </c>
      <c r="H218" s="518" t="s">
        <v>20638</v>
      </c>
      <c r="I218" s="518" t="s">
        <v>5431</v>
      </c>
      <c r="J218" s="518" t="s">
        <v>5432</v>
      </c>
      <c r="K218" s="519" t="s">
        <v>31969</v>
      </c>
      <c r="L218" s="518" t="s">
        <v>5433</v>
      </c>
    </row>
    <row r="219" spans="1:12" ht="15.75">
      <c r="A219" s="518" t="s">
        <v>5427</v>
      </c>
      <c r="B219" s="518" t="s">
        <v>5428</v>
      </c>
      <c r="C219" s="518" t="s">
        <v>20624</v>
      </c>
      <c r="D219" s="518" t="s">
        <v>20625</v>
      </c>
      <c r="E219" s="519" t="s">
        <v>144</v>
      </c>
      <c r="F219" s="518" t="s">
        <v>144</v>
      </c>
      <c r="G219" s="518" t="s">
        <v>20639</v>
      </c>
      <c r="H219" s="518" t="s">
        <v>20640</v>
      </c>
      <c r="I219" s="518" t="s">
        <v>5431</v>
      </c>
      <c r="J219" s="518" t="s">
        <v>5432</v>
      </c>
      <c r="K219" s="519" t="s">
        <v>31970</v>
      </c>
      <c r="L219" s="518" t="s">
        <v>5433</v>
      </c>
    </row>
    <row r="220" spans="1:12" ht="15.75">
      <c r="A220" s="518" t="s">
        <v>5427</v>
      </c>
      <c r="B220" s="518" t="s">
        <v>5428</v>
      </c>
      <c r="C220" s="518" t="s">
        <v>20624</v>
      </c>
      <c r="D220" s="518" t="s">
        <v>20625</v>
      </c>
      <c r="E220" s="519" t="s">
        <v>144</v>
      </c>
      <c r="F220" s="518" t="s">
        <v>144</v>
      </c>
      <c r="G220" s="518" t="s">
        <v>20641</v>
      </c>
      <c r="H220" s="518" t="s">
        <v>20642</v>
      </c>
      <c r="I220" s="518" t="s">
        <v>5431</v>
      </c>
      <c r="J220" s="518" t="s">
        <v>5432</v>
      </c>
      <c r="K220" s="519" t="s">
        <v>13800</v>
      </c>
      <c r="L220" s="518" t="s">
        <v>5433</v>
      </c>
    </row>
    <row r="221" spans="1:12" ht="15.75">
      <c r="A221" s="518" t="s">
        <v>5427</v>
      </c>
      <c r="B221" s="518" t="s">
        <v>5428</v>
      </c>
      <c r="C221" s="518" t="s">
        <v>20624</v>
      </c>
      <c r="D221" s="518" t="s">
        <v>20625</v>
      </c>
      <c r="E221" s="519" t="s">
        <v>144</v>
      </c>
      <c r="F221" s="518" t="s">
        <v>144</v>
      </c>
      <c r="G221" s="518" t="s">
        <v>20643</v>
      </c>
      <c r="H221" s="518" t="s">
        <v>20644</v>
      </c>
      <c r="I221" s="518" t="s">
        <v>5431</v>
      </c>
      <c r="J221" s="518" t="s">
        <v>5432</v>
      </c>
      <c r="K221" s="519" t="s">
        <v>31971</v>
      </c>
      <c r="L221" s="518" t="s">
        <v>5433</v>
      </c>
    </row>
    <row r="222" spans="1:12" ht="15.75">
      <c r="A222" s="518" t="s">
        <v>5427</v>
      </c>
      <c r="B222" s="518" t="s">
        <v>5428</v>
      </c>
      <c r="C222" s="518" t="s">
        <v>20624</v>
      </c>
      <c r="D222" s="518" t="s">
        <v>20625</v>
      </c>
      <c r="E222" s="519" t="s">
        <v>144</v>
      </c>
      <c r="F222" s="518" t="s">
        <v>144</v>
      </c>
      <c r="G222" s="518" t="s">
        <v>20645</v>
      </c>
      <c r="H222" s="518" t="s">
        <v>20646</v>
      </c>
      <c r="I222" s="518" t="s">
        <v>5431</v>
      </c>
      <c r="J222" s="518" t="s">
        <v>5432</v>
      </c>
      <c r="K222" s="519" t="s">
        <v>31972</v>
      </c>
      <c r="L222" s="518" t="s">
        <v>5433</v>
      </c>
    </row>
    <row r="223" spans="1:12" ht="15.75">
      <c r="A223" s="518" t="s">
        <v>5427</v>
      </c>
      <c r="B223" s="518" t="s">
        <v>5428</v>
      </c>
      <c r="C223" s="518" t="s">
        <v>20624</v>
      </c>
      <c r="D223" s="518" t="s">
        <v>20625</v>
      </c>
      <c r="E223" s="519" t="s">
        <v>144</v>
      </c>
      <c r="F223" s="518" t="s">
        <v>144</v>
      </c>
      <c r="G223" s="518" t="s">
        <v>20647</v>
      </c>
      <c r="H223" s="518" t="s">
        <v>20648</v>
      </c>
      <c r="I223" s="518" t="s">
        <v>5431</v>
      </c>
      <c r="J223" s="518" t="s">
        <v>5432</v>
      </c>
      <c r="K223" s="519" t="s">
        <v>31973</v>
      </c>
      <c r="L223" s="518" t="s">
        <v>5433</v>
      </c>
    </row>
    <row r="224" spans="1:12" ht="15.75">
      <c r="A224" s="518" t="s">
        <v>5427</v>
      </c>
      <c r="B224" s="518" t="s">
        <v>5428</v>
      </c>
      <c r="C224" s="518" t="s">
        <v>20624</v>
      </c>
      <c r="D224" s="518" t="s">
        <v>20625</v>
      </c>
      <c r="E224" s="519" t="s">
        <v>144</v>
      </c>
      <c r="F224" s="518" t="s">
        <v>144</v>
      </c>
      <c r="G224" s="518" t="s">
        <v>20649</v>
      </c>
      <c r="H224" s="518" t="s">
        <v>20650</v>
      </c>
      <c r="I224" s="518" t="s">
        <v>5431</v>
      </c>
      <c r="J224" s="518" t="s">
        <v>5432</v>
      </c>
      <c r="K224" s="519" t="s">
        <v>31974</v>
      </c>
      <c r="L224" s="518" t="s">
        <v>5433</v>
      </c>
    </row>
    <row r="225" spans="1:12" ht="15.75">
      <c r="A225" s="518" t="s">
        <v>5427</v>
      </c>
      <c r="B225" s="518" t="s">
        <v>5428</v>
      </c>
      <c r="C225" s="518" t="s">
        <v>20624</v>
      </c>
      <c r="D225" s="518" t="s">
        <v>20625</v>
      </c>
      <c r="E225" s="519" t="s">
        <v>144</v>
      </c>
      <c r="F225" s="518" t="s">
        <v>144</v>
      </c>
      <c r="G225" s="518" t="s">
        <v>20651</v>
      </c>
      <c r="H225" s="518" t="s">
        <v>20652</v>
      </c>
      <c r="I225" s="518" t="s">
        <v>5431</v>
      </c>
      <c r="J225" s="518" t="s">
        <v>5432</v>
      </c>
      <c r="K225" s="519" t="s">
        <v>31975</v>
      </c>
      <c r="L225" s="518" t="s">
        <v>5433</v>
      </c>
    </row>
    <row r="226" spans="1:12" ht="15.75">
      <c r="A226" s="518" t="s">
        <v>5427</v>
      </c>
      <c r="B226" s="518" t="s">
        <v>5428</v>
      </c>
      <c r="C226" s="518" t="s">
        <v>20624</v>
      </c>
      <c r="D226" s="518" t="s">
        <v>20625</v>
      </c>
      <c r="E226" s="519" t="s">
        <v>144</v>
      </c>
      <c r="F226" s="518" t="s">
        <v>144</v>
      </c>
      <c r="G226" s="518" t="s">
        <v>20654</v>
      </c>
      <c r="H226" s="518" t="s">
        <v>20655</v>
      </c>
      <c r="I226" s="518" t="s">
        <v>5431</v>
      </c>
      <c r="J226" s="518" t="s">
        <v>5432</v>
      </c>
      <c r="K226" s="519" t="s">
        <v>31976</v>
      </c>
      <c r="L226" s="518" t="s">
        <v>5433</v>
      </c>
    </row>
    <row r="227" spans="1:12" ht="15.75">
      <c r="A227" s="518" t="s">
        <v>5427</v>
      </c>
      <c r="B227" s="518" t="s">
        <v>5428</v>
      </c>
      <c r="C227" s="518" t="s">
        <v>20624</v>
      </c>
      <c r="D227" s="518" t="s">
        <v>20625</v>
      </c>
      <c r="E227" s="519" t="s">
        <v>144</v>
      </c>
      <c r="F227" s="518" t="s">
        <v>144</v>
      </c>
      <c r="G227" s="518" t="s">
        <v>20656</v>
      </c>
      <c r="H227" s="518" t="s">
        <v>20657</v>
      </c>
      <c r="I227" s="518" t="s">
        <v>5431</v>
      </c>
      <c r="J227" s="518" t="s">
        <v>5432</v>
      </c>
      <c r="K227" s="519" t="s">
        <v>31977</v>
      </c>
      <c r="L227" s="518" t="s">
        <v>5433</v>
      </c>
    </row>
    <row r="228" spans="1:12" ht="15.75">
      <c r="A228" s="518" t="s">
        <v>5427</v>
      </c>
      <c r="B228" s="518" t="s">
        <v>5428</v>
      </c>
      <c r="C228" s="518" t="s">
        <v>20624</v>
      </c>
      <c r="D228" s="518" t="s">
        <v>20625</v>
      </c>
      <c r="E228" s="519" t="s">
        <v>144</v>
      </c>
      <c r="F228" s="518" t="s">
        <v>144</v>
      </c>
      <c r="G228" s="518" t="s">
        <v>20658</v>
      </c>
      <c r="H228" s="518" t="s">
        <v>20659</v>
      </c>
      <c r="I228" s="518" t="s">
        <v>5431</v>
      </c>
      <c r="J228" s="518" t="s">
        <v>5432</v>
      </c>
      <c r="K228" s="519" t="s">
        <v>31978</v>
      </c>
      <c r="L228" s="518" t="s">
        <v>5433</v>
      </c>
    </row>
    <row r="229" spans="1:12" ht="15.75">
      <c r="A229" s="518" t="s">
        <v>5427</v>
      </c>
      <c r="B229" s="518" t="s">
        <v>5428</v>
      </c>
      <c r="C229" s="518" t="s">
        <v>20624</v>
      </c>
      <c r="D229" s="518" t="s">
        <v>20625</v>
      </c>
      <c r="E229" s="519" t="s">
        <v>144</v>
      </c>
      <c r="F229" s="518" t="s">
        <v>144</v>
      </c>
      <c r="G229" s="518" t="s">
        <v>20660</v>
      </c>
      <c r="H229" s="518" t="s">
        <v>20661</v>
      </c>
      <c r="I229" s="518" t="s">
        <v>5502</v>
      </c>
      <c r="J229" s="518" t="s">
        <v>5432</v>
      </c>
      <c r="K229" s="519" t="s">
        <v>20662</v>
      </c>
      <c r="L229" s="518" t="s">
        <v>5433</v>
      </c>
    </row>
    <row r="230" spans="1:12" ht="15.75">
      <c r="A230" s="518" t="s">
        <v>5427</v>
      </c>
      <c r="B230" s="518" t="s">
        <v>5428</v>
      </c>
      <c r="C230" s="518" t="s">
        <v>20624</v>
      </c>
      <c r="D230" s="518" t="s">
        <v>20625</v>
      </c>
      <c r="E230" s="519" t="s">
        <v>144</v>
      </c>
      <c r="F230" s="518" t="s">
        <v>144</v>
      </c>
      <c r="G230" s="518" t="s">
        <v>20663</v>
      </c>
      <c r="H230" s="518" t="s">
        <v>20664</v>
      </c>
      <c r="I230" s="518" t="s">
        <v>5502</v>
      </c>
      <c r="J230" s="518" t="s">
        <v>5432</v>
      </c>
      <c r="K230" s="519" t="s">
        <v>20665</v>
      </c>
      <c r="L230" s="518" t="s">
        <v>5433</v>
      </c>
    </row>
    <row r="231" spans="1:12" ht="15.75">
      <c r="A231" s="518" t="s">
        <v>5427</v>
      </c>
      <c r="B231" s="518" t="s">
        <v>5428</v>
      </c>
      <c r="C231" s="518" t="s">
        <v>20624</v>
      </c>
      <c r="D231" s="518" t="s">
        <v>20625</v>
      </c>
      <c r="E231" s="519" t="s">
        <v>144</v>
      </c>
      <c r="F231" s="518" t="s">
        <v>144</v>
      </c>
      <c r="G231" s="518" t="s">
        <v>20666</v>
      </c>
      <c r="H231" s="518" t="s">
        <v>20667</v>
      </c>
      <c r="I231" s="518" t="s">
        <v>5502</v>
      </c>
      <c r="J231" s="518" t="s">
        <v>5432</v>
      </c>
      <c r="K231" s="519" t="s">
        <v>24776</v>
      </c>
      <c r="L231" s="518" t="s">
        <v>5433</v>
      </c>
    </row>
    <row r="232" spans="1:12" ht="15.75">
      <c r="A232" s="518" t="s">
        <v>5427</v>
      </c>
      <c r="B232" s="518" t="s">
        <v>5428</v>
      </c>
      <c r="C232" s="518" t="s">
        <v>20624</v>
      </c>
      <c r="D232" s="518" t="s">
        <v>20625</v>
      </c>
      <c r="E232" s="519" t="s">
        <v>144</v>
      </c>
      <c r="F232" s="518" t="s">
        <v>144</v>
      </c>
      <c r="G232" s="518" t="s">
        <v>20668</v>
      </c>
      <c r="H232" s="518" t="s">
        <v>20669</v>
      </c>
      <c r="I232" s="518" t="s">
        <v>5502</v>
      </c>
      <c r="J232" s="518" t="s">
        <v>5432</v>
      </c>
      <c r="K232" s="519" t="s">
        <v>31979</v>
      </c>
      <c r="L232" s="518" t="s">
        <v>5433</v>
      </c>
    </row>
    <row r="233" spans="1:12" ht="15.75">
      <c r="A233" s="518" t="s">
        <v>5427</v>
      </c>
      <c r="B233" s="518" t="s">
        <v>5428</v>
      </c>
      <c r="C233" s="518" t="s">
        <v>20624</v>
      </c>
      <c r="D233" s="518" t="s">
        <v>20625</v>
      </c>
      <c r="E233" s="519" t="s">
        <v>144</v>
      </c>
      <c r="F233" s="518" t="s">
        <v>144</v>
      </c>
      <c r="G233" s="518" t="s">
        <v>20670</v>
      </c>
      <c r="H233" s="518" t="s">
        <v>20671</v>
      </c>
      <c r="I233" s="518" t="s">
        <v>5502</v>
      </c>
      <c r="J233" s="518" t="s">
        <v>5432</v>
      </c>
      <c r="K233" s="519" t="s">
        <v>31980</v>
      </c>
      <c r="L233" s="518" t="s">
        <v>5433</v>
      </c>
    </row>
    <row r="234" spans="1:12" ht="15.75">
      <c r="A234" s="518" t="s">
        <v>5427</v>
      </c>
      <c r="B234" s="518" t="s">
        <v>5428</v>
      </c>
      <c r="C234" s="518" t="s">
        <v>20624</v>
      </c>
      <c r="D234" s="518" t="s">
        <v>20625</v>
      </c>
      <c r="E234" s="519" t="s">
        <v>144</v>
      </c>
      <c r="F234" s="518" t="s">
        <v>144</v>
      </c>
      <c r="G234" s="518" t="s">
        <v>20673</v>
      </c>
      <c r="H234" s="518" t="s">
        <v>20674</v>
      </c>
      <c r="I234" s="518" t="s">
        <v>5502</v>
      </c>
      <c r="J234" s="518" t="s">
        <v>5432</v>
      </c>
      <c r="K234" s="519" t="s">
        <v>31981</v>
      </c>
      <c r="L234" s="518" t="s">
        <v>5433</v>
      </c>
    </row>
    <row r="235" spans="1:12" ht="15.75">
      <c r="A235" s="518" t="s">
        <v>5427</v>
      </c>
      <c r="B235" s="518" t="s">
        <v>5428</v>
      </c>
      <c r="C235" s="518" t="s">
        <v>20624</v>
      </c>
      <c r="D235" s="518" t="s">
        <v>20625</v>
      </c>
      <c r="E235" s="519" t="s">
        <v>144</v>
      </c>
      <c r="F235" s="518" t="s">
        <v>144</v>
      </c>
      <c r="G235" s="518" t="s">
        <v>20675</v>
      </c>
      <c r="H235" s="518" t="s">
        <v>20676</v>
      </c>
      <c r="I235" s="518" t="s">
        <v>5502</v>
      </c>
      <c r="J235" s="518" t="s">
        <v>5432</v>
      </c>
      <c r="K235" s="519" t="s">
        <v>31982</v>
      </c>
      <c r="L235" s="518" t="s">
        <v>5433</v>
      </c>
    </row>
    <row r="236" spans="1:12" ht="15.75">
      <c r="A236" s="518" t="s">
        <v>5427</v>
      </c>
      <c r="B236" s="518" t="s">
        <v>5428</v>
      </c>
      <c r="C236" s="518" t="s">
        <v>20624</v>
      </c>
      <c r="D236" s="518" t="s">
        <v>20625</v>
      </c>
      <c r="E236" s="519" t="s">
        <v>144</v>
      </c>
      <c r="F236" s="518" t="s">
        <v>144</v>
      </c>
      <c r="G236" s="518" t="s">
        <v>20677</v>
      </c>
      <c r="H236" s="518" t="s">
        <v>20678</v>
      </c>
      <c r="I236" s="518" t="s">
        <v>5502</v>
      </c>
      <c r="J236" s="518" t="s">
        <v>5432</v>
      </c>
      <c r="K236" s="519" t="s">
        <v>31983</v>
      </c>
      <c r="L236" s="518" t="s">
        <v>5433</v>
      </c>
    </row>
    <row r="237" spans="1:12" ht="15.75">
      <c r="A237" s="518" t="s">
        <v>5427</v>
      </c>
      <c r="B237" s="518" t="s">
        <v>5428</v>
      </c>
      <c r="C237" s="518" t="s">
        <v>20624</v>
      </c>
      <c r="D237" s="518" t="s">
        <v>20625</v>
      </c>
      <c r="E237" s="519" t="s">
        <v>144</v>
      </c>
      <c r="F237" s="518" t="s">
        <v>144</v>
      </c>
      <c r="G237" s="518" t="s">
        <v>20679</v>
      </c>
      <c r="H237" s="518" t="s">
        <v>20680</v>
      </c>
      <c r="I237" s="518" t="s">
        <v>5502</v>
      </c>
      <c r="J237" s="518" t="s">
        <v>5432</v>
      </c>
      <c r="K237" s="519" t="s">
        <v>31984</v>
      </c>
      <c r="L237" s="518" t="s">
        <v>5433</v>
      </c>
    </row>
    <row r="238" spans="1:12" ht="15.75">
      <c r="A238" s="518" t="s">
        <v>5427</v>
      </c>
      <c r="B238" s="518" t="s">
        <v>5428</v>
      </c>
      <c r="C238" s="518" t="s">
        <v>20624</v>
      </c>
      <c r="D238" s="518" t="s">
        <v>20625</v>
      </c>
      <c r="E238" s="519" t="s">
        <v>144</v>
      </c>
      <c r="F238" s="518" t="s">
        <v>144</v>
      </c>
      <c r="G238" s="518" t="s">
        <v>20681</v>
      </c>
      <c r="H238" s="518" t="s">
        <v>20682</v>
      </c>
      <c r="I238" s="518" t="s">
        <v>5502</v>
      </c>
      <c r="J238" s="518" t="s">
        <v>5432</v>
      </c>
      <c r="K238" s="519" t="s">
        <v>31985</v>
      </c>
      <c r="L238" s="518" t="s">
        <v>5433</v>
      </c>
    </row>
    <row r="239" spans="1:12" ht="15.75">
      <c r="A239" s="518" t="s">
        <v>5427</v>
      </c>
      <c r="B239" s="518" t="s">
        <v>5428</v>
      </c>
      <c r="C239" s="518" t="s">
        <v>20624</v>
      </c>
      <c r="D239" s="518" t="s">
        <v>20625</v>
      </c>
      <c r="E239" s="519" t="s">
        <v>144</v>
      </c>
      <c r="F239" s="518" t="s">
        <v>144</v>
      </c>
      <c r="G239" s="518" t="s">
        <v>20683</v>
      </c>
      <c r="H239" s="518" t="s">
        <v>20684</v>
      </c>
      <c r="I239" s="518" t="s">
        <v>5502</v>
      </c>
      <c r="J239" s="518" t="s">
        <v>5432</v>
      </c>
      <c r="K239" s="519" t="s">
        <v>13052</v>
      </c>
      <c r="L239" s="518" t="s">
        <v>5433</v>
      </c>
    </row>
    <row r="240" spans="1:12" ht="15.75">
      <c r="A240" s="518" t="s">
        <v>5427</v>
      </c>
      <c r="B240" s="518" t="s">
        <v>5428</v>
      </c>
      <c r="C240" s="518" t="s">
        <v>20624</v>
      </c>
      <c r="D240" s="518" t="s">
        <v>20625</v>
      </c>
      <c r="E240" s="519" t="s">
        <v>144</v>
      </c>
      <c r="F240" s="518" t="s">
        <v>144</v>
      </c>
      <c r="G240" s="518" t="s">
        <v>20685</v>
      </c>
      <c r="H240" s="518" t="s">
        <v>20686</v>
      </c>
      <c r="I240" s="518" t="s">
        <v>5502</v>
      </c>
      <c r="J240" s="518" t="s">
        <v>5432</v>
      </c>
      <c r="K240" s="519" t="s">
        <v>31986</v>
      </c>
      <c r="L240" s="518" t="s">
        <v>5433</v>
      </c>
    </row>
    <row r="241" spans="1:12" ht="15.75">
      <c r="A241" s="518" t="s">
        <v>5427</v>
      </c>
      <c r="B241" s="518" t="s">
        <v>5428</v>
      </c>
      <c r="C241" s="518" t="s">
        <v>20624</v>
      </c>
      <c r="D241" s="518" t="s">
        <v>20625</v>
      </c>
      <c r="E241" s="519" t="s">
        <v>144</v>
      </c>
      <c r="F241" s="518" t="s">
        <v>144</v>
      </c>
      <c r="G241" s="518" t="s">
        <v>20687</v>
      </c>
      <c r="H241" s="518" t="s">
        <v>20688</v>
      </c>
      <c r="I241" s="518" t="s">
        <v>5502</v>
      </c>
      <c r="J241" s="518" t="s">
        <v>5432</v>
      </c>
      <c r="K241" s="519" t="s">
        <v>31987</v>
      </c>
      <c r="L241" s="518" t="s">
        <v>5433</v>
      </c>
    </row>
    <row r="242" spans="1:12" ht="15.75">
      <c r="A242" s="518" t="s">
        <v>5427</v>
      </c>
      <c r="B242" s="518" t="s">
        <v>5428</v>
      </c>
      <c r="C242" s="518" t="s">
        <v>20624</v>
      </c>
      <c r="D242" s="518" t="s">
        <v>20625</v>
      </c>
      <c r="E242" s="519" t="s">
        <v>144</v>
      </c>
      <c r="F242" s="518" t="s">
        <v>144</v>
      </c>
      <c r="G242" s="518" t="s">
        <v>20689</v>
      </c>
      <c r="H242" s="518" t="s">
        <v>20690</v>
      </c>
      <c r="I242" s="518" t="s">
        <v>5502</v>
      </c>
      <c r="J242" s="518" t="s">
        <v>5432</v>
      </c>
      <c r="K242" s="519" t="s">
        <v>31988</v>
      </c>
      <c r="L242" s="518" t="s">
        <v>5433</v>
      </c>
    </row>
    <row r="243" spans="1:12" ht="15.75">
      <c r="A243" s="518" t="s">
        <v>5427</v>
      </c>
      <c r="B243" s="518" t="s">
        <v>5428</v>
      </c>
      <c r="C243" s="518" t="s">
        <v>20624</v>
      </c>
      <c r="D243" s="518" t="s">
        <v>20625</v>
      </c>
      <c r="E243" s="519" t="s">
        <v>144</v>
      </c>
      <c r="F243" s="518" t="s">
        <v>144</v>
      </c>
      <c r="G243" s="518" t="s">
        <v>20691</v>
      </c>
      <c r="H243" s="518" t="s">
        <v>20692</v>
      </c>
      <c r="I243" s="518" t="s">
        <v>5502</v>
      </c>
      <c r="J243" s="518" t="s">
        <v>5432</v>
      </c>
      <c r="K243" s="519" t="s">
        <v>31989</v>
      </c>
      <c r="L243" s="518" t="s">
        <v>5433</v>
      </c>
    </row>
    <row r="244" spans="1:12" ht="15.75">
      <c r="A244" s="518" t="s">
        <v>5427</v>
      </c>
      <c r="B244" s="518" t="s">
        <v>5428</v>
      </c>
      <c r="C244" s="518" t="s">
        <v>20624</v>
      </c>
      <c r="D244" s="518" t="s">
        <v>20625</v>
      </c>
      <c r="E244" s="519" t="s">
        <v>144</v>
      </c>
      <c r="F244" s="518" t="s">
        <v>144</v>
      </c>
      <c r="G244" s="518" t="s">
        <v>20693</v>
      </c>
      <c r="H244" s="518" t="s">
        <v>20694</v>
      </c>
      <c r="I244" s="518" t="s">
        <v>5502</v>
      </c>
      <c r="J244" s="518" t="s">
        <v>5432</v>
      </c>
      <c r="K244" s="519" t="s">
        <v>31990</v>
      </c>
      <c r="L244" s="518" t="s">
        <v>5433</v>
      </c>
    </row>
    <row r="245" spans="1:12" ht="15.75">
      <c r="A245" s="518" t="s">
        <v>5427</v>
      </c>
      <c r="B245" s="518" t="s">
        <v>5428</v>
      </c>
      <c r="C245" s="518" t="s">
        <v>20624</v>
      </c>
      <c r="D245" s="518" t="s">
        <v>20625</v>
      </c>
      <c r="E245" s="519" t="s">
        <v>144</v>
      </c>
      <c r="F245" s="518" t="s">
        <v>144</v>
      </c>
      <c r="G245" s="518" t="s">
        <v>20695</v>
      </c>
      <c r="H245" s="518" t="s">
        <v>20696</v>
      </c>
      <c r="I245" s="518" t="s">
        <v>5502</v>
      </c>
      <c r="J245" s="518" t="s">
        <v>5432</v>
      </c>
      <c r="K245" s="519" t="s">
        <v>31991</v>
      </c>
      <c r="L245" s="518" t="s">
        <v>5433</v>
      </c>
    </row>
    <row r="246" spans="1:12" ht="15.75">
      <c r="A246" s="518" t="s">
        <v>5427</v>
      </c>
      <c r="B246" s="518" t="s">
        <v>5428</v>
      </c>
      <c r="C246" s="518" t="s">
        <v>20624</v>
      </c>
      <c r="D246" s="518" t="s">
        <v>20625</v>
      </c>
      <c r="E246" s="519" t="s">
        <v>144</v>
      </c>
      <c r="F246" s="518" t="s">
        <v>144</v>
      </c>
      <c r="G246" s="518" t="s">
        <v>20697</v>
      </c>
      <c r="H246" s="518" t="s">
        <v>20698</v>
      </c>
      <c r="I246" s="518" t="s">
        <v>5502</v>
      </c>
      <c r="J246" s="518" t="s">
        <v>5432</v>
      </c>
      <c r="K246" s="519" t="s">
        <v>31992</v>
      </c>
      <c r="L246" s="518" t="s">
        <v>5433</v>
      </c>
    </row>
    <row r="247" spans="1:12" ht="15.75">
      <c r="A247" s="518" t="s">
        <v>5427</v>
      </c>
      <c r="B247" s="518" t="s">
        <v>5428</v>
      </c>
      <c r="C247" s="518" t="s">
        <v>20624</v>
      </c>
      <c r="D247" s="518" t="s">
        <v>20625</v>
      </c>
      <c r="E247" s="519" t="s">
        <v>144</v>
      </c>
      <c r="F247" s="518" t="s">
        <v>144</v>
      </c>
      <c r="G247" s="518" t="s">
        <v>20699</v>
      </c>
      <c r="H247" s="518" t="s">
        <v>20700</v>
      </c>
      <c r="I247" s="518" t="s">
        <v>5502</v>
      </c>
      <c r="J247" s="518" t="s">
        <v>5432</v>
      </c>
      <c r="K247" s="519" t="s">
        <v>31993</v>
      </c>
      <c r="L247" s="518" t="s">
        <v>5433</v>
      </c>
    </row>
    <row r="248" spans="1:12" ht="15.75">
      <c r="A248" s="518" t="s">
        <v>5427</v>
      </c>
      <c r="B248" s="518" t="s">
        <v>5428</v>
      </c>
      <c r="C248" s="518" t="s">
        <v>20624</v>
      </c>
      <c r="D248" s="518" t="s">
        <v>20625</v>
      </c>
      <c r="E248" s="519" t="s">
        <v>144</v>
      </c>
      <c r="F248" s="518" t="s">
        <v>144</v>
      </c>
      <c r="G248" s="518" t="s">
        <v>20701</v>
      </c>
      <c r="H248" s="518" t="s">
        <v>20702</v>
      </c>
      <c r="I248" s="518" t="s">
        <v>5502</v>
      </c>
      <c r="J248" s="518" t="s">
        <v>5432</v>
      </c>
      <c r="K248" s="519" t="s">
        <v>31994</v>
      </c>
      <c r="L248" s="518" t="s">
        <v>5433</v>
      </c>
    </row>
    <row r="249" spans="1:12" ht="15.75">
      <c r="A249" s="518" t="s">
        <v>5427</v>
      </c>
      <c r="B249" s="518" t="s">
        <v>5428</v>
      </c>
      <c r="C249" s="518" t="s">
        <v>20624</v>
      </c>
      <c r="D249" s="518" t="s">
        <v>20625</v>
      </c>
      <c r="E249" s="519" t="s">
        <v>144</v>
      </c>
      <c r="F249" s="518" t="s">
        <v>144</v>
      </c>
      <c r="G249" s="518" t="s">
        <v>20703</v>
      </c>
      <c r="H249" s="518" t="s">
        <v>20704</v>
      </c>
      <c r="I249" s="518" t="s">
        <v>5502</v>
      </c>
      <c r="J249" s="518" t="s">
        <v>5432</v>
      </c>
      <c r="K249" s="519" t="s">
        <v>31995</v>
      </c>
      <c r="L249" s="518" t="s">
        <v>5433</v>
      </c>
    </row>
    <row r="250" spans="1:12" ht="15.75">
      <c r="A250" s="518" t="s">
        <v>5427</v>
      </c>
      <c r="B250" s="518" t="s">
        <v>5428</v>
      </c>
      <c r="C250" s="518" t="s">
        <v>20624</v>
      </c>
      <c r="D250" s="518" t="s">
        <v>20625</v>
      </c>
      <c r="E250" s="519" t="s">
        <v>144</v>
      </c>
      <c r="F250" s="518" t="s">
        <v>144</v>
      </c>
      <c r="G250" s="518" t="s">
        <v>20705</v>
      </c>
      <c r="H250" s="518" t="s">
        <v>20706</v>
      </c>
      <c r="I250" s="518" t="s">
        <v>5502</v>
      </c>
      <c r="J250" s="518" t="s">
        <v>5432</v>
      </c>
      <c r="K250" s="519" t="s">
        <v>31996</v>
      </c>
      <c r="L250" s="518" t="s">
        <v>5433</v>
      </c>
    </row>
    <row r="251" spans="1:12" ht="15.75">
      <c r="A251" s="518" t="s">
        <v>5427</v>
      </c>
      <c r="B251" s="518" t="s">
        <v>5428</v>
      </c>
      <c r="C251" s="518" t="s">
        <v>20624</v>
      </c>
      <c r="D251" s="518" t="s">
        <v>20625</v>
      </c>
      <c r="E251" s="519" t="s">
        <v>144</v>
      </c>
      <c r="F251" s="518" t="s">
        <v>144</v>
      </c>
      <c r="G251" s="518" t="s">
        <v>20707</v>
      </c>
      <c r="H251" s="518" t="s">
        <v>20708</v>
      </c>
      <c r="I251" s="518" t="s">
        <v>5502</v>
      </c>
      <c r="J251" s="518" t="s">
        <v>5432</v>
      </c>
      <c r="K251" s="519" t="s">
        <v>31997</v>
      </c>
      <c r="L251" s="518" t="s">
        <v>5433</v>
      </c>
    </row>
    <row r="252" spans="1:12" ht="15.75">
      <c r="A252" s="518" t="s">
        <v>5427</v>
      </c>
      <c r="B252" s="518" t="s">
        <v>5428</v>
      </c>
      <c r="C252" s="518" t="s">
        <v>20624</v>
      </c>
      <c r="D252" s="518" t="s">
        <v>20625</v>
      </c>
      <c r="E252" s="519" t="s">
        <v>144</v>
      </c>
      <c r="F252" s="518" t="s">
        <v>144</v>
      </c>
      <c r="G252" s="518" t="s">
        <v>20709</v>
      </c>
      <c r="H252" s="518" t="s">
        <v>20710</v>
      </c>
      <c r="I252" s="518" t="s">
        <v>5502</v>
      </c>
      <c r="J252" s="518" t="s">
        <v>5432</v>
      </c>
      <c r="K252" s="519" t="s">
        <v>31998</v>
      </c>
      <c r="L252" s="518" t="s">
        <v>5433</v>
      </c>
    </row>
    <row r="253" spans="1:12" ht="15.75">
      <c r="A253" s="518" t="s">
        <v>5427</v>
      </c>
      <c r="B253" s="518" t="s">
        <v>5428</v>
      </c>
      <c r="C253" s="518" t="s">
        <v>20624</v>
      </c>
      <c r="D253" s="518" t="s">
        <v>20625</v>
      </c>
      <c r="E253" s="519" t="s">
        <v>144</v>
      </c>
      <c r="F253" s="518" t="s">
        <v>144</v>
      </c>
      <c r="G253" s="518" t="s">
        <v>20711</v>
      </c>
      <c r="H253" s="518" t="s">
        <v>20712</v>
      </c>
      <c r="I253" s="518" t="s">
        <v>5502</v>
      </c>
      <c r="J253" s="518" t="s">
        <v>5432</v>
      </c>
      <c r="K253" s="519" t="s">
        <v>31999</v>
      </c>
      <c r="L253" s="518" t="s">
        <v>5433</v>
      </c>
    </row>
    <row r="254" spans="1:12" ht="15.75">
      <c r="A254" s="518" t="s">
        <v>5427</v>
      </c>
      <c r="B254" s="518" t="s">
        <v>5428</v>
      </c>
      <c r="C254" s="518" t="s">
        <v>20624</v>
      </c>
      <c r="D254" s="518" t="s">
        <v>20625</v>
      </c>
      <c r="E254" s="519" t="s">
        <v>144</v>
      </c>
      <c r="F254" s="518" t="s">
        <v>144</v>
      </c>
      <c r="G254" s="518" t="s">
        <v>20713</v>
      </c>
      <c r="H254" s="518" t="s">
        <v>20714</v>
      </c>
      <c r="I254" s="518" t="s">
        <v>5502</v>
      </c>
      <c r="J254" s="518" t="s">
        <v>5432</v>
      </c>
      <c r="K254" s="519" t="s">
        <v>32000</v>
      </c>
      <c r="L254" s="518" t="s">
        <v>5433</v>
      </c>
    </row>
    <row r="255" spans="1:12" ht="15.75">
      <c r="A255" s="518" t="s">
        <v>5427</v>
      </c>
      <c r="B255" s="518" t="s">
        <v>5428</v>
      </c>
      <c r="C255" s="518" t="s">
        <v>20624</v>
      </c>
      <c r="D255" s="518" t="s">
        <v>20625</v>
      </c>
      <c r="E255" s="519" t="s">
        <v>144</v>
      </c>
      <c r="F255" s="518" t="s">
        <v>144</v>
      </c>
      <c r="G255" s="518" t="s">
        <v>20715</v>
      </c>
      <c r="H255" s="518" t="s">
        <v>20716</v>
      </c>
      <c r="I255" s="518" t="s">
        <v>5502</v>
      </c>
      <c r="J255" s="518" t="s">
        <v>5432</v>
      </c>
      <c r="K255" s="519" t="s">
        <v>32001</v>
      </c>
      <c r="L255" s="518" t="s">
        <v>5433</v>
      </c>
    </row>
    <row r="256" spans="1:12" ht="15.75">
      <c r="A256" s="518" t="s">
        <v>5427</v>
      </c>
      <c r="B256" s="518" t="s">
        <v>5428</v>
      </c>
      <c r="C256" s="518" t="s">
        <v>20624</v>
      </c>
      <c r="D256" s="518" t="s">
        <v>20625</v>
      </c>
      <c r="E256" s="519" t="s">
        <v>144</v>
      </c>
      <c r="F256" s="518" t="s">
        <v>144</v>
      </c>
      <c r="G256" s="518" t="s">
        <v>20717</v>
      </c>
      <c r="H256" s="518" t="s">
        <v>20718</v>
      </c>
      <c r="I256" s="518" t="s">
        <v>5502</v>
      </c>
      <c r="J256" s="518" t="s">
        <v>5432</v>
      </c>
      <c r="K256" s="519" t="s">
        <v>32002</v>
      </c>
      <c r="L256" s="518" t="s">
        <v>5433</v>
      </c>
    </row>
    <row r="257" spans="1:12" ht="15.75">
      <c r="A257" s="518" t="s">
        <v>5427</v>
      </c>
      <c r="B257" s="518" t="s">
        <v>5428</v>
      </c>
      <c r="C257" s="518" t="s">
        <v>20624</v>
      </c>
      <c r="D257" s="518" t="s">
        <v>20625</v>
      </c>
      <c r="E257" s="519" t="s">
        <v>144</v>
      </c>
      <c r="F257" s="518" t="s">
        <v>144</v>
      </c>
      <c r="G257" s="518" t="s">
        <v>20719</v>
      </c>
      <c r="H257" s="518" t="s">
        <v>20720</v>
      </c>
      <c r="I257" s="518" t="s">
        <v>5502</v>
      </c>
      <c r="J257" s="518" t="s">
        <v>5432</v>
      </c>
      <c r="K257" s="519" t="s">
        <v>32003</v>
      </c>
      <c r="L257" s="518" t="s">
        <v>5433</v>
      </c>
    </row>
    <row r="258" spans="1:12" ht="15.75">
      <c r="A258" s="518" t="s">
        <v>5427</v>
      </c>
      <c r="B258" s="518" t="s">
        <v>5428</v>
      </c>
      <c r="C258" s="518" t="s">
        <v>20624</v>
      </c>
      <c r="D258" s="518" t="s">
        <v>20625</v>
      </c>
      <c r="E258" s="519" t="s">
        <v>144</v>
      </c>
      <c r="F258" s="518" t="s">
        <v>144</v>
      </c>
      <c r="G258" s="518" t="s">
        <v>20721</v>
      </c>
      <c r="H258" s="518" t="s">
        <v>20722</v>
      </c>
      <c r="I258" s="518" t="s">
        <v>5502</v>
      </c>
      <c r="J258" s="518" t="s">
        <v>5432</v>
      </c>
      <c r="K258" s="519" t="s">
        <v>32004</v>
      </c>
      <c r="L258" s="518" t="s">
        <v>5433</v>
      </c>
    </row>
    <row r="259" spans="1:12" ht="15.75">
      <c r="A259" s="518" t="s">
        <v>5427</v>
      </c>
      <c r="B259" s="518" t="s">
        <v>5428</v>
      </c>
      <c r="C259" s="518" t="s">
        <v>20624</v>
      </c>
      <c r="D259" s="518" t="s">
        <v>20625</v>
      </c>
      <c r="E259" s="519" t="s">
        <v>144</v>
      </c>
      <c r="F259" s="518" t="s">
        <v>144</v>
      </c>
      <c r="G259" s="518" t="s">
        <v>20723</v>
      </c>
      <c r="H259" s="518" t="s">
        <v>20724</v>
      </c>
      <c r="I259" s="518" t="s">
        <v>5502</v>
      </c>
      <c r="J259" s="518" t="s">
        <v>5432</v>
      </c>
      <c r="K259" s="519" t="s">
        <v>32005</v>
      </c>
      <c r="L259" s="518" t="s">
        <v>5433</v>
      </c>
    </row>
    <row r="260" spans="1:12" ht="15.75">
      <c r="A260" s="518" t="s">
        <v>5427</v>
      </c>
      <c r="B260" s="518" t="s">
        <v>5428</v>
      </c>
      <c r="C260" s="518" t="s">
        <v>20624</v>
      </c>
      <c r="D260" s="518" t="s">
        <v>20625</v>
      </c>
      <c r="E260" s="519" t="s">
        <v>144</v>
      </c>
      <c r="F260" s="518" t="s">
        <v>144</v>
      </c>
      <c r="G260" s="518" t="s">
        <v>20725</v>
      </c>
      <c r="H260" s="518" t="s">
        <v>20726</v>
      </c>
      <c r="I260" s="518" t="s">
        <v>5502</v>
      </c>
      <c r="J260" s="518" t="s">
        <v>5432</v>
      </c>
      <c r="K260" s="519" t="s">
        <v>32006</v>
      </c>
      <c r="L260" s="518" t="s">
        <v>5433</v>
      </c>
    </row>
    <row r="261" spans="1:12" ht="15.75">
      <c r="A261" s="518" t="s">
        <v>5427</v>
      </c>
      <c r="B261" s="518" t="s">
        <v>5428</v>
      </c>
      <c r="C261" s="518" t="s">
        <v>20624</v>
      </c>
      <c r="D261" s="518" t="s">
        <v>20625</v>
      </c>
      <c r="E261" s="519" t="s">
        <v>144</v>
      </c>
      <c r="F261" s="518" t="s">
        <v>144</v>
      </c>
      <c r="G261" s="518" t="s">
        <v>20727</v>
      </c>
      <c r="H261" s="518" t="s">
        <v>20728</v>
      </c>
      <c r="I261" s="518" t="s">
        <v>5502</v>
      </c>
      <c r="J261" s="518" t="s">
        <v>5432</v>
      </c>
      <c r="K261" s="519" t="s">
        <v>32007</v>
      </c>
      <c r="L261" s="518" t="s">
        <v>5433</v>
      </c>
    </row>
    <row r="262" spans="1:12" ht="15.75">
      <c r="A262" s="518" t="s">
        <v>5427</v>
      </c>
      <c r="B262" s="518" t="s">
        <v>5428</v>
      </c>
      <c r="C262" s="518" t="s">
        <v>20624</v>
      </c>
      <c r="D262" s="518" t="s">
        <v>20625</v>
      </c>
      <c r="E262" s="519" t="s">
        <v>144</v>
      </c>
      <c r="F262" s="518" t="s">
        <v>144</v>
      </c>
      <c r="G262" s="518" t="s">
        <v>20729</v>
      </c>
      <c r="H262" s="518" t="s">
        <v>20730</v>
      </c>
      <c r="I262" s="518" t="s">
        <v>5502</v>
      </c>
      <c r="J262" s="518" t="s">
        <v>5432</v>
      </c>
      <c r="K262" s="519" t="s">
        <v>32008</v>
      </c>
      <c r="L262" s="518" t="s">
        <v>5433</v>
      </c>
    </row>
    <row r="263" spans="1:12" ht="15.75">
      <c r="A263" s="518" t="s">
        <v>5427</v>
      </c>
      <c r="B263" s="518" t="s">
        <v>5428</v>
      </c>
      <c r="C263" s="518" t="s">
        <v>20624</v>
      </c>
      <c r="D263" s="518" t="s">
        <v>20625</v>
      </c>
      <c r="E263" s="519" t="s">
        <v>144</v>
      </c>
      <c r="F263" s="518" t="s">
        <v>144</v>
      </c>
      <c r="G263" s="518" t="s">
        <v>20731</v>
      </c>
      <c r="H263" s="518" t="s">
        <v>20732</v>
      </c>
      <c r="I263" s="518" t="s">
        <v>5502</v>
      </c>
      <c r="J263" s="518" t="s">
        <v>5432</v>
      </c>
      <c r="K263" s="519" t="s">
        <v>32009</v>
      </c>
      <c r="L263" s="518" t="s">
        <v>5433</v>
      </c>
    </row>
    <row r="264" spans="1:12" ht="15.75">
      <c r="A264" s="518" t="s">
        <v>5427</v>
      </c>
      <c r="B264" s="518" t="s">
        <v>5428</v>
      </c>
      <c r="C264" s="518" t="s">
        <v>20624</v>
      </c>
      <c r="D264" s="518" t="s">
        <v>20625</v>
      </c>
      <c r="E264" s="519" t="s">
        <v>144</v>
      </c>
      <c r="F264" s="518" t="s">
        <v>144</v>
      </c>
      <c r="G264" s="518" t="s">
        <v>20733</v>
      </c>
      <c r="H264" s="518" t="s">
        <v>20734</v>
      </c>
      <c r="I264" s="518" t="s">
        <v>5502</v>
      </c>
      <c r="J264" s="518" t="s">
        <v>5432</v>
      </c>
      <c r="K264" s="519" t="s">
        <v>22082</v>
      </c>
      <c r="L264" s="518" t="s">
        <v>5433</v>
      </c>
    </row>
    <row r="265" spans="1:12" ht="15.75">
      <c r="A265" s="518" t="s">
        <v>5427</v>
      </c>
      <c r="B265" s="518" t="s">
        <v>5428</v>
      </c>
      <c r="C265" s="518" t="s">
        <v>20624</v>
      </c>
      <c r="D265" s="518" t="s">
        <v>20625</v>
      </c>
      <c r="E265" s="519" t="s">
        <v>144</v>
      </c>
      <c r="F265" s="518" t="s">
        <v>144</v>
      </c>
      <c r="G265" s="518" t="s">
        <v>20735</v>
      </c>
      <c r="H265" s="518" t="s">
        <v>20736</v>
      </c>
      <c r="I265" s="518" t="s">
        <v>5502</v>
      </c>
      <c r="J265" s="518" t="s">
        <v>5432</v>
      </c>
      <c r="K265" s="519" t="s">
        <v>32010</v>
      </c>
      <c r="L265" s="518" t="s">
        <v>5433</v>
      </c>
    </row>
    <row r="266" spans="1:12" ht="15.75">
      <c r="A266" s="518" t="s">
        <v>5427</v>
      </c>
      <c r="B266" s="518" t="s">
        <v>5428</v>
      </c>
      <c r="C266" s="518" t="s">
        <v>20624</v>
      </c>
      <c r="D266" s="518" t="s">
        <v>20625</v>
      </c>
      <c r="E266" s="519" t="s">
        <v>144</v>
      </c>
      <c r="F266" s="518" t="s">
        <v>144</v>
      </c>
      <c r="G266" s="518" t="s">
        <v>20737</v>
      </c>
      <c r="H266" s="518" t="s">
        <v>20738</v>
      </c>
      <c r="I266" s="518" t="s">
        <v>5502</v>
      </c>
      <c r="J266" s="518" t="s">
        <v>5432</v>
      </c>
      <c r="K266" s="519" t="s">
        <v>32011</v>
      </c>
      <c r="L266" s="518" t="s">
        <v>5433</v>
      </c>
    </row>
    <row r="267" spans="1:12" ht="15.75">
      <c r="A267" s="518" t="s">
        <v>5427</v>
      </c>
      <c r="B267" s="518" t="s">
        <v>5428</v>
      </c>
      <c r="C267" s="518" t="s">
        <v>20624</v>
      </c>
      <c r="D267" s="518" t="s">
        <v>20625</v>
      </c>
      <c r="E267" s="519" t="s">
        <v>144</v>
      </c>
      <c r="F267" s="518" t="s">
        <v>144</v>
      </c>
      <c r="G267" s="518" t="s">
        <v>20740</v>
      </c>
      <c r="H267" s="518" t="s">
        <v>20741</v>
      </c>
      <c r="I267" s="518" t="s">
        <v>5502</v>
      </c>
      <c r="J267" s="518" t="s">
        <v>5432</v>
      </c>
      <c r="K267" s="519" t="s">
        <v>32012</v>
      </c>
      <c r="L267" s="518" t="s">
        <v>5433</v>
      </c>
    </row>
    <row r="268" spans="1:12" ht="15.75">
      <c r="A268" s="518" t="s">
        <v>5427</v>
      </c>
      <c r="B268" s="518" t="s">
        <v>5428</v>
      </c>
      <c r="C268" s="518" t="s">
        <v>20624</v>
      </c>
      <c r="D268" s="518" t="s">
        <v>20625</v>
      </c>
      <c r="E268" s="519" t="s">
        <v>144</v>
      </c>
      <c r="F268" s="518" t="s">
        <v>144</v>
      </c>
      <c r="G268" s="518" t="s">
        <v>20743</v>
      </c>
      <c r="H268" s="518" t="s">
        <v>20744</v>
      </c>
      <c r="I268" s="518" t="s">
        <v>5502</v>
      </c>
      <c r="J268" s="518" t="s">
        <v>5432</v>
      </c>
      <c r="K268" s="519" t="s">
        <v>32013</v>
      </c>
      <c r="L268" s="518" t="s">
        <v>5433</v>
      </c>
    </row>
    <row r="269" spans="1:12" ht="15.75">
      <c r="A269" s="518" t="s">
        <v>5427</v>
      </c>
      <c r="B269" s="518" t="s">
        <v>5428</v>
      </c>
      <c r="C269" s="518" t="s">
        <v>20624</v>
      </c>
      <c r="D269" s="518" t="s">
        <v>20625</v>
      </c>
      <c r="E269" s="519" t="s">
        <v>144</v>
      </c>
      <c r="F269" s="518" t="s">
        <v>144</v>
      </c>
      <c r="G269" s="518" t="s">
        <v>20746</v>
      </c>
      <c r="H269" s="518" t="s">
        <v>20747</v>
      </c>
      <c r="I269" s="518" t="s">
        <v>5502</v>
      </c>
      <c r="J269" s="518" t="s">
        <v>5432</v>
      </c>
      <c r="K269" s="519" t="s">
        <v>32014</v>
      </c>
      <c r="L269" s="518" t="s">
        <v>5433</v>
      </c>
    </row>
    <row r="270" spans="1:12" ht="15.75">
      <c r="A270" s="518" t="s">
        <v>5427</v>
      </c>
      <c r="B270" s="518" t="s">
        <v>5428</v>
      </c>
      <c r="C270" s="518" t="s">
        <v>20624</v>
      </c>
      <c r="D270" s="518" t="s">
        <v>20625</v>
      </c>
      <c r="E270" s="519" t="s">
        <v>144</v>
      </c>
      <c r="F270" s="518" t="s">
        <v>144</v>
      </c>
      <c r="G270" s="518" t="s">
        <v>20748</v>
      </c>
      <c r="H270" s="518" t="s">
        <v>20749</v>
      </c>
      <c r="I270" s="518" t="s">
        <v>5502</v>
      </c>
      <c r="J270" s="518" t="s">
        <v>5432</v>
      </c>
      <c r="K270" s="519" t="s">
        <v>32015</v>
      </c>
      <c r="L270" s="518" t="s">
        <v>5433</v>
      </c>
    </row>
    <row r="271" spans="1:12" ht="15.75">
      <c r="A271" s="518" t="s">
        <v>5427</v>
      </c>
      <c r="B271" s="518" t="s">
        <v>5428</v>
      </c>
      <c r="C271" s="518" t="s">
        <v>20624</v>
      </c>
      <c r="D271" s="518" t="s">
        <v>20625</v>
      </c>
      <c r="E271" s="519" t="s">
        <v>144</v>
      </c>
      <c r="F271" s="518" t="s">
        <v>144</v>
      </c>
      <c r="G271" s="518" t="s">
        <v>20750</v>
      </c>
      <c r="H271" s="518" t="s">
        <v>20751</v>
      </c>
      <c r="I271" s="518" t="s">
        <v>5502</v>
      </c>
      <c r="J271" s="518" t="s">
        <v>5432</v>
      </c>
      <c r="K271" s="519" t="s">
        <v>32016</v>
      </c>
      <c r="L271" s="518" t="s">
        <v>5433</v>
      </c>
    </row>
    <row r="272" spans="1:12" ht="15.75">
      <c r="A272" s="518" t="s">
        <v>5427</v>
      </c>
      <c r="B272" s="518" t="s">
        <v>5428</v>
      </c>
      <c r="C272" s="518" t="s">
        <v>20624</v>
      </c>
      <c r="D272" s="518" t="s">
        <v>20625</v>
      </c>
      <c r="E272" s="519" t="s">
        <v>144</v>
      </c>
      <c r="F272" s="518" t="s">
        <v>144</v>
      </c>
      <c r="G272" s="518" t="s">
        <v>20752</v>
      </c>
      <c r="H272" s="518" t="s">
        <v>20753</v>
      </c>
      <c r="I272" s="518" t="s">
        <v>5502</v>
      </c>
      <c r="J272" s="518" t="s">
        <v>5432</v>
      </c>
      <c r="K272" s="519" t="s">
        <v>32017</v>
      </c>
      <c r="L272" s="518" t="s">
        <v>5433</v>
      </c>
    </row>
    <row r="273" spans="1:12" ht="15.75">
      <c r="A273" s="518" t="s">
        <v>5427</v>
      </c>
      <c r="B273" s="518" t="s">
        <v>5428</v>
      </c>
      <c r="C273" s="518" t="s">
        <v>20624</v>
      </c>
      <c r="D273" s="518" t="s">
        <v>20625</v>
      </c>
      <c r="E273" s="519" t="s">
        <v>144</v>
      </c>
      <c r="F273" s="518" t="s">
        <v>144</v>
      </c>
      <c r="G273" s="518" t="s">
        <v>20754</v>
      </c>
      <c r="H273" s="518" t="s">
        <v>20755</v>
      </c>
      <c r="I273" s="518" t="s">
        <v>5502</v>
      </c>
      <c r="J273" s="518" t="s">
        <v>5432</v>
      </c>
      <c r="K273" s="519" t="s">
        <v>32018</v>
      </c>
      <c r="L273" s="518" t="s">
        <v>5433</v>
      </c>
    </row>
    <row r="274" spans="1:12" ht="15.75">
      <c r="A274" s="518" t="s">
        <v>5427</v>
      </c>
      <c r="B274" s="518" t="s">
        <v>5428</v>
      </c>
      <c r="C274" s="518" t="s">
        <v>20624</v>
      </c>
      <c r="D274" s="518" t="s">
        <v>20625</v>
      </c>
      <c r="E274" s="519" t="s">
        <v>144</v>
      </c>
      <c r="F274" s="518" t="s">
        <v>144</v>
      </c>
      <c r="G274" s="518" t="s">
        <v>20756</v>
      </c>
      <c r="H274" s="518" t="s">
        <v>20757</v>
      </c>
      <c r="I274" s="518" t="s">
        <v>5502</v>
      </c>
      <c r="J274" s="518" t="s">
        <v>5432</v>
      </c>
      <c r="K274" s="519" t="s">
        <v>32019</v>
      </c>
      <c r="L274" s="518" t="s">
        <v>5433</v>
      </c>
    </row>
    <row r="275" spans="1:12" ht="15.75">
      <c r="A275" s="518" t="s">
        <v>5427</v>
      </c>
      <c r="B275" s="518" t="s">
        <v>5428</v>
      </c>
      <c r="C275" s="518" t="s">
        <v>20624</v>
      </c>
      <c r="D275" s="518" t="s">
        <v>20625</v>
      </c>
      <c r="E275" s="519" t="s">
        <v>144</v>
      </c>
      <c r="F275" s="518" t="s">
        <v>144</v>
      </c>
      <c r="G275" s="518" t="s">
        <v>20759</v>
      </c>
      <c r="H275" s="518" t="s">
        <v>20760</v>
      </c>
      <c r="I275" s="518" t="s">
        <v>5502</v>
      </c>
      <c r="J275" s="518" t="s">
        <v>5432</v>
      </c>
      <c r="K275" s="519" t="s">
        <v>32020</v>
      </c>
      <c r="L275" s="518" t="s">
        <v>5433</v>
      </c>
    </row>
    <row r="276" spans="1:12" ht="15.75">
      <c r="A276" s="518" t="s">
        <v>5427</v>
      </c>
      <c r="B276" s="518" t="s">
        <v>5428</v>
      </c>
      <c r="C276" s="518" t="s">
        <v>20624</v>
      </c>
      <c r="D276" s="518" t="s">
        <v>20625</v>
      </c>
      <c r="E276" s="519" t="s">
        <v>144</v>
      </c>
      <c r="F276" s="518" t="s">
        <v>144</v>
      </c>
      <c r="G276" s="518" t="s">
        <v>20761</v>
      </c>
      <c r="H276" s="518" t="s">
        <v>20762</v>
      </c>
      <c r="I276" s="518" t="s">
        <v>5502</v>
      </c>
      <c r="J276" s="518" t="s">
        <v>5432</v>
      </c>
      <c r="K276" s="519" t="s">
        <v>32021</v>
      </c>
      <c r="L276" s="518" t="s">
        <v>5433</v>
      </c>
    </row>
    <row r="277" spans="1:12" ht="15.75">
      <c r="A277" s="518" t="s">
        <v>5427</v>
      </c>
      <c r="B277" s="518" t="s">
        <v>5428</v>
      </c>
      <c r="C277" s="518" t="s">
        <v>20763</v>
      </c>
      <c r="D277" s="518" t="s">
        <v>20764</v>
      </c>
      <c r="E277" s="519" t="s">
        <v>144</v>
      </c>
      <c r="F277" s="518" t="s">
        <v>144</v>
      </c>
      <c r="G277" s="518" t="s">
        <v>20765</v>
      </c>
      <c r="H277" s="518" t="s">
        <v>20766</v>
      </c>
      <c r="I277" s="518" t="s">
        <v>5431</v>
      </c>
      <c r="J277" s="518" t="s">
        <v>5432</v>
      </c>
      <c r="K277" s="519" t="s">
        <v>13226</v>
      </c>
      <c r="L277" s="518" t="s">
        <v>5433</v>
      </c>
    </row>
    <row r="278" spans="1:12" ht="15.75">
      <c r="A278" s="518" t="s">
        <v>5427</v>
      </c>
      <c r="B278" s="518" t="s">
        <v>5428</v>
      </c>
      <c r="C278" s="518" t="s">
        <v>20763</v>
      </c>
      <c r="D278" s="518" t="s">
        <v>20764</v>
      </c>
      <c r="E278" s="519" t="s">
        <v>144</v>
      </c>
      <c r="F278" s="518" t="s">
        <v>144</v>
      </c>
      <c r="G278" s="518" t="s">
        <v>20767</v>
      </c>
      <c r="H278" s="518" t="s">
        <v>20768</v>
      </c>
      <c r="I278" s="518" t="s">
        <v>5431</v>
      </c>
      <c r="J278" s="518" t="s">
        <v>5432</v>
      </c>
      <c r="K278" s="519" t="s">
        <v>32022</v>
      </c>
      <c r="L278" s="518" t="s">
        <v>5433</v>
      </c>
    </row>
    <row r="279" spans="1:12" ht="15.75">
      <c r="A279" s="518" t="s">
        <v>5427</v>
      </c>
      <c r="B279" s="518" t="s">
        <v>5428</v>
      </c>
      <c r="C279" s="518" t="s">
        <v>20763</v>
      </c>
      <c r="D279" s="518" t="s">
        <v>20764</v>
      </c>
      <c r="E279" s="519" t="s">
        <v>144</v>
      </c>
      <c r="F279" s="518" t="s">
        <v>144</v>
      </c>
      <c r="G279" s="518" t="s">
        <v>20769</v>
      </c>
      <c r="H279" s="518" t="s">
        <v>20770</v>
      </c>
      <c r="I279" s="518" t="s">
        <v>5431</v>
      </c>
      <c r="J279" s="518" t="s">
        <v>5432</v>
      </c>
      <c r="K279" s="519" t="s">
        <v>20771</v>
      </c>
      <c r="L279" s="518" t="s">
        <v>5433</v>
      </c>
    </row>
    <row r="280" spans="1:12" ht="15.75">
      <c r="A280" s="518" t="s">
        <v>5427</v>
      </c>
      <c r="B280" s="518" t="s">
        <v>5428</v>
      </c>
      <c r="C280" s="518" t="s">
        <v>20763</v>
      </c>
      <c r="D280" s="518" t="s">
        <v>20764</v>
      </c>
      <c r="E280" s="519" t="s">
        <v>144</v>
      </c>
      <c r="F280" s="518" t="s">
        <v>144</v>
      </c>
      <c r="G280" s="518" t="s">
        <v>20772</v>
      </c>
      <c r="H280" s="518" t="s">
        <v>20773</v>
      </c>
      <c r="I280" s="518" t="s">
        <v>5431</v>
      </c>
      <c r="J280" s="518" t="s">
        <v>5432</v>
      </c>
      <c r="K280" s="519" t="s">
        <v>32023</v>
      </c>
      <c r="L280" s="518" t="s">
        <v>5433</v>
      </c>
    </row>
    <row r="281" spans="1:12" ht="15.75">
      <c r="A281" s="518" t="s">
        <v>5427</v>
      </c>
      <c r="B281" s="518" t="s">
        <v>5428</v>
      </c>
      <c r="C281" s="518" t="s">
        <v>20763</v>
      </c>
      <c r="D281" s="518" t="s">
        <v>20764</v>
      </c>
      <c r="E281" s="519" t="s">
        <v>144</v>
      </c>
      <c r="F281" s="518" t="s">
        <v>144</v>
      </c>
      <c r="G281" s="518" t="s">
        <v>20774</v>
      </c>
      <c r="H281" s="518" t="s">
        <v>20775</v>
      </c>
      <c r="I281" s="518" t="s">
        <v>5431</v>
      </c>
      <c r="J281" s="518" t="s">
        <v>5432</v>
      </c>
      <c r="K281" s="519" t="s">
        <v>32024</v>
      </c>
      <c r="L281" s="518" t="s">
        <v>5433</v>
      </c>
    </row>
    <row r="282" spans="1:12" ht="15.75">
      <c r="A282" s="518" t="s">
        <v>5427</v>
      </c>
      <c r="B282" s="518" t="s">
        <v>5428</v>
      </c>
      <c r="C282" s="518" t="s">
        <v>20763</v>
      </c>
      <c r="D282" s="518" t="s">
        <v>20764</v>
      </c>
      <c r="E282" s="519" t="s">
        <v>144</v>
      </c>
      <c r="F282" s="518" t="s">
        <v>144</v>
      </c>
      <c r="G282" s="518" t="s">
        <v>20776</v>
      </c>
      <c r="H282" s="518" t="s">
        <v>20777</v>
      </c>
      <c r="I282" s="518" t="s">
        <v>5431</v>
      </c>
      <c r="J282" s="518" t="s">
        <v>5432</v>
      </c>
      <c r="K282" s="519" t="s">
        <v>32025</v>
      </c>
      <c r="L282" s="518" t="s">
        <v>5433</v>
      </c>
    </row>
    <row r="283" spans="1:12" ht="15.75">
      <c r="A283" s="518" t="s">
        <v>5427</v>
      </c>
      <c r="B283" s="518" t="s">
        <v>5428</v>
      </c>
      <c r="C283" s="518" t="s">
        <v>20763</v>
      </c>
      <c r="D283" s="518" t="s">
        <v>20764</v>
      </c>
      <c r="E283" s="519" t="s">
        <v>144</v>
      </c>
      <c r="F283" s="518" t="s">
        <v>144</v>
      </c>
      <c r="G283" s="518" t="s">
        <v>20778</v>
      </c>
      <c r="H283" s="518" t="s">
        <v>20779</v>
      </c>
      <c r="I283" s="518" t="s">
        <v>5431</v>
      </c>
      <c r="J283" s="518" t="s">
        <v>5432</v>
      </c>
      <c r="K283" s="519" t="s">
        <v>32026</v>
      </c>
      <c r="L283" s="518" t="s">
        <v>5433</v>
      </c>
    </row>
    <row r="284" spans="1:12" ht="15.75">
      <c r="A284" s="518" t="s">
        <v>5427</v>
      </c>
      <c r="B284" s="518" t="s">
        <v>5428</v>
      </c>
      <c r="C284" s="518" t="s">
        <v>20763</v>
      </c>
      <c r="D284" s="518" t="s">
        <v>20764</v>
      </c>
      <c r="E284" s="519" t="s">
        <v>144</v>
      </c>
      <c r="F284" s="518" t="s">
        <v>144</v>
      </c>
      <c r="G284" s="518" t="s">
        <v>20780</v>
      </c>
      <c r="H284" s="518" t="s">
        <v>20781</v>
      </c>
      <c r="I284" s="518" t="s">
        <v>5431</v>
      </c>
      <c r="J284" s="518" t="s">
        <v>5432</v>
      </c>
      <c r="K284" s="519" t="s">
        <v>32027</v>
      </c>
      <c r="L284" s="518" t="s">
        <v>5433</v>
      </c>
    </row>
    <row r="285" spans="1:12" ht="15.75">
      <c r="A285" s="518" t="s">
        <v>5427</v>
      </c>
      <c r="B285" s="518" t="s">
        <v>5428</v>
      </c>
      <c r="C285" s="518" t="s">
        <v>20763</v>
      </c>
      <c r="D285" s="518" t="s">
        <v>20764</v>
      </c>
      <c r="E285" s="519" t="s">
        <v>144</v>
      </c>
      <c r="F285" s="518" t="s">
        <v>144</v>
      </c>
      <c r="G285" s="518" t="s">
        <v>20782</v>
      </c>
      <c r="H285" s="518" t="s">
        <v>20783</v>
      </c>
      <c r="I285" s="518" t="s">
        <v>5431</v>
      </c>
      <c r="J285" s="518" t="s">
        <v>5432</v>
      </c>
      <c r="K285" s="519" t="s">
        <v>32028</v>
      </c>
      <c r="L285" s="518" t="s">
        <v>5433</v>
      </c>
    </row>
    <row r="286" spans="1:12" ht="15.75">
      <c r="A286" s="518" t="s">
        <v>5427</v>
      </c>
      <c r="B286" s="518" t="s">
        <v>5428</v>
      </c>
      <c r="C286" s="518" t="s">
        <v>20763</v>
      </c>
      <c r="D286" s="518" t="s">
        <v>20764</v>
      </c>
      <c r="E286" s="519" t="s">
        <v>144</v>
      </c>
      <c r="F286" s="518" t="s">
        <v>144</v>
      </c>
      <c r="G286" s="518" t="s">
        <v>20784</v>
      </c>
      <c r="H286" s="518" t="s">
        <v>20785</v>
      </c>
      <c r="I286" s="518" t="s">
        <v>5431</v>
      </c>
      <c r="J286" s="518" t="s">
        <v>5432</v>
      </c>
      <c r="K286" s="519" t="s">
        <v>32029</v>
      </c>
      <c r="L286" s="518" t="s">
        <v>5433</v>
      </c>
    </row>
    <row r="287" spans="1:12" ht="15.75">
      <c r="A287" s="518" t="s">
        <v>5427</v>
      </c>
      <c r="B287" s="518" t="s">
        <v>5428</v>
      </c>
      <c r="C287" s="518" t="s">
        <v>20763</v>
      </c>
      <c r="D287" s="518" t="s">
        <v>20764</v>
      </c>
      <c r="E287" s="519" t="s">
        <v>144</v>
      </c>
      <c r="F287" s="518" t="s">
        <v>144</v>
      </c>
      <c r="G287" s="518" t="s">
        <v>20786</v>
      </c>
      <c r="H287" s="518" t="s">
        <v>20787</v>
      </c>
      <c r="I287" s="518" t="s">
        <v>5431</v>
      </c>
      <c r="J287" s="518" t="s">
        <v>5432</v>
      </c>
      <c r="K287" s="519" t="s">
        <v>32030</v>
      </c>
      <c r="L287" s="518" t="s">
        <v>5433</v>
      </c>
    </row>
    <row r="288" spans="1:12" ht="15.75">
      <c r="A288" s="518" t="s">
        <v>5427</v>
      </c>
      <c r="B288" s="518" t="s">
        <v>5428</v>
      </c>
      <c r="C288" s="518" t="s">
        <v>20763</v>
      </c>
      <c r="D288" s="518" t="s">
        <v>20764</v>
      </c>
      <c r="E288" s="519" t="s">
        <v>144</v>
      </c>
      <c r="F288" s="518" t="s">
        <v>144</v>
      </c>
      <c r="G288" s="518" t="s">
        <v>20788</v>
      </c>
      <c r="H288" s="518" t="s">
        <v>20789</v>
      </c>
      <c r="I288" s="518" t="s">
        <v>5431</v>
      </c>
      <c r="J288" s="518" t="s">
        <v>5432</v>
      </c>
      <c r="K288" s="519" t="s">
        <v>32031</v>
      </c>
      <c r="L288" s="518" t="s">
        <v>5433</v>
      </c>
    </row>
    <row r="289" spans="1:12" ht="15.75">
      <c r="A289" s="518" t="s">
        <v>5427</v>
      </c>
      <c r="B289" s="518" t="s">
        <v>5428</v>
      </c>
      <c r="C289" s="518" t="s">
        <v>20763</v>
      </c>
      <c r="D289" s="518" t="s">
        <v>20764</v>
      </c>
      <c r="E289" s="519" t="s">
        <v>144</v>
      </c>
      <c r="F289" s="518" t="s">
        <v>144</v>
      </c>
      <c r="G289" s="518" t="s">
        <v>20790</v>
      </c>
      <c r="H289" s="518" t="s">
        <v>20791</v>
      </c>
      <c r="I289" s="518" t="s">
        <v>5431</v>
      </c>
      <c r="J289" s="518" t="s">
        <v>5432</v>
      </c>
      <c r="K289" s="519" t="s">
        <v>32032</v>
      </c>
      <c r="L289" s="518" t="s">
        <v>5433</v>
      </c>
    </row>
    <row r="290" spans="1:12" ht="15.75">
      <c r="A290" s="518" t="s">
        <v>5427</v>
      </c>
      <c r="B290" s="518" t="s">
        <v>5428</v>
      </c>
      <c r="C290" s="518" t="s">
        <v>20763</v>
      </c>
      <c r="D290" s="518" t="s">
        <v>20764</v>
      </c>
      <c r="E290" s="519" t="s">
        <v>144</v>
      </c>
      <c r="F290" s="518" t="s">
        <v>144</v>
      </c>
      <c r="G290" s="518" t="s">
        <v>20792</v>
      </c>
      <c r="H290" s="518" t="s">
        <v>20793</v>
      </c>
      <c r="I290" s="518" t="s">
        <v>5431</v>
      </c>
      <c r="J290" s="518" t="s">
        <v>5432</v>
      </c>
      <c r="K290" s="519" t="s">
        <v>32033</v>
      </c>
      <c r="L290" s="518" t="s">
        <v>5433</v>
      </c>
    </row>
    <row r="291" spans="1:12" ht="15.75">
      <c r="A291" s="518" t="s">
        <v>5427</v>
      </c>
      <c r="B291" s="518" t="s">
        <v>5428</v>
      </c>
      <c r="C291" s="518" t="s">
        <v>20763</v>
      </c>
      <c r="D291" s="518" t="s">
        <v>20764</v>
      </c>
      <c r="E291" s="519" t="s">
        <v>144</v>
      </c>
      <c r="F291" s="518" t="s">
        <v>144</v>
      </c>
      <c r="G291" s="518" t="s">
        <v>20794</v>
      </c>
      <c r="H291" s="518" t="s">
        <v>20795</v>
      </c>
      <c r="I291" s="518" t="s">
        <v>5431</v>
      </c>
      <c r="J291" s="518" t="s">
        <v>5432</v>
      </c>
      <c r="K291" s="519" t="s">
        <v>32034</v>
      </c>
      <c r="L291" s="518" t="s">
        <v>5433</v>
      </c>
    </row>
    <row r="292" spans="1:12" ht="15.75">
      <c r="A292" s="518" t="s">
        <v>5427</v>
      </c>
      <c r="B292" s="518" t="s">
        <v>5428</v>
      </c>
      <c r="C292" s="518" t="s">
        <v>20763</v>
      </c>
      <c r="D292" s="518" t="s">
        <v>20764</v>
      </c>
      <c r="E292" s="519" t="s">
        <v>144</v>
      </c>
      <c r="F292" s="518" t="s">
        <v>144</v>
      </c>
      <c r="G292" s="518" t="s">
        <v>20796</v>
      </c>
      <c r="H292" s="518" t="s">
        <v>20797</v>
      </c>
      <c r="I292" s="518" t="s">
        <v>5502</v>
      </c>
      <c r="J292" s="518" t="s">
        <v>5503</v>
      </c>
      <c r="K292" s="519" t="s">
        <v>32035</v>
      </c>
      <c r="L292" s="518" t="s">
        <v>5433</v>
      </c>
    </row>
    <row r="293" spans="1:12" ht="15.75">
      <c r="A293" s="518" t="s">
        <v>5427</v>
      </c>
      <c r="B293" s="518" t="s">
        <v>5428</v>
      </c>
      <c r="C293" s="518" t="s">
        <v>20763</v>
      </c>
      <c r="D293" s="518" t="s">
        <v>20764</v>
      </c>
      <c r="E293" s="519" t="s">
        <v>144</v>
      </c>
      <c r="F293" s="518" t="s">
        <v>144</v>
      </c>
      <c r="G293" s="518" t="s">
        <v>20798</v>
      </c>
      <c r="H293" s="518" t="s">
        <v>20799</v>
      </c>
      <c r="I293" s="518" t="s">
        <v>5502</v>
      </c>
      <c r="J293" s="518" t="s">
        <v>5503</v>
      </c>
      <c r="K293" s="519" t="s">
        <v>15383</v>
      </c>
      <c r="L293" s="518" t="s">
        <v>5433</v>
      </c>
    </row>
    <row r="294" spans="1:12" ht="15.75">
      <c r="A294" s="518" t="s">
        <v>5427</v>
      </c>
      <c r="B294" s="518" t="s">
        <v>5428</v>
      </c>
      <c r="C294" s="518" t="s">
        <v>20763</v>
      </c>
      <c r="D294" s="518" t="s">
        <v>20764</v>
      </c>
      <c r="E294" s="519" t="s">
        <v>144</v>
      </c>
      <c r="F294" s="518" t="s">
        <v>144</v>
      </c>
      <c r="G294" s="518" t="s">
        <v>20801</v>
      </c>
      <c r="H294" s="518" t="s">
        <v>20802</v>
      </c>
      <c r="I294" s="518" t="s">
        <v>5502</v>
      </c>
      <c r="J294" s="518" t="s">
        <v>5503</v>
      </c>
      <c r="K294" s="519" t="s">
        <v>20191</v>
      </c>
      <c r="L294" s="518" t="s">
        <v>5433</v>
      </c>
    </row>
    <row r="295" spans="1:12" ht="15.75">
      <c r="A295" s="518" t="s">
        <v>5427</v>
      </c>
      <c r="B295" s="518" t="s">
        <v>5428</v>
      </c>
      <c r="C295" s="518" t="s">
        <v>20763</v>
      </c>
      <c r="D295" s="518" t="s">
        <v>20764</v>
      </c>
      <c r="E295" s="519" t="s">
        <v>144</v>
      </c>
      <c r="F295" s="518" t="s">
        <v>144</v>
      </c>
      <c r="G295" s="518" t="s">
        <v>20804</v>
      </c>
      <c r="H295" s="518" t="s">
        <v>20805</v>
      </c>
      <c r="I295" s="518" t="s">
        <v>5502</v>
      </c>
      <c r="J295" s="518" t="s">
        <v>5503</v>
      </c>
      <c r="K295" s="519" t="s">
        <v>15675</v>
      </c>
      <c r="L295" s="518" t="s">
        <v>5433</v>
      </c>
    </row>
    <row r="296" spans="1:12" ht="15.75">
      <c r="A296" s="518" t="s">
        <v>5427</v>
      </c>
      <c r="B296" s="518" t="s">
        <v>5428</v>
      </c>
      <c r="C296" s="518" t="s">
        <v>20763</v>
      </c>
      <c r="D296" s="518" t="s">
        <v>20764</v>
      </c>
      <c r="E296" s="519" t="s">
        <v>144</v>
      </c>
      <c r="F296" s="518" t="s">
        <v>144</v>
      </c>
      <c r="G296" s="518" t="s">
        <v>20807</v>
      </c>
      <c r="H296" s="518" t="s">
        <v>20808</v>
      </c>
      <c r="I296" s="518" t="s">
        <v>5502</v>
      </c>
      <c r="J296" s="518" t="s">
        <v>5503</v>
      </c>
      <c r="K296" s="519" t="s">
        <v>32036</v>
      </c>
      <c r="L296" s="518" t="s">
        <v>5433</v>
      </c>
    </row>
    <row r="297" spans="1:12" ht="15.75">
      <c r="A297" s="518" t="s">
        <v>5427</v>
      </c>
      <c r="B297" s="518" t="s">
        <v>5428</v>
      </c>
      <c r="C297" s="518" t="s">
        <v>20763</v>
      </c>
      <c r="D297" s="518" t="s">
        <v>20764</v>
      </c>
      <c r="E297" s="519" t="s">
        <v>144</v>
      </c>
      <c r="F297" s="518" t="s">
        <v>144</v>
      </c>
      <c r="G297" s="518" t="s">
        <v>20809</v>
      </c>
      <c r="H297" s="518" t="s">
        <v>20810</v>
      </c>
      <c r="I297" s="518" t="s">
        <v>5502</v>
      </c>
      <c r="J297" s="518" t="s">
        <v>5503</v>
      </c>
      <c r="K297" s="519" t="s">
        <v>29033</v>
      </c>
      <c r="L297" s="518" t="s">
        <v>5433</v>
      </c>
    </row>
    <row r="298" spans="1:12" ht="15.75">
      <c r="A298" s="518" t="s">
        <v>5427</v>
      </c>
      <c r="B298" s="518" t="s">
        <v>5428</v>
      </c>
      <c r="C298" s="518" t="s">
        <v>20763</v>
      </c>
      <c r="D298" s="518" t="s">
        <v>20764</v>
      </c>
      <c r="E298" s="519" t="s">
        <v>144</v>
      </c>
      <c r="F298" s="518" t="s">
        <v>144</v>
      </c>
      <c r="G298" s="518" t="s">
        <v>20812</v>
      </c>
      <c r="H298" s="518" t="s">
        <v>20813</v>
      </c>
      <c r="I298" s="518" t="s">
        <v>5502</v>
      </c>
      <c r="J298" s="518" t="s">
        <v>5503</v>
      </c>
      <c r="K298" s="519" t="s">
        <v>32037</v>
      </c>
      <c r="L298" s="518" t="s">
        <v>5433</v>
      </c>
    </row>
    <row r="299" spans="1:12" ht="15.75">
      <c r="A299" s="518" t="s">
        <v>5427</v>
      </c>
      <c r="B299" s="518" t="s">
        <v>5428</v>
      </c>
      <c r="C299" s="518" t="s">
        <v>20763</v>
      </c>
      <c r="D299" s="518" t="s">
        <v>20764</v>
      </c>
      <c r="E299" s="519" t="s">
        <v>144</v>
      </c>
      <c r="F299" s="518" t="s">
        <v>144</v>
      </c>
      <c r="G299" s="518" t="s">
        <v>20815</v>
      </c>
      <c r="H299" s="518" t="s">
        <v>20816</v>
      </c>
      <c r="I299" s="518" t="s">
        <v>5502</v>
      </c>
      <c r="J299" s="518" t="s">
        <v>5503</v>
      </c>
      <c r="K299" s="519" t="s">
        <v>19481</v>
      </c>
      <c r="L299" s="518" t="s">
        <v>5433</v>
      </c>
    </row>
    <row r="300" spans="1:12" ht="15.75">
      <c r="A300" s="518" t="s">
        <v>5427</v>
      </c>
      <c r="B300" s="518" t="s">
        <v>5428</v>
      </c>
      <c r="C300" s="518" t="s">
        <v>20763</v>
      </c>
      <c r="D300" s="518" t="s">
        <v>20764</v>
      </c>
      <c r="E300" s="519" t="s">
        <v>144</v>
      </c>
      <c r="F300" s="518" t="s">
        <v>144</v>
      </c>
      <c r="G300" s="518" t="s">
        <v>20817</v>
      </c>
      <c r="H300" s="518" t="s">
        <v>20818</v>
      </c>
      <c r="I300" s="518" t="s">
        <v>5502</v>
      </c>
      <c r="J300" s="518" t="s">
        <v>5503</v>
      </c>
      <c r="K300" s="519" t="s">
        <v>32038</v>
      </c>
      <c r="L300" s="518" t="s">
        <v>5433</v>
      </c>
    </row>
    <row r="301" spans="1:12" ht="15.75">
      <c r="A301" s="518" t="s">
        <v>5427</v>
      </c>
      <c r="B301" s="518" t="s">
        <v>5428</v>
      </c>
      <c r="C301" s="518" t="s">
        <v>20763</v>
      </c>
      <c r="D301" s="518" t="s">
        <v>20764</v>
      </c>
      <c r="E301" s="519" t="s">
        <v>144</v>
      </c>
      <c r="F301" s="518" t="s">
        <v>144</v>
      </c>
      <c r="G301" s="518" t="s">
        <v>20819</v>
      </c>
      <c r="H301" s="518" t="s">
        <v>20820</v>
      </c>
      <c r="I301" s="518" t="s">
        <v>5502</v>
      </c>
      <c r="J301" s="518" t="s">
        <v>5503</v>
      </c>
      <c r="K301" s="519" t="s">
        <v>32039</v>
      </c>
      <c r="L301" s="518" t="s">
        <v>5433</v>
      </c>
    </row>
    <row r="302" spans="1:12" ht="15.75">
      <c r="A302" s="518" t="s">
        <v>5427</v>
      </c>
      <c r="B302" s="518" t="s">
        <v>5428</v>
      </c>
      <c r="C302" s="518" t="s">
        <v>20763</v>
      </c>
      <c r="D302" s="518" t="s">
        <v>20764</v>
      </c>
      <c r="E302" s="519" t="s">
        <v>144</v>
      </c>
      <c r="F302" s="518" t="s">
        <v>144</v>
      </c>
      <c r="G302" s="518" t="s">
        <v>20821</v>
      </c>
      <c r="H302" s="518" t="s">
        <v>20822</v>
      </c>
      <c r="I302" s="518" t="s">
        <v>5502</v>
      </c>
      <c r="J302" s="518" t="s">
        <v>5503</v>
      </c>
      <c r="K302" s="519" t="s">
        <v>27605</v>
      </c>
      <c r="L302" s="518" t="s">
        <v>5433</v>
      </c>
    </row>
    <row r="303" spans="1:12" ht="15.75">
      <c r="A303" s="518" t="s">
        <v>5427</v>
      </c>
      <c r="B303" s="518" t="s">
        <v>5428</v>
      </c>
      <c r="C303" s="518" t="s">
        <v>20763</v>
      </c>
      <c r="D303" s="518" t="s">
        <v>20764</v>
      </c>
      <c r="E303" s="519" t="s">
        <v>144</v>
      </c>
      <c r="F303" s="518" t="s">
        <v>144</v>
      </c>
      <c r="G303" s="518" t="s">
        <v>20823</v>
      </c>
      <c r="H303" s="518" t="s">
        <v>20824</v>
      </c>
      <c r="I303" s="518" t="s">
        <v>5502</v>
      </c>
      <c r="J303" s="518" t="s">
        <v>5503</v>
      </c>
      <c r="K303" s="519" t="s">
        <v>19113</v>
      </c>
      <c r="L303" s="518" t="s">
        <v>5433</v>
      </c>
    </row>
    <row r="304" spans="1:12" ht="15.75">
      <c r="A304" s="518" t="s">
        <v>5427</v>
      </c>
      <c r="B304" s="518" t="s">
        <v>5428</v>
      </c>
      <c r="C304" s="518" t="s">
        <v>20763</v>
      </c>
      <c r="D304" s="518" t="s">
        <v>20764</v>
      </c>
      <c r="E304" s="519" t="s">
        <v>144</v>
      </c>
      <c r="F304" s="518" t="s">
        <v>144</v>
      </c>
      <c r="G304" s="518" t="s">
        <v>20825</v>
      </c>
      <c r="H304" s="518" t="s">
        <v>20826</v>
      </c>
      <c r="I304" s="518" t="s">
        <v>5502</v>
      </c>
      <c r="J304" s="518" t="s">
        <v>5503</v>
      </c>
      <c r="K304" s="519" t="s">
        <v>32040</v>
      </c>
      <c r="L304" s="518" t="s">
        <v>5433</v>
      </c>
    </row>
    <row r="305" spans="1:12" ht="15.75">
      <c r="A305" s="518" t="s">
        <v>5427</v>
      </c>
      <c r="B305" s="518" t="s">
        <v>5428</v>
      </c>
      <c r="C305" s="518" t="s">
        <v>20763</v>
      </c>
      <c r="D305" s="518" t="s">
        <v>20764</v>
      </c>
      <c r="E305" s="519" t="s">
        <v>144</v>
      </c>
      <c r="F305" s="518" t="s">
        <v>144</v>
      </c>
      <c r="G305" s="518" t="s">
        <v>20828</v>
      </c>
      <c r="H305" s="518" t="s">
        <v>20829</v>
      </c>
      <c r="I305" s="518" t="s">
        <v>5502</v>
      </c>
      <c r="J305" s="518" t="s">
        <v>5503</v>
      </c>
      <c r="K305" s="519" t="s">
        <v>32041</v>
      </c>
      <c r="L305" s="518" t="s">
        <v>5433</v>
      </c>
    </row>
    <row r="306" spans="1:12" ht="15.75">
      <c r="A306" s="518" t="s">
        <v>5427</v>
      </c>
      <c r="B306" s="518" t="s">
        <v>5428</v>
      </c>
      <c r="C306" s="518" t="s">
        <v>20763</v>
      </c>
      <c r="D306" s="518" t="s">
        <v>20764</v>
      </c>
      <c r="E306" s="519" t="s">
        <v>144</v>
      </c>
      <c r="F306" s="518" t="s">
        <v>144</v>
      </c>
      <c r="G306" s="518" t="s">
        <v>20831</v>
      </c>
      <c r="H306" s="518" t="s">
        <v>20832</v>
      </c>
      <c r="I306" s="518" t="s">
        <v>5502</v>
      </c>
      <c r="J306" s="518" t="s">
        <v>5503</v>
      </c>
      <c r="K306" s="519" t="s">
        <v>21732</v>
      </c>
      <c r="L306" s="518" t="s">
        <v>5433</v>
      </c>
    </row>
    <row r="307" spans="1:12" ht="15.75">
      <c r="A307" s="518" t="s">
        <v>5427</v>
      </c>
      <c r="B307" s="518" t="s">
        <v>5428</v>
      </c>
      <c r="C307" s="518" t="s">
        <v>20763</v>
      </c>
      <c r="D307" s="518" t="s">
        <v>20764</v>
      </c>
      <c r="E307" s="519" t="s">
        <v>144</v>
      </c>
      <c r="F307" s="518" t="s">
        <v>144</v>
      </c>
      <c r="G307" s="518" t="s">
        <v>20834</v>
      </c>
      <c r="H307" s="518" t="s">
        <v>20835</v>
      </c>
      <c r="I307" s="518" t="s">
        <v>5502</v>
      </c>
      <c r="J307" s="518" t="s">
        <v>5503</v>
      </c>
      <c r="K307" s="519" t="s">
        <v>21340</v>
      </c>
      <c r="L307" s="518" t="s">
        <v>5433</v>
      </c>
    </row>
    <row r="308" spans="1:12" ht="15.75">
      <c r="A308" s="518" t="s">
        <v>5427</v>
      </c>
      <c r="B308" s="518" t="s">
        <v>5428</v>
      </c>
      <c r="C308" s="518" t="s">
        <v>20763</v>
      </c>
      <c r="D308" s="518" t="s">
        <v>20764</v>
      </c>
      <c r="E308" s="519" t="s">
        <v>144</v>
      </c>
      <c r="F308" s="518" t="s">
        <v>144</v>
      </c>
      <c r="G308" s="518" t="s">
        <v>20836</v>
      </c>
      <c r="H308" s="518" t="s">
        <v>20837</v>
      </c>
      <c r="I308" s="518" t="s">
        <v>5502</v>
      </c>
      <c r="J308" s="518" t="s">
        <v>5503</v>
      </c>
      <c r="K308" s="519" t="s">
        <v>18783</v>
      </c>
      <c r="L308" s="518" t="s">
        <v>5433</v>
      </c>
    </row>
    <row r="309" spans="1:12" ht="15.75">
      <c r="A309" s="518" t="s">
        <v>5427</v>
      </c>
      <c r="B309" s="518" t="s">
        <v>5428</v>
      </c>
      <c r="C309" s="518" t="s">
        <v>20763</v>
      </c>
      <c r="D309" s="518" t="s">
        <v>20764</v>
      </c>
      <c r="E309" s="519" t="s">
        <v>144</v>
      </c>
      <c r="F309" s="518" t="s">
        <v>144</v>
      </c>
      <c r="G309" s="518" t="s">
        <v>20838</v>
      </c>
      <c r="H309" s="518" t="s">
        <v>20839</v>
      </c>
      <c r="I309" s="518" t="s">
        <v>5502</v>
      </c>
      <c r="J309" s="518" t="s">
        <v>5503</v>
      </c>
      <c r="K309" s="519" t="s">
        <v>32037</v>
      </c>
      <c r="L309" s="518" t="s">
        <v>5433</v>
      </c>
    </row>
    <row r="310" spans="1:12" ht="15.75">
      <c r="A310" s="518" t="s">
        <v>5427</v>
      </c>
      <c r="B310" s="518" t="s">
        <v>5428</v>
      </c>
      <c r="C310" s="518" t="s">
        <v>20763</v>
      </c>
      <c r="D310" s="518" t="s">
        <v>20764</v>
      </c>
      <c r="E310" s="519" t="s">
        <v>144</v>
      </c>
      <c r="F310" s="518" t="s">
        <v>144</v>
      </c>
      <c r="G310" s="518" t="s">
        <v>20840</v>
      </c>
      <c r="H310" s="518" t="s">
        <v>20841</v>
      </c>
      <c r="I310" s="518" t="s">
        <v>5502</v>
      </c>
      <c r="J310" s="518" t="s">
        <v>5503</v>
      </c>
      <c r="K310" s="519" t="s">
        <v>24024</v>
      </c>
      <c r="L310" s="518" t="s">
        <v>5433</v>
      </c>
    </row>
    <row r="311" spans="1:12" ht="15.75">
      <c r="A311" s="518" t="s">
        <v>5427</v>
      </c>
      <c r="B311" s="518" t="s">
        <v>5428</v>
      </c>
      <c r="C311" s="518" t="s">
        <v>20763</v>
      </c>
      <c r="D311" s="518" t="s">
        <v>20764</v>
      </c>
      <c r="E311" s="519" t="s">
        <v>144</v>
      </c>
      <c r="F311" s="518" t="s">
        <v>144</v>
      </c>
      <c r="G311" s="518" t="s">
        <v>20843</v>
      </c>
      <c r="H311" s="518" t="s">
        <v>20844</v>
      </c>
      <c r="I311" s="518" t="s">
        <v>5502</v>
      </c>
      <c r="J311" s="518" t="s">
        <v>5503</v>
      </c>
      <c r="K311" s="519" t="s">
        <v>27603</v>
      </c>
      <c r="L311" s="518" t="s">
        <v>5433</v>
      </c>
    </row>
    <row r="312" spans="1:12" ht="15.75">
      <c r="A312" s="518" t="s">
        <v>5427</v>
      </c>
      <c r="B312" s="518" t="s">
        <v>5428</v>
      </c>
      <c r="C312" s="518" t="s">
        <v>20763</v>
      </c>
      <c r="D312" s="518" t="s">
        <v>20764</v>
      </c>
      <c r="E312" s="519" t="s">
        <v>144</v>
      </c>
      <c r="F312" s="518" t="s">
        <v>144</v>
      </c>
      <c r="G312" s="518" t="s">
        <v>20846</v>
      </c>
      <c r="H312" s="518" t="s">
        <v>20847</v>
      </c>
      <c r="I312" s="518" t="s">
        <v>5502</v>
      </c>
      <c r="J312" s="518" t="s">
        <v>5503</v>
      </c>
      <c r="K312" s="519" t="s">
        <v>32042</v>
      </c>
      <c r="L312" s="518" t="s">
        <v>5433</v>
      </c>
    </row>
    <row r="313" spans="1:12" ht="15.75">
      <c r="A313" s="518" t="s">
        <v>5427</v>
      </c>
      <c r="B313" s="518" t="s">
        <v>5428</v>
      </c>
      <c r="C313" s="518" t="s">
        <v>20763</v>
      </c>
      <c r="D313" s="518" t="s">
        <v>20764</v>
      </c>
      <c r="E313" s="519" t="s">
        <v>144</v>
      </c>
      <c r="F313" s="518" t="s">
        <v>144</v>
      </c>
      <c r="G313" s="518" t="s">
        <v>20848</v>
      </c>
      <c r="H313" s="518" t="s">
        <v>20849</v>
      </c>
      <c r="I313" s="518" t="s">
        <v>5502</v>
      </c>
      <c r="J313" s="518" t="s">
        <v>5503</v>
      </c>
      <c r="K313" s="519" t="s">
        <v>32041</v>
      </c>
      <c r="L313" s="518" t="s">
        <v>5433</v>
      </c>
    </row>
    <row r="314" spans="1:12" ht="15.75">
      <c r="A314" s="518" t="s">
        <v>5427</v>
      </c>
      <c r="B314" s="518" t="s">
        <v>5428</v>
      </c>
      <c r="C314" s="518" t="s">
        <v>20763</v>
      </c>
      <c r="D314" s="518" t="s">
        <v>20764</v>
      </c>
      <c r="E314" s="519" t="s">
        <v>144</v>
      </c>
      <c r="F314" s="518" t="s">
        <v>144</v>
      </c>
      <c r="G314" s="518" t="s">
        <v>20850</v>
      </c>
      <c r="H314" s="518" t="s">
        <v>20851</v>
      </c>
      <c r="I314" s="518" t="s">
        <v>5502</v>
      </c>
      <c r="J314" s="518" t="s">
        <v>5503</v>
      </c>
      <c r="K314" s="519" t="s">
        <v>32043</v>
      </c>
      <c r="L314" s="518" t="s">
        <v>5433</v>
      </c>
    </row>
    <row r="315" spans="1:12" ht="15.75">
      <c r="A315" s="518" t="s">
        <v>5427</v>
      </c>
      <c r="B315" s="518" t="s">
        <v>5428</v>
      </c>
      <c r="C315" s="518" t="s">
        <v>20763</v>
      </c>
      <c r="D315" s="518" t="s">
        <v>20764</v>
      </c>
      <c r="E315" s="519" t="s">
        <v>144</v>
      </c>
      <c r="F315" s="518" t="s">
        <v>144</v>
      </c>
      <c r="G315" s="518" t="s">
        <v>20852</v>
      </c>
      <c r="H315" s="518" t="s">
        <v>20853</v>
      </c>
      <c r="I315" s="518" t="s">
        <v>5502</v>
      </c>
      <c r="J315" s="518" t="s">
        <v>5503</v>
      </c>
      <c r="K315" s="519" t="s">
        <v>32044</v>
      </c>
      <c r="L315" s="518" t="s">
        <v>5433</v>
      </c>
    </row>
    <row r="316" spans="1:12" ht="15.75">
      <c r="A316" s="518" t="s">
        <v>5427</v>
      </c>
      <c r="B316" s="518" t="s">
        <v>5428</v>
      </c>
      <c r="C316" s="518" t="s">
        <v>20763</v>
      </c>
      <c r="D316" s="518" t="s">
        <v>20764</v>
      </c>
      <c r="E316" s="519" t="s">
        <v>144</v>
      </c>
      <c r="F316" s="518" t="s">
        <v>144</v>
      </c>
      <c r="G316" s="518" t="s">
        <v>20854</v>
      </c>
      <c r="H316" s="518" t="s">
        <v>20855</v>
      </c>
      <c r="I316" s="518" t="s">
        <v>5502</v>
      </c>
      <c r="J316" s="518" t="s">
        <v>5503</v>
      </c>
      <c r="K316" s="519" t="s">
        <v>32045</v>
      </c>
      <c r="L316" s="518" t="s">
        <v>5433</v>
      </c>
    </row>
    <row r="317" spans="1:12" ht="15.75">
      <c r="A317" s="518" t="s">
        <v>5427</v>
      </c>
      <c r="B317" s="518" t="s">
        <v>5428</v>
      </c>
      <c r="C317" s="518" t="s">
        <v>20763</v>
      </c>
      <c r="D317" s="518" t="s">
        <v>20764</v>
      </c>
      <c r="E317" s="519" t="s">
        <v>144</v>
      </c>
      <c r="F317" s="518" t="s">
        <v>144</v>
      </c>
      <c r="G317" s="518" t="s">
        <v>20856</v>
      </c>
      <c r="H317" s="518" t="s">
        <v>20857</v>
      </c>
      <c r="I317" s="518" t="s">
        <v>5502</v>
      </c>
      <c r="J317" s="518" t="s">
        <v>5503</v>
      </c>
      <c r="K317" s="519" t="s">
        <v>32046</v>
      </c>
      <c r="L317" s="518" t="s">
        <v>5433</v>
      </c>
    </row>
    <row r="318" spans="1:12" ht="15.75">
      <c r="A318" s="518" t="s">
        <v>5427</v>
      </c>
      <c r="B318" s="518" t="s">
        <v>5428</v>
      </c>
      <c r="C318" s="518" t="s">
        <v>20763</v>
      </c>
      <c r="D318" s="518" t="s">
        <v>20764</v>
      </c>
      <c r="E318" s="519" t="s">
        <v>144</v>
      </c>
      <c r="F318" s="518" t="s">
        <v>144</v>
      </c>
      <c r="G318" s="518" t="s">
        <v>20858</v>
      </c>
      <c r="H318" s="518" t="s">
        <v>20859</v>
      </c>
      <c r="I318" s="518" t="s">
        <v>5502</v>
      </c>
      <c r="J318" s="518" t="s">
        <v>5503</v>
      </c>
      <c r="K318" s="519" t="s">
        <v>32047</v>
      </c>
      <c r="L318" s="518" t="s">
        <v>5433</v>
      </c>
    </row>
    <row r="319" spans="1:12" ht="15.75">
      <c r="A319" s="518" t="s">
        <v>5427</v>
      </c>
      <c r="B319" s="518" t="s">
        <v>5428</v>
      </c>
      <c r="C319" s="518" t="s">
        <v>20763</v>
      </c>
      <c r="D319" s="518" t="s">
        <v>20764</v>
      </c>
      <c r="E319" s="519" t="s">
        <v>144</v>
      </c>
      <c r="F319" s="518" t="s">
        <v>144</v>
      </c>
      <c r="G319" s="518" t="s">
        <v>20860</v>
      </c>
      <c r="H319" s="518" t="s">
        <v>20861</v>
      </c>
      <c r="I319" s="518" t="s">
        <v>5502</v>
      </c>
      <c r="J319" s="518" t="s">
        <v>5503</v>
      </c>
      <c r="K319" s="519" t="s">
        <v>32048</v>
      </c>
      <c r="L319" s="518" t="s">
        <v>5433</v>
      </c>
    </row>
    <row r="320" spans="1:12" ht="15.75">
      <c r="A320" s="518" t="s">
        <v>5427</v>
      </c>
      <c r="B320" s="518" t="s">
        <v>5428</v>
      </c>
      <c r="C320" s="518" t="s">
        <v>20763</v>
      </c>
      <c r="D320" s="518" t="s">
        <v>20764</v>
      </c>
      <c r="E320" s="519" t="s">
        <v>144</v>
      </c>
      <c r="F320" s="518" t="s">
        <v>144</v>
      </c>
      <c r="G320" s="518" t="s">
        <v>20862</v>
      </c>
      <c r="H320" s="518" t="s">
        <v>20863</v>
      </c>
      <c r="I320" s="518" t="s">
        <v>5502</v>
      </c>
      <c r="J320" s="518" t="s">
        <v>5432</v>
      </c>
      <c r="K320" s="519" t="s">
        <v>24487</v>
      </c>
      <c r="L320" s="518" t="s">
        <v>5433</v>
      </c>
    </row>
    <row r="321" spans="1:12" ht="15.75">
      <c r="A321" s="518" t="s">
        <v>5427</v>
      </c>
      <c r="B321" s="518" t="s">
        <v>5428</v>
      </c>
      <c r="C321" s="518" t="s">
        <v>20763</v>
      </c>
      <c r="D321" s="518" t="s">
        <v>20764</v>
      </c>
      <c r="E321" s="519" t="s">
        <v>144</v>
      </c>
      <c r="F321" s="518" t="s">
        <v>144</v>
      </c>
      <c r="G321" s="518" t="s">
        <v>20865</v>
      </c>
      <c r="H321" s="518" t="s">
        <v>20866</v>
      </c>
      <c r="I321" s="518" t="s">
        <v>5502</v>
      </c>
      <c r="J321" s="518" t="s">
        <v>5432</v>
      </c>
      <c r="K321" s="519" t="s">
        <v>19463</v>
      </c>
      <c r="L321" s="518" t="s">
        <v>5433</v>
      </c>
    </row>
    <row r="322" spans="1:12" ht="15.75">
      <c r="A322" s="518" t="s">
        <v>5427</v>
      </c>
      <c r="B322" s="518" t="s">
        <v>5428</v>
      </c>
      <c r="C322" s="518" t="s">
        <v>20763</v>
      </c>
      <c r="D322" s="518" t="s">
        <v>20764</v>
      </c>
      <c r="E322" s="519" t="s">
        <v>144</v>
      </c>
      <c r="F322" s="518" t="s">
        <v>144</v>
      </c>
      <c r="G322" s="518" t="s">
        <v>20867</v>
      </c>
      <c r="H322" s="518" t="s">
        <v>20868</v>
      </c>
      <c r="I322" s="518" t="s">
        <v>5502</v>
      </c>
      <c r="J322" s="518" t="s">
        <v>5432</v>
      </c>
      <c r="K322" s="519" t="s">
        <v>32049</v>
      </c>
      <c r="L322" s="518" t="s">
        <v>5433</v>
      </c>
    </row>
    <row r="323" spans="1:12" ht="15.75">
      <c r="A323" s="518" t="s">
        <v>5427</v>
      </c>
      <c r="B323" s="518" t="s">
        <v>5428</v>
      </c>
      <c r="C323" s="518" t="s">
        <v>20763</v>
      </c>
      <c r="D323" s="518" t="s">
        <v>20764</v>
      </c>
      <c r="E323" s="519" t="s">
        <v>144</v>
      </c>
      <c r="F323" s="518" t="s">
        <v>144</v>
      </c>
      <c r="G323" s="518" t="s">
        <v>20869</v>
      </c>
      <c r="H323" s="518" t="s">
        <v>20870</v>
      </c>
      <c r="I323" s="518" t="s">
        <v>5502</v>
      </c>
      <c r="J323" s="518" t="s">
        <v>5432</v>
      </c>
      <c r="K323" s="519" t="s">
        <v>32050</v>
      </c>
      <c r="L323" s="518" t="s">
        <v>5433</v>
      </c>
    </row>
    <row r="324" spans="1:12" ht="15.75">
      <c r="A324" s="518" t="s">
        <v>5427</v>
      </c>
      <c r="B324" s="518" t="s">
        <v>5428</v>
      </c>
      <c r="C324" s="518" t="s">
        <v>20763</v>
      </c>
      <c r="D324" s="518" t="s">
        <v>20764</v>
      </c>
      <c r="E324" s="519" t="s">
        <v>144</v>
      </c>
      <c r="F324" s="518" t="s">
        <v>144</v>
      </c>
      <c r="G324" s="518" t="s">
        <v>20871</v>
      </c>
      <c r="H324" s="518" t="s">
        <v>20872</v>
      </c>
      <c r="I324" s="518" t="s">
        <v>5502</v>
      </c>
      <c r="J324" s="518" t="s">
        <v>5432</v>
      </c>
      <c r="K324" s="519" t="s">
        <v>32051</v>
      </c>
      <c r="L324" s="518" t="s">
        <v>5433</v>
      </c>
    </row>
    <row r="325" spans="1:12" ht="15.75">
      <c r="A325" s="518" t="s">
        <v>5427</v>
      </c>
      <c r="B325" s="518" t="s">
        <v>5428</v>
      </c>
      <c r="C325" s="518" t="s">
        <v>20763</v>
      </c>
      <c r="D325" s="518" t="s">
        <v>20764</v>
      </c>
      <c r="E325" s="519" t="s">
        <v>144</v>
      </c>
      <c r="F325" s="518" t="s">
        <v>144</v>
      </c>
      <c r="G325" s="518" t="s">
        <v>20873</v>
      </c>
      <c r="H325" s="518" t="s">
        <v>20874</v>
      </c>
      <c r="I325" s="518" t="s">
        <v>5502</v>
      </c>
      <c r="J325" s="518" t="s">
        <v>5432</v>
      </c>
      <c r="K325" s="519" t="s">
        <v>14450</v>
      </c>
      <c r="L325" s="518" t="s">
        <v>5433</v>
      </c>
    </row>
    <row r="326" spans="1:12" ht="15.75">
      <c r="A326" s="518" t="s">
        <v>5427</v>
      </c>
      <c r="B326" s="518" t="s">
        <v>5428</v>
      </c>
      <c r="C326" s="518" t="s">
        <v>20763</v>
      </c>
      <c r="D326" s="518" t="s">
        <v>20764</v>
      </c>
      <c r="E326" s="519" t="s">
        <v>144</v>
      </c>
      <c r="F326" s="518" t="s">
        <v>144</v>
      </c>
      <c r="G326" s="518" t="s">
        <v>20875</v>
      </c>
      <c r="H326" s="518" t="s">
        <v>20876</v>
      </c>
      <c r="I326" s="518" t="s">
        <v>5502</v>
      </c>
      <c r="J326" s="518" t="s">
        <v>5432</v>
      </c>
      <c r="K326" s="519" t="s">
        <v>32052</v>
      </c>
      <c r="L326" s="518" t="s">
        <v>5433</v>
      </c>
    </row>
    <row r="327" spans="1:12" ht="15.75">
      <c r="A327" s="518" t="s">
        <v>5427</v>
      </c>
      <c r="B327" s="518" t="s">
        <v>5428</v>
      </c>
      <c r="C327" s="518" t="s">
        <v>20763</v>
      </c>
      <c r="D327" s="518" t="s">
        <v>20764</v>
      </c>
      <c r="E327" s="519" t="s">
        <v>144</v>
      </c>
      <c r="F327" s="518" t="s">
        <v>144</v>
      </c>
      <c r="G327" s="518" t="s">
        <v>20877</v>
      </c>
      <c r="H327" s="518" t="s">
        <v>20878</v>
      </c>
      <c r="I327" s="518" t="s">
        <v>5502</v>
      </c>
      <c r="J327" s="518" t="s">
        <v>5432</v>
      </c>
      <c r="K327" s="519" t="s">
        <v>32053</v>
      </c>
      <c r="L327" s="518" t="s">
        <v>5433</v>
      </c>
    </row>
    <row r="328" spans="1:12" ht="15.75">
      <c r="A328" s="518" t="s">
        <v>5427</v>
      </c>
      <c r="B328" s="518" t="s">
        <v>5428</v>
      </c>
      <c r="C328" s="518" t="s">
        <v>20763</v>
      </c>
      <c r="D328" s="518" t="s">
        <v>20764</v>
      </c>
      <c r="E328" s="519" t="s">
        <v>144</v>
      </c>
      <c r="F328" s="518" t="s">
        <v>144</v>
      </c>
      <c r="G328" s="518" t="s">
        <v>20879</v>
      </c>
      <c r="H328" s="518" t="s">
        <v>20880</v>
      </c>
      <c r="I328" s="518" t="s">
        <v>5502</v>
      </c>
      <c r="J328" s="518" t="s">
        <v>5432</v>
      </c>
      <c r="K328" s="519" t="s">
        <v>27532</v>
      </c>
      <c r="L328" s="518" t="s">
        <v>5433</v>
      </c>
    </row>
    <row r="329" spans="1:12" ht="15.75">
      <c r="A329" s="518" t="s">
        <v>5427</v>
      </c>
      <c r="B329" s="518" t="s">
        <v>5428</v>
      </c>
      <c r="C329" s="518" t="s">
        <v>20763</v>
      </c>
      <c r="D329" s="518" t="s">
        <v>20764</v>
      </c>
      <c r="E329" s="519" t="s">
        <v>144</v>
      </c>
      <c r="F329" s="518" t="s">
        <v>144</v>
      </c>
      <c r="G329" s="518" t="s">
        <v>20881</v>
      </c>
      <c r="H329" s="518" t="s">
        <v>20882</v>
      </c>
      <c r="I329" s="518" t="s">
        <v>5502</v>
      </c>
      <c r="J329" s="518" t="s">
        <v>5432</v>
      </c>
      <c r="K329" s="519" t="s">
        <v>19449</v>
      </c>
      <c r="L329" s="518" t="s">
        <v>5433</v>
      </c>
    </row>
    <row r="330" spans="1:12" ht="15.75">
      <c r="A330" s="518" t="s">
        <v>5427</v>
      </c>
      <c r="B330" s="518" t="s">
        <v>5428</v>
      </c>
      <c r="C330" s="518" t="s">
        <v>20763</v>
      </c>
      <c r="D330" s="518" t="s">
        <v>20764</v>
      </c>
      <c r="E330" s="519" t="s">
        <v>144</v>
      </c>
      <c r="F330" s="518" t="s">
        <v>144</v>
      </c>
      <c r="G330" s="518" t="s">
        <v>20883</v>
      </c>
      <c r="H330" s="518" t="s">
        <v>20884</v>
      </c>
      <c r="I330" s="518" t="s">
        <v>5502</v>
      </c>
      <c r="J330" s="518" t="s">
        <v>5432</v>
      </c>
      <c r="K330" s="519" t="s">
        <v>32054</v>
      </c>
      <c r="L330" s="518" t="s">
        <v>5433</v>
      </c>
    </row>
    <row r="331" spans="1:12" ht="15.75">
      <c r="A331" s="518" t="s">
        <v>5427</v>
      </c>
      <c r="B331" s="518" t="s">
        <v>5428</v>
      </c>
      <c r="C331" s="518" t="s">
        <v>20763</v>
      </c>
      <c r="D331" s="518" t="s">
        <v>20764</v>
      </c>
      <c r="E331" s="519" t="s">
        <v>144</v>
      </c>
      <c r="F331" s="518" t="s">
        <v>144</v>
      </c>
      <c r="G331" s="518" t="s">
        <v>20885</v>
      </c>
      <c r="H331" s="518" t="s">
        <v>20886</v>
      </c>
      <c r="I331" s="518" t="s">
        <v>5502</v>
      </c>
      <c r="J331" s="518" t="s">
        <v>5432</v>
      </c>
      <c r="K331" s="519" t="s">
        <v>32055</v>
      </c>
      <c r="L331" s="518" t="s">
        <v>5433</v>
      </c>
    </row>
    <row r="332" spans="1:12" ht="15.75">
      <c r="A332" s="518" t="s">
        <v>5427</v>
      </c>
      <c r="B332" s="518" t="s">
        <v>5428</v>
      </c>
      <c r="C332" s="518" t="s">
        <v>20763</v>
      </c>
      <c r="D332" s="518" t="s">
        <v>20764</v>
      </c>
      <c r="E332" s="519" t="s">
        <v>144</v>
      </c>
      <c r="F332" s="518" t="s">
        <v>144</v>
      </c>
      <c r="G332" s="518" t="s">
        <v>20887</v>
      </c>
      <c r="H332" s="518" t="s">
        <v>20888</v>
      </c>
      <c r="I332" s="518" t="s">
        <v>5502</v>
      </c>
      <c r="J332" s="518" t="s">
        <v>5432</v>
      </c>
      <c r="K332" s="519" t="s">
        <v>32056</v>
      </c>
      <c r="L332" s="518" t="s">
        <v>5433</v>
      </c>
    </row>
    <row r="333" spans="1:12" ht="15.75">
      <c r="A333" s="518" t="s">
        <v>5427</v>
      </c>
      <c r="B333" s="518" t="s">
        <v>5428</v>
      </c>
      <c r="C333" s="518" t="s">
        <v>20763</v>
      </c>
      <c r="D333" s="518" t="s">
        <v>20764</v>
      </c>
      <c r="E333" s="519" t="s">
        <v>144</v>
      </c>
      <c r="F333" s="518" t="s">
        <v>144</v>
      </c>
      <c r="G333" s="518" t="s">
        <v>20889</v>
      </c>
      <c r="H333" s="518" t="s">
        <v>20890</v>
      </c>
      <c r="I333" s="518" t="s">
        <v>5502</v>
      </c>
      <c r="J333" s="518" t="s">
        <v>5432</v>
      </c>
      <c r="K333" s="519" t="s">
        <v>32056</v>
      </c>
      <c r="L333" s="518" t="s">
        <v>5433</v>
      </c>
    </row>
    <row r="334" spans="1:12" ht="15.75">
      <c r="A334" s="518" t="s">
        <v>5427</v>
      </c>
      <c r="B334" s="518" t="s">
        <v>5428</v>
      </c>
      <c r="C334" s="518" t="s">
        <v>20763</v>
      </c>
      <c r="D334" s="518" t="s">
        <v>20764</v>
      </c>
      <c r="E334" s="519" t="s">
        <v>144</v>
      </c>
      <c r="F334" s="518" t="s">
        <v>144</v>
      </c>
      <c r="G334" s="518" t="s">
        <v>20891</v>
      </c>
      <c r="H334" s="518" t="s">
        <v>20892</v>
      </c>
      <c r="I334" s="518" t="s">
        <v>5502</v>
      </c>
      <c r="J334" s="518" t="s">
        <v>5432</v>
      </c>
      <c r="K334" s="519" t="s">
        <v>32057</v>
      </c>
      <c r="L334" s="518" t="s">
        <v>5433</v>
      </c>
    </row>
    <row r="335" spans="1:12" ht="15.75">
      <c r="A335" s="518" t="s">
        <v>5427</v>
      </c>
      <c r="B335" s="518" t="s">
        <v>5428</v>
      </c>
      <c r="C335" s="518" t="s">
        <v>20763</v>
      </c>
      <c r="D335" s="518" t="s">
        <v>20764</v>
      </c>
      <c r="E335" s="519" t="s">
        <v>144</v>
      </c>
      <c r="F335" s="518" t="s">
        <v>144</v>
      </c>
      <c r="G335" s="518" t="s">
        <v>20894</v>
      </c>
      <c r="H335" s="518" t="s">
        <v>20895</v>
      </c>
      <c r="I335" s="518" t="s">
        <v>5502</v>
      </c>
      <c r="J335" s="518" t="s">
        <v>5432</v>
      </c>
      <c r="K335" s="519" t="s">
        <v>32058</v>
      </c>
      <c r="L335" s="518" t="s">
        <v>5433</v>
      </c>
    </row>
    <row r="336" spans="1:12" ht="15.75">
      <c r="A336" s="518" t="s">
        <v>5427</v>
      </c>
      <c r="B336" s="518" t="s">
        <v>5428</v>
      </c>
      <c r="C336" s="518" t="s">
        <v>20763</v>
      </c>
      <c r="D336" s="518" t="s">
        <v>20764</v>
      </c>
      <c r="E336" s="519" t="s">
        <v>144</v>
      </c>
      <c r="F336" s="518" t="s">
        <v>144</v>
      </c>
      <c r="G336" s="518" t="s">
        <v>20896</v>
      </c>
      <c r="H336" s="518" t="s">
        <v>20897</v>
      </c>
      <c r="I336" s="518" t="s">
        <v>5502</v>
      </c>
      <c r="J336" s="518" t="s">
        <v>5432</v>
      </c>
      <c r="K336" s="519" t="s">
        <v>32059</v>
      </c>
      <c r="L336" s="518" t="s">
        <v>5433</v>
      </c>
    </row>
    <row r="337" spans="1:12" ht="15.75">
      <c r="A337" s="518" t="s">
        <v>5427</v>
      </c>
      <c r="B337" s="518" t="s">
        <v>5428</v>
      </c>
      <c r="C337" s="518" t="s">
        <v>20763</v>
      </c>
      <c r="D337" s="518" t="s">
        <v>20764</v>
      </c>
      <c r="E337" s="519" t="s">
        <v>144</v>
      </c>
      <c r="F337" s="518" t="s">
        <v>144</v>
      </c>
      <c r="G337" s="518" t="s">
        <v>20898</v>
      </c>
      <c r="H337" s="518" t="s">
        <v>20899</v>
      </c>
      <c r="I337" s="518" t="s">
        <v>5502</v>
      </c>
      <c r="J337" s="518" t="s">
        <v>5432</v>
      </c>
      <c r="K337" s="519" t="s">
        <v>32060</v>
      </c>
      <c r="L337" s="518" t="s">
        <v>5433</v>
      </c>
    </row>
    <row r="338" spans="1:12" ht="15.75">
      <c r="A338" s="518" t="s">
        <v>5646</v>
      </c>
      <c r="B338" s="518" t="s">
        <v>5647</v>
      </c>
      <c r="C338" s="518" t="s">
        <v>5648</v>
      </c>
      <c r="D338" s="518" t="s">
        <v>20900</v>
      </c>
      <c r="E338" s="519" t="s">
        <v>144</v>
      </c>
      <c r="F338" s="518" t="s">
        <v>144</v>
      </c>
      <c r="G338" s="518" t="s">
        <v>20901</v>
      </c>
      <c r="H338" s="518" t="s">
        <v>5649</v>
      </c>
      <c r="I338" s="518" t="s">
        <v>5650</v>
      </c>
      <c r="J338" s="518" t="s">
        <v>5432</v>
      </c>
      <c r="K338" s="519" t="s">
        <v>32061</v>
      </c>
      <c r="L338" s="518" t="s">
        <v>5433</v>
      </c>
    </row>
    <row r="339" spans="1:12" ht="15.75">
      <c r="A339" s="518" t="s">
        <v>5646</v>
      </c>
      <c r="B339" s="518" t="s">
        <v>5647</v>
      </c>
      <c r="C339" s="518" t="s">
        <v>5648</v>
      </c>
      <c r="D339" s="518" t="s">
        <v>20900</v>
      </c>
      <c r="E339" s="519" t="s">
        <v>144</v>
      </c>
      <c r="F339" s="518" t="s">
        <v>144</v>
      </c>
      <c r="G339" s="518" t="s">
        <v>20902</v>
      </c>
      <c r="H339" s="518" t="s">
        <v>5651</v>
      </c>
      <c r="I339" s="518" t="s">
        <v>5650</v>
      </c>
      <c r="J339" s="518" t="s">
        <v>5432</v>
      </c>
      <c r="K339" s="519" t="s">
        <v>32062</v>
      </c>
      <c r="L339" s="518" t="s">
        <v>5433</v>
      </c>
    </row>
    <row r="340" spans="1:12" ht="15.75">
      <c r="A340" s="518" t="s">
        <v>5646</v>
      </c>
      <c r="B340" s="518" t="s">
        <v>5647</v>
      </c>
      <c r="C340" s="518" t="s">
        <v>5648</v>
      </c>
      <c r="D340" s="518" t="s">
        <v>20900</v>
      </c>
      <c r="E340" s="519" t="s">
        <v>144</v>
      </c>
      <c r="F340" s="518" t="s">
        <v>144</v>
      </c>
      <c r="G340" s="518" t="s">
        <v>20903</v>
      </c>
      <c r="H340" s="518" t="s">
        <v>5652</v>
      </c>
      <c r="I340" s="518" t="s">
        <v>5650</v>
      </c>
      <c r="J340" s="518" t="s">
        <v>5432</v>
      </c>
      <c r="K340" s="519" t="s">
        <v>32063</v>
      </c>
      <c r="L340" s="518" t="s">
        <v>5433</v>
      </c>
    </row>
    <row r="341" spans="1:12" ht="15.75">
      <c r="A341" s="518" t="s">
        <v>5646</v>
      </c>
      <c r="B341" s="518" t="s">
        <v>5647</v>
      </c>
      <c r="C341" s="518" t="s">
        <v>5648</v>
      </c>
      <c r="D341" s="518" t="s">
        <v>20900</v>
      </c>
      <c r="E341" s="519" t="s">
        <v>144</v>
      </c>
      <c r="F341" s="518" t="s">
        <v>144</v>
      </c>
      <c r="G341" s="518" t="s">
        <v>20904</v>
      </c>
      <c r="H341" s="518" t="s">
        <v>5653</v>
      </c>
      <c r="I341" s="518" t="s">
        <v>5650</v>
      </c>
      <c r="J341" s="518" t="s">
        <v>5432</v>
      </c>
      <c r="K341" s="519" t="s">
        <v>32064</v>
      </c>
      <c r="L341" s="518" t="s">
        <v>5433</v>
      </c>
    </row>
    <row r="342" spans="1:12" ht="15.75">
      <c r="A342" s="518" t="s">
        <v>5646</v>
      </c>
      <c r="B342" s="518" t="s">
        <v>5647</v>
      </c>
      <c r="C342" s="518" t="s">
        <v>5648</v>
      </c>
      <c r="D342" s="518" t="s">
        <v>20900</v>
      </c>
      <c r="E342" s="519" t="s">
        <v>144</v>
      </c>
      <c r="F342" s="518" t="s">
        <v>144</v>
      </c>
      <c r="G342" s="518" t="s">
        <v>20905</v>
      </c>
      <c r="H342" s="518" t="s">
        <v>5654</v>
      </c>
      <c r="I342" s="518" t="s">
        <v>5650</v>
      </c>
      <c r="J342" s="518" t="s">
        <v>5432</v>
      </c>
      <c r="K342" s="519" t="s">
        <v>32065</v>
      </c>
      <c r="L342" s="518" t="s">
        <v>5433</v>
      </c>
    </row>
    <row r="343" spans="1:12" ht="15.75">
      <c r="A343" s="518" t="s">
        <v>5646</v>
      </c>
      <c r="B343" s="518" t="s">
        <v>5647</v>
      </c>
      <c r="C343" s="518" t="s">
        <v>5648</v>
      </c>
      <c r="D343" s="518" t="s">
        <v>20900</v>
      </c>
      <c r="E343" s="519" t="s">
        <v>144</v>
      </c>
      <c r="F343" s="518" t="s">
        <v>144</v>
      </c>
      <c r="G343" s="518" t="s">
        <v>20906</v>
      </c>
      <c r="H343" s="518" t="s">
        <v>5655</v>
      </c>
      <c r="I343" s="518" t="s">
        <v>5650</v>
      </c>
      <c r="J343" s="518" t="s">
        <v>5432</v>
      </c>
      <c r="K343" s="519" t="s">
        <v>32066</v>
      </c>
      <c r="L343" s="518" t="s">
        <v>5433</v>
      </c>
    </row>
    <row r="344" spans="1:12" ht="15.75">
      <c r="A344" s="518" t="s">
        <v>5646</v>
      </c>
      <c r="B344" s="518" t="s">
        <v>5647</v>
      </c>
      <c r="C344" s="518" t="s">
        <v>5648</v>
      </c>
      <c r="D344" s="518" t="s">
        <v>20900</v>
      </c>
      <c r="E344" s="519" t="s">
        <v>144</v>
      </c>
      <c r="F344" s="518" t="s">
        <v>144</v>
      </c>
      <c r="G344" s="518" t="s">
        <v>20907</v>
      </c>
      <c r="H344" s="518" t="s">
        <v>5656</v>
      </c>
      <c r="I344" s="518" t="s">
        <v>5650</v>
      </c>
      <c r="J344" s="518" t="s">
        <v>5432</v>
      </c>
      <c r="K344" s="519" t="s">
        <v>32067</v>
      </c>
      <c r="L344" s="518" t="s">
        <v>5433</v>
      </c>
    </row>
    <row r="345" spans="1:12" ht="15.75">
      <c r="A345" s="518" t="s">
        <v>5646</v>
      </c>
      <c r="B345" s="518" t="s">
        <v>5647</v>
      </c>
      <c r="C345" s="518" t="s">
        <v>5648</v>
      </c>
      <c r="D345" s="518" t="s">
        <v>20900</v>
      </c>
      <c r="E345" s="519" t="s">
        <v>144</v>
      </c>
      <c r="F345" s="518" t="s">
        <v>144</v>
      </c>
      <c r="G345" s="518" t="s">
        <v>20908</v>
      </c>
      <c r="H345" s="518" t="s">
        <v>5657</v>
      </c>
      <c r="I345" s="518" t="s">
        <v>5650</v>
      </c>
      <c r="J345" s="518" t="s">
        <v>5432</v>
      </c>
      <c r="K345" s="519" t="s">
        <v>32068</v>
      </c>
      <c r="L345" s="518" t="s">
        <v>5433</v>
      </c>
    </row>
    <row r="346" spans="1:12" ht="15.75">
      <c r="A346" s="518" t="s">
        <v>5646</v>
      </c>
      <c r="B346" s="518" t="s">
        <v>5647</v>
      </c>
      <c r="C346" s="518" t="s">
        <v>5648</v>
      </c>
      <c r="D346" s="518" t="s">
        <v>20900</v>
      </c>
      <c r="E346" s="519" t="s">
        <v>144</v>
      </c>
      <c r="F346" s="518" t="s">
        <v>144</v>
      </c>
      <c r="G346" s="518" t="s">
        <v>20909</v>
      </c>
      <c r="H346" s="518" t="s">
        <v>20910</v>
      </c>
      <c r="I346" s="518" t="s">
        <v>5502</v>
      </c>
      <c r="J346" s="518" t="s">
        <v>5503</v>
      </c>
      <c r="K346" s="519" t="s">
        <v>32069</v>
      </c>
      <c r="L346" s="518" t="s">
        <v>5433</v>
      </c>
    </row>
    <row r="347" spans="1:12" ht="15.75">
      <c r="A347" s="518" t="s">
        <v>5646</v>
      </c>
      <c r="B347" s="518" t="s">
        <v>5647</v>
      </c>
      <c r="C347" s="518" t="s">
        <v>5648</v>
      </c>
      <c r="D347" s="518" t="s">
        <v>20900</v>
      </c>
      <c r="E347" s="519" t="s">
        <v>144</v>
      </c>
      <c r="F347" s="518" t="s">
        <v>144</v>
      </c>
      <c r="G347" s="518" t="s">
        <v>20911</v>
      </c>
      <c r="H347" s="518" t="s">
        <v>20912</v>
      </c>
      <c r="I347" s="518" t="s">
        <v>5502</v>
      </c>
      <c r="J347" s="518" t="s">
        <v>5503</v>
      </c>
      <c r="K347" s="519" t="s">
        <v>32070</v>
      </c>
      <c r="L347" s="518" t="s">
        <v>5433</v>
      </c>
    </row>
    <row r="348" spans="1:12" ht="15.75">
      <c r="A348" s="518" t="s">
        <v>5646</v>
      </c>
      <c r="B348" s="518" t="s">
        <v>5647</v>
      </c>
      <c r="C348" s="518" t="s">
        <v>5648</v>
      </c>
      <c r="D348" s="518" t="s">
        <v>20900</v>
      </c>
      <c r="E348" s="519" t="s">
        <v>144</v>
      </c>
      <c r="F348" s="518" t="s">
        <v>144</v>
      </c>
      <c r="G348" s="518" t="s">
        <v>20913</v>
      </c>
      <c r="H348" s="518" t="s">
        <v>5660</v>
      </c>
      <c r="I348" s="518" t="s">
        <v>5650</v>
      </c>
      <c r="J348" s="518" t="s">
        <v>5432</v>
      </c>
      <c r="K348" s="519" t="s">
        <v>32071</v>
      </c>
      <c r="L348" s="518" t="s">
        <v>5433</v>
      </c>
    </row>
    <row r="349" spans="1:12" ht="15.75">
      <c r="A349" s="518" t="s">
        <v>5646</v>
      </c>
      <c r="B349" s="518" t="s">
        <v>5647</v>
      </c>
      <c r="C349" s="518" t="s">
        <v>5648</v>
      </c>
      <c r="D349" s="518" t="s">
        <v>20900</v>
      </c>
      <c r="E349" s="519" t="s">
        <v>144</v>
      </c>
      <c r="F349" s="518" t="s">
        <v>144</v>
      </c>
      <c r="G349" s="518" t="s">
        <v>20914</v>
      </c>
      <c r="H349" s="518" t="s">
        <v>5661</v>
      </c>
      <c r="I349" s="518" t="s">
        <v>5650</v>
      </c>
      <c r="J349" s="518" t="s">
        <v>5432</v>
      </c>
      <c r="K349" s="519" t="s">
        <v>32072</v>
      </c>
      <c r="L349" s="518" t="s">
        <v>5433</v>
      </c>
    </row>
    <row r="350" spans="1:12" ht="15.75">
      <c r="A350" s="518" t="s">
        <v>5646</v>
      </c>
      <c r="B350" s="518" t="s">
        <v>5647</v>
      </c>
      <c r="C350" s="518" t="s">
        <v>5648</v>
      </c>
      <c r="D350" s="518" t="s">
        <v>20900</v>
      </c>
      <c r="E350" s="519" t="s">
        <v>144</v>
      </c>
      <c r="F350" s="518" t="s">
        <v>144</v>
      </c>
      <c r="G350" s="518" t="s">
        <v>20915</v>
      </c>
      <c r="H350" s="518" t="s">
        <v>5662</v>
      </c>
      <c r="I350" s="518" t="s">
        <v>5650</v>
      </c>
      <c r="J350" s="518" t="s">
        <v>5432</v>
      </c>
      <c r="K350" s="519" t="s">
        <v>32073</v>
      </c>
      <c r="L350" s="518" t="s">
        <v>5433</v>
      </c>
    </row>
    <row r="351" spans="1:12" ht="15.75">
      <c r="A351" s="518" t="s">
        <v>5646</v>
      </c>
      <c r="B351" s="518" t="s">
        <v>5647</v>
      </c>
      <c r="C351" s="518" t="s">
        <v>5648</v>
      </c>
      <c r="D351" s="518" t="s">
        <v>20900</v>
      </c>
      <c r="E351" s="519" t="s">
        <v>144</v>
      </c>
      <c r="F351" s="518" t="s">
        <v>144</v>
      </c>
      <c r="G351" s="518" t="s">
        <v>20916</v>
      </c>
      <c r="H351" s="518" t="s">
        <v>5663</v>
      </c>
      <c r="I351" s="518" t="s">
        <v>5650</v>
      </c>
      <c r="J351" s="518" t="s">
        <v>5432</v>
      </c>
      <c r="K351" s="519" t="s">
        <v>32074</v>
      </c>
      <c r="L351" s="518" t="s">
        <v>5433</v>
      </c>
    </row>
    <row r="352" spans="1:12" ht="15.75">
      <c r="A352" s="518" t="s">
        <v>5646</v>
      </c>
      <c r="B352" s="518" t="s">
        <v>5647</v>
      </c>
      <c r="C352" s="518" t="s">
        <v>5648</v>
      </c>
      <c r="D352" s="518" t="s">
        <v>20900</v>
      </c>
      <c r="E352" s="519" t="s">
        <v>144</v>
      </c>
      <c r="F352" s="518" t="s">
        <v>144</v>
      </c>
      <c r="G352" s="518" t="s">
        <v>20917</v>
      </c>
      <c r="H352" s="518" t="s">
        <v>5664</v>
      </c>
      <c r="I352" s="518" t="s">
        <v>5650</v>
      </c>
      <c r="J352" s="518" t="s">
        <v>5503</v>
      </c>
      <c r="K352" s="519" t="s">
        <v>32075</v>
      </c>
      <c r="L352" s="518" t="s">
        <v>5433</v>
      </c>
    </row>
    <row r="353" spans="1:12" ht="15.75">
      <c r="A353" s="518" t="s">
        <v>5646</v>
      </c>
      <c r="B353" s="518" t="s">
        <v>5647</v>
      </c>
      <c r="C353" s="518" t="s">
        <v>5648</v>
      </c>
      <c r="D353" s="518" t="s">
        <v>20900</v>
      </c>
      <c r="E353" s="519" t="s">
        <v>144</v>
      </c>
      <c r="F353" s="518" t="s">
        <v>144</v>
      </c>
      <c r="G353" s="518" t="s">
        <v>20918</v>
      </c>
      <c r="H353" s="518" t="s">
        <v>5665</v>
      </c>
      <c r="I353" s="518" t="s">
        <v>5650</v>
      </c>
      <c r="J353" s="518" t="s">
        <v>5503</v>
      </c>
      <c r="K353" s="519" t="s">
        <v>32076</v>
      </c>
      <c r="L353" s="518" t="s">
        <v>5433</v>
      </c>
    </row>
    <row r="354" spans="1:12" ht="15.75">
      <c r="A354" s="518" t="s">
        <v>5646</v>
      </c>
      <c r="B354" s="518" t="s">
        <v>5647</v>
      </c>
      <c r="C354" s="518" t="s">
        <v>5648</v>
      </c>
      <c r="D354" s="518" t="s">
        <v>20900</v>
      </c>
      <c r="E354" s="519" t="s">
        <v>144</v>
      </c>
      <c r="F354" s="518" t="s">
        <v>144</v>
      </c>
      <c r="G354" s="518" t="s">
        <v>20919</v>
      </c>
      <c r="H354" s="518" t="s">
        <v>5666</v>
      </c>
      <c r="I354" s="518" t="s">
        <v>5650</v>
      </c>
      <c r="J354" s="518" t="s">
        <v>5503</v>
      </c>
      <c r="K354" s="519" t="s">
        <v>32077</v>
      </c>
      <c r="L354" s="518" t="s">
        <v>5433</v>
      </c>
    </row>
    <row r="355" spans="1:12" ht="15.75">
      <c r="A355" s="518" t="s">
        <v>5646</v>
      </c>
      <c r="B355" s="518" t="s">
        <v>5647</v>
      </c>
      <c r="C355" s="518" t="s">
        <v>5648</v>
      </c>
      <c r="D355" s="518" t="s">
        <v>20900</v>
      </c>
      <c r="E355" s="519" t="s">
        <v>144</v>
      </c>
      <c r="F355" s="518" t="s">
        <v>144</v>
      </c>
      <c r="G355" s="518" t="s">
        <v>20920</v>
      </c>
      <c r="H355" s="518" t="s">
        <v>5667</v>
      </c>
      <c r="I355" s="518" t="s">
        <v>5650</v>
      </c>
      <c r="J355" s="518" t="s">
        <v>5503</v>
      </c>
      <c r="K355" s="519" t="s">
        <v>32078</v>
      </c>
      <c r="L355" s="518" t="s">
        <v>5433</v>
      </c>
    </row>
    <row r="356" spans="1:12" ht="15.75">
      <c r="A356" s="518" t="s">
        <v>5646</v>
      </c>
      <c r="B356" s="518" t="s">
        <v>5647</v>
      </c>
      <c r="C356" s="518" t="s">
        <v>5648</v>
      </c>
      <c r="D356" s="518" t="s">
        <v>20900</v>
      </c>
      <c r="E356" s="519" t="s">
        <v>144</v>
      </c>
      <c r="F356" s="518" t="s">
        <v>144</v>
      </c>
      <c r="G356" s="518" t="s">
        <v>20921</v>
      </c>
      <c r="H356" s="518" t="s">
        <v>5668</v>
      </c>
      <c r="I356" s="518" t="s">
        <v>5650</v>
      </c>
      <c r="J356" s="518" t="s">
        <v>5503</v>
      </c>
      <c r="K356" s="519" t="s">
        <v>32079</v>
      </c>
      <c r="L356" s="518" t="s">
        <v>5433</v>
      </c>
    </row>
    <row r="357" spans="1:12" ht="15.75">
      <c r="A357" s="518" t="s">
        <v>5646</v>
      </c>
      <c r="B357" s="518" t="s">
        <v>5647</v>
      </c>
      <c r="C357" s="518" t="s">
        <v>5648</v>
      </c>
      <c r="D357" s="518" t="s">
        <v>20900</v>
      </c>
      <c r="E357" s="519" t="s">
        <v>144</v>
      </c>
      <c r="F357" s="518" t="s">
        <v>144</v>
      </c>
      <c r="G357" s="518" t="s">
        <v>20922</v>
      </c>
      <c r="H357" s="518" t="s">
        <v>5669</v>
      </c>
      <c r="I357" s="518" t="s">
        <v>5650</v>
      </c>
      <c r="J357" s="518" t="s">
        <v>5503</v>
      </c>
      <c r="K357" s="519" t="s">
        <v>32080</v>
      </c>
      <c r="L357" s="518" t="s">
        <v>5433</v>
      </c>
    </row>
    <row r="358" spans="1:12" ht="15.75">
      <c r="A358" s="518" t="s">
        <v>5646</v>
      </c>
      <c r="B358" s="518" t="s">
        <v>5647</v>
      </c>
      <c r="C358" s="518" t="s">
        <v>5648</v>
      </c>
      <c r="D358" s="518" t="s">
        <v>20900</v>
      </c>
      <c r="E358" s="519" t="s">
        <v>144</v>
      </c>
      <c r="F358" s="518" t="s">
        <v>144</v>
      </c>
      <c r="G358" s="518" t="s">
        <v>20923</v>
      </c>
      <c r="H358" s="518" t="s">
        <v>5670</v>
      </c>
      <c r="I358" s="518" t="s">
        <v>5650</v>
      </c>
      <c r="J358" s="518" t="s">
        <v>5503</v>
      </c>
      <c r="K358" s="519" t="s">
        <v>20924</v>
      </c>
      <c r="L358" s="518" t="s">
        <v>5433</v>
      </c>
    </row>
    <row r="359" spans="1:12" ht="15.75">
      <c r="A359" s="518" t="s">
        <v>5646</v>
      </c>
      <c r="B359" s="518" t="s">
        <v>5647</v>
      </c>
      <c r="C359" s="518" t="s">
        <v>5648</v>
      </c>
      <c r="D359" s="518" t="s">
        <v>20900</v>
      </c>
      <c r="E359" s="519" t="s">
        <v>144</v>
      </c>
      <c r="F359" s="518" t="s">
        <v>144</v>
      </c>
      <c r="G359" s="518" t="s">
        <v>20925</v>
      </c>
      <c r="H359" s="518" t="s">
        <v>5671</v>
      </c>
      <c r="I359" s="518" t="s">
        <v>5650</v>
      </c>
      <c r="J359" s="518" t="s">
        <v>5503</v>
      </c>
      <c r="K359" s="519" t="s">
        <v>32081</v>
      </c>
      <c r="L359" s="518" t="s">
        <v>5433</v>
      </c>
    </row>
    <row r="360" spans="1:12" ht="15.75">
      <c r="A360" s="518" t="s">
        <v>5646</v>
      </c>
      <c r="B360" s="518" t="s">
        <v>5647</v>
      </c>
      <c r="C360" s="518" t="s">
        <v>5648</v>
      </c>
      <c r="D360" s="518" t="s">
        <v>20900</v>
      </c>
      <c r="E360" s="519" t="s">
        <v>144</v>
      </c>
      <c r="F360" s="518" t="s">
        <v>144</v>
      </c>
      <c r="G360" s="518" t="s">
        <v>20926</v>
      </c>
      <c r="H360" s="518" t="s">
        <v>5672</v>
      </c>
      <c r="I360" s="518" t="s">
        <v>5650</v>
      </c>
      <c r="J360" s="518" t="s">
        <v>5503</v>
      </c>
      <c r="K360" s="519" t="s">
        <v>32082</v>
      </c>
      <c r="L360" s="518" t="s">
        <v>5433</v>
      </c>
    </row>
    <row r="361" spans="1:12" ht="15.75">
      <c r="A361" s="518" t="s">
        <v>5646</v>
      </c>
      <c r="B361" s="518" t="s">
        <v>5647</v>
      </c>
      <c r="C361" s="518" t="s">
        <v>5648</v>
      </c>
      <c r="D361" s="518" t="s">
        <v>20900</v>
      </c>
      <c r="E361" s="519" t="s">
        <v>144</v>
      </c>
      <c r="F361" s="518" t="s">
        <v>144</v>
      </c>
      <c r="G361" s="518" t="s">
        <v>20927</v>
      </c>
      <c r="H361" s="518" t="s">
        <v>5673</v>
      </c>
      <c r="I361" s="518" t="s">
        <v>5650</v>
      </c>
      <c r="J361" s="518" t="s">
        <v>5503</v>
      </c>
      <c r="K361" s="519" t="s">
        <v>32083</v>
      </c>
      <c r="L361" s="518" t="s">
        <v>5433</v>
      </c>
    </row>
    <row r="362" spans="1:12" ht="15.75">
      <c r="A362" s="518" t="s">
        <v>5646</v>
      </c>
      <c r="B362" s="518" t="s">
        <v>5647</v>
      </c>
      <c r="C362" s="518" t="s">
        <v>5648</v>
      </c>
      <c r="D362" s="518" t="s">
        <v>20900</v>
      </c>
      <c r="E362" s="519" t="s">
        <v>144</v>
      </c>
      <c r="F362" s="518" t="s">
        <v>144</v>
      </c>
      <c r="G362" s="518" t="s">
        <v>20928</v>
      </c>
      <c r="H362" s="518" t="s">
        <v>5674</v>
      </c>
      <c r="I362" s="518" t="s">
        <v>5650</v>
      </c>
      <c r="J362" s="518" t="s">
        <v>5503</v>
      </c>
      <c r="K362" s="519" t="s">
        <v>32084</v>
      </c>
      <c r="L362" s="518" t="s">
        <v>5433</v>
      </c>
    </row>
    <row r="363" spans="1:12" ht="15.75">
      <c r="A363" s="518" t="s">
        <v>5646</v>
      </c>
      <c r="B363" s="518" t="s">
        <v>5647</v>
      </c>
      <c r="C363" s="518" t="s">
        <v>5648</v>
      </c>
      <c r="D363" s="518" t="s">
        <v>20900</v>
      </c>
      <c r="E363" s="519" t="s">
        <v>144</v>
      </c>
      <c r="F363" s="518" t="s">
        <v>144</v>
      </c>
      <c r="G363" s="518" t="s">
        <v>20929</v>
      </c>
      <c r="H363" s="518" t="s">
        <v>5675</v>
      </c>
      <c r="I363" s="518" t="s">
        <v>5650</v>
      </c>
      <c r="J363" s="518" t="s">
        <v>5503</v>
      </c>
      <c r="K363" s="519" t="s">
        <v>32085</v>
      </c>
      <c r="L363" s="518" t="s">
        <v>5433</v>
      </c>
    </row>
    <row r="364" spans="1:12" ht="15.75">
      <c r="A364" s="518" t="s">
        <v>5646</v>
      </c>
      <c r="B364" s="518" t="s">
        <v>5647</v>
      </c>
      <c r="C364" s="518" t="s">
        <v>5648</v>
      </c>
      <c r="D364" s="518" t="s">
        <v>20900</v>
      </c>
      <c r="E364" s="519" t="s">
        <v>144</v>
      </c>
      <c r="F364" s="518" t="s">
        <v>144</v>
      </c>
      <c r="G364" s="518" t="s">
        <v>20930</v>
      </c>
      <c r="H364" s="518" t="s">
        <v>5676</v>
      </c>
      <c r="I364" s="518" t="s">
        <v>5650</v>
      </c>
      <c r="J364" s="518" t="s">
        <v>5503</v>
      </c>
      <c r="K364" s="519" t="s">
        <v>32086</v>
      </c>
      <c r="L364" s="518" t="s">
        <v>5433</v>
      </c>
    </row>
    <row r="365" spans="1:12" ht="15.75">
      <c r="A365" s="518" t="s">
        <v>5646</v>
      </c>
      <c r="B365" s="518" t="s">
        <v>5647</v>
      </c>
      <c r="C365" s="518" t="s">
        <v>5648</v>
      </c>
      <c r="D365" s="518" t="s">
        <v>20900</v>
      </c>
      <c r="E365" s="519" t="s">
        <v>144</v>
      </c>
      <c r="F365" s="518" t="s">
        <v>144</v>
      </c>
      <c r="G365" s="518" t="s">
        <v>20931</v>
      </c>
      <c r="H365" s="518" t="s">
        <v>5677</v>
      </c>
      <c r="I365" s="518" t="s">
        <v>5650</v>
      </c>
      <c r="J365" s="518" t="s">
        <v>5503</v>
      </c>
      <c r="K365" s="519" t="s">
        <v>23168</v>
      </c>
      <c r="L365" s="518" t="s">
        <v>5433</v>
      </c>
    </row>
    <row r="366" spans="1:12" ht="15.75">
      <c r="A366" s="518" t="s">
        <v>5646</v>
      </c>
      <c r="B366" s="518" t="s">
        <v>5647</v>
      </c>
      <c r="C366" s="518" t="s">
        <v>5648</v>
      </c>
      <c r="D366" s="518" t="s">
        <v>20900</v>
      </c>
      <c r="E366" s="519" t="s">
        <v>144</v>
      </c>
      <c r="F366" s="518" t="s">
        <v>144</v>
      </c>
      <c r="G366" s="518" t="s">
        <v>20932</v>
      </c>
      <c r="H366" s="518" t="s">
        <v>5678</v>
      </c>
      <c r="I366" s="518" t="s">
        <v>5650</v>
      </c>
      <c r="J366" s="518" t="s">
        <v>5503</v>
      </c>
      <c r="K366" s="519" t="s">
        <v>32087</v>
      </c>
      <c r="L366" s="518" t="s">
        <v>5433</v>
      </c>
    </row>
    <row r="367" spans="1:12" ht="15.75">
      <c r="A367" s="518" t="s">
        <v>5646</v>
      </c>
      <c r="B367" s="518" t="s">
        <v>5647</v>
      </c>
      <c r="C367" s="518" t="s">
        <v>5648</v>
      </c>
      <c r="D367" s="518" t="s">
        <v>20900</v>
      </c>
      <c r="E367" s="519" t="s">
        <v>144</v>
      </c>
      <c r="F367" s="518" t="s">
        <v>144</v>
      </c>
      <c r="G367" s="518" t="s">
        <v>20933</v>
      </c>
      <c r="H367" s="518" t="s">
        <v>5679</v>
      </c>
      <c r="I367" s="518" t="s">
        <v>5650</v>
      </c>
      <c r="J367" s="518" t="s">
        <v>5503</v>
      </c>
      <c r="K367" s="519" t="s">
        <v>32088</v>
      </c>
      <c r="L367" s="518" t="s">
        <v>5433</v>
      </c>
    </row>
    <row r="368" spans="1:12" ht="15.75">
      <c r="A368" s="518" t="s">
        <v>5646</v>
      </c>
      <c r="B368" s="518" t="s">
        <v>5647</v>
      </c>
      <c r="C368" s="518" t="s">
        <v>5648</v>
      </c>
      <c r="D368" s="518" t="s">
        <v>20900</v>
      </c>
      <c r="E368" s="519" t="s">
        <v>144</v>
      </c>
      <c r="F368" s="518" t="s">
        <v>144</v>
      </c>
      <c r="G368" s="518" t="s">
        <v>20934</v>
      </c>
      <c r="H368" s="518" t="s">
        <v>5680</v>
      </c>
      <c r="I368" s="518" t="s">
        <v>5650</v>
      </c>
      <c r="J368" s="518" t="s">
        <v>5503</v>
      </c>
      <c r="K368" s="519" t="s">
        <v>20935</v>
      </c>
      <c r="L368" s="518" t="s">
        <v>5433</v>
      </c>
    </row>
    <row r="369" spans="1:12" ht="15.75">
      <c r="A369" s="518" t="s">
        <v>5646</v>
      </c>
      <c r="B369" s="518" t="s">
        <v>5647</v>
      </c>
      <c r="C369" s="518" t="s">
        <v>5648</v>
      </c>
      <c r="D369" s="518" t="s">
        <v>20900</v>
      </c>
      <c r="E369" s="519" t="s">
        <v>144</v>
      </c>
      <c r="F369" s="518" t="s">
        <v>144</v>
      </c>
      <c r="G369" s="518" t="s">
        <v>20936</v>
      </c>
      <c r="H369" s="518" t="s">
        <v>5681</v>
      </c>
      <c r="I369" s="518" t="s">
        <v>5650</v>
      </c>
      <c r="J369" s="518" t="s">
        <v>5503</v>
      </c>
      <c r="K369" s="519" t="s">
        <v>32089</v>
      </c>
      <c r="L369" s="518" t="s">
        <v>5433</v>
      </c>
    </row>
    <row r="370" spans="1:12" ht="15.75">
      <c r="A370" s="518" t="s">
        <v>5646</v>
      </c>
      <c r="B370" s="518" t="s">
        <v>5647</v>
      </c>
      <c r="C370" s="518" t="s">
        <v>5648</v>
      </c>
      <c r="D370" s="518" t="s">
        <v>20900</v>
      </c>
      <c r="E370" s="519" t="s">
        <v>144</v>
      </c>
      <c r="F370" s="518" t="s">
        <v>144</v>
      </c>
      <c r="G370" s="518" t="s">
        <v>20937</v>
      </c>
      <c r="H370" s="518" t="s">
        <v>5682</v>
      </c>
      <c r="I370" s="518" t="s">
        <v>5650</v>
      </c>
      <c r="J370" s="518" t="s">
        <v>5503</v>
      </c>
      <c r="K370" s="519" t="s">
        <v>32090</v>
      </c>
      <c r="L370" s="518" t="s">
        <v>5433</v>
      </c>
    </row>
    <row r="371" spans="1:12" ht="15.75">
      <c r="A371" s="518" t="s">
        <v>5646</v>
      </c>
      <c r="B371" s="518" t="s">
        <v>5647</v>
      </c>
      <c r="C371" s="518" t="s">
        <v>5648</v>
      </c>
      <c r="D371" s="518" t="s">
        <v>20900</v>
      </c>
      <c r="E371" s="519" t="s">
        <v>144</v>
      </c>
      <c r="F371" s="518" t="s">
        <v>144</v>
      </c>
      <c r="G371" s="518" t="s">
        <v>20938</v>
      </c>
      <c r="H371" s="518" t="s">
        <v>20939</v>
      </c>
      <c r="I371" s="518" t="s">
        <v>5502</v>
      </c>
      <c r="J371" s="518" t="s">
        <v>5503</v>
      </c>
      <c r="K371" s="519" t="s">
        <v>32091</v>
      </c>
      <c r="L371" s="518" t="s">
        <v>5433</v>
      </c>
    </row>
    <row r="372" spans="1:12" ht="15.75">
      <c r="A372" s="518" t="s">
        <v>5646</v>
      </c>
      <c r="B372" s="518" t="s">
        <v>5647</v>
      </c>
      <c r="C372" s="518" t="s">
        <v>5648</v>
      </c>
      <c r="D372" s="518" t="s">
        <v>20900</v>
      </c>
      <c r="E372" s="519" t="s">
        <v>144</v>
      </c>
      <c r="F372" s="518" t="s">
        <v>144</v>
      </c>
      <c r="G372" s="518" t="s">
        <v>20940</v>
      </c>
      <c r="H372" s="518" t="s">
        <v>20941</v>
      </c>
      <c r="I372" s="518" t="s">
        <v>5502</v>
      </c>
      <c r="J372" s="518" t="s">
        <v>5503</v>
      </c>
      <c r="K372" s="519" t="s">
        <v>32092</v>
      </c>
      <c r="L372" s="518" t="s">
        <v>5433</v>
      </c>
    </row>
    <row r="373" spans="1:12" ht="15.75">
      <c r="A373" s="518" t="s">
        <v>5685</v>
      </c>
      <c r="B373" s="518" t="s">
        <v>5686</v>
      </c>
      <c r="C373" s="518" t="s">
        <v>5687</v>
      </c>
      <c r="D373" s="518" t="s">
        <v>20942</v>
      </c>
      <c r="E373" s="519" t="s">
        <v>144</v>
      </c>
      <c r="F373" s="518" t="s">
        <v>144</v>
      </c>
      <c r="G373" s="518" t="s">
        <v>20943</v>
      </c>
      <c r="H373" s="518" t="s">
        <v>5688</v>
      </c>
      <c r="I373" s="518" t="s">
        <v>5689</v>
      </c>
      <c r="J373" s="518" t="s">
        <v>5432</v>
      </c>
      <c r="K373" s="519" t="s">
        <v>32093</v>
      </c>
      <c r="L373" s="518" t="s">
        <v>5433</v>
      </c>
    </row>
    <row r="374" spans="1:12" ht="15.75">
      <c r="A374" s="518" t="s">
        <v>5685</v>
      </c>
      <c r="B374" s="518" t="s">
        <v>5686</v>
      </c>
      <c r="C374" s="518" t="s">
        <v>5687</v>
      </c>
      <c r="D374" s="518" t="s">
        <v>20942</v>
      </c>
      <c r="E374" s="519" t="s">
        <v>144</v>
      </c>
      <c r="F374" s="518" t="s">
        <v>144</v>
      </c>
      <c r="G374" s="518" t="s">
        <v>20944</v>
      </c>
      <c r="H374" s="518" t="s">
        <v>5690</v>
      </c>
      <c r="I374" s="518" t="s">
        <v>5689</v>
      </c>
      <c r="J374" s="518" t="s">
        <v>5432</v>
      </c>
      <c r="K374" s="519" t="s">
        <v>32094</v>
      </c>
      <c r="L374" s="518" t="s">
        <v>5433</v>
      </c>
    </row>
    <row r="375" spans="1:12" ht="15.75">
      <c r="A375" s="518" t="s">
        <v>5685</v>
      </c>
      <c r="B375" s="518" t="s">
        <v>5686</v>
      </c>
      <c r="C375" s="518" t="s">
        <v>5687</v>
      </c>
      <c r="D375" s="518" t="s">
        <v>20942</v>
      </c>
      <c r="E375" s="519" t="s">
        <v>144</v>
      </c>
      <c r="F375" s="518" t="s">
        <v>144</v>
      </c>
      <c r="G375" s="518" t="s">
        <v>20946</v>
      </c>
      <c r="H375" s="518" t="s">
        <v>5691</v>
      </c>
      <c r="I375" s="518" t="s">
        <v>5689</v>
      </c>
      <c r="J375" s="518" t="s">
        <v>5432</v>
      </c>
      <c r="K375" s="519" t="s">
        <v>16697</v>
      </c>
      <c r="L375" s="518" t="s">
        <v>5433</v>
      </c>
    </row>
    <row r="376" spans="1:12" ht="15.75">
      <c r="A376" s="518" t="s">
        <v>5685</v>
      </c>
      <c r="B376" s="518" t="s">
        <v>5686</v>
      </c>
      <c r="C376" s="518" t="s">
        <v>5687</v>
      </c>
      <c r="D376" s="518" t="s">
        <v>20942</v>
      </c>
      <c r="E376" s="519" t="s">
        <v>144</v>
      </c>
      <c r="F376" s="518" t="s">
        <v>144</v>
      </c>
      <c r="G376" s="518" t="s">
        <v>20947</v>
      </c>
      <c r="H376" s="518" t="s">
        <v>5692</v>
      </c>
      <c r="I376" s="518" t="s">
        <v>5689</v>
      </c>
      <c r="J376" s="518" t="s">
        <v>5432</v>
      </c>
      <c r="K376" s="519" t="s">
        <v>32095</v>
      </c>
      <c r="L376" s="518" t="s">
        <v>5433</v>
      </c>
    </row>
    <row r="377" spans="1:12" ht="15.75">
      <c r="A377" s="518" t="s">
        <v>5685</v>
      </c>
      <c r="B377" s="518" t="s">
        <v>5686</v>
      </c>
      <c r="C377" s="518" t="s">
        <v>5687</v>
      </c>
      <c r="D377" s="518" t="s">
        <v>20942</v>
      </c>
      <c r="E377" s="519" t="s">
        <v>144</v>
      </c>
      <c r="F377" s="518" t="s">
        <v>144</v>
      </c>
      <c r="G377" s="518" t="s">
        <v>20948</v>
      </c>
      <c r="H377" s="518" t="s">
        <v>5693</v>
      </c>
      <c r="I377" s="518" t="s">
        <v>5689</v>
      </c>
      <c r="J377" s="518" t="s">
        <v>5432</v>
      </c>
      <c r="K377" s="519" t="s">
        <v>19181</v>
      </c>
      <c r="L377" s="518" t="s">
        <v>5433</v>
      </c>
    </row>
    <row r="378" spans="1:12" ht="15.75">
      <c r="A378" s="518" t="s">
        <v>5685</v>
      </c>
      <c r="B378" s="518" t="s">
        <v>5686</v>
      </c>
      <c r="C378" s="518" t="s">
        <v>5687</v>
      </c>
      <c r="D378" s="518" t="s">
        <v>20942</v>
      </c>
      <c r="E378" s="519" t="s">
        <v>144</v>
      </c>
      <c r="F378" s="518" t="s">
        <v>144</v>
      </c>
      <c r="G378" s="518" t="s">
        <v>20949</v>
      </c>
      <c r="H378" s="518" t="s">
        <v>5694</v>
      </c>
      <c r="I378" s="518" t="s">
        <v>5689</v>
      </c>
      <c r="J378" s="518" t="s">
        <v>5503</v>
      </c>
      <c r="K378" s="519" t="s">
        <v>29652</v>
      </c>
      <c r="L378" s="518" t="s">
        <v>5433</v>
      </c>
    </row>
    <row r="379" spans="1:12" ht="15.75">
      <c r="A379" s="518" t="s">
        <v>5685</v>
      </c>
      <c r="B379" s="518" t="s">
        <v>5686</v>
      </c>
      <c r="C379" s="518" t="s">
        <v>5687</v>
      </c>
      <c r="D379" s="518" t="s">
        <v>20942</v>
      </c>
      <c r="E379" s="519" t="s">
        <v>144</v>
      </c>
      <c r="F379" s="518" t="s">
        <v>144</v>
      </c>
      <c r="G379" s="518" t="s">
        <v>20950</v>
      </c>
      <c r="H379" s="518" t="s">
        <v>5695</v>
      </c>
      <c r="I379" s="518" t="s">
        <v>5689</v>
      </c>
      <c r="J379" s="518" t="s">
        <v>5432</v>
      </c>
      <c r="K379" s="519" t="s">
        <v>32096</v>
      </c>
      <c r="L379" s="518" t="s">
        <v>5433</v>
      </c>
    </row>
    <row r="380" spans="1:12" ht="15.75">
      <c r="A380" s="518" t="s">
        <v>5685</v>
      </c>
      <c r="B380" s="518" t="s">
        <v>5686</v>
      </c>
      <c r="C380" s="518" t="s">
        <v>5687</v>
      </c>
      <c r="D380" s="518" t="s">
        <v>20942</v>
      </c>
      <c r="E380" s="519" t="s">
        <v>144</v>
      </c>
      <c r="F380" s="518" t="s">
        <v>144</v>
      </c>
      <c r="G380" s="518" t="s">
        <v>20951</v>
      </c>
      <c r="H380" s="518" t="s">
        <v>5696</v>
      </c>
      <c r="I380" s="518" t="s">
        <v>5689</v>
      </c>
      <c r="J380" s="518" t="s">
        <v>5432</v>
      </c>
      <c r="K380" s="519" t="s">
        <v>32097</v>
      </c>
      <c r="L380" s="518" t="s">
        <v>5433</v>
      </c>
    </row>
    <row r="381" spans="1:12" ht="15.75">
      <c r="A381" s="518" t="s">
        <v>5685</v>
      </c>
      <c r="B381" s="518" t="s">
        <v>5686</v>
      </c>
      <c r="C381" s="518" t="s">
        <v>5687</v>
      </c>
      <c r="D381" s="518" t="s">
        <v>20942</v>
      </c>
      <c r="E381" s="519" t="s">
        <v>144</v>
      </c>
      <c r="F381" s="518" t="s">
        <v>144</v>
      </c>
      <c r="G381" s="518" t="s">
        <v>20952</v>
      </c>
      <c r="H381" s="518" t="s">
        <v>5697</v>
      </c>
      <c r="I381" s="518" t="s">
        <v>5689</v>
      </c>
      <c r="J381" s="518" t="s">
        <v>5432</v>
      </c>
      <c r="K381" s="519" t="s">
        <v>32098</v>
      </c>
      <c r="L381" s="518" t="s">
        <v>5433</v>
      </c>
    </row>
    <row r="382" spans="1:12" ht="15.75">
      <c r="A382" s="518" t="s">
        <v>5685</v>
      </c>
      <c r="B382" s="518" t="s">
        <v>5686</v>
      </c>
      <c r="C382" s="518" t="s">
        <v>5687</v>
      </c>
      <c r="D382" s="518" t="s">
        <v>20942</v>
      </c>
      <c r="E382" s="519" t="s">
        <v>144</v>
      </c>
      <c r="F382" s="518" t="s">
        <v>144</v>
      </c>
      <c r="G382" s="518" t="s">
        <v>20953</v>
      </c>
      <c r="H382" s="518" t="s">
        <v>5698</v>
      </c>
      <c r="I382" s="518" t="s">
        <v>5689</v>
      </c>
      <c r="J382" s="518" t="s">
        <v>5432</v>
      </c>
      <c r="K382" s="519" t="s">
        <v>32099</v>
      </c>
      <c r="L382" s="518" t="s">
        <v>5433</v>
      </c>
    </row>
    <row r="383" spans="1:12" ht="15.75">
      <c r="A383" s="518" t="s">
        <v>5685</v>
      </c>
      <c r="B383" s="518" t="s">
        <v>5686</v>
      </c>
      <c r="C383" s="518" t="s">
        <v>5687</v>
      </c>
      <c r="D383" s="518" t="s">
        <v>20942</v>
      </c>
      <c r="E383" s="519" t="s">
        <v>144</v>
      </c>
      <c r="F383" s="518" t="s">
        <v>144</v>
      </c>
      <c r="G383" s="518" t="s">
        <v>20955</v>
      </c>
      <c r="H383" s="518" t="s">
        <v>5699</v>
      </c>
      <c r="I383" s="518" t="s">
        <v>5689</v>
      </c>
      <c r="J383" s="518" t="s">
        <v>5432</v>
      </c>
      <c r="K383" s="519" t="s">
        <v>22466</v>
      </c>
      <c r="L383" s="518" t="s">
        <v>5433</v>
      </c>
    </row>
    <row r="384" spans="1:12" ht="15.75">
      <c r="A384" s="518" t="s">
        <v>5685</v>
      </c>
      <c r="B384" s="518" t="s">
        <v>5686</v>
      </c>
      <c r="C384" s="518" t="s">
        <v>5687</v>
      </c>
      <c r="D384" s="518" t="s">
        <v>20942</v>
      </c>
      <c r="E384" s="519" t="s">
        <v>144</v>
      </c>
      <c r="F384" s="518" t="s">
        <v>144</v>
      </c>
      <c r="G384" s="518" t="s">
        <v>20957</v>
      </c>
      <c r="H384" s="518" t="s">
        <v>5700</v>
      </c>
      <c r="I384" s="518" t="s">
        <v>5689</v>
      </c>
      <c r="J384" s="518" t="s">
        <v>5432</v>
      </c>
      <c r="K384" s="519" t="s">
        <v>32100</v>
      </c>
      <c r="L384" s="518" t="s">
        <v>5433</v>
      </c>
    </row>
    <row r="385" spans="1:12" ht="15.75">
      <c r="A385" s="518" t="s">
        <v>5685</v>
      </c>
      <c r="B385" s="518" t="s">
        <v>5686</v>
      </c>
      <c r="C385" s="518" t="s">
        <v>5687</v>
      </c>
      <c r="D385" s="518" t="s">
        <v>20942</v>
      </c>
      <c r="E385" s="519" t="s">
        <v>144</v>
      </c>
      <c r="F385" s="518" t="s">
        <v>144</v>
      </c>
      <c r="G385" s="518" t="s">
        <v>20958</v>
      </c>
      <c r="H385" s="518" t="s">
        <v>5701</v>
      </c>
      <c r="I385" s="518" t="s">
        <v>5689</v>
      </c>
      <c r="J385" s="518" t="s">
        <v>5432</v>
      </c>
      <c r="K385" s="519" t="s">
        <v>32101</v>
      </c>
      <c r="L385" s="518" t="s">
        <v>5433</v>
      </c>
    </row>
    <row r="386" spans="1:12" ht="15.75">
      <c r="A386" s="518" t="s">
        <v>5685</v>
      </c>
      <c r="B386" s="518" t="s">
        <v>5686</v>
      </c>
      <c r="C386" s="518" t="s">
        <v>5687</v>
      </c>
      <c r="D386" s="518" t="s">
        <v>20942</v>
      </c>
      <c r="E386" s="519" t="s">
        <v>144</v>
      </c>
      <c r="F386" s="518" t="s">
        <v>144</v>
      </c>
      <c r="G386" s="518" t="s">
        <v>20959</v>
      </c>
      <c r="H386" s="518" t="s">
        <v>5702</v>
      </c>
      <c r="I386" s="518" t="s">
        <v>5689</v>
      </c>
      <c r="J386" s="518" t="s">
        <v>5432</v>
      </c>
      <c r="K386" s="519" t="s">
        <v>32102</v>
      </c>
      <c r="L386" s="518" t="s">
        <v>5433</v>
      </c>
    </row>
    <row r="387" spans="1:12" ht="15.75">
      <c r="A387" s="518" t="s">
        <v>5685</v>
      </c>
      <c r="B387" s="518" t="s">
        <v>5686</v>
      </c>
      <c r="C387" s="518" t="s">
        <v>5687</v>
      </c>
      <c r="D387" s="518" t="s">
        <v>20942</v>
      </c>
      <c r="E387" s="519" t="s">
        <v>144</v>
      </c>
      <c r="F387" s="518" t="s">
        <v>144</v>
      </c>
      <c r="G387" s="518" t="s">
        <v>20961</v>
      </c>
      <c r="H387" s="518" t="s">
        <v>5703</v>
      </c>
      <c r="I387" s="518" t="s">
        <v>5689</v>
      </c>
      <c r="J387" s="518" t="s">
        <v>5432</v>
      </c>
      <c r="K387" s="519" t="s">
        <v>32103</v>
      </c>
      <c r="L387" s="518" t="s">
        <v>5433</v>
      </c>
    </row>
    <row r="388" spans="1:12" ht="15.75">
      <c r="A388" s="518" t="s">
        <v>5685</v>
      </c>
      <c r="B388" s="518" t="s">
        <v>5686</v>
      </c>
      <c r="C388" s="518" t="s">
        <v>5687</v>
      </c>
      <c r="D388" s="518" t="s">
        <v>20942</v>
      </c>
      <c r="E388" s="519" t="s">
        <v>144</v>
      </c>
      <c r="F388" s="518" t="s">
        <v>144</v>
      </c>
      <c r="G388" s="518" t="s">
        <v>20962</v>
      </c>
      <c r="H388" s="518" t="s">
        <v>5704</v>
      </c>
      <c r="I388" s="518" t="s">
        <v>5689</v>
      </c>
      <c r="J388" s="518" t="s">
        <v>5432</v>
      </c>
      <c r="K388" s="519" t="s">
        <v>17048</v>
      </c>
      <c r="L388" s="518" t="s">
        <v>5433</v>
      </c>
    </row>
    <row r="389" spans="1:12" ht="15.75">
      <c r="A389" s="518" t="s">
        <v>5685</v>
      </c>
      <c r="B389" s="518" t="s">
        <v>5686</v>
      </c>
      <c r="C389" s="518" t="s">
        <v>5687</v>
      </c>
      <c r="D389" s="518" t="s">
        <v>20942</v>
      </c>
      <c r="E389" s="519" t="s">
        <v>144</v>
      </c>
      <c r="F389" s="518" t="s">
        <v>144</v>
      </c>
      <c r="G389" s="518" t="s">
        <v>20963</v>
      </c>
      <c r="H389" s="518" t="s">
        <v>5705</v>
      </c>
      <c r="I389" s="518" t="s">
        <v>5689</v>
      </c>
      <c r="J389" s="518" t="s">
        <v>5432</v>
      </c>
      <c r="K389" s="519" t="s">
        <v>32104</v>
      </c>
      <c r="L389" s="518" t="s">
        <v>5433</v>
      </c>
    </row>
    <row r="390" spans="1:12" ht="15.75">
      <c r="A390" s="518" t="s">
        <v>5685</v>
      </c>
      <c r="B390" s="518" t="s">
        <v>5686</v>
      </c>
      <c r="C390" s="518" t="s">
        <v>5687</v>
      </c>
      <c r="D390" s="518" t="s">
        <v>20942</v>
      </c>
      <c r="E390" s="519" t="s">
        <v>144</v>
      </c>
      <c r="F390" s="518" t="s">
        <v>144</v>
      </c>
      <c r="G390" s="518" t="s">
        <v>20964</v>
      </c>
      <c r="H390" s="518" t="s">
        <v>5706</v>
      </c>
      <c r="I390" s="518" t="s">
        <v>5689</v>
      </c>
      <c r="J390" s="518" t="s">
        <v>5432</v>
      </c>
      <c r="K390" s="519" t="s">
        <v>32105</v>
      </c>
      <c r="L390" s="518" t="s">
        <v>5433</v>
      </c>
    </row>
    <row r="391" spans="1:12" ht="15.75">
      <c r="A391" s="518" t="s">
        <v>5685</v>
      </c>
      <c r="B391" s="518" t="s">
        <v>5686</v>
      </c>
      <c r="C391" s="518" t="s">
        <v>5687</v>
      </c>
      <c r="D391" s="518" t="s">
        <v>20942</v>
      </c>
      <c r="E391" s="519" t="s">
        <v>144</v>
      </c>
      <c r="F391" s="518" t="s">
        <v>144</v>
      </c>
      <c r="G391" s="518" t="s">
        <v>20965</v>
      </c>
      <c r="H391" s="518" t="s">
        <v>5707</v>
      </c>
      <c r="I391" s="518" t="s">
        <v>5689</v>
      </c>
      <c r="J391" s="518" t="s">
        <v>5432</v>
      </c>
      <c r="K391" s="519" t="s">
        <v>32106</v>
      </c>
      <c r="L391" s="518" t="s">
        <v>5433</v>
      </c>
    </row>
    <row r="392" spans="1:12" ht="15.75">
      <c r="A392" s="518" t="s">
        <v>5685</v>
      </c>
      <c r="B392" s="518" t="s">
        <v>5686</v>
      </c>
      <c r="C392" s="518" t="s">
        <v>5687</v>
      </c>
      <c r="D392" s="518" t="s">
        <v>20942</v>
      </c>
      <c r="E392" s="519" t="s">
        <v>144</v>
      </c>
      <c r="F392" s="518" t="s">
        <v>144</v>
      </c>
      <c r="G392" s="518" t="s">
        <v>20966</v>
      </c>
      <c r="H392" s="518" t="s">
        <v>5708</v>
      </c>
      <c r="I392" s="518" t="s">
        <v>5689</v>
      </c>
      <c r="J392" s="518" t="s">
        <v>5432</v>
      </c>
      <c r="K392" s="519" t="s">
        <v>32107</v>
      </c>
      <c r="L392" s="518" t="s">
        <v>5433</v>
      </c>
    </row>
    <row r="393" spans="1:12" ht="15.75">
      <c r="A393" s="518" t="s">
        <v>5685</v>
      </c>
      <c r="B393" s="518" t="s">
        <v>5686</v>
      </c>
      <c r="C393" s="518" t="s">
        <v>5687</v>
      </c>
      <c r="D393" s="518" t="s">
        <v>20942</v>
      </c>
      <c r="E393" s="519" t="s">
        <v>144</v>
      </c>
      <c r="F393" s="518" t="s">
        <v>144</v>
      </c>
      <c r="G393" s="518" t="s">
        <v>20967</v>
      </c>
      <c r="H393" s="518" t="s">
        <v>5709</v>
      </c>
      <c r="I393" s="518" t="s">
        <v>5689</v>
      </c>
      <c r="J393" s="518" t="s">
        <v>5432</v>
      </c>
      <c r="K393" s="519" t="s">
        <v>32108</v>
      </c>
      <c r="L393" s="518" t="s">
        <v>5433</v>
      </c>
    </row>
    <row r="394" spans="1:12" ht="15.75">
      <c r="A394" s="518" t="s">
        <v>5685</v>
      </c>
      <c r="B394" s="518" t="s">
        <v>5686</v>
      </c>
      <c r="C394" s="518" t="s">
        <v>5687</v>
      </c>
      <c r="D394" s="518" t="s">
        <v>20942</v>
      </c>
      <c r="E394" s="519" t="s">
        <v>144</v>
      </c>
      <c r="F394" s="518" t="s">
        <v>144</v>
      </c>
      <c r="G394" s="518" t="s">
        <v>20968</v>
      </c>
      <c r="H394" s="518" t="s">
        <v>5710</v>
      </c>
      <c r="I394" s="518" t="s">
        <v>5689</v>
      </c>
      <c r="J394" s="518" t="s">
        <v>5432</v>
      </c>
      <c r="K394" s="519" t="s">
        <v>32109</v>
      </c>
      <c r="L394" s="518" t="s">
        <v>5433</v>
      </c>
    </row>
    <row r="395" spans="1:12" ht="15.75">
      <c r="A395" s="518" t="s">
        <v>5685</v>
      </c>
      <c r="B395" s="518" t="s">
        <v>5686</v>
      </c>
      <c r="C395" s="518" t="s">
        <v>5687</v>
      </c>
      <c r="D395" s="518" t="s">
        <v>20942</v>
      </c>
      <c r="E395" s="519" t="s">
        <v>144</v>
      </c>
      <c r="F395" s="518" t="s">
        <v>144</v>
      </c>
      <c r="G395" s="518" t="s">
        <v>20969</v>
      </c>
      <c r="H395" s="518" t="s">
        <v>5711</v>
      </c>
      <c r="I395" s="518" t="s">
        <v>5689</v>
      </c>
      <c r="J395" s="518" t="s">
        <v>5432</v>
      </c>
      <c r="K395" s="519" t="s">
        <v>32110</v>
      </c>
      <c r="L395" s="518" t="s">
        <v>5433</v>
      </c>
    </row>
    <row r="396" spans="1:12" ht="15.75">
      <c r="A396" s="518" t="s">
        <v>5685</v>
      </c>
      <c r="B396" s="518" t="s">
        <v>5686</v>
      </c>
      <c r="C396" s="518" t="s">
        <v>5687</v>
      </c>
      <c r="D396" s="518" t="s">
        <v>20942</v>
      </c>
      <c r="E396" s="519" t="s">
        <v>144</v>
      </c>
      <c r="F396" s="518" t="s">
        <v>144</v>
      </c>
      <c r="G396" s="518" t="s">
        <v>20970</v>
      </c>
      <c r="H396" s="518" t="s">
        <v>5712</v>
      </c>
      <c r="I396" s="518" t="s">
        <v>5689</v>
      </c>
      <c r="J396" s="518" t="s">
        <v>5432</v>
      </c>
      <c r="K396" s="519" t="s">
        <v>26986</v>
      </c>
      <c r="L396" s="518" t="s">
        <v>5433</v>
      </c>
    </row>
    <row r="397" spans="1:12" ht="15.75">
      <c r="A397" s="518" t="s">
        <v>5685</v>
      </c>
      <c r="B397" s="518" t="s">
        <v>5686</v>
      </c>
      <c r="C397" s="518" t="s">
        <v>5687</v>
      </c>
      <c r="D397" s="518" t="s">
        <v>20942</v>
      </c>
      <c r="E397" s="519" t="s">
        <v>144</v>
      </c>
      <c r="F397" s="518" t="s">
        <v>144</v>
      </c>
      <c r="G397" s="518" t="s">
        <v>20971</v>
      </c>
      <c r="H397" s="518" t="s">
        <v>5713</v>
      </c>
      <c r="I397" s="518" t="s">
        <v>5689</v>
      </c>
      <c r="J397" s="518" t="s">
        <v>5432</v>
      </c>
      <c r="K397" s="519" t="s">
        <v>21423</v>
      </c>
      <c r="L397" s="518" t="s">
        <v>5433</v>
      </c>
    </row>
    <row r="398" spans="1:12" ht="15.75">
      <c r="A398" s="518" t="s">
        <v>5685</v>
      </c>
      <c r="B398" s="518" t="s">
        <v>5686</v>
      </c>
      <c r="C398" s="518" t="s">
        <v>5687</v>
      </c>
      <c r="D398" s="518" t="s">
        <v>20942</v>
      </c>
      <c r="E398" s="519" t="s">
        <v>144</v>
      </c>
      <c r="F398" s="518" t="s">
        <v>144</v>
      </c>
      <c r="G398" s="518" t="s">
        <v>20973</v>
      </c>
      <c r="H398" s="518" t="s">
        <v>5714</v>
      </c>
      <c r="I398" s="518" t="s">
        <v>5689</v>
      </c>
      <c r="J398" s="518" t="s">
        <v>5432</v>
      </c>
      <c r="K398" s="519" t="s">
        <v>32111</v>
      </c>
      <c r="L398" s="518" t="s">
        <v>5433</v>
      </c>
    </row>
    <row r="399" spans="1:12" ht="15.75">
      <c r="A399" s="518" t="s">
        <v>5685</v>
      </c>
      <c r="B399" s="518" t="s">
        <v>5686</v>
      </c>
      <c r="C399" s="518" t="s">
        <v>5687</v>
      </c>
      <c r="D399" s="518" t="s">
        <v>20942</v>
      </c>
      <c r="E399" s="519" t="s">
        <v>144</v>
      </c>
      <c r="F399" s="518" t="s">
        <v>144</v>
      </c>
      <c r="G399" s="518" t="s">
        <v>20974</v>
      </c>
      <c r="H399" s="518" t="s">
        <v>5715</v>
      </c>
      <c r="I399" s="518" t="s">
        <v>5689</v>
      </c>
      <c r="J399" s="518" t="s">
        <v>5432</v>
      </c>
      <c r="K399" s="519" t="s">
        <v>32112</v>
      </c>
      <c r="L399" s="518" t="s">
        <v>5433</v>
      </c>
    </row>
    <row r="400" spans="1:12" ht="15.75">
      <c r="A400" s="518" t="s">
        <v>5685</v>
      </c>
      <c r="B400" s="518" t="s">
        <v>5686</v>
      </c>
      <c r="C400" s="518" t="s">
        <v>5687</v>
      </c>
      <c r="D400" s="518" t="s">
        <v>20942</v>
      </c>
      <c r="E400" s="519" t="s">
        <v>144</v>
      </c>
      <c r="F400" s="518" t="s">
        <v>144</v>
      </c>
      <c r="G400" s="518" t="s">
        <v>20975</v>
      </c>
      <c r="H400" s="518" t="s">
        <v>5716</v>
      </c>
      <c r="I400" s="518" t="s">
        <v>5689</v>
      </c>
      <c r="J400" s="518" t="s">
        <v>5432</v>
      </c>
      <c r="K400" s="519" t="s">
        <v>32113</v>
      </c>
      <c r="L400" s="518" t="s">
        <v>5433</v>
      </c>
    </row>
    <row r="401" spans="1:12" ht="15.75">
      <c r="A401" s="518" t="s">
        <v>5685</v>
      </c>
      <c r="B401" s="518" t="s">
        <v>5686</v>
      </c>
      <c r="C401" s="518" t="s">
        <v>5687</v>
      </c>
      <c r="D401" s="518" t="s">
        <v>20942</v>
      </c>
      <c r="E401" s="519" t="s">
        <v>144</v>
      </c>
      <c r="F401" s="518" t="s">
        <v>144</v>
      </c>
      <c r="G401" s="518" t="s">
        <v>20976</v>
      </c>
      <c r="H401" s="518" t="s">
        <v>5717</v>
      </c>
      <c r="I401" s="518" t="s">
        <v>5689</v>
      </c>
      <c r="J401" s="518" t="s">
        <v>5432</v>
      </c>
      <c r="K401" s="519" t="s">
        <v>32114</v>
      </c>
      <c r="L401" s="518" t="s">
        <v>5433</v>
      </c>
    </row>
    <row r="402" spans="1:12" ht="15.75">
      <c r="A402" s="518" t="s">
        <v>5685</v>
      </c>
      <c r="B402" s="518" t="s">
        <v>5686</v>
      </c>
      <c r="C402" s="518" t="s">
        <v>5687</v>
      </c>
      <c r="D402" s="518" t="s">
        <v>20942</v>
      </c>
      <c r="E402" s="519" t="s">
        <v>144</v>
      </c>
      <c r="F402" s="518" t="s">
        <v>144</v>
      </c>
      <c r="G402" s="518" t="s">
        <v>20977</v>
      </c>
      <c r="H402" s="518" t="s">
        <v>5718</v>
      </c>
      <c r="I402" s="518" t="s">
        <v>5689</v>
      </c>
      <c r="J402" s="518" t="s">
        <v>5432</v>
      </c>
      <c r="K402" s="519" t="s">
        <v>23528</v>
      </c>
      <c r="L402" s="518" t="s">
        <v>5433</v>
      </c>
    </row>
    <row r="403" spans="1:12" ht="15.75">
      <c r="A403" s="518" t="s">
        <v>5685</v>
      </c>
      <c r="B403" s="518" t="s">
        <v>5686</v>
      </c>
      <c r="C403" s="518" t="s">
        <v>5687</v>
      </c>
      <c r="D403" s="518" t="s">
        <v>20942</v>
      </c>
      <c r="E403" s="519" t="s">
        <v>144</v>
      </c>
      <c r="F403" s="518" t="s">
        <v>144</v>
      </c>
      <c r="G403" s="518" t="s">
        <v>20978</v>
      </c>
      <c r="H403" s="518" t="s">
        <v>5719</v>
      </c>
      <c r="I403" s="518" t="s">
        <v>5689</v>
      </c>
      <c r="J403" s="518" t="s">
        <v>5432</v>
      </c>
      <c r="K403" s="519" t="s">
        <v>32115</v>
      </c>
      <c r="L403" s="518" t="s">
        <v>5433</v>
      </c>
    </row>
    <row r="404" spans="1:12" ht="15.75">
      <c r="A404" s="518" t="s">
        <v>5685</v>
      </c>
      <c r="B404" s="518" t="s">
        <v>5686</v>
      </c>
      <c r="C404" s="518" t="s">
        <v>5687</v>
      </c>
      <c r="D404" s="518" t="s">
        <v>20942</v>
      </c>
      <c r="E404" s="519" t="s">
        <v>144</v>
      </c>
      <c r="F404" s="518" t="s">
        <v>144</v>
      </c>
      <c r="G404" s="518" t="s">
        <v>20980</v>
      </c>
      <c r="H404" s="518" t="s">
        <v>5720</v>
      </c>
      <c r="I404" s="518" t="s">
        <v>5689</v>
      </c>
      <c r="J404" s="518" t="s">
        <v>5432</v>
      </c>
      <c r="K404" s="519" t="s">
        <v>32116</v>
      </c>
      <c r="L404" s="518" t="s">
        <v>5433</v>
      </c>
    </row>
    <row r="405" spans="1:12" ht="15.75">
      <c r="A405" s="518" t="s">
        <v>5685</v>
      </c>
      <c r="B405" s="518" t="s">
        <v>5686</v>
      </c>
      <c r="C405" s="518" t="s">
        <v>5687</v>
      </c>
      <c r="D405" s="518" t="s">
        <v>20942</v>
      </c>
      <c r="E405" s="519" t="s">
        <v>144</v>
      </c>
      <c r="F405" s="518" t="s">
        <v>144</v>
      </c>
      <c r="G405" s="518" t="s">
        <v>20981</v>
      </c>
      <c r="H405" s="518" t="s">
        <v>5721</v>
      </c>
      <c r="I405" s="518" t="s">
        <v>5689</v>
      </c>
      <c r="J405" s="518" t="s">
        <v>5432</v>
      </c>
      <c r="K405" s="519" t="s">
        <v>32117</v>
      </c>
      <c r="L405" s="518" t="s">
        <v>5433</v>
      </c>
    </row>
    <row r="406" spans="1:12" ht="15.75">
      <c r="A406" s="518" t="s">
        <v>5685</v>
      </c>
      <c r="B406" s="518" t="s">
        <v>5686</v>
      </c>
      <c r="C406" s="518" t="s">
        <v>5687</v>
      </c>
      <c r="D406" s="518" t="s">
        <v>20942</v>
      </c>
      <c r="E406" s="519" t="s">
        <v>144</v>
      </c>
      <c r="F406" s="518" t="s">
        <v>144</v>
      </c>
      <c r="G406" s="518" t="s">
        <v>20982</v>
      </c>
      <c r="H406" s="518" t="s">
        <v>5722</v>
      </c>
      <c r="I406" s="518" t="s">
        <v>5689</v>
      </c>
      <c r="J406" s="518" t="s">
        <v>5503</v>
      </c>
      <c r="K406" s="519" t="s">
        <v>13778</v>
      </c>
      <c r="L406" s="518" t="s">
        <v>5433</v>
      </c>
    </row>
    <row r="407" spans="1:12" ht="15.75">
      <c r="A407" s="518" t="s">
        <v>5685</v>
      </c>
      <c r="B407" s="518" t="s">
        <v>5686</v>
      </c>
      <c r="C407" s="518" t="s">
        <v>5687</v>
      </c>
      <c r="D407" s="518" t="s">
        <v>20942</v>
      </c>
      <c r="E407" s="519" t="s">
        <v>144</v>
      </c>
      <c r="F407" s="518" t="s">
        <v>144</v>
      </c>
      <c r="G407" s="518" t="s">
        <v>20983</v>
      </c>
      <c r="H407" s="518" t="s">
        <v>5723</v>
      </c>
      <c r="I407" s="518" t="s">
        <v>5689</v>
      </c>
      <c r="J407" s="518" t="s">
        <v>5432</v>
      </c>
      <c r="K407" s="519" t="s">
        <v>32118</v>
      </c>
      <c r="L407" s="518" t="s">
        <v>5433</v>
      </c>
    </row>
    <row r="408" spans="1:12" ht="15.75">
      <c r="A408" s="518" t="s">
        <v>5685</v>
      </c>
      <c r="B408" s="518" t="s">
        <v>5686</v>
      </c>
      <c r="C408" s="518" t="s">
        <v>5687</v>
      </c>
      <c r="D408" s="518" t="s">
        <v>20942</v>
      </c>
      <c r="E408" s="519" t="s">
        <v>144</v>
      </c>
      <c r="F408" s="518" t="s">
        <v>144</v>
      </c>
      <c r="G408" s="518" t="s">
        <v>20984</v>
      </c>
      <c r="H408" s="518" t="s">
        <v>5724</v>
      </c>
      <c r="I408" s="518" t="s">
        <v>5689</v>
      </c>
      <c r="J408" s="518" t="s">
        <v>5432</v>
      </c>
      <c r="K408" s="519" t="s">
        <v>24119</v>
      </c>
      <c r="L408" s="518" t="s">
        <v>5433</v>
      </c>
    </row>
    <row r="409" spans="1:12" ht="15.75">
      <c r="A409" s="518" t="s">
        <v>5685</v>
      </c>
      <c r="B409" s="518" t="s">
        <v>5686</v>
      </c>
      <c r="C409" s="518" t="s">
        <v>5687</v>
      </c>
      <c r="D409" s="518" t="s">
        <v>20942</v>
      </c>
      <c r="E409" s="519" t="s">
        <v>144</v>
      </c>
      <c r="F409" s="518" t="s">
        <v>144</v>
      </c>
      <c r="G409" s="518" t="s">
        <v>20985</v>
      </c>
      <c r="H409" s="518" t="s">
        <v>5725</v>
      </c>
      <c r="I409" s="518" t="s">
        <v>5689</v>
      </c>
      <c r="J409" s="518" t="s">
        <v>5432</v>
      </c>
      <c r="K409" s="519" t="s">
        <v>15515</v>
      </c>
      <c r="L409" s="518" t="s">
        <v>5433</v>
      </c>
    </row>
    <row r="410" spans="1:12" ht="15.75">
      <c r="A410" s="518" t="s">
        <v>5685</v>
      </c>
      <c r="B410" s="518" t="s">
        <v>5686</v>
      </c>
      <c r="C410" s="518" t="s">
        <v>5687</v>
      </c>
      <c r="D410" s="518" t="s">
        <v>20942</v>
      </c>
      <c r="E410" s="519" t="s">
        <v>144</v>
      </c>
      <c r="F410" s="518" t="s">
        <v>144</v>
      </c>
      <c r="G410" s="518" t="s">
        <v>20986</v>
      </c>
      <c r="H410" s="518" t="s">
        <v>5726</v>
      </c>
      <c r="I410" s="518" t="s">
        <v>5689</v>
      </c>
      <c r="J410" s="518" t="s">
        <v>5432</v>
      </c>
      <c r="K410" s="519" t="s">
        <v>22474</v>
      </c>
      <c r="L410" s="518" t="s">
        <v>5433</v>
      </c>
    </row>
    <row r="411" spans="1:12" ht="15.75">
      <c r="A411" s="518" t="s">
        <v>5685</v>
      </c>
      <c r="B411" s="518" t="s">
        <v>5686</v>
      </c>
      <c r="C411" s="518" t="s">
        <v>5687</v>
      </c>
      <c r="D411" s="518" t="s">
        <v>20942</v>
      </c>
      <c r="E411" s="519" t="s">
        <v>144</v>
      </c>
      <c r="F411" s="518" t="s">
        <v>144</v>
      </c>
      <c r="G411" s="518" t="s">
        <v>20987</v>
      </c>
      <c r="H411" s="518" t="s">
        <v>5727</v>
      </c>
      <c r="I411" s="518" t="s">
        <v>5689</v>
      </c>
      <c r="J411" s="518" t="s">
        <v>5432</v>
      </c>
      <c r="K411" s="519" t="s">
        <v>32119</v>
      </c>
      <c r="L411" s="518" t="s">
        <v>5433</v>
      </c>
    </row>
    <row r="412" spans="1:12" ht="15.75">
      <c r="A412" s="518" t="s">
        <v>5685</v>
      </c>
      <c r="B412" s="518" t="s">
        <v>5686</v>
      </c>
      <c r="C412" s="518" t="s">
        <v>5687</v>
      </c>
      <c r="D412" s="518" t="s">
        <v>20942</v>
      </c>
      <c r="E412" s="519" t="s">
        <v>144</v>
      </c>
      <c r="F412" s="518" t="s">
        <v>144</v>
      </c>
      <c r="G412" s="518" t="s">
        <v>20988</v>
      </c>
      <c r="H412" s="518" t="s">
        <v>5728</v>
      </c>
      <c r="I412" s="518" t="s">
        <v>5689</v>
      </c>
      <c r="J412" s="518" t="s">
        <v>5503</v>
      </c>
      <c r="K412" s="519" t="s">
        <v>32120</v>
      </c>
      <c r="L412" s="518" t="s">
        <v>5433</v>
      </c>
    </row>
    <row r="413" spans="1:12" ht="15.75">
      <c r="A413" s="518" t="s">
        <v>5685</v>
      </c>
      <c r="B413" s="518" t="s">
        <v>5686</v>
      </c>
      <c r="C413" s="518" t="s">
        <v>5687</v>
      </c>
      <c r="D413" s="518" t="s">
        <v>20942</v>
      </c>
      <c r="E413" s="519" t="s">
        <v>144</v>
      </c>
      <c r="F413" s="518" t="s">
        <v>144</v>
      </c>
      <c r="G413" s="518" t="s">
        <v>20990</v>
      </c>
      <c r="H413" s="518" t="s">
        <v>5729</v>
      </c>
      <c r="I413" s="518" t="s">
        <v>5689</v>
      </c>
      <c r="J413" s="518" t="s">
        <v>5432</v>
      </c>
      <c r="K413" s="519" t="s">
        <v>32121</v>
      </c>
      <c r="L413" s="518" t="s">
        <v>5433</v>
      </c>
    </row>
    <row r="414" spans="1:12" ht="15.75">
      <c r="A414" s="518" t="s">
        <v>5685</v>
      </c>
      <c r="B414" s="518" t="s">
        <v>5686</v>
      </c>
      <c r="C414" s="518" t="s">
        <v>5687</v>
      </c>
      <c r="D414" s="518" t="s">
        <v>20942</v>
      </c>
      <c r="E414" s="519" t="s">
        <v>144</v>
      </c>
      <c r="F414" s="518" t="s">
        <v>144</v>
      </c>
      <c r="G414" s="518" t="s">
        <v>20991</v>
      </c>
      <c r="H414" s="518" t="s">
        <v>5730</v>
      </c>
      <c r="I414" s="518" t="s">
        <v>5689</v>
      </c>
      <c r="J414" s="518" t="s">
        <v>5432</v>
      </c>
      <c r="K414" s="519" t="s">
        <v>32122</v>
      </c>
      <c r="L414" s="518" t="s">
        <v>5433</v>
      </c>
    </row>
    <row r="415" spans="1:12" ht="15.75">
      <c r="A415" s="518" t="s">
        <v>5685</v>
      </c>
      <c r="B415" s="518" t="s">
        <v>5686</v>
      </c>
      <c r="C415" s="518" t="s">
        <v>5687</v>
      </c>
      <c r="D415" s="518" t="s">
        <v>20942</v>
      </c>
      <c r="E415" s="519" t="s">
        <v>144</v>
      </c>
      <c r="F415" s="518" t="s">
        <v>144</v>
      </c>
      <c r="G415" s="518" t="s">
        <v>20992</v>
      </c>
      <c r="H415" s="518" t="s">
        <v>5731</v>
      </c>
      <c r="I415" s="518" t="s">
        <v>5689</v>
      </c>
      <c r="J415" s="518" t="s">
        <v>5503</v>
      </c>
      <c r="K415" s="519" t="s">
        <v>19399</v>
      </c>
      <c r="L415" s="518" t="s">
        <v>5433</v>
      </c>
    </row>
    <row r="416" spans="1:12" ht="15.75">
      <c r="A416" s="518" t="s">
        <v>5685</v>
      </c>
      <c r="B416" s="518" t="s">
        <v>5686</v>
      </c>
      <c r="C416" s="518" t="s">
        <v>5687</v>
      </c>
      <c r="D416" s="518" t="s">
        <v>20942</v>
      </c>
      <c r="E416" s="519" t="s">
        <v>144</v>
      </c>
      <c r="F416" s="518" t="s">
        <v>144</v>
      </c>
      <c r="G416" s="518" t="s">
        <v>20993</v>
      </c>
      <c r="H416" s="518" t="s">
        <v>5732</v>
      </c>
      <c r="I416" s="518" t="s">
        <v>5689</v>
      </c>
      <c r="J416" s="518" t="s">
        <v>5503</v>
      </c>
      <c r="K416" s="519" t="s">
        <v>20994</v>
      </c>
      <c r="L416" s="518" t="s">
        <v>5433</v>
      </c>
    </row>
    <row r="417" spans="1:12" ht="15.75">
      <c r="A417" s="518" t="s">
        <v>5685</v>
      </c>
      <c r="B417" s="518" t="s">
        <v>5686</v>
      </c>
      <c r="C417" s="518" t="s">
        <v>5687</v>
      </c>
      <c r="D417" s="518" t="s">
        <v>20942</v>
      </c>
      <c r="E417" s="519" t="s">
        <v>144</v>
      </c>
      <c r="F417" s="518" t="s">
        <v>144</v>
      </c>
      <c r="G417" s="518" t="s">
        <v>20995</v>
      </c>
      <c r="H417" s="518" t="s">
        <v>5733</v>
      </c>
      <c r="I417" s="518" t="s">
        <v>5689</v>
      </c>
      <c r="J417" s="518" t="s">
        <v>5503</v>
      </c>
      <c r="K417" s="519" t="s">
        <v>15567</v>
      </c>
      <c r="L417" s="518" t="s">
        <v>5433</v>
      </c>
    </row>
    <row r="418" spans="1:12" ht="15.75">
      <c r="A418" s="518" t="s">
        <v>5685</v>
      </c>
      <c r="B418" s="518" t="s">
        <v>5686</v>
      </c>
      <c r="C418" s="518" t="s">
        <v>5687</v>
      </c>
      <c r="D418" s="518" t="s">
        <v>20942</v>
      </c>
      <c r="E418" s="519" t="s">
        <v>144</v>
      </c>
      <c r="F418" s="518" t="s">
        <v>144</v>
      </c>
      <c r="G418" s="518" t="s">
        <v>20996</v>
      </c>
      <c r="H418" s="518" t="s">
        <v>5734</v>
      </c>
      <c r="I418" s="518" t="s">
        <v>5689</v>
      </c>
      <c r="J418" s="518" t="s">
        <v>5503</v>
      </c>
      <c r="K418" s="519" t="s">
        <v>15613</v>
      </c>
      <c r="L418" s="518" t="s">
        <v>5433</v>
      </c>
    </row>
    <row r="419" spans="1:12" ht="15.75">
      <c r="A419" s="518" t="s">
        <v>5685</v>
      </c>
      <c r="B419" s="518" t="s">
        <v>5686</v>
      </c>
      <c r="C419" s="518" t="s">
        <v>5687</v>
      </c>
      <c r="D419" s="518" t="s">
        <v>20942</v>
      </c>
      <c r="E419" s="519" t="s">
        <v>144</v>
      </c>
      <c r="F419" s="518" t="s">
        <v>144</v>
      </c>
      <c r="G419" s="518" t="s">
        <v>20997</v>
      </c>
      <c r="H419" s="518" t="s">
        <v>5735</v>
      </c>
      <c r="I419" s="518" t="s">
        <v>5689</v>
      </c>
      <c r="J419" s="518" t="s">
        <v>5503</v>
      </c>
      <c r="K419" s="519" t="s">
        <v>20998</v>
      </c>
      <c r="L419" s="518" t="s">
        <v>5433</v>
      </c>
    </row>
    <row r="420" spans="1:12" ht="15.75">
      <c r="A420" s="518" t="s">
        <v>5685</v>
      </c>
      <c r="B420" s="518" t="s">
        <v>5686</v>
      </c>
      <c r="C420" s="518" t="s">
        <v>5687</v>
      </c>
      <c r="D420" s="518" t="s">
        <v>20942</v>
      </c>
      <c r="E420" s="519" t="s">
        <v>144</v>
      </c>
      <c r="F420" s="518" t="s">
        <v>144</v>
      </c>
      <c r="G420" s="518" t="s">
        <v>20999</v>
      </c>
      <c r="H420" s="518" t="s">
        <v>5736</v>
      </c>
      <c r="I420" s="518" t="s">
        <v>5689</v>
      </c>
      <c r="J420" s="518" t="s">
        <v>5503</v>
      </c>
      <c r="K420" s="519" t="s">
        <v>17639</v>
      </c>
      <c r="L420" s="518" t="s">
        <v>5433</v>
      </c>
    </row>
    <row r="421" spans="1:12" ht="15.75">
      <c r="A421" s="518" t="s">
        <v>5685</v>
      </c>
      <c r="B421" s="518" t="s">
        <v>5686</v>
      </c>
      <c r="C421" s="518" t="s">
        <v>5687</v>
      </c>
      <c r="D421" s="518" t="s">
        <v>20942</v>
      </c>
      <c r="E421" s="519" t="s">
        <v>144</v>
      </c>
      <c r="F421" s="518" t="s">
        <v>144</v>
      </c>
      <c r="G421" s="518" t="s">
        <v>21000</v>
      </c>
      <c r="H421" s="518" t="s">
        <v>5737</v>
      </c>
      <c r="I421" s="518" t="s">
        <v>5689</v>
      </c>
      <c r="J421" s="518" t="s">
        <v>5503</v>
      </c>
      <c r="K421" s="519" t="s">
        <v>13168</v>
      </c>
      <c r="L421" s="518" t="s">
        <v>5433</v>
      </c>
    </row>
    <row r="422" spans="1:12" ht="15.75">
      <c r="A422" s="518" t="s">
        <v>5685</v>
      </c>
      <c r="B422" s="518" t="s">
        <v>5686</v>
      </c>
      <c r="C422" s="518" t="s">
        <v>5687</v>
      </c>
      <c r="D422" s="518" t="s">
        <v>20942</v>
      </c>
      <c r="E422" s="519" t="s">
        <v>144</v>
      </c>
      <c r="F422" s="518" t="s">
        <v>144</v>
      </c>
      <c r="G422" s="518" t="s">
        <v>21001</v>
      </c>
      <c r="H422" s="518" t="s">
        <v>5738</v>
      </c>
      <c r="I422" s="518" t="s">
        <v>5689</v>
      </c>
      <c r="J422" s="518" t="s">
        <v>5432</v>
      </c>
      <c r="K422" s="519" t="s">
        <v>32123</v>
      </c>
      <c r="L422" s="518" t="s">
        <v>5433</v>
      </c>
    </row>
    <row r="423" spans="1:12" ht="15.75">
      <c r="A423" s="518" t="s">
        <v>5685</v>
      </c>
      <c r="B423" s="518" t="s">
        <v>5686</v>
      </c>
      <c r="C423" s="518" t="s">
        <v>5687</v>
      </c>
      <c r="D423" s="518" t="s">
        <v>20942</v>
      </c>
      <c r="E423" s="519" t="s">
        <v>144</v>
      </c>
      <c r="F423" s="518" t="s">
        <v>144</v>
      </c>
      <c r="G423" s="518" t="s">
        <v>21002</v>
      </c>
      <c r="H423" s="518" t="s">
        <v>5739</v>
      </c>
      <c r="I423" s="518" t="s">
        <v>5689</v>
      </c>
      <c r="J423" s="518" t="s">
        <v>5432</v>
      </c>
      <c r="K423" s="519" t="s">
        <v>32124</v>
      </c>
      <c r="L423" s="518" t="s">
        <v>5433</v>
      </c>
    </row>
    <row r="424" spans="1:12" ht="15.75">
      <c r="A424" s="518" t="s">
        <v>5685</v>
      </c>
      <c r="B424" s="518" t="s">
        <v>5686</v>
      </c>
      <c r="C424" s="518" t="s">
        <v>5687</v>
      </c>
      <c r="D424" s="518" t="s">
        <v>20942</v>
      </c>
      <c r="E424" s="519" t="s">
        <v>144</v>
      </c>
      <c r="F424" s="518" t="s">
        <v>144</v>
      </c>
      <c r="G424" s="518" t="s">
        <v>21003</v>
      </c>
      <c r="H424" s="518" t="s">
        <v>5740</v>
      </c>
      <c r="I424" s="518" t="s">
        <v>5689</v>
      </c>
      <c r="J424" s="518" t="s">
        <v>5432</v>
      </c>
      <c r="K424" s="519" t="s">
        <v>19253</v>
      </c>
      <c r="L424" s="518" t="s">
        <v>5433</v>
      </c>
    </row>
    <row r="425" spans="1:12" ht="15.75">
      <c r="A425" s="518" t="s">
        <v>5685</v>
      </c>
      <c r="B425" s="518" t="s">
        <v>5686</v>
      </c>
      <c r="C425" s="518" t="s">
        <v>5687</v>
      </c>
      <c r="D425" s="518" t="s">
        <v>20942</v>
      </c>
      <c r="E425" s="519" t="s">
        <v>144</v>
      </c>
      <c r="F425" s="518" t="s">
        <v>144</v>
      </c>
      <c r="G425" s="518" t="s">
        <v>21004</v>
      </c>
      <c r="H425" s="518" t="s">
        <v>5741</v>
      </c>
      <c r="I425" s="518" t="s">
        <v>5689</v>
      </c>
      <c r="J425" s="518" t="s">
        <v>5432</v>
      </c>
      <c r="K425" s="519" t="s">
        <v>32125</v>
      </c>
      <c r="L425" s="518" t="s">
        <v>5433</v>
      </c>
    </row>
    <row r="426" spans="1:12" ht="15.75">
      <c r="A426" s="518" t="s">
        <v>5685</v>
      </c>
      <c r="B426" s="518" t="s">
        <v>5686</v>
      </c>
      <c r="C426" s="518" t="s">
        <v>5687</v>
      </c>
      <c r="D426" s="518" t="s">
        <v>20942</v>
      </c>
      <c r="E426" s="519" t="s">
        <v>144</v>
      </c>
      <c r="F426" s="518" t="s">
        <v>144</v>
      </c>
      <c r="G426" s="518" t="s">
        <v>21005</v>
      </c>
      <c r="H426" s="518" t="s">
        <v>5742</v>
      </c>
      <c r="I426" s="518" t="s">
        <v>5689</v>
      </c>
      <c r="J426" s="518" t="s">
        <v>5432</v>
      </c>
      <c r="K426" s="519" t="s">
        <v>32126</v>
      </c>
      <c r="L426" s="518" t="s">
        <v>5433</v>
      </c>
    </row>
    <row r="427" spans="1:12" ht="15.75">
      <c r="A427" s="518" t="s">
        <v>5685</v>
      </c>
      <c r="B427" s="518" t="s">
        <v>5686</v>
      </c>
      <c r="C427" s="518" t="s">
        <v>5687</v>
      </c>
      <c r="D427" s="518" t="s">
        <v>20942</v>
      </c>
      <c r="E427" s="519" t="s">
        <v>144</v>
      </c>
      <c r="F427" s="518" t="s">
        <v>144</v>
      </c>
      <c r="G427" s="518" t="s">
        <v>21006</v>
      </c>
      <c r="H427" s="518" t="s">
        <v>5743</v>
      </c>
      <c r="I427" s="518" t="s">
        <v>5689</v>
      </c>
      <c r="J427" s="518" t="s">
        <v>5432</v>
      </c>
      <c r="K427" s="519" t="s">
        <v>32127</v>
      </c>
      <c r="L427" s="518" t="s">
        <v>5433</v>
      </c>
    </row>
    <row r="428" spans="1:12" ht="15.75">
      <c r="A428" s="518" t="s">
        <v>5685</v>
      </c>
      <c r="B428" s="518" t="s">
        <v>5686</v>
      </c>
      <c r="C428" s="518" t="s">
        <v>5687</v>
      </c>
      <c r="D428" s="518" t="s">
        <v>20942</v>
      </c>
      <c r="E428" s="519" t="s">
        <v>144</v>
      </c>
      <c r="F428" s="518" t="s">
        <v>144</v>
      </c>
      <c r="G428" s="518" t="s">
        <v>21007</v>
      </c>
      <c r="H428" s="518" t="s">
        <v>5744</v>
      </c>
      <c r="I428" s="518" t="s">
        <v>5689</v>
      </c>
      <c r="J428" s="518" t="s">
        <v>5503</v>
      </c>
      <c r="K428" s="519" t="s">
        <v>21008</v>
      </c>
      <c r="L428" s="518" t="s">
        <v>5433</v>
      </c>
    </row>
    <row r="429" spans="1:12" ht="15.75">
      <c r="A429" s="518" t="s">
        <v>5685</v>
      </c>
      <c r="B429" s="518" t="s">
        <v>5686</v>
      </c>
      <c r="C429" s="518" t="s">
        <v>5687</v>
      </c>
      <c r="D429" s="518" t="s">
        <v>20942</v>
      </c>
      <c r="E429" s="519" t="s">
        <v>144</v>
      </c>
      <c r="F429" s="518" t="s">
        <v>144</v>
      </c>
      <c r="G429" s="518" t="s">
        <v>21009</v>
      </c>
      <c r="H429" s="518" t="s">
        <v>5745</v>
      </c>
      <c r="I429" s="518" t="s">
        <v>5689</v>
      </c>
      <c r="J429" s="518" t="s">
        <v>5432</v>
      </c>
      <c r="K429" s="519" t="s">
        <v>32128</v>
      </c>
      <c r="L429" s="518" t="s">
        <v>5433</v>
      </c>
    </row>
    <row r="430" spans="1:12" ht="15.75">
      <c r="A430" s="518" t="s">
        <v>5685</v>
      </c>
      <c r="B430" s="518" t="s">
        <v>5686</v>
      </c>
      <c r="C430" s="518" t="s">
        <v>5687</v>
      </c>
      <c r="D430" s="518" t="s">
        <v>20942</v>
      </c>
      <c r="E430" s="519" t="s">
        <v>144</v>
      </c>
      <c r="F430" s="518" t="s">
        <v>144</v>
      </c>
      <c r="G430" s="518" t="s">
        <v>21010</v>
      </c>
      <c r="H430" s="518" t="s">
        <v>5746</v>
      </c>
      <c r="I430" s="518" t="s">
        <v>5689</v>
      </c>
      <c r="J430" s="518" t="s">
        <v>5432</v>
      </c>
      <c r="K430" s="519" t="s">
        <v>32129</v>
      </c>
      <c r="L430" s="518" t="s">
        <v>5433</v>
      </c>
    </row>
    <row r="431" spans="1:12" ht="15.75">
      <c r="A431" s="518" t="s">
        <v>5685</v>
      </c>
      <c r="B431" s="518" t="s">
        <v>5686</v>
      </c>
      <c r="C431" s="518" t="s">
        <v>5687</v>
      </c>
      <c r="D431" s="518" t="s">
        <v>20942</v>
      </c>
      <c r="E431" s="519" t="s">
        <v>144</v>
      </c>
      <c r="F431" s="518" t="s">
        <v>144</v>
      </c>
      <c r="G431" s="518" t="s">
        <v>21011</v>
      </c>
      <c r="H431" s="518" t="s">
        <v>5747</v>
      </c>
      <c r="I431" s="518" t="s">
        <v>5689</v>
      </c>
      <c r="J431" s="518" t="s">
        <v>5432</v>
      </c>
      <c r="K431" s="519" t="s">
        <v>32130</v>
      </c>
      <c r="L431" s="518" t="s">
        <v>5433</v>
      </c>
    </row>
    <row r="432" spans="1:12" ht="15.75">
      <c r="A432" s="518" t="s">
        <v>5685</v>
      </c>
      <c r="B432" s="518" t="s">
        <v>5686</v>
      </c>
      <c r="C432" s="518" t="s">
        <v>5687</v>
      </c>
      <c r="D432" s="518" t="s">
        <v>20942</v>
      </c>
      <c r="E432" s="519" t="s">
        <v>144</v>
      </c>
      <c r="F432" s="518" t="s">
        <v>144</v>
      </c>
      <c r="G432" s="518" t="s">
        <v>21012</v>
      </c>
      <c r="H432" s="518" t="s">
        <v>5748</v>
      </c>
      <c r="I432" s="518" t="s">
        <v>5689</v>
      </c>
      <c r="J432" s="518" t="s">
        <v>5432</v>
      </c>
      <c r="K432" s="519" t="s">
        <v>32131</v>
      </c>
      <c r="L432" s="518" t="s">
        <v>5433</v>
      </c>
    </row>
    <row r="433" spans="1:12" ht="15.75">
      <c r="A433" s="518" t="s">
        <v>5685</v>
      </c>
      <c r="B433" s="518" t="s">
        <v>5686</v>
      </c>
      <c r="C433" s="518" t="s">
        <v>5687</v>
      </c>
      <c r="D433" s="518" t="s">
        <v>20942</v>
      </c>
      <c r="E433" s="519" t="s">
        <v>144</v>
      </c>
      <c r="F433" s="518" t="s">
        <v>144</v>
      </c>
      <c r="G433" s="518" t="s">
        <v>21013</v>
      </c>
      <c r="H433" s="518" t="s">
        <v>5749</v>
      </c>
      <c r="I433" s="518" t="s">
        <v>5689</v>
      </c>
      <c r="J433" s="518" t="s">
        <v>5432</v>
      </c>
      <c r="K433" s="519" t="s">
        <v>32132</v>
      </c>
      <c r="L433" s="518" t="s">
        <v>5433</v>
      </c>
    </row>
    <row r="434" spans="1:12" ht="15.75">
      <c r="A434" s="518" t="s">
        <v>5685</v>
      </c>
      <c r="B434" s="518" t="s">
        <v>5686</v>
      </c>
      <c r="C434" s="518" t="s">
        <v>5687</v>
      </c>
      <c r="D434" s="518" t="s">
        <v>20942</v>
      </c>
      <c r="E434" s="519" t="s">
        <v>144</v>
      </c>
      <c r="F434" s="518" t="s">
        <v>144</v>
      </c>
      <c r="G434" s="518" t="s">
        <v>21014</v>
      </c>
      <c r="H434" s="518" t="s">
        <v>5750</v>
      </c>
      <c r="I434" s="518" t="s">
        <v>5689</v>
      </c>
      <c r="J434" s="518" t="s">
        <v>5503</v>
      </c>
      <c r="K434" s="519" t="s">
        <v>26185</v>
      </c>
      <c r="L434" s="518" t="s">
        <v>5433</v>
      </c>
    </row>
    <row r="435" spans="1:12" ht="15.75">
      <c r="A435" s="518" t="s">
        <v>5685</v>
      </c>
      <c r="B435" s="518" t="s">
        <v>5686</v>
      </c>
      <c r="C435" s="518" t="s">
        <v>5687</v>
      </c>
      <c r="D435" s="518" t="s">
        <v>20942</v>
      </c>
      <c r="E435" s="519" t="s">
        <v>144</v>
      </c>
      <c r="F435" s="518" t="s">
        <v>144</v>
      </c>
      <c r="G435" s="518" t="s">
        <v>21015</v>
      </c>
      <c r="H435" s="518" t="s">
        <v>5751</v>
      </c>
      <c r="I435" s="518" t="s">
        <v>5689</v>
      </c>
      <c r="J435" s="518" t="s">
        <v>5432</v>
      </c>
      <c r="K435" s="519" t="s">
        <v>32133</v>
      </c>
      <c r="L435" s="518" t="s">
        <v>5433</v>
      </c>
    </row>
    <row r="436" spans="1:12" ht="15.75">
      <c r="A436" s="518" t="s">
        <v>5685</v>
      </c>
      <c r="B436" s="518" t="s">
        <v>5686</v>
      </c>
      <c r="C436" s="518" t="s">
        <v>5687</v>
      </c>
      <c r="D436" s="518" t="s">
        <v>20942</v>
      </c>
      <c r="E436" s="519" t="s">
        <v>144</v>
      </c>
      <c r="F436" s="518" t="s">
        <v>144</v>
      </c>
      <c r="G436" s="518" t="s">
        <v>21016</v>
      </c>
      <c r="H436" s="518" t="s">
        <v>5752</v>
      </c>
      <c r="I436" s="518" t="s">
        <v>5689</v>
      </c>
      <c r="J436" s="518" t="s">
        <v>5432</v>
      </c>
      <c r="K436" s="519" t="s">
        <v>32134</v>
      </c>
      <c r="L436" s="518" t="s">
        <v>5433</v>
      </c>
    </row>
    <row r="437" spans="1:12" ht="15.75">
      <c r="A437" s="518" t="s">
        <v>5685</v>
      </c>
      <c r="B437" s="518" t="s">
        <v>5686</v>
      </c>
      <c r="C437" s="518" t="s">
        <v>5687</v>
      </c>
      <c r="D437" s="518" t="s">
        <v>20942</v>
      </c>
      <c r="E437" s="519" t="s">
        <v>144</v>
      </c>
      <c r="F437" s="518" t="s">
        <v>144</v>
      </c>
      <c r="G437" s="518" t="s">
        <v>21017</v>
      </c>
      <c r="H437" s="518" t="s">
        <v>5753</v>
      </c>
      <c r="I437" s="518" t="s">
        <v>5689</v>
      </c>
      <c r="J437" s="518" t="s">
        <v>5432</v>
      </c>
      <c r="K437" s="519" t="s">
        <v>32135</v>
      </c>
      <c r="L437" s="518" t="s">
        <v>5433</v>
      </c>
    </row>
    <row r="438" spans="1:12" ht="15.75">
      <c r="A438" s="518" t="s">
        <v>5685</v>
      </c>
      <c r="B438" s="518" t="s">
        <v>5686</v>
      </c>
      <c r="C438" s="518" t="s">
        <v>5687</v>
      </c>
      <c r="D438" s="518" t="s">
        <v>20942</v>
      </c>
      <c r="E438" s="519" t="s">
        <v>144</v>
      </c>
      <c r="F438" s="518" t="s">
        <v>144</v>
      </c>
      <c r="G438" s="518" t="s">
        <v>21018</v>
      </c>
      <c r="H438" s="518" t="s">
        <v>5754</v>
      </c>
      <c r="I438" s="518" t="s">
        <v>5689</v>
      </c>
      <c r="J438" s="518" t="s">
        <v>5432</v>
      </c>
      <c r="K438" s="519" t="s">
        <v>15748</v>
      </c>
      <c r="L438" s="518" t="s">
        <v>5433</v>
      </c>
    </row>
    <row r="439" spans="1:12" ht="15.75">
      <c r="A439" s="518" t="s">
        <v>5685</v>
      </c>
      <c r="B439" s="518" t="s">
        <v>5686</v>
      </c>
      <c r="C439" s="518" t="s">
        <v>5687</v>
      </c>
      <c r="D439" s="518" t="s">
        <v>20942</v>
      </c>
      <c r="E439" s="519" t="s">
        <v>144</v>
      </c>
      <c r="F439" s="518" t="s">
        <v>144</v>
      </c>
      <c r="G439" s="518" t="s">
        <v>21019</v>
      </c>
      <c r="H439" s="518" t="s">
        <v>5755</v>
      </c>
      <c r="I439" s="518" t="s">
        <v>5689</v>
      </c>
      <c r="J439" s="518" t="s">
        <v>5503</v>
      </c>
      <c r="K439" s="519" t="s">
        <v>13838</v>
      </c>
      <c r="L439" s="518" t="s">
        <v>5433</v>
      </c>
    </row>
    <row r="440" spans="1:12" ht="15.75">
      <c r="A440" s="518" t="s">
        <v>5685</v>
      </c>
      <c r="B440" s="518" t="s">
        <v>5686</v>
      </c>
      <c r="C440" s="518" t="s">
        <v>5687</v>
      </c>
      <c r="D440" s="518" t="s">
        <v>20942</v>
      </c>
      <c r="E440" s="519" t="s">
        <v>144</v>
      </c>
      <c r="F440" s="518" t="s">
        <v>144</v>
      </c>
      <c r="G440" s="518" t="s">
        <v>21020</v>
      </c>
      <c r="H440" s="518" t="s">
        <v>5756</v>
      </c>
      <c r="I440" s="518" t="s">
        <v>5689</v>
      </c>
      <c r="J440" s="518" t="s">
        <v>5432</v>
      </c>
      <c r="K440" s="519" t="s">
        <v>32136</v>
      </c>
      <c r="L440" s="518" t="s">
        <v>5433</v>
      </c>
    </row>
    <row r="441" spans="1:12" ht="15.75">
      <c r="A441" s="518" t="s">
        <v>5685</v>
      </c>
      <c r="B441" s="518" t="s">
        <v>5686</v>
      </c>
      <c r="C441" s="518" t="s">
        <v>5687</v>
      </c>
      <c r="D441" s="518" t="s">
        <v>20942</v>
      </c>
      <c r="E441" s="519" t="s">
        <v>144</v>
      </c>
      <c r="F441" s="518" t="s">
        <v>144</v>
      </c>
      <c r="G441" s="518" t="s">
        <v>21021</v>
      </c>
      <c r="H441" s="518" t="s">
        <v>5757</v>
      </c>
      <c r="I441" s="518" t="s">
        <v>5689</v>
      </c>
      <c r="J441" s="518" t="s">
        <v>5503</v>
      </c>
      <c r="K441" s="519" t="s">
        <v>14625</v>
      </c>
      <c r="L441" s="518" t="s">
        <v>5433</v>
      </c>
    </row>
    <row r="442" spans="1:12" ht="15.75">
      <c r="A442" s="518" t="s">
        <v>5685</v>
      </c>
      <c r="B442" s="518" t="s">
        <v>5686</v>
      </c>
      <c r="C442" s="518" t="s">
        <v>5687</v>
      </c>
      <c r="D442" s="518" t="s">
        <v>20942</v>
      </c>
      <c r="E442" s="519" t="s">
        <v>144</v>
      </c>
      <c r="F442" s="518" t="s">
        <v>144</v>
      </c>
      <c r="G442" s="518" t="s">
        <v>21022</v>
      </c>
      <c r="H442" s="518" t="s">
        <v>5758</v>
      </c>
      <c r="I442" s="518" t="s">
        <v>5689</v>
      </c>
      <c r="J442" s="518" t="s">
        <v>5503</v>
      </c>
      <c r="K442" s="519" t="s">
        <v>32137</v>
      </c>
      <c r="L442" s="518" t="s">
        <v>5433</v>
      </c>
    </row>
    <row r="443" spans="1:12" ht="15.75">
      <c r="A443" s="518" t="s">
        <v>5685</v>
      </c>
      <c r="B443" s="518" t="s">
        <v>5686</v>
      </c>
      <c r="C443" s="518" t="s">
        <v>5687</v>
      </c>
      <c r="D443" s="518" t="s">
        <v>20942</v>
      </c>
      <c r="E443" s="519" t="s">
        <v>144</v>
      </c>
      <c r="F443" s="518" t="s">
        <v>144</v>
      </c>
      <c r="G443" s="518" t="s">
        <v>21024</v>
      </c>
      <c r="H443" s="518" t="s">
        <v>5759</v>
      </c>
      <c r="I443" s="518" t="s">
        <v>5689</v>
      </c>
      <c r="J443" s="518" t="s">
        <v>5503</v>
      </c>
      <c r="K443" s="519" t="s">
        <v>14103</v>
      </c>
      <c r="L443" s="518" t="s">
        <v>5433</v>
      </c>
    </row>
    <row r="444" spans="1:12" ht="15.75">
      <c r="A444" s="518" t="s">
        <v>5685</v>
      </c>
      <c r="B444" s="518" t="s">
        <v>5686</v>
      </c>
      <c r="C444" s="518" t="s">
        <v>5687</v>
      </c>
      <c r="D444" s="518" t="s">
        <v>20942</v>
      </c>
      <c r="E444" s="519" t="s">
        <v>144</v>
      </c>
      <c r="F444" s="518" t="s">
        <v>144</v>
      </c>
      <c r="G444" s="518" t="s">
        <v>21025</v>
      </c>
      <c r="H444" s="518" t="s">
        <v>5760</v>
      </c>
      <c r="I444" s="518" t="s">
        <v>5689</v>
      </c>
      <c r="J444" s="518" t="s">
        <v>5503</v>
      </c>
      <c r="K444" s="519" t="s">
        <v>14870</v>
      </c>
      <c r="L444" s="518" t="s">
        <v>5433</v>
      </c>
    </row>
    <row r="445" spans="1:12" ht="15.75">
      <c r="A445" s="518" t="s">
        <v>5685</v>
      </c>
      <c r="B445" s="518" t="s">
        <v>5686</v>
      </c>
      <c r="C445" s="518" t="s">
        <v>5687</v>
      </c>
      <c r="D445" s="518" t="s">
        <v>20942</v>
      </c>
      <c r="E445" s="519" t="s">
        <v>144</v>
      </c>
      <c r="F445" s="518" t="s">
        <v>144</v>
      </c>
      <c r="G445" s="518" t="s">
        <v>21026</v>
      </c>
      <c r="H445" s="518" t="s">
        <v>5761</v>
      </c>
      <c r="I445" s="518" t="s">
        <v>5689</v>
      </c>
      <c r="J445" s="518" t="s">
        <v>5503</v>
      </c>
      <c r="K445" s="519" t="s">
        <v>21027</v>
      </c>
      <c r="L445" s="518" t="s">
        <v>5433</v>
      </c>
    </row>
    <row r="446" spans="1:12" ht="15.75">
      <c r="A446" s="518" t="s">
        <v>5685</v>
      </c>
      <c r="B446" s="518" t="s">
        <v>5686</v>
      </c>
      <c r="C446" s="518" t="s">
        <v>5687</v>
      </c>
      <c r="D446" s="518" t="s">
        <v>20942</v>
      </c>
      <c r="E446" s="519" t="s">
        <v>144</v>
      </c>
      <c r="F446" s="518" t="s">
        <v>144</v>
      </c>
      <c r="G446" s="518" t="s">
        <v>21028</v>
      </c>
      <c r="H446" s="518" t="s">
        <v>5762</v>
      </c>
      <c r="I446" s="518" t="s">
        <v>5689</v>
      </c>
      <c r="J446" s="518" t="s">
        <v>5432</v>
      </c>
      <c r="K446" s="519" t="s">
        <v>26088</v>
      </c>
      <c r="L446" s="518" t="s">
        <v>5433</v>
      </c>
    </row>
    <row r="447" spans="1:12" ht="15.75">
      <c r="A447" s="518" t="s">
        <v>5685</v>
      </c>
      <c r="B447" s="518" t="s">
        <v>5686</v>
      </c>
      <c r="C447" s="518" t="s">
        <v>5687</v>
      </c>
      <c r="D447" s="518" t="s">
        <v>20942</v>
      </c>
      <c r="E447" s="519" t="s">
        <v>144</v>
      </c>
      <c r="F447" s="518" t="s">
        <v>144</v>
      </c>
      <c r="G447" s="518" t="s">
        <v>21030</v>
      </c>
      <c r="H447" s="518" t="s">
        <v>5763</v>
      </c>
      <c r="I447" s="518" t="s">
        <v>5689</v>
      </c>
      <c r="J447" s="518" t="s">
        <v>5432</v>
      </c>
      <c r="K447" s="519" t="s">
        <v>32138</v>
      </c>
      <c r="L447" s="518" t="s">
        <v>5433</v>
      </c>
    </row>
    <row r="448" spans="1:12" ht="15.75">
      <c r="A448" s="518" t="s">
        <v>5685</v>
      </c>
      <c r="B448" s="518" t="s">
        <v>5686</v>
      </c>
      <c r="C448" s="518" t="s">
        <v>5687</v>
      </c>
      <c r="D448" s="518" t="s">
        <v>20942</v>
      </c>
      <c r="E448" s="519" t="s">
        <v>144</v>
      </c>
      <c r="F448" s="518" t="s">
        <v>144</v>
      </c>
      <c r="G448" s="518" t="s">
        <v>21031</v>
      </c>
      <c r="H448" s="518" t="s">
        <v>5764</v>
      </c>
      <c r="I448" s="518" t="s">
        <v>5689</v>
      </c>
      <c r="J448" s="518" t="s">
        <v>5432</v>
      </c>
      <c r="K448" s="519" t="s">
        <v>32139</v>
      </c>
      <c r="L448" s="518" t="s">
        <v>5433</v>
      </c>
    </row>
    <row r="449" spans="1:12" ht="15.75">
      <c r="A449" s="518" t="s">
        <v>5685</v>
      </c>
      <c r="B449" s="518" t="s">
        <v>5686</v>
      </c>
      <c r="C449" s="518" t="s">
        <v>5687</v>
      </c>
      <c r="D449" s="518" t="s">
        <v>20942</v>
      </c>
      <c r="E449" s="519" t="s">
        <v>144</v>
      </c>
      <c r="F449" s="518" t="s">
        <v>144</v>
      </c>
      <c r="G449" s="518" t="s">
        <v>21032</v>
      </c>
      <c r="H449" s="518" t="s">
        <v>5765</v>
      </c>
      <c r="I449" s="518" t="s">
        <v>5689</v>
      </c>
      <c r="J449" s="518" t="s">
        <v>5432</v>
      </c>
      <c r="K449" s="519" t="s">
        <v>32140</v>
      </c>
      <c r="L449" s="518" t="s">
        <v>5433</v>
      </c>
    </row>
    <row r="450" spans="1:12" ht="15.75">
      <c r="A450" s="518" t="s">
        <v>5685</v>
      </c>
      <c r="B450" s="518" t="s">
        <v>5686</v>
      </c>
      <c r="C450" s="518" t="s">
        <v>5687</v>
      </c>
      <c r="D450" s="518" t="s">
        <v>20942</v>
      </c>
      <c r="E450" s="519" t="s">
        <v>144</v>
      </c>
      <c r="F450" s="518" t="s">
        <v>144</v>
      </c>
      <c r="G450" s="518" t="s">
        <v>21033</v>
      </c>
      <c r="H450" s="518" t="s">
        <v>5766</v>
      </c>
      <c r="I450" s="518" t="s">
        <v>5689</v>
      </c>
      <c r="J450" s="518" t="s">
        <v>5432</v>
      </c>
      <c r="K450" s="519" t="s">
        <v>32141</v>
      </c>
      <c r="L450" s="518" t="s">
        <v>5433</v>
      </c>
    </row>
    <row r="451" spans="1:12" ht="15.75">
      <c r="A451" s="518" t="s">
        <v>5685</v>
      </c>
      <c r="B451" s="518" t="s">
        <v>5686</v>
      </c>
      <c r="C451" s="518" t="s">
        <v>5687</v>
      </c>
      <c r="D451" s="518" t="s">
        <v>20942</v>
      </c>
      <c r="E451" s="519" t="s">
        <v>144</v>
      </c>
      <c r="F451" s="518" t="s">
        <v>144</v>
      </c>
      <c r="G451" s="518" t="s">
        <v>21034</v>
      </c>
      <c r="H451" s="518" t="s">
        <v>5767</v>
      </c>
      <c r="I451" s="518" t="s">
        <v>5689</v>
      </c>
      <c r="J451" s="518" t="s">
        <v>5432</v>
      </c>
      <c r="K451" s="519" t="s">
        <v>15689</v>
      </c>
      <c r="L451" s="518" t="s">
        <v>5433</v>
      </c>
    </row>
    <row r="452" spans="1:12" ht="15.75">
      <c r="A452" s="518" t="s">
        <v>5685</v>
      </c>
      <c r="B452" s="518" t="s">
        <v>5686</v>
      </c>
      <c r="C452" s="518" t="s">
        <v>5687</v>
      </c>
      <c r="D452" s="518" t="s">
        <v>20942</v>
      </c>
      <c r="E452" s="519" t="s">
        <v>144</v>
      </c>
      <c r="F452" s="518" t="s">
        <v>144</v>
      </c>
      <c r="G452" s="518" t="s">
        <v>21035</v>
      </c>
      <c r="H452" s="518" t="s">
        <v>5768</v>
      </c>
      <c r="I452" s="518" t="s">
        <v>5689</v>
      </c>
      <c r="J452" s="518" t="s">
        <v>5432</v>
      </c>
      <c r="K452" s="519" t="s">
        <v>16912</v>
      </c>
      <c r="L452" s="518" t="s">
        <v>5433</v>
      </c>
    </row>
    <row r="453" spans="1:12" ht="15.75">
      <c r="A453" s="518" t="s">
        <v>5685</v>
      </c>
      <c r="B453" s="518" t="s">
        <v>5686</v>
      </c>
      <c r="C453" s="518" t="s">
        <v>5687</v>
      </c>
      <c r="D453" s="518" t="s">
        <v>20942</v>
      </c>
      <c r="E453" s="519" t="s">
        <v>144</v>
      </c>
      <c r="F453" s="518" t="s">
        <v>144</v>
      </c>
      <c r="G453" s="518" t="s">
        <v>21036</v>
      </c>
      <c r="H453" s="518" t="s">
        <v>5769</v>
      </c>
      <c r="I453" s="518" t="s">
        <v>5689</v>
      </c>
      <c r="J453" s="518" t="s">
        <v>5432</v>
      </c>
      <c r="K453" s="519" t="s">
        <v>32142</v>
      </c>
      <c r="L453" s="518" t="s">
        <v>5433</v>
      </c>
    </row>
    <row r="454" spans="1:12" ht="15.75">
      <c r="A454" s="518" t="s">
        <v>5685</v>
      </c>
      <c r="B454" s="518" t="s">
        <v>5686</v>
      </c>
      <c r="C454" s="518" t="s">
        <v>5687</v>
      </c>
      <c r="D454" s="518" t="s">
        <v>20942</v>
      </c>
      <c r="E454" s="519" t="s">
        <v>144</v>
      </c>
      <c r="F454" s="518" t="s">
        <v>144</v>
      </c>
      <c r="G454" s="518" t="s">
        <v>21037</v>
      </c>
      <c r="H454" s="518" t="s">
        <v>5770</v>
      </c>
      <c r="I454" s="518" t="s">
        <v>5689</v>
      </c>
      <c r="J454" s="518" t="s">
        <v>5432</v>
      </c>
      <c r="K454" s="519" t="s">
        <v>32143</v>
      </c>
      <c r="L454" s="518" t="s">
        <v>5433</v>
      </c>
    </row>
    <row r="455" spans="1:12" ht="15.75">
      <c r="A455" s="518" t="s">
        <v>5685</v>
      </c>
      <c r="B455" s="518" t="s">
        <v>5686</v>
      </c>
      <c r="C455" s="518" t="s">
        <v>5687</v>
      </c>
      <c r="D455" s="518" t="s">
        <v>20942</v>
      </c>
      <c r="E455" s="519" t="s">
        <v>144</v>
      </c>
      <c r="F455" s="518" t="s">
        <v>144</v>
      </c>
      <c r="G455" s="518" t="s">
        <v>21039</v>
      </c>
      <c r="H455" s="518" t="s">
        <v>5771</v>
      </c>
      <c r="I455" s="518" t="s">
        <v>5689</v>
      </c>
      <c r="J455" s="518" t="s">
        <v>5432</v>
      </c>
      <c r="K455" s="519" t="s">
        <v>20325</v>
      </c>
      <c r="L455" s="518" t="s">
        <v>5433</v>
      </c>
    </row>
    <row r="456" spans="1:12" ht="15.75">
      <c r="A456" s="518" t="s">
        <v>5685</v>
      </c>
      <c r="B456" s="518" t="s">
        <v>5686</v>
      </c>
      <c r="C456" s="518" t="s">
        <v>5687</v>
      </c>
      <c r="D456" s="518" t="s">
        <v>20942</v>
      </c>
      <c r="E456" s="519" t="s">
        <v>144</v>
      </c>
      <c r="F456" s="518" t="s">
        <v>144</v>
      </c>
      <c r="G456" s="518" t="s">
        <v>21040</v>
      </c>
      <c r="H456" s="518" t="s">
        <v>5772</v>
      </c>
      <c r="I456" s="518" t="s">
        <v>5689</v>
      </c>
      <c r="J456" s="518" t="s">
        <v>5432</v>
      </c>
      <c r="K456" s="519" t="s">
        <v>32144</v>
      </c>
      <c r="L456" s="518" t="s">
        <v>5433</v>
      </c>
    </row>
    <row r="457" spans="1:12" ht="15.75">
      <c r="A457" s="518" t="s">
        <v>5685</v>
      </c>
      <c r="B457" s="518" t="s">
        <v>5686</v>
      </c>
      <c r="C457" s="518" t="s">
        <v>5687</v>
      </c>
      <c r="D457" s="518" t="s">
        <v>20942</v>
      </c>
      <c r="E457" s="519" t="s">
        <v>144</v>
      </c>
      <c r="F457" s="518" t="s">
        <v>144</v>
      </c>
      <c r="G457" s="518" t="s">
        <v>21041</v>
      </c>
      <c r="H457" s="518" t="s">
        <v>5773</v>
      </c>
      <c r="I457" s="518" t="s">
        <v>5689</v>
      </c>
      <c r="J457" s="518" t="s">
        <v>5432</v>
      </c>
      <c r="K457" s="519" t="s">
        <v>18099</v>
      </c>
      <c r="L457" s="518" t="s">
        <v>5433</v>
      </c>
    </row>
    <row r="458" spans="1:12" ht="15.75">
      <c r="A458" s="518" t="s">
        <v>5685</v>
      </c>
      <c r="B458" s="518" t="s">
        <v>5686</v>
      </c>
      <c r="C458" s="518" t="s">
        <v>5687</v>
      </c>
      <c r="D458" s="518" t="s">
        <v>20942</v>
      </c>
      <c r="E458" s="519" t="s">
        <v>144</v>
      </c>
      <c r="F458" s="518" t="s">
        <v>144</v>
      </c>
      <c r="G458" s="518" t="s">
        <v>21042</v>
      </c>
      <c r="H458" s="518" t="s">
        <v>5774</v>
      </c>
      <c r="I458" s="518" t="s">
        <v>5689</v>
      </c>
      <c r="J458" s="518" t="s">
        <v>5503</v>
      </c>
      <c r="K458" s="519" t="s">
        <v>32145</v>
      </c>
      <c r="L458" s="518" t="s">
        <v>5433</v>
      </c>
    </row>
    <row r="459" spans="1:12" ht="15.75">
      <c r="A459" s="518" t="s">
        <v>5685</v>
      </c>
      <c r="B459" s="518" t="s">
        <v>5686</v>
      </c>
      <c r="C459" s="518" t="s">
        <v>5687</v>
      </c>
      <c r="D459" s="518" t="s">
        <v>20942</v>
      </c>
      <c r="E459" s="519" t="s">
        <v>144</v>
      </c>
      <c r="F459" s="518" t="s">
        <v>144</v>
      </c>
      <c r="G459" s="518" t="s">
        <v>21043</v>
      </c>
      <c r="H459" s="518" t="s">
        <v>5775</v>
      </c>
      <c r="I459" s="518" t="s">
        <v>5689</v>
      </c>
      <c r="J459" s="518" t="s">
        <v>5432</v>
      </c>
      <c r="K459" s="519" t="s">
        <v>32146</v>
      </c>
      <c r="L459" s="518" t="s">
        <v>5433</v>
      </c>
    </row>
    <row r="460" spans="1:12" ht="15.75">
      <c r="A460" s="518" t="s">
        <v>5685</v>
      </c>
      <c r="B460" s="518" t="s">
        <v>5686</v>
      </c>
      <c r="C460" s="518" t="s">
        <v>5687</v>
      </c>
      <c r="D460" s="518" t="s">
        <v>20942</v>
      </c>
      <c r="E460" s="519" t="s">
        <v>144</v>
      </c>
      <c r="F460" s="518" t="s">
        <v>144</v>
      </c>
      <c r="G460" s="518" t="s">
        <v>21044</v>
      </c>
      <c r="H460" s="518" t="s">
        <v>5776</v>
      </c>
      <c r="I460" s="518" t="s">
        <v>5689</v>
      </c>
      <c r="J460" s="518" t="s">
        <v>5432</v>
      </c>
      <c r="K460" s="519" t="s">
        <v>14250</v>
      </c>
      <c r="L460" s="518" t="s">
        <v>5433</v>
      </c>
    </row>
    <row r="461" spans="1:12" ht="15.75">
      <c r="A461" s="518" t="s">
        <v>5685</v>
      </c>
      <c r="B461" s="518" t="s">
        <v>5686</v>
      </c>
      <c r="C461" s="518" t="s">
        <v>5687</v>
      </c>
      <c r="D461" s="518" t="s">
        <v>20942</v>
      </c>
      <c r="E461" s="519" t="s">
        <v>144</v>
      </c>
      <c r="F461" s="518" t="s">
        <v>144</v>
      </c>
      <c r="G461" s="518" t="s">
        <v>21045</v>
      </c>
      <c r="H461" s="518" t="s">
        <v>5777</v>
      </c>
      <c r="I461" s="518" t="s">
        <v>5689</v>
      </c>
      <c r="J461" s="518" t="s">
        <v>5432</v>
      </c>
      <c r="K461" s="519" t="s">
        <v>32147</v>
      </c>
      <c r="L461" s="518" t="s">
        <v>5433</v>
      </c>
    </row>
    <row r="462" spans="1:12" ht="15.75">
      <c r="A462" s="518" t="s">
        <v>5685</v>
      </c>
      <c r="B462" s="518" t="s">
        <v>5686</v>
      </c>
      <c r="C462" s="518" t="s">
        <v>5687</v>
      </c>
      <c r="D462" s="518" t="s">
        <v>20942</v>
      </c>
      <c r="E462" s="519" t="s">
        <v>144</v>
      </c>
      <c r="F462" s="518" t="s">
        <v>144</v>
      </c>
      <c r="G462" s="518" t="s">
        <v>21046</v>
      </c>
      <c r="H462" s="518" t="s">
        <v>5778</v>
      </c>
      <c r="I462" s="518" t="s">
        <v>5689</v>
      </c>
      <c r="J462" s="518" t="s">
        <v>5432</v>
      </c>
      <c r="K462" s="519" t="s">
        <v>32148</v>
      </c>
      <c r="L462" s="518" t="s">
        <v>5433</v>
      </c>
    </row>
    <row r="463" spans="1:12" ht="15.75">
      <c r="A463" s="518" t="s">
        <v>5685</v>
      </c>
      <c r="B463" s="518" t="s">
        <v>5686</v>
      </c>
      <c r="C463" s="518" t="s">
        <v>5687</v>
      </c>
      <c r="D463" s="518" t="s">
        <v>20942</v>
      </c>
      <c r="E463" s="519" t="s">
        <v>144</v>
      </c>
      <c r="F463" s="518" t="s">
        <v>144</v>
      </c>
      <c r="G463" s="518" t="s">
        <v>21047</v>
      </c>
      <c r="H463" s="518" t="s">
        <v>5779</v>
      </c>
      <c r="I463" s="518" t="s">
        <v>5689</v>
      </c>
      <c r="J463" s="518" t="s">
        <v>5503</v>
      </c>
      <c r="K463" s="519" t="s">
        <v>21066</v>
      </c>
      <c r="L463" s="518" t="s">
        <v>5433</v>
      </c>
    </row>
    <row r="464" spans="1:12" ht="15.75">
      <c r="A464" s="518" t="s">
        <v>5685</v>
      </c>
      <c r="B464" s="518" t="s">
        <v>5686</v>
      </c>
      <c r="C464" s="518" t="s">
        <v>5687</v>
      </c>
      <c r="D464" s="518" t="s">
        <v>20942</v>
      </c>
      <c r="E464" s="519" t="s">
        <v>144</v>
      </c>
      <c r="F464" s="518" t="s">
        <v>144</v>
      </c>
      <c r="G464" s="518" t="s">
        <v>21049</v>
      </c>
      <c r="H464" s="518" t="s">
        <v>5780</v>
      </c>
      <c r="I464" s="518" t="s">
        <v>5689</v>
      </c>
      <c r="J464" s="518" t="s">
        <v>5432</v>
      </c>
      <c r="K464" s="519" t="s">
        <v>29859</v>
      </c>
      <c r="L464" s="518" t="s">
        <v>5433</v>
      </c>
    </row>
    <row r="465" spans="1:12" ht="15.75">
      <c r="A465" s="518" t="s">
        <v>5685</v>
      </c>
      <c r="B465" s="518" t="s">
        <v>5686</v>
      </c>
      <c r="C465" s="518" t="s">
        <v>5687</v>
      </c>
      <c r="D465" s="518" t="s">
        <v>20942</v>
      </c>
      <c r="E465" s="519" t="s">
        <v>144</v>
      </c>
      <c r="F465" s="518" t="s">
        <v>144</v>
      </c>
      <c r="G465" s="518" t="s">
        <v>21051</v>
      </c>
      <c r="H465" s="518" t="s">
        <v>5781</v>
      </c>
      <c r="I465" s="518" t="s">
        <v>5689</v>
      </c>
      <c r="J465" s="518" t="s">
        <v>5432</v>
      </c>
      <c r="K465" s="519" t="s">
        <v>32149</v>
      </c>
      <c r="L465" s="518" t="s">
        <v>5433</v>
      </c>
    </row>
    <row r="466" spans="1:12" ht="15.75">
      <c r="A466" s="518" t="s">
        <v>5685</v>
      </c>
      <c r="B466" s="518" t="s">
        <v>5686</v>
      </c>
      <c r="C466" s="518" t="s">
        <v>5687</v>
      </c>
      <c r="D466" s="518" t="s">
        <v>20942</v>
      </c>
      <c r="E466" s="519" t="s">
        <v>144</v>
      </c>
      <c r="F466" s="518" t="s">
        <v>144</v>
      </c>
      <c r="G466" s="518" t="s">
        <v>21052</v>
      </c>
      <c r="H466" s="518" t="s">
        <v>5782</v>
      </c>
      <c r="I466" s="518" t="s">
        <v>5689</v>
      </c>
      <c r="J466" s="518" t="s">
        <v>5503</v>
      </c>
      <c r="K466" s="519" t="s">
        <v>19296</v>
      </c>
      <c r="L466" s="518" t="s">
        <v>5433</v>
      </c>
    </row>
    <row r="467" spans="1:12" ht="15.75">
      <c r="A467" s="518" t="s">
        <v>5685</v>
      </c>
      <c r="B467" s="518" t="s">
        <v>5686</v>
      </c>
      <c r="C467" s="518" t="s">
        <v>5687</v>
      </c>
      <c r="D467" s="518" t="s">
        <v>20942</v>
      </c>
      <c r="E467" s="519" t="s">
        <v>144</v>
      </c>
      <c r="F467" s="518" t="s">
        <v>144</v>
      </c>
      <c r="G467" s="518" t="s">
        <v>21053</v>
      </c>
      <c r="H467" s="518" t="s">
        <v>5783</v>
      </c>
      <c r="I467" s="518" t="s">
        <v>5689</v>
      </c>
      <c r="J467" s="518" t="s">
        <v>5503</v>
      </c>
      <c r="K467" s="519" t="s">
        <v>15954</v>
      </c>
      <c r="L467" s="518" t="s">
        <v>5433</v>
      </c>
    </row>
    <row r="468" spans="1:12" ht="15.75">
      <c r="A468" s="518" t="s">
        <v>5685</v>
      </c>
      <c r="B468" s="518" t="s">
        <v>5686</v>
      </c>
      <c r="C468" s="518" t="s">
        <v>5687</v>
      </c>
      <c r="D468" s="518" t="s">
        <v>20942</v>
      </c>
      <c r="E468" s="519" t="s">
        <v>144</v>
      </c>
      <c r="F468" s="518" t="s">
        <v>144</v>
      </c>
      <c r="G468" s="518" t="s">
        <v>21054</v>
      </c>
      <c r="H468" s="518" t="s">
        <v>5784</v>
      </c>
      <c r="I468" s="518" t="s">
        <v>5689</v>
      </c>
      <c r="J468" s="518" t="s">
        <v>5503</v>
      </c>
      <c r="K468" s="519" t="s">
        <v>32150</v>
      </c>
      <c r="L468" s="518" t="s">
        <v>5433</v>
      </c>
    </row>
    <row r="469" spans="1:12" ht="15.75">
      <c r="A469" s="518" t="s">
        <v>5685</v>
      </c>
      <c r="B469" s="518" t="s">
        <v>5686</v>
      </c>
      <c r="C469" s="518" t="s">
        <v>5687</v>
      </c>
      <c r="D469" s="518" t="s">
        <v>20942</v>
      </c>
      <c r="E469" s="519" t="s">
        <v>144</v>
      </c>
      <c r="F469" s="518" t="s">
        <v>144</v>
      </c>
      <c r="G469" s="518" t="s">
        <v>21055</v>
      </c>
      <c r="H469" s="518" t="s">
        <v>5785</v>
      </c>
      <c r="I469" s="518" t="s">
        <v>5689</v>
      </c>
      <c r="J469" s="518" t="s">
        <v>5503</v>
      </c>
      <c r="K469" s="519" t="s">
        <v>32151</v>
      </c>
      <c r="L469" s="518" t="s">
        <v>5433</v>
      </c>
    </row>
    <row r="470" spans="1:12" ht="15.75">
      <c r="A470" s="518" t="s">
        <v>5685</v>
      </c>
      <c r="B470" s="518" t="s">
        <v>5686</v>
      </c>
      <c r="C470" s="518" t="s">
        <v>5687</v>
      </c>
      <c r="D470" s="518" t="s">
        <v>20942</v>
      </c>
      <c r="E470" s="519" t="s">
        <v>144</v>
      </c>
      <c r="F470" s="518" t="s">
        <v>144</v>
      </c>
      <c r="G470" s="518" t="s">
        <v>21057</v>
      </c>
      <c r="H470" s="518" t="s">
        <v>5786</v>
      </c>
      <c r="I470" s="518" t="s">
        <v>5689</v>
      </c>
      <c r="J470" s="518" t="s">
        <v>5432</v>
      </c>
      <c r="K470" s="519" t="s">
        <v>32152</v>
      </c>
      <c r="L470" s="518" t="s">
        <v>5433</v>
      </c>
    </row>
    <row r="471" spans="1:12" ht="15.75">
      <c r="A471" s="518" t="s">
        <v>5685</v>
      </c>
      <c r="B471" s="518" t="s">
        <v>5686</v>
      </c>
      <c r="C471" s="518" t="s">
        <v>5687</v>
      </c>
      <c r="D471" s="518" t="s">
        <v>20942</v>
      </c>
      <c r="E471" s="519" t="s">
        <v>144</v>
      </c>
      <c r="F471" s="518" t="s">
        <v>144</v>
      </c>
      <c r="G471" s="518" t="s">
        <v>21058</v>
      </c>
      <c r="H471" s="518" t="s">
        <v>5787</v>
      </c>
      <c r="I471" s="518" t="s">
        <v>5689</v>
      </c>
      <c r="J471" s="518" t="s">
        <v>5432</v>
      </c>
      <c r="K471" s="519" t="s">
        <v>32153</v>
      </c>
      <c r="L471" s="518" t="s">
        <v>5433</v>
      </c>
    </row>
    <row r="472" spans="1:12" ht="15.75">
      <c r="A472" s="518" t="s">
        <v>5685</v>
      </c>
      <c r="B472" s="518" t="s">
        <v>5686</v>
      </c>
      <c r="C472" s="518" t="s">
        <v>5687</v>
      </c>
      <c r="D472" s="518" t="s">
        <v>20942</v>
      </c>
      <c r="E472" s="519" t="s">
        <v>144</v>
      </c>
      <c r="F472" s="518" t="s">
        <v>144</v>
      </c>
      <c r="G472" s="518" t="s">
        <v>21059</v>
      </c>
      <c r="H472" s="518" t="s">
        <v>5788</v>
      </c>
      <c r="I472" s="518" t="s">
        <v>5689</v>
      </c>
      <c r="J472" s="518" t="s">
        <v>5432</v>
      </c>
      <c r="K472" s="519" t="s">
        <v>16642</v>
      </c>
      <c r="L472" s="518" t="s">
        <v>5433</v>
      </c>
    </row>
    <row r="473" spans="1:12" ht="15.75">
      <c r="A473" s="518" t="s">
        <v>5685</v>
      </c>
      <c r="B473" s="518" t="s">
        <v>5686</v>
      </c>
      <c r="C473" s="518" t="s">
        <v>5687</v>
      </c>
      <c r="D473" s="518" t="s">
        <v>20942</v>
      </c>
      <c r="E473" s="519" t="s">
        <v>144</v>
      </c>
      <c r="F473" s="518" t="s">
        <v>144</v>
      </c>
      <c r="G473" s="518" t="s">
        <v>21060</v>
      </c>
      <c r="H473" s="518" t="s">
        <v>5789</v>
      </c>
      <c r="I473" s="518" t="s">
        <v>5689</v>
      </c>
      <c r="J473" s="518" t="s">
        <v>5503</v>
      </c>
      <c r="K473" s="519" t="s">
        <v>25666</v>
      </c>
      <c r="L473" s="518" t="s">
        <v>5433</v>
      </c>
    </row>
    <row r="474" spans="1:12" ht="15.75">
      <c r="A474" s="518" t="s">
        <v>5685</v>
      </c>
      <c r="B474" s="518" t="s">
        <v>5686</v>
      </c>
      <c r="C474" s="518" t="s">
        <v>5687</v>
      </c>
      <c r="D474" s="518" t="s">
        <v>20942</v>
      </c>
      <c r="E474" s="519" t="s">
        <v>144</v>
      </c>
      <c r="F474" s="518" t="s">
        <v>144</v>
      </c>
      <c r="G474" s="518" t="s">
        <v>21062</v>
      </c>
      <c r="H474" s="518" t="s">
        <v>5790</v>
      </c>
      <c r="I474" s="518" t="s">
        <v>5689</v>
      </c>
      <c r="J474" s="518" t="s">
        <v>5432</v>
      </c>
      <c r="K474" s="519" t="s">
        <v>32154</v>
      </c>
      <c r="L474" s="518" t="s">
        <v>5433</v>
      </c>
    </row>
    <row r="475" spans="1:12" ht="15.75">
      <c r="A475" s="518" t="s">
        <v>5685</v>
      </c>
      <c r="B475" s="518" t="s">
        <v>5686</v>
      </c>
      <c r="C475" s="518" t="s">
        <v>5687</v>
      </c>
      <c r="D475" s="518" t="s">
        <v>20942</v>
      </c>
      <c r="E475" s="519" t="s">
        <v>144</v>
      </c>
      <c r="F475" s="518" t="s">
        <v>144</v>
      </c>
      <c r="G475" s="518" t="s">
        <v>21063</v>
      </c>
      <c r="H475" s="518" t="s">
        <v>5791</v>
      </c>
      <c r="I475" s="518" t="s">
        <v>5689</v>
      </c>
      <c r="J475" s="518" t="s">
        <v>5503</v>
      </c>
      <c r="K475" s="519" t="s">
        <v>32155</v>
      </c>
      <c r="L475" s="518" t="s">
        <v>5433</v>
      </c>
    </row>
    <row r="476" spans="1:12" ht="15.75">
      <c r="A476" s="518" t="s">
        <v>5685</v>
      </c>
      <c r="B476" s="518" t="s">
        <v>5686</v>
      </c>
      <c r="C476" s="518" t="s">
        <v>5687</v>
      </c>
      <c r="D476" s="518" t="s">
        <v>20942</v>
      </c>
      <c r="E476" s="519" t="s">
        <v>144</v>
      </c>
      <c r="F476" s="518" t="s">
        <v>144</v>
      </c>
      <c r="G476" s="518" t="s">
        <v>21064</v>
      </c>
      <c r="H476" s="518" t="s">
        <v>5792</v>
      </c>
      <c r="I476" s="518" t="s">
        <v>5689</v>
      </c>
      <c r="J476" s="518" t="s">
        <v>5432</v>
      </c>
      <c r="K476" s="519" t="s">
        <v>29323</v>
      </c>
      <c r="L476" s="518" t="s">
        <v>5433</v>
      </c>
    </row>
    <row r="477" spans="1:12" ht="15.75">
      <c r="A477" s="518" t="s">
        <v>5685</v>
      </c>
      <c r="B477" s="518" t="s">
        <v>5686</v>
      </c>
      <c r="C477" s="518" t="s">
        <v>5687</v>
      </c>
      <c r="D477" s="518" t="s">
        <v>20942</v>
      </c>
      <c r="E477" s="519" t="s">
        <v>144</v>
      </c>
      <c r="F477" s="518" t="s">
        <v>144</v>
      </c>
      <c r="G477" s="518" t="s">
        <v>21065</v>
      </c>
      <c r="H477" s="518" t="s">
        <v>5793</v>
      </c>
      <c r="I477" s="518" t="s">
        <v>5689</v>
      </c>
      <c r="J477" s="518" t="s">
        <v>5432</v>
      </c>
      <c r="K477" s="519" t="s">
        <v>26236</v>
      </c>
      <c r="L477" s="518" t="s">
        <v>5433</v>
      </c>
    </row>
    <row r="478" spans="1:12" ht="15.75">
      <c r="A478" s="518" t="s">
        <v>5685</v>
      </c>
      <c r="B478" s="518" t="s">
        <v>5686</v>
      </c>
      <c r="C478" s="518" t="s">
        <v>5687</v>
      </c>
      <c r="D478" s="518" t="s">
        <v>20942</v>
      </c>
      <c r="E478" s="519" t="s">
        <v>144</v>
      </c>
      <c r="F478" s="518" t="s">
        <v>144</v>
      </c>
      <c r="G478" s="518" t="s">
        <v>21067</v>
      </c>
      <c r="H478" s="518" t="s">
        <v>5794</v>
      </c>
      <c r="I478" s="518" t="s">
        <v>5689</v>
      </c>
      <c r="J478" s="518" t="s">
        <v>5432</v>
      </c>
      <c r="K478" s="519" t="s">
        <v>32156</v>
      </c>
      <c r="L478" s="518" t="s">
        <v>5433</v>
      </c>
    </row>
    <row r="479" spans="1:12" ht="15.75">
      <c r="A479" s="518" t="s">
        <v>5685</v>
      </c>
      <c r="B479" s="518" t="s">
        <v>5686</v>
      </c>
      <c r="C479" s="518" t="s">
        <v>5687</v>
      </c>
      <c r="D479" s="518" t="s">
        <v>20942</v>
      </c>
      <c r="E479" s="519" t="s">
        <v>144</v>
      </c>
      <c r="F479" s="518" t="s">
        <v>144</v>
      </c>
      <c r="G479" s="518" t="s">
        <v>21068</v>
      </c>
      <c r="H479" s="518" t="s">
        <v>5795</v>
      </c>
      <c r="I479" s="518" t="s">
        <v>5689</v>
      </c>
      <c r="J479" s="518" t="s">
        <v>5432</v>
      </c>
      <c r="K479" s="519" t="s">
        <v>32157</v>
      </c>
      <c r="L479" s="518" t="s">
        <v>5433</v>
      </c>
    </row>
    <row r="480" spans="1:12" ht="15.75">
      <c r="A480" s="518" t="s">
        <v>5685</v>
      </c>
      <c r="B480" s="518" t="s">
        <v>5686</v>
      </c>
      <c r="C480" s="518" t="s">
        <v>5687</v>
      </c>
      <c r="D480" s="518" t="s">
        <v>20942</v>
      </c>
      <c r="E480" s="519" t="s">
        <v>144</v>
      </c>
      <c r="F480" s="518" t="s">
        <v>144</v>
      </c>
      <c r="G480" s="518" t="s">
        <v>21069</v>
      </c>
      <c r="H480" s="518" t="s">
        <v>5796</v>
      </c>
      <c r="I480" s="518" t="s">
        <v>5689</v>
      </c>
      <c r="J480" s="518" t="s">
        <v>5432</v>
      </c>
      <c r="K480" s="519" t="s">
        <v>32158</v>
      </c>
      <c r="L480" s="518" t="s">
        <v>5433</v>
      </c>
    </row>
    <row r="481" spans="1:12" ht="15.75">
      <c r="A481" s="518" t="s">
        <v>5685</v>
      </c>
      <c r="B481" s="518" t="s">
        <v>5686</v>
      </c>
      <c r="C481" s="518" t="s">
        <v>5687</v>
      </c>
      <c r="D481" s="518" t="s">
        <v>20942</v>
      </c>
      <c r="E481" s="519" t="s">
        <v>144</v>
      </c>
      <c r="F481" s="518" t="s">
        <v>144</v>
      </c>
      <c r="G481" s="518" t="s">
        <v>21071</v>
      </c>
      <c r="H481" s="518" t="s">
        <v>5797</v>
      </c>
      <c r="I481" s="518" t="s">
        <v>5689</v>
      </c>
      <c r="J481" s="518" t="s">
        <v>5432</v>
      </c>
      <c r="K481" s="519" t="s">
        <v>32159</v>
      </c>
      <c r="L481" s="518" t="s">
        <v>5433</v>
      </c>
    </row>
    <row r="482" spans="1:12" ht="15.75">
      <c r="A482" s="518" t="s">
        <v>5685</v>
      </c>
      <c r="B482" s="518" t="s">
        <v>5686</v>
      </c>
      <c r="C482" s="518" t="s">
        <v>5687</v>
      </c>
      <c r="D482" s="518" t="s">
        <v>20942</v>
      </c>
      <c r="E482" s="519" t="s">
        <v>144</v>
      </c>
      <c r="F482" s="518" t="s">
        <v>144</v>
      </c>
      <c r="G482" s="518" t="s">
        <v>21073</v>
      </c>
      <c r="H482" s="518" t="s">
        <v>5798</v>
      </c>
      <c r="I482" s="518" t="s">
        <v>5689</v>
      </c>
      <c r="J482" s="518" t="s">
        <v>5432</v>
      </c>
      <c r="K482" s="519" t="s">
        <v>32160</v>
      </c>
      <c r="L482" s="518" t="s">
        <v>5433</v>
      </c>
    </row>
    <row r="483" spans="1:12" ht="15.75">
      <c r="A483" s="518" t="s">
        <v>5685</v>
      </c>
      <c r="B483" s="518" t="s">
        <v>5686</v>
      </c>
      <c r="C483" s="518" t="s">
        <v>5687</v>
      </c>
      <c r="D483" s="518" t="s">
        <v>20942</v>
      </c>
      <c r="E483" s="519" t="s">
        <v>144</v>
      </c>
      <c r="F483" s="518" t="s">
        <v>144</v>
      </c>
      <c r="G483" s="518" t="s">
        <v>21074</v>
      </c>
      <c r="H483" s="518" t="s">
        <v>5799</v>
      </c>
      <c r="I483" s="518" t="s">
        <v>5689</v>
      </c>
      <c r="J483" s="518" t="s">
        <v>5432</v>
      </c>
      <c r="K483" s="519" t="s">
        <v>32161</v>
      </c>
      <c r="L483" s="518" t="s">
        <v>5433</v>
      </c>
    </row>
    <row r="484" spans="1:12" ht="15.75">
      <c r="A484" s="518" t="s">
        <v>5685</v>
      </c>
      <c r="B484" s="518" t="s">
        <v>5686</v>
      </c>
      <c r="C484" s="518" t="s">
        <v>5687</v>
      </c>
      <c r="D484" s="518" t="s">
        <v>20942</v>
      </c>
      <c r="E484" s="519" t="s">
        <v>144</v>
      </c>
      <c r="F484" s="518" t="s">
        <v>144</v>
      </c>
      <c r="G484" s="518" t="s">
        <v>21075</v>
      </c>
      <c r="H484" s="518" t="s">
        <v>5800</v>
      </c>
      <c r="I484" s="518" t="s">
        <v>5689</v>
      </c>
      <c r="J484" s="518" t="s">
        <v>5432</v>
      </c>
      <c r="K484" s="519" t="s">
        <v>32162</v>
      </c>
      <c r="L484" s="518" t="s">
        <v>5433</v>
      </c>
    </row>
    <row r="485" spans="1:12" ht="15.75">
      <c r="A485" s="518" t="s">
        <v>5685</v>
      </c>
      <c r="B485" s="518" t="s">
        <v>5686</v>
      </c>
      <c r="C485" s="518" t="s">
        <v>5687</v>
      </c>
      <c r="D485" s="518" t="s">
        <v>20942</v>
      </c>
      <c r="E485" s="519" t="s">
        <v>144</v>
      </c>
      <c r="F485" s="518" t="s">
        <v>144</v>
      </c>
      <c r="G485" s="518" t="s">
        <v>21076</v>
      </c>
      <c r="H485" s="518" t="s">
        <v>5801</v>
      </c>
      <c r="I485" s="518" t="s">
        <v>5689</v>
      </c>
      <c r="J485" s="518" t="s">
        <v>5432</v>
      </c>
      <c r="K485" s="519" t="s">
        <v>18195</v>
      </c>
      <c r="L485" s="518" t="s">
        <v>5433</v>
      </c>
    </row>
    <row r="486" spans="1:12" ht="15.75">
      <c r="A486" s="518" t="s">
        <v>5685</v>
      </c>
      <c r="B486" s="518" t="s">
        <v>5686</v>
      </c>
      <c r="C486" s="518" t="s">
        <v>5687</v>
      </c>
      <c r="D486" s="518" t="s">
        <v>20942</v>
      </c>
      <c r="E486" s="519" t="s">
        <v>144</v>
      </c>
      <c r="F486" s="518" t="s">
        <v>144</v>
      </c>
      <c r="G486" s="518" t="s">
        <v>21077</v>
      </c>
      <c r="H486" s="518" t="s">
        <v>5802</v>
      </c>
      <c r="I486" s="518" t="s">
        <v>5689</v>
      </c>
      <c r="J486" s="518" t="s">
        <v>5432</v>
      </c>
      <c r="K486" s="519" t="s">
        <v>32163</v>
      </c>
      <c r="L486" s="518" t="s">
        <v>5433</v>
      </c>
    </row>
    <row r="487" spans="1:12" ht="15.75">
      <c r="A487" s="518" t="s">
        <v>5685</v>
      </c>
      <c r="B487" s="518" t="s">
        <v>5686</v>
      </c>
      <c r="C487" s="518" t="s">
        <v>5687</v>
      </c>
      <c r="D487" s="518" t="s">
        <v>20942</v>
      </c>
      <c r="E487" s="519" t="s">
        <v>144</v>
      </c>
      <c r="F487" s="518" t="s">
        <v>144</v>
      </c>
      <c r="G487" s="518" t="s">
        <v>21078</v>
      </c>
      <c r="H487" s="518" t="s">
        <v>5803</v>
      </c>
      <c r="I487" s="518" t="s">
        <v>5689</v>
      </c>
      <c r="J487" s="518" t="s">
        <v>5432</v>
      </c>
      <c r="K487" s="519" t="s">
        <v>32164</v>
      </c>
      <c r="L487" s="518" t="s">
        <v>5433</v>
      </c>
    </row>
    <row r="488" spans="1:12" ht="15.75">
      <c r="A488" s="518" t="s">
        <v>5685</v>
      </c>
      <c r="B488" s="518" t="s">
        <v>5686</v>
      </c>
      <c r="C488" s="518" t="s">
        <v>5687</v>
      </c>
      <c r="D488" s="518" t="s">
        <v>20942</v>
      </c>
      <c r="E488" s="519" t="s">
        <v>144</v>
      </c>
      <c r="F488" s="518" t="s">
        <v>144</v>
      </c>
      <c r="G488" s="518" t="s">
        <v>21079</v>
      </c>
      <c r="H488" s="518" t="s">
        <v>5804</v>
      </c>
      <c r="I488" s="518" t="s">
        <v>5689</v>
      </c>
      <c r="J488" s="518" t="s">
        <v>5432</v>
      </c>
      <c r="K488" s="519" t="s">
        <v>32165</v>
      </c>
      <c r="L488" s="518" t="s">
        <v>5433</v>
      </c>
    </row>
    <row r="489" spans="1:12" ht="15.75">
      <c r="A489" s="518" t="s">
        <v>5685</v>
      </c>
      <c r="B489" s="518" t="s">
        <v>5686</v>
      </c>
      <c r="C489" s="518" t="s">
        <v>5687</v>
      </c>
      <c r="D489" s="518" t="s">
        <v>20942</v>
      </c>
      <c r="E489" s="519" t="s">
        <v>144</v>
      </c>
      <c r="F489" s="518" t="s">
        <v>144</v>
      </c>
      <c r="G489" s="518" t="s">
        <v>21080</v>
      </c>
      <c r="H489" s="518" t="s">
        <v>5805</v>
      </c>
      <c r="I489" s="518" t="s">
        <v>5689</v>
      </c>
      <c r="J489" s="518" t="s">
        <v>5432</v>
      </c>
      <c r="K489" s="519" t="s">
        <v>17721</v>
      </c>
      <c r="L489" s="518" t="s">
        <v>5433</v>
      </c>
    </row>
    <row r="490" spans="1:12" ht="15.75">
      <c r="A490" s="518" t="s">
        <v>5685</v>
      </c>
      <c r="B490" s="518" t="s">
        <v>5686</v>
      </c>
      <c r="C490" s="518" t="s">
        <v>5687</v>
      </c>
      <c r="D490" s="518" t="s">
        <v>20942</v>
      </c>
      <c r="E490" s="519" t="s">
        <v>144</v>
      </c>
      <c r="F490" s="518" t="s">
        <v>144</v>
      </c>
      <c r="G490" s="518" t="s">
        <v>21081</v>
      </c>
      <c r="H490" s="518" t="s">
        <v>5806</v>
      </c>
      <c r="I490" s="518" t="s">
        <v>5689</v>
      </c>
      <c r="J490" s="518" t="s">
        <v>5432</v>
      </c>
      <c r="K490" s="519" t="s">
        <v>32166</v>
      </c>
      <c r="L490" s="518" t="s">
        <v>5433</v>
      </c>
    </row>
    <row r="491" spans="1:12" ht="15.75">
      <c r="A491" s="518" t="s">
        <v>5685</v>
      </c>
      <c r="B491" s="518" t="s">
        <v>5686</v>
      </c>
      <c r="C491" s="518" t="s">
        <v>5687</v>
      </c>
      <c r="D491" s="518" t="s">
        <v>20942</v>
      </c>
      <c r="E491" s="519" t="s">
        <v>144</v>
      </c>
      <c r="F491" s="518" t="s">
        <v>144</v>
      </c>
      <c r="G491" s="518" t="s">
        <v>21082</v>
      </c>
      <c r="H491" s="518" t="s">
        <v>5808</v>
      </c>
      <c r="I491" s="518" t="s">
        <v>5689</v>
      </c>
      <c r="J491" s="518" t="s">
        <v>5503</v>
      </c>
      <c r="K491" s="519" t="s">
        <v>32167</v>
      </c>
      <c r="L491" s="518" t="s">
        <v>5433</v>
      </c>
    </row>
    <row r="492" spans="1:12" ht="15.75">
      <c r="A492" s="518" t="s">
        <v>5685</v>
      </c>
      <c r="B492" s="518" t="s">
        <v>5686</v>
      </c>
      <c r="C492" s="518" t="s">
        <v>5687</v>
      </c>
      <c r="D492" s="518" t="s">
        <v>20942</v>
      </c>
      <c r="E492" s="519" t="s">
        <v>144</v>
      </c>
      <c r="F492" s="518" t="s">
        <v>144</v>
      </c>
      <c r="G492" s="518" t="s">
        <v>21083</v>
      </c>
      <c r="H492" s="518" t="s">
        <v>5809</v>
      </c>
      <c r="I492" s="518" t="s">
        <v>5689</v>
      </c>
      <c r="J492" s="518" t="s">
        <v>5432</v>
      </c>
      <c r="K492" s="519" t="s">
        <v>13410</v>
      </c>
      <c r="L492" s="518" t="s">
        <v>5433</v>
      </c>
    </row>
    <row r="493" spans="1:12" ht="15.75">
      <c r="A493" s="518" t="s">
        <v>5685</v>
      </c>
      <c r="B493" s="518" t="s">
        <v>5686</v>
      </c>
      <c r="C493" s="518" t="s">
        <v>5687</v>
      </c>
      <c r="D493" s="518" t="s">
        <v>20942</v>
      </c>
      <c r="E493" s="519" t="s">
        <v>144</v>
      </c>
      <c r="F493" s="518" t="s">
        <v>144</v>
      </c>
      <c r="G493" s="518" t="s">
        <v>21085</v>
      </c>
      <c r="H493" s="518" t="s">
        <v>5810</v>
      </c>
      <c r="I493" s="518" t="s">
        <v>5689</v>
      </c>
      <c r="J493" s="518" t="s">
        <v>5432</v>
      </c>
      <c r="K493" s="519" t="s">
        <v>18963</v>
      </c>
      <c r="L493" s="518" t="s">
        <v>5433</v>
      </c>
    </row>
    <row r="494" spans="1:12" ht="15.75">
      <c r="A494" s="518" t="s">
        <v>5685</v>
      </c>
      <c r="B494" s="518" t="s">
        <v>5686</v>
      </c>
      <c r="C494" s="518" t="s">
        <v>5687</v>
      </c>
      <c r="D494" s="518" t="s">
        <v>20942</v>
      </c>
      <c r="E494" s="519" t="s">
        <v>144</v>
      </c>
      <c r="F494" s="518" t="s">
        <v>144</v>
      </c>
      <c r="G494" s="518" t="s">
        <v>21087</v>
      </c>
      <c r="H494" s="518" t="s">
        <v>5811</v>
      </c>
      <c r="I494" s="518" t="s">
        <v>5689</v>
      </c>
      <c r="J494" s="518" t="s">
        <v>5432</v>
      </c>
      <c r="K494" s="519" t="s">
        <v>16041</v>
      </c>
      <c r="L494" s="518" t="s">
        <v>5433</v>
      </c>
    </row>
    <row r="495" spans="1:12" ht="15.75">
      <c r="A495" s="518" t="s">
        <v>5685</v>
      </c>
      <c r="B495" s="518" t="s">
        <v>5686</v>
      </c>
      <c r="C495" s="518" t="s">
        <v>5687</v>
      </c>
      <c r="D495" s="518" t="s">
        <v>20942</v>
      </c>
      <c r="E495" s="519" t="s">
        <v>144</v>
      </c>
      <c r="F495" s="518" t="s">
        <v>144</v>
      </c>
      <c r="G495" s="518" t="s">
        <v>21088</v>
      </c>
      <c r="H495" s="518" t="s">
        <v>21089</v>
      </c>
      <c r="I495" s="518" t="s">
        <v>5689</v>
      </c>
      <c r="J495" s="518" t="s">
        <v>5432</v>
      </c>
      <c r="K495" s="519" t="s">
        <v>27148</v>
      </c>
      <c r="L495" s="518" t="s">
        <v>5433</v>
      </c>
    </row>
    <row r="496" spans="1:12" ht="15.75">
      <c r="A496" s="518" t="s">
        <v>5685</v>
      </c>
      <c r="B496" s="518" t="s">
        <v>5686</v>
      </c>
      <c r="C496" s="518" t="s">
        <v>5687</v>
      </c>
      <c r="D496" s="518" t="s">
        <v>20942</v>
      </c>
      <c r="E496" s="519" t="s">
        <v>144</v>
      </c>
      <c r="F496" s="518" t="s">
        <v>144</v>
      </c>
      <c r="G496" s="518" t="s">
        <v>21090</v>
      </c>
      <c r="H496" s="518" t="s">
        <v>5813</v>
      </c>
      <c r="I496" s="518" t="s">
        <v>5689</v>
      </c>
      <c r="J496" s="518" t="s">
        <v>5503</v>
      </c>
      <c r="K496" s="519" t="s">
        <v>32168</v>
      </c>
      <c r="L496" s="518" t="s">
        <v>5433</v>
      </c>
    </row>
    <row r="497" spans="1:12" ht="15.75">
      <c r="A497" s="518" t="s">
        <v>5685</v>
      </c>
      <c r="B497" s="518" t="s">
        <v>5686</v>
      </c>
      <c r="C497" s="518" t="s">
        <v>5687</v>
      </c>
      <c r="D497" s="518" t="s">
        <v>20942</v>
      </c>
      <c r="E497" s="519" t="s">
        <v>144</v>
      </c>
      <c r="F497" s="518" t="s">
        <v>144</v>
      </c>
      <c r="G497" s="518" t="s">
        <v>21091</v>
      </c>
      <c r="H497" s="518" t="s">
        <v>5814</v>
      </c>
      <c r="I497" s="518" t="s">
        <v>5689</v>
      </c>
      <c r="J497" s="518" t="s">
        <v>5432</v>
      </c>
      <c r="K497" s="519" t="s">
        <v>22428</v>
      </c>
      <c r="L497" s="518" t="s">
        <v>5433</v>
      </c>
    </row>
    <row r="498" spans="1:12" ht="15.75">
      <c r="A498" s="518" t="s">
        <v>5685</v>
      </c>
      <c r="B498" s="518" t="s">
        <v>5686</v>
      </c>
      <c r="C498" s="518" t="s">
        <v>5687</v>
      </c>
      <c r="D498" s="518" t="s">
        <v>20942</v>
      </c>
      <c r="E498" s="519" t="s">
        <v>144</v>
      </c>
      <c r="F498" s="518" t="s">
        <v>144</v>
      </c>
      <c r="G498" s="518" t="s">
        <v>21092</v>
      </c>
      <c r="H498" s="518" t="s">
        <v>5815</v>
      </c>
      <c r="I498" s="518" t="s">
        <v>5689</v>
      </c>
      <c r="J498" s="518" t="s">
        <v>5503</v>
      </c>
      <c r="K498" s="519" t="s">
        <v>22566</v>
      </c>
      <c r="L498" s="518" t="s">
        <v>5433</v>
      </c>
    </row>
    <row r="499" spans="1:12" ht="15.75">
      <c r="A499" s="518" t="s">
        <v>5685</v>
      </c>
      <c r="B499" s="518" t="s">
        <v>5686</v>
      </c>
      <c r="C499" s="518" t="s">
        <v>5687</v>
      </c>
      <c r="D499" s="518" t="s">
        <v>20942</v>
      </c>
      <c r="E499" s="519" t="s">
        <v>144</v>
      </c>
      <c r="F499" s="518" t="s">
        <v>144</v>
      </c>
      <c r="G499" s="518" t="s">
        <v>21093</v>
      </c>
      <c r="H499" s="518" t="s">
        <v>5816</v>
      </c>
      <c r="I499" s="518" t="s">
        <v>5689</v>
      </c>
      <c r="J499" s="518" t="s">
        <v>5432</v>
      </c>
      <c r="K499" s="519" t="s">
        <v>32169</v>
      </c>
      <c r="L499" s="518" t="s">
        <v>5433</v>
      </c>
    </row>
    <row r="500" spans="1:12" ht="15.75">
      <c r="A500" s="518" t="s">
        <v>5685</v>
      </c>
      <c r="B500" s="518" t="s">
        <v>5686</v>
      </c>
      <c r="C500" s="518" t="s">
        <v>5687</v>
      </c>
      <c r="D500" s="518" t="s">
        <v>20942</v>
      </c>
      <c r="E500" s="519" t="s">
        <v>144</v>
      </c>
      <c r="F500" s="518" t="s">
        <v>144</v>
      </c>
      <c r="G500" s="518" t="s">
        <v>21094</v>
      </c>
      <c r="H500" s="518" t="s">
        <v>5817</v>
      </c>
      <c r="I500" s="518" t="s">
        <v>5689</v>
      </c>
      <c r="J500" s="518" t="s">
        <v>5432</v>
      </c>
      <c r="K500" s="519" t="s">
        <v>32170</v>
      </c>
      <c r="L500" s="518" t="s">
        <v>5433</v>
      </c>
    </row>
    <row r="501" spans="1:12" ht="15.75">
      <c r="A501" s="518" t="s">
        <v>5685</v>
      </c>
      <c r="B501" s="518" t="s">
        <v>5686</v>
      </c>
      <c r="C501" s="518" t="s">
        <v>5687</v>
      </c>
      <c r="D501" s="518" t="s">
        <v>20942</v>
      </c>
      <c r="E501" s="519" t="s">
        <v>144</v>
      </c>
      <c r="F501" s="518" t="s">
        <v>144</v>
      </c>
      <c r="G501" s="518" t="s">
        <v>21095</v>
      </c>
      <c r="H501" s="518" t="s">
        <v>5818</v>
      </c>
      <c r="I501" s="518" t="s">
        <v>5689</v>
      </c>
      <c r="J501" s="518" t="s">
        <v>5432</v>
      </c>
      <c r="K501" s="519" t="s">
        <v>32171</v>
      </c>
      <c r="L501" s="518" t="s">
        <v>5433</v>
      </c>
    </row>
    <row r="502" spans="1:12" ht="15.75">
      <c r="A502" s="518" t="s">
        <v>5685</v>
      </c>
      <c r="B502" s="518" t="s">
        <v>5686</v>
      </c>
      <c r="C502" s="518" t="s">
        <v>5687</v>
      </c>
      <c r="D502" s="518" t="s">
        <v>20942</v>
      </c>
      <c r="E502" s="519" t="s">
        <v>144</v>
      </c>
      <c r="F502" s="518" t="s">
        <v>144</v>
      </c>
      <c r="G502" s="518" t="s">
        <v>21096</v>
      </c>
      <c r="H502" s="518" t="s">
        <v>5819</v>
      </c>
      <c r="I502" s="518" t="s">
        <v>5689</v>
      </c>
      <c r="J502" s="518" t="s">
        <v>5432</v>
      </c>
      <c r="K502" s="519" t="s">
        <v>32172</v>
      </c>
      <c r="L502" s="518" t="s">
        <v>5433</v>
      </c>
    </row>
    <row r="503" spans="1:12" ht="15.75">
      <c r="A503" s="518" t="s">
        <v>5685</v>
      </c>
      <c r="B503" s="518" t="s">
        <v>5686</v>
      </c>
      <c r="C503" s="518" t="s">
        <v>5687</v>
      </c>
      <c r="D503" s="518" t="s">
        <v>20942</v>
      </c>
      <c r="E503" s="519" t="s">
        <v>144</v>
      </c>
      <c r="F503" s="518" t="s">
        <v>144</v>
      </c>
      <c r="G503" s="518" t="s">
        <v>21097</v>
      </c>
      <c r="H503" s="518" t="s">
        <v>5820</v>
      </c>
      <c r="I503" s="518" t="s">
        <v>5689</v>
      </c>
      <c r="J503" s="518" t="s">
        <v>5432</v>
      </c>
      <c r="K503" s="519" t="s">
        <v>32173</v>
      </c>
      <c r="L503" s="518" t="s">
        <v>5433</v>
      </c>
    </row>
    <row r="504" spans="1:12" ht="15.75">
      <c r="A504" s="518" t="s">
        <v>5685</v>
      </c>
      <c r="B504" s="518" t="s">
        <v>5686</v>
      </c>
      <c r="C504" s="518" t="s">
        <v>5687</v>
      </c>
      <c r="D504" s="518" t="s">
        <v>20942</v>
      </c>
      <c r="E504" s="519" t="s">
        <v>144</v>
      </c>
      <c r="F504" s="518" t="s">
        <v>144</v>
      </c>
      <c r="G504" s="518" t="s">
        <v>21098</v>
      </c>
      <c r="H504" s="518" t="s">
        <v>5821</v>
      </c>
      <c r="I504" s="518" t="s">
        <v>5689</v>
      </c>
      <c r="J504" s="518" t="s">
        <v>5432</v>
      </c>
      <c r="K504" s="519" t="s">
        <v>29336</v>
      </c>
      <c r="L504" s="518" t="s">
        <v>5433</v>
      </c>
    </row>
    <row r="505" spans="1:12" ht="15.75">
      <c r="A505" s="518" t="s">
        <v>5685</v>
      </c>
      <c r="B505" s="518" t="s">
        <v>5686</v>
      </c>
      <c r="C505" s="518" t="s">
        <v>5687</v>
      </c>
      <c r="D505" s="518" t="s">
        <v>20942</v>
      </c>
      <c r="E505" s="519" t="s">
        <v>144</v>
      </c>
      <c r="F505" s="518" t="s">
        <v>144</v>
      </c>
      <c r="G505" s="518" t="s">
        <v>21099</v>
      </c>
      <c r="H505" s="518" t="s">
        <v>5822</v>
      </c>
      <c r="I505" s="518" t="s">
        <v>5689</v>
      </c>
      <c r="J505" s="518" t="s">
        <v>5432</v>
      </c>
      <c r="K505" s="519" t="s">
        <v>32174</v>
      </c>
      <c r="L505" s="518" t="s">
        <v>5433</v>
      </c>
    </row>
    <row r="506" spans="1:12" ht="15.75">
      <c r="A506" s="518" t="s">
        <v>5685</v>
      </c>
      <c r="B506" s="518" t="s">
        <v>5686</v>
      </c>
      <c r="C506" s="518" t="s">
        <v>5687</v>
      </c>
      <c r="D506" s="518" t="s">
        <v>20942</v>
      </c>
      <c r="E506" s="519" t="s">
        <v>144</v>
      </c>
      <c r="F506" s="518" t="s">
        <v>144</v>
      </c>
      <c r="G506" s="518" t="s">
        <v>21100</v>
      </c>
      <c r="H506" s="518" t="s">
        <v>5823</v>
      </c>
      <c r="I506" s="518" t="s">
        <v>5689</v>
      </c>
      <c r="J506" s="518" t="s">
        <v>5432</v>
      </c>
      <c r="K506" s="519" t="s">
        <v>32175</v>
      </c>
      <c r="L506" s="518" t="s">
        <v>5433</v>
      </c>
    </row>
    <row r="507" spans="1:12" ht="15.75">
      <c r="A507" s="518" t="s">
        <v>5685</v>
      </c>
      <c r="B507" s="518" t="s">
        <v>5686</v>
      </c>
      <c r="C507" s="518" t="s">
        <v>5687</v>
      </c>
      <c r="D507" s="518" t="s">
        <v>20942</v>
      </c>
      <c r="E507" s="519" t="s">
        <v>144</v>
      </c>
      <c r="F507" s="518" t="s">
        <v>144</v>
      </c>
      <c r="G507" s="518" t="s">
        <v>21101</v>
      </c>
      <c r="H507" s="518" t="s">
        <v>5824</v>
      </c>
      <c r="I507" s="518" t="s">
        <v>5689</v>
      </c>
      <c r="J507" s="518" t="s">
        <v>5432</v>
      </c>
      <c r="K507" s="519" t="s">
        <v>31994</v>
      </c>
      <c r="L507" s="518" t="s">
        <v>5433</v>
      </c>
    </row>
    <row r="508" spans="1:12" ht="15.75">
      <c r="A508" s="518" t="s">
        <v>5685</v>
      </c>
      <c r="B508" s="518" t="s">
        <v>5686</v>
      </c>
      <c r="C508" s="518" t="s">
        <v>5687</v>
      </c>
      <c r="D508" s="518" t="s">
        <v>20942</v>
      </c>
      <c r="E508" s="519" t="s">
        <v>144</v>
      </c>
      <c r="F508" s="518" t="s">
        <v>144</v>
      </c>
      <c r="G508" s="518" t="s">
        <v>21102</v>
      </c>
      <c r="H508" s="518" t="s">
        <v>5825</v>
      </c>
      <c r="I508" s="518" t="s">
        <v>5689</v>
      </c>
      <c r="J508" s="518" t="s">
        <v>5432</v>
      </c>
      <c r="K508" s="519" t="s">
        <v>32176</v>
      </c>
      <c r="L508" s="518" t="s">
        <v>5433</v>
      </c>
    </row>
    <row r="509" spans="1:12" ht="15.75">
      <c r="A509" s="518" t="s">
        <v>5685</v>
      </c>
      <c r="B509" s="518" t="s">
        <v>5686</v>
      </c>
      <c r="C509" s="518" t="s">
        <v>5687</v>
      </c>
      <c r="D509" s="518" t="s">
        <v>20942</v>
      </c>
      <c r="E509" s="519" t="s">
        <v>144</v>
      </c>
      <c r="F509" s="518" t="s">
        <v>144</v>
      </c>
      <c r="G509" s="518" t="s">
        <v>21103</v>
      </c>
      <c r="H509" s="518" t="s">
        <v>5826</v>
      </c>
      <c r="I509" s="518" t="s">
        <v>5689</v>
      </c>
      <c r="J509" s="518" t="s">
        <v>5432</v>
      </c>
      <c r="K509" s="519" t="s">
        <v>32177</v>
      </c>
      <c r="L509" s="518" t="s">
        <v>5433</v>
      </c>
    </row>
    <row r="510" spans="1:12" ht="15.75">
      <c r="A510" s="518" t="s">
        <v>5685</v>
      </c>
      <c r="B510" s="518" t="s">
        <v>5686</v>
      </c>
      <c r="C510" s="518" t="s">
        <v>5687</v>
      </c>
      <c r="D510" s="518" t="s">
        <v>20942</v>
      </c>
      <c r="E510" s="519" t="s">
        <v>144</v>
      </c>
      <c r="F510" s="518" t="s">
        <v>144</v>
      </c>
      <c r="G510" s="518" t="s">
        <v>21104</v>
      </c>
      <c r="H510" s="518" t="s">
        <v>5829</v>
      </c>
      <c r="I510" s="518" t="s">
        <v>5689</v>
      </c>
      <c r="J510" s="518" t="s">
        <v>5432</v>
      </c>
      <c r="K510" s="519" t="s">
        <v>32178</v>
      </c>
      <c r="L510" s="518" t="s">
        <v>5433</v>
      </c>
    </row>
    <row r="511" spans="1:12" ht="15.75">
      <c r="A511" s="518" t="s">
        <v>5685</v>
      </c>
      <c r="B511" s="518" t="s">
        <v>5686</v>
      </c>
      <c r="C511" s="518" t="s">
        <v>5687</v>
      </c>
      <c r="D511" s="518" t="s">
        <v>20942</v>
      </c>
      <c r="E511" s="519" t="s">
        <v>144</v>
      </c>
      <c r="F511" s="518" t="s">
        <v>144</v>
      </c>
      <c r="G511" s="518" t="s">
        <v>21105</v>
      </c>
      <c r="H511" s="518" t="s">
        <v>5830</v>
      </c>
      <c r="I511" s="518" t="s">
        <v>5689</v>
      </c>
      <c r="J511" s="518" t="s">
        <v>5503</v>
      </c>
      <c r="K511" s="519" t="s">
        <v>16448</v>
      </c>
      <c r="L511" s="518" t="s">
        <v>5433</v>
      </c>
    </row>
    <row r="512" spans="1:12" ht="15.75">
      <c r="A512" s="518" t="s">
        <v>5685</v>
      </c>
      <c r="B512" s="518" t="s">
        <v>5686</v>
      </c>
      <c r="C512" s="518" t="s">
        <v>5687</v>
      </c>
      <c r="D512" s="518" t="s">
        <v>20942</v>
      </c>
      <c r="E512" s="519" t="s">
        <v>144</v>
      </c>
      <c r="F512" s="518" t="s">
        <v>144</v>
      </c>
      <c r="G512" s="518" t="s">
        <v>21106</v>
      </c>
      <c r="H512" s="518" t="s">
        <v>5831</v>
      </c>
      <c r="I512" s="518" t="s">
        <v>5689</v>
      </c>
      <c r="J512" s="518" t="s">
        <v>5432</v>
      </c>
      <c r="K512" s="519" t="s">
        <v>17163</v>
      </c>
      <c r="L512" s="518" t="s">
        <v>5433</v>
      </c>
    </row>
    <row r="513" spans="1:12" ht="15.75">
      <c r="A513" s="518" t="s">
        <v>5685</v>
      </c>
      <c r="B513" s="518" t="s">
        <v>5686</v>
      </c>
      <c r="C513" s="518" t="s">
        <v>5687</v>
      </c>
      <c r="D513" s="518" t="s">
        <v>20942</v>
      </c>
      <c r="E513" s="519" t="s">
        <v>144</v>
      </c>
      <c r="F513" s="518" t="s">
        <v>144</v>
      </c>
      <c r="G513" s="518" t="s">
        <v>21107</v>
      </c>
      <c r="H513" s="518" t="s">
        <v>5832</v>
      </c>
      <c r="I513" s="518" t="s">
        <v>5689</v>
      </c>
      <c r="J513" s="518" t="s">
        <v>5432</v>
      </c>
      <c r="K513" s="519" t="s">
        <v>32179</v>
      </c>
      <c r="L513" s="518" t="s">
        <v>5433</v>
      </c>
    </row>
    <row r="514" spans="1:12" ht="15.75">
      <c r="A514" s="518" t="s">
        <v>5685</v>
      </c>
      <c r="B514" s="518" t="s">
        <v>5686</v>
      </c>
      <c r="C514" s="518" t="s">
        <v>5687</v>
      </c>
      <c r="D514" s="518" t="s">
        <v>20942</v>
      </c>
      <c r="E514" s="519" t="s">
        <v>144</v>
      </c>
      <c r="F514" s="518" t="s">
        <v>144</v>
      </c>
      <c r="G514" s="518" t="s">
        <v>21108</v>
      </c>
      <c r="H514" s="518" t="s">
        <v>5833</v>
      </c>
      <c r="I514" s="518" t="s">
        <v>5689</v>
      </c>
      <c r="J514" s="518" t="s">
        <v>5432</v>
      </c>
      <c r="K514" s="519" t="s">
        <v>32180</v>
      </c>
      <c r="L514" s="518" t="s">
        <v>5433</v>
      </c>
    </row>
    <row r="515" spans="1:12" ht="15.75">
      <c r="A515" s="518" t="s">
        <v>5685</v>
      </c>
      <c r="B515" s="518" t="s">
        <v>5686</v>
      </c>
      <c r="C515" s="518" t="s">
        <v>5687</v>
      </c>
      <c r="D515" s="518" t="s">
        <v>20942</v>
      </c>
      <c r="E515" s="519" t="s">
        <v>144</v>
      </c>
      <c r="F515" s="518" t="s">
        <v>144</v>
      </c>
      <c r="G515" s="518" t="s">
        <v>21109</v>
      </c>
      <c r="H515" s="518" t="s">
        <v>5834</v>
      </c>
      <c r="I515" s="518" t="s">
        <v>5689</v>
      </c>
      <c r="J515" s="518" t="s">
        <v>5503</v>
      </c>
      <c r="K515" s="519" t="s">
        <v>32181</v>
      </c>
      <c r="L515" s="518" t="s">
        <v>5433</v>
      </c>
    </row>
    <row r="516" spans="1:12" ht="15.75">
      <c r="A516" s="518" t="s">
        <v>5685</v>
      </c>
      <c r="B516" s="518" t="s">
        <v>5686</v>
      </c>
      <c r="C516" s="518" t="s">
        <v>5687</v>
      </c>
      <c r="D516" s="518" t="s">
        <v>20942</v>
      </c>
      <c r="E516" s="519" t="s">
        <v>144</v>
      </c>
      <c r="F516" s="518" t="s">
        <v>144</v>
      </c>
      <c r="G516" s="518" t="s">
        <v>21111</v>
      </c>
      <c r="H516" s="518" t="s">
        <v>21112</v>
      </c>
      <c r="I516" s="518" t="s">
        <v>5689</v>
      </c>
      <c r="J516" s="518" t="s">
        <v>5503</v>
      </c>
      <c r="K516" s="519" t="s">
        <v>13162</v>
      </c>
      <c r="L516" s="518" t="s">
        <v>5433</v>
      </c>
    </row>
    <row r="517" spans="1:12" ht="15.75">
      <c r="A517" s="518" t="s">
        <v>5685</v>
      </c>
      <c r="B517" s="518" t="s">
        <v>5686</v>
      </c>
      <c r="C517" s="518" t="s">
        <v>5687</v>
      </c>
      <c r="D517" s="518" t="s">
        <v>20942</v>
      </c>
      <c r="E517" s="519" t="s">
        <v>144</v>
      </c>
      <c r="F517" s="518" t="s">
        <v>144</v>
      </c>
      <c r="G517" s="518" t="s">
        <v>21113</v>
      </c>
      <c r="H517" s="518" t="s">
        <v>21114</v>
      </c>
      <c r="I517" s="518" t="s">
        <v>5689</v>
      </c>
      <c r="J517" s="518" t="s">
        <v>5503</v>
      </c>
      <c r="K517" s="519" t="s">
        <v>21115</v>
      </c>
      <c r="L517" s="518" t="s">
        <v>5433</v>
      </c>
    </row>
    <row r="518" spans="1:12" ht="15.75">
      <c r="A518" s="518" t="s">
        <v>5685</v>
      </c>
      <c r="B518" s="518" t="s">
        <v>5686</v>
      </c>
      <c r="C518" s="518" t="s">
        <v>5835</v>
      </c>
      <c r="D518" s="518" t="s">
        <v>21116</v>
      </c>
      <c r="E518" s="519" t="s">
        <v>144</v>
      </c>
      <c r="F518" s="518" t="s">
        <v>144</v>
      </c>
      <c r="G518" s="518" t="s">
        <v>21117</v>
      </c>
      <c r="H518" s="518" t="s">
        <v>5836</v>
      </c>
      <c r="I518" s="518" t="s">
        <v>5837</v>
      </c>
      <c r="J518" s="518" t="s">
        <v>5432</v>
      </c>
      <c r="K518" s="519" t="s">
        <v>32182</v>
      </c>
      <c r="L518" s="518" t="s">
        <v>5433</v>
      </c>
    </row>
    <row r="519" spans="1:12" ht="15.75">
      <c r="A519" s="518" t="s">
        <v>5685</v>
      </c>
      <c r="B519" s="518" t="s">
        <v>5686</v>
      </c>
      <c r="C519" s="518" t="s">
        <v>5835</v>
      </c>
      <c r="D519" s="518" t="s">
        <v>21116</v>
      </c>
      <c r="E519" s="519" t="s">
        <v>144</v>
      </c>
      <c r="F519" s="518" t="s">
        <v>144</v>
      </c>
      <c r="G519" s="518" t="s">
        <v>21118</v>
      </c>
      <c r="H519" s="518" t="s">
        <v>5838</v>
      </c>
      <c r="I519" s="518" t="s">
        <v>5837</v>
      </c>
      <c r="J519" s="518" t="s">
        <v>5432</v>
      </c>
      <c r="K519" s="519" t="s">
        <v>32183</v>
      </c>
      <c r="L519" s="518" t="s">
        <v>5433</v>
      </c>
    </row>
    <row r="520" spans="1:12" ht="15.75">
      <c r="A520" s="518" t="s">
        <v>5685</v>
      </c>
      <c r="B520" s="518" t="s">
        <v>5686</v>
      </c>
      <c r="C520" s="518" t="s">
        <v>5835</v>
      </c>
      <c r="D520" s="518" t="s">
        <v>21116</v>
      </c>
      <c r="E520" s="519" t="s">
        <v>144</v>
      </c>
      <c r="F520" s="518" t="s">
        <v>144</v>
      </c>
      <c r="G520" s="518" t="s">
        <v>21120</v>
      </c>
      <c r="H520" s="518" t="s">
        <v>5839</v>
      </c>
      <c r="I520" s="518" t="s">
        <v>5837</v>
      </c>
      <c r="J520" s="518" t="s">
        <v>5432</v>
      </c>
      <c r="K520" s="519" t="s">
        <v>15913</v>
      </c>
      <c r="L520" s="518" t="s">
        <v>5433</v>
      </c>
    </row>
    <row r="521" spans="1:12" ht="15.75">
      <c r="A521" s="518" t="s">
        <v>5685</v>
      </c>
      <c r="B521" s="518" t="s">
        <v>5686</v>
      </c>
      <c r="C521" s="518" t="s">
        <v>5835</v>
      </c>
      <c r="D521" s="518" t="s">
        <v>21116</v>
      </c>
      <c r="E521" s="519" t="s">
        <v>144</v>
      </c>
      <c r="F521" s="518" t="s">
        <v>144</v>
      </c>
      <c r="G521" s="518" t="s">
        <v>21122</v>
      </c>
      <c r="H521" s="518" t="s">
        <v>5840</v>
      </c>
      <c r="I521" s="518" t="s">
        <v>5837</v>
      </c>
      <c r="J521" s="518" t="s">
        <v>5432</v>
      </c>
      <c r="K521" s="519" t="s">
        <v>32184</v>
      </c>
      <c r="L521" s="518" t="s">
        <v>5433</v>
      </c>
    </row>
    <row r="522" spans="1:12" ht="15.75">
      <c r="A522" s="518" t="s">
        <v>5685</v>
      </c>
      <c r="B522" s="518" t="s">
        <v>5686</v>
      </c>
      <c r="C522" s="518" t="s">
        <v>5835</v>
      </c>
      <c r="D522" s="518" t="s">
        <v>21116</v>
      </c>
      <c r="E522" s="519" t="s">
        <v>144</v>
      </c>
      <c r="F522" s="518" t="s">
        <v>144</v>
      </c>
      <c r="G522" s="518" t="s">
        <v>21123</v>
      </c>
      <c r="H522" s="518" t="s">
        <v>5841</v>
      </c>
      <c r="I522" s="518" t="s">
        <v>5837</v>
      </c>
      <c r="J522" s="518" t="s">
        <v>5432</v>
      </c>
      <c r="K522" s="519" t="s">
        <v>18131</v>
      </c>
      <c r="L522" s="518" t="s">
        <v>5433</v>
      </c>
    </row>
    <row r="523" spans="1:12" ht="15.75">
      <c r="A523" s="518" t="s">
        <v>5685</v>
      </c>
      <c r="B523" s="518" t="s">
        <v>5686</v>
      </c>
      <c r="C523" s="518" t="s">
        <v>5835</v>
      </c>
      <c r="D523" s="518" t="s">
        <v>21116</v>
      </c>
      <c r="E523" s="519" t="s">
        <v>144</v>
      </c>
      <c r="F523" s="518" t="s">
        <v>144</v>
      </c>
      <c r="G523" s="518" t="s">
        <v>21124</v>
      </c>
      <c r="H523" s="518" t="s">
        <v>5842</v>
      </c>
      <c r="I523" s="518" t="s">
        <v>5837</v>
      </c>
      <c r="J523" s="518" t="s">
        <v>5503</v>
      </c>
      <c r="K523" s="519" t="s">
        <v>15961</v>
      </c>
      <c r="L523" s="518" t="s">
        <v>5433</v>
      </c>
    </row>
    <row r="524" spans="1:12" ht="15.75">
      <c r="A524" s="518" t="s">
        <v>5685</v>
      </c>
      <c r="B524" s="518" t="s">
        <v>5686</v>
      </c>
      <c r="C524" s="518" t="s">
        <v>5835</v>
      </c>
      <c r="D524" s="518" t="s">
        <v>21116</v>
      </c>
      <c r="E524" s="519" t="s">
        <v>144</v>
      </c>
      <c r="F524" s="518" t="s">
        <v>144</v>
      </c>
      <c r="G524" s="518" t="s">
        <v>21126</v>
      </c>
      <c r="H524" s="518" t="s">
        <v>5843</v>
      </c>
      <c r="I524" s="518" t="s">
        <v>5837</v>
      </c>
      <c r="J524" s="518" t="s">
        <v>5432</v>
      </c>
      <c r="K524" s="519" t="s">
        <v>32185</v>
      </c>
      <c r="L524" s="518" t="s">
        <v>5433</v>
      </c>
    </row>
    <row r="525" spans="1:12" ht="15.75">
      <c r="A525" s="518" t="s">
        <v>5685</v>
      </c>
      <c r="B525" s="518" t="s">
        <v>5686</v>
      </c>
      <c r="C525" s="518" t="s">
        <v>5835</v>
      </c>
      <c r="D525" s="518" t="s">
        <v>21116</v>
      </c>
      <c r="E525" s="519" t="s">
        <v>144</v>
      </c>
      <c r="F525" s="518" t="s">
        <v>144</v>
      </c>
      <c r="G525" s="518" t="s">
        <v>21128</v>
      </c>
      <c r="H525" s="518" t="s">
        <v>5844</v>
      </c>
      <c r="I525" s="518" t="s">
        <v>5837</v>
      </c>
      <c r="J525" s="518" t="s">
        <v>5432</v>
      </c>
      <c r="K525" s="519" t="s">
        <v>32186</v>
      </c>
      <c r="L525" s="518" t="s">
        <v>5433</v>
      </c>
    </row>
    <row r="526" spans="1:12" ht="15.75">
      <c r="A526" s="518" t="s">
        <v>5685</v>
      </c>
      <c r="B526" s="518" t="s">
        <v>5686</v>
      </c>
      <c r="C526" s="518" t="s">
        <v>5835</v>
      </c>
      <c r="D526" s="518" t="s">
        <v>21116</v>
      </c>
      <c r="E526" s="519" t="s">
        <v>144</v>
      </c>
      <c r="F526" s="518" t="s">
        <v>144</v>
      </c>
      <c r="G526" s="518" t="s">
        <v>21129</v>
      </c>
      <c r="H526" s="518" t="s">
        <v>5845</v>
      </c>
      <c r="I526" s="518" t="s">
        <v>5837</v>
      </c>
      <c r="J526" s="518" t="s">
        <v>5432</v>
      </c>
      <c r="K526" s="519" t="s">
        <v>32187</v>
      </c>
      <c r="L526" s="518" t="s">
        <v>5433</v>
      </c>
    </row>
    <row r="527" spans="1:12" ht="15.75">
      <c r="A527" s="518" t="s">
        <v>5685</v>
      </c>
      <c r="B527" s="518" t="s">
        <v>5686</v>
      </c>
      <c r="C527" s="518" t="s">
        <v>5835</v>
      </c>
      <c r="D527" s="518" t="s">
        <v>21116</v>
      </c>
      <c r="E527" s="519" t="s">
        <v>144</v>
      </c>
      <c r="F527" s="518" t="s">
        <v>144</v>
      </c>
      <c r="G527" s="518" t="s">
        <v>21130</v>
      </c>
      <c r="H527" s="518" t="s">
        <v>5846</v>
      </c>
      <c r="I527" s="518" t="s">
        <v>5837</v>
      </c>
      <c r="J527" s="518" t="s">
        <v>5432</v>
      </c>
      <c r="K527" s="519" t="s">
        <v>17932</v>
      </c>
      <c r="L527" s="518" t="s">
        <v>5433</v>
      </c>
    </row>
    <row r="528" spans="1:12" ht="15.75">
      <c r="A528" s="518" t="s">
        <v>5685</v>
      </c>
      <c r="B528" s="518" t="s">
        <v>5686</v>
      </c>
      <c r="C528" s="518" t="s">
        <v>5835</v>
      </c>
      <c r="D528" s="518" t="s">
        <v>21116</v>
      </c>
      <c r="E528" s="519" t="s">
        <v>144</v>
      </c>
      <c r="F528" s="518" t="s">
        <v>144</v>
      </c>
      <c r="G528" s="518" t="s">
        <v>21131</v>
      </c>
      <c r="H528" s="518" t="s">
        <v>5847</v>
      </c>
      <c r="I528" s="518" t="s">
        <v>5837</v>
      </c>
      <c r="J528" s="518" t="s">
        <v>5432</v>
      </c>
      <c r="K528" s="519" t="s">
        <v>32188</v>
      </c>
      <c r="L528" s="518" t="s">
        <v>5433</v>
      </c>
    </row>
    <row r="529" spans="1:12" ht="15.75">
      <c r="A529" s="518" t="s">
        <v>5685</v>
      </c>
      <c r="B529" s="518" t="s">
        <v>5686</v>
      </c>
      <c r="C529" s="518" t="s">
        <v>5835</v>
      </c>
      <c r="D529" s="518" t="s">
        <v>21116</v>
      </c>
      <c r="E529" s="519" t="s">
        <v>144</v>
      </c>
      <c r="F529" s="518" t="s">
        <v>144</v>
      </c>
      <c r="G529" s="518" t="s">
        <v>21132</v>
      </c>
      <c r="H529" s="518" t="s">
        <v>5848</v>
      </c>
      <c r="I529" s="518" t="s">
        <v>5837</v>
      </c>
      <c r="J529" s="518" t="s">
        <v>5432</v>
      </c>
      <c r="K529" s="519" t="s">
        <v>18795</v>
      </c>
      <c r="L529" s="518" t="s">
        <v>5433</v>
      </c>
    </row>
    <row r="530" spans="1:12" ht="15.75">
      <c r="A530" s="518" t="s">
        <v>5685</v>
      </c>
      <c r="B530" s="518" t="s">
        <v>5686</v>
      </c>
      <c r="C530" s="518" t="s">
        <v>5835</v>
      </c>
      <c r="D530" s="518" t="s">
        <v>21116</v>
      </c>
      <c r="E530" s="519" t="s">
        <v>144</v>
      </c>
      <c r="F530" s="518" t="s">
        <v>144</v>
      </c>
      <c r="G530" s="518" t="s">
        <v>21133</v>
      </c>
      <c r="H530" s="518" t="s">
        <v>5849</v>
      </c>
      <c r="I530" s="518" t="s">
        <v>5837</v>
      </c>
      <c r="J530" s="518" t="s">
        <v>5432</v>
      </c>
      <c r="K530" s="519" t="s">
        <v>32189</v>
      </c>
      <c r="L530" s="518" t="s">
        <v>5433</v>
      </c>
    </row>
    <row r="531" spans="1:12" ht="15.75">
      <c r="A531" s="518" t="s">
        <v>5685</v>
      </c>
      <c r="B531" s="518" t="s">
        <v>5686</v>
      </c>
      <c r="C531" s="518" t="s">
        <v>5835</v>
      </c>
      <c r="D531" s="518" t="s">
        <v>21116</v>
      </c>
      <c r="E531" s="519" t="s">
        <v>144</v>
      </c>
      <c r="F531" s="518" t="s">
        <v>144</v>
      </c>
      <c r="G531" s="518" t="s">
        <v>21134</v>
      </c>
      <c r="H531" s="518" t="s">
        <v>5850</v>
      </c>
      <c r="I531" s="518" t="s">
        <v>5837</v>
      </c>
      <c r="J531" s="518" t="s">
        <v>5432</v>
      </c>
      <c r="K531" s="519" t="s">
        <v>32190</v>
      </c>
      <c r="L531" s="518" t="s">
        <v>5433</v>
      </c>
    </row>
    <row r="532" spans="1:12" ht="15.75">
      <c r="A532" s="518" t="s">
        <v>5685</v>
      </c>
      <c r="B532" s="518" t="s">
        <v>5686</v>
      </c>
      <c r="C532" s="518" t="s">
        <v>5835</v>
      </c>
      <c r="D532" s="518" t="s">
        <v>21116</v>
      </c>
      <c r="E532" s="519" t="s">
        <v>144</v>
      </c>
      <c r="F532" s="518" t="s">
        <v>144</v>
      </c>
      <c r="G532" s="518" t="s">
        <v>21136</v>
      </c>
      <c r="H532" s="518" t="s">
        <v>5851</v>
      </c>
      <c r="I532" s="518" t="s">
        <v>5837</v>
      </c>
      <c r="J532" s="518" t="s">
        <v>5432</v>
      </c>
      <c r="K532" s="519" t="s">
        <v>32191</v>
      </c>
      <c r="L532" s="518" t="s">
        <v>5433</v>
      </c>
    </row>
    <row r="533" spans="1:12" ht="15.75">
      <c r="A533" s="518" t="s">
        <v>5685</v>
      </c>
      <c r="B533" s="518" t="s">
        <v>5686</v>
      </c>
      <c r="C533" s="518" t="s">
        <v>5835</v>
      </c>
      <c r="D533" s="518" t="s">
        <v>21116</v>
      </c>
      <c r="E533" s="519" t="s">
        <v>144</v>
      </c>
      <c r="F533" s="518" t="s">
        <v>144</v>
      </c>
      <c r="G533" s="518" t="s">
        <v>21138</v>
      </c>
      <c r="H533" s="518" t="s">
        <v>5852</v>
      </c>
      <c r="I533" s="518" t="s">
        <v>5837</v>
      </c>
      <c r="J533" s="518" t="s">
        <v>5432</v>
      </c>
      <c r="K533" s="519" t="s">
        <v>32192</v>
      </c>
      <c r="L533" s="518" t="s">
        <v>5433</v>
      </c>
    </row>
    <row r="534" spans="1:12" ht="15.75">
      <c r="A534" s="518" t="s">
        <v>5685</v>
      </c>
      <c r="B534" s="518" t="s">
        <v>5686</v>
      </c>
      <c r="C534" s="518" t="s">
        <v>5835</v>
      </c>
      <c r="D534" s="518" t="s">
        <v>21116</v>
      </c>
      <c r="E534" s="519" t="s">
        <v>144</v>
      </c>
      <c r="F534" s="518" t="s">
        <v>144</v>
      </c>
      <c r="G534" s="518" t="s">
        <v>21139</v>
      </c>
      <c r="H534" s="518" t="s">
        <v>5853</v>
      </c>
      <c r="I534" s="518" t="s">
        <v>5837</v>
      </c>
      <c r="J534" s="518" t="s">
        <v>5432</v>
      </c>
      <c r="K534" s="519" t="s">
        <v>21486</v>
      </c>
      <c r="L534" s="518" t="s">
        <v>5433</v>
      </c>
    </row>
    <row r="535" spans="1:12" ht="15.75">
      <c r="A535" s="518" t="s">
        <v>5685</v>
      </c>
      <c r="B535" s="518" t="s">
        <v>5686</v>
      </c>
      <c r="C535" s="518" t="s">
        <v>5835</v>
      </c>
      <c r="D535" s="518" t="s">
        <v>21116</v>
      </c>
      <c r="E535" s="519" t="s">
        <v>144</v>
      </c>
      <c r="F535" s="518" t="s">
        <v>144</v>
      </c>
      <c r="G535" s="518" t="s">
        <v>21140</v>
      </c>
      <c r="H535" s="518" t="s">
        <v>5854</v>
      </c>
      <c r="I535" s="518" t="s">
        <v>5837</v>
      </c>
      <c r="J535" s="518" t="s">
        <v>5432</v>
      </c>
      <c r="K535" s="519" t="s">
        <v>28776</v>
      </c>
      <c r="L535" s="518" t="s">
        <v>5433</v>
      </c>
    </row>
    <row r="536" spans="1:12" ht="15.75">
      <c r="A536" s="518" t="s">
        <v>5685</v>
      </c>
      <c r="B536" s="518" t="s">
        <v>5686</v>
      </c>
      <c r="C536" s="518" t="s">
        <v>5835</v>
      </c>
      <c r="D536" s="518" t="s">
        <v>21116</v>
      </c>
      <c r="E536" s="519" t="s">
        <v>144</v>
      </c>
      <c r="F536" s="518" t="s">
        <v>144</v>
      </c>
      <c r="G536" s="518" t="s">
        <v>21141</v>
      </c>
      <c r="H536" s="518" t="s">
        <v>5855</v>
      </c>
      <c r="I536" s="518" t="s">
        <v>5837</v>
      </c>
      <c r="J536" s="518" t="s">
        <v>5432</v>
      </c>
      <c r="K536" s="519" t="s">
        <v>32193</v>
      </c>
      <c r="L536" s="518" t="s">
        <v>5433</v>
      </c>
    </row>
    <row r="537" spans="1:12" ht="15.75">
      <c r="A537" s="518" t="s">
        <v>5685</v>
      </c>
      <c r="B537" s="518" t="s">
        <v>5686</v>
      </c>
      <c r="C537" s="518" t="s">
        <v>5835</v>
      </c>
      <c r="D537" s="518" t="s">
        <v>21116</v>
      </c>
      <c r="E537" s="519" t="s">
        <v>144</v>
      </c>
      <c r="F537" s="518" t="s">
        <v>144</v>
      </c>
      <c r="G537" s="518" t="s">
        <v>21142</v>
      </c>
      <c r="H537" s="518" t="s">
        <v>5856</v>
      </c>
      <c r="I537" s="518" t="s">
        <v>5837</v>
      </c>
      <c r="J537" s="518" t="s">
        <v>5432</v>
      </c>
      <c r="K537" s="519" t="s">
        <v>32194</v>
      </c>
      <c r="L537" s="518" t="s">
        <v>5433</v>
      </c>
    </row>
    <row r="538" spans="1:12" ht="15.75">
      <c r="A538" s="518" t="s">
        <v>5685</v>
      </c>
      <c r="B538" s="518" t="s">
        <v>5686</v>
      </c>
      <c r="C538" s="518" t="s">
        <v>5835</v>
      </c>
      <c r="D538" s="518" t="s">
        <v>21116</v>
      </c>
      <c r="E538" s="519" t="s">
        <v>144</v>
      </c>
      <c r="F538" s="518" t="s">
        <v>144</v>
      </c>
      <c r="G538" s="518" t="s">
        <v>21143</v>
      </c>
      <c r="H538" s="518" t="s">
        <v>5857</v>
      </c>
      <c r="I538" s="518" t="s">
        <v>5837</v>
      </c>
      <c r="J538" s="518" t="s">
        <v>5432</v>
      </c>
      <c r="K538" s="519" t="s">
        <v>14442</v>
      </c>
      <c r="L538" s="518" t="s">
        <v>5433</v>
      </c>
    </row>
    <row r="539" spans="1:12" ht="15.75">
      <c r="A539" s="518" t="s">
        <v>5685</v>
      </c>
      <c r="B539" s="518" t="s">
        <v>5686</v>
      </c>
      <c r="C539" s="518" t="s">
        <v>5835</v>
      </c>
      <c r="D539" s="518" t="s">
        <v>21116</v>
      </c>
      <c r="E539" s="519" t="s">
        <v>144</v>
      </c>
      <c r="F539" s="518" t="s">
        <v>144</v>
      </c>
      <c r="G539" s="518" t="s">
        <v>21144</v>
      </c>
      <c r="H539" s="518" t="s">
        <v>5858</v>
      </c>
      <c r="I539" s="518" t="s">
        <v>5837</v>
      </c>
      <c r="J539" s="518" t="s">
        <v>5432</v>
      </c>
      <c r="K539" s="519" t="s">
        <v>21390</v>
      </c>
      <c r="L539" s="518" t="s">
        <v>5433</v>
      </c>
    </row>
    <row r="540" spans="1:12" ht="15.75">
      <c r="A540" s="518" t="s">
        <v>5685</v>
      </c>
      <c r="B540" s="518" t="s">
        <v>5686</v>
      </c>
      <c r="C540" s="518" t="s">
        <v>5835</v>
      </c>
      <c r="D540" s="518" t="s">
        <v>21116</v>
      </c>
      <c r="E540" s="519" t="s">
        <v>144</v>
      </c>
      <c r="F540" s="518" t="s">
        <v>144</v>
      </c>
      <c r="G540" s="518" t="s">
        <v>21145</v>
      </c>
      <c r="H540" s="518" t="s">
        <v>5859</v>
      </c>
      <c r="I540" s="518" t="s">
        <v>5837</v>
      </c>
      <c r="J540" s="518" t="s">
        <v>5432</v>
      </c>
      <c r="K540" s="519" t="s">
        <v>18386</v>
      </c>
      <c r="L540" s="518" t="s">
        <v>5433</v>
      </c>
    </row>
    <row r="541" spans="1:12" ht="15.75">
      <c r="A541" s="518" t="s">
        <v>5685</v>
      </c>
      <c r="B541" s="518" t="s">
        <v>5686</v>
      </c>
      <c r="C541" s="518" t="s">
        <v>5835</v>
      </c>
      <c r="D541" s="518" t="s">
        <v>21116</v>
      </c>
      <c r="E541" s="519" t="s">
        <v>144</v>
      </c>
      <c r="F541" s="518" t="s">
        <v>144</v>
      </c>
      <c r="G541" s="518" t="s">
        <v>21147</v>
      </c>
      <c r="H541" s="518" t="s">
        <v>5860</v>
      </c>
      <c r="I541" s="518" t="s">
        <v>5837</v>
      </c>
      <c r="J541" s="518" t="s">
        <v>5432</v>
      </c>
      <c r="K541" s="519" t="s">
        <v>13714</v>
      </c>
      <c r="L541" s="518" t="s">
        <v>5433</v>
      </c>
    </row>
    <row r="542" spans="1:12" ht="15.75">
      <c r="A542" s="518" t="s">
        <v>5685</v>
      </c>
      <c r="B542" s="518" t="s">
        <v>5686</v>
      </c>
      <c r="C542" s="518" t="s">
        <v>5835</v>
      </c>
      <c r="D542" s="518" t="s">
        <v>21116</v>
      </c>
      <c r="E542" s="519" t="s">
        <v>144</v>
      </c>
      <c r="F542" s="518" t="s">
        <v>144</v>
      </c>
      <c r="G542" s="518" t="s">
        <v>21148</v>
      </c>
      <c r="H542" s="518" t="s">
        <v>5861</v>
      </c>
      <c r="I542" s="518" t="s">
        <v>5837</v>
      </c>
      <c r="J542" s="518" t="s">
        <v>5432</v>
      </c>
      <c r="K542" s="519" t="s">
        <v>32195</v>
      </c>
      <c r="L542" s="518" t="s">
        <v>5433</v>
      </c>
    </row>
    <row r="543" spans="1:12" ht="15.75">
      <c r="A543" s="518" t="s">
        <v>5685</v>
      </c>
      <c r="B543" s="518" t="s">
        <v>5686</v>
      </c>
      <c r="C543" s="518" t="s">
        <v>5835</v>
      </c>
      <c r="D543" s="518" t="s">
        <v>21116</v>
      </c>
      <c r="E543" s="519" t="s">
        <v>144</v>
      </c>
      <c r="F543" s="518" t="s">
        <v>144</v>
      </c>
      <c r="G543" s="518" t="s">
        <v>21149</v>
      </c>
      <c r="H543" s="518" t="s">
        <v>5862</v>
      </c>
      <c r="I543" s="518" t="s">
        <v>5837</v>
      </c>
      <c r="J543" s="518" t="s">
        <v>5432</v>
      </c>
      <c r="K543" s="519" t="s">
        <v>18060</v>
      </c>
      <c r="L543" s="518" t="s">
        <v>5433</v>
      </c>
    </row>
    <row r="544" spans="1:12" ht="15.75">
      <c r="A544" s="518" t="s">
        <v>5685</v>
      </c>
      <c r="B544" s="518" t="s">
        <v>5686</v>
      </c>
      <c r="C544" s="518" t="s">
        <v>5835</v>
      </c>
      <c r="D544" s="518" t="s">
        <v>21116</v>
      </c>
      <c r="E544" s="519" t="s">
        <v>144</v>
      </c>
      <c r="F544" s="518" t="s">
        <v>144</v>
      </c>
      <c r="G544" s="518" t="s">
        <v>21150</v>
      </c>
      <c r="H544" s="518" t="s">
        <v>5863</v>
      </c>
      <c r="I544" s="518" t="s">
        <v>5837</v>
      </c>
      <c r="J544" s="518" t="s">
        <v>5432</v>
      </c>
      <c r="K544" s="519" t="s">
        <v>28548</v>
      </c>
      <c r="L544" s="518" t="s">
        <v>5433</v>
      </c>
    </row>
    <row r="545" spans="1:12" ht="15.75">
      <c r="A545" s="518" t="s">
        <v>5685</v>
      </c>
      <c r="B545" s="518" t="s">
        <v>5686</v>
      </c>
      <c r="C545" s="518" t="s">
        <v>5835</v>
      </c>
      <c r="D545" s="518" t="s">
        <v>21116</v>
      </c>
      <c r="E545" s="519" t="s">
        <v>144</v>
      </c>
      <c r="F545" s="518" t="s">
        <v>144</v>
      </c>
      <c r="G545" s="518" t="s">
        <v>21151</v>
      </c>
      <c r="H545" s="518" t="s">
        <v>5864</v>
      </c>
      <c r="I545" s="518" t="s">
        <v>5837</v>
      </c>
      <c r="J545" s="518" t="s">
        <v>5432</v>
      </c>
      <c r="K545" s="519" t="s">
        <v>32196</v>
      </c>
      <c r="L545" s="518" t="s">
        <v>5433</v>
      </c>
    </row>
    <row r="546" spans="1:12" ht="15.75">
      <c r="A546" s="518" t="s">
        <v>5685</v>
      </c>
      <c r="B546" s="518" t="s">
        <v>5686</v>
      </c>
      <c r="C546" s="518" t="s">
        <v>5835</v>
      </c>
      <c r="D546" s="518" t="s">
        <v>21116</v>
      </c>
      <c r="E546" s="519" t="s">
        <v>144</v>
      </c>
      <c r="F546" s="518" t="s">
        <v>144</v>
      </c>
      <c r="G546" s="518" t="s">
        <v>21152</v>
      </c>
      <c r="H546" s="518" t="s">
        <v>5865</v>
      </c>
      <c r="I546" s="518" t="s">
        <v>5837</v>
      </c>
      <c r="J546" s="518" t="s">
        <v>5503</v>
      </c>
      <c r="K546" s="519" t="s">
        <v>23884</v>
      </c>
      <c r="L546" s="518" t="s">
        <v>5433</v>
      </c>
    </row>
    <row r="547" spans="1:12" ht="15.75">
      <c r="A547" s="518" t="s">
        <v>5685</v>
      </c>
      <c r="B547" s="518" t="s">
        <v>5686</v>
      </c>
      <c r="C547" s="518" t="s">
        <v>5835</v>
      </c>
      <c r="D547" s="518" t="s">
        <v>21116</v>
      </c>
      <c r="E547" s="519" t="s">
        <v>144</v>
      </c>
      <c r="F547" s="518" t="s">
        <v>144</v>
      </c>
      <c r="G547" s="518" t="s">
        <v>21153</v>
      </c>
      <c r="H547" s="518" t="s">
        <v>5866</v>
      </c>
      <c r="I547" s="518" t="s">
        <v>5837</v>
      </c>
      <c r="J547" s="518" t="s">
        <v>5432</v>
      </c>
      <c r="K547" s="519" t="s">
        <v>16473</v>
      </c>
      <c r="L547" s="518" t="s">
        <v>5433</v>
      </c>
    </row>
    <row r="548" spans="1:12" ht="15.75">
      <c r="A548" s="518" t="s">
        <v>5685</v>
      </c>
      <c r="B548" s="518" t="s">
        <v>5686</v>
      </c>
      <c r="C548" s="518" t="s">
        <v>5835</v>
      </c>
      <c r="D548" s="518" t="s">
        <v>21116</v>
      </c>
      <c r="E548" s="519" t="s">
        <v>144</v>
      </c>
      <c r="F548" s="518" t="s">
        <v>144</v>
      </c>
      <c r="G548" s="518" t="s">
        <v>21154</v>
      </c>
      <c r="H548" s="518" t="s">
        <v>5867</v>
      </c>
      <c r="I548" s="518" t="s">
        <v>5837</v>
      </c>
      <c r="J548" s="518" t="s">
        <v>5432</v>
      </c>
      <c r="K548" s="519" t="s">
        <v>32197</v>
      </c>
      <c r="L548" s="518" t="s">
        <v>5433</v>
      </c>
    </row>
    <row r="549" spans="1:12" ht="15.75">
      <c r="A549" s="518" t="s">
        <v>5685</v>
      </c>
      <c r="B549" s="518" t="s">
        <v>5686</v>
      </c>
      <c r="C549" s="518" t="s">
        <v>5835</v>
      </c>
      <c r="D549" s="518" t="s">
        <v>21116</v>
      </c>
      <c r="E549" s="519" t="s">
        <v>144</v>
      </c>
      <c r="F549" s="518" t="s">
        <v>144</v>
      </c>
      <c r="G549" s="518" t="s">
        <v>21155</v>
      </c>
      <c r="H549" s="518" t="s">
        <v>5868</v>
      </c>
      <c r="I549" s="518" t="s">
        <v>5837</v>
      </c>
      <c r="J549" s="518" t="s">
        <v>5432</v>
      </c>
      <c r="K549" s="519" t="s">
        <v>32198</v>
      </c>
      <c r="L549" s="518" t="s">
        <v>5433</v>
      </c>
    </row>
    <row r="550" spans="1:12" ht="15.75">
      <c r="A550" s="518" t="s">
        <v>5685</v>
      </c>
      <c r="B550" s="518" t="s">
        <v>5686</v>
      </c>
      <c r="C550" s="518" t="s">
        <v>5835</v>
      </c>
      <c r="D550" s="518" t="s">
        <v>21116</v>
      </c>
      <c r="E550" s="519" t="s">
        <v>144</v>
      </c>
      <c r="F550" s="518" t="s">
        <v>144</v>
      </c>
      <c r="G550" s="518" t="s">
        <v>21157</v>
      </c>
      <c r="H550" s="518" t="s">
        <v>5869</v>
      </c>
      <c r="I550" s="518" t="s">
        <v>5837</v>
      </c>
      <c r="J550" s="518" t="s">
        <v>5432</v>
      </c>
      <c r="K550" s="519" t="s">
        <v>32199</v>
      </c>
      <c r="L550" s="518" t="s">
        <v>5433</v>
      </c>
    </row>
    <row r="551" spans="1:12" ht="15.75">
      <c r="A551" s="518" t="s">
        <v>5685</v>
      </c>
      <c r="B551" s="518" t="s">
        <v>5686</v>
      </c>
      <c r="C551" s="518" t="s">
        <v>5835</v>
      </c>
      <c r="D551" s="518" t="s">
        <v>21116</v>
      </c>
      <c r="E551" s="519" t="s">
        <v>144</v>
      </c>
      <c r="F551" s="518" t="s">
        <v>144</v>
      </c>
      <c r="G551" s="518" t="s">
        <v>21159</v>
      </c>
      <c r="H551" s="518" t="s">
        <v>5870</v>
      </c>
      <c r="I551" s="518" t="s">
        <v>5837</v>
      </c>
      <c r="J551" s="518" t="s">
        <v>5432</v>
      </c>
      <c r="K551" s="519" t="s">
        <v>32200</v>
      </c>
      <c r="L551" s="518" t="s">
        <v>5433</v>
      </c>
    </row>
    <row r="552" spans="1:12" ht="15.75">
      <c r="A552" s="518" t="s">
        <v>5685</v>
      </c>
      <c r="B552" s="518" t="s">
        <v>5686</v>
      </c>
      <c r="C552" s="518" t="s">
        <v>5835</v>
      </c>
      <c r="D552" s="518" t="s">
        <v>21116</v>
      </c>
      <c r="E552" s="519" t="s">
        <v>144</v>
      </c>
      <c r="F552" s="518" t="s">
        <v>144</v>
      </c>
      <c r="G552" s="518" t="s">
        <v>21161</v>
      </c>
      <c r="H552" s="518" t="s">
        <v>5871</v>
      </c>
      <c r="I552" s="518" t="s">
        <v>5837</v>
      </c>
      <c r="J552" s="518" t="s">
        <v>5503</v>
      </c>
      <c r="K552" s="519" t="s">
        <v>30836</v>
      </c>
      <c r="L552" s="518" t="s">
        <v>5433</v>
      </c>
    </row>
    <row r="553" spans="1:12" ht="15.75">
      <c r="A553" s="518" t="s">
        <v>5685</v>
      </c>
      <c r="B553" s="518" t="s">
        <v>5686</v>
      </c>
      <c r="C553" s="518" t="s">
        <v>5835</v>
      </c>
      <c r="D553" s="518" t="s">
        <v>21116</v>
      </c>
      <c r="E553" s="519" t="s">
        <v>144</v>
      </c>
      <c r="F553" s="518" t="s">
        <v>144</v>
      </c>
      <c r="G553" s="518" t="s">
        <v>21163</v>
      </c>
      <c r="H553" s="518" t="s">
        <v>5872</v>
      </c>
      <c r="I553" s="518" t="s">
        <v>5837</v>
      </c>
      <c r="J553" s="518" t="s">
        <v>5432</v>
      </c>
      <c r="K553" s="519" t="s">
        <v>32201</v>
      </c>
      <c r="L553" s="518" t="s">
        <v>5433</v>
      </c>
    </row>
    <row r="554" spans="1:12" ht="15.75">
      <c r="A554" s="518" t="s">
        <v>5685</v>
      </c>
      <c r="B554" s="518" t="s">
        <v>5686</v>
      </c>
      <c r="C554" s="518" t="s">
        <v>5835</v>
      </c>
      <c r="D554" s="518" t="s">
        <v>21116</v>
      </c>
      <c r="E554" s="519" t="s">
        <v>144</v>
      </c>
      <c r="F554" s="518" t="s">
        <v>144</v>
      </c>
      <c r="G554" s="518" t="s">
        <v>21164</v>
      </c>
      <c r="H554" s="518" t="s">
        <v>5873</v>
      </c>
      <c r="I554" s="518" t="s">
        <v>5837</v>
      </c>
      <c r="J554" s="518" t="s">
        <v>5432</v>
      </c>
      <c r="K554" s="519" t="s">
        <v>20579</v>
      </c>
      <c r="L554" s="518" t="s">
        <v>5433</v>
      </c>
    </row>
    <row r="555" spans="1:12" ht="15.75">
      <c r="A555" s="518" t="s">
        <v>5685</v>
      </c>
      <c r="B555" s="518" t="s">
        <v>5686</v>
      </c>
      <c r="C555" s="518" t="s">
        <v>5835</v>
      </c>
      <c r="D555" s="518" t="s">
        <v>21116</v>
      </c>
      <c r="E555" s="519" t="s">
        <v>144</v>
      </c>
      <c r="F555" s="518" t="s">
        <v>144</v>
      </c>
      <c r="G555" s="518" t="s">
        <v>21165</v>
      </c>
      <c r="H555" s="518" t="s">
        <v>5874</v>
      </c>
      <c r="I555" s="518" t="s">
        <v>5837</v>
      </c>
      <c r="J555" s="518" t="s">
        <v>5432</v>
      </c>
      <c r="K555" s="519" t="s">
        <v>17578</v>
      </c>
      <c r="L555" s="518" t="s">
        <v>5433</v>
      </c>
    </row>
    <row r="556" spans="1:12" ht="15.75">
      <c r="A556" s="518" t="s">
        <v>5685</v>
      </c>
      <c r="B556" s="518" t="s">
        <v>5686</v>
      </c>
      <c r="C556" s="518" t="s">
        <v>5835</v>
      </c>
      <c r="D556" s="518" t="s">
        <v>21116</v>
      </c>
      <c r="E556" s="519" t="s">
        <v>144</v>
      </c>
      <c r="F556" s="518" t="s">
        <v>144</v>
      </c>
      <c r="G556" s="518" t="s">
        <v>21167</v>
      </c>
      <c r="H556" s="518" t="s">
        <v>5875</v>
      </c>
      <c r="I556" s="518" t="s">
        <v>5837</v>
      </c>
      <c r="J556" s="518" t="s">
        <v>5432</v>
      </c>
      <c r="K556" s="519" t="s">
        <v>32202</v>
      </c>
      <c r="L556" s="518" t="s">
        <v>5433</v>
      </c>
    </row>
    <row r="557" spans="1:12" ht="15.75">
      <c r="A557" s="518" t="s">
        <v>5685</v>
      </c>
      <c r="B557" s="518" t="s">
        <v>5686</v>
      </c>
      <c r="C557" s="518" t="s">
        <v>5835</v>
      </c>
      <c r="D557" s="518" t="s">
        <v>21116</v>
      </c>
      <c r="E557" s="519" t="s">
        <v>144</v>
      </c>
      <c r="F557" s="518" t="s">
        <v>144</v>
      </c>
      <c r="G557" s="518" t="s">
        <v>21169</v>
      </c>
      <c r="H557" s="518" t="s">
        <v>5876</v>
      </c>
      <c r="I557" s="518" t="s">
        <v>5837</v>
      </c>
      <c r="J557" s="518" t="s">
        <v>5432</v>
      </c>
      <c r="K557" s="519" t="s">
        <v>32203</v>
      </c>
      <c r="L557" s="518" t="s">
        <v>5433</v>
      </c>
    </row>
    <row r="558" spans="1:12" ht="15.75">
      <c r="A558" s="518" t="s">
        <v>5685</v>
      </c>
      <c r="B558" s="518" t="s">
        <v>5686</v>
      </c>
      <c r="C558" s="518" t="s">
        <v>5835</v>
      </c>
      <c r="D558" s="518" t="s">
        <v>21116</v>
      </c>
      <c r="E558" s="519" t="s">
        <v>144</v>
      </c>
      <c r="F558" s="518" t="s">
        <v>144</v>
      </c>
      <c r="G558" s="518" t="s">
        <v>21170</v>
      </c>
      <c r="H558" s="518" t="s">
        <v>5877</v>
      </c>
      <c r="I558" s="518" t="s">
        <v>5837</v>
      </c>
      <c r="J558" s="518" t="s">
        <v>5503</v>
      </c>
      <c r="K558" s="519" t="s">
        <v>17782</v>
      </c>
      <c r="L558" s="518" t="s">
        <v>5433</v>
      </c>
    </row>
    <row r="559" spans="1:12" ht="15.75">
      <c r="A559" s="518" t="s">
        <v>5685</v>
      </c>
      <c r="B559" s="518" t="s">
        <v>5686</v>
      </c>
      <c r="C559" s="518" t="s">
        <v>5835</v>
      </c>
      <c r="D559" s="518" t="s">
        <v>21116</v>
      </c>
      <c r="E559" s="519" t="s">
        <v>144</v>
      </c>
      <c r="F559" s="518" t="s">
        <v>144</v>
      </c>
      <c r="G559" s="518" t="s">
        <v>21171</v>
      </c>
      <c r="H559" s="518" t="s">
        <v>5878</v>
      </c>
      <c r="I559" s="518" t="s">
        <v>5837</v>
      </c>
      <c r="J559" s="518" t="s">
        <v>5503</v>
      </c>
      <c r="K559" s="519" t="s">
        <v>13399</v>
      </c>
      <c r="L559" s="518" t="s">
        <v>5433</v>
      </c>
    </row>
    <row r="560" spans="1:12" ht="15.75">
      <c r="A560" s="518" t="s">
        <v>5685</v>
      </c>
      <c r="B560" s="518" t="s">
        <v>5686</v>
      </c>
      <c r="C560" s="518" t="s">
        <v>5835</v>
      </c>
      <c r="D560" s="518" t="s">
        <v>21116</v>
      </c>
      <c r="E560" s="519" t="s">
        <v>144</v>
      </c>
      <c r="F560" s="518" t="s">
        <v>144</v>
      </c>
      <c r="G560" s="518" t="s">
        <v>21172</v>
      </c>
      <c r="H560" s="518" t="s">
        <v>5879</v>
      </c>
      <c r="I560" s="518" t="s">
        <v>5837</v>
      </c>
      <c r="J560" s="518" t="s">
        <v>5503</v>
      </c>
      <c r="K560" s="519" t="s">
        <v>21173</v>
      </c>
      <c r="L560" s="518" t="s">
        <v>5433</v>
      </c>
    </row>
    <row r="561" spans="1:12" ht="15.75">
      <c r="A561" s="518" t="s">
        <v>5685</v>
      </c>
      <c r="B561" s="518" t="s">
        <v>5686</v>
      </c>
      <c r="C561" s="518" t="s">
        <v>5835</v>
      </c>
      <c r="D561" s="518" t="s">
        <v>21116</v>
      </c>
      <c r="E561" s="519" t="s">
        <v>144</v>
      </c>
      <c r="F561" s="518" t="s">
        <v>144</v>
      </c>
      <c r="G561" s="518" t="s">
        <v>21174</v>
      </c>
      <c r="H561" s="518" t="s">
        <v>5880</v>
      </c>
      <c r="I561" s="518" t="s">
        <v>5837</v>
      </c>
      <c r="J561" s="518" t="s">
        <v>5503</v>
      </c>
      <c r="K561" s="519" t="s">
        <v>14132</v>
      </c>
      <c r="L561" s="518" t="s">
        <v>5433</v>
      </c>
    </row>
    <row r="562" spans="1:12" ht="15.75">
      <c r="A562" s="518" t="s">
        <v>5685</v>
      </c>
      <c r="B562" s="518" t="s">
        <v>5686</v>
      </c>
      <c r="C562" s="518" t="s">
        <v>5835</v>
      </c>
      <c r="D562" s="518" t="s">
        <v>21116</v>
      </c>
      <c r="E562" s="519" t="s">
        <v>144</v>
      </c>
      <c r="F562" s="518" t="s">
        <v>144</v>
      </c>
      <c r="G562" s="518" t="s">
        <v>21175</v>
      </c>
      <c r="H562" s="518" t="s">
        <v>5881</v>
      </c>
      <c r="I562" s="518" t="s">
        <v>5837</v>
      </c>
      <c r="J562" s="518" t="s">
        <v>5503</v>
      </c>
      <c r="K562" s="519" t="s">
        <v>20269</v>
      </c>
      <c r="L562" s="518" t="s">
        <v>5433</v>
      </c>
    </row>
    <row r="563" spans="1:12" ht="15.75">
      <c r="A563" s="518" t="s">
        <v>5685</v>
      </c>
      <c r="B563" s="518" t="s">
        <v>5686</v>
      </c>
      <c r="C563" s="518" t="s">
        <v>5835</v>
      </c>
      <c r="D563" s="518" t="s">
        <v>21116</v>
      </c>
      <c r="E563" s="519" t="s">
        <v>144</v>
      </c>
      <c r="F563" s="518" t="s">
        <v>144</v>
      </c>
      <c r="G563" s="518" t="s">
        <v>21176</v>
      </c>
      <c r="H563" s="518" t="s">
        <v>5882</v>
      </c>
      <c r="I563" s="518" t="s">
        <v>5837</v>
      </c>
      <c r="J563" s="518" t="s">
        <v>5503</v>
      </c>
      <c r="K563" s="519" t="s">
        <v>21177</v>
      </c>
      <c r="L563" s="518" t="s">
        <v>5433</v>
      </c>
    </row>
    <row r="564" spans="1:12" ht="15.75">
      <c r="A564" s="518" t="s">
        <v>5685</v>
      </c>
      <c r="B564" s="518" t="s">
        <v>5686</v>
      </c>
      <c r="C564" s="518" t="s">
        <v>5835</v>
      </c>
      <c r="D564" s="518" t="s">
        <v>21116</v>
      </c>
      <c r="E564" s="519" t="s">
        <v>144</v>
      </c>
      <c r="F564" s="518" t="s">
        <v>144</v>
      </c>
      <c r="G564" s="518" t="s">
        <v>21178</v>
      </c>
      <c r="H564" s="518" t="s">
        <v>5883</v>
      </c>
      <c r="I564" s="518" t="s">
        <v>5837</v>
      </c>
      <c r="J564" s="518" t="s">
        <v>5884</v>
      </c>
      <c r="K564" s="519" t="s">
        <v>21179</v>
      </c>
      <c r="L564" s="518" t="s">
        <v>5433</v>
      </c>
    </row>
    <row r="565" spans="1:12" ht="15.75">
      <c r="A565" s="518" t="s">
        <v>5685</v>
      </c>
      <c r="B565" s="518" t="s">
        <v>5686</v>
      </c>
      <c r="C565" s="518" t="s">
        <v>5835</v>
      </c>
      <c r="D565" s="518" t="s">
        <v>21116</v>
      </c>
      <c r="E565" s="519" t="s">
        <v>144</v>
      </c>
      <c r="F565" s="518" t="s">
        <v>144</v>
      </c>
      <c r="G565" s="518" t="s">
        <v>21180</v>
      </c>
      <c r="H565" s="518" t="s">
        <v>5885</v>
      </c>
      <c r="I565" s="518" t="s">
        <v>5837</v>
      </c>
      <c r="J565" s="518" t="s">
        <v>5432</v>
      </c>
      <c r="K565" s="519" t="s">
        <v>32204</v>
      </c>
      <c r="L565" s="518" t="s">
        <v>5433</v>
      </c>
    </row>
    <row r="566" spans="1:12" ht="15.75">
      <c r="A566" s="518" t="s">
        <v>5685</v>
      </c>
      <c r="B566" s="518" t="s">
        <v>5686</v>
      </c>
      <c r="C566" s="518" t="s">
        <v>5835</v>
      </c>
      <c r="D566" s="518" t="s">
        <v>21116</v>
      </c>
      <c r="E566" s="519" t="s">
        <v>144</v>
      </c>
      <c r="F566" s="518" t="s">
        <v>144</v>
      </c>
      <c r="G566" s="518" t="s">
        <v>21182</v>
      </c>
      <c r="H566" s="518" t="s">
        <v>5886</v>
      </c>
      <c r="I566" s="518" t="s">
        <v>5837</v>
      </c>
      <c r="J566" s="518" t="s">
        <v>5432</v>
      </c>
      <c r="K566" s="519" t="s">
        <v>32205</v>
      </c>
      <c r="L566" s="518" t="s">
        <v>5433</v>
      </c>
    </row>
    <row r="567" spans="1:12" ht="15.75">
      <c r="A567" s="518" t="s">
        <v>5685</v>
      </c>
      <c r="B567" s="518" t="s">
        <v>5686</v>
      </c>
      <c r="C567" s="518" t="s">
        <v>5835</v>
      </c>
      <c r="D567" s="518" t="s">
        <v>21116</v>
      </c>
      <c r="E567" s="519" t="s">
        <v>144</v>
      </c>
      <c r="F567" s="518" t="s">
        <v>144</v>
      </c>
      <c r="G567" s="518" t="s">
        <v>21183</v>
      </c>
      <c r="H567" s="518" t="s">
        <v>5887</v>
      </c>
      <c r="I567" s="518" t="s">
        <v>5837</v>
      </c>
      <c r="J567" s="518" t="s">
        <v>5432</v>
      </c>
      <c r="K567" s="519" t="s">
        <v>21184</v>
      </c>
      <c r="L567" s="518" t="s">
        <v>5433</v>
      </c>
    </row>
    <row r="568" spans="1:12" ht="15.75">
      <c r="A568" s="518" t="s">
        <v>5685</v>
      </c>
      <c r="B568" s="518" t="s">
        <v>5686</v>
      </c>
      <c r="C568" s="518" t="s">
        <v>5835</v>
      </c>
      <c r="D568" s="518" t="s">
        <v>21116</v>
      </c>
      <c r="E568" s="519" t="s">
        <v>144</v>
      </c>
      <c r="F568" s="518" t="s">
        <v>144</v>
      </c>
      <c r="G568" s="518" t="s">
        <v>21185</v>
      </c>
      <c r="H568" s="518" t="s">
        <v>5888</v>
      </c>
      <c r="I568" s="518" t="s">
        <v>5837</v>
      </c>
      <c r="J568" s="518" t="s">
        <v>5432</v>
      </c>
      <c r="K568" s="519" t="s">
        <v>17267</v>
      </c>
      <c r="L568" s="518" t="s">
        <v>5433</v>
      </c>
    </row>
    <row r="569" spans="1:12" ht="15.75">
      <c r="A569" s="518" t="s">
        <v>5685</v>
      </c>
      <c r="B569" s="518" t="s">
        <v>5686</v>
      </c>
      <c r="C569" s="518" t="s">
        <v>5835</v>
      </c>
      <c r="D569" s="518" t="s">
        <v>21116</v>
      </c>
      <c r="E569" s="519" t="s">
        <v>144</v>
      </c>
      <c r="F569" s="518" t="s">
        <v>144</v>
      </c>
      <c r="G569" s="518" t="s">
        <v>21186</v>
      </c>
      <c r="H569" s="518" t="s">
        <v>5889</v>
      </c>
      <c r="I569" s="518" t="s">
        <v>5837</v>
      </c>
      <c r="J569" s="518" t="s">
        <v>5432</v>
      </c>
      <c r="K569" s="519" t="s">
        <v>32206</v>
      </c>
      <c r="L569" s="518" t="s">
        <v>5433</v>
      </c>
    </row>
    <row r="570" spans="1:12" ht="15.75">
      <c r="A570" s="518" t="s">
        <v>5685</v>
      </c>
      <c r="B570" s="518" t="s">
        <v>5686</v>
      </c>
      <c r="C570" s="518" t="s">
        <v>5835</v>
      </c>
      <c r="D570" s="518" t="s">
        <v>21116</v>
      </c>
      <c r="E570" s="519" t="s">
        <v>144</v>
      </c>
      <c r="F570" s="518" t="s">
        <v>144</v>
      </c>
      <c r="G570" s="518" t="s">
        <v>21187</v>
      </c>
      <c r="H570" s="518" t="s">
        <v>5890</v>
      </c>
      <c r="I570" s="518" t="s">
        <v>5837</v>
      </c>
      <c r="J570" s="518" t="s">
        <v>5432</v>
      </c>
      <c r="K570" s="519" t="s">
        <v>32207</v>
      </c>
      <c r="L570" s="518" t="s">
        <v>5433</v>
      </c>
    </row>
    <row r="571" spans="1:12" ht="15.75">
      <c r="A571" s="518" t="s">
        <v>5685</v>
      </c>
      <c r="B571" s="518" t="s">
        <v>5686</v>
      </c>
      <c r="C571" s="518" t="s">
        <v>5835</v>
      </c>
      <c r="D571" s="518" t="s">
        <v>21116</v>
      </c>
      <c r="E571" s="519" t="s">
        <v>144</v>
      </c>
      <c r="F571" s="518" t="s">
        <v>144</v>
      </c>
      <c r="G571" s="518" t="s">
        <v>21188</v>
      </c>
      <c r="H571" s="518" t="s">
        <v>5891</v>
      </c>
      <c r="I571" s="518" t="s">
        <v>5837</v>
      </c>
      <c r="J571" s="518" t="s">
        <v>5432</v>
      </c>
      <c r="K571" s="519" t="s">
        <v>22291</v>
      </c>
      <c r="L571" s="518" t="s">
        <v>5433</v>
      </c>
    </row>
    <row r="572" spans="1:12" ht="15.75">
      <c r="A572" s="518" t="s">
        <v>5685</v>
      </c>
      <c r="B572" s="518" t="s">
        <v>5686</v>
      </c>
      <c r="C572" s="518" t="s">
        <v>5835</v>
      </c>
      <c r="D572" s="518" t="s">
        <v>21116</v>
      </c>
      <c r="E572" s="519" t="s">
        <v>144</v>
      </c>
      <c r="F572" s="518" t="s">
        <v>144</v>
      </c>
      <c r="G572" s="518" t="s">
        <v>21189</v>
      </c>
      <c r="H572" s="518" t="s">
        <v>5892</v>
      </c>
      <c r="I572" s="518" t="s">
        <v>5837</v>
      </c>
      <c r="J572" s="518" t="s">
        <v>5503</v>
      </c>
      <c r="K572" s="519" t="s">
        <v>21190</v>
      </c>
      <c r="L572" s="518" t="s">
        <v>5433</v>
      </c>
    </row>
    <row r="573" spans="1:12" ht="15.75">
      <c r="A573" s="518" t="s">
        <v>5685</v>
      </c>
      <c r="B573" s="518" t="s">
        <v>5686</v>
      </c>
      <c r="C573" s="518" t="s">
        <v>5835</v>
      </c>
      <c r="D573" s="518" t="s">
        <v>21116</v>
      </c>
      <c r="E573" s="519" t="s">
        <v>144</v>
      </c>
      <c r="F573" s="518" t="s">
        <v>144</v>
      </c>
      <c r="G573" s="518" t="s">
        <v>21191</v>
      </c>
      <c r="H573" s="518" t="s">
        <v>5893</v>
      </c>
      <c r="I573" s="518" t="s">
        <v>5837</v>
      </c>
      <c r="J573" s="518" t="s">
        <v>5432</v>
      </c>
      <c r="K573" s="519" t="s">
        <v>32208</v>
      </c>
      <c r="L573" s="518" t="s">
        <v>5433</v>
      </c>
    </row>
    <row r="574" spans="1:12" ht="15.75">
      <c r="A574" s="518" t="s">
        <v>5685</v>
      </c>
      <c r="B574" s="518" t="s">
        <v>5686</v>
      </c>
      <c r="C574" s="518" t="s">
        <v>5835</v>
      </c>
      <c r="D574" s="518" t="s">
        <v>21116</v>
      </c>
      <c r="E574" s="519" t="s">
        <v>144</v>
      </c>
      <c r="F574" s="518" t="s">
        <v>144</v>
      </c>
      <c r="G574" s="518" t="s">
        <v>21192</v>
      </c>
      <c r="H574" s="518" t="s">
        <v>5894</v>
      </c>
      <c r="I574" s="518" t="s">
        <v>5837</v>
      </c>
      <c r="J574" s="518" t="s">
        <v>5432</v>
      </c>
      <c r="K574" s="519" t="s">
        <v>32209</v>
      </c>
      <c r="L574" s="518" t="s">
        <v>5433</v>
      </c>
    </row>
    <row r="575" spans="1:12" ht="15.75">
      <c r="A575" s="518" t="s">
        <v>5685</v>
      </c>
      <c r="B575" s="518" t="s">
        <v>5686</v>
      </c>
      <c r="C575" s="518" t="s">
        <v>5835</v>
      </c>
      <c r="D575" s="518" t="s">
        <v>21116</v>
      </c>
      <c r="E575" s="519" t="s">
        <v>144</v>
      </c>
      <c r="F575" s="518" t="s">
        <v>144</v>
      </c>
      <c r="G575" s="518" t="s">
        <v>21193</v>
      </c>
      <c r="H575" s="518" t="s">
        <v>5895</v>
      </c>
      <c r="I575" s="518" t="s">
        <v>5837</v>
      </c>
      <c r="J575" s="518" t="s">
        <v>5432</v>
      </c>
      <c r="K575" s="519" t="s">
        <v>32210</v>
      </c>
      <c r="L575" s="518" t="s">
        <v>5433</v>
      </c>
    </row>
    <row r="576" spans="1:12" ht="15.75">
      <c r="A576" s="518" t="s">
        <v>5685</v>
      </c>
      <c r="B576" s="518" t="s">
        <v>5686</v>
      </c>
      <c r="C576" s="518" t="s">
        <v>5835</v>
      </c>
      <c r="D576" s="518" t="s">
        <v>21116</v>
      </c>
      <c r="E576" s="519" t="s">
        <v>144</v>
      </c>
      <c r="F576" s="518" t="s">
        <v>144</v>
      </c>
      <c r="G576" s="518" t="s">
        <v>21195</v>
      </c>
      <c r="H576" s="518" t="s">
        <v>5896</v>
      </c>
      <c r="I576" s="518" t="s">
        <v>5837</v>
      </c>
      <c r="J576" s="518" t="s">
        <v>5432</v>
      </c>
      <c r="K576" s="519" t="s">
        <v>32211</v>
      </c>
      <c r="L576" s="518" t="s">
        <v>5433</v>
      </c>
    </row>
    <row r="577" spans="1:12" ht="15.75">
      <c r="A577" s="518" t="s">
        <v>5685</v>
      </c>
      <c r="B577" s="518" t="s">
        <v>5686</v>
      </c>
      <c r="C577" s="518" t="s">
        <v>5835</v>
      </c>
      <c r="D577" s="518" t="s">
        <v>21116</v>
      </c>
      <c r="E577" s="519" t="s">
        <v>144</v>
      </c>
      <c r="F577" s="518" t="s">
        <v>144</v>
      </c>
      <c r="G577" s="518" t="s">
        <v>21196</v>
      </c>
      <c r="H577" s="518" t="s">
        <v>5897</v>
      </c>
      <c r="I577" s="518" t="s">
        <v>5837</v>
      </c>
      <c r="J577" s="518" t="s">
        <v>5432</v>
      </c>
      <c r="K577" s="519" t="s">
        <v>32212</v>
      </c>
      <c r="L577" s="518" t="s">
        <v>5433</v>
      </c>
    </row>
    <row r="578" spans="1:12" ht="15.75">
      <c r="A578" s="518" t="s">
        <v>5685</v>
      </c>
      <c r="B578" s="518" t="s">
        <v>5686</v>
      </c>
      <c r="C578" s="518" t="s">
        <v>5835</v>
      </c>
      <c r="D578" s="518" t="s">
        <v>21116</v>
      </c>
      <c r="E578" s="519" t="s">
        <v>144</v>
      </c>
      <c r="F578" s="518" t="s">
        <v>144</v>
      </c>
      <c r="G578" s="518" t="s">
        <v>21197</v>
      </c>
      <c r="H578" s="518" t="s">
        <v>5898</v>
      </c>
      <c r="I578" s="518" t="s">
        <v>5837</v>
      </c>
      <c r="J578" s="518" t="s">
        <v>5503</v>
      </c>
      <c r="K578" s="519" t="s">
        <v>14130</v>
      </c>
      <c r="L578" s="518" t="s">
        <v>5433</v>
      </c>
    </row>
    <row r="579" spans="1:12" ht="15.75">
      <c r="A579" s="518" t="s">
        <v>5685</v>
      </c>
      <c r="B579" s="518" t="s">
        <v>5686</v>
      </c>
      <c r="C579" s="518" t="s">
        <v>5835</v>
      </c>
      <c r="D579" s="518" t="s">
        <v>21116</v>
      </c>
      <c r="E579" s="519" t="s">
        <v>144</v>
      </c>
      <c r="F579" s="518" t="s">
        <v>144</v>
      </c>
      <c r="G579" s="518" t="s">
        <v>21198</v>
      </c>
      <c r="H579" s="518" t="s">
        <v>5899</v>
      </c>
      <c r="I579" s="518" t="s">
        <v>5837</v>
      </c>
      <c r="J579" s="518" t="s">
        <v>5432</v>
      </c>
      <c r="K579" s="519" t="s">
        <v>32213</v>
      </c>
      <c r="L579" s="518" t="s">
        <v>5433</v>
      </c>
    </row>
    <row r="580" spans="1:12" ht="15.75">
      <c r="A580" s="518" t="s">
        <v>5685</v>
      </c>
      <c r="B580" s="518" t="s">
        <v>5686</v>
      </c>
      <c r="C580" s="518" t="s">
        <v>5835</v>
      </c>
      <c r="D580" s="518" t="s">
        <v>21116</v>
      </c>
      <c r="E580" s="519" t="s">
        <v>144</v>
      </c>
      <c r="F580" s="518" t="s">
        <v>144</v>
      </c>
      <c r="G580" s="518" t="s">
        <v>21199</v>
      </c>
      <c r="H580" s="518" t="s">
        <v>5900</v>
      </c>
      <c r="I580" s="518" t="s">
        <v>5837</v>
      </c>
      <c r="J580" s="518" t="s">
        <v>5432</v>
      </c>
      <c r="K580" s="519" t="s">
        <v>32214</v>
      </c>
      <c r="L580" s="518" t="s">
        <v>5433</v>
      </c>
    </row>
    <row r="581" spans="1:12" ht="15.75">
      <c r="A581" s="518" t="s">
        <v>5685</v>
      </c>
      <c r="B581" s="518" t="s">
        <v>5686</v>
      </c>
      <c r="C581" s="518" t="s">
        <v>5835</v>
      </c>
      <c r="D581" s="518" t="s">
        <v>21116</v>
      </c>
      <c r="E581" s="519" t="s">
        <v>144</v>
      </c>
      <c r="F581" s="518" t="s">
        <v>144</v>
      </c>
      <c r="G581" s="518" t="s">
        <v>21200</v>
      </c>
      <c r="H581" s="518" t="s">
        <v>5901</v>
      </c>
      <c r="I581" s="518" t="s">
        <v>5837</v>
      </c>
      <c r="J581" s="518" t="s">
        <v>5432</v>
      </c>
      <c r="K581" s="519" t="s">
        <v>15954</v>
      </c>
      <c r="L581" s="518" t="s">
        <v>5433</v>
      </c>
    </row>
    <row r="582" spans="1:12" ht="15.75">
      <c r="A582" s="518" t="s">
        <v>5685</v>
      </c>
      <c r="B582" s="518" t="s">
        <v>5686</v>
      </c>
      <c r="C582" s="518" t="s">
        <v>5835</v>
      </c>
      <c r="D582" s="518" t="s">
        <v>21116</v>
      </c>
      <c r="E582" s="519" t="s">
        <v>144</v>
      </c>
      <c r="F582" s="518" t="s">
        <v>144</v>
      </c>
      <c r="G582" s="518" t="s">
        <v>21201</v>
      </c>
      <c r="H582" s="518" t="s">
        <v>5902</v>
      </c>
      <c r="I582" s="518" t="s">
        <v>5837</v>
      </c>
      <c r="J582" s="518" t="s">
        <v>5503</v>
      </c>
      <c r="K582" s="519" t="s">
        <v>13393</v>
      </c>
      <c r="L582" s="518" t="s">
        <v>5433</v>
      </c>
    </row>
    <row r="583" spans="1:12" ht="15.75">
      <c r="A583" s="518" t="s">
        <v>5685</v>
      </c>
      <c r="B583" s="518" t="s">
        <v>5686</v>
      </c>
      <c r="C583" s="518" t="s">
        <v>5835</v>
      </c>
      <c r="D583" s="518" t="s">
        <v>21116</v>
      </c>
      <c r="E583" s="519" t="s">
        <v>144</v>
      </c>
      <c r="F583" s="518" t="s">
        <v>144</v>
      </c>
      <c r="G583" s="518" t="s">
        <v>21202</v>
      </c>
      <c r="H583" s="518" t="s">
        <v>5903</v>
      </c>
      <c r="I583" s="518" t="s">
        <v>5837</v>
      </c>
      <c r="J583" s="518" t="s">
        <v>5432</v>
      </c>
      <c r="K583" s="519" t="s">
        <v>31866</v>
      </c>
      <c r="L583" s="518" t="s">
        <v>5433</v>
      </c>
    </row>
    <row r="584" spans="1:12" ht="15.75">
      <c r="A584" s="518" t="s">
        <v>5685</v>
      </c>
      <c r="B584" s="518" t="s">
        <v>5686</v>
      </c>
      <c r="C584" s="518" t="s">
        <v>5835</v>
      </c>
      <c r="D584" s="518" t="s">
        <v>21116</v>
      </c>
      <c r="E584" s="519" t="s">
        <v>144</v>
      </c>
      <c r="F584" s="518" t="s">
        <v>144</v>
      </c>
      <c r="G584" s="518" t="s">
        <v>21203</v>
      </c>
      <c r="H584" s="518" t="s">
        <v>5904</v>
      </c>
      <c r="I584" s="518" t="s">
        <v>5837</v>
      </c>
      <c r="J584" s="518" t="s">
        <v>5503</v>
      </c>
      <c r="K584" s="519" t="s">
        <v>17934</v>
      </c>
      <c r="L584" s="518" t="s">
        <v>5433</v>
      </c>
    </row>
    <row r="585" spans="1:12" ht="15.75">
      <c r="A585" s="518" t="s">
        <v>5685</v>
      </c>
      <c r="B585" s="518" t="s">
        <v>5686</v>
      </c>
      <c r="C585" s="518" t="s">
        <v>5835</v>
      </c>
      <c r="D585" s="518" t="s">
        <v>21116</v>
      </c>
      <c r="E585" s="519" t="s">
        <v>144</v>
      </c>
      <c r="F585" s="518" t="s">
        <v>144</v>
      </c>
      <c r="G585" s="518" t="s">
        <v>21204</v>
      </c>
      <c r="H585" s="518" t="s">
        <v>5905</v>
      </c>
      <c r="I585" s="518" t="s">
        <v>5837</v>
      </c>
      <c r="J585" s="518" t="s">
        <v>5503</v>
      </c>
      <c r="K585" s="519" t="s">
        <v>21205</v>
      </c>
      <c r="L585" s="518" t="s">
        <v>5433</v>
      </c>
    </row>
    <row r="586" spans="1:12" ht="15.75">
      <c r="A586" s="518" t="s">
        <v>5685</v>
      </c>
      <c r="B586" s="518" t="s">
        <v>5686</v>
      </c>
      <c r="C586" s="518" t="s">
        <v>5835</v>
      </c>
      <c r="D586" s="518" t="s">
        <v>21116</v>
      </c>
      <c r="E586" s="519" t="s">
        <v>144</v>
      </c>
      <c r="F586" s="518" t="s">
        <v>144</v>
      </c>
      <c r="G586" s="518" t="s">
        <v>21206</v>
      </c>
      <c r="H586" s="518" t="s">
        <v>5906</v>
      </c>
      <c r="I586" s="518" t="s">
        <v>5837</v>
      </c>
      <c r="J586" s="518" t="s">
        <v>5503</v>
      </c>
      <c r="K586" s="519" t="s">
        <v>12695</v>
      </c>
      <c r="L586" s="518" t="s">
        <v>5433</v>
      </c>
    </row>
    <row r="587" spans="1:12" ht="15.75">
      <c r="A587" s="518" t="s">
        <v>5685</v>
      </c>
      <c r="B587" s="518" t="s">
        <v>5686</v>
      </c>
      <c r="C587" s="518" t="s">
        <v>5835</v>
      </c>
      <c r="D587" s="518" t="s">
        <v>21116</v>
      </c>
      <c r="E587" s="519" t="s">
        <v>144</v>
      </c>
      <c r="F587" s="518" t="s">
        <v>144</v>
      </c>
      <c r="G587" s="518" t="s">
        <v>21207</v>
      </c>
      <c r="H587" s="518" t="s">
        <v>5907</v>
      </c>
      <c r="I587" s="518" t="s">
        <v>5837</v>
      </c>
      <c r="J587" s="518" t="s">
        <v>5503</v>
      </c>
      <c r="K587" s="519" t="s">
        <v>21208</v>
      </c>
      <c r="L587" s="518" t="s">
        <v>5433</v>
      </c>
    </row>
    <row r="588" spans="1:12" ht="15.75">
      <c r="A588" s="518" t="s">
        <v>5685</v>
      </c>
      <c r="B588" s="518" t="s">
        <v>5686</v>
      </c>
      <c r="C588" s="518" t="s">
        <v>5835</v>
      </c>
      <c r="D588" s="518" t="s">
        <v>21116</v>
      </c>
      <c r="E588" s="519" t="s">
        <v>144</v>
      </c>
      <c r="F588" s="518" t="s">
        <v>144</v>
      </c>
      <c r="G588" s="518" t="s">
        <v>21209</v>
      </c>
      <c r="H588" s="518" t="s">
        <v>5908</v>
      </c>
      <c r="I588" s="518" t="s">
        <v>5837</v>
      </c>
      <c r="J588" s="518" t="s">
        <v>5503</v>
      </c>
      <c r="K588" s="519" t="s">
        <v>21210</v>
      </c>
      <c r="L588" s="518" t="s">
        <v>5433</v>
      </c>
    </row>
    <row r="589" spans="1:12" ht="15.75">
      <c r="A589" s="518" t="s">
        <v>5685</v>
      </c>
      <c r="B589" s="518" t="s">
        <v>5686</v>
      </c>
      <c r="C589" s="518" t="s">
        <v>5835</v>
      </c>
      <c r="D589" s="518" t="s">
        <v>21116</v>
      </c>
      <c r="E589" s="519" t="s">
        <v>144</v>
      </c>
      <c r="F589" s="518" t="s">
        <v>144</v>
      </c>
      <c r="G589" s="518" t="s">
        <v>21211</v>
      </c>
      <c r="H589" s="518" t="s">
        <v>5909</v>
      </c>
      <c r="I589" s="518" t="s">
        <v>5837</v>
      </c>
      <c r="J589" s="518" t="s">
        <v>5432</v>
      </c>
      <c r="K589" s="519" t="s">
        <v>19181</v>
      </c>
      <c r="L589" s="518" t="s">
        <v>5433</v>
      </c>
    </row>
    <row r="590" spans="1:12" ht="15.75">
      <c r="A590" s="518" t="s">
        <v>5685</v>
      </c>
      <c r="B590" s="518" t="s">
        <v>5686</v>
      </c>
      <c r="C590" s="518" t="s">
        <v>5835</v>
      </c>
      <c r="D590" s="518" t="s">
        <v>21116</v>
      </c>
      <c r="E590" s="519" t="s">
        <v>144</v>
      </c>
      <c r="F590" s="518" t="s">
        <v>144</v>
      </c>
      <c r="G590" s="518" t="s">
        <v>21212</v>
      </c>
      <c r="H590" s="518" t="s">
        <v>5910</v>
      </c>
      <c r="I590" s="518" t="s">
        <v>5837</v>
      </c>
      <c r="J590" s="518" t="s">
        <v>5432</v>
      </c>
      <c r="K590" s="519" t="s">
        <v>32215</v>
      </c>
      <c r="L590" s="518" t="s">
        <v>5433</v>
      </c>
    </row>
    <row r="591" spans="1:12" ht="15.75">
      <c r="A591" s="518" t="s">
        <v>5685</v>
      </c>
      <c r="B591" s="518" t="s">
        <v>5686</v>
      </c>
      <c r="C591" s="518" t="s">
        <v>5835</v>
      </c>
      <c r="D591" s="518" t="s">
        <v>21116</v>
      </c>
      <c r="E591" s="519" t="s">
        <v>144</v>
      </c>
      <c r="F591" s="518" t="s">
        <v>144</v>
      </c>
      <c r="G591" s="518" t="s">
        <v>21213</v>
      </c>
      <c r="H591" s="518" t="s">
        <v>5911</v>
      </c>
      <c r="I591" s="518" t="s">
        <v>5837</v>
      </c>
      <c r="J591" s="518" t="s">
        <v>5432</v>
      </c>
      <c r="K591" s="519" t="s">
        <v>32216</v>
      </c>
      <c r="L591" s="518" t="s">
        <v>5433</v>
      </c>
    </row>
    <row r="592" spans="1:12" ht="15.75">
      <c r="A592" s="518" t="s">
        <v>5685</v>
      </c>
      <c r="B592" s="518" t="s">
        <v>5686</v>
      </c>
      <c r="C592" s="518" t="s">
        <v>5835</v>
      </c>
      <c r="D592" s="518" t="s">
        <v>21116</v>
      </c>
      <c r="E592" s="519" t="s">
        <v>144</v>
      </c>
      <c r="F592" s="518" t="s">
        <v>144</v>
      </c>
      <c r="G592" s="518" t="s">
        <v>21214</v>
      </c>
      <c r="H592" s="518" t="s">
        <v>5912</v>
      </c>
      <c r="I592" s="518" t="s">
        <v>5837</v>
      </c>
      <c r="J592" s="518" t="s">
        <v>5432</v>
      </c>
      <c r="K592" s="519" t="s">
        <v>32217</v>
      </c>
      <c r="L592" s="518" t="s">
        <v>5433</v>
      </c>
    </row>
    <row r="593" spans="1:12" ht="15.75">
      <c r="A593" s="518" t="s">
        <v>5685</v>
      </c>
      <c r="B593" s="518" t="s">
        <v>5686</v>
      </c>
      <c r="C593" s="518" t="s">
        <v>5835</v>
      </c>
      <c r="D593" s="518" t="s">
        <v>21116</v>
      </c>
      <c r="E593" s="519" t="s">
        <v>144</v>
      </c>
      <c r="F593" s="518" t="s">
        <v>144</v>
      </c>
      <c r="G593" s="518" t="s">
        <v>21215</v>
      </c>
      <c r="H593" s="518" t="s">
        <v>5913</v>
      </c>
      <c r="I593" s="518" t="s">
        <v>5837</v>
      </c>
      <c r="J593" s="518" t="s">
        <v>5432</v>
      </c>
      <c r="K593" s="519" t="s">
        <v>32218</v>
      </c>
      <c r="L593" s="518" t="s">
        <v>5433</v>
      </c>
    </row>
    <row r="594" spans="1:12" ht="15.75">
      <c r="A594" s="518" t="s">
        <v>5685</v>
      </c>
      <c r="B594" s="518" t="s">
        <v>5686</v>
      </c>
      <c r="C594" s="518" t="s">
        <v>5835</v>
      </c>
      <c r="D594" s="518" t="s">
        <v>21116</v>
      </c>
      <c r="E594" s="519" t="s">
        <v>144</v>
      </c>
      <c r="F594" s="518" t="s">
        <v>144</v>
      </c>
      <c r="G594" s="518" t="s">
        <v>21217</v>
      </c>
      <c r="H594" s="518" t="s">
        <v>5914</v>
      </c>
      <c r="I594" s="518" t="s">
        <v>5837</v>
      </c>
      <c r="J594" s="518" t="s">
        <v>5432</v>
      </c>
      <c r="K594" s="519" t="s">
        <v>18905</v>
      </c>
      <c r="L594" s="518" t="s">
        <v>5433</v>
      </c>
    </row>
    <row r="595" spans="1:12" ht="15.75">
      <c r="A595" s="518" t="s">
        <v>5685</v>
      </c>
      <c r="B595" s="518" t="s">
        <v>5686</v>
      </c>
      <c r="C595" s="518" t="s">
        <v>5835</v>
      </c>
      <c r="D595" s="518" t="s">
        <v>21116</v>
      </c>
      <c r="E595" s="519" t="s">
        <v>144</v>
      </c>
      <c r="F595" s="518" t="s">
        <v>144</v>
      </c>
      <c r="G595" s="518" t="s">
        <v>21218</v>
      </c>
      <c r="H595" s="518" t="s">
        <v>5915</v>
      </c>
      <c r="I595" s="518" t="s">
        <v>5837</v>
      </c>
      <c r="J595" s="518" t="s">
        <v>5432</v>
      </c>
      <c r="K595" s="519" t="s">
        <v>20620</v>
      </c>
      <c r="L595" s="518" t="s">
        <v>5433</v>
      </c>
    </row>
    <row r="596" spans="1:12" ht="15.75">
      <c r="A596" s="518" t="s">
        <v>5685</v>
      </c>
      <c r="B596" s="518" t="s">
        <v>5686</v>
      </c>
      <c r="C596" s="518" t="s">
        <v>5835</v>
      </c>
      <c r="D596" s="518" t="s">
        <v>21116</v>
      </c>
      <c r="E596" s="519" t="s">
        <v>144</v>
      </c>
      <c r="F596" s="518" t="s">
        <v>144</v>
      </c>
      <c r="G596" s="518" t="s">
        <v>21219</v>
      </c>
      <c r="H596" s="518" t="s">
        <v>5916</v>
      </c>
      <c r="I596" s="518" t="s">
        <v>5837</v>
      </c>
      <c r="J596" s="518" t="s">
        <v>5432</v>
      </c>
      <c r="K596" s="519" t="s">
        <v>15420</v>
      </c>
      <c r="L596" s="518" t="s">
        <v>5433</v>
      </c>
    </row>
    <row r="597" spans="1:12" ht="15.75">
      <c r="A597" s="518" t="s">
        <v>5685</v>
      </c>
      <c r="B597" s="518" t="s">
        <v>5686</v>
      </c>
      <c r="C597" s="518" t="s">
        <v>5835</v>
      </c>
      <c r="D597" s="518" t="s">
        <v>21116</v>
      </c>
      <c r="E597" s="519" t="s">
        <v>144</v>
      </c>
      <c r="F597" s="518" t="s">
        <v>144</v>
      </c>
      <c r="G597" s="518" t="s">
        <v>21220</v>
      </c>
      <c r="H597" s="518" t="s">
        <v>5917</v>
      </c>
      <c r="I597" s="518" t="s">
        <v>5837</v>
      </c>
      <c r="J597" s="518" t="s">
        <v>5432</v>
      </c>
      <c r="K597" s="519" t="s">
        <v>21221</v>
      </c>
      <c r="L597" s="518" t="s">
        <v>5433</v>
      </c>
    </row>
    <row r="598" spans="1:12" ht="15.75">
      <c r="A598" s="518" t="s">
        <v>5685</v>
      </c>
      <c r="B598" s="518" t="s">
        <v>5686</v>
      </c>
      <c r="C598" s="518" t="s">
        <v>5835</v>
      </c>
      <c r="D598" s="518" t="s">
        <v>21116</v>
      </c>
      <c r="E598" s="519" t="s">
        <v>144</v>
      </c>
      <c r="F598" s="518" t="s">
        <v>144</v>
      </c>
      <c r="G598" s="518" t="s">
        <v>21222</v>
      </c>
      <c r="H598" s="518" t="s">
        <v>5918</v>
      </c>
      <c r="I598" s="518" t="s">
        <v>5837</v>
      </c>
      <c r="J598" s="518" t="s">
        <v>5432</v>
      </c>
      <c r="K598" s="519" t="s">
        <v>32219</v>
      </c>
      <c r="L598" s="518" t="s">
        <v>5433</v>
      </c>
    </row>
    <row r="599" spans="1:12" ht="15.75">
      <c r="A599" s="518" t="s">
        <v>5685</v>
      </c>
      <c r="B599" s="518" t="s">
        <v>5686</v>
      </c>
      <c r="C599" s="518" t="s">
        <v>5835</v>
      </c>
      <c r="D599" s="518" t="s">
        <v>21116</v>
      </c>
      <c r="E599" s="519" t="s">
        <v>144</v>
      </c>
      <c r="F599" s="518" t="s">
        <v>144</v>
      </c>
      <c r="G599" s="518" t="s">
        <v>21223</v>
      </c>
      <c r="H599" s="518" t="s">
        <v>5919</v>
      </c>
      <c r="I599" s="518" t="s">
        <v>5837</v>
      </c>
      <c r="J599" s="518" t="s">
        <v>5432</v>
      </c>
      <c r="K599" s="519" t="s">
        <v>13154</v>
      </c>
      <c r="L599" s="518" t="s">
        <v>5433</v>
      </c>
    </row>
    <row r="600" spans="1:12" ht="15.75">
      <c r="A600" s="518" t="s">
        <v>5685</v>
      </c>
      <c r="B600" s="518" t="s">
        <v>5686</v>
      </c>
      <c r="C600" s="518" t="s">
        <v>5835</v>
      </c>
      <c r="D600" s="518" t="s">
        <v>21116</v>
      </c>
      <c r="E600" s="519" t="s">
        <v>144</v>
      </c>
      <c r="F600" s="518" t="s">
        <v>144</v>
      </c>
      <c r="G600" s="518" t="s">
        <v>21224</v>
      </c>
      <c r="H600" s="518" t="s">
        <v>5920</v>
      </c>
      <c r="I600" s="518" t="s">
        <v>5837</v>
      </c>
      <c r="J600" s="518" t="s">
        <v>5503</v>
      </c>
      <c r="K600" s="519" t="s">
        <v>13218</v>
      </c>
      <c r="L600" s="518" t="s">
        <v>5433</v>
      </c>
    </row>
    <row r="601" spans="1:12" ht="15.75">
      <c r="A601" s="518" t="s">
        <v>5685</v>
      </c>
      <c r="B601" s="518" t="s">
        <v>5686</v>
      </c>
      <c r="C601" s="518" t="s">
        <v>5835</v>
      </c>
      <c r="D601" s="518" t="s">
        <v>21116</v>
      </c>
      <c r="E601" s="519" t="s">
        <v>144</v>
      </c>
      <c r="F601" s="518" t="s">
        <v>144</v>
      </c>
      <c r="G601" s="518" t="s">
        <v>21225</v>
      </c>
      <c r="H601" s="518" t="s">
        <v>5921</v>
      </c>
      <c r="I601" s="518" t="s">
        <v>5837</v>
      </c>
      <c r="J601" s="518" t="s">
        <v>5432</v>
      </c>
      <c r="K601" s="519" t="s">
        <v>32220</v>
      </c>
      <c r="L601" s="518" t="s">
        <v>5433</v>
      </c>
    </row>
    <row r="602" spans="1:12" ht="15.75">
      <c r="A602" s="518" t="s">
        <v>5685</v>
      </c>
      <c r="B602" s="518" t="s">
        <v>5686</v>
      </c>
      <c r="C602" s="518" t="s">
        <v>5835</v>
      </c>
      <c r="D602" s="518" t="s">
        <v>21116</v>
      </c>
      <c r="E602" s="519" t="s">
        <v>144</v>
      </c>
      <c r="F602" s="518" t="s">
        <v>144</v>
      </c>
      <c r="G602" s="518" t="s">
        <v>21226</v>
      </c>
      <c r="H602" s="518" t="s">
        <v>5922</v>
      </c>
      <c r="I602" s="518" t="s">
        <v>5837</v>
      </c>
      <c r="J602" s="518" t="s">
        <v>5432</v>
      </c>
      <c r="K602" s="519" t="s">
        <v>32221</v>
      </c>
      <c r="L602" s="518" t="s">
        <v>5433</v>
      </c>
    </row>
    <row r="603" spans="1:12" ht="15.75">
      <c r="A603" s="518" t="s">
        <v>5685</v>
      </c>
      <c r="B603" s="518" t="s">
        <v>5686</v>
      </c>
      <c r="C603" s="518" t="s">
        <v>5835</v>
      </c>
      <c r="D603" s="518" t="s">
        <v>21116</v>
      </c>
      <c r="E603" s="519" t="s">
        <v>144</v>
      </c>
      <c r="F603" s="518" t="s">
        <v>144</v>
      </c>
      <c r="G603" s="518" t="s">
        <v>21227</v>
      </c>
      <c r="H603" s="518" t="s">
        <v>5923</v>
      </c>
      <c r="I603" s="518" t="s">
        <v>5837</v>
      </c>
      <c r="J603" s="518" t="s">
        <v>5432</v>
      </c>
      <c r="K603" s="519" t="s">
        <v>32222</v>
      </c>
      <c r="L603" s="518" t="s">
        <v>5433</v>
      </c>
    </row>
    <row r="604" spans="1:12" ht="15.75">
      <c r="A604" s="518" t="s">
        <v>5685</v>
      </c>
      <c r="B604" s="518" t="s">
        <v>5686</v>
      </c>
      <c r="C604" s="518" t="s">
        <v>5835</v>
      </c>
      <c r="D604" s="518" t="s">
        <v>21116</v>
      </c>
      <c r="E604" s="519" t="s">
        <v>144</v>
      </c>
      <c r="F604" s="518" t="s">
        <v>144</v>
      </c>
      <c r="G604" s="518" t="s">
        <v>21228</v>
      </c>
      <c r="H604" s="518" t="s">
        <v>5924</v>
      </c>
      <c r="I604" s="518" t="s">
        <v>5837</v>
      </c>
      <c r="J604" s="518" t="s">
        <v>5432</v>
      </c>
      <c r="K604" s="519" t="s">
        <v>22206</v>
      </c>
      <c r="L604" s="518" t="s">
        <v>5433</v>
      </c>
    </row>
    <row r="605" spans="1:12" ht="15.75">
      <c r="A605" s="518" t="s">
        <v>5685</v>
      </c>
      <c r="B605" s="518" t="s">
        <v>5686</v>
      </c>
      <c r="C605" s="518" t="s">
        <v>5835</v>
      </c>
      <c r="D605" s="518" t="s">
        <v>21116</v>
      </c>
      <c r="E605" s="519" t="s">
        <v>144</v>
      </c>
      <c r="F605" s="518" t="s">
        <v>144</v>
      </c>
      <c r="G605" s="518" t="s">
        <v>21229</v>
      </c>
      <c r="H605" s="518" t="s">
        <v>5925</v>
      </c>
      <c r="I605" s="518" t="s">
        <v>5837</v>
      </c>
      <c r="J605" s="518" t="s">
        <v>5432</v>
      </c>
      <c r="K605" s="519" t="s">
        <v>32223</v>
      </c>
      <c r="L605" s="518" t="s">
        <v>5433</v>
      </c>
    </row>
    <row r="606" spans="1:12" ht="15.75">
      <c r="A606" s="518" t="s">
        <v>5685</v>
      </c>
      <c r="B606" s="518" t="s">
        <v>5686</v>
      </c>
      <c r="C606" s="518" t="s">
        <v>5835</v>
      </c>
      <c r="D606" s="518" t="s">
        <v>21116</v>
      </c>
      <c r="E606" s="519" t="s">
        <v>144</v>
      </c>
      <c r="F606" s="518" t="s">
        <v>144</v>
      </c>
      <c r="G606" s="518" t="s">
        <v>21230</v>
      </c>
      <c r="H606" s="518" t="s">
        <v>5926</v>
      </c>
      <c r="I606" s="518" t="s">
        <v>5837</v>
      </c>
      <c r="J606" s="518" t="s">
        <v>5432</v>
      </c>
      <c r="K606" s="519" t="s">
        <v>32224</v>
      </c>
      <c r="L606" s="518" t="s">
        <v>5433</v>
      </c>
    </row>
    <row r="607" spans="1:12" ht="15.75">
      <c r="A607" s="518" t="s">
        <v>5685</v>
      </c>
      <c r="B607" s="518" t="s">
        <v>5686</v>
      </c>
      <c r="C607" s="518" t="s">
        <v>5835</v>
      </c>
      <c r="D607" s="518" t="s">
        <v>21116</v>
      </c>
      <c r="E607" s="519" t="s">
        <v>144</v>
      </c>
      <c r="F607" s="518" t="s">
        <v>144</v>
      </c>
      <c r="G607" s="518" t="s">
        <v>21231</v>
      </c>
      <c r="H607" s="518" t="s">
        <v>5927</v>
      </c>
      <c r="I607" s="518" t="s">
        <v>5837</v>
      </c>
      <c r="J607" s="518" t="s">
        <v>5503</v>
      </c>
      <c r="K607" s="519" t="s">
        <v>24381</v>
      </c>
      <c r="L607" s="518" t="s">
        <v>5433</v>
      </c>
    </row>
    <row r="608" spans="1:12" ht="15.75">
      <c r="A608" s="518" t="s">
        <v>5685</v>
      </c>
      <c r="B608" s="518" t="s">
        <v>5686</v>
      </c>
      <c r="C608" s="518" t="s">
        <v>5835</v>
      </c>
      <c r="D608" s="518" t="s">
        <v>21116</v>
      </c>
      <c r="E608" s="519" t="s">
        <v>144</v>
      </c>
      <c r="F608" s="518" t="s">
        <v>144</v>
      </c>
      <c r="G608" s="518" t="s">
        <v>21232</v>
      </c>
      <c r="H608" s="518" t="s">
        <v>5928</v>
      </c>
      <c r="I608" s="518" t="s">
        <v>5837</v>
      </c>
      <c r="J608" s="518" t="s">
        <v>5432</v>
      </c>
      <c r="K608" s="519" t="s">
        <v>12677</v>
      </c>
      <c r="L608" s="518" t="s">
        <v>5433</v>
      </c>
    </row>
    <row r="609" spans="1:12" ht="15.75">
      <c r="A609" s="518" t="s">
        <v>5685</v>
      </c>
      <c r="B609" s="518" t="s">
        <v>5686</v>
      </c>
      <c r="C609" s="518" t="s">
        <v>5835</v>
      </c>
      <c r="D609" s="518" t="s">
        <v>21116</v>
      </c>
      <c r="E609" s="519" t="s">
        <v>144</v>
      </c>
      <c r="F609" s="518" t="s">
        <v>144</v>
      </c>
      <c r="G609" s="518" t="s">
        <v>21234</v>
      </c>
      <c r="H609" s="518" t="s">
        <v>5929</v>
      </c>
      <c r="I609" s="518" t="s">
        <v>5837</v>
      </c>
      <c r="J609" s="518" t="s">
        <v>5432</v>
      </c>
      <c r="K609" s="519" t="s">
        <v>25061</v>
      </c>
      <c r="L609" s="518" t="s">
        <v>5433</v>
      </c>
    </row>
    <row r="610" spans="1:12" ht="15.75">
      <c r="A610" s="518" t="s">
        <v>5685</v>
      </c>
      <c r="B610" s="518" t="s">
        <v>5686</v>
      </c>
      <c r="C610" s="518" t="s">
        <v>5835</v>
      </c>
      <c r="D610" s="518" t="s">
        <v>21116</v>
      </c>
      <c r="E610" s="519" t="s">
        <v>144</v>
      </c>
      <c r="F610" s="518" t="s">
        <v>144</v>
      </c>
      <c r="G610" s="518" t="s">
        <v>21235</v>
      </c>
      <c r="H610" s="518" t="s">
        <v>5930</v>
      </c>
      <c r="I610" s="518" t="s">
        <v>5837</v>
      </c>
      <c r="J610" s="518" t="s">
        <v>5503</v>
      </c>
      <c r="K610" s="519" t="s">
        <v>21236</v>
      </c>
      <c r="L610" s="518" t="s">
        <v>5433</v>
      </c>
    </row>
    <row r="611" spans="1:12" ht="15.75">
      <c r="A611" s="518" t="s">
        <v>5685</v>
      </c>
      <c r="B611" s="518" t="s">
        <v>5686</v>
      </c>
      <c r="C611" s="518" t="s">
        <v>5835</v>
      </c>
      <c r="D611" s="518" t="s">
        <v>21116</v>
      </c>
      <c r="E611" s="519" t="s">
        <v>144</v>
      </c>
      <c r="F611" s="518" t="s">
        <v>144</v>
      </c>
      <c r="G611" s="518" t="s">
        <v>21237</v>
      </c>
      <c r="H611" s="518" t="s">
        <v>5931</v>
      </c>
      <c r="I611" s="518" t="s">
        <v>5837</v>
      </c>
      <c r="J611" s="518" t="s">
        <v>5503</v>
      </c>
      <c r="K611" s="519" t="s">
        <v>21238</v>
      </c>
      <c r="L611" s="518" t="s">
        <v>5433</v>
      </c>
    </row>
    <row r="612" spans="1:12" ht="15.75">
      <c r="A612" s="518" t="s">
        <v>5685</v>
      </c>
      <c r="B612" s="518" t="s">
        <v>5686</v>
      </c>
      <c r="C612" s="518" t="s">
        <v>5835</v>
      </c>
      <c r="D612" s="518" t="s">
        <v>21116</v>
      </c>
      <c r="E612" s="519" t="s">
        <v>144</v>
      </c>
      <c r="F612" s="518" t="s">
        <v>144</v>
      </c>
      <c r="G612" s="518" t="s">
        <v>21239</v>
      </c>
      <c r="H612" s="518" t="s">
        <v>5932</v>
      </c>
      <c r="I612" s="518" t="s">
        <v>5837</v>
      </c>
      <c r="J612" s="518" t="s">
        <v>5503</v>
      </c>
      <c r="K612" s="519" t="s">
        <v>32225</v>
      </c>
      <c r="L612" s="518" t="s">
        <v>5433</v>
      </c>
    </row>
    <row r="613" spans="1:12" ht="15.75">
      <c r="A613" s="518" t="s">
        <v>5685</v>
      </c>
      <c r="B613" s="518" t="s">
        <v>5686</v>
      </c>
      <c r="C613" s="518" t="s">
        <v>5835</v>
      </c>
      <c r="D613" s="518" t="s">
        <v>21116</v>
      </c>
      <c r="E613" s="519" t="s">
        <v>144</v>
      </c>
      <c r="F613" s="518" t="s">
        <v>144</v>
      </c>
      <c r="G613" s="518" t="s">
        <v>21241</v>
      </c>
      <c r="H613" s="518" t="s">
        <v>5933</v>
      </c>
      <c r="I613" s="518" t="s">
        <v>5837</v>
      </c>
      <c r="J613" s="518" t="s">
        <v>5503</v>
      </c>
      <c r="K613" s="519" t="s">
        <v>32226</v>
      </c>
      <c r="L613" s="518" t="s">
        <v>5433</v>
      </c>
    </row>
    <row r="614" spans="1:12" ht="15.75">
      <c r="A614" s="518" t="s">
        <v>5685</v>
      </c>
      <c r="B614" s="518" t="s">
        <v>5686</v>
      </c>
      <c r="C614" s="518" t="s">
        <v>5835</v>
      </c>
      <c r="D614" s="518" t="s">
        <v>21116</v>
      </c>
      <c r="E614" s="519" t="s">
        <v>144</v>
      </c>
      <c r="F614" s="518" t="s">
        <v>144</v>
      </c>
      <c r="G614" s="518" t="s">
        <v>21242</v>
      </c>
      <c r="H614" s="518" t="s">
        <v>5934</v>
      </c>
      <c r="I614" s="518" t="s">
        <v>5837</v>
      </c>
      <c r="J614" s="518" t="s">
        <v>5432</v>
      </c>
      <c r="K614" s="519" t="s">
        <v>32227</v>
      </c>
      <c r="L614" s="518" t="s">
        <v>5433</v>
      </c>
    </row>
    <row r="615" spans="1:12" ht="15.75">
      <c r="A615" s="518" t="s">
        <v>5685</v>
      </c>
      <c r="B615" s="518" t="s">
        <v>5686</v>
      </c>
      <c r="C615" s="518" t="s">
        <v>5835</v>
      </c>
      <c r="D615" s="518" t="s">
        <v>21116</v>
      </c>
      <c r="E615" s="519" t="s">
        <v>144</v>
      </c>
      <c r="F615" s="518" t="s">
        <v>144</v>
      </c>
      <c r="G615" s="518" t="s">
        <v>21243</v>
      </c>
      <c r="H615" s="518" t="s">
        <v>5935</v>
      </c>
      <c r="I615" s="518" t="s">
        <v>5837</v>
      </c>
      <c r="J615" s="518" t="s">
        <v>5503</v>
      </c>
      <c r="K615" s="519" t="s">
        <v>17739</v>
      </c>
      <c r="L615" s="518" t="s">
        <v>5433</v>
      </c>
    </row>
    <row r="616" spans="1:12" ht="15.75">
      <c r="A616" s="518" t="s">
        <v>5685</v>
      </c>
      <c r="B616" s="518" t="s">
        <v>5686</v>
      </c>
      <c r="C616" s="518" t="s">
        <v>5835</v>
      </c>
      <c r="D616" s="518" t="s">
        <v>21116</v>
      </c>
      <c r="E616" s="519" t="s">
        <v>144</v>
      </c>
      <c r="F616" s="518" t="s">
        <v>144</v>
      </c>
      <c r="G616" s="518" t="s">
        <v>21244</v>
      </c>
      <c r="H616" s="518" t="s">
        <v>5936</v>
      </c>
      <c r="I616" s="518" t="s">
        <v>5837</v>
      </c>
      <c r="J616" s="518" t="s">
        <v>5432</v>
      </c>
      <c r="K616" s="519" t="s">
        <v>12980</v>
      </c>
      <c r="L616" s="518" t="s">
        <v>5433</v>
      </c>
    </row>
    <row r="617" spans="1:12" ht="15.75">
      <c r="A617" s="518" t="s">
        <v>5685</v>
      </c>
      <c r="B617" s="518" t="s">
        <v>5686</v>
      </c>
      <c r="C617" s="518" t="s">
        <v>5835</v>
      </c>
      <c r="D617" s="518" t="s">
        <v>21116</v>
      </c>
      <c r="E617" s="519" t="s">
        <v>144</v>
      </c>
      <c r="F617" s="518" t="s">
        <v>144</v>
      </c>
      <c r="G617" s="518" t="s">
        <v>21245</v>
      </c>
      <c r="H617" s="518" t="s">
        <v>5937</v>
      </c>
      <c r="I617" s="518" t="s">
        <v>5837</v>
      </c>
      <c r="J617" s="518" t="s">
        <v>5503</v>
      </c>
      <c r="K617" s="519" t="s">
        <v>27436</v>
      </c>
      <c r="L617" s="518" t="s">
        <v>5433</v>
      </c>
    </row>
    <row r="618" spans="1:12" ht="15.75">
      <c r="A618" s="518" t="s">
        <v>5685</v>
      </c>
      <c r="B618" s="518" t="s">
        <v>5686</v>
      </c>
      <c r="C618" s="518" t="s">
        <v>5835</v>
      </c>
      <c r="D618" s="518" t="s">
        <v>21116</v>
      </c>
      <c r="E618" s="519" t="s">
        <v>144</v>
      </c>
      <c r="F618" s="518" t="s">
        <v>144</v>
      </c>
      <c r="G618" s="518" t="s">
        <v>21247</v>
      </c>
      <c r="H618" s="518" t="s">
        <v>5938</v>
      </c>
      <c r="I618" s="518" t="s">
        <v>5837</v>
      </c>
      <c r="J618" s="518" t="s">
        <v>5432</v>
      </c>
      <c r="K618" s="519" t="s">
        <v>32228</v>
      </c>
      <c r="L618" s="518" t="s">
        <v>5433</v>
      </c>
    </row>
    <row r="619" spans="1:12" ht="15.75">
      <c r="A619" s="518" t="s">
        <v>5685</v>
      </c>
      <c r="B619" s="518" t="s">
        <v>5686</v>
      </c>
      <c r="C619" s="518" t="s">
        <v>5835</v>
      </c>
      <c r="D619" s="518" t="s">
        <v>21116</v>
      </c>
      <c r="E619" s="519" t="s">
        <v>144</v>
      </c>
      <c r="F619" s="518" t="s">
        <v>144</v>
      </c>
      <c r="G619" s="518" t="s">
        <v>21248</v>
      </c>
      <c r="H619" s="518" t="s">
        <v>5939</v>
      </c>
      <c r="I619" s="518" t="s">
        <v>5837</v>
      </c>
      <c r="J619" s="518" t="s">
        <v>5503</v>
      </c>
      <c r="K619" s="519" t="s">
        <v>21249</v>
      </c>
      <c r="L619" s="518" t="s">
        <v>5433</v>
      </c>
    </row>
    <row r="620" spans="1:12" ht="15.75">
      <c r="A620" s="518" t="s">
        <v>5685</v>
      </c>
      <c r="B620" s="518" t="s">
        <v>5686</v>
      </c>
      <c r="C620" s="518" t="s">
        <v>5835</v>
      </c>
      <c r="D620" s="518" t="s">
        <v>21116</v>
      </c>
      <c r="E620" s="519" t="s">
        <v>144</v>
      </c>
      <c r="F620" s="518" t="s">
        <v>144</v>
      </c>
      <c r="G620" s="518" t="s">
        <v>21250</v>
      </c>
      <c r="H620" s="518" t="s">
        <v>5940</v>
      </c>
      <c r="I620" s="518" t="s">
        <v>5837</v>
      </c>
      <c r="J620" s="518" t="s">
        <v>5432</v>
      </c>
      <c r="K620" s="519" t="s">
        <v>32229</v>
      </c>
      <c r="L620" s="518" t="s">
        <v>5433</v>
      </c>
    </row>
    <row r="621" spans="1:12" ht="15.75">
      <c r="A621" s="518" t="s">
        <v>5685</v>
      </c>
      <c r="B621" s="518" t="s">
        <v>5686</v>
      </c>
      <c r="C621" s="518" t="s">
        <v>5835</v>
      </c>
      <c r="D621" s="518" t="s">
        <v>21116</v>
      </c>
      <c r="E621" s="519" t="s">
        <v>144</v>
      </c>
      <c r="F621" s="518" t="s">
        <v>144</v>
      </c>
      <c r="G621" s="518" t="s">
        <v>21251</v>
      </c>
      <c r="H621" s="518" t="s">
        <v>5941</v>
      </c>
      <c r="I621" s="518" t="s">
        <v>5837</v>
      </c>
      <c r="J621" s="518" t="s">
        <v>5432</v>
      </c>
      <c r="K621" s="519" t="s">
        <v>32230</v>
      </c>
      <c r="L621" s="518" t="s">
        <v>5433</v>
      </c>
    </row>
    <row r="622" spans="1:12" ht="15.75">
      <c r="A622" s="518" t="s">
        <v>5685</v>
      </c>
      <c r="B622" s="518" t="s">
        <v>5686</v>
      </c>
      <c r="C622" s="518" t="s">
        <v>5835</v>
      </c>
      <c r="D622" s="518" t="s">
        <v>21116</v>
      </c>
      <c r="E622" s="519" t="s">
        <v>144</v>
      </c>
      <c r="F622" s="518" t="s">
        <v>144</v>
      </c>
      <c r="G622" s="518" t="s">
        <v>21252</v>
      </c>
      <c r="H622" s="518" t="s">
        <v>5942</v>
      </c>
      <c r="I622" s="518" t="s">
        <v>5837</v>
      </c>
      <c r="J622" s="518" t="s">
        <v>5432</v>
      </c>
      <c r="K622" s="519" t="s">
        <v>32231</v>
      </c>
      <c r="L622" s="518" t="s">
        <v>5433</v>
      </c>
    </row>
    <row r="623" spans="1:12" ht="15.75">
      <c r="A623" s="518" t="s">
        <v>5685</v>
      </c>
      <c r="B623" s="518" t="s">
        <v>5686</v>
      </c>
      <c r="C623" s="518" t="s">
        <v>5835</v>
      </c>
      <c r="D623" s="518" t="s">
        <v>21116</v>
      </c>
      <c r="E623" s="519" t="s">
        <v>144</v>
      </c>
      <c r="F623" s="518" t="s">
        <v>144</v>
      </c>
      <c r="G623" s="518" t="s">
        <v>21253</v>
      </c>
      <c r="H623" s="518" t="s">
        <v>5943</v>
      </c>
      <c r="I623" s="518" t="s">
        <v>5837</v>
      </c>
      <c r="J623" s="518" t="s">
        <v>5432</v>
      </c>
      <c r="K623" s="519" t="s">
        <v>32232</v>
      </c>
      <c r="L623" s="518" t="s">
        <v>5433</v>
      </c>
    </row>
    <row r="624" spans="1:12" ht="15.75">
      <c r="A624" s="518" t="s">
        <v>5685</v>
      </c>
      <c r="B624" s="518" t="s">
        <v>5686</v>
      </c>
      <c r="C624" s="518" t="s">
        <v>5835</v>
      </c>
      <c r="D624" s="518" t="s">
        <v>21116</v>
      </c>
      <c r="E624" s="519" t="s">
        <v>144</v>
      </c>
      <c r="F624" s="518" t="s">
        <v>144</v>
      </c>
      <c r="G624" s="518" t="s">
        <v>21254</v>
      </c>
      <c r="H624" s="518" t="s">
        <v>5944</v>
      </c>
      <c r="I624" s="518" t="s">
        <v>5837</v>
      </c>
      <c r="J624" s="518" t="s">
        <v>5432</v>
      </c>
      <c r="K624" s="519" t="s">
        <v>32233</v>
      </c>
      <c r="L624" s="518" t="s">
        <v>5433</v>
      </c>
    </row>
    <row r="625" spans="1:12" ht="15.75">
      <c r="A625" s="518" t="s">
        <v>5685</v>
      </c>
      <c r="B625" s="518" t="s">
        <v>5686</v>
      </c>
      <c r="C625" s="518" t="s">
        <v>5835</v>
      </c>
      <c r="D625" s="518" t="s">
        <v>21116</v>
      </c>
      <c r="E625" s="519" t="s">
        <v>144</v>
      </c>
      <c r="F625" s="518" t="s">
        <v>144</v>
      </c>
      <c r="G625" s="518" t="s">
        <v>21255</v>
      </c>
      <c r="H625" s="518" t="s">
        <v>5945</v>
      </c>
      <c r="I625" s="518" t="s">
        <v>5837</v>
      </c>
      <c r="J625" s="518" t="s">
        <v>5432</v>
      </c>
      <c r="K625" s="519" t="s">
        <v>30599</v>
      </c>
      <c r="L625" s="518" t="s">
        <v>5433</v>
      </c>
    </row>
    <row r="626" spans="1:12" ht="15.75">
      <c r="A626" s="518" t="s">
        <v>5685</v>
      </c>
      <c r="B626" s="518" t="s">
        <v>5686</v>
      </c>
      <c r="C626" s="518" t="s">
        <v>5835</v>
      </c>
      <c r="D626" s="518" t="s">
        <v>21116</v>
      </c>
      <c r="E626" s="519" t="s">
        <v>144</v>
      </c>
      <c r="F626" s="518" t="s">
        <v>144</v>
      </c>
      <c r="G626" s="518" t="s">
        <v>21256</v>
      </c>
      <c r="H626" s="518" t="s">
        <v>5946</v>
      </c>
      <c r="I626" s="518" t="s">
        <v>5837</v>
      </c>
      <c r="J626" s="518" t="s">
        <v>5432</v>
      </c>
      <c r="K626" s="519" t="s">
        <v>21162</v>
      </c>
      <c r="L626" s="518" t="s">
        <v>5433</v>
      </c>
    </row>
    <row r="627" spans="1:12" ht="15.75">
      <c r="A627" s="518" t="s">
        <v>5685</v>
      </c>
      <c r="B627" s="518" t="s">
        <v>5686</v>
      </c>
      <c r="C627" s="518" t="s">
        <v>5835</v>
      </c>
      <c r="D627" s="518" t="s">
        <v>21116</v>
      </c>
      <c r="E627" s="519" t="s">
        <v>144</v>
      </c>
      <c r="F627" s="518" t="s">
        <v>144</v>
      </c>
      <c r="G627" s="518" t="s">
        <v>21257</v>
      </c>
      <c r="H627" s="518" t="s">
        <v>5947</v>
      </c>
      <c r="I627" s="518" t="s">
        <v>5837</v>
      </c>
      <c r="J627" s="518" t="s">
        <v>5432</v>
      </c>
      <c r="K627" s="519" t="s">
        <v>15615</v>
      </c>
      <c r="L627" s="518" t="s">
        <v>5433</v>
      </c>
    </row>
    <row r="628" spans="1:12" ht="15.75">
      <c r="A628" s="518" t="s">
        <v>5685</v>
      </c>
      <c r="B628" s="518" t="s">
        <v>5686</v>
      </c>
      <c r="C628" s="518" t="s">
        <v>5835</v>
      </c>
      <c r="D628" s="518" t="s">
        <v>21116</v>
      </c>
      <c r="E628" s="519" t="s">
        <v>144</v>
      </c>
      <c r="F628" s="518" t="s">
        <v>144</v>
      </c>
      <c r="G628" s="518" t="s">
        <v>21258</v>
      </c>
      <c r="H628" s="518" t="s">
        <v>5948</v>
      </c>
      <c r="I628" s="518" t="s">
        <v>5837</v>
      </c>
      <c r="J628" s="518" t="s">
        <v>5432</v>
      </c>
      <c r="K628" s="519" t="s">
        <v>21596</v>
      </c>
      <c r="L628" s="518" t="s">
        <v>5433</v>
      </c>
    </row>
    <row r="629" spans="1:12" ht="15.75">
      <c r="A629" s="518" t="s">
        <v>5685</v>
      </c>
      <c r="B629" s="518" t="s">
        <v>5686</v>
      </c>
      <c r="C629" s="518" t="s">
        <v>5835</v>
      </c>
      <c r="D629" s="518" t="s">
        <v>21116</v>
      </c>
      <c r="E629" s="519" t="s">
        <v>144</v>
      </c>
      <c r="F629" s="518" t="s">
        <v>144</v>
      </c>
      <c r="G629" s="518" t="s">
        <v>21260</v>
      </c>
      <c r="H629" s="518" t="s">
        <v>5949</v>
      </c>
      <c r="I629" s="518" t="s">
        <v>5837</v>
      </c>
      <c r="J629" s="518" t="s">
        <v>5432</v>
      </c>
      <c r="K629" s="519" t="s">
        <v>32234</v>
      </c>
      <c r="L629" s="518" t="s">
        <v>5433</v>
      </c>
    </row>
    <row r="630" spans="1:12" ht="15.75">
      <c r="A630" s="518" t="s">
        <v>5685</v>
      </c>
      <c r="B630" s="518" t="s">
        <v>5686</v>
      </c>
      <c r="C630" s="518" t="s">
        <v>5835</v>
      </c>
      <c r="D630" s="518" t="s">
        <v>21116</v>
      </c>
      <c r="E630" s="519" t="s">
        <v>144</v>
      </c>
      <c r="F630" s="518" t="s">
        <v>144</v>
      </c>
      <c r="G630" s="518" t="s">
        <v>21261</v>
      </c>
      <c r="H630" s="518" t="s">
        <v>5950</v>
      </c>
      <c r="I630" s="518" t="s">
        <v>5837</v>
      </c>
      <c r="J630" s="518" t="s">
        <v>5432</v>
      </c>
      <c r="K630" s="519" t="s">
        <v>32235</v>
      </c>
      <c r="L630" s="518" t="s">
        <v>5433</v>
      </c>
    </row>
    <row r="631" spans="1:12" ht="15.75">
      <c r="A631" s="518" t="s">
        <v>5685</v>
      </c>
      <c r="B631" s="518" t="s">
        <v>5686</v>
      </c>
      <c r="C631" s="518" t="s">
        <v>5835</v>
      </c>
      <c r="D631" s="518" t="s">
        <v>21116</v>
      </c>
      <c r="E631" s="519" t="s">
        <v>144</v>
      </c>
      <c r="F631" s="518" t="s">
        <v>144</v>
      </c>
      <c r="G631" s="518" t="s">
        <v>21262</v>
      </c>
      <c r="H631" s="518" t="s">
        <v>5951</v>
      </c>
      <c r="I631" s="518" t="s">
        <v>5837</v>
      </c>
      <c r="J631" s="518" t="s">
        <v>5432</v>
      </c>
      <c r="K631" s="519" t="s">
        <v>32236</v>
      </c>
      <c r="L631" s="518" t="s">
        <v>5433</v>
      </c>
    </row>
    <row r="632" spans="1:12" ht="15.75">
      <c r="A632" s="518" t="s">
        <v>5685</v>
      </c>
      <c r="B632" s="518" t="s">
        <v>5686</v>
      </c>
      <c r="C632" s="518" t="s">
        <v>5835</v>
      </c>
      <c r="D632" s="518" t="s">
        <v>21116</v>
      </c>
      <c r="E632" s="519" t="s">
        <v>144</v>
      </c>
      <c r="F632" s="518" t="s">
        <v>144</v>
      </c>
      <c r="G632" s="518" t="s">
        <v>21264</v>
      </c>
      <c r="H632" s="518" t="s">
        <v>5952</v>
      </c>
      <c r="I632" s="518" t="s">
        <v>5837</v>
      </c>
      <c r="J632" s="518" t="s">
        <v>5432</v>
      </c>
      <c r="K632" s="519" t="s">
        <v>30403</v>
      </c>
      <c r="L632" s="518" t="s">
        <v>5433</v>
      </c>
    </row>
    <row r="633" spans="1:12" ht="15.75">
      <c r="A633" s="518" t="s">
        <v>5685</v>
      </c>
      <c r="B633" s="518" t="s">
        <v>5686</v>
      </c>
      <c r="C633" s="518" t="s">
        <v>5835</v>
      </c>
      <c r="D633" s="518" t="s">
        <v>21116</v>
      </c>
      <c r="E633" s="519" t="s">
        <v>144</v>
      </c>
      <c r="F633" s="518" t="s">
        <v>144</v>
      </c>
      <c r="G633" s="518" t="s">
        <v>21265</v>
      </c>
      <c r="H633" s="518" t="s">
        <v>5953</v>
      </c>
      <c r="I633" s="518" t="s">
        <v>5837</v>
      </c>
      <c r="J633" s="518" t="s">
        <v>5432</v>
      </c>
      <c r="K633" s="519" t="s">
        <v>21266</v>
      </c>
      <c r="L633" s="518" t="s">
        <v>5433</v>
      </c>
    </row>
    <row r="634" spans="1:12" ht="15.75">
      <c r="A634" s="518" t="s">
        <v>5685</v>
      </c>
      <c r="B634" s="518" t="s">
        <v>5686</v>
      </c>
      <c r="C634" s="518" t="s">
        <v>5835</v>
      </c>
      <c r="D634" s="518" t="s">
        <v>21116</v>
      </c>
      <c r="E634" s="519" t="s">
        <v>144</v>
      </c>
      <c r="F634" s="518" t="s">
        <v>144</v>
      </c>
      <c r="G634" s="518" t="s">
        <v>21267</v>
      </c>
      <c r="H634" s="518" t="s">
        <v>5954</v>
      </c>
      <c r="I634" s="518" t="s">
        <v>5837</v>
      </c>
      <c r="J634" s="518" t="s">
        <v>5432</v>
      </c>
      <c r="K634" s="519" t="s">
        <v>25644</v>
      </c>
      <c r="L634" s="518" t="s">
        <v>5433</v>
      </c>
    </row>
    <row r="635" spans="1:12" ht="15.75">
      <c r="A635" s="518" t="s">
        <v>5685</v>
      </c>
      <c r="B635" s="518" t="s">
        <v>5686</v>
      </c>
      <c r="C635" s="518" t="s">
        <v>5835</v>
      </c>
      <c r="D635" s="518" t="s">
        <v>21116</v>
      </c>
      <c r="E635" s="519" t="s">
        <v>144</v>
      </c>
      <c r="F635" s="518" t="s">
        <v>144</v>
      </c>
      <c r="G635" s="518" t="s">
        <v>21268</v>
      </c>
      <c r="H635" s="518" t="s">
        <v>5956</v>
      </c>
      <c r="I635" s="518" t="s">
        <v>5837</v>
      </c>
      <c r="J635" s="518" t="s">
        <v>5503</v>
      </c>
      <c r="K635" s="519" t="s">
        <v>28192</v>
      </c>
      <c r="L635" s="518" t="s">
        <v>5433</v>
      </c>
    </row>
    <row r="636" spans="1:12" ht="15.75">
      <c r="A636" s="518" t="s">
        <v>5685</v>
      </c>
      <c r="B636" s="518" t="s">
        <v>5686</v>
      </c>
      <c r="C636" s="518" t="s">
        <v>5835</v>
      </c>
      <c r="D636" s="518" t="s">
        <v>21116</v>
      </c>
      <c r="E636" s="519" t="s">
        <v>144</v>
      </c>
      <c r="F636" s="518" t="s">
        <v>144</v>
      </c>
      <c r="G636" s="518" t="s">
        <v>21270</v>
      </c>
      <c r="H636" s="518" t="s">
        <v>5957</v>
      </c>
      <c r="I636" s="518" t="s">
        <v>5837</v>
      </c>
      <c r="J636" s="518" t="s">
        <v>5432</v>
      </c>
      <c r="K636" s="519" t="s">
        <v>13577</v>
      </c>
      <c r="L636" s="518" t="s">
        <v>5433</v>
      </c>
    </row>
    <row r="637" spans="1:12" ht="15.75">
      <c r="A637" s="518" t="s">
        <v>5685</v>
      </c>
      <c r="B637" s="518" t="s">
        <v>5686</v>
      </c>
      <c r="C637" s="518" t="s">
        <v>5835</v>
      </c>
      <c r="D637" s="518" t="s">
        <v>21116</v>
      </c>
      <c r="E637" s="519" t="s">
        <v>144</v>
      </c>
      <c r="F637" s="518" t="s">
        <v>144</v>
      </c>
      <c r="G637" s="518" t="s">
        <v>21271</v>
      </c>
      <c r="H637" s="518" t="s">
        <v>5958</v>
      </c>
      <c r="I637" s="518" t="s">
        <v>5837</v>
      </c>
      <c r="J637" s="518" t="s">
        <v>5432</v>
      </c>
      <c r="K637" s="519" t="s">
        <v>17726</v>
      </c>
      <c r="L637" s="518" t="s">
        <v>5433</v>
      </c>
    </row>
    <row r="638" spans="1:12" ht="15.75">
      <c r="A638" s="518" t="s">
        <v>5685</v>
      </c>
      <c r="B638" s="518" t="s">
        <v>5686</v>
      </c>
      <c r="C638" s="518" t="s">
        <v>5835</v>
      </c>
      <c r="D638" s="518" t="s">
        <v>21116</v>
      </c>
      <c r="E638" s="519" t="s">
        <v>144</v>
      </c>
      <c r="F638" s="518" t="s">
        <v>144</v>
      </c>
      <c r="G638" s="518" t="s">
        <v>21272</v>
      </c>
      <c r="H638" s="518" t="s">
        <v>5959</v>
      </c>
      <c r="I638" s="518" t="s">
        <v>5837</v>
      </c>
      <c r="J638" s="518" t="s">
        <v>5432</v>
      </c>
      <c r="K638" s="519" t="s">
        <v>17726</v>
      </c>
      <c r="L638" s="518" t="s">
        <v>5433</v>
      </c>
    </row>
    <row r="639" spans="1:12" ht="15.75">
      <c r="A639" s="518" t="s">
        <v>5685</v>
      </c>
      <c r="B639" s="518" t="s">
        <v>5686</v>
      </c>
      <c r="C639" s="518" t="s">
        <v>5835</v>
      </c>
      <c r="D639" s="518" t="s">
        <v>21116</v>
      </c>
      <c r="E639" s="519" t="s">
        <v>144</v>
      </c>
      <c r="F639" s="518" t="s">
        <v>144</v>
      </c>
      <c r="G639" s="518" t="s">
        <v>21273</v>
      </c>
      <c r="H639" s="518" t="s">
        <v>21274</v>
      </c>
      <c r="I639" s="518" t="s">
        <v>5837</v>
      </c>
      <c r="J639" s="518" t="s">
        <v>5432</v>
      </c>
      <c r="K639" s="519" t="s">
        <v>13174</v>
      </c>
      <c r="L639" s="518" t="s">
        <v>5433</v>
      </c>
    </row>
    <row r="640" spans="1:12" ht="15.75">
      <c r="A640" s="518" t="s">
        <v>5685</v>
      </c>
      <c r="B640" s="518" t="s">
        <v>5686</v>
      </c>
      <c r="C640" s="518" t="s">
        <v>5835</v>
      </c>
      <c r="D640" s="518" t="s">
        <v>21116</v>
      </c>
      <c r="E640" s="519" t="s">
        <v>144</v>
      </c>
      <c r="F640" s="518" t="s">
        <v>144</v>
      </c>
      <c r="G640" s="518" t="s">
        <v>21275</v>
      </c>
      <c r="H640" s="518" t="s">
        <v>5961</v>
      </c>
      <c r="I640" s="518" t="s">
        <v>5837</v>
      </c>
      <c r="J640" s="518" t="s">
        <v>5503</v>
      </c>
      <c r="K640" s="519" t="s">
        <v>27624</v>
      </c>
      <c r="L640" s="518" t="s">
        <v>5433</v>
      </c>
    </row>
    <row r="641" spans="1:12" ht="15.75">
      <c r="A641" s="518" t="s">
        <v>5685</v>
      </c>
      <c r="B641" s="518" t="s">
        <v>5686</v>
      </c>
      <c r="C641" s="518" t="s">
        <v>5835</v>
      </c>
      <c r="D641" s="518" t="s">
        <v>21116</v>
      </c>
      <c r="E641" s="519" t="s">
        <v>144</v>
      </c>
      <c r="F641" s="518" t="s">
        <v>144</v>
      </c>
      <c r="G641" s="518" t="s">
        <v>21276</v>
      </c>
      <c r="H641" s="518" t="s">
        <v>5962</v>
      </c>
      <c r="I641" s="518" t="s">
        <v>5837</v>
      </c>
      <c r="J641" s="518" t="s">
        <v>5432</v>
      </c>
      <c r="K641" s="519" t="s">
        <v>32237</v>
      </c>
      <c r="L641" s="518" t="s">
        <v>5433</v>
      </c>
    </row>
    <row r="642" spans="1:12" ht="15.75">
      <c r="A642" s="518" t="s">
        <v>5685</v>
      </c>
      <c r="B642" s="518" t="s">
        <v>5686</v>
      </c>
      <c r="C642" s="518" t="s">
        <v>5835</v>
      </c>
      <c r="D642" s="518" t="s">
        <v>21116</v>
      </c>
      <c r="E642" s="519" t="s">
        <v>144</v>
      </c>
      <c r="F642" s="518" t="s">
        <v>144</v>
      </c>
      <c r="G642" s="518" t="s">
        <v>21277</v>
      </c>
      <c r="H642" s="518" t="s">
        <v>5963</v>
      </c>
      <c r="I642" s="518" t="s">
        <v>5837</v>
      </c>
      <c r="J642" s="518" t="s">
        <v>5503</v>
      </c>
      <c r="K642" s="519" t="s">
        <v>31325</v>
      </c>
      <c r="L642" s="518" t="s">
        <v>5433</v>
      </c>
    </row>
    <row r="643" spans="1:12" ht="15.75">
      <c r="A643" s="518" t="s">
        <v>5685</v>
      </c>
      <c r="B643" s="518" t="s">
        <v>5686</v>
      </c>
      <c r="C643" s="518" t="s">
        <v>5835</v>
      </c>
      <c r="D643" s="518" t="s">
        <v>21116</v>
      </c>
      <c r="E643" s="519" t="s">
        <v>144</v>
      </c>
      <c r="F643" s="518" t="s">
        <v>144</v>
      </c>
      <c r="G643" s="518" t="s">
        <v>21279</v>
      </c>
      <c r="H643" s="518" t="s">
        <v>5964</v>
      </c>
      <c r="I643" s="518" t="s">
        <v>5837</v>
      </c>
      <c r="J643" s="518" t="s">
        <v>5432</v>
      </c>
      <c r="K643" s="519" t="s">
        <v>32238</v>
      </c>
      <c r="L643" s="518" t="s">
        <v>5433</v>
      </c>
    </row>
    <row r="644" spans="1:12" ht="15.75">
      <c r="A644" s="518" t="s">
        <v>5685</v>
      </c>
      <c r="B644" s="518" t="s">
        <v>5686</v>
      </c>
      <c r="C644" s="518" t="s">
        <v>5835</v>
      </c>
      <c r="D644" s="518" t="s">
        <v>21116</v>
      </c>
      <c r="E644" s="519" t="s">
        <v>144</v>
      </c>
      <c r="F644" s="518" t="s">
        <v>144</v>
      </c>
      <c r="G644" s="518" t="s">
        <v>21280</v>
      </c>
      <c r="H644" s="518" t="s">
        <v>5965</v>
      </c>
      <c r="I644" s="518" t="s">
        <v>5837</v>
      </c>
      <c r="J644" s="518" t="s">
        <v>5432</v>
      </c>
      <c r="K644" s="519" t="s">
        <v>16695</v>
      </c>
      <c r="L644" s="518" t="s">
        <v>5433</v>
      </c>
    </row>
    <row r="645" spans="1:12" ht="15.75">
      <c r="A645" s="518" t="s">
        <v>5685</v>
      </c>
      <c r="B645" s="518" t="s">
        <v>5686</v>
      </c>
      <c r="C645" s="518" t="s">
        <v>5835</v>
      </c>
      <c r="D645" s="518" t="s">
        <v>21116</v>
      </c>
      <c r="E645" s="519" t="s">
        <v>144</v>
      </c>
      <c r="F645" s="518" t="s">
        <v>144</v>
      </c>
      <c r="G645" s="518" t="s">
        <v>21281</v>
      </c>
      <c r="H645" s="518" t="s">
        <v>5966</v>
      </c>
      <c r="I645" s="518" t="s">
        <v>5837</v>
      </c>
      <c r="J645" s="518" t="s">
        <v>5432</v>
      </c>
      <c r="K645" s="519" t="s">
        <v>19907</v>
      </c>
      <c r="L645" s="518" t="s">
        <v>5433</v>
      </c>
    </row>
    <row r="646" spans="1:12" ht="15.75">
      <c r="A646" s="518" t="s">
        <v>5685</v>
      </c>
      <c r="B646" s="518" t="s">
        <v>5686</v>
      </c>
      <c r="C646" s="518" t="s">
        <v>5835</v>
      </c>
      <c r="D646" s="518" t="s">
        <v>21116</v>
      </c>
      <c r="E646" s="519" t="s">
        <v>144</v>
      </c>
      <c r="F646" s="518" t="s">
        <v>144</v>
      </c>
      <c r="G646" s="518" t="s">
        <v>21282</v>
      </c>
      <c r="H646" s="518" t="s">
        <v>5967</v>
      </c>
      <c r="I646" s="518" t="s">
        <v>5837</v>
      </c>
      <c r="J646" s="518" t="s">
        <v>5432</v>
      </c>
      <c r="K646" s="519" t="s">
        <v>24273</v>
      </c>
      <c r="L646" s="518" t="s">
        <v>5433</v>
      </c>
    </row>
    <row r="647" spans="1:12" ht="15.75">
      <c r="A647" s="518" t="s">
        <v>5685</v>
      </c>
      <c r="B647" s="518" t="s">
        <v>5686</v>
      </c>
      <c r="C647" s="518" t="s">
        <v>5835</v>
      </c>
      <c r="D647" s="518" t="s">
        <v>21116</v>
      </c>
      <c r="E647" s="519" t="s">
        <v>144</v>
      </c>
      <c r="F647" s="518" t="s">
        <v>144</v>
      </c>
      <c r="G647" s="518" t="s">
        <v>21283</v>
      </c>
      <c r="H647" s="518" t="s">
        <v>5968</v>
      </c>
      <c r="I647" s="518" t="s">
        <v>5837</v>
      </c>
      <c r="J647" s="518" t="s">
        <v>5432</v>
      </c>
      <c r="K647" s="519" t="s">
        <v>32239</v>
      </c>
      <c r="L647" s="518" t="s">
        <v>5433</v>
      </c>
    </row>
    <row r="648" spans="1:12" ht="15.75">
      <c r="A648" s="518" t="s">
        <v>5685</v>
      </c>
      <c r="B648" s="518" t="s">
        <v>5686</v>
      </c>
      <c r="C648" s="518" t="s">
        <v>5835</v>
      </c>
      <c r="D648" s="518" t="s">
        <v>21116</v>
      </c>
      <c r="E648" s="519" t="s">
        <v>144</v>
      </c>
      <c r="F648" s="518" t="s">
        <v>144</v>
      </c>
      <c r="G648" s="518" t="s">
        <v>21285</v>
      </c>
      <c r="H648" s="518" t="s">
        <v>5969</v>
      </c>
      <c r="I648" s="518" t="s">
        <v>5837</v>
      </c>
      <c r="J648" s="518" t="s">
        <v>5432</v>
      </c>
      <c r="K648" s="519" t="s">
        <v>32240</v>
      </c>
      <c r="L648" s="518" t="s">
        <v>5433</v>
      </c>
    </row>
    <row r="649" spans="1:12" ht="15.75">
      <c r="A649" s="518" t="s">
        <v>5685</v>
      </c>
      <c r="B649" s="518" t="s">
        <v>5686</v>
      </c>
      <c r="C649" s="518" t="s">
        <v>5835</v>
      </c>
      <c r="D649" s="518" t="s">
        <v>21116</v>
      </c>
      <c r="E649" s="519" t="s">
        <v>144</v>
      </c>
      <c r="F649" s="518" t="s">
        <v>144</v>
      </c>
      <c r="G649" s="518" t="s">
        <v>21287</v>
      </c>
      <c r="H649" s="518" t="s">
        <v>5970</v>
      </c>
      <c r="I649" s="518" t="s">
        <v>5837</v>
      </c>
      <c r="J649" s="518" t="s">
        <v>5432</v>
      </c>
      <c r="K649" s="519" t="s">
        <v>32241</v>
      </c>
      <c r="L649" s="518" t="s">
        <v>5433</v>
      </c>
    </row>
    <row r="650" spans="1:12" ht="15.75">
      <c r="A650" s="518" t="s">
        <v>5685</v>
      </c>
      <c r="B650" s="518" t="s">
        <v>5686</v>
      </c>
      <c r="C650" s="518" t="s">
        <v>5835</v>
      </c>
      <c r="D650" s="518" t="s">
        <v>21116</v>
      </c>
      <c r="E650" s="519" t="s">
        <v>144</v>
      </c>
      <c r="F650" s="518" t="s">
        <v>144</v>
      </c>
      <c r="G650" s="518" t="s">
        <v>21288</v>
      </c>
      <c r="H650" s="518" t="s">
        <v>5971</v>
      </c>
      <c r="I650" s="518" t="s">
        <v>5837</v>
      </c>
      <c r="J650" s="518" t="s">
        <v>5432</v>
      </c>
      <c r="K650" s="519" t="s">
        <v>32242</v>
      </c>
      <c r="L650" s="518" t="s">
        <v>5433</v>
      </c>
    </row>
    <row r="651" spans="1:12" ht="15.75">
      <c r="A651" s="518" t="s">
        <v>5685</v>
      </c>
      <c r="B651" s="518" t="s">
        <v>5686</v>
      </c>
      <c r="C651" s="518" t="s">
        <v>5835</v>
      </c>
      <c r="D651" s="518" t="s">
        <v>21116</v>
      </c>
      <c r="E651" s="519" t="s">
        <v>144</v>
      </c>
      <c r="F651" s="518" t="s">
        <v>144</v>
      </c>
      <c r="G651" s="518" t="s">
        <v>21289</v>
      </c>
      <c r="H651" s="518" t="s">
        <v>5972</v>
      </c>
      <c r="I651" s="518" t="s">
        <v>5837</v>
      </c>
      <c r="J651" s="518" t="s">
        <v>5432</v>
      </c>
      <c r="K651" s="519" t="s">
        <v>30227</v>
      </c>
      <c r="L651" s="518" t="s">
        <v>5433</v>
      </c>
    </row>
    <row r="652" spans="1:12" ht="15.75">
      <c r="A652" s="518" t="s">
        <v>5685</v>
      </c>
      <c r="B652" s="518" t="s">
        <v>5686</v>
      </c>
      <c r="C652" s="518" t="s">
        <v>5835</v>
      </c>
      <c r="D652" s="518" t="s">
        <v>21116</v>
      </c>
      <c r="E652" s="519" t="s">
        <v>144</v>
      </c>
      <c r="F652" s="518" t="s">
        <v>144</v>
      </c>
      <c r="G652" s="518" t="s">
        <v>21290</v>
      </c>
      <c r="H652" s="518" t="s">
        <v>5973</v>
      </c>
      <c r="I652" s="518" t="s">
        <v>5837</v>
      </c>
      <c r="J652" s="518" t="s">
        <v>5432</v>
      </c>
      <c r="K652" s="519" t="s">
        <v>32243</v>
      </c>
      <c r="L652" s="518" t="s">
        <v>5433</v>
      </c>
    </row>
    <row r="653" spans="1:12" ht="15.75">
      <c r="A653" s="518" t="s">
        <v>5685</v>
      </c>
      <c r="B653" s="518" t="s">
        <v>5686</v>
      </c>
      <c r="C653" s="518" t="s">
        <v>5835</v>
      </c>
      <c r="D653" s="518" t="s">
        <v>21116</v>
      </c>
      <c r="E653" s="519" t="s">
        <v>144</v>
      </c>
      <c r="F653" s="518" t="s">
        <v>144</v>
      </c>
      <c r="G653" s="518" t="s">
        <v>21291</v>
      </c>
      <c r="H653" s="518" t="s">
        <v>5974</v>
      </c>
      <c r="I653" s="518" t="s">
        <v>5837</v>
      </c>
      <c r="J653" s="518" t="s">
        <v>5432</v>
      </c>
      <c r="K653" s="519" t="s">
        <v>29490</v>
      </c>
      <c r="L653" s="518" t="s">
        <v>5433</v>
      </c>
    </row>
    <row r="654" spans="1:12" ht="15.75">
      <c r="A654" s="518" t="s">
        <v>5685</v>
      </c>
      <c r="B654" s="518" t="s">
        <v>5686</v>
      </c>
      <c r="C654" s="518" t="s">
        <v>5835</v>
      </c>
      <c r="D654" s="518" t="s">
        <v>21116</v>
      </c>
      <c r="E654" s="519" t="s">
        <v>144</v>
      </c>
      <c r="F654" s="518" t="s">
        <v>144</v>
      </c>
      <c r="G654" s="518" t="s">
        <v>21292</v>
      </c>
      <c r="H654" s="518" t="s">
        <v>5975</v>
      </c>
      <c r="I654" s="518" t="s">
        <v>5837</v>
      </c>
      <c r="J654" s="518" t="s">
        <v>5432</v>
      </c>
      <c r="K654" s="519" t="s">
        <v>32244</v>
      </c>
      <c r="L654" s="518" t="s">
        <v>5433</v>
      </c>
    </row>
    <row r="655" spans="1:12" ht="15.75">
      <c r="A655" s="518" t="s">
        <v>5685</v>
      </c>
      <c r="B655" s="518" t="s">
        <v>5686</v>
      </c>
      <c r="C655" s="518" t="s">
        <v>5835</v>
      </c>
      <c r="D655" s="518" t="s">
        <v>21116</v>
      </c>
      <c r="E655" s="519" t="s">
        <v>144</v>
      </c>
      <c r="F655" s="518" t="s">
        <v>144</v>
      </c>
      <c r="G655" s="518" t="s">
        <v>21293</v>
      </c>
      <c r="H655" s="518" t="s">
        <v>5978</v>
      </c>
      <c r="I655" s="518" t="s">
        <v>5837</v>
      </c>
      <c r="J655" s="518" t="s">
        <v>5432</v>
      </c>
      <c r="K655" s="519" t="s">
        <v>32245</v>
      </c>
      <c r="L655" s="518" t="s">
        <v>5433</v>
      </c>
    </row>
    <row r="656" spans="1:12" ht="15.75">
      <c r="A656" s="518" t="s">
        <v>5685</v>
      </c>
      <c r="B656" s="518" t="s">
        <v>5686</v>
      </c>
      <c r="C656" s="518" t="s">
        <v>5835</v>
      </c>
      <c r="D656" s="518" t="s">
        <v>21116</v>
      </c>
      <c r="E656" s="519" t="s">
        <v>144</v>
      </c>
      <c r="F656" s="518" t="s">
        <v>144</v>
      </c>
      <c r="G656" s="518" t="s">
        <v>21294</v>
      </c>
      <c r="H656" s="518" t="s">
        <v>5979</v>
      </c>
      <c r="I656" s="518" t="s">
        <v>5837</v>
      </c>
      <c r="J656" s="518" t="s">
        <v>5884</v>
      </c>
      <c r="K656" s="519" t="s">
        <v>12646</v>
      </c>
      <c r="L656" s="518" t="s">
        <v>5433</v>
      </c>
    </row>
    <row r="657" spans="1:12" ht="15.75">
      <c r="A657" s="518" t="s">
        <v>5685</v>
      </c>
      <c r="B657" s="518" t="s">
        <v>5686</v>
      </c>
      <c r="C657" s="518" t="s">
        <v>5835</v>
      </c>
      <c r="D657" s="518" t="s">
        <v>21116</v>
      </c>
      <c r="E657" s="519" t="s">
        <v>144</v>
      </c>
      <c r="F657" s="518" t="s">
        <v>144</v>
      </c>
      <c r="G657" s="518" t="s">
        <v>21295</v>
      </c>
      <c r="H657" s="518" t="s">
        <v>5980</v>
      </c>
      <c r="I657" s="518" t="s">
        <v>5837</v>
      </c>
      <c r="J657" s="518" t="s">
        <v>5432</v>
      </c>
      <c r="K657" s="519" t="s">
        <v>17739</v>
      </c>
      <c r="L657" s="518" t="s">
        <v>5433</v>
      </c>
    </row>
    <row r="658" spans="1:12" ht="15.75">
      <c r="A658" s="518" t="s">
        <v>5685</v>
      </c>
      <c r="B658" s="518" t="s">
        <v>5686</v>
      </c>
      <c r="C658" s="518" t="s">
        <v>5835</v>
      </c>
      <c r="D658" s="518" t="s">
        <v>21116</v>
      </c>
      <c r="E658" s="519" t="s">
        <v>144</v>
      </c>
      <c r="F658" s="518" t="s">
        <v>144</v>
      </c>
      <c r="G658" s="518" t="s">
        <v>21296</v>
      </c>
      <c r="H658" s="518" t="s">
        <v>5981</v>
      </c>
      <c r="I658" s="518" t="s">
        <v>5837</v>
      </c>
      <c r="J658" s="518" t="s">
        <v>5432</v>
      </c>
      <c r="K658" s="519" t="s">
        <v>32246</v>
      </c>
      <c r="L658" s="518" t="s">
        <v>5433</v>
      </c>
    </row>
    <row r="659" spans="1:12" ht="15.75">
      <c r="A659" s="518" t="s">
        <v>5685</v>
      </c>
      <c r="B659" s="518" t="s">
        <v>5686</v>
      </c>
      <c r="C659" s="518" t="s">
        <v>5835</v>
      </c>
      <c r="D659" s="518" t="s">
        <v>21116</v>
      </c>
      <c r="E659" s="519" t="s">
        <v>144</v>
      </c>
      <c r="F659" s="518" t="s">
        <v>144</v>
      </c>
      <c r="G659" s="518" t="s">
        <v>21297</v>
      </c>
      <c r="H659" s="518" t="s">
        <v>5982</v>
      </c>
      <c r="I659" s="518" t="s">
        <v>5837</v>
      </c>
      <c r="J659" s="518" t="s">
        <v>5432</v>
      </c>
      <c r="K659" s="519" t="s">
        <v>32247</v>
      </c>
      <c r="L659" s="518" t="s">
        <v>5433</v>
      </c>
    </row>
    <row r="660" spans="1:12" ht="15.75">
      <c r="A660" s="518" t="s">
        <v>5685</v>
      </c>
      <c r="B660" s="518" t="s">
        <v>5686</v>
      </c>
      <c r="C660" s="518" t="s">
        <v>5835</v>
      </c>
      <c r="D660" s="518" t="s">
        <v>21116</v>
      </c>
      <c r="E660" s="519" t="s">
        <v>144</v>
      </c>
      <c r="F660" s="518" t="s">
        <v>144</v>
      </c>
      <c r="G660" s="518" t="s">
        <v>21298</v>
      </c>
      <c r="H660" s="518" t="s">
        <v>5983</v>
      </c>
      <c r="I660" s="518" t="s">
        <v>5837</v>
      </c>
      <c r="J660" s="518" t="s">
        <v>5503</v>
      </c>
      <c r="K660" s="519" t="s">
        <v>15177</v>
      </c>
      <c r="L660" s="518" t="s">
        <v>5433</v>
      </c>
    </row>
    <row r="661" spans="1:12" ht="15.75">
      <c r="A661" s="518" t="s">
        <v>5685</v>
      </c>
      <c r="B661" s="518" t="s">
        <v>5686</v>
      </c>
      <c r="C661" s="518" t="s">
        <v>5835</v>
      </c>
      <c r="D661" s="518" t="s">
        <v>21116</v>
      </c>
      <c r="E661" s="519" t="s">
        <v>144</v>
      </c>
      <c r="F661" s="518" t="s">
        <v>144</v>
      </c>
      <c r="G661" s="518" t="s">
        <v>21300</v>
      </c>
      <c r="H661" s="518" t="s">
        <v>21301</v>
      </c>
      <c r="I661" s="518" t="s">
        <v>5837</v>
      </c>
      <c r="J661" s="518" t="s">
        <v>5503</v>
      </c>
      <c r="K661" s="519" t="s">
        <v>13567</v>
      </c>
      <c r="L661" s="518" t="s">
        <v>5433</v>
      </c>
    </row>
    <row r="662" spans="1:12" ht="15.75">
      <c r="A662" s="518" t="s">
        <v>5685</v>
      </c>
      <c r="B662" s="518" t="s">
        <v>5686</v>
      </c>
      <c r="C662" s="518" t="s">
        <v>5835</v>
      </c>
      <c r="D662" s="518" t="s">
        <v>21116</v>
      </c>
      <c r="E662" s="519" t="s">
        <v>144</v>
      </c>
      <c r="F662" s="518" t="s">
        <v>144</v>
      </c>
      <c r="G662" s="518" t="s">
        <v>21302</v>
      </c>
      <c r="H662" s="518" t="s">
        <v>21303</v>
      </c>
      <c r="I662" s="518" t="s">
        <v>5837</v>
      </c>
      <c r="J662" s="518" t="s">
        <v>5503</v>
      </c>
      <c r="K662" s="519" t="s">
        <v>17739</v>
      </c>
      <c r="L662" s="518" t="s">
        <v>5433</v>
      </c>
    </row>
    <row r="663" spans="1:12" ht="15.75">
      <c r="A663" s="518" t="s">
        <v>5685</v>
      </c>
      <c r="B663" s="518" t="s">
        <v>5686</v>
      </c>
      <c r="C663" s="518" t="s">
        <v>5984</v>
      </c>
      <c r="D663" s="518" t="s">
        <v>21304</v>
      </c>
      <c r="E663" s="519" t="s">
        <v>144</v>
      </c>
      <c r="F663" s="518" t="s">
        <v>144</v>
      </c>
      <c r="G663" s="518" t="s">
        <v>21305</v>
      </c>
      <c r="H663" s="518" t="s">
        <v>5985</v>
      </c>
      <c r="I663" s="518" t="s">
        <v>5986</v>
      </c>
      <c r="J663" s="518" t="s">
        <v>5432</v>
      </c>
      <c r="K663" s="519" t="s">
        <v>26512</v>
      </c>
      <c r="L663" s="518" t="s">
        <v>5433</v>
      </c>
    </row>
    <row r="664" spans="1:12" ht="15.75">
      <c r="A664" s="518" t="s">
        <v>5685</v>
      </c>
      <c r="B664" s="518" t="s">
        <v>5686</v>
      </c>
      <c r="C664" s="518" t="s">
        <v>5984</v>
      </c>
      <c r="D664" s="518" t="s">
        <v>21304</v>
      </c>
      <c r="E664" s="519" t="s">
        <v>144</v>
      </c>
      <c r="F664" s="518" t="s">
        <v>144</v>
      </c>
      <c r="G664" s="518" t="s">
        <v>21307</v>
      </c>
      <c r="H664" s="518" t="s">
        <v>5987</v>
      </c>
      <c r="I664" s="518" t="s">
        <v>5986</v>
      </c>
      <c r="J664" s="518" t="s">
        <v>5432</v>
      </c>
      <c r="K664" s="519" t="s">
        <v>21308</v>
      </c>
      <c r="L664" s="518" t="s">
        <v>5433</v>
      </c>
    </row>
    <row r="665" spans="1:12" ht="15.75">
      <c r="A665" s="518" t="s">
        <v>5685</v>
      </c>
      <c r="B665" s="518" t="s">
        <v>5686</v>
      </c>
      <c r="C665" s="518" t="s">
        <v>5984</v>
      </c>
      <c r="D665" s="518" t="s">
        <v>21304</v>
      </c>
      <c r="E665" s="519" t="s">
        <v>144</v>
      </c>
      <c r="F665" s="518" t="s">
        <v>144</v>
      </c>
      <c r="G665" s="518" t="s">
        <v>21309</v>
      </c>
      <c r="H665" s="518" t="s">
        <v>5988</v>
      </c>
      <c r="I665" s="518" t="s">
        <v>5986</v>
      </c>
      <c r="J665" s="518" t="s">
        <v>5432</v>
      </c>
      <c r="K665" s="519" t="s">
        <v>21310</v>
      </c>
      <c r="L665" s="518" t="s">
        <v>5433</v>
      </c>
    </row>
    <row r="666" spans="1:12" ht="15.75">
      <c r="A666" s="518" t="s">
        <v>5685</v>
      </c>
      <c r="B666" s="518" t="s">
        <v>5686</v>
      </c>
      <c r="C666" s="518" t="s">
        <v>5984</v>
      </c>
      <c r="D666" s="518" t="s">
        <v>21304</v>
      </c>
      <c r="E666" s="519" t="s">
        <v>144</v>
      </c>
      <c r="F666" s="518" t="s">
        <v>144</v>
      </c>
      <c r="G666" s="518" t="s">
        <v>21311</v>
      </c>
      <c r="H666" s="518" t="s">
        <v>5989</v>
      </c>
      <c r="I666" s="518" t="s">
        <v>5986</v>
      </c>
      <c r="J666" s="518" t="s">
        <v>5432</v>
      </c>
      <c r="K666" s="519" t="s">
        <v>17824</v>
      </c>
      <c r="L666" s="518" t="s">
        <v>5433</v>
      </c>
    </row>
    <row r="667" spans="1:12" ht="15.75">
      <c r="A667" s="518" t="s">
        <v>5685</v>
      </c>
      <c r="B667" s="518" t="s">
        <v>5686</v>
      </c>
      <c r="C667" s="518" t="s">
        <v>5984</v>
      </c>
      <c r="D667" s="518" t="s">
        <v>21304</v>
      </c>
      <c r="E667" s="519" t="s">
        <v>144</v>
      </c>
      <c r="F667" s="518" t="s">
        <v>144</v>
      </c>
      <c r="G667" s="518" t="s">
        <v>21312</v>
      </c>
      <c r="H667" s="518" t="s">
        <v>5990</v>
      </c>
      <c r="I667" s="518" t="s">
        <v>5986</v>
      </c>
      <c r="J667" s="518" t="s">
        <v>5884</v>
      </c>
      <c r="K667" s="519" t="s">
        <v>32248</v>
      </c>
      <c r="L667" s="518" t="s">
        <v>5433</v>
      </c>
    </row>
    <row r="668" spans="1:12" ht="15.75">
      <c r="A668" s="518" t="s">
        <v>5685</v>
      </c>
      <c r="B668" s="518" t="s">
        <v>5686</v>
      </c>
      <c r="C668" s="518" t="s">
        <v>5984</v>
      </c>
      <c r="D668" s="518" t="s">
        <v>21304</v>
      </c>
      <c r="E668" s="519" t="s">
        <v>144</v>
      </c>
      <c r="F668" s="518" t="s">
        <v>144</v>
      </c>
      <c r="G668" s="518" t="s">
        <v>21313</v>
      </c>
      <c r="H668" s="518" t="s">
        <v>5991</v>
      </c>
      <c r="I668" s="518" t="s">
        <v>5986</v>
      </c>
      <c r="J668" s="518" t="s">
        <v>5432</v>
      </c>
      <c r="K668" s="519" t="s">
        <v>16060</v>
      </c>
      <c r="L668" s="518" t="s">
        <v>5433</v>
      </c>
    </row>
    <row r="669" spans="1:12" ht="15.75">
      <c r="A669" s="518" t="s">
        <v>5685</v>
      </c>
      <c r="B669" s="518" t="s">
        <v>5686</v>
      </c>
      <c r="C669" s="518" t="s">
        <v>5984</v>
      </c>
      <c r="D669" s="518" t="s">
        <v>21304</v>
      </c>
      <c r="E669" s="519" t="s">
        <v>144</v>
      </c>
      <c r="F669" s="518" t="s">
        <v>144</v>
      </c>
      <c r="G669" s="518" t="s">
        <v>21314</v>
      </c>
      <c r="H669" s="518" t="s">
        <v>5992</v>
      </c>
      <c r="I669" s="518" t="s">
        <v>5986</v>
      </c>
      <c r="J669" s="518" t="s">
        <v>5432</v>
      </c>
      <c r="K669" s="519" t="s">
        <v>21315</v>
      </c>
      <c r="L669" s="518" t="s">
        <v>5433</v>
      </c>
    </row>
    <row r="670" spans="1:12" ht="15.75">
      <c r="A670" s="518" t="s">
        <v>5685</v>
      </c>
      <c r="B670" s="518" t="s">
        <v>5686</v>
      </c>
      <c r="C670" s="518" t="s">
        <v>5984</v>
      </c>
      <c r="D670" s="518" t="s">
        <v>21304</v>
      </c>
      <c r="E670" s="519" t="s">
        <v>144</v>
      </c>
      <c r="F670" s="518" t="s">
        <v>144</v>
      </c>
      <c r="G670" s="518" t="s">
        <v>21316</v>
      </c>
      <c r="H670" s="518" t="s">
        <v>5993</v>
      </c>
      <c r="I670" s="518" t="s">
        <v>5986</v>
      </c>
      <c r="J670" s="518" t="s">
        <v>5432</v>
      </c>
      <c r="K670" s="519" t="s">
        <v>21317</v>
      </c>
      <c r="L670" s="518" t="s">
        <v>5433</v>
      </c>
    </row>
    <row r="671" spans="1:12" ht="15.75">
      <c r="A671" s="518" t="s">
        <v>5685</v>
      </c>
      <c r="B671" s="518" t="s">
        <v>5686</v>
      </c>
      <c r="C671" s="518" t="s">
        <v>5984</v>
      </c>
      <c r="D671" s="518" t="s">
        <v>21304</v>
      </c>
      <c r="E671" s="519" t="s">
        <v>144</v>
      </c>
      <c r="F671" s="518" t="s">
        <v>144</v>
      </c>
      <c r="G671" s="518" t="s">
        <v>21318</v>
      </c>
      <c r="H671" s="518" t="s">
        <v>5994</v>
      </c>
      <c r="I671" s="518" t="s">
        <v>5986</v>
      </c>
      <c r="J671" s="518" t="s">
        <v>5884</v>
      </c>
      <c r="K671" s="519" t="s">
        <v>32249</v>
      </c>
      <c r="L671" s="518" t="s">
        <v>5433</v>
      </c>
    </row>
    <row r="672" spans="1:12" ht="15.75">
      <c r="A672" s="518" t="s">
        <v>5685</v>
      </c>
      <c r="B672" s="518" t="s">
        <v>5686</v>
      </c>
      <c r="C672" s="518" t="s">
        <v>5984</v>
      </c>
      <c r="D672" s="518" t="s">
        <v>21304</v>
      </c>
      <c r="E672" s="519" t="s">
        <v>144</v>
      </c>
      <c r="F672" s="518" t="s">
        <v>144</v>
      </c>
      <c r="G672" s="518" t="s">
        <v>21319</v>
      </c>
      <c r="H672" s="518" t="s">
        <v>5995</v>
      </c>
      <c r="I672" s="518" t="s">
        <v>5986</v>
      </c>
      <c r="J672" s="518" t="s">
        <v>5432</v>
      </c>
      <c r="K672" s="519" t="s">
        <v>32250</v>
      </c>
      <c r="L672" s="518" t="s">
        <v>5433</v>
      </c>
    </row>
    <row r="673" spans="1:12" ht="15.75">
      <c r="A673" s="518" t="s">
        <v>5685</v>
      </c>
      <c r="B673" s="518" t="s">
        <v>5686</v>
      </c>
      <c r="C673" s="518" t="s">
        <v>5984</v>
      </c>
      <c r="D673" s="518" t="s">
        <v>21304</v>
      </c>
      <c r="E673" s="519" t="s">
        <v>144</v>
      </c>
      <c r="F673" s="518" t="s">
        <v>144</v>
      </c>
      <c r="G673" s="518" t="s">
        <v>21321</v>
      </c>
      <c r="H673" s="518" t="s">
        <v>5996</v>
      </c>
      <c r="I673" s="518" t="s">
        <v>5986</v>
      </c>
      <c r="J673" s="518" t="s">
        <v>5503</v>
      </c>
      <c r="K673" s="519" t="s">
        <v>21125</v>
      </c>
      <c r="L673" s="518" t="s">
        <v>5433</v>
      </c>
    </row>
    <row r="674" spans="1:12" ht="15.75">
      <c r="A674" s="518" t="s">
        <v>5685</v>
      </c>
      <c r="B674" s="518" t="s">
        <v>5686</v>
      </c>
      <c r="C674" s="518" t="s">
        <v>5984</v>
      </c>
      <c r="D674" s="518" t="s">
        <v>21304</v>
      </c>
      <c r="E674" s="519" t="s">
        <v>144</v>
      </c>
      <c r="F674" s="518" t="s">
        <v>144</v>
      </c>
      <c r="G674" s="518" t="s">
        <v>21322</v>
      </c>
      <c r="H674" s="518" t="s">
        <v>5997</v>
      </c>
      <c r="I674" s="518" t="s">
        <v>5986</v>
      </c>
      <c r="J674" s="518" t="s">
        <v>5884</v>
      </c>
      <c r="K674" s="519" t="s">
        <v>32251</v>
      </c>
      <c r="L674" s="518" t="s">
        <v>5433</v>
      </c>
    </row>
    <row r="675" spans="1:12" ht="15.75">
      <c r="A675" s="518" t="s">
        <v>5685</v>
      </c>
      <c r="B675" s="518" t="s">
        <v>5686</v>
      </c>
      <c r="C675" s="518" t="s">
        <v>5984</v>
      </c>
      <c r="D675" s="518" t="s">
        <v>21304</v>
      </c>
      <c r="E675" s="519" t="s">
        <v>144</v>
      </c>
      <c r="F675" s="518" t="s">
        <v>144</v>
      </c>
      <c r="G675" s="518" t="s">
        <v>21324</v>
      </c>
      <c r="H675" s="518" t="s">
        <v>5998</v>
      </c>
      <c r="I675" s="518" t="s">
        <v>5986</v>
      </c>
      <c r="J675" s="518" t="s">
        <v>5432</v>
      </c>
      <c r="K675" s="519" t="s">
        <v>16580</v>
      </c>
      <c r="L675" s="518" t="s">
        <v>5433</v>
      </c>
    </row>
    <row r="676" spans="1:12" ht="15.75">
      <c r="A676" s="518" t="s">
        <v>5685</v>
      </c>
      <c r="B676" s="518" t="s">
        <v>5686</v>
      </c>
      <c r="C676" s="518" t="s">
        <v>5984</v>
      </c>
      <c r="D676" s="518" t="s">
        <v>21304</v>
      </c>
      <c r="E676" s="519" t="s">
        <v>144</v>
      </c>
      <c r="F676" s="518" t="s">
        <v>144</v>
      </c>
      <c r="G676" s="518" t="s">
        <v>21325</v>
      </c>
      <c r="H676" s="518" t="s">
        <v>5999</v>
      </c>
      <c r="I676" s="518" t="s">
        <v>5986</v>
      </c>
      <c r="J676" s="518" t="s">
        <v>5503</v>
      </c>
      <c r="K676" s="519" t="s">
        <v>14793</v>
      </c>
      <c r="L676" s="518" t="s">
        <v>5433</v>
      </c>
    </row>
    <row r="677" spans="1:12" ht="15.75">
      <c r="A677" s="518" t="s">
        <v>5685</v>
      </c>
      <c r="B677" s="518" t="s">
        <v>5686</v>
      </c>
      <c r="C677" s="518" t="s">
        <v>5984</v>
      </c>
      <c r="D677" s="518" t="s">
        <v>21304</v>
      </c>
      <c r="E677" s="519" t="s">
        <v>144</v>
      </c>
      <c r="F677" s="518" t="s">
        <v>144</v>
      </c>
      <c r="G677" s="518" t="s">
        <v>21326</v>
      </c>
      <c r="H677" s="518" t="s">
        <v>6000</v>
      </c>
      <c r="I677" s="518" t="s">
        <v>5986</v>
      </c>
      <c r="J677" s="518" t="s">
        <v>5432</v>
      </c>
      <c r="K677" s="519" t="s">
        <v>21327</v>
      </c>
      <c r="L677" s="518" t="s">
        <v>5433</v>
      </c>
    </row>
    <row r="678" spans="1:12" ht="15.75">
      <c r="A678" s="518" t="s">
        <v>5685</v>
      </c>
      <c r="B678" s="518" t="s">
        <v>5686</v>
      </c>
      <c r="C678" s="518" t="s">
        <v>5984</v>
      </c>
      <c r="D678" s="518" t="s">
        <v>21304</v>
      </c>
      <c r="E678" s="519" t="s">
        <v>144</v>
      </c>
      <c r="F678" s="518" t="s">
        <v>144</v>
      </c>
      <c r="G678" s="518" t="s">
        <v>21328</v>
      </c>
      <c r="H678" s="518" t="s">
        <v>6001</v>
      </c>
      <c r="I678" s="518" t="s">
        <v>5986</v>
      </c>
      <c r="J678" s="518" t="s">
        <v>5432</v>
      </c>
      <c r="K678" s="519" t="s">
        <v>21329</v>
      </c>
      <c r="L678" s="518" t="s">
        <v>5433</v>
      </c>
    </row>
    <row r="679" spans="1:12" ht="15.75">
      <c r="A679" s="518" t="s">
        <v>5685</v>
      </c>
      <c r="B679" s="518" t="s">
        <v>5686</v>
      </c>
      <c r="C679" s="518" t="s">
        <v>5984</v>
      </c>
      <c r="D679" s="518" t="s">
        <v>21304</v>
      </c>
      <c r="E679" s="519" t="s">
        <v>144</v>
      </c>
      <c r="F679" s="518" t="s">
        <v>144</v>
      </c>
      <c r="G679" s="518" t="s">
        <v>21330</v>
      </c>
      <c r="H679" s="518" t="s">
        <v>6002</v>
      </c>
      <c r="I679" s="518" t="s">
        <v>5986</v>
      </c>
      <c r="J679" s="518" t="s">
        <v>5432</v>
      </c>
      <c r="K679" s="519" t="s">
        <v>29932</v>
      </c>
      <c r="L679" s="518" t="s">
        <v>5433</v>
      </c>
    </row>
    <row r="680" spans="1:12" ht="15.75">
      <c r="A680" s="518" t="s">
        <v>5685</v>
      </c>
      <c r="B680" s="518" t="s">
        <v>5686</v>
      </c>
      <c r="C680" s="518" t="s">
        <v>5984</v>
      </c>
      <c r="D680" s="518" t="s">
        <v>21304</v>
      </c>
      <c r="E680" s="519" t="s">
        <v>144</v>
      </c>
      <c r="F680" s="518" t="s">
        <v>144</v>
      </c>
      <c r="G680" s="518" t="s">
        <v>21331</v>
      </c>
      <c r="H680" s="518" t="s">
        <v>6003</v>
      </c>
      <c r="I680" s="518" t="s">
        <v>5986</v>
      </c>
      <c r="J680" s="518" t="s">
        <v>5884</v>
      </c>
      <c r="K680" s="519" t="s">
        <v>32252</v>
      </c>
      <c r="L680" s="518" t="s">
        <v>5433</v>
      </c>
    </row>
    <row r="681" spans="1:12" ht="15.75">
      <c r="A681" s="518" t="s">
        <v>5685</v>
      </c>
      <c r="B681" s="518" t="s">
        <v>5686</v>
      </c>
      <c r="C681" s="518" t="s">
        <v>5984</v>
      </c>
      <c r="D681" s="518" t="s">
        <v>21304</v>
      </c>
      <c r="E681" s="519" t="s">
        <v>144</v>
      </c>
      <c r="F681" s="518" t="s">
        <v>144</v>
      </c>
      <c r="G681" s="518" t="s">
        <v>21332</v>
      </c>
      <c r="H681" s="518" t="s">
        <v>6004</v>
      </c>
      <c r="I681" s="518" t="s">
        <v>5986</v>
      </c>
      <c r="J681" s="518" t="s">
        <v>5432</v>
      </c>
      <c r="K681" s="519" t="s">
        <v>21762</v>
      </c>
      <c r="L681" s="518" t="s">
        <v>5433</v>
      </c>
    </row>
    <row r="682" spans="1:12" ht="15.75">
      <c r="A682" s="518" t="s">
        <v>5685</v>
      </c>
      <c r="B682" s="518" t="s">
        <v>5686</v>
      </c>
      <c r="C682" s="518" t="s">
        <v>5984</v>
      </c>
      <c r="D682" s="518" t="s">
        <v>21304</v>
      </c>
      <c r="E682" s="519" t="s">
        <v>144</v>
      </c>
      <c r="F682" s="518" t="s">
        <v>144</v>
      </c>
      <c r="G682" s="518" t="s">
        <v>21334</v>
      </c>
      <c r="H682" s="518" t="s">
        <v>6005</v>
      </c>
      <c r="I682" s="518" t="s">
        <v>5986</v>
      </c>
      <c r="J682" s="518" t="s">
        <v>5884</v>
      </c>
      <c r="K682" s="519" t="s">
        <v>32253</v>
      </c>
      <c r="L682" s="518" t="s">
        <v>5433</v>
      </c>
    </row>
    <row r="683" spans="1:12" ht="15.75">
      <c r="A683" s="518" t="s">
        <v>5685</v>
      </c>
      <c r="B683" s="518" t="s">
        <v>5686</v>
      </c>
      <c r="C683" s="518" t="s">
        <v>5984</v>
      </c>
      <c r="D683" s="518" t="s">
        <v>21304</v>
      </c>
      <c r="E683" s="519" t="s">
        <v>144</v>
      </c>
      <c r="F683" s="518" t="s">
        <v>144</v>
      </c>
      <c r="G683" s="518" t="s">
        <v>21335</v>
      </c>
      <c r="H683" s="518" t="s">
        <v>6006</v>
      </c>
      <c r="I683" s="518" t="s">
        <v>5986</v>
      </c>
      <c r="J683" s="518" t="s">
        <v>5884</v>
      </c>
      <c r="K683" s="519" t="s">
        <v>32254</v>
      </c>
      <c r="L683" s="518" t="s">
        <v>5433</v>
      </c>
    </row>
    <row r="684" spans="1:12" ht="15.75">
      <c r="A684" s="518" t="s">
        <v>5685</v>
      </c>
      <c r="B684" s="518" t="s">
        <v>5686</v>
      </c>
      <c r="C684" s="518" t="s">
        <v>5984</v>
      </c>
      <c r="D684" s="518" t="s">
        <v>21304</v>
      </c>
      <c r="E684" s="519" t="s">
        <v>144</v>
      </c>
      <c r="F684" s="518" t="s">
        <v>144</v>
      </c>
      <c r="G684" s="518" t="s">
        <v>21336</v>
      </c>
      <c r="H684" s="518" t="s">
        <v>6007</v>
      </c>
      <c r="I684" s="518" t="s">
        <v>5986</v>
      </c>
      <c r="J684" s="518" t="s">
        <v>5884</v>
      </c>
      <c r="K684" s="519" t="s">
        <v>32255</v>
      </c>
      <c r="L684" s="518" t="s">
        <v>5433</v>
      </c>
    </row>
    <row r="685" spans="1:12" ht="15.75">
      <c r="A685" s="518" t="s">
        <v>5685</v>
      </c>
      <c r="B685" s="518" t="s">
        <v>5686</v>
      </c>
      <c r="C685" s="518" t="s">
        <v>5984</v>
      </c>
      <c r="D685" s="518" t="s">
        <v>21304</v>
      </c>
      <c r="E685" s="519" t="s">
        <v>144</v>
      </c>
      <c r="F685" s="518" t="s">
        <v>144</v>
      </c>
      <c r="G685" s="518" t="s">
        <v>21337</v>
      </c>
      <c r="H685" s="518" t="s">
        <v>6008</v>
      </c>
      <c r="I685" s="518" t="s">
        <v>5986</v>
      </c>
      <c r="J685" s="518" t="s">
        <v>5884</v>
      </c>
      <c r="K685" s="519" t="s">
        <v>32256</v>
      </c>
      <c r="L685" s="518" t="s">
        <v>5433</v>
      </c>
    </row>
    <row r="686" spans="1:12" ht="15.75">
      <c r="A686" s="518" t="s">
        <v>5685</v>
      </c>
      <c r="B686" s="518" t="s">
        <v>5686</v>
      </c>
      <c r="C686" s="518" t="s">
        <v>5984</v>
      </c>
      <c r="D686" s="518" t="s">
        <v>21304</v>
      </c>
      <c r="E686" s="519" t="s">
        <v>144</v>
      </c>
      <c r="F686" s="518" t="s">
        <v>144</v>
      </c>
      <c r="G686" s="518" t="s">
        <v>21338</v>
      </c>
      <c r="H686" s="518" t="s">
        <v>6009</v>
      </c>
      <c r="I686" s="518" t="s">
        <v>5986</v>
      </c>
      <c r="J686" s="518" t="s">
        <v>5432</v>
      </c>
      <c r="K686" s="519" t="s">
        <v>22002</v>
      </c>
      <c r="L686" s="518" t="s">
        <v>5433</v>
      </c>
    </row>
    <row r="687" spans="1:12" ht="15.75">
      <c r="A687" s="518" t="s">
        <v>5685</v>
      </c>
      <c r="B687" s="518" t="s">
        <v>5686</v>
      </c>
      <c r="C687" s="518" t="s">
        <v>5984</v>
      </c>
      <c r="D687" s="518" t="s">
        <v>21304</v>
      </c>
      <c r="E687" s="519" t="s">
        <v>144</v>
      </c>
      <c r="F687" s="518" t="s">
        <v>144</v>
      </c>
      <c r="G687" s="518" t="s">
        <v>21339</v>
      </c>
      <c r="H687" s="518" t="s">
        <v>6010</v>
      </c>
      <c r="I687" s="518" t="s">
        <v>5986</v>
      </c>
      <c r="J687" s="518" t="s">
        <v>5432</v>
      </c>
      <c r="K687" s="519" t="s">
        <v>12833</v>
      </c>
      <c r="L687" s="518" t="s">
        <v>5433</v>
      </c>
    </row>
    <row r="688" spans="1:12" ht="15.75">
      <c r="A688" s="518" t="s">
        <v>5685</v>
      </c>
      <c r="B688" s="518" t="s">
        <v>5686</v>
      </c>
      <c r="C688" s="518" t="s">
        <v>5984</v>
      </c>
      <c r="D688" s="518" t="s">
        <v>21304</v>
      </c>
      <c r="E688" s="519" t="s">
        <v>144</v>
      </c>
      <c r="F688" s="518" t="s">
        <v>144</v>
      </c>
      <c r="G688" s="518" t="s">
        <v>21341</v>
      </c>
      <c r="H688" s="518" t="s">
        <v>6011</v>
      </c>
      <c r="I688" s="518" t="s">
        <v>5986</v>
      </c>
      <c r="J688" s="518" t="s">
        <v>5432</v>
      </c>
      <c r="K688" s="519" t="s">
        <v>21839</v>
      </c>
      <c r="L688" s="518" t="s">
        <v>5433</v>
      </c>
    </row>
    <row r="689" spans="1:12" ht="15.75">
      <c r="A689" s="518" t="s">
        <v>5685</v>
      </c>
      <c r="B689" s="518" t="s">
        <v>5686</v>
      </c>
      <c r="C689" s="518" t="s">
        <v>5984</v>
      </c>
      <c r="D689" s="518" t="s">
        <v>21304</v>
      </c>
      <c r="E689" s="519" t="s">
        <v>144</v>
      </c>
      <c r="F689" s="518" t="s">
        <v>144</v>
      </c>
      <c r="G689" s="518" t="s">
        <v>21342</v>
      </c>
      <c r="H689" s="518" t="s">
        <v>6012</v>
      </c>
      <c r="I689" s="518" t="s">
        <v>5986</v>
      </c>
      <c r="J689" s="518" t="s">
        <v>5884</v>
      </c>
      <c r="K689" s="519" t="s">
        <v>32257</v>
      </c>
      <c r="L689" s="518" t="s">
        <v>5433</v>
      </c>
    </row>
    <row r="690" spans="1:12" ht="15.75">
      <c r="A690" s="518" t="s">
        <v>5685</v>
      </c>
      <c r="B690" s="518" t="s">
        <v>5686</v>
      </c>
      <c r="C690" s="518" t="s">
        <v>5984</v>
      </c>
      <c r="D690" s="518" t="s">
        <v>21304</v>
      </c>
      <c r="E690" s="519" t="s">
        <v>144</v>
      </c>
      <c r="F690" s="518" t="s">
        <v>144</v>
      </c>
      <c r="G690" s="518" t="s">
        <v>21343</v>
      </c>
      <c r="H690" s="518" t="s">
        <v>6013</v>
      </c>
      <c r="I690" s="518" t="s">
        <v>5986</v>
      </c>
      <c r="J690" s="518" t="s">
        <v>5432</v>
      </c>
      <c r="K690" s="519" t="s">
        <v>14118</v>
      </c>
      <c r="L690" s="518" t="s">
        <v>5433</v>
      </c>
    </row>
    <row r="691" spans="1:12" ht="15.75">
      <c r="A691" s="518" t="s">
        <v>5685</v>
      </c>
      <c r="B691" s="518" t="s">
        <v>5686</v>
      </c>
      <c r="C691" s="518" t="s">
        <v>5984</v>
      </c>
      <c r="D691" s="518" t="s">
        <v>21304</v>
      </c>
      <c r="E691" s="519" t="s">
        <v>144</v>
      </c>
      <c r="F691" s="518" t="s">
        <v>144</v>
      </c>
      <c r="G691" s="518" t="s">
        <v>21344</v>
      </c>
      <c r="H691" s="518" t="s">
        <v>6014</v>
      </c>
      <c r="I691" s="518" t="s">
        <v>5986</v>
      </c>
      <c r="J691" s="518" t="s">
        <v>5884</v>
      </c>
      <c r="K691" s="519" t="s">
        <v>32258</v>
      </c>
      <c r="L691" s="518" t="s">
        <v>5433</v>
      </c>
    </row>
    <row r="692" spans="1:12" ht="15.75">
      <c r="A692" s="518" t="s">
        <v>5685</v>
      </c>
      <c r="B692" s="518" t="s">
        <v>5686</v>
      </c>
      <c r="C692" s="518" t="s">
        <v>5984</v>
      </c>
      <c r="D692" s="518" t="s">
        <v>21304</v>
      </c>
      <c r="E692" s="519" t="s">
        <v>144</v>
      </c>
      <c r="F692" s="518" t="s">
        <v>144</v>
      </c>
      <c r="G692" s="518" t="s">
        <v>21345</v>
      </c>
      <c r="H692" s="518" t="s">
        <v>6015</v>
      </c>
      <c r="I692" s="518" t="s">
        <v>5986</v>
      </c>
      <c r="J692" s="518" t="s">
        <v>5432</v>
      </c>
      <c r="K692" s="519" t="s">
        <v>14990</v>
      </c>
      <c r="L692" s="518" t="s">
        <v>5433</v>
      </c>
    </row>
    <row r="693" spans="1:12" ht="15.75">
      <c r="A693" s="518" t="s">
        <v>5685</v>
      </c>
      <c r="B693" s="518" t="s">
        <v>5686</v>
      </c>
      <c r="C693" s="518" t="s">
        <v>5984</v>
      </c>
      <c r="D693" s="518" t="s">
        <v>21304</v>
      </c>
      <c r="E693" s="519" t="s">
        <v>144</v>
      </c>
      <c r="F693" s="518" t="s">
        <v>144</v>
      </c>
      <c r="G693" s="518" t="s">
        <v>21347</v>
      </c>
      <c r="H693" s="518" t="s">
        <v>6016</v>
      </c>
      <c r="I693" s="518" t="s">
        <v>5986</v>
      </c>
      <c r="J693" s="518" t="s">
        <v>5432</v>
      </c>
      <c r="K693" s="519" t="s">
        <v>32259</v>
      </c>
      <c r="L693" s="518" t="s">
        <v>5433</v>
      </c>
    </row>
    <row r="694" spans="1:12" ht="15.75">
      <c r="A694" s="518" t="s">
        <v>5685</v>
      </c>
      <c r="B694" s="518" t="s">
        <v>5686</v>
      </c>
      <c r="C694" s="518" t="s">
        <v>5984</v>
      </c>
      <c r="D694" s="518" t="s">
        <v>21304</v>
      </c>
      <c r="E694" s="519" t="s">
        <v>144</v>
      </c>
      <c r="F694" s="518" t="s">
        <v>144</v>
      </c>
      <c r="G694" s="518" t="s">
        <v>21348</v>
      </c>
      <c r="H694" s="518" t="s">
        <v>6017</v>
      </c>
      <c r="I694" s="518" t="s">
        <v>5986</v>
      </c>
      <c r="J694" s="518" t="s">
        <v>5432</v>
      </c>
      <c r="K694" s="519" t="s">
        <v>32260</v>
      </c>
      <c r="L694" s="518" t="s">
        <v>5433</v>
      </c>
    </row>
    <row r="695" spans="1:12" ht="15.75">
      <c r="A695" s="518" t="s">
        <v>5685</v>
      </c>
      <c r="B695" s="518" t="s">
        <v>5686</v>
      </c>
      <c r="C695" s="518" t="s">
        <v>5984</v>
      </c>
      <c r="D695" s="518" t="s">
        <v>21304</v>
      </c>
      <c r="E695" s="519" t="s">
        <v>144</v>
      </c>
      <c r="F695" s="518" t="s">
        <v>144</v>
      </c>
      <c r="G695" s="518" t="s">
        <v>21350</v>
      </c>
      <c r="H695" s="518" t="s">
        <v>6018</v>
      </c>
      <c r="I695" s="518" t="s">
        <v>5986</v>
      </c>
      <c r="J695" s="518" t="s">
        <v>5884</v>
      </c>
      <c r="K695" s="519" t="s">
        <v>29042</v>
      </c>
      <c r="L695" s="518" t="s">
        <v>5433</v>
      </c>
    </row>
    <row r="696" spans="1:12" ht="15.75">
      <c r="A696" s="518" t="s">
        <v>5685</v>
      </c>
      <c r="B696" s="518" t="s">
        <v>5686</v>
      </c>
      <c r="C696" s="518" t="s">
        <v>5984</v>
      </c>
      <c r="D696" s="518" t="s">
        <v>21304</v>
      </c>
      <c r="E696" s="519" t="s">
        <v>144</v>
      </c>
      <c r="F696" s="518" t="s">
        <v>144</v>
      </c>
      <c r="G696" s="518" t="s">
        <v>21351</v>
      </c>
      <c r="H696" s="518" t="s">
        <v>6019</v>
      </c>
      <c r="I696" s="518" t="s">
        <v>5986</v>
      </c>
      <c r="J696" s="518" t="s">
        <v>5884</v>
      </c>
      <c r="K696" s="519" t="s">
        <v>32261</v>
      </c>
      <c r="L696" s="518" t="s">
        <v>5433</v>
      </c>
    </row>
    <row r="697" spans="1:12" ht="15.75">
      <c r="A697" s="518" t="s">
        <v>5685</v>
      </c>
      <c r="B697" s="518" t="s">
        <v>5686</v>
      </c>
      <c r="C697" s="518" t="s">
        <v>5984</v>
      </c>
      <c r="D697" s="518" t="s">
        <v>21304</v>
      </c>
      <c r="E697" s="519" t="s">
        <v>144</v>
      </c>
      <c r="F697" s="518" t="s">
        <v>144</v>
      </c>
      <c r="G697" s="518" t="s">
        <v>21352</v>
      </c>
      <c r="H697" s="518" t="s">
        <v>6020</v>
      </c>
      <c r="I697" s="518" t="s">
        <v>5986</v>
      </c>
      <c r="J697" s="518" t="s">
        <v>5432</v>
      </c>
      <c r="K697" s="519" t="s">
        <v>14638</v>
      </c>
      <c r="L697" s="518" t="s">
        <v>5433</v>
      </c>
    </row>
    <row r="698" spans="1:12" ht="15.75">
      <c r="A698" s="518" t="s">
        <v>5685</v>
      </c>
      <c r="B698" s="518" t="s">
        <v>5686</v>
      </c>
      <c r="C698" s="518" t="s">
        <v>5984</v>
      </c>
      <c r="D698" s="518" t="s">
        <v>21304</v>
      </c>
      <c r="E698" s="519" t="s">
        <v>144</v>
      </c>
      <c r="F698" s="518" t="s">
        <v>144</v>
      </c>
      <c r="G698" s="518" t="s">
        <v>21353</v>
      </c>
      <c r="H698" s="518" t="s">
        <v>6021</v>
      </c>
      <c r="I698" s="518" t="s">
        <v>5986</v>
      </c>
      <c r="J698" s="518" t="s">
        <v>5432</v>
      </c>
      <c r="K698" s="519" t="s">
        <v>21023</v>
      </c>
      <c r="L698" s="518" t="s">
        <v>5433</v>
      </c>
    </row>
    <row r="699" spans="1:12" ht="15.75">
      <c r="A699" s="518" t="s">
        <v>5685</v>
      </c>
      <c r="B699" s="518" t="s">
        <v>5686</v>
      </c>
      <c r="C699" s="518" t="s">
        <v>5984</v>
      </c>
      <c r="D699" s="518" t="s">
        <v>21304</v>
      </c>
      <c r="E699" s="519" t="s">
        <v>144</v>
      </c>
      <c r="F699" s="518" t="s">
        <v>144</v>
      </c>
      <c r="G699" s="518" t="s">
        <v>21354</v>
      </c>
      <c r="H699" s="518" t="s">
        <v>6022</v>
      </c>
      <c r="I699" s="518" t="s">
        <v>5986</v>
      </c>
      <c r="J699" s="518" t="s">
        <v>5432</v>
      </c>
      <c r="K699" s="519" t="s">
        <v>16929</v>
      </c>
      <c r="L699" s="518" t="s">
        <v>5433</v>
      </c>
    </row>
    <row r="700" spans="1:12" ht="15.75">
      <c r="A700" s="518" t="s">
        <v>5685</v>
      </c>
      <c r="B700" s="518" t="s">
        <v>5686</v>
      </c>
      <c r="C700" s="518" t="s">
        <v>5984</v>
      </c>
      <c r="D700" s="518" t="s">
        <v>21304</v>
      </c>
      <c r="E700" s="519" t="s">
        <v>144</v>
      </c>
      <c r="F700" s="518" t="s">
        <v>144</v>
      </c>
      <c r="G700" s="518" t="s">
        <v>21355</v>
      </c>
      <c r="H700" s="518" t="s">
        <v>6023</v>
      </c>
      <c r="I700" s="518" t="s">
        <v>5986</v>
      </c>
      <c r="J700" s="518" t="s">
        <v>5432</v>
      </c>
      <c r="K700" s="519" t="s">
        <v>14280</v>
      </c>
      <c r="L700" s="518" t="s">
        <v>5433</v>
      </c>
    </row>
    <row r="701" spans="1:12" ht="15.75">
      <c r="A701" s="518" t="s">
        <v>5685</v>
      </c>
      <c r="B701" s="518" t="s">
        <v>5686</v>
      </c>
      <c r="C701" s="518" t="s">
        <v>5984</v>
      </c>
      <c r="D701" s="518" t="s">
        <v>21304</v>
      </c>
      <c r="E701" s="519" t="s">
        <v>144</v>
      </c>
      <c r="F701" s="518" t="s">
        <v>144</v>
      </c>
      <c r="G701" s="518" t="s">
        <v>21356</v>
      </c>
      <c r="H701" s="518" t="s">
        <v>6024</v>
      </c>
      <c r="I701" s="518" t="s">
        <v>5986</v>
      </c>
      <c r="J701" s="518" t="s">
        <v>5884</v>
      </c>
      <c r="K701" s="519" t="s">
        <v>31078</v>
      </c>
      <c r="L701" s="518" t="s">
        <v>5433</v>
      </c>
    </row>
    <row r="702" spans="1:12" ht="15.75">
      <c r="A702" s="518" t="s">
        <v>5685</v>
      </c>
      <c r="B702" s="518" t="s">
        <v>5686</v>
      </c>
      <c r="C702" s="518" t="s">
        <v>5984</v>
      </c>
      <c r="D702" s="518" t="s">
        <v>21304</v>
      </c>
      <c r="E702" s="519" t="s">
        <v>144</v>
      </c>
      <c r="F702" s="518" t="s">
        <v>144</v>
      </c>
      <c r="G702" s="518" t="s">
        <v>21358</v>
      </c>
      <c r="H702" s="518" t="s">
        <v>6025</v>
      </c>
      <c r="I702" s="518" t="s">
        <v>5986</v>
      </c>
      <c r="J702" s="518" t="s">
        <v>5432</v>
      </c>
      <c r="K702" s="519" t="s">
        <v>32262</v>
      </c>
      <c r="L702" s="518" t="s">
        <v>5433</v>
      </c>
    </row>
    <row r="703" spans="1:12" ht="15.75">
      <c r="A703" s="518" t="s">
        <v>5685</v>
      </c>
      <c r="B703" s="518" t="s">
        <v>5686</v>
      </c>
      <c r="C703" s="518" t="s">
        <v>5984</v>
      </c>
      <c r="D703" s="518" t="s">
        <v>21304</v>
      </c>
      <c r="E703" s="519" t="s">
        <v>144</v>
      </c>
      <c r="F703" s="518" t="s">
        <v>144</v>
      </c>
      <c r="G703" s="518" t="s">
        <v>21359</v>
      </c>
      <c r="H703" s="518" t="s">
        <v>6026</v>
      </c>
      <c r="I703" s="518" t="s">
        <v>5986</v>
      </c>
      <c r="J703" s="518" t="s">
        <v>5884</v>
      </c>
      <c r="K703" s="519" t="s">
        <v>32263</v>
      </c>
      <c r="L703" s="518" t="s">
        <v>5433</v>
      </c>
    </row>
    <row r="704" spans="1:12" ht="15.75">
      <c r="A704" s="518" t="s">
        <v>5685</v>
      </c>
      <c r="B704" s="518" t="s">
        <v>5686</v>
      </c>
      <c r="C704" s="518" t="s">
        <v>5984</v>
      </c>
      <c r="D704" s="518" t="s">
        <v>21304</v>
      </c>
      <c r="E704" s="519" t="s">
        <v>144</v>
      </c>
      <c r="F704" s="518" t="s">
        <v>144</v>
      </c>
      <c r="G704" s="518" t="s">
        <v>21360</v>
      </c>
      <c r="H704" s="518" t="s">
        <v>6027</v>
      </c>
      <c r="I704" s="518" t="s">
        <v>5986</v>
      </c>
      <c r="J704" s="518" t="s">
        <v>5432</v>
      </c>
      <c r="K704" s="519" t="s">
        <v>13904</v>
      </c>
      <c r="L704" s="518" t="s">
        <v>5433</v>
      </c>
    </row>
    <row r="705" spans="1:12" ht="15.75">
      <c r="A705" s="518" t="s">
        <v>5685</v>
      </c>
      <c r="B705" s="518" t="s">
        <v>5686</v>
      </c>
      <c r="C705" s="518" t="s">
        <v>5984</v>
      </c>
      <c r="D705" s="518" t="s">
        <v>21304</v>
      </c>
      <c r="E705" s="519" t="s">
        <v>144</v>
      </c>
      <c r="F705" s="518" t="s">
        <v>144</v>
      </c>
      <c r="G705" s="518" t="s">
        <v>21361</v>
      </c>
      <c r="H705" s="518" t="s">
        <v>6028</v>
      </c>
      <c r="I705" s="518" t="s">
        <v>5986</v>
      </c>
      <c r="J705" s="518" t="s">
        <v>5432</v>
      </c>
      <c r="K705" s="519" t="s">
        <v>21184</v>
      </c>
      <c r="L705" s="518" t="s">
        <v>5433</v>
      </c>
    </row>
    <row r="706" spans="1:12" ht="15.75">
      <c r="A706" s="518" t="s">
        <v>5685</v>
      </c>
      <c r="B706" s="518" t="s">
        <v>5686</v>
      </c>
      <c r="C706" s="518" t="s">
        <v>5984</v>
      </c>
      <c r="D706" s="518" t="s">
        <v>21304</v>
      </c>
      <c r="E706" s="519" t="s">
        <v>144</v>
      </c>
      <c r="F706" s="518" t="s">
        <v>144</v>
      </c>
      <c r="G706" s="518" t="s">
        <v>21362</v>
      </c>
      <c r="H706" s="518" t="s">
        <v>6029</v>
      </c>
      <c r="I706" s="518" t="s">
        <v>5986</v>
      </c>
      <c r="J706" s="518" t="s">
        <v>5432</v>
      </c>
      <c r="K706" s="519" t="s">
        <v>17804</v>
      </c>
      <c r="L706" s="518" t="s">
        <v>5433</v>
      </c>
    </row>
    <row r="707" spans="1:12" ht="15.75">
      <c r="A707" s="518" t="s">
        <v>5685</v>
      </c>
      <c r="B707" s="518" t="s">
        <v>5686</v>
      </c>
      <c r="C707" s="518" t="s">
        <v>5984</v>
      </c>
      <c r="D707" s="518" t="s">
        <v>21304</v>
      </c>
      <c r="E707" s="519" t="s">
        <v>144</v>
      </c>
      <c r="F707" s="518" t="s">
        <v>144</v>
      </c>
      <c r="G707" s="518" t="s">
        <v>21363</v>
      </c>
      <c r="H707" s="518" t="s">
        <v>6030</v>
      </c>
      <c r="I707" s="518" t="s">
        <v>5986</v>
      </c>
      <c r="J707" s="518" t="s">
        <v>5432</v>
      </c>
      <c r="K707" s="519" t="s">
        <v>13748</v>
      </c>
      <c r="L707" s="518" t="s">
        <v>5433</v>
      </c>
    </row>
    <row r="708" spans="1:12" ht="15.75">
      <c r="A708" s="518" t="s">
        <v>5685</v>
      </c>
      <c r="B708" s="518" t="s">
        <v>5686</v>
      </c>
      <c r="C708" s="518" t="s">
        <v>5984</v>
      </c>
      <c r="D708" s="518" t="s">
        <v>21304</v>
      </c>
      <c r="E708" s="519" t="s">
        <v>144</v>
      </c>
      <c r="F708" s="518" t="s">
        <v>144</v>
      </c>
      <c r="G708" s="518" t="s">
        <v>21364</v>
      </c>
      <c r="H708" s="518" t="s">
        <v>6031</v>
      </c>
      <c r="I708" s="518" t="s">
        <v>5986</v>
      </c>
      <c r="J708" s="518" t="s">
        <v>5432</v>
      </c>
      <c r="K708" s="519" t="s">
        <v>29145</v>
      </c>
      <c r="L708" s="518" t="s">
        <v>5433</v>
      </c>
    </row>
    <row r="709" spans="1:12" ht="15.75">
      <c r="A709" s="518" t="s">
        <v>5685</v>
      </c>
      <c r="B709" s="518" t="s">
        <v>5686</v>
      </c>
      <c r="C709" s="518" t="s">
        <v>5984</v>
      </c>
      <c r="D709" s="518" t="s">
        <v>21304</v>
      </c>
      <c r="E709" s="519" t="s">
        <v>144</v>
      </c>
      <c r="F709" s="518" t="s">
        <v>144</v>
      </c>
      <c r="G709" s="518" t="s">
        <v>21365</v>
      </c>
      <c r="H709" s="518" t="s">
        <v>6032</v>
      </c>
      <c r="I709" s="518" t="s">
        <v>5986</v>
      </c>
      <c r="J709" s="518" t="s">
        <v>5884</v>
      </c>
      <c r="K709" s="519" t="s">
        <v>32264</v>
      </c>
      <c r="L709" s="518" t="s">
        <v>5433</v>
      </c>
    </row>
    <row r="710" spans="1:12" ht="15.75">
      <c r="A710" s="518" t="s">
        <v>5685</v>
      </c>
      <c r="B710" s="518" t="s">
        <v>5686</v>
      </c>
      <c r="C710" s="518" t="s">
        <v>5984</v>
      </c>
      <c r="D710" s="518" t="s">
        <v>21304</v>
      </c>
      <c r="E710" s="519" t="s">
        <v>144</v>
      </c>
      <c r="F710" s="518" t="s">
        <v>144</v>
      </c>
      <c r="G710" s="518" t="s">
        <v>21366</v>
      </c>
      <c r="H710" s="518" t="s">
        <v>6033</v>
      </c>
      <c r="I710" s="518" t="s">
        <v>5986</v>
      </c>
      <c r="J710" s="518" t="s">
        <v>5432</v>
      </c>
      <c r="K710" s="519" t="s">
        <v>32265</v>
      </c>
      <c r="L710" s="518" t="s">
        <v>5433</v>
      </c>
    </row>
    <row r="711" spans="1:12" ht="15.75">
      <c r="A711" s="518" t="s">
        <v>5685</v>
      </c>
      <c r="B711" s="518" t="s">
        <v>5686</v>
      </c>
      <c r="C711" s="518" t="s">
        <v>5984</v>
      </c>
      <c r="D711" s="518" t="s">
        <v>21304</v>
      </c>
      <c r="E711" s="519" t="s">
        <v>144</v>
      </c>
      <c r="F711" s="518" t="s">
        <v>144</v>
      </c>
      <c r="G711" s="518" t="s">
        <v>21367</v>
      </c>
      <c r="H711" s="518" t="s">
        <v>6034</v>
      </c>
      <c r="I711" s="518" t="s">
        <v>5986</v>
      </c>
      <c r="J711" s="518" t="s">
        <v>5432</v>
      </c>
      <c r="K711" s="519" t="s">
        <v>15648</v>
      </c>
      <c r="L711" s="518" t="s">
        <v>5433</v>
      </c>
    </row>
    <row r="712" spans="1:12" ht="15.75">
      <c r="A712" s="518" t="s">
        <v>5685</v>
      </c>
      <c r="B712" s="518" t="s">
        <v>5686</v>
      </c>
      <c r="C712" s="518" t="s">
        <v>5984</v>
      </c>
      <c r="D712" s="518" t="s">
        <v>21304</v>
      </c>
      <c r="E712" s="519" t="s">
        <v>144</v>
      </c>
      <c r="F712" s="518" t="s">
        <v>144</v>
      </c>
      <c r="G712" s="518" t="s">
        <v>21368</v>
      </c>
      <c r="H712" s="518" t="s">
        <v>6035</v>
      </c>
      <c r="I712" s="518" t="s">
        <v>5986</v>
      </c>
      <c r="J712" s="518" t="s">
        <v>5432</v>
      </c>
      <c r="K712" s="519" t="s">
        <v>32266</v>
      </c>
      <c r="L712" s="518" t="s">
        <v>5433</v>
      </c>
    </row>
    <row r="713" spans="1:12" ht="15.75">
      <c r="A713" s="518" t="s">
        <v>5685</v>
      </c>
      <c r="B713" s="518" t="s">
        <v>5686</v>
      </c>
      <c r="C713" s="518" t="s">
        <v>5984</v>
      </c>
      <c r="D713" s="518" t="s">
        <v>21304</v>
      </c>
      <c r="E713" s="519" t="s">
        <v>144</v>
      </c>
      <c r="F713" s="518" t="s">
        <v>144</v>
      </c>
      <c r="G713" s="518" t="s">
        <v>21369</v>
      </c>
      <c r="H713" s="518" t="s">
        <v>6036</v>
      </c>
      <c r="I713" s="518" t="s">
        <v>5986</v>
      </c>
      <c r="J713" s="518" t="s">
        <v>5503</v>
      </c>
      <c r="K713" s="519" t="s">
        <v>15826</v>
      </c>
      <c r="L713" s="518" t="s">
        <v>5433</v>
      </c>
    </row>
    <row r="714" spans="1:12" ht="15.75">
      <c r="A714" s="518" t="s">
        <v>5685</v>
      </c>
      <c r="B714" s="518" t="s">
        <v>5686</v>
      </c>
      <c r="C714" s="518" t="s">
        <v>5984</v>
      </c>
      <c r="D714" s="518" t="s">
        <v>21304</v>
      </c>
      <c r="E714" s="519" t="s">
        <v>144</v>
      </c>
      <c r="F714" s="518" t="s">
        <v>144</v>
      </c>
      <c r="G714" s="518" t="s">
        <v>21370</v>
      </c>
      <c r="H714" s="518" t="s">
        <v>6037</v>
      </c>
      <c r="I714" s="518" t="s">
        <v>5986</v>
      </c>
      <c r="J714" s="518" t="s">
        <v>5503</v>
      </c>
      <c r="K714" s="519" t="s">
        <v>21371</v>
      </c>
      <c r="L714" s="518" t="s">
        <v>5433</v>
      </c>
    </row>
    <row r="715" spans="1:12" ht="15.75">
      <c r="A715" s="518" t="s">
        <v>5685</v>
      </c>
      <c r="B715" s="518" t="s">
        <v>5686</v>
      </c>
      <c r="C715" s="518" t="s">
        <v>5984</v>
      </c>
      <c r="D715" s="518" t="s">
        <v>21304</v>
      </c>
      <c r="E715" s="519" t="s">
        <v>144</v>
      </c>
      <c r="F715" s="518" t="s">
        <v>144</v>
      </c>
      <c r="G715" s="518" t="s">
        <v>21372</v>
      </c>
      <c r="H715" s="518" t="s">
        <v>6038</v>
      </c>
      <c r="I715" s="518" t="s">
        <v>5986</v>
      </c>
      <c r="J715" s="518" t="s">
        <v>5503</v>
      </c>
      <c r="K715" s="519" t="s">
        <v>21162</v>
      </c>
      <c r="L715" s="518" t="s">
        <v>5433</v>
      </c>
    </row>
    <row r="716" spans="1:12" ht="15.75">
      <c r="A716" s="518" t="s">
        <v>5685</v>
      </c>
      <c r="B716" s="518" t="s">
        <v>5686</v>
      </c>
      <c r="C716" s="518" t="s">
        <v>5984</v>
      </c>
      <c r="D716" s="518" t="s">
        <v>21304</v>
      </c>
      <c r="E716" s="519" t="s">
        <v>144</v>
      </c>
      <c r="F716" s="518" t="s">
        <v>144</v>
      </c>
      <c r="G716" s="518" t="s">
        <v>21373</v>
      </c>
      <c r="H716" s="518" t="s">
        <v>6039</v>
      </c>
      <c r="I716" s="518" t="s">
        <v>5986</v>
      </c>
      <c r="J716" s="518" t="s">
        <v>5884</v>
      </c>
      <c r="K716" s="519" t="s">
        <v>29658</v>
      </c>
      <c r="L716" s="518" t="s">
        <v>5433</v>
      </c>
    </row>
    <row r="717" spans="1:12" ht="15.75">
      <c r="A717" s="518" t="s">
        <v>5685</v>
      </c>
      <c r="B717" s="518" t="s">
        <v>5686</v>
      </c>
      <c r="C717" s="518" t="s">
        <v>5984</v>
      </c>
      <c r="D717" s="518" t="s">
        <v>21304</v>
      </c>
      <c r="E717" s="519" t="s">
        <v>144</v>
      </c>
      <c r="F717" s="518" t="s">
        <v>144</v>
      </c>
      <c r="G717" s="518" t="s">
        <v>21375</v>
      </c>
      <c r="H717" s="518" t="s">
        <v>6040</v>
      </c>
      <c r="I717" s="518" t="s">
        <v>5986</v>
      </c>
      <c r="J717" s="518" t="s">
        <v>5432</v>
      </c>
      <c r="K717" s="519" t="s">
        <v>32267</v>
      </c>
      <c r="L717" s="518" t="s">
        <v>5433</v>
      </c>
    </row>
    <row r="718" spans="1:12" ht="15.75">
      <c r="A718" s="518" t="s">
        <v>5685</v>
      </c>
      <c r="B718" s="518" t="s">
        <v>5686</v>
      </c>
      <c r="C718" s="518" t="s">
        <v>5984</v>
      </c>
      <c r="D718" s="518" t="s">
        <v>21304</v>
      </c>
      <c r="E718" s="519" t="s">
        <v>144</v>
      </c>
      <c r="F718" s="518" t="s">
        <v>144</v>
      </c>
      <c r="G718" s="518" t="s">
        <v>21376</v>
      </c>
      <c r="H718" s="518" t="s">
        <v>6041</v>
      </c>
      <c r="I718" s="518" t="s">
        <v>5986</v>
      </c>
      <c r="J718" s="518" t="s">
        <v>5432</v>
      </c>
      <c r="K718" s="519" t="s">
        <v>13423</v>
      </c>
      <c r="L718" s="518" t="s">
        <v>5433</v>
      </c>
    </row>
    <row r="719" spans="1:12" ht="15.75">
      <c r="A719" s="518" t="s">
        <v>5685</v>
      </c>
      <c r="B719" s="518" t="s">
        <v>5686</v>
      </c>
      <c r="C719" s="518" t="s">
        <v>5984</v>
      </c>
      <c r="D719" s="518" t="s">
        <v>21304</v>
      </c>
      <c r="E719" s="519" t="s">
        <v>144</v>
      </c>
      <c r="F719" s="518" t="s">
        <v>144</v>
      </c>
      <c r="G719" s="518" t="s">
        <v>21377</v>
      </c>
      <c r="H719" s="518" t="s">
        <v>6042</v>
      </c>
      <c r="I719" s="518" t="s">
        <v>5986</v>
      </c>
      <c r="J719" s="518" t="s">
        <v>5432</v>
      </c>
      <c r="K719" s="519" t="s">
        <v>32268</v>
      </c>
      <c r="L719" s="518" t="s">
        <v>5433</v>
      </c>
    </row>
    <row r="720" spans="1:12" ht="15.75">
      <c r="A720" s="518" t="s">
        <v>5685</v>
      </c>
      <c r="B720" s="518" t="s">
        <v>5686</v>
      </c>
      <c r="C720" s="518" t="s">
        <v>5984</v>
      </c>
      <c r="D720" s="518" t="s">
        <v>21304</v>
      </c>
      <c r="E720" s="519" t="s">
        <v>144</v>
      </c>
      <c r="F720" s="518" t="s">
        <v>144</v>
      </c>
      <c r="G720" s="518" t="s">
        <v>21378</v>
      </c>
      <c r="H720" s="518" t="s">
        <v>6043</v>
      </c>
      <c r="I720" s="518" t="s">
        <v>5986</v>
      </c>
      <c r="J720" s="518" t="s">
        <v>5884</v>
      </c>
      <c r="K720" s="519" t="s">
        <v>32269</v>
      </c>
      <c r="L720" s="518" t="s">
        <v>5433</v>
      </c>
    </row>
    <row r="721" spans="1:12" ht="15.75">
      <c r="A721" s="518" t="s">
        <v>5685</v>
      </c>
      <c r="B721" s="518" t="s">
        <v>5686</v>
      </c>
      <c r="C721" s="518" t="s">
        <v>5984</v>
      </c>
      <c r="D721" s="518" t="s">
        <v>21304</v>
      </c>
      <c r="E721" s="519" t="s">
        <v>144</v>
      </c>
      <c r="F721" s="518" t="s">
        <v>144</v>
      </c>
      <c r="G721" s="518" t="s">
        <v>21379</v>
      </c>
      <c r="H721" s="518" t="s">
        <v>6044</v>
      </c>
      <c r="I721" s="518" t="s">
        <v>5986</v>
      </c>
      <c r="J721" s="518" t="s">
        <v>5432</v>
      </c>
      <c r="K721" s="519" t="s">
        <v>21380</v>
      </c>
      <c r="L721" s="518" t="s">
        <v>5433</v>
      </c>
    </row>
    <row r="722" spans="1:12" ht="15.75">
      <c r="A722" s="518" t="s">
        <v>5685</v>
      </c>
      <c r="B722" s="518" t="s">
        <v>5686</v>
      </c>
      <c r="C722" s="518" t="s">
        <v>5984</v>
      </c>
      <c r="D722" s="518" t="s">
        <v>21304</v>
      </c>
      <c r="E722" s="519" t="s">
        <v>144</v>
      </c>
      <c r="F722" s="518" t="s">
        <v>144</v>
      </c>
      <c r="G722" s="518" t="s">
        <v>21381</v>
      </c>
      <c r="H722" s="518" t="s">
        <v>6045</v>
      </c>
      <c r="I722" s="518" t="s">
        <v>5986</v>
      </c>
      <c r="J722" s="518" t="s">
        <v>5432</v>
      </c>
      <c r="K722" s="519" t="s">
        <v>12918</v>
      </c>
      <c r="L722" s="518" t="s">
        <v>5433</v>
      </c>
    </row>
    <row r="723" spans="1:12" ht="15.75">
      <c r="A723" s="518" t="s">
        <v>5685</v>
      </c>
      <c r="B723" s="518" t="s">
        <v>5686</v>
      </c>
      <c r="C723" s="518" t="s">
        <v>5984</v>
      </c>
      <c r="D723" s="518" t="s">
        <v>21304</v>
      </c>
      <c r="E723" s="519" t="s">
        <v>144</v>
      </c>
      <c r="F723" s="518" t="s">
        <v>144</v>
      </c>
      <c r="G723" s="518" t="s">
        <v>21382</v>
      </c>
      <c r="H723" s="518" t="s">
        <v>6046</v>
      </c>
      <c r="I723" s="518" t="s">
        <v>5986</v>
      </c>
      <c r="J723" s="518" t="s">
        <v>5432</v>
      </c>
      <c r="K723" s="519" t="s">
        <v>21383</v>
      </c>
      <c r="L723" s="518" t="s">
        <v>5433</v>
      </c>
    </row>
    <row r="724" spans="1:12" ht="15.75">
      <c r="A724" s="518" t="s">
        <v>5685</v>
      </c>
      <c r="B724" s="518" t="s">
        <v>5686</v>
      </c>
      <c r="C724" s="518" t="s">
        <v>5984</v>
      </c>
      <c r="D724" s="518" t="s">
        <v>21304</v>
      </c>
      <c r="E724" s="519" t="s">
        <v>144</v>
      </c>
      <c r="F724" s="518" t="s">
        <v>144</v>
      </c>
      <c r="G724" s="518" t="s">
        <v>21384</v>
      </c>
      <c r="H724" s="518" t="s">
        <v>6047</v>
      </c>
      <c r="I724" s="518" t="s">
        <v>5986</v>
      </c>
      <c r="J724" s="518" t="s">
        <v>5884</v>
      </c>
      <c r="K724" s="519" t="s">
        <v>32270</v>
      </c>
      <c r="L724" s="518" t="s">
        <v>5433</v>
      </c>
    </row>
    <row r="725" spans="1:12" ht="15.75">
      <c r="A725" s="518" t="s">
        <v>5685</v>
      </c>
      <c r="B725" s="518" t="s">
        <v>5686</v>
      </c>
      <c r="C725" s="518" t="s">
        <v>5984</v>
      </c>
      <c r="D725" s="518" t="s">
        <v>21304</v>
      </c>
      <c r="E725" s="519" t="s">
        <v>144</v>
      </c>
      <c r="F725" s="518" t="s">
        <v>144</v>
      </c>
      <c r="G725" s="518" t="s">
        <v>21385</v>
      </c>
      <c r="H725" s="518" t="s">
        <v>6048</v>
      </c>
      <c r="I725" s="518" t="s">
        <v>5986</v>
      </c>
      <c r="J725" s="518" t="s">
        <v>5432</v>
      </c>
      <c r="K725" s="519" t="s">
        <v>19431</v>
      </c>
      <c r="L725" s="518" t="s">
        <v>5433</v>
      </c>
    </row>
    <row r="726" spans="1:12" ht="15.75">
      <c r="A726" s="518" t="s">
        <v>5685</v>
      </c>
      <c r="B726" s="518" t="s">
        <v>5686</v>
      </c>
      <c r="C726" s="518" t="s">
        <v>5984</v>
      </c>
      <c r="D726" s="518" t="s">
        <v>21304</v>
      </c>
      <c r="E726" s="519" t="s">
        <v>144</v>
      </c>
      <c r="F726" s="518" t="s">
        <v>144</v>
      </c>
      <c r="G726" s="518" t="s">
        <v>21386</v>
      </c>
      <c r="H726" s="518" t="s">
        <v>6049</v>
      </c>
      <c r="I726" s="518" t="s">
        <v>5986</v>
      </c>
      <c r="J726" s="518" t="s">
        <v>5432</v>
      </c>
      <c r="K726" s="519" t="s">
        <v>21785</v>
      </c>
      <c r="L726" s="518" t="s">
        <v>5433</v>
      </c>
    </row>
    <row r="727" spans="1:12" ht="15.75">
      <c r="A727" s="518" t="s">
        <v>5685</v>
      </c>
      <c r="B727" s="518" t="s">
        <v>5686</v>
      </c>
      <c r="C727" s="518" t="s">
        <v>5984</v>
      </c>
      <c r="D727" s="518" t="s">
        <v>21304</v>
      </c>
      <c r="E727" s="519" t="s">
        <v>144</v>
      </c>
      <c r="F727" s="518" t="s">
        <v>144</v>
      </c>
      <c r="G727" s="518" t="s">
        <v>21387</v>
      </c>
      <c r="H727" s="518" t="s">
        <v>6050</v>
      </c>
      <c r="I727" s="518" t="s">
        <v>5986</v>
      </c>
      <c r="J727" s="518" t="s">
        <v>5432</v>
      </c>
      <c r="K727" s="519" t="s">
        <v>16193</v>
      </c>
      <c r="L727" s="518" t="s">
        <v>5433</v>
      </c>
    </row>
    <row r="728" spans="1:12" ht="15.75">
      <c r="A728" s="518" t="s">
        <v>5685</v>
      </c>
      <c r="B728" s="518" t="s">
        <v>5686</v>
      </c>
      <c r="C728" s="518" t="s">
        <v>5984</v>
      </c>
      <c r="D728" s="518" t="s">
        <v>21304</v>
      </c>
      <c r="E728" s="519" t="s">
        <v>144</v>
      </c>
      <c r="F728" s="518" t="s">
        <v>144</v>
      </c>
      <c r="G728" s="518" t="s">
        <v>21388</v>
      </c>
      <c r="H728" s="518" t="s">
        <v>6051</v>
      </c>
      <c r="I728" s="518" t="s">
        <v>5986</v>
      </c>
      <c r="J728" s="518" t="s">
        <v>5884</v>
      </c>
      <c r="K728" s="519" t="s">
        <v>19072</v>
      </c>
      <c r="L728" s="518" t="s">
        <v>5433</v>
      </c>
    </row>
    <row r="729" spans="1:12" ht="15.75">
      <c r="A729" s="518" t="s">
        <v>5685</v>
      </c>
      <c r="B729" s="518" t="s">
        <v>5686</v>
      </c>
      <c r="C729" s="518" t="s">
        <v>5984</v>
      </c>
      <c r="D729" s="518" t="s">
        <v>21304</v>
      </c>
      <c r="E729" s="519" t="s">
        <v>144</v>
      </c>
      <c r="F729" s="518" t="s">
        <v>144</v>
      </c>
      <c r="G729" s="518" t="s">
        <v>21389</v>
      </c>
      <c r="H729" s="518" t="s">
        <v>6052</v>
      </c>
      <c r="I729" s="518" t="s">
        <v>5986</v>
      </c>
      <c r="J729" s="518" t="s">
        <v>5884</v>
      </c>
      <c r="K729" s="519" t="s">
        <v>32271</v>
      </c>
      <c r="L729" s="518" t="s">
        <v>5433</v>
      </c>
    </row>
    <row r="730" spans="1:12" ht="15.75">
      <c r="A730" s="518" t="s">
        <v>5685</v>
      </c>
      <c r="B730" s="518" t="s">
        <v>5686</v>
      </c>
      <c r="C730" s="518" t="s">
        <v>5984</v>
      </c>
      <c r="D730" s="518" t="s">
        <v>21304</v>
      </c>
      <c r="E730" s="519" t="s">
        <v>144</v>
      </c>
      <c r="F730" s="518" t="s">
        <v>144</v>
      </c>
      <c r="G730" s="518" t="s">
        <v>21391</v>
      </c>
      <c r="H730" s="518" t="s">
        <v>6053</v>
      </c>
      <c r="I730" s="518" t="s">
        <v>5986</v>
      </c>
      <c r="J730" s="518" t="s">
        <v>5884</v>
      </c>
      <c r="K730" s="519" t="s">
        <v>32272</v>
      </c>
      <c r="L730" s="518" t="s">
        <v>5433</v>
      </c>
    </row>
    <row r="731" spans="1:12" ht="15.75">
      <c r="A731" s="518" t="s">
        <v>5685</v>
      </c>
      <c r="B731" s="518" t="s">
        <v>5686</v>
      </c>
      <c r="C731" s="518" t="s">
        <v>5984</v>
      </c>
      <c r="D731" s="518" t="s">
        <v>21304</v>
      </c>
      <c r="E731" s="519" t="s">
        <v>144</v>
      </c>
      <c r="F731" s="518" t="s">
        <v>144</v>
      </c>
      <c r="G731" s="518" t="s">
        <v>21392</v>
      </c>
      <c r="H731" s="518" t="s">
        <v>6054</v>
      </c>
      <c r="I731" s="518" t="s">
        <v>5986</v>
      </c>
      <c r="J731" s="518" t="s">
        <v>5884</v>
      </c>
      <c r="K731" s="519" t="s">
        <v>32273</v>
      </c>
      <c r="L731" s="518" t="s">
        <v>5433</v>
      </c>
    </row>
    <row r="732" spans="1:12" ht="15.75">
      <c r="A732" s="518" t="s">
        <v>5685</v>
      </c>
      <c r="B732" s="518" t="s">
        <v>5686</v>
      </c>
      <c r="C732" s="518" t="s">
        <v>5984</v>
      </c>
      <c r="D732" s="518" t="s">
        <v>21304</v>
      </c>
      <c r="E732" s="519" t="s">
        <v>144</v>
      </c>
      <c r="F732" s="518" t="s">
        <v>144</v>
      </c>
      <c r="G732" s="518" t="s">
        <v>21393</v>
      </c>
      <c r="H732" s="518" t="s">
        <v>6055</v>
      </c>
      <c r="I732" s="518" t="s">
        <v>5986</v>
      </c>
      <c r="J732" s="518" t="s">
        <v>5432</v>
      </c>
      <c r="K732" s="519" t="s">
        <v>14237</v>
      </c>
      <c r="L732" s="518" t="s">
        <v>5433</v>
      </c>
    </row>
    <row r="733" spans="1:12" ht="15.75">
      <c r="A733" s="518" t="s">
        <v>5685</v>
      </c>
      <c r="B733" s="518" t="s">
        <v>5686</v>
      </c>
      <c r="C733" s="518" t="s">
        <v>5984</v>
      </c>
      <c r="D733" s="518" t="s">
        <v>21304</v>
      </c>
      <c r="E733" s="519" t="s">
        <v>144</v>
      </c>
      <c r="F733" s="518" t="s">
        <v>144</v>
      </c>
      <c r="G733" s="518" t="s">
        <v>21394</v>
      </c>
      <c r="H733" s="518" t="s">
        <v>6056</v>
      </c>
      <c r="I733" s="518" t="s">
        <v>5986</v>
      </c>
      <c r="J733" s="518" t="s">
        <v>5884</v>
      </c>
      <c r="K733" s="519" t="s">
        <v>32274</v>
      </c>
      <c r="L733" s="518" t="s">
        <v>5433</v>
      </c>
    </row>
    <row r="734" spans="1:12" ht="15.75">
      <c r="A734" s="518" t="s">
        <v>5685</v>
      </c>
      <c r="B734" s="518" t="s">
        <v>5686</v>
      </c>
      <c r="C734" s="518" t="s">
        <v>5984</v>
      </c>
      <c r="D734" s="518" t="s">
        <v>21304</v>
      </c>
      <c r="E734" s="519" t="s">
        <v>144</v>
      </c>
      <c r="F734" s="518" t="s">
        <v>144</v>
      </c>
      <c r="G734" s="518" t="s">
        <v>21395</v>
      </c>
      <c r="H734" s="518" t="s">
        <v>6057</v>
      </c>
      <c r="I734" s="518" t="s">
        <v>5986</v>
      </c>
      <c r="J734" s="518" t="s">
        <v>5432</v>
      </c>
      <c r="K734" s="519" t="s">
        <v>17315</v>
      </c>
      <c r="L734" s="518" t="s">
        <v>5433</v>
      </c>
    </row>
    <row r="735" spans="1:12" ht="15.75">
      <c r="A735" s="518" t="s">
        <v>5685</v>
      </c>
      <c r="B735" s="518" t="s">
        <v>5686</v>
      </c>
      <c r="C735" s="518" t="s">
        <v>5984</v>
      </c>
      <c r="D735" s="518" t="s">
        <v>21304</v>
      </c>
      <c r="E735" s="519" t="s">
        <v>144</v>
      </c>
      <c r="F735" s="518" t="s">
        <v>144</v>
      </c>
      <c r="G735" s="518" t="s">
        <v>21396</v>
      </c>
      <c r="H735" s="518" t="s">
        <v>6058</v>
      </c>
      <c r="I735" s="518" t="s">
        <v>5986</v>
      </c>
      <c r="J735" s="518" t="s">
        <v>5432</v>
      </c>
      <c r="K735" s="519" t="s">
        <v>32275</v>
      </c>
      <c r="L735" s="518" t="s">
        <v>5433</v>
      </c>
    </row>
    <row r="736" spans="1:12" ht="15.75">
      <c r="A736" s="518" t="s">
        <v>5685</v>
      </c>
      <c r="B736" s="518" t="s">
        <v>5686</v>
      </c>
      <c r="C736" s="518" t="s">
        <v>5984</v>
      </c>
      <c r="D736" s="518" t="s">
        <v>21304</v>
      </c>
      <c r="E736" s="519" t="s">
        <v>144</v>
      </c>
      <c r="F736" s="518" t="s">
        <v>144</v>
      </c>
      <c r="G736" s="518" t="s">
        <v>21398</v>
      </c>
      <c r="H736" s="518" t="s">
        <v>6059</v>
      </c>
      <c r="I736" s="518" t="s">
        <v>5986</v>
      </c>
      <c r="J736" s="518" t="s">
        <v>5432</v>
      </c>
      <c r="K736" s="519" t="s">
        <v>32276</v>
      </c>
      <c r="L736" s="518" t="s">
        <v>5433</v>
      </c>
    </row>
    <row r="737" spans="1:12" ht="15.75">
      <c r="A737" s="518" t="s">
        <v>5685</v>
      </c>
      <c r="B737" s="518" t="s">
        <v>5686</v>
      </c>
      <c r="C737" s="518" t="s">
        <v>5984</v>
      </c>
      <c r="D737" s="518" t="s">
        <v>21304</v>
      </c>
      <c r="E737" s="519" t="s">
        <v>144</v>
      </c>
      <c r="F737" s="518" t="s">
        <v>144</v>
      </c>
      <c r="G737" s="518" t="s">
        <v>21399</v>
      </c>
      <c r="H737" s="518" t="s">
        <v>6060</v>
      </c>
      <c r="I737" s="518" t="s">
        <v>5986</v>
      </c>
      <c r="J737" s="518" t="s">
        <v>5432</v>
      </c>
      <c r="K737" s="519" t="s">
        <v>32277</v>
      </c>
      <c r="L737" s="518" t="s">
        <v>5433</v>
      </c>
    </row>
    <row r="738" spans="1:12" ht="15.75">
      <c r="A738" s="518" t="s">
        <v>5685</v>
      </c>
      <c r="B738" s="518" t="s">
        <v>5686</v>
      </c>
      <c r="C738" s="518" t="s">
        <v>5984</v>
      </c>
      <c r="D738" s="518" t="s">
        <v>21304</v>
      </c>
      <c r="E738" s="519" t="s">
        <v>144</v>
      </c>
      <c r="F738" s="518" t="s">
        <v>144</v>
      </c>
      <c r="G738" s="518" t="s">
        <v>21400</v>
      </c>
      <c r="H738" s="518" t="s">
        <v>6061</v>
      </c>
      <c r="I738" s="518" t="s">
        <v>5986</v>
      </c>
      <c r="J738" s="518" t="s">
        <v>5884</v>
      </c>
      <c r="K738" s="519" t="s">
        <v>32278</v>
      </c>
      <c r="L738" s="518" t="s">
        <v>5433</v>
      </c>
    </row>
    <row r="739" spans="1:12" ht="15.75">
      <c r="A739" s="518" t="s">
        <v>5685</v>
      </c>
      <c r="B739" s="518" t="s">
        <v>5686</v>
      </c>
      <c r="C739" s="518" t="s">
        <v>5984</v>
      </c>
      <c r="D739" s="518" t="s">
        <v>21304</v>
      </c>
      <c r="E739" s="519" t="s">
        <v>144</v>
      </c>
      <c r="F739" s="518" t="s">
        <v>144</v>
      </c>
      <c r="G739" s="518" t="s">
        <v>21402</v>
      </c>
      <c r="H739" s="518" t="s">
        <v>6062</v>
      </c>
      <c r="I739" s="518" t="s">
        <v>5986</v>
      </c>
      <c r="J739" s="518" t="s">
        <v>5432</v>
      </c>
      <c r="K739" s="519" t="s">
        <v>15234</v>
      </c>
      <c r="L739" s="518" t="s">
        <v>5433</v>
      </c>
    </row>
    <row r="740" spans="1:12" ht="15.75">
      <c r="A740" s="518" t="s">
        <v>5685</v>
      </c>
      <c r="B740" s="518" t="s">
        <v>5686</v>
      </c>
      <c r="C740" s="518" t="s">
        <v>5984</v>
      </c>
      <c r="D740" s="518" t="s">
        <v>21304</v>
      </c>
      <c r="E740" s="519" t="s">
        <v>144</v>
      </c>
      <c r="F740" s="518" t="s">
        <v>144</v>
      </c>
      <c r="G740" s="518" t="s">
        <v>21403</v>
      </c>
      <c r="H740" s="518" t="s">
        <v>6063</v>
      </c>
      <c r="I740" s="518" t="s">
        <v>5986</v>
      </c>
      <c r="J740" s="518" t="s">
        <v>5884</v>
      </c>
      <c r="K740" s="519" t="s">
        <v>32279</v>
      </c>
      <c r="L740" s="518" t="s">
        <v>5433</v>
      </c>
    </row>
    <row r="741" spans="1:12" ht="15.75">
      <c r="A741" s="518" t="s">
        <v>5685</v>
      </c>
      <c r="B741" s="518" t="s">
        <v>5686</v>
      </c>
      <c r="C741" s="518" t="s">
        <v>5984</v>
      </c>
      <c r="D741" s="518" t="s">
        <v>21304</v>
      </c>
      <c r="E741" s="519" t="s">
        <v>144</v>
      </c>
      <c r="F741" s="518" t="s">
        <v>144</v>
      </c>
      <c r="G741" s="518" t="s">
        <v>21404</v>
      </c>
      <c r="H741" s="518" t="s">
        <v>6064</v>
      </c>
      <c r="I741" s="518" t="s">
        <v>5986</v>
      </c>
      <c r="J741" s="518" t="s">
        <v>5884</v>
      </c>
      <c r="K741" s="519" t="s">
        <v>32274</v>
      </c>
      <c r="L741" s="518" t="s">
        <v>5433</v>
      </c>
    </row>
    <row r="742" spans="1:12" ht="15.75">
      <c r="A742" s="518" t="s">
        <v>5685</v>
      </c>
      <c r="B742" s="518" t="s">
        <v>5686</v>
      </c>
      <c r="C742" s="518" t="s">
        <v>5984</v>
      </c>
      <c r="D742" s="518" t="s">
        <v>21304</v>
      </c>
      <c r="E742" s="519" t="s">
        <v>144</v>
      </c>
      <c r="F742" s="518" t="s">
        <v>144</v>
      </c>
      <c r="G742" s="518" t="s">
        <v>21405</v>
      </c>
      <c r="H742" s="518" t="s">
        <v>6065</v>
      </c>
      <c r="I742" s="518" t="s">
        <v>5986</v>
      </c>
      <c r="J742" s="518" t="s">
        <v>5884</v>
      </c>
      <c r="K742" s="519" t="s">
        <v>25451</v>
      </c>
      <c r="L742" s="518" t="s">
        <v>5433</v>
      </c>
    </row>
    <row r="743" spans="1:12" ht="15.75">
      <c r="A743" s="518" t="s">
        <v>5685</v>
      </c>
      <c r="B743" s="518" t="s">
        <v>5686</v>
      </c>
      <c r="C743" s="518" t="s">
        <v>5984</v>
      </c>
      <c r="D743" s="518" t="s">
        <v>21304</v>
      </c>
      <c r="E743" s="519" t="s">
        <v>144</v>
      </c>
      <c r="F743" s="518" t="s">
        <v>144</v>
      </c>
      <c r="G743" s="518" t="s">
        <v>21406</v>
      </c>
      <c r="H743" s="518" t="s">
        <v>6066</v>
      </c>
      <c r="I743" s="518" t="s">
        <v>5986</v>
      </c>
      <c r="J743" s="518" t="s">
        <v>5432</v>
      </c>
      <c r="K743" s="519" t="s">
        <v>15142</v>
      </c>
      <c r="L743" s="518" t="s">
        <v>5433</v>
      </c>
    </row>
    <row r="744" spans="1:12" ht="15.75">
      <c r="A744" s="518" t="s">
        <v>5685</v>
      </c>
      <c r="B744" s="518" t="s">
        <v>5686</v>
      </c>
      <c r="C744" s="518" t="s">
        <v>5984</v>
      </c>
      <c r="D744" s="518" t="s">
        <v>21304</v>
      </c>
      <c r="E744" s="519" t="s">
        <v>144</v>
      </c>
      <c r="F744" s="518" t="s">
        <v>144</v>
      </c>
      <c r="G744" s="518" t="s">
        <v>21408</v>
      </c>
      <c r="H744" s="518" t="s">
        <v>6067</v>
      </c>
      <c r="I744" s="518" t="s">
        <v>5986</v>
      </c>
      <c r="J744" s="518" t="s">
        <v>5432</v>
      </c>
      <c r="K744" s="519" t="s">
        <v>20615</v>
      </c>
      <c r="L744" s="518" t="s">
        <v>5433</v>
      </c>
    </row>
    <row r="745" spans="1:12" ht="15.75">
      <c r="A745" s="518" t="s">
        <v>5685</v>
      </c>
      <c r="B745" s="518" t="s">
        <v>5686</v>
      </c>
      <c r="C745" s="518" t="s">
        <v>5984</v>
      </c>
      <c r="D745" s="518" t="s">
        <v>21304</v>
      </c>
      <c r="E745" s="519" t="s">
        <v>144</v>
      </c>
      <c r="F745" s="518" t="s">
        <v>144</v>
      </c>
      <c r="G745" s="518" t="s">
        <v>21409</v>
      </c>
      <c r="H745" s="518" t="s">
        <v>6068</v>
      </c>
      <c r="I745" s="518" t="s">
        <v>5986</v>
      </c>
      <c r="J745" s="518" t="s">
        <v>5884</v>
      </c>
      <c r="K745" s="519" t="s">
        <v>13401</v>
      </c>
      <c r="L745" s="518" t="s">
        <v>5433</v>
      </c>
    </row>
    <row r="746" spans="1:12" ht="15.75">
      <c r="A746" s="518" t="s">
        <v>5685</v>
      </c>
      <c r="B746" s="518" t="s">
        <v>5686</v>
      </c>
      <c r="C746" s="518" t="s">
        <v>5984</v>
      </c>
      <c r="D746" s="518" t="s">
        <v>21304</v>
      </c>
      <c r="E746" s="519" t="s">
        <v>144</v>
      </c>
      <c r="F746" s="518" t="s">
        <v>144</v>
      </c>
      <c r="G746" s="518" t="s">
        <v>21410</v>
      </c>
      <c r="H746" s="518" t="s">
        <v>6069</v>
      </c>
      <c r="I746" s="518" t="s">
        <v>5986</v>
      </c>
      <c r="J746" s="518" t="s">
        <v>5432</v>
      </c>
      <c r="K746" s="519" t="s">
        <v>32280</v>
      </c>
      <c r="L746" s="518" t="s">
        <v>5433</v>
      </c>
    </row>
    <row r="747" spans="1:12" ht="15.75">
      <c r="A747" s="518" t="s">
        <v>5685</v>
      </c>
      <c r="B747" s="518" t="s">
        <v>5686</v>
      </c>
      <c r="C747" s="518" t="s">
        <v>5984</v>
      </c>
      <c r="D747" s="518" t="s">
        <v>21304</v>
      </c>
      <c r="E747" s="519" t="s">
        <v>144</v>
      </c>
      <c r="F747" s="518" t="s">
        <v>144</v>
      </c>
      <c r="G747" s="518" t="s">
        <v>21412</v>
      </c>
      <c r="H747" s="518" t="s">
        <v>6070</v>
      </c>
      <c r="I747" s="518" t="s">
        <v>5986</v>
      </c>
      <c r="J747" s="518" t="s">
        <v>5884</v>
      </c>
      <c r="K747" s="519" t="s">
        <v>32281</v>
      </c>
      <c r="L747" s="518" t="s">
        <v>5433</v>
      </c>
    </row>
    <row r="748" spans="1:12" ht="15.75">
      <c r="A748" s="518" t="s">
        <v>5685</v>
      </c>
      <c r="B748" s="518" t="s">
        <v>5686</v>
      </c>
      <c r="C748" s="518" t="s">
        <v>5984</v>
      </c>
      <c r="D748" s="518" t="s">
        <v>21304</v>
      </c>
      <c r="E748" s="519" t="s">
        <v>144</v>
      </c>
      <c r="F748" s="518" t="s">
        <v>144</v>
      </c>
      <c r="G748" s="518" t="s">
        <v>21413</v>
      </c>
      <c r="H748" s="518" t="s">
        <v>6071</v>
      </c>
      <c r="I748" s="518" t="s">
        <v>5986</v>
      </c>
      <c r="J748" s="518" t="s">
        <v>5432</v>
      </c>
      <c r="K748" s="519" t="s">
        <v>32282</v>
      </c>
      <c r="L748" s="518" t="s">
        <v>5433</v>
      </c>
    </row>
    <row r="749" spans="1:12" ht="15.75">
      <c r="A749" s="518" t="s">
        <v>5685</v>
      </c>
      <c r="B749" s="518" t="s">
        <v>5686</v>
      </c>
      <c r="C749" s="518" t="s">
        <v>5984</v>
      </c>
      <c r="D749" s="518" t="s">
        <v>21304</v>
      </c>
      <c r="E749" s="519" t="s">
        <v>144</v>
      </c>
      <c r="F749" s="518" t="s">
        <v>144</v>
      </c>
      <c r="G749" s="518" t="s">
        <v>21415</v>
      </c>
      <c r="H749" s="518" t="s">
        <v>6072</v>
      </c>
      <c r="I749" s="518" t="s">
        <v>5986</v>
      </c>
      <c r="J749" s="518" t="s">
        <v>5503</v>
      </c>
      <c r="K749" s="519" t="s">
        <v>13736</v>
      </c>
      <c r="L749" s="518" t="s">
        <v>5433</v>
      </c>
    </row>
    <row r="750" spans="1:12" ht="15.75">
      <c r="A750" s="518" t="s">
        <v>5685</v>
      </c>
      <c r="B750" s="518" t="s">
        <v>5686</v>
      </c>
      <c r="C750" s="518" t="s">
        <v>5984</v>
      </c>
      <c r="D750" s="518" t="s">
        <v>21304</v>
      </c>
      <c r="E750" s="519" t="s">
        <v>144</v>
      </c>
      <c r="F750" s="518" t="s">
        <v>144</v>
      </c>
      <c r="G750" s="518" t="s">
        <v>21416</v>
      </c>
      <c r="H750" s="518" t="s">
        <v>6073</v>
      </c>
      <c r="I750" s="518" t="s">
        <v>5986</v>
      </c>
      <c r="J750" s="518" t="s">
        <v>5884</v>
      </c>
      <c r="K750" s="519" t="s">
        <v>24326</v>
      </c>
      <c r="L750" s="518" t="s">
        <v>5433</v>
      </c>
    </row>
    <row r="751" spans="1:12" ht="15.75">
      <c r="A751" s="518" t="s">
        <v>5685</v>
      </c>
      <c r="B751" s="518" t="s">
        <v>5686</v>
      </c>
      <c r="C751" s="518" t="s">
        <v>5984</v>
      </c>
      <c r="D751" s="518" t="s">
        <v>21304</v>
      </c>
      <c r="E751" s="519" t="s">
        <v>144</v>
      </c>
      <c r="F751" s="518" t="s">
        <v>144</v>
      </c>
      <c r="G751" s="518" t="s">
        <v>21417</v>
      </c>
      <c r="H751" s="518" t="s">
        <v>6074</v>
      </c>
      <c r="I751" s="518" t="s">
        <v>5986</v>
      </c>
      <c r="J751" s="518" t="s">
        <v>5884</v>
      </c>
      <c r="K751" s="519" t="s">
        <v>13135</v>
      </c>
      <c r="L751" s="518" t="s">
        <v>5433</v>
      </c>
    </row>
    <row r="752" spans="1:12" ht="15.75">
      <c r="A752" s="518" t="s">
        <v>5685</v>
      </c>
      <c r="B752" s="518" t="s">
        <v>5686</v>
      </c>
      <c r="C752" s="518" t="s">
        <v>5984</v>
      </c>
      <c r="D752" s="518" t="s">
        <v>21304</v>
      </c>
      <c r="E752" s="519" t="s">
        <v>144</v>
      </c>
      <c r="F752" s="518" t="s">
        <v>144</v>
      </c>
      <c r="G752" s="518" t="s">
        <v>21418</v>
      </c>
      <c r="H752" s="518" t="s">
        <v>6075</v>
      </c>
      <c r="I752" s="518" t="s">
        <v>5986</v>
      </c>
      <c r="J752" s="518" t="s">
        <v>5432</v>
      </c>
      <c r="K752" s="519" t="s">
        <v>32283</v>
      </c>
      <c r="L752" s="518" t="s">
        <v>5433</v>
      </c>
    </row>
    <row r="753" spans="1:12" ht="15.75">
      <c r="A753" s="518" t="s">
        <v>5685</v>
      </c>
      <c r="B753" s="518" t="s">
        <v>5686</v>
      </c>
      <c r="C753" s="518" t="s">
        <v>5984</v>
      </c>
      <c r="D753" s="518" t="s">
        <v>21304</v>
      </c>
      <c r="E753" s="519" t="s">
        <v>144</v>
      </c>
      <c r="F753" s="518" t="s">
        <v>144</v>
      </c>
      <c r="G753" s="518" t="s">
        <v>21420</v>
      </c>
      <c r="H753" s="518" t="s">
        <v>6076</v>
      </c>
      <c r="I753" s="518" t="s">
        <v>5986</v>
      </c>
      <c r="J753" s="518" t="s">
        <v>5884</v>
      </c>
      <c r="K753" s="519" t="s">
        <v>32248</v>
      </c>
      <c r="L753" s="518" t="s">
        <v>5433</v>
      </c>
    </row>
    <row r="754" spans="1:12" ht="15.75">
      <c r="A754" s="518" t="s">
        <v>5685</v>
      </c>
      <c r="B754" s="518" t="s">
        <v>5686</v>
      </c>
      <c r="C754" s="518" t="s">
        <v>5984</v>
      </c>
      <c r="D754" s="518" t="s">
        <v>21304</v>
      </c>
      <c r="E754" s="519" t="s">
        <v>144</v>
      </c>
      <c r="F754" s="518" t="s">
        <v>144</v>
      </c>
      <c r="G754" s="518" t="s">
        <v>21421</v>
      </c>
      <c r="H754" s="518" t="s">
        <v>6077</v>
      </c>
      <c r="I754" s="518" t="s">
        <v>5986</v>
      </c>
      <c r="J754" s="518" t="s">
        <v>5432</v>
      </c>
      <c r="K754" s="519" t="s">
        <v>13750</v>
      </c>
      <c r="L754" s="518" t="s">
        <v>5433</v>
      </c>
    </row>
    <row r="755" spans="1:12" ht="15.75">
      <c r="A755" s="518" t="s">
        <v>5685</v>
      </c>
      <c r="B755" s="518" t="s">
        <v>5686</v>
      </c>
      <c r="C755" s="518" t="s">
        <v>5984</v>
      </c>
      <c r="D755" s="518" t="s">
        <v>21304</v>
      </c>
      <c r="E755" s="519" t="s">
        <v>144</v>
      </c>
      <c r="F755" s="518" t="s">
        <v>144</v>
      </c>
      <c r="G755" s="518" t="s">
        <v>21422</v>
      </c>
      <c r="H755" s="518" t="s">
        <v>6078</v>
      </c>
      <c r="I755" s="518" t="s">
        <v>5986</v>
      </c>
      <c r="J755" s="518" t="s">
        <v>5432</v>
      </c>
      <c r="K755" s="519" t="s">
        <v>29137</v>
      </c>
      <c r="L755" s="518" t="s">
        <v>5433</v>
      </c>
    </row>
    <row r="756" spans="1:12" ht="15.75">
      <c r="A756" s="518" t="s">
        <v>5685</v>
      </c>
      <c r="B756" s="518" t="s">
        <v>5686</v>
      </c>
      <c r="C756" s="518" t="s">
        <v>5984</v>
      </c>
      <c r="D756" s="518" t="s">
        <v>21304</v>
      </c>
      <c r="E756" s="519" t="s">
        <v>144</v>
      </c>
      <c r="F756" s="518" t="s">
        <v>144</v>
      </c>
      <c r="G756" s="518" t="s">
        <v>21424</v>
      </c>
      <c r="H756" s="518" t="s">
        <v>6079</v>
      </c>
      <c r="I756" s="518" t="s">
        <v>5986</v>
      </c>
      <c r="J756" s="518" t="s">
        <v>5432</v>
      </c>
      <c r="K756" s="519" t="s">
        <v>32284</v>
      </c>
      <c r="L756" s="518" t="s">
        <v>5433</v>
      </c>
    </row>
    <row r="757" spans="1:12" ht="15.75">
      <c r="A757" s="518" t="s">
        <v>5685</v>
      </c>
      <c r="B757" s="518" t="s">
        <v>5686</v>
      </c>
      <c r="C757" s="518" t="s">
        <v>5984</v>
      </c>
      <c r="D757" s="518" t="s">
        <v>21304</v>
      </c>
      <c r="E757" s="519" t="s">
        <v>144</v>
      </c>
      <c r="F757" s="518" t="s">
        <v>144</v>
      </c>
      <c r="G757" s="518" t="s">
        <v>21425</v>
      </c>
      <c r="H757" s="518" t="s">
        <v>6080</v>
      </c>
      <c r="I757" s="518" t="s">
        <v>5986</v>
      </c>
      <c r="J757" s="518" t="s">
        <v>5884</v>
      </c>
      <c r="K757" s="519" t="s">
        <v>32285</v>
      </c>
      <c r="L757" s="518" t="s">
        <v>5433</v>
      </c>
    </row>
    <row r="758" spans="1:12" ht="15.75">
      <c r="A758" s="518" t="s">
        <v>5685</v>
      </c>
      <c r="B758" s="518" t="s">
        <v>5686</v>
      </c>
      <c r="C758" s="518" t="s">
        <v>5984</v>
      </c>
      <c r="D758" s="518" t="s">
        <v>21304</v>
      </c>
      <c r="E758" s="519" t="s">
        <v>144</v>
      </c>
      <c r="F758" s="518" t="s">
        <v>144</v>
      </c>
      <c r="G758" s="518" t="s">
        <v>21426</v>
      </c>
      <c r="H758" s="518" t="s">
        <v>6081</v>
      </c>
      <c r="I758" s="518" t="s">
        <v>5986</v>
      </c>
      <c r="J758" s="518" t="s">
        <v>5432</v>
      </c>
      <c r="K758" s="519" t="s">
        <v>17181</v>
      </c>
      <c r="L758" s="518" t="s">
        <v>5433</v>
      </c>
    </row>
    <row r="759" spans="1:12" ht="15.75">
      <c r="A759" s="518" t="s">
        <v>5685</v>
      </c>
      <c r="B759" s="518" t="s">
        <v>5686</v>
      </c>
      <c r="C759" s="518" t="s">
        <v>5984</v>
      </c>
      <c r="D759" s="518" t="s">
        <v>21304</v>
      </c>
      <c r="E759" s="519" t="s">
        <v>144</v>
      </c>
      <c r="F759" s="518" t="s">
        <v>144</v>
      </c>
      <c r="G759" s="518" t="s">
        <v>21427</v>
      </c>
      <c r="H759" s="518" t="s">
        <v>6082</v>
      </c>
      <c r="I759" s="518" t="s">
        <v>5986</v>
      </c>
      <c r="J759" s="518" t="s">
        <v>5884</v>
      </c>
      <c r="K759" s="519" t="s">
        <v>32272</v>
      </c>
      <c r="L759" s="518" t="s">
        <v>5433</v>
      </c>
    </row>
    <row r="760" spans="1:12" ht="15.75">
      <c r="A760" s="518" t="s">
        <v>5685</v>
      </c>
      <c r="B760" s="518" t="s">
        <v>5686</v>
      </c>
      <c r="C760" s="518" t="s">
        <v>5984</v>
      </c>
      <c r="D760" s="518" t="s">
        <v>21304</v>
      </c>
      <c r="E760" s="519" t="s">
        <v>144</v>
      </c>
      <c r="F760" s="518" t="s">
        <v>144</v>
      </c>
      <c r="G760" s="518" t="s">
        <v>21428</v>
      </c>
      <c r="H760" s="518" t="s">
        <v>6083</v>
      </c>
      <c r="I760" s="518" t="s">
        <v>5986</v>
      </c>
      <c r="J760" s="518" t="s">
        <v>5432</v>
      </c>
      <c r="K760" s="519" t="s">
        <v>21429</v>
      </c>
      <c r="L760" s="518" t="s">
        <v>5433</v>
      </c>
    </row>
    <row r="761" spans="1:12" ht="15.75">
      <c r="A761" s="518" t="s">
        <v>5685</v>
      </c>
      <c r="B761" s="518" t="s">
        <v>5686</v>
      </c>
      <c r="C761" s="518" t="s">
        <v>5984</v>
      </c>
      <c r="D761" s="518" t="s">
        <v>21304</v>
      </c>
      <c r="E761" s="519" t="s">
        <v>144</v>
      </c>
      <c r="F761" s="518" t="s">
        <v>144</v>
      </c>
      <c r="G761" s="518" t="s">
        <v>21430</v>
      </c>
      <c r="H761" s="518" t="s">
        <v>6084</v>
      </c>
      <c r="I761" s="518" t="s">
        <v>5986</v>
      </c>
      <c r="J761" s="518" t="s">
        <v>5884</v>
      </c>
      <c r="K761" s="519" t="s">
        <v>30385</v>
      </c>
      <c r="L761" s="518" t="s">
        <v>5433</v>
      </c>
    </row>
    <row r="762" spans="1:12" ht="15.75">
      <c r="A762" s="518" t="s">
        <v>5685</v>
      </c>
      <c r="B762" s="518" t="s">
        <v>5686</v>
      </c>
      <c r="C762" s="518" t="s">
        <v>5984</v>
      </c>
      <c r="D762" s="518" t="s">
        <v>21304</v>
      </c>
      <c r="E762" s="519" t="s">
        <v>144</v>
      </c>
      <c r="F762" s="518" t="s">
        <v>144</v>
      </c>
      <c r="G762" s="518" t="s">
        <v>21431</v>
      </c>
      <c r="H762" s="518" t="s">
        <v>6085</v>
      </c>
      <c r="I762" s="518" t="s">
        <v>5986</v>
      </c>
      <c r="J762" s="518" t="s">
        <v>5432</v>
      </c>
      <c r="K762" s="519" t="s">
        <v>27895</v>
      </c>
      <c r="L762" s="518" t="s">
        <v>5433</v>
      </c>
    </row>
    <row r="763" spans="1:12" ht="15.75">
      <c r="A763" s="518" t="s">
        <v>5685</v>
      </c>
      <c r="B763" s="518" t="s">
        <v>5686</v>
      </c>
      <c r="C763" s="518" t="s">
        <v>5984</v>
      </c>
      <c r="D763" s="518" t="s">
        <v>21304</v>
      </c>
      <c r="E763" s="519" t="s">
        <v>144</v>
      </c>
      <c r="F763" s="518" t="s">
        <v>144</v>
      </c>
      <c r="G763" s="518" t="s">
        <v>21432</v>
      </c>
      <c r="H763" s="518" t="s">
        <v>6086</v>
      </c>
      <c r="I763" s="518" t="s">
        <v>5986</v>
      </c>
      <c r="J763" s="518" t="s">
        <v>5432</v>
      </c>
      <c r="K763" s="519" t="s">
        <v>21609</v>
      </c>
      <c r="L763" s="518" t="s">
        <v>5433</v>
      </c>
    </row>
    <row r="764" spans="1:12" ht="15.75">
      <c r="A764" s="518" t="s">
        <v>5685</v>
      </c>
      <c r="B764" s="518" t="s">
        <v>5686</v>
      </c>
      <c r="C764" s="518" t="s">
        <v>5984</v>
      </c>
      <c r="D764" s="518" t="s">
        <v>21304</v>
      </c>
      <c r="E764" s="519" t="s">
        <v>144</v>
      </c>
      <c r="F764" s="518" t="s">
        <v>144</v>
      </c>
      <c r="G764" s="518" t="s">
        <v>21433</v>
      </c>
      <c r="H764" s="518" t="s">
        <v>6087</v>
      </c>
      <c r="I764" s="518" t="s">
        <v>5986</v>
      </c>
      <c r="J764" s="518" t="s">
        <v>5432</v>
      </c>
      <c r="K764" s="519" t="s">
        <v>32286</v>
      </c>
      <c r="L764" s="518" t="s">
        <v>5433</v>
      </c>
    </row>
    <row r="765" spans="1:12" ht="15.75">
      <c r="A765" s="518" t="s">
        <v>5685</v>
      </c>
      <c r="B765" s="518" t="s">
        <v>5686</v>
      </c>
      <c r="C765" s="518" t="s">
        <v>5984</v>
      </c>
      <c r="D765" s="518" t="s">
        <v>21304</v>
      </c>
      <c r="E765" s="519" t="s">
        <v>144</v>
      </c>
      <c r="F765" s="518" t="s">
        <v>144</v>
      </c>
      <c r="G765" s="518" t="s">
        <v>21434</v>
      </c>
      <c r="H765" s="518" t="s">
        <v>6088</v>
      </c>
      <c r="I765" s="518" t="s">
        <v>5986</v>
      </c>
      <c r="J765" s="518" t="s">
        <v>5884</v>
      </c>
      <c r="K765" s="519" t="s">
        <v>31541</v>
      </c>
      <c r="L765" s="518" t="s">
        <v>5433</v>
      </c>
    </row>
    <row r="766" spans="1:12" ht="15.75">
      <c r="A766" s="518" t="s">
        <v>5685</v>
      </c>
      <c r="B766" s="518" t="s">
        <v>5686</v>
      </c>
      <c r="C766" s="518" t="s">
        <v>5984</v>
      </c>
      <c r="D766" s="518" t="s">
        <v>21304</v>
      </c>
      <c r="E766" s="519" t="s">
        <v>144</v>
      </c>
      <c r="F766" s="518" t="s">
        <v>144</v>
      </c>
      <c r="G766" s="518" t="s">
        <v>21435</v>
      </c>
      <c r="H766" s="518" t="s">
        <v>6089</v>
      </c>
      <c r="I766" s="518" t="s">
        <v>5986</v>
      </c>
      <c r="J766" s="518" t="s">
        <v>5432</v>
      </c>
      <c r="K766" s="519" t="s">
        <v>17808</v>
      </c>
      <c r="L766" s="518" t="s">
        <v>5433</v>
      </c>
    </row>
    <row r="767" spans="1:12" ht="15.75">
      <c r="A767" s="518" t="s">
        <v>5685</v>
      </c>
      <c r="B767" s="518" t="s">
        <v>5686</v>
      </c>
      <c r="C767" s="518" t="s">
        <v>5984</v>
      </c>
      <c r="D767" s="518" t="s">
        <v>21304</v>
      </c>
      <c r="E767" s="519" t="s">
        <v>144</v>
      </c>
      <c r="F767" s="518" t="s">
        <v>144</v>
      </c>
      <c r="G767" s="518" t="s">
        <v>21437</v>
      </c>
      <c r="H767" s="518" t="s">
        <v>6090</v>
      </c>
      <c r="I767" s="518" t="s">
        <v>5986</v>
      </c>
      <c r="J767" s="518" t="s">
        <v>5432</v>
      </c>
      <c r="K767" s="519" t="s">
        <v>21971</v>
      </c>
      <c r="L767" s="518" t="s">
        <v>5433</v>
      </c>
    </row>
    <row r="768" spans="1:12" ht="15.75">
      <c r="A768" s="518" t="s">
        <v>5685</v>
      </c>
      <c r="B768" s="518" t="s">
        <v>5686</v>
      </c>
      <c r="C768" s="518" t="s">
        <v>5984</v>
      </c>
      <c r="D768" s="518" t="s">
        <v>21304</v>
      </c>
      <c r="E768" s="519" t="s">
        <v>144</v>
      </c>
      <c r="F768" s="518" t="s">
        <v>144</v>
      </c>
      <c r="G768" s="518" t="s">
        <v>21439</v>
      </c>
      <c r="H768" s="518" t="s">
        <v>21440</v>
      </c>
      <c r="I768" s="518" t="s">
        <v>5986</v>
      </c>
      <c r="J768" s="518" t="s">
        <v>5503</v>
      </c>
      <c r="K768" s="519" t="s">
        <v>21441</v>
      </c>
      <c r="L768" s="518" t="s">
        <v>5433</v>
      </c>
    </row>
    <row r="769" spans="1:12" ht="15.75">
      <c r="A769" s="518" t="s">
        <v>5685</v>
      </c>
      <c r="B769" s="518" t="s">
        <v>5686</v>
      </c>
      <c r="C769" s="518" t="s">
        <v>5984</v>
      </c>
      <c r="D769" s="518" t="s">
        <v>21304</v>
      </c>
      <c r="E769" s="519" t="s">
        <v>144</v>
      </c>
      <c r="F769" s="518" t="s">
        <v>144</v>
      </c>
      <c r="G769" s="518" t="s">
        <v>21442</v>
      </c>
      <c r="H769" s="518" t="s">
        <v>21443</v>
      </c>
      <c r="I769" s="518" t="s">
        <v>5986</v>
      </c>
      <c r="J769" s="518" t="s">
        <v>5503</v>
      </c>
      <c r="K769" s="519" t="s">
        <v>12646</v>
      </c>
      <c r="L769" s="518" t="s">
        <v>5433</v>
      </c>
    </row>
    <row r="770" spans="1:12" ht="15.75">
      <c r="A770" s="518" t="s">
        <v>5685</v>
      </c>
      <c r="B770" s="518" t="s">
        <v>5686</v>
      </c>
      <c r="C770" s="518" t="s">
        <v>5984</v>
      </c>
      <c r="D770" s="518" t="s">
        <v>21304</v>
      </c>
      <c r="E770" s="519" t="s">
        <v>144</v>
      </c>
      <c r="F770" s="518" t="s">
        <v>144</v>
      </c>
      <c r="G770" s="518" t="s">
        <v>21444</v>
      </c>
      <c r="H770" s="518" t="s">
        <v>21445</v>
      </c>
      <c r="I770" s="518" t="s">
        <v>5986</v>
      </c>
      <c r="J770" s="518" t="s">
        <v>5503</v>
      </c>
      <c r="K770" s="519" t="s">
        <v>13638</v>
      </c>
      <c r="L770" s="518" t="s">
        <v>5433</v>
      </c>
    </row>
    <row r="771" spans="1:12" ht="15.75">
      <c r="A771" s="518" t="s">
        <v>5685</v>
      </c>
      <c r="B771" s="518" t="s">
        <v>5686</v>
      </c>
      <c r="C771" s="518" t="s">
        <v>5984</v>
      </c>
      <c r="D771" s="518" t="s">
        <v>21304</v>
      </c>
      <c r="E771" s="519" t="s">
        <v>144</v>
      </c>
      <c r="F771" s="518" t="s">
        <v>144</v>
      </c>
      <c r="G771" s="518" t="s">
        <v>21446</v>
      </c>
      <c r="H771" s="518" t="s">
        <v>21447</v>
      </c>
      <c r="I771" s="518" t="s">
        <v>5986</v>
      </c>
      <c r="J771" s="518" t="s">
        <v>5884</v>
      </c>
      <c r="K771" s="519" t="s">
        <v>13744</v>
      </c>
      <c r="L771" s="518" t="s">
        <v>5433</v>
      </c>
    </row>
    <row r="772" spans="1:12" ht="15.75">
      <c r="A772" s="518" t="s">
        <v>5685</v>
      </c>
      <c r="B772" s="518" t="s">
        <v>5686</v>
      </c>
      <c r="C772" s="518" t="s">
        <v>5984</v>
      </c>
      <c r="D772" s="518" t="s">
        <v>21304</v>
      </c>
      <c r="E772" s="519" t="s">
        <v>144</v>
      </c>
      <c r="F772" s="518" t="s">
        <v>144</v>
      </c>
      <c r="G772" s="518" t="s">
        <v>21448</v>
      </c>
      <c r="H772" s="518" t="s">
        <v>6095</v>
      </c>
      <c r="I772" s="518" t="s">
        <v>5986</v>
      </c>
      <c r="J772" s="518" t="s">
        <v>5503</v>
      </c>
      <c r="K772" s="519" t="s">
        <v>21449</v>
      </c>
      <c r="L772" s="518" t="s">
        <v>5433</v>
      </c>
    </row>
    <row r="773" spans="1:12" ht="15.75">
      <c r="A773" s="518" t="s">
        <v>5685</v>
      </c>
      <c r="B773" s="518" t="s">
        <v>5686</v>
      </c>
      <c r="C773" s="518" t="s">
        <v>5984</v>
      </c>
      <c r="D773" s="518" t="s">
        <v>21304</v>
      </c>
      <c r="E773" s="519" t="s">
        <v>144</v>
      </c>
      <c r="F773" s="518" t="s">
        <v>144</v>
      </c>
      <c r="G773" s="518" t="s">
        <v>21450</v>
      </c>
      <c r="H773" s="518" t="s">
        <v>6096</v>
      </c>
      <c r="I773" s="518" t="s">
        <v>5986</v>
      </c>
      <c r="J773" s="518" t="s">
        <v>5503</v>
      </c>
      <c r="K773" s="519" t="s">
        <v>13567</v>
      </c>
      <c r="L773" s="518" t="s">
        <v>5433</v>
      </c>
    </row>
    <row r="774" spans="1:12" ht="15.75">
      <c r="A774" s="518" t="s">
        <v>5685</v>
      </c>
      <c r="B774" s="518" t="s">
        <v>5686</v>
      </c>
      <c r="C774" s="518" t="s">
        <v>5984</v>
      </c>
      <c r="D774" s="518" t="s">
        <v>21304</v>
      </c>
      <c r="E774" s="519" t="s">
        <v>144</v>
      </c>
      <c r="F774" s="518" t="s">
        <v>144</v>
      </c>
      <c r="G774" s="518" t="s">
        <v>21451</v>
      </c>
      <c r="H774" s="518" t="s">
        <v>6097</v>
      </c>
      <c r="I774" s="518" t="s">
        <v>5986</v>
      </c>
      <c r="J774" s="518" t="s">
        <v>5503</v>
      </c>
      <c r="K774" s="519" t="s">
        <v>13564</v>
      </c>
      <c r="L774" s="518" t="s">
        <v>5433</v>
      </c>
    </row>
    <row r="775" spans="1:12" ht="15.75">
      <c r="A775" s="518" t="s">
        <v>5685</v>
      </c>
      <c r="B775" s="518" t="s">
        <v>5686</v>
      </c>
      <c r="C775" s="518" t="s">
        <v>5984</v>
      </c>
      <c r="D775" s="518" t="s">
        <v>21304</v>
      </c>
      <c r="E775" s="519" t="s">
        <v>144</v>
      </c>
      <c r="F775" s="518" t="s">
        <v>144</v>
      </c>
      <c r="G775" s="518" t="s">
        <v>21452</v>
      </c>
      <c r="H775" s="518" t="s">
        <v>6098</v>
      </c>
      <c r="I775" s="518" t="s">
        <v>5986</v>
      </c>
      <c r="J775" s="518" t="s">
        <v>5503</v>
      </c>
      <c r="K775" s="519" t="s">
        <v>14130</v>
      </c>
      <c r="L775" s="518" t="s">
        <v>5433</v>
      </c>
    </row>
    <row r="776" spans="1:12" ht="15.75">
      <c r="A776" s="518" t="s">
        <v>5685</v>
      </c>
      <c r="B776" s="518" t="s">
        <v>5686</v>
      </c>
      <c r="C776" s="518" t="s">
        <v>5984</v>
      </c>
      <c r="D776" s="518" t="s">
        <v>21304</v>
      </c>
      <c r="E776" s="519" t="s">
        <v>144</v>
      </c>
      <c r="F776" s="518" t="s">
        <v>144</v>
      </c>
      <c r="G776" s="518" t="s">
        <v>21453</v>
      </c>
      <c r="H776" s="518" t="s">
        <v>6099</v>
      </c>
      <c r="I776" s="518" t="s">
        <v>5986</v>
      </c>
      <c r="J776" s="518" t="s">
        <v>5503</v>
      </c>
      <c r="K776" s="519" t="s">
        <v>21454</v>
      </c>
      <c r="L776" s="518" t="s">
        <v>5433</v>
      </c>
    </row>
    <row r="777" spans="1:12" ht="15.75">
      <c r="A777" s="518" t="s">
        <v>5685</v>
      </c>
      <c r="B777" s="518" t="s">
        <v>5686</v>
      </c>
      <c r="C777" s="518" t="s">
        <v>5984</v>
      </c>
      <c r="D777" s="518" t="s">
        <v>21304</v>
      </c>
      <c r="E777" s="519" t="s">
        <v>144</v>
      </c>
      <c r="F777" s="518" t="s">
        <v>144</v>
      </c>
      <c r="G777" s="518" t="s">
        <v>21455</v>
      </c>
      <c r="H777" s="518" t="s">
        <v>6100</v>
      </c>
      <c r="I777" s="518" t="s">
        <v>5986</v>
      </c>
      <c r="J777" s="518" t="s">
        <v>5503</v>
      </c>
      <c r="K777" s="519" t="s">
        <v>21456</v>
      </c>
      <c r="L777" s="518" t="s">
        <v>5433</v>
      </c>
    </row>
    <row r="778" spans="1:12" ht="15.75">
      <c r="A778" s="518" t="s">
        <v>5685</v>
      </c>
      <c r="B778" s="518" t="s">
        <v>5686</v>
      </c>
      <c r="C778" s="518" t="s">
        <v>5984</v>
      </c>
      <c r="D778" s="518" t="s">
        <v>21304</v>
      </c>
      <c r="E778" s="519" t="s">
        <v>144</v>
      </c>
      <c r="F778" s="518" t="s">
        <v>144</v>
      </c>
      <c r="G778" s="518" t="s">
        <v>21457</v>
      </c>
      <c r="H778" s="518" t="s">
        <v>6101</v>
      </c>
      <c r="I778" s="518" t="s">
        <v>5986</v>
      </c>
      <c r="J778" s="518" t="s">
        <v>5503</v>
      </c>
      <c r="K778" s="519" t="s">
        <v>21458</v>
      </c>
      <c r="L778" s="518" t="s">
        <v>5433</v>
      </c>
    </row>
    <row r="779" spans="1:12" ht="15.75">
      <c r="A779" s="518" t="s">
        <v>5685</v>
      </c>
      <c r="B779" s="518" t="s">
        <v>5686</v>
      </c>
      <c r="C779" s="518" t="s">
        <v>5984</v>
      </c>
      <c r="D779" s="518" t="s">
        <v>21304</v>
      </c>
      <c r="E779" s="519" t="s">
        <v>144</v>
      </c>
      <c r="F779" s="518" t="s">
        <v>144</v>
      </c>
      <c r="G779" s="518" t="s">
        <v>21459</v>
      </c>
      <c r="H779" s="518" t="s">
        <v>6102</v>
      </c>
      <c r="I779" s="518" t="s">
        <v>5986</v>
      </c>
      <c r="J779" s="518" t="s">
        <v>5503</v>
      </c>
      <c r="K779" s="519" t="s">
        <v>21407</v>
      </c>
      <c r="L779" s="518" t="s">
        <v>5433</v>
      </c>
    </row>
    <row r="780" spans="1:12" ht="15.75">
      <c r="A780" s="518" t="s">
        <v>5685</v>
      </c>
      <c r="B780" s="518" t="s">
        <v>5686</v>
      </c>
      <c r="C780" s="518" t="s">
        <v>5984</v>
      </c>
      <c r="D780" s="518" t="s">
        <v>21304</v>
      </c>
      <c r="E780" s="519" t="s">
        <v>144</v>
      </c>
      <c r="F780" s="518" t="s">
        <v>144</v>
      </c>
      <c r="G780" s="518" t="s">
        <v>21460</v>
      </c>
      <c r="H780" s="518" t="s">
        <v>6103</v>
      </c>
      <c r="I780" s="518" t="s">
        <v>5986</v>
      </c>
      <c r="J780" s="518" t="s">
        <v>5503</v>
      </c>
      <c r="K780" s="519" t="s">
        <v>12699</v>
      </c>
      <c r="L780" s="518" t="s">
        <v>5433</v>
      </c>
    </row>
    <row r="781" spans="1:12" ht="15.75">
      <c r="A781" s="518" t="s">
        <v>5685</v>
      </c>
      <c r="B781" s="518" t="s">
        <v>5686</v>
      </c>
      <c r="C781" s="518" t="s">
        <v>5984</v>
      </c>
      <c r="D781" s="518" t="s">
        <v>21304</v>
      </c>
      <c r="E781" s="519" t="s">
        <v>144</v>
      </c>
      <c r="F781" s="518" t="s">
        <v>144</v>
      </c>
      <c r="G781" s="518" t="s">
        <v>21461</v>
      </c>
      <c r="H781" s="518" t="s">
        <v>6104</v>
      </c>
      <c r="I781" s="518" t="s">
        <v>5986</v>
      </c>
      <c r="J781" s="518" t="s">
        <v>5503</v>
      </c>
      <c r="K781" s="519" t="s">
        <v>13567</v>
      </c>
      <c r="L781" s="518" t="s">
        <v>5433</v>
      </c>
    </row>
    <row r="782" spans="1:12" ht="15.75">
      <c r="A782" s="518" t="s">
        <v>5685</v>
      </c>
      <c r="B782" s="518" t="s">
        <v>5686</v>
      </c>
      <c r="C782" s="518" t="s">
        <v>5984</v>
      </c>
      <c r="D782" s="518" t="s">
        <v>21304</v>
      </c>
      <c r="E782" s="519" t="s">
        <v>144</v>
      </c>
      <c r="F782" s="518" t="s">
        <v>144</v>
      </c>
      <c r="G782" s="518" t="s">
        <v>21462</v>
      </c>
      <c r="H782" s="518" t="s">
        <v>6105</v>
      </c>
      <c r="I782" s="518" t="s">
        <v>5986</v>
      </c>
      <c r="J782" s="518" t="s">
        <v>5503</v>
      </c>
      <c r="K782" s="519" t="s">
        <v>21463</v>
      </c>
      <c r="L782" s="518" t="s">
        <v>5433</v>
      </c>
    </row>
    <row r="783" spans="1:12" ht="15.75">
      <c r="A783" s="518" t="s">
        <v>5685</v>
      </c>
      <c r="B783" s="518" t="s">
        <v>5686</v>
      </c>
      <c r="C783" s="518" t="s">
        <v>5984</v>
      </c>
      <c r="D783" s="518" t="s">
        <v>21304</v>
      </c>
      <c r="E783" s="519" t="s">
        <v>144</v>
      </c>
      <c r="F783" s="518" t="s">
        <v>144</v>
      </c>
      <c r="G783" s="518" t="s">
        <v>21464</v>
      </c>
      <c r="H783" s="518" t="s">
        <v>6106</v>
      </c>
      <c r="I783" s="518" t="s">
        <v>5986</v>
      </c>
      <c r="J783" s="518" t="s">
        <v>5503</v>
      </c>
      <c r="K783" s="519" t="s">
        <v>14128</v>
      </c>
      <c r="L783" s="518" t="s">
        <v>5433</v>
      </c>
    </row>
    <row r="784" spans="1:12" ht="15.75">
      <c r="A784" s="518" t="s">
        <v>5685</v>
      </c>
      <c r="B784" s="518" t="s">
        <v>5686</v>
      </c>
      <c r="C784" s="518" t="s">
        <v>5984</v>
      </c>
      <c r="D784" s="518" t="s">
        <v>21304</v>
      </c>
      <c r="E784" s="519" t="s">
        <v>144</v>
      </c>
      <c r="F784" s="518" t="s">
        <v>144</v>
      </c>
      <c r="G784" s="518" t="s">
        <v>21465</v>
      </c>
      <c r="H784" s="518" t="s">
        <v>6107</v>
      </c>
      <c r="I784" s="518" t="s">
        <v>5986</v>
      </c>
      <c r="J784" s="518" t="s">
        <v>5503</v>
      </c>
      <c r="K784" s="519" t="s">
        <v>13931</v>
      </c>
      <c r="L784" s="518" t="s">
        <v>5433</v>
      </c>
    </row>
    <row r="785" spans="1:12" ht="15.75">
      <c r="A785" s="518" t="s">
        <v>5685</v>
      </c>
      <c r="B785" s="518" t="s">
        <v>5686</v>
      </c>
      <c r="C785" s="518" t="s">
        <v>5984</v>
      </c>
      <c r="D785" s="518" t="s">
        <v>21304</v>
      </c>
      <c r="E785" s="519" t="s">
        <v>144</v>
      </c>
      <c r="F785" s="518" t="s">
        <v>144</v>
      </c>
      <c r="G785" s="518" t="s">
        <v>21466</v>
      </c>
      <c r="H785" s="518" t="s">
        <v>6108</v>
      </c>
      <c r="I785" s="518" t="s">
        <v>5986</v>
      </c>
      <c r="J785" s="518" t="s">
        <v>5503</v>
      </c>
      <c r="K785" s="519" t="s">
        <v>16199</v>
      </c>
      <c r="L785" s="518" t="s">
        <v>5433</v>
      </c>
    </row>
    <row r="786" spans="1:12" ht="15.75">
      <c r="A786" s="518" t="s">
        <v>5685</v>
      </c>
      <c r="B786" s="518" t="s">
        <v>5686</v>
      </c>
      <c r="C786" s="518" t="s">
        <v>5984</v>
      </c>
      <c r="D786" s="518" t="s">
        <v>21304</v>
      </c>
      <c r="E786" s="519" t="s">
        <v>144</v>
      </c>
      <c r="F786" s="518" t="s">
        <v>144</v>
      </c>
      <c r="G786" s="518" t="s">
        <v>21467</v>
      </c>
      <c r="H786" s="518" t="s">
        <v>6109</v>
      </c>
      <c r="I786" s="518" t="s">
        <v>5986</v>
      </c>
      <c r="J786" s="518" t="s">
        <v>5503</v>
      </c>
      <c r="K786" s="519" t="s">
        <v>14823</v>
      </c>
      <c r="L786" s="518" t="s">
        <v>5433</v>
      </c>
    </row>
    <row r="787" spans="1:12" ht="15.75">
      <c r="A787" s="518" t="s">
        <v>5685</v>
      </c>
      <c r="B787" s="518" t="s">
        <v>5686</v>
      </c>
      <c r="C787" s="518" t="s">
        <v>5984</v>
      </c>
      <c r="D787" s="518" t="s">
        <v>21304</v>
      </c>
      <c r="E787" s="519" t="s">
        <v>144</v>
      </c>
      <c r="F787" s="518" t="s">
        <v>144</v>
      </c>
      <c r="G787" s="518" t="s">
        <v>21468</v>
      </c>
      <c r="H787" s="518" t="s">
        <v>6110</v>
      </c>
      <c r="I787" s="518" t="s">
        <v>5986</v>
      </c>
      <c r="J787" s="518" t="s">
        <v>5503</v>
      </c>
      <c r="K787" s="519" t="s">
        <v>13579</v>
      </c>
      <c r="L787" s="518" t="s">
        <v>5433</v>
      </c>
    </row>
    <row r="788" spans="1:12" ht="15.75">
      <c r="A788" s="518" t="s">
        <v>5685</v>
      </c>
      <c r="B788" s="518" t="s">
        <v>5686</v>
      </c>
      <c r="C788" s="518" t="s">
        <v>5984</v>
      </c>
      <c r="D788" s="518" t="s">
        <v>21304</v>
      </c>
      <c r="E788" s="519" t="s">
        <v>144</v>
      </c>
      <c r="F788" s="518" t="s">
        <v>144</v>
      </c>
      <c r="G788" s="518" t="s">
        <v>21469</v>
      </c>
      <c r="H788" s="518" t="s">
        <v>6111</v>
      </c>
      <c r="I788" s="518" t="s">
        <v>5986</v>
      </c>
      <c r="J788" s="518" t="s">
        <v>5503</v>
      </c>
      <c r="K788" s="519" t="s">
        <v>17578</v>
      </c>
      <c r="L788" s="518" t="s">
        <v>5433</v>
      </c>
    </row>
    <row r="789" spans="1:12" ht="15.75">
      <c r="A789" s="518" t="s">
        <v>5685</v>
      </c>
      <c r="B789" s="518" t="s">
        <v>5686</v>
      </c>
      <c r="C789" s="518" t="s">
        <v>5984</v>
      </c>
      <c r="D789" s="518" t="s">
        <v>21304</v>
      </c>
      <c r="E789" s="519" t="s">
        <v>144</v>
      </c>
      <c r="F789" s="518" t="s">
        <v>144</v>
      </c>
      <c r="G789" s="518" t="s">
        <v>21470</v>
      </c>
      <c r="H789" s="518" t="s">
        <v>6112</v>
      </c>
      <c r="I789" s="518" t="s">
        <v>5986</v>
      </c>
      <c r="J789" s="518" t="s">
        <v>5503</v>
      </c>
      <c r="K789" s="519" t="s">
        <v>12644</v>
      </c>
      <c r="L789" s="518" t="s">
        <v>5433</v>
      </c>
    </row>
    <row r="790" spans="1:12" ht="15.75">
      <c r="A790" s="518" t="s">
        <v>5685</v>
      </c>
      <c r="B790" s="518" t="s">
        <v>5686</v>
      </c>
      <c r="C790" s="518" t="s">
        <v>5984</v>
      </c>
      <c r="D790" s="518" t="s">
        <v>21304</v>
      </c>
      <c r="E790" s="519" t="s">
        <v>144</v>
      </c>
      <c r="F790" s="518" t="s">
        <v>144</v>
      </c>
      <c r="G790" s="518" t="s">
        <v>21471</v>
      </c>
      <c r="H790" s="518" t="s">
        <v>6113</v>
      </c>
      <c r="I790" s="518" t="s">
        <v>5986</v>
      </c>
      <c r="J790" s="518" t="s">
        <v>5503</v>
      </c>
      <c r="K790" s="519" t="s">
        <v>21472</v>
      </c>
      <c r="L790" s="518" t="s">
        <v>5433</v>
      </c>
    </row>
    <row r="791" spans="1:12" ht="15.75">
      <c r="A791" s="518" t="s">
        <v>5685</v>
      </c>
      <c r="B791" s="518" t="s">
        <v>5686</v>
      </c>
      <c r="C791" s="518" t="s">
        <v>5984</v>
      </c>
      <c r="D791" s="518" t="s">
        <v>21304</v>
      </c>
      <c r="E791" s="519" t="s">
        <v>144</v>
      </c>
      <c r="F791" s="518" t="s">
        <v>144</v>
      </c>
      <c r="G791" s="518" t="s">
        <v>21473</v>
      </c>
      <c r="H791" s="518" t="s">
        <v>6114</v>
      </c>
      <c r="I791" s="518" t="s">
        <v>5986</v>
      </c>
      <c r="J791" s="518" t="s">
        <v>5503</v>
      </c>
      <c r="K791" s="519" t="s">
        <v>13579</v>
      </c>
      <c r="L791" s="518" t="s">
        <v>5433</v>
      </c>
    </row>
    <row r="792" spans="1:12" ht="15.75">
      <c r="A792" s="518" t="s">
        <v>5685</v>
      </c>
      <c r="B792" s="518" t="s">
        <v>5686</v>
      </c>
      <c r="C792" s="518" t="s">
        <v>5984</v>
      </c>
      <c r="D792" s="518" t="s">
        <v>21304</v>
      </c>
      <c r="E792" s="519" t="s">
        <v>144</v>
      </c>
      <c r="F792" s="518" t="s">
        <v>144</v>
      </c>
      <c r="G792" s="518" t="s">
        <v>21474</v>
      </c>
      <c r="H792" s="518" t="s">
        <v>6115</v>
      </c>
      <c r="I792" s="518" t="s">
        <v>5986</v>
      </c>
      <c r="J792" s="518" t="s">
        <v>5432</v>
      </c>
      <c r="K792" s="519" t="s">
        <v>13483</v>
      </c>
      <c r="L792" s="518" t="s">
        <v>5433</v>
      </c>
    </row>
    <row r="793" spans="1:12" ht="15.75">
      <c r="A793" s="518" t="s">
        <v>5685</v>
      </c>
      <c r="B793" s="518" t="s">
        <v>5686</v>
      </c>
      <c r="C793" s="518" t="s">
        <v>5984</v>
      </c>
      <c r="D793" s="518" t="s">
        <v>21304</v>
      </c>
      <c r="E793" s="519" t="s">
        <v>144</v>
      </c>
      <c r="F793" s="518" t="s">
        <v>144</v>
      </c>
      <c r="G793" s="518" t="s">
        <v>21476</v>
      </c>
      <c r="H793" s="518" t="s">
        <v>6116</v>
      </c>
      <c r="I793" s="518" t="s">
        <v>5986</v>
      </c>
      <c r="J793" s="518" t="s">
        <v>5432</v>
      </c>
      <c r="K793" s="519" t="s">
        <v>13174</v>
      </c>
      <c r="L793" s="518" t="s">
        <v>5433</v>
      </c>
    </row>
    <row r="794" spans="1:12" ht="15.75">
      <c r="A794" s="518" t="s">
        <v>5685</v>
      </c>
      <c r="B794" s="518" t="s">
        <v>5686</v>
      </c>
      <c r="C794" s="518" t="s">
        <v>5984</v>
      </c>
      <c r="D794" s="518" t="s">
        <v>21304</v>
      </c>
      <c r="E794" s="519" t="s">
        <v>144</v>
      </c>
      <c r="F794" s="518" t="s">
        <v>144</v>
      </c>
      <c r="G794" s="518" t="s">
        <v>21477</v>
      </c>
      <c r="H794" s="518" t="s">
        <v>6117</v>
      </c>
      <c r="I794" s="518" t="s">
        <v>5986</v>
      </c>
      <c r="J794" s="518" t="s">
        <v>5884</v>
      </c>
      <c r="K794" s="519" t="s">
        <v>21184</v>
      </c>
      <c r="L794" s="518" t="s">
        <v>5433</v>
      </c>
    </row>
    <row r="795" spans="1:12" ht="15.75">
      <c r="A795" s="518" t="s">
        <v>5685</v>
      </c>
      <c r="B795" s="518" t="s">
        <v>5686</v>
      </c>
      <c r="C795" s="518" t="s">
        <v>5984</v>
      </c>
      <c r="D795" s="518" t="s">
        <v>21304</v>
      </c>
      <c r="E795" s="519" t="s">
        <v>144</v>
      </c>
      <c r="F795" s="518" t="s">
        <v>144</v>
      </c>
      <c r="G795" s="518" t="s">
        <v>21478</v>
      </c>
      <c r="H795" s="518" t="s">
        <v>6118</v>
      </c>
      <c r="I795" s="518" t="s">
        <v>5986</v>
      </c>
      <c r="J795" s="518" t="s">
        <v>5884</v>
      </c>
      <c r="K795" s="519" t="s">
        <v>21371</v>
      </c>
      <c r="L795" s="518" t="s">
        <v>5433</v>
      </c>
    </row>
    <row r="796" spans="1:12" ht="15.75">
      <c r="A796" s="518" t="s">
        <v>5685</v>
      </c>
      <c r="B796" s="518" t="s">
        <v>5686</v>
      </c>
      <c r="C796" s="518" t="s">
        <v>5984</v>
      </c>
      <c r="D796" s="518" t="s">
        <v>21304</v>
      </c>
      <c r="E796" s="519" t="s">
        <v>144</v>
      </c>
      <c r="F796" s="518" t="s">
        <v>144</v>
      </c>
      <c r="G796" s="518" t="s">
        <v>21479</v>
      </c>
      <c r="H796" s="518" t="s">
        <v>6119</v>
      </c>
      <c r="I796" s="518" t="s">
        <v>5986</v>
      </c>
      <c r="J796" s="518" t="s">
        <v>5884</v>
      </c>
      <c r="K796" s="519" t="s">
        <v>21480</v>
      </c>
      <c r="L796" s="518" t="s">
        <v>5433</v>
      </c>
    </row>
    <row r="797" spans="1:12" ht="15.75">
      <c r="A797" s="518" t="s">
        <v>5685</v>
      </c>
      <c r="B797" s="518" t="s">
        <v>5686</v>
      </c>
      <c r="C797" s="518" t="s">
        <v>5984</v>
      </c>
      <c r="D797" s="518" t="s">
        <v>21304</v>
      </c>
      <c r="E797" s="519" t="s">
        <v>144</v>
      </c>
      <c r="F797" s="518" t="s">
        <v>144</v>
      </c>
      <c r="G797" s="518" t="s">
        <v>21481</v>
      </c>
      <c r="H797" s="518" t="s">
        <v>6120</v>
      </c>
      <c r="I797" s="518" t="s">
        <v>5986</v>
      </c>
      <c r="J797" s="518" t="s">
        <v>5503</v>
      </c>
      <c r="K797" s="519" t="s">
        <v>17176</v>
      </c>
      <c r="L797" s="518" t="s">
        <v>5433</v>
      </c>
    </row>
    <row r="798" spans="1:12" ht="15.75">
      <c r="A798" s="518" t="s">
        <v>5685</v>
      </c>
      <c r="B798" s="518" t="s">
        <v>5686</v>
      </c>
      <c r="C798" s="518" t="s">
        <v>5984</v>
      </c>
      <c r="D798" s="518" t="s">
        <v>21304</v>
      </c>
      <c r="E798" s="519" t="s">
        <v>144</v>
      </c>
      <c r="F798" s="518" t="s">
        <v>144</v>
      </c>
      <c r="G798" s="518" t="s">
        <v>21482</v>
      </c>
      <c r="H798" s="518" t="s">
        <v>6121</v>
      </c>
      <c r="I798" s="518" t="s">
        <v>5986</v>
      </c>
      <c r="J798" s="518" t="s">
        <v>5432</v>
      </c>
      <c r="K798" s="519" t="s">
        <v>21483</v>
      </c>
      <c r="L798" s="518" t="s">
        <v>5433</v>
      </c>
    </row>
    <row r="799" spans="1:12" ht="15.75">
      <c r="A799" s="518" t="s">
        <v>5685</v>
      </c>
      <c r="B799" s="518" t="s">
        <v>5686</v>
      </c>
      <c r="C799" s="518" t="s">
        <v>5984</v>
      </c>
      <c r="D799" s="518" t="s">
        <v>21304</v>
      </c>
      <c r="E799" s="519" t="s">
        <v>144</v>
      </c>
      <c r="F799" s="518" t="s">
        <v>144</v>
      </c>
      <c r="G799" s="518" t="s">
        <v>21484</v>
      </c>
      <c r="H799" s="518" t="s">
        <v>6122</v>
      </c>
      <c r="I799" s="518" t="s">
        <v>5986</v>
      </c>
      <c r="J799" s="518" t="s">
        <v>5432</v>
      </c>
      <c r="K799" s="519" t="s">
        <v>13652</v>
      </c>
      <c r="L799" s="518" t="s">
        <v>5433</v>
      </c>
    </row>
    <row r="800" spans="1:12" ht="15.75">
      <c r="A800" s="518" t="s">
        <v>5685</v>
      </c>
      <c r="B800" s="518" t="s">
        <v>5686</v>
      </c>
      <c r="C800" s="518" t="s">
        <v>5984</v>
      </c>
      <c r="D800" s="518" t="s">
        <v>21304</v>
      </c>
      <c r="E800" s="519" t="s">
        <v>144</v>
      </c>
      <c r="F800" s="518" t="s">
        <v>144</v>
      </c>
      <c r="G800" s="518" t="s">
        <v>21485</v>
      </c>
      <c r="H800" s="518" t="s">
        <v>6123</v>
      </c>
      <c r="I800" s="518" t="s">
        <v>5986</v>
      </c>
      <c r="J800" s="518" t="s">
        <v>5432</v>
      </c>
      <c r="K800" s="519" t="s">
        <v>21486</v>
      </c>
      <c r="L800" s="518" t="s">
        <v>5433</v>
      </c>
    </row>
    <row r="801" spans="1:12" ht="15.75">
      <c r="A801" s="518" t="s">
        <v>5685</v>
      </c>
      <c r="B801" s="518" t="s">
        <v>5686</v>
      </c>
      <c r="C801" s="518" t="s">
        <v>5984</v>
      </c>
      <c r="D801" s="518" t="s">
        <v>21304</v>
      </c>
      <c r="E801" s="519" t="s">
        <v>144</v>
      </c>
      <c r="F801" s="518" t="s">
        <v>144</v>
      </c>
      <c r="G801" s="518" t="s">
        <v>21487</v>
      </c>
      <c r="H801" s="518" t="s">
        <v>6124</v>
      </c>
      <c r="I801" s="518" t="s">
        <v>5986</v>
      </c>
      <c r="J801" s="518" t="s">
        <v>5884</v>
      </c>
      <c r="K801" s="519" t="s">
        <v>32287</v>
      </c>
      <c r="L801" s="518" t="s">
        <v>5433</v>
      </c>
    </row>
    <row r="802" spans="1:12" ht="15.75">
      <c r="A802" s="518" t="s">
        <v>5685</v>
      </c>
      <c r="B802" s="518" t="s">
        <v>5686</v>
      </c>
      <c r="C802" s="518" t="s">
        <v>5984</v>
      </c>
      <c r="D802" s="518" t="s">
        <v>21304</v>
      </c>
      <c r="E802" s="519" t="s">
        <v>144</v>
      </c>
      <c r="F802" s="518" t="s">
        <v>144</v>
      </c>
      <c r="G802" s="518" t="s">
        <v>21488</v>
      </c>
      <c r="H802" s="518" t="s">
        <v>6125</v>
      </c>
      <c r="I802" s="518" t="s">
        <v>5986</v>
      </c>
      <c r="J802" s="518" t="s">
        <v>5432</v>
      </c>
      <c r="K802" s="519" t="s">
        <v>19896</v>
      </c>
      <c r="L802" s="518" t="s">
        <v>5433</v>
      </c>
    </row>
    <row r="803" spans="1:12" ht="15.75">
      <c r="A803" s="518" t="s">
        <v>5685</v>
      </c>
      <c r="B803" s="518" t="s">
        <v>5686</v>
      </c>
      <c r="C803" s="518" t="s">
        <v>5984</v>
      </c>
      <c r="D803" s="518" t="s">
        <v>21304</v>
      </c>
      <c r="E803" s="519" t="s">
        <v>144</v>
      </c>
      <c r="F803" s="518" t="s">
        <v>144</v>
      </c>
      <c r="G803" s="518" t="s">
        <v>21490</v>
      </c>
      <c r="H803" s="518" t="s">
        <v>6126</v>
      </c>
      <c r="I803" s="518" t="s">
        <v>5986</v>
      </c>
      <c r="J803" s="518" t="s">
        <v>5432</v>
      </c>
      <c r="K803" s="519" t="s">
        <v>14282</v>
      </c>
      <c r="L803" s="518" t="s">
        <v>5433</v>
      </c>
    </row>
    <row r="804" spans="1:12" ht="15.75">
      <c r="A804" s="518" t="s">
        <v>5685</v>
      </c>
      <c r="B804" s="518" t="s">
        <v>5686</v>
      </c>
      <c r="C804" s="518" t="s">
        <v>5984</v>
      </c>
      <c r="D804" s="518" t="s">
        <v>21304</v>
      </c>
      <c r="E804" s="519" t="s">
        <v>144</v>
      </c>
      <c r="F804" s="518" t="s">
        <v>144</v>
      </c>
      <c r="G804" s="518" t="s">
        <v>21492</v>
      </c>
      <c r="H804" s="518" t="s">
        <v>6127</v>
      </c>
      <c r="I804" s="518" t="s">
        <v>5986</v>
      </c>
      <c r="J804" s="518" t="s">
        <v>5432</v>
      </c>
      <c r="K804" s="519" t="s">
        <v>32288</v>
      </c>
      <c r="L804" s="518" t="s">
        <v>5433</v>
      </c>
    </row>
    <row r="805" spans="1:12" ht="15.75">
      <c r="A805" s="518" t="s">
        <v>5685</v>
      </c>
      <c r="B805" s="518" t="s">
        <v>5686</v>
      </c>
      <c r="C805" s="518" t="s">
        <v>5984</v>
      </c>
      <c r="D805" s="518" t="s">
        <v>21304</v>
      </c>
      <c r="E805" s="519" t="s">
        <v>144</v>
      </c>
      <c r="F805" s="518" t="s">
        <v>144</v>
      </c>
      <c r="G805" s="518" t="s">
        <v>21493</v>
      </c>
      <c r="H805" s="518" t="s">
        <v>6128</v>
      </c>
      <c r="I805" s="518" t="s">
        <v>5986</v>
      </c>
      <c r="J805" s="518" t="s">
        <v>5884</v>
      </c>
      <c r="K805" s="519" t="s">
        <v>29323</v>
      </c>
      <c r="L805" s="518" t="s">
        <v>5433</v>
      </c>
    </row>
    <row r="806" spans="1:12" ht="15.75">
      <c r="A806" s="518" t="s">
        <v>5685</v>
      </c>
      <c r="B806" s="518" t="s">
        <v>5686</v>
      </c>
      <c r="C806" s="518" t="s">
        <v>5984</v>
      </c>
      <c r="D806" s="518" t="s">
        <v>21304</v>
      </c>
      <c r="E806" s="519" t="s">
        <v>144</v>
      </c>
      <c r="F806" s="518" t="s">
        <v>144</v>
      </c>
      <c r="G806" s="518" t="s">
        <v>21494</v>
      </c>
      <c r="H806" s="518" t="s">
        <v>6129</v>
      </c>
      <c r="I806" s="518" t="s">
        <v>5986</v>
      </c>
      <c r="J806" s="518" t="s">
        <v>5432</v>
      </c>
      <c r="K806" s="519" t="s">
        <v>15416</v>
      </c>
      <c r="L806" s="518" t="s">
        <v>5433</v>
      </c>
    </row>
    <row r="807" spans="1:12" ht="15.75">
      <c r="A807" s="518" t="s">
        <v>5685</v>
      </c>
      <c r="B807" s="518" t="s">
        <v>5686</v>
      </c>
      <c r="C807" s="518" t="s">
        <v>5984</v>
      </c>
      <c r="D807" s="518" t="s">
        <v>21304</v>
      </c>
      <c r="E807" s="519" t="s">
        <v>144</v>
      </c>
      <c r="F807" s="518" t="s">
        <v>144</v>
      </c>
      <c r="G807" s="518" t="s">
        <v>21496</v>
      </c>
      <c r="H807" s="518" t="s">
        <v>6130</v>
      </c>
      <c r="I807" s="518" t="s">
        <v>5986</v>
      </c>
      <c r="J807" s="518" t="s">
        <v>5432</v>
      </c>
      <c r="K807" s="519" t="s">
        <v>32289</v>
      </c>
      <c r="L807" s="518" t="s">
        <v>5433</v>
      </c>
    </row>
    <row r="808" spans="1:12" ht="15.75">
      <c r="A808" s="518" t="s">
        <v>5685</v>
      </c>
      <c r="B808" s="518" t="s">
        <v>5686</v>
      </c>
      <c r="C808" s="518" t="s">
        <v>5984</v>
      </c>
      <c r="D808" s="518" t="s">
        <v>21304</v>
      </c>
      <c r="E808" s="519" t="s">
        <v>144</v>
      </c>
      <c r="F808" s="518" t="s">
        <v>144</v>
      </c>
      <c r="G808" s="518" t="s">
        <v>21497</v>
      </c>
      <c r="H808" s="518" t="s">
        <v>6131</v>
      </c>
      <c r="I808" s="518" t="s">
        <v>5986</v>
      </c>
      <c r="J808" s="518" t="s">
        <v>5503</v>
      </c>
      <c r="K808" s="519" t="s">
        <v>17715</v>
      </c>
      <c r="L808" s="518" t="s">
        <v>5433</v>
      </c>
    </row>
    <row r="809" spans="1:12" ht="15.75">
      <c r="A809" s="518" t="s">
        <v>5685</v>
      </c>
      <c r="B809" s="518" t="s">
        <v>5686</v>
      </c>
      <c r="C809" s="518" t="s">
        <v>5984</v>
      </c>
      <c r="D809" s="518" t="s">
        <v>21304</v>
      </c>
      <c r="E809" s="519" t="s">
        <v>144</v>
      </c>
      <c r="F809" s="518" t="s">
        <v>144</v>
      </c>
      <c r="G809" s="518" t="s">
        <v>21498</v>
      </c>
      <c r="H809" s="518" t="s">
        <v>6132</v>
      </c>
      <c r="I809" s="518" t="s">
        <v>5986</v>
      </c>
      <c r="J809" s="518" t="s">
        <v>5503</v>
      </c>
      <c r="K809" s="519" t="s">
        <v>21266</v>
      </c>
      <c r="L809" s="518" t="s">
        <v>5433</v>
      </c>
    </row>
    <row r="810" spans="1:12" ht="15.75">
      <c r="A810" s="518" t="s">
        <v>5685</v>
      </c>
      <c r="B810" s="518" t="s">
        <v>5686</v>
      </c>
      <c r="C810" s="518" t="s">
        <v>5984</v>
      </c>
      <c r="D810" s="518" t="s">
        <v>21304</v>
      </c>
      <c r="E810" s="519" t="s">
        <v>144</v>
      </c>
      <c r="F810" s="518" t="s">
        <v>144</v>
      </c>
      <c r="G810" s="518" t="s">
        <v>21499</v>
      </c>
      <c r="H810" s="518" t="s">
        <v>6133</v>
      </c>
      <c r="I810" s="518" t="s">
        <v>5986</v>
      </c>
      <c r="J810" s="518" t="s">
        <v>5432</v>
      </c>
      <c r="K810" s="519" t="s">
        <v>13172</v>
      </c>
      <c r="L810" s="518" t="s">
        <v>5433</v>
      </c>
    </row>
    <row r="811" spans="1:12" ht="15.75">
      <c r="A811" s="518" t="s">
        <v>5685</v>
      </c>
      <c r="B811" s="518" t="s">
        <v>5686</v>
      </c>
      <c r="C811" s="518" t="s">
        <v>5984</v>
      </c>
      <c r="D811" s="518" t="s">
        <v>21304</v>
      </c>
      <c r="E811" s="519" t="s">
        <v>144</v>
      </c>
      <c r="F811" s="518" t="s">
        <v>144</v>
      </c>
      <c r="G811" s="518" t="s">
        <v>21500</v>
      </c>
      <c r="H811" s="518" t="s">
        <v>6134</v>
      </c>
      <c r="I811" s="518" t="s">
        <v>5986</v>
      </c>
      <c r="J811" s="518" t="s">
        <v>5432</v>
      </c>
      <c r="K811" s="519" t="s">
        <v>17782</v>
      </c>
      <c r="L811" s="518" t="s">
        <v>5433</v>
      </c>
    </row>
    <row r="812" spans="1:12" ht="15.75">
      <c r="A812" s="518" t="s">
        <v>5685</v>
      </c>
      <c r="B812" s="518" t="s">
        <v>5686</v>
      </c>
      <c r="C812" s="518" t="s">
        <v>5984</v>
      </c>
      <c r="D812" s="518" t="s">
        <v>21304</v>
      </c>
      <c r="E812" s="519" t="s">
        <v>144</v>
      </c>
      <c r="F812" s="518" t="s">
        <v>144</v>
      </c>
      <c r="G812" s="518" t="s">
        <v>21501</v>
      </c>
      <c r="H812" s="518" t="s">
        <v>6135</v>
      </c>
      <c r="I812" s="518" t="s">
        <v>5986</v>
      </c>
      <c r="J812" s="518" t="s">
        <v>5432</v>
      </c>
      <c r="K812" s="519" t="s">
        <v>16760</v>
      </c>
      <c r="L812" s="518" t="s">
        <v>5433</v>
      </c>
    </row>
    <row r="813" spans="1:12" ht="15.75">
      <c r="A813" s="518" t="s">
        <v>5685</v>
      </c>
      <c r="B813" s="518" t="s">
        <v>5686</v>
      </c>
      <c r="C813" s="518" t="s">
        <v>5984</v>
      </c>
      <c r="D813" s="518" t="s">
        <v>21304</v>
      </c>
      <c r="E813" s="519" t="s">
        <v>144</v>
      </c>
      <c r="F813" s="518" t="s">
        <v>144</v>
      </c>
      <c r="G813" s="518" t="s">
        <v>21502</v>
      </c>
      <c r="H813" s="518" t="s">
        <v>6136</v>
      </c>
      <c r="I813" s="518" t="s">
        <v>5986</v>
      </c>
      <c r="J813" s="518" t="s">
        <v>5432</v>
      </c>
      <c r="K813" s="519" t="s">
        <v>14260</v>
      </c>
      <c r="L813" s="518" t="s">
        <v>5433</v>
      </c>
    </row>
    <row r="814" spans="1:12" ht="15.75">
      <c r="A814" s="518" t="s">
        <v>5685</v>
      </c>
      <c r="B814" s="518" t="s">
        <v>5686</v>
      </c>
      <c r="C814" s="518" t="s">
        <v>5984</v>
      </c>
      <c r="D814" s="518" t="s">
        <v>21304</v>
      </c>
      <c r="E814" s="519" t="s">
        <v>144</v>
      </c>
      <c r="F814" s="518" t="s">
        <v>144</v>
      </c>
      <c r="G814" s="518" t="s">
        <v>21503</v>
      </c>
      <c r="H814" s="518" t="s">
        <v>6137</v>
      </c>
      <c r="I814" s="518" t="s">
        <v>5986</v>
      </c>
      <c r="J814" s="518" t="s">
        <v>5432</v>
      </c>
      <c r="K814" s="519" t="s">
        <v>21504</v>
      </c>
      <c r="L814" s="518" t="s">
        <v>5433</v>
      </c>
    </row>
    <row r="815" spans="1:12" ht="15.75">
      <c r="A815" s="518" t="s">
        <v>5685</v>
      </c>
      <c r="B815" s="518" t="s">
        <v>5686</v>
      </c>
      <c r="C815" s="518" t="s">
        <v>5984</v>
      </c>
      <c r="D815" s="518" t="s">
        <v>21304</v>
      </c>
      <c r="E815" s="519" t="s">
        <v>144</v>
      </c>
      <c r="F815" s="518" t="s">
        <v>144</v>
      </c>
      <c r="G815" s="518" t="s">
        <v>21505</v>
      </c>
      <c r="H815" s="518" t="s">
        <v>6138</v>
      </c>
      <c r="I815" s="518" t="s">
        <v>5986</v>
      </c>
      <c r="J815" s="518" t="s">
        <v>5432</v>
      </c>
      <c r="K815" s="519" t="s">
        <v>20459</v>
      </c>
      <c r="L815" s="518" t="s">
        <v>5433</v>
      </c>
    </row>
    <row r="816" spans="1:12" ht="15.75">
      <c r="A816" s="518" t="s">
        <v>5685</v>
      </c>
      <c r="B816" s="518" t="s">
        <v>5686</v>
      </c>
      <c r="C816" s="518" t="s">
        <v>5984</v>
      </c>
      <c r="D816" s="518" t="s">
        <v>21304</v>
      </c>
      <c r="E816" s="519" t="s">
        <v>144</v>
      </c>
      <c r="F816" s="518" t="s">
        <v>144</v>
      </c>
      <c r="G816" s="518" t="s">
        <v>21506</v>
      </c>
      <c r="H816" s="518" t="s">
        <v>6139</v>
      </c>
      <c r="I816" s="518" t="s">
        <v>5986</v>
      </c>
      <c r="J816" s="518" t="s">
        <v>5432</v>
      </c>
      <c r="K816" s="519" t="s">
        <v>21507</v>
      </c>
      <c r="L816" s="518" t="s">
        <v>5433</v>
      </c>
    </row>
    <row r="817" spans="1:12" ht="15.75">
      <c r="A817" s="518" t="s">
        <v>5685</v>
      </c>
      <c r="B817" s="518" t="s">
        <v>5686</v>
      </c>
      <c r="C817" s="518" t="s">
        <v>5984</v>
      </c>
      <c r="D817" s="518" t="s">
        <v>21304</v>
      </c>
      <c r="E817" s="519" t="s">
        <v>144</v>
      </c>
      <c r="F817" s="518" t="s">
        <v>144</v>
      </c>
      <c r="G817" s="518" t="s">
        <v>21508</v>
      </c>
      <c r="H817" s="518" t="s">
        <v>6140</v>
      </c>
      <c r="I817" s="518" t="s">
        <v>5986</v>
      </c>
      <c r="J817" s="518" t="s">
        <v>5432</v>
      </c>
      <c r="K817" s="519" t="s">
        <v>21509</v>
      </c>
      <c r="L817" s="518" t="s">
        <v>5433</v>
      </c>
    </row>
    <row r="818" spans="1:12" ht="15.75">
      <c r="A818" s="518" t="s">
        <v>5685</v>
      </c>
      <c r="B818" s="518" t="s">
        <v>5686</v>
      </c>
      <c r="C818" s="518" t="s">
        <v>5984</v>
      </c>
      <c r="D818" s="518" t="s">
        <v>21304</v>
      </c>
      <c r="E818" s="519" t="s">
        <v>144</v>
      </c>
      <c r="F818" s="518" t="s">
        <v>144</v>
      </c>
      <c r="G818" s="518" t="s">
        <v>21510</v>
      </c>
      <c r="H818" s="518" t="s">
        <v>6141</v>
      </c>
      <c r="I818" s="518" t="s">
        <v>5986</v>
      </c>
      <c r="J818" s="518" t="s">
        <v>5432</v>
      </c>
      <c r="K818" s="519" t="s">
        <v>21511</v>
      </c>
      <c r="L818" s="518" t="s">
        <v>5433</v>
      </c>
    </row>
    <row r="819" spans="1:12" ht="15.75">
      <c r="A819" s="518" t="s">
        <v>5685</v>
      </c>
      <c r="B819" s="518" t="s">
        <v>5686</v>
      </c>
      <c r="C819" s="518" t="s">
        <v>5984</v>
      </c>
      <c r="D819" s="518" t="s">
        <v>21304</v>
      </c>
      <c r="E819" s="519" t="s">
        <v>144</v>
      </c>
      <c r="F819" s="518" t="s">
        <v>144</v>
      </c>
      <c r="G819" s="518" t="s">
        <v>21512</v>
      </c>
      <c r="H819" s="518" t="s">
        <v>6142</v>
      </c>
      <c r="I819" s="518" t="s">
        <v>5986</v>
      </c>
      <c r="J819" s="518" t="s">
        <v>5884</v>
      </c>
      <c r="K819" s="519" t="s">
        <v>32290</v>
      </c>
      <c r="L819" s="518" t="s">
        <v>5433</v>
      </c>
    </row>
    <row r="820" spans="1:12" ht="15.75">
      <c r="A820" s="518" t="s">
        <v>5685</v>
      </c>
      <c r="B820" s="518" t="s">
        <v>5686</v>
      </c>
      <c r="C820" s="518" t="s">
        <v>5984</v>
      </c>
      <c r="D820" s="518" t="s">
        <v>21304</v>
      </c>
      <c r="E820" s="519" t="s">
        <v>144</v>
      </c>
      <c r="F820" s="518" t="s">
        <v>144</v>
      </c>
      <c r="G820" s="518" t="s">
        <v>21513</v>
      </c>
      <c r="H820" s="518" t="s">
        <v>6143</v>
      </c>
      <c r="I820" s="518" t="s">
        <v>5986</v>
      </c>
      <c r="J820" s="518" t="s">
        <v>5432</v>
      </c>
      <c r="K820" s="519" t="s">
        <v>32291</v>
      </c>
      <c r="L820" s="518" t="s">
        <v>5433</v>
      </c>
    </row>
    <row r="821" spans="1:12" ht="15.75">
      <c r="A821" s="518" t="s">
        <v>5685</v>
      </c>
      <c r="B821" s="518" t="s">
        <v>5686</v>
      </c>
      <c r="C821" s="518" t="s">
        <v>5984</v>
      </c>
      <c r="D821" s="518" t="s">
        <v>21304</v>
      </c>
      <c r="E821" s="519" t="s">
        <v>144</v>
      </c>
      <c r="F821" s="518" t="s">
        <v>144</v>
      </c>
      <c r="G821" s="518" t="s">
        <v>21514</v>
      </c>
      <c r="H821" s="518" t="s">
        <v>6144</v>
      </c>
      <c r="I821" s="518" t="s">
        <v>5986</v>
      </c>
      <c r="J821" s="518" t="s">
        <v>5432</v>
      </c>
      <c r="K821" s="519" t="s">
        <v>12961</v>
      </c>
      <c r="L821" s="518" t="s">
        <v>5433</v>
      </c>
    </row>
    <row r="822" spans="1:12" ht="15.75">
      <c r="A822" s="518" t="s">
        <v>5685</v>
      </c>
      <c r="B822" s="518" t="s">
        <v>5686</v>
      </c>
      <c r="C822" s="518" t="s">
        <v>5984</v>
      </c>
      <c r="D822" s="518" t="s">
        <v>21304</v>
      </c>
      <c r="E822" s="519" t="s">
        <v>144</v>
      </c>
      <c r="F822" s="518" t="s">
        <v>144</v>
      </c>
      <c r="G822" s="518" t="s">
        <v>21515</v>
      </c>
      <c r="H822" s="518" t="s">
        <v>6145</v>
      </c>
      <c r="I822" s="518" t="s">
        <v>5986</v>
      </c>
      <c r="J822" s="518" t="s">
        <v>5432</v>
      </c>
      <c r="K822" s="519" t="s">
        <v>15574</v>
      </c>
      <c r="L822" s="518" t="s">
        <v>5433</v>
      </c>
    </row>
    <row r="823" spans="1:12" ht="15.75">
      <c r="A823" s="518" t="s">
        <v>5685</v>
      </c>
      <c r="B823" s="518" t="s">
        <v>5686</v>
      </c>
      <c r="C823" s="518" t="s">
        <v>5984</v>
      </c>
      <c r="D823" s="518" t="s">
        <v>21304</v>
      </c>
      <c r="E823" s="519" t="s">
        <v>144</v>
      </c>
      <c r="F823" s="518" t="s">
        <v>144</v>
      </c>
      <c r="G823" s="518" t="s">
        <v>21516</v>
      </c>
      <c r="H823" s="518" t="s">
        <v>6146</v>
      </c>
      <c r="I823" s="518" t="s">
        <v>5986</v>
      </c>
      <c r="J823" s="518" t="s">
        <v>5432</v>
      </c>
      <c r="K823" s="519" t="s">
        <v>14829</v>
      </c>
      <c r="L823" s="518" t="s">
        <v>5433</v>
      </c>
    </row>
    <row r="824" spans="1:12" ht="15.75">
      <c r="A824" s="518" t="s">
        <v>5685</v>
      </c>
      <c r="B824" s="518" t="s">
        <v>5686</v>
      </c>
      <c r="C824" s="518" t="s">
        <v>5984</v>
      </c>
      <c r="D824" s="518" t="s">
        <v>21304</v>
      </c>
      <c r="E824" s="519" t="s">
        <v>144</v>
      </c>
      <c r="F824" s="518" t="s">
        <v>144</v>
      </c>
      <c r="G824" s="518" t="s">
        <v>21517</v>
      </c>
      <c r="H824" s="518" t="s">
        <v>6147</v>
      </c>
      <c r="I824" s="518" t="s">
        <v>5986</v>
      </c>
      <c r="J824" s="518" t="s">
        <v>5432</v>
      </c>
      <c r="K824" s="519" t="s">
        <v>32292</v>
      </c>
      <c r="L824" s="518" t="s">
        <v>5433</v>
      </c>
    </row>
    <row r="825" spans="1:12" ht="15.75">
      <c r="A825" s="518" t="s">
        <v>5685</v>
      </c>
      <c r="B825" s="518" t="s">
        <v>5686</v>
      </c>
      <c r="C825" s="518" t="s">
        <v>5984</v>
      </c>
      <c r="D825" s="518" t="s">
        <v>21304</v>
      </c>
      <c r="E825" s="519" t="s">
        <v>144</v>
      </c>
      <c r="F825" s="518" t="s">
        <v>144</v>
      </c>
      <c r="G825" s="518" t="s">
        <v>21518</v>
      </c>
      <c r="H825" s="518" t="s">
        <v>6148</v>
      </c>
      <c r="I825" s="518" t="s">
        <v>5986</v>
      </c>
      <c r="J825" s="518" t="s">
        <v>5432</v>
      </c>
      <c r="K825" s="519" t="s">
        <v>18683</v>
      </c>
      <c r="L825" s="518" t="s">
        <v>5433</v>
      </c>
    </row>
    <row r="826" spans="1:12" ht="15.75">
      <c r="A826" s="518" t="s">
        <v>5685</v>
      </c>
      <c r="B826" s="518" t="s">
        <v>5686</v>
      </c>
      <c r="C826" s="518" t="s">
        <v>5984</v>
      </c>
      <c r="D826" s="518" t="s">
        <v>21304</v>
      </c>
      <c r="E826" s="519" t="s">
        <v>144</v>
      </c>
      <c r="F826" s="518" t="s">
        <v>144</v>
      </c>
      <c r="G826" s="518" t="s">
        <v>21519</v>
      </c>
      <c r="H826" s="518" t="s">
        <v>6149</v>
      </c>
      <c r="I826" s="518" t="s">
        <v>5986</v>
      </c>
      <c r="J826" s="518" t="s">
        <v>5432</v>
      </c>
      <c r="K826" s="519" t="s">
        <v>13416</v>
      </c>
      <c r="L826" s="518" t="s">
        <v>5433</v>
      </c>
    </row>
    <row r="827" spans="1:12" ht="15.75">
      <c r="A827" s="518" t="s">
        <v>5685</v>
      </c>
      <c r="B827" s="518" t="s">
        <v>5686</v>
      </c>
      <c r="C827" s="518" t="s">
        <v>5984</v>
      </c>
      <c r="D827" s="518" t="s">
        <v>21304</v>
      </c>
      <c r="E827" s="519" t="s">
        <v>144</v>
      </c>
      <c r="F827" s="518" t="s">
        <v>144</v>
      </c>
      <c r="G827" s="518" t="s">
        <v>21521</v>
      </c>
      <c r="H827" s="518" t="s">
        <v>6150</v>
      </c>
      <c r="I827" s="518" t="s">
        <v>5986</v>
      </c>
      <c r="J827" s="518" t="s">
        <v>5432</v>
      </c>
      <c r="K827" s="519" t="s">
        <v>13638</v>
      </c>
      <c r="L827" s="518" t="s">
        <v>5433</v>
      </c>
    </row>
    <row r="828" spans="1:12" ht="15.75">
      <c r="A828" s="518" t="s">
        <v>5685</v>
      </c>
      <c r="B828" s="518" t="s">
        <v>5686</v>
      </c>
      <c r="C828" s="518" t="s">
        <v>5984</v>
      </c>
      <c r="D828" s="518" t="s">
        <v>21304</v>
      </c>
      <c r="E828" s="519" t="s">
        <v>144</v>
      </c>
      <c r="F828" s="518" t="s">
        <v>144</v>
      </c>
      <c r="G828" s="518" t="s">
        <v>21523</v>
      </c>
      <c r="H828" s="518" t="s">
        <v>6151</v>
      </c>
      <c r="I828" s="518" t="s">
        <v>5986</v>
      </c>
      <c r="J828" s="518" t="s">
        <v>5432</v>
      </c>
      <c r="K828" s="519" t="s">
        <v>32293</v>
      </c>
      <c r="L828" s="518" t="s">
        <v>5433</v>
      </c>
    </row>
    <row r="829" spans="1:12" ht="15.75">
      <c r="A829" s="518" t="s">
        <v>5685</v>
      </c>
      <c r="B829" s="518" t="s">
        <v>5686</v>
      </c>
      <c r="C829" s="518" t="s">
        <v>5984</v>
      </c>
      <c r="D829" s="518" t="s">
        <v>21304</v>
      </c>
      <c r="E829" s="519" t="s">
        <v>144</v>
      </c>
      <c r="F829" s="518" t="s">
        <v>144</v>
      </c>
      <c r="G829" s="518" t="s">
        <v>21524</v>
      </c>
      <c r="H829" s="518" t="s">
        <v>6152</v>
      </c>
      <c r="I829" s="518" t="s">
        <v>5986</v>
      </c>
      <c r="J829" s="518" t="s">
        <v>5432</v>
      </c>
      <c r="K829" s="519" t="s">
        <v>18830</v>
      </c>
      <c r="L829" s="518" t="s">
        <v>5433</v>
      </c>
    </row>
    <row r="830" spans="1:12" ht="15.75">
      <c r="A830" s="518" t="s">
        <v>5685</v>
      </c>
      <c r="B830" s="518" t="s">
        <v>5686</v>
      </c>
      <c r="C830" s="518" t="s">
        <v>5984</v>
      </c>
      <c r="D830" s="518" t="s">
        <v>21304</v>
      </c>
      <c r="E830" s="519" t="s">
        <v>144</v>
      </c>
      <c r="F830" s="518" t="s">
        <v>144</v>
      </c>
      <c r="G830" s="518" t="s">
        <v>21525</v>
      </c>
      <c r="H830" s="518" t="s">
        <v>6153</v>
      </c>
      <c r="I830" s="518" t="s">
        <v>5986</v>
      </c>
      <c r="J830" s="518" t="s">
        <v>5432</v>
      </c>
      <c r="K830" s="519" t="s">
        <v>14903</v>
      </c>
      <c r="L830" s="518" t="s">
        <v>5433</v>
      </c>
    </row>
    <row r="831" spans="1:12" ht="15.75">
      <c r="A831" s="518" t="s">
        <v>5685</v>
      </c>
      <c r="B831" s="518" t="s">
        <v>5686</v>
      </c>
      <c r="C831" s="518" t="s">
        <v>5984</v>
      </c>
      <c r="D831" s="518" t="s">
        <v>21304</v>
      </c>
      <c r="E831" s="519" t="s">
        <v>144</v>
      </c>
      <c r="F831" s="518" t="s">
        <v>144</v>
      </c>
      <c r="G831" s="518" t="s">
        <v>21526</v>
      </c>
      <c r="H831" s="518" t="s">
        <v>6154</v>
      </c>
      <c r="I831" s="518" t="s">
        <v>5986</v>
      </c>
      <c r="J831" s="518" t="s">
        <v>5432</v>
      </c>
      <c r="K831" s="519" t="s">
        <v>21371</v>
      </c>
      <c r="L831" s="518" t="s">
        <v>5433</v>
      </c>
    </row>
    <row r="832" spans="1:12" ht="15.75">
      <c r="A832" s="518" t="s">
        <v>5685</v>
      </c>
      <c r="B832" s="518" t="s">
        <v>5686</v>
      </c>
      <c r="C832" s="518" t="s">
        <v>5984</v>
      </c>
      <c r="D832" s="518" t="s">
        <v>21304</v>
      </c>
      <c r="E832" s="519" t="s">
        <v>144</v>
      </c>
      <c r="F832" s="518" t="s">
        <v>144</v>
      </c>
      <c r="G832" s="518" t="s">
        <v>21527</v>
      </c>
      <c r="H832" s="518" t="s">
        <v>6155</v>
      </c>
      <c r="I832" s="518" t="s">
        <v>5986</v>
      </c>
      <c r="J832" s="518" t="s">
        <v>5432</v>
      </c>
      <c r="K832" s="519" t="s">
        <v>17124</v>
      </c>
      <c r="L832" s="518" t="s">
        <v>5433</v>
      </c>
    </row>
    <row r="833" spans="1:12" ht="15.75">
      <c r="A833" s="518" t="s">
        <v>5685</v>
      </c>
      <c r="B833" s="518" t="s">
        <v>5686</v>
      </c>
      <c r="C833" s="518" t="s">
        <v>5984</v>
      </c>
      <c r="D833" s="518" t="s">
        <v>21304</v>
      </c>
      <c r="E833" s="519" t="s">
        <v>144</v>
      </c>
      <c r="F833" s="518" t="s">
        <v>144</v>
      </c>
      <c r="G833" s="518" t="s">
        <v>21529</v>
      </c>
      <c r="H833" s="518" t="s">
        <v>6156</v>
      </c>
      <c r="I833" s="518" t="s">
        <v>5986</v>
      </c>
      <c r="J833" s="518" t="s">
        <v>5432</v>
      </c>
      <c r="K833" s="519" t="s">
        <v>12697</v>
      </c>
      <c r="L833" s="518" t="s">
        <v>5433</v>
      </c>
    </row>
    <row r="834" spans="1:12" ht="15.75">
      <c r="A834" s="518" t="s">
        <v>5685</v>
      </c>
      <c r="B834" s="518" t="s">
        <v>5686</v>
      </c>
      <c r="C834" s="518" t="s">
        <v>5984</v>
      </c>
      <c r="D834" s="518" t="s">
        <v>21304</v>
      </c>
      <c r="E834" s="519" t="s">
        <v>144</v>
      </c>
      <c r="F834" s="518" t="s">
        <v>144</v>
      </c>
      <c r="G834" s="518" t="s">
        <v>21531</v>
      </c>
      <c r="H834" s="518" t="s">
        <v>6157</v>
      </c>
      <c r="I834" s="518" t="s">
        <v>5986</v>
      </c>
      <c r="J834" s="518" t="s">
        <v>5432</v>
      </c>
      <c r="K834" s="519" t="s">
        <v>13018</v>
      </c>
      <c r="L834" s="518" t="s">
        <v>5433</v>
      </c>
    </row>
    <row r="835" spans="1:12" ht="15.75">
      <c r="A835" s="518" t="s">
        <v>5685</v>
      </c>
      <c r="B835" s="518" t="s">
        <v>5686</v>
      </c>
      <c r="C835" s="518" t="s">
        <v>5984</v>
      </c>
      <c r="D835" s="518" t="s">
        <v>21304</v>
      </c>
      <c r="E835" s="519" t="s">
        <v>144</v>
      </c>
      <c r="F835" s="518" t="s">
        <v>144</v>
      </c>
      <c r="G835" s="518" t="s">
        <v>21532</v>
      </c>
      <c r="H835" s="518" t="s">
        <v>6158</v>
      </c>
      <c r="I835" s="518" t="s">
        <v>5986</v>
      </c>
      <c r="J835" s="518" t="s">
        <v>5884</v>
      </c>
      <c r="K835" s="519" t="s">
        <v>32294</v>
      </c>
      <c r="L835" s="518" t="s">
        <v>5433</v>
      </c>
    </row>
    <row r="836" spans="1:12" ht="15.75">
      <c r="A836" s="518" t="s">
        <v>5685</v>
      </c>
      <c r="B836" s="518" t="s">
        <v>5686</v>
      </c>
      <c r="C836" s="518" t="s">
        <v>5984</v>
      </c>
      <c r="D836" s="518" t="s">
        <v>21304</v>
      </c>
      <c r="E836" s="519" t="s">
        <v>144</v>
      </c>
      <c r="F836" s="518" t="s">
        <v>144</v>
      </c>
      <c r="G836" s="518" t="s">
        <v>21533</v>
      </c>
      <c r="H836" s="518" t="s">
        <v>6159</v>
      </c>
      <c r="I836" s="518" t="s">
        <v>5986</v>
      </c>
      <c r="J836" s="518" t="s">
        <v>5432</v>
      </c>
      <c r="K836" s="519" t="s">
        <v>17637</v>
      </c>
      <c r="L836" s="518" t="s">
        <v>5433</v>
      </c>
    </row>
    <row r="837" spans="1:12" ht="15.75">
      <c r="A837" s="518" t="s">
        <v>5685</v>
      </c>
      <c r="B837" s="518" t="s">
        <v>5686</v>
      </c>
      <c r="C837" s="518" t="s">
        <v>5984</v>
      </c>
      <c r="D837" s="518" t="s">
        <v>21304</v>
      </c>
      <c r="E837" s="519" t="s">
        <v>144</v>
      </c>
      <c r="F837" s="518" t="s">
        <v>144</v>
      </c>
      <c r="G837" s="518" t="s">
        <v>21534</v>
      </c>
      <c r="H837" s="518" t="s">
        <v>6160</v>
      </c>
      <c r="I837" s="518" t="s">
        <v>5986</v>
      </c>
      <c r="J837" s="518" t="s">
        <v>5432</v>
      </c>
      <c r="K837" s="519" t="s">
        <v>21596</v>
      </c>
      <c r="L837" s="518" t="s">
        <v>5433</v>
      </c>
    </row>
    <row r="838" spans="1:12" ht="15.75">
      <c r="A838" s="518" t="s">
        <v>5685</v>
      </c>
      <c r="B838" s="518" t="s">
        <v>5686</v>
      </c>
      <c r="C838" s="518" t="s">
        <v>5984</v>
      </c>
      <c r="D838" s="518" t="s">
        <v>21304</v>
      </c>
      <c r="E838" s="519" t="s">
        <v>144</v>
      </c>
      <c r="F838" s="518" t="s">
        <v>144</v>
      </c>
      <c r="G838" s="518" t="s">
        <v>21536</v>
      </c>
      <c r="H838" s="518" t="s">
        <v>6161</v>
      </c>
      <c r="I838" s="518" t="s">
        <v>5986</v>
      </c>
      <c r="J838" s="518" t="s">
        <v>5432</v>
      </c>
      <c r="K838" s="519" t="s">
        <v>32295</v>
      </c>
      <c r="L838" s="518" t="s">
        <v>5433</v>
      </c>
    </row>
    <row r="839" spans="1:12" ht="15.75">
      <c r="A839" s="518" t="s">
        <v>5685</v>
      </c>
      <c r="B839" s="518" t="s">
        <v>5686</v>
      </c>
      <c r="C839" s="518" t="s">
        <v>5984</v>
      </c>
      <c r="D839" s="518" t="s">
        <v>21304</v>
      </c>
      <c r="E839" s="519" t="s">
        <v>144</v>
      </c>
      <c r="F839" s="518" t="s">
        <v>144</v>
      </c>
      <c r="G839" s="518" t="s">
        <v>21537</v>
      </c>
      <c r="H839" s="518" t="s">
        <v>6162</v>
      </c>
      <c r="I839" s="518" t="s">
        <v>5986</v>
      </c>
      <c r="J839" s="518" t="s">
        <v>5432</v>
      </c>
      <c r="K839" s="519" t="s">
        <v>14948</v>
      </c>
      <c r="L839" s="518" t="s">
        <v>5433</v>
      </c>
    </row>
    <row r="840" spans="1:12" ht="15.75">
      <c r="A840" s="518" t="s">
        <v>5685</v>
      </c>
      <c r="B840" s="518" t="s">
        <v>5686</v>
      </c>
      <c r="C840" s="518" t="s">
        <v>5984</v>
      </c>
      <c r="D840" s="518" t="s">
        <v>21304</v>
      </c>
      <c r="E840" s="519" t="s">
        <v>144</v>
      </c>
      <c r="F840" s="518" t="s">
        <v>144</v>
      </c>
      <c r="G840" s="518" t="s">
        <v>21538</v>
      </c>
      <c r="H840" s="518" t="s">
        <v>6163</v>
      </c>
      <c r="I840" s="518" t="s">
        <v>5986</v>
      </c>
      <c r="J840" s="518" t="s">
        <v>5432</v>
      </c>
      <c r="K840" s="519" t="s">
        <v>25473</v>
      </c>
      <c r="L840" s="518" t="s">
        <v>5433</v>
      </c>
    </row>
    <row r="841" spans="1:12" ht="15.75">
      <c r="A841" s="518" t="s">
        <v>5685</v>
      </c>
      <c r="B841" s="518" t="s">
        <v>5686</v>
      </c>
      <c r="C841" s="518" t="s">
        <v>5984</v>
      </c>
      <c r="D841" s="518" t="s">
        <v>21304</v>
      </c>
      <c r="E841" s="519" t="s">
        <v>144</v>
      </c>
      <c r="F841" s="518" t="s">
        <v>144</v>
      </c>
      <c r="G841" s="518" t="s">
        <v>21540</v>
      </c>
      <c r="H841" s="518" t="s">
        <v>6164</v>
      </c>
      <c r="I841" s="518" t="s">
        <v>5986</v>
      </c>
      <c r="J841" s="518" t="s">
        <v>5432</v>
      </c>
      <c r="K841" s="519" t="s">
        <v>15615</v>
      </c>
      <c r="L841" s="518" t="s">
        <v>5433</v>
      </c>
    </row>
    <row r="842" spans="1:12" ht="15.75">
      <c r="A842" s="518" t="s">
        <v>5685</v>
      </c>
      <c r="B842" s="518" t="s">
        <v>5686</v>
      </c>
      <c r="C842" s="518" t="s">
        <v>5984</v>
      </c>
      <c r="D842" s="518" t="s">
        <v>21304</v>
      </c>
      <c r="E842" s="519" t="s">
        <v>144</v>
      </c>
      <c r="F842" s="518" t="s">
        <v>144</v>
      </c>
      <c r="G842" s="518" t="s">
        <v>21541</v>
      </c>
      <c r="H842" s="518" t="s">
        <v>6165</v>
      </c>
      <c r="I842" s="518" t="s">
        <v>5986</v>
      </c>
      <c r="J842" s="518" t="s">
        <v>5432</v>
      </c>
      <c r="K842" s="519" t="s">
        <v>32296</v>
      </c>
      <c r="L842" s="518" t="s">
        <v>5433</v>
      </c>
    </row>
    <row r="843" spans="1:12" ht="15.75">
      <c r="A843" s="518" t="s">
        <v>5685</v>
      </c>
      <c r="B843" s="518" t="s">
        <v>5686</v>
      </c>
      <c r="C843" s="518" t="s">
        <v>5984</v>
      </c>
      <c r="D843" s="518" t="s">
        <v>21304</v>
      </c>
      <c r="E843" s="519" t="s">
        <v>144</v>
      </c>
      <c r="F843" s="518" t="s">
        <v>144</v>
      </c>
      <c r="G843" s="518" t="s">
        <v>21542</v>
      </c>
      <c r="H843" s="518" t="s">
        <v>6166</v>
      </c>
      <c r="I843" s="518" t="s">
        <v>5986</v>
      </c>
      <c r="J843" s="518" t="s">
        <v>5432</v>
      </c>
      <c r="K843" s="519" t="s">
        <v>24348</v>
      </c>
      <c r="L843" s="518" t="s">
        <v>5433</v>
      </c>
    </row>
    <row r="844" spans="1:12" ht="15.75">
      <c r="A844" s="518" t="s">
        <v>5685</v>
      </c>
      <c r="B844" s="518" t="s">
        <v>5686</v>
      </c>
      <c r="C844" s="518" t="s">
        <v>5984</v>
      </c>
      <c r="D844" s="518" t="s">
        <v>21304</v>
      </c>
      <c r="E844" s="519" t="s">
        <v>144</v>
      </c>
      <c r="F844" s="518" t="s">
        <v>144</v>
      </c>
      <c r="G844" s="518" t="s">
        <v>21543</v>
      </c>
      <c r="H844" s="518" t="s">
        <v>6167</v>
      </c>
      <c r="I844" s="518" t="s">
        <v>5986</v>
      </c>
      <c r="J844" s="518" t="s">
        <v>5432</v>
      </c>
      <c r="K844" s="519" t="s">
        <v>29533</v>
      </c>
      <c r="L844" s="518" t="s">
        <v>5433</v>
      </c>
    </row>
    <row r="845" spans="1:12" ht="15.75">
      <c r="A845" s="518" t="s">
        <v>5685</v>
      </c>
      <c r="B845" s="518" t="s">
        <v>5686</v>
      </c>
      <c r="C845" s="518" t="s">
        <v>5984</v>
      </c>
      <c r="D845" s="518" t="s">
        <v>21304</v>
      </c>
      <c r="E845" s="519" t="s">
        <v>144</v>
      </c>
      <c r="F845" s="518" t="s">
        <v>144</v>
      </c>
      <c r="G845" s="518" t="s">
        <v>21544</v>
      </c>
      <c r="H845" s="518" t="s">
        <v>6168</v>
      </c>
      <c r="I845" s="518" t="s">
        <v>5986</v>
      </c>
      <c r="J845" s="518" t="s">
        <v>5432</v>
      </c>
      <c r="K845" s="519" t="s">
        <v>32297</v>
      </c>
      <c r="L845" s="518" t="s">
        <v>5433</v>
      </c>
    </row>
    <row r="846" spans="1:12" ht="15.75">
      <c r="A846" s="518" t="s">
        <v>5685</v>
      </c>
      <c r="B846" s="518" t="s">
        <v>5686</v>
      </c>
      <c r="C846" s="518" t="s">
        <v>5984</v>
      </c>
      <c r="D846" s="518" t="s">
        <v>21304</v>
      </c>
      <c r="E846" s="519" t="s">
        <v>144</v>
      </c>
      <c r="F846" s="518" t="s">
        <v>144</v>
      </c>
      <c r="G846" s="518" t="s">
        <v>21546</v>
      </c>
      <c r="H846" s="518" t="s">
        <v>6169</v>
      </c>
      <c r="I846" s="518" t="s">
        <v>5986</v>
      </c>
      <c r="J846" s="518" t="s">
        <v>5432</v>
      </c>
      <c r="K846" s="519" t="s">
        <v>21547</v>
      </c>
      <c r="L846" s="518" t="s">
        <v>5433</v>
      </c>
    </row>
    <row r="847" spans="1:12" ht="15.75">
      <c r="A847" s="518" t="s">
        <v>5685</v>
      </c>
      <c r="B847" s="518" t="s">
        <v>5686</v>
      </c>
      <c r="C847" s="518" t="s">
        <v>5984</v>
      </c>
      <c r="D847" s="518" t="s">
        <v>21304</v>
      </c>
      <c r="E847" s="519" t="s">
        <v>144</v>
      </c>
      <c r="F847" s="518" t="s">
        <v>144</v>
      </c>
      <c r="G847" s="518" t="s">
        <v>21548</v>
      </c>
      <c r="H847" s="518" t="s">
        <v>6170</v>
      </c>
      <c r="I847" s="518" t="s">
        <v>5986</v>
      </c>
      <c r="J847" s="518" t="s">
        <v>5432</v>
      </c>
      <c r="K847" s="519" t="s">
        <v>13018</v>
      </c>
      <c r="L847" s="518" t="s">
        <v>5433</v>
      </c>
    </row>
    <row r="848" spans="1:12" ht="15.75">
      <c r="A848" s="518" t="s">
        <v>5685</v>
      </c>
      <c r="B848" s="518" t="s">
        <v>5686</v>
      </c>
      <c r="C848" s="518" t="s">
        <v>5984</v>
      </c>
      <c r="D848" s="518" t="s">
        <v>21304</v>
      </c>
      <c r="E848" s="519" t="s">
        <v>144</v>
      </c>
      <c r="F848" s="518" t="s">
        <v>144</v>
      </c>
      <c r="G848" s="518" t="s">
        <v>21549</v>
      </c>
      <c r="H848" s="518" t="s">
        <v>6171</v>
      </c>
      <c r="I848" s="518" t="s">
        <v>5986</v>
      </c>
      <c r="J848" s="518" t="s">
        <v>5432</v>
      </c>
      <c r="K848" s="519" t="s">
        <v>21550</v>
      </c>
      <c r="L848" s="518" t="s">
        <v>5433</v>
      </c>
    </row>
    <row r="849" spans="1:12" ht="15.75">
      <c r="A849" s="518" t="s">
        <v>5685</v>
      </c>
      <c r="B849" s="518" t="s">
        <v>5686</v>
      </c>
      <c r="C849" s="518" t="s">
        <v>5984</v>
      </c>
      <c r="D849" s="518" t="s">
        <v>21304</v>
      </c>
      <c r="E849" s="519" t="s">
        <v>144</v>
      </c>
      <c r="F849" s="518" t="s">
        <v>144</v>
      </c>
      <c r="G849" s="518" t="s">
        <v>21551</v>
      </c>
      <c r="H849" s="518" t="s">
        <v>6172</v>
      </c>
      <c r="I849" s="518" t="s">
        <v>5986</v>
      </c>
      <c r="J849" s="518" t="s">
        <v>5884</v>
      </c>
      <c r="K849" s="519" t="s">
        <v>32298</v>
      </c>
      <c r="L849" s="518" t="s">
        <v>5433</v>
      </c>
    </row>
    <row r="850" spans="1:12" ht="15.75">
      <c r="A850" s="518" t="s">
        <v>5685</v>
      </c>
      <c r="B850" s="518" t="s">
        <v>5686</v>
      </c>
      <c r="C850" s="518" t="s">
        <v>5984</v>
      </c>
      <c r="D850" s="518" t="s">
        <v>21304</v>
      </c>
      <c r="E850" s="519" t="s">
        <v>144</v>
      </c>
      <c r="F850" s="518" t="s">
        <v>144</v>
      </c>
      <c r="G850" s="518" t="s">
        <v>21552</v>
      </c>
      <c r="H850" s="518" t="s">
        <v>6173</v>
      </c>
      <c r="I850" s="518" t="s">
        <v>5986</v>
      </c>
      <c r="J850" s="518" t="s">
        <v>5503</v>
      </c>
      <c r="K850" s="519" t="s">
        <v>13846</v>
      </c>
      <c r="L850" s="518" t="s">
        <v>5433</v>
      </c>
    </row>
    <row r="851" spans="1:12" ht="15.75">
      <c r="A851" s="518" t="s">
        <v>5685</v>
      </c>
      <c r="B851" s="518" t="s">
        <v>5686</v>
      </c>
      <c r="C851" s="518" t="s">
        <v>5984</v>
      </c>
      <c r="D851" s="518" t="s">
        <v>21304</v>
      </c>
      <c r="E851" s="519" t="s">
        <v>144</v>
      </c>
      <c r="F851" s="518" t="s">
        <v>144</v>
      </c>
      <c r="G851" s="518" t="s">
        <v>21553</v>
      </c>
      <c r="H851" s="518" t="s">
        <v>6174</v>
      </c>
      <c r="I851" s="518" t="s">
        <v>5986</v>
      </c>
      <c r="J851" s="518" t="s">
        <v>5503</v>
      </c>
      <c r="K851" s="519" t="s">
        <v>13571</v>
      </c>
      <c r="L851" s="518" t="s">
        <v>5433</v>
      </c>
    </row>
    <row r="852" spans="1:12" ht="15.75">
      <c r="A852" s="518" t="s">
        <v>5685</v>
      </c>
      <c r="B852" s="518" t="s">
        <v>5686</v>
      </c>
      <c r="C852" s="518" t="s">
        <v>5984</v>
      </c>
      <c r="D852" s="518" t="s">
        <v>21304</v>
      </c>
      <c r="E852" s="519" t="s">
        <v>144</v>
      </c>
      <c r="F852" s="518" t="s">
        <v>144</v>
      </c>
      <c r="G852" s="518" t="s">
        <v>21554</v>
      </c>
      <c r="H852" s="518" t="s">
        <v>6175</v>
      </c>
      <c r="I852" s="518" t="s">
        <v>5986</v>
      </c>
      <c r="J852" s="518" t="s">
        <v>5503</v>
      </c>
      <c r="K852" s="519" t="s">
        <v>14827</v>
      </c>
      <c r="L852" s="518" t="s">
        <v>5433</v>
      </c>
    </row>
    <row r="853" spans="1:12" ht="15.75">
      <c r="A853" s="518" t="s">
        <v>5685</v>
      </c>
      <c r="B853" s="518" t="s">
        <v>5686</v>
      </c>
      <c r="C853" s="518" t="s">
        <v>5984</v>
      </c>
      <c r="D853" s="518" t="s">
        <v>21304</v>
      </c>
      <c r="E853" s="519" t="s">
        <v>144</v>
      </c>
      <c r="F853" s="518" t="s">
        <v>144</v>
      </c>
      <c r="G853" s="518" t="s">
        <v>21555</v>
      </c>
      <c r="H853" s="518" t="s">
        <v>6176</v>
      </c>
      <c r="I853" s="518" t="s">
        <v>5986</v>
      </c>
      <c r="J853" s="518" t="s">
        <v>5503</v>
      </c>
      <c r="K853" s="519" t="s">
        <v>17808</v>
      </c>
      <c r="L853" s="518" t="s">
        <v>5433</v>
      </c>
    </row>
    <row r="854" spans="1:12" ht="15.75">
      <c r="A854" s="518" t="s">
        <v>5685</v>
      </c>
      <c r="B854" s="518" t="s">
        <v>5686</v>
      </c>
      <c r="C854" s="518" t="s">
        <v>5984</v>
      </c>
      <c r="D854" s="518" t="s">
        <v>21304</v>
      </c>
      <c r="E854" s="519" t="s">
        <v>144</v>
      </c>
      <c r="F854" s="518" t="s">
        <v>144</v>
      </c>
      <c r="G854" s="518" t="s">
        <v>21556</v>
      </c>
      <c r="H854" s="518" t="s">
        <v>6177</v>
      </c>
      <c r="I854" s="518" t="s">
        <v>5986</v>
      </c>
      <c r="J854" s="518" t="s">
        <v>5432</v>
      </c>
      <c r="K854" s="519" t="s">
        <v>32299</v>
      </c>
      <c r="L854" s="518" t="s">
        <v>5433</v>
      </c>
    </row>
    <row r="855" spans="1:12" ht="15.75">
      <c r="A855" s="518" t="s">
        <v>5685</v>
      </c>
      <c r="B855" s="518" t="s">
        <v>5686</v>
      </c>
      <c r="C855" s="518" t="s">
        <v>5984</v>
      </c>
      <c r="D855" s="518" t="s">
        <v>21304</v>
      </c>
      <c r="E855" s="519" t="s">
        <v>144</v>
      </c>
      <c r="F855" s="518" t="s">
        <v>144</v>
      </c>
      <c r="G855" s="518" t="s">
        <v>21557</v>
      </c>
      <c r="H855" s="518" t="s">
        <v>6178</v>
      </c>
      <c r="I855" s="518" t="s">
        <v>5986</v>
      </c>
      <c r="J855" s="518" t="s">
        <v>5432</v>
      </c>
      <c r="K855" s="519" t="s">
        <v>32300</v>
      </c>
      <c r="L855" s="518" t="s">
        <v>5433</v>
      </c>
    </row>
    <row r="856" spans="1:12" ht="15.75">
      <c r="A856" s="518" t="s">
        <v>5685</v>
      </c>
      <c r="B856" s="518" t="s">
        <v>5686</v>
      </c>
      <c r="C856" s="518" t="s">
        <v>5984</v>
      </c>
      <c r="D856" s="518" t="s">
        <v>21304</v>
      </c>
      <c r="E856" s="519" t="s">
        <v>144</v>
      </c>
      <c r="F856" s="518" t="s">
        <v>144</v>
      </c>
      <c r="G856" s="518" t="s">
        <v>21559</v>
      </c>
      <c r="H856" s="518" t="s">
        <v>6179</v>
      </c>
      <c r="I856" s="518" t="s">
        <v>5986</v>
      </c>
      <c r="J856" s="518" t="s">
        <v>5432</v>
      </c>
      <c r="K856" s="519" t="s">
        <v>29927</v>
      </c>
      <c r="L856" s="518" t="s">
        <v>5433</v>
      </c>
    </row>
    <row r="857" spans="1:12" ht="15.75">
      <c r="A857" s="518" t="s">
        <v>5685</v>
      </c>
      <c r="B857" s="518" t="s">
        <v>5686</v>
      </c>
      <c r="C857" s="518" t="s">
        <v>5984</v>
      </c>
      <c r="D857" s="518" t="s">
        <v>21304</v>
      </c>
      <c r="E857" s="519" t="s">
        <v>144</v>
      </c>
      <c r="F857" s="518" t="s">
        <v>144</v>
      </c>
      <c r="G857" s="518" t="s">
        <v>21560</v>
      </c>
      <c r="H857" s="518" t="s">
        <v>6180</v>
      </c>
      <c r="I857" s="518" t="s">
        <v>5986</v>
      </c>
      <c r="J857" s="518" t="s">
        <v>5432</v>
      </c>
      <c r="K857" s="519" t="s">
        <v>15605</v>
      </c>
      <c r="L857" s="518" t="s">
        <v>5433</v>
      </c>
    </row>
    <row r="858" spans="1:12" ht="15.75">
      <c r="A858" s="518" t="s">
        <v>5685</v>
      </c>
      <c r="B858" s="518" t="s">
        <v>5686</v>
      </c>
      <c r="C858" s="518" t="s">
        <v>5984</v>
      </c>
      <c r="D858" s="518" t="s">
        <v>21304</v>
      </c>
      <c r="E858" s="519" t="s">
        <v>144</v>
      </c>
      <c r="F858" s="518" t="s">
        <v>144</v>
      </c>
      <c r="G858" s="518" t="s">
        <v>21562</v>
      </c>
      <c r="H858" s="518" t="s">
        <v>6181</v>
      </c>
      <c r="I858" s="518" t="s">
        <v>5986</v>
      </c>
      <c r="J858" s="518" t="s">
        <v>5432</v>
      </c>
      <c r="K858" s="519" t="s">
        <v>32301</v>
      </c>
      <c r="L858" s="518" t="s">
        <v>5433</v>
      </c>
    </row>
    <row r="859" spans="1:12" ht="15.75">
      <c r="A859" s="518" t="s">
        <v>5685</v>
      </c>
      <c r="B859" s="518" t="s">
        <v>5686</v>
      </c>
      <c r="C859" s="518" t="s">
        <v>5984</v>
      </c>
      <c r="D859" s="518" t="s">
        <v>21304</v>
      </c>
      <c r="E859" s="519" t="s">
        <v>144</v>
      </c>
      <c r="F859" s="518" t="s">
        <v>144</v>
      </c>
      <c r="G859" s="518" t="s">
        <v>21564</v>
      </c>
      <c r="H859" s="518" t="s">
        <v>6182</v>
      </c>
      <c r="I859" s="518" t="s">
        <v>5986</v>
      </c>
      <c r="J859" s="518" t="s">
        <v>5884</v>
      </c>
      <c r="K859" s="519" t="s">
        <v>32302</v>
      </c>
      <c r="L859" s="518" t="s">
        <v>5433</v>
      </c>
    </row>
    <row r="860" spans="1:12" ht="15.75">
      <c r="A860" s="518" t="s">
        <v>5685</v>
      </c>
      <c r="B860" s="518" t="s">
        <v>5686</v>
      </c>
      <c r="C860" s="518" t="s">
        <v>5984</v>
      </c>
      <c r="D860" s="518" t="s">
        <v>21304</v>
      </c>
      <c r="E860" s="519" t="s">
        <v>144</v>
      </c>
      <c r="F860" s="518" t="s">
        <v>144</v>
      </c>
      <c r="G860" s="518" t="s">
        <v>21566</v>
      </c>
      <c r="H860" s="518" t="s">
        <v>6183</v>
      </c>
      <c r="I860" s="518" t="s">
        <v>5986</v>
      </c>
      <c r="J860" s="518" t="s">
        <v>5432</v>
      </c>
      <c r="K860" s="519" t="s">
        <v>32303</v>
      </c>
      <c r="L860" s="518" t="s">
        <v>5433</v>
      </c>
    </row>
    <row r="861" spans="1:12" ht="15.75">
      <c r="A861" s="518" t="s">
        <v>5685</v>
      </c>
      <c r="B861" s="518" t="s">
        <v>5686</v>
      </c>
      <c r="C861" s="518" t="s">
        <v>5984</v>
      </c>
      <c r="D861" s="518" t="s">
        <v>21304</v>
      </c>
      <c r="E861" s="519" t="s">
        <v>144</v>
      </c>
      <c r="F861" s="518" t="s">
        <v>144</v>
      </c>
      <c r="G861" s="518" t="s">
        <v>21567</v>
      </c>
      <c r="H861" s="518" t="s">
        <v>6184</v>
      </c>
      <c r="I861" s="518" t="s">
        <v>5986</v>
      </c>
      <c r="J861" s="518" t="s">
        <v>5432</v>
      </c>
      <c r="K861" s="519" t="s">
        <v>32304</v>
      </c>
      <c r="L861" s="518" t="s">
        <v>5433</v>
      </c>
    </row>
    <row r="862" spans="1:12" ht="15.75">
      <c r="A862" s="518" t="s">
        <v>5685</v>
      </c>
      <c r="B862" s="518" t="s">
        <v>5686</v>
      </c>
      <c r="C862" s="518" t="s">
        <v>5984</v>
      </c>
      <c r="D862" s="518" t="s">
        <v>21304</v>
      </c>
      <c r="E862" s="519" t="s">
        <v>144</v>
      </c>
      <c r="F862" s="518" t="s">
        <v>144</v>
      </c>
      <c r="G862" s="518" t="s">
        <v>21568</v>
      </c>
      <c r="H862" s="518" t="s">
        <v>6185</v>
      </c>
      <c r="I862" s="518" t="s">
        <v>5986</v>
      </c>
      <c r="J862" s="518" t="s">
        <v>5432</v>
      </c>
      <c r="K862" s="519" t="s">
        <v>32305</v>
      </c>
      <c r="L862" s="518" t="s">
        <v>5433</v>
      </c>
    </row>
    <row r="863" spans="1:12" ht="15.75">
      <c r="A863" s="518" t="s">
        <v>5685</v>
      </c>
      <c r="B863" s="518" t="s">
        <v>5686</v>
      </c>
      <c r="C863" s="518" t="s">
        <v>5984</v>
      </c>
      <c r="D863" s="518" t="s">
        <v>21304</v>
      </c>
      <c r="E863" s="519" t="s">
        <v>144</v>
      </c>
      <c r="F863" s="518" t="s">
        <v>144</v>
      </c>
      <c r="G863" s="518" t="s">
        <v>21569</v>
      </c>
      <c r="H863" s="518" t="s">
        <v>6186</v>
      </c>
      <c r="I863" s="518" t="s">
        <v>5986</v>
      </c>
      <c r="J863" s="518" t="s">
        <v>5884</v>
      </c>
      <c r="K863" s="519" t="s">
        <v>32306</v>
      </c>
      <c r="L863" s="518" t="s">
        <v>5433</v>
      </c>
    </row>
    <row r="864" spans="1:12" ht="15.75">
      <c r="A864" s="518" t="s">
        <v>5685</v>
      </c>
      <c r="B864" s="518" t="s">
        <v>5686</v>
      </c>
      <c r="C864" s="518" t="s">
        <v>5984</v>
      </c>
      <c r="D864" s="518" t="s">
        <v>21304</v>
      </c>
      <c r="E864" s="519" t="s">
        <v>144</v>
      </c>
      <c r="F864" s="518" t="s">
        <v>144</v>
      </c>
      <c r="G864" s="518" t="s">
        <v>21570</v>
      </c>
      <c r="H864" s="518" t="s">
        <v>6187</v>
      </c>
      <c r="I864" s="518" t="s">
        <v>5986</v>
      </c>
      <c r="J864" s="518" t="s">
        <v>5432</v>
      </c>
      <c r="K864" s="519" t="s">
        <v>32307</v>
      </c>
      <c r="L864" s="518" t="s">
        <v>5433</v>
      </c>
    </row>
    <row r="865" spans="1:12" ht="15.75">
      <c r="A865" s="518" t="s">
        <v>5685</v>
      </c>
      <c r="B865" s="518" t="s">
        <v>5686</v>
      </c>
      <c r="C865" s="518" t="s">
        <v>5984</v>
      </c>
      <c r="D865" s="518" t="s">
        <v>21304</v>
      </c>
      <c r="E865" s="519" t="s">
        <v>144</v>
      </c>
      <c r="F865" s="518" t="s">
        <v>144</v>
      </c>
      <c r="G865" s="518" t="s">
        <v>21571</v>
      </c>
      <c r="H865" s="518" t="s">
        <v>6188</v>
      </c>
      <c r="I865" s="518" t="s">
        <v>5986</v>
      </c>
      <c r="J865" s="518" t="s">
        <v>5432</v>
      </c>
      <c r="K865" s="519" t="s">
        <v>14730</v>
      </c>
      <c r="L865" s="518" t="s">
        <v>5433</v>
      </c>
    </row>
    <row r="866" spans="1:12" ht="15.75">
      <c r="A866" s="518" t="s">
        <v>5685</v>
      </c>
      <c r="B866" s="518" t="s">
        <v>5686</v>
      </c>
      <c r="C866" s="518" t="s">
        <v>5984</v>
      </c>
      <c r="D866" s="518" t="s">
        <v>21304</v>
      </c>
      <c r="E866" s="519" t="s">
        <v>144</v>
      </c>
      <c r="F866" s="518" t="s">
        <v>144</v>
      </c>
      <c r="G866" s="518" t="s">
        <v>21573</v>
      </c>
      <c r="H866" s="518" t="s">
        <v>6189</v>
      </c>
      <c r="I866" s="518" t="s">
        <v>5986</v>
      </c>
      <c r="J866" s="518" t="s">
        <v>5432</v>
      </c>
      <c r="K866" s="519" t="s">
        <v>32308</v>
      </c>
      <c r="L866" s="518" t="s">
        <v>5433</v>
      </c>
    </row>
    <row r="867" spans="1:12" ht="15.75">
      <c r="A867" s="518" t="s">
        <v>5685</v>
      </c>
      <c r="B867" s="518" t="s">
        <v>5686</v>
      </c>
      <c r="C867" s="518" t="s">
        <v>5984</v>
      </c>
      <c r="D867" s="518" t="s">
        <v>21304</v>
      </c>
      <c r="E867" s="519" t="s">
        <v>144</v>
      </c>
      <c r="F867" s="518" t="s">
        <v>144</v>
      </c>
      <c r="G867" s="518" t="s">
        <v>21574</v>
      </c>
      <c r="H867" s="518" t="s">
        <v>6190</v>
      </c>
      <c r="I867" s="518" t="s">
        <v>5986</v>
      </c>
      <c r="J867" s="518" t="s">
        <v>5432</v>
      </c>
      <c r="K867" s="519" t="s">
        <v>19130</v>
      </c>
      <c r="L867" s="518" t="s">
        <v>5433</v>
      </c>
    </row>
    <row r="868" spans="1:12" ht="15.75">
      <c r="A868" s="518" t="s">
        <v>5685</v>
      </c>
      <c r="B868" s="518" t="s">
        <v>5686</v>
      </c>
      <c r="C868" s="518" t="s">
        <v>5984</v>
      </c>
      <c r="D868" s="518" t="s">
        <v>21304</v>
      </c>
      <c r="E868" s="519" t="s">
        <v>144</v>
      </c>
      <c r="F868" s="518" t="s">
        <v>144</v>
      </c>
      <c r="G868" s="518" t="s">
        <v>21576</v>
      </c>
      <c r="H868" s="518" t="s">
        <v>6191</v>
      </c>
      <c r="I868" s="518" t="s">
        <v>5986</v>
      </c>
      <c r="J868" s="518" t="s">
        <v>5432</v>
      </c>
      <c r="K868" s="519" t="s">
        <v>32309</v>
      </c>
      <c r="L868" s="518" t="s">
        <v>5433</v>
      </c>
    </row>
    <row r="869" spans="1:12" ht="15.75">
      <c r="A869" s="518" t="s">
        <v>5685</v>
      </c>
      <c r="B869" s="518" t="s">
        <v>5686</v>
      </c>
      <c r="C869" s="518" t="s">
        <v>5984</v>
      </c>
      <c r="D869" s="518" t="s">
        <v>21304</v>
      </c>
      <c r="E869" s="519" t="s">
        <v>144</v>
      </c>
      <c r="F869" s="518" t="s">
        <v>144</v>
      </c>
      <c r="G869" s="518" t="s">
        <v>21577</v>
      </c>
      <c r="H869" s="518" t="s">
        <v>6192</v>
      </c>
      <c r="I869" s="518" t="s">
        <v>5986</v>
      </c>
      <c r="J869" s="518" t="s">
        <v>5884</v>
      </c>
      <c r="K869" s="519" t="s">
        <v>32310</v>
      </c>
      <c r="L869" s="518" t="s">
        <v>5433</v>
      </c>
    </row>
    <row r="870" spans="1:12" ht="15.75">
      <c r="A870" s="518" t="s">
        <v>5685</v>
      </c>
      <c r="B870" s="518" t="s">
        <v>5686</v>
      </c>
      <c r="C870" s="518" t="s">
        <v>5984</v>
      </c>
      <c r="D870" s="518" t="s">
        <v>21304</v>
      </c>
      <c r="E870" s="519" t="s">
        <v>144</v>
      </c>
      <c r="F870" s="518" t="s">
        <v>144</v>
      </c>
      <c r="G870" s="518" t="s">
        <v>21578</v>
      </c>
      <c r="H870" s="518" t="s">
        <v>6193</v>
      </c>
      <c r="I870" s="518" t="s">
        <v>5986</v>
      </c>
      <c r="J870" s="518" t="s">
        <v>5432</v>
      </c>
      <c r="K870" s="519" t="s">
        <v>32311</v>
      </c>
      <c r="L870" s="518" t="s">
        <v>5433</v>
      </c>
    </row>
    <row r="871" spans="1:12" ht="15.75">
      <c r="A871" s="518" t="s">
        <v>5685</v>
      </c>
      <c r="B871" s="518" t="s">
        <v>5686</v>
      </c>
      <c r="C871" s="518" t="s">
        <v>5984</v>
      </c>
      <c r="D871" s="518" t="s">
        <v>21304</v>
      </c>
      <c r="E871" s="519" t="s">
        <v>144</v>
      </c>
      <c r="F871" s="518" t="s">
        <v>144</v>
      </c>
      <c r="G871" s="518" t="s">
        <v>21579</v>
      </c>
      <c r="H871" s="518" t="s">
        <v>6194</v>
      </c>
      <c r="I871" s="518" t="s">
        <v>5986</v>
      </c>
      <c r="J871" s="518" t="s">
        <v>5432</v>
      </c>
      <c r="K871" s="519" t="s">
        <v>13914</v>
      </c>
      <c r="L871" s="518" t="s">
        <v>5433</v>
      </c>
    </row>
    <row r="872" spans="1:12" ht="15.75">
      <c r="A872" s="518" t="s">
        <v>5685</v>
      </c>
      <c r="B872" s="518" t="s">
        <v>5686</v>
      </c>
      <c r="C872" s="518" t="s">
        <v>5984</v>
      </c>
      <c r="D872" s="518" t="s">
        <v>21304</v>
      </c>
      <c r="E872" s="519" t="s">
        <v>144</v>
      </c>
      <c r="F872" s="518" t="s">
        <v>144</v>
      </c>
      <c r="G872" s="518" t="s">
        <v>21580</v>
      </c>
      <c r="H872" s="518" t="s">
        <v>6195</v>
      </c>
      <c r="I872" s="518" t="s">
        <v>5986</v>
      </c>
      <c r="J872" s="518" t="s">
        <v>5432</v>
      </c>
      <c r="K872" s="519" t="s">
        <v>32312</v>
      </c>
      <c r="L872" s="518" t="s">
        <v>5433</v>
      </c>
    </row>
    <row r="873" spans="1:12" ht="15.75">
      <c r="A873" s="518" t="s">
        <v>5685</v>
      </c>
      <c r="B873" s="518" t="s">
        <v>5686</v>
      </c>
      <c r="C873" s="518" t="s">
        <v>5984</v>
      </c>
      <c r="D873" s="518" t="s">
        <v>21304</v>
      </c>
      <c r="E873" s="519" t="s">
        <v>144</v>
      </c>
      <c r="F873" s="518" t="s">
        <v>144</v>
      </c>
      <c r="G873" s="518" t="s">
        <v>21581</v>
      </c>
      <c r="H873" s="518" t="s">
        <v>6196</v>
      </c>
      <c r="I873" s="518" t="s">
        <v>5986</v>
      </c>
      <c r="J873" s="518" t="s">
        <v>5884</v>
      </c>
      <c r="K873" s="519" t="s">
        <v>32313</v>
      </c>
      <c r="L873" s="518" t="s">
        <v>5433</v>
      </c>
    </row>
    <row r="874" spans="1:12" ht="15.75">
      <c r="A874" s="518" t="s">
        <v>5685</v>
      </c>
      <c r="B874" s="518" t="s">
        <v>5686</v>
      </c>
      <c r="C874" s="518" t="s">
        <v>5984</v>
      </c>
      <c r="D874" s="518" t="s">
        <v>21304</v>
      </c>
      <c r="E874" s="519" t="s">
        <v>144</v>
      </c>
      <c r="F874" s="518" t="s">
        <v>144</v>
      </c>
      <c r="G874" s="518" t="s">
        <v>21582</v>
      </c>
      <c r="H874" s="518" t="s">
        <v>6197</v>
      </c>
      <c r="I874" s="518" t="s">
        <v>5986</v>
      </c>
      <c r="J874" s="518" t="s">
        <v>5432</v>
      </c>
      <c r="K874" s="519" t="s">
        <v>21583</v>
      </c>
      <c r="L874" s="518" t="s">
        <v>5433</v>
      </c>
    </row>
    <row r="875" spans="1:12" ht="15.75">
      <c r="A875" s="518" t="s">
        <v>5685</v>
      </c>
      <c r="B875" s="518" t="s">
        <v>5686</v>
      </c>
      <c r="C875" s="518" t="s">
        <v>5984</v>
      </c>
      <c r="D875" s="518" t="s">
        <v>21304</v>
      </c>
      <c r="E875" s="519" t="s">
        <v>144</v>
      </c>
      <c r="F875" s="518" t="s">
        <v>144</v>
      </c>
      <c r="G875" s="518" t="s">
        <v>21584</v>
      </c>
      <c r="H875" s="518" t="s">
        <v>6198</v>
      </c>
      <c r="I875" s="518" t="s">
        <v>5986</v>
      </c>
      <c r="J875" s="518" t="s">
        <v>5432</v>
      </c>
      <c r="K875" s="519" t="s">
        <v>21585</v>
      </c>
      <c r="L875" s="518" t="s">
        <v>5433</v>
      </c>
    </row>
    <row r="876" spans="1:12" ht="15.75">
      <c r="A876" s="518" t="s">
        <v>5685</v>
      </c>
      <c r="B876" s="518" t="s">
        <v>5686</v>
      </c>
      <c r="C876" s="518" t="s">
        <v>5984</v>
      </c>
      <c r="D876" s="518" t="s">
        <v>21304</v>
      </c>
      <c r="E876" s="519" t="s">
        <v>144</v>
      </c>
      <c r="F876" s="518" t="s">
        <v>144</v>
      </c>
      <c r="G876" s="518" t="s">
        <v>21586</v>
      </c>
      <c r="H876" s="518" t="s">
        <v>6199</v>
      </c>
      <c r="I876" s="518" t="s">
        <v>5986</v>
      </c>
      <c r="J876" s="518" t="s">
        <v>5432</v>
      </c>
      <c r="K876" s="519" t="s">
        <v>21587</v>
      </c>
      <c r="L876" s="518" t="s">
        <v>5433</v>
      </c>
    </row>
    <row r="877" spans="1:12" ht="15.75">
      <c r="A877" s="518" t="s">
        <v>5685</v>
      </c>
      <c r="B877" s="518" t="s">
        <v>5686</v>
      </c>
      <c r="C877" s="518" t="s">
        <v>5984</v>
      </c>
      <c r="D877" s="518" t="s">
        <v>21304</v>
      </c>
      <c r="E877" s="519" t="s">
        <v>144</v>
      </c>
      <c r="F877" s="518" t="s">
        <v>144</v>
      </c>
      <c r="G877" s="518" t="s">
        <v>21588</v>
      </c>
      <c r="H877" s="518" t="s">
        <v>6200</v>
      </c>
      <c r="I877" s="518" t="s">
        <v>5986</v>
      </c>
      <c r="J877" s="518" t="s">
        <v>5432</v>
      </c>
      <c r="K877" s="519" t="s">
        <v>12691</v>
      </c>
      <c r="L877" s="518" t="s">
        <v>5433</v>
      </c>
    </row>
    <row r="878" spans="1:12" ht="15.75">
      <c r="A878" s="518" t="s">
        <v>5685</v>
      </c>
      <c r="B878" s="518" t="s">
        <v>5686</v>
      </c>
      <c r="C878" s="518" t="s">
        <v>5984</v>
      </c>
      <c r="D878" s="518" t="s">
        <v>21304</v>
      </c>
      <c r="E878" s="519" t="s">
        <v>144</v>
      </c>
      <c r="F878" s="518" t="s">
        <v>144</v>
      </c>
      <c r="G878" s="518" t="s">
        <v>21589</v>
      </c>
      <c r="H878" s="518" t="s">
        <v>6201</v>
      </c>
      <c r="I878" s="518" t="s">
        <v>5986</v>
      </c>
      <c r="J878" s="518" t="s">
        <v>5432</v>
      </c>
      <c r="K878" s="519" t="s">
        <v>14829</v>
      </c>
      <c r="L878" s="518" t="s">
        <v>5433</v>
      </c>
    </row>
    <row r="879" spans="1:12" ht="15.75">
      <c r="A879" s="518" t="s">
        <v>5685</v>
      </c>
      <c r="B879" s="518" t="s">
        <v>5686</v>
      </c>
      <c r="C879" s="518" t="s">
        <v>5984</v>
      </c>
      <c r="D879" s="518" t="s">
        <v>21304</v>
      </c>
      <c r="E879" s="519" t="s">
        <v>144</v>
      </c>
      <c r="F879" s="518" t="s">
        <v>144</v>
      </c>
      <c r="G879" s="518" t="s">
        <v>21590</v>
      </c>
      <c r="H879" s="518" t="s">
        <v>6202</v>
      </c>
      <c r="I879" s="518" t="s">
        <v>5986</v>
      </c>
      <c r="J879" s="518" t="s">
        <v>5432</v>
      </c>
      <c r="K879" s="519" t="s">
        <v>15662</v>
      </c>
      <c r="L879" s="518" t="s">
        <v>5433</v>
      </c>
    </row>
    <row r="880" spans="1:12" ht="15.75">
      <c r="A880" s="518" t="s">
        <v>5685</v>
      </c>
      <c r="B880" s="518" t="s">
        <v>5686</v>
      </c>
      <c r="C880" s="518" t="s">
        <v>5984</v>
      </c>
      <c r="D880" s="518" t="s">
        <v>21304</v>
      </c>
      <c r="E880" s="519" t="s">
        <v>144</v>
      </c>
      <c r="F880" s="518" t="s">
        <v>144</v>
      </c>
      <c r="G880" s="518" t="s">
        <v>21591</v>
      </c>
      <c r="H880" s="518" t="s">
        <v>6203</v>
      </c>
      <c r="I880" s="518" t="s">
        <v>5986</v>
      </c>
      <c r="J880" s="518" t="s">
        <v>5432</v>
      </c>
      <c r="K880" s="519" t="s">
        <v>21592</v>
      </c>
      <c r="L880" s="518" t="s">
        <v>5433</v>
      </c>
    </row>
    <row r="881" spans="1:12" ht="15.75">
      <c r="A881" s="518" t="s">
        <v>5685</v>
      </c>
      <c r="B881" s="518" t="s">
        <v>5686</v>
      </c>
      <c r="C881" s="518" t="s">
        <v>5984</v>
      </c>
      <c r="D881" s="518" t="s">
        <v>21304</v>
      </c>
      <c r="E881" s="519" t="s">
        <v>144</v>
      </c>
      <c r="F881" s="518" t="s">
        <v>144</v>
      </c>
      <c r="G881" s="518" t="s">
        <v>21593</v>
      </c>
      <c r="H881" s="518" t="s">
        <v>6204</v>
      </c>
      <c r="I881" s="518" t="s">
        <v>5986</v>
      </c>
      <c r="J881" s="518" t="s">
        <v>5432</v>
      </c>
      <c r="K881" s="519" t="s">
        <v>21594</v>
      </c>
      <c r="L881" s="518" t="s">
        <v>5433</v>
      </c>
    </row>
    <row r="882" spans="1:12" ht="15.75">
      <c r="A882" s="518" t="s">
        <v>5685</v>
      </c>
      <c r="B882" s="518" t="s">
        <v>5686</v>
      </c>
      <c r="C882" s="518" t="s">
        <v>5984</v>
      </c>
      <c r="D882" s="518" t="s">
        <v>21304</v>
      </c>
      <c r="E882" s="519" t="s">
        <v>144</v>
      </c>
      <c r="F882" s="518" t="s">
        <v>144</v>
      </c>
      <c r="G882" s="518" t="s">
        <v>21595</v>
      </c>
      <c r="H882" s="518" t="s">
        <v>6205</v>
      </c>
      <c r="I882" s="518" t="s">
        <v>5986</v>
      </c>
      <c r="J882" s="518" t="s">
        <v>5432</v>
      </c>
      <c r="K882" s="519" t="s">
        <v>21596</v>
      </c>
      <c r="L882" s="518" t="s">
        <v>5433</v>
      </c>
    </row>
    <row r="883" spans="1:12" ht="15.75">
      <c r="A883" s="518" t="s">
        <v>5685</v>
      </c>
      <c r="B883" s="518" t="s">
        <v>5686</v>
      </c>
      <c r="C883" s="518" t="s">
        <v>5984</v>
      </c>
      <c r="D883" s="518" t="s">
        <v>21304</v>
      </c>
      <c r="E883" s="519" t="s">
        <v>144</v>
      </c>
      <c r="F883" s="518" t="s">
        <v>144</v>
      </c>
      <c r="G883" s="518" t="s">
        <v>21597</v>
      </c>
      <c r="H883" s="518" t="s">
        <v>6206</v>
      </c>
      <c r="I883" s="518" t="s">
        <v>5986</v>
      </c>
      <c r="J883" s="518" t="s">
        <v>5432</v>
      </c>
      <c r="K883" s="519" t="s">
        <v>21598</v>
      </c>
      <c r="L883" s="518" t="s">
        <v>5433</v>
      </c>
    </row>
    <row r="884" spans="1:12" ht="15.75">
      <c r="A884" s="518" t="s">
        <v>5685</v>
      </c>
      <c r="B884" s="518" t="s">
        <v>5686</v>
      </c>
      <c r="C884" s="518" t="s">
        <v>5984</v>
      </c>
      <c r="D884" s="518" t="s">
        <v>21304</v>
      </c>
      <c r="E884" s="519" t="s">
        <v>144</v>
      </c>
      <c r="F884" s="518" t="s">
        <v>144</v>
      </c>
      <c r="G884" s="518" t="s">
        <v>21599</v>
      </c>
      <c r="H884" s="518" t="s">
        <v>6207</v>
      </c>
      <c r="I884" s="518" t="s">
        <v>5986</v>
      </c>
      <c r="J884" s="518" t="s">
        <v>5884</v>
      </c>
      <c r="K884" s="519" t="s">
        <v>32314</v>
      </c>
      <c r="L884" s="518" t="s">
        <v>5433</v>
      </c>
    </row>
    <row r="885" spans="1:12" ht="15.75">
      <c r="A885" s="518" t="s">
        <v>5685</v>
      </c>
      <c r="B885" s="518" t="s">
        <v>5686</v>
      </c>
      <c r="C885" s="518" t="s">
        <v>5984</v>
      </c>
      <c r="D885" s="518" t="s">
        <v>21304</v>
      </c>
      <c r="E885" s="519" t="s">
        <v>144</v>
      </c>
      <c r="F885" s="518" t="s">
        <v>144</v>
      </c>
      <c r="G885" s="518" t="s">
        <v>21600</v>
      </c>
      <c r="H885" s="518" t="s">
        <v>21601</v>
      </c>
      <c r="I885" s="518" t="s">
        <v>5986</v>
      </c>
      <c r="J885" s="518" t="s">
        <v>5503</v>
      </c>
      <c r="K885" s="519" t="s">
        <v>21602</v>
      </c>
      <c r="L885" s="518" t="s">
        <v>5433</v>
      </c>
    </row>
    <row r="886" spans="1:12" ht="15.75">
      <c r="A886" s="518" t="s">
        <v>5685</v>
      </c>
      <c r="B886" s="518" t="s">
        <v>5686</v>
      </c>
      <c r="C886" s="518" t="s">
        <v>5984</v>
      </c>
      <c r="D886" s="518" t="s">
        <v>21304</v>
      </c>
      <c r="E886" s="519" t="s">
        <v>144</v>
      </c>
      <c r="F886" s="518" t="s">
        <v>144</v>
      </c>
      <c r="G886" s="518" t="s">
        <v>21603</v>
      </c>
      <c r="H886" s="518" t="s">
        <v>21604</v>
      </c>
      <c r="I886" s="518" t="s">
        <v>5986</v>
      </c>
      <c r="J886" s="518" t="s">
        <v>5503</v>
      </c>
      <c r="K886" s="519" t="s">
        <v>15823</v>
      </c>
      <c r="L886" s="518" t="s">
        <v>5433</v>
      </c>
    </row>
    <row r="887" spans="1:12" ht="15.75">
      <c r="A887" s="518" t="s">
        <v>5685</v>
      </c>
      <c r="B887" s="518" t="s">
        <v>5686</v>
      </c>
      <c r="C887" s="518" t="s">
        <v>5984</v>
      </c>
      <c r="D887" s="518" t="s">
        <v>21304</v>
      </c>
      <c r="E887" s="519" t="s">
        <v>144</v>
      </c>
      <c r="F887" s="518" t="s">
        <v>144</v>
      </c>
      <c r="G887" s="518" t="s">
        <v>21605</v>
      </c>
      <c r="H887" s="518" t="s">
        <v>21606</v>
      </c>
      <c r="I887" s="518" t="s">
        <v>5986</v>
      </c>
      <c r="J887" s="518" t="s">
        <v>5503</v>
      </c>
      <c r="K887" s="519" t="s">
        <v>12976</v>
      </c>
      <c r="L887" s="518" t="s">
        <v>5433</v>
      </c>
    </row>
    <row r="888" spans="1:12" ht="15.75">
      <c r="A888" s="518" t="s">
        <v>5685</v>
      </c>
      <c r="B888" s="518" t="s">
        <v>5686</v>
      </c>
      <c r="C888" s="518" t="s">
        <v>5984</v>
      </c>
      <c r="D888" s="518" t="s">
        <v>21304</v>
      </c>
      <c r="E888" s="519" t="s">
        <v>144</v>
      </c>
      <c r="F888" s="518" t="s">
        <v>144</v>
      </c>
      <c r="G888" s="518" t="s">
        <v>21607</v>
      </c>
      <c r="H888" s="518" t="s">
        <v>21608</v>
      </c>
      <c r="I888" s="518" t="s">
        <v>5986</v>
      </c>
      <c r="J888" s="518" t="s">
        <v>5884</v>
      </c>
      <c r="K888" s="519" t="s">
        <v>15691</v>
      </c>
      <c r="L888" s="518" t="s">
        <v>5433</v>
      </c>
    </row>
    <row r="889" spans="1:12" ht="15.75">
      <c r="A889" s="518" t="s">
        <v>5685</v>
      </c>
      <c r="B889" s="518" t="s">
        <v>5686</v>
      </c>
      <c r="C889" s="518" t="s">
        <v>5984</v>
      </c>
      <c r="D889" s="518" t="s">
        <v>21304</v>
      </c>
      <c r="E889" s="519" t="s">
        <v>144</v>
      </c>
      <c r="F889" s="518" t="s">
        <v>144</v>
      </c>
      <c r="G889" s="518" t="s">
        <v>21610</v>
      </c>
      <c r="H889" s="518" t="s">
        <v>6212</v>
      </c>
      <c r="I889" s="518" t="s">
        <v>5986</v>
      </c>
      <c r="J889" s="518" t="s">
        <v>5432</v>
      </c>
      <c r="K889" s="519" t="s">
        <v>32315</v>
      </c>
      <c r="L889" s="518" t="s">
        <v>5433</v>
      </c>
    </row>
    <row r="890" spans="1:12" ht="15.75">
      <c r="A890" s="518" t="s">
        <v>5685</v>
      </c>
      <c r="B890" s="518" t="s">
        <v>5686</v>
      </c>
      <c r="C890" s="518" t="s">
        <v>5984</v>
      </c>
      <c r="D890" s="518" t="s">
        <v>21304</v>
      </c>
      <c r="E890" s="519" t="s">
        <v>144</v>
      </c>
      <c r="F890" s="518" t="s">
        <v>144</v>
      </c>
      <c r="G890" s="518" t="s">
        <v>21611</v>
      </c>
      <c r="H890" s="518" t="s">
        <v>6213</v>
      </c>
      <c r="I890" s="518" t="s">
        <v>5986</v>
      </c>
      <c r="J890" s="518" t="s">
        <v>5432</v>
      </c>
      <c r="K890" s="519" t="s">
        <v>19055</v>
      </c>
      <c r="L890" s="518" t="s">
        <v>5433</v>
      </c>
    </row>
    <row r="891" spans="1:12" ht="15.75">
      <c r="A891" s="518" t="s">
        <v>5685</v>
      </c>
      <c r="B891" s="518" t="s">
        <v>5686</v>
      </c>
      <c r="C891" s="518" t="s">
        <v>5984</v>
      </c>
      <c r="D891" s="518" t="s">
        <v>21304</v>
      </c>
      <c r="E891" s="519" t="s">
        <v>144</v>
      </c>
      <c r="F891" s="518" t="s">
        <v>144</v>
      </c>
      <c r="G891" s="518" t="s">
        <v>21612</v>
      </c>
      <c r="H891" s="518" t="s">
        <v>6214</v>
      </c>
      <c r="I891" s="518" t="s">
        <v>5986</v>
      </c>
      <c r="J891" s="518" t="s">
        <v>5432</v>
      </c>
      <c r="K891" s="519" t="s">
        <v>21613</v>
      </c>
      <c r="L891" s="518" t="s">
        <v>5433</v>
      </c>
    </row>
    <row r="892" spans="1:12" ht="15.75">
      <c r="A892" s="518" t="s">
        <v>5685</v>
      </c>
      <c r="B892" s="518" t="s">
        <v>5686</v>
      </c>
      <c r="C892" s="518" t="s">
        <v>5984</v>
      </c>
      <c r="D892" s="518" t="s">
        <v>21304</v>
      </c>
      <c r="E892" s="519" t="s">
        <v>144</v>
      </c>
      <c r="F892" s="518" t="s">
        <v>144</v>
      </c>
      <c r="G892" s="518" t="s">
        <v>21614</v>
      </c>
      <c r="H892" s="518" t="s">
        <v>6215</v>
      </c>
      <c r="I892" s="518" t="s">
        <v>5986</v>
      </c>
      <c r="J892" s="518" t="s">
        <v>5432</v>
      </c>
      <c r="K892" s="519" t="s">
        <v>18712</v>
      </c>
      <c r="L892" s="518" t="s">
        <v>5433</v>
      </c>
    </row>
    <row r="893" spans="1:12" ht="15.75">
      <c r="A893" s="518" t="s">
        <v>5685</v>
      </c>
      <c r="B893" s="518" t="s">
        <v>5686</v>
      </c>
      <c r="C893" s="518" t="s">
        <v>5984</v>
      </c>
      <c r="D893" s="518" t="s">
        <v>21304</v>
      </c>
      <c r="E893" s="519" t="s">
        <v>144</v>
      </c>
      <c r="F893" s="518" t="s">
        <v>144</v>
      </c>
      <c r="G893" s="518" t="s">
        <v>21615</v>
      </c>
      <c r="H893" s="518" t="s">
        <v>6216</v>
      </c>
      <c r="I893" s="518" t="s">
        <v>5986</v>
      </c>
      <c r="J893" s="518" t="s">
        <v>5432</v>
      </c>
      <c r="K893" s="519" t="s">
        <v>21616</v>
      </c>
      <c r="L893" s="518" t="s">
        <v>5433</v>
      </c>
    </row>
    <row r="894" spans="1:12" ht="15.75">
      <c r="A894" s="518" t="s">
        <v>5685</v>
      </c>
      <c r="B894" s="518" t="s">
        <v>5686</v>
      </c>
      <c r="C894" s="518" t="s">
        <v>5984</v>
      </c>
      <c r="D894" s="518" t="s">
        <v>21304</v>
      </c>
      <c r="E894" s="519" t="s">
        <v>144</v>
      </c>
      <c r="F894" s="518" t="s">
        <v>144</v>
      </c>
      <c r="G894" s="518" t="s">
        <v>21617</v>
      </c>
      <c r="H894" s="518" t="s">
        <v>6217</v>
      </c>
      <c r="I894" s="518" t="s">
        <v>5986</v>
      </c>
      <c r="J894" s="518" t="s">
        <v>5432</v>
      </c>
      <c r="K894" s="519" t="s">
        <v>21618</v>
      </c>
      <c r="L894" s="518" t="s">
        <v>5433</v>
      </c>
    </row>
    <row r="895" spans="1:12" ht="15.75">
      <c r="A895" s="518" t="s">
        <v>5685</v>
      </c>
      <c r="B895" s="518" t="s">
        <v>5686</v>
      </c>
      <c r="C895" s="518" t="s">
        <v>5984</v>
      </c>
      <c r="D895" s="518" t="s">
        <v>21304</v>
      </c>
      <c r="E895" s="519" t="s">
        <v>144</v>
      </c>
      <c r="F895" s="518" t="s">
        <v>144</v>
      </c>
      <c r="G895" s="518" t="s">
        <v>21619</v>
      </c>
      <c r="H895" s="518" t="s">
        <v>6218</v>
      </c>
      <c r="I895" s="518" t="s">
        <v>5986</v>
      </c>
      <c r="J895" s="518" t="s">
        <v>5884</v>
      </c>
      <c r="K895" s="519" t="s">
        <v>32316</v>
      </c>
      <c r="L895" s="518" t="s">
        <v>5433</v>
      </c>
    </row>
    <row r="896" spans="1:12" ht="15.75">
      <c r="A896" s="518" t="s">
        <v>5685</v>
      </c>
      <c r="B896" s="518" t="s">
        <v>5686</v>
      </c>
      <c r="C896" s="518" t="s">
        <v>5984</v>
      </c>
      <c r="D896" s="518" t="s">
        <v>21304</v>
      </c>
      <c r="E896" s="519" t="s">
        <v>144</v>
      </c>
      <c r="F896" s="518" t="s">
        <v>144</v>
      </c>
      <c r="G896" s="518" t="s">
        <v>21620</v>
      </c>
      <c r="H896" s="518" t="s">
        <v>6219</v>
      </c>
      <c r="I896" s="518" t="s">
        <v>5986</v>
      </c>
      <c r="J896" s="518" t="s">
        <v>5432</v>
      </c>
      <c r="K896" s="519" t="s">
        <v>21621</v>
      </c>
      <c r="L896" s="518" t="s">
        <v>5433</v>
      </c>
    </row>
    <row r="897" spans="1:12" ht="15.75">
      <c r="A897" s="518" t="s">
        <v>5685</v>
      </c>
      <c r="B897" s="518" t="s">
        <v>5686</v>
      </c>
      <c r="C897" s="518" t="s">
        <v>5984</v>
      </c>
      <c r="D897" s="518" t="s">
        <v>21304</v>
      </c>
      <c r="E897" s="519" t="s">
        <v>144</v>
      </c>
      <c r="F897" s="518" t="s">
        <v>144</v>
      </c>
      <c r="G897" s="518" t="s">
        <v>21622</v>
      </c>
      <c r="H897" s="518" t="s">
        <v>6220</v>
      </c>
      <c r="I897" s="518" t="s">
        <v>5986</v>
      </c>
      <c r="J897" s="518" t="s">
        <v>5432</v>
      </c>
      <c r="K897" s="519" t="s">
        <v>20269</v>
      </c>
      <c r="L897" s="518" t="s">
        <v>5433</v>
      </c>
    </row>
    <row r="898" spans="1:12" ht="15.75">
      <c r="A898" s="518" t="s">
        <v>5685</v>
      </c>
      <c r="B898" s="518" t="s">
        <v>5686</v>
      </c>
      <c r="C898" s="518" t="s">
        <v>5984</v>
      </c>
      <c r="D898" s="518" t="s">
        <v>21304</v>
      </c>
      <c r="E898" s="519" t="s">
        <v>144</v>
      </c>
      <c r="F898" s="518" t="s">
        <v>144</v>
      </c>
      <c r="G898" s="518" t="s">
        <v>21623</v>
      </c>
      <c r="H898" s="518" t="s">
        <v>6221</v>
      </c>
      <c r="I898" s="518" t="s">
        <v>5986</v>
      </c>
      <c r="J898" s="518" t="s">
        <v>5432</v>
      </c>
      <c r="K898" s="519" t="s">
        <v>13315</v>
      </c>
      <c r="L898" s="518" t="s">
        <v>5433</v>
      </c>
    </row>
    <row r="899" spans="1:12" ht="15.75">
      <c r="A899" s="518" t="s">
        <v>5685</v>
      </c>
      <c r="B899" s="518" t="s">
        <v>5686</v>
      </c>
      <c r="C899" s="518" t="s">
        <v>5984</v>
      </c>
      <c r="D899" s="518" t="s">
        <v>21304</v>
      </c>
      <c r="E899" s="519" t="s">
        <v>144</v>
      </c>
      <c r="F899" s="518" t="s">
        <v>144</v>
      </c>
      <c r="G899" s="518" t="s">
        <v>21624</v>
      </c>
      <c r="H899" s="518" t="s">
        <v>6222</v>
      </c>
      <c r="I899" s="518" t="s">
        <v>5986</v>
      </c>
      <c r="J899" s="518" t="s">
        <v>5432</v>
      </c>
      <c r="K899" s="519" t="s">
        <v>21625</v>
      </c>
      <c r="L899" s="518" t="s">
        <v>5433</v>
      </c>
    </row>
    <row r="900" spans="1:12" ht="15.75">
      <c r="A900" s="518" t="s">
        <v>5685</v>
      </c>
      <c r="B900" s="518" t="s">
        <v>5686</v>
      </c>
      <c r="C900" s="518" t="s">
        <v>5984</v>
      </c>
      <c r="D900" s="518" t="s">
        <v>21304</v>
      </c>
      <c r="E900" s="519" t="s">
        <v>144</v>
      </c>
      <c r="F900" s="518" t="s">
        <v>144</v>
      </c>
      <c r="G900" s="518" t="s">
        <v>21626</v>
      </c>
      <c r="H900" s="518" t="s">
        <v>6223</v>
      </c>
      <c r="I900" s="518" t="s">
        <v>5986</v>
      </c>
      <c r="J900" s="518" t="s">
        <v>5884</v>
      </c>
      <c r="K900" s="519" t="s">
        <v>32317</v>
      </c>
      <c r="L900" s="518" t="s">
        <v>5433</v>
      </c>
    </row>
    <row r="901" spans="1:12" ht="15.75">
      <c r="A901" s="518" t="s">
        <v>5685</v>
      </c>
      <c r="B901" s="518" t="s">
        <v>5686</v>
      </c>
      <c r="C901" s="518" t="s">
        <v>5984</v>
      </c>
      <c r="D901" s="518" t="s">
        <v>21304</v>
      </c>
      <c r="E901" s="519" t="s">
        <v>144</v>
      </c>
      <c r="F901" s="518" t="s">
        <v>144</v>
      </c>
      <c r="G901" s="518" t="s">
        <v>21627</v>
      </c>
      <c r="H901" s="518" t="s">
        <v>6224</v>
      </c>
      <c r="I901" s="518" t="s">
        <v>5986</v>
      </c>
      <c r="J901" s="518" t="s">
        <v>5432</v>
      </c>
      <c r="K901" s="519" t="s">
        <v>17780</v>
      </c>
      <c r="L901" s="518" t="s">
        <v>5433</v>
      </c>
    </row>
    <row r="902" spans="1:12" ht="15.75">
      <c r="A902" s="518" t="s">
        <v>5685</v>
      </c>
      <c r="B902" s="518" t="s">
        <v>5686</v>
      </c>
      <c r="C902" s="518" t="s">
        <v>5984</v>
      </c>
      <c r="D902" s="518" t="s">
        <v>21304</v>
      </c>
      <c r="E902" s="519" t="s">
        <v>144</v>
      </c>
      <c r="F902" s="518" t="s">
        <v>144</v>
      </c>
      <c r="G902" s="518" t="s">
        <v>21628</v>
      </c>
      <c r="H902" s="518" t="s">
        <v>6225</v>
      </c>
      <c r="I902" s="518" t="s">
        <v>5986</v>
      </c>
      <c r="J902" s="518" t="s">
        <v>5432</v>
      </c>
      <c r="K902" s="519" t="s">
        <v>17721</v>
      </c>
      <c r="L902" s="518" t="s">
        <v>5433</v>
      </c>
    </row>
    <row r="903" spans="1:12" ht="15.75">
      <c r="A903" s="518" t="s">
        <v>5685</v>
      </c>
      <c r="B903" s="518" t="s">
        <v>5686</v>
      </c>
      <c r="C903" s="518" t="s">
        <v>5984</v>
      </c>
      <c r="D903" s="518" t="s">
        <v>21304</v>
      </c>
      <c r="E903" s="519" t="s">
        <v>144</v>
      </c>
      <c r="F903" s="518" t="s">
        <v>144</v>
      </c>
      <c r="G903" s="518" t="s">
        <v>21629</v>
      </c>
      <c r="H903" s="518" t="s">
        <v>6226</v>
      </c>
      <c r="I903" s="518" t="s">
        <v>5986</v>
      </c>
      <c r="J903" s="518" t="s">
        <v>5432</v>
      </c>
      <c r="K903" s="519" t="s">
        <v>14903</v>
      </c>
      <c r="L903" s="518" t="s">
        <v>5433</v>
      </c>
    </row>
    <row r="904" spans="1:12" ht="15.75">
      <c r="A904" s="518" t="s">
        <v>5685</v>
      </c>
      <c r="B904" s="518" t="s">
        <v>5686</v>
      </c>
      <c r="C904" s="518" t="s">
        <v>5984</v>
      </c>
      <c r="D904" s="518" t="s">
        <v>21304</v>
      </c>
      <c r="E904" s="519" t="s">
        <v>144</v>
      </c>
      <c r="F904" s="518" t="s">
        <v>144</v>
      </c>
      <c r="G904" s="518" t="s">
        <v>21630</v>
      </c>
      <c r="H904" s="518" t="s">
        <v>6227</v>
      </c>
      <c r="I904" s="518" t="s">
        <v>5986</v>
      </c>
      <c r="J904" s="518" t="s">
        <v>5503</v>
      </c>
      <c r="K904" s="519" t="s">
        <v>14903</v>
      </c>
      <c r="L904" s="518" t="s">
        <v>5433</v>
      </c>
    </row>
    <row r="905" spans="1:12" ht="15.75">
      <c r="A905" s="518" t="s">
        <v>5685</v>
      </c>
      <c r="B905" s="518" t="s">
        <v>5686</v>
      </c>
      <c r="C905" s="518" t="s">
        <v>5984</v>
      </c>
      <c r="D905" s="518" t="s">
        <v>21304</v>
      </c>
      <c r="E905" s="519" t="s">
        <v>144</v>
      </c>
      <c r="F905" s="518" t="s">
        <v>144</v>
      </c>
      <c r="G905" s="518" t="s">
        <v>21631</v>
      </c>
      <c r="H905" s="518" t="s">
        <v>6228</v>
      </c>
      <c r="I905" s="518" t="s">
        <v>5986</v>
      </c>
      <c r="J905" s="518" t="s">
        <v>5503</v>
      </c>
      <c r="K905" s="519" t="s">
        <v>21632</v>
      </c>
      <c r="L905" s="518" t="s">
        <v>5433</v>
      </c>
    </row>
    <row r="906" spans="1:12" ht="15.75">
      <c r="A906" s="518" t="s">
        <v>5685</v>
      </c>
      <c r="B906" s="518" t="s">
        <v>5686</v>
      </c>
      <c r="C906" s="518" t="s">
        <v>5984</v>
      </c>
      <c r="D906" s="518" t="s">
        <v>21304</v>
      </c>
      <c r="E906" s="519" t="s">
        <v>144</v>
      </c>
      <c r="F906" s="518" t="s">
        <v>144</v>
      </c>
      <c r="G906" s="518" t="s">
        <v>21633</v>
      </c>
      <c r="H906" s="518" t="s">
        <v>6229</v>
      </c>
      <c r="I906" s="518" t="s">
        <v>5986</v>
      </c>
      <c r="J906" s="518" t="s">
        <v>5503</v>
      </c>
      <c r="K906" s="519" t="s">
        <v>15823</v>
      </c>
      <c r="L906" s="518" t="s">
        <v>5433</v>
      </c>
    </row>
    <row r="907" spans="1:12" ht="15.75">
      <c r="A907" s="518" t="s">
        <v>5685</v>
      </c>
      <c r="B907" s="518" t="s">
        <v>5686</v>
      </c>
      <c r="C907" s="518" t="s">
        <v>5984</v>
      </c>
      <c r="D907" s="518" t="s">
        <v>21304</v>
      </c>
      <c r="E907" s="519" t="s">
        <v>144</v>
      </c>
      <c r="F907" s="518" t="s">
        <v>144</v>
      </c>
      <c r="G907" s="518" t="s">
        <v>21634</v>
      </c>
      <c r="H907" s="518" t="s">
        <v>6230</v>
      </c>
      <c r="I907" s="518" t="s">
        <v>5986</v>
      </c>
      <c r="J907" s="518" t="s">
        <v>5503</v>
      </c>
      <c r="K907" s="519" t="s">
        <v>12886</v>
      </c>
      <c r="L907" s="518" t="s">
        <v>5433</v>
      </c>
    </row>
    <row r="908" spans="1:12" ht="15.75">
      <c r="A908" s="518" t="s">
        <v>5685</v>
      </c>
      <c r="B908" s="518" t="s">
        <v>5686</v>
      </c>
      <c r="C908" s="518" t="s">
        <v>5984</v>
      </c>
      <c r="D908" s="518" t="s">
        <v>21304</v>
      </c>
      <c r="E908" s="519" t="s">
        <v>144</v>
      </c>
      <c r="F908" s="518" t="s">
        <v>144</v>
      </c>
      <c r="G908" s="518" t="s">
        <v>21635</v>
      </c>
      <c r="H908" s="518" t="s">
        <v>6231</v>
      </c>
      <c r="I908" s="518" t="s">
        <v>5986</v>
      </c>
      <c r="J908" s="518" t="s">
        <v>5503</v>
      </c>
      <c r="K908" s="519" t="s">
        <v>14130</v>
      </c>
      <c r="L908" s="518" t="s">
        <v>5433</v>
      </c>
    </row>
    <row r="909" spans="1:12" ht="15.75">
      <c r="A909" s="518" t="s">
        <v>5685</v>
      </c>
      <c r="B909" s="518" t="s">
        <v>5686</v>
      </c>
      <c r="C909" s="518" t="s">
        <v>5984</v>
      </c>
      <c r="D909" s="518" t="s">
        <v>21304</v>
      </c>
      <c r="E909" s="519" t="s">
        <v>144</v>
      </c>
      <c r="F909" s="518" t="s">
        <v>144</v>
      </c>
      <c r="G909" s="518" t="s">
        <v>21636</v>
      </c>
      <c r="H909" s="518" t="s">
        <v>6232</v>
      </c>
      <c r="I909" s="518" t="s">
        <v>5986</v>
      </c>
      <c r="J909" s="518" t="s">
        <v>5432</v>
      </c>
      <c r="K909" s="519" t="s">
        <v>21637</v>
      </c>
      <c r="L909" s="518" t="s">
        <v>5433</v>
      </c>
    </row>
    <row r="910" spans="1:12" ht="15.75">
      <c r="A910" s="518" t="s">
        <v>5685</v>
      </c>
      <c r="B910" s="518" t="s">
        <v>5686</v>
      </c>
      <c r="C910" s="518" t="s">
        <v>5984</v>
      </c>
      <c r="D910" s="518" t="s">
        <v>21304</v>
      </c>
      <c r="E910" s="519" t="s">
        <v>144</v>
      </c>
      <c r="F910" s="518" t="s">
        <v>144</v>
      </c>
      <c r="G910" s="518" t="s">
        <v>21638</v>
      </c>
      <c r="H910" s="518" t="s">
        <v>6233</v>
      </c>
      <c r="I910" s="518" t="s">
        <v>5986</v>
      </c>
      <c r="J910" s="518" t="s">
        <v>5432</v>
      </c>
      <c r="K910" s="519" t="s">
        <v>13582</v>
      </c>
      <c r="L910" s="518" t="s">
        <v>5433</v>
      </c>
    </row>
    <row r="911" spans="1:12" ht="15.75">
      <c r="A911" s="518" t="s">
        <v>5685</v>
      </c>
      <c r="B911" s="518" t="s">
        <v>5686</v>
      </c>
      <c r="C911" s="518" t="s">
        <v>5984</v>
      </c>
      <c r="D911" s="518" t="s">
        <v>21304</v>
      </c>
      <c r="E911" s="519" t="s">
        <v>144</v>
      </c>
      <c r="F911" s="518" t="s">
        <v>144</v>
      </c>
      <c r="G911" s="518" t="s">
        <v>21639</v>
      </c>
      <c r="H911" s="518" t="s">
        <v>6234</v>
      </c>
      <c r="I911" s="518" t="s">
        <v>5986</v>
      </c>
      <c r="J911" s="518" t="s">
        <v>5432</v>
      </c>
      <c r="K911" s="519" t="s">
        <v>21640</v>
      </c>
      <c r="L911" s="518" t="s">
        <v>5433</v>
      </c>
    </row>
    <row r="912" spans="1:12" ht="15.75">
      <c r="A912" s="518" t="s">
        <v>5685</v>
      </c>
      <c r="B912" s="518" t="s">
        <v>5686</v>
      </c>
      <c r="C912" s="518" t="s">
        <v>5984</v>
      </c>
      <c r="D912" s="518" t="s">
        <v>21304</v>
      </c>
      <c r="E912" s="519" t="s">
        <v>144</v>
      </c>
      <c r="F912" s="518" t="s">
        <v>144</v>
      </c>
      <c r="G912" s="518" t="s">
        <v>21641</v>
      </c>
      <c r="H912" s="518" t="s">
        <v>6235</v>
      </c>
      <c r="I912" s="518" t="s">
        <v>5986</v>
      </c>
      <c r="J912" s="518" t="s">
        <v>5503</v>
      </c>
      <c r="K912" s="519" t="s">
        <v>21642</v>
      </c>
      <c r="L912" s="518" t="s">
        <v>5433</v>
      </c>
    </row>
    <row r="913" spans="1:12" ht="15.75">
      <c r="A913" s="518" t="s">
        <v>5685</v>
      </c>
      <c r="B913" s="518" t="s">
        <v>5686</v>
      </c>
      <c r="C913" s="518" t="s">
        <v>5984</v>
      </c>
      <c r="D913" s="518" t="s">
        <v>21304</v>
      </c>
      <c r="E913" s="519" t="s">
        <v>144</v>
      </c>
      <c r="F913" s="518" t="s">
        <v>144</v>
      </c>
      <c r="G913" s="518" t="s">
        <v>21643</v>
      </c>
      <c r="H913" s="518" t="s">
        <v>6236</v>
      </c>
      <c r="I913" s="518" t="s">
        <v>5986</v>
      </c>
      <c r="J913" s="518" t="s">
        <v>5503</v>
      </c>
      <c r="K913" s="519" t="s">
        <v>13691</v>
      </c>
      <c r="L913" s="518" t="s">
        <v>5433</v>
      </c>
    </row>
    <row r="914" spans="1:12" ht="15.75">
      <c r="A914" s="518" t="s">
        <v>5685</v>
      </c>
      <c r="B914" s="518" t="s">
        <v>5686</v>
      </c>
      <c r="C914" s="518" t="s">
        <v>5984</v>
      </c>
      <c r="D914" s="518" t="s">
        <v>21304</v>
      </c>
      <c r="E914" s="519" t="s">
        <v>144</v>
      </c>
      <c r="F914" s="518" t="s">
        <v>144</v>
      </c>
      <c r="G914" s="518" t="s">
        <v>21644</v>
      </c>
      <c r="H914" s="518" t="s">
        <v>6237</v>
      </c>
      <c r="I914" s="518" t="s">
        <v>5986</v>
      </c>
      <c r="J914" s="518" t="s">
        <v>5503</v>
      </c>
      <c r="K914" s="519" t="s">
        <v>16201</v>
      </c>
      <c r="L914" s="518" t="s">
        <v>5433</v>
      </c>
    </row>
    <row r="915" spans="1:12" ht="15.75">
      <c r="A915" s="518" t="s">
        <v>5685</v>
      </c>
      <c r="B915" s="518" t="s">
        <v>5686</v>
      </c>
      <c r="C915" s="518" t="s">
        <v>5984</v>
      </c>
      <c r="D915" s="518" t="s">
        <v>21304</v>
      </c>
      <c r="E915" s="519" t="s">
        <v>144</v>
      </c>
      <c r="F915" s="518" t="s">
        <v>144</v>
      </c>
      <c r="G915" s="518" t="s">
        <v>21645</v>
      </c>
      <c r="H915" s="518" t="s">
        <v>6238</v>
      </c>
      <c r="I915" s="518" t="s">
        <v>5986</v>
      </c>
      <c r="J915" s="518" t="s">
        <v>5503</v>
      </c>
      <c r="K915" s="519" t="s">
        <v>21646</v>
      </c>
      <c r="L915" s="518" t="s">
        <v>5433</v>
      </c>
    </row>
    <row r="916" spans="1:12" ht="15.75">
      <c r="A916" s="518" t="s">
        <v>5685</v>
      </c>
      <c r="B916" s="518" t="s">
        <v>5686</v>
      </c>
      <c r="C916" s="518" t="s">
        <v>5984</v>
      </c>
      <c r="D916" s="518" t="s">
        <v>21304</v>
      </c>
      <c r="E916" s="519" t="s">
        <v>144</v>
      </c>
      <c r="F916" s="518" t="s">
        <v>144</v>
      </c>
      <c r="G916" s="518" t="s">
        <v>21647</v>
      </c>
      <c r="H916" s="518" t="s">
        <v>6239</v>
      </c>
      <c r="I916" s="518" t="s">
        <v>5986</v>
      </c>
      <c r="J916" s="518" t="s">
        <v>5503</v>
      </c>
      <c r="K916" s="519" t="s">
        <v>16324</v>
      </c>
      <c r="L916" s="518" t="s">
        <v>5433</v>
      </c>
    </row>
    <row r="917" spans="1:12" ht="15.75">
      <c r="A917" s="518" t="s">
        <v>5685</v>
      </c>
      <c r="B917" s="518" t="s">
        <v>5686</v>
      </c>
      <c r="C917" s="518" t="s">
        <v>5984</v>
      </c>
      <c r="D917" s="518" t="s">
        <v>21304</v>
      </c>
      <c r="E917" s="519" t="s">
        <v>144</v>
      </c>
      <c r="F917" s="518" t="s">
        <v>144</v>
      </c>
      <c r="G917" s="518" t="s">
        <v>21648</v>
      </c>
      <c r="H917" s="518" t="s">
        <v>6240</v>
      </c>
      <c r="I917" s="518" t="s">
        <v>5986</v>
      </c>
      <c r="J917" s="518" t="s">
        <v>5503</v>
      </c>
      <c r="K917" s="519" t="s">
        <v>17936</v>
      </c>
      <c r="L917" s="518" t="s">
        <v>5433</v>
      </c>
    </row>
    <row r="918" spans="1:12" ht="15.75">
      <c r="A918" s="518" t="s">
        <v>5685</v>
      </c>
      <c r="B918" s="518" t="s">
        <v>5686</v>
      </c>
      <c r="C918" s="518" t="s">
        <v>5984</v>
      </c>
      <c r="D918" s="518" t="s">
        <v>21304</v>
      </c>
      <c r="E918" s="519" t="s">
        <v>144</v>
      </c>
      <c r="F918" s="518" t="s">
        <v>144</v>
      </c>
      <c r="G918" s="518" t="s">
        <v>21649</v>
      </c>
      <c r="H918" s="518" t="s">
        <v>6241</v>
      </c>
      <c r="I918" s="518" t="s">
        <v>5986</v>
      </c>
      <c r="J918" s="518" t="s">
        <v>5503</v>
      </c>
      <c r="K918" s="519" t="s">
        <v>13218</v>
      </c>
      <c r="L918" s="518" t="s">
        <v>5433</v>
      </c>
    </row>
    <row r="919" spans="1:12" ht="15.75">
      <c r="A919" s="518" t="s">
        <v>5685</v>
      </c>
      <c r="B919" s="518" t="s">
        <v>5686</v>
      </c>
      <c r="C919" s="518" t="s">
        <v>5984</v>
      </c>
      <c r="D919" s="518" t="s">
        <v>21304</v>
      </c>
      <c r="E919" s="519" t="s">
        <v>144</v>
      </c>
      <c r="F919" s="518" t="s">
        <v>144</v>
      </c>
      <c r="G919" s="518" t="s">
        <v>21650</v>
      </c>
      <c r="H919" s="518" t="s">
        <v>6242</v>
      </c>
      <c r="I919" s="518" t="s">
        <v>5986</v>
      </c>
      <c r="J919" s="518" t="s">
        <v>5503</v>
      </c>
      <c r="K919" s="519" t="s">
        <v>14865</v>
      </c>
      <c r="L919" s="518" t="s">
        <v>5433</v>
      </c>
    </row>
    <row r="920" spans="1:12" ht="15.75">
      <c r="A920" s="518" t="s">
        <v>5685</v>
      </c>
      <c r="B920" s="518" t="s">
        <v>5686</v>
      </c>
      <c r="C920" s="518" t="s">
        <v>5984</v>
      </c>
      <c r="D920" s="518" t="s">
        <v>21304</v>
      </c>
      <c r="E920" s="519" t="s">
        <v>144</v>
      </c>
      <c r="F920" s="518" t="s">
        <v>144</v>
      </c>
      <c r="G920" s="518" t="s">
        <v>21651</v>
      </c>
      <c r="H920" s="518" t="s">
        <v>6243</v>
      </c>
      <c r="I920" s="518" t="s">
        <v>5986</v>
      </c>
      <c r="J920" s="518" t="s">
        <v>5884</v>
      </c>
      <c r="K920" s="519" t="s">
        <v>32318</v>
      </c>
      <c r="L920" s="518" t="s">
        <v>5433</v>
      </c>
    </row>
    <row r="921" spans="1:12" ht="15.75">
      <c r="A921" s="518" t="s">
        <v>5685</v>
      </c>
      <c r="B921" s="518" t="s">
        <v>5686</v>
      </c>
      <c r="C921" s="518" t="s">
        <v>5984</v>
      </c>
      <c r="D921" s="518" t="s">
        <v>21304</v>
      </c>
      <c r="E921" s="519" t="s">
        <v>144</v>
      </c>
      <c r="F921" s="518" t="s">
        <v>144</v>
      </c>
      <c r="G921" s="518" t="s">
        <v>21653</v>
      </c>
      <c r="H921" s="518" t="s">
        <v>6244</v>
      </c>
      <c r="I921" s="518" t="s">
        <v>5986</v>
      </c>
      <c r="J921" s="518" t="s">
        <v>5503</v>
      </c>
      <c r="K921" s="519" t="s">
        <v>22173</v>
      </c>
      <c r="L921" s="518" t="s">
        <v>5433</v>
      </c>
    </row>
    <row r="922" spans="1:12" ht="15.75">
      <c r="A922" s="518" t="s">
        <v>5685</v>
      </c>
      <c r="B922" s="518" t="s">
        <v>5686</v>
      </c>
      <c r="C922" s="518" t="s">
        <v>5984</v>
      </c>
      <c r="D922" s="518" t="s">
        <v>21304</v>
      </c>
      <c r="E922" s="519" t="s">
        <v>144</v>
      </c>
      <c r="F922" s="518" t="s">
        <v>144</v>
      </c>
      <c r="G922" s="518" t="s">
        <v>21654</v>
      </c>
      <c r="H922" s="518" t="s">
        <v>6245</v>
      </c>
      <c r="I922" s="518" t="s">
        <v>5986</v>
      </c>
      <c r="J922" s="518" t="s">
        <v>5503</v>
      </c>
      <c r="K922" s="519" t="s">
        <v>13569</v>
      </c>
      <c r="L922" s="518" t="s">
        <v>5433</v>
      </c>
    </row>
    <row r="923" spans="1:12" ht="15.75">
      <c r="A923" s="518" t="s">
        <v>5685</v>
      </c>
      <c r="B923" s="518" t="s">
        <v>5686</v>
      </c>
      <c r="C923" s="518" t="s">
        <v>5984</v>
      </c>
      <c r="D923" s="518" t="s">
        <v>21304</v>
      </c>
      <c r="E923" s="519" t="s">
        <v>144</v>
      </c>
      <c r="F923" s="518" t="s">
        <v>144</v>
      </c>
      <c r="G923" s="518" t="s">
        <v>21655</v>
      </c>
      <c r="H923" s="518" t="s">
        <v>6246</v>
      </c>
      <c r="I923" s="518" t="s">
        <v>5986</v>
      </c>
      <c r="J923" s="518" t="s">
        <v>5503</v>
      </c>
      <c r="K923" s="519" t="s">
        <v>13399</v>
      </c>
      <c r="L923" s="518" t="s">
        <v>5433</v>
      </c>
    </row>
    <row r="924" spans="1:12" ht="15.75">
      <c r="A924" s="518" t="s">
        <v>5685</v>
      </c>
      <c r="B924" s="518" t="s">
        <v>5686</v>
      </c>
      <c r="C924" s="518" t="s">
        <v>5984</v>
      </c>
      <c r="D924" s="518" t="s">
        <v>21304</v>
      </c>
      <c r="E924" s="519" t="s">
        <v>144</v>
      </c>
      <c r="F924" s="518" t="s">
        <v>144</v>
      </c>
      <c r="G924" s="518" t="s">
        <v>21657</v>
      </c>
      <c r="H924" s="518" t="s">
        <v>6247</v>
      </c>
      <c r="I924" s="518" t="s">
        <v>5986</v>
      </c>
      <c r="J924" s="518" t="s">
        <v>5884</v>
      </c>
      <c r="K924" s="519" t="s">
        <v>17222</v>
      </c>
      <c r="L924" s="518" t="s">
        <v>5433</v>
      </c>
    </row>
    <row r="925" spans="1:12" ht="15.75">
      <c r="A925" s="518" t="s">
        <v>5685</v>
      </c>
      <c r="B925" s="518" t="s">
        <v>5686</v>
      </c>
      <c r="C925" s="518" t="s">
        <v>5984</v>
      </c>
      <c r="D925" s="518" t="s">
        <v>21304</v>
      </c>
      <c r="E925" s="519" t="s">
        <v>144</v>
      </c>
      <c r="F925" s="518" t="s">
        <v>144</v>
      </c>
      <c r="G925" s="518" t="s">
        <v>21658</v>
      </c>
      <c r="H925" s="518" t="s">
        <v>6248</v>
      </c>
      <c r="I925" s="518" t="s">
        <v>5986</v>
      </c>
      <c r="J925" s="518" t="s">
        <v>5503</v>
      </c>
      <c r="K925" s="519" t="s">
        <v>21659</v>
      </c>
      <c r="L925" s="518" t="s">
        <v>5433</v>
      </c>
    </row>
    <row r="926" spans="1:12" ht="15.75">
      <c r="A926" s="518" t="s">
        <v>5685</v>
      </c>
      <c r="B926" s="518" t="s">
        <v>5686</v>
      </c>
      <c r="C926" s="518" t="s">
        <v>5984</v>
      </c>
      <c r="D926" s="518" t="s">
        <v>21304</v>
      </c>
      <c r="E926" s="519" t="s">
        <v>144</v>
      </c>
      <c r="F926" s="518" t="s">
        <v>144</v>
      </c>
      <c r="G926" s="518" t="s">
        <v>21660</v>
      </c>
      <c r="H926" s="518" t="s">
        <v>6249</v>
      </c>
      <c r="I926" s="518" t="s">
        <v>5986</v>
      </c>
      <c r="J926" s="518" t="s">
        <v>5503</v>
      </c>
      <c r="K926" s="519" t="s">
        <v>21661</v>
      </c>
      <c r="L926" s="518" t="s">
        <v>5433</v>
      </c>
    </row>
    <row r="927" spans="1:12" ht="15.75">
      <c r="A927" s="518" t="s">
        <v>5685</v>
      </c>
      <c r="B927" s="518" t="s">
        <v>5686</v>
      </c>
      <c r="C927" s="518" t="s">
        <v>5984</v>
      </c>
      <c r="D927" s="518" t="s">
        <v>21304</v>
      </c>
      <c r="E927" s="519" t="s">
        <v>144</v>
      </c>
      <c r="F927" s="518" t="s">
        <v>144</v>
      </c>
      <c r="G927" s="518" t="s">
        <v>21662</v>
      </c>
      <c r="H927" s="518" t="s">
        <v>6250</v>
      </c>
      <c r="I927" s="518" t="s">
        <v>5986</v>
      </c>
      <c r="J927" s="518" t="s">
        <v>5503</v>
      </c>
      <c r="K927" s="519" t="s">
        <v>20463</v>
      </c>
      <c r="L927" s="518" t="s">
        <v>5433</v>
      </c>
    </row>
    <row r="928" spans="1:12" ht="15.75">
      <c r="A928" s="518" t="s">
        <v>5685</v>
      </c>
      <c r="B928" s="518" t="s">
        <v>5686</v>
      </c>
      <c r="C928" s="518" t="s">
        <v>5984</v>
      </c>
      <c r="D928" s="518" t="s">
        <v>21304</v>
      </c>
      <c r="E928" s="519" t="s">
        <v>144</v>
      </c>
      <c r="F928" s="518" t="s">
        <v>144</v>
      </c>
      <c r="G928" s="518" t="s">
        <v>21663</v>
      </c>
      <c r="H928" s="518" t="s">
        <v>6251</v>
      </c>
      <c r="I928" s="518" t="s">
        <v>5986</v>
      </c>
      <c r="J928" s="518" t="s">
        <v>5884</v>
      </c>
      <c r="K928" s="519" t="s">
        <v>13418</v>
      </c>
      <c r="L928" s="518" t="s">
        <v>5433</v>
      </c>
    </row>
    <row r="929" spans="1:12" ht="15.75">
      <c r="A929" s="518" t="s">
        <v>5685</v>
      </c>
      <c r="B929" s="518" t="s">
        <v>5686</v>
      </c>
      <c r="C929" s="518" t="s">
        <v>5984</v>
      </c>
      <c r="D929" s="518" t="s">
        <v>21304</v>
      </c>
      <c r="E929" s="519" t="s">
        <v>144</v>
      </c>
      <c r="F929" s="518" t="s">
        <v>144</v>
      </c>
      <c r="G929" s="518" t="s">
        <v>21664</v>
      </c>
      <c r="H929" s="518" t="s">
        <v>6252</v>
      </c>
      <c r="I929" s="518" t="s">
        <v>5986</v>
      </c>
      <c r="J929" s="518" t="s">
        <v>5503</v>
      </c>
      <c r="K929" s="519" t="s">
        <v>14825</v>
      </c>
      <c r="L929" s="518" t="s">
        <v>5433</v>
      </c>
    </row>
    <row r="930" spans="1:12" ht="15.75">
      <c r="A930" s="518" t="s">
        <v>5685</v>
      </c>
      <c r="B930" s="518" t="s">
        <v>5686</v>
      </c>
      <c r="C930" s="518" t="s">
        <v>5984</v>
      </c>
      <c r="D930" s="518" t="s">
        <v>21304</v>
      </c>
      <c r="E930" s="519" t="s">
        <v>144</v>
      </c>
      <c r="F930" s="518" t="s">
        <v>144</v>
      </c>
      <c r="G930" s="518" t="s">
        <v>21665</v>
      </c>
      <c r="H930" s="518" t="s">
        <v>6253</v>
      </c>
      <c r="I930" s="518" t="s">
        <v>5986</v>
      </c>
      <c r="J930" s="518" t="s">
        <v>5503</v>
      </c>
      <c r="K930" s="519" t="s">
        <v>13154</v>
      </c>
      <c r="L930" s="518" t="s">
        <v>5433</v>
      </c>
    </row>
    <row r="931" spans="1:12" ht="15.75">
      <c r="A931" s="518" t="s">
        <v>5685</v>
      </c>
      <c r="B931" s="518" t="s">
        <v>5686</v>
      </c>
      <c r="C931" s="518" t="s">
        <v>5984</v>
      </c>
      <c r="D931" s="518" t="s">
        <v>21304</v>
      </c>
      <c r="E931" s="519" t="s">
        <v>144</v>
      </c>
      <c r="F931" s="518" t="s">
        <v>144</v>
      </c>
      <c r="G931" s="518" t="s">
        <v>21666</v>
      </c>
      <c r="H931" s="518" t="s">
        <v>6254</v>
      </c>
      <c r="I931" s="518" t="s">
        <v>5986</v>
      </c>
      <c r="J931" s="518" t="s">
        <v>5503</v>
      </c>
      <c r="K931" s="519" t="s">
        <v>21667</v>
      </c>
      <c r="L931" s="518" t="s">
        <v>5433</v>
      </c>
    </row>
    <row r="932" spans="1:12" ht="15.75">
      <c r="A932" s="518" t="s">
        <v>5685</v>
      </c>
      <c r="B932" s="518" t="s">
        <v>5686</v>
      </c>
      <c r="C932" s="518" t="s">
        <v>5984</v>
      </c>
      <c r="D932" s="518" t="s">
        <v>21304</v>
      </c>
      <c r="E932" s="519" t="s">
        <v>144</v>
      </c>
      <c r="F932" s="518" t="s">
        <v>144</v>
      </c>
      <c r="G932" s="518" t="s">
        <v>21668</v>
      </c>
      <c r="H932" s="518" t="s">
        <v>6255</v>
      </c>
      <c r="I932" s="518" t="s">
        <v>5986</v>
      </c>
      <c r="J932" s="518" t="s">
        <v>5884</v>
      </c>
      <c r="K932" s="519" t="s">
        <v>13418</v>
      </c>
      <c r="L932" s="518" t="s">
        <v>5433</v>
      </c>
    </row>
    <row r="933" spans="1:12" ht="15.75">
      <c r="A933" s="518" t="s">
        <v>5685</v>
      </c>
      <c r="B933" s="518" t="s">
        <v>5686</v>
      </c>
      <c r="C933" s="518" t="s">
        <v>5984</v>
      </c>
      <c r="D933" s="518" t="s">
        <v>21304</v>
      </c>
      <c r="E933" s="519" t="s">
        <v>144</v>
      </c>
      <c r="F933" s="518" t="s">
        <v>144</v>
      </c>
      <c r="G933" s="518" t="s">
        <v>21669</v>
      </c>
      <c r="H933" s="518" t="s">
        <v>6256</v>
      </c>
      <c r="I933" s="518" t="s">
        <v>5986</v>
      </c>
      <c r="J933" s="518" t="s">
        <v>5432</v>
      </c>
      <c r="K933" s="519" t="s">
        <v>13430</v>
      </c>
      <c r="L933" s="518" t="s">
        <v>5433</v>
      </c>
    </row>
    <row r="934" spans="1:12" ht="15.75">
      <c r="A934" s="518" t="s">
        <v>5685</v>
      </c>
      <c r="B934" s="518" t="s">
        <v>5686</v>
      </c>
      <c r="C934" s="518" t="s">
        <v>5984</v>
      </c>
      <c r="D934" s="518" t="s">
        <v>21304</v>
      </c>
      <c r="E934" s="519" t="s">
        <v>144</v>
      </c>
      <c r="F934" s="518" t="s">
        <v>144</v>
      </c>
      <c r="G934" s="518" t="s">
        <v>21670</v>
      </c>
      <c r="H934" s="518" t="s">
        <v>6257</v>
      </c>
      <c r="I934" s="518" t="s">
        <v>5986</v>
      </c>
      <c r="J934" s="518" t="s">
        <v>5432</v>
      </c>
      <c r="K934" s="519" t="s">
        <v>18136</v>
      </c>
      <c r="L934" s="518" t="s">
        <v>5433</v>
      </c>
    </row>
    <row r="935" spans="1:12" ht="15.75">
      <c r="A935" s="518" t="s">
        <v>5685</v>
      </c>
      <c r="B935" s="518" t="s">
        <v>5686</v>
      </c>
      <c r="C935" s="518" t="s">
        <v>5984</v>
      </c>
      <c r="D935" s="518" t="s">
        <v>21304</v>
      </c>
      <c r="E935" s="519" t="s">
        <v>144</v>
      </c>
      <c r="F935" s="518" t="s">
        <v>144</v>
      </c>
      <c r="G935" s="518" t="s">
        <v>21671</v>
      </c>
      <c r="H935" s="518" t="s">
        <v>6258</v>
      </c>
      <c r="I935" s="518" t="s">
        <v>5986</v>
      </c>
      <c r="J935" s="518" t="s">
        <v>5432</v>
      </c>
      <c r="K935" s="519" t="s">
        <v>21672</v>
      </c>
      <c r="L935" s="518" t="s">
        <v>5433</v>
      </c>
    </row>
    <row r="936" spans="1:12" ht="15.75">
      <c r="A936" s="518" t="s">
        <v>5685</v>
      </c>
      <c r="B936" s="518" t="s">
        <v>5686</v>
      </c>
      <c r="C936" s="518" t="s">
        <v>5984</v>
      </c>
      <c r="D936" s="518" t="s">
        <v>21304</v>
      </c>
      <c r="E936" s="519" t="s">
        <v>144</v>
      </c>
      <c r="F936" s="518" t="s">
        <v>144</v>
      </c>
      <c r="G936" s="518" t="s">
        <v>21673</v>
      </c>
      <c r="H936" s="518" t="s">
        <v>6259</v>
      </c>
      <c r="I936" s="518" t="s">
        <v>5986</v>
      </c>
      <c r="J936" s="518" t="s">
        <v>5884</v>
      </c>
      <c r="K936" s="519" t="s">
        <v>18669</v>
      </c>
      <c r="L936" s="518" t="s">
        <v>5433</v>
      </c>
    </row>
    <row r="937" spans="1:12" ht="15.75">
      <c r="A937" s="518" t="s">
        <v>5685</v>
      </c>
      <c r="B937" s="518" t="s">
        <v>5686</v>
      </c>
      <c r="C937" s="518" t="s">
        <v>5984</v>
      </c>
      <c r="D937" s="518" t="s">
        <v>21304</v>
      </c>
      <c r="E937" s="519" t="s">
        <v>144</v>
      </c>
      <c r="F937" s="518" t="s">
        <v>144</v>
      </c>
      <c r="G937" s="518" t="s">
        <v>21674</v>
      </c>
      <c r="H937" s="518" t="s">
        <v>6260</v>
      </c>
      <c r="I937" s="518" t="s">
        <v>5986</v>
      </c>
      <c r="J937" s="518" t="s">
        <v>5432</v>
      </c>
      <c r="K937" s="519" t="s">
        <v>21675</v>
      </c>
      <c r="L937" s="518" t="s">
        <v>5433</v>
      </c>
    </row>
    <row r="938" spans="1:12" ht="15.75">
      <c r="A938" s="518" t="s">
        <v>5685</v>
      </c>
      <c r="B938" s="518" t="s">
        <v>5686</v>
      </c>
      <c r="C938" s="518" t="s">
        <v>5984</v>
      </c>
      <c r="D938" s="518" t="s">
        <v>21304</v>
      </c>
      <c r="E938" s="519" t="s">
        <v>144</v>
      </c>
      <c r="F938" s="518" t="s">
        <v>144</v>
      </c>
      <c r="G938" s="518" t="s">
        <v>21676</v>
      </c>
      <c r="H938" s="518" t="s">
        <v>6261</v>
      </c>
      <c r="I938" s="518" t="s">
        <v>5986</v>
      </c>
      <c r="J938" s="518" t="s">
        <v>5432</v>
      </c>
      <c r="K938" s="519" t="s">
        <v>21677</v>
      </c>
      <c r="L938" s="518" t="s">
        <v>5433</v>
      </c>
    </row>
    <row r="939" spans="1:12" ht="15.75">
      <c r="A939" s="518" t="s">
        <v>5685</v>
      </c>
      <c r="B939" s="518" t="s">
        <v>5686</v>
      </c>
      <c r="C939" s="518" t="s">
        <v>5984</v>
      </c>
      <c r="D939" s="518" t="s">
        <v>21304</v>
      </c>
      <c r="E939" s="519" t="s">
        <v>144</v>
      </c>
      <c r="F939" s="518" t="s">
        <v>144</v>
      </c>
      <c r="G939" s="518" t="s">
        <v>21678</v>
      </c>
      <c r="H939" s="518" t="s">
        <v>6262</v>
      </c>
      <c r="I939" s="518" t="s">
        <v>5986</v>
      </c>
      <c r="J939" s="518" t="s">
        <v>5432</v>
      </c>
      <c r="K939" s="519" t="s">
        <v>21679</v>
      </c>
      <c r="L939" s="518" t="s">
        <v>5433</v>
      </c>
    </row>
    <row r="940" spans="1:12" ht="15.75">
      <c r="A940" s="518" t="s">
        <v>5685</v>
      </c>
      <c r="B940" s="518" t="s">
        <v>5686</v>
      </c>
      <c r="C940" s="518" t="s">
        <v>5984</v>
      </c>
      <c r="D940" s="518" t="s">
        <v>21304</v>
      </c>
      <c r="E940" s="519" t="s">
        <v>144</v>
      </c>
      <c r="F940" s="518" t="s">
        <v>144</v>
      </c>
      <c r="G940" s="518" t="s">
        <v>21680</v>
      </c>
      <c r="H940" s="518" t="s">
        <v>6263</v>
      </c>
      <c r="I940" s="518" t="s">
        <v>5986</v>
      </c>
      <c r="J940" s="518" t="s">
        <v>5884</v>
      </c>
      <c r="K940" s="519" t="s">
        <v>32319</v>
      </c>
      <c r="L940" s="518" t="s">
        <v>5433</v>
      </c>
    </row>
    <row r="941" spans="1:12" ht="15.75">
      <c r="A941" s="518" t="s">
        <v>5685</v>
      </c>
      <c r="B941" s="518" t="s">
        <v>5686</v>
      </c>
      <c r="C941" s="518" t="s">
        <v>5984</v>
      </c>
      <c r="D941" s="518" t="s">
        <v>21304</v>
      </c>
      <c r="E941" s="519" t="s">
        <v>144</v>
      </c>
      <c r="F941" s="518" t="s">
        <v>144</v>
      </c>
      <c r="G941" s="518" t="s">
        <v>21681</v>
      </c>
      <c r="H941" s="518" t="s">
        <v>6264</v>
      </c>
      <c r="I941" s="518" t="s">
        <v>5986</v>
      </c>
      <c r="J941" s="518" t="s">
        <v>5432</v>
      </c>
      <c r="K941" s="519" t="s">
        <v>21682</v>
      </c>
      <c r="L941" s="518" t="s">
        <v>5433</v>
      </c>
    </row>
    <row r="942" spans="1:12" ht="15.75">
      <c r="A942" s="518" t="s">
        <v>5685</v>
      </c>
      <c r="B942" s="518" t="s">
        <v>5686</v>
      </c>
      <c r="C942" s="518" t="s">
        <v>5984</v>
      </c>
      <c r="D942" s="518" t="s">
        <v>21304</v>
      </c>
      <c r="E942" s="519" t="s">
        <v>144</v>
      </c>
      <c r="F942" s="518" t="s">
        <v>144</v>
      </c>
      <c r="G942" s="518" t="s">
        <v>21683</v>
      </c>
      <c r="H942" s="518" t="s">
        <v>6265</v>
      </c>
      <c r="I942" s="518" t="s">
        <v>5986</v>
      </c>
      <c r="J942" s="518" t="s">
        <v>5432</v>
      </c>
      <c r="K942" s="519" t="s">
        <v>15585</v>
      </c>
      <c r="L942" s="518" t="s">
        <v>5433</v>
      </c>
    </row>
    <row r="943" spans="1:12" ht="15.75">
      <c r="A943" s="518" t="s">
        <v>5685</v>
      </c>
      <c r="B943" s="518" t="s">
        <v>5686</v>
      </c>
      <c r="C943" s="518" t="s">
        <v>5984</v>
      </c>
      <c r="D943" s="518" t="s">
        <v>21304</v>
      </c>
      <c r="E943" s="519" t="s">
        <v>144</v>
      </c>
      <c r="F943" s="518" t="s">
        <v>144</v>
      </c>
      <c r="G943" s="518" t="s">
        <v>21684</v>
      </c>
      <c r="H943" s="518" t="s">
        <v>6266</v>
      </c>
      <c r="I943" s="518" t="s">
        <v>5986</v>
      </c>
      <c r="J943" s="518" t="s">
        <v>5432</v>
      </c>
      <c r="K943" s="519" t="s">
        <v>21685</v>
      </c>
      <c r="L943" s="518" t="s">
        <v>5433</v>
      </c>
    </row>
    <row r="944" spans="1:12" ht="15.75">
      <c r="A944" s="518" t="s">
        <v>5685</v>
      </c>
      <c r="B944" s="518" t="s">
        <v>5686</v>
      </c>
      <c r="C944" s="518" t="s">
        <v>5984</v>
      </c>
      <c r="D944" s="518" t="s">
        <v>21304</v>
      </c>
      <c r="E944" s="519" t="s">
        <v>144</v>
      </c>
      <c r="F944" s="518" t="s">
        <v>144</v>
      </c>
      <c r="G944" s="518" t="s">
        <v>21686</v>
      </c>
      <c r="H944" s="518" t="s">
        <v>6267</v>
      </c>
      <c r="I944" s="518" t="s">
        <v>5986</v>
      </c>
      <c r="J944" s="518" t="s">
        <v>5884</v>
      </c>
      <c r="K944" s="519" t="s">
        <v>32320</v>
      </c>
      <c r="L944" s="518" t="s">
        <v>5433</v>
      </c>
    </row>
    <row r="945" spans="1:12" ht="15.75">
      <c r="A945" s="518" t="s">
        <v>5685</v>
      </c>
      <c r="B945" s="518" t="s">
        <v>5686</v>
      </c>
      <c r="C945" s="518" t="s">
        <v>5984</v>
      </c>
      <c r="D945" s="518" t="s">
        <v>21304</v>
      </c>
      <c r="E945" s="519" t="s">
        <v>144</v>
      </c>
      <c r="F945" s="518" t="s">
        <v>144</v>
      </c>
      <c r="G945" s="518" t="s">
        <v>21687</v>
      </c>
      <c r="H945" s="518" t="s">
        <v>6268</v>
      </c>
      <c r="I945" s="518" t="s">
        <v>5986</v>
      </c>
      <c r="J945" s="518" t="s">
        <v>5432</v>
      </c>
      <c r="K945" s="519" t="s">
        <v>12762</v>
      </c>
      <c r="L945" s="518" t="s">
        <v>5433</v>
      </c>
    </row>
    <row r="946" spans="1:12" ht="15.75">
      <c r="A946" s="518" t="s">
        <v>5685</v>
      </c>
      <c r="B946" s="518" t="s">
        <v>5686</v>
      </c>
      <c r="C946" s="518" t="s">
        <v>5984</v>
      </c>
      <c r="D946" s="518" t="s">
        <v>21304</v>
      </c>
      <c r="E946" s="519" t="s">
        <v>144</v>
      </c>
      <c r="F946" s="518" t="s">
        <v>144</v>
      </c>
      <c r="G946" s="518" t="s">
        <v>21688</v>
      </c>
      <c r="H946" s="518" t="s">
        <v>6269</v>
      </c>
      <c r="I946" s="518" t="s">
        <v>5986</v>
      </c>
      <c r="J946" s="518" t="s">
        <v>5432</v>
      </c>
      <c r="K946" s="519" t="s">
        <v>17423</v>
      </c>
      <c r="L946" s="518" t="s">
        <v>5433</v>
      </c>
    </row>
    <row r="947" spans="1:12" ht="15.75">
      <c r="A947" s="518" t="s">
        <v>5685</v>
      </c>
      <c r="B947" s="518" t="s">
        <v>5686</v>
      </c>
      <c r="C947" s="518" t="s">
        <v>5984</v>
      </c>
      <c r="D947" s="518" t="s">
        <v>21304</v>
      </c>
      <c r="E947" s="519" t="s">
        <v>144</v>
      </c>
      <c r="F947" s="518" t="s">
        <v>144</v>
      </c>
      <c r="G947" s="518" t="s">
        <v>21689</v>
      </c>
      <c r="H947" s="518" t="s">
        <v>6270</v>
      </c>
      <c r="I947" s="518" t="s">
        <v>5986</v>
      </c>
      <c r="J947" s="518" t="s">
        <v>5432</v>
      </c>
      <c r="K947" s="519" t="s">
        <v>21690</v>
      </c>
      <c r="L947" s="518" t="s">
        <v>5433</v>
      </c>
    </row>
    <row r="948" spans="1:12" ht="15.75">
      <c r="A948" s="518" t="s">
        <v>5685</v>
      </c>
      <c r="B948" s="518" t="s">
        <v>5686</v>
      </c>
      <c r="C948" s="518" t="s">
        <v>5984</v>
      </c>
      <c r="D948" s="518" t="s">
        <v>21304</v>
      </c>
      <c r="E948" s="519" t="s">
        <v>144</v>
      </c>
      <c r="F948" s="518" t="s">
        <v>144</v>
      </c>
      <c r="G948" s="518" t="s">
        <v>21691</v>
      </c>
      <c r="H948" s="518" t="s">
        <v>6271</v>
      </c>
      <c r="I948" s="518" t="s">
        <v>5986</v>
      </c>
      <c r="J948" s="518" t="s">
        <v>5884</v>
      </c>
      <c r="K948" s="519" t="s">
        <v>13679</v>
      </c>
      <c r="L948" s="518" t="s">
        <v>5433</v>
      </c>
    </row>
    <row r="949" spans="1:12" ht="15.75">
      <c r="A949" s="518" t="s">
        <v>5685</v>
      </c>
      <c r="B949" s="518" t="s">
        <v>5686</v>
      </c>
      <c r="C949" s="518" t="s">
        <v>5984</v>
      </c>
      <c r="D949" s="518" t="s">
        <v>21304</v>
      </c>
      <c r="E949" s="519" t="s">
        <v>144</v>
      </c>
      <c r="F949" s="518" t="s">
        <v>144</v>
      </c>
      <c r="G949" s="518" t="s">
        <v>21692</v>
      </c>
      <c r="H949" s="518" t="s">
        <v>6272</v>
      </c>
      <c r="I949" s="518" t="s">
        <v>5986</v>
      </c>
      <c r="J949" s="518" t="s">
        <v>5432</v>
      </c>
      <c r="K949" s="519" t="s">
        <v>29777</v>
      </c>
      <c r="L949" s="518" t="s">
        <v>5433</v>
      </c>
    </row>
    <row r="950" spans="1:12" ht="15.75">
      <c r="A950" s="518" t="s">
        <v>5685</v>
      </c>
      <c r="B950" s="518" t="s">
        <v>5686</v>
      </c>
      <c r="C950" s="518" t="s">
        <v>5984</v>
      </c>
      <c r="D950" s="518" t="s">
        <v>21304</v>
      </c>
      <c r="E950" s="519" t="s">
        <v>144</v>
      </c>
      <c r="F950" s="518" t="s">
        <v>144</v>
      </c>
      <c r="G950" s="518" t="s">
        <v>21693</v>
      </c>
      <c r="H950" s="518" t="s">
        <v>6273</v>
      </c>
      <c r="I950" s="518" t="s">
        <v>5986</v>
      </c>
      <c r="J950" s="518" t="s">
        <v>5432</v>
      </c>
      <c r="K950" s="519" t="s">
        <v>13160</v>
      </c>
      <c r="L950" s="518" t="s">
        <v>5433</v>
      </c>
    </row>
    <row r="951" spans="1:12" ht="15.75">
      <c r="A951" s="518" t="s">
        <v>5685</v>
      </c>
      <c r="B951" s="518" t="s">
        <v>5686</v>
      </c>
      <c r="C951" s="518" t="s">
        <v>5984</v>
      </c>
      <c r="D951" s="518" t="s">
        <v>21304</v>
      </c>
      <c r="E951" s="519" t="s">
        <v>144</v>
      </c>
      <c r="F951" s="518" t="s">
        <v>144</v>
      </c>
      <c r="G951" s="518" t="s">
        <v>21695</v>
      </c>
      <c r="H951" s="518" t="s">
        <v>6274</v>
      </c>
      <c r="I951" s="518" t="s">
        <v>5986</v>
      </c>
      <c r="J951" s="518" t="s">
        <v>5432</v>
      </c>
      <c r="K951" s="519" t="s">
        <v>15625</v>
      </c>
      <c r="L951" s="518" t="s">
        <v>5433</v>
      </c>
    </row>
    <row r="952" spans="1:12" ht="15.75">
      <c r="A952" s="518" t="s">
        <v>5685</v>
      </c>
      <c r="B952" s="518" t="s">
        <v>5686</v>
      </c>
      <c r="C952" s="518" t="s">
        <v>5984</v>
      </c>
      <c r="D952" s="518" t="s">
        <v>21304</v>
      </c>
      <c r="E952" s="519" t="s">
        <v>144</v>
      </c>
      <c r="F952" s="518" t="s">
        <v>144</v>
      </c>
      <c r="G952" s="518" t="s">
        <v>21697</v>
      </c>
      <c r="H952" s="518" t="s">
        <v>6275</v>
      </c>
      <c r="I952" s="518" t="s">
        <v>5986</v>
      </c>
      <c r="J952" s="518" t="s">
        <v>5884</v>
      </c>
      <c r="K952" s="519" t="s">
        <v>32321</v>
      </c>
      <c r="L952" s="518" t="s">
        <v>5433</v>
      </c>
    </row>
    <row r="953" spans="1:12" ht="15.75">
      <c r="A953" s="518" t="s">
        <v>5685</v>
      </c>
      <c r="B953" s="518" t="s">
        <v>5686</v>
      </c>
      <c r="C953" s="518" t="s">
        <v>5984</v>
      </c>
      <c r="D953" s="518" t="s">
        <v>21304</v>
      </c>
      <c r="E953" s="519" t="s">
        <v>144</v>
      </c>
      <c r="F953" s="518" t="s">
        <v>144</v>
      </c>
      <c r="G953" s="518" t="s">
        <v>21698</v>
      </c>
      <c r="H953" s="518" t="s">
        <v>6276</v>
      </c>
      <c r="I953" s="518" t="s">
        <v>5986</v>
      </c>
      <c r="J953" s="518" t="s">
        <v>5432</v>
      </c>
      <c r="K953" s="519" t="s">
        <v>16326</v>
      </c>
      <c r="L953" s="518" t="s">
        <v>5433</v>
      </c>
    </row>
    <row r="954" spans="1:12" ht="15.75">
      <c r="A954" s="518" t="s">
        <v>5685</v>
      </c>
      <c r="B954" s="518" t="s">
        <v>5686</v>
      </c>
      <c r="C954" s="518" t="s">
        <v>5984</v>
      </c>
      <c r="D954" s="518" t="s">
        <v>21304</v>
      </c>
      <c r="E954" s="519" t="s">
        <v>144</v>
      </c>
      <c r="F954" s="518" t="s">
        <v>144</v>
      </c>
      <c r="G954" s="518" t="s">
        <v>21699</v>
      </c>
      <c r="H954" s="518" t="s">
        <v>6277</v>
      </c>
      <c r="I954" s="518" t="s">
        <v>5986</v>
      </c>
      <c r="J954" s="518" t="s">
        <v>5432</v>
      </c>
      <c r="K954" s="519" t="s">
        <v>14506</v>
      </c>
      <c r="L954" s="518" t="s">
        <v>5433</v>
      </c>
    </row>
    <row r="955" spans="1:12" ht="15.75">
      <c r="A955" s="518" t="s">
        <v>5685</v>
      </c>
      <c r="B955" s="518" t="s">
        <v>5686</v>
      </c>
      <c r="C955" s="518" t="s">
        <v>5984</v>
      </c>
      <c r="D955" s="518" t="s">
        <v>21304</v>
      </c>
      <c r="E955" s="519" t="s">
        <v>144</v>
      </c>
      <c r="F955" s="518" t="s">
        <v>144</v>
      </c>
      <c r="G955" s="518" t="s">
        <v>21700</v>
      </c>
      <c r="H955" s="518" t="s">
        <v>6278</v>
      </c>
      <c r="I955" s="518" t="s">
        <v>5986</v>
      </c>
      <c r="J955" s="518" t="s">
        <v>5432</v>
      </c>
      <c r="K955" s="519" t="s">
        <v>17222</v>
      </c>
      <c r="L955" s="518" t="s">
        <v>5433</v>
      </c>
    </row>
    <row r="956" spans="1:12" ht="15.75">
      <c r="A956" s="518" t="s">
        <v>5685</v>
      </c>
      <c r="B956" s="518" t="s">
        <v>5686</v>
      </c>
      <c r="C956" s="518" t="s">
        <v>5984</v>
      </c>
      <c r="D956" s="518" t="s">
        <v>21304</v>
      </c>
      <c r="E956" s="519" t="s">
        <v>144</v>
      </c>
      <c r="F956" s="518" t="s">
        <v>144</v>
      </c>
      <c r="G956" s="518" t="s">
        <v>21701</v>
      </c>
      <c r="H956" s="518" t="s">
        <v>6279</v>
      </c>
      <c r="I956" s="518" t="s">
        <v>5986</v>
      </c>
      <c r="J956" s="518" t="s">
        <v>5432</v>
      </c>
      <c r="K956" s="519" t="s">
        <v>18136</v>
      </c>
      <c r="L956" s="518" t="s">
        <v>5433</v>
      </c>
    </row>
    <row r="957" spans="1:12" ht="15.75">
      <c r="A957" s="518" t="s">
        <v>5685</v>
      </c>
      <c r="B957" s="518" t="s">
        <v>5686</v>
      </c>
      <c r="C957" s="518" t="s">
        <v>5984</v>
      </c>
      <c r="D957" s="518" t="s">
        <v>21304</v>
      </c>
      <c r="E957" s="519" t="s">
        <v>144</v>
      </c>
      <c r="F957" s="518" t="s">
        <v>144</v>
      </c>
      <c r="G957" s="518" t="s">
        <v>21702</v>
      </c>
      <c r="H957" s="518" t="s">
        <v>6280</v>
      </c>
      <c r="I957" s="518" t="s">
        <v>5986</v>
      </c>
      <c r="J957" s="518" t="s">
        <v>5432</v>
      </c>
      <c r="K957" s="519" t="s">
        <v>17578</v>
      </c>
      <c r="L957" s="518" t="s">
        <v>5433</v>
      </c>
    </row>
    <row r="958" spans="1:12" ht="15.75">
      <c r="A958" s="518" t="s">
        <v>5685</v>
      </c>
      <c r="B958" s="518" t="s">
        <v>5686</v>
      </c>
      <c r="C958" s="518" t="s">
        <v>5984</v>
      </c>
      <c r="D958" s="518" t="s">
        <v>21304</v>
      </c>
      <c r="E958" s="519" t="s">
        <v>144</v>
      </c>
      <c r="F958" s="518" t="s">
        <v>144</v>
      </c>
      <c r="G958" s="518" t="s">
        <v>21703</v>
      </c>
      <c r="H958" s="518" t="s">
        <v>6281</v>
      </c>
      <c r="I958" s="518" t="s">
        <v>5986</v>
      </c>
      <c r="J958" s="518" t="s">
        <v>5884</v>
      </c>
      <c r="K958" s="519" t="s">
        <v>18669</v>
      </c>
      <c r="L958" s="518" t="s">
        <v>5433</v>
      </c>
    </row>
    <row r="959" spans="1:12" ht="15.75">
      <c r="A959" s="518" t="s">
        <v>5685</v>
      </c>
      <c r="B959" s="518" t="s">
        <v>5686</v>
      </c>
      <c r="C959" s="518" t="s">
        <v>5984</v>
      </c>
      <c r="D959" s="518" t="s">
        <v>21304</v>
      </c>
      <c r="E959" s="519" t="s">
        <v>144</v>
      </c>
      <c r="F959" s="518" t="s">
        <v>144</v>
      </c>
      <c r="G959" s="518" t="s">
        <v>21704</v>
      </c>
      <c r="H959" s="518" t="s">
        <v>6282</v>
      </c>
      <c r="I959" s="518" t="s">
        <v>5986</v>
      </c>
      <c r="J959" s="518" t="s">
        <v>5432</v>
      </c>
      <c r="K959" s="519" t="s">
        <v>21705</v>
      </c>
      <c r="L959" s="518" t="s">
        <v>5433</v>
      </c>
    </row>
    <row r="960" spans="1:12" ht="15.75">
      <c r="A960" s="518" t="s">
        <v>5685</v>
      </c>
      <c r="B960" s="518" t="s">
        <v>5686</v>
      </c>
      <c r="C960" s="518" t="s">
        <v>5984</v>
      </c>
      <c r="D960" s="518" t="s">
        <v>21304</v>
      </c>
      <c r="E960" s="519" t="s">
        <v>144</v>
      </c>
      <c r="F960" s="518" t="s">
        <v>144</v>
      </c>
      <c r="G960" s="518" t="s">
        <v>21706</v>
      </c>
      <c r="H960" s="518" t="s">
        <v>6283</v>
      </c>
      <c r="I960" s="518" t="s">
        <v>5986</v>
      </c>
      <c r="J960" s="518" t="s">
        <v>5432</v>
      </c>
      <c r="K960" s="519" t="s">
        <v>18136</v>
      </c>
      <c r="L960" s="518" t="s">
        <v>5433</v>
      </c>
    </row>
    <row r="961" spans="1:12" ht="15.75">
      <c r="A961" s="518" t="s">
        <v>5685</v>
      </c>
      <c r="B961" s="518" t="s">
        <v>5686</v>
      </c>
      <c r="C961" s="518" t="s">
        <v>5984</v>
      </c>
      <c r="D961" s="518" t="s">
        <v>21304</v>
      </c>
      <c r="E961" s="519" t="s">
        <v>144</v>
      </c>
      <c r="F961" s="518" t="s">
        <v>144</v>
      </c>
      <c r="G961" s="518" t="s">
        <v>21707</v>
      </c>
      <c r="H961" s="518" t="s">
        <v>6284</v>
      </c>
      <c r="I961" s="518" t="s">
        <v>5986</v>
      </c>
      <c r="J961" s="518" t="s">
        <v>5432</v>
      </c>
      <c r="K961" s="519" t="s">
        <v>20361</v>
      </c>
      <c r="L961" s="518" t="s">
        <v>5433</v>
      </c>
    </row>
    <row r="962" spans="1:12" ht="15.75">
      <c r="A962" s="518" t="s">
        <v>5685</v>
      </c>
      <c r="B962" s="518" t="s">
        <v>5686</v>
      </c>
      <c r="C962" s="518" t="s">
        <v>5984</v>
      </c>
      <c r="D962" s="518" t="s">
        <v>21304</v>
      </c>
      <c r="E962" s="519" t="s">
        <v>144</v>
      </c>
      <c r="F962" s="518" t="s">
        <v>144</v>
      </c>
      <c r="G962" s="518" t="s">
        <v>21708</v>
      </c>
      <c r="H962" s="518" t="s">
        <v>6285</v>
      </c>
      <c r="I962" s="518" t="s">
        <v>5986</v>
      </c>
      <c r="J962" s="518" t="s">
        <v>5884</v>
      </c>
      <c r="K962" s="519" t="s">
        <v>21625</v>
      </c>
      <c r="L962" s="518" t="s">
        <v>5433</v>
      </c>
    </row>
    <row r="963" spans="1:12" ht="15.75">
      <c r="A963" s="518" t="s">
        <v>5685</v>
      </c>
      <c r="B963" s="518" t="s">
        <v>5686</v>
      </c>
      <c r="C963" s="518" t="s">
        <v>5984</v>
      </c>
      <c r="D963" s="518" t="s">
        <v>21304</v>
      </c>
      <c r="E963" s="519" t="s">
        <v>144</v>
      </c>
      <c r="F963" s="518" t="s">
        <v>144</v>
      </c>
      <c r="G963" s="518" t="s">
        <v>21710</v>
      </c>
      <c r="H963" s="518" t="s">
        <v>6286</v>
      </c>
      <c r="I963" s="518" t="s">
        <v>5986</v>
      </c>
      <c r="J963" s="518" t="s">
        <v>5432</v>
      </c>
      <c r="K963" s="519" t="s">
        <v>18965</v>
      </c>
      <c r="L963" s="518" t="s">
        <v>5433</v>
      </c>
    </row>
    <row r="964" spans="1:12" ht="15.75">
      <c r="A964" s="518" t="s">
        <v>5685</v>
      </c>
      <c r="B964" s="518" t="s">
        <v>5686</v>
      </c>
      <c r="C964" s="518" t="s">
        <v>5984</v>
      </c>
      <c r="D964" s="518" t="s">
        <v>21304</v>
      </c>
      <c r="E964" s="519" t="s">
        <v>144</v>
      </c>
      <c r="F964" s="518" t="s">
        <v>144</v>
      </c>
      <c r="G964" s="518" t="s">
        <v>21711</v>
      </c>
      <c r="H964" s="518" t="s">
        <v>6287</v>
      </c>
      <c r="I964" s="518" t="s">
        <v>5986</v>
      </c>
      <c r="J964" s="518" t="s">
        <v>5432</v>
      </c>
      <c r="K964" s="519" t="s">
        <v>18111</v>
      </c>
      <c r="L964" s="518" t="s">
        <v>5433</v>
      </c>
    </row>
    <row r="965" spans="1:12" ht="15.75">
      <c r="A965" s="518" t="s">
        <v>5685</v>
      </c>
      <c r="B965" s="518" t="s">
        <v>5686</v>
      </c>
      <c r="C965" s="518" t="s">
        <v>5984</v>
      </c>
      <c r="D965" s="518" t="s">
        <v>21304</v>
      </c>
      <c r="E965" s="519" t="s">
        <v>144</v>
      </c>
      <c r="F965" s="518" t="s">
        <v>144</v>
      </c>
      <c r="G965" s="518" t="s">
        <v>21712</v>
      </c>
      <c r="H965" s="518" t="s">
        <v>6288</v>
      </c>
      <c r="I965" s="518" t="s">
        <v>5986</v>
      </c>
      <c r="J965" s="518" t="s">
        <v>5432</v>
      </c>
      <c r="K965" s="519" t="s">
        <v>17156</v>
      </c>
      <c r="L965" s="518" t="s">
        <v>5433</v>
      </c>
    </row>
    <row r="966" spans="1:12" ht="15.75">
      <c r="A966" s="518" t="s">
        <v>5685</v>
      </c>
      <c r="B966" s="518" t="s">
        <v>5686</v>
      </c>
      <c r="C966" s="518" t="s">
        <v>5984</v>
      </c>
      <c r="D966" s="518" t="s">
        <v>21304</v>
      </c>
      <c r="E966" s="519" t="s">
        <v>144</v>
      </c>
      <c r="F966" s="518" t="s">
        <v>144</v>
      </c>
      <c r="G966" s="518" t="s">
        <v>21713</v>
      </c>
      <c r="H966" s="518" t="s">
        <v>6289</v>
      </c>
      <c r="I966" s="518" t="s">
        <v>5986</v>
      </c>
      <c r="J966" s="518" t="s">
        <v>5884</v>
      </c>
      <c r="K966" s="519" t="s">
        <v>32322</v>
      </c>
      <c r="L966" s="518" t="s">
        <v>5433</v>
      </c>
    </row>
    <row r="967" spans="1:12" ht="15.75">
      <c r="A967" s="518" t="s">
        <v>5685</v>
      </c>
      <c r="B967" s="518" t="s">
        <v>5686</v>
      </c>
      <c r="C967" s="518" t="s">
        <v>5984</v>
      </c>
      <c r="D967" s="518" t="s">
        <v>21304</v>
      </c>
      <c r="E967" s="519" t="s">
        <v>144</v>
      </c>
      <c r="F967" s="518" t="s">
        <v>144</v>
      </c>
      <c r="G967" s="518" t="s">
        <v>21714</v>
      </c>
      <c r="H967" s="518" t="s">
        <v>6290</v>
      </c>
      <c r="I967" s="518" t="s">
        <v>5986</v>
      </c>
      <c r="J967" s="518" t="s">
        <v>5432</v>
      </c>
      <c r="K967" s="519" t="s">
        <v>21166</v>
      </c>
      <c r="L967" s="518" t="s">
        <v>5433</v>
      </c>
    </row>
    <row r="968" spans="1:12" ht="15.75">
      <c r="A968" s="518" t="s">
        <v>5685</v>
      </c>
      <c r="B968" s="518" t="s">
        <v>5686</v>
      </c>
      <c r="C968" s="518" t="s">
        <v>5984</v>
      </c>
      <c r="D968" s="518" t="s">
        <v>21304</v>
      </c>
      <c r="E968" s="519" t="s">
        <v>144</v>
      </c>
      <c r="F968" s="518" t="s">
        <v>144</v>
      </c>
      <c r="G968" s="518" t="s">
        <v>21715</v>
      </c>
      <c r="H968" s="518" t="s">
        <v>6291</v>
      </c>
      <c r="I968" s="518" t="s">
        <v>5986</v>
      </c>
      <c r="J968" s="518" t="s">
        <v>5432</v>
      </c>
      <c r="K968" s="519" t="s">
        <v>13156</v>
      </c>
      <c r="L968" s="518" t="s">
        <v>5433</v>
      </c>
    </row>
    <row r="969" spans="1:12" ht="15.75">
      <c r="A969" s="518" t="s">
        <v>5685</v>
      </c>
      <c r="B969" s="518" t="s">
        <v>5686</v>
      </c>
      <c r="C969" s="518" t="s">
        <v>5984</v>
      </c>
      <c r="D969" s="518" t="s">
        <v>21304</v>
      </c>
      <c r="E969" s="519" t="s">
        <v>144</v>
      </c>
      <c r="F969" s="518" t="s">
        <v>144</v>
      </c>
      <c r="G969" s="518" t="s">
        <v>21716</v>
      </c>
      <c r="H969" s="518" t="s">
        <v>6292</v>
      </c>
      <c r="I969" s="518" t="s">
        <v>5986</v>
      </c>
      <c r="J969" s="518" t="s">
        <v>5432</v>
      </c>
      <c r="K969" s="519" t="s">
        <v>15124</v>
      </c>
      <c r="L969" s="518" t="s">
        <v>5433</v>
      </c>
    </row>
    <row r="970" spans="1:12" ht="15.75">
      <c r="A970" s="518" t="s">
        <v>5685</v>
      </c>
      <c r="B970" s="518" t="s">
        <v>5686</v>
      </c>
      <c r="C970" s="518" t="s">
        <v>5984</v>
      </c>
      <c r="D970" s="518" t="s">
        <v>21304</v>
      </c>
      <c r="E970" s="519" t="s">
        <v>144</v>
      </c>
      <c r="F970" s="518" t="s">
        <v>144</v>
      </c>
      <c r="G970" s="518" t="s">
        <v>21717</v>
      </c>
      <c r="H970" s="518" t="s">
        <v>6293</v>
      </c>
      <c r="I970" s="518" t="s">
        <v>5986</v>
      </c>
      <c r="J970" s="518" t="s">
        <v>5884</v>
      </c>
      <c r="K970" s="519" t="s">
        <v>32323</v>
      </c>
      <c r="L970" s="518" t="s">
        <v>5433</v>
      </c>
    </row>
    <row r="971" spans="1:12" ht="15.75">
      <c r="A971" s="518" t="s">
        <v>5685</v>
      </c>
      <c r="B971" s="518" t="s">
        <v>5686</v>
      </c>
      <c r="C971" s="518" t="s">
        <v>5984</v>
      </c>
      <c r="D971" s="518" t="s">
        <v>21304</v>
      </c>
      <c r="E971" s="519" t="s">
        <v>144</v>
      </c>
      <c r="F971" s="518" t="s">
        <v>144</v>
      </c>
      <c r="G971" s="518" t="s">
        <v>21719</v>
      </c>
      <c r="H971" s="518" t="s">
        <v>6294</v>
      </c>
      <c r="I971" s="518" t="s">
        <v>5986</v>
      </c>
      <c r="J971" s="518" t="s">
        <v>5432</v>
      </c>
      <c r="K971" s="519" t="s">
        <v>21720</v>
      </c>
      <c r="L971" s="518" t="s">
        <v>5433</v>
      </c>
    </row>
    <row r="972" spans="1:12" ht="15.75">
      <c r="A972" s="518" t="s">
        <v>5685</v>
      </c>
      <c r="B972" s="518" t="s">
        <v>5686</v>
      </c>
      <c r="C972" s="518" t="s">
        <v>5984</v>
      </c>
      <c r="D972" s="518" t="s">
        <v>21304</v>
      </c>
      <c r="E972" s="519" t="s">
        <v>144</v>
      </c>
      <c r="F972" s="518" t="s">
        <v>144</v>
      </c>
      <c r="G972" s="518" t="s">
        <v>21721</v>
      </c>
      <c r="H972" s="518" t="s">
        <v>6295</v>
      </c>
      <c r="I972" s="518" t="s">
        <v>5986</v>
      </c>
      <c r="J972" s="518" t="s">
        <v>5432</v>
      </c>
      <c r="K972" s="519" t="s">
        <v>15155</v>
      </c>
      <c r="L972" s="518" t="s">
        <v>5433</v>
      </c>
    </row>
    <row r="973" spans="1:12" ht="15.75">
      <c r="A973" s="518" t="s">
        <v>5685</v>
      </c>
      <c r="B973" s="518" t="s">
        <v>5686</v>
      </c>
      <c r="C973" s="518" t="s">
        <v>5984</v>
      </c>
      <c r="D973" s="518" t="s">
        <v>21304</v>
      </c>
      <c r="E973" s="519" t="s">
        <v>144</v>
      </c>
      <c r="F973" s="518" t="s">
        <v>144</v>
      </c>
      <c r="G973" s="518" t="s">
        <v>21722</v>
      </c>
      <c r="H973" s="518" t="s">
        <v>6296</v>
      </c>
      <c r="I973" s="518" t="s">
        <v>5986</v>
      </c>
      <c r="J973" s="518" t="s">
        <v>5432</v>
      </c>
      <c r="K973" s="519" t="s">
        <v>21723</v>
      </c>
      <c r="L973" s="518" t="s">
        <v>5433</v>
      </c>
    </row>
    <row r="974" spans="1:12" ht="15.75">
      <c r="A974" s="518" t="s">
        <v>5685</v>
      </c>
      <c r="B974" s="518" t="s">
        <v>5686</v>
      </c>
      <c r="C974" s="518" t="s">
        <v>5984</v>
      </c>
      <c r="D974" s="518" t="s">
        <v>21304</v>
      </c>
      <c r="E974" s="519" t="s">
        <v>144</v>
      </c>
      <c r="F974" s="518" t="s">
        <v>144</v>
      </c>
      <c r="G974" s="518" t="s">
        <v>21724</v>
      </c>
      <c r="H974" s="518" t="s">
        <v>6297</v>
      </c>
      <c r="I974" s="518" t="s">
        <v>5986</v>
      </c>
      <c r="J974" s="518" t="s">
        <v>5432</v>
      </c>
      <c r="K974" s="519" t="s">
        <v>12930</v>
      </c>
      <c r="L974" s="518" t="s">
        <v>5433</v>
      </c>
    </row>
    <row r="975" spans="1:12" ht="15.75">
      <c r="A975" s="518" t="s">
        <v>5685</v>
      </c>
      <c r="B975" s="518" t="s">
        <v>5686</v>
      </c>
      <c r="C975" s="518" t="s">
        <v>5984</v>
      </c>
      <c r="D975" s="518" t="s">
        <v>21304</v>
      </c>
      <c r="E975" s="519" t="s">
        <v>144</v>
      </c>
      <c r="F975" s="518" t="s">
        <v>144</v>
      </c>
      <c r="G975" s="518" t="s">
        <v>21725</v>
      </c>
      <c r="H975" s="518" t="s">
        <v>6298</v>
      </c>
      <c r="I975" s="518" t="s">
        <v>5986</v>
      </c>
      <c r="J975" s="518" t="s">
        <v>5432</v>
      </c>
      <c r="K975" s="519" t="s">
        <v>18080</v>
      </c>
      <c r="L975" s="518" t="s">
        <v>5433</v>
      </c>
    </row>
    <row r="976" spans="1:12" ht="15.75">
      <c r="A976" s="518" t="s">
        <v>5685</v>
      </c>
      <c r="B976" s="518" t="s">
        <v>5686</v>
      </c>
      <c r="C976" s="518" t="s">
        <v>5984</v>
      </c>
      <c r="D976" s="518" t="s">
        <v>21304</v>
      </c>
      <c r="E976" s="519" t="s">
        <v>144</v>
      </c>
      <c r="F976" s="518" t="s">
        <v>144</v>
      </c>
      <c r="G976" s="518" t="s">
        <v>21726</v>
      </c>
      <c r="H976" s="518" t="s">
        <v>6299</v>
      </c>
      <c r="I976" s="518" t="s">
        <v>5986</v>
      </c>
      <c r="J976" s="518" t="s">
        <v>5884</v>
      </c>
      <c r="K976" s="519" t="s">
        <v>26756</v>
      </c>
      <c r="L976" s="518" t="s">
        <v>5433</v>
      </c>
    </row>
    <row r="977" spans="1:12" ht="15.75">
      <c r="A977" s="518" t="s">
        <v>5685</v>
      </c>
      <c r="B977" s="518" t="s">
        <v>5686</v>
      </c>
      <c r="C977" s="518" t="s">
        <v>5984</v>
      </c>
      <c r="D977" s="518" t="s">
        <v>21304</v>
      </c>
      <c r="E977" s="519" t="s">
        <v>144</v>
      </c>
      <c r="F977" s="518" t="s">
        <v>144</v>
      </c>
      <c r="G977" s="518" t="s">
        <v>21727</v>
      </c>
      <c r="H977" s="518" t="s">
        <v>6300</v>
      </c>
      <c r="I977" s="518" t="s">
        <v>5986</v>
      </c>
      <c r="J977" s="518" t="s">
        <v>5432</v>
      </c>
      <c r="K977" s="519" t="s">
        <v>21441</v>
      </c>
      <c r="L977" s="518" t="s">
        <v>5433</v>
      </c>
    </row>
    <row r="978" spans="1:12" ht="15.75">
      <c r="A978" s="518" t="s">
        <v>5685</v>
      </c>
      <c r="B978" s="518" t="s">
        <v>5686</v>
      </c>
      <c r="C978" s="518" t="s">
        <v>5984</v>
      </c>
      <c r="D978" s="518" t="s">
        <v>21304</v>
      </c>
      <c r="E978" s="519" t="s">
        <v>144</v>
      </c>
      <c r="F978" s="518" t="s">
        <v>144</v>
      </c>
      <c r="G978" s="518" t="s">
        <v>21728</v>
      </c>
      <c r="H978" s="518" t="s">
        <v>6301</v>
      </c>
      <c r="I978" s="518" t="s">
        <v>5986</v>
      </c>
      <c r="J978" s="518" t="s">
        <v>5432</v>
      </c>
      <c r="K978" s="519" t="s">
        <v>21729</v>
      </c>
      <c r="L978" s="518" t="s">
        <v>5433</v>
      </c>
    </row>
    <row r="979" spans="1:12" ht="15.75">
      <c r="A979" s="518" t="s">
        <v>5685</v>
      </c>
      <c r="B979" s="518" t="s">
        <v>5686</v>
      </c>
      <c r="C979" s="518" t="s">
        <v>5984</v>
      </c>
      <c r="D979" s="518" t="s">
        <v>21304</v>
      </c>
      <c r="E979" s="519" t="s">
        <v>144</v>
      </c>
      <c r="F979" s="518" t="s">
        <v>144</v>
      </c>
      <c r="G979" s="518" t="s">
        <v>21730</v>
      </c>
      <c r="H979" s="518" t="s">
        <v>6302</v>
      </c>
      <c r="I979" s="518" t="s">
        <v>5986</v>
      </c>
      <c r="J979" s="518" t="s">
        <v>5432</v>
      </c>
      <c r="K979" s="519" t="s">
        <v>13638</v>
      </c>
      <c r="L979" s="518" t="s">
        <v>5433</v>
      </c>
    </row>
    <row r="980" spans="1:12" ht="15.75">
      <c r="A980" s="518" t="s">
        <v>5685</v>
      </c>
      <c r="B980" s="518" t="s">
        <v>5686</v>
      </c>
      <c r="C980" s="518" t="s">
        <v>5984</v>
      </c>
      <c r="D980" s="518" t="s">
        <v>21304</v>
      </c>
      <c r="E980" s="519" t="s">
        <v>144</v>
      </c>
      <c r="F980" s="518" t="s">
        <v>144</v>
      </c>
      <c r="G980" s="518" t="s">
        <v>21731</v>
      </c>
      <c r="H980" s="518" t="s">
        <v>6303</v>
      </c>
      <c r="I980" s="518" t="s">
        <v>5986</v>
      </c>
      <c r="J980" s="518" t="s">
        <v>5884</v>
      </c>
      <c r="K980" s="519" t="s">
        <v>15203</v>
      </c>
      <c r="L980" s="518" t="s">
        <v>5433</v>
      </c>
    </row>
    <row r="981" spans="1:12" ht="15.75">
      <c r="A981" s="518" t="s">
        <v>5685</v>
      </c>
      <c r="B981" s="518" t="s">
        <v>5686</v>
      </c>
      <c r="C981" s="518" t="s">
        <v>5984</v>
      </c>
      <c r="D981" s="518" t="s">
        <v>21304</v>
      </c>
      <c r="E981" s="519" t="s">
        <v>144</v>
      </c>
      <c r="F981" s="518" t="s">
        <v>144</v>
      </c>
      <c r="G981" s="518" t="s">
        <v>21733</v>
      </c>
      <c r="H981" s="518" t="s">
        <v>6304</v>
      </c>
      <c r="I981" s="518" t="s">
        <v>5986</v>
      </c>
      <c r="J981" s="518" t="s">
        <v>5503</v>
      </c>
      <c r="K981" s="519" t="s">
        <v>21734</v>
      </c>
      <c r="L981" s="518" t="s">
        <v>5433</v>
      </c>
    </row>
    <row r="982" spans="1:12" ht="15.75">
      <c r="A982" s="518" t="s">
        <v>5685</v>
      </c>
      <c r="B982" s="518" t="s">
        <v>5686</v>
      </c>
      <c r="C982" s="518" t="s">
        <v>5984</v>
      </c>
      <c r="D982" s="518" t="s">
        <v>21304</v>
      </c>
      <c r="E982" s="519" t="s">
        <v>144</v>
      </c>
      <c r="F982" s="518" t="s">
        <v>144</v>
      </c>
      <c r="G982" s="518" t="s">
        <v>21735</v>
      </c>
      <c r="H982" s="518" t="s">
        <v>6305</v>
      </c>
      <c r="I982" s="518" t="s">
        <v>5986</v>
      </c>
      <c r="J982" s="518" t="s">
        <v>5503</v>
      </c>
      <c r="K982" s="519" t="s">
        <v>15986</v>
      </c>
      <c r="L982" s="518" t="s">
        <v>5433</v>
      </c>
    </row>
    <row r="983" spans="1:12" ht="15.75">
      <c r="A983" s="518" t="s">
        <v>5685</v>
      </c>
      <c r="B983" s="518" t="s">
        <v>5686</v>
      </c>
      <c r="C983" s="518" t="s">
        <v>5984</v>
      </c>
      <c r="D983" s="518" t="s">
        <v>21304</v>
      </c>
      <c r="E983" s="519" t="s">
        <v>144</v>
      </c>
      <c r="F983" s="518" t="s">
        <v>144</v>
      </c>
      <c r="G983" s="518" t="s">
        <v>21736</v>
      </c>
      <c r="H983" s="518" t="s">
        <v>6306</v>
      </c>
      <c r="I983" s="518" t="s">
        <v>5986</v>
      </c>
      <c r="J983" s="518" t="s">
        <v>5503</v>
      </c>
      <c r="K983" s="519" t="s">
        <v>12699</v>
      </c>
      <c r="L983" s="518" t="s">
        <v>5433</v>
      </c>
    </row>
    <row r="984" spans="1:12" ht="15.75">
      <c r="A984" s="518" t="s">
        <v>5685</v>
      </c>
      <c r="B984" s="518" t="s">
        <v>5686</v>
      </c>
      <c r="C984" s="518" t="s">
        <v>5984</v>
      </c>
      <c r="D984" s="518" t="s">
        <v>21304</v>
      </c>
      <c r="E984" s="519" t="s">
        <v>144</v>
      </c>
      <c r="F984" s="518" t="s">
        <v>144</v>
      </c>
      <c r="G984" s="518" t="s">
        <v>21737</v>
      </c>
      <c r="H984" s="518" t="s">
        <v>6307</v>
      </c>
      <c r="I984" s="518" t="s">
        <v>5986</v>
      </c>
      <c r="J984" s="518" t="s">
        <v>5884</v>
      </c>
      <c r="K984" s="519" t="s">
        <v>21259</v>
      </c>
      <c r="L984" s="518" t="s">
        <v>5433</v>
      </c>
    </row>
    <row r="985" spans="1:12" ht="15.75">
      <c r="A985" s="518" t="s">
        <v>5685</v>
      </c>
      <c r="B985" s="518" t="s">
        <v>5686</v>
      </c>
      <c r="C985" s="518" t="s">
        <v>5984</v>
      </c>
      <c r="D985" s="518" t="s">
        <v>21304</v>
      </c>
      <c r="E985" s="519" t="s">
        <v>144</v>
      </c>
      <c r="F985" s="518" t="s">
        <v>144</v>
      </c>
      <c r="G985" s="518" t="s">
        <v>21739</v>
      </c>
      <c r="H985" s="518" t="s">
        <v>6308</v>
      </c>
      <c r="I985" s="518" t="s">
        <v>5986</v>
      </c>
      <c r="J985" s="518" t="s">
        <v>5432</v>
      </c>
      <c r="K985" s="519" t="s">
        <v>21740</v>
      </c>
      <c r="L985" s="518" t="s">
        <v>5433</v>
      </c>
    </row>
    <row r="986" spans="1:12" ht="15.75">
      <c r="A986" s="518" t="s">
        <v>5685</v>
      </c>
      <c r="B986" s="518" t="s">
        <v>5686</v>
      </c>
      <c r="C986" s="518" t="s">
        <v>5984</v>
      </c>
      <c r="D986" s="518" t="s">
        <v>21304</v>
      </c>
      <c r="E986" s="519" t="s">
        <v>144</v>
      </c>
      <c r="F986" s="518" t="s">
        <v>144</v>
      </c>
      <c r="G986" s="518" t="s">
        <v>21741</v>
      </c>
      <c r="H986" s="518" t="s">
        <v>6309</v>
      </c>
      <c r="I986" s="518" t="s">
        <v>5986</v>
      </c>
      <c r="J986" s="518" t="s">
        <v>5432</v>
      </c>
      <c r="K986" s="519" t="s">
        <v>17420</v>
      </c>
      <c r="L986" s="518" t="s">
        <v>5433</v>
      </c>
    </row>
    <row r="987" spans="1:12" ht="15.75">
      <c r="A987" s="518" t="s">
        <v>5685</v>
      </c>
      <c r="B987" s="518" t="s">
        <v>5686</v>
      </c>
      <c r="C987" s="518" t="s">
        <v>5984</v>
      </c>
      <c r="D987" s="518" t="s">
        <v>21304</v>
      </c>
      <c r="E987" s="519" t="s">
        <v>144</v>
      </c>
      <c r="F987" s="518" t="s">
        <v>144</v>
      </c>
      <c r="G987" s="518" t="s">
        <v>21742</v>
      </c>
      <c r="H987" s="518" t="s">
        <v>6310</v>
      </c>
      <c r="I987" s="518" t="s">
        <v>5986</v>
      </c>
      <c r="J987" s="518" t="s">
        <v>5432</v>
      </c>
      <c r="K987" s="519" t="s">
        <v>17127</v>
      </c>
      <c r="L987" s="518" t="s">
        <v>5433</v>
      </c>
    </row>
    <row r="988" spans="1:12" ht="15.75">
      <c r="A988" s="518" t="s">
        <v>5685</v>
      </c>
      <c r="B988" s="518" t="s">
        <v>5686</v>
      </c>
      <c r="C988" s="518" t="s">
        <v>5984</v>
      </c>
      <c r="D988" s="518" t="s">
        <v>21304</v>
      </c>
      <c r="E988" s="519" t="s">
        <v>144</v>
      </c>
      <c r="F988" s="518" t="s">
        <v>144</v>
      </c>
      <c r="G988" s="518" t="s">
        <v>21743</v>
      </c>
      <c r="H988" s="518" t="s">
        <v>6311</v>
      </c>
      <c r="I988" s="518" t="s">
        <v>5986</v>
      </c>
      <c r="J988" s="518" t="s">
        <v>5432</v>
      </c>
      <c r="K988" s="519" t="s">
        <v>16116</v>
      </c>
      <c r="L988" s="518" t="s">
        <v>5433</v>
      </c>
    </row>
    <row r="989" spans="1:12" ht="15.75">
      <c r="A989" s="518" t="s">
        <v>5685</v>
      </c>
      <c r="B989" s="518" t="s">
        <v>5686</v>
      </c>
      <c r="C989" s="518" t="s">
        <v>5984</v>
      </c>
      <c r="D989" s="518" t="s">
        <v>21304</v>
      </c>
      <c r="E989" s="519" t="s">
        <v>144</v>
      </c>
      <c r="F989" s="518" t="s">
        <v>144</v>
      </c>
      <c r="G989" s="518" t="s">
        <v>21744</v>
      </c>
      <c r="H989" s="518" t="s">
        <v>6312</v>
      </c>
      <c r="I989" s="518" t="s">
        <v>5986</v>
      </c>
      <c r="J989" s="518" t="s">
        <v>5432</v>
      </c>
      <c r="K989" s="519" t="s">
        <v>19302</v>
      </c>
      <c r="L989" s="518" t="s">
        <v>5433</v>
      </c>
    </row>
    <row r="990" spans="1:12" ht="15.75">
      <c r="A990" s="518" t="s">
        <v>5685</v>
      </c>
      <c r="B990" s="518" t="s">
        <v>5686</v>
      </c>
      <c r="C990" s="518" t="s">
        <v>5984</v>
      </c>
      <c r="D990" s="518" t="s">
        <v>21304</v>
      </c>
      <c r="E990" s="519" t="s">
        <v>144</v>
      </c>
      <c r="F990" s="518" t="s">
        <v>144</v>
      </c>
      <c r="G990" s="518" t="s">
        <v>21745</v>
      </c>
      <c r="H990" s="518" t="s">
        <v>6313</v>
      </c>
      <c r="I990" s="518" t="s">
        <v>5986</v>
      </c>
      <c r="J990" s="518" t="s">
        <v>5432</v>
      </c>
      <c r="K990" s="519" t="s">
        <v>21746</v>
      </c>
      <c r="L990" s="518" t="s">
        <v>5433</v>
      </c>
    </row>
    <row r="991" spans="1:12" ht="15.75">
      <c r="A991" s="518" t="s">
        <v>5685</v>
      </c>
      <c r="B991" s="518" t="s">
        <v>5686</v>
      </c>
      <c r="C991" s="518" t="s">
        <v>5984</v>
      </c>
      <c r="D991" s="518" t="s">
        <v>21304</v>
      </c>
      <c r="E991" s="519" t="s">
        <v>144</v>
      </c>
      <c r="F991" s="518" t="s">
        <v>144</v>
      </c>
      <c r="G991" s="518" t="s">
        <v>21747</v>
      </c>
      <c r="H991" s="518" t="s">
        <v>6314</v>
      </c>
      <c r="I991" s="518" t="s">
        <v>5986</v>
      </c>
      <c r="J991" s="518" t="s">
        <v>5432</v>
      </c>
      <c r="K991" s="519" t="s">
        <v>19259</v>
      </c>
      <c r="L991" s="518" t="s">
        <v>5433</v>
      </c>
    </row>
    <row r="992" spans="1:12" ht="15.75">
      <c r="A992" s="518" t="s">
        <v>5685</v>
      </c>
      <c r="B992" s="518" t="s">
        <v>5686</v>
      </c>
      <c r="C992" s="518" t="s">
        <v>5984</v>
      </c>
      <c r="D992" s="518" t="s">
        <v>21304</v>
      </c>
      <c r="E992" s="519" t="s">
        <v>144</v>
      </c>
      <c r="F992" s="518" t="s">
        <v>144</v>
      </c>
      <c r="G992" s="518" t="s">
        <v>21748</v>
      </c>
      <c r="H992" s="518" t="s">
        <v>6315</v>
      </c>
      <c r="I992" s="518" t="s">
        <v>5986</v>
      </c>
      <c r="J992" s="518" t="s">
        <v>5432</v>
      </c>
      <c r="K992" s="519" t="s">
        <v>21749</v>
      </c>
      <c r="L992" s="518" t="s">
        <v>5433</v>
      </c>
    </row>
    <row r="993" spans="1:12" ht="15.75">
      <c r="A993" s="518" t="s">
        <v>5685</v>
      </c>
      <c r="B993" s="518" t="s">
        <v>5686</v>
      </c>
      <c r="C993" s="518" t="s">
        <v>5984</v>
      </c>
      <c r="D993" s="518" t="s">
        <v>21304</v>
      </c>
      <c r="E993" s="519" t="s">
        <v>144</v>
      </c>
      <c r="F993" s="518" t="s">
        <v>144</v>
      </c>
      <c r="G993" s="518" t="s">
        <v>21750</v>
      </c>
      <c r="H993" s="518" t="s">
        <v>6316</v>
      </c>
      <c r="I993" s="518" t="s">
        <v>5986</v>
      </c>
      <c r="J993" s="518" t="s">
        <v>5432</v>
      </c>
      <c r="K993" s="519" t="s">
        <v>12658</v>
      </c>
      <c r="L993" s="518" t="s">
        <v>5433</v>
      </c>
    </row>
    <row r="994" spans="1:12" ht="15.75">
      <c r="A994" s="518" t="s">
        <v>5685</v>
      </c>
      <c r="B994" s="518" t="s">
        <v>5686</v>
      </c>
      <c r="C994" s="518" t="s">
        <v>5984</v>
      </c>
      <c r="D994" s="518" t="s">
        <v>21304</v>
      </c>
      <c r="E994" s="519" t="s">
        <v>144</v>
      </c>
      <c r="F994" s="518" t="s">
        <v>144</v>
      </c>
      <c r="G994" s="518" t="s">
        <v>21751</v>
      </c>
      <c r="H994" s="518" t="s">
        <v>6317</v>
      </c>
      <c r="I994" s="518" t="s">
        <v>5986</v>
      </c>
      <c r="J994" s="518" t="s">
        <v>5432</v>
      </c>
      <c r="K994" s="519" t="s">
        <v>14713</v>
      </c>
      <c r="L994" s="518" t="s">
        <v>5433</v>
      </c>
    </row>
    <row r="995" spans="1:12" ht="15.75">
      <c r="A995" s="518" t="s">
        <v>5685</v>
      </c>
      <c r="B995" s="518" t="s">
        <v>5686</v>
      </c>
      <c r="C995" s="518" t="s">
        <v>5984</v>
      </c>
      <c r="D995" s="518" t="s">
        <v>21304</v>
      </c>
      <c r="E995" s="519" t="s">
        <v>144</v>
      </c>
      <c r="F995" s="518" t="s">
        <v>144</v>
      </c>
      <c r="G995" s="518" t="s">
        <v>21752</v>
      </c>
      <c r="H995" s="518" t="s">
        <v>6318</v>
      </c>
      <c r="I995" s="518" t="s">
        <v>5986</v>
      </c>
      <c r="J995" s="518" t="s">
        <v>5432</v>
      </c>
      <c r="K995" s="519" t="s">
        <v>18637</v>
      </c>
      <c r="L995" s="518" t="s">
        <v>5433</v>
      </c>
    </row>
    <row r="996" spans="1:12" ht="15.75">
      <c r="A996" s="518" t="s">
        <v>5685</v>
      </c>
      <c r="B996" s="518" t="s">
        <v>5686</v>
      </c>
      <c r="C996" s="518" t="s">
        <v>5984</v>
      </c>
      <c r="D996" s="518" t="s">
        <v>21304</v>
      </c>
      <c r="E996" s="519" t="s">
        <v>144</v>
      </c>
      <c r="F996" s="518" t="s">
        <v>144</v>
      </c>
      <c r="G996" s="518" t="s">
        <v>21753</v>
      </c>
      <c r="H996" s="518" t="s">
        <v>6319</v>
      </c>
      <c r="I996" s="518" t="s">
        <v>5986</v>
      </c>
      <c r="J996" s="518" t="s">
        <v>5432</v>
      </c>
      <c r="K996" s="519" t="s">
        <v>14950</v>
      </c>
      <c r="L996" s="518" t="s">
        <v>5433</v>
      </c>
    </row>
    <row r="997" spans="1:12" ht="15.75">
      <c r="A997" s="518" t="s">
        <v>5685</v>
      </c>
      <c r="B997" s="518" t="s">
        <v>5686</v>
      </c>
      <c r="C997" s="518" t="s">
        <v>5984</v>
      </c>
      <c r="D997" s="518" t="s">
        <v>21304</v>
      </c>
      <c r="E997" s="519" t="s">
        <v>144</v>
      </c>
      <c r="F997" s="518" t="s">
        <v>144</v>
      </c>
      <c r="G997" s="518" t="s">
        <v>21754</v>
      </c>
      <c r="H997" s="518" t="s">
        <v>6320</v>
      </c>
      <c r="I997" s="518" t="s">
        <v>5986</v>
      </c>
      <c r="J997" s="518" t="s">
        <v>5432</v>
      </c>
      <c r="K997" s="519" t="s">
        <v>21755</v>
      </c>
      <c r="L997" s="518" t="s">
        <v>5433</v>
      </c>
    </row>
    <row r="998" spans="1:12" ht="15.75">
      <c r="A998" s="518" t="s">
        <v>5685</v>
      </c>
      <c r="B998" s="518" t="s">
        <v>5686</v>
      </c>
      <c r="C998" s="518" t="s">
        <v>5984</v>
      </c>
      <c r="D998" s="518" t="s">
        <v>21304</v>
      </c>
      <c r="E998" s="519" t="s">
        <v>144</v>
      </c>
      <c r="F998" s="518" t="s">
        <v>144</v>
      </c>
      <c r="G998" s="518" t="s">
        <v>21756</v>
      </c>
      <c r="H998" s="518" t="s">
        <v>6321</v>
      </c>
      <c r="I998" s="518" t="s">
        <v>5986</v>
      </c>
      <c r="J998" s="518" t="s">
        <v>5432</v>
      </c>
      <c r="K998" s="519" t="s">
        <v>13425</v>
      </c>
      <c r="L998" s="518" t="s">
        <v>5433</v>
      </c>
    </row>
    <row r="999" spans="1:12" ht="15.75">
      <c r="A999" s="518" t="s">
        <v>5685</v>
      </c>
      <c r="B999" s="518" t="s">
        <v>5686</v>
      </c>
      <c r="C999" s="518" t="s">
        <v>5984</v>
      </c>
      <c r="D999" s="518" t="s">
        <v>21304</v>
      </c>
      <c r="E999" s="519" t="s">
        <v>144</v>
      </c>
      <c r="F999" s="518" t="s">
        <v>144</v>
      </c>
      <c r="G999" s="518" t="s">
        <v>21757</v>
      </c>
      <c r="H999" s="518" t="s">
        <v>6322</v>
      </c>
      <c r="I999" s="518" t="s">
        <v>5986</v>
      </c>
      <c r="J999" s="518" t="s">
        <v>5432</v>
      </c>
      <c r="K999" s="519" t="s">
        <v>13456</v>
      </c>
      <c r="L999" s="518" t="s">
        <v>5433</v>
      </c>
    </row>
    <row r="1000" spans="1:12" ht="15.75">
      <c r="A1000" s="518" t="s">
        <v>5685</v>
      </c>
      <c r="B1000" s="518" t="s">
        <v>5686</v>
      </c>
      <c r="C1000" s="518" t="s">
        <v>5984</v>
      </c>
      <c r="D1000" s="518" t="s">
        <v>21304</v>
      </c>
      <c r="E1000" s="519" t="s">
        <v>144</v>
      </c>
      <c r="F1000" s="518" t="s">
        <v>144</v>
      </c>
      <c r="G1000" s="518" t="s">
        <v>21758</v>
      </c>
      <c r="H1000" s="518" t="s">
        <v>6323</v>
      </c>
      <c r="I1000" s="518" t="s">
        <v>5986</v>
      </c>
      <c r="J1000" s="518" t="s">
        <v>5432</v>
      </c>
      <c r="K1000" s="519" t="s">
        <v>21759</v>
      </c>
      <c r="L1000" s="518" t="s">
        <v>5433</v>
      </c>
    </row>
    <row r="1001" spans="1:12" ht="15.75">
      <c r="A1001" s="518" t="s">
        <v>5685</v>
      </c>
      <c r="B1001" s="518" t="s">
        <v>5686</v>
      </c>
      <c r="C1001" s="518" t="s">
        <v>5984</v>
      </c>
      <c r="D1001" s="518" t="s">
        <v>21304</v>
      </c>
      <c r="E1001" s="519" t="s">
        <v>144</v>
      </c>
      <c r="F1001" s="518" t="s">
        <v>144</v>
      </c>
      <c r="G1001" s="518" t="s">
        <v>21760</v>
      </c>
      <c r="H1001" s="518" t="s">
        <v>6324</v>
      </c>
      <c r="I1001" s="518" t="s">
        <v>5986</v>
      </c>
      <c r="J1001" s="518" t="s">
        <v>5884</v>
      </c>
      <c r="K1001" s="519" t="s">
        <v>32324</v>
      </c>
      <c r="L1001" s="518" t="s">
        <v>5433</v>
      </c>
    </row>
    <row r="1002" spans="1:12" ht="15.75">
      <c r="A1002" s="518" t="s">
        <v>5685</v>
      </c>
      <c r="B1002" s="518" t="s">
        <v>5686</v>
      </c>
      <c r="C1002" s="518" t="s">
        <v>5984</v>
      </c>
      <c r="D1002" s="518" t="s">
        <v>21304</v>
      </c>
      <c r="E1002" s="519" t="s">
        <v>144</v>
      </c>
      <c r="F1002" s="518" t="s">
        <v>144</v>
      </c>
      <c r="G1002" s="518" t="s">
        <v>21761</v>
      </c>
      <c r="H1002" s="518" t="s">
        <v>6325</v>
      </c>
      <c r="I1002" s="518" t="s">
        <v>5986</v>
      </c>
      <c r="J1002" s="518" t="s">
        <v>5432</v>
      </c>
      <c r="K1002" s="519" t="s">
        <v>21762</v>
      </c>
      <c r="L1002" s="518" t="s">
        <v>5433</v>
      </c>
    </row>
    <row r="1003" spans="1:12" ht="15.75">
      <c r="A1003" s="518" t="s">
        <v>5685</v>
      </c>
      <c r="B1003" s="518" t="s">
        <v>5686</v>
      </c>
      <c r="C1003" s="518" t="s">
        <v>5984</v>
      </c>
      <c r="D1003" s="518" t="s">
        <v>21304</v>
      </c>
      <c r="E1003" s="519" t="s">
        <v>144</v>
      </c>
      <c r="F1003" s="518" t="s">
        <v>144</v>
      </c>
      <c r="G1003" s="518" t="s">
        <v>21763</v>
      </c>
      <c r="H1003" s="518" t="s">
        <v>6326</v>
      </c>
      <c r="I1003" s="518" t="s">
        <v>5986</v>
      </c>
      <c r="J1003" s="518" t="s">
        <v>5432</v>
      </c>
      <c r="K1003" s="519" t="s">
        <v>17425</v>
      </c>
      <c r="L1003" s="518" t="s">
        <v>5433</v>
      </c>
    </row>
    <row r="1004" spans="1:12" ht="15.75">
      <c r="A1004" s="518" t="s">
        <v>5685</v>
      </c>
      <c r="B1004" s="518" t="s">
        <v>5686</v>
      </c>
      <c r="C1004" s="518" t="s">
        <v>5984</v>
      </c>
      <c r="D1004" s="518" t="s">
        <v>21304</v>
      </c>
      <c r="E1004" s="519" t="s">
        <v>144</v>
      </c>
      <c r="F1004" s="518" t="s">
        <v>144</v>
      </c>
      <c r="G1004" s="518" t="s">
        <v>21764</v>
      </c>
      <c r="H1004" s="518" t="s">
        <v>6327</v>
      </c>
      <c r="I1004" s="518" t="s">
        <v>5986</v>
      </c>
      <c r="J1004" s="518" t="s">
        <v>5432</v>
      </c>
      <c r="K1004" s="519" t="s">
        <v>15970</v>
      </c>
      <c r="L1004" s="518" t="s">
        <v>5433</v>
      </c>
    </row>
    <row r="1005" spans="1:12" ht="15.75">
      <c r="A1005" s="518" t="s">
        <v>5685</v>
      </c>
      <c r="B1005" s="518" t="s">
        <v>5686</v>
      </c>
      <c r="C1005" s="518" t="s">
        <v>5984</v>
      </c>
      <c r="D1005" s="518" t="s">
        <v>21304</v>
      </c>
      <c r="E1005" s="519" t="s">
        <v>144</v>
      </c>
      <c r="F1005" s="518" t="s">
        <v>144</v>
      </c>
      <c r="G1005" s="518" t="s">
        <v>21765</v>
      </c>
      <c r="H1005" s="518" t="s">
        <v>6328</v>
      </c>
      <c r="I1005" s="518" t="s">
        <v>5986</v>
      </c>
      <c r="J1005" s="518" t="s">
        <v>5432</v>
      </c>
      <c r="K1005" s="519" t="s">
        <v>24146</v>
      </c>
      <c r="L1005" s="518" t="s">
        <v>5433</v>
      </c>
    </row>
    <row r="1006" spans="1:12" ht="15.75">
      <c r="A1006" s="518" t="s">
        <v>5685</v>
      </c>
      <c r="B1006" s="518" t="s">
        <v>5686</v>
      </c>
      <c r="C1006" s="518" t="s">
        <v>5984</v>
      </c>
      <c r="D1006" s="518" t="s">
        <v>21304</v>
      </c>
      <c r="E1006" s="519" t="s">
        <v>144</v>
      </c>
      <c r="F1006" s="518" t="s">
        <v>144</v>
      </c>
      <c r="G1006" s="518" t="s">
        <v>21767</v>
      </c>
      <c r="H1006" s="518" t="s">
        <v>6329</v>
      </c>
      <c r="I1006" s="518" t="s">
        <v>5986</v>
      </c>
      <c r="J1006" s="518" t="s">
        <v>5432</v>
      </c>
      <c r="K1006" s="519" t="s">
        <v>21768</v>
      </c>
      <c r="L1006" s="518" t="s">
        <v>5433</v>
      </c>
    </row>
    <row r="1007" spans="1:12" ht="15.75">
      <c r="A1007" s="518" t="s">
        <v>5685</v>
      </c>
      <c r="B1007" s="518" t="s">
        <v>5686</v>
      </c>
      <c r="C1007" s="518" t="s">
        <v>5984</v>
      </c>
      <c r="D1007" s="518" t="s">
        <v>21304</v>
      </c>
      <c r="E1007" s="519" t="s">
        <v>144</v>
      </c>
      <c r="F1007" s="518" t="s">
        <v>144</v>
      </c>
      <c r="G1007" s="518" t="s">
        <v>21769</v>
      </c>
      <c r="H1007" s="518" t="s">
        <v>6330</v>
      </c>
      <c r="I1007" s="518" t="s">
        <v>5986</v>
      </c>
      <c r="J1007" s="518" t="s">
        <v>5432</v>
      </c>
      <c r="K1007" s="519" t="s">
        <v>13712</v>
      </c>
      <c r="L1007" s="518" t="s">
        <v>5433</v>
      </c>
    </row>
    <row r="1008" spans="1:12" ht="15.75">
      <c r="A1008" s="518" t="s">
        <v>5685</v>
      </c>
      <c r="B1008" s="518" t="s">
        <v>5686</v>
      </c>
      <c r="C1008" s="518" t="s">
        <v>5984</v>
      </c>
      <c r="D1008" s="518" t="s">
        <v>21304</v>
      </c>
      <c r="E1008" s="519" t="s">
        <v>144</v>
      </c>
      <c r="F1008" s="518" t="s">
        <v>144</v>
      </c>
      <c r="G1008" s="518" t="s">
        <v>21770</v>
      </c>
      <c r="H1008" s="518" t="s">
        <v>6331</v>
      </c>
      <c r="I1008" s="518" t="s">
        <v>5986</v>
      </c>
      <c r="J1008" s="518" t="s">
        <v>5432</v>
      </c>
      <c r="K1008" s="519" t="s">
        <v>13717</v>
      </c>
      <c r="L1008" s="518" t="s">
        <v>5433</v>
      </c>
    </row>
    <row r="1009" spans="1:12" ht="15.75">
      <c r="A1009" s="518" t="s">
        <v>5685</v>
      </c>
      <c r="B1009" s="518" t="s">
        <v>5686</v>
      </c>
      <c r="C1009" s="518" t="s">
        <v>5984</v>
      </c>
      <c r="D1009" s="518" t="s">
        <v>21304</v>
      </c>
      <c r="E1009" s="519" t="s">
        <v>144</v>
      </c>
      <c r="F1009" s="518" t="s">
        <v>144</v>
      </c>
      <c r="G1009" s="518" t="s">
        <v>21771</v>
      </c>
      <c r="H1009" s="518" t="s">
        <v>6332</v>
      </c>
      <c r="I1009" s="518" t="s">
        <v>5986</v>
      </c>
      <c r="J1009" s="518" t="s">
        <v>5432</v>
      </c>
      <c r="K1009" s="519" t="s">
        <v>19924</v>
      </c>
      <c r="L1009" s="518" t="s">
        <v>5433</v>
      </c>
    </row>
    <row r="1010" spans="1:12" ht="15.75">
      <c r="A1010" s="518" t="s">
        <v>5685</v>
      </c>
      <c r="B1010" s="518" t="s">
        <v>5686</v>
      </c>
      <c r="C1010" s="518" t="s">
        <v>5984</v>
      </c>
      <c r="D1010" s="518" t="s">
        <v>21304</v>
      </c>
      <c r="E1010" s="519" t="s">
        <v>144</v>
      </c>
      <c r="F1010" s="518" t="s">
        <v>144</v>
      </c>
      <c r="G1010" s="518" t="s">
        <v>21772</v>
      </c>
      <c r="H1010" s="518" t="s">
        <v>6333</v>
      </c>
      <c r="I1010" s="518" t="s">
        <v>5986</v>
      </c>
      <c r="J1010" s="518" t="s">
        <v>5884</v>
      </c>
      <c r="K1010" s="519" t="s">
        <v>32261</v>
      </c>
      <c r="L1010" s="518" t="s">
        <v>5433</v>
      </c>
    </row>
    <row r="1011" spans="1:12" ht="15.75">
      <c r="A1011" s="518" t="s">
        <v>5685</v>
      </c>
      <c r="B1011" s="518" t="s">
        <v>5686</v>
      </c>
      <c r="C1011" s="518" t="s">
        <v>5984</v>
      </c>
      <c r="D1011" s="518" t="s">
        <v>21304</v>
      </c>
      <c r="E1011" s="519" t="s">
        <v>144</v>
      </c>
      <c r="F1011" s="518" t="s">
        <v>144</v>
      </c>
      <c r="G1011" s="518" t="s">
        <v>21773</v>
      </c>
      <c r="H1011" s="518" t="s">
        <v>6334</v>
      </c>
      <c r="I1011" s="518" t="s">
        <v>5986</v>
      </c>
      <c r="J1011" s="518" t="s">
        <v>5432</v>
      </c>
      <c r="K1011" s="519" t="s">
        <v>17515</v>
      </c>
      <c r="L1011" s="518" t="s">
        <v>5433</v>
      </c>
    </row>
    <row r="1012" spans="1:12" ht="15.75">
      <c r="A1012" s="518" t="s">
        <v>5685</v>
      </c>
      <c r="B1012" s="518" t="s">
        <v>5686</v>
      </c>
      <c r="C1012" s="518" t="s">
        <v>5984</v>
      </c>
      <c r="D1012" s="518" t="s">
        <v>21304</v>
      </c>
      <c r="E1012" s="519" t="s">
        <v>144</v>
      </c>
      <c r="F1012" s="518" t="s">
        <v>144</v>
      </c>
      <c r="G1012" s="518" t="s">
        <v>21774</v>
      </c>
      <c r="H1012" s="518" t="s">
        <v>6335</v>
      </c>
      <c r="I1012" s="518" t="s">
        <v>5986</v>
      </c>
      <c r="J1012" s="518" t="s">
        <v>5432</v>
      </c>
      <c r="K1012" s="519" t="s">
        <v>13458</v>
      </c>
      <c r="L1012" s="518" t="s">
        <v>5433</v>
      </c>
    </row>
    <row r="1013" spans="1:12" ht="15.75">
      <c r="A1013" s="518" t="s">
        <v>5685</v>
      </c>
      <c r="B1013" s="518" t="s">
        <v>5686</v>
      </c>
      <c r="C1013" s="518" t="s">
        <v>5984</v>
      </c>
      <c r="D1013" s="518" t="s">
        <v>21304</v>
      </c>
      <c r="E1013" s="519" t="s">
        <v>144</v>
      </c>
      <c r="F1013" s="518" t="s">
        <v>144</v>
      </c>
      <c r="G1013" s="518" t="s">
        <v>21775</v>
      </c>
      <c r="H1013" s="518" t="s">
        <v>6336</v>
      </c>
      <c r="I1013" s="518" t="s">
        <v>5986</v>
      </c>
      <c r="J1013" s="518" t="s">
        <v>5432</v>
      </c>
      <c r="K1013" s="519" t="s">
        <v>18604</v>
      </c>
      <c r="L1013" s="518" t="s">
        <v>5433</v>
      </c>
    </row>
    <row r="1014" spans="1:12" ht="15.75">
      <c r="A1014" s="518" t="s">
        <v>5685</v>
      </c>
      <c r="B1014" s="518" t="s">
        <v>5686</v>
      </c>
      <c r="C1014" s="518" t="s">
        <v>5984</v>
      </c>
      <c r="D1014" s="518" t="s">
        <v>21304</v>
      </c>
      <c r="E1014" s="519" t="s">
        <v>144</v>
      </c>
      <c r="F1014" s="518" t="s">
        <v>144</v>
      </c>
      <c r="G1014" s="518" t="s">
        <v>21777</v>
      </c>
      <c r="H1014" s="518" t="s">
        <v>6337</v>
      </c>
      <c r="I1014" s="518" t="s">
        <v>5986</v>
      </c>
      <c r="J1014" s="518" t="s">
        <v>5884</v>
      </c>
      <c r="K1014" s="519" t="s">
        <v>30385</v>
      </c>
      <c r="L1014" s="518" t="s">
        <v>5433</v>
      </c>
    </row>
    <row r="1015" spans="1:12" ht="15.75">
      <c r="A1015" s="518" t="s">
        <v>5685</v>
      </c>
      <c r="B1015" s="518" t="s">
        <v>5686</v>
      </c>
      <c r="C1015" s="518" t="s">
        <v>5984</v>
      </c>
      <c r="D1015" s="518" t="s">
        <v>21304</v>
      </c>
      <c r="E1015" s="519" t="s">
        <v>144</v>
      </c>
      <c r="F1015" s="518" t="s">
        <v>144</v>
      </c>
      <c r="G1015" s="518" t="s">
        <v>21778</v>
      </c>
      <c r="H1015" s="518" t="s">
        <v>6338</v>
      </c>
      <c r="I1015" s="518" t="s">
        <v>5986</v>
      </c>
      <c r="J1015" s="518" t="s">
        <v>5432</v>
      </c>
      <c r="K1015" s="519" t="s">
        <v>21734</v>
      </c>
      <c r="L1015" s="518" t="s">
        <v>5433</v>
      </c>
    </row>
    <row r="1016" spans="1:12" ht="15.75">
      <c r="A1016" s="518" t="s">
        <v>5685</v>
      </c>
      <c r="B1016" s="518" t="s">
        <v>5686</v>
      </c>
      <c r="C1016" s="518" t="s">
        <v>5984</v>
      </c>
      <c r="D1016" s="518" t="s">
        <v>21304</v>
      </c>
      <c r="E1016" s="519" t="s">
        <v>144</v>
      </c>
      <c r="F1016" s="518" t="s">
        <v>144</v>
      </c>
      <c r="G1016" s="518" t="s">
        <v>21779</v>
      </c>
      <c r="H1016" s="518" t="s">
        <v>6339</v>
      </c>
      <c r="I1016" s="518" t="s">
        <v>5986</v>
      </c>
      <c r="J1016" s="518" t="s">
        <v>5432</v>
      </c>
      <c r="K1016" s="519" t="s">
        <v>17776</v>
      </c>
      <c r="L1016" s="518" t="s">
        <v>5433</v>
      </c>
    </row>
    <row r="1017" spans="1:12" ht="15.75">
      <c r="A1017" s="518" t="s">
        <v>5685</v>
      </c>
      <c r="B1017" s="518" t="s">
        <v>5686</v>
      </c>
      <c r="C1017" s="518" t="s">
        <v>5984</v>
      </c>
      <c r="D1017" s="518" t="s">
        <v>21304</v>
      </c>
      <c r="E1017" s="519" t="s">
        <v>144</v>
      </c>
      <c r="F1017" s="518" t="s">
        <v>144</v>
      </c>
      <c r="G1017" s="518" t="s">
        <v>21780</v>
      </c>
      <c r="H1017" s="518" t="s">
        <v>6340</v>
      </c>
      <c r="I1017" s="518" t="s">
        <v>5986</v>
      </c>
      <c r="J1017" s="518" t="s">
        <v>5432</v>
      </c>
      <c r="K1017" s="519" t="s">
        <v>12699</v>
      </c>
      <c r="L1017" s="518" t="s">
        <v>5433</v>
      </c>
    </row>
    <row r="1018" spans="1:12" ht="15.75">
      <c r="A1018" s="518" t="s">
        <v>5685</v>
      </c>
      <c r="B1018" s="518" t="s">
        <v>5686</v>
      </c>
      <c r="C1018" s="518" t="s">
        <v>5984</v>
      </c>
      <c r="D1018" s="518" t="s">
        <v>21304</v>
      </c>
      <c r="E1018" s="519" t="s">
        <v>144</v>
      </c>
      <c r="F1018" s="518" t="s">
        <v>144</v>
      </c>
      <c r="G1018" s="518" t="s">
        <v>21781</v>
      </c>
      <c r="H1018" s="518" t="s">
        <v>6341</v>
      </c>
      <c r="I1018" s="518" t="s">
        <v>5986</v>
      </c>
      <c r="J1018" s="518" t="s">
        <v>5884</v>
      </c>
      <c r="K1018" s="519" t="s">
        <v>17218</v>
      </c>
      <c r="L1018" s="518" t="s">
        <v>5433</v>
      </c>
    </row>
    <row r="1019" spans="1:12" ht="15.75">
      <c r="A1019" s="518" t="s">
        <v>5685</v>
      </c>
      <c r="B1019" s="518" t="s">
        <v>5686</v>
      </c>
      <c r="C1019" s="518" t="s">
        <v>5984</v>
      </c>
      <c r="D1019" s="518" t="s">
        <v>21304</v>
      </c>
      <c r="E1019" s="519" t="s">
        <v>144</v>
      </c>
      <c r="F1019" s="518" t="s">
        <v>144</v>
      </c>
      <c r="G1019" s="518" t="s">
        <v>21782</v>
      </c>
      <c r="H1019" s="518" t="s">
        <v>6342</v>
      </c>
      <c r="I1019" s="518" t="s">
        <v>5986</v>
      </c>
      <c r="J1019" s="518" t="s">
        <v>5432</v>
      </c>
      <c r="K1019" s="519" t="s">
        <v>17666</v>
      </c>
      <c r="L1019" s="518" t="s">
        <v>5433</v>
      </c>
    </row>
    <row r="1020" spans="1:12" ht="15.75">
      <c r="A1020" s="518" t="s">
        <v>5685</v>
      </c>
      <c r="B1020" s="518" t="s">
        <v>5686</v>
      </c>
      <c r="C1020" s="518" t="s">
        <v>5984</v>
      </c>
      <c r="D1020" s="518" t="s">
        <v>21304</v>
      </c>
      <c r="E1020" s="519" t="s">
        <v>144</v>
      </c>
      <c r="F1020" s="518" t="s">
        <v>144</v>
      </c>
      <c r="G1020" s="518" t="s">
        <v>21783</v>
      </c>
      <c r="H1020" s="518" t="s">
        <v>6343</v>
      </c>
      <c r="I1020" s="518" t="s">
        <v>5986</v>
      </c>
      <c r="J1020" s="518" t="s">
        <v>5432</v>
      </c>
      <c r="K1020" s="519" t="s">
        <v>21776</v>
      </c>
      <c r="L1020" s="518" t="s">
        <v>5433</v>
      </c>
    </row>
    <row r="1021" spans="1:12" ht="15.75">
      <c r="A1021" s="518" t="s">
        <v>5685</v>
      </c>
      <c r="B1021" s="518" t="s">
        <v>5686</v>
      </c>
      <c r="C1021" s="518" t="s">
        <v>5984</v>
      </c>
      <c r="D1021" s="518" t="s">
        <v>21304</v>
      </c>
      <c r="E1021" s="519" t="s">
        <v>144</v>
      </c>
      <c r="F1021" s="518" t="s">
        <v>144</v>
      </c>
      <c r="G1021" s="518" t="s">
        <v>21784</v>
      </c>
      <c r="H1021" s="518" t="s">
        <v>6344</v>
      </c>
      <c r="I1021" s="518" t="s">
        <v>5986</v>
      </c>
      <c r="J1021" s="518" t="s">
        <v>5432</v>
      </c>
      <c r="K1021" s="519" t="s">
        <v>21785</v>
      </c>
      <c r="L1021" s="518" t="s">
        <v>5433</v>
      </c>
    </row>
    <row r="1022" spans="1:12" ht="15.75">
      <c r="A1022" s="518" t="s">
        <v>5685</v>
      </c>
      <c r="B1022" s="518" t="s">
        <v>5686</v>
      </c>
      <c r="C1022" s="518" t="s">
        <v>5984</v>
      </c>
      <c r="D1022" s="518" t="s">
        <v>21304</v>
      </c>
      <c r="E1022" s="519" t="s">
        <v>144</v>
      </c>
      <c r="F1022" s="518" t="s">
        <v>144</v>
      </c>
      <c r="G1022" s="518" t="s">
        <v>21786</v>
      </c>
      <c r="H1022" s="518" t="s">
        <v>6345</v>
      </c>
      <c r="I1022" s="518" t="s">
        <v>5986</v>
      </c>
      <c r="J1022" s="518" t="s">
        <v>5432</v>
      </c>
      <c r="K1022" s="519" t="s">
        <v>21787</v>
      </c>
      <c r="L1022" s="518" t="s">
        <v>5433</v>
      </c>
    </row>
    <row r="1023" spans="1:12" ht="15.75">
      <c r="A1023" s="518" t="s">
        <v>5685</v>
      </c>
      <c r="B1023" s="518" t="s">
        <v>5686</v>
      </c>
      <c r="C1023" s="518" t="s">
        <v>5984</v>
      </c>
      <c r="D1023" s="518" t="s">
        <v>21304</v>
      </c>
      <c r="E1023" s="519" t="s">
        <v>144</v>
      </c>
      <c r="F1023" s="518" t="s">
        <v>144</v>
      </c>
      <c r="G1023" s="518" t="s">
        <v>21788</v>
      </c>
      <c r="H1023" s="518" t="s">
        <v>6346</v>
      </c>
      <c r="I1023" s="518" t="s">
        <v>5986</v>
      </c>
      <c r="J1023" s="518" t="s">
        <v>5884</v>
      </c>
      <c r="K1023" s="519" t="s">
        <v>32325</v>
      </c>
      <c r="L1023" s="518" t="s">
        <v>5433</v>
      </c>
    </row>
    <row r="1024" spans="1:12" ht="15.75">
      <c r="A1024" s="518" t="s">
        <v>5685</v>
      </c>
      <c r="B1024" s="518" t="s">
        <v>5686</v>
      </c>
      <c r="C1024" s="518" t="s">
        <v>5984</v>
      </c>
      <c r="D1024" s="518" t="s">
        <v>21304</v>
      </c>
      <c r="E1024" s="519" t="s">
        <v>144</v>
      </c>
      <c r="F1024" s="518" t="s">
        <v>144</v>
      </c>
      <c r="G1024" s="518" t="s">
        <v>21789</v>
      </c>
      <c r="H1024" s="518" t="s">
        <v>6347</v>
      </c>
      <c r="I1024" s="518" t="s">
        <v>5986</v>
      </c>
      <c r="J1024" s="518" t="s">
        <v>5432</v>
      </c>
      <c r="K1024" s="519" t="s">
        <v>31610</v>
      </c>
      <c r="L1024" s="518" t="s">
        <v>5433</v>
      </c>
    </row>
    <row r="1025" spans="1:12" ht="15.75">
      <c r="A1025" s="518" t="s">
        <v>5685</v>
      </c>
      <c r="B1025" s="518" t="s">
        <v>5686</v>
      </c>
      <c r="C1025" s="518" t="s">
        <v>5984</v>
      </c>
      <c r="D1025" s="518" t="s">
        <v>21304</v>
      </c>
      <c r="E1025" s="519" t="s">
        <v>144</v>
      </c>
      <c r="F1025" s="518" t="s">
        <v>144</v>
      </c>
      <c r="G1025" s="518" t="s">
        <v>21790</v>
      </c>
      <c r="H1025" s="518" t="s">
        <v>6348</v>
      </c>
      <c r="I1025" s="518" t="s">
        <v>5986</v>
      </c>
      <c r="J1025" s="518" t="s">
        <v>5432</v>
      </c>
      <c r="K1025" s="519" t="s">
        <v>21791</v>
      </c>
      <c r="L1025" s="518" t="s">
        <v>5433</v>
      </c>
    </row>
    <row r="1026" spans="1:12" ht="15.75">
      <c r="A1026" s="518" t="s">
        <v>5685</v>
      </c>
      <c r="B1026" s="518" t="s">
        <v>5686</v>
      </c>
      <c r="C1026" s="518" t="s">
        <v>5984</v>
      </c>
      <c r="D1026" s="518" t="s">
        <v>21304</v>
      </c>
      <c r="E1026" s="519" t="s">
        <v>144</v>
      </c>
      <c r="F1026" s="518" t="s">
        <v>144</v>
      </c>
      <c r="G1026" s="518" t="s">
        <v>21792</v>
      </c>
      <c r="H1026" s="518" t="s">
        <v>6349</v>
      </c>
      <c r="I1026" s="518" t="s">
        <v>5986</v>
      </c>
      <c r="J1026" s="518" t="s">
        <v>5432</v>
      </c>
      <c r="K1026" s="519" t="s">
        <v>14876</v>
      </c>
      <c r="L1026" s="518" t="s">
        <v>5433</v>
      </c>
    </row>
    <row r="1027" spans="1:12" ht="15.75">
      <c r="A1027" s="518" t="s">
        <v>5685</v>
      </c>
      <c r="B1027" s="518" t="s">
        <v>5686</v>
      </c>
      <c r="C1027" s="518" t="s">
        <v>5984</v>
      </c>
      <c r="D1027" s="518" t="s">
        <v>21304</v>
      </c>
      <c r="E1027" s="519" t="s">
        <v>144</v>
      </c>
      <c r="F1027" s="518" t="s">
        <v>144</v>
      </c>
      <c r="G1027" s="518" t="s">
        <v>21794</v>
      </c>
      <c r="H1027" s="518" t="s">
        <v>6350</v>
      </c>
      <c r="I1027" s="518" t="s">
        <v>5986</v>
      </c>
      <c r="J1027" s="518" t="s">
        <v>5432</v>
      </c>
      <c r="K1027" s="519" t="s">
        <v>20381</v>
      </c>
      <c r="L1027" s="518" t="s">
        <v>5433</v>
      </c>
    </row>
    <row r="1028" spans="1:12" ht="15.75">
      <c r="A1028" s="518" t="s">
        <v>5685</v>
      </c>
      <c r="B1028" s="518" t="s">
        <v>5686</v>
      </c>
      <c r="C1028" s="518" t="s">
        <v>5984</v>
      </c>
      <c r="D1028" s="518" t="s">
        <v>21304</v>
      </c>
      <c r="E1028" s="519" t="s">
        <v>144</v>
      </c>
      <c r="F1028" s="518" t="s">
        <v>144</v>
      </c>
      <c r="G1028" s="518" t="s">
        <v>21795</v>
      </c>
      <c r="H1028" s="518" t="s">
        <v>6351</v>
      </c>
      <c r="I1028" s="518" t="s">
        <v>5986</v>
      </c>
      <c r="J1028" s="518" t="s">
        <v>5884</v>
      </c>
      <c r="K1028" s="519" t="s">
        <v>32326</v>
      </c>
      <c r="L1028" s="518" t="s">
        <v>5433</v>
      </c>
    </row>
    <row r="1029" spans="1:12" ht="15.75">
      <c r="A1029" s="518" t="s">
        <v>5685</v>
      </c>
      <c r="B1029" s="518" t="s">
        <v>5686</v>
      </c>
      <c r="C1029" s="518" t="s">
        <v>5984</v>
      </c>
      <c r="D1029" s="518" t="s">
        <v>21304</v>
      </c>
      <c r="E1029" s="519" t="s">
        <v>144</v>
      </c>
      <c r="F1029" s="518" t="s">
        <v>144</v>
      </c>
      <c r="G1029" s="518" t="s">
        <v>21796</v>
      </c>
      <c r="H1029" s="518" t="s">
        <v>6352</v>
      </c>
      <c r="I1029" s="518" t="s">
        <v>5986</v>
      </c>
      <c r="J1029" s="518" t="s">
        <v>5503</v>
      </c>
      <c r="K1029" s="519" t="s">
        <v>15986</v>
      </c>
      <c r="L1029" s="518" t="s">
        <v>5433</v>
      </c>
    </row>
    <row r="1030" spans="1:12" ht="15.75">
      <c r="A1030" s="518" t="s">
        <v>5685</v>
      </c>
      <c r="B1030" s="518" t="s">
        <v>5686</v>
      </c>
      <c r="C1030" s="518" t="s">
        <v>5984</v>
      </c>
      <c r="D1030" s="518" t="s">
        <v>21304</v>
      </c>
      <c r="E1030" s="519" t="s">
        <v>144</v>
      </c>
      <c r="F1030" s="518" t="s">
        <v>144</v>
      </c>
      <c r="G1030" s="518" t="s">
        <v>21797</v>
      </c>
      <c r="H1030" s="518" t="s">
        <v>6353</v>
      </c>
      <c r="I1030" s="518" t="s">
        <v>5986</v>
      </c>
      <c r="J1030" s="518" t="s">
        <v>5503</v>
      </c>
      <c r="K1030" s="519" t="s">
        <v>21798</v>
      </c>
      <c r="L1030" s="518" t="s">
        <v>5433</v>
      </c>
    </row>
    <row r="1031" spans="1:12" ht="15.75">
      <c r="A1031" s="518" t="s">
        <v>5685</v>
      </c>
      <c r="B1031" s="518" t="s">
        <v>5686</v>
      </c>
      <c r="C1031" s="518" t="s">
        <v>5984</v>
      </c>
      <c r="D1031" s="518" t="s">
        <v>21304</v>
      </c>
      <c r="E1031" s="519" t="s">
        <v>144</v>
      </c>
      <c r="F1031" s="518" t="s">
        <v>144</v>
      </c>
      <c r="G1031" s="518" t="s">
        <v>21799</v>
      </c>
      <c r="H1031" s="518" t="s">
        <v>6354</v>
      </c>
      <c r="I1031" s="518" t="s">
        <v>5986</v>
      </c>
      <c r="J1031" s="518" t="s">
        <v>5503</v>
      </c>
      <c r="K1031" s="519" t="s">
        <v>12646</v>
      </c>
      <c r="L1031" s="518" t="s">
        <v>5433</v>
      </c>
    </row>
    <row r="1032" spans="1:12" ht="15.75">
      <c r="A1032" s="518" t="s">
        <v>5685</v>
      </c>
      <c r="B1032" s="518" t="s">
        <v>5686</v>
      </c>
      <c r="C1032" s="518" t="s">
        <v>5984</v>
      </c>
      <c r="D1032" s="518" t="s">
        <v>21304</v>
      </c>
      <c r="E1032" s="519" t="s">
        <v>144</v>
      </c>
      <c r="F1032" s="518" t="s">
        <v>144</v>
      </c>
      <c r="G1032" s="518" t="s">
        <v>21800</v>
      </c>
      <c r="H1032" s="518" t="s">
        <v>6355</v>
      </c>
      <c r="I1032" s="518" t="s">
        <v>5986</v>
      </c>
      <c r="J1032" s="518" t="s">
        <v>5503</v>
      </c>
      <c r="K1032" s="519" t="s">
        <v>18136</v>
      </c>
      <c r="L1032" s="518" t="s">
        <v>5433</v>
      </c>
    </row>
    <row r="1033" spans="1:12" ht="15.75">
      <c r="A1033" s="518" t="s">
        <v>5685</v>
      </c>
      <c r="B1033" s="518" t="s">
        <v>5686</v>
      </c>
      <c r="C1033" s="518" t="s">
        <v>5984</v>
      </c>
      <c r="D1033" s="518" t="s">
        <v>21304</v>
      </c>
      <c r="E1033" s="519" t="s">
        <v>144</v>
      </c>
      <c r="F1033" s="518" t="s">
        <v>144</v>
      </c>
      <c r="G1033" s="518" t="s">
        <v>21801</v>
      </c>
      <c r="H1033" s="518" t="s">
        <v>6356</v>
      </c>
      <c r="I1033" s="518" t="s">
        <v>5986</v>
      </c>
      <c r="J1033" s="518" t="s">
        <v>5432</v>
      </c>
      <c r="K1033" s="519" t="s">
        <v>16853</v>
      </c>
      <c r="L1033" s="518" t="s">
        <v>5433</v>
      </c>
    </row>
    <row r="1034" spans="1:12" ht="15.75">
      <c r="A1034" s="518" t="s">
        <v>5685</v>
      </c>
      <c r="B1034" s="518" t="s">
        <v>5686</v>
      </c>
      <c r="C1034" s="518" t="s">
        <v>5984</v>
      </c>
      <c r="D1034" s="518" t="s">
        <v>21304</v>
      </c>
      <c r="E1034" s="519" t="s">
        <v>144</v>
      </c>
      <c r="F1034" s="518" t="s">
        <v>144</v>
      </c>
      <c r="G1034" s="518" t="s">
        <v>21802</v>
      </c>
      <c r="H1034" s="518" t="s">
        <v>6357</v>
      </c>
      <c r="I1034" s="518" t="s">
        <v>5986</v>
      </c>
      <c r="J1034" s="518" t="s">
        <v>5432</v>
      </c>
      <c r="K1034" s="519" t="s">
        <v>21522</v>
      </c>
      <c r="L1034" s="518" t="s">
        <v>5433</v>
      </c>
    </row>
    <row r="1035" spans="1:12" ht="15.75">
      <c r="A1035" s="518" t="s">
        <v>5685</v>
      </c>
      <c r="B1035" s="518" t="s">
        <v>5686</v>
      </c>
      <c r="C1035" s="518" t="s">
        <v>5984</v>
      </c>
      <c r="D1035" s="518" t="s">
        <v>21304</v>
      </c>
      <c r="E1035" s="519" t="s">
        <v>144</v>
      </c>
      <c r="F1035" s="518" t="s">
        <v>144</v>
      </c>
      <c r="G1035" s="518" t="s">
        <v>21803</v>
      </c>
      <c r="H1035" s="518" t="s">
        <v>6358</v>
      </c>
      <c r="I1035" s="518" t="s">
        <v>5986</v>
      </c>
      <c r="J1035" s="518" t="s">
        <v>5432</v>
      </c>
      <c r="K1035" s="519" t="s">
        <v>17729</v>
      </c>
      <c r="L1035" s="518" t="s">
        <v>5433</v>
      </c>
    </row>
    <row r="1036" spans="1:12" ht="15.75">
      <c r="A1036" s="518" t="s">
        <v>5685</v>
      </c>
      <c r="B1036" s="518" t="s">
        <v>5686</v>
      </c>
      <c r="C1036" s="518" t="s">
        <v>5984</v>
      </c>
      <c r="D1036" s="518" t="s">
        <v>21304</v>
      </c>
      <c r="E1036" s="519" t="s">
        <v>144</v>
      </c>
      <c r="F1036" s="518" t="s">
        <v>144</v>
      </c>
      <c r="G1036" s="518" t="s">
        <v>21805</v>
      </c>
      <c r="H1036" s="518" t="s">
        <v>6359</v>
      </c>
      <c r="I1036" s="518" t="s">
        <v>5986</v>
      </c>
      <c r="J1036" s="518" t="s">
        <v>5432</v>
      </c>
      <c r="K1036" s="519" t="s">
        <v>16114</v>
      </c>
      <c r="L1036" s="518" t="s">
        <v>5433</v>
      </c>
    </row>
    <row r="1037" spans="1:12" ht="15.75">
      <c r="A1037" s="518" t="s">
        <v>5685</v>
      </c>
      <c r="B1037" s="518" t="s">
        <v>5686</v>
      </c>
      <c r="C1037" s="518" t="s">
        <v>5984</v>
      </c>
      <c r="D1037" s="518" t="s">
        <v>21304</v>
      </c>
      <c r="E1037" s="519" t="s">
        <v>144</v>
      </c>
      <c r="F1037" s="518" t="s">
        <v>144</v>
      </c>
      <c r="G1037" s="518" t="s">
        <v>21806</v>
      </c>
      <c r="H1037" s="518" t="s">
        <v>6360</v>
      </c>
      <c r="I1037" s="518" t="s">
        <v>5986</v>
      </c>
      <c r="J1037" s="518" t="s">
        <v>5432</v>
      </c>
      <c r="K1037" s="519" t="s">
        <v>21807</v>
      </c>
      <c r="L1037" s="518" t="s">
        <v>5433</v>
      </c>
    </row>
    <row r="1038" spans="1:12" ht="15.75">
      <c r="A1038" s="518" t="s">
        <v>5685</v>
      </c>
      <c r="B1038" s="518" t="s">
        <v>5686</v>
      </c>
      <c r="C1038" s="518" t="s">
        <v>5984</v>
      </c>
      <c r="D1038" s="518" t="s">
        <v>21304</v>
      </c>
      <c r="E1038" s="519" t="s">
        <v>144</v>
      </c>
      <c r="F1038" s="518" t="s">
        <v>144</v>
      </c>
      <c r="G1038" s="518" t="s">
        <v>21808</v>
      </c>
      <c r="H1038" s="518" t="s">
        <v>6361</v>
      </c>
      <c r="I1038" s="518" t="s">
        <v>5986</v>
      </c>
      <c r="J1038" s="518" t="s">
        <v>5432</v>
      </c>
      <c r="K1038" s="519" t="s">
        <v>21809</v>
      </c>
      <c r="L1038" s="518" t="s">
        <v>5433</v>
      </c>
    </row>
    <row r="1039" spans="1:12" ht="15.75">
      <c r="A1039" s="518" t="s">
        <v>5685</v>
      </c>
      <c r="B1039" s="518" t="s">
        <v>5686</v>
      </c>
      <c r="C1039" s="518" t="s">
        <v>5984</v>
      </c>
      <c r="D1039" s="518" t="s">
        <v>21304</v>
      </c>
      <c r="E1039" s="519" t="s">
        <v>144</v>
      </c>
      <c r="F1039" s="518" t="s">
        <v>144</v>
      </c>
      <c r="G1039" s="518" t="s">
        <v>21810</v>
      </c>
      <c r="H1039" s="518" t="s">
        <v>6362</v>
      </c>
      <c r="I1039" s="518" t="s">
        <v>5986</v>
      </c>
      <c r="J1039" s="518" t="s">
        <v>5432</v>
      </c>
      <c r="K1039" s="519" t="s">
        <v>21811</v>
      </c>
      <c r="L1039" s="518" t="s">
        <v>5433</v>
      </c>
    </row>
    <row r="1040" spans="1:12" ht="15.75">
      <c r="A1040" s="518" t="s">
        <v>5685</v>
      </c>
      <c r="B1040" s="518" t="s">
        <v>5686</v>
      </c>
      <c r="C1040" s="518" t="s">
        <v>5984</v>
      </c>
      <c r="D1040" s="518" t="s">
        <v>21304</v>
      </c>
      <c r="E1040" s="519" t="s">
        <v>144</v>
      </c>
      <c r="F1040" s="518" t="s">
        <v>144</v>
      </c>
      <c r="G1040" s="518" t="s">
        <v>21812</v>
      </c>
      <c r="H1040" s="518" t="s">
        <v>6363</v>
      </c>
      <c r="I1040" s="518" t="s">
        <v>5986</v>
      </c>
      <c r="J1040" s="518" t="s">
        <v>5884</v>
      </c>
      <c r="K1040" s="519" t="s">
        <v>25451</v>
      </c>
      <c r="L1040" s="518" t="s">
        <v>5433</v>
      </c>
    </row>
    <row r="1041" spans="1:12" ht="15.75">
      <c r="A1041" s="518" t="s">
        <v>5685</v>
      </c>
      <c r="B1041" s="518" t="s">
        <v>5686</v>
      </c>
      <c r="C1041" s="518" t="s">
        <v>5984</v>
      </c>
      <c r="D1041" s="518" t="s">
        <v>21304</v>
      </c>
      <c r="E1041" s="519" t="s">
        <v>144</v>
      </c>
      <c r="F1041" s="518" t="s">
        <v>144</v>
      </c>
      <c r="G1041" s="518" t="s">
        <v>21813</v>
      </c>
      <c r="H1041" s="518" t="s">
        <v>6364</v>
      </c>
      <c r="I1041" s="518" t="s">
        <v>5986</v>
      </c>
      <c r="J1041" s="518" t="s">
        <v>5503</v>
      </c>
      <c r="K1041" s="519" t="s">
        <v>13399</v>
      </c>
      <c r="L1041" s="518" t="s">
        <v>5433</v>
      </c>
    </row>
    <row r="1042" spans="1:12" ht="15.75">
      <c r="A1042" s="518" t="s">
        <v>5685</v>
      </c>
      <c r="B1042" s="518" t="s">
        <v>5686</v>
      </c>
      <c r="C1042" s="518" t="s">
        <v>5984</v>
      </c>
      <c r="D1042" s="518" t="s">
        <v>21304</v>
      </c>
      <c r="E1042" s="519" t="s">
        <v>144</v>
      </c>
      <c r="F1042" s="518" t="s">
        <v>144</v>
      </c>
      <c r="G1042" s="518" t="s">
        <v>21814</v>
      </c>
      <c r="H1042" s="518" t="s">
        <v>6365</v>
      </c>
      <c r="I1042" s="518" t="s">
        <v>5986</v>
      </c>
      <c r="J1042" s="518" t="s">
        <v>5503</v>
      </c>
      <c r="K1042" s="519" t="s">
        <v>21815</v>
      </c>
      <c r="L1042" s="518" t="s">
        <v>5433</v>
      </c>
    </row>
    <row r="1043" spans="1:12" ht="15.75">
      <c r="A1043" s="518" t="s">
        <v>5685</v>
      </c>
      <c r="B1043" s="518" t="s">
        <v>5686</v>
      </c>
      <c r="C1043" s="518" t="s">
        <v>5984</v>
      </c>
      <c r="D1043" s="518" t="s">
        <v>21304</v>
      </c>
      <c r="E1043" s="519" t="s">
        <v>144</v>
      </c>
      <c r="F1043" s="518" t="s">
        <v>144</v>
      </c>
      <c r="G1043" s="518" t="s">
        <v>21816</v>
      </c>
      <c r="H1043" s="518" t="s">
        <v>6366</v>
      </c>
      <c r="I1043" s="518" t="s">
        <v>5986</v>
      </c>
      <c r="J1043" s="518" t="s">
        <v>5503</v>
      </c>
      <c r="K1043" s="519" t="s">
        <v>21817</v>
      </c>
      <c r="L1043" s="518" t="s">
        <v>5433</v>
      </c>
    </row>
    <row r="1044" spans="1:12" ht="15.75">
      <c r="A1044" s="518" t="s">
        <v>5685</v>
      </c>
      <c r="B1044" s="518" t="s">
        <v>5686</v>
      </c>
      <c r="C1044" s="518" t="s">
        <v>5984</v>
      </c>
      <c r="D1044" s="518" t="s">
        <v>21304</v>
      </c>
      <c r="E1044" s="519" t="s">
        <v>144</v>
      </c>
      <c r="F1044" s="518" t="s">
        <v>144</v>
      </c>
      <c r="G1044" s="518" t="s">
        <v>21818</v>
      </c>
      <c r="H1044" s="518" t="s">
        <v>6367</v>
      </c>
      <c r="I1044" s="518" t="s">
        <v>5986</v>
      </c>
      <c r="J1044" s="518" t="s">
        <v>5503</v>
      </c>
      <c r="K1044" s="519" t="s">
        <v>17176</v>
      </c>
      <c r="L1044" s="518" t="s">
        <v>5433</v>
      </c>
    </row>
    <row r="1045" spans="1:12" ht="15.75">
      <c r="A1045" s="518" t="s">
        <v>5685</v>
      </c>
      <c r="B1045" s="518" t="s">
        <v>5686</v>
      </c>
      <c r="C1045" s="518" t="s">
        <v>5984</v>
      </c>
      <c r="D1045" s="518" t="s">
        <v>21304</v>
      </c>
      <c r="E1045" s="519" t="s">
        <v>144</v>
      </c>
      <c r="F1045" s="518" t="s">
        <v>144</v>
      </c>
      <c r="G1045" s="518" t="s">
        <v>21819</v>
      </c>
      <c r="H1045" s="518" t="s">
        <v>6368</v>
      </c>
      <c r="I1045" s="518" t="s">
        <v>5986</v>
      </c>
      <c r="J1045" s="518" t="s">
        <v>5503</v>
      </c>
      <c r="K1045" s="519" t="s">
        <v>16039</v>
      </c>
      <c r="L1045" s="518" t="s">
        <v>5433</v>
      </c>
    </row>
    <row r="1046" spans="1:12" ht="15.75">
      <c r="A1046" s="518" t="s">
        <v>5685</v>
      </c>
      <c r="B1046" s="518" t="s">
        <v>5686</v>
      </c>
      <c r="C1046" s="518" t="s">
        <v>5984</v>
      </c>
      <c r="D1046" s="518" t="s">
        <v>21304</v>
      </c>
      <c r="E1046" s="519" t="s">
        <v>144</v>
      </c>
      <c r="F1046" s="518" t="s">
        <v>144</v>
      </c>
      <c r="G1046" s="518" t="s">
        <v>21820</v>
      </c>
      <c r="H1046" s="518" t="s">
        <v>6369</v>
      </c>
      <c r="I1046" s="518" t="s">
        <v>5986</v>
      </c>
      <c r="J1046" s="518" t="s">
        <v>5503</v>
      </c>
      <c r="K1046" s="519" t="s">
        <v>21821</v>
      </c>
      <c r="L1046" s="518" t="s">
        <v>5433</v>
      </c>
    </row>
    <row r="1047" spans="1:12" ht="15.75">
      <c r="A1047" s="518" t="s">
        <v>5685</v>
      </c>
      <c r="B1047" s="518" t="s">
        <v>5686</v>
      </c>
      <c r="C1047" s="518" t="s">
        <v>5984</v>
      </c>
      <c r="D1047" s="518" t="s">
        <v>21304</v>
      </c>
      <c r="E1047" s="519" t="s">
        <v>144</v>
      </c>
      <c r="F1047" s="518" t="s">
        <v>144</v>
      </c>
      <c r="G1047" s="518" t="s">
        <v>21822</v>
      </c>
      <c r="H1047" s="518" t="s">
        <v>6370</v>
      </c>
      <c r="I1047" s="518" t="s">
        <v>5986</v>
      </c>
      <c r="J1047" s="518" t="s">
        <v>5503</v>
      </c>
      <c r="K1047" s="519" t="s">
        <v>12650</v>
      </c>
      <c r="L1047" s="518" t="s">
        <v>5433</v>
      </c>
    </row>
    <row r="1048" spans="1:12" ht="15.75">
      <c r="A1048" s="518" t="s">
        <v>5685</v>
      </c>
      <c r="B1048" s="518" t="s">
        <v>5686</v>
      </c>
      <c r="C1048" s="518" t="s">
        <v>5984</v>
      </c>
      <c r="D1048" s="518" t="s">
        <v>21304</v>
      </c>
      <c r="E1048" s="519" t="s">
        <v>144</v>
      </c>
      <c r="F1048" s="518" t="s">
        <v>144</v>
      </c>
      <c r="G1048" s="518" t="s">
        <v>21823</v>
      </c>
      <c r="H1048" s="518" t="s">
        <v>6371</v>
      </c>
      <c r="I1048" s="518" t="s">
        <v>5986</v>
      </c>
      <c r="J1048" s="518" t="s">
        <v>5884</v>
      </c>
      <c r="K1048" s="519" t="s">
        <v>18761</v>
      </c>
      <c r="L1048" s="518" t="s">
        <v>5433</v>
      </c>
    </row>
    <row r="1049" spans="1:12" ht="15.75">
      <c r="A1049" s="518" t="s">
        <v>5685</v>
      </c>
      <c r="B1049" s="518" t="s">
        <v>5686</v>
      </c>
      <c r="C1049" s="518" t="s">
        <v>5984</v>
      </c>
      <c r="D1049" s="518" t="s">
        <v>21304</v>
      </c>
      <c r="E1049" s="519" t="s">
        <v>144</v>
      </c>
      <c r="F1049" s="518" t="s">
        <v>144</v>
      </c>
      <c r="G1049" s="518" t="s">
        <v>21824</v>
      </c>
      <c r="H1049" s="518" t="s">
        <v>6372</v>
      </c>
      <c r="I1049" s="518" t="s">
        <v>5986</v>
      </c>
      <c r="J1049" s="518" t="s">
        <v>5884</v>
      </c>
      <c r="K1049" s="519" t="s">
        <v>21694</v>
      </c>
      <c r="L1049" s="518" t="s">
        <v>5433</v>
      </c>
    </row>
    <row r="1050" spans="1:12" ht="15.75">
      <c r="A1050" s="518" t="s">
        <v>5685</v>
      </c>
      <c r="B1050" s="518" t="s">
        <v>5686</v>
      </c>
      <c r="C1050" s="518" t="s">
        <v>5984</v>
      </c>
      <c r="D1050" s="518" t="s">
        <v>21304</v>
      </c>
      <c r="E1050" s="519" t="s">
        <v>144</v>
      </c>
      <c r="F1050" s="518" t="s">
        <v>144</v>
      </c>
      <c r="G1050" s="518" t="s">
        <v>21825</v>
      </c>
      <c r="H1050" s="518" t="s">
        <v>6373</v>
      </c>
      <c r="I1050" s="518" t="s">
        <v>5986</v>
      </c>
      <c r="J1050" s="518" t="s">
        <v>5884</v>
      </c>
      <c r="K1050" s="519" t="s">
        <v>21436</v>
      </c>
      <c r="L1050" s="518" t="s">
        <v>5433</v>
      </c>
    </row>
    <row r="1051" spans="1:12" ht="15.75">
      <c r="A1051" s="518" t="s">
        <v>5685</v>
      </c>
      <c r="B1051" s="518" t="s">
        <v>5686</v>
      </c>
      <c r="C1051" s="518" t="s">
        <v>5984</v>
      </c>
      <c r="D1051" s="518" t="s">
        <v>21304</v>
      </c>
      <c r="E1051" s="519" t="s">
        <v>144</v>
      </c>
      <c r="F1051" s="518" t="s">
        <v>144</v>
      </c>
      <c r="G1051" s="518" t="s">
        <v>21826</v>
      </c>
      <c r="H1051" s="518" t="s">
        <v>6374</v>
      </c>
      <c r="I1051" s="518" t="s">
        <v>5986</v>
      </c>
      <c r="J1051" s="518" t="s">
        <v>5884</v>
      </c>
      <c r="K1051" s="519" t="s">
        <v>21827</v>
      </c>
      <c r="L1051" s="518" t="s">
        <v>5433</v>
      </c>
    </row>
    <row r="1052" spans="1:12" ht="15.75">
      <c r="A1052" s="518" t="s">
        <v>5685</v>
      </c>
      <c r="B1052" s="518" t="s">
        <v>5686</v>
      </c>
      <c r="C1052" s="518" t="s">
        <v>5984</v>
      </c>
      <c r="D1052" s="518" t="s">
        <v>21304</v>
      </c>
      <c r="E1052" s="519" t="s">
        <v>144</v>
      </c>
      <c r="F1052" s="518" t="s">
        <v>144</v>
      </c>
      <c r="G1052" s="518" t="s">
        <v>21828</v>
      </c>
      <c r="H1052" s="518" t="s">
        <v>6375</v>
      </c>
      <c r="I1052" s="518" t="s">
        <v>5986</v>
      </c>
      <c r="J1052" s="518" t="s">
        <v>5884</v>
      </c>
      <c r="K1052" s="519" t="s">
        <v>32327</v>
      </c>
      <c r="L1052" s="518" t="s">
        <v>5433</v>
      </c>
    </row>
    <row r="1053" spans="1:12" ht="15.75">
      <c r="A1053" s="518" t="s">
        <v>5685</v>
      </c>
      <c r="B1053" s="518" t="s">
        <v>5686</v>
      </c>
      <c r="C1053" s="518" t="s">
        <v>5984</v>
      </c>
      <c r="D1053" s="518" t="s">
        <v>21304</v>
      </c>
      <c r="E1053" s="519" t="s">
        <v>144</v>
      </c>
      <c r="F1053" s="518" t="s">
        <v>144</v>
      </c>
      <c r="G1053" s="518" t="s">
        <v>21830</v>
      </c>
      <c r="H1053" s="518" t="s">
        <v>6376</v>
      </c>
      <c r="I1053" s="518" t="s">
        <v>5986</v>
      </c>
      <c r="J1053" s="518" t="s">
        <v>5503</v>
      </c>
      <c r="K1053" s="519" t="s">
        <v>21659</v>
      </c>
      <c r="L1053" s="518" t="s">
        <v>5433</v>
      </c>
    </row>
    <row r="1054" spans="1:12" ht="15.75">
      <c r="A1054" s="518" t="s">
        <v>5685</v>
      </c>
      <c r="B1054" s="518" t="s">
        <v>5686</v>
      </c>
      <c r="C1054" s="518" t="s">
        <v>5984</v>
      </c>
      <c r="D1054" s="518" t="s">
        <v>21304</v>
      </c>
      <c r="E1054" s="519" t="s">
        <v>144</v>
      </c>
      <c r="F1054" s="518" t="s">
        <v>144</v>
      </c>
      <c r="G1054" s="518" t="s">
        <v>21831</v>
      </c>
      <c r="H1054" s="518" t="s">
        <v>6377</v>
      </c>
      <c r="I1054" s="518" t="s">
        <v>5986</v>
      </c>
      <c r="J1054" s="518" t="s">
        <v>5503</v>
      </c>
      <c r="K1054" s="519" t="s">
        <v>16199</v>
      </c>
      <c r="L1054" s="518" t="s">
        <v>5433</v>
      </c>
    </row>
    <row r="1055" spans="1:12" ht="15.75">
      <c r="A1055" s="518" t="s">
        <v>5685</v>
      </c>
      <c r="B1055" s="518" t="s">
        <v>5686</v>
      </c>
      <c r="C1055" s="518" t="s">
        <v>5984</v>
      </c>
      <c r="D1055" s="518" t="s">
        <v>21304</v>
      </c>
      <c r="E1055" s="519" t="s">
        <v>144</v>
      </c>
      <c r="F1055" s="518" t="s">
        <v>144</v>
      </c>
      <c r="G1055" s="518" t="s">
        <v>21832</v>
      </c>
      <c r="H1055" s="518" t="s">
        <v>6378</v>
      </c>
      <c r="I1055" s="518" t="s">
        <v>5986</v>
      </c>
      <c r="J1055" s="518" t="s">
        <v>5503</v>
      </c>
      <c r="K1055" s="519" t="s">
        <v>17782</v>
      </c>
      <c r="L1055" s="518" t="s">
        <v>5433</v>
      </c>
    </row>
    <row r="1056" spans="1:12" ht="15.75">
      <c r="A1056" s="518" t="s">
        <v>5685</v>
      </c>
      <c r="B1056" s="518" t="s">
        <v>5686</v>
      </c>
      <c r="C1056" s="518" t="s">
        <v>5984</v>
      </c>
      <c r="D1056" s="518" t="s">
        <v>21304</v>
      </c>
      <c r="E1056" s="519" t="s">
        <v>144</v>
      </c>
      <c r="F1056" s="518" t="s">
        <v>144</v>
      </c>
      <c r="G1056" s="518" t="s">
        <v>21833</v>
      </c>
      <c r="H1056" s="518" t="s">
        <v>6379</v>
      </c>
      <c r="I1056" s="518" t="s">
        <v>5986</v>
      </c>
      <c r="J1056" s="518" t="s">
        <v>5503</v>
      </c>
      <c r="K1056" s="519" t="s">
        <v>17096</v>
      </c>
      <c r="L1056" s="518" t="s">
        <v>5433</v>
      </c>
    </row>
    <row r="1057" spans="1:12" ht="15.75">
      <c r="A1057" s="518" t="s">
        <v>5685</v>
      </c>
      <c r="B1057" s="518" t="s">
        <v>5686</v>
      </c>
      <c r="C1057" s="518" t="s">
        <v>5984</v>
      </c>
      <c r="D1057" s="518" t="s">
        <v>21304</v>
      </c>
      <c r="E1057" s="519" t="s">
        <v>144</v>
      </c>
      <c r="F1057" s="518" t="s">
        <v>144</v>
      </c>
      <c r="G1057" s="518" t="s">
        <v>21834</v>
      </c>
      <c r="H1057" s="518" t="s">
        <v>6380</v>
      </c>
      <c r="I1057" s="518" t="s">
        <v>5986</v>
      </c>
      <c r="J1057" s="518" t="s">
        <v>5884</v>
      </c>
      <c r="K1057" s="519" t="s">
        <v>26986</v>
      </c>
      <c r="L1057" s="518" t="s">
        <v>5433</v>
      </c>
    </row>
    <row r="1058" spans="1:12" ht="15.75">
      <c r="A1058" s="518" t="s">
        <v>5685</v>
      </c>
      <c r="B1058" s="518" t="s">
        <v>5686</v>
      </c>
      <c r="C1058" s="518" t="s">
        <v>5984</v>
      </c>
      <c r="D1058" s="518" t="s">
        <v>21304</v>
      </c>
      <c r="E1058" s="519" t="s">
        <v>144</v>
      </c>
      <c r="F1058" s="518" t="s">
        <v>144</v>
      </c>
      <c r="G1058" s="518" t="s">
        <v>21835</v>
      </c>
      <c r="H1058" s="518" t="s">
        <v>6381</v>
      </c>
      <c r="I1058" s="518" t="s">
        <v>5986</v>
      </c>
      <c r="J1058" s="518" t="s">
        <v>5432</v>
      </c>
      <c r="K1058" s="519" t="s">
        <v>13065</v>
      </c>
      <c r="L1058" s="518" t="s">
        <v>5433</v>
      </c>
    </row>
    <row r="1059" spans="1:12" ht="15.75">
      <c r="A1059" s="518" t="s">
        <v>5685</v>
      </c>
      <c r="B1059" s="518" t="s">
        <v>5686</v>
      </c>
      <c r="C1059" s="518" t="s">
        <v>5984</v>
      </c>
      <c r="D1059" s="518" t="s">
        <v>21304</v>
      </c>
      <c r="E1059" s="519" t="s">
        <v>144</v>
      </c>
      <c r="F1059" s="518" t="s">
        <v>144</v>
      </c>
      <c r="G1059" s="518" t="s">
        <v>21836</v>
      </c>
      <c r="H1059" s="518" t="s">
        <v>6382</v>
      </c>
      <c r="I1059" s="518" t="s">
        <v>5986</v>
      </c>
      <c r="J1059" s="518" t="s">
        <v>5432</v>
      </c>
      <c r="K1059" s="519" t="s">
        <v>14217</v>
      </c>
      <c r="L1059" s="518" t="s">
        <v>5433</v>
      </c>
    </row>
    <row r="1060" spans="1:12" ht="15.75">
      <c r="A1060" s="518" t="s">
        <v>5685</v>
      </c>
      <c r="B1060" s="518" t="s">
        <v>5686</v>
      </c>
      <c r="C1060" s="518" t="s">
        <v>5984</v>
      </c>
      <c r="D1060" s="518" t="s">
        <v>21304</v>
      </c>
      <c r="E1060" s="519" t="s">
        <v>144</v>
      </c>
      <c r="F1060" s="518" t="s">
        <v>144</v>
      </c>
      <c r="G1060" s="518" t="s">
        <v>21837</v>
      </c>
      <c r="H1060" s="518" t="s">
        <v>6383</v>
      </c>
      <c r="I1060" s="518" t="s">
        <v>5986</v>
      </c>
      <c r="J1060" s="518" t="s">
        <v>5432</v>
      </c>
      <c r="K1060" s="519" t="s">
        <v>17796</v>
      </c>
      <c r="L1060" s="518" t="s">
        <v>5433</v>
      </c>
    </row>
    <row r="1061" spans="1:12" ht="15.75">
      <c r="A1061" s="518" t="s">
        <v>5685</v>
      </c>
      <c r="B1061" s="518" t="s">
        <v>5686</v>
      </c>
      <c r="C1061" s="518" t="s">
        <v>5984</v>
      </c>
      <c r="D1061" s="518" t="s">
        <v>21304</v>
      </c>
      <c r="E1061" s="519" t="s">
        <v>144</v>
      </c>
      <c r="F1061" s="518" t="s">
        <v>144</v>
      </c>
      <c r="G1061" s="518" t="s">
        <v>21838</v>
      </c>
      <c r="H1061" s="518" t="s">
        <v>6384</v>
      </c>
      <c r="I1061" s="518" t="s">
        <v>5986</v>
      </c>
      <c r="J1061" s="518" t="s">
        <v>5432</v>
      </c>
      <c r="K1061" s="519" t="s">
        <v>20114</v>
      </c>
      <c r="L1061" s="518" t="s">
        <v>5433</v>
      </c>
    </row>
    <row r="1062" spans="1:12" ht="15.75">
      <c r="A1062" s="518" t="s">
        <v>5685</v>
      </c>
      <c r="B1062" s="518" t="s">
        <v>5686</v>
      </c>
      <c r="C1062" s="518" t="s">
        <v>5984</v>
      </c>
      <c r="D1062" s="518" t="s">
        <v>21304</v>
      </c>
      <c r="E1062" s="519" t="s">
        <v>144</v>
      </c>
      <c r="F1062" s="518" t="s">
        <v>144</v>
      </c>
      <c r="G1062" s="518" t="s">
        <v>21840</v>
      </c>
      <c r="H1062" s="518" t="s">
        <v>6385</v>
      </c>
      <c r="I1062" s="518" t="s">
        <v>5986</v>
      </c>
      <c r="J1062" s="518" t="s">
        <v>5884</v>
      </c>
      <c r="K1062" s="519" t="s">
        <v>32328</v>
      </c>
      <c r="L1062" s="518" t="s">
        <v>5433</v>
      </c>
    </row>
    <row r="1063" spans="1:12" ht="15.75">
      <c r="A1063" s="518" t="s">
        <v>5685</v>
      </c>
      <c r="B1063" s="518" t="s">
        <v>5686</v>
      </c>
      <c r="C1063" s="518" t="s">
        <v>5984</v>
      </c>
      <c r="D1063" s="518" t="s">
        <v>21304</v>
      </c>
      <c r="E1063" s="519" t="s">
        <v>144</v>
      </c>
      <c r="F1063" s="518" t="s">
        <v>144</v>
      </c>
      <c r="G1063" s="518" t="s">
        <v>21841</v>
      </c>
      <c r="H1063" s="518" t="s">
        <v>6386</v>
      </c>
      <c r="I1063" s="518" t="s">
        <v>5986</v>
      </c>
      <c r="J1063" s="518" t="s">
        <v>5503</v>
      </c>
      <c r="K1063" s="519" t="s">
        <v>17731</v>
      </c>
      <c r="L1063" s="518" t="s">
        <v>5433</v>
      </c>
    </row>
    <row r="1064" spans="1:12" ht="15.75">
      <c r="A1064" s="518" t="s">
        <v>5685</v>
      </c>
      <c r="B1064" s="518" t="s">
        <v>5686</v>
      </c>
      <c r="C1064" s="518" t="s">
        <v>5984</v>
      </c>
      <c r="D1064" s="518" t="s">
        <v>21304</v>
      </c>
      <c r="E1064" s="519" t="s">
        <v>144</v>
      </c>
      <c r="F1064" s="518" t="s">
        <v>144</v>
      </c>
      <c r="G1064" s="518" t="s">
        <v>21842</v>
      </c>
      <c r="H1064" s="518" t="s">
        <v>6387</v>
      </c>
      <c r="I1064" s="518" t="s">
        <v>5986</v>
      </c>
      <c r="J1064" s="518" t="s">
        <v>5503</v>
      </c>
      <c r="K1064" s="519" t="s">
        <v>15968</v>
      </c>
      <c r="L1064" s="518" t="s">
        <v>5433</v>
      </c>
    </row>
    <row r="1065" spans="1:12" ht="15.75">
      <c r="A1065" s="518" t="s">
        <v>5685</v>
      </c>
      <c r="B1065" s="518" t="s">
        <v>5686</v>
      </c>
      <c r="C1065" s="518" t="s">
        <v>5984</v>
      </c>
      <c r="D1065" s="518" t="s">
        <v>21304</v>
      </c>
      <c r="E1065" s="519" t="s">
        <v>144</v>
      </c>
      <c r="F1065" s="518" t="s">
        <v>144</v>
      </c>
      <c r="G1065" s="518" t="s">
        <v>21843</v>
      </c>
      <c r="H1065" s="518" t="s">
        <v>6388</v>
      </c>
      <c r="I1065" s="518" t="s">
        <v>5986</v>
      </c>
      <c r="J1065" s="518" t="s">
        <v>5503</v>
      </c>
      <c r="K1065" s="519" t="s">
        <v>21844</v>
      </c>
      <c r="L1065" s="518" t="s">
        <v>5433</v>
      </c>
    </row>
    <row r="1066" spans="1:12" ht="15.75">
      <c r="A1066" s="518" t="s">
        <v>5685</v>
      </c>
      <c r="B1066" s="518" t="s">
        <v>5686</v>
      </c>
      <c r="C1066" s="518" t="s">
        <v>5984</v>
      </c>
      <c r="D1066" s="518" t="s">
        <v>21304</v>
      </c>
      <c r="E1066" s="519" t="s">
        <v>144</v>
      </c>
      <c r="F1066" s="518" t="s">
        <v>144</v>
      </c>
      <c r="G1066" s="518" t="s">
        <v>21845</v>
      </c>
      <c r="H1066" s="518" t="s">
        <v>6389</v>
      </c>
      <c r="I1066" s="518" t="s">
        <v>5986</v>
      </c>
      <c r="J1066" s="518" t="s">
        <v>5432</v>
      </c>
      <c r="K1066" s="519" t="s">
        <v>21846</v>
      </c>
      <c r="L1066" s="518" t="s">
        <v>5433</v>
      </c>
    </row>
    <row r="1067" spans="1:12" ht="15.75">
      <c r="A1067" s="518" t="s">
        <v>5685</v>
      </c>
      <c r="B1067" s="518" t="s">
        <v>5686</v>
      </c>
      <c r="C1067" s="518" t="s">
        <v>5984</v>
      </c>
      <c r="D1067" s="518" t="s">
        <v>21304</v>
      </c>
      <c r="E1067" s="519" t="s">
        <v>144</v>
      </c>
      <c r="F1067" s="518" t="s">
        <v>144</v>
      </c>
      <c r="G1067" s="518" t="s">
        <v>21847</v>
      </c>
      <c r="H1067" s="518" t="s">
        <v>6390</v>
      </c>
      <c r="I1067" s="518" t="s">
        <v>5986</v>
      </c>
      <c r="J1067" s="518" t="s">
        <v>5432</v>
      </c>
      <c r="K1067" s="519" t="s">
        <v>21848</v>
      </c>
      <c r="L1067" s="518" t="s">
        <v>5433</v>
      </c>
    </row>
    <row r="1068" spans="1:12" ht="15.75">
      <c r="A1068" s="518" t="s">
        <v>5685</v>
      </c>
      <c r="B1068" s="518" t="s">
        <v>5686</v>
      </c>
      <c r="C1068" s="518" t="s">
        <v>5984</v>
      </c>
      <c r="D1068" s="518" t="s">
        <v>21304</v>
      </c>
      <c r="E1068" s="519" t="s">
        <v>144</v>
      </c>
      <c r="F1068" s="518" t="s">
        <v>144</v>
      </c>
      <c r="G1068" s="518" t="s">
        <v>21849</v>
      </c>
      <c r="H1068" s="518" t="s">
        <v>6391</v>
      </c>
      <c r="I1068" s="518" t="s">
        <v>5986</v>
      </c>
      <c r="J1068" s="518" t="s">
        <v>5432</v>
      </c>
      <c r="K1068" s="519" t="s">
        <v>21441</v>
      </c>
      <c r="L1068" s="518" t="s">
        <v>5433</v>
      </c>
    </row>
    <row r="1069" spans="1:12" ht="15.75">
      <c r="A1069" s="518" t="s">
        <v>5685</v>
      </c>
      <c r="B1069" s="518" t="s">
        <v>5686</v>
      </c>
      <c r="C1069" s="518" t="s">
        <v>5984</v>
      </c>
      <c r="D1069" s="518" t="s">
        <v>21304</v>
      </c>
      <c r="E1069" s="519" t="s">
        <v>144</v>
      </c>
      <c r="F1069" s="518" t="s">
        <v>144</v>
      </c>
      <c r="G1069" s="518" t="s">
        <v>21850</v>
      </c>
      <c r="H1069" s="518" t="s">
        <v>6392</v>
      </c>
      <c r="I1069" s="518" t="s">
        <v>5986</v>
      </c>
      <c r="J1069" s="518" t="s">
        <v>5432</v>
      </c>
      <c r="K1069" s="519" t="s">
        <v>13691</v>
      </c>
      <c r="L1069" s="518" t="s">
        <v>5433</v>
      </c>
    </row>
    <row r="1070" spans="1:12" ht="15.75">
      <c r="A1070" s="518" t="s">
        <v>5685</v>
      </c>
      <c r="B1070" s="518" t="s">
        <v>5686</v>
      </c>
      <c r="C1070" s="518" t="s">
        <v>5984</v>
      </c>
      <c r="D1070" s="518" t="s">
        <v>21304</v>
      </c>
      <c r="E1070" s="519" t="s">
        <v>144</v>
      </c>
      <c r="F1070" s="518" t="s">
        <v>144</v>
      </c>
      <c r="G1070" s="518" t="s">
        <v>21851</v>
      </c>
      <c r="H1070" s="518" t="s">
        <v>6393</v>
      </c>
      <c r="I1070" s="518" t="s">
        <v>5986</v>
      </c>
      <c r="J1070" s="518" t="s">
        <v>5884</v>
      </c>
      <c r="K1070" s="519" t="s">
        <v>32329</v>
      </c>
      <c r="L1070" s="518" t="s">
        <v>5433</v>
      </c>
    </row>
    <row r="1071" spans="1:12" ht="15.75">
      <c r="A1071" s="518" t="s">
        <v>5685</v>
      </c>
      <c r="B1071" s="518" t="s">
        <v>5686</v>
      </c>
      <c r="C1071" s="518" t="s">
        <v>5984</v>
      </c>
      <c r="D1071" s="518" t="s">
        <v>21304</v>
      </c>
      <c r="E1071" s="519" t="s">
        <v>144</v>
      </c>
      <c r="F1071" s="518" t="s">
        <v>144</v>
      </c>
      <c r="G1071" s="518" t="s">
        <v>21852</v>
      </c>
      <c r="H1071" s="518" t="s">
        <v>6394</v>
      </c>
      <c r="I1071" s="518" t="s">
        <v>5986</v>
      </c>
      <c r="J1071" s="518" t="s">
        <v>5503</v>
      </c>
      <c r="K1071" s="519" t="s">
        <v>13133</v>
      </c>
      <c r="L1071" s="518" t="s">
        <v>5433</v>
      </c>
    </row>
    <row r="1072" spans="1:12" ht="15.75">
      <c r="A1072" s="518" t="s">
        <v>5685</v>
      </c>
      <c r="B1072" s="518" t="s">
        <v>5686</v>
      </c>
      <c r="C1072" s="518" t="s">
        <v>5984</v>
      </c>
      <c r="D1072" s="518" t="s">
        <v>21304</v>
      </c>
      <c r="E1072" s="519" t="s">
        <v>144</v>
      </c>
      <c r="F1072" s="518" t="s">
        <v>144</v>
      </c>
      <c r="G1072" s="518" t="s">
        <v>21853</v>
      </c>
      <c r="H1072" s="518" t="s">
        <v>6395</v>
      </c>
      <c r="I1072" s="518" t="s">
        <v>5986</v>
      </c>
      <c r="J1072" s="518" t="s">
        <v>5503</v>
      </c>
      <c r="K1072" s="519" t="s">
        <v>17731</v>
      </c>
      <c r="L1072" s="518" t="s">
        <v>5433</v>
      </c>
    </row>
    <row r="1073" spans="1:12" ht="15.75">
      <c r="A1073" s="518" t="s">
        <v>5685</v>
      </c>
      <c r="B1073" s="518" t="s">
        <v>5686</v>
      </c>
      <c r="C1073" s="518" t="s">
        <v>5984</v>
      </c>
      <c r="D1073" s="518" t="s">
        <v>21304</v>
      </c>
      <c r="E1073" s="519" t="s">
        <v>144</v>
      </c>
      <c r="F1073" s="518" t="s">
        <v>144</v>
      </c>
      <c r="G1073" s="518" t="s">
        <v>21854</v>
      </c>
      <c r="H1073" s="518" t="s">
        <v>6396</v>
      </c>
      <c r="I1073" s="518" t="s">
        <v>5986</v>
      </c>
      <c r="J1073" s="518" t="s">
        <v>5503</v>
      </c>
      <c r="K1073" s="519" t="s">
        <v>13158</v>
      </c>
      <c r="L1073" s="518" t="s">
        <v>5433</v>
      </c>
    </row>
    <row r="1074" spans="1:12" ht="15.75">
      <c r="A1074" s="518" t="s">
        <v>5685</v>
      </c>
      <c r="B1074" s="518" t="s">
        <v>5686</v>
      </c>
      <c r="C1074" s="518" t="s">
        <v>5984</v>
      </c>
      <c r="D1074" s="518" t="s">
        <v>21304</v>
      </c>
      <c r="E1074" s="519" t="s">
        <v>144</v>
      </c>
      <c r="F1074" s="518" t="s">
        <v>144</v>
      </c>
      <c r="G1074" s="518" t="s">
        <v>21855</v>
      </c>
      <c r="H1074" s="518" t="s">
        <v>6397</v>
      </c>
      <c r="I1074" s="518" t="s">
        <v>5986</v>
      </c>
      <c r="J1074" s="518" t="s">
        <v>5432</v>
      </c>
      <c r="K1074" s="519" t="s">
        <v>21856</v>
      </c>
      <c r="L1074" s="518" t="s">
        <v>5433</v>
      </c>
    </row>
    <row r="1075" spans="1:12" ht="15.75">
      <c r="A1075" s="518" t="s">
        <v>5685</v>
      </c>
      <c r="B1075" s="518" t="s">
        <v>5686</v>
      </c>
      <c r="C1075" s="518" t="s">
        <v>5984</v>
      </c>
      <c r="D1075" s="518" t="s">
        <v>21304</v>
      </c>
      <c r="E1075" s="519" t="s">
        <v>144</v>
      </c>
      <c r="F1075" s="518" t="s">
        <v>144</v>
      </c>
      <c r="G1075" s="518" t="s">
        <v>21857</v>
      </c>
      <c r="H1075" s="518" t="s">
        <v>6398</v>
      </c>
      <c r="I1075" s="518" t="s">
        <v>5986</v>
      </c>
      <c r="J1075" s="518" t="s">
        <v>5432</v>
      </c>
      <c r="K1075" s="519" t="s">
        <v>21858</v>
      </c>
      <c r="L1075" s="518" t="s">
        <v>5433</v>
      </c>
    </row>
    <row r="1076" spans="1:12" ht="15.75">
      <c r="A1076" s="518" t="s">
        <v>5685</v>
      </c>
      <c r="B1076" s="518" t="s">
        <v>5686</v>
      </c>
      <c r="C1076" s="518" t="s">
        <v>5984</v>
      </c>
      <c r="D1076" s="518" t="s">
        <v>21304</v>
      </c>
      <c r="E1076" s="519" t="s">
        <v>144</v>
      </c>
      <c r="F1076" s="518" t="s">
        <v>144</v>
      </c>
      <c r="G1076" s="518" t="s">
        <v>21859</v>
      </c>
      <c r="H1076" s="518" t="s">
        <v>6399</v>
      </c>
      <c r="I1076" s="518" t="s">
        <v>5986</v>
      </c>
      <c r="J1076" s="518" t="s">
        <v>5432</v>
      </c>
      <c r="K1076" s="519" t="s">
        <v>21860</v>
      </c>
      <c r="L1076" s="518" t="s">
        <v>5433</v>
      </c>
    </row>
    <row r="1077" spans="1:12" ht="15.75">
      <c r="A1077" s="518" t="s">
        <v>5685</v>
      </c>
      <c r="B1077" s="518" t="s">
        <v>5686</v>
      </c>
      <c r="C1077" s="518" t="s">
        <v>5984</v>
      </c>
      <c r="D1077" s="518" t="s">
        <v>21304</v>
      </c>
      <c r="E1077" s="519" t="s">
        <v>144</v>
      </c>
      <c r="F1077" s="518" t="s">
        <v>144</v>
      </c>
      <c r="G1077" s="518" t="s">
        <v>21861</v>
      </c>
      <c r="H1077" s="518" t="s">
        <v>6400</v>
      </c>
      <c r="I1077" s="518" t="s">
        <v>5986</v>
      </c>
      <c r="J1077" s="518" t="s">
        <v>5884</v>
      </c>
      <c r="K1077" s="519" t="s">
        <v>32330</v>
      </c>
      <c r="L1077" s="518" t="s">
        <v>5433</v>
      </c>
    </row>
    <row r="1078" spans="1:12" ht="15.75">
      <c r="A1078" s="518" t="s">
        <v>5685</v>
      </c>
      <c r="B1078" s="518" t="s">
        <v>5686</v>
      </c>
      <c r="C1078" s="518" t="s">
        <v>5984</v>
      </c>
      <c r="D1078" s="518" t="s">
        <v>21304</v>
      </c>
      <c r="E1078" s="519" t="s">
        <v>144</v>
      </c>
      <c r="F1078" s="518" t="s">
        <v>144</v>
      </c>
      <c r="G1078" s="518" t="s">
        <v>21862</v>
      </c>
      <c r="H1078" s="518" t="s">
        <v>21863</v>
      </c>
      <c r="I1078" s="518" t="s">
        <v>5986</v>
      </c>
      <c r="J1078" s="518" t="s">
        <v>5503</v>
      </c>
      <c r="K1078" s="519" t="s">
        <v>16236</v>
      </c>
      <c r="L1078" s="518" t="s">
        <v>5433</v>
      </c>
    </row>
    <row r="1079" spans="1:12" ht="15.75">
      <c r="A1079" s="518" t="s">
        <v>5685</v>
      </c>
      <c r="B1079" s="518" t="s">
        <v>5686</v>
      </c>
      <c r="C1079" s="518" t="s">
        <v>5984</v>
      </c>
      <c r="D1079" s="518" t="s">
        <v>21304</v>
      </c>
      <c r="E1079" s="519" t="s">
        <v>144</v>
      </c>
      <c r="F1079" s="518" t="s">
        <v>144</v>
      </c>
      <c r="G1079" s="518" t="s">
        <v>21864</v>
      </c>
      <c r="H1079" s="518" t="s">
        <v>21865</v>
      </c>
      <c r="I1079" s="518" t="s">
        <v>5986</v>
      </c>
      <c r="J1079" s="518" t="s">
        <v>5503</v>
      </c>
      <c r="K1079" s="519" t="s">
        <v>17721</v>
      </c>
      <c r="L1079" s="518" t="s">
        <v>5433</v>
      </c>
    </row>
    <row r="1080" spans="1:12" ht="15.75">
      <c r="A1080" s="518" t="s">
        <v>5685</v>
      </c>
      <c r="B1080" s="518" t="s">
        <v>5686</v>
      </c>
      <c r="C1080" s="518" t="s">
        <v>5984</v>
      </c>
      <c r="D1080" s="518" t="s">
        <v>21304</v>
      </c>
      <c r="E1080" s="519" t="s">
        <v>144</v>
      </c>
      <c r="F1080" s="518" t="s">
        <v>144</v>
      </c>
      <c r="G1080" s="518" t="s">
        <v>21866</v>
      </c>
      <c r="H1080" s="518" t="s">
        <v>21867</v>
      </c>
      <c r="I1080" s="518" t="s">
        <v>5986</v>
      </c>
      <c r="J1080" s="518" t="s">
        <v>5503</v>
      </c>
      <c r="K1080" s="519" t="s">
        <v>15980</v>
      </c>
      <c r="L1080" s="518" t="s">
        <v>5433</v>
      </c>
    </row>
    <row r="1081" spans="1:12" ht="15.75">
      <c r="A1081" s="518" t="s">
        <v>5685</v>
      </c>
      <c r="B1081" s="518" t="s">
        <v>5686</v>
      </c>
      <c r="C1081" s="518" t="s">
        <v>5984</v>
      </c>
      <c r="D1081" s="518" t="s">
        <v>21304</v>
      </c>
      <c r="E1081" s="519" t="s">
        <v>144</v>
      </c>
      <c r="F1081" s="518" t="s">
        <v>144</v>
      </c>
      <c r="G1081" s="518" t="s">
        <v>21868</v>
      </c>
      <c r="H1081" s="518" t="s">
        <v>21869</v>
      </c>
      <c r="I1081" s="518" t="s">
        <v>5986</v>
      </c>
      <c r="J1081" s="518" t="s">
        <v>5884</v>
      </c>
      <c r="K1081" s="519" t="s">
        <v>16322</v>
      </c>
      <c r="L1081" s="518" t="s">
        <v>5433</v>
      </c>
    </row>
    <row r="1082" spans="1:12" ht="15.75">
      <c r="A1082" s="518" t="s">
        <v>5685</v>
      </c>
      <c r="B1082" s="518" t="s">
        <v>5686</v>
      </c>
      <c r="C1082" s="518" t="s">
        <v>5984</v>
      </c>
      <c r="D1082" s="518" t="s">
        <v>21304</v>
      </c>
      <c r="E1082" s="519" t="s">
        <v>144</v>
      </c>
      <c r="F1082" s="518" t="s">
        <v>144</v>
      </c>
      <c r="G1082" s="518" t="s">
        <v>21870</v>
      </c>
      <c r="H1082" s="518" t="s">
        <v>6405</v>
      </c>
      <c r="I1082" s="518" t="s">
        <v>5986</v>
      </c>
      <c r="J1082" s="518" t="s">
        <v>5432</v>
      </c>
      <c r="K1082" s="519" t="s">
        <v>14128</v>
      </c>
      <c r="L1082" s="518" t="s">
        <v>5433</v>
      </c>
    </row>
    <row r="1083" spans="1:12" ht="15.75">
      <c r="A1083" s="518" t="s">
        <v>5685</v>
      </c>
      <c r="B1083" s="518" t="s">
        <v>5686</v>
      </c>
      <c r="C1083" s="518" t="s">
        <v>5984</v>
      </c>
      <c r="D1083" s="518" t="s">
        <v>21304</v>
      </c>
      <c r="E1083" s="519" t="s">
        <v>144</v>
      </c>
      <c r="F1083" s="518" t="s">
        <v>144</v>
      </c>
      <c r="G1083" s="518" t="s">
        <v>21871</v>
      </c>
      <c r="H1083" s="518" t="s">
        <v>6406</v>
      </c>
      <c r="I1083" s="518" t="s">
        <v>5986</v>
      </c>
      <c r="J1083" s="518" t="s">
        <v>5432</v>
      </c>
      <c r="K1083" s="519" t="s">
        <v>28704</v>
      </c>
      <c r="L1083" s="518" t="s">
        <v>5433</v>
      </c>
    </row>
    <row r="1084" spans="1:12" ht="15.75">
      <c r="A1084" s="518" t="s">
        <v>5685</v>
      </c>
      <c r="B1084" s="518" t="s">
        <v>5686</v>
      </c>
      <c r="C1084" s="518" t="s">
        <v>5984</v>
      </c>
      <c r="D1084" s="518" t="s">
        <v>21304</v>
      </c>
      <c r="E1084" s="519" t="s">
        <v>144</v>
      </c>
      <c r="F1084" s="518" t="s">
        <v>144</v>
      </c>
      <c r="G1084" s="518" t="s">
        <v>21872</v>
      </c>
      <c r="H1084" s="518" t="s">
        <v>6407</v>
      </c>
      <c r="I1084" s="518" t="s">
        <v>5986</v>
      </c>
      <c r="J1084" s="518" t="s">
        <v>5432</v>
      </c>
      <c r="K1084" s="519" t="s">
        <v>15161</v>
      </c>
      <c r="L1084" s="518" t="s">
        <v>5433</v>
      </c>
    </row>
    <row r="1085" spans="1:12" ht="15.75">
      <c r="A1085" s="518" t="s">
        <v>5685</v>
      </c>
      <c r="B1085" s="518" t="s">
        <v>5686</v>
      </c>
      <c r="C1085" s="518" t="s">
        <v>5984</v>
      </c>
      <c r="D1085" s="518" t="s">
        <v>21304</v>
      </c>
      <c r="E1085" s="519" t="s">
        <v>144</v>
      </c>
      <c r="F1085" s="518" t="s">
        <v>144</v>
      </c>
      <c r="G1085" s="518" t="s">
        <v>21873</v>
      </c>
      <c r="H1085" s="518" t="s">
        <v>6408</v>
      </c>
      <c r="I1085" s="518" t="s">
        <v>5986</v>
      </c>
      <c r="J1085" s="518" t="s">
        <v>5884</v>
      </c>
      <c r="K1085" s="519" t="s">
        <v>14384</v>
      </c>
      <c r="L1085" s="518" t="s">
        <v>5433</v>
      </c>
    </row>
    <row r="1086" spans="1:12" ht="15.75">
      <c r="A1086" s="518" t="s">
        <v>5685</v>
      </c>
      <c r="B1086" s="518" t="s">
        <v>5686</v>
      </c>
      <c r="C1086" s="518" t="s">
        <v>5984</v>
      </c>
      <c r="D1086" s="518" t="s">
        <v>21304</v>
      </c>
      <c r="E1086" s="519" t="s">
        <v>144</v>
      </c>
      <c r="F1086" s="518" t="s">
        <v>144</v>
      </c>
      <c r="G1086" s="518" t="s">
        <v>21874</v>
      </c>
      <c r="H1086" s="518" t="s">
        <v>6409</v>
      </c>
      <c r="I1086" s="518" t="s">
        <v>5986</v>
      </c>
      <c r="J1086" s="518" t="s">
        <v>5432</v>
      </c>
      <c r="K1086" s="519" t="s">
        <v>21875</v>
      </c>
      <c r="L1086" s="518" t="s">
        <v>5433</v>
      </c>
    </row>
    <row r="1087" spans="1:12" ht="15.75">
      <c r="A1087" s="518" t="s">
        <v>5685</v>
      </c>
      <c r="B1087" s="518" t="s">
        <v>5686</v>
      </c>
      <c r="C1087" s="518" t="s">
        <v>5984</v>
      </c>
      <c r="D1087" s="518" t="s">
        <v>21304</v>
      </c>
      <c r="E1087" s="519" t="s">
        <v>144</v>
      </c>
      <c r="F1087" s="518" t="s">
        <v>144</v>
      </c>
      <c r="G1087" s="518" t="s">
        <v>21876</v>
      </c>
      <c r="H1087" s="518" t="s">
        <v>6410</v>
      </c>
      <c r="I1087" s="518" t="s">
        <v>5986</v>
      </c>
      <c r="J1087" s="518" t="s">
        <v>5432</v>
      </c>
      <c r="K1087" s="519" t="s">
        <v>20463</v>
      </c>
      <c r="L1087" s="518" t="s">
        <v>5433</v>
      </c>
    </row>
    <row r="1088" spans="1:12" ht="15.75">
      <c r="A1088" s="518" t="s">
        <v>5685</v>
      </c>
      <c r="B1088" s="518" t="s">
        <v>5686</v>
      </c>
      <c r="C1088" s="518" t="s">
        <v>5984</v>
      </c>
      <c r="D1088" s="518" t="s">
        <v>21304</v>
      </c>
      <c r="E1088" s="519" t="s">
        <v>144</v>
      </c>
      <c r="F1088" s="518" t="s">
        <v>144</v>
      </c>
      <c r="G1088" s="518" t="s">
        <v>21877</v>
      </c>
      <c r="H1088" s="518" t="s">
        <v>6411</v>
      </c>
      <c r="I1088" s="518" t="s">
        <v>5986</v>
      </c>
      <c r="J1088" s="518" t="s">
        <v>5432</v>
      </c>
      <c r="K1088" s="519" t="s">
        <v>21878</v>
      </c>
      <c r="L1088" s="518" t="s">
        <v>5433</v>
      </c>
    </row>
    <row r="1089" spans="1:12" ht="15.75">
      <c r="A1089" s="518" t="s">
        <v>5685</v>
      </c>
      <c r="B1089" s="518" t="s">
        <v>5686</v>
      </c>
      <c r="C1089" s="518" t="s">
        <v>5984</v>
      </c>
      <c r="D1089" s="518" t="s">
        <v>21304</v>
      </c>
      <c r="E1089" s="519" t="s">
        <v>144</v>
      </c>
      <c r="F1089" s="518" t="s">
        <v>144</v>
      </c>
      <c r="G1089" s="518" t="s">
        <v>21879</v>
      </c>
      <c r="H1089" s="518" t="s">
        <v>6412</v>
      </c>
      <c r="I1089" s="518" t="s">
        <v>5986</v>
      </c>
      <c r="J1089" s="518" t="s">
        <v>5503</v>
      </c>
      <c r="K1089" s="519" t="s">
        <v>13423</v>
      </c>
      <c r="L1089" s="518" t="s">
        <v>5433</v>
      </c>
    </row>
    <row r="1090" spans="1:12" ht="15.75">
      <c r="A1090" s="518" t="s">
        <v>5685</v>
      </c>
      <c r="B1090" s="518" t="s">
        <v>5686</v>
      </c>
      <c r="C1090" s="518" t="s">
        <v>5984</v>
      </c>
      <c r="D1090" s="518" t="s">
        <v>21304</v>
      </c>
      <c r="E1090" s="519" t="s">
        <v>144</v>
      </c>
      <c r="F1090" s="518" t="s">
        <v>144</v>
      </c>
      <c r="G1090" s="518" t="s">
        <v>21880</v>
      </c>
      <c r="H1090" s="518" t="s">
        <v>6413</v>
      </c>
      <c r="I1090" s="518" t="s">
        <v>5986</v>
      </c>
      <c r="J1090" s="518" t="s">
        <v>5432</v>
      </c>
      <c r="K1090" s="519" t="s">
        <v>15961</v>
      </c>
      <c r="L1090" s="518" t="s">
        <v>5433</v>
      </c>
    </row>
    <row r="1091" spans="1:12" ht="15.75">
      <c r="A1091" s="518" t="s">
        <v>5685</v>
      </c>
      <c r="B1091" s="518" t="s">
        <v>5686</v>
      </c>
      <c r="C1091" s="518" t="s">
        <v>5984</v>
      </c>
      <c r="D1091" s="518" t="s">
        <v>21304</v>
      </c>
      <c r="E1091" s="519" t="s">
        <v>144</v>
      </c>
      <c r="F1091" s="518" t="s">
        <v>144</v>
      </c>
      <c r="G1091" s="518" t="s">
        <v>21881</v>
      </c>
      <c r="H1091" s="518" t="s">
        <v>6414</v>
      </c>
      <c r="I1091" s="518" t="s">
        <v>5986</v>
      </c>
      <c r="J1091" s="518" t="s">
        <v>5432</v>
      </c>
      <c r="K1091" s="519" t="s">
        <v>21266</v>
      </c>
      <c r="L1091" s="518" t="s">
        <v>5433</v>
      </c>
    </row>
    <row r="1092" spans="1:12" ht="15.75">
      <c r="A1092" s="518" t="s">
        <v>5685</v>
      </c>
      <c r="B1092" s="518" t="s">
        <v>5686</v>
      </c>
      <c r="C1092" s="518" t="s">
        <v>5984</v>
      </c>
      <c r="D1092" s="518" t="s">
        <v>21304</v>
      </c>
      <c r="E1092" s="519" t="s">
        <v>144</v>
      </c>
      <c r="F1092" s="518" t="s">
        <v>144</v>
      </c>
      <c r="G1092" s="518" t="s">
        <v>21882</v>
      </c>
      <c r="H1092" s="518" t="s">
        <v>6415</v>
      </c>
      <c r="I1092" s="518" t="s">
        <v>5986</v>
      </c>
      <c r="J1092" s="518" t="s">
        <v>5432</v>
      </c>
      <c r="K1092" s="519" t="s">
        <v>21238</v>
      </c>
      <c r="L1092" s="518" t="s">
        <v>5433</v>
      </c>
    </row>
    <row r="1093" spans="1:12" ht="15.75">
      <c r="A1093" s="518" t="s">
        <v>5685</v>
      </c>
      <c r="B1093" s="518" t="s">
        <v>5686</v>
      </c>
      <c r="C1093" s="518" t="s">
        <v>5984</v>
      </c>
      <c r="D1093" s="518" t="s">
        <v>21304</v>
      </c>
      <c r="E1093" s="519" t="s">
        <v>144</v>
      </c>
      <c r="F1093" s="518" t="s">
        <v>144</v>
      </c>
      <c r="G1093" s="518" t="s">
        <v>21883</v>
      </c>
      <c r="H1093" s="518" t="s">
        <v>6416</v>
      </c>
      <c r="I1093" s="518" t="s">
        <v>5986</v>
      </c>
      <c r="J1093" s="518" t="s">
        <v>5503</v>
      </c>
      <c r="K1093" s="519" t="s">
        <v>21249</v>
      </c>
      <c r="L1093" s="518" t="s">
        <v>5433</v>
      </c>
    </row>
    <row r="1094" spans="1:12" ht="15.75">
      <c r="A1094" s="518" t="s">
        <v>5685</v>
      </c>
      <c r="B1094" s="518" t="s">
        <v>5686</v>
      </c>
      <c r="C1094" s="518" t="s">
        <v>5984</v>
      </c>
      <c r="D1094" s="518" t="s">
        <v>21304</v>
      </c>
      <c r="E1094" s="519" t="s">
        <v>144</v>
      </c>
      <c r="F1094" s="518" t="s">
        <v>144</v>
      </c>
      <c r="G1094" s="518" t="s">
        <v>21884</v>
      </c>
      <c r="H1094" s="518" t="s">
        <v>6417</v>
      </c>
      <c r="I1094" s="518" t="s">
        <v>5986</v>
      </c>
      <c r="J1094" s="518" t="s">
        <v>5432</v>
      </c>
      <c r="K1094" s="519" t="s">
        <v>21885</v>
      </c>
      <c r="L1094" s="518" t="s">
        <v>5433</v>
      </c>
    </row>
    <row r="1095" spans="1:12" ht="15.75">
      <c r="A1095" s="518" t="s">
        <v>5685</v>
      </c>
      <c r="B1095" s="518" t="s">
        <v>5686</v>
      </c>
      <c r="C1095" s="518" t="s">
        <v>5984</v>
      </c>
      <c r="D1095" s="518" t="s">
        <v>21304</v>
      </c>
      <c r="E1095" s="519" t="s">
        <v>144</v>
      </c>
      <c r="F1095" s="518" t="s">
        <v>144</v>
      </c>
      <c r="G1095" s="518" t="s">
        <v>21886</v>
      </c>
      <c r="H1095" s="518" t="s">
        <v>6418</v>
      </c>
      <c r="I1095" s="518" t="s">
        <v>5986</v>
      </c>
      <c r="J1095" s="518" t="s">
        <v>5432</v>
      </c>
      <c r="K1095" s="519" t="s">
        <v>21887</v>
      </c>
      <c r="L1095" s="518" t="s">
        <v>5433</v>
      </c>
    </row>
    <row r="1096" spans="1:12" ht="15.75">
      <c r="A1096" s="518" t="s">
        <v>5685</v>
      </c>
      <c r="B1096" s="518" t="s">
        <v>5686</v>
      </c>
      <c r="C1096" s="518" t="s">
        <v>5984</v>
      </c>
      <c r="D1096" s="518" t="s">
        <v>21304</v>
      </c>
      <c r="E1096" s="519" t="s">
        <v>144</v>
      </c>
      <c r="F1096" s="518" t="s">
        <v>144</v>
      </c>
      <c r="G1096" s="518" t="s">
        <v>21888</v>
      </c>
      <c r="H1096" s="518" t="s">
        <v>6419</v>
      </c>
      <c r="I1096" s="518" t="s">
        <v>5986</v>
      </c>
      <c r="J1096" s="518" t="s">
        <v>5432</v>
      </c>
      <c r="K1096" s="519" t="s">
        <v>21889</v>
      </c>
      <c r="L1096" s="518" t="s">
        <v>5433</v>
      </c>
    </row>
    <row r="1097" spans="1:12" ht="15.75">
      <c r="A1097" s="518" t="s">
        <v>5685</v>
      </c>
      <c r="B1097" s="518" t="s">
        <v>5686</v>
      </c>
      <c r="C1097" s="518" t="s">
        <v>5984</v>
      </c>
      <c r="D1097" s="518" t="s">
        <v>21304</v>
      </c>
      <c r="E1097" s="519" t="s">
        <v>144</v>
      </c>
      <c r="F1097" s="518" t="s">
        <v>144</v>
      </c>
      <c r="G1097" s="518" t="s">
        <v>21890</v>
      </c>
      <c r="H1097" s="518" t="s">
        <v>6420</v>
      </c>
      <c r="I1097" s="518" t="s">
        <v>5986</v>
      </c>
      <c r="J1097" s="518" t="s">
        <v>5503</v>
      </c>
      <c r="K1097" s="519" t="s">
        <v>17110</v>
      </c>
      <c r="L1097" s="518" t="s">
        <v>5433</v>
      </c>
    </row>
    <row r="1098" spans="1:12" ht="15.75">
      <c r="A1098" s="518" t="s">
        <v>5685</v>
      </c>
      <c r="B1098" s="518" t="s">
        <v>5686</v>
      </c>
      <c r="C1098" s="518" t="s">
        <v>5984</v>
      </c>
      <c r="D1098" s="518" t="s">
        <v>21304</v>
      </c>
      <c r="E1098" s="519" t="s">
        <v>144</v>
      </c>
      <c r="F1098" s="518" t="s">
        <v>144</v>
      </c>
      <c r="G1098" s="518" t="s">
        <v>21891</v>
      </c>
      <c r="H1098" s="518" t="s">
        <v>6421</v>
      </c>
      <c r="I1098" s="518" t="s">
        <v>5986</v>
      </c>
      <c r="J1098" s="518" t="s">
        <v>5432</v>
      </c>
      <c r="K1098" s="519" t="s">
        <v>15147</v>
      </c>
      <c r="L1098" s="518" t="s">
        <v>5433</v>
      </c>
    </row>
    <row r="1099" spans="1:12" ht="15.75">
      <c r="A1099" s="518" t="s">
        <v>5685</v>
      </c>
      <c r="B1099" s="518" t="s">
        <v>5686</v>
      </c>
      <c r="C1099" s="518" t="s">
        <v>5984</v>
      </c>
      <c r="D1099" s="518" t="s">
        <v>21304</v>
      </c>
      <c r="E1099" s="519" t="s">
        <v>144</v>
      </c>
      <c r="F1099" s="518" t="s">
        <v>144</v>
      </c>
      <c r="G1099" s="518" t="s">
        <v>21892</v>
      </c>
      <c r="H1099" s="518" t="s">
        <v>6422</v>
      </c>
      <c r="I1099" s="518" t="s">
        <v>5986</v>
      </c>
      <c r="J1099" s="518" t="s">
        <v>5432</v>
      </c>
      <c r="K1099" s="519" t="s">
        <v>15605</v>
      </c>
      <c r="L1099" s="518" t="s">
        <v>5433</v>
      </c>
    </row>
    <row r="1100" spans="1:12" ht="15.75">
      <c r="A1100" s="518" t="s">
        <v>5685</v>
      </c>
      <c r="B1100" s="518" t="s">
        <v>5686</v>
      </c>
      <c r="C1100" s="518" t="s">
        <v>5984</v>
      </c>
      <c r="D1100" s="518" t="s">
        <v>21304</v>
      </c>
      <c r="E1100" s="519" t="s">
        <v>144</v>
      </c>
      <c r="F1100" s="518" t="s">
        <v>144</v>
      </c>
      <c r="G1100" s="518" t="s">
        <v>21893</v>
      </c>
      <c r="H1100" s="518" t="s">
        <v>6423</v>
      </c>
      <c r="I1100" s="518" t="s">
        <v>5986</v>
      </c>
      <c r="J1100" s="518" t="s">
        <v>5432</v>
      </c>
      <c r="K1100" s="519" t="s">
        <v>13860</v>
      </c>
      <c r="L1100" s="518" t="s">
        <v>5433</v>
      </c>
    </row>
    <row r="1101" spans="1:12" ht="15.75">
      <c r="A1101" s="518" t="s">
        <v>5685</v>
      </c>
      <c r="B1101" s="518" t="s">
        <v>5686</v>
      </c>
      <c r="C1101" s="518" t="s">
        <v>5984</v>
      </c>
      <c r="D1101" s="518" t="s">
        <v>21304</v>
      </c>
      <c r="E1101" s="519" t="s">
        <v>144</v>
      </c>
      <c r="F1101" s="518" t="s">
        <v>144</v>
      </c>
      <c r="G1101" s="518" t="s">
        <v>21894</v>
      </c>
      <c r="H1101" s="518" t="s">
        <v>6424</v>
      </c>
      <c r="I1101" s="518" t="s">
        <v>5986</v>
      </c>
      <c r="J1101" s="518" t="s">
        <v>5432</v>
      </c>
      <c r="K1101" s="519" t="s">
        <v>16448</v>
      </c>
      <c r="L1101" s="518" t="s">
        <v>5433</v>
      </c>
    </row>
    <row r="1102" spans="1:12" ht="15.75">
      <c r="A1102" s="518" t="s">
        <v>5685</v>
      </c>
      <c r="B1102" s="518" t="s">
        <v>5686</v>
      </c>
      <c r="C1102" s="518" t="s">
        <v>5984</v>
      </c>
      <c r="D1102" s="518" t="s">
        <v>21304</v>
      </c>
      <c r="E1102" s="519" t="s">
        <v>144</v>
      </c>
      <c r="F1102" s="518" t="s">
        <v>144</v>
      </c>
      <c r="G1102" s="518" t="s">
        <v>21895</v>
      </c>
      <c r="H1102" s="518" t="s">
        <v>6425</v>
      </c>
      <c r="I1102" s="518" t="s">
        <v>5986</v>
      </c>
      <c r="J1102" s="518" t="s">
        <v>5432</v>
      </c>
      <c r="K1102" s="519" t="s">
        <v>20418</v>
      </c>
      <c r="L1102" s="518" t="s">
        <v>5433</v>
      </c>
    </row>
    <row r="1103" spans="1:12" ht="15.75">
      <c r="A1103" s="518" t="s">
        <v>5685</v>
      </c>
      <c r="B1103" s="518" t="s">
        <v>5686</v>
      </c>
      <c r="C1103" s="518" t="s">
        <v>5984</v>
      </c>
      <c r="D1103" s="518" t="s">
        <v>21304</v>
      </c>
      <c r="E1103" s="519" t="s">
        <v>144</v>
      </c>
      <c r="F1103" s="518" t="s">
        <v>144</v>
      </c>
      <c r="G1103" s="518" t="s">
        <v>21896</v>
      </c>
      <c r="H1103" s="518" t="s">
        <v>6426</v>
      </c>
      <c r="I1103" s="518" t="s">
        <v>5986</v>
      </c>
      <c r="J1103" s="518" t="s">
        <v>5884</v>
      </c>
      <c r="K1103" s="519" t="s">
        <v>32261</v>
      </c>
      <c r="L1103" s="518" t="s">
        <v>5433</v>
      </c>
    </row>
    <row r="1104" spans="1:12" ht="15.75">
      <c r="A1104" s="518" t="s">
        <v>5685</v>
      </c>
      <c r="B1104" s="518" t="s">
        <v>5686</v>
      </c>
      <c r="C1104" s="518" t="s">
        <v>5984</v>
      </c>
      <c r="D1104" s="518" t="s">
        <v>21304</v>
      </c>
      <c r="E1104" s="519" t="s">
        <v>144</v>
      </c>
      <c r="F1104" s="518" t="s">
        <v>144</v>
      </c>
      <c r="G1104" s="518" t="s">
        <v>21897</v>
      </c>
      <c r="H1104" s="518" t="s">
        <v>6427</v>
      </c>
      <c r="I1104" s="518" t="s">
        <v>5986</v>
      </c>
      <c r="J1104" s="518" t="s">
        <v>5432</v>
      </c>
      <c r="K1104" s="519" t="s">
        <v>13619</v>
      </c>
      <c r="L1104" s="518" t="s">
        <v>5433</v>
      </c>
    </row>
    <row r="1105" spans="1:12" ht="15.75">
      <c r="A1105" s="518" t="s">
        <v>5685</v>
      </c>
      <c r="B1105" s="518" t="s">
        <v>5686</v>
      </c>
      <c r="C1105" s="518" t="s">
        <v>5984</v>
      </c>
      <c r="D1105" s="518" t="s">
        <v>21304</v>
      </c>
      <c r="E1105" s="519" t="s">
        <v>144</v>
      </c>
      <c r="F1105" s="518" t="s">
        <v>144</v>
      </c>
      <c r="G1105" s="518" t="s">
        <v>21898</v>
      </c>
      <c r="H1105" s="518" t="s">
        <v>6428</v>
      </c>
      <c r="I1105" s="518" t="s">
        <v>5986</v>
      </c>
      <c r="J1105" s="518" t="s">
        <v>5432</v>
      </c>
      <c r="K1105" s="519" t="s">
        <v>12652</v>
      </c>
      <c r="L1105" s="518" t="s">
        <v>5433</v>
      </c>
    </row>
    <row r="1106" spans="1:12" ht="15.75">
      <c r="A1106" s="518" t="s">
        <v>5685</v>
      </c>
      <c r="B1106" s="518" t="s">
        <v>5686</v>
      </c>
      <c r="C1106" s="518" t="s">
        <v>5984</v>
      </c>
      <c r="D1106" s="518" t="s">
        <v>21304</v>
      </c>
      <c r="E1106" s="519" t="s">
        <v>144</v>
      </c>
      <c r="F1106" s="518" t="s">
        <v>144</v>
      </c>
      <c r="G1106" s="518" t="s">
        <v>21899</v>
      </c>
      <c r="H1106" s="518" t="s">
        <v>6429</v>
      </c>
      <c r="I1106" s="518" t="s">
        <v>5986</v>
      </c>
      <c r="J1106" s="518" t="s">
        <v>5432</v>
      </c>
      <c r="K1106" s="519" t="s">
        <v>21900</v>
      </c>
      <c r="L1106" s="518" t="s">
        <v>5433</v>
      </c>
    </row>
    <row r="1107" spans="1:12" ht="15.75">
      <c r="A1107" s="518" t="s">
        <v>5685</v>
      </c>
      <c r="B1107" s="518" t="s">
        <v>5686</v>
      </c>
      <c r="C1107" s="518" t="s">
        <v>5984</v>
      </c>
      <c r="D1107" s="518" t="s">
        <v>21304</v>
      </c>
      <c r="E1107" s="519" t="s">
        <v>144</v>
      </c>
      <c r="F1107" s="518" t="s">
        <v>144</v>
      </c>
      <c r="G1107" s="518" t="s">
        <v>21901</v>
      </c>
      <c r="H1107" s="518" t="s">
        <v>6430</v>
      </c>
      <c r="I1107" s="518" t="s">
        <v>5986</v>
      </c>
      <c r="J1107" s="518" t="s">
        <v>5884</v>
      </c>
      <c r="K1107" s="519" t="s">
        <v>24326</v>
      </c>
      <c r="L1107" s="518" t="s">
        <v>5433</v>
      </c>
    </row>
    <row r="1108" spans="1:12" ht="15.75">
      <c r="A1108" s="518" t="s">
        <v>5685</v>
      </c>
      <c r="B1108" s="518" t="s">
        <v>5686</v>
      </c>
      <c r="C1108" s="518" t="s">
        <v>5984</v>
      </c>
      <c r="D1108" s="518" t="s">
        <v>21304</v>
      </c>
      <c r="E1108" s="519" t="s">
        <v>144</v>
      </c>
      <c r="F1108" s="518" t="s">
        <v>144</v>
      </c>
      <c r="G1108" s="518" t="s">
        <v>21902</v>
      </c>
      <c r="H1108" s="518" t="s">
        <v>6431</v>
      </c>
      <c r="I1108" s="518" t="s">
        <v>5986</v>
      </c>
      <c r="J1108" s="518" t="s">
        <v>5432</v>
      </c>
      <c r="K1108" s="519" t="s">
        <v>18657</v>
      </c>
      <c r="L1108" s="518" t="s">
        <v>5433</v>
      </c>
    </row>
    <row r="1109" spans="1:12" ht="15.75">
      <c r="A1109" s="518" t="s">
        <v>5685</v>
      </c>
      <c r="B1109" s="518" t="s">
        <v>5686</v>
      </c>
      <c r="C1109" s="518" t="s">
        <v>5984</v>
      </c>
      <c r="D1109" s="518" t="s">
        <v>21304</v>
      </c>
      <c r="E1109" s="519" t="s">
        <v>144</v>
      </c>
      <c r="F1109" s="518" t="s">
        <v>144</v>
      </c>
      <c r="G1109" s="518" t="s">
        <v>21903</v>
      </c>
      <c r="H1109" s="518" t="s">
        <v>6432</v>
      </c>
      <c r="I1109" s="518" t="s">
        <v>5986</v>
      </c>
      <c r="J1109" s="518" t="s">
        <v>5432</v>
      </c>
      <c r="K1109" s="519" t="s">
        <v>12646</v>
      </c>
      <c r="L1109" s="518" t="s">
        <v>5433</v>
      </c>
    </row>
    <row r="1110" spans="1:12" ht="15.75">
      <c r="A1110" s="518" t="s">
        <v>5685</v>
      </c>
      <c r="B1110" s="518" t="s">
        <v>5686</v>
      </c>
      <c r="C1110" s="518" t="s">
        <v>5984</v>
      </c>
      <c r="D1110" s="518" t="s">
        <v>21304</v>
      </c>
      <c r="E1110" s="519" t="s">
        <v>144</v>
      </c>
      <c r="F1110" s="518" t="s">
        <v>144</v>
      </c>
      <c r="G1110" s="518" t="s">
        <v>21904</v>
      </c>
      <c r="H1110" s="518" t="s">
        <v>6433</v>
      </c>
      <c r="I1110" s="518" t="s">
        <v>5986</v>
      </c>
      <c r="J1110" s="518" t="s">
        <v>5432</v>
      </c>
      <c r="K1110" s="519" t="s">
        <v>17715</v>
      </c>
      <c r="L1110" s="518" t="s">
        <v>5433</v>
      </c>
    </row>
    <row r="1111" spans="1:12" ht="15.75">
      <c r="A1111" s="518" t="s">
        <v>5685</v>
      </c>
      <c r="B1111" s="518" t="s">
        <v>5686</v>
      </c>
      <c r="C1111" s="518" t="s">
        <v>5984</v>
      </c>
      <c r="D1111" s="518" t="s">
        <v>21304</v>
      </c>
      <c r="E1111" s="519" t="s">
        <v>144</v>
      </c>
      <c r="F1111" s="518" t="s">
        <v>144</v>
      </c>
      <c r="G1111" s="518" t="s">
        <v>21905</v>
      </c>
      <c r="H1111" s="518" t="s">
        <v>6434</v>
      </c>
      <c r="I1111" s="518" t="s">
        <v>5986</v>
      </c>
      <c r="J1111" s="518" t="s">
        <v>5884</v>
      </c>
      <c r="K1111" s="519" t="s">
        <v>15601</v>
      </c>
      <c r="L1111" s="518" t="s">
        <v>5433</v>
      </c>
    </row>
    <row r="1112" spans="1:12" ht="15.75">
      <c r="A1112" s="518" t="s">
        <v>5685</v>
      </c>
      <c r="B1112" s="518" t="s">
        <v>5686</v>
      </c>
      <c r="C1112" s="518" t="s">
        <v>5984</v>
      </c>
      <c r="D1112" s="518" t="s">
        <v>21304</v>
      </c>
      <c r="E1112" s="519" t="s">
        <v>144</v>
      </c>
      <c r="F1112" s="518" t="s">
        <v>144</v>
      </c>
      <c r="G1112" s="518" t="s">
        <v>21906</v>
      </c>
      <c r="H1112" s="518" t="s">
        <v>6435</v>
      </c>
      <c r="I1112" s="518" t="s">
        <v>5986</v>
      </c>
      <c r="J1112" s="518" t="s">
        <v>5432</v>
      </c>
      <c r="K1112" s="519" t="s">
        <v>32289</v>
      </c>
      <c r="L1112" s="518" t="s">
        <v>5433</v>
      </c>
    </row>
    <row r="1113" spans="1:12" ht="15.75">
      <c r="A1113" s="518" t="s">
        <v>5685</v>
      </c>
      <c r="B1113" s="518" t="s">
        <v>5686</v>
      </c>
      <c r="C1113" s="518" t="s">
        <v>5984</v>
      </c>
      <c r="D1113" s="518" t="s">
        <v>21304</v>
      </c>
      <c r="E1113" s="519" t="s">
        <v>144</v>
      </c>
      <c r="F1113" s="518" t="s">
        <v>144</v>
      </c>
      <c r="G1113" s="518" t="s">
        <v>21908</v>
      </c>
      <c r="H1113" s="518" t="s">
        <v>6436</v>
      </c>
      <c r="I1113" s="518" t="s">
        <v>5986</v>
      </c>
      <c r="J1113" s="518" t="s">
        <v>5432</v>
      </c>
      <c r="K1113" s="519" t="s">
        <v>16552</v>
      </c>
      <c r="L1113" s="518" t="s">
        <v>5433</v>
      </c>
    </row>
    <row r="1114" spans="1:12" ht="15.75">
      <c r="A1114" s="518" t="s">
        <v>5685</v>
      </c>
      <c r="B1114" s="518" t="s">
        <v>5686</v>
      </c>
      <c r="C1114" s="518" t="s">
        <v>5984</v>
      </c>
      <c r="D1114" s="518" t="s">
        <v>21304</v>
      </c>
      <c r="E1114" s="519" t="s">
        <v>144</v>
      </c>
      <c r="F1114" s="518" t="s">
        <v>144</v>
      </c>
      <c r="G1114" s="518" t="s">
        <v>21909</v>
      </c>
      <c r="H1114" s="518" t="s">
        <v>6437</v>
      </c>
      <c r="I1114" s="518" t="s">
        <v>5986</v>
      </c>
      <c r="J1114" s="518" t="s">
        <v>5432</v>
      </c>
      <c r="K1114" s="519" t="s">
        <v>32331</v>
      </c>
      <c r="L1114" s="518" t="s">
        <v>5433</v>
      </c>
    </row>
    <row r="1115" spans="1:12" ht="15.75">
      <c r="A1115" s="518" t="s">
        <v>5685</v>
      </c>
      <c r="B1115" s="518" t="s">
        <v>5686</v>
      </c>
      <c r="C1115" s="518" t="s">
        <v>5984</v>
      </c>
      <c r="D1115" s="518" t="s">
        <v>21304</v>
      </c>
      <c r="E1115" s="519" t="s">
        <v>144</v>
      </c>
      <c r="F1115" s="518" t="s">
        <v>144</v>
      </c>
      <c r="G1115" s="518" t="s">
        <v>21910</v>
      </c>
      <c r="H1115" s="518" t="s">
        <v>6438</v>
      </c>
      <c r="I1115" s="518" t="s">
        <v>5986</v>
      </c>
      <c r="J1115" s="518" t="s">
        <v>5884</v>
      </c>
      <c r="K1115" s="519" t="s">
        <v>32332</v>
      </c>
      <c r="L1115" s="518" t="s">
        <v>5433</v>
      </c>
    </row>
    <row r="1116" spans="1:12" ht="15.75">
      <c r="A1116" s="518" t="s">
        <v>5685</v>
      </c>
      <c r="B1116" s="518" t="s">
        <v>5686</v>
      </c>
      <c r="C1116" s="518" t="s">
        <v>5984</v>
      </c>
      <c r="D1116" s="518" t="s">
        <v>21304</v>
      </c>
      <c r="E1116" s="519" t="s">
        <v>144</v>
      </c>
      <c r="F1116" s="518" t="s">
        <v>144</v>
      </c>
      <c r="G1116" s="518" t="s">
        <v>21911</v>
      </c>
      <c r="H1116" s="518" t="s">
        <v>6439</v>
      </c>
      <c r="I1116" s="518" t="s">
        <v>5986</v>
      </c>
      <c r="J1116" s="518" t="s">
        <v>5432</v>
      </c>
      <c r="K1116" s="519" t="s">
        <v>21807</v>
      </c>
      <c r="L1116" s="518" t="s">
        <v>5433</v>
      </c>
    </row>
    <row r="1117" spans="1:12" ht="15.75">
      <c r="A1117" s="518" t="s">
        <v>5685</v>
      </c>
      <c r="B1117" s="518" t="s">
        <v>5686</v>
      </c>
      <c r="C1117" s="518" t="s">
        <v>5984</v>
      </c>
      <c r="D1117" s="518" t="s">
        <v>21304</v>
      </c>
      <c r="E1117" s="519" t="s">
        <v>144</v>
      </c>
      <c r="F1117" s="518" t="s">
        <v>144</v>
      </c>
      <c r="G1117" s="518" t="s">
        <v>21913</v>
      </c>
      <c r="H1117" s="518" t="s">
        <v>6440</v>
      </c>
      <c r="I1117" s="518" t="s">
        <v>5986</v>
      </c>
      <c r="J1117" s="518" t="s">
        <v>5432</v>
      </c>
      <c r="K1117" s="519" t="s">
        <v>13399</v>
      </c>
      <c r="L1117" s="518" t="s">
        <v>5433</v>
      </c>
    </row>
    <row r="1118" spans="1:12" ht="15.75">
      <c r="A1118" s="518" t="s">
        <v>5685</v>
      </c>
      <c r="B1118" s="518" t="s">
        <v>5686</v>
      </c>
      <c r="C1118" s="518" t="s">
        <v>5984</v>
      </c>
      <c r="D1118" s="518" t="s">
        <v>21304</v>
      </c>
      <c r="E1118" s="519" t="s">
        <v>144</v>
      </c>
      <c r="F1118" s="518" t="s">
        <v>144</v>
      </c>
      <c r="G1118" s="518" t="s">
        <v>21914</v>
      </c>
      <c r="H1118" s="518" t="s">
        <v>6441</v>
      </c>
      <c r="I1118" s="518" t="s">
        <v>5986</v>
      </c>
      <c r="J1118" s="518" t="s">
        <v>5432</v>
      </c>
      <c r="K1118" s="519" t="s">
        <v>31887</v>
      </c>
      <c r="L1118" s="518" t="s">
        <v>5433</v>
      </c>
    </row>
    <row r="1119" spans="1:12" ht="15.75">
      <c r="A1119" s="518" t="s">
        <v>5685</v>
      </c>
      <c r="B1119" s="518" t="s">
        <v>5686</v>
      </c>
      <c r="C1119" s="518" t="s">
        <v>5984</v>
      </c>
      <c r="D1119" s="518" t="s">
        <v>21304</v>
      </c>
      <c r="E1119" s="519" t="s">
        <v>144</v>
      </c>
      <c r="F1119" s="518" t="s">
        <v>144</v>
      </c>
      <c r="G1119" s="518" t="s">
        <v>21916</v>
      </c>
      <c r="H1119" s="518" t="s">
        <v>6442</v>
      </c>
      <c r="I1119" s="518" t="s">
        <v>5986</v>
      </c>
      <c r="J1119" s="518" t="s">
        <v>5884</v>
      </c>
      <c r="K1119" s="519" t="s">
        <v>32333</v>
      </c>
      <c r="L1119" s="518" t="s">
        <v>5433</v>
      </c>
    </row>
    <row r="1120" spans="1:12" ht="15.75">
      <c r="A1120" s="518" t="s">
        <v>5685</v>
      </c>
      <c r="B1120" s="518" t="s">
        <v>5686</v>
      </c>
      <c r="C1120" s="518" t="s">
        <v>5984</v>
      </c>
      <c r="D1120" s="518" t="s">
        <v>21304</v>
      </c>
      <c r="E1120" s="519" t="s">
        <v>144</v>
      </c>
      <c r="F1120" s="518" t="s">
        <v>144</v>
      </c>
      <c r="G1120" s="518" t="s">
        <v>21917</v>
      </c>
      <c r="H1120" s="518" t="s">
        <v>6443</v>
      </c>
      <c r="I1120" s="518" t="s">
        <v>5986</v>
      </c>
      <c r="J1120" s="518" t="s">
        <v>5432</v>
      </c>
      <c r="K1120" s="519" t="s">
        <v>21918</v>
      </c>
      <c r="L1120" s="518" t="s">
        <v>5433</v>
      </c>
    </row>
    <row r="1121" spans="1:12" ht="15.75">
      <c r="A1121" s="518" t="s">
        <v>5685</v>
      </c>
      <c r="B1121" s="518" t="s">
        <v>5686</v>
      </c>
      <c r="C1121" s="518" t="s">
        <v>5984</v>
      </c>
      <c r="D1121" s="518" t="s">
        <v>21304</v>
      </c>
      <c r="E1121" s="519" t="s">
        <v>144</v>
      </c>
      <c r="F1121" s="518" t="s">
        <v>144</v>
      </c>
      <c r="G1121" s="518" t="s">
        <v>21919</v>
      </c>
      <c r="H1121" s="518" t="s">
        <v>6444</v>
      </c>
      <c r="I1121" s="518" t="s">
        <v>5986</v>
      </c>
      <c r="J1121" s="518" t="s">
        <v>5432</v>
      </c>
      <c r="K1121" s="519" t="s">
        <v>21920</v>
      </c>
      <c r="L1121" s="518" t="s">
        <v>5433</v>
      </c>
    </row>
    <row r="1122" spans="1:12" ht="15.75">
      <c r="A1122" s="518" t="s">
        <v>5685</v>
      </c>
      <c r="B1122" s="518" t="s">
        <v>5686</v>
      </c>
      <c r="C1122" s="518" t="s">
        <v>5984</v>
      </c>
      <c r="D1122" s="518" t="s">
        <v>21304</v>
      </c>
      <c r="E1122" s="519" t="s">
        <v>144</v>
      </c>
      <c r="F1122" s="518" t="s">
        <v>144</v>
      </c>
      <c r="G1122" s="518" t="s">
        <v>21921</v>
      </c>
      <c r="H1122" s="518" t="s">
        <v>6445</v>
      </c>
      <c r="I1122" s="518" t="s">
        <v>5986</v>
      </c>
      <c r="J1122" s="518" t="s">
        <v>5432</v>
      </c>
      <c r="K1122" s="519" t="s">
        <v>21922</v>
      </c>
      <c r="L1122" s="518" t="s">
        <v>5433</v>
      </c>
    </row>
    <row r="1123" spans="1:12" ht="15.75">
      <c r="A1123" s="518" t="s">
        <v>5685</v>
      </c>
      <c r="B1123" s="518" t="s">
        <v>5686</v>
      </c>
      <c r="C1123" s="518" t="s">
        <v>5984</v>
      </c>
      <c r="D1123" s="518" t="s">
        <v>21304</v>
      </c>
      <c r="E1123" s="519" t="s">
        <v>144</v>
      </c>
      <c r="F1123" s="518" t="s">
        <v>144</v>
      </c>
      <c r="G1123" s="518" t="s">
        <v>21923</v>
      </c>
      <c r="H1123" s="518" t="s">
        <v>6446</v>
      </c>
      <c r="I1123" s="518" t="s">
        <v>5986</v>
      </c>
      <c r="J1123" s="518" t="s">
        <v>5884</v>
      </c>
      <c r="K1123" s="519" t="s">
        <v>32334</v>
      </c>
      <c r="L1123" s="518" t="s">
        <v>5433</v>
      </c>
    </row>
    <row r="1124" spans="1:12" ht="15.75">
      <c r="A1124" s="518" t="s">
        <v>5685</v>
      </c>
      <c r="B1124" s="518" t="s">
        <v>5686</v>
      </c>
      <c r="C1124" s="518" t="s">
        <v>5984</v>
      </c>
      <c r="D1124" s="518" t="s">
        <v>21304</v>
      </c>
      <c r="E1124" s="519" t="s">
        <v>144</v>
      </c>
      <c r="F1124" s="518" t="s">
        <v>144</v>
      </c>
      <c r="G1124" s="518" t="s">
        <v>21924</v>
      </c>
      <c r="H1124" s="518" t="s">
        <v>6447</v>
      </c>
      <c r="I1124" s="518" t="s">
        <v>5986</v>
      </c>
      <c r="J1124" s="518" t="s">
        <v>5432</v>
      </c>
      <c r="K1124" s="519" t="s">
        <v>21925</v>
      </c>
      <c r="L1124" s="518" t="s">
        <v>5433</v>
      </c>
    </row>
    <row r="1125" spans="1:12" ht="15.75">
      <c r="A1125" s="518" t="s">
        <v>5685</v>
      </c>
      <c r="B1125" s="518" t="s">
        <v>5686</v>
      </c>
      <c r="C1125" s="518" t="s">
        <v>5984</v>
      </c>
      <c r="D1125" s="518" t="s">
        <v>21304</v>
      </c>
      <c r="E1125" s="519" t="s">
        <v>144</v>
      </c>
      <c r="F1125" s="518" t="s">
        <v>144</v>
      </c>
      <c r="G1125" s="518" t="s">
        <v>21926</v>
      </c>
      <c r="H1125" s="518" t="s">
        <v>6448</v>
      </c>
      <c r="I1125" s="518" t="s">
        <v>5986</v>
      </c>
      <c r="J1125" s="518" t="s">
        <v>5432</v>
      </c>
      <c r="K1125" s="519" t="s">
        <v>13399</v>
      </c>
      <c r="L1125" s="518" t="s">
        <v>5433</v>
      </c>
    </row>
    <row r="1126" spans="1:12" ht="15.75">
      <c r="A1126" s="518" t="s">
        <v>5685</v>
      </c>
      <c r="B1126" s="518" t="s">
        <v>5686</v>
      </c>
      <c r="C1126" s="518" t="s">
        <v>5984</v>
      </c>
      <c r="D1126" s="518" t="s">
        <v>21304</v>
      </c>
      <c r="E1126" s="519" t="s">
        <v>144</v>
      </c>
      <c r="F1126" s="518" t="s">
        <v>144</v>
      </c>
      <c r="G1126" s="518" t="s">
        <v>21927</v>
      </c>
      <c r="H1126" s="518" t="s">
        <v>6449</v>
      </c>
      <c r="I1126" s="518" t="s">
        <v>5986</v>
      </c>
      <c r="J1126" s="518" t="s">
        <v>5432</v>
      </c>
      <c r="K1126" s="519" t="s">
        <v>17478</v>
      </c>
      <c r="L1126" s="518" t="s">
        <v>5433</v>
      </c>
    </row>
    <row r="1127" spans="1:12" ht="15.75">
      <c r="A1127" s="518" t="s">
        <v>5685</v>
      </c>
      <c r="B1127" s="518" t="s">
        <v>5686</v>
      </c>
      <c r="C1127" s="518" t="s">
        <v>5984</v>
      </c>
      <c r="D1127" s="518" t="s">
        <v>21304</v>
      </c>
      <c r="E1127" s="519" t="s">
        <v>144</v>
      </c>
      <c r="F1127" s="518" t="s">
        <v>144</v>
      </c>
      <c r="G1127" s="518" t="s">
        <v>21928</v>
      </c>
      <c r="H1127" s="518" t="s">
        <v>6450</v>
      </c>
      <c r="I1127" s="518" t="s">
        <v>5986</v>
      </c>
      <c r="J1127" s="518" t="s">
        <v>5884</v>
      </c>
      <c r="K1127" s="519" t="s">
        <v>32335</v>
      </c>
      <c r="L1127" s="518" t="s">
        <v>5433</v>
      </c>
    </row>
    <row r="1128" spans="1:12" ht="15.75">
      <c r="A1128" s="518" t="s">
        <v>5685</v>
      </c>
      <c r="B1128" s="518" t="s">
        <v>5686</v>
      </c>
      <c r="C1128" s="518" t="s">
        <v>5984</v>
      </c>
      <c r="D1128" s="518" t="s">
        <v>21304</v>
      </c>
      <c r="E1128" s="519" t="s">
        <v>144</v>
      </c>
      <c r="F1128" s="518" t="s">
        <v>144</v>
      </c>
      <c r="G1128" s="518" t="s">
        <v>21929</v>
      </c>
      <c r="H1128" s="518" t="s">
        <v>6451</v>
      </c>
      <c r="I1128" s="518" t="s">
        <v>5986</v>
      </c>
      <c r="J1128" s="518" t="s">
        <v>5503</v>
      </c>
      <c r="K1128" s="519" t="s">
        <v>21817</v>
      </c>
      <c r="L1128" s="518" t="s">
        <v>5433</v>
      </c>
    </row>
    <row r="1129" spans="1:12" ht="15.75">
      <c r="A1129" s="518" t="s">
        <v>5685</v>
      </c>
      <c r="B1129" s="518" t="s">
        <v>5686</v>
      </c>
      <c r="C1129" s="518" t="s">
        <v>5984</v>
      </c>
      <c r="D1129" s="518" t="s">
        <v>21304</v>
      </c>
      <c r="E1129" s="519" t="s">
        <v>144</v>
      </c>
      <c r="F1129" s="518" t="s">
        <v>144</v>
      </c>
      <c r="G1129" s="518" t="s">
        <v>21930</v>
      </c>
      <c r="H1129" s="518" t="s">
        <v>6452</v>
      </c>
      <c r="I1129" s="518" t="s">
        <v>5986</v>
      </c>
      <c r="J1129" s="518" t="s">
        <v>5503</v>
      </c>
      <c r="K1129" s="519" t="s">
        <v>17731</v>
      </c>
      <c r="L1129" s="518" t="s">
        <v>5433</v>
      </c>
    </row>
    <row r="1130" spans="1:12" ht="15.75">
      <c r="A1130" s="518" t="s">
        <v>5685</v>
      </c>
      <c r="B1130" s="518" t="s">
        <v>5686</v>
      </c>
      <c r="C1130" s="518" t="s">
        <v>5984</v>
      </c>
      <c r="D1130" s="518" t="s">
        <v>21304</v>
      </c>
      <c r="E1130" s="519" t="s">
        <v>144</v>
      </c>
      <c r="F1130" s="518" t="s">
        <v>144</v>
      </c>
      <c r="G1130" s="518" t="s">
        <v>21931</v>
      </c>
      <c r="H1130" s="518" t="s">
        <v>6453</v>
      </c>
      <c r="I1130" s="518" t="s">
        <v>5986</v>
      </c>
      <c r="J1130" s="518" t="s">
        <v>5432</v>
      </c>
      <c r="K1130" s="519" t="s">
        <v>21932</v>
      </c>
      <c r="L1130" s="518" t="s">
        <v>5433</v>
      </c>
    </row>
    <row r="1131" spans="1:12" ht="15.75">
      <c r="A1131" s="518" t="s">
        <v>5685</v>
      </c>
      <c r="B1131" s="518" t="s">
        <v>5686</v>
      </c>
      <c r="C1131" s="518" t="s">
        <v>5984</v>
      </c>
      <c r="D1131" s="518" t="s">
        <v>21304</v>
      </c>
      <c r="E1131" s="519" t="s">
        <v>144</v>
      </c>
      <c r="F1131" s="518" t="s">
        <v>144</v>
      </c>
      <c r="G1131" s="518" t="s">
        <v>21933</v>
      </c>
      <c r="H1131" s="518" t="s">
        <v>6454</v>
      </c>
      <c r="I1131" s="518" t="s">
        <v>5986</v>
      </c>
      <c r="J1131" s="518" t="s">
        <v>5432</v>
      </c>
      <c r="K1131" s="519" t="s">
        <v>21934</v>
      </c>
      <c r="L1131" s="518" t="s">
        <v>5433</v>
      </c>
    </row>
    <row r="1132" spans="1:12" ht="15.75">
      <c r="A1132" s="518" t="s">
        <v>5685</v>
      </c>
      <c r="B1132" s="518" t="s">
        <v>5686</v>
      </c>
      <c r="C1132" s="518" t="s">
        <v>5984</v>
      </c>
      <c r="D1132" s="518" t="s">
        <v>21304</v>
      </c>
      <c r="E1132" s="519" t="s">
        <v>144</v>
      </c>
      <c r="F1132" s="518" t="s">
        <v>144</v>
      </c>
      <c r="G1132" s="518" t="s">
        <v>21935</v>
      </c>
      <c r="H1132" s="518" t="s">
        <v>6455</v>
      </c>
      <c r="I1132" s="518" t="s">
        <v>5986</v>
      </c>
      <c r="J1132" s="518" t="s">
        <v>5432</v>
      </c>
      <c r="K1132" s="519" t="s">
        <v>21936</v>
      </c>
      <c r="L1132" s="518" t="s">
        <v>5433</v>
      </c>
    </row>
    <row r="1133" spans="1:12" ht="15.75">
      <c r="A1133" s="518" t="s">
        <v>5685</v>
      </c>
      <c r="B1133" s="518" t="s">
        <v>5686</v>
      </c>
      <c r="C1133" s="518" t="s">
        <v>5984</v>
      </c>
      <c r="D1133" s="518" t="s">
        <v>21304</v>
      </c>
      <c r="E1133" s="519" t="s">
        <v>144</v>
      </c>
      <c r="F1133" s="518" t="s">
        <v>144</v>
      </c>
      <c r="G1133" s="518" t="s">
        <v>21937</v>
      </c>
      <c r="H1133" s="518" t="s">
        <v>6456</v>
      </c>
      <c r="I1133" s="518" t="s">
        <v>5986</v>
      </c>
      <c r="J1133" s="518" t="s">
        <v>5432</v>
      </c>
      <c r="K1133" s="519" t="s">
        <v>16273</v>
      </c>
      <c r="L1133" s="518" t="s">
        <v>5433</v>
      </c>
    </row>
    <row r="1134" spans="1:12" ht="15.75">
      <c r="A1134" s="518" t="s">
        <v>5685</v>
      </c>
      <c r="B1134" s="518" t="s">
        <v>5686</v>
      </c>
      <c r="C1134" s="518" t="s">
        <v>5984</v>
      </c>
      <c r="D1134" s="518" t="s">
        <v>21304</v>
      </c>
      <c r="E1134" s="519" t="s">
        <v>144</v>
      </c>
      <c r="F1134" s="518" t="s">
        <v>144</v>
      </c>
      <c r="G1134" s="518" t="s">
        <v>21938</v>
      </c>
      <c r="H1134" s="518" t="s">
        <v>6457</v>
      </c>
      <c r="I1134" s="518" t="s">
        <v>5986</v>
      </c>
      <c r="J1134" s="518" t="s">
        <v>5503</v>
      </c>
      <c r="K1134" s="519" t="s">
        <v>21939</v>
      </c>
      <c r="L1134" s="518" t="s">
        <v>5433</v>
      </c>
    </row>
    <row r="1135" spans="1:12" ht="15.75">
      <c r="A1135" s="518" t="s">
        <v>5685</v>
      </c>
      <c r="B1135" s="518" t="s">
        <v>5686</v>
      </c>
      <c r="C1135" s="518" t="s">
        <v>5984</v>
      </c>
      <c r="D1135" s="518" t="s">
        <v>21304</v>
      </c>
      <c r="E1135" s="519" t="s">
        <v>144</v>
      </c>
      <c r="F1135" s="518" t="s">
        <v>144</v>
      </c>
      <c r="G1135" s="518" t="s">
        <v>21940</v>
      </c>
      <c r="H1135" s="518" t="s">
        <v>6458</v>
      </c>
      <c r="I1135" s="518" t="s">
        <v>5986</v>
      </c>
      <c r="J1135" s="518" t="s">
        <v>5432</v>
      </c>
      <c r="K1135" s="519" t="s">
        <v>17390</v>
      </c>
      <c r="L1135" s="518" t="s">
        <v>5433</v>
      </c>
    </row>
    <row r="1136" spans="1:12" ht="15.75">
      <c r="A1136" s="518" t="s">
        <v>5685</v>
      </c>
      <c r="B1136" s="518" t="s">
        <v>5686</v>
      </c>
      <c r="C1136" s="518" t="s">
        <v>5984</v>
      </c>
      <c r="D1136" s="518" t="s">
        <v>21304</v>
      </c>
      <c r="E1136" s="519" t="s">
        <v>144</v>
      </c>
      <c r="F1136" s="518" t="s">
        <v>144</v>
      </c>
      <c r="G1136" s="518" t="s">
        <v>21941</v>
      </c>
      <c r="H1136" s="518" t="s">
        <v>6459</v>
      </c>
      <c r="I1136" s="518" t="s">
        <v>5986</v>
      </c>
      <c r="J1136" s="518" t="s">
        <v>5432</v>
      </c>
      <c r="K1136" s="519" t="s">
        <v>16320</v>
      </c>
      <c r="L1136" s="518" t="s">
        <v>5433</v>
      </c>
    </row>
    <row r="1137" spans="1:12" ht="15.75">
      <c r="A1137" s="518" t="s">
        <v>5685</v>
      </c>
      <c r="B1137" s="518" t="s">
        <v>5686</v>
      </c>
      <c r="C1137" s="518" t="s">
        <v>5984</v>
      </c>
      <c r="D1137" s="518" t="s">
        <v>21304</v>
      </c>
      <c r="E1137" s="519" t="s">
        <v>144</v>
      </c>
      <c r="F1137" s="518" t="s">
        <v>144</v>
      </c>
      <c r="G1137" s="518" t="s">
        <v>21942</v>
      </c>
      <c r="H1137" s="518" t="s">
        <v>6460</v>
      </c>
      <c r="I1137" s="518" t="s">
        <v>5986</v>
      </c>
      <c r="J1137" s="518" t="s">
        <v>5432</v>
      </c>
      <c r="K1137" s="519" t="s">
        <v>27431</v>
      </c>
      <c r="L1137" s="518" t="s">
        <v>5433</v>
      </c>
    </row>
    <row r="1138" spans="1:12" ht="15.75">
      <c r="A1138" s="518" t="s">
        <v>5685</v>
      </c>
      <c r="B1138" s="518" t="s">
        <v>5686</v>
      </c>
      <c r="C1138" s="518" t="s">
        <v>5984</v>
      </c>
      <c r="D1138" s="518" t="s">
        <v>21304</v>
      </c>
      <c r="E1138" s="519" t="s">
        <v>144</v>
      </c>
      <c r="F1138" s="518" t="s">
        <v>144</v>
      </c>
      <c r="G1138" s="518" t="s">
        <v>21943</v>
      </c>
      <c r="H1138" s="518" t="s">
        <v>6461</v>
      </c>
      <c r="I1138" s="518" t="s">
        <v>5986</v>
      </c>
      <c r="J1138" s="518" t="s">
        <v>5884</v>
      </c>
      <c r="K1138" s="519" t="s">
        <v>32336</v>
      </c>
      <c r="L1138" s="518" t="s">
        <v>5433</v>
      </c>
    </row>
    <row r="1139" spans="1:12" ht="15.75">
      <c r="A1139" s="518" t="s">
        <v>5685</v>
      </c>
      <c r="B1139" s="518" t="s">
        <v>5686</v>
      </c>
      <c r="C1139" s="518" t="s">
        <v>5984</v>
      </c>
      <c r="D1139" s="518" t="s">
        <v>21304</v>
      </c>
      <c r="E1139" s="519" t="s">
        <v>144</v>
      </c>
      <c r="F1139" s="518" t="s">
        <v>144</v>
      </c>
      <c r="G1139" s="518" t="s">
        <v>21944</v>
      </c>
      <c r="H1139" s="518" t="s">
        <v>6462</v>
      </c>
      <c r="I1139" s="518" t="s">
        <v>5986</v>
      </c>
      <c r="J1139" s="518" t="s">
        <v>5432</v>
      </c>
      <c r="K1139" s="519" t="s">
        <v>32337</v>
      </c>
      <c r="L1139" s="518" t="s">
        <v>5433</v>
      </c>
    </row>
    <row r="1140" spans="1:12" ht="15.75">
      <c r="A1140" s="518" t="s">
        <v>5685</v>
      </c>
      <c r="B1140" s="518" t="s">
        <v>5686</v>
      </c>
      <c r="C1140" s="518" t="s">
        <v>5984</v>
      </c>
      <c r="D1140" s="518" t="s">
        <v>21304</v>
      </c>
      <c r="E1140" s="519" t="s">
        <v>144</v>
      </c>
      <c r="F1140" s="518" t="s">
        <v>144</v>
      </c>
      <c r="G1140" s="518" t="s">
        <v>21945</v>
      </c>
      <c r="H1140" s="518" t="s">
        <v>6463</v>
      </c>
      <c r="I1140" s="518" t="s">
        <v>5986</v>
      </c>
      <c r="J1140" s="518" t="s">
        <v>5432</v>
      </c>
      <c r="K1140" s="519" t="s">
        <v>15839</v>
      </c>
      <c r="L1140" s="518" t="s">
        <v>5433</v>
      </c>
    </row>
    <row r="1141" spans="1:12" ht="15.75">
      <c r="A1141" s="518" t="s">
        <v>5685</v>
      </c>
      <c r="B1141" s="518" t="s">
        <v>5686</v>
      </c>
      <c r="C1141" s="518" t="s">
        <v>5984</v>
      </c>
      <c r="D1141" s="518" t="s">
        <v>21304</v>
      </c>
      <c r="E1141" s="519" t="s">
        <v>144</v>
      </c>
      <c r="F1141" s="518" t="s">
        <v>144</v>
      </c>
      <c r="G1141" s="518" t="s">
        <v>21946</v>
      </c>
      <c r="H1141" s="518" t="s">
        <v>6464</v>
      </c>
      <c r="I1141" s="518" t="s">
        <v>5986</v>
      </c>
      <c r="J1141" s="518" t="s">
        <v>5432</v>
      </c>
      <c r="K1141" s="519" t="s">
        <v>32338</v>
      </c>
      <c r="L1141" s="518" t="s">
        <v>5433</v>
      </c>
    </row>
    <row r="1142" spans="1:12" ht="15.75">
      <c r="A1142" s="518" t="s">
        <v>5685</v>
      </c>
      <c r="B1142" s="518" t="s">
        <v>5686</v>
      </c>
      <c r="C1142" s="518" t="s">
        <v>5984</v>
      </c>
      <c r="D1142" s="518" t="s">
        <v>21304</v>
      </c>
      <c r="E1142" s="519" t="s">
        <v>144</v>
      </c>
      <c r="F1142" s="518" t="s">
        <v>144</v>
      </c>
      <c r="G1142" s="518" t="s">
        <v>21947</v>
      </c>
      <c r="H1142" s="518" t="s">
        <v>6465</v>
      </c>
      <c r="I1142" s="518" t="s">
        <v>5986</v>
      </c>
      <c r="J1142" s="518" t="s">
        <v>5884</v>
      </c>
      <c r="K1142" s="519" t="s">
        <v>32339</v>
      </c>
      <c r="L1142" s="518" t="s">
        <v>5433</v>
      </c>
    </row>
    <row r="1143" spans="1:12" ht="15.75">
      <c r="A1143" s="518" t="s">
        <v>5685</v>
      </c>
      <c r="B1143" s="518" t="s">
        <v>5686</v>
      </c>
      <c r="C1143" s="518" t="s">
        <v>5984</v>
      </c>
      <c r="D1143" s="518" t="s">
        <v>21304</v>
      </c>
      <c r="E1143" s="519" t="s">
        <v>144</v>
      </c>
      <c r="F1143" s="518" t="s">
        <v>144</v>
      </c>
      <c r="G1143" s="518" t="s">
        <v>21949</v>
      </c>
      <c r="H1143" s="518" t="s">
        <v>6466</v>
      </c>
      <c r="I1143" s="518" t="s">
        <v>5986</v>
      </c>
      <c r="J1143" s="518" t="s">
        <v>5432</v>
      </c>
      <c r="K1143" s="519" t="s">
        <v>21266</v>
      </c>
      <c r="L1143" s="518" t="s">
        <v>5433</v>
      </c>
    </row>
    <row r="1144" spans="1:12" ht="15.75">
      <c r="A1144" s="518" t="s">
        <v>5685</v>
      </c>
      <c r="B1144" s="518" t="s">
        <v>5686</v>
      </c>
      <c r="C1144" s="518" t="s">
        <v>5984</v>
      </c>
      <c r="D1144" s="518" t="s">
        <v>21304</v>
      </c>
      <c r="E1144" s="519" t="s">
        <v>144</v>
      </c>
      <c r="F1144" s="518" t="s">
        <v>144</v>
      </c>
      <c r="G1144" s="518" t="s">
        <v>21950</v>
      </c>
      <c r="H1144" s="518" t="s">
        <v>6467</v>
      </c>
      <c r="I1144" s="518" t="s">
        <v>5986</v>
      </c>
      <c r="J1144" s="518" t="s">
        <v>5432</v>
      </c>
      <c r="K1144" s="519" t="s">
        <v>21798</v>
      </c>
      <c r="L1144" s="518" t="s">
        <v>5433</v>
      </c>
    </row>
    <row r="1145" spans="1:12" ht="15.75">
      <c r="A1145" s="518" t="s">
        <v>5685</v>
      </c>
      <c r="B1145" s="518" t="s">
        <v>5686</v>
      </c>
      <c r="C1145" s="518" t="s">
        <v>5984</v>
      </c>
      <c r="D1145" s="518" t="s">
        <v>21304</v>
      </c>
      <c r="E1145" s="519" t="s">
        <v>144</v>
      </c>
      <c r="F1145" s="518" t="s">
        <v>144</v>
      </c>
      <c r="G1145" s="518" t="s">
        <v>21951</v>
      </c>
      <c r="H1145" s="518" t="s">
        <v>6468</v>
      </c>
      <c r="I1145" s="518" t="s">
        <v>5986</v>
      </c>
      <c r="J1145" s="518" t="s">
        <v>5432</v>
      </c>
      <c r="K1145" s="519" t="s">
        <v>21821</v>
      </c>
      <c r="L1145" s="518" t="s">
        <v>5433</v>
      </c>
    </row>
    <row r="1146" spans="1:12" ht="15.75">
      <c r="A1146" s="518" t="s">
        <v>5685</v>
      </c>
      <c r="B1146" s="518" t="s">
        <v>5686</v>
      </c>
      <c r="C1146" s="518" t="s">
        <v>5984</v>
      </c>
      <c r="D1146" s="518" t="s">
        <v>21304</v>
      </c>
      <c r="E1146" s="519" t="s">
        <v>144</v>
      </c>
      <c r="F1146" s="518" t="s">
        <v>144</v>
      </c>
      <c r="G1146" s="518" t="s">
        <v>21952</v>
      </c>
      <c r="H1146" s="518" t="s">
        <v>6469</v>
      </c>
      <c r="I1146" s="518" t="s">
        <v>5986</v>
      </c>
      <c r="J1146" s="518" t="s">
        <v>5432</v>
      </c>
      <c r="K1146" s="519" t="s">
        <v>21953</v>
      </c>
      <c r="L1146" s="518" t="s">
        <v>5433</v>
      </c>
    </row>
    <row r="1147" spans="1:12" ht="15.75">
      <c r="A1147" s="518" t="s">
        <v>5685</v>
      </c>
      <c r="B1147" s="518" t="s">
        <v>5686</v>
      </c>
      <c r="C1147" s="518" t="s">
        <v>5984</v>
      </c>
      <c r="D1147" s="518" t="s">
        <v>21304</v>
      </c>
      <c r="E1147" s="519" t="s">
        <v>144</v>
      </c>
      <c r="F1147" s="518" t="s">
        <v>144</v>
      </c>
      <c r="G1147" s="518" t="s">
        <v>21954</v>
      </c>
      <c r="H1147" s="518" t="s">
        <v>6470</v>
      </c>
      <c r="I1147" s="518" t="s">
        <v>5986</v>
      </c>
      <c r="J1147" s="518" t="s">
        <v>5432</v>
      </c>
      <c r="K1147" s="519" t="s">
        <v>20162</v>
      </c>
      <c r="L1147" s="518" t="s">
        <v>5433</v>
      </c>
    </row>
    <row r="1148" spans="1:12" ht="15.75">
      <c r="A1148" s="518" t="s">
        <v>5685</v>
      </c>
      <c r="B1148" s="518" t="s">
        <v>5686</v>
      </c>
      <c r="C1148" s="518" t="s">
        <v>5984</v>
      </c>
      <c r="D1148" s="518" t="s">
        <v>21304</v>
      </c>
      <c r="E1148" s="519" t="s">
        <v>144</v>
      </c>
      <c r="F1148" s="518" t="s">
        <v>144</v>
      </c>
      <c r="G1148" s="518" t="s">
        <v>21955</v>
      </c>
      <c r="H1148" s="518" t="s">
        <v>6471</v>
      </c>
      <c r="I1148" s="518" t="s">
        <v>5986</v>
      </c>
      <c r="J1148" s="518" t="s">
        <v>5432</v>
      </c>
      <c r="K1148" s="519" t="s">
        <v>21956</v>
      </c>
      <c r="L1148" s="518" t="s">
        <v>5433</v>
      </c>
    </row>
    <row r="1149" spans="1:12" ht="15.75">
      <c r="A1149" s="518" t="s">
        <v>5685</v>
      </c>
      <c r="B1149" s="518" t="s">
        <v>5686</v>
      </c>
      <c r="C1149" s="518" t="s">
        <v>5984</v>
      </c>
      <c r="D1149" s="518" t="s">
        <v>21304</v>
      </c>
      <c r="E1149" s="519" t="s">
        <v>144</v>
      </c>
      <c r="F1149" s="518" t="s">
        <v>144</v>
      </c>
      <c r="G1149" s="518" t="s">
        <v>21957</v>
      </c>
      <c r="H1149" s="518" t="s">
        <v>6472</v>
      </c>
      <c r="I1149" s="518" t="s">
        <v>5986</v>
      </c>
      <c r="J1149" s="518" t="s">
        <v>5503</v>
      </c>
      <c r="K1149" s="519" t="s">
        <v>13423</v>
      </c>
      <c r="L1149" s="518" t="s">
        <v>5433</v>
      </c>
    </row>
    <row r="1150" spans="1:12" ht="15.75">
      <c r="A1150" s="518" t="s">
        <v>5685</v>
      </c>
      <c r="B1150" s="518" t="s">
        <v>5686</v>
      </c>
      <c r="C1150" s="518" t="s">
        <v>5984</v>
      </c>
      <c r="D1150" s="518" t="s">
        <v>21304</v>
      </c>
      <c r="E1150" s="519" t="s">
        <v>144</v>
      </c>
      <c r="F1150" s="518" t="s">
        <v>144</v>
      </c>
      <c r="G1150" s="518" t="s">
        <v>21958</v>
      </c>
      <c r="H1150" s="518" t="s">
        <v>6476</v>
      </c>
      <c r="I1150" s="518" t="s">
        <v>5986</v>
      </c>
      <c r="J1150" s="518" t="s">
        <v>5503</v>
      </c>
      <c r="K1150" s="519" t="s">
        <v>21179</v>
      </c>
      <c r="L1150" s="518" t="s">
        <v>5433</v>
      </c>
    </row>
    <row r="1151" spans="1:12" ht="15.75">
      <c r="A1151" s="518" t="s">
        <v>5685</v>
      </c>
      <c r="B1151" s="518" t="s">
        <v>5686</v>
      </c>
      <c r="C1151" s="518" t="s">
        <v>5984</v>
      </c>
      <c r="D1151" s="518" t="s">
        <v>21304</v>
      </c>
      <c r="E1151" s="519" t="s">
        <v>144</v>
      </c>
      <c r="F1151" s="518" t="s">
        <v>144</v>
      </c>
      <c r="G1151" s="518" t="s">
        <v>21959</v>
      </c>
      <c r="H1151" s="518" t="s">
        <v>6477</v>
      </c>
      <c r="I1151" s="518" t="s">
        <v>5986</v>
      </c>
      <c r="J1151" s="518" t="s">
        <v>5503</v>
      </c>
      <c r="K1151" s="519" t="s">
        <v>21960</v>
      </c>
      <c r="L1151" s="518" t="s">
        <v>5433</v>
      </c>
    </row>
    <row r="1152" spans="1:12" ht="15.75">
      <c r="A1152" s="518" t="s">
        <v>5685</v>
      </c>
      <c r="B1152" s="518" t="s">
        <v>5686</v>
      </c>
      <c r="C1152" s="518" t="s">
        <v>5984</v>
      </c>
      <c r="D1152" s="518" t="s">
        <v>21304</v>
      </c>
      <c r="E1152" s="519" t="s">
        <v>144</v>
      </c>
      <c r="F1152" s="518" t="s">
        <v>144</v>
      </c>
      <c r="G1152" s="518" t="s">
        <v>21961</v>
      </c>
      <c r="H1152" s="518" t="s">
        <v>6478</v>
      </c>
      <c r="I1152" s="518" t="s">
        <v>5986</v>
      </c>
      <c r="J1152" s="518" t="s">
        <v>5503</v>
      </c>
      <c r="K1152" s="519" t="s">
        <v>21456</v>
      </c>
      <c r="L1152" s="518" t="s">
        <v>5433</v>
      </c>
    </row>
    <row r="1153" spans="1:12" ht="15.75">
      <c r="A1153" s="518" t="s">
        <v>5685</v>
      </c>
      <c r="B1153" s="518" t="s">
        <v>5686</v>
      </c>
      <c r="C1153" s="518" t="s">
        <v>5984</v>
      </c>
      <c r="D1153" s="518" t="s">
        <v>21304</v>
      </c>
      <c r="E1153" s="519" t="s">
        <v>144</v>
      </c>
      <c r="F1153" s="518" t="s">
        <v>144</v>
      </c>
      <c r="G1153" s="518" t="s">
        <v>21962</v>
      </c>
      <c r="H1153" s="518" t="s">
        <v>6479</v>
      </c>
      <c r="I1153" s="518" t="s">
        <v>5986</v>
      </c>
      <c r="J1153" s="518" t="s">
        <v>5503</v>
      </c>
      <c r="K1153" s="519" t="s">
        <v>13846</v>
      </c>
      <c r="L1153" s="518" t="s">
        <v>5433</v>
      </c>
    </row>
    <row r="1154" spans="1:12" ht="15.75">
      <c r="A1154" s="518" t="s">
        <v>5685</v>
      </c>
      <c r="B1154" s="518" t="s">
        <v>5686</v>
      </c>
      <c r="C1154" s="518" t="s">
        <v>5984</v>
      </c>
      <c r="D1154" s="518" t="s">
        <v>21304</v>
      </c>
      <c r="E1154" s="519" t="s">
        <v>144</v>
      </c>
      <c r="F1154" s="518" t="s">
        <v>144</v>
      </c>
      <c r="G1154" s="518" t="s">
        <v>21963</v>
      </c>
      <c r="H1154" s="518" t="s">
        <v>6480</v>
      </c>
      <c r="I1154" s="518" t="s">
        <v>5986</v>
      </c>
      <c r="J1154" s="518" t="s">
        <v>5432</v>
      </c>
      <c r="K1154" s="519" t="s">
        <v>21964</v>
      </c>
      <c r="L1154" s="518" t="s">
        <v>5433</v>
      </c>
    </row>
    <row r="1155" spans="1:12" ht="15.75">
      <c r="A1155" s="518" t="s">
        <v>5685</v>
      </c>
      <c r="B1155" s="518" t="s">
        <v>5686</v>
      </c>
      <c r="C1155" s="518" t="s">
        <v>5984</v>
      </c>
      <c r="D1155" s="518" t="s">
        <v>21304</v>
      </c>
      <c r="E1155" s="519" t="s">
        <v>144</v>
      </c>
      <c r="F1155" s="518" t="s">
        <v>144</v>
      </c>
      <c r="G1155" s="518" t="s">
        <v>21965</v>
      </c>
      <c r="H1155" s="518" t="s">
        <v>6481</v>
      </c>
      <c r="I1155" s="518" t="s">
        <v>5986</v>
      </c>
      <c r="J1155" s="518" t="s">
        <v>5503</v>
      </c>
      <c r="K1155" s="519" t="s">
        <v>21456</v>
      </c>
      <c r="L1155" s="518" t="s">
        <v>5433</v>
      </c>
    </row>
    <row r="1156" spans="1:12" ht="15.75">
      <c r="A1156" s="518" t="s">
        <v>5685</v>
      </c>
      <c r="B1156" s="518" t="s">
        <v>5686</v>
      </c>
      <c r="C1156" s="518" t="s">
        <v>5984</v>
      </c>
      <c r="D1156" s="518" t="s">
        <v>21304</v>
      </c>
      <c r="E1156" s="519" t="s">
        <v>144</v>
      </c>
      <c r="F1156" s="518" t="s">
        <v>144</v>
      </c>
      <c r="G1156" s="518" t="s">
        <v>21966</v>
      </c>
      <c r="H1156" s="518" t="s">
        <v>6482</v>
      </c>
      <c r="I1156" s="518" t="s">
        <v>5986</v>
      </c>
      <c r="J1156" s="518" t="s">
        <v>5503</v>
      </c>
      <c r="K1156" s="519" t="s">
        <v>13844</v>
      </c>
      <c r="L1156" s="518" t="s">
        <v>5433</v>
      </c>
    </row>
    <row r="1157" spans="1:12" ht="15.75">
      <c r="A1157" s="518" t="s">
        <v>5685</v>
      </c>
      <c r="B1157" s="518" t="s">
        <v>5686</v>
      </c>
      <c r="C1157" s="518" t="s">
        <v>5984</v>
      </c>
      <c r="D1157" s="518" t="s">
        <v>21304</v>
      </c>
      <c r="E1157" s="519" t="s">
        <v>144</v>
      </c>
      <c r="F1157" s="518" t="s">
        <v>144</v>
      </c>
      <c r="G1157" s="518" t="s">
        <v>21967</v>
      </c>
      <c r="H1157" s="518" t="s">
        <v>6483</v>
      </c>
      <c r="I1157" s="518" t="s">
        <v>5986</v>
      </c>
      <c r="J1157" s="518" t="s">
        <v>5884</v>
      </c>
      <c r="K1157" s="519" t="s">
        <v>32035</v>
      </c>
      <c r="L1157" s="518" t="s">
        <v>5433</v>
      </c>
    </row>
    <row r="1158" spans="1:12" ht="15.75">
      <c r="A1158" s="518" t="s">
        <v>5685</v>
      </c>
      <c r="B1158" s="518" t="s">
        <v>5686</v>
      </c>
      <c r="C1158" s="518" t="s">
        <v>5984</v>
      </c>
      <c r="D1158" s="518" t="s">
        <v>21304</v>
      </c>
      <c r="E1158" s="519" t="s">
        <v>144</v>
      </c>
      <c r="F1158" s="518" t="s">
        <v>144</v>
      </c>
      <c r="G1158" s="518" t="s">
        <v>21968</v>
      </c>
      <c r="H1158" s="518" t="s">
        <v>6484</v>
      </c>
      <c r="I1158" s="518" t="s">
        <v>5986</v>
      </c>
      <c r="J1158" s="518" t="s">
        <v>5432</v>
      </c>
      <c r="K1158" s="519" t="s">
        <v>12706</v>
      </c>
      <c r="L1158" s="518" t="s">
        <v>5433</v>
      </c>
    </row>
    <row r="1159" spans="1:12" ht="15.75">
      <c r="A1159" s="518" t="s">
        <v>5685</v>
      </c>
      <c r="B1159" s="518" t="s">
        <v>5686</v>
      </c>
      <c r="C1159" s="518" t="s">
        <v>5984</v>
      </c>
      <c r="D1159" s="518" t="s">
        <v>21304</v>
      </c>
      <c r="E1159" s="519" t="s">
        <v>144</v>
      </c>
      <c r="F1159" s="518" t="s">
        <v>144</v>
      </c>
      <c r="G1159" s="518" t="s">
        <v>21969</v>
      </c>
      <c r="H1159" s="518" t="s">
        <v>6485</v>
      </c>
      <c r="I1159" s="518" t="s">
        <v>5986</v>
      </c>
      <c r="J1159" s="518" t="s">
        <v>5432</v>
      </c>
      <c r="K1159" s="519" t="s">
        <v>21371</v>
      </c>
      <c r="L1159" s="518" t="s">
        <v>5433</v>
      </c>
    </row>
    <row r="1160" spans="1:12" ht="15.75">
      <c r="A1160" s="518" t="s">
        <v>5685</v>
      </c>
      <c r="B1160" s="518" t="s">
        <v>5686</v>
      </c>
      <c r="C1160" s="518" t="s">
        <v>5984</v>
      </c>
      <c r="D1160" s="518" t="s">
        <v>21304</v>
      </c>
      <c r="E1160" s="519" t="s">
        <v>144</v>
      </c>
      <c r="F1160" s="518" t="s">
        <v>144</v>
      </c>
      <c r="G1160" s="518" t="s">
        <v>21970</v>
      </c>
      <c r="H1160" s="518" t="s">
        <v>6486</v>
      </c>
      <c r="I1160" s="518" t="s">
        <v>5986</v>
      </c>
      <c r="J1160" s="518" t="s">
        <v>5432</v>
      </c>
      <c r="K1160" s="519" t="s">
        <v>21971</v>
      </c>
      <c r="L1160" s="518" t="s">
        <v>5433</v>
      </c>
    </row>
    <row r="1161" spans="1:12" ht="15.75">
      <c r="A1161" s="518" t="s">
        <v>5685</v>
      </c>
      <c r="B1161" s="518" t="s">
        <v>5686</v>
      </c>
      <c r="C1161" s="518" t="s">
        <v>5984</v>
      </c>
      <c r="D1161" s="518" t="s">
        <v>21304</v>
      </c>
      <c r="E1161" s="519" t="s">
        <v>144</v>
      </c>
      <c r="F1161" s="518" t="s">
        <v>144</v>
      </c>
      <c r="G1161" s="518" t="s">
        <v>21972</v>
      </c>
      <c r="H1161" s="518" t="s">
        <v>6487</v>
      </c>
      <c r="I1161" s="518" t="s">
        <v>5986</v>
      </c>
      <c r="J1161" s="518" t="s">
        <v>5884</v>
      </c>
      <c r="K1161" s="519" t="s">
        <v>15203</v>
      </c>
      <c r="L1161" s="518" t="s">
        <v>5433</v>
      </c>
    </row>
    <row r="1162" spans="1:12" ht="15.75">
      <c r="A1162" s="518" t="s">
        <v>5685</v>
      </c>
      <c r="B1162" s="518" t="s">
        <v>5686</v>
      </c>
      <c r="C1162" s="518" t="s">
        <v>5984</v>
      </c>
      <c r="D1162" s="518" t="s">
        <v>21304</v>
      </c>
      <c r="E1162" s="519" t="s">
        <v>144</v>
      </c>
      <c r="F1162" s="518" t="s">
        <v>144</v>
      </c>
      <c r="G1162" s="518" t="s">
        <v>21973</v>
      </c>
      <c r="H1162" s="518" t="s">
        <v>6488</v>
      </c>
      <c r="I1162" s="518" t="s">
        <v>5986</v>
      </c>
      <c r="J1162" s="518" t="s">
        <v>5432</v>
      </c>
      <c r="K1162" s="519" t="s">
        <v>21971</v>
      </c>
      <c r="L1162" s="518" t="s">
        <v>5433</v>
      </c>
    </row>
    <row r="1163" spans="1:12" ht="15.75">
      <c r="A1163" s="518" t="s">
        <v>5685</v>
      </c>
      <c r="B1163" s="518" t="s">
        <v>5686</v>
      </c>
      <c r="C1163" s="518" t="s">
        <v>5984</v>
      </c>
      <c r="D1163" s="518" t="s">
        <v>21304</v>
      </c>
      <c r="E1163" s="519" t="s">
        <v>144</v>
      </c>
      <c r="F1163" s="518" t="s">
        <v>144</v>
      </c>
      <c r="G1163" s="518" t="s">
        <v>21974</v>
      </c>
      <c r="H1163" s="518" t="s">
        <v>6489</v>
      </c>
      <c r="I1163" s="518" t="s">
        <v>5986</v>
      </c>
      <c r="J1163" s="518" t="s">
        <v>5432</v>
      </c>
      <c r="K1163" s="519" t="s">
        <v>17721</v>
      </c>
      <c r="L1163" s="518" t="s">
        <v>5433</v>
      </c>
    </row>
    <row r="1164" spans="1:12" ht="15.75">
      <c r="A1164" s="518" t="s">
        <v>5685</v>
      </c>
      <c r="B1164" s="518" t="s">
        <v>5686</v>
      </c>
      <c r="C1164" s="518" t="s">
        <v>5984</v>
      </c>
      <c r="D1164" s="518" t="s">
        <v>21304</v>
      </c>
      <c r="E1164" s="519" t="s">
        <v>144</v>
      </c>
      <c r="F1164" s="518" t="s">
        <v>144</v>
      </c>
      <c r="G1164" s="518" t="s">
        <v>21975</v>
      </c>
      <c r="H1164" s="518" t="s">
        <v>6490</v>
      </c>
      <c r="I1164" s="518" t="s">
        <v>5986</v>
      </c>
      <c r="J1164" s="518" t="s">
        <v>5432</v>
      </c>
      <c r="K1164" s="519" t="s">
        <v>13575</v>
      </c>
      <c r="L1164" s="518" t="s">
        <v>5433</v>
      </c>
    </row>
    <row r="1165" spans="1:12" ht="15.75">
      <c r="A1165" s="518" t="s">
        <v>5685</v>
      </c>
      <c r="B1165" s="518" t="s">
        <v>5686</v>
      </c>
      <c r="C1165" s="518" t="s">
        <v>5984</v>
      </c>
      <c r="D1165" s="518" t="s">
        <v>21304</v>
      </c>
      <c r="E1165" s="519" t="s">
        <v>144</v>
      </c>
      <c r="F1165" s="518" t="s">
        <v>144</v>
      </c>
      <c r="G1165" s="518" t="s">
        <v>21976</v>
      </c>
      <c r="H1165" s="518" t="s">
        <v>6491</v>
      </c>
      <c r="I1165" s="518" t="s">
        <v>5986</v>
      </c>
      <c r="J1165" s="518" t="s">
        <v>5503</v>
      </c>
      <c r="K1165" s="519" t="s">
        <v>17275</v>
      </c>
      <c r="L1165" s="518" t="s">
        <v>5433</v>
      </c>
    </row>
    <row r="1166" spans="1:12" ht="15.75">
      <c r="A1166" s="518" t="s">
        <v>5685</v>
      </c>
      <c r="B1166" s="518" t="s">
        <v>5686</v>
      </c>
      <c r="C1166" s="518" t="s">
        <v>5984</v>
      </c>
      <c r="D1166" s="518" t="s">
        <v>21304</v>
      </c>
      <c r="E1166" s="519" t="s">
        <v>144</v>
      </c>
      <c r="F1166" s="518" t="s">
        <v>144</v>
      </c>
      <c r="G1166" s="518" t="s">
        <v>21977</v>
      </c>
      <c r="H1166" s="518" t="s">
        <v>21978</v>
      </c>
      <c r="I1166" s="518" t="s">
        <v>5986</v>
      </c>
      <c r="J1166" s="518" t="s">
        <v>5432</v>
      </c>
      <c r="K1166" s="519" t="s">
        <v>21661</v>
      </c>
      <c r="L1166" s="518" t="s">
        <v>5433</v>
      </c>
    </row>
    <row r="1167" spans="1:12" ht="15.75">
      <c r="A1167" s="518" t="s">
        <v>5685</v>
      </c>
      <c r="B1167" s="518" t="s">
        <v>5686</v>
      </c>
      <c r="C1167" s="518" t="s">
        <v>5984</v>
      </c>
      <c r="D1167" s="518" t="s">
        <v>21304</v>
      </c>
      <c r="E1167" s="519" t="s">
        <v>144</v>
      </c>
      <c r="F1167" s="518" t="s">
        <v>144</v>
      </c>
      <c r="G1167" s="518" t="s">
        <v>21979</v>
      </c>
      <c r="H1167" s="518" t="s">
        <v>21980</v>
      </c>
      <c r="I1167" s="518" t="s">
        <v>5986</v>
      </c>
      <c r="J1167" s="518" t="s">
        <v>5432</v>
      </c>
      <c r="K1167" s="519" t="s">
        <v>17721</v>
      </c>
      <c r="L1167" s="518" t="s">
        <v>5433</v>
      </c>
    </row>
    <row r="1168" spans="1:12" ht="15.75">
      <c r="A1168" s="518" t="s">
        <v>5685</v>
      </c>
      <c r="B1168" s="518" t="s">
        <v>5686</v>
      </c>
      <c r="C1168" s="518" t="s">
        <v>5984</v>
      </c>
      <c r="D1168" s="518" t="s">
        <v>21304</v>
      </c>
      <c r="E1168" s="519" t="s">
        <v>144</v>
      </c>
      <c r="F1168" s="518" t="s">
        <v>144</v>
      </c>
      <c r="G1168" s="518" t="s">
        <v>21981</v>
      </c>
      <c r="H1168" s="518" t="s">
        <v>21982</v>
      </c>
      <c r="I1168" s="518" t="s">
        <v>5986</v>
      </c>
      <c r="J1168" s="518" t="s">
        <v>5432</v>
      </c>
      <c r="K1168" s="519" t="s">
        <v>13223</v>
      </c>
      <c r="L1168" s="518" t="s">
        <v>5433</v>
      </c>
    </row>
    <row r="1169" spans="1:12" ht="15.75">
      <c r="A1169" s="518" t="s">
        <v>5685</v>
      </c>
      <c r="B1169" s="518" t="s">
        <v>5686</v>
      </c>
      <c r="C1169" s="518" t="s">
        <v>5984</v>
      </c>
      <c r="D1169" s="518" t="s">
        <v>21304</v>
      </c>
      <c r="E1169" s="519" t="s">
        <v>144</v>
      </c>
      <c r="F1169" s="518" t="s">
        <v>144</v>
      </c>
      <c r="G1169" s="518" t="s">
        <v>21983</v>
      </c>
      <c r="H1169" s="518" t="s">
        <v>21984</v>
      </c>
      <c r="I1169" s="518" t="s">
        <v>5986</v>
      </c>
      <c r="J1169" s="518" t="s">
        <v>5884</v>
      </c>
      <c r="K1169" s="519" t="s">
        <v>15203</v>
      </c>
      <c r="L1169" s="518" t="s">
        <v>5433</v>
      </c>
    </row>
    <row r="1170" spans="1:12" ht="15.75">
      <c r="A1170" s="518" t="s">
        <v>5685</v>
      </c>
      <c r="B1170" s="518" t="s">
        <v>5686</v>
      </c>
      <c r="C1170" s="518" t="s">
        <v>5984</v>
      </c>
      <c r="D1170" s="518" t="s">
        <v>21304</v>
      </c>
      <c r="E1170" s="519" t="s">
        <v>144</v>
      </c>
      <c r="F1170" s="518" t="s">
        <v>144</v>
      </c>
      <c r="G1170" s="518" t="s">
        <v>21985</v>
      </c>
      <c r="H1170" s="518" t="s">
        <v>6496</v>
      </c>
      <c r="I1170" s="518" t="s">
        <v>5986</v>
      </c>
      <c r="J1170" s="518" t="s">
        <v>5503</v>
      </c>
      <c r="K1170" s="519" t="s">
        <v>15744</v>
      </c>
      <c r="L1170" s="518" t="s">
        <v>5433</v>
      </c>
    </row>
    <row r="1171" spans="1:12" ht="15.75">
      <c r="A1171" s="518" t="s">
        <v>5685</v>
      </c>
      <c r="B1171" s="518" t="s">
        <v>5686</v>
      </c>
      <c r="C1171" s="518" t="s">
        <v>5984</v>
      </c>
      <c r="D1171" s="518" t="s">
        <v>21304</v>
      </c>
      <c r="E1171" s="519" t="s">
        <v>144</v>
      </c>
      <c r="F1171" s="518" t="s">
        <v>144</v>
      </c>
      <c r="G1171" s="518" t="s">
        <v>21986</v>
      </c>
      <c r="H1171" s="518" t="s">
        <v>6497</v>
      </c>
      <c r="I1171" s="518" t="s">
        <v>5986</v>
      </c>
      <c r="J1171" s="518" t="s">
        <v>5503</v>
      </c>
      <c r="K1171" s="519" t="s">
        <v>13569</v>
      </c>
      <c r="L1171" s="518" t="s">
        <v>5433</v>
      </c>
    </row>
    <row r="1172" spans="1:12" ht="15.75">
      <c r="A1172" s="518" t="s">
        <v>5685</v>
      </c>
      <c r="B1172" s="518" t="s">
        <v>5686</v>
      </c>
      <c r="C1172" s="518" t="s">
        <v>5984</v>
      </c>
      <c r="D1172" s="518" t="s">
        <v>21304</v>
      </c>
      <c r="E1172" s="519" t="s">
        <v>144</v>
      </c>
      <c r="F1172" s="518" t="s">
        <v>144</v>
      </c>
      <c r="G1172" s="518" t="s">
        <v>21987</v>
      </c>
      <c r="H1172" s="518" t="s">
        <v>6498</v>
      </c>
      <c r="I1172" s="518" t="s">
        <v>5986</v>
      </c>
      <c r="J1172" s="518" t="s">
        <v>5503</v>
      </c>
      <c r="K1172" s="519" t="s">
        <v>12693</v>
      </c>
      <c r="L1172" s="518" t="s">
        <v>5433</v>
      </c>
    </row>
    <row r="1173" spans="1:12" ht="15.75">
      <c r="A1173" s="518" t="s">
        <v>5685</v>
      </c>
      <c r="B1173" s="518" t="s">
        <v>5686</v>
      </c>
      <c r="C1173" s="518" t="s">
        <v>5984</v>
      </c>
      <c r="D1173" s="518" t="s">
        <v>21304</v>
      </c>
      <c r="E1173" s="519" t="s">
        <v>144</v>
      </c>
      <c r="F1173" s="518" t="s">
        <v>144</v>
      </c>
      <c r="G1173" s="518" t="s">
        <v>21988</v>
      </c>
      <c r="H1173" s="518" t="s">
        <v>6499</v>
      </c>
      <c r="I1173" s="518" t="s">
        <v>5986</v>
      </c>
      <c r="J1173" s="518" t="s">
        <v>5432</v>
      </c>
      <c r="K1173" s="519" t="s">
        <v>32340</v>
      </c>
      <c r="L1173" s="518" t="s">
        <v>5433</v>
      </c>
    </row>
    <row r="1174" spans="1:12" ht="15.75">
      <c r="A1174" s="518" t="s">
        <v>5685</v>
      </c>
      <c r="B1174" s="518" t="s">
        <v>5686</v>
      </c>
      <c r="C1174" s="518" t="s">
        <v>5984</v>
      </c>
      <c r="D1174" s="518" t="s">
        <v>21304</v>
      </c>
      <c r="E1174" s="519" t="s">
        <v>144</v>
      </c>
      <c r="F1174" s="518" t="s">
        <v>144</v>
      </c>
      <c r="G1174" s="518" t="s">
        <v>21989</v>
      </c>
      <c r="H1174" s="518" t="s">
        <v>6500</v>
      </c>
      <c r="I1174" s="518" t="s">
        <v>5986</v>
      </c>
      <c r="J1174" s="518" t="s">
        <v>5432</v>
      </c>
      <c r="K1174" s="519" t="s">
        <v>32341</v>
      </c>
      <c r="L1174" s="518" t="s">
        <v>5433</v>
      </c>
    </row>
    <row r="1175" spans="1:12" ht="15.75">
      <c r="A1175" s="518" t="s">
        <v>5685</v>
      </c>
      <c r="B1175" s="518" t="s">
        <v>5686</v>
      </c>
      <c r="C1175" s="518" t="s">
        <v>5984</v>
      </c>
      <c r="D1175" s="518" t="s">
        <v>21304</v>
      </c>
      <c r="E1175" s="519" t="s">
        <v>144</v>
      </c>
      <c r="F1175" s="518" t="s">
        <v>144</v>
      </c>
      <c r="G1175" s="518" t="s">
        <v>21990</v>
      </c>
      <c r="H1175" s="518" t="s">
        <v>6501</v>
      </c>
      <c r="I1175" s="518" t="s">
        <v>5986</v>
      </c>
      <c r="J1175" s="518" t="s">
        <v>5432</v>
      </c>
      <c r="K1175" s="519" t="s">
        <v>32342</v>
      </c>
      <c r="L1175" s="518" t="s">
        <v>5433</v>
      </c>
    </row>
    <row r="1176" spans="1:12" ht="15.75">
      <c r="A1176" s="518" t="s">
        <v>5685</v>
      </c>
      <c r="B1176" s="518" t="s">
        <v>5686</v>
      </c>
      <c r="C1176" s="518" t="s">
        <v>5984</v>
      </c>
      <c r="D1176" s="518" t="s">
        <v>21304</v>
      </c>
      <c r="E1176" s="519" t="s">
        <v>144</v>
      </c>
      <c r="F1176" s="518" t="s">
        <v>144</v>
      </c>
      <c r="G1176" s="518" t="s">
        <v>21991</v>
      </c>
      <c r="H1176" s="518" t="s">
        <v>6502</v>
      </c>
      <c r="I1176" s="518" t="s">
        <v>5986</v>
      </c>
      <c r="J1176" s="518" t="s">
        <v>5884</v>
      </c>
      <c r="K1176" s="519" t="s">
        <v>32269</v>
      </c>
      <c r="L1176" s="518" t="s">
        <v>5433</v>
      </c>
    </row>
    <row r="1177" spans="1:12" ht="15.75">
      <c r="A1177" s="518" t="s">
        <v>5685</v>
      </c>
      <c r="B1177" s="518" t="s">
        <v>5686</v>
      </c>
      <c r="C1177" s="518" t="s">
        <v>5984</v>
      </c>
      <c r="D1177" s="518" t="s">
        <v>21304</v>
      </c>
      <c r="E1177" s="519" t="s">
        <v>144</v>
      </c>
      <c r="F1177" s="518" t="s">
        <v>144</v>
      </c>
      <c r="G1177" s="518" t="s">
        <v>21992</v>
      </c>
      <c r="H1177" s="518" t="s">
        <v>6503</v>
      </c>
      <c r="I1177" s="518" t="s">
        <v>5986</v>
      </c>
      <c r="J1177" s="518" t="s">
        <v>5503</v>
      </c>
      <c r="K1177" s="519" t="s">
        <v>13172</v>
      </c>
      <c r="L1177" s="518" t="s">
        <v>5433</v>
      </c>
    </row>
    <row r="1178" spans="1:12" ht="15.75">
      <c r="A1178" s="518" t="s">
        <v>5685</v>
      </c>
      <c r="B1178" s="518" t="s">
        <v>5686</v>
      </c>
      <c r="C1178" s="518" t="s">
        <v>5984</v>
      </c>
      <c r="D1178" s="518" t="s">
        <v>21304</v>
      </c>
      <c r="E1178" s="519" t="s">
        <v>144</v>
      </c>
      <c r="F1178" s="518" t="s">
        <v>144</v>
      </c>
      <c r="G1178" s="518" t="s">
        <v>21993</v>
      </c>
      <c r="H1178" s="518" t="s">
        <v>6504</v>
      </c>
      <c r="I1178" s="518" t="s">
        <v>5986</v>
      </c>
      <c r="J1178" s="518" t="s">
        <v>5503</v>
      </c>
      <c r="K1178" s="519" t="s">
        <v>21994</v>
      </c>
      <c r="L1178" s="518" t="s">
        <v>5433</v>
      </c>
    </row>
    <row r="1179" spans="1:12" ht="15.75">
      <c r="A1179" s="518" t="s">
        <v>5685</v>
      </c>
      <c r="B1179" s="518" t="s">
        <v>5686</v>
      </c>
      <c r="C1179" s="518" t="s">
        <v>5984</v>
      </c>
      <c r="D1179" s="518" t="s">
        <v>21304</v>
      </c>
      <c r="E1179" s="519" t="s">
        <v>144</v>
      </c>
      <c r="F1179" s="518" t="s">
        <v>144</v>
      </c>
      <c r="G1179" s="518" t="s">
        <v>21995</v>
      </c>
      <c r="H1179" s="518" t="s">
        <v>6505</v>
      </c>
      <c r="I1179" s="518" t="s">
        <v>5986</v>
      </c>
      <c r="J1179" s="518" t="s">
        <v>5503</v>
      </c>
      <c r="K1179" s="519" t="s">
        <v>15218</v>
      </c>
      <c r="L1179" s="518" t="s">
        <v>5433</v>
      </c>
    </row>
    <row r="1180" spans="1:12" ht="15.75">
      <c r="A1180" s="518" t="s">
        <v>5685</v>
      </c>
      <c r="B1180" s="518" t="s">
        <v>5686</v>
      </c>
      <c r="C1180" s="518" t="s">
        <v>5984</v>
      </c>
      <c r="D1180" s="518" t="s">
        <v>21304</v>
      </c>
      <c r="E1180" s="519" t="s">
        <v>144</v>
      </c>
      <c r="F1180" s="518" t="s">
        <v>144</v>
      </c>
      <c r="G1180" s="518" t="s">
        <v>21996</v>
      </c>
      <c r="H1180" s="518" t="s">
        <v>6506</v>
      </c>
      <c r="I1180" s="518" t="s">
        <v>5986</v>
      </c>
      <c r="J1180" s="518" t="s">
        <v>5503</v>
      </c>
      <c r="K1180" s="519" t="s">
        <v>14130</v>
      </c>
      <c r="L1180" s="518" t="s">
        <v>5433</v>
      </c>
    </row>
    <row r="1181" spans="1:12" ht="15.75">
      <c r="A1181" s="518" t="s">
        <v>5685</v>
      </c>
      <c r="B1181" s="518" t="s">
        <v>5686</v>
      </c>
      <c r="C1181" s="518" t="s">
        <v>5984</v>
      </c>
      <c r="D1181" s="518" t="s">
        <v>21304</v>
      </c>
      <c r="E1181" s="519" t="s">
        <v>144</v>
      </c>
      <c r="F1181" s="518" t="s">
        <v>144</v>
      </c>
      <c r="G1181" s="518" t="s">
        <v>21997</v>
      </c>
      <c r="H1181" s="518" t="s">
        <v>6507</v>
      </c>
      <c r="I1181" s="518" t="s">
        <v>5986</v>
      </c>
      <c r="J1181" s="518" t="s">
        <v>5432</v>
      </c>
      <c r="K1181" s="519" t="s">
        <v>21998</v>
      </c>
      <c r="L1181" s="518" t="s">
        <v>5433</v>
      </c>
    </row>
    <row r="1182" spans="1:12" ht="15.75">
      <c r="A1182" s="518" t="s">
        <v>5685</v>
      </c>
      <c r="B1182" s="518" t="s">
        <v>5686</v>
      </c>
      <c r="C1182" s="518" t="s">
        <v>5984</v>
      </c>
      <c r="D1182" s="518" t="s">
        <v>21304</v>
      </c>
      <c r="E1182" s="519" t="s">
        <v>144</v>
      </c>
      <c r="F1182" s="518" t="s">
        <v>144</v>
      </c>
      <c r="G1182" s="518" t="s">
        <v>21999</v>
      </c>
      <c r="H1182" s="518" t="s">
        <v>6508</v>
      </c>
      <c r="I1182" s="518" t="s">
        <v>5986</v>
      </c>
      <c r="J1182" s="518" t="s">
        <v>5432</v>
      </c>
      <c r="K1182" s="519" t="s">
        <v>22000</v>
      </c>
      <c r="L1182" s="518" t="s">
        <v>5433</v>
      </c>
    </row>
    <row r="1183" spans="1:12" ht="15.75">
      <c r="A1183" s="518" t="s">
        <v>5685</v>
      </c>
      <c r="B1183" s="518" t="s">
        <v>5686</v>
      </c>
      <c r="C1183" s="518" t="s">
        <v>5984</v>
      </c>
      <c r="D1183" s="518" t="s">
        <v>21304</v>
      </c>
      <c r="E1183" s="519" t="s">
        <v>144</v>
      </c>
      <c r="F1183" s="518" t="s">
        <v>144</v>
      </c>
      <c r="G1183" s="518" t="s">
        <v>22001</v>
      </c>
      <c r="H1183" s="518" t="s">
        <v>6509</v>
      </c>
      <c r="I1183" s="518" t="s">
        <v>5986</v>
      </c>
      <c r="J1183" s="518" t="s">
        <v>5432</v>
      </c>
      <c r="K1183" s="519" t="s">
        <v>22002</v>
      </c>
      <c r="L1183" s="518" t="s">
        <v>5433</v>
      </c>
    </row>
    <row r="1184" spans="1:12" ht="15.75">
      <c r="A1184" s="518" t="s">
        <v>5685</v>
      </c>
      <c r="B1184" s="518" t="s">
        <v>5686</v>
      </c>
      <c r="C1184" s="518" t="s">
        <v>5984</v>
      </c>
      <c r="D1184" s="518" t="s">
        <v>21304</v>
      </c>
      <c r="E1184" s="519" t="s">
        <v>144</v>
      </c>
      <c r="F1184" s="518" t="s">
        <v>144</v>
      </c>
      <c r="G1184" s="518" t="s">
        <v>22003</v>
      </c>
      <c r="H1184" s="518" t="s">
        <v>6510</v>
      </c>
      <c r="I1184" s="518" t="s">
        <v>5986</v>
      </c>
      <c r="J1184" s="518" t="s">
        <v>5503</v>
      </c>
      <c r="K1184" s="519" t="s">
        <v>19148</v>
      </c>
      <c r="L1184" s="518" t="s">
        <v>5433</v>
      </c>
    </row>
    <row r="1185" spans="1:12" ht="15.75">
      <c r="A1185" s="518" t="s">
        <v>5685</v>
      </c>
      <c r="B1185" s="518" t="s">
        <v>5686</v>
      </c>
      <c r="C1185" s="518" t="s">
        <v>5984</v>
      </c>
      <c r="D1185" s="518" t="s">
        <v>21304</v>
      </c>
      <c r="E1185" s="519" t="s">
        <v>144</v>
      </c>
      <c r="F1185" s="518" t="s">
        <v>144</v>
      </c>
      <c r="G1185" s="518" t="s">
        <v>22004</v>
      </c>
      <c r="H1185" s="518" t="s">
        <v>6511</v>
      </c>
      <c r="I1185" s="518" t="s">
        <v>5986</v>
      </c>
      <c r="J1185" s="518" t="s">
        <v>5432</v>
      </c>
      <c r="K1185" s="519" t="s">
        <v>22005</v>
      </c>
      <c r="L1185" s="518" t="s">
        <v>5433</v>
      </c>
    </row>
    <row r="1186" spans="1:12" ht="15.75">
      <c r="A1186" s="518" t="s">
        <v>5685</v>
      </c>
      <c r="B1186" s="518" t="s">
        <v>5686</v>
      </c>
      <c r="C1186" s="518" t="s">
        <v>5984</v>
      </c>
      <c r="D1186" s="518" t="s">
        <v>21304</v>
      </c>
      <c r="E1186" s="519" t="s">
        <v>144</v>
      </c>
      <c r="F1186" s="518" t="s">
        <v>144</v>
      </c>
      <c r="G1186" s="518" t="s">
        <v>22006</v>
      </c>
      <c r="H1186" s="518" t="s">
        <v>6512</v>
      </c>
      <c r="I1186" s="518" t="s">
        <v>5986</v>
      </c>
      <c r="J1186" s="518" t="s">
        <v>5432</v>
      </c>
      <c r="K1186" s="519" t="s">
        <v>22007</v>
      </c>
      <c r="L1186" s="518" t="s">
        <v>5433</v>
      </c>
    </row>
    <row r="1187" spans="1:12" ht="15.75">
      <c r="A1187" s="518" t="s">
        <v>5685</v>
      </c>
      <c r="B1187" s="518" t="s">
        <v>5686</v>
      </c>
      <c r="C1187" s="518" t="s">
        <v>5984</v>
      </c>
      <c r="D1187" s="518" t="s">
        <v>21304</v>
      </c>
      <c r="E1187" s="519" t="s">
        <v>144</v>
      </c>
      <c r="F1187" s="518" t="s">
        <v>144</v>
      </c>
      <c r="G1187" s="518" t="s">
        <v>22008</v>
      </c>
      <c r="H1187" s="518" t="s">
        <v>6513</v>
      </c>
      <c r="I1187" s="518" t="s">
        <v>5986</v>
      </c>
      <c r="J1187" s="518" t="s">
        <v>5432</v>
      </c>
      <c r="K1187" s="519" t="s">
        <v>22009</v>
      </c>
      <c r="L1187" s="518" t="s">
        <v>5433</v>
      </c>
    </row>
    <row r="1188" spans="1:12" ht="15.75">
      <c r="A1188" s="518" t="s">
        <v>5685</v>
      </c>
      <c r="B1188" s="518" t="s">
        <v>5686</v>
      </c>
      <c r="C1188" s="518" t="s">
        <v>5984</v>
      </c>
      <c r="D1188" s="518" t="s">
        <v>21304</v>
      </c>
      <c r="E1188" s="519" t="s">
        <v>144</v>
      </c>
      <c r="F1188" s="518" t="s">
        <v>144</v>
      </c>
      <c r="G1188" s="518" t="s">
        <v>22010</v>
      </c>
      <c r="H1188" s="518" t="s">
        <v>6514</v>
      </c>
      <c r="I1188" s="518" t="s">
        <v>5986</v>
      </c>
      <c r="J1188" s="518" t="s">
        <v>5884</v>
      </c>
      <c r="K1188" s="519" t="s">
        <v>32290</v>
      </c>
      <c r="L1188" s="518" t="s">
        <v>5433</v>
      </c>
    </row>
    <row r="1189" spans="1:12" ht="15.75">
      <c r="A1189" s="518" t="s">
        <v>5685</v>
      </c>
      <c r="B1189" s="518" t="s">
        <v>5686</v>
      </c>
      <c r="C1189" s="518" t="s">
        <v>5984</v>
      </c>
      <c r="D1189" s="518" t="s">
        <v>21304</v>
      </c>
      <c r="E1189" s="519" t="s">
        <v>144</v>
      </c>
      <c r="F1189" s="518" t="s">
        <v>144</v>
      </c>
      <c r="G1189" s="518" t="s">
        <v>22011</v>
      </c>
      <c r="H1189" s="518" t="s">
        <v>6515</v>
      </c>
      <c r="I1189" s="518" t="s">
        <v>5986</v>
      </c>
      <c r="J1189" s="518" t="s">
        <v>5432</v>
      </c>
      <c r="K1189" s="519" t="s">
        <v>19228</v>
      </c>
      <c r="L1189" s="518" t="s">
        <v>5433</v>
      </c>
    </row>
    <row r="1190" spans="1:12" ht="15.75">
      <c r="A1190" s="518" t="s">
        <v>5685</v>
      </c>
      <c r="B1190" s="518" t="s">
        <v>5686</v>
      </c>
      <c r="C1190" s="518" t="s">
        <v>5984</v>
      </c>
      <c r="D1190" s="518" t="s">
        <v>21304</v>
      </c>
      <c r="E1190" s="519" t="s">
        <v>144</v>
      </c>
      <c r="F1190" s="518" t="s">
        <v>144</v>
      </c>
      <c r="G1190" s="518" t="s">
        <v>22012</v>
      </c>
      <c r="H1190" s="518" t="s">
        <v>6516</v>
      </c>
      <c r="I1190" s="518" t="s">
        <v>5986</v>
      </c>
      <c r="J1190" s="518" t="s">
        <v>5432</v>
      </c>
      <c r="K1190" s="519" t="s">
        <v>13432</v>
      </c>
      <c r="L1190" s="518" t="s">
        <v>5433</v>
      </c>
    </row>
    <row r="1191" spans="1:12" ht="15.75">
      <c r="A1191" s="518" t="s">
        <v>5685</v>
      </c>
      <c r="B1191" s="518" t="s">
        <v>5686</v>
      </c>
      <c r="C1191" s="518" t="s">
        <v>5984</v>
      </c>
      <c r="D1191" s="518" t="s">
        <v>21304</v>
      </c>
      <c r="E1191" s="519" t="s">
        <v>144</v>
      </c>
      <c r="F1191" s="518" t="s">
        <v>144</v>
      </c>
      <c r="G1191" s="518" t="s">
        <v>22013</v>
      </c>
      <c r="H1191" s="518" t="s">
        <v>6517</v>
      </c>
      <c r="I1191" s="518" t="s">
        <v>5986</v>
      </c>
      <c r="J1191" s="518" t="s">
        <v>5432</v>
      </c>
      <c r="K1191" s="519" t="s">
        <v>21709</v>
      </c>
      <c r="L1191" s="518" t="s">
        <v>5433</v>
      </c>
    </row>
    <row r="1192" spans="1:12" ht="15.75">
      <c r="A1192" s="518" t="s">
        <v>5685</v>
      </c>
      <c r="B1192" s="518" t="s">
        <v>5686</v>
      </c>
      <c r="C1192" s="518" t="s">
        <v>5984</v>
      </c>
      <c r="D1192" s="518" t="s">
        <v>21304</v>
      </c>
      <c r="E1192" s="519" t="s">
        <v>144</v>
      </c>
      <c r="F1192" s="518" t="s">
        <v>144</v>
      </c>
      <c r="G1192" s="518" t="s">
        <v>22014</v>
      </c>
      <c r="H1192" s="518" t="s">
        <v>6518</v>
      </c>
      <c r="I1192" s="518" t="s">
        <v>5986</v>
      </c>
      <c r="J1192" s="518" t="s">
        <v>5884</v>
      </c>
      <c r="K1192" s="519" t="s">
        <v>32290</v>
      </c>
      <c r="L1192" s="518" t="s">
        <v>5433</v>
      </c>
    </row>
    <row r="1193" spans="1:12" ht="15.75">
      <c r="A1193" s="518" t="s">
        <v>5685</v>
      </c>
      <c r="B1193" s="518" t="s">
        <v>5686</v>
      </c>
      <c r="C1193" s="518" t="s">
        <v>5984</v>
      </c>
      <c r="D1193" s="518" t="s">
        <v>21304</v>
      </c>
      <c r="E1193" s="519" t="s">
        <v>144</v>
      </c>
      <c r="F1193" s="518" t="s">
        <v>144</v>
      </c>
      <c r="G1193" s="518" t="s">
        <v>22015</v>
      </c>
      <c r="H1193" s="518" t="s">
        <v>6519</v>
      </c>
      <c r="I1193" s="518" t="s">
        <v>5986</v>
      </c>
      <c r="J1193" s="518" t="s">
        <v>5432</v>
      </c>
      <c r="K1193" s="519" t="s">
        <v>13158</v>
      </c>
      <c r="L1193" s="518" t="s">
        <v>5433</v>
      </c>
    </row>
    <row r="1194" spans="1:12" ht="15.75">
      <c r="A1194" s="518" t="s">
        <v>5685</v>
      </c>
      <c r="B1194" s="518" t="s">
        <v>5686</v>
      </c>
      <c r="C1194" s="518" t="s">
        <v>5984</v>
      </c>
      <c r="D1194" s="518" t="s">
        <v>21304</v>
      </c>
      <c r="E1194" s="519" t="s">
        <v>144</v>
      </c>
      <c r="F1194" s="518" t="s">
        <v>144</v>
      </c>
      <c r="G1194" s="518" t="s">
        <v>22016</v>
      </c>
      <c r="H1194" s="518" t="s">
        <v>6520</v>
      </c>
      <c r="I1194" s="518" t="s">
        <v>5986</v>
      </c>
      <c r="J1194" s="518" t="s">
        <v>5432</v>
      </c>
      <c r="K1194" s="519" t="s">
        <v>28844</v>
      </c>
      <c r="L1194" s="518" t="s">
        <v>5433</v>
      </c>
    </row>
    <row r="1195" spans="1:12" ht="15.75">
      <c r="A1195" s="518" t="s">
        <v>5685</v>
      </c>
      <c r="B1195" s="518" t="s">
        <v>5686</v>
      </c>
      <c r="C1195" s="518" t="s">
        <v>5984</v>
      </c>
      <c r="D1195" s="518" t="s">
        <v>21304</v>
      </c>
      <c r="E1195" s="519" t="s">
        <v>144</v>
      </c>
      <c r="F1195" s="518" t="s">
        <v>144</v>
      </c>
      <c r="G1195" s="518" t="s">
        <v>22018</v>
      </c>
      <c r="H1195" s="518" t="s">
        <v>6521</v>
      </c>
      <c r="I1195" s="518" t="s">
        <v>5986</v>
      </c>
      <c r="J1195" s="518" t="s">
        <v>5884</v>
      </c>
      <c r="K1195" s="519" t="s">
        <v>32343</v>
      </c>
      <c r="L1195" s="518" t="s">
        <v>5433</v>
      </c>
    </row>
    <row r="1196" spans="1:12" ht="15.75">
      <c r="A1196" s="518" t="s">
        <v>5685</v>
      </c>
      <c r="B1196" s="518" t="s">
        <v>5686</v>
      </c>
      <c r="C1196" s="518" t="s">
        <v>5984</v>
      </c>
      <c r="D1196" s="518" t="s">
        <v>21304</v>
      </c>
      <c r="E1196" s="519" t="s">
        <v>144</v>
      </c>
      <c r="F1196" s="518" t="s">
        <v>144</v>
      </c>
      <c r="G1196" s="518" t="s">
        <v>22019</v>
      </c>
      <c r="H1196" s="518" t="s">
        <v>6522</v>
      </c>
      <c r="I1196" s="518" t="s">
        <v>5986</v>
      </c>
      <c r="J1196" s="518" t="s">
        <v>5432</v>
      </c>
      <c r="K1196" s="519" t="s">
        <v>12873</v>
      </c>
      <c r="L1196" s="518" t="s">
        <v>5433</v>
      </c>
    </row>
    <row r="1197" spans="1:12" ht="15.75">
      <c r="A1197" s="518" t="s">
        <v>5685</v>
      </c>
      <c r="B1197" s="518" t="s">
        <v>5686</v>
      </c>
      <c r="C1197" s="518" t="s">
        <v>5984</v>
      </c>
      <c r="D1197" s="518" t="s">
        <v>21304</v>
      </c>
      <c r="E1197" s="519" t="s">
        <v>144</v>
      </c>
      <c r="F1197" s="518" t="s">
        <v>144</v>
      </c>
      <c r="G1197" s="518" t="s">
        <v>22020</v>
      </c>
      <c r="H1197" s="518" t="s">
        <v>6523</v>
      </c>
      <c r="I1197" s="518" t="s">
        <v>5986</v>
      </c>
      <c r="J1197" s="518" t="s">
        <v>5432</v>
      </c>
      <c r="K1197" s="519" t="s">
        <v>29269</v>
      </c>
      <c r="L1197" s="518" t="s">
        <v>5433</v>
      </c>
    </row>
    <row r="1198" spans="1:12" ht="15.75">
      <c r="A1198" s="518" t="s">
        <v>5685</v>
      </c>
      <c r="B1198" s="518" t="s">
        <v>5686</v>
      </c>
      <c r="C1198" s="518" t="s">
        <v>5984</v>
      </c>
      <c r="D1198" s="518" t="s">
        <v>21304</v>
      </c>
      <c r="E1198" s="519" t="s">
        <v>144</v>
      </c>
      <c r="F1198" s="518" t="s">
        <v>144</v>
      </c>
      <c r="G1198" s="518" t="s">
        <v>22022</v>
      </c>
      <c r="H1198" s="518" t="s">
        <v>6524</v>
      </c>
      <c r="I1198" s="518" t="s">
        <v>5986</v>
      </c>
      <c r="J1198" s="518" t="s">
        <v>5432</v>
      </c>
      <c r="K1198" s="519" t="s">
        <v>32344</v>
      </c>
      <c r="L1198" s="518" t="s">
        <v>5433</v>
      </c>
    </row>
    <row r="1199" spans="1:12" ht="15.75">
      <c r="A1199" s="518" t="s">
        <v>5685</v>
      </c>
      <c r="B1199" s="518" t="s">
        <v>5686</v>
      </c>
      <c r="C1199" s="518" t="s">
        <v>5984</v>
      </c>
      <c r="D1199" s="518" t="s">
        <v>21304</v>
      </c>
      <c r="E1199" s="519" t="s">
        <v>144</v>
      </c>
      <c r="F1199" s="518" t="s">
        <v>144</v>
      </c>
      <c r="G1199" s="518" t="s">
        <v>22024</v>
      </c>
      <c r="H1199" s="518" t="s">
        <v>6525</v>
      </c>
      <c r="I1199" s="518" t="s">
        <v>5986</v>
      </c>
      <c r="J1199" s="518" t="s">
        <v>5432</v>
      </c>
      <c r="K1199" s="519" t="s">
        <v>16396</v>
      </c>
      <c r="L1199" s="518" t="s">
        <v>5433</v>
      </c>
    </row>
    <row r="1200" spans="1:12" ht="15.75">
      <c r="A1200" s="518" t="s">
        <v>5685</v>
      </c>
      <c r="B1200" s="518" t="s">
        <v>5686</v>
      </c>
      <c r="C1200" s="518" t="s">
        <v>5984</v>
      </c>
      <c r="D1200" s="518" t="s">
        <v>21304</v>
      </c>
      <c r="E1200" s="519" t="s">
        <v>144</v>
      </c>
      <c r="F1200" s="518" t="s">
        <v>144</v>
      </c>
      <c r="G1200" s="518" t="s">
        <v>22025</v>
      </c>
      <c r="H1200" s="518" t="s">
        <v>6526</v>
      </c>
      <c r="I1200" s="518" t="s">
        <v>5986</v>
      </c>
      <c r="J1200" s="518" t="s">
        <v>5884</v>
      </c>
      <c r="K1200" s="519" t="s">
        <v>19072</v>
      </c>
      <c r="L1200" s="518" t="s">
        <v>5433</v>
      </c>
    </row>
    <row r="1201" spans="1:12" ht="15.75">
      <c r="A1201" s="518" t="s">
        <v>5685</v>
      </c>
      <c r="B1201" s="518" t="s">
        <v>5686</v>
      </c>
      <c r="C1201" s="518" t="s">
        <v>5984</v>
      </c>
      <c r="D1201" s="518" t="s">
        <v>21304</v>
      </c>
      <c r="E1201" s="519" t="s">
        <v>144</v>
      </c>
      <c r="F1201" s="518" t="s">
        <v>144</v>
      </c>
      <c r="G1201" s="518" t="s">
        <v>22026</v>
      </c>
      <c r="H1201" s="518" t="s">
        <v>6527</v>
      </c>
      <c r="I1201" s="518" t="s">
        <v>5986</v>
      </c>
      <c r="J1201" s="518" t="s">
        <v>5432</v>
      </c>
      <c r="K1201" s="519" t="s">
        <v>16793</v>
      </c>
      <c r="L1201" s="518" t="s">
        <v>5433</v>
      </c>
    </row>
    <row r="1202" spans="1:12" ht="15.75">
      <c r="A1202" s="518" t="s">
        <v>5685</v>
      </c>
      <c r="B1202" s="518" t="s">
        <v>5686</v>
      </c>
      <c r="C1202" s="518" t="s">
        <v>5984</v>
      </c>
      <c r="D1202" s="518" t="s">
        <v>21304</v>
      </c>
      <c r="E1202" s="519" t="s">
        <v>144</v>
      </c>
      <c r="F1202" s="518" t="s">
        <v>144</v>
      </c>
      <c r="G1202" s="518" t="s">
        <v>22027</v>
      </c>
      <c r="H1202" s="518" t="s">
        <v>6528</v>
      </c>
      <c r="I1202" s="518" t="s">
        <v>5986</v>
      </c>
      <c r="J1202" s="518" t="s">
        <v>5432</v>
      </c>
      <c r="K1202" s="519" t="s">
        <v>13770</v>
      </c>
      <c r="L1202" s="518" t="s">
        <v>5433</v>
      </c>
    </row>
    <row r="1203" spans="1:12" ht="15.75">
      <c r="A1203" s="518" t="s">
        <v>5685</v>
      </c>
      <c r="B1203" s="518" t="s">
        <v>5686</v>
      </c>
      <c r="C1203" s="518" t="s">
        <v>5984</v>
      </c>
      <c r="D1203" s="518" t="s">
        <v>21304</v>
      </c>
      <c r="E1203" s="519" t="s">
        <v>144</v>
      </c>
      <c r="F1203" s="518" t="s">
        <v>144</v>
      </c>
      <c r="G1203" s="518" t="s">
        <v>22028</v>
      </c>
      <c r="H1203" s="518" t="s">
        <v>6529</v>
      </c>
      <c r="I1203" s="518" t="s">
        <v>5986</v>
      </c>
      <c r="J1203" s="518" t="s">
        <v>5432</v>
      </c>
      <c r="K1203" s="519" t="s">
        <v>16077</v>
      </c>
      <c r="L1203" s="518" t="s">
        <v>5433</v>
      </c>
    </row>
    <row r="1204" spans="1:12" ht="15.75">
      <c r="A1204" s="518" t="s">
        <v>5685</v>
      </c>
      <c r="B1204" s="518" t="s">
        <v>5686</v>
      </c>
      <c r="C1204" s="518" t="s">
        <v>5984</v>
      </c>
      <c r="D1204" s="518" t="s">
        <v>21304</v>
      </c>
      <c r="E1204" s="519" t="s">
        <v>144</v>
      </c>
      <c r="F1204" s="518" t="s">
        <v>144</v>
      </c>
      <c r="G1204" s="518" t="s">
        <v>22029</v>
      </c>
      <c r="H1204" s="518" t="s">
        <v>6530</v>
      </c>
      <c r="I1204" s="518" t="s">
        <v>5986</v>
      </c>
      <c r="J1204" s="518" t="s">
        <v>5884</v>
      </c>
      <c r="K1204" s="519" t="s">
        <v>19072</v>
      </c>
      <c r="L1204" s="518" t="s">
        <v>5433</v>
      </c>
    </row>
    <row r="1205" spans="1:12" ht="15.75">
      <c r="A1205" s="518" t="s">
        <v>5685</v>
      </c>
      <c r="B1205" s="518" t="s">
        <v>5686</v>
      </c>
      <c r="C1205" s="518" t="s">
        <v>5984</v>
      </c>
      <c r="D1205" s="518" t="s">
        <v>21304</v>
      </c>
      <c r="E1205" s="519" t="s">
        <v>144</v>
      </c>
      <c r="F1205" s="518" t="s">
        <v>144</v>
      </c>
      <c r="G1205" s="518" t="s">
        <v>22030</v>
      </c>
      <c r="H1205" s="518" t="s">
        <v>6531</v>
      </c>
      <c r="I1205" s="518" t="s">
        <v>5986</v>
      </c>
      <c r="J1205" s="518" t="s">
        <v>5432</v>
      </c>
      <c r="K1205" s="519" t="s">
        <v>14295</v>
      </c>
      <c r="L1205" s="518" t="s">
        <v>5433</v>
      </c>
    </row>
    <row r="1206" spans="1:12" ht="15.75">
      <c r="A1206" s="518" t="s">
        <v>5685</v>
      </c>
      <c r="B1206" s="518" t="s">
        <v>5686</v>
      </c>
      <c r="C1206" s="518" t="s">
        <v>5984</v>
      </c>
      <c r="D1206" s="518" t="s">
        <v>21304</v>
      </c>
      <c r="E1206" s="519" t="s">
        <v>144</v>
      </c>
      <c r="F1206" s="518" t="s">
        <v>144</v>
      </c>
      <c r="G1206" s="518" t="s">
        <v>22031</v>
      </c>
      <c r="H1206" s="518" t="s">
        <v>6532</v>
      </c>
      <c r="I1206" s="518" t="s">
        <v>5986</v>
      </c>
      <c r="J1206" s="518" t="s">
        <v>5432</v>
      </c>
      <c r="K1206" s="519" t="s">
        <v>12701</v>
      </c>
      <c r="L1206" s="518" t="s">
        <v>5433</v>
      </c>
    </row>
    <row r="1207" spans="1:12" ht="15.75">
      <c r="A1207" s="518" t="s">
        <v>5685</v>
      </c>
      <c r="B1207" s="518" t="s">
        <v>5686</v>
      </c>
      <c r="C1207" s="518" t="s">
        <v>5984</v>
      </c>
      <c r="D1207" s="518" t="s">
        <v>21304</v>
      </c>
      <c r="E1207" s="519" t="s">
        <v>144</v>
      </c>
      <c r="F1207" s="518" t="s">
        <v>144</v>
      </c>
      <c r="G1207" s="518" t="s">
        <v>22032</v>
      </c>
      <c r="H1207" s="518" t="s">
        <v>6533</v>
      </c>
      <c r="I1207" s="518" t="s">
        <v>5986</v>
      </c>
      <c r="J1207" s="518" t="s">
        <v>5432</v>
      </c>
      <c r="K1207" s="519" t="s">
        <v>32345</v>
      </c>
      <c r="L1207" s="518" t="s">
        <v>5433</v>
      </c>
    </row>
    <row r="1208" spans="1:12" ht="15.75">
      <c r="A1208" s="518" t="s">
        <v>5685</v>
      </c>
      <c r="B1208" s="518" t="s">
        <v>5686</v>
      </c>
      <c r="C1208" s="518" t="s">
        <v>5984</v>
      </c>
      <c r="D1208" s="518" t="s">
        <v>21304</v>
      </c>
      <c r="E1208" s="519" t="s">
        <v>144</v>
      </c>
      <c r="F1208" s="518" t="s">
        <v>144</v>
      </c>
      <c r="G1208" s="518" t="s">
        <v>22034</v>
      </c>
      <c r="H1208" s="518" t="s">
        <v>6534</v>
      </c>
      <c r="I1208" s="518" t="s">
        <v>5986</v>
      </c>
      <c r="J1208" s="518" t="s">
        <v>5884</v>
      </c>
      <c r="K1208" s="519" t="s">
        <v>32253</v>
      </c>
      <c r="L1208" s="518" t="s">
        <v>5433</v>
      </c>
    </row>
    <row r="1209" spans="1:12" ht="15.75">
      <c r="A1209" s="518" t="s">
        <v>5685</v>
      </c>
      <c r="B1209" s="518" t="s">
        <v>5686</v>
      </c>
      <c r="C1209" s="518" t="s">
        <v>5984</v>
      </c>
      <c r="D1209" s="518" t="s">
        <v>21304</v>
      </c>
      <c r="E1209" s="519" t="s">
        <v>144</v>
      </c>
      <c r="F1209" s="518" t="s">
        <v>144</v>
      </c>
      <c r="G1209" s="518" t="s">
        <v>22035</v>
      </c>
      <c r="H1209" s="518" t="s">
        <v>6535</v>
      </c>
      <c r="I1209" s="518" t="s">
        <v>5986</v>
      </c>
      <c r="J1209" s="518" t="s">
        <v>5432</v>
      </c>
      <c r="K1209" s="519" t="s">
        <v>29828</v>
      </c>
      <c r="L1209" s="518" t="s">
        <v>5433</v>
      </c>
    </row>
    <row r="1210" spans="1:12" ht="15.75">
      <c r="A1210" s="518" t="s">
        <v>5685</v>
      </c>
      <c r="B1210" s="518" t="s">
        <v>5686</v>
      </c>
      <c r="C1210" s="518" t="s">
        <v>5984</v>
      </c>
      <c r="D1210" s="518" t="s">
        <v>21304</v>
      </c>
      <c r="E1210" s="519" t="s">
        <v>144</v>
      </c>
      <c r="F1210" s="518" t="s">
        <v>144</v>
      </c>
      <c r="G1210" s="518" t="s">
        <v>22036</v>
      </c>
      <c r="H1210" s="518" t="s">
        <v>6536</v>
      </c>
      <c r="I1210" s="518" t="s">
        <v>5986</v>
      </c>
      <c r="J1210" s="518" t="s">
        <v>5432</v>
      </c>
      <c r="K1210" s="519" t="s">
        <v>14204</v>
      </c>
      <c r="L1210" s="518" t="s">
        <v>5433</v>
      </c>
    </row>
    <row r="1211" spans="1:12" ht="15.75">
      <c r="A1211" s="518" t="s">
        <v>5685</v>
      </c>
      <c r="B1211" s="518" t="s">
        <v>5686</v>
      </c>
      <c r="C1211" s="518" t="s">
        <v>5984</v>
      </c>
      <c r="D1211" s="518" t="s">
        <v>21304</v>
      </c>
      <c r="E1211" s="519" t="s">
        <v>144</v>
      </c>
      <c r="F1211" s="518" t="s">
        <v>144</v>
      </c>
      <c r="G1211" s="518" t="s">
        <v>22037</v>
      </c>
      <c r="H1211" s="518" t="s">
        <v>6537</v>
      </c>
      <c r="I1211" s="518" t="s">
        <v>5986</v>
      </c>
      <c r="J1211" s="518" t="s">
        <v>5432</v>
      </c>
      <c r="K1211" s="519" t="s">
        <v>32346</v>
      </c>
      <c r="L1211" s="518" t="s">
        <v>5433</v>
      </c>
    </row>
    <row r="1212" spans="1:12" ht="15.75">
      <c r="A1212" s="518" t="s">
        <v>5685</v>
      </c>
      <c r="B1212" s="518" t="s">
        <v>5686</v>
      </c>
      <c r="C1212" s="518" t="s">
        <v>5984</v>
      </c>
      <c r="D1212" s="518" t="s">
        <v>21304</v>
      </c>
      <c r="E1212" s="519" t="s">
        <v>144</v>
      </c>
      <c r="F1212" s="518" t="s">
        <v>144</v>
      </c>
      <c r="G1212" s="518" t="s">
        <v>22038</v>
      </c>
      <c r="H1212" s="518" t="s">
        <v>6538</v>
      </c>
      <c r="I1212" s="518" t="s">
        <v>5986</v>
      </c>
      <c r="J1212" s="518" t="s">
        <v>5432</v>
      </c>
      <c r="K1212" s="519" t="s">
        <v>32347</v>
      </c>
      <c r="L1212" s="518" t="s">
        <v>5433</v>
      </c>
    </row>
    <row r="1213" spans="1:12" ht="15.75">
      <c r="A1213" s="518" t="s">
        <v>5685</v>
      </c>
      <c r="B1213" s="518" t="s">
        <v>5686</v>
      </c>
      <c r="C1213" s="518" t="s">
        <v>5984</v>
      </c>
      <c r="D1213" s="518" t="s">
        <v>21304</v>
      </c>
      <c r="E1213" s="519" t="s">
        <v>144</v>
      </c>
      <c r="F1213" s="518" t="s">
        <v>144</v>
      </c>
      <c r="G1213" s="518" t="s">
        <v>22039</v>
      </c>
      <c r="H1213" s="518" t="s">
        <v>6539</v>
      </c>
      <c r="I1213" s="518" t="s">
        <v>5986</v>
      </c>
      <c r="J1213" s="518" t="s">
        <v>5884</v>
      </c>
      <c r="K1213" s="519" t="s">
        <v>32324</v>
      </c>
      <c r="L1213" s="518" t="s">
        <v>5433</v>
      </c>
    </row>
    <row r="1214" spans="1:12" ht="15.75">
      <c r="A1214" s="518" t="s">
        <v>5685</v>
      </c>
      <c r="B1214" s="518" t="s">
        <v>5686</v>
      </c>
      <c r="C1214" s="518" t="s">
        <v>5984</v>
      </c>
      <c r="D1214" s="518" t="s">
        <v>21304</v>
      </c>
      <c r="E1214" s="519" t="s">
        <v>144</v>
      </c>
      <c r="F1214" s="518" t="s">
        <v>144</v>
      </c>
      <c r="G1214" s="518" t="s">
        <v>22040</v>
      </c>
      <c r="H1214" s="518" t="s">
        <v>6540</v>
      </c>
      <c r="I1214" s="518" t="s">
        <v>5986</v>
      </c>
      <c r="J1214" s="518" t="s">
        <v>5432</v>
      </c>
      <c r="K1214" s="519" t="s">
        <v>15420</v>
      </c>
      <c r="L1214" s="518" t="s">
        <v>5433</v>
      </c>
    </row>
    <row r="1215" spans="1:12" ht="15.75">
      <c r="A1215" s="518" t="s">
        <v>5685</v>
      </c>
      <c r="B1215" s="518" t="s">
        <v>5686</v>
      </c>
      <c r="C1215" s="518" t="s">
        <v>5984</v>
      </c>
      <c r="D1215" s="518" t="s">
        <v>21304</v>
      </c>
      <c r="E1215" s="519" t="s">
        <v>144</v>
      </c>
      <c r="F1215" s="518" t="s">
        <v>144</v>
      </c>
      <c r="G1215" s="518" t="s">
        <v>22042</v>
      </c>
      <c r="H1215" s="518" t="s">
        <v>6541</v>
      </c>
      <c r="I1215" s="518" t="s">
        <v>5986</v>
      </c>
      <c r="J1215" s="518" t="s">
        <v>5432</v>
      </c>
      <c r="K1215" s="519" t="s">
        <v>27087</v>
      </c>
      <c r="L1215" s="518" t="s">
        <v>5433</v>
      </c>
    </row>
    <row r="1216" spans="1:12" ht="15.75">
      <c r="A1216" s="518" t="s">
        <v>5685</v>
      </c>
      <c r="B1216" s="518" t="s">
        <v>5686</v>
      </c>
      <c r="C1216" s="518" t="s">
        <v>5984</v>
      </c>
      <c r="D1216" s="518" t="s">
        <v>21304</v>
      </c>
      <c r="E1216" s="519" t="s">
        <v>144</v>
      </c>
      <c r="F1216" s="518" t="s">
        <v>144</v>
      </c>
      <c r="G1216" s="518" t="s">
        <v>22043</v>
      </c>
      <c r="H1216" s="518" t="s">
        <v>6542</v>
      </c>
      <c r="I1216" s="518" t="s">
        <v>5986</v>
      </c>
      <c r="J1216" s="518" t="s">
        <v>5432</v>
      </c>
      <c r="K1216" s="519" t="s">
        <v>13390</v>
      </c>
      <c r="L1216" s="518" t="s">
        <v>5433</v>
      </c>
    </row>
    <row r="1217" spans="1:12" ht="15.75">
      <c r="A1217" s="518" t="s">
        <v>5685</v>
      </c>
      <c r="B1217" s="518" t="s">
        <v>5686</v>
      </c>
      <c r="C1217" s="518" t="s">
        <v>5984</v>
      </c>
      <c r="D1217" s="518" t="s">
        <v>21304</v>
      </c>
      <c r="E1217" s="519" t="s">
        <v>144</v>
      </c>
      <c r="F1217" s="518" t="s">
        <v>144</v>
      </c>
      <c r="G1217" s="518" t="s">
        <v>22044</v>
      </c>
      <c r="H1217" s="518" t="s">
        <v>6543</v>
      </c>
      <c r="I1217" s="518" t="s">
        <v>5986</v>
      </c>
      <c r="J1217" s="518" t="s">
        <v>5432</v>
      </c>
      <c r="K1217" s="519" t="s">
        <v>30258</v>
      </c>
      <c r="L1217" s="518" t="s">
        <v>5433</v>
      </c>
    </row>
    <row r="1218" spans="1:12" ht="15.75">
      <c r="A1218" s="518" t="s">
        <v>5685</v>
      </c>
      <c r="B1218" s="518" t="s">
        <v>5686</v>
      </c>
      <c r="C1218" s="518" t="s">
        <v>5984</v>
      </c>
      <c r="D1218" s="518" t="s">
        <v>21304</v>
      </c>
      <c r="E1218" s="519" t="s">
        <v>144</v>
      </c>
      <c r="F1218" s="518" t="s">
        <v>144</v>
      </c>
      <c r="G1218" s="518" t="s">
        <v>22045</v>
      </c>
      <c r="H1218" s="518" t="s">
        <v>6544</v>
      </c>
      <c r="I1218" s="518" t="s">
        <v>5986</v>
      </c>
      <c r="J1218" s="518" t="s">
        <v>5884</v>
      </c>
      <c r="K1218" s="519" t="s">
        <v>32253</v>
      </c>
      <c r="L1218" s="518" t="s">
        <v>5433</v>
      </c>
    </row>
    <row r="1219" spans="1:12" ht="15.75">
      <c r="A1219" s="518" t="s">
        <v>5685</v>
      </c>
      <c r="B1219" s="518" t="s">
        <v>5686</v>
      </c>
      <c r="C1219" s="518" t="s">
        <v>5984</v>
      </c>
      <c r="D1219" s="518" t="s">
        <v>21304</v>
      </c>
      <c r="E1219" s="519" t="s">
        <v>144</v>
      </c>
      <c r="F1219" s="518" t="s">
        <v>144</v>
      </c>
      <c r="G1219" s="518" t="s">
        <v>22046</v>
      </c>
      <c r="H1219" s="518" t="s">
        <v>6545</v>
      </c>
      <c r="I1219" s="518" t="s">
        <v>5986</v>
      </c>
      <c r="J1219" s="518" t="s">
        <v>5432</v>
      </c>
      <c r="K1219" s="519" t="s">
        <v>12941</v>
      </c>
      <c r="L1219" s="518" t="s">
        <v>5433</v>
      </c>
    </row>
    <row r="1220" spans="1:12" ht="15.75">
      <c r="A1220" s="518" t="s">
        <v>5685</v>
      </c>
      <c r="B1220" s="518" t="s">
        <v>5686</v>
      </c>
      <c r="C1220" s="518" t="s">
        <v>5984</v>
      </c>
      <c r="D1220" s="518" t="s">
        <v>21304</v>
      </c>
      <c r="E1220" s="519" t="s">
        <v>144</v>
      </c>
      <c r="F1220" s="518" t="s">
        <v>144</v>
      </c>
      <c r="G1220" s="518" t="s">
        <v>22047</v>
      </c>
      <c r="H1220" s="518" t="s">
        <v>6546</v>
      </c>
      <c r="I1220" s="518" t="s">
        <v>5986</v>
      </c>
      <c r="J1220" s="518" t="s">
        <v>5432</v>
      </c>
      <c r="K1220" s="519" t="s">
        <v>20348</v>
      </c>
      <c r="L1220" s="518" t="s">
        <v>5433</v>
      </c>
    </row>
    <row r="1221" spans="1:12" ht="15.75">
      <c r="A1221" s="518" t="s">
        <v>5685</v>
      </c>
      <c r="B1221" s="518" t="s">
        <v>5686</v>
      </c>
      <c r="C1221" s="518" t="s">
        <v>5984</v>
      </c>
      <c r="D1221" s="518" t="s">
        <v>21304</v>
      </c>
      <c r="E1221" s="519" t="s">
        <v>144</v>
      </c>
      <c r="F1221" s="518" t="s">
        <v>144</v>
      </c>
      <c r="G1221" s="518" t="s">
        <v>22049</v>
      </c>
      <c r="H1221" s="518" t="s">
        <v>6547</v>
      </c>
      <c r="I1221" s="518" t="s">
        <v>5986</v>
      </c>
      <c r="J1221" s="518" t="s">
        <v>5884</v>
      </c>
      <c r="K1221" s="519" t="s">
        <v>32321</v>
      </c>
      <c r="L1221" s="518" t="s">
        <v>5433</v>
      </c>
    </row>
    <row r="1222" spans="1:12" ht="15.75">
      <c r="A1222" s="518" t="s">
        <v>5685</v>
      </c>
      <c r="B1222" s="518" t="s">
        <v>5686</v>
      </c>
      <c r="C1222" s="518" t="s">
        <v>5984</v>
      </c>
      <c r="D1222" s="518" t="s">
        <v>21304</v>
      </c>
      <c r="E1222" s="519" t="s">
        <v>144</v>
      </c>
      <c r="F1222" s="518" t="s">
        <v>144</v>
      </c>
      <c r="G1222" s="518" t="s">
        <v>22050</v>
      </c>
      <c r="H1222" s="518" t="s">
        <v>6548</v>
      </c>
      <c r="I1222" s="518" t="s">
        <v>5986</v>
      </c>
      <c r="J1222" s="518" t="s">
        <v>5432</v>
      </c>
      <c r="K1222" s="519" t="s">
        <v>31913</v>
      </c>
      <c r="L1222" s="518" t="s">
        <v>5433</v>
      </c>
    </row>
    <row r="1223" spans="1:12" ht="15.75">
      <c r="A1223" s="518" t="s">
        <v>5685</v>
      </c>
      <c r="B1223" s="518" t="s">
        <v>5686</v>
      </c>
      <c r="C1223" s="518" t="s">
        <v>5984</v>
      </c>
      <c r="D1223" s="518" t="s">
        <v>21304</v>
      </c>
      <c r="E1223" s="519" t="s">
        <v>144</v>
      </c>
      <c r="F1223" s="518" t="s">
        <v>144</v>
      </c>
      <c r="G1223" s="518" t="s">
        <v>22051</v>
      </c>
      <c r="H1223" s="518" t="s">
        <v>6549</v>
      </c>
      <c r="I1223" s="518" t="s">
        <v>5986</v>
      </c>
      <c r="J1223" s="518" t="s">
        <v>5432</v>
      </c>
      <c r="K1223" s="519" t="s">
        <v>19365</v>
      </c>
      <c r="L1223" s="518" t="s">
        <v>5433</v>
      </c>
    </row>
    <row r="1224" spans="1:12" ht="15.75">
      <c r="A1224" s="518" t="s">
        <v>5685</v>
      </c>
      <c r="B1224" s="518" t="s">
        <v>5686</v>
      </c>
      <c r="C1224" s="518" t="s">
        <v>5984</v>
      </c>
      <c r="D1224" s="518" t="s">
        <v>21304</v>
      </c>
      <c r="E1224" s="519" t="s">
        <v>144</v>
      </c>
      <c r="F1224" s="518" t="s">
        <v>144</v>
      </c>
      <c r="G1224" s="518" t="s">
        <v>22052</v>
      </c>
      <c r="H1224" s="518" t="s">
        <v>6550</v>
      </c>
      <c r="I1224" s="518" t="s">
        <v>5986</v>
      </c>
      <c r="J1224" s="518" t="s">
        <v>5432</v>
      </c>
      <c r="K1224" s="519" t="s">
        <v>31655</v>
      </c>
      <c r="L1224" s="518" t="s">
        <v>5433</v>
      </c>
    </row>
    <row r="1225" spans="1:12" ht="15.75">
      <c r="A1225" s="518" t="s">
        <v>5685</v>
      </c>
      <c r="B1225" s="518" t="s">
        <v>5686</v>
      </c>
      <c r="C1225" s="518" t="s">
        <v>5984</v>
      </c>
      <c r="D1225" s="518" t="s">
        <v>21304</v>
      </c>
      <c r="E1225" s="519" t="s">
        <v>144</v>
      </c>
      <c r="F1225" s="518" t="s">
        <v>144</v>
      </c>
      <c r="G1225" s="518" t="s">
        <v>22053</v>
      </c>
      <c r="H1225" s="518" t="s">
        <v>6551</v>
      </c>
      <c r="I1225" s="518" t="s">
        <v>5986</v>
      </c>
      <c r="J1225" s="518" t="s">
        <v>5884</v>
      </c>
      <c r="K1225" s="519" t="s">
        <v>26636</v>
      </c>
      <c r="L1225" s="518" t="s">
        <v>5433</v>
      </c>
    </row>
    <row r="1226" spans="1:12" ht="15.75">
      <c r="A1226" s="518" t="s">
        <v>5685</v>
      </c>
      <c r="B1226" s="518" t="s">
        <v>5686</v>
      </c>
      <c r="C1226" s="518" t="s">
        <v>5984</v>
      </c>
      <c r="D1226" s="518" t="s">
        <v>21304</v>
      </c>
      <c r="E1226" s="519" t="s">
        <v>144</v>
      </c>
      <c r="F1226" s="518" t="s">
        <v>144</v>
      </c>
      <c r="G1226" s="518" t="s">
        <v>22055</v>
      </c>
      <c r="H1226" s="518" t="s">
        <v>6555</v>
      </c>
      <c r="I1226" s="518" t="s">
        <v>5986</v>
      </c>
      <c r="J1226" s="518" t="s">
        <v>5884</v>
      </c>
      <c r="K1226" s="519" t="s">
        <v>32348</v>
      </c>
      <c r="L1226" s="518" t="s">
        <v>5433</v>
      </c>
    </row>
    <row r="1227" spans="1:12" ht="15.75">
      <c r="A1227" s="518" t="s">
        <v>5685</v>
      </c>
      <c r="B1227" s="518" t="s">
        <v>5686</v>
      </c>
      <c r="C1227" s="518" t="s">
        <v>5984</v>
      </c>
      <c r="D1227" s="518" t="s">
        <v>21304</v>
      </c>
      <c r="E1227" s="519" t="s">
        <v>144</v>
      </c>
      <c r="F1227" s="518" t="s">
        <v>144</v>
      </c>
      <c r="G1227" s="518" t="s">
        <v>22056</v>
      </c>
      <c r="H1227" s="518" t="s">
        <v>6560</v>
      </c>
      <c r="I1227" s="518" t="s">
        <v>5986</v>
      </c>
      <c r="J1227" s="518" t="s">
        <v>5884</v>
      </c>
      <c r="K1227" s="519" t="s">
        <v>32287</v>
      </c>
      <c r="L1227" s="518" t="s">
        <v>5433</v>
      </c>
    </row>
    <row r="1228" spans="1:12" ht="15.75">
      <c r="A1228" s="518" t="s">
        <v>5685</v>
      </c>
      <c r="B1228" s="518" t="s">
        <v>5686</v>
      </c>
      <c r="C1228" s="518" t="s">
        <v>5984</v>
      </c>
      <c r="D1228" s="518" t="s">
        <v>21304</v>
      </c>
      <c r="E1228" s="519" t="s">
        <v>144</v>
      </c>
      <c r="F1228" s="518" t="s">
        <v>144</v>
      </c>
      <c r="G1228" s="518" t="s">
        <v>22057</v>
      </c>
      <c r="H1228" s="518" t="s">
        <v>6561</v>
      </c>
      <c r="I1228" s="518" t="s">
        <v>5986</v>
      </c>
      <c r="J1228" s="518" t="s">
        <v>5432</v>
      </c>
      <c r="K1228" s="519" t="s">
        <v>32349</v>
      </c>
      <c r="L1228" s="518" t="s">
        <v>5433</v>
      </c>
    </row>
    <row r="1229" spans="1:12" ht="15.75">
      <c r="A1229" s="518" t="s">
        <v>5685</v>
      </c>
      <c r="B1229" s="518" t="s">
        <v>5686</v>
      </c>
      <c r="C1229" s="518" t="s">
        <v>5984</v>
      </c>
      <c r="D1229" s="518" t="s">
        <v>21304</v>
      </c>
      <c r="E1229" s="519" t="s">
        <v>144</v>
      </c>
      <c r="F1229" s="518" t="s">
        <v>144</v>
      </c>
      <c r="G1229" s="518" t="s">
        <v>22059</v>
      </c>
      <c r="H1229" s="518" t="s">
        <v>6562</v>
      </c>
      <c r="I1229" s="518" t="s">
        <v>5986</v>
      </c>
      <c r="J1229" s="518" t="s">
        <v>5432</v>
      </c>
      <c r="K1229" s="519" t="s">
        <v>32350</v>
      </c>
      <c r="L1229" s="518" t="s">
        <v>5433</v>
      </c>
    </row>
    <row r="1230" spans="1:12" ht="15.75">
      <c r="A1230" s="518" t="s">
        <v>5685</v>
      </c>
      <c r="B1230" s="518" t="s">
        <v>5686</v>
      </c>
      <c r="C1230" s="518" t="s">
        <v>5984</v>
      </c>
      <c r="D1230" s="518" t="s">
        <v>21304</v>
      </c>
      <c r="E1230" s="519" t="s">
        <v>144</v>
      </c>
      <c r="F1230" s="518" t="s">
        <v>144</v>
      </c>
      <c r="G1230" s="518" t="s">
        <v>22060</v>
      </c>
      <c r="H1230" s="518" t="s">
        <v>6563</v>
      </c>
      <c r="I1230" s="518" t="s">
        <v>5986</v>
      </c>
      <c r="J1230" s="518" t="s">
        <v>5432</v>
      </c>
      <c r="K1230" s="519" t="s">
        <v>32351</v>
      </c>
      <c r="L1230" s="518" t="s">
        <v>5433</v>
      </c>
    </row>
    <row r="1231" spans="1:12" ht="15.75">
      <c r="A1231" s="518" t="s">
        <v>5685</v>
      </c>
      <c r="B1231" s="518" t="s">
        <v>5686</v>
      </c>
      <c r="C1231" s="518" t="s">
        <v>5984</v>
      </c>
      <c r="D1231" s="518" t="s">
        <v>21304</v>
      </c>
      <c r="E1231" s="519" t="s">
        <v>144</v>
      </c>
      <c r="F1231" s="518" t="s">
        <v>144</v>
      </c>
      <c r="G1231" s="518" t="s">
        <v>22061</v>
      </c>
      <c r="H1231" s="518" t="s">
        <v>6564</v>
      </c>
      <c r="I1231" s="518" t="s">
        <v>5986</v>
      </c>
      <c r="J1231" s="518" t="s">
        <v>5884</v>
      </c>
      <c r="K1231" s="519" t="s">
        <v>12646</v>
      </c>
      <c r="L1231" s="518" t="s">
        <v>5433</v>
      </c>
    </row>
    <row r="1232" spans="1:12" ht="15.75">
      <c r="A1232" s="518" t="s">
        <v>5685</v>
      </c>
      <c r="B1232" s="518" t="s">
        <v>5686</v>
      </c>
      <c r="C1232" s="518" t="s">
        <v>5984</v>
      </c>
      <c r="D1232" s="518" t="s">
        <v>21304</v>
      </c>
      <c r="E1232" s="519" t="s">
        <v>144</v>
      </c>
      <c r="F1232" s="518" t="s">
        <v>144</v>
      </c>
      <c r="G1232" s="518" t="s">
        <v>22062</v>
      </c>
      <c r="H1232" s="518" t="s">
        <v>6565</v>
      </c>
      <c r="I1232" s="518" t="s">
        <v>5986</v>
      </c>
      <c r="J1232" s="518" t="s">
        <v>5884</v>
      </c>
      <c r="K1232" s="519" t="s">
        <v>21798</v>
      </c>
      <c r="L1232" s="518" t="s">
        <v>5433</v>
      </c>
    </row>
    <row r="1233" spans="1:12" ht="15.75">
      <c r="A1233" s="518" t="s">
        <v>5685</v>
      </c>
      <c r="B1233" s="518" t="s">
        <v>5686</v>
      </c>
      <c r="C1233" s="518" t="s">
        <v>5984</v>
      </c>
      <c r="D1233" s="518" t="s">
        <v>21304</v>
      </c>
      <c r="E1233" s="519" t="s">
        <v>144</v>
      </c>
      <c r="F1233" s="518" t="s">
        <v>144</v>
      </c>
      <c r="G1233" s="518" t="s">
        <v>22063</v>
      </c>
      <c r="H1233" s="518" t="s">
        <v>6566</v>
      </c>
      <c r="I1233" s="518" t="s">
        <v>5986</v>
      </c>
      <c r="J1233" s="518" t="s">
        <v>5884</v>
      </c>
      <c r="K1233" s="519" t="s">
        <v>21729</v>
      </c>
      <c r="L1233" s="518" t="s">
        <v>5433</v>
      </c>
    </row>
    <row r="1234" spans="1:12" ht="15.75">
      <c r="A1234" s="518" t="s">
        <v>5685</v>
      </c>
      <c r="B1234" s="518" t="s">
        <v>5686</v>
      </c>
      <c r="C1234" s="518" t="s">
        <v>5984</v>
      </c>
      <c r="D1234" s="518" t="s">
        <v>21304</v>
      </c>
      <c r="E1234" s="519" t="s">
        <v>144</v>
      </c>
      <c r="F1234" s="518" t="s">
        <v>144</v>
      </c>
      <c r="G1234" s="518" t="s">
        <v>22064</v>
      </c>
      <c r="H1234" s="518" t="s">
        <v>6567</v>
      </c>
      <c r="I1234" s="518" t="s">
        <v>5986</v>
      </c>
      <c r="J1234" s="518" t="s">
        <v>5503</v>
      </c>
      <c r="K1234" s="519" t="s">
        <v>22065</v>
      </c>
      <c r="L1234" s="518" t="s">
        <v>5433</v>
      </c>
    </row>
    <row r="1235" spans="1:12" ht="15.75">
      <c r="A1235" s="518" t="s">
        <v>5685</v>
      </c>
      <c r="B1235" s="518" t="s">
        <v>5686</v>
      </c>
      <c r="C1235" s="518" t="s">
        <v>5984</v>
      </c>
      <c r="D1235" s="518" t="s">
        <v>21304</v>
      </c>
      <c r="E1235" s="519" t="s">
        <v>144</v>
      </c>
      <c r="F1235" s="518" t="s">
        <v>144</v>
      </c>
      <c r="G1235" s="518" t="s">
        <v>22066</v>
      </c>
      <c r="H1235" s="518" t="s">
        <v>6568</v>
      </c>
      <c r="I1235" s="518" t="s">
        <v>5986</v>
      </c>
      <c r="J1235" s="518" t="s">
        <v>5432</v>
      </c>
      <c r="K1235" s="519" t="s">
        <v>17731</v>
      </c>
      <c r="L1235" s="518" t="s">
        <v>5433</v>
      </c>
    </row>
    <row r="1236" spans="1:12" ht="15.75">
      <c r="A1236" s="518" t="s">
        <v>5685</v>
      </c>
      <c r="B1236" s="518" t="s">
        <v>5686</v>
      </c>
      <c r="C1236" s="518" t="s">
        <v>5984</v>
      </c>
      <c r="D1236" s="518" t="s">
        <v>21304</v>
      </c>
      <c r="E1236" s="519" t="s">
        <v>144</v>
      </c>
      <c r="F1236" s="518" t="s">
        <v>144</v>
      </c>
      <c r="G1236" s="518" t="s">
        <v>22067</v>
      </c>
      <c r="H1236" s="518" t="s">
        <v>6569</v>
      </c>
      <c r="I1236" s="518" t="s">
        <v>5986</v>
      </c>
      <c r="J1236" s="518" t="s">
        <v>5432</v>
      </c>
      <c r="K1236" s="519" t="s">
        <v>15968</v>
      </c>
      <c r="L1236" s="518" t="s">
        <v>5433</v>
      </c>
    </row>
    <row r="1237" spans="1:12" ht="15.75">
      <c r="A1237" s="518" t="s">
        <v>5685</v>
      </c>
      <c r="B1237" s="518" t="s">
        <v>5686</v>
      </c>
      <c r="C1237" s="518" t="s">
        <v>5984</v>
      </c>
      <c r="D1237" s="518" t="s">
        <v>21304</v>
      </c>
      <c r="E1237" s="519" t="s">
        <v>144</v>
      </c>
      <c r="F1237" s="518" t="s">
        <v>144</v>
      </c>
      <c r="G1237" s="518" t="s">
        <v>22068</v>
      </c>
      <c r="H1237" s="518" t="s">
        <v>6570</v>
      </c>
      <c r="I1237" s="518" t="s">
        <v>5986</v>
      </c>
      <c r="J1237" s="518" t="s">
        <v>5432</v>
      </c>
      <c r="K1237" s="519" t="s">
        <v>13567</v>
      </c>
      <c r="L1237" s="518" t="s">
        <v>5433</v>
      </c>
    </row>
    <row r="1238" spans="1:12" ht="15.75">
      <c r="A1238" s="518" t="s">
        <v>5685</v>
      </c>
      <c r="B1238" s="518" t="s">
        <v>5686</v>
      </c>
      <c r="C1238" s="518" t="s">
        <v>5984</v>
      </c>
      <c r="D1238" s="518" t="s">
        <v>21304</v>
      </c>
      <c r="E1238" s="519" t="s">
        <v>144</v>
      </c>
      <c r="F1238" s="518" t="s">
        <v>144</v>
      </c>
      <c r="G1238" s="518" t="s">
        <v>22069</v>
      </c>
      <c r="H1238" s="518" t="s">
        <v>6571</v>
      </c>
      <c r="I1238" s="518" t="s">
        <v>5986</v>
      </c>
      <c r="J1238" s="518" t="s">
        <v>5503</v>
      </c>
      <c r="K1238" s="519" t="s">
        <v>22070</v>
      </c>
      <c r="L1238" s="518" t="s">
        <v>5433</v>
      </c>
    </row>
    <row r="1239" spans="1:12" ht="15.75">
      <c r="A1239" s="518" t="s">
        <v>5685</v>
      </c>
      <c r="B1239" s="518" t="s">
        <v>5686</v>
      </c>
      <c r="C1239" s="518" t="s">
        <v>5984</v>
      </c>
      <c r="D1239" s="518" t="s">
        <v>21304</v>
      </c>
      <c r="E1239" s="519" t="s">
        <v>144</v>
      </c>
      <c r="F1239" s="518" t="s">
        <v>144</v>
      </c>
      <c r="G1239" s="518" t="s">
        <v>22071</v>
      </c>
      <c r="H1239" s="518" t="s">
        <v>6572</v>
      </c>
      <c r="I1239" s="518" t="s">
        <v>5986</v>
      </c>
      <c r="J1239" s="518" t="s">
        <v>5432</v>
      </c>
      <c r="K1239" s="519" t="s">
        <v>22072</v>
      </c>
      <c r="L1239" s="518" t="s">
        <v>5433</v>
      </c>
    </row>
    <row r="1240" spans="1:12" ht="15.75">
      <c r="A1240" s="518" t="s">
        <v>5685</v>
      </c>
      <c r="B1240" s="518" t="s">
        <v>5686</v>
      </c>
      <c r="C1240" s="518" t="s">
        <v>5984</v>
      </c>
      <c r="D1240" s="518" t="s">
        <v>21304</v>
      </c>
      <c r="E1240" s="519" t="s">
        <v>144</v>
      </c>
      <c r="F1240" s="518" t="s">
        <v>144</v>
      </c>
      <c r="G1240" s="518" t="s">
        <v>22073</v>
      </c>
      <c r="H1240" s="518" t="s">
        <v>6573</v>
      </c>
      <c r="I1240" s="518" t="s">
        <v>5986</v>
      </c>
      <c r="J1240" s="518" t="s">
        <v>5432</v>
      </c>
      <c r="K1240" s="519" t="s">
        <v>22074</v>
      </c>
      <c r="L1240" s="518" t="s">
        <v>5433</v>
      </c>
    </row>
    <row r="1241" spans="1:12" ht="15.75">
      <c r="A1241" s="518" t="s">
        <v>5685</v>
      </c>
      <c r="B1241" s="518" t="s">
        <v>5686</v>
      </c>
      <c r="C1241" s="518" t="s">
        <v>5984</v>
      </c>
      <c r="D1241" s="518" t="s">
        <v>21304</v>
      </c>
      <c r="E1241" s="519" t="s">
        <v>144</v>
      </c>
      <c r="F1241" s="518" t="s">
        <v>144</v>
      </c>
      <c r="G1241" s="518" t="s">
        <v>22075</v>
      </c>
      <c r="H1241" s="518" t="s">
        <v>6574</v>
      </c>
      <c r="I1241" s="518" t="s">
        <v>5986</v>
      </c>
      <c r="J1241" s="518" t="s">
        <v>5432</v>
      </c>
      <c r="K1241" s="519" t="s">
        <v>22076</v>
      </c>
      <c r="L1241" s="518" t="s">
        <v>5433</v>
      </c>
    </row>
    <row r="1242" spans="1:12" ht="15.75">
      <c r="A1242" s="518" t="s">
        <v>5685</v>
      </c>
      <c r="B1242" s="518" t="s">
        <v>5686</v>
      </c>
      <c r="C1242" s="518" t="s">
        <v>5984</v>
      </c>
      <c r="D1242" s="518" t="s">
        <v>21304</v>
      </c>
      <c r="E1242" s="519" t="s">
        <v>144</v>
      </c>
      <c r="F1242" s="518" t="s">
        <v>144</v>
      </c>
      <c r="G1242" s="518" t="s">
        <v>22077</v>
      </c>
      <c r="H1242" s="518" t="s">
        <v>6575</v>
      </c>
      <c r="I1242" s="518" t="s">
        <v>5986</v>
      </c>
      <c r="J1242" s="518" t="s">
        <v>5503</v>
      </c>
      <c r="K1242" s="519" t="s">
        <v>22078</v>
      </c>
      <c r="L1242" s="518" t="s">
        <v>5433</v>
      </c>
    </row>
    <row r="1243" spans="1:12" ht="15.75">
      <c r="A1243" s="518" t="s">
        <v>5685</v>
      </c>
      <c r="B1243" s="518" t="s">
        <v>5686</v>
      </c>
      <c r="C1243" s="518" t="s">
        <v>5984</v>
      </c>
      <c r="D1243" s="518" t="s">
        <v>21304</v>
      </c>
      <c r="E1243" s="519" t="s">
        <v>144</v>
      </c>
      <c r="F1243" s="518" t="s">
        <v>144</v>
      </c>
      <c r="G1243" s="518" t="s">
        <v>22079</v>
      </c>
      <c r="H1243" s="518" t="s">
        <v>6576</v>
      </c>
      <c r="I1243" s="518" t="s">
        <v>5986</v>
      </c>
      <c r="J1243" s="518" t="s">
        <v>5432</v>
      </c>
      <c r="K1243" s="519" t="s">
        <v>22080</v>
      </c>
      <c r="L1243" s="518" t="s">
        <v>5433</v>
      </c>
    </row>
    <row r="1244" spans="1:12" ht="15.75">
      <c r="A1244" s="518" t="s">
        <v>5685</v>
      </c>
      <c r="B1244" s="518" t="s">
        <v>5686</v>
      </c>
      <c r="C1244" s="518" t="s">
        <v>5984</v>
      </c>
      <c r="D1244" s="518" t="s">
        <v>21304</v>
      </c>
      <c r="E1244" s="519" t="s">
        <v>144</v>
      </c>
      <c r="F1244" s="518" t="s">
        <v>144</v>
      </c>
      <c r="G1244" s="518" t="s">
        <v>22081</v>
      </c>
      <c r="H1244" s="518" t="s">
        <v>6577</v>
      </c>
      <c r="I1244" s="518" t="s">
        <v>5986</v>
      </c>
      <c r="J1244" s="518" t="s">
        <v>5432</v>
      </c>
      <c r="K1244" s="519" t="s">
        <v>22082</v>
      </c>
      <c r="L1244" s="518" t="s">
        <v>5433</v>
      </c>
    </row>
    <row r="1245" spans="1:12" ht="15.75">
      <c r="A1245" s="518" t="s">
        <v>5685</v>
      </c>
      <c r="B1245" s="518" t="s">
        <v>5686</v>
      </c>
      <c r="C1245" s="518" t="s">
        <v>5984</v>
      </c>
      <c r="D1245" s="518" t="s">
        <v>21304</v>
      </c>
      <c r="E1245" s="519" t="s">
        <v>144</v>
      </c>
      <c r="F1245" s="518" t="s">
        <v>144</v>
      </c>
      <c r="G1245" s="518" t="s">
        <v>22083</v>
      </c>
      <c r="H1245" s="518" t="s">
        <v>6578</v>
      </c>
      <c r="I1245" s="518" t="s">
        <v>5986</v>
      </c>
      <c r="J1245" s="518" t="s">
        <v>5432</v>
      </c>
      <c r="K1245" s="519" t="s">
        <v>22084</v>
      </c>
      <c r="L1245" s="518" t="s">
        <v>5433</v>
      </c>
    </row>
    <row r="1246" spans="1:12" ht="15.75">
      <c r="A1246" s="518" t="s">
        <v>5685</v>
      </c>
      <c r="B1246" s="518" t="s">
        <v>5686</v>
      </c>
      <c r="C1246" s="518" t="s">
        <v>5984</v>
      </c>
      <c r="D1246" s="518" t="s">
        <v>21304</v>
      </c>
      <c r="E1246" s="519" t="s">
        <v>144</v>
      </c>
      <c r="F1246" s="518" t="s">
        <v>144</v>
      </c>
      <c r="G1246" s="518" t="s">
        <v>22085</v>
      </c>
      <c r="H1246" s="518" t="s">
        <v>6579</v>
      </c>
      <c r="I1246" s="518" t="s">
        <v>5986</v>
      </c>
      <c r="J1246" s="518" t="s">
        <v>5503</v>
      </c>
      <c r="K1246" s="519" t="s">
        <v>22086</v>
      </c>
      <c r="L1246" s="518" t="s">
        <v>5433</v>
      </c>
    </row>
    <row r="1247" spans="1:12" ht="15.75">
      <c r="A1247" s="518" t="s">
        <v>5685</v>
      </c>
      <c r="B1247" s="518" t="s">
        <v>5686</v>
      </c>
      <c r="C1247" s="518" t="s">
        <v>5984</v>
      </c>
      <c r="D1247" s="518" t="s">
        <v>21304</v>
      </c>
      <c r="E1247" s="519" t="s">
        <v>144</v>
      </c>
      <c r="F1247" s="518" t="s">
        <v>144</v>
      </c>
      <c r="G1247" s="518" t="s">
        <v>22087</v>
      </c>
      <c r="H1247" s="518" t="s">
        <v>6580</v>
      </c>
      <c r="I1247" s="518" t="s">
        <v>5986</v>
      </c>
      <c r="J1247" s="518" t="s">
        <v>5884</v>
      </c>
      <c r="K1247" s="519" t="s">
        <v>21964</v>
      </c>
      <c r="L1247" s="518" t="s">
        <v>5433</v>
      </c>
    </row>
    <row r="1248" spans="1:12" ht="15.75">
      <c r="A1248" s="518" t="s">
        <v>5685</v>
      </c>
      <c r="B1248" s="518" t="s">
        <v>5686</v>
      </c>
      <c r="C1248" s="518" t="s">
        <v>5984</v>
      </c>
      <c r="D1248" s="518" t="s">
        <v>21304</v>
      </c>
      <c r="E1248" s="519" t="s">
        <v>144</v>
      </c>
      <c r="F1248" s="518" t="s">
        <v>144</v>
      </c>
      <c r="G1248" s="518" t="s">
        <v>22088</v>
      </c>
      <c r="H1248" s="518" t="s">
        <v>6581</v>
      </c>
      <c r="I1248" s="518" t="s">
        <v>5986</v>
      </c>
      <c r="J1248" s="518" t="s">
        <v>5884</v>
      </c>
      <c r="K1248" s="519" t="s">
        <v>21729</v>
      </c>
      <c r="L1248" s="518" t="s">
        <v>5433</v>
      </c>
    </row>
    <row r="1249" spans="1:12" ht="15.75">
      <c r="A1249" s="518" t="s">
        <v>5685</v>
      </c>
      <c r="B1249" s="518" t="s">
        <v>5686</v>
      </c>
      <c r="C1249" s="518" t="s">
        <v>5984</v>
      </c>
      <c r="D1249" s="518" t="s">
        <v>21304</v>
      </c>
      <c r="E1249" s="519" t="s">
        <v>144</v>
      </c>
      <c r="F1249" s="518" t="s">
        <v>144</v>
      </c>
      <c r="G1249" s="518" t="s">
        <v>22089</v>
      </c>
      <c r="H1249" s="518" t="s">
        <v>6582</v>
      </c>
      <c r="I1249" s="518" t="s">
        <v>5986</v>
      </c>
      <c r="J1249" s="518" t="s">
        <v>5884</v>
      </c>
      <c r="K1249" s="519" t="s">
        <v>21734</v>
      </c>
      <c r="L1249" s="518" t="s">
        <v>5433</v>
      </c>
    </row>
    <row r="1250" spans="1:12" ht="15.75">
      <c r="A1250" s="518" t="s">
        <v>5685</v>
      </c>
      <c r="B1250" s="518" t="s">
        <v>5686</v>
      </c>
      <c r="C1250" s="518" t="s">
        <v>5984</v>
      </c>
      <c r="D1250" s="518" t="s">
        <v>21304</v>
      </c>
      <c r="E1250" s="519" t="s">
        <v>144</v>
      </c>
      <c r="F1250" s="518" t="s">
        <v>144</v>
      </c>
      <c r="G1250" s="518" t="s">
        <v>22090</v>
      </c>
      <c r="H1250" s="518" t="s">
        <v>6583</v>
      </c>
      <c r="I1250" s="518" t="s">
        <v>5986</v>
      </c>
      <c r="J1250" s="518" t="s">
        <v>5503</v>
      </c>
      <c r="K1250" s="519" t="s">
        <v>13740</v>
      </c>
      <c r="L1250" s="518" t="s">
        <v>5433</v>
      </c>
    </row>
    <row r="1251" spans="1:12" ht="15.75">
      <c r="A1251" s="518" t="s">
        <v>5685</v>
      </c>
      <c r="B1251" s="518" t="s">
        <v>5686</v>
      </c>
      <c r="C1251" s="518" t="s">
        <v>5984</v>
      </c>
      <c r="D1251" s="518" t="s">
        <v>21304</v>
      </c>
      <c r="E1251" s="519" t="s">
        <v>144</v>
      </c>
      <c r="F1251" s="518" t="s">
        <v>144</v>
      </c>
      <c r="G1251" s="518" t="s">
        <v>22091</v>
      </c>
      <c r="H1251" s="518" t="s">
        <v>22092</v>
      </c>
      <c r="I1251" s="518" t="s">
        <v>5986</v>
      </c>
      <c r="J1251" s="518" t="s">
        <v>5884</v>
      </c>
      <c r="K1251" s="519" t="s">
        <v>13601</v>
      </c>
      <c r="L1251" s="518" t="s">
        <v>5433</v>
      </c>
    </row>
    <row r="1252" spans="1:12" ht="15.75">
      <c r="A1252" s="518" t="s">
        <v>5685</v>
      </c>
      <c r="B1252" s="518" t="s">
        <v>5686</v>
      </c>
      <c r="C1252" s="518" t="s">
        <v>5984</v>
      </c>
      <c r="D1252" s="518" t="s">
        <v>21304</v>
      </c>
      <c r="E1252" s="519" t="s">
        <v>144</v>
      </c>
      <c r="F1252" s="518" t="s">
        <v>144</v>
      </c>
      <c r="G1252" s="518" t="s">
        <v>22094</v>
      </c>
      <c r="H1252" s="518" t="s">
        <v>22095</v>
      </c>
      <c r="I1252" s="518" t="s">
        <v>5986</v>
      </c>
      <c r="J1252" s="518" t="s">
        <v>5503</v>
      </c>
      <c r="K1252" s="519" t="s">
        <v>13642</v>
      </c>
      <c r="L1252" s="518" t="s">
        <v>5433</v>
      </c>
    </row>
    <row r="1253" spans="1:12" ht="15.75">
      <c r="A1253" s="518" t="s">
        <v>5685</v>
      </c>
      <c r="B1253" s="518" t="s">
        <v>5686</v>
      </c>
      <c r="C1253" s="518" t="s">
        <v>5984</v>
      </c>
      <c r="D1253" s="518" t="s">
        <v>21304</v>
      </c>
      <c r="E1253" s="519" t="s">
        <v>144</v>
      </c>
      <c r="F1253" s="518" t="s">
        <v>144</v>
      </c>
      <c r="G1253" s="518" t="s">
        <v>22096</v>
      </c>
      <c r="H1253" s="518" t="s">
        <v>22097</v>
      </c>
      <c r="I1253" s="518" t="s">
        <v>5986</v>
      </c>
      <c r="J1253" s="518" t="s">
        <v>5503</v>
      </c>
      <c r="K1253" s="519" t="s">
        <v>16450</v>
      </c>
      <c r="L1253" s="518" t="s">
        <v>5433</v>
      </c>
    </row>
    <row r="1254" spans="1:12" ht="15.75">
      <c r="A1254" s="518" t="s">
        <v>5685</v>
      </c>
      <c r="B1254" s="518" t="s">
        <v>5686</v>
      </c>
      <c r="C1254" s="518" t="s">
        <v>5984</v>
      </c>
      <c r="D1254" s="518" t="s">
        <v>21304</v>
      </c>
      <c r="E1254" s="519" t="s">
        <v>144</v>
      </c>
      <c r="F1254" s="518" t="s">
        <v>144</v>
      </c>
      <c r="G1254" s="518" t="s">
        <v>22098</v>
      </c>
      <c r="H1254" s="518" t="s">
        <v>22099</v>
      </c>
      <c r="I1254" s="518" t="s">
        <v>5986</v>
      </c>
      <c r="J1254" s="518" t="s">
        <v>5503</v>
      </c>
      <c r="K1254" s="519" t="s">
        <v>22100</v>
      </c>
      <c r="L1254" s="518" t="s">
        <v>5433</v>
      </c>
    </row>
    <row r="1255" spans="1:12" ht="15.75">
      <c r="A1255" s="518" t="s">
        <v>5685</v>
      </c>
      <c r="B1255" s="518" t="s">
        <v>5686</v>
      </c>
      <c r="C1255" s="518" t="s">
        <v>5984</v>
      </c>
      <c r="D1255" s="518" t="s">
        <v>21304</v>
      </c>
      <c r="E1255" s="519" t="s">
        <v>144</v>
      </c>
      <c r="F1255" s="518" t="s">
        <v>144</v>
      </c>
      <c r="G1255" s="518" t="s">
        <v>22101</v>
      </c>
      <c r="H1255" s="518" t="s">
        <v>22102</v>
      </c>
      <c r="I1255" s="518" t="s">
        <v>5986</v>
      </c>
      <c r="J1255" s="518" t="s">
        <v>5884</v>
      </c>
      <c r="K1255" s="519" t="s">
        <v>32352</v>
      </c>
      <c r="L1255" s="518" t="s">
        <v>5433</v>
      </c>
    </row>
    <row r="1256" spans="1:12" ht="15.75">
      <c r="A1256" s="518" t="s">
        <v>5685</v>
      </c>
      <c r="B1256" s="518" t="s">
        <v>5686</v>
      </c>
      <c r="C1256" s="518" t="s">
        <v>5984</v>
      </c>
      <c r="D1256" s="518" t="s">
        <v>21304</v>
      </c>
      <c r="E1256" s="519" t="s">
        <v>144</v>
      </c>
      <c r="F1256" s="518" t="s">
        <v>144</v>
      </c>
      <c r="G1256" s="518" t="s">
        <v>22103</v>
      </c>
      <c r="H1256" s="518" t="s">
        <v>22104</v>
      </c>
      <c r="I1256" s="518" t="s">
        <v>5986</v>
      </c>
      <c r="J1256" s="518" t="s">
        <v>5884</v>
      </c>
      <c r="K1256" s="519" t="s">
        <v>32353</v>
      </c>
      <c r="L1256" s="518" t="s">
        <v>5433</v>
      </c>
    </row>
    <row r="1257" spans="1:12" ht="15.75">
      <c r="A1257" s="518" t="s">
        <v>5685</v>
      </c>
      <c r="B1257" s="518" t="s">
        <v>5686</v>
      </c>
      <c r="C1257" s="518" t="s">
        <v>5984</v>
      </c>
      <c r="D1257" s="518" t="s">
        <v>21304</v>
      </c>
      <c r="E1257" s="519" t="s">
        <v>144</v>
      </c>
      <c r="F1257" s="518" t="s">
        <v>144</v>
      </c>
      <c r="G1257" s="518" t="s">
        <v>22105</v>
      </c>
      <c r="H1257" s="518" t="s">
        <v>22106</v>
      </c>
      <c r="I1257" s="518" t="s">
        <v>5986</v>
      </c>
      <c r="J1257" s="518" t="s">
        <v>5884</v>
      </c>
      <c r="K1257" s="519" t="s">
        <v>32353</v>
      </c>
      <c r="L1257" s="518" t="s">
        <v>5433</v>
      </c>
    </row>
    <row r="1258" spans="1:12" ht="15.75">
      <c r="A1258" s="518" t="s">
        <v>5685</v>
      </c>
      <c r="B1258" s="518" t="s">
        <v>5686</v>
      </c>
      <c r="C1258" s="518" t="s">
        <v>5984</v>
      </c>
      <c r="D1258" s="518" t="s">
        <v>21304</v>
      </c>
      <c r="E1258" s="519" t="s">
        <v>144</v>
      </c>
      <c r="F1258" s="518" t="s">
        <v>144</v>
      </c>
      <c r="G1258" s="518" t="s">
        <v>22107</v>
      </c>
      <c r="H1258" s="518" t="s">
        <v>22108</v>
      </c>
      <c r="I1258" s="518" t="s">
        <v>5986</v>
      </c>
      <c r="J1258" s="518" t="s">
        <v>5503</v>
      </c>
      <c r="K1258" s="519" t="s">
        <v>17176</v>
      </c>
      <c r="L1258" s="518" t="s">
        <v>5433</v>
      </c>
    </row>
    <row r="1259" spans="1:12" ht="15.75">
      <c r="A1259" s="518" t="s">
        <v>5685</v>
      </c>
      <c r="B1259" s="518" t="s">
        <v>5686</v>
      </c>
      <c r="C1259" s="518" t="s">
        <v>5984</v>
      </c>
      <c r="D1259" s="518" t="s">
        <v>21304</v>
      </c>
      <c r="E1259" s="519" t="s">
        <v>144</v>
      </c>
      <c r="F1259" s="518" t="s">
        <v>144</v>
      </c>
      <c r="G1259" s="518" t="s">
        <v>22109</v>
      </c>
      <c r="H1259" s="518" t="s">
        <v>22110</v>
      </c>
      <c r="I1259" s="518" t="s">
        <v>5986</v>
      </c>
      <c r="J1259" s="518" t="s">
        <v>5503</v>
      </c>
      <c r="K1259" s="519" t="s">
        <v>21971</v>
      </c>
      <c r="L1259" s="518" t="s">
        <v>5433</v>
      </c>
    </row>
    <row r="1260" spans="1:12" ht="15.75">
      <c r="A1260" s="518" t="s">
        <v>5685</v>
      </c>
      <c r="B1260" s="518" t="s">
        <v>5686</v>
      </c>
      <c r="C1260" s="518" t="s">
        <v>5984</v>
      </c>
      <c r="D1260" s="518" t="s">
        <v>21304</v>
      </c>
      <c r="E1260" s="519" t="s">
        <v>144</v>
      </c>
      <c r="F1260" s="518" t="s">
        <v>144</v>
      </c>
      <c r="G1260" s="518" t="s">
        <v>22111</v>
      </c>
      <c r="H1260" s="518" t="s">
        <v>22112</v>
      </c>
      <c r="I1260" s="518" t="s">
        <v>5986</v>
      </c>
      <c r="J1260" s="518" t="s">
        <v>5884</v>
      </c>
      <c r="K1260" s="519" t="s">
        <v>32319</v>
      </c>
      <c r="L1260" s="518" t="s">
        <v>5433</v>
      </c>
    </row>
    <row r="1261" spans="1:12" ht="15.75">
      <c r="A1261" s="518" t="s">
        <v>5685</v>
      </c>
      <c r="B1261" s="518" t="s">
        <v>5686</v>
      </c>
      <c r="C1261" s="518" t="s">
        <v>5984</v>
      </c>
      <c r="D1261" s="518" t="s">
        <v>21304</v>
      </c>
      <c r="E1261" s="519" t="s">
        <v>144</v>
      </c>
      <c r="F1261" s="518" t="s">
        <v>144</v>
      </c>
      <c r="G1261" s="518" t="s">
        <v>22113</v>
      </c>
      <c r="H1261" s="518" t="s">
        <v>22114</v>
      </c>
      <c r="I1261" s="518" t="s">
        <v>5986</v>
      </c>
      <c r="J1261" s="518" t="s">
        <v>5884</v>
      </c>
      <c r="K1261" s="519" t="s">
        <v>32354</v>
      </c>
      <c r="L1261" s="518" t="s">
        <v>5433</v>
      </c>
    </row>
    <row r="1262" spans="1:12" ht="15.75">
      <c r="A1262" s="518" t="s">
        <v>5685</v>
      </c>
      <c r="B1262" s="518" t="s">
        <v>5686</v>
      </c>
      <c r="C1262" s="518" t="s">
        <v>5984</v>
      </c>
      <c r="D1262" s="518" t="s">
        <v>21304</v>
      </c>
      <c r="E1262" s="519" t="s">
        <v>144</v>
      </c>
      <c r="F1262" s="518" t="s">
        <v>144</v>
      </c>
      <c r="G1262" s="518" t="s">
        <v>22115</v>
      </c>
      <c r="H1262" s="518" t="s">
        <v>22116</v>
      </c>
      <c r="I1262" s="518" t="s">
        <v>5986</v>
      </c>
      <c r="J1262" s="518" t="s">
        <v>5503</v>
      </c>
      <c r="K1262" s="519" t="s">
        <v>22117</v>
      </c>
      <c r="L1262" s="518" t="s">
        <v>5433</v>
      </c>
    </row>
    <row r="1263" spans="1:12" ht="15.75">
      <c r="A1263" s="518" t="s">
        <v>5685</v>
      </c>
      <c r="B1263" s="518" t="s">
        <v>5686</v>
      </c>
      <c r="C1263" s="518" t="s">
        <v>5984</v>
      </c>
      <c r="D1263" s="518" t="s">
        <v>21304</v>
      </c>
      <c r="E1263" s="519" t="s">
        <v>144</v>
      </c>
      <c r="F1263" s="518" t="s">
        <v>144</v>
      </c>
      <c r="G1263" s="518" t="s">
        <v>22118</v>
      </c>
      <c r="H1263" s="518" t="s">
        <v>22119</v>
      </c>
      <c r="I1263" s="518" t="s">
        <v>5986</v>
      </c>
      <c r="J1263" s="518" t="s">
        <v>5503</v>
      </c>
      <c r="K1263" s="519" t="s">
        <v>22117</v>
      </c>
      <c r="L1263" s="518" t="s">
        <v>5433</v>
      </c>
    </row>
    <row r="1264" spans="1:12" ht="15.75">
      <c r="A1264" s="518" t="s">
        <v>5685</v>
      </c>
      <c r="B1264" s="518" t="s">
        <v>5686</v>
      </c>
      <c r="C1264" s="518" t="s">
        <v>5984</v>
      </c>
      <c r="D1264" s="518" t="s">
        <v>21304</v>
      </c>
      <c r="E1264" s="519" t="s">
        <v>144</v>
      </c>
      <c r="F1264" s="518" t="s">
        <v>144</v>
      </c>
      <c r="G1264" s="518" t="s">
        <v>22120</v>
      </c>
      <c r="H1264" s="518" t="s">
        <v>22121</v>
      </c>
      <c r="I1264" s="518" t="s">
        <v>5986</v>
      </c>
      <c r="J1264" s="518" t="s">
        <v>5884</v>
      </c>
      <c r="K1264" s="519" t="s">
        <v>32290</v>
      </c>
      <c r="L1264" s="518" t="s">
        <v>5433</v>
      </c>
    </row>
    <row r="1265" spans="1:12" ht="15.75">
      <c r="A1265" s="518" t="s">
        <v>5685</v>
      </c>
      <c r="B1265" s="518" t="s">
        <v>5686</v>
      </c>
      <c r="C1265" s="518" t="s">
        <v>5984</v>
      </c>
      <c r="D1265" s="518" t="s">
        <v>21304</v>
      </c>
      <c r="E1265" s="519" t="s">
        <v>144</v>
      </c>
      <c r="F1265" s="518" t="s">
        <v>144</v>
      </c>
      <c r="G1265" s="518" t="s">
        <v>22122</v>
      </c>
      <c r="H1265" s="518" t="s">
        <v>22123</v>
      </c>
      <c r="I1265" s="518" t="s">
        <v>5986</v>
      </c>
      <c r="J1265" s="518" t="s">
        <v>5884</v>
      </c>
      <c r="K1265" s="519" t="s">
        <v>18404</v>
      </c>
      <c r="L1265" s="518" t="s">
        <v>5433</v>
      </c>
    </row>
    <row r="1266" spans="1:12" ht="15.75">
      <c r="A1266" s="518" t="s">
        <v>5685</v>
      </c>
      <c r="B1266" s="518" t="s">
        <v>5686</v>
      </c>
      <c r="C1266" s="518" t="s">
        <v>5984</v>
      </c>
      <c r="D1266" s="518" t="s">
        <v>21304</v>
      </c>
      <c r="E1266" s="519" t="s">
        <v>144</v>
      </c>
      <c r="F1266" s="518" t="s">
        <v>144</v>
      </c>
      <c r="G1266" s="518" t="s">
        <v>22124</v>
      </c>
      <c r="H1266" s="518" t="s">
        <v>22125</v>
      </c>
      <c r="I1266" s="518" t="s">
        <v>5986</v>
      </c>
      <c r="J1266" s="518" t="s">
        <v>5503</v>
      </c>
      <c r="K1266" s="519" t="s">
        <v>13462</v>
      </c>
      <c r="L1266" s="518" t="s">
        <v>5433</v>
      </c>
    </row>
    <row r="1267" spans="1:12" ht="15.75">
      <c r="A1267" s="518" t="s">
        <v>5685</v>
      </c>
      <c r="B1267" s="518" t="s">
        <v>5686</v>
      </c>
      <c r="C1267" s="518" t="s">
        <v>5984</v>
      </c>
      <c r="D1267" s="518" t="s">
        <v>21304</v>
      </c>
      <c r="E1267" s="519" t="s">
        <v>144</v>
      </c>
      <c r="F1267" s="518" t="s">
        <v>144</v>
      </c>
      <c r="G1267" s="518" t="s">
        <v>22126</v>
      </c>
      <c r="H1267" s="518" t="s">
        <v>22127</v>
      </c>
      <c r="I1267" s="518" t="s">
        <v>5986</v>
      </c>
      <c r="J1267" s="518" t="s">
        <v>5503</v>
      </c>
      <c r="K1267" s="519" t="s">
        <v>21179</v>
      </c>
      <c r="L1267" s="518" t="s">
        <v>5433</v>
      </c>
    </row>
    <row r="1268" spans="1:12" ht="15.75">
      <c r="A1268" s="518" t="s">
        <v>5685</v>
      </c>
      <c r="B1268" s="518" t="s">
        <v>5686</v>
      </c>
      <c r="C1268" s="518" t="s">
        <v>5984</v>
      </c>
      <c r="D1268" s="518" t="s">
        <v>21304</v>
      </c>
      <c r="E1268" s="519" t="s">
        <v>144</v>
      </c>
      <c r="F1268" s="518" t="s">
        <v>144</v>
      </c>
      <c r="G1268" s="518" t="s">
        <v>22128</v>
      </c>
      <c r="H1268" s="518" t="s">
        <v>22129</v>
      </c>
      <c r="I1268" s="518" t="s">
        <v>5986</v>
      </c>
      <c r="J1268" s="518" t="s">
        <v>5503</v>
      </c>
      <c r="K1268" s="519" t="s">
        <v>21522</v>
      </c>
      <c r="L1268" s="518" t="s">
        <v>5433</v>
      </c>
    </row>
    <row r="1269" spans="1:12" ht="15.75">
      <c r="A1269" s="518" t="s">
        <v>5685</v>
      </c>
      <c r="B1269" s="518" t="s">
        <v>5686</v>
      </c>
      <c r="C1269" s="518" t="s">
        <v>5984</v>
      </c>
      <c r="D1269" s="518" t="s">
        <v>21304</v>
      </c>
      <c r="E1269" s="519" t="s">
        <v>144</v>
      </c>
      <c r="F1269" s="518" t="s">
        <v>144</v>
      </c>
      <c r="G1269" s="518" t="s">
        <v>22130</v>
      </c>
      <c r="H1269" s="518" t="s">
        <v>22131</v>
      </c>
      <c r="I1269" s="518" t="s">
        <v>5986</v>
      </c>
      <c r="J1269" s="518" t="s">
        <v>5503</v>
      </c>
      <c r="K1269" s="519" t="s">
        <v>21522</v>
      </c>
      <c r="L1269" s="518" t="s">
        <v>5433</v>
      </c>
    </row>
    <row r="1270" spans="1:12" ht="15.75">
      <c r="A1270" s="518" t="s">
        <v>5685</v>
      </c>
      <c r="B1270" s="518" t="s">
        <v>5686</v>
      </c>
      <c r="C1270" s="518" t="s">
        <v>5984</v>
      </c>
      <c r="D1270" s="518" t="s">
        <v>21304</v>
      </c>
      <c r="E1270" s="519" t="s">
        <v>144</v>
      </c>
      <c r="F1270" s="518" t="s">
        <v>144</v>
      </c>
      <c r="G1270" s="518" t="s">
        <v>22132</v>
      </c>
      <c r="H1270" s="518" t="s">
        <v>22133</v>
      </c>
      <c r="I1270" s="518" t="s">
        <v>5986</v>
      </c>
      <c r="J1270" s="518" t="s">
        <v>5503</v>
      </c>
      <c r="K1270" s="519" t="s">
        <v>13423</v>
      </c>
      <c r="L1270" s="518" t="s">
        <v>5433</v>
      </c>
    </row>
    <row r="1271" spans="1:12" ht="15.75">
      <c r="A1271" s="518" t="s">
        <v>5685</v>
      </c>
      <c r="B1271" s="518" t="s">
        <v>5686</v>
      </c>
      <c r="C1271" s="518" t="s">
        <v>5984</v>
      </c>
      <c r="D1271" s="518" t="s">
        <v>21304</v>
      </c>
      <c r="E1271" s="519" t="s">
        <v>144</v>
      </c>
      <c r="F1271" s="518" t="s">
        <v>144</v>
      </c>
      <c r="G1271" s="518" t="s">
        <v>22134</v>
      </c>
      <c r="H1271" s="518" t="s">
        <v>22135</v>
      </c>
      <c r="I1271" s="518" t="s">
        <v>5986</v>
      </c>
      <c r="J1271" s="518" t="s">
        <v>5503</v>
      </c>
      <c r="K1271" s="519" t="s">
        <v>15968</v>
      </c>
      <c r="L1271" s="518" t="s">
        <v>5433</v>
      </c>
    </row>
    <row r="1272" spans="1:12" ht="15.75">
      <c r="A1272" s="518" t="s">
        <v>5685</v>
      </c>
      <c r="B1272" s="518" t="s">
        <v>5686</v>
      </c>
      <c r="C1272" s="518" t="s">
        <v>5984</v>
      </c>
      <c r="D1272" s="518" t="s">
        <v>21304</v>
      </c>
      <c r="E1272" s="519" t="s">
        <v>144</v>
      </c>
      <c r="F1272" s="518" t="s">
        <v>144</v>
      </c>
      <c r="G1272" s="518" t="s">
        <v>22136</v>
      </c>
      <c r="H1272" s="518" t="s">
        <v>22137</v>
      </c>
      <c r="I1272" s="518" t="s">
        <v>5986</v>
      </c>
      <c r="J1272" s="518" t="s">
        <v>5503</v>
      </c>
      <c r="K1272" s="519" t="s">
        <v>21179</v>
      </c>
      <c r="L1272" s="518" t="s">
        <v>5433</v>
      </c>
    </row>
    <row r="1273" spans="1:12" ht="15.75">
      <c r="A1273" s="518" t="s">
        <v>5685</v>
      </c>
      <c r="B1273" s="518" t="s">
        <v>5686</v>
      </c>
      <c r="C1273" s="518" t="s">
        <v>5984</v>
      </c>
      <c r="D1273" s="518" t="s">
        <v>21304</v>
      </c>
      <c r="E1273" s="519" t="s">
        <v>144</v>
      </c>
      <c r="F1273" s="518" t="s">
        <v>144</v>
      </c>
      <c r="G1273" s="518" t="s">
        <v>22138</v>
      </c>
      <c r="H1273" s="518" t="s">
        <v>22139</v>
      </c>
      <c r="I1273" s="518" t="s">
        <v>5986</v>
      </c>
      <c r="J1273" s="518" t="s">
        <v>5884</v>
      </c>
      <c r="K1273" s="519" t="s">
        <v>32271</v>
      </c>
      <c r="L1273" s="518" t="s">
        <v>5433</v>
      </c>
    </row>
    <row r="1274" spans="1:12" ht="15.75">
      <c r="A1274" s="518" t="s">
        <v>5685</v>
      </c>
      <c r="B1274" s="518" t="s">
        <v>5686</v>
      </c>
      <c r="C1274" s="518" t="s">
        <v>5984</v>
      </c>
      <c r="D1274" s="518" t="s">
        <v>21304</v>
      </c>
      <c r="E1274" s="519" t="s">
        <v>144</v>
      </c>
      <c r="F1274" s="518" t="s">
        <v>144</v>
      </c>
      <c r="G1274" s="518" t="s">
        <v>22140</v>
      </c>
      <c r="H1274" s="518" t="s">
        <v>22141</v>
      </c>
      <c r="I1274" s="518" t="s">
        <v>5986</v>
      </c>
      <c r="J1274" s="518" t="s">
        <v>5884</v>
      </c>
      <c r="K1274" s="519" t="s">
        <v>32313</v>
      </c>
      <c r="L1274" s="518" t="s">
        <v>5433</v>
      </c>
    </row>
    <row r="1275" spans="1:12" ht="15.75">
      <c r="A1275" s="518" t="s">
        <v>5685</v>
      </c>
      <c r="B1275" s="518" t="s">
        <v>5686</v>
      </c>
      <c r="C1275" s="518" t="s">
        <v>5984</v>
      </c>
      <c r="D1275" s="518" t="s">
        <v>21304</v>
      </c>
      <c r="E1275" s="519" t="s">
        <v>144</v>
      </c>
      <c r="F1275" s="518" t="s">
        <v>144</v>
      </c>
      <c r="G1275" s="518" t="s">
        <v>22142</v>
      </c>
      <c r="H1275" s="518" t="s">
        <v>22143</v>
      </c>
      <c r="I1275" s="518" t="s">
        <v>5986</v>
      </c>
      <c r="J1275" s="518" t="s">
        <v>5503</v>
      </c>
      <c r="K1275" s="519" t="s">
        <v>22117</v>
      </c>
      <c r="L1275" s="518" t="s">
        <v>5433</v>
      </c>
    </row>
    <row r="1276" spans="1:12" ht="15.75">
      <c r="A1276" s="518" t="s">
        <v>5685</v>
      </c>
      <c r="B1276" s="518" t="s">
        <v>5686</v>
      </c>
      <c r="C1276" s="518" t="s">
        <v>5984</v>
      </c>
      <c r="D1276" s="518" t="s">
        <v>21304</v>
      </c>
      <c r="E1276" s="519" t="s">
        <v>144</v>
      </c>
      <c r="F1276" s="518" t="s">
        <v>144</v>
      </c>
      <c r="G1276" s="518" t="s">
        <v>22144</v>
      </c>
      <c r="H1276" s="518" t="s">
        <v>22145</v>
      </c>
      <c r="I1276" s="518" t="s">
        <v>5986</v>
      </c>
      <c r="J1276" s="518" t="s">
        <v>5884</v>
      </c>
      <c r="K1276" s="519" t="s">
        <v>19367</v>
      </c>
      <c r="L1276" s="518" t="s">
        <v>5433</v>
      </c>
    </row>
    <row r="1277" spans="1:12" ht="15.75">
      <c r="A1277" s="518" t="s">
        <v>5685</v>
      </c>
      <c r="B1277" s="518" t="s">
        <v>5686</v>
      </c>
      <c r="C1277" s="518" t="s">
        <v>5984</v>
      </c>
      <c r="D1277" s="518" t="s">
        <v>21304</v>
      </c>
      <c r="E1277" s="519" t="s">
        <v>144</v>
      </c>
      <c r="F1277" s="518" t="s">
        <v>144</v>
      </c>
      <c r="G1277" s="518" t="s">
        <v>22146</v>
      </c>
      <c r="H1277" s="518" t="s">
        <v>22147</v>
      </c>
      <c r="I1277" s="518" t="s">
        <v>5986</v>
      </c>
      <c r="J1277" s="518" t="s">
        <v>5503</v>
      </c>
      <c r="K1277" s="519" t="s">
        <v>12681</v>
      </c>
      <c r="L1277" s="518" t="s">
        <v>5433</v>
      </c>
    </row>
    <row r="1278" spans="1:12" ht="15.75">
      <c r="A1278" s="518" t="s">
        <v>5685</v>
      </c>
      <c r="B1278" s="518" t="s">
        <v>5686</v>
      </c>
      <c r="C1278" s="518" t="s">
        <v>5984</v>
      </c>
      <c r="D1278" s="518" t="s">
        <v>21304</v>
      </c>
      <c r="E1278" s="519" t="s">
        <v>144</v>
      </c>
      <c r="F1278" s="518" t="s">
        <v>144</v>
      </c>
      <c r="G1278" s="518" t="s">
        <v>22148</v>
      </c>
      <c r="H1278" s="518" t="s">
        <v>22149</v>
      </c>
      <c r="I1278" s="518" t="s">
        <v>5986</v>
      </c>
      <c r="J1278" s="518" t="s">
        <v>5503</v>
      </c>
      <c r="K1278" s="519" t="s">
        <v>14039</v>
      </c>
      <c r="L1278" s="518" t="s">
        <v>5433</v>
      </c>
    </row>
    <row r="1279" spans="1:12" ht="15.75">
      <c r="A1279" s="518" t="s">
        <v>5685</v>
      </c>
      <c r="B1279" s="518" t="s">
        <v>5686</v>
      </c>
      <c r="C1279" s="518" t="s">
        <v>5984</v>
      </c>
      <c r="D1279" s="518" t="s">
        <v>21304</v>
      </c>
      <c r="E1279" s="519" t="s">
        <v>144</v>
      </c>
      <c r="F1279" s="518" t="s">
        <v>144</v>
      </c>
      <c r="G1279" s="518" t="s">
        <v>22150</v>
      </c>
      <c r="H1279" s="518" t="s">
        <v>22151</v>
      </c>
      <c r="I1279" s="518" t="s">
        <v>5986</v>
      </c>
      <c r="J1279" s="518" t="s">
        <v>5503</v>
      </c>
      <c r="K1279" s="519" t="s">
        <v>17726</v>
      </c>
      <c r="L1279" s="518" t="s">
        <v>5433</v>
      </c>
    </row>
    <row r="1280" spans="1:12" ht="15.75">
      <c r="A1280" s="518" t="s">
        <v>5685</v>
      </c>
      <c r="B1280" s="518" t="s">
        <v>5686</v>
      </c>
      <c r="C1280" s="518" t="s">
        <v>5984</v>
      </c>
      <c r="D1280" s="518" t="s">
        <v>21304</v>
      </c>
      <c r="E1280" s="519" t="s">
        <v>144</v>
      </c>
      <c r="F1280" s="518" t="s">
        <v>144</v>
      </c>
      <c r="G1280" s="518" t="s">
        <v>22152</v>
      </c>
      <c r="H1280" s="518" t="s">
        <v>22153</v>
      </c>
      <c r="I1280" s="518" t="s">
        <v>5986</v>
      </c>
      <c r="J1280" s="518" t="s">
        <v>5503</v>
      </c>
      <c r="K1280" s="519" t="s">
        <v>13707</v>
      </c>
      <c r="L1280" s="518" t="s">
        <v>5433</v>
      </c>
    </row>
    <row r="1281" spans="1:12" ht="15.75">
      <c r="A1281" s="518" t="s">
        <v>5685</v>
      </c>
      <c r="B1281" s="518" t="s">
        <v>5686</v>
      </c>
      <c r="C1281" s="518" t="s">
        <v>5984</v>
      </c>
      <c r="D1281" s="518" t="s">
        <v>21304</v>
      </c>
      <c r="E1281" s="519" t="s">
        <v>144</v>
      </c>
      <c r="F1281" s="518" t="s">
        <v>144</v>
      </c>
      <c r="G1281" s="518" t="s">
        <v>22154</v>
      </c>
      <c r="H1281" s="518" t="s">
        <v>22155</v>
      </c>
      <c r="I1281" s="518" t="s">
        <v>5986</v>
      </c>
      <c r="J1281" s="518" t="s">
        <v>5503</v>
      </c>
      <c r="K1281" s="519" t="s">
        <v>22156</v>
      </c>
      <c r="L1281" s="518" t="s">
        <v>5433</v>
      </c>
    </row>
    <row r="1282" spans="1:12" ht="15.75">
      <c r="A1282" s="518" t="s">
        <v>5685</v>
      </c>
      <c r="B1282" s="518" t="s">
        <v>5686</v>
      </c>
      <c r="C1282" s="518" t="s">
        <v>5984</v>
      </c>
      <c r="D1282" s="518" t="s">
        <v>21304</v>
      </c>
      <c r="E1282" s="519" t="s">
        <v>144</v>
      </c>
      <c r="F1282" s="518" t="s">
        <v>144</v>
      </c>
      <c r="G1282" s="518" t="s">
        <v>22157</v>
      </c>
      <c r="H1282" s="518" t="s">
        <v>22158</v>
      </c>
      <c r="I1282" s="518" t="s">
        <v>5986</v>
      </c>
      <c r="J1282" s="518" t="s">
        <v>5884</v>
      </c>
      <c r="K1282" s="519" t="s">
        <v>23430</v>
      </c>
      <c r="L1282" s="518" t="s">
        <v>5433</v>
      </c>
    </row>
    <row r="1283" spans="1:12" ht="15.75">
      <c r="A1283" s="518" t="s">
        <v>5685</v>
      </c>
      <c r="B1283" s="518" t="s">
        <v>5686</v>
      </c>
      <c r="C1283" s="518" t="s">
        <v>5984</v>
      </c>
      <c r="D1283" s="518" t="s">
        <v>21304</v>
      </c>
      <c r="E1283" s="519" t="s">
        <v>144</v>
      </c>
      <c r="F1283" s="518" t="s">
        <v>144</v>
      </c>
      <c r="G1283" s="518" t="s">
        <v>22159</v>
      </c>
      <c r="H1283" s="518" t="s">
        <v>22160</v>
      </c>
      <c r="I1283" s="518" t="s">
        <v>5986</v>
      </c>
      <c r="J1283" s="518" t="s">
        <v>5884</v>
      </c>
      <c r="K1283" s="519" t="s">
        <v>27479</v>
      </c>
      <c r="L1283" s="518" t="s">
        <v>5433</v>
      </c>
    </row>
    <row r="1284" spans="1:12" ht="15.75">
      <c r="A1284" s="518" t="s">
        <v>5685</v>
      </c>
      <c r="B1284" s="518" t="s">
        <v>5686</v>
      </c>
      <c r="C1284" s="518" t="s">
        <v>5984</v>
      </c>
      <c r="D1284" s="518" t="s">
        <v>21304</v>
      </c>
      <c r="E1284" s="519" t="s">
        <v>144</v>
      </c>
      <c r="F1284" s="518" t="s">
        <v>144</v>
      </c>
      <c r="G1284" s="518" t="s">
        <v>22161</v>
      </c>
      <c r="H1284" s="518" t="s">
        <v>22162</v>
      </c>
      <c r="I1284" s="518" t="s">
        <v>5986</v>
      </c>
      <c r="J1284" s="518" t="s">
        <v>5884</v>
      </c>
      <c r="K1284" s="519" t="s">
        <v>17855</v>
      </c>
      <c r="L1284" s="518" t="s">
        <v>5433</v>
      </c>
    </row>
    <row r="1285" spans="1:12" ht="15.75">
      <c r="A1285" s="518" t="s">
        <v>5685</v>
      </c>
      <c r="B1285" s="518" t="s">
        <v>5686</v>
      </c>
      <c r="C1285" s="518" t="s">
        <v>5984</v>
      </c>
      <c r="D1285" s="518" t="s">
        <v>21304</v>
      </c>
      <c r="E1285" s="519" t="s">
        <v>144</v>
      </c>
      <c r="F1285" s="518" t="s">
        <v>144</v>
      </c>
      <c r="G1285" s="518" t="s">
        <v>22163</v>
      </c>
      <c r="H1285" s="518" t="s">
        <v>22164</v>
      </c>
      <c r="I1285" s="518" t="s">
        <v>5986</v>
      </c>
      <c r="J1285" s="518" t="s">
        <v>5503</v>
      </c>
      <c r="K1285" s="519" t="s">
        <v>13970</v>
      </c>
      <c r="L1285" s="518" t="s">
        <v>5433</v>
      </c>
    </row>
    <row r="1286" spans="1:12" ht="15.75">
      <c r="A1286" s="518" t="s">
        <v>5685</v>
      </c>
      <c r="B1286" s="518" t="s">
        <v>5686</v>
      </c>
      <c r="C1286" s="518" t="s">
        <v>5984</v>
      </c>
      <c r="D1286" s="518" t="s">
        <v>21304</v>
      </c>
      <c r="E1286" s="519" t="s">
        <v>144</v>
      </c>
      <c r="F1286" s="518" t="s">
        <v>144</v>
      </c>
      <c r="G1286" s="518" t="s">
        <v>22165</v>
      </c>
      <c r="H1286" s="518" t="s">
        <v>22166</v>
      </c>
      <c r="I1286" s="518" t="s">
        <v>5986</v>
      </c>
      <c r="J1286" s="518" t="s">
        <v>5884</v>
      </c>
      <c r="K1286" s="519" t="s">
        <v>32355</v>
      </c>
      <c r="L1286" s="518" t="s">
        <v>5433</v>
      </c>
    </row>
    <row r="1287" spans="1:12" ht="15.75">
      <c r="A1287" s="518" t="s">
        <v>5685</v>
      </c>
      <c r="B1287" s="518" t="s">
        <v>5686</v>
      </c>
      <c r="C1287" s="518" t="s">
        <v>5984</v>
      </c>
      <c r="D1287" s="518" t="s">
        <v>21304</v>
      </c>
      <c r="E1287" s="519" t="s">
        <v>144</v>
      </c>
      <c r="F1287" s="518" t="s">
        <v>144</v>
      </c>
      <c r="G1287" s="518" t="s">
        <v>22167</v>
      </c>
      <c r="H1287" s="518" t="s">
        <v>22168</v>
      </c>
      <c r="I1287" s="518" t="s">
        <v>5986</v>
      </c>
      <c r="J1287" s="518" t="s">
        <v>5884</v>
      </c>
      <c r="K1287" s="519" t="s">
        <v>32298</v>
      </c>
      <c r="L1287" s="518" t="s">
        <v>5433</v>
      </c>
    </row>
    <row r="1288" spans="1:12" ht="15.75">
      <c r="A1288" s="518" t="s">
        <v>5685</v>
      </c>
      <c r="B1288" s="518" t="s">
        <v>5686</v>
      </c>
      <c r="C1288" s="518" t="s">
        <v>5984</v>
      </c>
      <c r="D1288" s="518" t="s">
        <v>21304</v>
      </c>
      <c r="E1288" s="519" t="s">
        <v>144</v>
      </c>
      <c r="F1288" s="518" t="s">
        <v>144</v>
      </c>
      <c r="G1288" s="518" t="s">
        <v>22169</v>
      </c>
      <c r="H1288" s="518" t="s">
        <v>22170</v>
      </c>
      <c r="I1288" s="518" t="s">
        <v>5986</v>
      </c>
      <c r="J1288" s="518" t="s">
        <v>5503</v>
      </c>
      <c r="K1288" s="519" t="s">
        <v>13571</v>
      </c>
      <c r="L1288" s="518" t="s">
        <v>5433</v>
      </c>
    </row>
    <row r="1289" spans="1:12" ht="15.75">
      <c r="A1289" s="518" t="s">
        <v>5685</v>
      </c>
      <c r="B1289" s="518" t="s">
        <v>5686</v>
      </c>
      <c r="C1289" s="518" t="s">
        <v>5984</v>
      </c>
      <c r="D1289" s="518" t="s">
        <v>21304</v>
      </c>
      <c r="E1289" s="519" t="s">
        <v>144</v>
      </c>
      <c r="F1289" s="518" t="s">
        <v>144</v>
      </c>
      <c r="G1289" s="518" t="s">
        <v>22171</v>
      </c>
      <c r="H1289" s="518" t="s">
        <v>22172</v>
      </c>
      <c r="I1289" s="518" t="s">
        <v>5986</v>
      </c>
      <c r="J1289" s="518" t="s">
        <v>5503</v>
      </c>
      <c r="K1289" s="519" t="s">
        <v>22173</v>
      </c>
      <c r="L1289" s="518" t="s">
        <v>5433</v>
      </c>
    </row>
    <row r="1290" spans="1:12" ht="15.75">
      <c r="A1290" s="518" t="s">
        <v>5685</v>
      </c>
      <c r="B1290" s="518" t="s">
        <v>5686</v>
      </c>
      <c r="C1290" s="518" t="s">
        <v>5984</v>
      </c>
      <c r="D1290" s="518" t="s">
        <v>21304</v>
      </c>
      <c r="E1290" s="519" t="s">
        <v>144</v>
      </c>
      <c r="F1290" s="518" t="s">
        <v>144</v>
      </c>
      <c r="G1290" s="518" t="s">
        <v>22174</v>
      </c>
      <c r="H1290" s="518" t="s">
        <v>22175</v>
      </c>
      <c r="I1290" s="518" t="s">
        <v>5986</v>
      </c>
      <c r="J1290" s="518" t="s">
        <v>5503</v>
      </c>
      <c r="K1290" s="519" t="s">
        <v>22173</v>
      </c>
      <c r="L1290" s="518" t="s">
        <v>5433</v>
      </c>
    </row>
    <row r="1291" spans="1:12" ht="15.75">
      <c r="A1291" s="518" t="s">
        <v>5685</v>
      </c>
      <c r="B1291" s="518" t="s">
        <v>5686</v>
      </c>
      <c r="C1291" s="518" t="s">
        <v>5984</v>
      </c>
      <c r="D1291" s="518" t="s">
        <v>21304</v>
      </c>
      <c r="E1291" s="519" t="s">
        <v>144</v>
      </c>
      <c r="F1291" s="518" t="s">
        <v>144</v>
      </c>
      <c r="G1291" s="518" t="s">
        <v>22176</v>
      </c>
      <c r="H1291" s="518" t="s">
        <v>22177</v>
      </c>
      <c r="I1291" s="518" t="s">
        <v>5986</v>
      </c>
      <c r="J1291" s="518" t="s">
        <v>5503</v>
      </c>
      <c r="K1291" s="519" t="s">
        <v>17721</v>
      </c>
      <c r="L1291" s="518" t="s">
        <v>5433</v>
      </c>
    </row>
    <row r="1292" spans="1:12" ht="15.75">
      <c r="A1292" s="518" t="s">
        <v>5685</v>
      </c>
      <c r="B1292" s="518" t="s">
        <v>5686</v>
      </c>
      <c r="C1292" s="518" t="s">
        <v>5984</v>
      </c>
      <c r="D1292" s="518" t="s">
        <v>21304</v>
      </c>
      <c r="E1292" s="519" t="s">
        <v>144</v>
      </c>
      <c r="F1292" s="518" t="s">
        <v>144</v>
      </c>
      <c r="G1292" s="518" t="s">
        <v>22178</v>
      </c>
      <c r="H1292" s="518" t="s">
        <v>22179</v>
      </c>
      <c r="I1292" s="518" t="s">
        <v>5986</v>
      </c>
      <c r="J1292" s="518" t="s">
        <v>5503</v>
      </c>
      <c r="K1292" s="519" t="s">
        <v>12646</v>
      </c>
      <c r="L1292" s="518" t="s">
        <v>5433</v>
      </c>
    </row>
    <row r="1293" spans="1:12" ht="15.75">
      <c r="A1293" s="518" t="s">
        <v>5685</v>
      </c>
      <c r="B1293" s="518" t="s">
        <v>5686</v>
      </c>
      <c r="C1293" s="518" t="s">
        <v>5984</v>
      </c>
      <c r="D1293" s="518" t="s">
        <v>21304</v>
      </c>
      <c r="E1293" s="519" t="s">
        <v>144</v>
      </c>
      <c r="F1293" s="518" t="s">
        <v>144</v>
      </c>
      <c r="G1293" s="518" t="s">
        <v>22180</v>
      </c>
      <c r="H1293" s="518" t="s">
        <v>22181</v>
      </c>
      <c r="I1293" s="518" t="s">
        <v>5986</v>
      </c>
      <c r="J1293" s="518" t="s">
        <v>5503</v>
      </c>
      <c r="K1293" s="519" t="s">
        <v>21729</v>
      </c>
      <c r="L1293" s="518" t="s">
        <v>5433</v>
      </c>
    </row>
    <row r="1294" spans="1:12" ht="15.75">
      <c r="A1294" s="518" t="s">
        <v>5685</v>
      </c>
      <c r="B1294" s="518" t="s">
        <v>5686</v>
      </c>
      <c r="C1294" s="518" t="s">
        <v>5984</v>
      </c>
      <c r="D1294" s="518" t="s">
        <v>21304</v>
      </c>
      <c r="E1294" s="519" t="s">
        <v>144</v>
      </c>
      <c r="F1294" s="518" t="s">
        <v>144</v>
      </c>
      <c r="G1294" s="518" t="s">
        <v>22182</v>
      </c>
      <c r="H1294" s="518" t="s">
        <v>22183</v>
      </c>
      <c r="I1294" s="518" t="s">
        <v>5986</v>
      </c>
      <c r="J1294" s="518" t="s">
        <v>5503</v>
      </c>
      <c r="K1294" s="519" t="s">
        <v>21971</v>
      </c>
      <c r="L1294" s="518" t="s">
        <v>5433</v>
      </c>
    </row>
    <row r="1295" spans="1:12" ht="15.75">
      <c r="A1295" s="518" t="s">
        <v>5685</v>
      </c>
      <c r="B1295" s="518" t="s">
        <v>5686</v>
      </c>
      <c r="C1295" s="518" t="s">
        <v>5984</v>
      </c>
      <c r="D1295" s="518" t="s">
        <v>21304</v>
      </c>
      <c r="E1295" s="519" t="s">
        <v>144</v>
      </c>
      <c r="F1295" s="518" t="s">
        <v>144</v>
      </c>
      <c r="G1295" s="518" t="s">
        <v>22184</v>
      </c>
      <c r="H1295" s="518" t="s">
        <v>22185</v>
      </c>
      <c r="I1295" s="518" t="s">
        <v>5986</v>
      </c>
      <c r="J1295" s="518" t="s">
        <v>5503</v>
      </c>
      <c r="K1295" s="519" t="s">
        <v>15986</v>
      </c>
      <c r="L1295" s="518" t="s">
        <v>5433</v>
      </c>
    </row>
    <row r="1296" spans="1:12" ht="15.75">
      <c r="A1296" s="518" t="s">
        <v>5685</v>
      </c>
      <c r="B1296" s="518" t="s">
        <v>5686</v>
      </c>
      <c r="C1296" s="518" t="s">
        <v>5984</v>
      </c>
      <c r="D1296" s="518" t="s">
        <v>21304</v>
      </c>
      <c r="E1296" s="519" t="s">
        <v>144</v>
      </c>
      <c r="F1296" s="518" t="s">
        <v>144</v>
      </c>
      <c r="G1296" s="518" t="s">
        <v>22186</v>
      </c>
      <c r="H1296" s="518" t="s">
        <v>22187</v>
      </c>
      <c r="I1296" s="518" t="s">
        <v>5986</v>
      </c>
      <c r="J1296" s="518" t="s">
        <v>5503</v>
      </c>
      <c r="K1296" s="519" t="s">
        <v>22188</v>
      </c>
      <c r="L1296" s="518" t="s">
        <v>5433</v>
      </c>
    </row>
    <row r="1297" spans="1:12" ht="15.75">
      <c r="A1297" s="518" t="s">
        <v>5685</v>
      </c>
      <c r="B1297" s="518" t="s">
        <v>5686</v>
      </c>
      <c r="C1297" s="518" t="s">
        <v>5984</v>
      </c>
      <c r="D1297" s="518" t="s">
        <v>21304</v>
      </c>
      <c r="E1297" s="519" t="s">
        <v>144</v>
      </c>
      <c r="F1297" s="518" t="s">
        <v>144</v>
      </c>
      <c r="G1297" s="518" t="s">
        <v>22189</v>
      </c>
      <c r="H1297" s="518" t="s">
        <v>22190</v>
      </c>
      <c r="I1297" s="518" t="s">
        <v>5986</v>
      </c>
      <c r="J1297" s="518" t="s">
        <v>5503</v>
      </c>
      <c r="K1297" s="519" t="s">
        <v>17776</v>
      </c>
      <c r="L1297" s="518" t="s">
        <v>5433</v>
      </c>
    </row>
    <row r="1298" spans="1:12" ht="15.75">
      <c r="A1298" s="518" t="s">
        <v>5685</v>
      </c>
      <c r="B1298" s="518" t="s">
        <v>5686</v>
      </c>
      <c r="C1298" s="518" t="s">
        <v>5984</v>
      </c>
      <c r="D1298" s="518" t="s">
        <v>21304</v>
      </c>
      <c r="E1298" s="519" t="s">
        <v>144</v>
      </c>
      <c r="F1298" s="518" t="s">
        <v>144</v>
      </c>
      <c r="G1298" s="518" t="s">
        <v>22191</v>
      </c>
      <c r="H1298" s="518" t="s">
        <v>22192</v>
      </c>
      <c r="I1298" s="518" t="s">
        <v>5986</v>
      </c>
      <c r="J1298" s="518" t="s">
        <v>5503</v>
      </c>
      <c r="K1298" s="519" t="s">
        <v>21522</v>
      </c>
      <c r="L1298" s="518" t="s">
        <v>5433</v>
      </c>
    </row>
    <row r="1299" spans="1:12" ht="15.75">
      <c r="A1299" s="518" t="s">
        <v>5685</v>
      </c>
      <c r="B1299" s="518" t="s">
        <v>5686</v>
      </c>
      <c r="C1299" s="518" t="s">
        <v>5984</v>
      </c>
      <c r="D1299" s="518" t="s">
        <v>21304</v>
      </c>
      <c r="E1299" s="519" t="s">
        <v>144</v>
      </c>
      <c r="F1299" s="518" t="s">
        <v>144</v>
      </c>
      <c r="G1299" s="518" t="s">
        <v>32356</v>
      </c>
      <c r="H1299" s="518" t="s">
        <v>32357</v>
      </c>
      <c r="I1299" s="518" t="s">
        <v>5986</v>
      </c>
      <c r="J1299" s="518" t="s">
        <v>5503</v>
      </c>
      <c r="K1299" s="519" t="s">
        <v>21179</v>
      </c>
      <c r="L1299" s="518" t="s">
        <v>5433</v>
      </c>
    </row>
    <row r="1300" spans="1:12" ht="15.75">
      <c r="A1300" s="518" t="s">
        <v>6584</v>
      </c>
      <c r="B1300" s="518" t="s">
        <v>6585</v>
      </c>
      <c r="C1300" s="518" t="s">
        <v>6586</v>
      </c>
      <c r="D1300" s="518" t="s">
        <v>22193</v>
      </c>
      <c r="E1300" s="519" t="s">
        <v>144</v>
      </c>
      <c r="F1300" s="518" t="s">
        <v>144</v>
      </c>
      <c r="G1300" s="518" t="s">
        <v>22194</v>
      </c>
      <c r="H1300" s="518" t="s">
        <v>6587</v>
      </c>
      <c r="I1300" s="518" t="s">
        <v>5502</v>
      </c>
      <c r="J1300" s="518" t="s">
        <v>5432</v>
      </c>
      <c r="K1300" s="519" t="s">
        <v>32358</v>
      </c>
      <c r="L1300" s="518" t="s">
        <v>5433</v>
      </c>
    </row>
    <row r="1301" spans="1:12" ht="15.75">
      <c r="A1301" s="518" t="s">
        <v>6584</v>
      </c>
      <c r="B1301" s="518" t="s">
        <v>6585</v>
      </c>
      <c r="C1301" s="518" t="s">
        <v>6586</v>
      </c>
      <c r="D1301" s="518" t="s">
        <v>22193</v>
      </c>
      <c r="E1301" s="519" t="s">
        <v>144</v>
      </c>
      <c r="F1301" s="518" t="s">
        <v>144</v>
      </c>
      <c r="G1301" s="518" t="s">
        <v>22195</v>
      </c>
      <c r="H1301" s="518" t="s">
        <v>6588</v>
      </c>
      <c r="I1301" s="518" t="s">
        <v>5502</v>
      </c>
      <c r="J1301" s="518" t="s">
        <v>5432</v>
      </c>
      <c r="K1301" s="519" t="s">
        <v>32359</v>
      </c>
      <c r="L1301" s="518" t="s">
        <v>5433</v>
      </c>
    </row>
    <row r="1302" spans="1:12" ht="15.75">
      <c r="A1302" s="518" t="s">
        <v>6584</v>
      </c>
      <c r="B1302" s="518" t="s">
        <v>6585</v>
      </c>
      <c r="C1302" s="518" t="s">
        <v>6586</v>
      </c>
      <c r="D1302" s="518" t="s">
        <v>22193</v>
      </c>
      <c r="E1302" s="519" t="s">
        <v>144</v>
      </c>
      <c r="F1302" s="518" t="s">
        <v>144</v>
      </c>
      <c r="G1302" s="518" t="s">
        <v>22197</v>
      </c>
      <c r="H1302" s="518" t="s">
        <v>6589</v>
      </c>
      <c r="I1302" s="518" t="s">
        <v>5502</v>
      </c>
      <c r="J1302" s="518" t="s">
        <v>5432</v>
      </c>
      <c r="K1302" s="519" t="s">
        <v>32360</v>
      </c>
      <c r="L1302" s="518" t="s">
        <v>5433</v>
      </c>
    </row>
    <row r="1303" spans="1:12" ht="15.75">
      <c r="A1303" s="518" t="s">
        <v>6584</v>
      </c>
      <c r="B1303" s="518" t="s">
        <v>6585</v>
      </c>
      <c r="C1303" s="518" t="s">
        <v>6586</v>
      </c>
      <c r="D1303" s="518" t="s">
        <v>22193</v>
      </c>
      <c r="E1303" s="519" t="s">
        <v>144</v>
      </c>
      <c r="F1303" s="518" t="s">
        <v>144</v>
      </c>
      <c r="G1303" s="518" t="s">
        <v>22198</v>
      </c>
      <c r="H1303" s="518" t="s">
        <v>6590</v>
      </c>
      <c r="I1303" s="518" t="s">
        <v>5502</v>
      </c>
      <c r="J1303" s="518" t="s">
        <v>5432</v>
      </c>
      <c r="K1303" s="519" t="s">
        <v>32361</v>
      </c>
      <c r="L1303" s="518" t="s">
        <v>5433</v>
      </c>
    </row>
    <row r="1304" spans="1:12" ht="15.75">
      <c r="A1304" s="518" t="s">
        <v>6584</v>
      </c>
      <c r="B1304" s="518" t="s">
        <v>6585</v>
      </c>
      <c r="C1304" s="518" t="s">
        <v>6586</v>
      </c>
      <c r="D1304" s="518" t="s">
        <v>22193</v>
      </c>
      <c r="E1304" s="519" t="s">
        <v>144</v>
      </c>
      <c r="F1304" s="518" t="s">
        <v>144</v>
      </c>
      <c r="G1304" s="518" t="s">
        <v>22199</v>
      </c>
      <c r="H1304" s="518" t="s">
        <v>6591</v>
      </c>
      <c r="I1304" s="518" t="s">
        <v>5650</v>
      </c>
      <c r="J1304" s="518" t="s">
        <v>5432</v>
      </c>
      <c r="K1304" s="519" t="s">
        <v>32362</v>
      </c>
      <c r="L1304" s="518" t="s">
        <v>5433</v>
      </c>
    </row>
    <row r="1305" spans="1:12" ht="15.75">
      <c r="A1305" s="518" t="s">
        <v>6584</v>
      </c>
      <c r="B1305" s="518" t="s">
        <v>6585</v>
      </c>
      <c r="C1305" s="518" t="s">
        <v>6586</v>
      </c>
      <c r="D1305" s="518" t="s">
        <v>22193</v>
      </c>
      <c r="E1305" s="519" t="s">
        <v>144</v>
      </c>
      <c r="F1305" s="518" t="s">
        <v>144</v>
      </c>
      <c r="G1305" s="518" t="s">
        <v>22200</v>
      </c>
      <c r="H1305" s="518" t="s">
        <v>6592</v>
      </c>
      <c r="I1305" s="518" t="s">
        <v>5650</v>
      </c>
      <c r="J1305" s="518" t="s">
        <v>5432</v>
      </c>
      <c r="K1305" s="519" t="s">
        <v>24085</v>
      </c>
      <c r="L1305" s="518" t="s">
        <v>5433</v>
      </c>
    </row>
    <row r="1306" spans="1:12" ht="15.75">
      <c r="A1306" s="518" t="s">
        <v>6584</v>
      </c>
      <c r="B1306" s="518" t="s">
        <v>6585</v>
      </c>
      <c r="C1306" s="518" t="s">
        <v>6586</v>
      </c>
      <c r="D1306" s="518" t="s">
        <v>22193</v>
      </c>
      <c r="E1306" s="519" t="s">
        <v>144</v>
      </c>
      <c r="F1306" s="518" t="s">
        <v>144</v>
      </c>
      <c r="G1306" s="518" t="s">
        <v>22201</v>
      </c>
      <c r="H1306" s="518" t="s">
        <v>6593</v>
      </c>
      <c r="I1306" s="518" t="s">
        <v>5650</v>
      </c>
      <c r="J1306" s="518" t="s">
        <v>5432</v>
      </c>
      <c r="K1306" s="519" t="s">
        <v>32363</v>
      </c>
      <c r="L1306" s="518" t="s">
        <v>5433</v>
      </c>
    </row>
    <row r="1307" spans="1:12" ht="15.75">
      <c r="A1307" s="518" t="s">
        <v>6584</v>
      </c>
      <c r="B1307" s="518" t="s">
        <v>6585</v>
      </c>
      <c r="C1307" s="518" t="s">
        <v>6586</v>
      </c>
      <c r="D1307" s="518" t="s">
        <v>22193</v>
      </c>
      <c r="E1307" s="519" t="s">
        <v>144</v>
      </c>
      <c r="F1307" s="518" t="s">
        <v>144</v>
      </c>
      <c r="G1307" s="518" t="s">
        <v>22202</v>
      </c>
      <c r="H1307" s="518" t="s">
        <v>6594</v>
      </c>
      <c r="I1307" s="518" t="s">
        <v>5650</v>
      </c>
      <c r="J1307" s="518" t="s">
        <v>5432</v>
      </c>
      <c r="K1307" s="519" t="s">
        <v>32364</v>
      </c>
      <c r="L1307" s="518" t="s">
        <v>5433</v>
      </c>
    </row>
    <row r="1308" spans="1:12" ht="15.75">
      <c r="A1308" s="518" t="s">
        <v>6584</v>
      </c>
      <c r="B1308" s="518" t="s">
        <v>6585</v>
      </c>
      <c r="C1308" s="518" t="s">
        <v>6586</v>
      </c>
      <c r="D1308" s="518" t="s">
        <v>22193</v>
      </c>
      <c r="E1308" s="519" t="s">
        <v>144</v>
      </c>
      <c r="F1308" s="518" t="s">
        <v>144</v>
      </c>
      <c r="G1308" s="518" t="s">
        <v>22203</v>
      </c>
      <c r="H1308" s="518" t="s">
        <v>6595</v>
      </c>
      <c r="I1308" s="518" t="s">
        <v>5650</v>
      </c>
      <c r="J1308" s="518" t="s">
        <v>5432</v>
      </c>
      <c r="K1308" s="519" t="s">
        <v>32365</v>
      </c>
      <c r="L1308" s="518" t="s">
        <v>5433</v>
      </c>
    </row>
    <row r="1309" spans="1:12" ht="15.75">
      <c r="A1309" s="518" t="s">
        <v>6584</v>
      </c>
      <c r="B1309" s="518" t="s">
        <v>6585</v>
      </c>
      <c r="C1309" s="518" t="s">
        <v>6586</v>
      </c>
      <c r="D1309" s="518" t="s">
        <v>22193</v>
      </c>
      <c r="E1309" s="519" t="s">
        <v>144</v>
      </c>
      <c r="F1309" s="518" t="s">
        <v>144</v>
      </c>
      <c r="G1309" s="518" t="s">
        <v>22205</v>
      </c>
      <c r="H1309" s="518" t="s">
        <v>6596</v>
      </c>
      <c r="I1309" s="518" t="s">
        <v>5650</v>
      </c>
      <c r="J1309" s="518" t="s">
        <v>5432</v>
      </c>
      <c r="K1309" s="519" t="s">
        <v>22206</v>
      </c>
      <c r="L1309" s="518" t="s">
        <v>5433</v>
      </c>
    </row>
    <row r="1310" spans="1:12" ht="15.75">
      <c r="A1310" s="518" t="s">
        <v>6584</v>
      </c>
      <c r="B1310" s="518" t="s">
        <v>6585</v>
      </c>
      <c r="C1310" s="518" t="s">
        <v>6586</v>
      </c>
      <c r="D1310" s="518" t="s">
        <v>22193</v>
      </c>
      <c r="E1310" s="519" t="s">
        <v>144</v>
      </c>
      <c r="F1310" s="518" t="s">
        <v>144</v>
      </c>
      <c r="G1310" s="518" t="s">
        <v>22207</v>
      </c>
      <c r="H1310" s="518" t="s">
        <v>6597</v>
      </c>
      <c r="I1310" s="518" t="s">
        <v>5502</v>
      </c>
      <c r="J1310" s="518" t="s">
        <v>5432</v>
      </c>
      <c r="K1310" s="519" t="s">
        <v>32366</v>
      </c>
      <c r="L1310" s="518" t="s">
        <v>5433</v>
      </c>
    </row>
    <row r="1311" spans="1:12" ht="15.75">
      <c r="A1311" s="518" t="s">
        <v>6584</v>
      </c>
      <c r="B1311" s="518" t="s">
        <v>6585</v>
      </c>
      <c r="C1311" s="518" t="s">
        <v>6586</v>
      </c>
      <c r="D1311" s="518" t="s">
        <v>22193</v>
      </c>
      <c r="E1311" s="519" t="s">
        <v>144</v>
      </c>
      <c r="F1311" s="518" t="s">
        <v>144</v>
      </c>
      <c r="G1311" s="518" t="s">
        <v>22208</v>
      </c>
      <c r="H1311" s="518" t="s">
        <v>6598</v>
      </c>
      <c r="I1311" s="518" t="s">
        <v>5502</v>
      </c>
      <c r="J1311" s="518" t="s">
        <v>5432</v>
      </c>
      <c r="K1311" s="519" t="s">
        <v>32367</v>
      </c>
      <c r="L1311" s="518" t="s">
        <v>5433</v>
      </c>
    </row>
    <row r="1312" spans="1:12" ht="15.75">
      <c r="A1312" s="518" t="s">
        <v>6584</v>
      </c>
      <c r="B1312" s="518" t="s">
        <v>6585</v>
      </c>
      <c r="C1312" s="518" t="s">
        <v>6586</v>
      </c>
      <c r="D1312" s="518" t="s">
        <v>22193</v>
      </c>
      <c r="E1312" s="519" t="s">
        <v>144</v>
      </c>
      <c r="F1312" s="518" t="s">
        <v>144</v>
      </c>
      <c r="G1312" s="518" t="s">
        <v>22209</v>
      </c>
      <c r="H1312" s="518" t="s">
        <v>6599</v>
      </c>
      <c r="I1312" s="518" t="s">
        <v>5502</v>
      </c>
      <c r="J1312" s="518" t="s">
        <v>5432</v>
      </c>
      <c r="K1312" s="519" t="s">
        <v>32368</v>
      </c>
      <c r="L1312" s="518" t="s">
        <v>5433</v>
      </c>
    </row>
    <row r="1313" spans="1:12" ht="15.75">
      <c r="A1313" s="518" t="s">
        <v>6584</v>
      </c>
      <c r="B1313" s="518" t="s">
        <v>6585</v>
      </c>
      <c r="C1313" s="518" t="s">
        <v>6586</v>
      </c>
      <c r="D1313" s="518" t="s">
        <v>22193</v>
      </c>
      <c r="E1313" s="519" t="s">
        <v>144</v>
      </c>
      <c r="F1313" s="518" t="s">
        <v>144</v>
      </c>
      <c r="G1313" s="518" t="s">
        <v>22210</v>
      </c>
      <c r="H1313" s="518" t="s">
        <v>6600</v>
      </c>
      <c r="I1313" s="518" t="s">
        <v>5502</v>
      </c>
      <c r="J1313" s="518" t="s">
        <v>5432</v>
      </c>
      <c r="K1313" s="519" t="s">
        <v>32369</v>
      </c>
      <c r="L1313" s="518" t="s">
        <v>5433</v>
      </c>
    </row>
    <row r="1314" spans="1:12" ht="15.75">
      <c r="A1314" s="518" t="s">
        <v>6584</v>
      </c>
      <c r="B1314" s="518" t="s">
        <v>6585</v>
      </c>
      <c r="C1314" s="518" t="s">
        <v>6586</v>
      </c>
      <c r="D1314" s="518" t="s">
        <v>22193</v>
      </c>
      <c r="E1314" s="519" t="s">
        <v>144</v>
      </c>
      <c r="F1314" s="518" t="s">
        <v>144</v>
      </c>
      <c r="G1314" s="518" t="s">
        <v>22211</v>
      </c>
      <c r="H1314" s="518" t="s">
        <v>6601</v>
      </c>
      <c r="I1314" s="518" t="s">
        <v>5502</v>
      </c>
      <c r="J1314" s="518" t="s">
        <v>5432</v>
      </c>
      <c r="K1314" s="519" t="s">
        <v>32370</v>
      </c>
      <c r="L1314" s="518" t="s">
        <v>5433</v>
      </c>
    </row>
    <row r="1315" spans="1:12" ht="15.75">
      <c r="A1315" s="518" t="s">
        <v>6584</v>
      </c>
      <c r="B1315" s="518" t="s">
        <v>6585</v>
      </c>
      <c r="C1315" s="518" t="s">
        <v>6586</v>
      </c>
      <c r="D1315" s="518" t="s">
        <v>22193</v>
      </c>
      <c r="E1315" s="519" t="s">
        <v>144</v>
      </c>
      <c r="F1315" s="518" t="s">
        <v>144</v>
      </c>
      <c r="G1315" s="518" t="s">
        <v>22212</v>
      </c>
      <c r="H1315" s="518" t="s">
        <v>6602</v>
      </c>
      <c r="I1315" s="518" t="s">
        <v>5502</v>
      </c>
      <c r="J1315" s="518" t="s">
        <v>5432</v>
      </c>
      <c r="K1315" s="519" t="s">
        <v>32371</v>
      </c>
      <c r="L1315" s="518" t="s">
        <v>5433</v>
      </c>
    </row>
    <row r="1316" spans="1:12" ht="15.75">
      <c r="A1316" s="518" t="s">
        <v>6584</v>
      </c>
      <c r="B1316" s="518" t="s">
        <v>6585</v>
      </c>
      <c r="C1316" s="518" t="s">
        <v>6586</v>
      </c>
      <c r="D1316" s="518" t="s">
        <v>22193</v>
      </c>
      <c r="E1316" s="519" t="s">
        <v>144</v>
      </c>
      <c r="F1316" s="518" t="s">
        <v>144</v>
      </c>
      <c r="G1316" s="518" t="s">
        <v>22213</v>
      </c>
      <c r="H1316" s="518" t="s">
        <v>6603</v>
      </c>
      <c r="I1316" s="518" t="s">
        <v>5502</v>
      </c>
      <c r="J1316" s="518" t="s">
        <v>5432</v>
      </c>
      <c r="K1316" s="519" t="s">
        <v>32372</v>
      </c>
      <c r="L1316" s="518" t="s">
        <v>5433</v>
      </c>
    </row>
    <row r="1317" spans="1:12" ht="15.75">
      <c r="A1317" s="518" t="s">
        <v>6584</v>
      </c>
      <c r="B1317" s="518" t="s">
        <v>6585</v>
      </c>
      <c r="C1317" s="518" t="s">
        <v>6586</v>
      </c>
      <c r="D1317" s="518" t="s">
        <v>22193</v>
      </c>
      <c r="E1317" s="519" t="s">
        <v>144</v>
      </c>
      <c r="F1317" s="518" t="s">
        <v>144</v>
      </c>
      <c r="G1317" s="518" t="s">
        <v>22214</v>
      </c>
      <c r="H1317" s="518" t="s">
        <v>6604</v>
      </c>
      <c r="I1317" s="518" t="s">
        <v>5502</v>
      </c>
      <c r="J1317" s="518" t="s">
        <v>5432</v>
      </c>
      <c r="K1317" s="519" t="s">
        <v>32373</v>
      </c>
      <c r="L1317" s="518" t="s">
        <v>5433</v>
      </c>
    </row>
    <row r="1318" spans="1:12" ht="15.75">
      <c r="A1318" s="518" t="s">
        <v>6584</v>
      </c>
      <c r="B1318" s="518" t="s">
        <v>6585</v>
      </c>
      <c r="C1318" s="518" t="s">
        <v>6586</v>
      </c>
      <c r="D1318" s="518" t="s">
        <v>22193</v>
      </c>
      <c r="E1318" s="519" t="s">
        <v>144</v>
      </c>
      <c r="F1318" s="518" t="s">
        <v>144</v>
      </c>
      <c r="G1318" s="518" t="s">
        <v>22215</v>
      </c>
      <c r="H1318" s="518" t="s">
        <v>6605</v>
      </c>
      <c r="I1318" s="518" t="s">
        <v>5502</v>
      </c>
      <c r="J1318" s="518" t="s">
        <v>5432</v>
      </c>
      <c r="K1318" s="519" t="s">
        <v>32374</v>
      </c>
      <c r="L1318" s="518" t="s">
        <v>5433</v>
      </c>
    </row>
    <row r="1319" spans="1:12" ht="15.75">
      <c r="A1319" s="518" t="s">
        <v>6584</v>
      </c>
      <c r="B1319" s="518" t="s">
        <v>6585</v>
      </c>
      <c r="C1319" s="518" t="s">
        <v>6586</v>
      </c>
      <c r="D1319" s="518" t="s">
        <v>22193</v>
      </c>
      <c r="E1319" s="519" t="s">
        <v>144</v>
      </c>
      <c r="F1319" s="518" t="s">
        <v>144</v>
      </c>
      <c r="G1319" s="518" t="s">
        <v>22216</v>
      </c>
      <c r="H1319" s="518" t="s">
        <v>6606</v>
      </c>
      <c r="I1319" s="518" t="s">
        <v>5502</v>
      </c>
      <c r="J1319" s="518" t="s">
        <v>5432</v>
      </c>
      <c r="K1319" s="519" t="s">
        <v>32375</v>
      </c>
      <c r="L1319" s="518" t="s">
        <v>5433</v>
      </c>
    </row>
    <row r="1320" spans="1:12" ht="15.75">
      <c r="A1320" s="518" t="s">
        <v>6584</v>
      </c>
      <c r="B1320" s="518" t="s">
        <v>6585</v>
      </c>
      <c r="C1320" s="518" t="s">
        <v>6586</v>
      </c>
      <c r="D1320" s="518" t="s">
        <v>22193</v>
      </c>
      <c r="E1320" s="519" t="s">
        <v>144</v>
      </c>
      <c r="F1320" s="518" t="s">
        <v>144</v>
      </c>
      <c r="G1320" s="518" t="s">
        <v>22217</v>
      </c>
      <c r="H1320" s="518" t="s">
        <v>6607</v>
      </c>
      <c r="I1320" s="518" t="s">
        <v>5502</v>
      </c>
      <c r="J1320" s="518" t="s">
        <v>5432</v>
      </c>
      <c r="K1320" s="519" t="s">
        <v>32376</v>
      </c>
      <c r="L1320" s="518" t="s">
        <v>5433</v>
      </c>
    </row>
    <row r="1321" spans="1:12" ht="15.75">
      <c r="A1321" s="518" t="s">
        <v>6584</v>
      </c>
      <c r="B1321" s="518" t="s">
        <v>6585</v>
      </c>
      <c r="C1321" s="518" t="s">
        <v>6586</v>
      </c>
      <c r="D1321" s="518" t="s">
        <v>22193</v>
      </c>
      <c r="E1321" s="519" t="s">
        <v>144</v>
      </c>
      <c r="F1321" s="518" t="s">
        <v>144</v>
      </c>
      <c r="G1321" s="518" t="s">
        <v>22218</v>
      </c>
      <c r="H1321" s="518" t="s">
        <v>6608</v>
      </c>
      <c r="I1321" s="518" t="s">
        <v>5502</v>
      </c>
      <c r="J1321" s="518" t="s">
        <v>5432</v>
      </c>
      <c r="K1321" s="519" t="s">
        <v>32377</v>
      </c>
      <c r="L1321" s="518" t="s">
        <v>5433</v>
      </c>
    </row>
    <row r="1322" spans="1:12" ht="15.75">
      <c r="A1322" s="518" t="s">
        <v>6584</v>
      </c>
      <c r="B1322" s="518" t="s">
        <v>6585</v>
      </c>
      <c r="C1322" s="518" t="s">
        <v>6586</v>
      </c>
      <c r="D1322" s="518" t="s">
        <v>22193</v>
      </c>
      <c r="E1322" s="519" t="s">
        <v>144</v>
      </c>
      <c r="F1322" s="518" t="s">
        <v>144</v>
      </c>
      <c r="G1322" s="518" t="s">
        <v>22219</v>
      </c>
      <c r="H1322" s="518" t="s">
        <v>6609</v>
      </c>
      <c r="I1322" s="518" t="s">
        <v>5502</v>
      </c>
      <c r="J1322" s="518" t="s">
        <v>5432</v>
      </c>
      <c r="K1322" s="519" t="s">
        <v>32378</v>
      </c>
      <c r="L1322" s="518" t="s">
        <v>5433</v>
      </c>
    </row>
    <row r="1323" spans="1:12" ht="15.75">
      <c r="A1323" s="518" t="s">
        <v>6584</v>
      </c>
      <c r="B1323" s="518" t="s">
        <v>6585</v>
      </c>
      <c r="C1323" s="518" t="s">
        <v>6586</v>
      </c>
      <c r="D1323" s="518" t="s">
        <v>22193</v>
      </c>
      <c r="E1323" s="519" t="s">
        <v>144</v>
      </c>
      <c r="F1323" s="518" t="s">
        <v>144</v>
      </c>
      <c r="G1323" s="518" t="s">
        <v>22220</v>
      </c>
      <c r="H1323" s="518" t="s">
        <v>6610</v>
      </c>
      <c r="I1323" s="518" t="s">
        <v>5502</v>
      </c>
      <c r="J1323" s="518" t="s">
        <v>5432</v>
      </c>
      <c r="K1323" s="519" t="s">
        <v>32379</v>
      </c>
      <c r="L1323" s="518" t="s">
        <v>5433</v>
      </c>
    </row>
    <row r="1324" spans="1:12" ht="15.75">
      <c r="A1324" s="518" t="s">
        <v>6584</v>
      </c>
      <c r="B1324" s="518" t="s">
        <v>6585</v>
      </c>
      <c r="C1324" s="518" t="s">
        <v>6586</v>
      </c>
      <c r="D1324" s="518" t="s">
        <v>22193</v>
      </c>
      <c r="E1324" s="519" t="s">
        <v>144</v>
      </c>
      <c r="F1324" s="518" t="s">
        <v>144</v>
      </c>
      <c r="G1324" s="518" t="s">
        <v>22221</v>
      </c>
      <c r="H1324" s="518" t="s">
        <v>6611</v>
      </c>
      <c r="I1324" s="518" t="s">
        <v>5502</v>
      </c>
      <c r="J1324" s="518" t="s">
        <v>5432</v>
      </c>
      <c r="K1324" s="519" t="s">
        <v>32380</v>
      </c>
      <c r="L1324" s="518" t="s">
        <v>5433</v>
      </c>
    </row>
    <row r="1325" spans="1:12" ht="15.75">
      <c r="A1325" s="518" t="s">
        <v>6584</v>
      </c>
      <c r="B1325" s="518" t="s">
        <v>6585</v>
      </c>
      <c r="C1325" s="518" t="s">
        <v>6586</v>
      </c>
      <c r="D1325" s="518" t="s">
        <v>22193</v>
      </c>
      <c r="E1325" s="519" t="s">
        <v>144</v>
      </c>
      <c r="F1325" s="518" t="s">
        <v>144</v>
      </c>
      <c r="G1325" s="518" t="s">
        <v>22222</v>
      </c>
      <c r="H1325" s="518" t="s">
        <v>6612</v>
      </c>
      <c r="I1325" s="518" t="s">
        <v>5502</v>
      </c>
      <c r="J1325" s="518" t="s">
        <v>5432</v>
      </c>
      <c r="K1325" s="519" t="s">
        <v>32381</v>
      </c>
      <c r="L1325" s="518" t="s">
        <v>5433</v>
      </c>
    </row>
    <row r="1326" spans="1:12" ht="15.75">
      <c r="A1326" s="518" t="s">
        <v>6584</v>
      </c>
      <c r="B1326" s="518" t="s">
        <v>6585</v>
      </c>
      <c r="C1326" s="518" t="s">
        <v>6586</v>
      </c>
      <c r="D1326" s="518" t="s">
        <v>22193</v>
      </c>
      <c r="E1326" s="519" t="s">
        <v>144</v>
      </c>
      <c r="F1326" s="518" t="s">
        <v>144</v>
      </c>
      <c r="G1326" s="518" t="s">
        <v>22223</v>
      </c>
      <c r="H1326" s="518" t="s">
        <v>6613</v>
      </c>
      <c r="I1326" s="518" t="s">
        <v>5502</v>
      </c>
      <c r="J1326" s="518" t="s">
        <v>5432</v>
      </c>
      <c r="K1326" s="519" t="s">
        <v>32382</v>
      </c>
      <c r="L1326" s="518" t="s">
        <v>5433</v>
      </c>
    </row>
    <row r="1327" spans="1:12" ht="15.75">
      <c r="A1327" s="518" t="s">
        <v>6584</v>
      </c>
      <c r="B1327" s="518" t="s">
        <v>6585</v>
      </c>
      <c r="C1327" s="518" t="s">
        <v>6586</v>
      </c>
      <c r="D1327" s="518" t="s">
        <v>22193</v>
      </c>
      <c r="E1327" s="519" t="s">
        <v>144</v>
      </c>
      <c r="F1327" s="518" t="s">
        <v>144</v>
      </c>
      <c r="G1327" s="518" t="s">
        <v>22224</v>
      </c>
      <c r="H1327" s="518" t="s">
        <v>6614</v>
      </c>
      <c r="I1327" s="518" t="s">
        <v>5502</v>
      </c>
      <c r="J1327" s="518" t="s">
        <v>5432</v>
      </c>
      <c r="K1327" s="519" t="s">
        <v>32383</v>
      </c>
      <c r="L1327" s="518" t="s">
        <v>5433</v>
      </c>
    </row>
    <row r="1328" spans="1:12" ht="15.75">
      <c r="A1328" s="518" t="s">
        <v>6584</v>
      </c>
      <c r="B1328" s="518" t="s">
        <v>6585</v>
      </c>
      <c r="C1328" s="518" t="s">
        <v>6586</v>
      </c>
      <c r="D1328" s="518" t="s">
        <v>22193</v>
      </c>
      <c r="E1328" s="519" t="s">
        <v>144</v>
      </c>
      <c r="F1328" s="518" t="s">
        <v>144</v>
      </c>
      <c r="G1328" s="518" t="s">
        <v>22225</v>
      </c>
      <c r="H1328" s="518" t="s">
        <v>6615</v>
      </c>
      <c r="I1328" s="518" t="s">
        <v>5502</v>
      </c>
      <c r="J1328" s="518" t="s">
        <v>5432</v>
      </c>
      <c r="K1328" s="519" t="s">
        <v>32384</v>
      </c>
      <c r="L1328" s="518" t="s">
        <v>5433</v>
      </c>
    </row>
    <row r="1329" spans="1:12" ht="15.75">
      <c r="A1329" s="518" t="s">
        <v>6584</v>
      </c>
      <c r="B1329" s="518" t="s">
        <v>6585</v>
      </c>
      <c r="C1329" s="518" t="s">
        <v>6586</v>
      </c>
      <c r="D1329" s="518" t="s">
        <v>22193</v>
      </c>
      <c r="E1329" s="519" t="s">
        <v>144</v>
      </c>
      <c r="F1329" s="518" t="s">
        <v>144</v>
      </c>
      <c r="G1329" s="518" t="s">
        <v>22226</v>
      </c>
      <c r="H1329" s="518" t="s">
        <v>6616</v>
      </c>
      <c r="I1329" s="518" t="s">
        <v>5502</v>
      </c>
      <c r="J1329" s="518" t="s">
        <v>5432</v>
      </c>
      <c r="K1329" s="519" t="s">
        <v>32385</v>
      </c>
      <c r="L1329" s="518" t="s">
        <v>5433</v>
      </c>
    </row>
    <row r="1330" spans="1:12" ht="15.75">
      <c r="A1330" s="518" t="s">
        <v>6584</v>
      </c>
      <c r="B1330" s="518" t="s">
        <v>6585</v>
      </c>
      <c r="C1330" s="518" t="s">
        <v>6586</v>
      </c>
      <c r="D1330" s="518" t="s">
        <v>22193</v>
      </c>
      <c r="E1330" s="519" t="s">
        <v>144</v>
      </c>
      <c r="F1330" s="518" t="s">
        <v>144</v>
      </c>
      <c r="G1330" s="518" t="s">
        <v>22227</v>
      </c>
      <c r="H1330" s="518" t="s">
        <v>6617</v>
      </c>
      <c r="I1330" s="518" t="s">
        <v>5650</v>
      </c>
      <c r="J1330" s="518" t="s">
        <v>5432</v>
      </c>
      <c r="K1330" s="519" t="s">
        <v>16941</v>
      </c>
      <c r="L1330" s="518" t="s">
        <v>5433</v>
      </c>
    </row>
    <row r="1331" spans="1:12" ht="15.75">
      <c r="A1331" s="518" t="s">
        <v>6584</v>
      </c>
      <c r="B1331" s="518" t="s">
        <v>6585</v>
      </c>
      <c r="C1331" s="518" t="s">
        <v>6586</v>
      </c>
      <c r="D1331" s="518" t="s">
        <v>22193</v>
      </c>
      <c r="E1331" s="519" t="s">
        <v>144</v>
      </c>
      <c r="F1331" s="518" t="s">
        <v>144</v>
      </c>
      <c r="G1331" s="518" t="s">
        <v>22228</v>
      </c>
      <c r="H1331" s="518" t="s">
        <v>6618</v>
      </c>
      <c r="I1331" s="518" t="s">
        <v>5650</v>
      </c>
      <c r="J1331" s="518" t="s">
        <v>5432</v>
      </c>
      <c r="K1331" s="519" t="s">
        <v>20400</v>
      </c>
      <c r="L1331" s="518" t="s">
        <v>5433</v>
      </c>
    </row>
    <row r="1332" spans="1:12" ht="15.75">
      <c r="A1332" s="518" t="s">
        <v>6584</v>
      </c>
      <c r="B1332" s="518" t="s">
        <v>6585</v>
      </c>
      <c r="C1332" s="518" t="s">
        <v>6586</v>
      </c>
      <c r="D1332" s="518" t="s">
        <v>22193</v>
      </c>
      <c r="E1332" s="519" t="s">
        <v>144</v>
      </c>
      <c r="F1332" s="518" t="s">
        <v>144</v>
      </c>
      <c r="G1332" s="518" t="s">
        <v>22230</v>
      </c>
      <c r="H1332" s="518" t="s">
        <v>6619</v>
      </c>
      <c r="I1332" s="518" t="s">
        <v>5650</v>
      </c>
      <c r="J1332" s="518" t="s">
        <v>5432</v>
      </c>
      <c r="K1332" s="519" t="s">
        <v>13553</v>
      </c>
      <c r="L1332" s="518" t="s">
        <v>5433</v>
      </c>
    </row>
    <row r="1333" spans="1:12" ht="15.75">
      <c r="A1333" s="518" t="s">
        <v>6584</v>
      </c>
      <c r="B1333" s="518" t="s">
        <v>6585</v>
      </c>
      <c r="C1333" s="518" t="s">
        <v>6586</v>
      </c>
      <c r="D1333" s="518" t="s">
        <v>22193</v>
      </c>
      <c r="E1333" s="519" t="s">
        <v>144</v>
      </c>
      <c r="F1333" s="518" t="s">
        <v>144</v>
      </c>
      <c r="G1333" s="518" t="s">
        <v>22231</v>
      </c>
      <c r="H1333" s="518" t="s">
        <v>6620</v>
      </c>
      <c r="I1333" s="518" t="s">
        <v>5650</v>
      </c>
      <c r="J1333" s="518" t="s">
        <v>5432</v>
      </c>
      <c r="K1333" s="519" t="s">
        <v>16941</v>
      </c>
      <c r="L1333" s="518" t="s">
        <v>5433</v>
      </c>
    </row>
    <row r="1334" spans="1:12" ht="15.75">
      <c r="A1334" s="518" t="s">
        <v>6584</v>
      </c>
      <c r="B1334" s="518" t="s">
        <v>6585</v>
      </c>
      <c r="C1334" s="518" t="s">
        <v>6586</v>
      </c>
      <c r="D1334" s="518" t="s">
        <v>22193</v>
      </c>
      <c r="E1334" s="519" t="s">
        <v>144</v>
      </c>
      <c r="F1334" s="518" t="s">
        <v>144</v>
      </c>
      <c r="G1334" s="518" t="s">
        <v>22232</v>
      </c>
      <c r="H1334" s="518" t="s">
        <v>6621</v>
      </c>
      <c r="I1334" s="518" t="s">
        <v>5650</v>
      </c>
      <c r="J1334" s="518" t="s">
        <v>5432</v>
      </c>
      <c r="K1334" s="519" t="s">
        <v>32386</v>
      </c>
      <c r="L1334" s="518" t="s">
        <v>5433</v>
      </c>
    </row>
    <row r="1335" spans="1:12" ht="15.75">
      <c r="A1335" s="518" t="s">
        <v>6584</v>
      </c>
      <c r="B1335" s="518" t="s">
        <v>6585</v>
      </c>
      <c r="C1335" s="518" t="s">
        <v>6586</v>
      </c>
      <c r="D1335" s="518" t="s">
        <v>22193</v>
      </c>
      <c r="E1335" s="519" t="s">
        <v>144</v>
      </c>
      <c r="F1335" s="518" t="s">
        <v>144</v>
      </c>
      <c r="G1335" s="518" t="s">
        <v>22234</v>
      </c>
      <c r="H1335" s="518" t="s">
        <v>6622</v>
      </c>
      <c r="I1335" s="518" t="s">
        <v>5650</v>
      </c>
      <c r="J1335" s="518" t="s">
        <v>5432</v>
      </c>
      <c r="K1335" s="519" t="s">
        <v>32387</v>
      </c>
      <c r="L1335" s="518" t="s">
        <v>5433</v>
      </c>
    </row>
    <row r="1336" spans="1:12" ht="15.75">
      <c r="A1336" s="518" t="s">
        <v>6584</v>
      </c>
      <c r="B1336" s="518" t="s">
        <v>6585</v>
      </c>
      <c r="C1336" s="518" t="s">
        <v>6586</v>
      </c>
      <c r="D1336" s="518" t="s">
        <v>22193</v>
      </c>
      <c r="E1336" s="519" t="s">
        <v>144</v>
      </c>
      <c r="F1336" s="518" t="s">
        <v>144</v>
      </c>
      <c r="G1336" s="518" t="s">
        <v>22235</v>
      </c>
      <c r="H1336" s="518" t="s">
        <v>6623</v>
      </c>
      <c r="I1336" s="518" t="s">
        <v>5650</v>
      </c>
      <c r="J1336" s="518" t="s">
        <v>5432</v>
      </c>
      <c r="K1336" s="519" t="s">
        <v>32388</v>
      </c>
      <c r="L1336" s="518" t="s">
        <v>5433</v>
      </c>
    </row>
    <row r="1337" spans="1:12" ht="15.75">
      <c r="A1337" s="518" t="s">
        <v>6584</v>
      </c>
      <c r="B1337" s="518" t="s">
        <v>6585</v>
      </c>
      <c r="C1337" s="518" t="s">
        <v>6586</v>
      </c>
      <c r="D1337" s="518" t="s">
        <v>22193</v>
      </c>
      <c r="E1337" s="519" t="s">
        <v>144</v>
      </c>
      <c r="F1337" s="518" t="s">
        <v>144</v>
      </c>
      <c r="G1337" s="518" t="s">
        <v>22236</v>
      </c>
      <c r="H1337" s="518" t="s">
        <v>6624</v>
      </c>
      <c r="I1337" s="518" t="s">
        <v>5650</v>
      </c>
      <c r="J1337" s="518" t="s">
        <v>5432</v>
      </c>
      <c r="K1337" s="519" t="s">
        <v>32389</v>
      </c>
      <c r="L1337" s="518" t="s">
        <v>5433</v>
      </c>
    </row>
    <row r="1338" spans="1:12" ht="15.75">
      <c r="A1338" s="518" t="s">
        <v>6584</v>
      </c>
      <c r="B1338" s="518" t="s">
        <v>6585</v>
      </c>
      <c r="C1338" s="518" t="s">
        <v>6586</v>
      </c>
      <c r="D1338" s="518" t="s">
        <v>22193</v>
      </c>
      <c r="E1338" s="519" t="s">
        <v>144</v>
      </c>
      <c r="F1338" s="518" t="s">
        <v>144</v>
      </c>
      <c r="G1338" s="518" t="s">
        <v>22237</v>
      </c>
      <c r="H1338" s="518" t="s">
        <v>6625</v>
      </c>
      <c r="I1338" s="518" t="s">
        <v>5650</v>
      </c>
      <c r="J1338" s="518" t="s">
        <v>5432</v>
      </c>
      <c r="K1338" s="519" t="s">
        <v>13553</v>
      </c>
      <c r="L1338" s="518" t="s">
        <v>5433</v>
      </c>
    </row>
    <row r="1339" spans="1:12" ht="15.75">
      <c r="A1339" s="518" t="s">
        <v>6584</v>
      </c>
      <c r="B1339" s="518" t="s">
        <v>6585</v>
      </c>
      <c r="C1339" s="518" t="s">
        <v>6586</v>
      </c>
      <c r="D1339" s="518" t="s">
        <v>22193</v>
      </c>
      <c r="E1339" s="519" t="s">
        <v>144</v>
      </c>
      <c r="F1339" s="518" t="s">
        <v>144</v>
      </c>
      <c r="G1339" s="518" t="s">
        <v>22238</v>
      </c>
      <c r="H1339" s="518" t="s">
        <v>6626</v>
      </c>
      <c r="I1339" s="518" t="s">
        <v>5650</v>
      </c>
      <c r="J1339" s="518" t="s">
        <v>5432</v>
      </c>
      <c r="K1339" s="519" t="s">
        <v>19304</v>
      </c>
      <c r="L1339" s="518" t="s">
        <v>5433</v>
      </c>
    </row>
    <row r="1340" spans="1:12" ht="15.75">
      <c r="A1340" s="518" t="s">
        <v>6584</v>
      </c>
      <c r="B1340" s="518" t="s">
        <v>6585</v>
      </c>
      <c r="C1340" s="518" t="s">
        <v>6586</v>
      </c>
      <c r="D1340" s="518" t="s">
        <v>22193</v>
      </c>
      <c r="E1340" s="519" t="s">
        <v>144</v>
      </c>
      <c r="F1340" s="518" t="s">
        <v>144</v>
      </c>
      <c r="G1340" s="518" t="s">
        <v>22239</v>
      </c>
      <c r="H1340" s="518" t="s">
        <v>6627</v>
      </c>
      <c r="I1340" s="518" t="s">
        <v>5650</v>
      </c>
      <c r="J1340" s="518" t="s">
        <v>5432</v>
      </c>
      <c r="K1340" s="519" t="s">
        <v>24750</v>
      </c>
      <c r="L1340" s="518" t="s">
        <v>5433</v>
      </c>
    </row>
    <row r="1341" spans="1:12" ht="15.75">
      <c r="A1341" s="518" t="s">
        <v>6584</v>
      </c>
      <c r="B1341" s="518" t="s">
        <v>6585</v>
      </c>
      <c r="C1341" s="518" t="s">
        <v>6586</v>
      </c>
      <c r="D1341" s="518" t="s">
        <v>22193</v>
      </c>
      <c r="E1341" s="519" t="s">
        <v>144</v>
      </c>
      <c r="F1341" s="518" t="s">
        <v>144</v>
      </c>
      <c r="G1341" s="518" t="s">
        <v>22241</v>
      </c>
      <c r="H1341" s="518" t="s">
        <v>6628</v>
      </c>
      <c r="I1341" s="518" t="s">
        <v>5650</v>
      </c>
      <c r="J1341" s="518" t="s">
        <v>5432</v>
      </c>
      <c r="K1341" s="519" t="s">
        <v>26521</v>
      </c>
      <c r="L1341" s="518" t="s">
        <v>5433</v>
      </c>
    </row>
    <row r="1342" spans="1:12" ht="15.75">
      <c r="A1342" s="518" t="s">
        <v>6584</v>
      </c>
      <c r="B1342" s="518" t="s">
        <v>6585</v>
      </c>
      <c r="C1342" s="518" t="s">
        <v>6586</v>
      </c>
      <c r="D1342" s="518" t="s">
        <v>22193</v>
      </c>
      <c r="E1342" s="519" t="s">
        <v>144</v>
      </c>
      <c r="F1342" s="518" t="s">
        <v>144</v>
      </c>
      <c r="G1342" s="518" t="s">
        <v>22243</v>
      </c>
      <c r="H1342" s="518" t="s">
        <v>6629</v>
      </c>
      <c r="I1342" s="518" t="s">
        <v>5650</v>
      </c>
      <c r="J1342" s="518" t="s">
        <v>5432</v>
      </c>
      <c r="K1342" s="519" t="s">
        <v>24673</v>
      </c>
      <c r="L1342" s="518" t="s">
        <v>5433</v>
      </c>
    </row>
    <row r="1343" spans="1:12" ht="15.75">
      <c r="A1343" s="518" t="s">
        <v>6584</v>
      </c>
      <c r="B1343" s="518" t="s">
        <v>6585</v>
      </c>
      <c r="C1343" s="518" t="s">
        <v>6586</v>
      </c>
      <c r="D1343" s="518" t="s">
        <v>22193</v>
      </c>
      <c r="E1343" s="519" t="s">
        <v>144</v>
      </c>
      <c r="F1343" s="518" t="s">
        <v>144</v>
      </c>
      <c r="G1343" s="518" t="s">
        <v>22245</v>
      </c>
      <c r="H1343" s="518" t="s">
        <v>6630</v>
      </c>
      <c r="I1343" s="518" t="s">
        <v>5650</v>
      </c>
      <c r="J1343" s="518" t="s">
        <v>5432</v>
      </c>
      <c r="K1343" s="519" t="s">
        <v>24474</v>
      </c>
      <c r="L1343" s="518" t="s">
        <v>5433</v>
      </c>
    </row>
    <row r="1344" spans="1:12" ht="15.75">
      <c r="A1344" s="518" t="s">
        <v>6584</v>
      </c>
      <c r="B1344" s="518" t="s">
        <v>6585</v>
      </c>
      <c r="C1344" s="518" t="s">
        <v>6586</v>
      </c>
      <c r="D1344" s="518" t="s">
        <v>22193</v>
      </c>
      <c r="E1344" s="519" t="s">
        <v>144</v>
      </c>
      <c r="F1344" s="518" t="s">
        <v>144</v>
      </c>
      <c r="G1344" s="518" t="s">
        <v>22247</v>
      </c>
      <c r="H1344" s="518" t="s">
        <v>6631</v>
      </c>
      <c r="I1344" s="518" t="s">
        <v>5650</v>
      </c>
      <c r="J1344" s="518" t="s">
        <v>5432</v>
      </c>
      <c r="K1344" s="519" t="s">
        <v>27809</v>
      </c>
      <c r="L1344" s="518" t="s">
        <v>5433</v>
      </c>
    </row>
    <row r="1345" spans="1:12" ht="15.75">
      <c r="A1345" s="518" t="s">
        <v>6584</v>
      </c>
      <c r="B1345" s="518" t="s">
        <v>6585</v>
      </c>
      <c r="C1345" s="518" t="s">
        <v>6586</v>
      </c>
      <c r="D1345" s="518" t="s">
        <v>22193</v>
      </c>
      <c r="E1345" s="519" t="s">
        <v>144</v>
      </c>
      <c r="F1345" s="518" t="s">
        <v>144</v>
      </c>
      <c r="G1345" s="518" t="s">
        <v>22248</v>
      </c>
      <c r="H1345" s="518" t="s">
        <v>6632</v>
      </c>
      <c r="I1345" s="518" t="s">
        <v>5650</v>
      </c>
      <c r="J1345" s="518" t="s">
        <v>5432</v>
      </c>
      <c r="K1345" s="519" t="s">
        <v>22295</v>
      </c>
      <c r="L1345" s="518" t="s">
        <v>5433</v>
      </c>
    </row>
    <row r="1346" spans="1:12" ht="15.75">
      <c r="A1346" s="518" t="s">
        <v>6584</v>
      </c>
      <c r="B1346" s="518" t="s">
        <v>6585</v>
      </c>
      <c r="C1346" s="518" t="s">
        <v>6586</v>
      </c>
      <c r="D1346" s="518" t="s">
        <v>22193</v>
      </c>
      <c r="E1346" s="519" t="s">
        <v>144</v>
      </c>
      <c r="F1346" s="518" t="s">
        <v>144</v>
      </c>
      <c r="G1346" s="518" t="s">
        <v>22249</v>
      </c>
      <c r="H1346" s="518" t="s">
        <v>6633</v>
      </c>
      <c r="I1346" s="518" t="s">
        <v>5650</v>
      </c>
      <c r="J1346" s="518" t="s">
        <v>5432</v>
      </c>
      <c r="K1346" s="519" t="s">
        <v>14290</v>
      </c>
      <c r="L1346" s="518" t="s">
        <v>5433</v>
      </c>
    </row>
    <row r="1347" spans="1:12" ht="15.75">
      <c r="A1347" s="518" t="s">
        <v>6584</v>
      </c>
      <c r="B1347" s="518" t="s">
        <v>6585</v>
      </c>
      <c r="C1347" s="518" t="s">
        <v>6586</v>
      </c>
      <c r="D1347" s="518" t="s">
        <v>22193</v>
      </c>
      <c r="E1347" s="519" t="s">
        <v>144</v>
      </c>
      <c r="F1347" s="518" t="s">
        <v>144</v>
      </c>
      <c r="G1347" s="518" t="s">
        <v>22250</v>
      </c>
      <c r="H1347" s="518" t="s">
        <v>6634</v>
      </c>
      <c r="I1347" s="518" t="s">
        <v>5650</v>
      </c>
      <c r="J1347" s="518" t="s">
        <v>5432</v>
      </c>
      <c r="K1347" s="519" t="s">
        <v>32390</v>
      </c>
      <c r="L1347" s="518" t="s">
        <v>5433</v>
      </c>
    </row>
    <row r="1348" spans="1:12" ht="15.75">
      <c r="A1348" s="518" t="s">
        <v>6584</v>
      </c>
      <c r="B1348" s="518" t="s">
        <v>6585</v>
      </c>
      <c r="C1348" s="518" t="s">
        <v>6586</v>
      </c>
      <c r="D1348" s="518" t="s">
        <v>22193</v>
      </c>
      <c r="E1348" s="519" t="s">
        <v>144</v>
      </c>
      <c r="F1348" s="518" t="s">
        <v>144</v>
      </c>
      <c r="G1348" s="518" t="s">
        <v>22251</v>
      </c>
      <c r="H1348" s="518" t="s">
        <v>6635</v>
      </c>
      <c r="I1348" s="518" t="s">
        <v>5650</v>
      </c>
      <c r="J1348" s="518" t="s">
        <v>5432</v>
      </c>
      <c r="K1348" s="519" t="s">
        <v>32391</v>
      </c>
      <c r="L1348" s="518" t="s">
        <v>5433</v>
      </c>
    </row>
    <row r="1349" spans="1:12" ht="15.75">
      <c r="A1349" s="518" t="s">
        <v>6584</v>
      </c>
      <c r="B1349" s="518" t="s">
        <v>6585</v>
      </c>
      <c r="C1349" s="518" t="s">
        <v>6636</v>
      </c>
      <c r="D1349" s="518" t="s">
        <v>22253</v>
      </c>
      <c r="E1349" s="519" t="s">
        <v>144</v>
      </c>
      <c r="F1349" s="518" t="s">
        <v>144</v>
      </c>
      <c r="G1349" s="518" t="s">
        <v>22254</v>
      </c>
      <c r="H1349" s="518" t="s">
        <v>6637</v>
      </c>
      <c r="I1349" s="518" t="s">
        <v>5650</v>
      </c>
      <c r="J1349" s="518" t="s">
        <v>5432</v>
      </c>
      <c r="K1349" s="519" t="s">
        <v>32392</v>
      </c>
      <c r="L1349" s="518" t="s">
        <v>5433</v>
      </c>
    </row>
    <row r="1350" spans="1:12" ht="15.75">
      <c r="A1350" s="518" t="s">
        <v>6584</v>
      </c>
      <c r="B1350" s="518" t="s">
        <v>6585</v>
      </c>
      <c r="C1350" s="518" t="s">
        <v>6636</v>
      </c>
      <c r="D1350" s="518" t="s">
        <v>22253</v>
      </c>
      <c r="E1350" s="519" t="s">
        <v>144</v>
      </c>
      <c r="F1350" s="518" t="s">
        <v>144</v>
      </c>
      <c r="G1350" s="518" t="s">
        <v>22255</v>
      </c>
      <c r="H1350" s="518" t="s">
        <v>6638</v>
      </c>
      <c r="I1350" s="518" t="s">
        <v>5650</v>
      </c>
      <c r="J1350" s="518" t="s">
        <v>5432</v>
      </c>
      <c r="K1350" s="519" t="s">
        <v>21156</v>
      </c>
      <c r="L1350" s="518" t="s">
        <v>5433</v>
      </c>
    </row>
    <row r="1351" spans="1:12" ht="15.75">
      <c r="A1351" s="518" t="s">
        <v>6584</v>
      </c>
      <c r="B1351" s="518" t="s">
        <v>6585</v>
      </c>
      <c r="C1351" s="518" t="s">
        <v>6636</v>
      </c>
      <c r="D1351" s="518" t="s">
        <v>22253</v>
      </c>
      <c r="E1351" s="519" t="s">
        <v>144</v>
      </c>
      <c r="F1351" s="518" t="s">
        <v>144</v>
      </c>
      <c r="G1351" s="518" t="s">
        <v>22256</v>
      </c>
      <c r="H1351" s="518" t="s">
        <v>6639</v>
      </c>
      <c r="I1351" s="518" t="s">
        <v>5650</v>
      </c>
      <c r="J1351" s="518" t="s">
        <v>5432</v>
      </c>
      <c r="K1351" s="519" t="s">
        <v>17885</v>
      </c>
      <c r="L1351" s="518" t="s">
        <v>5433</v>
      </c>
    </row>
    <row r="1352" spans="1:12" ht="15.75">
      <c r="A1352" s="518" t="s">
        <v>6584</v>
      </c>
      <c r="B1352" s="518" t="s">
        <v>6585</v>
      </c>
      <c r="C1352" s="518" t="s">
        <v>6636</v>
      </c>
      <c r="D1352" s="518" t="s">
        <v>22253</v>
      </c>
      <c r="E1352" s="519" t="s">
        <v>144</v>
      </c>
      <c r="F1352" s="518" t="s">
        <v>144</v>
      </c>
      <c r="G1352" s="518" t="s">
        <v>22257</v>
      </c>
      <c r="H1352" s="518" t="s">
        <v>6640</v>
      </c>
      <c r="I1352" s="518" t="s">
        <v>5650</v>
      </c>
      <c r="J1352" s="518" t="s">
        <v>5432</v>
      </c>
      <c r="K1352" s="519" t="s">
        <v>32393</v>
      </c>
      <c r="L1352" s="518" t="s">
        <v>5433</v>
      </c>
    </row>
    <row r="1353" spans="1:12" ht="15.75">
      <c r="A1353" s="518" t="s">
        <v>6584</v>
      </c>
      <c r="B1353" s="518" t="s">
        <v>6585</v>
      </c>
      <c r="C1353" s="518" t="s">
        <v>6636</v>
      </c>
      <c r="D1353" s="518" t="s">
        <v>22253</v>
      </c>
      <c r="E1353" s="519" t="s">
        <v>144</v>
      </c>
      <c r="F1353" s="518" t="s">
        <v>144</v>
      </c>
      <c r="G1353" s="518" t="s">
        <v>22258</v>
      </c>
      <c r="H1353" s="518" t="s">
        <v>6641</v>
      </c>
      <c r="I1353" s="518" t="s">
        <v>5650</v>
      </c>
      <c r="J1353" s="518" t="s">
        <v>5432</v>
      </c>
      <c r="K1353" s="519" t="s">
        <v>27636</v>
      </c>
      <c r="L1353" s="518" t="s">
        <v>5433</v>
      </c>
    </row>
    <row r="1354" spans="1:12" ht="15.75">
      <c r="A1354" s="518" t="s">
        <v>6584</v>
      </c>
      <c r="B1354" s="518" t="s">
        <v>6585</v>
      </c>
      <c r="C1354" s="518" t="s">
        <v>6636</v>
      </c>
      <c r="D1354" s="518" t="s">
        <v>22253</v>
      </c>
      <c r="E1354" s="519" t="s">
        <v>144</v>
      </c>
      <c r="F1354" s="518" t="s">
        <v>144</v>
      </c>
      <c r="G1354" s="518" t="s">
        <v>22259</v>
      </c>
      <c r="H1354" s="518" t="s">
        <v>6642</v>
      </c>
      <c r="I1354" s="518" t="s">
        <v>5650</v>
      </c>
      <c r="J1354" s="518" t="s">
        <v>5432</v>
      </c>
      <c r="K1354" s="519" t="s">
        <v>24687</v>
      </c>
      <c r="L1354" s="518" t="s">
        <v>5433</v>
      </c>
    </row>
    <row r="1355" spans="1:12" ht="15.75">
      <c r="A1355" s="518" t="s">
        <v>6584</v>
      </c>
      <c r="B1355" s="518" t="s">
        <v>6585</v>
      </c>
      <c r="C1355" s="518" t="s">
        <v>6636</v>
      </c>
      <c r="D1355" s="518" t="s">
        <v>22253</v>
      </c>
      <c r="E1355" s="519" t="s">
        <v>144</v>
      </c>
      <c r="F1355" s="518" t="s">
        <v>144</v>
      </c>
      <c r="G1355" s="518" t="s">
        <v>22260</v>
      </c>
      <c r="H1355" s="518" t="s">
        <v>6643</v>
      </c>
      <c r="I1355" s="518" t="s">
        <v>5431</v>
      </c>
      <c r="J1355" s="518" t="s">
        <v>5503</v>
      </c>
      <c r="K1355" s="519" t="s">
        <v>32394</v>
      </c>
      <c r="L1355" s="518" t="s">
        <v>5433</v>
      </c>
    </row>
    <row r="1356" spans="1:12" ht="15.75">
      <c r="A1356" s="518" t="s">
        <v>6584</v>
      </c>
      <c r="B1356" s="518" t="s">
        <v>6585</v>
      </c>
      <c r="C1356" s="518" t="s">
        <v>6636</v>
      </c>
      <c r="D1356" s="518" t="s">
        <v>22253</v>
      </c>
      <c r="E1356" s="519" t="s">
        <v>144</v>
      </c>
      <c r="F1356" s="518" t="s">
        <v>144</v>
      </c>
      <c r="G1356" s="518" t="s">
        <v>22261</v>
      </c>
      <c r="H1356" s="518" t="s">
        <v>6645</v>
      </c>
      <c r="I1356" s="518" t="s">
        <v>5650</v>
      </c>
      <c r="J1356" s="518" t="s">
        <v>5432</v>
      </c>
      <c r="K1356" s="519" t="s">
        <v>15296</v>
      </c>
      <c r="L1356" s="518" t="s">
        <v>5433</v>
      </c>
    </row>
    <row r="1357" spans="1:12" ht="15.75">
      <c r="A1357" s="518" t="s">
        <v>6584</v>
      </c>
      <c r="B1357" s="518" t="s">
        <v>6585</v>
      </c>
      <c r="C1357" s="518" t="s">
        <v>6636</v>
      </c>
      <c r="D1357" s="518" t="s">
        <v>22253</v>
      </c>
      <c r="E1357" s="519" t="s">
        <v>144</v>
      </c>
      <c r="F1357" s="518" t="s">
        <v>144</v>
      </c>
      <c r="G1357" s="518" t="s">
        <v>22263</v>
      </c>
      <c r="H1357" s="518" t="s">
        <v>6646</v>
      </c>
      <c r="I1357" s="518" t="s">
        <v>5502</v>
      </c>
      <c r="J1357" s="518" t="s">
        <v>5503</v>
      </c>
      <c r="K1357" s="519" t="s">
        <v>32395</v>
      </c>
      <c r="L1357" s="518" t="s">
        <v>5433</v>
      </c>
    </row>
    <row r="1358" spans="1:12" ht="15.75">
      <c r="A1358" s="518" t="s">
        <v>6584</v>
      </c>
      <c r="B1358" s="518" t="s">
        <v>6585</v>
      </c>
      <c r="C1358" s="518" t="s">
        <v>6636</v>
      </c>
      <c r="D1358" s="518" t="s">
        <v>22253</v>
      </c>
      <c r="E1358" s="519" t="s">
        <v>144</v>
      </c>
      <c r="F1358" s="518" t="s">
        <v>144</v>
      </c>
      <c r="G1358" s="518" t="s">
        <v>22265</v>
      </c>
      <c r="H1358" s="518" t="s">
        <v>6647</v>
      </c>
      <c r="I1358" s="518" t="s">
        <v>5650</v>
      </c>
      <c r="J1358" s="518" t="s">
        <v>5432</v>
      </c>
      <c r="K1358" s="519" t="s">
        <v>17885</v>
      </c>
      <c r="L1358" s="518" t="s">
        <v>5433</v>
      </c>
    </row>
    <row r="1359" spans="1:12" ht="15.75">
      <c r="A1359" s="518" t="s">
        <v>6584</v>
      </c>
      <c r="B1359" s="518" t="s">
        <v>6585</v>
      </c>
      <c r="C1359" s="518" t="s">
        <v>6636</v>
      </c>
      <c r="D1359" s="518" t="s">
        <v>22253</v>
      </c>
      <c r="E1359" s="519" t="s">
        <v>144</v>
      </c>
      <c r="F1359" s="518" t="s">
        <v>144</v>
      </c>
      <c r="G1359" s="518" t="s">
        <v>22266</v>
      </c>
      <c r="H1359" s="518" t="s">
        <v>6648</v>
      </c>
      <c r="I1359" s="518" t="s">
        <v>5650</v>
      </c>
      <c r="J1359" s="518" t="s">
        <v>5432</v>
      </c>
      <c r="K1359" s="519" t="s">
        <v>32393</v>
      </c>
      <c r="L1359" s="518" t="s">
        <v>5433</v>
      </c>
    </row>
    <row r="1360" spans="1:12" ht="15.75">
      <c r="A1360" s="518" t="s">
        <v>6584</v>
      </c>
      <c r="B1360" s="518" t="s">
        <v>6585</v>
      </c>
      <c r="C1360" s="518" t="s">
        <v>6636</v>
      </c>
      <c r="D1360" s="518" t="s">
        <v>22253</v>
      </c>
      <c r="E1360" s="519" t="s">
        <v>144</v>
      </c>
      <c r="F1360" s="518" t="s">
        <v>144</v>
      </c>
      <c r="G1360" s="518" t="s">
        <v>22267</v>
      </c>
      <c r="H1360" s="518" t="s">
        <v>6649</v>
      </c>
      <c r="I1360" s="518" t="s">
        <v>5650</v>
      </c>
      <c r="J1360" s="518" t="s">
        <v>5432</v>
      </c>
      <c r="K1360" s="519" t="s">
        <v>17885</v>
      </c>
      <c r="L1360" s="518" t="s">
        <v>5433</v>
      </c>
    </row>
    <row r="1361" spans="1:12" ht="15.75">
      <c r="A1361" s="518" t="s">
        <v>6584</v>
      </c>
      <c r="B1361" s="518" t="s">
        <v>6585</v>
      </c>
      <c r="C1361" s="518" t="s">
        <v>6636</v>
      </c>
      <c r="D1361" s="518" t="s">
        <v>22253</v>
      </c>
      <c r="E1361" s="519" t="s">
        <v>144</v>
      </c>
      <c r="F1361" s="518" t="s">
        <v>144</v>
      </c>
      <c r="G1361" s="518" t="s">
        <v>22268</v>
      </c>
      <c r="H1361" s="518" t="s">
        <v>6650</v>
      </c>
      <c r="I1361" s="518" t="s">
        <v>5650</v>
      </c>
      <c r="J1361" s="518" t="s">
        <v>5432</v>
      </c>
      <c r="K1361" s="519" t="s">
        <v>32393</v>
      </c>
      <c r="L1361" s="518" t="s">
        <v>5433</v>
      </c>
    </row>
    <row r="1362" spans="1:12" ht="15.75">
      <c r="A1362" s="518" t="s">
        <v>6584</v>
      </c>
      <c r="B1362" s="518" t="s">
        <v>6585</v>
      </c>
      <c r="C1362" s="518" t="s">
        <v>6636</v>
      </c>
      <c r="D1362" s="518" t="s">
        <v>22253</v>
      </c>
      <c r="E1362" s="519" t="s">
        <v>144</v>
      </c>
      <c r="F1362" s="518" t="s">
        <v>144</v>
      </c>
      <c r="G1362" s="518" t="s">
        <v>22269</v>
      </c>
      <c r="H1362" s="518" t="s">
        <v>6651</v>
      </c>
      <c r="I1362" s="518" t="s">
        <v>5650</v>
      </c>
      <c r="J1362" s="518" t="s">
        <v>5432</v>
      </c>
      <c r="K1362" s="519" t="s">
        <v>27636</v>
      </c>
      <c r="L1362" s="518" t="s">
        <v>5433</v>
      </c>
    </row>
    <row r="1363" spans="1:12" ht="15.75">
      <c r="A1363" s="518" t="s">
        <v>6584</v>
      </c>
      <c r="B1363" s="518" t="s">
        <v>6585</v>
      </c>
      <c r="C1363" s="518" t="s">
        <v>6636</v>
      </c>
      <c r="D1363" s="518" t="s">
        <v>22253</v>
      </c>
      <c r="E1363" s="519" t="s">
        <v>144</v>
      </c>
      <c r="F1363" s="518" t="s">
        <v>144</v>
      </c>
      <c r="G1363" s="518" t="s">
        <v>22270</v>
      </c>
      <c r="H1363" s="518" t="s">
        <v>6652</v>
      </c>
      <c r="I1363" s="518" t="s">
        <v>5650</v>
      </c>
      <c r="J1363" s="518" t="s">
        <v>5432</v>
      </c>
      <c r="K1363" s="519" t="s">
        <v>24687</v>
      </c>
      <c r="L1363" s="518" t="s">
        <v>5433</v>
      </c>
    </row>
    <row r="1364" spans="1:12" ht="15.75">
      <c r="A1364" s="518" t="s">
        <v>6584</v>
      </c>
      <c r="B1364" s="518" t="s">
        <v>6585</v>
      </c>
      <c r="C1364" s="518" t="s">
        <v>6636</v>
      </c>
      <c r="D1364" s="518" t="s">
        <v>22253</v>
      </c>
      <c r="E1364" s="519" t="s">
        <v>144</v>
      </c>
      <c r="F1364" s="518" t="s">
        <v>144</v>
      </c>
      <c r="G1364" s="518" t="s">
        <v>22271</v>
      </c>
      <c r="H1364" s="518" t="s">
        <v>6653</v>
      </c>
      <c r="I1364" s="518" t="s">
        <v>5650</v>
      </c>
      <c r="J1364" s="518" t="s">
        <v>5432</v>
      </c>
      <c r="K1364" s="519" t="s">
        <v>27636</v>
      </c>
      <c r="L1364" s="518" t="s">
        <v>5433</v>
      </c>
    </row>
    <row r="1365" spans="1:12" ht="15.75">
      <c r="A1365" s="518" t="s">
        <v>6584</v>
      </c>
      <c r="B1365" s="518" t="s">
        <v>6585</v>
      </c>
      <c r="C1365" s="518" t="s">
        <v>6636</v>
      </c>
      <c r="D1365" s="518" t="s">
        <v>22253</v>
      </c>
      <c r="E1365" s="519" t="s">
        <v>144</v>
      </c>
      <c r="F1365" s="518" t="s">
        <v>144</v>
      </c>
      <c r="G1365" s="518" t="s">
        <v>22272</v>
      </c>
      <c r="H1365" s="518" t="s">
        <v>6654</v>
      </c>
      <c r="I1365" s="518" t="s">
        <v>5650</v>
      </c>
      <c r="J1365" s="518" t="s">
        <v>5432</v>
      </c>
      <c r="K1365" s="519" t="s">
        <v>24687</v>
      </c>
      <c r="L1365" s="518" t="s">
        <v>5433</v>
      </c>
    </row>
    <row r="1366" spans="1:12" ht="15.75">
      <c r="A1366" s="518" t="s">
        <v>6584</v>
      </c>
      <c r="B1366" s="518" t="s">
        <v>6585</v>
      </c>
      <c r="C1366" s="518" t="s">
        <v>6655</v>
      </c>
      <c r="D1366" s="518" t="s">
        <v>22273</v>
      </c>
      <c r="E1366" s="519" t="s">
        <v>144</v>
      </c>
      <c r="F1366" s="518" t="s">
        <v>144</v>
      </c>
      <c r="G1366" s="518" t="s">
        <v>22274</v>
      </c>
      <c r="H1366" s="518" t="s">
        <v>6656</v>
      </c>
      <c r="I1366" s="518" t="s">
        <v>5650</v>
      </c>
      <c r="J1366" s="518" t="s">
        <v>5432</v>
      </c>
      <c r="K1366" s="519" t="s">
        <v>19327</v>
      </c>
      <c r="L1366" s="518" t="s">
        <v>5433</v>
      </c>
    </row>
    <row r="1367" spans="1:12" ht="15.75">
      <c r="A1367" s="518" t="s">
        <v>6584</v>
      </c>
      <c r="B1367" s="518" t="s">
        <v>6585</v>
      </c>
      <c r="C1367" s="518" t="s">
        <v>6655</v>
      </c>
      <c r="D1367" s="518" t="s">
        <v>22273</v>
      </c>
      <c r="E1367" s="519" t="s">
        <v>144</v>
      </c>
      <c r="F1367" s="518" t="s">
        <v>144</v>
      </c>
      <c r="G1367" s="518" t="s">
        <v>22276</v>
      </c>
      <c r="H1367" s="518" t="s">
        <v>6657</v>
      </c>
      <c r="I1367" s="518" t="s">
        <v>5650</v>
      </c>
      <c r="J1367" s="518" t="s">
        <v>5432</v>
      </c>
      <c r="K1367" s="519" t="s">
        <v>32396</v>
      </c>
      <c r="L1367" s="518" t="s">
        <v>5433</v>
      </c>
    </row>
    <row r="1368" spans="1:12" ht="15.75">
      <c r="A1368" s="518" t="s">
        <v>6584</v>
      </c>
      <c r="B1368" s="518" t="s">
        <v>6585</v>
      </c>
      <c r="C1368" s="518" t="s">
        <v>6655</v>
      </c>
      <c r="D1368" s="518" t="s">
        <v>22273</v>
      </c>
      <c r="E1368" s="519" t="s">
        <v>144</v>
      </c>
      <c r="F1368" s="518" t="s">
        <v>144</v>
      </c>
      <c r="G1368" s="518" t="s">
        <v>22277</v>
      </c>
      <c r="H1368" s="518" t="s">
        <v>22278</v>
      </c>
      <c r="I1368" s="518" t="s">
        <v>5650</v>
      </c>
      <c r="J1368" s="518" t="s">
        <v>5432</v>
      </c>
      <c r="K1368" s="519" t="s">
        <v>32397</v>
      </c>
      <c r="L1368" s="518" t="s">
        <v>5433</v>
      </c>
    </row>
    <row r="1369" spans="1:12" ht="15.75">
      <c r="A1369" s="518" t="s">
        <v>6584</v>
      </c>
      <c r="B1369" s="518" t="s">
        <v>6585</v>
      </c>
      <c r="C1369" s="518" t="s">
        <v>6659</v>
      </c>
      <c r="D1369" s="518" t="s">
        <v>22279</v>
      </c>
      <c r="E1369" s="519" t="s">
        <v>144</v>
      </c>
      <c r="F1369" s="518" t="s">
        <v>144</v>
      </c>
      <c r="G1369" s="518" t="s">
        <v>22280</v>
      </c>
      <c r="H1369" s="518" t="s">
        <v>6660</v>
      </c>
      <c r="I1369" s="518" t="s">
        <v>5650</v>
      </c>
      <c r="J1369" s="518" t="s">
        <v>5432</v>
      </c>
      <c r="K1369" s="519" t="s">
        <v>32398</v>
      </c>
      <c r="L1369" s="518" t="s">
        <v>5433</v>
      </c>
    </row>
    <row r="1370" spans="1:12" ht="15.75">
      <c r="A1370" s="518" t="s">
        <v>6584</v>
      </c>
      <c r="B1370" s="518" t="s">
        <v>6585</v>
      </c>
      <c r="C1370" s="518" t="s">
        <v>6659</v>
      </c>
      <c r="D1370" s="518" t="s">
        <v>22279</v>
      </c>
      <c r="E1370" s="519" t="s">
        <v>144</v>
      </c>
      <c r="F1370" s="518" t="s">
        <v>144</v>
      </c>
      <c r="G1370" s="518" t="s">
        <v>22281</v>
      </c>
      <c r="H1370" s="518" t="s">
        <v>6661</v>
      </c>
      <c r="I1370" s="518" t="s">
        <v>5650</v>
      </c>
      <c r="J1370" s="518" t="s">
        <v>5432</v>
      </c>
      <c r="K1370" s="519" t="s">
        <v>32399</v>
      </c>
      <c r="L1370" s="518" t="s">
        <v>5433</v>
      </c>
    </row>
    <row r="1371" spans="1:12" ht="15.75">
      <c r="A1371" s="518" t="s">
        <v>6584</v>
      </c>
      <c r="B1371" s="518" t="s">
        <v>6585</v>
      </c>
      <c r="C1371" s="518" t="s">
        <v>6662</v>
      </c>
      <c r="D1371" s="518" t="s">
        <v>22282</v>
      </c>
      <c r="E1371" s="519" t="s">
        <v>144</v>
      </c>
      <c r="F1371" s="518" t="s">
        <v>144</v>
      </c>
      <c r="G1371" s="518" t="s">
        <v>22283</v>
      </c>
      <c r="H1371" s="518" t="s">
        <v>6663</v>
      </c>
      <c r="I1371" s="518" t="s">
        <v>5431</v>
      </c>
      <c r="J1371" s="518" t="s">
        <v>5432</v>
      </c>
      <c r="K1371" s="519" t="s">
        <v>30104</v>
      </c>
      <c r="L1371" s="518" t="s">
        <v>5433</v>
      </c>
    </row>
    <row r="1372" spans="1:12" ht="15.75">
      <c r="A1372" s="518" t="s">
        <v>6584</v>
      </c>
      <c r="B1372" s="518" t="s">
        <v>6585</v>
      </c>
      <c r="C1372" s="518" t="s">
        <v>6662</v>
      </c>
      <c r="D1372" s="518" t="s">
        <v>22282</v>
      </c>
      <c r="E1372" s="519" t="s">
        <v>144</v>
      </c>
      <c r="F1372" s="518" t="s">
        <v>144</v>
      </c>
      <c r="G1372" s="518" t="s">
        <v>22284</v>
      </c>
      <c r="H1372" s="518" t="s">
        <v>6664</v>
      </c>
      <c r="I1372" s="518" t="s">
        <v>5431</v>
      </c>
      <c r="J1372" s="518" t="s">
        <v>5432</v>
      </c>
      <c r="K1372" s="519" t="s">
        <v>32400</v>
      </c>
      <c r="L1372" s="518" t="s">
        <v>5433</v>
      </c>
    </row>
    <row r="1373" spans="1:12" ht="15.75">
      <c r="A1373" s="518" t="s">
        <v>6584</v>
      </c>
      <c r="B1373" s="518" t="s">
        <v>6585</v>
      </c>
      <c r="C1373" s="518" t="s">
        <v>6662</v>
      </c>
      <c r="D1373" s="518" t="s">
        <v>22282</v>
      </c>
      <c r="E1373" s="519" t="s">
        <v>144</v>
      </c>
      <c r="F1373" s="518" t="s">
        <v>144</v>
      </c>
      <c r="G1373" s="518" t="s">
        <v>22285</v>
      </c>
      <c r="H1373" s="518" t="s">
        <v>6665</v>
      </c>
      <c r="I1373" s="518" t="s">
        <v>5431</v>
      </c>
      <c r="J1373" s="518" t="s">
        <v>5432</v>
      </c>
      <c r="K1373" s="519" t="s">
        <v>32401</v>
      </c>
      <c r="L1373" s="518" t="s">
        <v>5433</v>
      </c>
    </row>
    <row r="1374" spans="1:12" ht="15.75">
      <c r="A1374" s="518" t="s">
        <v>6584</v>
      </c>
      <c r="B1374" s="518" t="s">
        <v>6585</v>
      </c>
      <c r="C1374" s="518" t="s">
        <v>6662</v>
      </c>
      <c r="D1374" s="518" t="s">
        <v>22282</v>
      </c>
      <c r="E1374" s="519" t="s">
        <v>144</v>
      </c>
      <c r="F1374" s="518" t="s">
        <v>144</v>
      </c>
      <c r="G1374" s="518" t="s">
        <v>22286</v>
      </c>
      <c r="H1374" s="518" t="s">
        <v>6666</v>
      </c>
      <c r="I1374" s="518" t="s">
        <v>5431</v>
      </c>
      <c r="J1374" s="518" t="s">
        <v>5432</v>
      </c>
      <c r="K1374" s="519" t="s">
        <v>32243</v>
      </c>
      <c r="L1374" s="518" t="s">
        <v>5433</v>
      </c>
    </row>
    <row r="1375" spans="1:12" ht="15.75">
      <c r="A1375" s="518" t="s">
        <v>6584</v>
      </c>
      <c r="B1375" s="518" t="s">
        <v>6585</v>
      </c>
      <c r="C1375" s="518" t="s">
        <v>6667</v>
      </c>
      <c r="D1375" s="518" t="s">
        <v>22287</v>
      </c>
      <c r="E1375" s="519" t="s">
        <v>144</v>
      </c>
      <c r="F1375" s="518" t="s">
        <v>144</v>
      </c>
      <c r="G1375" s="518" t="s">
        <v>22288</v>
      </c>
      <c r="H1375" s="518" t="s">
        <v>6668</v>
      </c>
      <c r="I1375" s="518" t="s">
        <v>5431</v>
      </c>
      <c r="J1375" s="518" t="s">
        <v>5432</v>
      </c>
      <c r="K1375" s="519" t="s">
        <v>32402</v>
      </c>
      <c r="L1375" s="518" t="s">
        <v>5433</v>
      </c>
    </row>
    <row r="1376" spans="1:12" ht="15.75">
      <c r="A1376" s="518" t="s">
        <v>6584</v>
      </c>
      <c r="B1376" s="518" t="s">
        <v>6585</v>
      </c>
      <c r="C1376" s="518" t="s">
        <v>6667</v>
      </c>
      <c r="D1376" s="518" t="s">
        <v>22287</v>
      </c>
      <c r="E1376" s="519" t="s">
        <v>144</v>
      </c>
      <c r="F1376" s="518" t="s">
        <v>144</v>
      </c>
      <c r="G1376" s="518" t="s">
        <v>22289</v>
      </c>
      <c r="H1376" s="518" t="s">
        <v>6669</v>
      </c>
      <c r="I1376" s="518" t="s">
        <v>5431</v>
      </c>
      <c r="J1376" s="518" t="s">
        <v>5432</v>
      </c>
      <c r="K1376" s="519" t="s">
        <v>32403</v>
      </c>
      <c r="L1376" s="518" t="s">
        <v>5433</v>
      </c>
    </row>
    <row r="1377" spans="1:12" ht="15.75">
      <c r="A1377" s="518" t="s">
        <v>6584</v>
      </c>
      <c r="B1377" s="518" t="s">
        <v>6585</v>
      </c>
      <c r="C1377" s="518" t="s">
        <v>6667</v>
      </c>
      <c r="D1377" s="518" t="s">
        <v>22287</v>
      </c>
      <c r="E1377" s="519" t="s">
        <v>144</v>
      </c>
      <c r="F1377" s="518" t="s">
        <v>144</v>
      </c>
      <c r="G1377" s="518" t="s">
        <v>22290</v>
      </c>
      <c r="H1377" s="518" t="s">
        <v>6670</v>
      </c>
      <c r="I1377" s="518" t="s">
        <v>5431</v>
      </c>
      <c r="J1377" s="518" t="s">
        <v>5432</v>
      </c>
      <c r="K1377" s="519" t="s">
        <v>32404</v>
      </c>
      <c r="L1377" s="518" t="s">
        <v>5433</v>
      </c>
    </row>
    <row r="1378" spans="1:12" ht="15.75">
      <c r="A1378" s="518" t="s">
        <v>6584</v>
      </c>
      <c r="B1378" s="518" t="s">
        <v>6585</v>
      </c>
      <c r="C1378" s="518" t="s">
        <v>6667</v>
      </c>
      <c r="D1378" s="518" t="s">
        <v>22287</v>
      </c>
      <c r="E1378" s="519" t="s">
        <v>144</v>
      </c>
      <c r="F1378" s="518" t="s">
        <v>144</v>
      </c>
      <c r="G1378" s="518" t="s">
        <v>22292</v>
      </c>
      <c r="H1378" s="518" t="s">
        <v>6671</v>
      </c>
      <c r="I1378" s="518" t="s">
        <v>5431</v>
      </c>
      <c r="J1378" s="518" t="s">
        <v>5432</v>
      </c>
      <c r="K1378" s="519" t="s">
        <v>32280</v>
      </c>
      <c r="L1378" s="518" t="s">
        <v>5433</v>
      </c>
    </row>
    <row r="1379" spans="1:12" ht="15.75">
      <c r="A1379" s="518" t="s">
        <v>6584</v>
      </c>
      <c r="B1379" s="518" t="s">
        <v>6585</v>
      </c>
      <c r="C1379" s="518" t="s">
        <v>6667</v>
      </c>
      <c r="D1379" s="518" t="s">
        <v>22287</v>
      </c>
      <c r="E1379" s="519" t="s">
        <v>144</v>
      </c>
      <c r="F1379" s="518" t="s">
        <v>144</v>
      </c>
      <c r="G1379" s="518" t="s">
        <v>22293</v>
      </c>
      <c r="H1379" s="518" t="s">
        <v>6672</v>
      </c>
      <c r="I1379" s="518" t="s">
        <v>5650</v>
      </c>
      <c r="J1379" s="518" t="s">
        <v>5432</v>
      </c>
      <c r="K1379" s="519" t="s">
        <v>15854</v>
      </c>
      <c r="L1379" s="518" t="s">
        <v>5433</v>
      </c>
    </row>
    <row r="1380" spans="1:12" ht="15.75">
      <c r="A1380" s="518" t="s">
        <v>6584</v>
      </c>
      <c r="B1380" s="518" t="s">
        <v>6585</v>
      </c>
      <c r="C1380" s="518" t="s">
        <v>6667</v>
      </c>
      <c r="D1380" s="518" t="s">
        <v>22287</v>
      </c>
      <c r="E1380" s="519" t="s">
        <v>144</v>
      </c>
      <c r="F1380" s="518" t="s">
        <v>144</v>
      </c>
      <c r="G1380" s="518" t="s">
        <v>22294</v>
      </c>
      <c r="H1380" s="518" t="s">
        <v>6673</v>
      </c>
      <c r="I1380" s="518" t="s">
        <v>5650</v>
      </c>
      <c r="J1380" s="518" t="s">
        <v>5432</v>
      </c>
      <c r="K1380" s="519" t="s">
        <v>16116</v>
      </c>
      <c r="L1380" s="518" t="s">
        <v>5433</v>
      </c>
    </row>
    <row r="1381" spans="1:12" ht="15.75">
      <c r="A1381" s="518" t="s">
        <v>6584</v>
      </c>
      <c r="B1381" s="518" t="s">
        <v>6585</v>
      </c>
      <c r="C1381" s="518" t="s">
        <v>6667</v>
      </c>
      <c r="D1381" s="518" t="s">
        <v>22287</v>
      </c>
      <c r="E1381" s="519" t="s">
        <v>144</v>
      </c>
      <c r="F1381" s="518" t="s">
        <v>144</v>
      </c>
      <c r="G1381" s="518" t="s">
        <v>22296</v>
      </c>
      <c r="H1381" s="518" t="s">
        <v>6674</v>
      </c>
      <c r="I1381" s="518" t="s">
        <v>5650</v>
      </c>
      <c r="J1381" s="518" t="s">
        <v>5432</v>
      </c>
      <c r="K1381" s="519" t="s">
        <v>22054</v>
      </c>
      <c r="L1381" s="518" t="s">
        <v>5433</v>
      </c>
    </row>
    <row r="1382" spans="1:12" ht="15.75">
      <c r="A1382" s="518" t="s">
        <v>6584</v>
      </c>
      <c r="B1382" s="518" t="s">
        <v>6585</v>
      </c>
      <c r="C1382" s="518" t="s">
        <v>6667</v>
      </c>
      <c r="D1382" s="518" t="s">
        <v>22287</v>
      </c>
      <c r="E1382" s="519" t="s">
        <v>144</v>
      </c>
      <c r="F1382" s="518" t="s">
        <v>144</v>
      </c>
      <c r="G1382" s="518" t="s">
        <v>22297</v>
      </c>
      <c r="H1382" s="518" t="s">
        <v>6675</v>
      </c>
      <c r="I1382" s="518" t="s">
        <v>5650</v>
      </c>
      <c r="J1382" s="518" t="s">
        <v>5432</v>
      </c>
      <c r="K1382" s="519" t="s">
        <v>14196</v>
      </c>
      <c r="L1382" s="518" t="s">
        <v>5433</v>
      </c>
    </row>
    <row r="1383" spans="1:12" ht="15.75">
      <c r="A1383" s="518" t="s">
        <v>6584</v>
      </c>
      <c r="B1383" s="518" t="s">
        <v>6585</v>
      </c>
      <c r="C1383" s="518" t="s">
        <v>6676</v>
      </c>
      <c r="D1383" s="518" t="s">
        <v>22298</v>
      </c>
      <c r="E1383" s="519" t="s">
        <v>144</v>
      </c>
      <c r="F1383" s="518" t="s">
        <v>144</v>
      </c>
      <c r="G1383" s="518" t="s">
        <v>22299</v>
      </c>
      <c r="H1383" s="518" t="s">
        <v>6677</v>
      </c>
      <c r="I1383" s="518" t="s">
        <v>5431</v>
      </c>
      <c r="J1383" s="518" t="s">
        <v>5432</v>
      </c>
      <c r="K1383" s="519" t="s">
        <v>32405</v>
      </c>
      <c r="L1383" s="518" t="s">
        <v>5433</v>
      </c>
    </row>
    <row r="1384" spans="1:12" ht="15.75">
      <c r="A1384" s="518" t="s">
        <v>6584</v>
      </c>
      <c r="B1384" s="518" t="s">
        <v>6585</v>
      </c>
      <c r="C1384" s="518" t="s">
        <v>6676</v>
      </c>
      <c r="D1384" s="518" t="s">
        <v>22298</v>
      </c>
      <c r="E1384" s="519" t="s">
        <v>144</v>
      </c>
      <c r="F1384" s="518" t="s">
        <v>144</v>
      </c>
      <c r="G1384" s="518" t="s">
        <v>22300</v>
      </c>
      <c r="H1384" s="518" t="s">
        <v>6678</v>
      </c>
      <c r="I1384" s="518" t="s">
        <v>5431</v>
      </c>
      <c r="J1384" s="518" t="s">
        <v>5432</v>
      </c>
      <c r="K1384" s="519" t="s">
        <v>32406</v>
      </c>
      <c r="L1384" s="518" t="s">
        <v>5433</v>
      </c>
    </row>
    <row r="1385" spans="1:12" ht="15.75">
      <c r="A1385" s="518" t="s">
        <v>6584</v>
      </c>
      <c r="B1385" s="518" t="s">
        <v>6585</v>
      </c>
      <c r="C1385" s="518" t="s">
        <v>6679</v>
      </c>
      <c r="D1385" s="518" t="s">
        <v>22301</v>
      </c>
      <c r="E1385" s="519" t="s">
        <v>144</v>
      </c>
      <c r="F1385" s="518" t="s">
        <v>144</v>
      </c>
      <c r="G1385" s="518" t="s">
        <v>22302</v>
      </c>
      <c r="H1385" s="518" t="s">
        <v>6680</v>
      </c>
      <c r="I1385" s="518" t="s">
        <v>5431</v>
      </c>
      <c r="J1385" s="518" t="s">
        <v>5432</v>
      </c>
      <c r="K1385" s="519" t="s">
        <v>30550</v>
      </c>
      <c r="L1385" s="518" t="s">
        <v>5433</v>
      </c>
    </row>
    <row r="1386" spans="1:12" ht="15.75">
      <c r="A1386" s="518" t="s">
        <v>6584</v>
      </c>
      <c r="B1386" s="518" t="s">
        <v>6585</v>
      </c>
      <c r="C1386" s="518" t="s">
        <v>6679</v>
      </c>
      <c r="D1386" s="518" t="s">
        <v>22301</v>
      </c>
      <c r="E1386" s="519" t="s">
        <v>144</v>
      </c>
      <c r="F1386" s="518" t="s">
        <v>144</v>
      </c>
      <c r="G1386" s="518" t="s">
        <v>22303</v>
      </c>
      <c r="H1386" s="518" t="s">
        <v>6681</v>
      </c>
      <c r="I1386" s="518" t="s">
        <v>5431</v>
      </c>
      <c r="J1386" s="518" t="s">
        <v>5432</v>
      </c>
      <c r="K1386" s="519" t="s">
        <v>27316</v>
      </c>
      <c r="L1386" s="518" t="s">
        <v>5433</v>
      </c>
    </row>
    <row r="1387" spans="1:12" ht="15.75">
      <c r="A1387" s="518" t="s">
        <v>6584</v>
      </c>
      <c r="B1387" s="518" t="s">
        <v>6585</v>
      </c>
      <c r="C1387" s="518" t="s">
        <v>6679</v>
      </c>
      <c r="D1387" s="518" t="s">
        <v>22301</v>
      </c>
      <c r="E1387" s="519" t="s">
        <v>144</v>
      </c>
      <c r="F1387" s="518" t="s">
        <v>144</v>
      </c>
      <c r="G1387" s="518" t="s">
        <v>22304</v>
      </c>
      <c r="H1387" s="518" t="s">
        <v>6682</v>
      </c>
      <c r="I1387" s="518" t="s">
        <v>5431</v>
      </c>
      <c r="J1387" s="518" t="s">
        <v>5432</v>
      </c>
      <c r="K1387" s="519" t="s">
        <v>32407</v>
      </c>
      <c r="L1387" s="518" t="s">
        <v>5433</v>
      </c>
    </row>
    <row r="1388" spans="1:12" ht="15.75">
      <c r="A1388" s="518" t="s">
        <v>6584</v>
      </c>
      <c r="B1388" s="518" t="s">
        <v>6585</v>
      </c>
      <c r="C1388" s="518" t="s">
        <v>6683</v>
      </c>
      <c r="D1388" s="518" t="s">
        <v>22305</v>
      </c>
      <c r="E1388" s="519" t="s">
        <v>144</v>
      </c>
      <c r="F1388" s="518" t="s">
        <v>144</v>
      </c>
      <c r="G1388" s="518" t="s">
        <v>22306</v>
      </c>
      <c r="H1388" s="518" t="s">
        <v>6684</v>
      </c>
      <c r="I1388" s="518" t="s">
        <v>5431</v>
      </c>
      <c r="J1388" s="518" t="s">
        <v>5432</v>
      </c>
      <c r="K1388" s="519" t="s">
        <v>28545</v>
      </c>
      <c r="L1388" s="518" t="s">
        <v>5433</v>
      </c>
    </row>
    <row r="1389" spans="1:12" ht="15.75">
      <c r="A1389" s="518" t="s">
        <v>6584</v>
      </c>
      <c r="B1389" s="518" t="s">
        <v>6585</v>
      </c>
      <c r="C1389" s="518" t="s">
        <v>6685</v>
      </c>
      <c r="D1389" s="518" t="s">
        <v>22307</v>
      </c>
      <c r="E1389" s="519" t="s">
        <v>144</v>
      </c>
      <c r="F1389" s="518" t="s">
        <v>144</v>
      </c>
      <c r="G1389" s="518" t="s">
        <v>22308</v>
      </c>
      <c r="H1389" s="518" t="s">
        <v>6686</v>
      </c>
      <c r="I1389" s="518" t="s">
        <v>5650</v>
      </c>
      <c r="J1389" s="518" t="s">
        <v>5432</v>
      </c>
      <c r="K1389" s="519" t="s">
        <v>32408</v>
      </c>
      <c r="L1389" s="518" t="s">
        <v>5433</v>
      </c>
    </row>
    <row r="1390" spans="1:12" ht="15.75">
      <c r="A1390" s="518" t="s">
        <v>6584</v>
      </c>
      <c r="B1390" s="518" t="s">
        <v>6585</v>
      </c>
      <c r="C1390" s="518" t="s">
        <v>6687</v>
      </c>
      <c r="D1390" s="518" t="s">
        <v>22309</v>
      </c>
      <c r="E1390" s="519" t="s">
        <v>144</v>
      </c>
      <c r="F1390" s="518" t="s">
        <v>144</v>
      </c>
      <c r="G1390" s="518" t="s">
        <v>22310</v>
      </c>
      <c r="H1390" s="518" t="s">
        <v>6688</v>
      </c>
      <c r="I1390" s="518" t="s">
        <v>5502</v>
      </c>
      <c r="J1390" s="518" t="s">
        <v>5432</v>
      </c>
      <c r="K1390" s="519" t="s">
        <v>32409</v>
      </c>
      <c r="L1390" s="518" t="s">
        <v>5433</v>
      </c>
    </row>
    <row r="1391" spans="1:12" ht="15.75">
      <c r="A1391" s="518" t="s">
        <v>6584</v>
      </c>
      <c r="B1391" s="518" t="s">
        <v>6585</v>
      </c>
      <c r="C1391" s="518" t="s">
        <v>6687</v>
      </c>
      <c r="D1391" s="518" t="s">
        <v>22309</v>
      </c>
      <c r="E1391" s="519" t="s">
        <v>144</v>
      </c>
      <c r="F1391" s="518" t="s">
        <v>144</v>
      </c>
      <c r="G1391" s="518" t="s">
        <v>22311</v>
      </c>
      <c r="H1391" s="518" t="s">
        <v>6689</v>
      </c>
      <c r="I1391" s="518" t="s">
        <v>5502</v>
      </c>
      <c r="J1391" s="518" t="s">
        <v>5432</v>
      </c>
      <c r="K1391" s="519" t="s">
        <v>32410</v>
      </c>
      <c r="L1391" s="518" t="s">
        <v>5433</v>
      </c>
    </row>
    <row r="1392" spans="1:12" ht="15.75">
      <c r="A1392" s="518" t="s">
        <v>6584</v>
      </c>
      <c r="B1392" s="518" t="s">
        <v>6585</v>
      </c>
      <c r="C1392" s="518" t="s">
        <v>6687</v>
      </c>
      <c r="D1392" s="518" t="s">
        <v>22309</v>
      </c>
      <c r="E1392" s="519" t="s">
        <v>144</v>
      </c>
      <c r="F1392" s="518" t="s">
        <v>144</v>
      </c>
      <c r="G1392" s="518" t="s">
        <v>22312</v>
      </c>
      <c r="H1392" s="518" t="s">
        <v>6690</v>
      </c>
      <c r="I1392" s="518" t="s">
        <v>5502</v>
      </c>
      <c r="J1392" s="518" t="s">
        <v>5432</v>
      </c>
      <c r="K1392" s="519" t="s">
        <v>32411</v>
      </c>
      <c r="L1392" s="518" t="s">
        <v>5433</v>
      </c>
    </row>
    <row r="1393" spans="1:12" ht="15.75">
      <c r="A1393" s="518" t="s">
        <v>6584</v>
      </c>
      <c r="B1393" s="518" t="s">
        <v>6585</v>
      </c>
      <c r="C1393" s="518" t="s">
        <v>6687</v>
      </c>
      <c r="D1393" s="518" t="s">
        <v>22309</v>
      </c>
      <c r="E1393" s="519" t="s">
        <v>144</v>
      </c>
      <c r="F1393" s="518" t="s">
        <v>144</v>
      </c>
      <c r="G1393" s="518" t="s">
        <v>22313</v>
      </c>
      <c r="H1393" s="518" t="s">
        <v>6691</v>
      </c>
      <c r="I1393" s="518" t="s">
        <v>5502</v>
      </c>
      <c r="J1393" s="518" t="s">
        <v>5432</v>
      </c>
      <c r="K1393" s="519" t="s">
        <v>32412</v>
      </c>
      <c r="L1393" s="518" t="s">
        <v>5433</v>
      </c>
    </row>
    <row r="1394" spans="1:12" ht="15.75">
      <c r="A1394" s="518" t="s">
        <v>6584</v>
      </c>
      <c r="B1394" s="518" t="s">
        <v>6585</v>
      </c>
      <c r="C1394" s="518" t="s">
        <v>6687</v>
      </c>
      <c r="D1394" s="518" t="s">
        <v>22309</v>
      </c>
      <c r="E1394" s="519" t="s">
        <v>144</v>
      </c>
      <c r="F1394" s="518" t="s">
        <v>144</v>
      </c>
      <c r="G1394" s="518" t="s">
        <v>22314</v>
      </c>
      <c r="H1394" s="518" t="s">
        <v>6692</v>
      </c>
      <c r="I1394" s="518" t="s">
        <v>5650</v>
      </c>
      <c r="J1394" s="518" t="s">
        <v>5432</v>
      </c>
      <c r="K1394" s="519" t="s">
        <v>32413</v>
      </c>
      <c r="L1394" s="518" t="s">
        <v>5433</v>
      </c>
    </row>
    <row r="1395" spans="1:12" ht="15.75">
      <c r="A1395" s="518" t="s">
        <v>6584</v>
      </c>
      <c r="B1395" s="518" t="s">
        <v>6585</v>
      </c>
      <c r="C1395" s="518" t="s">
        <v>6687</v>
      </c>
      <c r="D1395" s="518" t="s">
        <v>22309</v>
      </c>
      <c r="E1395" s="519" t="s">
        <v>144</v>
      </c>
      <c r="F1395" s="518" t="s">
        <v>144</v>
      </c>
      <c r="G1395" s="518" t="s">
        <v>22315</v>
      </c>
      <c r="H1395" s="518" t="s">
        <v>6693</v>
      </c>
      <c r="I1395" s="518" t="s">
        <v>5650</v>
      </c>
      <c r="J1395" s="518" t="s">
        <v>5432</v>
      </c>
      <c r="K1395" s="519" t="s">
        <v>32414</v>
      </c>
      <c r="L1395" s="518" t="s">
        <v>5433</v>
      </c>
    </row>
    <row r="1396" spans="1:12" ht="15.75">
      <c r="A1396" s="518" t="s">
        <v>6584</v>
      </c>
      <c r="B1396" s="518" t="s">
        <v>6585</v>
      </c>
      <c r="C1396" s="518" t="s">
        <v>6687</v>
      </c>
      <c r="D1396" s="518" t="s">
        <v>22309</v>
      </c>
      <c r="E1396" s="519" t="s">
        <v>144</v>
      </c>
      <c r="F1396" s="518" t="s">
        <v>144</v>
      </c>
      <c r="G1396" s="518" t="s">
        <v>22316</v>
      </c>
      <c r="H1396" s="518" t="s">
        <v>6694</v>
      </c>
      <c r="I1396" s="518" t="s">
        <v>5650</v>
      </c>
      <c r="J1396" s="518" t="s">
        <v>5432</v>
      </c>
      <c r="K1396" s="519" t="s">
        <v>24172</v>
      </c>
      <c r="L1396" s="518" t="s">
        <v>5433</v>
      </c>
    </row>
    <row r="1397" spans="1:12" ht="15.75">
      <c r="A1397" s="518" t="s">
        <v>6584</v>
      </c>
      <c r="B1397" s="518" t="s">
        <v>6585</v>
      </c>
      <c r="C1397" s="518" t="s">
        <v>6687</v>
      </c>
      <c r="D1397" s="518" t="s">
        <v>22309</v>
      </c>
      <c r="E1397" s="519" t="s">
        <v>144</v>
      </c>
      <c r="F1397" s="518" t="s">
        <v>144</v>
      </c>
      <c r="G1397" s="518" t="s">
        <v>22317</v>
      </c>
      <c r="H1397" s="518" t="s">
        <v>6695</v>
      </c>
      <c r="I1397" s="518" t="s">
        <v>5650</v>
      </c>
      <c r="J1397" s="518" t="s">
        <v>5432</v>
      </c>
      <c r="K1397" s="519" t="s">
        <v>32415</v>
      </c>
      <c r="L1397" s="518" t="s">
        <v>5433</v>
      </c>
    </row>
    <row r="1398" spans="1:12" ht="15.75">
      <c r="A1398" s="518" t="s">
        <v>6584</v>
      </c>
      <c r="B1398" s="518" t="s">
        <v>6585</v>
      </c>
      <c r="C1398" s="518" t="s">
        <v>6687</v>
      </c>
      <c r="D1398" s="518" t="s">
        <v>22309</v>
      </c>
      <c r="E1398" s="519" t="s">
        <v>144</v>
      </c>
      <c r="F1398" s="518" t="s">
        <v>144</v>
      </c>
      <c r="G1398" s="518" t="s">
        <v>22318</v>
      </c>
      <c r="H1398" s="518" t="s">
        <v>6696</v>
      </c>
      <c r="I1398" s="518" t="s">
        <v>5650</v>
      </c>
      <c r="J1398" s="518" t="s">
        <v>5432</v>
      </c>
      <c r="K1398" s="519" t="s">
        <v>28417</v>
      </c>
      <c r="L1398" s="518" t="s">
        <v>5433</v>
      </c>
    </row>
    <row r="1399" spans="1:12" ht="15.75">
      <c r="A1399" s="518" t="s">
        <v>6584</v>
      </c>
      <c r="B1399" s="518" t="s">
        <v>6585</v>
      </c>
      <c r="C1399" s="518" t="s">
        <v>6687</v>
      </c>
      <c r="D1399" s="518" t="s">
        <v>22309</v>
      </c>
      <c r="E1399" s="519" t="s">
        <v>144</v>
      </c>
      <c r="F1399" s="518" t="s">
        <v>144</v>
      </c>
      <c r="G1399" s="518" t="s">
        <v>22319</v>
      </c>
      <c r="H1399" s="518" t="s">
        <v>6697</v>
      </c>
      <c r="I1399" s="518" t="s">
        <v>5650</v>
      </c>
      <c r="J1399" s="518" t="s">
        <v>5432</v>
      </c>
      <c r="K1399" s="519" t="s">
        <v>32416</v>
      </c>
      <c r="L1399" s="518" t="s">
        <v>5433</v>
      </c>
    </row>
    <row r="1400" spans="1:12" ht="15.75">
      <c r="A1400" s="518" t="s">
        <v>6584</v>
      </c>
      <c r="B1400" s="518" t="s">
        <v>6585</v>
      </c>
      <c r="C1400" s="518" t="s">
        <v>6687</v>
      </c>
      <c r="D1400" s="518" t="s">
        <v>22309</v>
      </c>
      <c r="E1400" s="519" t="s">
        <v>144</v>
      </c>
      <c r="F1400" s="518" t="s">
        <v>144</v>
      </c>
      <c r="G1400" s="518" t="s">
        <v>22321</v>
      </c>
      <c r="H1400" s="518" t="s">
        <v>6698</v>
      </c>
      <c r="I1400" s="518" t="s">
        <v>5650</v>
      </c>
      <c r="J1400" s="518" t="s">
        <v>5432</v>
      </c>
      <c r="K1400" s="519" t="s">
        <v>32417</v>
      </c>
      <c r="L1400" s="518" t="s">
        <v>5433</v>
      </c>
    </row>
    <row r="1401" spans="1:12" ht="15.75">
      <c r="A1401" s="518" t="s">
        <v>6584</v>
      </c>
      <c r="B1401" s="518" t="s">
        <v>6585</v>
      </c>
      <c r="C1401" s="518" t="s">
        <v>6687</v>
      </c>
      <c r="D1401" s="518" t="s">
        <v>22309</v>
      </c>
      <c r="E1401" s="519" t="s">
        <v>144</v>
      </c>
      <c r="F1401" s="518" t="s">
        <v>144</v>
      </c>
      <c r="G1401" s="518" t="s">
        <v>22323</v>
      </c>
      <c r="H1401" s="518" t="s">
        <v>6699</v>
      </c>
      <c r="I1401" s="518" t="s">
        <v>5650</v>
      </c>
      <c r="J1401" s="518" t="s">
        <v>5432</v>
      </c>
      <c r="K1401" s="519" t="s">
        <v>32196</v>
      </c>
      <c r="L1401" s="518" t="s">
        <v>5433</v>
      </c>
    </row>
    <row r="1402" spans="1:12" ht="15.75">
      <c r="A1402" s="518" t="s">
        <v>6584</v>
      </c>
      <c r="B1402" s="518" t="s">
        <v>6585</v>
      </c>
      <c r="C1402" s="518" t="s">
        <v>6687</v>
      </c>
      <c r="D1402" s="518" t="s">
        <v>22309</v>
      </c>
      <c r="E1402" s="519" t="s">
        <v>144</v>
      </c>
      <c r="F1402" s="518" t="s">
        <v>144</v>
      </c>
      <c r="G1402" s="518" t="s">
        <v>22324</v>
      </c>
      <c r="H1402" s="518" t="s">
        <v>6700</v>
      </c>
      <c r="I1402" s="518" t="s">
        <v>5650</v>
      </c>
      <c r="J1402" s="518" t="s">
        <v>5432</v>
      </c>
      <c r="K1402" s="519" t="s">
        <v>32418</v>
      </c>
      <c r="L1402" s="518" t="s">
        <v>5433</v>
      </c>
    </row>
    <row r="1403" spans="1:12" ht="15.75">
      <c r="A1403" s="518" t="s">
        <v>6584</v>
      </c>
      <c r="B1403" s="518" t="s">
        <v>6585</v>
      </c>
      <c r="C1403" s="518" t="s">
        <v>6687</v>
      </c>
      <c r="D1403" s="518" t="s">
        <v>22309</v>
      </c>
      <c r="E1403" s="519" t="s">
        <v>144</v>
      </c>
      <c r="F1403" s="518" t="s">
        <v>144</v>
      </c>
      <c r="G1403" s="518" t="s">
        <v>22326</v>
      </c>
      <c r="H1403" s="518" t="s">
        <v>6701</v>
      </c>
      <c r="I1403" s="518" t="s">
        <v>5650</v>
      </c>
      <c r="J1403" s="518" t="s">
        <v>5432</v>
      </c>
      <c r="K1403" s="519" t="s">
        <v>32419</v>
      </c>
      <c r="L1403" s="518" t="s">
        <v>5433</v>
      </c>
    </row>
    <row r="1404" spans="1:12" ht="15.75">
      <c r="A1404" s="518" t="s">
        <v>6584</v>
      </c>
      <c r="B1404" s="518" t="s">
        <v>6585</v>
      </c>
      <c r="C1404" s="518" t="s">
        <v>6687</v>
      </c>
      <c r="D1404" s="518" t="s">
        <v>22309</v>
      </c>
      <c r="E1404" s="519" t="s">
        <v>144</v>
      </c>
      <c r="F1404" s="518" t="s">
        <v>144</v>
      </c>
      <c r="G1404" s="518" t="s">
        <v>22327</v>
      </c>
      <c r="H1404" s="518" t="s">
        <v>6702</v>
      </c>
      <c r="I1404" s="518" t="s">
        <v>5650</v>
      </c>
      <c r="J1404" s="518" t="s">
        <v>5432</v>
      </c>
      <c r="K1404" s="519" t="s">
        <v>32420</v>
      </c>
      <c r="L1404" s="518" t="s">
        <v>5433</v>
      </c>
    </row>
    <row r="1405" spans="1:12" ht="15.75">
      <c r="A1405" s="518" t="s">
        <v>6584</v>
      </c>
      <c r="B1405" s="518" t="s">
        <v>6585</v>
      </c>
      <c r="C1405" s="518" t="s">
        <v>6687</v>
      </c>
      <c r="D1405" s="518" t="s">
        <v>22309</v>
      </c>
      <c r="E1405" s="519" t="s">
        <v>144</v>
      </c>
      <c r="F1405" s="518" t="s">
        <v>144</v>
      </c>
      <c r="G1405" s="518" t="s">
        <v>22329</v>
      </c>
      <c r="H1405" s="518" t="s">
        <v>6703</v>
      </c>
      <c r="I1405" s="518" t="s">
        <v>5650</v>
      </c>
      <c r="J1405" s="518" t="s">
        <v>5432</v>
      </c>
      <c r="K1405" s="519" t="s">
        <v>24707</v>
      </c>
      <c r="L1405" s="518" t="s">
        <v>5433</v>
      </c>
    </row>
    <row r="1406" spans="1:12" ht="15.75">
      <c r="A1406" s="518" t="s">
        <v>6584</v>
      </c>
      <c r="B1406" s="518" t="s">
        <v>6585</v>
      </c>
      <c r="C1406" s="518" t="s">
        <v>6687</v>
      </c>
      <c r="D1406" s="518" t="s">
        <v>22309</v>
      </c>
      <c r="E1406" s="519" t="s">
        <v>144</v>
      </c>
      <c r="F1406" s="518" t="s">
        <v>144</v>
      </c>
      <c r="G1406" s="518" t="s">
        <v>22330</v>
      </c>
      <c r="H1406" s="518" t="s">
        <v>6704</v>
      </c>
      <c r="I1406" s="518" t="s">
        <v>5650</v>
      </c>
      <c r="J1406" s="518" t="s">
        <v>5432</v>
      </c>
      <c r="K1406" s="519" t="s">
        <v>32421</v>
      </c>
      <c r="L1406" s="518" t="s">
        <v>5433</v>
      </c>
    </row>
    <row r="1407" spans="1:12" ht="15.75">
      <c r="A1407" s="518" t="s">
        <v>6584</v>
      </c>
      <c r="B1407" s="518" t="s">
        <v>6585</v>
      </c>
      <c r="C1407" s="518" t="s">
        <v>6687</v>
      </c>
      <c r="D1407" s="518" t="s">
        <v>22309</v>
      </c>
      <c r="E1407" s="519" t="s">
        <v>144</v>
      </c>
      <c r="F1407" s="518" t="s">
        <v>144</v>
      </c>
      <c r="G1407" s="518" t="s">
        <v>22332</v>
      </c>
      <c r="H1407" s="518" t="s">
        <v>6705</v>
      </c>
      <c r="I1407" s="518" t="s">
        <v>5650</v>
      </c>
      <c r="J1407" s="518" t="s">
        <v>5432</v>
      </c>
      <c r="K1407" s="519" t="s">
        <v>12774</v>
      </c>
      <c r="L1407" s="518" t="s">
        <v>5433</v>
      </c>
    </row>
    <row r="1408" spans="1:12" ht="15.75">
      <c r="A1408" s="518" t="s">
        <v>6584</v>
      </c>
      <c r="B1408" s="518" t="s">
        <v>6585</v>
      </c>
      <c r="C1408" s="518" t="s">
        <v>6687</v>
      </c>
      <c r="D1408" s="518" t="s">
        <v>22309</v>
      </c>
      <c r="E1408" s="519" t="s">
        <v>144</v>
      </c>
      <c r="F1408" s="518" t="s">
        <v>144</v>
      </c>
      <c r="G1408" s="518" t="s">
        <v>22333</v>
      </c>
      <c r="H1408" s="518" t="s">
        <v>6706</v>
      </c>
      <c r="I1408" s="518" t="s">
        <v>5502</v>
      </c>
      <c r="J1408" s="518" t="s">
        <v>5432</v>
      </c>
      <c r="K1408" s="519" t="s">
        <v>32422</v>
      </c>
      <c r="L1408" s="518" t="s">
        <v>5433</v>
      </c>
    </row>
    <row r="1409" spans="1:12" ht="15.75">
      <c r="A1409" s="518" t="s">
        <v>6584</v>
      </c>
      <c r="B1409" s="518" t="s">
        <v>6585</v>
      </c>
      <c r="C1409" s="518" t="s">
        <v>6687</v>
      </c>
      <c r="D1409" s="518" t="s">
        <v>22309</v>
      </c>
      <c r="E1409" s="519" t="s">
        <v>144</v>
      </c>
      <c r="F1409" s="518" t="s">
        <v>144</v>
      </c>
      <c r="G1409" s="518" t="s">
        <v>22334</v>
      </c>
      <c r="H1409" s="518" t="s">
        <v>6707</v>
      </c>
      <c r="I1409" s="518" t="s">
        <v>5502</v>
      </c>
      <c r="J1409" s="518" t="s">
        <v>5432</v>
      </c>
      <c r="K1409" s="519" t="s">
        <v>32423</v>
      </c>
      <c r="L1409" s="518" t="s">
        <v>5433</v>
      </c>
    </row>
    <row r="1410" spans="1:12" ht="15.75">
      <c r="A1410" s="518" t="s">
        <v>6584</v>
      </c>
      <c r="B1410" s="518" t="s">
        <v>6585</v>
      </c>
      <c r="C1410" s="518" t="s">
        <v>6687</v>
      </c>
      <c r="D1410" s="518" t="s">
        <v>22309</v>
      </c>
      <c r="E1410" s="519" t="s">
        <v>144</v>
      </c>
      <c r="F1410" s="518" t="s">
        <v>144</v>
      </c>
      <c r="G1410" s="518" t="s">
        <v>22335</v>
      </c>
      <c r="H1410" s="518" t="s">
        <v>6708</v>
      </c>
      <c r="I1410" s="518" t="s">
        <v>5502</v>
      </c>
      <c r="J1410" s="518" t="s">
        <v>5432</v>
      </c>
      <c r="K1410" s="519" t="s">
        <v>32424</v>
      </c>
      <c r="L1410" s="518" t="s">
        <v>5433</v>
      </c>
    </row>
    <row r="1411" spans="1:12" ht="15.75">
      <c r="A1411" s="518" t="s">
        <v>6584</v>
      </c>
      <c r="B1411" s="518" t="s">
        <v>6585</v>
      </c>
      <c r="C1411" s="518" t="s">
        <v>6687</v>
      </c>
      <c r="D1411" s="518" t="s">
        <v>22309</v>
      </c>
      <c r="E1411" s="519" t="s">
        <v>144</v>
      </c>
      <c r="F1411" s="518" t="s">
        <v>144</v>
      </c>
      <c r="G1411" s="518" t="s">
        <v>22336</v>
      </c>
      <c r="H1411" s="518" t="s">
        <v>6709</v>
      </c>
      <c r="I1411" s="518" t="s">
        <v>5502</v>
      </c>
      <c r="J1411" s="518" t="s">
        <v>5432</v>
      </c>
      <c r="K1411" s="519" t="s">
        <v>32425</v>
      </c>
      <c r="L1411" s="518" t="s">
        <v>5433</v>
      </c>
    </row>
    <row r="1412" spans="1:12" ht="15.75">
      <c r="A1412" s="518" t="s">
        <v>6584</v>
      </c>
      <c r="B1412" s="518" t="s">
        <v>6585</v>
      </c>
      <c r="C1412" s="518" t="s">
        <v>6687</v>
      </c>
      <c r="D1412" s="518" t="s">
        <v>22309</v>
      </c>
      <c r="E1412" s="519" t="s">
        <v>144</v>
      </c>
      <c r="F1412" s="518" t="s">
        <v>144</v>
      </c>
      <c r="G1412" s="518" t="s">
        <v>22337</v>
      </c>
      <c r="H1412" s="518" t="s">
        <v>6710</v>
      </c>
      <c r="I1412" s="518" t="s">
        <v>5502</v>
      </c>
      <c r="J1412" s="518" t="s">
        <v>5432</v>
      </c>
      <c r="K1412" s="519" t="s">
        <v>32426</v>
      </c>
      <c r="L1412" s="518" t="s">
        <v>5433</v>
      </c>
    </row>
    <row r="1413" spans="1:12" ht="15.75">
      <c r="A1413" s="518" t="s">
        <v>6584</v>
      </c>
      <c r="B1413" s="518" t="s">
        <v>6585</v>
      </c>
      <c r="C1413" s="518" t="s">
        <v>6687</v>
      </c>
      <c r="D1413" s="518" t="s">
        <v>22309</v>
      </c>
      <c r="E1413" s="519" t="s">
        <v>144</v>
      </c>
      <c r="F1413" s="518" t="s">
        <v>144</v>
      </c>
      <c r="G1413" s="518" t="s">
        <v>22338</v>
      </c>
      <c r="H1413" s="518" t="s">
        <v>6711</v>
      </c>
      <c r="I1413" s="518" t="s">
        <v>5502</v>
      </c>
      <c r="J1413" s="518" t="s">
        <v>5432</v>
      </c>
      <c r="K1413" s="519" t="s">
        <v>32427</v>
      </c>
      <c r="L1413" s="518" t="s">
        <v>5433</v>
      </c>
    </row>
    <row r="1414" spans="1:12" ht="15.75">
      <c r="A1414" s="518" t="s">
        <v>6584</v>
      </c>
      <c r="B1414" s="518" t="s">
        <v>6585</v>
      </c>
      <c r="C1414" s="518" t="s">
        <v>6687</v>
      </c>
      <c r="D1414" s="518" t="s">
        <v>22309</v>
      </c>
      <c r="E1414" s="519" t="s">
        <v>144</v>
      </c>
      <c r="F1414" s="518" t="s">
        <v>144</v>
      </c>
      <c r="G1414" s="518" t="s">
        <v>22339</v>
      </c>
      <c r="H1414" s="518" t="s">
        <v>6712</v>
      </c>
      <c r="I1414" s="518" t="s">
        <v>6713</v>
      </c>
      <c r="J1414" s="518" t="s">
        <v>5432</v>
      </c>
      <c r="K1414" s="519" t="s">
        <v>17021</v>
      </c>
      <c r="L1414" s="518" t="s">
        <v>5433</v>
      </c>
    </row>
    <row r="1415" spans="1:12" ht="15.75">
      <c r="A1415" s="518" t="s">
        <v>6584</v>
      </c>
      <c r="B1415" s="518" t="s">
        <v>6585</v>
      </c>
      <c r="C1415" s="518" t="s">
        <v>6687</v>
      </c>
      <c r="D1415" s="518" t="s">
        <v>22309</v>
      </c>
      <c r="E1415" s="519" t="s">
        <v>144</v>
      </c>
      <c r="F1415" s="518" t="s">
        <v>144</v>
      </c>
      <c r="G1415" s="518" t="s">
        <v>22340</v>
      </c>
      <c r="H1415" s="518" t="s">
        <v>6714</v>
      </c>
      <c r="I1415" s="518" t="s">
        <v>5502</v>
      </c>
      <c r="J1415" s="518" t="s">
        <v>5432</v>
      </c>
      <c r="K1415" s="519" t="s">
        <v>32428</v>
      </c>
      <c r="L1415" s="518" t="s">
        <v>5433</v>
      </c>
    </row>
    <row r="1416" spans="1:12" ht="15.75">
      <c r="A1416" s="518" t="s">
        <v>6584</v>
      </c>
      <c r="B1416" s="518" t="s">
        <v>6585</v>
      </c>
      <c r="C1416" s="518" t="s">
        <v>6687</v>
      </c>
      <c r="D1416" s="518" t="s">
        <v>22309</v>
      </c>
      <c r="E1416" s="519" t="s">
        <v>144</v>
      </c>
      <c r="F1416" s="518" t="s">
        <v>144</v>
      </c>
      <c r="G1416" s="518" t="s">
        <v>22341</v>
      </c>
      <c r="H1416" s="518" t="s">
        <v>6715</v>
      </c>
      <c r="I1416" s="518" t="s">
        <v>5502</v>
      </c>
      <c r="J1416" s="518" t="s">
        <v>5432</v>
      </c>
      <c r="K1416" s="519" t="s">
        <v>32429</v>
      </c>
      <c r="L1416" s="518" t="s">
        <v>5433</v>
      </c>
    </row>
    <row r="1417" spans="1:12" ht="15.75">
      <c r="A1417" s="518" t="s">
        <v>6584</v>
      </c>
      <c r="B1417" s="518" t="s">
        <v>6585</v>
      </c>
      <c r="C1417" s="518" t="s">
        <v>6687</v>
      </c>
      <c r="D1417" s="518" t="s">
        <v>22309</v>
      </c>
      <c r="E1417" s="519" t="s">
        <v>144</v>
      </c>
      <c r="F1417" s="518" t="s">
        <v>144</v>
      </c>
      <c r="G1417" s="518" t="s">
        <v>22342</v>
      </c>
      <c r="H1417" s="518" t="s">
        <v>6716</v>
      </c>
      <c r="I1417" s="518" t="s">
        <v>5502</v>
      </c>
      <c r="J1417" s="518" t="s">
        <v>5432</v>
      </c>
      <c r="K1417" s="519" t="s">
        <v>32430</v>
      </c>
      <c r="L1417" s="518" t="s">
        <v>5433</v>
      </c>
    </row>
    <row r="1418" spans="1:12" ht="15.75">
      <c r="A1418" s="518" t="s">
        <v>6584</v>
      </c>
      <c r="B1418" s="518" t="s">
        <v>6585</v>
      </c>
      <c r="C1418" s="518" t="s">
        <v>6687</v>
      </c>
      <c r="D1418" s="518" t="s">
        <v>22309</v>
      </c>
      <c r="E1418" s="519" t="s">
        <v>144</v>
      </c>
      <c r="F1418" s="518" t="s">
        <v>144</v>
      </c>
      <c r="G1418" s="518" t="s">
        <v>22343</v>
      </c>
      <c r="H1418" s="518" t="s">
        <v>6717</v>
      </c>
      <c r="I1418" s="518" t="s">
        <v>5502</v>
      </c>
      <c r="J1418" s="518" t="s">
        <v>5432</v>
      </c>
      <c r="K1418" s="519" t="s">
        <v>32431</v>
      </c>
      <c r="L1418" s="518" t="s">
        <v>5433</v>
      </c>
    </row>
    <row r="1419" spans="1:12" ht="15.75">
      <c r="A1419" s="518" t="s">
        <v>6584</v>
      </c>
      <c r="B1419" s="518" t="s">
        <v>6585</v>
      </c>
      <c r="C1419" s="518" t="s">
        <v>6687</v>
      </c>
      <c r="D1419" s="518" t="s">
        <v>22309</v>
      </c>
      <c r="E1419" s="519" t="s">
        <v>144</v>
      </c>
      <c r="F1419" s="518" t="s">
        <v>144</v>
      </c>
      <c r="G1419" s="518" t="s">
        <v>22344</v>
      </c>
      <c r="H1419" s="518" t="s">
        <v>6718</v>
      </c>
      <c r="I1419" s="518" t="s">
        <v>5502</v>
      </c>
      <c r="J1419" s="518" t="s">
        <v>5432</v>
      </c>
      <c r="K1419" s="519" t="s">
        <v>32422</v>
      </c>
      <c r="L1419" s="518" t="s">
        <v>5433</v>
      </c>
    </row>
    <row r="1420" spans="1:12" ht="15.75">
      <c r="A1420" s="518" t="s">
        <v>6584</v>
      </c>
      <c r="B1420" s="518" t="s">
        <v>6585</v>
      </c>
      <c r="C1420" s="518" t="s">
        <v>6687</v>
      </c>
      <c r="D1420" s="518" t="s">
        <v>22309</v>
      </c>
      <c r="E1420" s="519" t="s">
        <v>144</v>
      </c>
      <c r="F1420" s="518" t="s">
        <v>144</v>
      </c>
      <c r="G1420" s="518" t="s">
        <v>22345</v>
      </c>
      <c r="H1420" s="518" t="s">
        <v>6719</v>
      </c>
      <c r="I1420" s="518" t="s">
        <v>5502</v>
      </c>
      <c r="J1420" s="518" t="s">
        <v>5432</v>
      </c>
      <c r="K1420" s="519" t="s">
        <v>32432</v>
      </c>
      <c r="L1420" s="518" t="s">
        <v>5433</v>
      </c>
    </row>
    <row r="1421" spans="1:12" ht="15.75">
      <c r="A1421" s="518" t="s">
        <v>6584</v>
      </c>
      <c r="B1421" s="518" t="s">
        <v>6585</v>
      </c>
      <c r="C1421" s="518" t="s">
        <v>6687</v>
      </c>
      <c r="D1421" s="518" t="s">
        <v>22309</v>
      </c>
      <c r="E1421" s="519" t="s">
        <v>144</v>
      </c>
      <c r="F1421" s="518" t="s">
        <v>144</v>
      </c>
      <c r="G1421" s="518" t="s">
        <v>22346</v>
      </c>
      <c r="H1421" s="518" t="s">
        <v>6720</v>
      </c>
      <c r="I1421" s="518" t="s">
        <v>5502</v>
      </c>
      <c r="J1421" s="518" t="s">
        <v>5432</v>
      </c>
      <c r="K1421" s="519" t="s">
        <v>32433</v>
      </c>
      <c r="L1421" s="518" t="s">
        <v>5433</v>
      </c>
    </row>
    <row r="1422" spans="1:12" ht="15.75">
      <c r="A1422" s="518" t="s">
        <v>6584</v>
      </c>
      <c r="B1422" s="518" t="s">
        <v>6585</v>
      </c>
      <c r="C1422" s="518" t="s">
        <v>6687</v>
      </c>
      <c r="D1422" s="518" t="s">
        <v>22309</v>
      </c>
      <c r="E1422" s="519" t="s">
        <v>144</v>
      </c>
      <c r="F1422" s="518" t="s">
        <v>144</v>
      </c>
      <c r="G1422" s="518" t="s">
        <v>22347</v>
      </c>
      <c r="H1422" s="518" t="s">
        <v>6721</v>
      </c>
      <c r="I1422" s="518" t="s">
        <v>5502</v>
      </c>
      <c r="J1422" s="518" t="s">
        <v>5432</v>
      </c>
      <c r="K1422" s="519" t="s">
        <v>32434</v>
      </c>
      <c r="L1422" s="518" t="s">
        <v>5433</v>
      </c>
    </row>
    <row r="1423" spans="1:12" ht="15.75">
      <c r="A1423" s="518" t="s">
        <v>6584</v>
      </c>
      <c r="B1423" s="518" t="s">
        <v>6585</v>
      </c>
      <c r="C1423" s="518" t="s">
        <v>6687</v>
      </c>
      <c r="D1423" s="518" t="s">
        <v>22309</v>
      </c>
      <c r="E1423" s="519" t="s">
        <v>144</v>
      </c>
      <c r="F1423" s="518" t="s">
        <v>144</v>
      </c>
      <c r="G1423" s="518" t="s">
        <v>22348</v>
      </c>
      <c r="H1423" s="518" t="s">
        <v>6722</v>
      </c>
      <c r="I1423" s="518" t="s">
        <v>5502</v>
      </c>
      <c r="J1423" s="518" t="s">
        <v>5432</v>
      </c>
      <c r="K1423" s="519" t="s">
        <v>32435</v>
      </c>
      <c r="L1423" s="518" t="s">
        <v>5433</v>
      </c>
    </row>
    <row r="1424" spans="1:12" ht="15.75">
      <c r="A1424" s="518" t="s">
        <v>6584</v>
      </c>
      <c r="B1424" s="518" t="s">
        <v>6585</v>
      </c>
      <c r="C1424" s="518" t="s">
        <v>6687</v>
      </c>
      <c r="D1424" s="518" t="s">
        <v>22309</v>
      </c>
      <c r="E1424" s="519" t="s">
        <v>144</v>
      </c>
      <c r="F1424" s="518" t="s">
        <v>144</v>
      </c>
      <c r="G1424" s="518" t="s">
        <v>22349</v>
      </c>
      <c r="H1424" s="518" t="s">
        <v>6723</v>
      </c>
      <c r="I1424" s="518" t="s">
        <v>5502</v>
      </c>
      <c r="J1424" s="518" t="s">
        <v>5432</v>
      </c>
      <c r="K1424" s="519" t="s">
        <v>32436</v>
      </c>
      <c r="L1424" s="518" t="s">
        <v>5433</v>
      </c>
    </row>
    <row r="1425" spans="1:12" ht="15.75">
      <c r="A1425" s="518" t="s">
        <v>6584</v>
      </c>
      <c r="B1425" s="518" t="s">
        <v>6585</v>
      </c>
      <c r="C1425" s="518" t="s">
        <v>6687</v>
      </c>
      <c r="D1425" s="518" t="s">
        <v>22309</v>
      </c>
      <c r="E1425" s="519" t="s">
        <v>144</v>
      </c>
      <c r="F1425" s="518" t="s">
        <v>144</v>
      </c>
      <c r="G1425" s="518" t="s">
        <v>22350</v>
      </c>
      <c r="H1425" s="518" t="s">
        <v>6724</v>
      </c>
      <c r="I1425" s="518" t="s">
        <v>5502</v>
      </c>
      <c r="J1425" s="518" t="s">
        <v>5432</v>
      </c>
      <c r="K1425" s="519" t="s">
        <v>32437</v>
      </c>
      <c r="L1425" s="518" t="s">
        <v>5433</v>
      </c>
    </row>
    <row r="1426" spans="1:12" ht="15.75">
      <c r="A1426" s="518" t="s">
        <v>6584</v>
      </c>
      <c r="B1426" s="518" t="s">
        <v>6585</v>
      </c>
      <c r="C1426" s="518" t="s">
        <v>6687</v>
      </c>
      <c r="D1426" s="518" t="s">
        <v>22309</v>
      </c>
      <c r="E1426" s="519" t="s">
        <v>144</v>
      </c>
      <c r="F1426" s="518" t="s">
        <v>144</v>
      </c>
      <c r="G1426" s="518" t="s">
        <v>22351</v>
      </c>
      <c r="H1426" s="518" t="s">
        <v>6725</v>
      </c>
      <c r="I1426" s="518" t="s">
        <v>5502</v>
      </c>
      <c r="J1426" s="518" t="s">
        <v>5432</v>
      </c>
      <c r="K1426" s="519" t="s">
        <v>32438</v>
      </c>
      <c r="L1426" s="518" t="s">
        <v>5433</v>
      </c>
    </row>
    <row r="1427" spans="1:12" ht="15.75">
      <c r="A1427" s="518" t="s">
        <v>6584</v>
      </c>
      <c r="B1427" s="518" t="s">
        <v>6585</v>
      </c>
      <c r="C1427" s="518" t="s">
        <v>6687</v>
      </c>
      <c r="D1427" s="518" t="s">
        <v>22309</v>
      </c>
      <c r="E1427" s="519" t="s">
        <v>144</v>
      </c>
      <c r="F1427" s="518" t="s">
        <v>144</v>
      </c>
      <c r="G1427" s="518" t="s">
        <v>22352</v>
      </c>
      <c r="H1427" s="518" t="s">
        <v>6726</v>
      </c>
      <c r="I1427" s="518" t="s">
        <v>5502</v>
      </c>
      <c r="J1427" s="518" t="s">
        <v>5432</v>
      </c>
      <c r="K1427" s="519" t="s">
        <v>32439</v>
      </c>
      <c r="L1427" s="518" t="s">
        <v>5433</v>
      </c>
    </row>
    <row r="1428" spans="1:12" ht="15.75">
      <c r="A1428" s="518" t="s">
        <v>6584</v>
      </c>
      <c r="B1428" s="518" t="s">
        <v>6585</v>
      </c>
      <c r="C1428" s="518" t="s">
        <v>6687</v>
      </c>
      <c r="D1428" s="518" t="s">
        <v>22309</v>
      </c>
      <c r="E1428" s="519" t="s">
        <v>144</v>
      </c>
      <c r="F1428" s="518" t="s">
        <v>144</v>
      </c>
      <c r="G1428" s="518" t="s">
        <v>22353</v>
      </c>
      <c r="H1428" s="518" t="s">
        <v>6727</v>
      </c>
      <c r="I1428" s="518" t="s">
        <v>5502</v>
      </c>
      <c r="J1428" s="518" t="s">
        <v>5432</v>
      </c>
      <c r="K1428" s="519" t="s">
        <v>32440</v>
      </c>
      <c r="L1428" s="518" t="s">
        <v>5433</v>
      </c>
    </row>
    <row r="1429" spans="1:12" ht="15.75">
      <c r="A1429" s="518" t="s">
        <v>6584</v>
      </c>
      <c r="B1429" s="518" t="s">
        <v>6585</v>
      </c>
      <c r="C1429" s="518" t="s">
        <v>6687</v>
      </c>
      <c r="D1429" s="518" t="s">
        <v>22309</v>
      </c>
      <c r="E1429" s="519" t="s">
        <v>144</v>
      </c>
      <c r="F1429" s="518" t="s">
        <v>144</v>
      </c>
      <c r="G1429" s="518" t="s">
        <v>22354</v>
      </c>
      <c r="H1429" s="518" t="s">
        <v>6728</v>
      </c>
      <c r="I1429" s="518" t="s">
        <v>5502</v>
      </c>
      <c r="J1429" s="518" t="s">
        <v>5432</v>
      </c>
      <c r="K1429" s="519" t="s">
        <v>32441</v>
      </c>
      <c r="L1429" s="518" t="s">
        <v>5433</v>
      </c>
    </row>
    <row r="1430" spans="1:12" ht="15.75">
      <c r="A1430" s="518" t="s">
        <v>6584</v>
      </c>
      <c r="B1430" s="518" t="s">
        <v>6585</v>
      </c>
      <c r="C1430" s="518" t="s">
        <v>6687</v>
      </c>
      <c r="D1430" s="518" t="s">
        <v>22309</v>
      </c>
      <c r="E1430" s="519" t="s">
        <v>144</v>
      </c>
      <c r="F1430" s="518" t="s">
        <v>144</v>
      </c>
      <c r="G1430" s="518" t="s">
        <v>22355</v>
      </c>
      <c r="H1430" s="518" t="s">
        <v>6729</v>
      </c>
      <c r="I1430" s="518" t="s">
        <v>5502</v>
      </c>
      <c r="J1430" s="518" t="s">
        <v>5432</v>
      </c>
      <c r="K1430" s="519" t="s">
        <v>32442</v>
      </c>
      <c r="L1430" s="518" t="s">
        <v>5433</v>
      </c>
    </row>
    <row r="1431" spans="1:12" ht="15.75">
      <c r="A1431" s="518" t="s">
        <v>6584</v>
      </c>
      <c r="B1431" s="518" t="s">
        <v>6585</v>
      </c>
      <c r="C1431" s="518" t="s">
        <v>6687</v>
      </c>
      <c r="D1431" s="518" t="s">
        <v>22309</v>
      </c>
      <c r="E1431" s="519" t="s">
        <v>144</v>
      </c>
      <c r="F1431" s="518" t="s">
        <v>144</v>
      </c>
      <c r="G1431" s="518" t="s">
        <v>22356</v>
      </c>
      <c r="H1431" s="518" t="s">
        <v>6730</v>
      </c>
      <c r="I1431" s="518" t="s">
        <v>5502</v>
      </c>
      <c r="J1431" s="518" t="s">
        <v>5432</v>
      </c>
      <c r="K1431" s="519" t="s">
        <v>32443</v>
      </c>
      <c r="L1431" s="518" t="s">
        <v>5433</v>
      </c>
    </row>
    <row r="1432" spans="1:12" ht="15.75">
      <c r="A1432" s="518" t="s">
        <v>6584</v>
      </c>
      <c r="B1432" s="518" t="s">
        <v>6585</v>
      </c>
      <c r="C1432" s="518" t="s">
        <v>6687</v>
      </c>
      <c r="D1432" s="518" t="s">
        <v>22309</v>
      </c>
      <c r="E1432" s="519" t="s">
        <v>144</v>
      </c>
      <c r="F1432" s="518" t="s">
        <v>144</v>
      </c>
      <c r="G1432" s="518" t="s">
        <v>22357</v>
      </c>
      <c r="H1432" s="518" t="s">
        <v>6731</v>
      </c>
      <c r="I1432" s="518" t="s">
        <v>5502</v>
      </c>
      <c r="J1432" s="518" t="s">
        <v>5432</v>
      </c>
      <c r="K1432" s="519" t="s">
        <v>32444</v>
      </c>
      <c r="L1432" s="518" t="s">
        <v>5433</v>
      </c>
    </row>
    <row r="1433" spans="1:12" ht="15.75">
      <c r="A1433" s="518" t="s">
        <v>6584</v>
      </c>
      <c r="B1433" s="518" t="s">
        <v>6585</v>
      </c>
      <c r="C1433" s="518" t="s">
        <v>6687</v>
      </c>
      <c r="D1433" s="518" t="s">
        <v>22309</v>
      </c>
      <c r="E1433" s="519" t="s">
        <v>144</v>
      </c>
      <c r="F1433" s="518" t="s">
        <v>144</v>
      </c>
      <c r="G1433" s="518" t="s">
        <v>22358</v>
      </c>
      <c r="H1433" s="518" t="s">
        <v>6732</v>
      </c>
      <c r="I1433" s="518" t="s">
        <v>5502</v>
      </c>
      <c r="J1433" s="518" t="s">
        <v>5432</v>
      </c>
      <c r="K1433" s="519" t="s">
        <v>32445</v>
      </c>
      <c r="L1433" s="518" t="s">
        <v>5433</v>
      </c>
    </row>
    <row r="1434" spans="1:12" ht="15.75">
      <c r="A1434" s="518" t="s">
        <v>6584</v>
      </c>
      <c r="B1434" s="518" t="s">
        <v>6585</v>
      </c>
      <c r="C1434" s="518" t="s">
        <v>6687</v>
      </c>
      <c r="D1434" s="518" t="s">
        <v>22309</v>
      </c>
      <c r="E1434" s="519" t="s">
        <v>144</v>
      </c>
      <c r="F1434" s="518" t="s">
        <v>144</v>
      </c>
      <c r="G1434" s="518" t="s">
        <v>22359</v>
      </c>
      <c r="H1434" s="518" t="s">
        <v>6733</v>
      </c>
      <c r="I1434" s="518" t="s">
        <v>5502</v>
      </c>
      <c r="J1434" s="518" t="s">
        <v>5432</v>
      </c>
      <c r="K1434" s="519" t="s">
        <v>32446</v>
      </c>
      <c r="L1434" s="518" t="s">
        <v>5433</v>
      </c>
    </row>
    <row r="1435" spans="1:12" ht="15.75">
      <c r="A1435" s="518" t="s">
        <v>6584</v>
      </c>
      <c r="B1435" s="518" t="s">
        <v>6585</v>
      </c>
      <c r="C1435" s="518" t="s">
        <v>6687</v>
      </c>
      <c r="D1435" s="518" t="s">
        <v>22309</v>
      </c>
      <c r="E1435" s="519" t="s">
        <v>144</v>
      </c>
      <c r="F1435" s="518" t="s">
        <v>144</v>
      </c>
      <c r="G1435" s="518" t="s">
        <v>22360</v>
      </c>
      <c r="H1435" s="518" t="s">
        <v>6734</v>
      </c>
      <c r="I1435" s="518" t="s">
        <v>5502</v>
      </c>
      <c r="J1435" s="518" t="s">
        <v>5432</v>
      </c>
      <c r="K1435" s="519" t="s">
        <v>32447</v>
      </c>
      <c r="L1435" s="518" t="s">
        <v>5433</v>
      </c>
    </row>
    <row r="1436" spans="1:12" ht="15.75">
      <c r="A1436" s="518" t="s">
        <v>6584</v>
      </c>
      <c r="B1436" s="518" t="s">
        <v>6585</v>
      </c>
      <c r="C1436" s="518" t="s">
        <v>6687</v>
      </c>
      <c r="D1436" s="518" t="s">
        <v>22309</v>
      </c>
      <c r="E1436" s="519" t="s">
        <v>144</v>
      </c>
      <c r="F1436" s="518" t="s">
        <v>144</v>
      </c>
      <c r="G1436" s="518" t="s">
        <v>22361</v>
      </c>
      <c r="H1436" s="518" t="s">
        <v>6735</v>
      </c>
      <c r="I1436" s="518" t="s">
        <v>5502</v>
      </c>
      <c r="J1436" s="518" t="s">
        <v>5432</v>
      </c>
      <c r="K1436" s="519" t="s">
        <v>32448</v>
      </c>
      <c r="L1436" s="518" t="s">
        <v>5433</v>
      </c>
    </row>
    <row r="1437" spans="1:12" ht="15.75">
      <c r="A1437" s="518" t="s">
        <v>6584</v>
      </c>
      <c r="B1437" s="518" t="s">
        <v>6585</v>
      </c>
      <c r="C1437" s="518" t="s">
        <v>6687</v>
      </c>
      <c r="D1437" s="518" t="s">
        <v>22309</v>
      </c>
      <c r="E1437" s="519" t="s">
        <v>144</v>
      </c>
      <c r="F1437" s="518" t="s">
        <v>144</v>
      </c>
      <c r="G1437" s="518" t="s">
        <v>22362</v>
      </c>
      <c r="H1437" s="518" t="s">
        <v>6736</v>
      </c>
      <c r="I1437" s="518" t="s">
        <v>5502</v>
      </c>
      <c r="J1437" s="518" t="s">
        <v>5432</v>
      </c>
      <c r="K1437" s="519" t="s">
        <v>32449</v>
      </c>
      <c r="L1437" s="518" t="s">
        <v>5433</v>
      </c>
    </row>
    <row r="1438" spans="1:12" ht="15.75">
      <c r="A1438" s="518" t="s">
        <v>6584</v>
      </c>
      <c r="B1438" s="518" t="s">
        <v>6585</v>
      </c>
      <c r="C1438" s="518" t="s">
        <v>6687</v>
      </c>
      <c r="D1438" s="518" t="s">
        <v>22309</v>
      </c>
      <c r="E1438" s="519" t="s">
        <v>144</v>
      </c>
      <c r="F1438" s="518" t="s">
        <v>144</v>
      </c>
      <c r="G1438" s="518" t="s">
        <v>22363</v>
      </c>
      <c r="H1438" s="518" t="s">
        <v>6737</v>
      </c>
      <c r="I1438" s="518" t="s">
        <v>5502</v>
      </c>
      <c r="J1438" s="518" t="s">
        <v>5432</v>
      </c>
      <c r="K1438" s="519" t="s">
        <v>32450</v>
      </c>
      <c r="L1438" s="518" t="s">
        <v>5433</v>
      </c>
    </row>
    <row r="1439" spans="1:12" ht="15.75">
      <c r="A1439" s="518" t="s">
        <v>6584</v>
      </c>
      <c r="B1439" s="518" t="s">
        <v>6585</v>
      </c>
      <c r="C1439" s="518" t="s">
        <v>6687</v>
      </c>
      <c r="D1439" s="518" t="s">
        <v>22309</v>
      </c>
      <c r="E1439" s="519" t="s">
        <v>144</v>
      </c>
      <c r="F1439" s="518" t="s">
        <v>144</v>
      </c>
      <c r="G1439" s="518" t="s">
        <v>22364</v>
      </c>
      <c r="H1439" s="518" t="s">
        <v>6738</v>
      </c>
      <c r="I1439" s="518" t="s">
        <v>5502</v>
      </c>
      <c r="J1439" s="518" t="s">
        <v>5432</v>
      </c>
      <c r="K1439" s="519" t="s">
        <v>32451</v>
      </c>
      <c r="L1439" s="518" t="s">
        <v>5433</v>
      </c>
    </row>
    <row r="1440" spans="1:12" ht="15.75">
      <c r="A1440" s="518" t="s">
        <v>6584</v>
      </c>
      <c r="B1440" s="518" t="s">
        <v>6585</v>
      </c>
      <c r="C1440" s="518" t="s">
        <v>6687</v>
      </c>
      <c r="D1440" s="518" t="s">
        <v>22309</v>
      </c>
      <c r="E1440" s="519" t="s">
        <v>144</v>
      </c>
      <c r="F1440" s="518" t="s">
        <v>144</v>
      </c>
      <c r="G1440" s="518" t="s">
        <v>22365</v>
      </c>
      <c r="H1440" s="518" t="s">
        <v>6739</v>
      </c>
      <c r="I1440" s="518" t="s">
        <v>5502</v>
      </c>
      <c r="J1440" s="518" t="s">
        <v>5432</v>
      </c>
      <c r="K1440" s="519" t="s">
        <v>32452</v>
      </c>
      <c r="L1440" s="518" t="s">
        <v>5433</v>
      </c>
    </row>
    <row r="1441" spans="1:12" ht="15.75">
      <c r="A1441" s="518" t="s">
        <v>6584</v>
      </c>
      <c r="B1441" s="518" t="s">
        <v>6585</v>
      </c>
      <c r="C1441" s="518" t="s">
        <v>6687</v>
      </c>
      <c r="D1441" s="518" t="s">
        <v>22309</v>
      </c>
      <c r="E1441" s="519" t="s">
        <v>144</v>
      </c>
      <c r="F1441" s="518" t="s">
        <v>144</v>
      </c>
      <c r="G1441" s="518" t="s">
        <v>22366</v>
      </c>
      <c r="H1441" s="518" t="s">
        <v>6740</v>
      </c>
      <c r="I1441" s="518" t="s">
        <v>5502</v>
      </c>
      <c r="J1441" s="518" t="s">
        <v>5432</v>
      </c>
      <c r="K1441" s="519" t="s">
        <v>32453</v>
      </c>
      <c r="L1441" s="518" t="s">
        <v>5433</v>
      </c>
    </row>
    <row r="1442" spans="1:12" ht="15.75">
      <c r="A1442" s="518" t="s">
        <v>6584</v>
      </c>
      <c r="B1442" s="518" t="s">
        <v>6585</v>
      </c>
      <c r="C1442" s="518" t="s">
        <v>6687</v>
      </c>
      <c r="D1442" s="518" t="s">
        <v>22309</v>
      </c>
      <c r="E1442" s="519" t="s">
        <v>144</v>
      </c>
      <c r="F1442" s="518" t="s">
        <v>144</v>
      </c>
      <c r="G1442" s="518" t="s">
        <v>22367</v>
      </c>
      <c r="H1442" s="518" t="s">
        <v>6741</v>
      </c>
      <c r="I1442" s="518" t="s">
        <v>5502</v>
      </c>
      <c r="J1442" s="518" t="s">
        <v>5432</v>
      </c>
      <c r="K1442" s="519" t="s">
        <v>32454</v>
      </c>
      <c r="L1442" s="518" t="s">
        <v>5433</v>
      </c>
    </row>
    <row r="1443" spans="1:12" ht="15.75">
      <c r="A1443" s="518" t="s">
        <v>6584</v>
      </c>
      <c r="B1443" s="518" t="s">
        <v>6585</v>
      </c>
      <c r="C1443" s="518" t="s">
        <v>6687</v>
      </c>
      <c r="D1443" s="518" t="s">
        <v>22309</v>
      </c>
      <c r="E1443" s="519" t="s">
        <v>144</v>
      </c>
      <c r="F1443" s="518" t="s">
        <v>144</v>
      </c>
      <c r="G1443" s="518" t="s">
        <v>22368</v>
      </c>
      <c r="H1443" s="518" t="s">
        <v>6742</v>
      </c>
      <c r="I1443" s="518" t="s">
        <v>5502</v>
      </c>
      <c r="J1443" s="518" t="s">
        <v>5432</v>
      </c>
      <c r="K1443" s="519" t="s">
        <v>32455</v>
      </c>
      <c r="L1443" s="518" t="s">
        <v>5433</v>
      </c>
    </row>
    <row r="1444" spans="1:12" ht="15.75">
      <c r="A1444" s="518" t="s">
        <v>6584</v>
      </c>
      <c r="B1444" s="518" t="s">
        <v>6585</v>
      </c>
      <c r="C1444" s="518" t="s">
        <v>6687</v>
      </c>
      <c r="D1444" s="518" t="s">
        <v>22309</v>
      </c>
      <c r="E1444" s="519" t="s">
        <v>144</v>
      </c>
      <c r="F1444" s="518" t="s">
        <v>144</v>
      </c>
      <c r="G1444" s="518" t="s">
        <v>22369</v>
      </c>
      <c r="H1444" s="518" t="s">
        <v>6743</v>
      </c>
      <c r="I1444" s="518" t="s">
        <v>5502</v>
      </c>
      <c r="J1444" s="518" t="s">
        <v>5432</v>
      </c>
      <c r="K1444" s="519" t="s">
        <v>32456</v>
      </c>
      <c r="L1444" s="518" t="s">
        <v>5433</v>
      </c>
    </row>
    <row r="1445" spans="1:12" ht="15.75">
      <c r="A1445" s="518" t="s">
        <v>6584</v>
      </c>
      <c r="B1445" s="518" t="s">
        <v>6585</v>
      </c>
      <c r="C1445" s="518" t="s">
        <v>6687</v>
      </c>
      <c r="D1445" s="518" t="s">
        <v>22309</v>
      </c>
      <c r="E1445" s="519" t="s">
        <v>144</v>
      </c>
      <c r="F1445" s="518" t="s">
        <v>144</v>
      </c>
      <c r="G1445" s="518" t="s">
        <v>22370</v>
      </c>
      <c r="H1445" s="518" t="s">
        <v>6744</v>
      </c>
      <c r="I1445" s="518" t="s">
        <v>5502</v>
      </c>
      <c r="J1445" s="518" t="s">
        <v>5432</v>
      </c>
      <c r="K1445" s="519" t="s">
        <v>32457</v>
      </c>
      <c r="L1445" s="518" t="s">
        <v>5433</v>
      </c>
    </row>
    <row r="1446" spans="1:12" ht="15.75">
      <c r="A1446" s="518" t="s">
        <v>6584</v>
      </c>
      <c r="B1446" s="518" t="s">
        <v>6585</v>
      </c>
      <c r="C1446" s="518" t="s">
        <v>6687</v>
      </c>
      <c r="D1446" s="518" t="s">
        <v>22309</v>
      </c>
      <c r="E1446" s="519" t="s">
        <v>144</v>
      </c>
      <c r="F1446" s="518" t="s">
        <v>144</v>
      </c>
      <c r="G1446" s="518" t="s">
        <v>22371</v>
      </c>
      <c r="H1446" s="518" t="s">
        <v>6745</v>
      </c>
      <c r="I1446" s="518" t="s">
        <v>5502</v>
      </c>
      <c r="J1446" s="518" t="s">
        <v>5432</v>
      </c>
      <c r="K1446" s="519" t="s">
        <v>32458</v>
      </c>
      <c r="L1446" s="518" t="s">
        <v>5433</v>
      </c>
    </row>
    <row r="1447" spans="1:12" ht="15.75">
      <c r="A1447" s="518" t="s">
        <v>6584</v>
      </c>
      <c r="B1447" s="518" t="s">
        <v>6585</v>
      </c>
      <c r="C1447" s="518" t="s">
        <v>6687</v>
      </c>
      <c r="D1447" s="518" t="s">
        <v>22309</v>
      </c>
      <c r="E1447" s="519" t="s">
        <v>144</v>
      </c>
      <c r="F1447" s="518" t="s">
        <v>144</v>
      </c>
      <c r="G1447" s="518" t="s">
        <v>22372</v>
      </c>
      <c r="H1447" s="518" t="s">
        <v>6746</v>
      </c>
      <c r="I1447" s="518" t="s">
        <v>5502</v>
      </c>
      <c r="J1447" s="518" t="s">
        <v>5432</v>
      </c>
      <c r="K1447" s="519" t="s">
        <v>32459</v>
      </c>
      <c r="L1447" s="518" t="s">
        <v>5433</v>
      </c>
    </row>
    <row r="1448" spans="1:12" ht="15.75">
      <c r="A1448" s="518" t="s">
        <v>6584</v>
      </c>
      <c r="B1448" s="518" t="s">
        <v>6585</v>
      </c>
      <c r="C1448" s="518" t="s">
        <v>6687</v>
      </c>
      <c r="D1448" s="518" t="s">
        <v>22309</v>
      </c>
      <c r="E1448" s="519" t="s">
        <v>144</v>
      </c>
      <c r="F1448" s="518" t="s">
        <v>144</v>
      </c>
      <c r="G1448" s="518" t="s">
        <v>22373</v>
      </c>
      <c r="H1448" s="518" t="s">
        <v>6747</v>
      </c>
      <c r="I1448" s="518" t="s">
        <v>5502</v>
      </c>
      <c r="J1448" s="518" t="s">
        <v>5432</v>
      </c>
      <c r="K1448" s="519" t="s">
        <v>32460</v>
      </c>
      <c r="L1448" s="518" t="s">
        <v>5433</v>
      </c>
    </row>
    <row r="1449" spans="1:12" ht="15.75">
      <c r="A1449" s="518" t="s">
        <v>6584</v>
      </c>
      <c r="B1449" s="518" t="s">
        <v>6585</v>
      </c>
      <c r="C1449" s="518" t="s">
        <v>6687</v>
      </c>
      <c r="D1449" s="518" t="s">
        <v>22309</v>
      </c>
      <c r="E1449" s="519" t="s">
        <v>144</v>
      </c>
      <c r="F1449" s="518" t="s">
        <v>144</v>
      </c>
      <c r="G1449" s="518" t="s">
        <v>22374</v>
      </c>
      <c r="H1449" s="518" t="s">
        <v>6748</v>
      </c>
      <c r="I1449" s="518" t="s">
        <v>6713</v>
      </c>
      <c r="J1449" s="518" t="s">
        <v>5432</v>
      </c>
      <c r="K1449" s="519" t="s">
        <v>32461</v>
      </c>
      <c r="L1449" s="518" t="s">
        <v>5433</v>
      </c>
    </row>
    <row r="1450" spans="1:12" ht="15.75">
      <c r="A1450" s="518" t="s">
        <v>6584</v>
      </c>
      <c r="B1450" s="518" t="s">
        <v>6585</v>
      </c>
      <c r="C1450" s="518" t="s">
        <v>6687</v>
      </c>
      <c r="D1450" s="518" t="s">
        <v>22309</v>
      </c>
      <c r="E1450" s="519" t="s">
        <v>144</v>
      </c>
      <c r="F1450" s="518" t="s">
        <v>144</v>
      </c>
      <c r="G1450" s="518" t="s">
        <v>22375</v>
      </c>
      <c r="H1450" s="518" t="s">
        <v>6749</v>
      </c>
      <c r="I1450" s="518" t="s">
        <v>6713</v>
      </c>
      <c r="J1450" s="518" t="s">
        <v>5432</v>
      </c>
      <c r="K1450" s="519" t="s">
        <v>20512</v>
      </c>
      <c r="L1450" s="518" t="s">
        <v>5433</v>
      </c>
    </row>
    <row r="1451" spans="1:12" ht="15.75">
      <c r="A1451" s="518" t="s">
        <v>6584</v>
      </c>
      <c r="B1451" s="518" t="s">
        <v>6585</v>
      </c>
      <c r="C1451" s="518" t="s">
        <v>6687</v>
      </c>
      <c r="D1451" s="518" t="s">
        <v>22309</v>
      </c>
      <c r="E1451" s="519" t="s">
        <v>144</v>
      </c>
      <c r="F1451" s="518" t="s">
        <v>144</v>
      </c>
      <c r="G1451" s="518" t="s">
        <v>22376</v>
      </c>
      <c r="H1451" s="518" t="s">
        <v>6750</v>
      </c>
      <c r="I1451" s="518" t="s">
        <v>5650</v>
      </c>
      <c r="J1451" s="518" t="s">
        <v>5432</v>
      </c>
      <c r="K1451" s="519" t="s">
        <v>20400</v>
      </c>
      <c r="L1451" s="518" t="s">
        <v>5433</v>
      </c>
    </row>
    <row r="1452" spans="1:12" ht="15.75">
      <c r="A1452" s="518" t="s">
        <v>6584</v>
      </c>
      <c r="B1452" s="518" t="s">
        <v>6585</v>
      </c>
      <c r="C1452" s="518" t="s">
        <v>6687</v>
      </c>
      <c r="D1452" s="518" t="s">
        <v>22309</v>
      </c>
      <c r="E1452" s="519" t="s">
        <v>144</v>
      </c>
      <c r="F1452" s="518" t="s">
        <v>144</v>
      </c>
      <c r="G1452" s="518" t="s">
        <v>22377</v>
      </c>
      <c r="H1452" s="518" t="s">
        <v>22378</v>
      </c>
      <c r="I1452" s="518" t="s">
        <v>6713</v>
      </c>
      <c r="J1452" s="518" t="s">
        <v>5432</v>
      </c>
      <c r="K1452" s="519" t="s">
        <v>13381</v>
      </c>
      <c r="L1452" s="518" t="s">
        <v>5433</v>
      </c>
    </row>
    <row r="1453" spans="1:12" ht="15.75">
      <c r="A1453" s="518" t="s">
        <v>6584</v>
      </c>
      <c r="B1453" s="518" t="s">
        <v>6585</v>
      </c>
      <c r="C1453" s="518" t="s">
        <v>6751</v>
      </c>
      <c r="D1453" s="518" t="s">
        <v>22379</v>
      </c>
      <c r="E1453" s="519" t="s">
        <v>144</v>
      </c>
      <c r="F1453" s="518" t="s">
        <v>144</v>
      </c>
      <c r="G1453" s="518" t="s">
        <v>22380</v>
      </c>
      <c r="H1453" s="518" t="s">
        <v>6752</v>
      </c>
      <c r="I1453" s="518" t="s">
        <v>5650</v>
      </c>
      <c r="J1453" s="518" t="s">
        <v>5432</v>
      </c>
      <c r="K1453" s="519" t="s">
        <v>32462</v>
      </c>
      <c r="L1453" s="518" t="s">
        <v>5433</v>
      </c>
    </row>
    <row r="1454" spans="1:12" ht="15.75">
      <c r="A1454" s="518" t="s">
        <v>6753</v>
      </c>
      <c r="B1454" s="518" t="s">
        <v>6754</v>
      </c>
      <c r="C1454" s="518" t="s">
        <v>32463</v>
      </c>
      <c r="D1454" s="518" t="s">
        <v>32464</v>
      </c>
      <c r="E1454" s="519" t="s">
        <v>144</v>
      </c>
      <c r="F1454" s="518" t="s">
        <v>144</v>
      </c>
      <c r="G1454" s="518" t="s">
        <v>32465</v>
      </c>
      <c r="H1454" s="518" t="s">
        <v>32466</v>
      </c>
      <c r="I1454" s="518" t="s">
        <v>5986</v>
      </c>
      <c r="J1454" s="518" t="s">
        <v>5432</v>
      </c>
      <c r="K1454" s="519" t="s">
        <v>32467</v>
      </c>
      <c r="L1454" s="518" t="s">
        <v>5433</v>
      </c>
    </row>
    <row r="1455" spans="1:12" ht="15.75">
      <c r="A1455" s="518" t="s">
        <v>6753</v>
      </c>
      <c r="B1455" s="518" t="s">
        <v>6754</v>
      </c>
      <c r="C1455" s="518" t="s">
        <v>32468</v>
      </c>
      <c r="D1455" s="518" t="s">
        <v>32469</v>
      </c>
      <c r="E1455" s="519" t="s">
        <v>144</v>
      </c>
      <c r="F1455" s="518" t="s">
        <v>144</v>
      </c>
      <c r="G1455" s="518" t="s">
        <v>32470</v>
      </c>
      <c r="H1455" s="518" t="s">
        <v>32471</v>
      </c>
      <c r="I1455" s="518" t="s">
        <v>5502</v>
      </c>
      <c r="J1455" s="518" t="s">
        <v>5503</v>
      </c>
      <c r="K1455" s="519" t="s">
        <v>32472</v>
      </c>
      <c r="L1455" s="518" t="s">
        <v>5433</v>
      </c>
    </row>
    <row r="1456" spans="1:12" ht="15.75">
      <c r="A1456" s="518" t="s">
        <v>6753</v>
      </c>
      <c r="B1456" s="518" t="s">
        <v>6754</v>
      </c>
      <c r="C1456" s="518" t="s">
        <v>32468</v>
      </c>
      <c r="D1456" s="518" t="s">
        <v>32469</v>
      </c>
      <c r="E1456" s="519" t="s">
        <v>144</v>
      </c>
      <c r="F1456" s="518" t="s">
        <v>144</v>
      </c>
      <c r="G1456" s="518" t="s">
        <v>32473</v>
      </c>
      <c r="H1456" s="518" t="s">
        <v>32474</v>
      </c>
      <c r="I1456" s="518" t="s">
        <v>5502</v>
      </c>
      <c r="J1456" s="518" t="s">
        <v>5503</v>
      </c>
      <c r="K1456" s="519" t="s">
        <v>13384</v>
      </c>
      <c r="L1456" s="518" t="s">
        <v>5433</v>
      </c>
    </row>
    <row r="1457" spans="1:12" ht="15.75">
      <c r="A1457" s="518" t="s">
        <v>6753</v>
      </c>
      <c r="B1457" s="518" t="s">
        <v>6754</v>
      </c>
      <c r="C1457" s="518" t="s">
        <v>32468</v>
      </c>
      <c r="D1457" s="518" t="s">
        <v>32469</v>
      </c>
      <c r="E1457" s="519" t="s">
        <v>144</v>
      </c>
      <c r="F1457" s="518" t="s">
        <v>144</v>
      </c>
      <c r="G1457" s="518" t="s">
        <v>32475</v>
      </c>
      <c r="H1457" s="518" t="s">
        <v>32476</v>
      </c>
      <c r="I1457" s="518" t="s">
        <v>6762</v>
      </c>
      <c r="J1457" s="518" t="s">
        <v>5503</v>
      </c>
      <c r="K1457" s="519" t="s">
        <v>32477</v>
      </c>
      <c r="L1457" s="518" t="s">
        <v>5433</v>
      </c>
    </row>
    <row r="1458" spans="1:12" ht="15.75">
      <c r="A1458" s="518" t="s">
        <v>6753</v>
      </c>
      <c r="B1458" s="518" t="s">
        <v>6754</v>
      </c>
      <c r="C1458" s="518" t="s">
        <v>32468</v>
      </c>
      <c r="D1458" s="518" t="s">
        <v>32469</v>
      </c>
      <c r="E1458" s="519" t="s">
        <v>144</v>
      </c>
      <c r="F1458" s="518" t="s">
        <v>144</v>
      </c>
      <c r="G1458" s="518" t="s">
        <v>32478</v>
      </c>
      <c r="H1458" s="518" t="s">
        <v>32479</v>
      </c>
      <c r="I1458" s="518" t="s">
        <v>5502</v>
      </c>
      <c r="J1458" s="518" t="s">
        <v>5503</v>
      </c>
      <c r="K1458" s="519" t="s">
        <v>32480</v>
      </c>
      <c r="L1458" s="518" t="s">
        <v>5433</v>
      </c>
    </row>
    <row r="1459" spans="1:12" ht="15.75">
      <c r="A1459" s="518" t="s">
        <v>6753</v>
      </c>
      <c r="B1459" s="518" t="s">
        <v>6754</v>
      </c>
      <c r="C1459" s="518" t="s">
        <v>6755</v>
      </c>
      <c r="D1459" s="518" t="s">
        <v>22381</v>
      </c>
      <c r="E1459" s="519" t="s">
        <v>144</v>
      </c>
      <c r="F1459" s="518" t="s">
        <v>144</v>
      </c>
      <c r="G1459" s="518" t="s">
        <v>22382</v>
      </c>
      <c r="H1459" s="518" t="s">
        <v>22383</v>
      </c>
      <c r="I1459" s="518" t="s">
        <v>5431</v>
      </c>
      <c r="J1459" s="518" t="s">
        <v>5432</v>
      </c>
      <c r="K1459" s="519" t="s">
        <v>32481</v>
      </c>
      <c r="L1459" s="518" t="s">
        <v>5433</v>
      </c>
    </row>
    <row r="1460" spans="1:12" ht="15.75">
      <c r="A1460" s="518" t="s">
        <v>6753</v>
      </c>
      <c r="B1460" s="518" t="s">
        <v>6754</v>
      </c>
      <c r="C1460" s="518" t="s">
        <v>6755</v>
      </c>
      <c r="D1460" s="518" t="s">
        <v>22381</v>
      </c>
      <c r="E1460" s="519" t="s">
        <v>144</v>
      </c>
      <c r="F1460" s="518" t="s">
        <v>144</v>
      </c>
      <c r="G1460" s="518" t="s">
        <v>22384</v>
      </c>
      <c r="H1460" s="518" t="s">
        <v>22385</v>
      </c>
      <c r="I1460" s="518" t="s">
        <v>5431</v>
      </c>
      <c r="J1460" s="518" t="s">
        <v>5432</v>
      </c>
      <c r="K1460" s="519" t="s">
        <v>32482</v>
      </c>
      <c r="L1460" s="518" t="s">
        <v>5433</v>
      </c>
    </row>
    <row r="1461" spans="1:12" ht="15.75">
      <c r="A1461" s="518" t="s">
        <v>6753</v>
      </c>
      <c r="B1461" s="518" t="s">
        <v>6754</v>
      </c>
      <c r="C1461" s="518" t="s">
        <v>6755</v>
      </c>
      <c r="D1461" s="518" t="s">
        <v>22381</v>
      </c>
      <c r="E1461" s="519" t="s">
        <v>144</v>
      </c>
      <c r="F1461" s="518" t="s">
        <v>144</v>
      </c>
      <c r="G1461" s="518" t="s">
        <v>22386</v>
      </c>
      <c r="H1461" s="518" t="s">
        <v>22387</v>
      </c>
      <c r="I1461" s="518" t="s">
        <v>5431</v>
      </c>
      <c r="J1461" s="518" t="s">
        <v>5432</v>
      </c>
      <c r="K1461" s="519" t="s">
        <v>32262</v>
      </c>
      <c r="L1461" s="518" t="s">
        <v>5433</v>
      </c>
    </row>
    <row r="1462" spans="1:12" ht="15.75">
      <c r="A1462" s="518" t="s">
        <v>6753</v>
      </c>
      <c r="B1462" s="518" t="s">
        <v>6754</v>
      </c>
      <c r="C1462" s="518" t="s">
        <v>6755</v>
      </c>
      <c r="D1462" s="518" t="s">
        <v>22381</v>
      </c>
      <c r="E1462" s="519" t="s">
        <v>144</v>
      </c>
      <c r="F1462" s="518" t="s">
        <v>144</v>
      </c>
      <c r="G1462" s="518" t="s">
        <v>22388</v>
      </c>
      <c r="H1462" s="518" t="s">
        <v>22389</v>
      </c>
      <c r="I1462" s="518" t="s">
        <v>5431</v>
      </c>
      <c r="J1462" s="518" t="s">
        <v>5432</v>
      </c>
      <c r="K1462" s="519" t="s">
        <v>32406</v>
      </c>
      <c r="L1462" s="518" t="s">
        <v>5433</v>
      </c>
    </row>
    <row r="1463" spans="1:12" ht="15.75">
      <c r="A1463" s="518" t="s">
        <v>6753</v>
      </c>
      <c r="B1463" s="518" t="s">
        <v>6754</v>
      </c>
      <c r="C1463" s="518" t="s">
        <v>6755</v>
      </c>
      <c r="D1463" s="518" t="s">
        <v>22381</v>
      </c>
      <c r="E1463" s="519" t="s">
        <v>144</v>
      </c>
      <c r="F1463" s="518" t="s">
        <v>144</v>
      </c>
      <c r="G1463" s="518" t="s">
        <v>22390</v>
      </c>
      <c r="H1463" s="518" t="s">
        <v>22391</v>
      </c>
      <c r="I1463" s="518" t="s">
        <v>5431</v>
      </c>
      <c r="J1463" s="518" t="s">
        <v>5432</v>
      </c>
      <c r="K1463" s="519" t="s">
        <v>26556</v>
      </c>
      <c r="L1463" s="518" t="s">
        <v>5433</v>
      </c>
    </row>
    <row r="1464" spans="1:12" ht="15.75">
      <c r="A1464" s="518" t="s">
        <v>6753</v>
      </c>
      <c r="B1464" s="518" t="s">
        <v>6754</v>
      </c>
      <c r="C1464" s="518" t="s">
        <v>6755</v>
      </c>
      <c r="D1464" s="518" t="s">
        <v>22381</v>
      </c>
      <c r="E1464" s="519" t="s">
        <v>144</v>
      </c>
      <c r="F1464" s="518" t="s">
        <v>144</v>
      </c>
      <c r="G1464" s="518" t="s">
        <v>22392</v>
      </c>
      <c r="H1464" s="518" t="s">
        <v>22393</v>
      </c>
      <c r="I1464" s="518" t="s">
        <v>5431</v>
      </c>
      <c r="J1464" s="518" t="s">
        <v>5432</v>
      </c>
      <c r="K1464" s="519" t="s">
        <v>32483</v>
      </c>
      <c r="L1464" s="518" t="s">
        <v>5433</v>
      </c>
    </row>
    <row r="1465" spans="1:12" ht="15.75">
      <c r="A1465" s="518" t="s">
        <v>6753</v>
      </c>
      <c r="B1465" s="518" t="s">
        <v>6754</v>
      </c>
      <c r="C1465" s="518" t="s">
        <v>6755</v>
      </c>
      <c r="D1465" s="518" t="s">
        <v>22381</v>
      </c>
      <c r="E1465" s="519" t="s">
        <v>144</v>
      </c>
      <c r="F1465" s="518" t="s">
        <v>144</v>
      </c>
      <c r="G1465" s="518" t="s">
        <v>22394</v>
      </c>
      <c r="H1465" s="518" t="s">
        <v>22395</v>
      </c>
      <c r="I1465" s="518" t="s">
        <v>5431</v>
      </c>
      <c r="J1465" s="518" t="s">
        <v>5432</v>
      </c>
      <c r="K1465" s="519" t="s">
        <v>32484</v>
      </c>
      <c r="L1465" s="518" t="s">
        <v>5433</v>
      </c>
    </row>
    <row r="1466" spans="1:12" ht="15.75">
      <c r="A1466" s="518" t="s">
        <v>6753</v>
      </c>
      <c r="B1466" s="518" t="s">
        <v>6754</v>
      </c>
      <c r="C1466" s="518" t="s">
        <v>6755</v>
      </c>
      <c r="D1466" s="518" t="s">
        <v>22381</v>
      </c>
      <c r="E1466" s="519" t="s">
        <v>144</v>
      </c>
      <c r="F1466" s="518" t="s">
        <v>144</v>
      </c>
      <c r="G1466" s="518" t="s">
        <v>22397</v>
      </c>
      <c r="H1466" s="518" t="s">
        <v>22398</v>
      </c>
      <c r="I1466" s="518" t="s">
        <v>5431</v>
      </c>
      <c r="J1466" s="518" t="s">
        <v>5432</v>
      </c>
      <c r="K1466" s="519" t="s">
        <v>32485</v>
      </c>
      <c r="L1466" s="518" t="s">
        <v>5433</v>
      </c>
    </row>
    <row r="1467" spans="1:12" ht="15.75">
      <c r="A1467" s="518" t="s">
        <v>6753</v>
      </c>
      <c r="B1467" s="518" t="s">
        <v>6754</v>
      </c>
      <c r="C1467" s="518" t="s">
        <v>6755</v>
      </c>
      <c r="D1467" s="518" t="s">
        <v>22381</v>
      </c>
      <c r="E1467" s="519" t="s">
        <v>144</v>
      </c>
      <c r="F1467" s="518" t="s">
        <v>144</v>
      </c>
      <c r="G1467" s="518" t="s">
        <v>22399</v>
      </c>
      <c r="H1467" s="518" t="s">
        <v>22400</v>
      </c>
      <c r="I1467" s="518" t="s">
        <v>5431</v>
      </c>
      <c r="J1467" s="518" t="s">
        <v>5432</v>
      </c>
      <c r="K1467" s="519" t="s">
        <v>32486</v>
      </c>
      <c r="L1467" s="518" t="s">
        <v>5433</v>
      </c>
    </row>
    <row r="1468" spans="1:12" ht="15.75">
      <c r="A1468" s="518" t="s">
        <v>6753</v>
      </c>
      <c r="B1468" s="518" t="s">
        <v>6754</v>
      </c>
      <c r="C1468" s="518" t="s">
        <v>6755</v>
      </c>
      <c r="D1468" s="518" t="s">
        <v>22381</v>
      </c>
      <c r="E1468" s="519" t="s">
        <v>144</v>
      </c>
      <c r="F1468" s="518" t="s">
        <v>144</v>
      </c>
      <c r="G1468" s="518" t="s">
        <v>22401</v>
      </c>
      <c r="H1468" s="518" t="s">
        <v>22402</v>
      </c>
      <c r="I1468" s="518" t="s">
        <v>5431</v>
      </c>
      <c r="J1468" s="518" t="s">
        <v>5432</v>
      </c>
      <c r="K1468" s="519" t="s">
        <v>32487</v>
      </c>
      <c r="L1468" s="518" t="s">
        <v>5433</v>
      </c>
    </row>
    <row r="1469" spans="1:12" ht="15.75">
      <c r="A1469" s="518" t="s">
        <v>6753</v>
      </c>
      <c r="B1469" s="518" t="s">
        <v>6754</v>
      </c>
      <c r="C1469" s="518" t="s">
        <v>6755</v>
      </c>
      <c r="D1469" s="518" t="s">
        <v>22381</v>
      </c>
      <c r="E1469" s="519" t="s">
        <v>144</v>
      </c>
      <c r="F1469" s="518" t="s">
        <v>144</v>
      </c>
      <c r="G1469" s="518" t="s">
        <v>22403</v>
      </c>
      <c r="H1469" s="518" t="s">
        <v>22404</v>
      </c>
      <c r="I1469" s="518" t="s">
        <v>5431</v>
      </c>
      <c r="J1469" s="518" t="s">
        <v>5432</v>
      </c>
      <c r="K1469" s="519" t="s">
        <v>32488</v>
      </c>
      <c r="L1469" s="518" t="s">
        <v>5433</v>
      </c>
    </row>
    <row r="1470" spans="1:12" ht="15.75">
      <c r="A1470" s="518" t="s">
        <v>6753</v>
      </c>
      <c r="B1470" s="518" t="s">
        <v>6754</v>
      </c>
      <c r="C1470" s="518" t="s">
        <v>6755</v>
      </c>
      <c r="D1470" s="518" t="s">
        <v>22381</v>
      </c>
      <c r="E1470" s="519" t="s">
        <v>144</v>
      </c>
      <c r="F1470" s="518" t="s">
        <v>144</v>
      </c>
      <c r="G1470" s="518" t="s">
        <v>22405</v>
      </c>
      <c r="H1470" s="518" t="s">
        <v>22406</v>
      </c>
      <c r="I1470" s="518" t="s">
        <v>5431</v>
      </c>
      <c r="J1470" s="518" t="s">
        <v>5432</v>
      </c>
      <c r="K1470" s="519" t="s">
        <v>32489</v>
      </c>
      <c r="L1470" s="518" t="s">
        <v>5433</v>
      </c>
    </row>
    <row r="1471" spans="1:12" ht="15.75">
      <c r="A1471" s="518" t="s">
        <v>6753</v>
      </c>
      <c r="B1471" s="518" t="s">
        <v>6754</v>
      </c>
      <c r="C1471" s="518" t="s">
        <v>6755</v>
      </c>
      <c r="D1471" s="518" t="s">
        <v>22381</v>
      </c>
      <c r="E1471" s="519" t="s">
        <v>144</v>
      </c>
      <c r="F1471" s="518" t="s">
        <v>144</v>
      </c>
      <c r="G1471" s="518" t="s">
        <v>22407</v>
      </c>
      <c r="H1471" s="518" t="s">
        <v>22408</v>
      </c>
      <c r="I1471" s="518" t="s">
        <v>5431</v>
      </c>
      <c r="J1471" s="518" t="s">
        <v>5432</v>
      </c>
      <c r="K1471" s="519" t="s">
        <v>32490</v>
      </c>
      <c r="L1471" s="518" t="s">
        <v>5433</v>
      </c>
    </row>
    <row r="1472" spans="1:12" ht="15.75">
      <c r="A1472" s="518" t="s">
        <v>6753</v>
      </c>
      <c r="B1472" s="518" t="s">
        <v>6754</v>
      </c>
      <c r="C1472" s="518" t="s">
        <v>6755</v>
      </c>
      <c r="D1472" s="518" t="s">
        <v>22381</v>
      </c>
      <c r="E1472" s="519" t="s">
        <v>144</v>
      </c>
      <c r="F1472" s="518" t="s">
        <v>144</v>
      </c>
      <c r="G1472" s="518" t="s">
        <v>22409</v>
      </c>
      <c r="H1472" s="518" t="s">
        <v>22410</v>
      </c>
      <c r="I1472" s="518" t="s">
        <v>5431</v>
      </c>
      <c r="J1472" s="518" t="s">
        <v>5432</v>
      </c>
      <c r="K1472" s="519" t="s">
        <v>32491</v>
      </c>
      <c r="L1472" s="518" t="s">
        <v>5433</v>
      </c>
    </row>
    <row r="1473" spans="1:12" ht="15.75">
      <c r="A1473" s="518" t="s">
        <v>6753</v>
      </c>
      <c r="B1473" s="518" t="s">
        <v>6754</v>
      </c>
      <c r="C1473" s="518" t="s">
        <v>6755</v>
      </c>
      <c r="D1473" s="518" t="s">
        <v>22381</v>
      </c>
      <c r="E1473" s="519" t="s">
        <v>144</v>
      </c>
      <c r="F1473" s="518" t="s">
        <v>144</v>
      </c>
      <c r="G1473" s="518" t="s">
        <v>22411</v>
      </c>
      <c r="H1473" s="518" t="s">
        <v>22412</v>
      </c>
      <c r="I1473" s="518" t="s">
        <v>5431</v>
      </c>
      <c r="J1473" s="518" t="s">
        <v>5432</v>
      </c>
      <c r="K1473" s="519" t="s">
        <v>32492</v>
      </c>
      <c r="L1473" s="518" t="s">
        <v>5433</v>
      </c>
    </row>
    <row r="1474" spans="1:12" ht="15.75">
      <c r="A1474" s="518" t="s">
        <v>6753</v>
      </c>
      <c r="B1474" s="518" t="s">
        <v>6754</v>
      </c>
      <c r="C1474" s="518" t="s">
        <v>6755</v>
      </c>
      <c r="D1474" s="518" t="s">
        <v>22381</v>
      </c>
      <c r="E1474" s="519" t="s">
        <v>144</v>
      </c>
      <c r="F1474" s="518" t="s">
        <v>144</v>
      </c>
      <c r="G1474" s="518" t="s">
        <v>22413</v>
      </c>
      <c r="H1474" s="518" t="s">
        <v>22414</v>
      </c>
      <c r="I1474" s="518" t="s">
        <v>5431</v>
      </c>
      <c r="J1474" s="518" t="s">
        <v>5432</v>
      </c>
      <c r="K1474" s="519" t="s">
        <v>32493</v>
      </c>
      <c r="L1474" s="518" t="s">
        <v>5433</v>
      </c>
    </row>
    <row r="1475" spans="1:12" ht="15.75">
      <c r="A1475" s="518" t="s">
        <v>6753</v>
      </c>
      <c r="B1475" s="518" t="s">
        <v>6754</v>
      </c>
      <c r="C1475" s="518" t="s">
        <v>6755</v>
      </c>
      <c r="D1475" s="518" t="s">
        <v>22381</v>
      </c>
      <c r="E1475" s="519" t="s">
        <v>144</v>
      </c>
      <c r="F1475" s="518" t="s">
        <v>144</v>
      </c>
      <c r="G1475" s="518" t="s">
        <v>22415</v>
      </c>
      <c r="H1475" s="518" t="s">
        <v>22416</v>
      </c>
      <c r="I1475" s="518" t="s">
        <v>5431</v>
      </c>
      <c r="J1475" s="518" t="s">
        <v>5432</v>
      </c>
      <c r="K1475" s="519" t="s">
        <v>32494</v>
      </c>
      <c r="L1475" s="518" t="s">
        <v>5433</v>
      </c>
    </row>
    <row r="1476" spans="1:12" ht="15.75">
      <c r="A1476" s="518" t="s">
        <v>6753</v>
      </c>
      <c r="B1476" s="518" t="s">
        <v>6754</v>
      </c>
      <c r="C1476" s="518" t="s">
        <v>6755</v>
      </c>
      <c r="D1476" s="518" t="s">
        <v>22381</v>
      </c>
      <c r="E1476" s="519" t="s">
        <v>144</v>
      </c>
      <c r="F1476" s="518" t="s">
        <v>144</v>
      </c>
      <c r="G1476" s="518" t="s">
        <v>22417</v>
      </c>
      <c r="H1476" s="518" t="s">
        <v>22418</v>
      </c>
      <c r="I1476" s="518" t="s">
        <v>5431</v>
      </c>
      <c r="J1476" s="518" t="s">
        <v>5432</v>
      </c>
      <c r="K1476" s="519" t="s">
        <v>23494</v>
      </c>
      <c r="L1476" s="518" t="s">
        <v>5433</v>
      </c>
    </row>
    <row r="1477" spans="1:12" ht="15.75">
      <c r="A1477" s="518" t="s">
        <v>6753</v>
      </c>
      <c r="B1477" s="518" t="s">
        <v>6754</v>
      </c>
      <c r="C1477" s="518" t="s">
        <v>6755</v>
      </c>
      <c r="D1477" s="518" t="s">
        <v>22381</v>
      </c>
      <c r="E1477" s="519" t="s">
        <v>144</v>
      </c>
      <c r="F1477" s="518" t="s">
        <v>144</v>
      </c>
      <c r="G1477" s="518" t="s">
        <v>22419</v>
      </c>
      <c r="H1477" s="518" t="s">
        <v>22420</v>
      </c>
      <c r="I1477" s="518" t="s">
        <v>5431</v>
      </c>
      <c r="J1477" s="518" t="s">
        <v>5432</v>
      </c>
      <c r="K1477" s="519" t="s">
        <v>32495</v>
      </c>
      <c r="L1477" s="518" t="s">
        <v>5433</v>
      </c>
    </row>
    <row r="1478" spans="1:12" ht="15.75">
      <c r="A1478" s="518" t="s">
        <v>6753</v>
      </c>
      <c r="B1478" s="518" t="s">
        <v>6754</v>
      </c>
      <c r="C1478" s="518" t="s">
        <v>6755</v>
      </c>
      <c r="D1478" s="518" t="s">
        <v>22381</v>
      </c>
      <c r="E1478" s="519" t="s">
        <v>144</v>
      </c>
      <c r="F1478" s="518" t="s">
        <v>144</v>
      </c>
      <c r="G1478" s="518" t="s">
        <v>22422</v>
      </c>
      <c r="H1478" s="518" t="s">
        <v>22423</v>
      </c>
      <c r="I1478" s="518" t="s">
        <v>5431</v>
      </c>
      <c r="J1478" s="518" t="s">
        <v>5432</v>
      </c>
      <c r="K1478" s="519" t="s">
        <v>32496</v>
      </c>
      <c r="L1478" s="518" t="s">
        <v>5433</v>
      </c>
    </row>
    <row r="1479" spans="1:12" ht="15.75">
      <c r="A1479" s="518" t="s">
        <v>6753</v>
      </c>
      <c r="B1479" s="518" t="s">
        <v>6754</v>
      </c>
      <c r="C1479" s="518" t="s">
        <v>6755</v>
      </c>
      <c r="D1479" s="518" t="s">
        <v>22381</v>
      </c>
      <c r="E1479" s="519" t="s">
        <v>144</v>
      </c>
      <c r="F1479" s="518" t="s">
        <v>144</v>
      </c>
      <c r="G1479" s="518" t="s">
        <v>22424</v>
      </c>
      <c r="H1479" s="518" t="s">
        <v>22425</v>
      </c>
      <c r="I1479" s="518" t="s">
        <v>5431</v>
      </c>
      <c r="J1479" s="518" t="s">
        <v>5432</v>
      </c>
      <c r="K1479" s="519" t="s">
        <v>32497</v>
      </c>
      <c r="L1479" s="518" t="s">
        <v>5433</v>
      </c>
    </row>
    <row r="1480" spans="1:12" ht="15.75">
      <c r="A1480" s="518" t="s">
        <v>6753</v>
      </c>
      <c r="B1480" s="518" t="s">
        <v>6754</v>
      </c>
      <c r="C1480" s="518" t="s">
        <v>6755</v>
      </c>
      <c r="D1480" s="518" t="s">
        <v>22381</v>
      </c>
      <c r="E1480" s="519" t="s">
        <v>144</v>
      </c>
      <c r="F1480" s="518" t="s">
        <v>144</v>
      </c>
      <c r="G1480" s="518" t="s">
        <v>22426</v>
      </c>
      <c r="H1480" s="518" t="s">
        <v>22427</v>
      </c>
      <c r="I1480" s="518" t="s">
        <v>5431</v>
      </c>
      <c r="J1480" s="518" t="s">
        <v>5432</v>
      </c>
      <c r="K1480" s="519" t="s">
        <v>32498</v>
      </c>
      <c r="L1480" s="518" t="s">
        <v>5433</v>
      </c>
    </row>
    <row r="1481" spans="1:12" ht="15.75">
      <c r="A1481" s="518" t="s">
        <v>6753</v>
      </c>
      <c r="B1481" s="518" t="s">
        <v>6754</v>
      </c>
      <c r="C1481" s="518" t="s">
        <v>6755</v>
      </c>
      <c r="D1481" s="518" t="s">
        <v>22381</v>
      </c>
      <c r="E1481" s="519" t="s">
        <v>144</v>
      </c>
      <c r="F1481" s="518" t="s">
        <v>144</v>
      </c>
      <c r="G1481" s="518" t="s">
        <v>22429</v>
      </c>
      <c r="H1481" s="518" t="s">
        <v>22430</v>
      </c>
      <c r="I1481" s="518" t="s">
        <v>5431</v>
      </c>
      <c r="J1481" s="518" t="s">
        <v>5432</v>
      </c>
      <c r="K1481" s="519" t="s">
        <v>19155</v>
      </c>
      <c r="L1481" s="518" t="s">
        <v>5433</v>
      </c>
    </row>
    <row r="1482" spans="1:12" ht="15.75">
      <c r="A1482" s="518" t="s">
        <v>6753</v>
      </c>
      <c r="B1482" s="518" t="s">
        <v>6754</v>
      </c>
      <c r="C1482" s="518" t="s">
        <v>6755</v>
      </c>
      <c r="D1482" s="518" t="s">
        <v>22381</v>
      </c>
      <c r="E1482" s="519" t="s">
        <v>144</v>
      </c>
      <c r="F1482" s="518" t="s">
        <v>144</v>
      </c>
      <c r="G1482" s="518" t="s">
        <v>22432</v>
      </c>
      <c r="H1482" s="518" t="s">
        <v>22433</v>
      </c>
      <c r="I1482" s="518" t="s">
        <v>5431</v>
      </c>
      <c r="J1482" s="518" t="s">
        <v>5432</v>
      </c>
      <c r="K1482" s="519" t="s">
        <v>32499</v>
      </c>
      <c r="L1482" s="518" t="s">
        <v>5433</v>
      </c>
    </row>
    <row r="1483" spans="1:12" ht="15.75">
      <c r="A1483" s="518" t="s">
        <v>6753</v>
      </c>
      <c r="B1483" s="518" t="s">
        <v>6754</v>
      </c>
      <c r="C1483" s="518" t="s">
        <v>6755</v>
      </c>
      <c r="D1483" s="518" t="s">
        <v>22381</v>
      </c>
      <c r="E1483" s="519" t="s">
        <v>144</v>
      </c>
      <c r="F1483" s="518" t="s">
        <v>144</v>
      </c>
      <c r="G1483" s="518" t="s">
        <v>22434</v>
      </c>
      <c r="H1483" s="518" t="s">
        <v>22435</v>
      </c>
      <c r="I1483" s="518" t="s">
        <v>5431</v>
      </c>
      <c r="J1483" s="518" t="s">
        <v>5432</v>
      </c>
      <c r="K1483" s="519" t="s">
        <v>24778</v>
      </c>
      <c r="L1483" s="518" t="s">
        <v>5433</v>
      </c>
    </row>
    <row r="1484" spans="1:12" ht="15.75">
      <c r="A1484" s="518" t="s">
        <v>6753</v>
      </c>
      <c r="B1484" s="518" t="s">
        <v>6754</v>
      </c>
      <c r="C1484" s="518" t="s">
        <v>6755</v>
      </c>
      <c r="D1484" s="518" t="s">
        <v>22381</v>
      </c>
      <c r="E1484" s="519" t="s">
        <v>144</v>
      </c>
      <c r="F1484" s="518" t="s">
        <v>144</v>
      </c>
      <c r="G1484" s="518" t="s">
        <v>22437</v>
      </c>
      <c r="H1484" s="518" t="s">
        <v>22438</v>
      </c>
      <c r="I1484" s="518" t="s">
        <v>5431</v>
      </c>
      <c r="J1484" s="518" t="s">
        <v>5432</v>
      </c>
      <c r="K1484" s="519" t="s">
        <v>32500</v>
      </c>
      <c r="L1484" s="518" t="s">
        <v>5433</v>
      </c>
    </row>
    <row r="1485" spans="1:12" ht="15.75">
      <c r="A1485" s="518" t="s">
        <v>6753</v>
      </c>
      <c r="B1485" s="518" t="s">
        <v>6754</v>
      </c>
      <c r="C1485" s="518" t="s">
        <v>6755</v>
      </c>
      <c r="D1485" s="518" t="s">
        <v>22381</v>
      </c>
      <c r="E1485" s="519" t="s">
        <v>144</v>
      </c>
      <c r="F1485" s="518" t="s">
        <v>144</v>
      </c>
      <c r="G1485" s="518" t="s">
        <v>22439</v>
      </c>
      <c r="H1485" s="518" t="s">
        <v>22440</v>
      </c>
      <c r="I1485" s="518" t="s">
        <v>5431</v>
      </c>
      <c r="J1485" s="518" t="s">
        <v>5432</v>
      </c>
      <c r="K1485" s="519" t="s">
        <v>32501</v>
      </c>
      <c r="L1485" s="518" t="s">
        <v>5433</v>
      </c>
    </row>
    <row r="1486" spans="1:12" ht="15.75">
      <c r="A1486" s="518" t="s">
        <v>6753</v>
      </c>
      <c r="B1486" s="518" t="s">
        <v>6754</v>
      </c>
      <c r="C1486" s="518" t="s">
        <v>6755</v>
      </c>
      <c r="D1486" s="518" t="s">
        <v>22381</v>
      </c>
      <c r="E1486" s="519" t="s">
        <v>144</v>
      </c>
      <c r="F1486" s="518" t="s">
        <v>144</v>
      </c>
      <c r="G1486" s="518" t="s">
        <v>22441</v>
      </c>
      <c r="H1486" s="518" t="s">
        <v>22442</v>
      </c>
      <c r="I1486" s="518" t="s">
        <v>5431</v>
      </c>
      <c r="J1486" s="518" t="s">
        <v>5432</v>
      </c>
      <c r="K1486" s="519" t="s">
        <v>32502</v>
      </c>
      <c r="L1486" s="518" t="s">
        <v>5433</v>
      </c>
    </row>
    <row r="1487" spans="1:12" ht="15.75">
      <c r="A1487" s="518" t="s">
        <v>6753</v>
      </c>
      <c r="B1487" s="518" t="s">
        <v>6754</v>
      </c>
      <c r="C1487" s="518" t="s">
        <v>6755</v>
      </c>
      <c r="D1487" s="518" t="s">
        <v>22381</v>
      </c>
      <c r="E1487" s="519" t="s">
        <v>144</v>
      </c>
      <c r="F1487" s="518" t="s">
        <v>144</v>
      </c>
      <c r="G1487" s="518" t="s">
        <v>22443</v>
      </c>
      <c r="H1487" s="518" t="s">
        <v>22444</v>
      </c>
      <c r="I1487" s="518" t="s">
        <v>5431</v>
      </c>
      <c r="J1487" s="518" t="s">
        <v>5432</v>
      </c>
      <c r="K1487" s="519" t="s">
        <v>32503</v>
      </c>
      <c r="L1487" s="518" t="s">
        <v>5433</v>
      </c>
    </row>
    <row r="1488" spans="1:12" ht="15.75">
      <c r="A1488" s="518" t="s">
        <v>6753</v>
      </c>
      <c r="B1488" s="518" t="s">
        <v>6754</v>
      </c>
      <c r="C1488" s="518" t="s">
        <v>6755</v>
      </c>
      <c r="D1488" s="518" t="s">
        <v>22381</v>
      </c>
      <c r="E1488" s="519" t="s">
        <v>144</v>
      </c>
      <c r="F1488" s="518" t="s">
        <v>144</v>
      </c>
      <c r="G1488" s="518" t="s">
        <v>22445</v>
      </c>
      <c r="H1488" s="518" t="s">
        <v>22446</v>
      </c>
      <c r="I1488" s="518" t="s">
        <v>5431</v>
      </c>
      <c r="J1488" s="518" t="s">
        <v>5432</v>
      </c>
      <c r="K1488" s="519" t="s">
        <v>32504</v>
      </c>
      <c r="L1488" s="518" t="s">
        <v>5433</v>
      </c>
    </row>
    <row r="1489" spans="1:12" ht="15.75">
      <c r="A1489" s="518" t="s">
        <v>6753</v>
      </c>
      <c r="B1489" s="518" t="s">
        <v>6754</v>
      </c>
      <c r="C1489" s="518" t="s">
        <v>6755</v>
      </c>
      <c r="D1489" s="518" t="s">
        <v>22381</v>
      </c>
      <c r="E1489" s="519" t="s">
        <v>144</v>
      </c>
      <c r="F1489" s="518" t="s">
        <v>144</v>
      </c>
      <c r="G1489" s="518" t="s">
        <v>22447</v>
      </c>
      <c r="H1489" s="518" t="s">
        <v>22448</v>
      </c>
      <c r="I1489" s="518" t="s">
        <v>5431</v>
      </c>
      <c r="J1489" s="518" t="s">
        <v>5432</v>
      </c>
      <c r="K1489" s="519" t="s">
        <v>14429</v>
      </c>
      <c r="L1489" s="518" t="s">
        <v>5433</v>
      </c>
    </row>
    <row r="1490" spans="1:12" ht="15.75">
      <c r="A1490" s="518" t="s">
        <v>6753</v>
      </c>
      <c r="B1490" s="518" t="s">
        <v>6754</v>
      </c>
      <c r="C1490" s="518" t="s">
        <v>6755</v>
      </c>
      <c r="D1490" s="518" t="s">
        <v>22381</v>
      </c>
      <c r="E1490" s="519" t="s">
        <v>144</v>
      </c>
      <c r="F1490" s="518" t="s">
        <v>144</v>
      </c>
      <c r="G1490" s="518" t="s">
        <v>22449</v>
      </c>
      <c r="H1490" s="518" t="s">
        <v>22450</v>
      </c>
      <c r="I1490" s="518" t="s">
        <v>5431</v>
      </c>
      <c r="J1490" s="518" t="s">
        <v>5503</v>
      </c>
      <c r="K1490" s="519" t="s">
        <v>32505</v>
      </c>
      <c r="L1490" s="518" t="s">
        <v>5433</v>
      </c>
    </row>
    <row r="1491" spans="1:12" ht="15.75">
      <c r="A1491" s="518" t="s">
        <v>6753</v>
      </c>
      <c r="B1491" s="518" t="s">
        <v>6754</v>
      </c>
      <c r="C1491" s="518" t="s">
        <v>6755</v>
      </c>
      <c r="D1491" s="518" t="s">
        <v>22381</v>
      </c>
      <c r="E1491" s="519" t="s">
        <v>144</v>
      </c>
      <c r="F1491" s="518" t="s">
        <v>144</v>
      </c>
      <c r="G1491" s="518" t="s">
        <v>22452</v>
      </c>
      <c r="H1491" s="518" t="s">
        <v>22453</v>
      </c>
      <c r="I1491" s="518" t="s">
        <v>5431</v>
      </c>
      <c r="J1491" s="518" t="s">
        <v>5503</v>
      </c>
      <c r="K1491" s="519" t="s">
        <v>15199</v>
      </c>
      <c r="L1491" s="518" t="s">
        <v>5433</v>
      </c>
    </row>
    <row r="1492" spans="1:12" ht="15.75">
      <c r="A1492" s="518" t="s">
        <v>6753</v>
      </c>
      <c r="B1492" s="518" t="s">
        <v>6754</v>
      </c>
      <c r="C1492" s="518" t="s">
        <v>6755</v>
      </c>
      <c r="D1492" s="518" t="s">
        <v>22381</v>
      </c>
      <c r="E1492" s="519" t="s">
        <v>144</v>
      </c>
      <c r="F1492" s="518" t="s">
        <v>144</v>
      </c>
      <c r="G1492" s="518" t="s">
        <v>22455</v>
      </c>
      <c r="H1492" s="518" t="s">
        <v>22456</v>
      </c>
      <c r="I1492" s="518" t="s">
        <v>5502</v>
      </c>
      <c r="J1492" s="518" t="s">
        <v>5503</v>
      </c>
      <c r="K1492" s="519" t="s">
        <v>32506</v>
      </c>
      <c r="L1492" s="518" t="s">
        <v>5433</v>
      </c>
    </row>
    <row r="1493" spans="1:12" ht="15.75">
      <c r="A1493" s="518" t="s">
        <v>6753</v>
      </c>
      <c r="B1493" s="518" t="s">
        <v>6754</v>
      </c>
      <c r="C1493" s="518" t="s">
        <v>6755</v>
      </c>
      <c r="D1493" s="518" t="s">
        <v>22381</v>
      </c>
      <c r="E1493" s="519" t="s">
        <v>144</v>
      </c>
      <c r="F1493" s="518" t="s">
        <v>144</v>
      </c>
      <c r="G1493" s="518" t="s">
        <v>22457</v>
      </c>
      <c r="H1493" s="518" t="s">
        <v>22458</v>
      </c>
      <c r="I1493" s="518" t="s">
        <v>5502</v>
      </c>
      <c r="J1493" s="518" t="s">
        <v>5503</v>
      </c>
      <c r="K1493" s="519" t="s">
        <v>32507</v>
      </c>
      <c r="L1493" s="518" t="s">
        <v>5433</v>
      </c>
    </row>
    <row r="1494" spans="1:12" ht="15.75">
      <c r="A1494" s="518" t="s">
        <v>6753</v>
      </c>
      <c r="B1494" s="518" t="s">
        <v>6754</v>
      </c>
      <c r="C1494" s="518" t="s">
        <v>6755</v>
      </c>
      <c r="D1494" s="518" t="s">
        <v>22381</v>
      </c>
      <c r="E1494" s="519" t="s">
        <v>144</v>
      </c>
      <c r="F1494" s="518" t="s">
        <v>144</v>
      </c>
      <c r="G1494" s="518" t="s">
        <v>22459</v>
      </c>
      <c r="H1494" s="518" t="s">
        <v>22460</v>
      </c>
      <c r="I1494" s="518" t="s">
        <v>5502</v>
      </c>
      <c r="J1494" s="518" t="s">
        <v>5503</v>
      </c>
      <c r="K1494" s="519" t="s">
        <v>21158</v>
      </c>
      <c r="L1494" s="518" t="s">
        <v>5433</v>
      </c>
    </row>
    <row r="1495" spans="1:12" ht="15.75">
      <c r="A1495" s="518" t="s">
        <v>6753</v>
      </c>
      <c r="B1495" s="518" t="s">
        <v>6754</v>
      </c>
      <c r="C1495" s="518" t="s">
        <v>6755</v>
      </c>
      <c r="D1495" s="518" t="s">
        <v>22381</v>
      </c>
      <c r="E1495" s="519" t="s">
        <v>144</v>
      </c>
      <c r="F1495" s="518" t="s">
        <v>144</v>
      </c>
      <c r="G1495" s="518" t="s">
        <v>22461</v>
      </c>
      <c r="H1495" s="518" t="s">
        <v>22462</v>
      </c>
      <c r="I1495" s="518" t="s">
        <v>5650</v>
      </c>
      <c r="J1495" s="518" t="s">
        <v>5503</v>
      </c>
      <c r="K1495" s="519" t="s">
        <v>32508</v>
      </c>
      <c r="L1495" s="518" t="s">
        <v>5433</v>
      </c>
    </row>
    <row r="1496" spans="1:12" ht="15.75">
      <c r="A1496" s="518" t="s">
        <v>6753</v>
      </c>
      <c r="B1496" s="518" t="s">
        <v>6754</v>
      </c>
      <c r="C1496" s="518" t="s">
        <v>6755</v>
      </c>
      <c r="D1496" s="518" t="s">
        <v>22381</v>
      </c>
      <c r="E1496" s="519" t="s">
        <v>144</v>
      </c>
      <c r="F1496" s="518" t="s">
        <v>144</v>
      </c>
      <c r="G1496" s="518" t="s">
        <v>22464</v>
      </c>
      <c r="H1496" s="518" t="s">
        <v>22465</v>
      </c>
      <c r="I1496" s="518" t="s">
        <v>5650</v>
      </c>
      <c r="J1496" s="518" t="s">
        <v>5503</v>
      </c>
      <c r="K1496" s="519" t="s">
        <v>16369</v>
      </c>
      <c r="L1496" s="518" t="s">
        <v>5433</v>
      </c>
    </row>
    <row r="1497" spans="1:12" ht="15.75">
      <c r="A1497" s="518" t="s">
        <v>6753</v>
      </c>
      <c r="B1497" s="518" t="s">
        <v>6754</v>
      </c>
      <c r="C1497" s="518" t="s">
        <v>6755</v>
      </c>
      <c r="D1497" s="518" t="s">
        <v>22381</v>
      </c>
      <c r="E1497" s="519" t="s">
        <v>144</v>
      </c>
      <c r="F1497" s="518" t="s">
        <v>144</v>
      </c>
      <c r="G1497" s="518" t="s">
        <v>22467</v>
      </c>
      <c r="H1497" s="518" t="s">
        <v>22468</v>
      </c>
      <c r="I1497" s="518" t="s">
        <v>5650</v>
      </c>
      <c r="J1497" s="518" t="s">
        <v>5503</v>
      </c>
      <c r="K1497" s="519" t="s">
        <v>24156</v>
      </c>
      <c r="L1497" s="518" t="s">
        <v>5433</v>
      </c>
    </row>
    <row r="1498" spans="1:12" ht="15.75">
      <c r="A1498" s="518" t="s">
        <v>6753</v>
      </c>
      <c r="B1498" s="518" t="s">
        <v>6754</v>
      </c>
      <c r="C1498" s="518" t="s">
        <v>6755</v>
      </c>
      <c r="D1498" s="518" t="s">
        <v>22381</v>
      </c>
      <c r="E1498" s="519" t="s">
        <v>144</v>
      </c>
      <c r="F1498" s="518" t="s">
        <v>144</v>
      </c>
      <c r="G1498" s="518" t="s">
        <v>22470</v>
      </c>
      <c r="H1498" s="518" t="s">
        <v>22471</v>
      </c>
      <c r="I1498" s="518" t="s">
        <v>6762</v>
      </c>
      <c r="J1498" s="518" t="s">
        <v>5432</v>
      </c>
      <c r="K1498" s="519" t="s">
        <v>32509</v>
      </c>
      <c r="L1498" s="518" t="s">
        <v>5433</v>
      </c>
    </row>
    <row r="1499" spans="1:12" ht="15.75">
      <c r="A1499" s="518" t="s">
        <v>6753</v>
      </c>
      <c r="B1499" s="518" t="s">
        <v>6754</v>
      </c>
      <c r="C1499" s="518" t="s">
        <v>6755</v>
      </c>
      <c r="D1499" s="518" t="s">
        <v>22381</v>
      </c>
      <c r="E1499" s="519" t="s">
        <v>144</v>
      </c>
      <c r="F1499" s="518" t="s">
        <v>144</v>
      </c>
      <c r="G1499" s="518" t="s">
        <v>22472</v>
      </c>
      <c r="H1499" s="518" t="s">
        <v>22473</v>
      </c>
      <c r="I1499" s="518" t="s">
        <v>6762</v>
      </c>
      <c r="J1499" s="518" t="s">
        <v>5432</v>
      </c>
      <c r="K1499" s="519" t="s">
        <v>32510</v>
      </c>
      <c r="L1499" s="518" t="s">
        <v>5433</v>
      </c>
    </row>
    <row r="1500" spans="1:12" ht="15.75">
      <c r="A1500" s="518" t="s">
        <v>6753</v>
      </c>
      <c r="B1500" s="518" t="s">
        <v>6754</v>
      </c>
      <c r="C1500" s="518" t="s">
        <v>6755</v>
      </c>
      <c r="D1500" s="518" t="s">
        <v>22381</v>
      </c>
      <c r="E1500" s="519" t="s">
        <v>144</v>
      </c>
      <c r="F1500" s="518" t="s">
        <v>144</v>
      </c>
      <c r="G1500" s="518" t="s">
        <v>22475</v>
      </c>
      <c r="H1500" s="518" t="s">
        <v>22476</v>
      </c>
      <c r="I1500" s="518" t="s">
        <v>6762</v>
      </c>
      <c r="J1500" s="518" t="s">
        <v>5503</v>
      </c>
      <c r="K1500" s="519" t="s">
        <v>32511</v>
      </c>
      <c r="L1500" s="518" t="s">
        <v>5433</v>
      </c>
    </row>
    <row r="1501" spans="1:12" ht="15.75">
      <c r="A1501" s="518" t="s">
        <v>6753</v>
      </c>
      <c r="B1501" s="518" t="s">
        <v>6754</v>
      </c>
      <c r="C1501" s="518" t="s">
        <v>6755</v>
      </c>
      <c r="D1501" s="518" t="s">
        <v>22381</v>
      </c>
      <c r="E1501" s="519" t="s">
        <v>144</v>
      </c>
      <c r="F1501" s="518" t="s">
        <v>144</v>
      </c>
      <c r="G1501" s="518" t="s">
        <v>22477</v>
      </c>
      <c r="H1501" s="518" t="s">
        <v>22478</v>
      </c>
      <c r="I1501" s="518" t="s">
        <v>6762</v>
      </c>
      <c r="J1501" s="518" t="s">
        <v>5884</v>
      </c>
      <c r="K1501" s="519" t="s">
        <v>32512</v>
      </c>
      <c r="L1501" s="518" t="s">
        <v>5433</v>
      </c>
    </row>
    <row r="1502" spans="1:12" ht="15.75">
      <c r="A1502" s="518" t="s">
        <v>6753</v>
      </c>
      <c r="B1502" s="518" t="s">
        <v>6754</v>
      </c>
      <c r="C1502" s="518" t="s">
        <v>6755</v>
      </c>
      <c r="D1502" s="518" t="s">
        <v>22381</v>
      </c>
      <c r="E1502" s="519" t="s">
        <v>144</v>
      </c>
      <c r="F1502" s="518" t="s">
        <v>144</v>
      </c>
      <c r="G1502" s="518" t="s">
        <v>22479</v>
      </c>
      <c r="H1502" s="518" t="s">
        <v>22480</v>
      </c>
      <c r="I1502" s="518" t="s">
        <v>5431</v>
      </c>
      <c r="J1502" s="518" t="s">
        <v>5432</v>
      </c>
      <c r="K1502" s="519" t="s">
        <v>32513</v>
      </c>
      <c r="L1502" s="518" t="s">
        <v>5433</v>
      </c>
    </row>
    <row r="1503" spans="1:12" ht="15.75">
      <c r="A1503" s="518" t="s">
        <v>6753</v>
      </c>
      <c r="B1503" s="518" t="s">
        <v>6754</v>
      </c>
      <c r="C1503" s="518" t="s">
        <v>6755</v>
      </c>
      <c r="D1503" s="518" t="s">
        <v>22381</v>
      </c>
      <c r="E1503" s="519" t="s">
        <v>144</v>
      </c>
      <c r="F1503" s="518" t="s">
        <v>144</v>
      </c>
      <c r="G1503" s="518" t="s">
        <v>22482</v>
      </c>
      <c r="H1503" s="518" t="s">
        <v>22483</v>
      </c>
      <c r="I1503" s="518" t="s">
        <v>5431</v>
      </c>
      <c r="J1503" s="518" t="s">
        <v>5432</v>
      </c>
      <c r="K1503" s="519" t="s">
        <v>32514</v>
      </c>
      <c r="L1503" s="518" t="s">
        <v>5433</v>
      </c>
    </row>
    <row r="1504" spans="1:12" ht="15.75">
      <c r="A1504" s="518" t="s">
        <v>6753</v>
      </c>
      <c r="B1504" s="518" t="s">
        <v>6754</v>
      </c>
      <c r="C1504" s="518" t="s">
        <v>6755</v>
      </c>
      <c r="D1504" s="518" t="s">
        <v>22381</v>
      </c>
      <c r="E1504" s="519" t="s">
        <v>144</v>
      </c>
      <c r="F1504" s="518" t="s">
        <v>144</v>
      </c>
      <c r="G1504" s="518" t="s">
        <v>22484</v>
      </c>
      <c r="H1504" s="518" t="s">
        <v>22485</v>
      </c>
      <c r="I1504" s="518" t="s">
        <v>5502</v>
      </c>
      <c r="J1504" s="518" t="s">
        <v>5503</v>
      </c>
      <c r="K1504" s="519" t="s">
        <v>32515</v>
      </c>
      <c r="L1504" s="518" t="s">
        <v>5433</v>
      </c>
    </row>
    <row r="1505" spans="1:12" ht="15.75">
      <c r="A1505" s="518" t="s">
        <v>6753</v>
      </c>
      <c r="B1505" s="518" t="s">
        <v>6754</v>
      </c>
      <c r="C1505" s="518" t="s">
        <v>6755</v>
      </c>
      <c r="D1505" s="518" t="s">
        <v>22381</v>
      </c>
      <c r="E1505" s="519" t="s">
        <v>144</v>
      </c>
      <c r="F1505" s="518" t="s">
        <v>144</v>
      </c>
      <c r="G1505" s="518" t="s">
        <v>22486</v>
      </c>
      <c r="H1505" s="518" t="s">
        <v>22487</v>
      </c>
      <c r="I1505" s="518" t="s">
        <v>5502</v>
      </c>
      <c r="J1505" s="518" t="s">
        <v>5503</v>
      </c>
      <c r="K1505" s="519" t="s">
        <v>18550</v>
      </c>
      <c r="L1505" s="518" t="s">
        <v>5433</v>
      </c>
    </row>
    <row r="1506" spans="1:12" ht="15.75">
      <c r="A1506" s="518" t="s">
        <v>6753</v>
      </c>
      <c r="B1506" s="518" t="s">
        <v>6754</v>
      </c>
      <c r="C1506" s="518" t="s">
        <v>6755</v>
      </c>
      <c r="D1506" s="518" t="s">
        <v>22381</v>
      </c>
      <c r="E1506" s="519" t="s">
        <v>144</v>
      </c>
      <c r="F1506" s="518" t="s">
        <v>144</v>
      </c>
      <c r="G1506" s="518" t="s">
        <v>22488</v>
      </c>
      <c r="H1506" s="518" t="s">
        <v>22489</v>
      </c>
      <c r="I1506" s="518" t="s">
        <v>5502</v>
      </c>
      <c r="J1506" s="518" t="s">
        <v>5503</v>
      </c>
      <c r="K1506" s="519" t="s">
        <v>13386</v>
      </c>
      <c r="L1506" s="518" t="s">
        <v>5433</v>
      </c>
    </row>
    <row r="1507" spans="1:12" ht="15.75">
      <c r="A1507" s="518" t="s">
        <v>6753</v>
      </c>
      <c r="B1507" s="518" t="s">
        <v>6754</v>
      </c>
      <c r="C1507" s="518" t="s">
        <v>6755</v>
      </c>
      <c r="D1507" s="518" t="s">
        <v>22381</v>
      </c>
      <c r="E1507" s="519" t="s">
        <v>144</v>
      </c>
      <c r="F1507" s="518" t="s">
        <v>144</v>
      </c>
      <c r="G1507" s="518" t="s">
        <v>22491</v>
      </c>
      <c r="H1507" s="518" t="s">
        <v>22492</v>
      </c>
      <c r="I1507" s="518" t="s">
        <v>5650</v>
      </c>
      <c r="J1507" s="518" t="s">
        <v>5503</v>
      </c>
      <c r="K1507" s="519" t="s">
        <v>32516</v>
      </c>
      <c r="L1507" s="518" t="s">
        <v>5433</v>
      </c>
    </row>
    <row r="1508" spans="1:12" ht="15.75">
      <c r="A1508" s="518" t="s">
        <v>6753</v>
      </c>
      <c r="B1508" s="518" t="s">
        <v>6754</v>
      </c>
      <c r="C1508" s="518" t="s">
        <v>6763</v>
      </c>
      <c r="D1508" s="518" t="s">
        <v>22493</v>
      </c>
      <c r="E1508" s="519" t="s">
        <v>144</v>
      </c>
      <c r="F1508" s="518" t="s">
        <v>144</v>
      </c>
      <c r="G1508" s="518" t="s">
        <v>22494</v>
      </c>
      <c r="H1508" s="518" t="s">
        <v>6764</v>
      </c>
      <c r="I1508" s="518" t="s">
        <v>6762</v>
      </c>
      <c r="J1508" s="518" t="s">
        <v>5432</v>
      </c>
      <c r="K1508" s="519" t="s">
        <v>32517</v>
      </c>
      <c r="L1508" s="518" t="s">
        <v>5433</v>
      </c>
    </row>
    <row r="1509" spans="1:12" ht="15.75">
      <c r="A1509" s="518" t="s">
        <v>6753</v>
      </c>
      <c r="B1509" s="518" t="s">
        <v>6754</v>
      </c>
      <c r="C1509" s="518" t="s">
        <v>6763</v>
      </c>
      <c r="D1509" s="518" t="s">
        <v>22493</v>
      </c>
      <c r="E1509" s="519" t="s">
        <v>144</v>
      </c>
      <c r="F1509" s="518" t="s">
        <v>144</v>
      </c>
      <c r="G1509" s="518" t="s">
        <v>22495</v>
      </c>
      <c r="H1509" s="518" t="s">
        <v>6765</v>
      </c>
      <c r="I1509" s="518" t="s">
        <v>6762</v>
      </c>
      <c r="J1509" s="518" t="s">
        <v>5432</v>
      </c>
      <c r="K1509" s="519" t="s">
        <v>32518</v>
      </c>
      <c r="L1509" s="518" t="s">
        <v>5433</v>
      </c>
    </row>
    <row r="1510" spans="1:12" ht="15.75">
      <c r="A1510" s="518" t="s">
        <v>6753</v>
      </c>
      <c r="B1510" s="518" t="s">
        <v>6754</v>
      </c>
      <c r="C1510" s="518" t="s">
        <v>6763</v>
      </c>
      <c r="D1510" s="518" t="s">
        <v>22493</v>
      </c>
      <c r="E1510" s="519" t="s">
        <v>144</v>
      </c>
      <c r="F1510" s="518" t="s">
        <v>144</v>
      </c>
      <c r="G1510" s="518" t="s">
        <v>22496</v>
      </c>
      <c r="H1510" s="518" t="s">
        <v>6766</v>
      </c>
      <c r="I1510" s="518" t="s">
        <v>6762</v>
      </c>
      <c r="J1510" s="518" t="s">
        <v>5432</v>
      </c>
      <c r="K1510" s="519" t="s">
        <v>32519</v>
      </c>
      <c r="L1510" s="518" t="s">
        <v>5433</v>
      </c>
    </row>
    <row r="1511" spans="1:12" ht="15.75">
      <c r="A1511" s="518" t="s">
        <v>6753</v>
      </c>
      <c r="B1511" s="518" t="s">
        <v>6754</v>
      </c>
      <c r="C1511" s="518" t="s">
        <v>6763</v>
      </c>
      <c r="D1511" s="518" t="s">
        <v>22493</v>
      </c>
      <c r="E1511" s="519" t="s">
        <v>144</v>
      </c>
      <c r="F1511" s="518" t="s">
        <v>144</v>
      </c>
      <c r="G1511" s="518" t="s">
        <v>22497</v>
      </c>
      <c r="H1511" s="518" t="s">
        <v>6767</v>
      </c>
      <c r="I1511" s="518" t="s">
        <v>6762</v>
      </c>
      <c r="J1511" s="518" t="s">
        <v>5432</v>
      </c>
      <c r="K1511" s="519" t="s">
        <v>32520</v>
      </c>
      <c r="L1511" s="518" t="s">
        <v>5433</v>
      </c>
    </row>
    <row r="1512" spans="1:12" ht="15.75">
      <c r="A1512" s="518" t="s">
        <v>6753</v>
      </c>
      <c r="B1512" s="518" t="s">
        <v>6754</v>
      </c>
      <c r="C1512" s="518" t="s">
        <v>6763</v>
      </c>
      <c r="D1512" s="518" t="s">
        <v>22493</v>
      </c>
      <c r="E1512" s="519" t="s">
        <v>144</v>
      </c>
      <c r="F1512" s="518" t="s">
        <v>144</v>
      </c>
      <c r="G1512" s="518" t="s">
        <v>22498</v>
      </c>
      <c r="H1512" s="518" t="s">
        <v>6768</v>
      </c>
      <c r="I1512" s="518" t="s">
        <v>6762</v>
      </c>
      <c r="J1512" s="518" t="s">
        <v>5432</v>
      </c>
      <c r="K1512" s="519" t="s">
        <v>32521</v>
      </c>
      <c r="L1512" s="518" t="s">
        <v>5433</v>
      </c>
    </row>
    <row r="1513" spans="1:12" ht="15.75">
      <c r="A1513" s="518" t="s">
        <v>6753</v>
      </c>
      <c r="B1513" s="518" t="s">
        <v>6754</v>
      </c>
      <c r="C1513" s="518" t="s">
        <v>6763</v>
      </c>
      <c r="D1513" s="518" t="s">
        <v>22493</v>
      </c>
      <c r="E1513" s="519" t="s">
        <v>144</v>
      </c>
      <c r="F1513" s="518" t="s">
        <v>144</v>
      </c>
      <c r="G1513" s="518" t="s">
        <v>22499</v>
      </c>
      <c r="H1513" s="518" t="s">
        <v>6769</v>
      </c>
      <c r="I1513" s="518" t="s">
        <v>6762</v>
      </c>
      <c r="J1513" s="518" t="s">
        <v>5432</v>
      </c>
      <c r="K1513" s="519" t="s">
        <v>32522</v>
      </c>
      <c r="L1513" s="518" t="s">
        <v>5433</v>
      </c>
    </row>
    <row r="1514" spans="1:12" ht="15.75">
      <c r="A1514" s="518" t="s">
        <v>6753</v>
      </c>
      <c r="B1514" s="518" t="s">
        <v>6754</v>
      </c>
      <c r="C1514" s="518" t="s">
        <v>6763</v>
      </c>
      <c r="D1514" s="518" t="s">
        <v>22493</v>
      </c>
      <c r="E1514" s="519" t="s">
        <v>144</v>
      </c>
      <c r="F1514" s="518" t="s">
        <v>144</v>
      </c>
      <c r="G1514" s="518" t="s">
        <v>22500</v>
      </c>
      <c r="H1514" s="518" t="s">
        <v>6770</v>
      </c>
      <c r="I1514" s="518" t="s">
        <v>6762</v>
      </c>
      <c r="J1514" s="518" t="s">
        <v>5432</v>
      </c>
      <c r="K1514" s="519" t="s">
        <v>32523</v>
      </c>
      <c r="L1514" s="518" t="s">
        <v>5433</v>
      </c>
    </row>
    <row r="1515" spans="1:12" ht="15.75">
      <c r="A1515" s="518" t="s">
        <v>6753</v>
      </c>
      <c r="B1515" s="518" t="s">
        <v>6754</v>
      </c>
      <c r="C1515" s="518" t="s">
        <v>6763</v>
      </c>
      <c r="D1515" s="518" t="s">
        <v>22493</v>
      </c>
      <c r="E1515" s="519" t="s">
        <v>144</v>
      </c>
      <c r="F1515" s="518" t="s">
        <v>144</v>
      </c>
      <c r="G1515" s="518" t="s">
        <v>22501</v>
      </c>
      <c r="H1515" s="518" t="s">
        <v>6771</v>
      </c>
      <c r="I1515" s="518" t="s">
        <v>6762</v>
      </c>
      <c r="J1515" s="518" t="s">
        <v>5432</v>
      </c>
      <c r="K1515" s="519" t="s">
        <v>32524</v>
      </c>
      <c r="L1515" s="518" t="s">
        <v>5433</v>
      </c>
    </row>
    <row r="1516" spans="1:12" ht="15.75">
      <c r="A1516" s="518" t="s">
        <v>6753</v>
      </c>
      <c r="B1516" s="518" t="s">
        <v>6754</v>
      </c>
      <c r="C1516" s="518" t="s">
        <v>6763</v>
      </c>
      <c r="D1516" s="518" t="s">
        <v>22493</v>
      </c>
      <c r="E1516" s="519" t="s">
        <v>144</v>
      </c>
      <c r="F1516" s="518" t="s">
        <v>144</v>
      </c>
      <c r="G1516" s="518" t="s">
        <v>22502</v>
      </c>
      <c r="H1516" s="518" t="s">
        <v>6772</v>
      </c>
      <c r="I1516" s="518" t="s">
        <v>6762</v>
      </c>
      <c r="J1516" s="518" t="s">
        <v>5432</v>
      </c>
      <c r="K1516" s="519" t="s">
        <v>32525</v>
      </c>
      <c r="L1516" s="518" t="s">
        <v>5433</v>
      </c>
    </row>
    <row r="1517" spans="1:12" ht="15.75">
      <c r="A1517" s="518" t="s">
        <v>6753</v>
      </c>
      <c r="B1517" s="518" t="s">
        <v>6754</v>
      </c>
      <c r="C1517" s="518" t="s">
        <v>6763</v>
      </c>
      <c r="D1517" s="518" t="s">
        <v>22493</v>
      </c>
      <c r="E1517" s="519" t="s">
        <v>144</v>
      </c>
      <c r="F1517" s="518" t="s">
        <v>144</v>
      </c>
      <c r="G1517" s="518" t="s">
        <v>22503</v>
      </c>
      <c r="H1517" s="518" t="s">
        <v>6773</v>
      </c>
      <c r="I1517" s="518" t="s">
        <v>6762</v>
      </c>
      <c r="J1517" s="518" t="s">
        <v>5432</v>
      </c>
      <c r="K1517" s="519" t="s">
        <v>32526</v>
      </c>
      <c r="L1517" s="518" t="s">
        <v>5433</v>
      </c>
    </row>
    <row r="1518" spans="1:12" ht="15.75">
      <c r="A1518" s="518" t="s">
        <v>6753</v>
      </c>
      <c r="B1518" s="518" t="s">
        <v>6754</v>
      </c>
      <c r="C1518" s="518" t="s">
        <v>6763</v>
      </c>
      <c r="D1518" s="518" t="s">
        <v>22493</v>
      </c>
      <c r="E1518" s="519" t="s">
        <v>144</v>
      </c>
      <c r="F1518" s="518" t="s">
        <v>144</v>
      </c>
      <c r="G1518" s="518" t="s">
        <v>22504</v>
      </c>
      <c r="H1518" s="518" t="s">
        <v>6774</v>
      </c>
      <c r="I1518" s="518" t="s">
        <v>6762</v>
      </c>
      <c r="J1518" s="518" t="s">
        <v>5432</v>
      </c>
      <c r="K1518" s="519" t="s">
        <v>32527</v>
      </c>
      <c r="L1518" s="518" t="s">
        <v>5433</v>
      </c>
    </row>
    <row r="1519" spans="1:12" ht="15.75">
      <c r="A1519" s="518" t="s">
        <v>6753</v>
      </c>
      <c r="B1519" s="518" t="s">
        <v>6754</v>
      </c>
      <c r="C1519" s="518" t="s">
        <v>6763</v>
      </c>
      <c r="D1519" s="518" t="s">
        <v>22493</v>
      </c>
      <c r="E1519" s="519" t="s">
        <v>144</v>
      </c>
      <c r="F1519" s="518" t="s">
        <v>144</v>
      </c>
      <c r="G1519" s="518" t="s">
        <v>22505</v>
      </c>
      <c r="H1519" s="518" t="s">
        <v>6775</v>
      </c>
      <c r="I1519" s="518" t="s">
        <v>6762</v>
      </c>
      <c r="J1519" s="518" t="s">
        <v>5432</v>
      </c>
      <c r="K1519" s="519" t="s">
        <v>32528</v>
      </c>
      <c r="L1519" s="518" t="s">
        <v>5433</v>
      </c>
    </row>
    <row r="1520" spans="1:12" ht="15.75">
      <c r="A1520" s="518" t="s">
        <v>6753</v>
      </c>
      <c r="B1520" s="518" t="s">
        <v>6754</v>
      </c>
      <c r="C1520" s="518" t="s">
        <v>6763</v>
      </c>
      <c r="D1520" s="518" t="s">
        <v>22493</v>
      </c>
      <c r="E1520" s="519" t="s">
        <v>144</v>
      </c>
      <c r="F1520" s="518" t="s">
        <v>144</v>
      </c>
      <c r="G1520" s="518" t="s">
        <v>22506</v>
      </c>
      <c r="H1520" s="518" t="s">
        <v>6776</v>
      </c>
      <c r="I1520" s="518" t="s">
        <v>5650</v>
      </c>
      <c r="J1520" s="518" t="s">
        <v>5432</v>
      </c>
      <c r="K1520" s="519" t="s">
        <v>32529</v>
      </c>
      <c r="L1520" s="518" t="s">
        <v>5433</v>
      </c>
    </row>
    <row r="1521" spans="1:12" ht="15.75">
      <c r="A1521" s="518" t="s">
        <v>6753</v>
      </c>
      <c r="B1521" s="518" t="s">
        <v>6754</v>
      </c>
      <c r="C1521" s="518" t="s">
        <v>6763</v>
      </c>
      <c r="D1521" s="518" t="s">
        <v>22493</v>
      </c>
      <c r="E1521" s="519" t="s">
        <v>144</v>
      </c>
      <c r="F1521" s="518" t="s">
        <v>144</v>
      </c>
      <c r="G1521" s="518" t="s">
        <v>22507</v>
      </c>
      <c r="H1521" s="518" t="s">
        <v>6777</v>
      </c>
      <c r="I1521" s="518" t="s">
        <v>5650</v>
      </c>
      <c r="J1521" s="518" t="s">
        <v>5432</v>
      </c>
      <c r="K1521" s="519" t="s">
        <v>32530</v>
      </c>
      <c r="L1521" s="518" t="s">
        <v>5433</v>
      </c>
    </row>
    <row r="1522" spans="1:12" ht="15.75">
      <c r="A1522" s="518" t="s">
        <v>6753</v>
      </c>
      <c r="B1522" s="518" t="s">
        <v>6754</v>
      </c>
      <c r="C1522" s="518" t="s">
        <v>6763</v>
      </c>
      <c r="D1522" s="518" t="s">
        <v>22493</v>
      </c>
      <c r="E1522" s="519" t="s">
        <v>144</v>
      </c>
      <c r="F1522" s="518" t="s">
        <v>144</v>
      </c>
      <c r="G1522" s="518" t="s">
        <v>22508</v>
      </c>
      <c r="H1522" s="518" t="s">
        <v>6778</v>
      </c>
      <c r="I1522" s="518" t="s">
        <v>5650</v>
      </c>
      <c r="J1522" s="518" t="s">
        <v>5432</v>
      </c>
      <c r="K1522" s="519" t="s">
        <v>32531</v>
      </c>
      <c r="L1522" s="518" t="s">
        <v>5433</v>
      </c>
    </row>
    <row r="1523" spans="1:12" ht="15.75">
      <c r="A1523" s="518" t="s">
        <v>6753</v>
      </c>
      <c r="B1523" s="518" t="s">
        <v>6754</v>
      </c>
      <c r="C1523" s="518" t="s">
        <v>6763</v>
      </c>
      <c r="D1523" s="518" t="s">
        <v>22493</v>
      </c>
      <c r="E1523" s="519" t="s">
        <v>144</v>
      </c>
      <c r="F1523" s="518" t="s">
        <v>144</v>
      </c>
      <c r="G1523" s="518" t="s">
        <v>22509</v>
      </c>
      <c r="H1523" s="518" t="s">
        <v>6779</v>
      </c>
      <c r="I1523" s="518" t="s">
        <v>6762</v>
      </c>
      <c r="J1523" s="518" t="s">
        <v>5503</v>
      </c>
      <c r="K1523" s="519" t="s">
        <v>32532</v>
      </c>
      <c r="L1523" s="518" t="s">
        <v>5433</v>
      </c>
    </row>
    <row r="1524" spans="1:12" ht="15.75">
      <c r="A1524" s="518" t="s">
        <v>6753</v>
      </c>
      <c r="B1524" s="518" t="s">
        <v>6754</v>
      </c>
      <c r="C1524" s="518" t="s">
        <v>6780</v>
      </c>
      <c r="D1524" s="518" t="s">
        <v>22510</v>
      </c>
      <c r="E1524" s="519" t="s">
        <v>144</v>
      </c>
      <c r="F1524" s="518" t="s">
        <v>144</v>
      </c>
      <c r="G1524" s="518" t="s">
        <v>22511</v>
      </c>
      <c r="H1524" s="518" t="s">
        <v>6781</v>
      </c>
      <c r="I1524" s="518" t="s">
        <v>5650</v>
      </c>
      <c r="J1524" s="518" t="s">
        <v>5432</v>
      </c>
      <c r="K1524" s="519" t="s">
        <v>32533</v>
      </c>
      <c r="L1524" s="518" t="s">
        <v>5433</v>
      </c>
    </row>
    <row r="1525" spans="1:12" ht="15.75">
      <c r="A1525" s="518" t="s">
        <v>6753</v>
      </c>
      <c r="B1525" s="518" t="s">
        <v>6754</v>
      </c>
      <c r="C1525" s="518" t="s">
        <v>6780</v>
      </c>
      <c r="D1525" s="518" t="s">
        <v>22510</v>
      </c>
      <c r="E1525" s="519" t="s">
        <v>144</v>
      </c>
      <c r="F1525" s="518" t="s">
        <v>144</v>
      </c>
      <c r="G1525" s="518" t="s">
        <v>22512</v>
      </c>
      <c r="H1525" s="518" t="s">
        <v>6782</v>
      </c>
      <c r="I1525" s="518" t="s">
        <v>5650</v>
      </c>
      <c r="J1525" s="518" t="s">
        <v>5432</v>
      </c>
      <c r="K1525" s="519" t="s">
        <v>27169</v>
      </c>
      <c r="L1525" s="518" t="s">
        <v>5433</v>
      </c>
    </row>
    <row r="1526" spans="1:12" ht="15.75">
      <c r="A1526" s="518" t="s">
        <v>6753</v>
      </c>
      <c r="B1526" s="518" t="s">
        <v>6754</v>
      </c>
      <c r="C1526" s="518" t="s">
        <v>6780</v>
      </c>
      <c r="D1526" s="518" t="s">
        <v>22510</v>
      </c>
      <c r="E1526" s="519" t="s">
        <v>144</v>
      </c>
      <c r="F1526" s="518" t="s">
        <v>144</v>
      </c>
      <c r="G1526" s="518" t="s">
        <v>22513</v>
      </c>
      <c r="H1526" s="518" t="s">
        <v>6783</v>
      </c>
      <c r="I1526" s="518" t="s">
        <v>5650</v>
      </c>
      <c r="J1526" s="518" t="s">
        <v>5432</v>
      </c>
      <c r="K1526" s="519" t="s">
        <v>32534</v>
      </c>
      <c r="L1526" s="518" t="s">
        <v>5433</v>
      </c>
    </row>
    <row r="1527" spans="1:12" ht="15.75">
      <c r="A1527" s="518" t="s">
        <v>6753</v>
      </c>
      <c r="B1527" s="518" t="s">
        <v>6754</v>
      </c>
      <c r="C1527" s="518" t="s">
        <v>6780</v>
      </c>
      <c r="D1527" s="518" t="s">
        <v>22510</v>
      </c>
      <c r="E1527" s="519" t="s">
        <v>144</v>
      </c>
      <c r="F1527" s="518" t="s">
        <v>144</v>
      </c>
      <c r="G1527" s="518" t="s">
        <v>22514</v>
      </c>
      <c r="H1527" s="518" t="s">
        <v>6784</v>
      </c>
      <c r="I1527" s="518" t="s">
        <v>5650</v>
      </c>
      <c r="J1527" s="518" t="s">
        <v>5432</v>
      </c>
      <c r="K1527" s="519" t="s">
        <v>20590</v>
      </c>
      <c r="L1527" s="518" t="s">
        <v>5433</v>
      </c>
    </row>
    <row r="1528" spans="1:12" ht="15.75">
      <c r="A1528" s="518" t="s">
        <v>6753</v>
      </c>
      <c r="B1528" s="518" t="s">
        <v>6754</v>
      </c>
      <c r="C1528" s="518" t="s">
        <v>6780</v>
      </c>
      <c r="D1528" s="518" t="s">
        <v>22510</v>
      </c>
      <c r="E1528" s="519" t="s">
        <v>144</v>
      </c>
      <c r="F1528" s="518" t="s">
        <v>144</v>
      </c>
      <c r="G1528" s="518" t="s">
        <v>22515</v>
      </c>
      <c r="H1528" s="518" t="s">
        <v>6785</v>
      </c>
      <c r="I1528" s="518" t="s">
        <v>5650</v>
      </c>
      <c r="J1528" s="518" t="s">
        <v>5432</v>
      </c>
      <c r="K1528" s="519" t="s">
        <v>32535</v>
      </c>
      <c r="L1528" s="518" t="s">
        <v>5433</v>
      </c>
    </row>
    <row r="1529" spans="1:12" ht="15.75">
      <c r="A1529" s="518" t="s">
        <v>6753</v>
      </c>
      <c r="B1529" s="518" t="s">
        <v>6754</v>
      </c>
      <c r="C1529" s="518" t="s">
        <v>6780</v>
      </c>
      <c r="D1529" s="518" t="s">
        <v>22510</v>
      </c>
      <c r="E1529" s="519" t="s">
        <v>144</v>
      </c>
      <c r="F1529" s="518" t="s">
        <v>144</v>
      </c>
      <c r="G1529" s="518" t="s">
        <v>22516</v>
      </c>
      <c r="H1529" s="518" t="s">
        <v>6786</v>
      </c>
      <c r="I1529" s="518" t="s">
        <v>5650</v>
      </c>
      <c r="J1529" s="518" t="s">
        <v>5432</v>
      </c>
      <c r="K1529" s="519" t="s">
        <v>22322</v>
      </c>
      <c r="L1529" s="518" t="s">
        <v>5433</v>
      </c>
    </row>
    <row r="1530" spans="1:12" ht="15.75">
      <c r="A1530" s="518" t="s">
        <v>6753</v>
      </c>
      <c r="B1530" s="518" t="s">
        <v>6754</v>
      </c>
      <c r="C1530" s="518" t="s">
        <v>6780</v>
      </c>
      <c r="D1530" s="518" t="s">
        <v>22510</v>
      </c>
      <c r="E1530" s="519" t="s">
        <v>144</v>
      </c>
      <c r="F1530" s="518" t="s">
        <v>144</v>
      </c>
      <c r="G1530" s="518" t="s">
        <v>22517</v>
      </c>
      <c r="H1530" s="518" t="s">
        <v>6787</v>
      </c>
      <c r="I1530" s="518" t="s">
        <v>5650</v>
      </c>
      <c r="J1530" s="518" t="s">
        <v>5432</v>
      </c>
      <c r="K1530" s="519" t="s">
        <v>32536</v>
      </c>
      <c r="L1530" s="518" t="s">
        <v>5433</v>
      </c>
    </row>
    <row r="1531" spans="1:12" ht="15.75">
      <c r="A1531" s="518" t="s">
        <v>6753</v>
      </c>
      <c r="B1531" s="518" t="s">
        <v>6754</v>
      </c>
      <c r="C1531" s="518" t="s">
        <v>6780</v>
      </c>
      <c r="D1531" s="518" t="s">
        <v>22510</v>
      </c>
      <c r="E1531" s="519" t="s">
        <v>144</v>
      </c>
      <c r="F1531" s="518" t="s">
        <v>144</v>
      </c>
      <c r="G1531" s="518" t="s">
        <v>22518</v>
      </c>
      <c r="H1531" s="518" t="s">
        <v>6788</v>
      </c>
      <c r="I1531" s="518" t="s">
        <v>5650</v>
      </c>
      <c r="J1531" s="518" t="s">
        <v>5432</v>
      </c>
      <c r="K1531" s="519" t="s">
        <v>32537</v>
      </c>
      <c r="L1531" s="518" t="s">
        <v>5433</v>
      </c>
    </row>
    <row r="1532" spans="1:12" ht="15.75">
      <c r="A1532" s="518" t="s">
        <v>6753</v>
      </c>
      <c r="B1532" s="518" t="s">
        <v>6754</v>
      </c>
      <c r="C1532" s="518" t="s">
        <v>6780</v>
      </c>
      <c r="D1532" s="518" t="s">
        <v>22510</v>
      </c>
      <c r="E1532" s="519" t="s">
        <v>144</v>
      </c>
      <c r="F1532" s="518" t="s">
        <v>144</v>
      </c>
      <c r="G1532" s="518" t="s">
        <v>22519</v>
      </c>
      <c r="H1532" s="518" t="s">
        <v>6789</v>
      </c>
      <c r="I1532" s="518" t="s">
        <v>5650</v>
      </c>
      <c r="J1532" s="518" t="s">
        <v>5432</v>
      </c>
      <c r="K1532" s="519" t="s">
        <v>32538</v>
      </c>
      <c r="L1532" s="518" t="s">
        <v>5433</v>
      </c>
    </row>
    <row r="1533" spans="1:12" ht="15.75">
      <c r="A1533" s="518" t="s">
        <v>6753</v>
      </c>
      <c r="B1533" s="518" t="s">
        <v>6754</v>
      </c>
      <c r="C1533" s="518" t="s">
        <v>6780</v>
      </c>
      <c r="D1533" s="518" t="s">
        <v>22510</v>
      </c>
      <c r="E1533" s="519" t="s">
        <v>144</v>
      </c>
      <c r="F1533" s="518" t="s">
        <v>144</v>
      </c>
      <c r="G1533" s="518" t="s">
        <v>22520</v>
      </c>
      <c r="H1533" s="518" t="s">
        <v>6790</v>
      </c>
      <c r="I1533" s="518" t="s">
        <v>5650</v>
      </c>
      <c r="J1533" s="518" t="s">
        <v>5432</v>
      </c>
      <c r="K1533" s="519" t="s">
        <v>32539</v>
      </c>
      <c r="L1533" s="518" t="s">
        <v>5433</v>
      </c>
    </row>
    <row r="1534" spans="1:12" ht="15.75">
      <c r="A1534" s="518" t="s">
        <v>6753</v>
      </c>
      <c r="B1534" s="518" t="s">
        <v>6754</v>
      </c>
      <c r="C1534" s="518" t="s">
        <v>6780</v>
      </c>
      <c r="D1534" s="518" t="s">
        <v>22510</v>
      </c>
      <c r="E1534" s="519" t="s">
        <v>144</v>
      </c>
      <c r="F1534" s="518" t="s">
        <v>144</v>
      </c>
      <c r="G1534" s="518" t="s">
        <v>22521</v>
      </c>
      <c r="H1534" s="518" t="s">
        <v>6791</v>
      </c>
      <c r="I1534" s="518" t="s">
        <v>5650</v>
      </c>
      <c r="J1534" s="518" t="s">
        <v>5432</v>
      </c>
      <c r="K1534" s="519" t="s">
        <v>32540</v>
      </c>
      <c r="L1534" s="518" t="s">
        <v>5433</v>
      </c>
    </row>
    <row r="1535" spans="1:12" ht="15.75">
      <c r="A1535" s="518" t="s">
        <v>6753</v>
      </c>
      <c r="B1535" s="518" t="s">
        <v>6754</v>
      </c>
      <c r="C1535" s="518" t="s">
        <v>6780</v>
      </c>
      <c r="D1535" s="518" t="s">
        <v>22510</v>
      </c>
      <c r="E1535" s="519" t="s">
        <v>144</v>
      </c>
      <c r="F1535" s="518" t="s">
        <v>144</v>
      </c>
      <c r="G1535" s="518" t="s">
        <v>22522</v>
      </c>
      <c r="H1535" s="518" t="s">
        <v>6792</v>
      </c>
      <c r="I1535" s="518" t="s">
        <v>5650</v>
      </c>
      <c r="J1535" s="518" t="s">
        <v>5432</v>
      </c>
      <c r="K1535" s="519" t="s">
        <v>32541</v>
      </c>
      <c r="L1535" s="518" t="s">
        <v>5433</v>
      </c>
    </row>
    <row r="1536" spans="1:12" ht="15.75">
      <c r="A1536" s="518" t="s">
        <v>6753</v>
      </c>
      <c r="B1536" s="518" t="s">
        <v>6754</v>
      </c>
      <c r="C1536" s="518" t="s">
        <v>6780</v>
      </c>
      <c r="D1536" s="518" t="s">
        <v>22510</v>
      </c>
      <c r="E1536" s="519" t="s">
        <v>144</v>
      </c>
      <c r="F1536" s="518" t="s">
        <v>144</v>
      </c>
      <c r="G1536" s="518" t="s">
        <v>22523</v>
      </c>
      <c r="H1536" s="518" t="s">
        <v>6793</v>
      </c>
      <c r="I1536" s="518" t="s">
        <v>5650</v>
      </c>
      <c r="J1536" s="518" t="s">
        <v>5432</v>
      </c>
      <c r="K1536" s="519" t="s">
        <v>32542</v>
      </c>
      <c r="L1536" s="518" t="s">
        <v>5433</v>
      </c>
    </row>
    <row r="1537" spans="1:12" ht="15.75">
      <c r="A1537" s="518" t="s">
        <v>6753</v>
      </c>
      <c r="B1537" s="518" t="s">
        <v>6754</v>
      </c>
      <c r="C1537" s="518" t="s">
        <v>6780</v>
      </c>
      <c r="D1537" s="518" t="s">
        <v>22510</v>
      </c>
      <c r="E1537" s="519" t="s">
        <v>144</v>
      </c>
      <c r="F1537" s="518" t="s">
        <v>144</v>
      </c>
      <c r="G1537" s="518" t="s">
        <v>22524</v>
      </c>
      <c r="H1537" s="518" t="s">
        <v>6794</v>
      </c>
      <c r="I1537" s="518" t="s">
        <v>5650</v>
      </c>
      <c r="J1537" s="518" t="s">
        <v>5432</v>
      </c>
      <c r="K1537" s="519" t="s">
        <v>20337</v>
      </c>
      <c r="L1537" s="518" t="s">
        <v>5433</v>
      </c>
    </row>
    <row r="1538" spans="1:12" ht="15.75">
      <c r="A1538" s="518" t="s">
        <v>6753</v>
      </c>
      <c r="B1538" s="518" t="s">
        <v>6754</v>
      </c>
      <c r="C1538" s="518" t="s">
        <v>6780</v>
      </c>
      <c r="D1538" s="518" t="s">
        <v>22510</v>
      </c>
      <c r="E1538" s="519" t="s">
        <v>144</v>
      </c>
      <c r="F1538" s="518" t="s">
        <v>144</v>
      </c>
      <c r="G1538" s="518" t="s">
        <v>22525</v>
      </c>
      <c r="H1538" s="518" t="s">
        <v>6795</v>
      </c>
      <c r="I1538" s="518" t="s">
        <v>5650</v>
      </c>
      <c r="J1538" s="518" t="s">
        <v>5432</v>
      </c>
      <c r="K1538" s="519" t="s">
        <v>32543</v>
      </c>
      <c r="L1538" s="518" t="s">
        <v>5433</v>
      </c>
    </row>
    <row r="1539" spans="1:12" ht="15.75">
      <c r="A1539" s="518" t="s">
        <v>6753</v>
      </c>
      <c r="B1539" s="518" t="s">
        <v>6754</v>
      </c>
      <c r="C1539" s="518" t="s">
        <v>6780</v>
      </c>
      <c r="D1539" s="518" t="s">
        <v>22510</v>
      </c>
      <c r="E1539" s="519" t="s">
        <v>144</v>
      </c>
      <c r="F1539" s="518" t="s">
        <v>144</v>
      </c>
      <c r="G1539" s="518" t="s">
        <v>22526</v>
      </c>
      <c r="H1539" s="518" t="s">
        <v>6796</v>
      </c>
      <c r="I1539" s="518" t="s">
        <v>5650</v>
      </c>
      <c r="J1539" s="518" t="s">
        <v>5432</v>
      </c>
      <c r="K1539" s="519" t="s">
        <v>32544</v>
      </c>
      <c r="L1539" s="518" t="s">
        <v>5433</v>
      </c>
    </row>
    <row r="1540" spans="1:12" ht="15.75">
      <c r="A1540" s="518" t="s">
        <v>6753</v>
      </c>
      <c r="B1540" s="518" t="s">
        <v>6754</v>
      </c>
      <c r="C1540" s="518" t="s">
        <v>6780</v>
      </c>
      <c r="D1540" s="518" t="s">
        <v>22510</v>
      </c>
      <c r="E1540" s="519" t="s">
        <v>144</v>
      </c>
      <c r="F1540" s="518" t="s">
        <v>144</v>
      </c>
      <c r="G1540" s="518" t="s">
        <v>22527</v>
      </c>
      <c r="H1540" s="518" t="s">
        <v>6797</v>
      </c>
      <c r="I1540" s="518" t="s">
        <v>5650</v>
      </c>
      <c r="J1540" s="518" t="s">
        <v>5432</v>
      </c>
      <c r="K1540" s="519" t="s">
        <v>32545</v>
      </c>
      <c r="L1540" s="518" t="s">
        <v>5433</v>
      </c>
    </row>
    <row r="1541" spans="1:12" ht="15.75">
      <c r="A1541" s="518" t="s">
        <v>6753</v>
      </c>
      <c r="B1541" s="518" t="s">
        <v>6754</v>
      </c>
      <c r="C1541" s="518" t="s">
        <v>6780</v>
      </c>
      <c r="D1541" s="518" t="s">
        <v>22510</v>
      </c>
      <c r="E1541" s="519" t="s">
        <v>144</v>
      </c>
      <c r="F1541" s="518" t="s">
        <v>144</v>
      </c>
      <c r="G1541" s="518" t="s">
        <v>22528</v>
      </c>
      <c r="H1541" s="518" t="s">
        <v>6798</v>
      </c>
      <c r="I1541" s="518" t="s">
        <v>5650</v>
      </c>
      <c r="J1541" s="518" t="s">
        <v>5432</v>
      </c>
      <c r="K1541" s="519" t="s">
        <v>32546</v>
      </c>
      <c r="L1541" s="518" t="s">
        <v>5433</v>
      </c>
    </row>
    <row r="1542" spans="1:12" ht="15.75">
      <c r="A1542" s="518" t="s">
        <v>6753</v>
      </c>
      <c r="B1542" s="518" t="s">
        <v>6754</v>
      </c>
      <c r="C1542" s="518" t="s">
        <v>6780</v>
      </c>
      <c r="D1542" s="518" t="s">
        <v>22510</v>
      </c>
      <c r="E1542" s="519" t="s">
        <v>144</v>
      </c>
      <c r="F1542" s="518" t="s">
        <v>144</v>
      </c>
      <c r="G1542" s="518" t="s">
        <v>22529</v>
      </c>
      <c r="H1542" s="518" t="s">
        <v>6799</v>
      </c>
      <c r="I1542" s="518" t="s">
        <v>5650</v>
      </c>
      <c r="J1542" s="518" t="s">
        <v>5432</v>
      </c>
      <c r="K1542" s="519" t="s">
        <v>32547</v>
      </c>
      <c r="L1542" s="518" t="s">
        <v>5433</v>
      </c>
    </row>
    <row r="1543" spans="1:12" ht="15.75">
      <c r="A1543" s="518" t="s">
        <v>6753</v>
      </c>
      <c r="B1543" s="518" t="s">
        <v>6754</v>
      </c>
      <c r="C1543" s="518" t="s">
        <v>6780</v>
      </c>
      <c r="D1543" s="518" t="s">
        <v>22510</v>
      </c>
      <c r="E1543" s="519" t="s">
        <v>144</v>
      </c>
      <c r="F1543" s="518" t="s">
        <v>144</v>
      </c>
      <c r="G1543" s="518" t="s">
        <v>22531</v>
      </c>
      <c r="H1543" s="518" t="s">
        <v>6800</v>
      </c>
      <c r="I1543" s="518" t="s">
        <v>5650</v>
      </c>
      <c r="J1543" s="518" t="s">
        <v>5432</v>
      </c>
      <c r="K1543" s="519" t="s">
        <v>20243</v>
      </c>
      <c r="L1543" s="518" t="s">
        <v>5433</v>
      </c>
    </row>
    <row r="1544" spans="1:12" ht="15.75">
      <c r="A1544" s="518" t="s">
        <v>6753</v>
      </c>
      <c r="B1544" s="518" t="s">
        <v>6754</v>
      </c>
      <c r="C1544" s="518" t="s">
        <v>6780</v>
      </c>
      <c r="D1544" s="518" t="s">
        <v>22510</v>
      </c>
      <c r="E1544" s="519" t="s">
        <v>144</v>
      </c>
      <c r="F1544" s="518" t="s">
        <v>144</v>
      </c>
      <c r="G1544" s="518" t="s">
        <v>22532</v>
      </c>
      <c r="H1544" s="518" t="s">
        <v>6801</v>
      </c>
      <c r="I1544" s="518" t="s">
        <v>5650</v>
      </c>
      <c r="J1544" s="518" t="s">
        <v>5432</v>
      </c>
      <c r="K1544" s="519" t="s">
        <v>32548</v>
      </c>
      <c r="L1544" s="518" t="s">
        <v>5433</v>
      </c>
    </row>
    <row r="1545" spans="1:12" ht="15.75">
      <c r="A1545" s="518" t="s">
        <v>6753</v>
      </c>
      <c r="B1545" s="518" t="s">
        <v>6754</v>
      </c>
      <c r="C1545" s="518" t="s">
        <v>6780</v>
      </c>
      <c r="D1545" s="518" t="s">
        <v>22510</v>
      </c>
      <c r="E1545" s="519" t="s">
        <v>144</v>
      </c>
      <c r="F1545" s="518" t="s">
        <v>144</v>
      </c>
      <c r="G1545" s="518" t="s">
        <v>22533</v>
      </c>
      <c r="H1545" s="518" t="s">
        <v>6802</v>
      </c>
      <c r="I1545" s="518" t="s">
        <v>5650</v>
      </c>
      <c r="J1545" s="518" t="s">
        <v>5432</v>
      </c>
      <c r="K1545" s="519" t="s">
        <v>32549</v>
      </c>
      <c r="L1545" s="518" t="s">
        <v>5433</v>
      </c>
    </row>
    <row r="1546" spans="1:12" ht="15.75">
      <c r="A1546" s="518" t="s">
        <v>6753</v>
      </c>
      <c r="B1546" s="518" t="s">
        <v>6754</v>
      </c>
      <c r="C1546" s="518" t="s">
        <v>6780</v>
      </c>
      <c r="D1546" s="518" t="s">
        <v>22510</v>
      </c>
      <c r="E1546" s="519" t="s">
        <v>144</v>
      </c>
      <c r="F1546" s="518" t="s">
        <v>144</v>
      </c>
      <c r="G1546" s="518" t="s">
        <v>22534</v>
      </c>
      <c r="H1546" s="518" t="s">
        <v>6803</v>
      </c>
      <c r="I1546" s="518" t="s">
        <v>5650</v>
      </c>
      <c r="J1546" s="518" t="s">
        <v>5432</v>
      </c>
      <c r="K1546" s="519" t="s">
        <v>25628</v>
      </c>
      <c r="L1546" s="518" t="s">
        <v>5433</v>
      </c>
    </row>
    <row r="1547" spans="1:12" ht="15.75">
      <c r="A1547" s="518" t="s">
        <v>6753</v>
      </c>
      <c r="B1547" s="518" t="s">
        <v>6754</v>
      </c>
      <c r="C1547" s="518" t="s">
        <v>6780</v>
      </c>
      <c r="D1547" s="518" t="s">
        <v>22510</v>
      </c>
      <c r="E1547" s="519" t="s">
        <v>144</v>
      </c>
      <c r="F1547" s="518" t="s">
        <v>144</v>
      </c>
      <c r="G1547" s="518" t="s">
        <v>22535</v>
      </c>
      <c r="H1547" s="518" t="s">
        <v>6804</v>
      </c>
      <c r="I1547" s="518" t="s">
        <v>5650</v>
      </c>
      <c r="J1547" s="518" t="s">
        <v>5432</v>
      </c>
      <c r="K1547" s="519" t="s">
        <v>32550</v>
      </c>
      <c r="L1547" s="518" t="s">
        <v>5433</v>
      </c>
    </row>
    <row r="1548" spans="1:12" ht="15.75">
      <c r="A1548" s="518" t="s">
        <v>6753</v>
      </c>
      <c r="B1548" s="518" t="s">
        <v>6754</v>
      </c>
      <c r="C1548" s="518" t="s">
        <v>6780</v>
      </c>
      <c r="D1548" s="518" t="s">
        <v>22510</v>
      </c>
      <c r="E1548" s="519" t="s">
        <v>144</v>
      </c>
      <c r="F1548" s="518" t="s">
        <v>144</v>
      </c>
      <c r="G1548" s="518" t="s">
        <v>22536</v>
      </c>
      <c r="H1548" s="518" t="s">
        <v>6805</v>
      </c>
      <c r="I1548" s="518" t="s">
        <v>5650</v>
      </c>
      <c r="J1548" s="518" t="s">
        <v>5432</v>
      </c>
      <c r="K1548" s="519" t="s">
        <v>20183</v>
      </c>
      <c r="L1548" s="518" t="s">
        <v>5433</v>
      </c>
    </row>
    <row r="1549" spans="1:12" ht="15.75">
      <c r="A1549" s="518" t="s">
        <v>6753</v>
      </c>
      <c r="B1549" s="518" t="s">
        <v>6754</v>
      </c>
      <c r="C1549" s="518" t="s">
        <v>6780</v>
      </c>
      <c r="D1549" s="518" t="s">
        <v>22510</v>
      </c>
      <c r="E1549" s="519" t="s">
        <v>144</v>
      </c>
      <c r="F1549" s="518" t="s">
        <v>144</v>
      </c>
      <c r="G1549" s="518" t="s">
        <v>22537</v>
      </c>
      <c r="H1549" s="518" t="s">
        <v>6806</v>
      </c>
      <c r="I1549" s="518" t="s">
        <v>5650</v>
      </c>
      <c r="J1549" s="518" t="s">
        <v>5432</v>
      </c>
      <c r="K1549" s="519" t="s">
        <v>32551</v>
      </c>
      <c r="L1549" s="518" t="s">
        <v>5433</v>
      </c>
    </row>
    <row r="1550" spans="1:12" ht="15.75">
      <c r="A1550" s="518" t="s">
        <v>6753</v>
      </c>
      <c r="B1550" s="518" t="s">
        <v>6754</v>
      </c>
      <c r="C1550" s="518" t="s">
        <v>6780</v>
      </c>
      <c r="D1550" s="518" t="s">
        <v>22510</v>
      </c>
      <c r="E1550" s="519" t="s">
        <v>144</v>
      </c>
      <c r="F1550" s="518" t="s">
        <v>144</v>
      </c>
      <c r="G1550" s="518" t="s">
        <v>22538</v>
      </c>
      <c r="H1550" s="518" t="s">
        <v>6807</v>
      </c>
      <c r="I1550" s="518" t="s">
        <v>5650</v>
      </c>
      <c r="J1550" s="518" t="s">
        <v>5432</v>
      </c>
      <c r="K1550" s="519" t="s">
        <v>32552</v>
      </c>
      <c r="L1550" s="518" t="s">
        <v>5433</v>
      </c>
    </row>
    <row r="1551" spans="1:12" ht="15.75">
      <c r="A1551" s="518" t="s">
        <v>6753</v>
      </c>
      <c r="B1551" s="518" t="s">
        <v>6754</v>
      </c>
      <c r="C1551" s="518" t="s">
        <v>6780</v>
      </c>
      <c r="D1551" s="518" t="s">
        <v>22510</v>
      </c>
      <c r="E1551" s="519" t="s">
        <v>144</v>
      </c>
      <c r="F1551" s="518" t="s">
        <v>144</v>
      </c>
      <c r="G1551" s="518" t="s">
        <v>22539</v>
      </c>
      <c r="H1551" s="518" t="s">
        <v>6808</v>
      </c>
      <c r="I1551" s="518" t="s">
        <v>5650</v>
      </c>
      <c r="J1551" s="518" t="s">
        <v>5432</v>
      </c>
      <c r="K1551" s="519" t="s">
        <v>32553</v>
      </c>
      <c r="L1551" s="518" t="s">
        <v>5433</v>
      </c>
    </row>
    <row r="1552" spans="1:12" ht="15.75">
      <c r="A1552" s="518" t="s">
        <v>6753</v>
      </c>
      <c r="B1552" s="518" t="s">
        <v>6754</v>
      </c>
      <c r="C1552" s="518" t="s">
        <v>6780</v>
      </c>
      <c r="D1552" s="518" t="s">
        <v>22510</v>
      </c>
      <c r="E1552" s="519" t="s">
        <v>144</v>
      </c>
      <c r="F1552" s="518" t="s">
        <v>144</v>
      </c>
      <c r="G1552" s="518" t="s">
        <v>22540</v>
      </c>
      <c r="H1552" s="518" t="s">
        <v>6809</v>
      </c>
      <c r="I1552" s="518" t="s">
        <v>5650</v>
      </c>
      <c r="J1552" s="518" t="s">
        <v>5432</v>
      </c>
      <c r="K1552" s="519" t="s">
        <v>32554</v>
      </c>
      <c r="L1552" s="518" t="s">
        <v>5433</v>
      </c>
    </row>
    <row r="1553" spans="1:12" ht="15.75">
      <c r="A1553" s="518" t="s">
        <v>6753</v>
      </c>
      <c r="B1553" s="518" t="s">
        <v>6754</v>
      </c>
      <c r="C1553" s="518" t="s">
        <v>6780</v>
      </c>
      <c r="D1553" s="518" t="s">
        <v>22510</v>
      </c>
      <c r="E1553" s="519" t="s">
        <v>144</v>
      </c>
      <c r="F1553" s="518" t="s">
        <v>144</v>
      </c>
      <c r="G1553" s="518" t="s">
        <v>22541</v>
      </c>
      <c r="H1553" s="518" t="s">
        <v>6810</v>
      </c>
      <c r="I1553" s="518" t="s">
        <v>5650</v>
      </c>
      <c r="J1553" s="518" t="s">
        <v>5432</v>
      </c>
      <c r="K1553" s="519" t="s">
        <v>32555</v>
      </c>
      <c r="L1553" s="518" t="s">
        <v>5433</v>
      </c>
    </row>
    <row r="1554" spans="1:12" ht="15.75">
      <c r="A1554" s="518" t="s">
        <v>6753</v>
      </c>
      <c r="B1554" s="518" t="s">
        <v>6754</v>
      </c>
      <c r="C1554" s="518" t="s">
        <v>6780</v>
      </c>
      <c r="D1554" s="518" t="s">
        <v>22510</v>
      </c>
      <c r="E1554" s="519" t="s">
        <v>144</v>
      </c>
      <c r="F1554" s="518" t="s">
        <v>144</v>
      </c>
      <c r="G1554" s="518" t="s">
        <v>22542</v>
      </c>
      <c r="H1554" s="518" t="s">
        <v>6811</v>
      </c>
      <c r="I1554" s="518" t="s">
        <v>5650</v>
      </c>
      <c r="J1554" s="518" t="s">
        <v>5432</v>
      </c>
      <c r="K1554" s="519" t="s">
        <v>23697</v>
      </c>
      <c r="L1554" s="518" t="s">
        <v>5433</v>
      </c>
    </row>
    <row r="1555" spans="1:12" ht="15.75">
      <c r="A1555" s="518" t="s">
        <v>6753</v>
      </c>
      <c r="B1555" s="518" t="s">
        <v>6754</v>
      </c>
      <c r="C1555" s="518" t="s">
        <v>6780</v>
      </c>
      <c r="D1555" s="518" t="s">
        <v>22510</v>
      </c>
      <c r="E1555" s="519" t="s">
        <v>144</v>
      </c>
      <c r="F1555" s="518" t="s">
        <v>144</v>
      </c>
      <c r="G1555" s="518" t="s">
        <v>22543</v>
      </c>
      <c r="H1555" s="518" t="s">
        <v>6812</v>
      </c>
      <c r="I1555" s="518" t="s">
        <v>5650</v>
      </c>
      <c r="J1555" s="518" t="s">
        <v>5432</v>
      </c>
      <c r="K1555" s="519" t="s">
        <v>32556</v>
      </c>
      <c r="L1555" s="518" t="s">
        <v>5433</v>
      </c>
    </row>
    <row r="1556" spans="1:12" ht="15.75">
      <c r="A1556" s="518" t="s">
        <v>6753</v>
      </c>
      <c r="B1556" s="518" t="s">
        <v>6754</v>
      </c>
      <c r="C1556" s="518" t="s">
        <v>6780</v>
      </c>
      <c r="D1556" s="518" t="s">
        <v>22510</v>
      </c>
      <c r="E1556" s="519" t="s">
        <v>144</v>
      </c>
      <c r="F1556" s="518" t="s">
        <v>144</v>
      </c>
      <c r="G1556" s="518" t="s">
        <v>22544</v>
      </c>
      <c r="H1556" s="518" t="s">
        <v>6813</v>
      </c>
      <c r="I1556" s="518" t="s">
        <v>5431</v>
      </c>
      <c r="J1556" s="518" t="s">
        <v>5432</v>
      </c>
      <c r="K1556" s="519" t="s">
        <v>32557</v>
      </c>
      <c r="L1556" s="518" t="s">
        <v>5433</v>
      </c>
    </row>
    <row r="1557" spans="1:12" ht="15.75">
      <c r="A1557" s="518" t="s">
        <v>6753</v>
      </c>
      <c r="B1557" s="518" t="s">
        <v>6754</v>
      </c>
      <c r="C1557" s="518" t="s">
        <v>6780</v>
      </c>
      <c r="D1557" s="518" t="s">
        <v>22510</v>
      </c>
      <c r="E1557" s="519" t="s">
        <v>144</v>
      </c>
      <c r="F1557" s="518" t="s">
        <v>144</v>
      </c>
      <c r="G1557" s="518" t="s">
        <v>22545</v>
      </c>
      <c r="H1557" s="518" t="s">
        <v>6814</v>
      </c>
      <c r="I1557" s="518" t="s">
        <v>5431</v>
      </c>
      <c r="J1557" s="518" t="s">
        <v>5432</v>
      </c>
      <c r="K1557" s="519" t="s">
        <v>32558</v>
      </c>
      <c r="L1557" s="518" t="s">
        <v>5433</v>
      </c>
    </row>
    <row r="1558" spans="1:12" ht="15.75">
      <c r="A1558" s="518" t="s">
        <v>6753</v>
      </c>
      <c r="B1558" s="518" t="s">
        <v>6754</v>
      </c>
      <c r="C1558" s="518" t="s">
        <v>6780</v>
      </c>
      <c r="D1558" s="518" t="s">
        <v>22510</v>
      </c>
      <c r="E1558" s="519" t="s">
        <v>144</v>
      </c>
      <c r="F1558" s="518" t="s">
        <v>144</v>
      </c>
      <c r="G1558" s="518" t="s">
        <v>22546</v>
      </c>
      <c r="H1558" s="518" t="s">
        <v>6815</v>
      </c>
      <c r="I1558" s="518" t="s">
        <v>5431</v>
      </c>
      <c r="J1558" s="518" t="s">
        <v>5432</v>
      </c>
      <c r="K1558" s="519" t="s">
        <v>25503</v>
      </c>
      <c r="L1558" s="518" t="s">
        <v>5433</v>
      </c>
    </row>
    <row r="1559" spans="1:12" ht="15.75">
      <c r="A1559" s="518" t="s">
        <v>6753</v>
      </c>
      <c r="B1559" s="518" t="s">
        <v>6754</v>
      </c>
      <c r="C1559" s="518" t="s">
        <v>6780</v>
      </c>
      <c r="D1559" s="518" t="s">
        <v>22510</v>
      </c>
      <c r="E1559" s="519" t="s">
        <v>144</v>
      </c>
      <c r="F1559" s="518" t="s">
        <v>144</v>
      </c>
      <c r="G1559" s="518" t="s">
        <v>22547</v>
      </c>
      <c r="H1559" s="518" t="s">
        <v>6816</v>
      </c>
      <c r="I1559" s="518" t="s">
        <v>5431</v>
      </c>
      <c r="J1559" s="518" t="s">
        <v>5432</v>
      </c>
      <c r="K1559" s="519" t="s">
        <v>32559</v>
      </c>
      <c r="L1559" s="518" t="s">
        <v>5433</v>
      </c>
    </row>
    <row r="1560" spans="1:12" ht="15.75">
      <c r="A1560" s="518" t="s">
        <v>6753</v>
      </c>
      <c r="B1560" s="518" t="s">
        <v>6754</v>
      </c>
      <c r="C1560" s="518" t="s">
        <v>6780</v>
      </c>
      <c r="D1560" s="518" t="s">
        <v>22510</v>
      </c>
      <c r="E1560" s="519" t="s">
        <v>144</v>
      </c>
      <c r="F1560" s="518" t="s">
        <v>144</v>
      </c>
      <c r="G1560" s="518" t="s">
        <v>22548</v>
      </c>
      <c r="H1560" s="518" t="s">
        <v>6817</v>
      </c>
      <c r="I1560" s="518" t="s">
        <v>5431</v>
      </c>
      <c r="J1560" s="518" t="s">
        <v>5432</v>
      </c>
      <c r="K1560" s="519" t="s">
        <v>32560</v>
      </c>
      <c r="L1560" s="518" t="s">
        <v>5433</v>
      </c>
    </row>
    <row r="1561" spans="1:12" ht="15.75">
      <c r="A1561" s="518" t="s">
        <v>6753</v>
      </c>
      <c r="B1561" s="518" t="s">
        <v>6754</v>
      </c>
      <c r="C1561" s="518" t="s">
        <v>6780</v>
      </c>
      <c r="D1561" s="518" t="s">
        <v>22510</v>
      </c>
      <c r="E1561" s="519" t="s">
        <v>144</v>
      </c>
      <c r="F1561" s="518" t="s">
        <v>144</v>
      </c>
      <c r="G1561" s="518" t="s">
        <v>22549</v>
      </c>
      <c r="H1561" s="518" t="s">
        <v>6818</v>
      </c>
      <c r="I1561" s="518" t="s">
        <v>5431</v>
      </c>
      <c r="J1561" s="518" t="s">
        <v>5432</v>
      </c>
      <c r="K1561" s="519" t="s">
        <v>32561</v>
      </c>
      <c r="L1561" s="518" t="s">
        <v>5433</v>
      </c>
    </row>
    <row r="1562" spans="1:12" ht="15.75">
      <c r="A1562" s="518" t="s">
        <v>6753</v>
      </c>
      <c r="B1562" s="518" t="s">
        <v>6754</v>
      </c>
      <c r="C1562" s="518" t="s">
        <v>6780</v>
      </c>
      <c r="D1562" s="518" t="s">
        <v>22510</v>
      </c>
      <c r="E1562" s="519" t="s">
        <v>144</v>
      </c>
      <c r="F1562" s="518" t="s">
        <v>144</v>
      </c>
      <c r="G1562" s="518" t="s">
        <v>22550</v>
      </c>
      <c r="H1562" s="518" t="s">
        <v>6819</v>
      </c>
      <c r="I1562" s="518" t="s">
        <v>5431</v>
      </c>
      <c r="J1562" s="518" t="s">
        <v>5432</v>
      </c>
      <c r="K1562" s="519" t="s">
        <v>32562</v>
      </c>
      <c r="L1562" s="518" t="s">
        <v>5433</v>
      </c>
    </row>
    <row r="1563" spans="1:12" ht="15.75">
      <c r="A1563" s="518" t="s">
        <v>6753</v>
      </c>
      <c r="B1563" s="518" t="s">
        <v>6754</v>
      </c>
      <c r="C1563" s="518" t="s">
        <v>6780</v>
      </c>
      <c r="D1563" s="518" t="s">
        <v>22510</v>
      </c>
      <c r="E1563" s="519" t="s">
        <v>144</v>
      </c>
      <c r="F1563" s="518" t="s">
        <v>144</v>
      </c>
      <c r="G1563" s="518" t="s">
        <v>22551</v>
      </c>
      <c r="H1563" s="518" t="s">
        <v>6820</v>
      </c>
      <c r="I1563" s="518" t="s">
        <v>5431</v>
      </c>
      <c r="J1563" s="518" t="s">
        <v>5432</v>
      </c>
      <c r="K1563" s="519" t="s">
        <v>21038</v>
      </c>
      <c r="L1563" s="518" t="s">
        <v>5433</v>
      </c>
    </row>
    <row r="1564" spans="1:12" ht="15.75">
      <c r="A1564" s="518" t="s">
        <v>6753</v>
      </c>
      <c r="B1564" s="518" t="s">
        <v>6754</v>
      </c>
      <c r="C1564" s="518" t="s">
        <v>6780</v>
      </c>
      <c r="D1564" s="518" t="s">
        <v>22510</v>
      </c>
      <c r="E1564" s="519" t="s">
        <v>144</v>
      </c>
      <c r="F1564" s="518" t="s">
        <v>144</v>
      </c>
      <c r="G1564" s="518" t="s">
        <v>22552</v>
      </c>
      <c r="H1564" s="518" t="s">
        <v>6821</v>
      </c>
      <c r="I1564" s="518" t="s">
        <v>5431</v>
      </c>
      <c r="J1564" s="518" t="s">
        <v>5432</v>
      </c>
      <c r="K1564" s="519" t="s">
        <v>15505</v>
      </c>
      <c r="L1564" s="518" t="s">
        <v>5433</v>
      </c>
    </row>
    <row r="1565" spans="1:12" ht="15.75">
      <c r="A1565" s="518" t="s">
        <v>6753</v>
      </c>
      <c r="B1565" s="518" t="s">
        <v>6754</v>
      </c>
      <c r="C1565" s="518" t="s">
        <v>6780</v>
      </c>
      <c r="D1565" s="518" t="s">
        <v>22510</v>
      </c>
      <c r="E1565" s="519" t="s">
        <v>144</v>
      </c>
      <c r="F1565" s="518" t="s">
        <v>144</v>
      </c>
      <c r="G1565" s="518" t="s">
        <v>22553</v>
      </c>
      <c r="H1565" s="518" t="s">
        <v>6822</v>
      </c>
      <c r="I1565" s="518" t="s">
        <v>5431</v>
      </c>
      <c r="J1565" s="518" t="s">
        <v>5432</v>
      </c>
      <c r="K1565" s="519" t="s">
        <v>32563</v>
      </c>
      <c r="L1565" s="518" t="s">
        <v>5433</v>
      </c>
    </row>
    <row r="1566" spans="1:12" ht="15.75">
      <c r="A1566" s="518" t="s">
        <v>6753</v>
      </c>
      <c r="B1566" s="518" t="s">
        <v>6754</v>
      </c>
      <c r="C1566" s="518" t="s">
        <v>6780</v>
      </c>
      <c r="D1566" s="518" t="s">
        <v>22510</v>
      </c>
      <c r="E1566" s="519" t="s">
        <v>144</v>
      </c>
      <c r="F1566" s="518" t="s">
        <v>144</v>
      </c>
      <c r="G1566" s="518" t="s">
        <v>22554</v>
      </c>
      <c r="H1566" s="518" t="s">
        <v>6823</v>
      </c>
      <c r="I1566" s="518" t="s">
        <v>5431</v>
      </c>
      <c r="J1566" s="518" t="s">
        <v>5432</v>
      </c>
      <c r="K1566" s="519" t="s">
        <v>32564</v>
      </c>
      <c r="L1566" s="518" t="s">
        <v>5433</v>
      </c>
    </row>
    <row r="1567" spans="1:12" ht="15.75">
      <c r="A1567" s="518" t="s">
        <v>6753</v>
      </c>
      <c r="B1567" s="518" t="s">
        <v>6754</v>
      </c>
      <c r="C1567" s="518" t="s">
        <v>6780</v>
      </c>
      <c r="D1567" s="518" t="s">
        <v>22510</v>
      </c>
      <c r="E1567" s="519" t="s">
        <v>144</v>
      </c>
      <c r="F1567" s="518" t="s">
        <v>144</v>
      </c>
      <c r="G1567" s="518" t="s">
        <v>22555</v>
      </c>
      <c r="H1567" s="518" t="s">
        <v>6824</v>
      </c>
      <c r="I1567" s="518" t="s">
        <v>5431</v>
      </c>
      <c r="J1567" s="518" t="s">
        <v>5432</v>
      </c>
      <c r="K1567" s="519" t="s">
        <v>32565</v>
      </c>
      <c r="L1567" s="518" t="s">
        <v>5433</v>
      </c>
    </row>
    <row r="1568" spans="1:12" ht="15.75">
      <c r="A1568" s="518" t="s">
        <v>6753</v>
      </c>
      <c r="B1568" s="518" t="s">
        <v>6754</v>
      </c>
      <c r="C1568" s="518" t="s">
        <v>6780</v>
      </c>
      <c r="D1568" s="518" t="s">
        <v>22510</v>
      </c>
      <c r="E1568" s="519" t="s">
        <v>144</v>
      </c>
      <c r="F1568" s="518" t="s">
        <v>144</v>
      </c>
      <c r="G1568" s="518" t="s">
        <v>22557</v>
      </c>
      <c r="H1568" s="518" t="s">
        <v>6825</v>
      </c>
      <c r="I1568" s="518" t="s">
        <v>5431</v>
      </c>
      <c r="J1568" s="518" t="s">
        <v>5432</v>
      </c>
      <c r="K1568" s="519" t="s">
        <v>32566</v>
      </c>
      <c r="L1568" s="518" t="s">
        <v>5433</v>
      </c>
    </row>
    <row r="1569" spans="1:12" ht="15.75">
      <c r="A1569" s="518" t="s">
        <v>6753</v>
      </c>
      <c r="B1569" s="518" t="s">
        <v>6754</v>
      </c>
      <c r="C1569" s="518" t="s">
        <v>6780</v>
      </c>
      <c r="D1569" s="518" t="s">
        <v>22510</v>
      </c>
      <c r="E1569" s="519" t="s">
        <v>144</v>
      </c>
      <c r="F1569" s="518" t="s">
        <v>144</v>
      </c>
      <c r="G1569" s="518" t="s">
        <v>22558</v>
      </c>
      <c r="H1569" s="518" t="s">
        <v>6826</v>
      </c>
      <c r="I1569" s="518" t="s">
        <v>5431</v>
      </c>
      <c r="J1569" s="518" t="s">
        <v>5432</v>
      </c>
      <c r="K1569" s="519" t="s">
        <v>32567</v>
      </c>
      <c r="L1569" s="518" t="s">
        <v>5433</v>
      </c>
    </row>
    <row r="1570" spans="1:12" ht="15.75">
      <c r="A1570" s="518" t="s">
        <v>6753</v>
      </c>
      <c r="B1570" s="518" t="s">
        <v>6754</v>
      </c>
      <c r="C1570" s="518" t="s">
        <v>6780</v>
      </c>
      <c r="D1570" s="518" t="s">
        <v>22510</v>
      </c>
      <c r="E1570" s="519" t="s">
        <v>144</v>
      </c>
      <c r="F1570" s="518" t="s">
        <v>144</v>
      </c>
      <c r="G1570" s="518" t="s">
        <v>22559</v>
      </c>
      <c r="H1570" s="518" t="s">
        <v>6827</v>
      </c>
      <c r="I1570" s="518" t="s">
        <v>5431</v>
      </c>
      <c r="J1570" s="518" t="s">
        <v>5432</v>
      </c>
      <c r="K1570" s="519" t="s">
        <v>24658</v>
      </c>
      <c r="L1570" s="518" t="s">
        <v>5433</v>
      </c>
    </row>
    <row r="1571" spans="1:12" ht="15.75">
      <c r="A1571" s="518" t="s">
        <v>6753</v>
      </c>
      <c r="B1571" s="518" t="s">
        <v>6754</v>
      </c>
      <c r="C1571" s="518" t="s">
        <v>6780</v>
      </c>
      <c r="D1571" s="518" t="s">
        <v>22510</v>
      </c>
      <c r="E1571" s="519" t="s">
        <v>144</v>
      </c>
      <c r="F1571" s="518" t="s">
        <v>144</v>
      </c>
      <c r="G1571" s="518" t="s">
        <v>22560</v>
      </c>
      <c r="H1571" s="518" t="s">
        <v>6828</v>
      </c>
      <c r="I1571" s="518" t="s">
        <v>5431</v>
      </c>
      <c r="J1571" s="518" t="s">
        <v>5432</v>
      </c>
      <c r="K1571" s="519" t="s">
        <v>32568</v>
      </c>
      <c r="L1571" s="518" t="s">
        <v>5433</v>
      </c>
    </row>
    <row r="1572" spans="1:12" ht="15.75">
      <c r="A1572" s="518" t="s">
        <v>6753</v>
      </c>
      <c r="B1572" s="518" t="s">
        <v>6754</v>
      </c>
      <c r="C1572" s="518" t="s">
        <v>6780</v>
      </c>
      <c r="D1572" s="518" t="s">
        <v>22510</v>
      </c>
      <c r="E1572" s="519" t="s">
        <v>144</v>
      </c>
      <c r="F1572" s="518" t="s">
        <v>144</v>
      </c>
      <c r="G1572" s="518" t="s">
        <v>22561</v>
      </c>
      <c r="H1572" s="518" t="s">
        <v>6829</v>
      </c>
      <c r="I1572" s="518" t="s">
        <v>5431</v>
      </c>
      <c r="J1572" s="518" t="s">
        <v>5432</v>
      </c>
      <c r="K1572" s="519" t="s">
        <v>32569</v>
      </c>
      <c r="L1572" s="518" t="s">
        <v>5433</v>
      </c>
    </row>
    <row r="1573" spans="1:12" ht="15.75">
      <c r="A1573" s="518" t="s">
        <v>6753</v>
      </c>
      <c r="B1573" s="518" t="s">
        <v>6754</v>
      </c>
      <c r="C1573" s="518" t="s">
        <v>6780</v>
      </c>
      <c r="D1573" s="518" t="s">
        <v>22510</v>
      </c>
      <c r="E1573" s="519" t="s">
        <v>144</v>
      </c>
      <c r="F1573" s="518" t="s">
        <v>144</v>
      </c>
      <c r="G1573" s="518" t="s">
        <v>22562</v>
      </c>
      <c r="H1573" s="518" t="s">
        <v>6830</v>
      </c>
      <c r="I1573" s="518" t="s">
        <v>5431</v>
      </c>
      <c r="J1573" s="518" t="s">
        <v>5432</v>
      </c>
      <c r="K1573" s="519" t="s">
        <v>32570</v>
      </c>
      <c r="L1573" s="518" t="s">
        <v>5433</v>
      </c>
    </row>
    <row r="1574" spans="1:12" ht="15.75">
      <c r="A1574" s="518" t="s">
        <v>6753</v>
      </c>
      <c r="B1574" s="518" t="s">
        <v>6754</v>
      </c>
      <c r="C1574" s="518" t="s">
        <v>6780</v>
      </c>
      <c r="D1574" s="518" t="s">
        <v>22510</v>
      </c>
      <c r="E1574" s="519" t="s">
        <v>144</v>
      </c>
      <c r="F1574" s="518" t="s">
        <v>144</v>
      </c>
      <c r="G1574" s="518" t="s">
        <v>22563</v>
      </c>
      <c r="H1574" s="518" t="s">
        <v>6831</v>
      </c>
      <c r="I1574" s="518" t="s">
        <v>5431</v>
      </c>
      <c r="J1574" s="518" t="s">
        <v>5432</v>
      </c>
      <c r="K1574" s="519" t="s">
        <v>32571</v>
      </c>
      <c r="L1574" s="518" t="s">
        <v>5433</v>
      </c>
    </row>
    <row r="1575" spans="1:12" ht="15.75">
      <c r="A1575" s="518" t="s">
        <v>6753</v>
      </c>
      <c r="B1575" s="518" t="s">
        <v>6754</v>
      </c>
      <c r="C1575" s="518" t="s">
        <v>6780</v>
      </c>
      <c r="D1575" s="518" t="s">
        <v>22510</v>
      </c>
      <c r="E1575" s="519" t="s">
        <v>144</v>
      </c>
      <c r="F1575" s="518" t="s">
        <v>144</v>
      </c>
      <c r="G1575" s="518" t="s">
        <v>22564</v>
      </c>
      <c r="H1575" s="518" t="s">
        <v>6832</v>
      </c>
      <c r="I1575" s="518" t="s">
        <v>5431</v>
      </c>
      <c r="J1575" s="518" t="s">
        <v>5432</v>
      </c>
      <c r="K1575" s="519" t="s">
        <v>32572</v>
      </c>
      <c r="L1575" s="518" t="s">
        <v>5433</v>
      </c>
    </row>
    <row r="1576" spans="1:12" ht="15.75">
      <c r="A1576" s="518" t="s">
        <v>6753</v>
      </c>
      <c r="B1576" s="518" t="s">
        <v>6754</v>
      </c>
      <c r="C1576" s="518" t="s">
        <v>6780</v>
      </c>
      <c r="D1576" s="518" t="s">
        <v>22510</v>
      </c>
      <c r="E1576" s="519" t="s">
        <v>144</v>
      </c>
      <c r="F1576" s="518" t="s">
        <v>144</v>
      </c>
      <c r="G1576" s="518" t="s">
        <v>22565</v>
      </c>
      <c r="H1576" s="518" t="s">
        <v>6833</v>
      </c>
      <c r="I1576" s="518" t="s">
        <v>5502</v>
      </c>
      <c r="J1576" s="518" t="s">
        <v>5503</v>
      </c>
      <c r="K1576" s="519" t="s">
        <v>18721</v>
      </c>
      <c r="L1576" s="518" t="s">
        <v>5433</v>
      </c>
    </row>
    <row r="1577" spans="1:12" ht="15.75">
      <c r="A1577" s="518" t="s">
        <v>6753</v>
      </c>
      <c r="B1577" s="518" t="s">
        <v>6754</v>
      </c>
      <c r="C1577" s="518" t="s">
        <v>6780</v>
      </c>
      <c r="D1577" s="518" t="s">
        <v>22510</v>
      </c>
      <c r="E1577" s="519" t="s">
        <v>144</v>
      </c>
      <c r="F1577" s="518" t="s">
        <v>144</v>
      </c>
      <c r="G1577" s="518" t="s">
        <v>22567</v>
      </c>
      <c r="H1577" s="518" t="s">
        <v>6834</v>
      </c>
      <c r="I1577" s="518" t="s">
        <v>5650</v>
      </c>
      <c r="J1577" s="518" t="s">
        <v>5432</v>
      </c>
      <c r="K1577" s="519" t="s">
        <v>32573</v>
      </c>
      <c r="L1577" s="518" t="s">
        <v>5433</v>
      </c>
    </row>
    <row r="1578" spans="1:12" ht="15.75">
      <c r="A1578" s="518" t="s">
        <v>6753</v>
      </c>
      <c r="B1578" s="518" t="s">
        <v>6754</v>
      </c>
      <c r="C1578" s="518" t="s">
        <v>6780</v>
      </c>
      <c r="D1578" s="518" t="s">
        <v>22510</v>
      </c>
      <c r="E1578" s="519" t="s">
        <v>144</v>
      </c>
      <c r="F1578" s="518" t="s">
        <v>144</v>
      </c>
      <c r="G1578" s="518" t="s">
        <v>22568</v>
      </c>
      <c r="H1578" s="518" t="s">
        <v>6835</v>
      </c>
      <c r="I1578" s="518" t="s">
        <v>5650</v>
      </c>
      <c r="J1578" s="518" t="s">
        <v>5432</v>
      </c>
      <c r="K1578" s="519" t="s">
        <v>32574</v>
      </c>
      <c r="L1578" s="518" t="s">
        <v>5433</v>
      </c>
    </row>
    <row r="1579" spans="1:12" ht="15.75">
      <c r="A1579" s="518" t="s">
        <v>6753</v>
      </c>
      <c r="B1579" s="518" t="s">
        <v>6754</v>
      </c>
      <c r="C1579" s="518" t="s">
        <v>6780</v>
      </c>
      <c r="D1579" s="518" t="s">
        <v>22510</v>
      </c>
      <c r="E1579" s="519" t="s">
        <v>144</v>
      </c>
      <c r="F1579" s="518" t="s">
        <v>144</v>
      </c>
      <c r="G1579" s="518" t="s">
        <v>22569</v>
      </c>
      <c r="H1579" s="518" t="s">
        <v>6836</v>
      </c>
      <c r="I1579" s="518" t="s">
        <v>5650</v>
      </c>
      <c r="J1579" s="518" t="s">
        <v>5432</v>
      </c>
      <c r="K1579" s="519" t="s">
        <v>32575</v>
      </c>
      <c r="L1579" s="518" t="s">
        <v>5433</v>
      </c>
    </row>
    <row r="1580" spans="1:12" ht="15.75">
      <c r="A1580" s="518" t="s">
        <v>6753</v>
      </c>
      <c r="B1580" s="518" t="s">
        <v>6754</v>
      </c>
      <c r="C1580" s="518" t="s">
        <v>6780</v>
      </c>
      <c r="D1580" s="518" t="s">
        <v>22510</v>
      </c>
      <c r="E1580" s="519" t="s">
        <v>144</v>
      </c>
      <c r="F1580" s="518" t="s">
        <v>144</v>
      </c>
      <c r="G1580" s="518" t="s">
        <v>22570</v>
      </c>
      <c r="H1580" s="518" t="s">
        <v>6837</v>
      </c>
      <c r="I1580" s="518" t="s">
        <v>5650</v>
      </c>
      <c r="J1580" s="518" t="s">
        <v>5432</v>
      </c>
      <c r="K1580" s="519" t="s">
        <v>32576</v>
      </c>
      <c r="L1580" s="518" t="s">
        <v>5433</v>
      </c>
    </row>
    <row r="1581" spans="1:12" ht="15.75">
      <c r="A1581" s="518" t="s">
        <v>6753</v>
      </c>
      <c r="B1581" s="518" t="s">
        <v>6754</v>
      </c>
      <c r="C1581" s="518" t="s">
        <v>6780</v>
      </c>
      <c r="D1581" s="518" t="s">
        <v>22510</v>
      </c>
      <c r="E1581" s="519" t="s">
        <v>144</v>
      </c>
      <c r="F1581" s="518" t="s">
        <v>144</v>
      </c>
      <c r="G1581" s="518" t="s">
        <v>22571</v>
      </c>
      <c r="H1581" s="518" t="s">
        <v>6838</v>
      </c>
      <c r="I1581" s="518" t="s">
        <v>5650</v>
      </c>
      <c r="J1581" s="518" t="s">
        <v>5503</v>
      </c>
      <c r="K1581" s="519" t="s">
        <v>32577</v>
      </c>
      <c r="L1581" s="518" t="s">
        <v>5433</v>
      </c>
    </row>
    <row r="1582" spans="1:12" ht="15.75">
      <c r="A1582" s="518" t="s">
        <v>6753</v>
      </c>
      <c r="B1582" s="518" t="s">
        <v>6754</v>
      </c>
      <c r="C1582" s="518" t="s">
        <v>6780</v>
      </c>
      <c r="D1582" s="518" t="s">
        <v>22510</v>
      </c>
      <c r="E1582" s="519" t="s">
        <v>144</v>
      </c>
      <c r="F1582" s="518" t="s">
        <v>144</v>
      </c>
      <c r="G1582" s="518" t="s">
        <v>22572</v>
      </c>
      <c r="H1582" s="518" t="s">
        <v>6839</v>
      </c>
      <c r="I1582" s="518" t="s">
        <v>6713</v>
      </c>
      <c r="J1582" s="518" t="s">
        <v>5432</v>
      </c>
      <c r="K1582" s="519" t="s">
        <v>32578</v>
      </c>
      <c r="L1582" s="518" t="s">
        <v>5433</v>
      </c>
    </row>
    <row r="1583" spans="1:12" ht="15.75">
      <c r="A1583" s="518" t="s">
        <v>6753</v>
      </c>
      <c r="B1583" s="518" t="s">
        <v>6754</v>
      </c>
      <c r="C1583" s="518" t="s">
        <v>6780</v>
      </c>
      <c r="D1583" s="518" t="s">
        <v>22510</v>
      </c>
      <c r="E1583" s="519" t="s">
        <v>144</v>
      </c>
      <c r="F1583" s="518" t="s">
        <v>144</v>
      </c>
      <c r="G1583" s="518" t="s">
        <v>22573</v>
      </c>
      <c r="H1583" s="518" t="s">
        <v>6840</v>
      </c>
      <c r="I1583" s="518" t="s">
        <v>6713</v>
      </c>
      <c r="J1583" s="518" t="s">
        <v>5432</v>
      </c>
      <c r="K1583" s="519" t="s">
        <v>31172</v>
      </c>
      <c r="L1583" s="518" t="s">
        <v>5433</v>
      </c>
    </row>
    <row r="1584" spans="1:12" ht="15.75">
      <c r="A1584" s="518" t="s">
        <v>6753</v>
      </c>
      <c r="B1584" s="518" t="s">
        <v>6754</v>
      </c>
      <c r="C1584" s="518" t="s">
        <v>6780</v>
      </c>
      <c r="D1584" s="518" t="s">
        <v>22510</v>
      </c>
      <c r="E1584" s="519" t="s">
        <v>144</v>
      </c>
      <c r="F1584" s="518" t="s">
        <v>144</v>
      </c>
      <c r="G1584" s="518" t="s">
        <v>22574</v>
      </c>
      <c r="H1584" s="518" t="s">
        <v>6841</v>
      </c>
      <c r="I1584" s="518" t="s">
        <v>6713</v>
      </c>
      <c r="J1584" s="518" t="s">
        <v>5432</v>
      </c>
      <c r="K1584" s="519" t="s">
        <v>14415</v>
      </c>
      <c r="L1584" s="518" t="s">
        <v>5433</v>
      </c>
    </row>
    <row r="1585" spans="1:12" ht="15.75">
      <c r="A1585" s="518" t="s">
        <v>6753</v>
      </c>
      <c r="B1585" s="518" t="s">
        <v>6754</v>
      </c>
      <c r="C1585" s="518" t="s">
        <v>6780</v>
      </c>
      <c r="D1585" s="518" t="s">
        <v>22510</v>
      </c>
      <c r="E1585" s="519" t="s">
        <v>144</v>
      </c>
      <c r="F1585" s="518" t="s">
        <v>144</v>
      </c>
      <c r="G1585" s="518" t="s">
        <v>22575</v>
      </c>
      <c r="H1585" s="518" t="s">
        <v>6842</v>
      </c>
      <c r="I1585" s="518" t="s">
        <v>6713</v>
      </c>
      <c r="J1585" s="518" t="s">
        <v>5432</v>
      </c>
      <c r="K1585" s="519" t="s">
        <v>32579</v>
      </c>
      <c r="L1585" s="518" t="s">
        <v>5433</v>
      </c>
    </row>
    <row r="1586" spans="1:12" ht="15.75">
      <c r="A1586" s="518" t="s">
        <v>6753</v>
      </c>
      <c r="B1586" s="518" t="s">
        <v>6754</v>
      </c>
      <c r="C1586" s="518" t="s">
        <v>6780</v>
      </c>
      <c r="D1586" s="518" t="s">
        <v>22510</v>
      </c>
      <c r="E1586" s="519" t="s">
        <v>144</v>
      </c>
      <c r="F1586" s="518" t="s">
        <v>144</v>
      </c>
      <c r="G1586" s="518" t="s">
        <v>22576</v>
      </c>
      <c r="H1586" s="518" t="s">
        <v>6843</v>
      </c>
      <c r="I1586" s="518" t="s">
        <v>6713</v>
      </c>
      <c r="J1586" s="518" t="s">
        <v>5432</v>
      </c>
      <c r="K1586" s="519" t="s">
        <v>18675</v>
      </c>
      <c r="L1586" s="518" t="s">
        <v>5433</v>
      </c>
    </row>
    <row r="1587" spans="1:12" ht="15.75">
      <c r="A1587" s="518" t="s">
        <v>6753</v>
      </c>
      <c r="B1587" s="518" t="s">
        <v>6754</v>
      </c>
      <c r="C1587" s="518" t="s">
        <v>6780</v>
      </c>
      <c r="D1587" s="518" t="s">
        <v>22510</v>
      </c>
      <c r="E1587" s="519" t="s">
        <v>144</v>
      </c>
      <c r="F1587" s="518" t="s">
        <v>144</v>
      </c>
      <c r="G1587" s="518" t="s">
        <v>22577</v>
      </c>
      <c r="H1587" s="518" t="s">
        <v>6844</v>
      </c>
      <c r="I1587" s="518" t="s">
        <v>6713</v>
      </c>
      <c r="J1587" s="518" t="s">
        <v>5432</v>
      </c>
      <c r="K1587" s="519" t="s">
        <v>14392</v>
      </c>
      <c r="L1587" s="518" t="s">
        <v>5433</v>
      </c>
    </row>
    <row r="1588" spans="1:12" ht="15.75">
      <c r="A1588" s="518" t="s">
        <v>6753</v>
      </c>
      <c r="B1588" s="518" t="s">
        <v>6754</v>
      </c>
      <c r="C1588" s="518" t="s">
        <v>6780</v>
      </c>
      <c r="D1588" s="518" t="s">
        <v>22510</v>
      </c>
      <c r="E1588" s="519" t="s">
        <v>144</v>
      </c>
      <c r="F1588" s="518" t="s">
        <v>144</v>
      </c>
      <c r="G1588" s="518" t="s">
        <v>22578</v>
      </c>
      <c r="H1588" s="518" t="s">
        <v>6845</v>
      </c>
      <c r="I1588" s="518" t="s">
        <v>6713</v>
      </c>
      <c r="J1588" s="518" t="s">
        <v>5432</v>
      </c>
      <c r="K1588" s="519" t="s">
        <v>31568</v>
      </c>
      <c r="L1588" s="518" t="s">
        <v>5433</v>
      </c>
    </row>
    <row r="1589" spans="1:12" ht="15.75">
      <c r="A1589" s="518" t="s">
        <v>6753</v>
      </c>
      <c r="B1589" s="518" t="s">
        <v>6754</v>
      </c>
      <c r="C1589" s="518" t="s">
        <v>6780</v>
      </c>
      <c r="D1589" s="518" t="s">
        <v>22510</v>
      </c>
      <c r="E1589" s="519" t="s">
        <v>144</v>
      </c>
      <c r="F1589" s="518" t="s">
        <v>144</v>
      </c>
      <c r="G1589" s="518" t="s">
        <v>22580</v>
      </c>
      <c r="H1589" s="518" t="s">
        <v>6846</v>
      </c>
      <c r="I1589" s="518" t="s">
        <v>6762</v>
      </c>
      <c r="J1589" s="518" t="s">
        <v>5432</v>
      </c>
      <c r="K1589" s="519" t="s">
        <v>32580</v>
      </c>
      <c r="L1589" s="518" t="s">
        <v>5433</v>
      </c>
    </row>
    <row r="1590" spans="1:12" ht="15.75">
      <c r="A1590" s="518" t="s">
        <v>6753</v>
      </c>
      <c r="B1590" s="518" t="s">
        <v>6754</v>
      </c>
      <c r="C1590" s="518" t="s">
        <v>22581</v>
      </c>
      <c r="D1590" s="518" t="s">
        <v>22582</v>
      </c>
      <c r="E1590" s="519" t="s">
        <v>144</v>
      </c>
      <c r="F1590" s="518" t="s">
        <v>144</v>
      </c>
      <c r="G1590" s="518" t="s">
        <v>22583</v>
      </c>
      <c r="H1590" s="518" t="s">
        <v>22584</v>
      </c>
      <c r="I1590" s="518" t="s">
        <v>5431</v>
      </c>
      <c r="J1590" s="518" t="s">
        <v>5503</v>
      </c>
      <c r="K1590" s="519" t="s">
        <v>32581</v>
      </c>
      <c r="L1590" s="518" t="s">
        <v>5433</v>
      </c>
    </row>
    <row r="1591" spans="1:12" ht="15.75">
      <c r="A1591" s="518" t="s">
        <v>6753</v>
      </c>
      <c r="B1591" s="518" t="s">
        <v>6754</v>
      </c>
      <c r="C1591" s="518" t="s">
        <v>22581</v>
      </c>
      <c r="D1591" s="518" t="s">
        <v>22582</v>
      </c>
      <c r="E1591" s="519" t="s">
        <v>144</v>
      </c>
      <c r="F1591" s="518" t="s">
        <v>144</v>
      </c>
      <c r="G1591" s="518" t="s">
        <v>22585</v>
      </c>
      <c r="H1591" s="518" t="s">
        <v>22586</v>
      </c>
      <c r="I1591" s="518" t="s">
        <v>5431</v>
      </c>
      <c r="J1591" s="518" t="s">
        <v>5503</v>
      </c>
      <c r="K1591" s="519" t="s">
        <v>15591</v>
      </c>
      <c r="L1591" s="518" t="s">
        <v>5433</v>
      </c>
    </row>
    <row r="1592" spans="1:12" ht="15.75">
      <c r="A1592" s="518" t="s">
        <v>6753</v>
      </c>
      <c r="B1592" s="518" t="s">
        <v>6754</v>
      </c>
      <c r="C1592" s="518" t="s">
        <v>22581</v>
      </c>
      <c r="D1592" s="518" t="s">
        <v>22582</v>
      </c>
      <c r="E1592" s="519" t="s">
        <v>144</v>
      </c>
      <c r="F1592" s="518" t="s">
        <v>144</v>
      </c>
      <c r="G1592" s="518" t="s">
        <v>22587</v>
      </c>
      <c r="H1592" s="518" t="s">
        <v>22588</v>
      </c>
      <c r="I1592" s="518" t="s">
        <v>5431</v>
      </c>
      <c r="J1592" s="518" t="s">
        <v>5503</v>
      </c>
      <c r="K1592" s="519" t="s">
        <v>32219</v>
      </c>
      <c r="L1592" s="518" t="s">
        <v>5433</v>
      </c>
    </row>
    <row r="1593" spans="1:12" ht="15.75">
      <c r="A1593" s="518" t="s">
        <v>6753</v>
      </c>
      <c r="B1593" s="518" t="s">
        <v>6754</v>
      </c>
      <c r="C1593" s="518" t="s">
        <v>22581</v>
      </c>
      <c r="D1593" s="518" t="s">
        <v>22582</v>
      </c>
      <c r="E1593" s="519" t="s">
        <v>144</v>
      </c>
      <c r="F1593" s="518" t="s">
        <v>144</v>
      </c>
      <c r="G1593" s="518" t="s">
        <v>22589</v>
      </c>
      <c r="H1593" s="518" t="s">
        <v>22590</v>
      </c>
      <c r="I1593" s="518" t="s">
        <v>5431</v>
      </c>
      <c r="J1593" s="518" t="s">
        <v>5503</v>
      </c>
      <c r="K1593" s="519" t="s">
        <v>29352</v>
      </c>
      <c r="L1593" s="518" t="s">
        <v>5433</v>
      </c>
    </row>
    <row r="1594" spans="1:12" ht="15.75">
      <c r="A1594" s="518" t="s">
        <v>6753</v>
      </c>
      <c r="B1594" s="518" t="s">
        <v>6754</v>
      </c>
      <c r="C1594" s="518" t="s">
        <v>22581</v>
      </c>
      <c r="D1594" s="518" t="s">
        <v>22582</v>
      </c>
      <c r="E1594" s="519" t="s">
        <v>144</v>
      </c>
      <c r="F1594" s="518" t="s">
        <v>144</v>
      </c>
      <c r="G1594" s="518" t="s">
        <v>22591</v>
      </c>
      <c r="H1594" s="518" t="s">
        <v>22592</v>
      </c>
      <c r="I1594" s="518" t="s">
        <v>5431</v>
      </c>
      <c r="J1594" s="518" t="s">
        <v>5503</v>
      </c>
      <c r="K1594" s="519" t="s">
        <v>29313</v>
      </c>
      <c r="L1594" s="518" t="s">
        <v>5433</v>
      </c>
    </row>
    <row r="1595" spans="1:12" ht="15.75">
      <c r="A1595" s="518" t="s">
        <v>6753</v>
      </c>
      <c r="B1595" s="518" t="s">
        <v>6754</v>
      </c>
      <c r="C1595" s="518" t="s">
        <v>22581</v>
      </c>
      <c r="D1595" s="518" t="s">
        <v>22582</v>
      </c>
      <c r="E1595" s="519" t="s">
        <v>144</v>
      </c>
      <c r="F1595" s="518" t="s">
        <v>144</v>
      </c>
      <c r="G1595" s="518" t="s">
        <v>22593</v>
      </c>
      <c r="H1595" s="518" t="s">
        <v>22594</v>
      </c>
      <c r="I1595" s="518" t="s">
        <v>5431</v>
      </c>
      <c r="J1595" s="518" t="s">
        <v>5503</v>
      </c>
      <c r="K1595" s="519" t="s">
        <v>32582</v>
      </c>
      <c r="L1595" s="518" t="s">
        <v>5433</v>
      </c>
    </row>
    <row r="1596" spans="1:12" ht="15.75">
      <c r="A1596" s="518" t="s">
        <v>6753</v>
      </c>
      <c r="B1596" s="518" t="s">
        <v>6754</v>
      </c>
      <c r="C1596" s="518" t="s">
        <v>22581</v>
      </c>
      <c r="D1596" s="518" t="s">
        <v>22582</v>
      </c>
      <c r="E1596" s="519" t="s">
        <v>144</v>
      </c>
      <c r="F1596" s="518" t="s">
        <v>144</v>
      </c>
      <c r="G1596" s="518" t="s">
        <v>22595</v>
      </c>
      <c r="H1596" s="518" t="s">
        <v>22596</v>
      </c>
      <c r="I1596" s="518" t="s">
        <v>5431</v>
      </c>
      <c r="J1596" s="518" t="s">
        <v>5503</v>
      </c>
      <c r="K1596" s="519" t="s">
        <v>32583</v>
      </c>
      <c r="L1596" s="518" t="s">
        <v>5433</v>
      </c>
    </row>
    <row r="1597" spans="1:12" ht="15.75">
      <c r="A1597" s="518" t="s">
        <v>6753</v>
      </c>
      <c r="B1597" s="518" t="s">
        <v>6754</v>
      </c>
      <c r="C1597" s="518" t="s">
        <v>22581</v>
      </c>
      <c r="D1597" s="518" t="s">
        <v>22582</v>
      </c>
      <c r="E1597" s="519" t="s">
        <v>144</v>
      </c>
      <c r="F1597" s="518" t="s">
        <v>144</v>
      </c>
      <c r="G1597" s="518" t="s">
        <v>22597</v>
      </c>
      <c r="H1597" s="518" t="s">
        <v>22598</v>
      </c>
      <c r="I1597" s="518" t="s">
        <v>5431</v>
      </c>
      <c r="J1597" s="518" t="s">
        <v>5503</v>
      </c>
      <c r="K1597" s="519" t="s">
        <v>32584</v>
      </c>
      <c r="L1597" s="518" t="s">
        <v>5433</v>
      </c>
    </row>
    <row r="1598" spans="1:12" ht="15.75">
      <c r="A1598" s="518" t="s">
        <v>6753</v>
      </c>
      <c r="B1598" s="518" t="s">
        <v>6754</v>
      </c>
      <c r="C1598" s="518" t="s">
        <v>22581</v>
      </c>
      <c r="D1598" s="518" t="s">
        <v>22582</v>
      </c>
      <c r="E1598" s="519" t="s">
        <v>144</v>
      </c>
      <c r="F1598" s="518" t="s">
        <v>144</v>
      </c>
      <c r="G1598" s="518" t="s">
        <v>22599</v>
      </c>
      <c r="H1598" s="518" t="s">
        <v>22600</v>
      </c>
      <c r="I1598" s="518" t="s">
        <v>5431</v>
      </c>
      <c r="J1598" s="518" t="s">
        <v>5503</v>
      </c>
      <c r="K1598" s="519" t="s">
        <v>27400</v>
      </c>
      <c r="L1598" s="518" t="s">
        <v>5433</v>
      </c>
    </row>
    <row r="1599" spans="1:12" ht="15.75">
      <c r="A1599" s="518" t="s">
        <v>6753</v>
      </c>
      <c r="B1599" s="518" t="s">
        <v>6754</v>
      </c>
      <c r="C1599" s="518" t="s">
        <v>22581</v>
      </c>
      <c r="D1599" s="518" t="s">
        <v>22582</v>
      </c>
      <c r="E1599" s="519" t="s">
        <v>144</v>
      </c>
      <c r="F1599" s="518" t="s">
        <v>144</v>
      </c>
      <c r="G1599" s="518" t="s">
        <v>22601</v>
      </c>
      <c r="H1599" s="518" t="s">
        <v>22602</v>
      </c>
      <c r="I1599" s="518" t="s">
        <v>5431</v>
      </c>
      <c r="J1599" s="518" t="s">
        <v>5503</v>
      </c>
      <c r="K1599" s="519" t="s">
        <v>32585</v>
      </c>
      <c r="L1599" s="518" t="s">
        <v>5433</v>
      </c>
    </row>
    <row r="1600" spans="1:12" ht="15.75">
      <c r="A1600" s="518" t="s">
        <v>6753</v>
      </c>
      <c r="B1600" s="518" t="s">
        <v>6754</v>
      </c>
      <c r="C1600" s="518" t="s">
        <v>22581</v>
      </c>
      <c r="D1600" s="518" t="s">
        <v>22582</v>
      </c>
      <c r="E1600" s="519" t="s">
        <v>144</v>
      </c>
      <c r="F1600" s="518" t="s">
        <v>144</v>
      </c>
      <c r="G1600" s="518" t="s">
        <v>22604</v>
      </c>
      <c r="H1600" s="518" t="s">
        <v>22605</v>
      </c>
      <c r="I1600" s="518" t="s">
        <v>5431</v>
      </c>
      <c r="J1600" s="518" t="s">
        <v>5503</v>
      </c>
      <c r="K1600" s="519" t="s">
        <v>32586</v>
      </c>
      <c r="L1600" s="518" t="s">
        <v>5433</v>
      </c>
    </row>
    <row r="1601" spans="1:12" ht="15.75">
      <c r="A1601" s="518" t="s">
        <v>6753</v>
      </c>
      <c r="B1601" s="518" t="s">
        <v>6754</v>
      </c>
      <c r="C1601" s="518" t="s">
        <v>22581</v>
      </c>
      <c r="D1601" s="518" t="s">
        <v>22582</v>
      </c>
      <c r="E1601" s="519" t="s">
        <v>144</v>
      </c>
      <c r="F1601" s="518" t="s">
        <v>144</v>
      </c>
      <c r="G1601" s="518" t="s">
        <v>22606</v>
      </c>
      <c r="H1601" s="518" t="s">
        <v>22607</v>
      </c>
      <c r="I1601" s="518" t="s">
        <v>5431</v>
      </c>
      <c r="J1601" s="518" t="s">
        <v>5503</v>
      </c>
      <c r="K1601" s="519" t="s">
        <v>32587</v>
      </c>
      <c r="L1601" s="518" t="s">
        <v>5433</v>
      </c>
    </row>
    <row r="1602" spans="1:12" ht="15.75">
      <c r="A1602" s="518" t="s">
        <v>6753</v>
      </c>
      <c r="B1602" s="518" t="s">
        <v>6754</v>
      </c>
      <c r="C1602" s="518" t="s">
        <v>22581</v>
      </c>
      <c r="D1602" s="518" t="s">
        <v>22582</v>
      </c>
      <c r="E1602" s="519" t="s">
        <v>144</v>
      </c>
      <c r="F1602" s="518" t="s">
        <v>144</v>
      </c>
      <c r="G1602" s="518" t="s">
        <v>22608</v>
      </c>
      <c r="H1602" s="518" t="s">
        <v>22609</v>
      </c>
      <c r="I1602" s="518" t="s">
        <v>5502</v>
      </c>
      <c r="J1602" s="518" t="s">
        <v>5432</v>
      </c>
      <c r="K1602" s="519" t="s">
        <v>32588</v>
      </c>
      <c r="L1602" s="518" t="s">
        <v>5433</v>
      </c>
    </row>
    <row r="1603" spans="1:12" ht="15.75">
      <c r="A1603" s="518" t="s">
        <v>6753</v>
      </c>
      <c r="B1603" s="518" t="s">
        <v>6754</v>
      </c>
      <c r="C1603" s="518" t="s">
        <v>22581</v>
      </c>
      <c r="D1603" s="518" t="s">
        <v>22582</v>
      </c>
      <c r="E1603" s="519" t="s">
        <v>144</v>
      </c>
      <c r="F1603" s="518" t="s">
        <v>144</v>
      </c>
      <c r="G1603" s="518" t="s">
        <v>22610</v>
      </c>
      <c r="H1603" s="518" t="s">
        <v>22611</v>
      </c>
      <c r="I1603" s="518" t="s">
        <v>5502</v>
      </c>
      <c r="J1603" s="518" t="s">
        <v>5432</v>
      </c>
      <c r="K1603" s="519" t="s">
        <v>32589</v>
      </c>
      <c r="L1603" s="518" t="s">
        <v>5433</v>
      </c>
    </row>
    <row r="1604" spans="1:12" ht="15.75">
      <c r="A1604" s="518" t="s">
        <v>6753</v>
      </c>
      <c r="B1604" s="518" t="s">
        <v>6754</v>
      </c>
      <c r="C1604" s="518" t="s">
        <v>22581</v>
      </c>
      <c r="D1604" s="518" t="s">
        <v>22582</v>
      </c>
      <c r="E1604" s="519" t="s">
        <v>144</v>
      </c>
      <c r="F1604" s="518" t="s">
        <v>144</v>
      </c>
      <c r="G1604" s="518" t="s">
        <v>22612</v>
      </c>
      <c r="H1604" s="518" t="s">
        <v>22613</v>
      </c>
      <c r="I1604" s="518" t="s">
        <v>5502</v>
      </c>
      <c r="J1604" s="518" t="s">
        <v>5432</v>
      </c>
      <c r="K1604" s="519" t="s">
        <v>32590</v>
      </c>
      <c r="L1604" s="518" t="s">
        <v>5433</v>
      </c>
    </row>
    <row r="1605" spans="1:12" ht="15.75">
      <c r="A1605" s="518" t="s">
        <v>6753</v>
      </c>
      <c r="B1605" s="518" t="s">
        <v>6754</v>
      </c>
      <c r="C1605" s="518" t="s">
        <v>22581</v>
      </c>
      <c r="D1605" s="518" t="s">
        <v>22582</v>
      </c>
      <c r="E1605" s="519" t="s">
        <v>144</v>
      </c>
      <c r="F1605" s="518" t="s">
        <v>144</v>
      </c>
      <c r="G1605" s="518" t="s">
        <v>22614</v>
      </c>
      <c r="H1605" s="518" t="s">
        <v>22615</v>
      </c>
      <c r="I1605" s="518" t="s">
        <v>5502</v>
      </c>
      <c r="J1605" s="518" t="s">
        <v>5432</v>
      </c>
      <c r="K1605" s="519" t="s">
        <v>32591</v>
      </c>
      <c r="L1605" s="518" t="s">
        <v>5433</v>
      </c>
    </row>
    <row r="1606" spans="1:12" ht="15.75">
      <c r="A1606" s="518" t="s">
        <v>6753</v>
      </c>
      <c r="B1606" s="518" t="s">
        <v>6754</v>
      </c>
      <c r="C1606" s="518" t="s">
        <v>22581</v>
      </c>
      <c r="D1606" s="518" t="s">
        <v>22582</v>
      </c>
      <c r="E1606" s="519" t="s">
        <v>144</v>
      </c>
      <c r="F1606" s="518" t="s">
        <v>144</v>
      </c>
      <c r="G1606" s="518" t="s">
        <v>22616</v>
      </c>
      <c r="H1606" s="518" t="s">
        <v>22617</v>
      </c>
      <c r="I1606" s="518" t="s">
        <v>5502</v>
      </c>
      <c r="J1606" s="518" t="s">
        <v>5432</v>
      </c>
      <c r="K1606" s="519" t="s">
        <v>32592</v>
      </c>
      <c r="L1606" s="518" t="s">
        <v>5433</v>
      </c>
    </row>
    <row r="1607" spans="1:12" ht="15.75">
      <c r="A1607" s="518" t="s">
        <v>6753</v>
      </c>
      <c r="B1607" s="518" t="s">
        <v>6754</v>
      </c>
      <c r="C1607" s="518" t="s">
        <v>22581</v>
      </c>
      <c r="D1607" s="518" t="s">
        <v>22582</v>
      </c>
      <c r="E1607" s="519" t="s">
        <v>144</v>
      </c>
      <c r="F1607" s="518" t="s">
        <v>144</v>
      </c>
      <c r="G1607" s="518" t="s">
        <v>22618</v>
      </c>
      <c r="H1607" s="518" t="s">
        <v>22619</v>
      </c>
      <c r="I1607" s="518" t="s">
        <v>5502</v>
      </c>
      <c r="J1607" s="518" t="s">
        <v>5432</v>
      </c>
      <c r="K1607" s="519" t="s">
        <v>32593</v>
      </c>
      <c r="L1607" s="518" t="s">
        <v>5433</v>
      </c>
    </row>
    <row r="1608" spans="1:12" ht="15.75">
      <c r="A1608" s="518" t="s">
        <v>6753</v>
      </c>
      <c r="B1608" s="518" t="s">
        <v>6754</v>
      </c>
      <c r="C1608" s="518" t="s">
        <v>6847</v>
      </c>
      <c r="D1608" s="518" t="s">
        <v>22620</v>
      </c>
      <c r="E1608" s="519" t="s">
        <v>144</v>
      </c>
      <c r="F1608" s="518" t="s">
        <v>144</v>
      </c>
      <c r="G1608" s="518" t="s">
        <v>22621</v>
      </c>
      <c r="H1608" s="518" t="s">
        <v>6858</v>
      </c>
      <c r="I1608" s="518" t="s">
        <v>5502</v>
      </c>
      <c r="J1608" s="518" t="s">
        <v>5432</v>
      </c>
      <c r="K1608" s="519" t="s">
        <v>32594</v>
      </c>
      <c r="L1608" s="518" t="s">
        <v>5433</v>
      </c>
    </row>
    <row r="1609" spans="1:12" ht="15.75">
      <c r="A1609" s="518" t="s">
        <v>6753</v>
      </c>
      <c r="B1609" s="518" t="s">
        <v>6754</v>
      </c>
      <c r="C1609" s="518" t="s">
        <v>6847</v>
      </c>
      <c r="D1609" s="518" t="s">
        <v>22620</v>
      </c>
      <c r="E1609" s="519" t="s">
        <v>144</v>
      </c>
      <c r="F1609" s="518" t="s">
        <v>144</v>
      </c>
      <c r="G1609" s="518" t="s">
        <v>22622</v>
      </c>
      <c r="H1609" s="518" t="s">
        <v>22623</v>
      </c>
      <c r="I1609" s="518" t="s">
        <v>5502</v>
      </c>
      <c r="J1609" s="518" t="s">
        <v>5432</v>
      </c>
      <c r="K1609" s="519" t="s">
        <v>32595</v>
      </c>
      <c r="L1609" s="518" t="s">
        <v>5433</v>
      </c>
    </row>
    <row r="1610" spans="1:12" ht="15.75">
      <c r="A1610" s="518" t="s">
        <v>6753</v>
      </c>
      <c r="B1610" s="518" t="s">
        <v>6754</v>
      </c>
      <c r="C1610" s="518" t="s">
        <v>6847</v>
      </c>
      <c r="D1610" s="518" t="s">
        <v>22620</v>
      </c>
      <c r="E1610" s="519" t="s">
        <v>144</v>
      </c>
      <c r="F1610" s="518" t="s">
        <v>144</v>
      </c>
      <c r="G1610" s="518" t="s">
        <v>22624</v>
      </c>
      <c r="H1610" s="518" t="s">
        <v>6860</v>
      </c>
      <c r="I1610" s="518" t="s">
        <v>5502</v>
      </c>
      <c r="J1610" s="518" t="s">
        <v>5432</v>
      </c>
      <c r="K1610" s="519" t="s">
        <v>32596</v>
      </c>
      <c r="L1610" s="518" t="s">
        <v>5433</v>
      </c>
    </row>
    <row r="1611" spans="1:12" ht="15.75">
      <c r="A1611" s="518" t="s">
        <v>6753</v>
      </c>
      <c r="B1611" s="518" t="s">
        <v>6754</v>
      </c>
      <c r="C1611" s="518" t="s">
        <v>6847</v>
      </c>
      <c r="D1611" s="518" t="s">
        <v>22620</v>
      </c>
      <c r="E1611" s="519" t="s">
        <v>144</v>
      </c>
      <c r="F1611" s="518" t="s">
        <v>144</v>
      </c>
      <c r="G1611" s="518" t="s">
        <v>22625</v>
      </c>
      <c r="H1611" s="518" t="s">
        <v>6861</v>
      </c>
      <c r="I1611" s="518" t="s">
        <v>5502</v>
      </c>
      <c r="J1611" s="518" t="s">
        <v>5432</v>
      </c>
      <c r="K1611" s="519" t="s">
        <v>32597</v>
      </c>
      <c r="L1611" s="518" t="s">
        <v>5433</v>
      </c>
    </row>
    <row r="1612" spans="1:12" ht="15.75">
      <c r="A1612" s="518" t="s">
        <v>6753</v>
      </c>
      <c r="B1612" s="518" t="s">
        <v>6754</v>
      </c>
      <c r="C1612" s="518" t="s">
        <v>6847</v>
      </c>
      <c r="D1612" s="518" t="s">
        <v>22620</v>
      </c>
      <c r="E1612" s="519" t="s">
        <v>144</v>
      </c>
      <c r="F1612" s="518" t="s">
        <v>144</v>
      </c>
      <c r="G1612" s="518" t="s">
        <v>22626</v>
      </c>
      <c r="H1612" s="518" t="s">
        <v>6862</v>
      </c>
      <c r="I1612" s="518" t="s">
        <v>5502</v>
      </c>
      <c r="J1612" s="518" t="s">
        <v>5432</v>
      </c>
      <c r="K1612" s="519" t="s">
        <v>32598</v>
      </c>
      <c r="L1612" s="518" t="s">
        <v>5433</v>
      </c>
    </row>
    <row r="1613" spans="1:12" ht="15.75">
      <c r="A1613" s="518" t="s">
        <v>6753</v>
      </c>
      <c r="B1613" s="518" t="s">
        <v>6754</v>
      </c>
      <c r="C1613" s="518" t="s">
        <v>6847</v>
      </c>
      <c r="D1613" s="518" t="s">
        <v>22620</v>
      </c>
      <c r="E1613" s="519" t="s">
        <v>144</v>
      </c>
      <c r="F1613" s="518" t="s">
        <v>144</v>
      </c>
      <c r="G1613" s="518" t="s">
        <v>22627</v>
      </c>
      <c r="H1613" s="518" t="s">
        <v>6863</v>
      </c>
      <c r="I1613" s="518" t="s">
        <v>5502</v>
      </c>
      <c r="J1613" s="518" t="s">
        <v>5432</v>
      </c>
      <c r="K1613" s="519" t="s">
        <v>32599</v>
      </c>
      <c r="L1613" s="518" t="s">
        <v>5433</v>
      </c>
    </row>
    <row r="1614" spans="1:12" ht="15.75">
      <c r="A1614" s="518" t="s">
        <v>6753</v>
      </c>
      <c r="B1614" s="518" t="s">
        <v>6754</v>
      </c>
      <c r="C1614" s="518" t="s">
        <v>6847</v>
      </c>
      <c r="D1614" s="518" t="s">
        <v>22620</v>
      </c>
      <c r="E1614" s="519" t="s">
        <v>144</v>
      </c>
      <c r="F1614" s="518" t="s">
        <v>144</v>
      </c>
      <c r="G1614" s="518" t="s">
        <v>22628</v>
      </c>
      <c r="H1614" s="518" t="s">
        <v>6864</v>
      </c>
      <c r="I1614" s="518" t="s">
        <v>5502</v>
      </c>
      <c r="J1614" s="518" t="s">
        <v>5432</v>
      </c>
      <c r="K1614" s="519" t="s">
        <v>32600</v>
      </c>
      <c r="L1614" s="518" t="s">
        <v>5433</v>
      </c>
    </row>
    <row r="1615" spans="1:12" ht="15.75">
      <c r="A1615" s="518" t="s">
        <v>6753</v>
      </c>
      <c r="B1615" s="518" t="s">
        <v>6754</v>
      </c>
      <c r="C1615" s="518" t="s">
        <v>6847</v>
      </c>
      <c r="D1615" s="518" t="s">
        <v>22620</v>
      </c>
      <c r="E1615" s="519" t="s">
        <v>144</v>
      </c>
      <c r="F1615" s="518" t="s">
        <v>144</v>
      </c>
      <c r="G1615" s="518" t="s">
        <v>22629</v>
      </c>
      <c r="H1615" s="518" t="s">
        <v>6865</v>
      </c>
      <c r="I1615" s="518" t="s">
        <v>5502</v>
      </c>
      <c r="J1615" s="518" t="s">
        <v>5432</v>
      </c>
      <c r="K1615" s="519" t="s">
        <v>32601</v>
      </c>
      <c r="L1615" s="518" t="s">
        <v>5433</v>
      </c>
    </row>
    <row r="1616" spans="1:12" ht="15.75">
      <c r="A1616" s="518" t="s">
        <v>6753</v>
      </c>
      <c r="B1616" s="518" t="s">
        <v>6754</v>
      </c>
      <c r="C1616" s="518" t="s">
        <v>6847</v>
      </c>
      <c r="D1616" s="518" t="s">
        <v>22620</v>
      </c>
      <c r="E1616" s="519" t="s">
        <v>144</v>
      </c>
      <c r="F1616" s="518" t="s">
        <v>144</v>
      </c>
      <c r="G1616" s="518" t="s">
        <v>22630</v>
      </c>
      <c r="H1616" s="518" t="s">
        <v>6866</v>
      </c>
      <c r="I1616" s="518" t="s">
        <v>5502</v>
      </c>
      <c r="J1616" s="518" t="s">
        <v>5432</v>
      </c>
      <c r="K1616" s="519" t="s">
        <v>32602</v>
      </c>
      <c r="L1616" s="518" t="s">
        <v>5433</v>
      </c>
    </row>
    <row r="1617" spans="1:12" ht="15.75">
      <c r="A1617" s="518" t="s">
        <v>6753</v>
      </c>
      <c r="B1617" s="518" t="s">
        <v>6754</v>
      </c>
      <c r="C1617" s="518" t="s">
        <v>6847</v>
      </c>
      <c r="D1617" s="518" t="s">
        <v>22620</v>
      </c>
      <c r="E1617" s="519" t="s">
        <v>144</v>
      </c>
      <c r="F1617" s="518" t="s">
        <v>144</v>
      </c>
      <c r="G1617" s="518" t="s">
        <v>22631</v>
      </c>
      <c r="H1617" s="518" t="s">
        <v>6867</v>
      </c>
      <c r="I1617" s="518" t="s">
        <v>5502</v>
      </c>
      <c r="J1617" s="518" t="s">
        <v>5432</v>
      </c>
      <c r="K1617" s="519" t="s">
        <v>32603</v>
      </c>
      <c r="L1617" s="518" t="s">
        <v>5433</v>
      </c>
    </row>
    <row r="1618" spans="1:12" ht="15.75">
      <c r="A1618" s="518" t="s">
        <v>6753</v>
      </c>
      <c r="B1618" s="518" t="s">
        <v>6754</v>
      </c>
      <c r="C1618" s="518" t="s">
        <v>6847</v>
      </c>
      <c r="D1618" s="518" t="s">
        <v>22620</v>
      </c>
      <c r="E1618" s="519" t="s">
        <v>144</v>
      </c>
      <c r="F1618" s="518" t="s">
        <v>144</v>
      </c>
      <c r="G1618" s="518" t="s">
        <v>22632</v>
      </c>
      <c r="H1618" s="518" t="s">
        <v>6868</v>
      </c>
      <c r="I1618" s="518" t="s">
        <v>5502</v>
      </c>
      <c r="J1618" s="518" t="s">
        <v>5432</v>
      </c>
      <c r="K1618" s="519" t="s">
        <v>32604</v>
      </c>
      <c r="L1618" s="518" t="s">
        <v>5433</v>
      </c>
    </row>
    <row r="1619" spans="1:12" ht="15.75">
      <c r="A1619" s="518" t="s">
        <v>6753</v>
      </c>
      <c r="B1619" s="518" t="s">
        <v>6754</v>
      </c>
      <c r="C1619" s="518" t="s">
        <v>6847</v>
      </c>
      <c r="D1619" s="518" t="s">
        <v>22620</v>
      </c>
      <c r="E1619" s="519" t="s">
        <v>144</v>
      </c>
      <c r="F1619" s="518" t="s">
        <v>144</v>
      </c>
      <c r="G1619" s="518" t="s">
        <v>22633</v>
      </c>
      <c r="H1619" s="518" t="s">
        <v>6869</v>
      </c>
      <c r="I1619" s="518" t="s">
        <v>5502</v>
      </c>
      <c r="J1619" s="518" t="s">
        <v>5432</v>
      </c>
      <c r="K1619" s="519" t="s">
        <v>32605</v>
      </c>
      <c r="L1619" s="518" t="s">
        <v>5433</v>
      </c>
    </row>
    <row r="1620" spans="1:12" ht="15.75">
      <c r="A1620" s="518" t="s">
        <v>6753</v>
      </c>
      <c r="B1620" s="518" t="s">
        <v>6754</v>
      </c>
      <c r="C1620" s="518" t="s">
        <v>6847</v>
      </c>
      <c r="D1620" s="518" t="s">
        <v>22620</v>
      </c>
      <c r="E1620" s="519" t="s">
        <v>144</v>
      </c>
      <c r="F1620" s="518" t="s">
        <v>144</v>
      </c>
      <c r="G1620" s="518" t="s">
        <v>22634</v>
      </c>
      <c r="H1620" s="518" t="s">
        <v>6870</v>
      </c>
      <c r="I1620" s="518" t="s">
        <v>5502</v>
      </c>
      <c r="J1620" s="518" t="s">
        <v>5432</v>
      </c>
      <c r="K1620" s="519" t="s">
        <v>32606</v>
      </c>
      <c r="L1620" s="518" t="s">
        <v>5433</v>
      </c>
    </row>
    <row r="1621" spans="1:12" ht="15.75">
      <c r="A1621" s="518" t="s">
        <v>6753</v>
      </c>
      <c r="B1621" s="518" t="s">
        <v>6754</v>
      </c>
      <c r="C1621" s="518" t="s">
        <v>6847</v>
      </c>
      <c r="D1621" s="518" t="s">
        <v>22620</v>
      </c>
      <c r="E1621" s="519" t="s">
        <v>144</v>
      </c>
      <c r="F1621" s="518" t="s">
        <v>144</v>
      </c>
      <c r="G1621" s="518" t="s">
        <v>22635</v>
      </c>
      <c r="H1621" s="518" t="s">
        <v>6871</v>
      </c>
      <c r="I1621" s="518" t="s">
        <v>5502</v>
      </c>
      <c r="J1621" s="518" t="s">
        <v>5432</v>
      </c>
      <c r="K1621" s="519" t="s">
        <v>32607</v>
      </c>
      <c r="L1621" s="518" t="s">
        <v>5433</v>
      </c>
    </row>
    <row r="1622" spans="1:12" ht="15.75">
      <c r="A1622" s="518" t="s">
        <v>6753</v>
      </c>
      <c r="B1622" s="518" t="s">
        <v>6754</v>
      </c>
      <c r="C1622" s="518" t="s">
        <v>6847</v>
      </c>
      <c r="D1622" s="518" t="s">
        <v>22620</v>
      </c>
      <c r="E1622" s="519" t="s">
        <v>144</v>
      </c>
      <c r="F1622" s="518" t="s">
        <v>144</v>
      </c>
      <c r="G1622" s="518" t="s">
        <v>22636</v>
      </c>
      <c r="H1622" s="518" t="s">
        <v>6872</v>
      </c>
      <c r="I1622" s="518" t="s">
        <v>5502</v>
      </c>
      <c r="J1622" s="518" t="s">
        <v>5432</v>
      </c>
      <c r="K1622" s="519" t="s">
        <v>32608</v>
      </c>
      <c r="L1622" s="518" t="s">
        <v>5433</v>
      </c>
    </row>
    <row r="1623" spans="1:12" ht="15.75">
      <c r="A1623" s="518" t="s">
        <v>6753</v>
      </c>
      <c r="B1623" s="518" t="s">
        <v>6754</v>
      </c>
      <c r="C1623" s="518" t="s">
        <v>6847</v>
      </c>
      <c r="D1623" s="518" t="s">
        <v>22620</v>
      </c>
      <c r="E1623" s="519" t="s">
        <v>144</v>
      </c>
      <c r="F1623" s="518" t="s">
        <v>144</v>
      </c>
      <c r="G1623" s="518" t="s">
        <v>22637</v>
      </c>
      <c r="H1623" s="518" t="s">
        <v>6873</v>
      </c>
      <c r="I1623" s="518" t="s">
        <v>5502</v>
      </c>
      <c r="J1623" s="518" t="s">
        <v>5432</v>
      </c>
      <c r="K1623" s="519" t="s">
        <v>32609</v>
      </c>
      <c r="L1623" s="518" t="s">
        <v>5433</v>
      </c>
    </row>
    <row r="1624" spans="1:12" ht="15.75">
      <c r="A1624" s="518" t="s">
        <v>6753</v>
      </c>
      <c r="B1624" s="518" t="s">
        <v>6754</v>
      </c>
      <c r="C1624" s="518" t="s">
        <v>6847</v>
      </c>
      <c r="D1624" s="518" t="s">
        <v>22620</v>
      </c>
      <c r="E1624" s="519" t="s">
        <v>144</v>
      </c>
      <c r="F1624" s="518" t="s">
        <v>144</v>
      </c>
      <c r="G1624" s="518" t="s">
        <v>22638</v>
      </c>
      <c r="H1624" s="518" t="s">
        <v>22639</v>
      </c>
      <c r="I1624" s="518" t="s">
        <v>5502</v>
      </c>
      <c r="J1624" s="518" t="s">
        <v>5432</v>
      </c>
      <c r="K1624" s="519" t="s">
        <v>32610</v>
      </c>
      <c r="L1624" s="518" t="s">
        <v>5433</v>
      </c>
    </row>
    <row r="1625" spans="1:12" ht="15.75">
      <c r="A1625" s="518" t="s">
        <v>6753</v>
      </c>
      <c r="B1625" s="518" t="s">
        <v>6754</v>
      </c>
      <c r="C1625" s="518" t="s">
        <v>6847</v>
      </c>
      <c r="D1625" s="518" t="s">
        <v>22620</v>
      </c>
      <c r="E1625" s="519" t="s">
        <v>144</v>
      </c>
      <c r="F1625" s="518" t="s">
        <v>144</v>
      </c>
      <c r="G1625" s="518" t="s">
        <v>22640</v>
      </c>
      <c r="H1625" s="518" t="s">
        <v>22641</v>
      </c>
      <c r="I1625" s="518" t="s">
        <v>5502</v>
      </c>
      <c r="J1625" s="518" t="s">
        <v>5432</v>
      </c>
      <c r="K1625" s="519" t="s">
        <v>32611</v>
      </c>
      <c r="L1625" s="518" t="s">
        <v>5433</v>
      </c>
    </row>
    <row r="1626" spans="1:12" ht="15.75">
      <c r="A1626" s="518" t="s">
        <v>6753</v>
      </c>
      <c r="B1626" s="518" t="s">
        <v>6754</v>
      </c>
      <c r="C1626" s="518" t="s">
        <v>6847</v>
      </c>
      <c r="D1626" s="518" t="s">
        <v>22620</v>
      </c>
      <c r="E1626" s="519" t="s">
        <v>144</v>
      </c>
      <c r="F1626" s="518" t="s">
        <v>144</v>
      </c>
      <c r="G1626" s="518" t="s">
        <v>22642</v>
      </c>
      <c r="H1626" s="518" t="s">
        <v>22643</v>
      </c>
      <c r="I1626" s="518" t="s">
        <v>5502</v>
      </c>
      <c r="J1626" s="518" t="s">
        <v>5432</v>
      </c>
      <c r="K1626" s="519" t="s">
        <v>32612</v>
      </c>
      <c r="L1626" s="518" t="s">
        <v>5433</v>
      </c>
    </row>
    <row r="1627" spans="1:12" ht="15.75">
      <c r="A1627" s="518" t="s">
        <v>6753</v>
      </c>
      <c r="B1627" s="518" t="s">
        <v>6754</v>
      </c>
      <c r="C1627" s="518" t="s">
        <v>6847</v>
      </c>
      <c r="D1627" s="518" t="s">
        <v>22620</v>
      </c>
      <c r="E1627" s="519" t="s">
        <v>144</v>
      </c>
      <c r="F1627" s="518" t="s">
        <v>144</v>
      </c>
      <c r="G1627" s="518" t="s">
        <v>22644</v>
      </c>
      <c r="H1627" s="518" t="s">
        <v>22645</v>
      </c>
      <c r="I1627" s="518" t="s">
        <v>5502</v>
      </c>
      <c r="J1627" s="518" t="s">
        <v>5432</v>
      </c>
      <c r="K1627" s="519" t="s">
        <v>32613</v>
      </c>
      <c r="L1627" s="518" t="s">
        <v>5433</v>
      </c>
    </row>
    <row r="1628" spans="1:12" ht="15.75">
      <c r="A1628" s="518" t="s">
        <v>6753</v>
      </c>
      <c r="B1628" s="518" t="s">
        <v>6754</v>
      </c>
      <c r="C1628" s="518" t="s">
        <v>6847</v>
      </c>
      <c r="D1628" s="518" t="s">
        <v>22620</v>
      </c>
      <c r="E1628" s="519" t="s">
        <v>144</v>
      </c>
      <c r="F1628" s="518" t="s">
        <v>144</v>
      </c>
      <c r="G1628" s="518" t="s">
        <v>22646</v>
      </c>
      <c r="H1628" s="518" t="s">
        <v>22647</v>
      </c>
      <c r="I1628" s="518" t="s">
        <v>5502</v>
      </c>
      <c r="J1628" s="518" t="s">
        <v>5432</v>
      </c>
      <c r="K1628" s="519" t="s">
        <v>32614</v>
      </c>
      <c r="L1628" s="518" t="s">
        <v>5433</v>
      </c>
    </row>
    <row r="1629" spans="1:12" ht="15.75">
      <c r="A1629" s="518" t="s">
        <v>6753</v>
      </c>
      <c r="B1629" s="518" t="s">
        <v>6754</v>
      </c>
      <c r="C1629" s="518" t="s">
        <v>6847</v>
      </c>
      <c r="D1629" s="518" t="s">
        <v>22620</v>
      </c>
      <c r="E1629" s="519" t="s">
        <v>144</v>
      </c>
      <c r="F1629" s="518" t="s">
        <v>144</v>
      </c>
      <c r="G1629" s="518" t="s">
        <v>22648</v>
      </c>
      <c r="H1629" s="518" t="s">
        <v>22649</v>
      </c>
      <c r="I1629" s="518" t="s">
        <v>5502</v>
      </c>
      <c r="J1629" s="518" t="s">
        <v>5432</v>
      </c>
      <c r="K1629" s="519" t="s">
        <v>32615</v>
      </c>
      <c r="L1629" s="518" t="s">
        <v>5433</v>
      </c>
    </row>
    <row r="1630" spans="1:12" ht="15.75">
      <c r="A1630" s="518" t="s">
        <v>6753</v>
      </c>
      <c r="B1630" s="518" t="s">
        <v>6754</v>
      </c>
      <c r="C1630" s="518" t="s">
        <v>6847</v>
      </c>
      <c r="D1630" s="518" t="s">
        <v>22620</v>
      </c>
      <c r="E1630" s="519" t="s">
        <v>144</v>
      </c>
      <c r="F1630" s="518" t="s">
        <v>144</v>
      </c>
      <c r="G1630" s="518" t="s">
        <v>22650</v>
      </c>
      <c r="H1630" s="518" t="s">
        <v>6880</v>
      </c>
      <c r="I1630" s="518" t="s">
        <v>5431</v>
      </c>
      <c r="J1630" s="518" t="s">
        <v>5503</v>
      </c>
      <c r="K1630" s="519" t="s">
        <v>32616</v>
      </c>
      <c r="L1630" s="518" t="s">
        <v>5433</v>
      </c>
    </row>
    <row r="1631" spans="1:12" ht="15.75">
      <c r="A1631" s="518" t="s">
        <v>6753</v>
      </c>
      <c r="B1631" s="518" t="s">
        <v>6754</v>
      </c>
      <c r="C1631" s="518" t="s">
        <v>6847</v>
      </c>
      <c r="D1631" s="518" t="s">
        <v>22620</v>
      </c>
      <c r="E1631" s="519" t="s">
        <v>144</v>
      </c>
      <c r="F1631" s="518" t="s">
        <v>144</v>
      </c>
      <c r="G1631" s="518" t="s">
        <v>22651</v>
      </c>
      <c r="H1631" s="518" t="s">
        <v>6881</v>
      </c>
      <c r="I1631" s="518" t="s">
        <v>5431</v>
      </c>
      <c r="J1631" s="518" t="s">
        <v>5432</v>
      </c>
      <c r="K1631" s="519" t="s">
        <v>32617</v>
      </c>
      <c r="L1631" s="518" t="s">
        <v>5433</v>
      </c>
    </row>
    <row r="1632" spans="1:12" ht="15.75">
      <c r="A1632" s="518" t="s">
        <v>6753</v>
      </c>
      <c r="B1632" s="518" t="s">
        <v>6754</v>
      </c>
      <c r="C1632" s="518" t="s">
        <v>6847</v>
      </c>
      <c r="D1632" s="518" t="s">
        <v>22620</v>
      </c>
      <c r="E1632" s="519" t="s">
        <v>144</v>
      </c>
      <c r="F1632" s="518" t="s">
        <v>144</v>
      </c>
      <c r="G1632" s="518" t="s">
        <v>22652</v>
      </c>
      <c r="H1632" s="518" t="s">
        <v>6882</v>
      </c>
      <c r="I1632" s="518" t="s">
        <v>5431</v>
      </c>
      <c r="J1632" s="518" t="s">
        <v>5503</v>
      </c>
      <c r="K1632" s="519" t="s">
        <v>32618</v>
      </c>
      <c r="L1632" s="518" t="s">
        <v>5433</v>
      </c>
    </row>
    <row r="1633" spans="1:12" ht="15.75">
      <c r="A1633" s="518" t="s">
        <v>6753</v>
      </c>
      <c r="B1633" s="518" t="s">
        <v>6754</v>
      </c>
      <c r="C1633" s="518" t="s">
        <v>6847</v>
      </c>
      <c r="D1633" s="518" t="s">
        <v>22620</v>
      </c>
      <c r="E1633" s="519" t="s">
        <v>144</v>
      </c>
      <c r="F1633" s="518" t="s">
        <v>144</v>
      </c>
      <c r="G1633" s="518" t="s">
        <v>22653</v>
      </c>
      <c r="H1633" s="518" t="s">
        <v>6883</v>
      </c>
      <c r="I1633" s="518" t="s">
        <v>5431</v>
      </c>
      <c r="J1633" s="518" t="s">
        <v>5432</v>
      </c>
      <c r="K1633" s="519" t="s">
        <v>32619</v>
      </c>
      <c r="L1633" s="518" t="s">
        <v>5433</v>
      </c>
    </row>
    <row r="1634" spans="1:12" ht="15.75">
      <c r="A1634" s="518" t="s">
        <v>6753</v>
      </c>
      <c r="B1634" s="518" t="s">
        <v>6754</v>
      </c>
      <c r="C1634" s="518" t="s">
        <v>6847</v>
      </c>
      <c r="D1634" s="518" t="s">
        <v>22620</v>
      </c>
      <c r="E1634" s="519" t="s">
        <v>144</v>
      </c>
      <c r="F1634" s="518" t="s">
        <v>144</v>
      </c>
      <c r="G1634" s="518" t="s">
        <v>22654</v>
      </c>
      <c r="H1634" s="518" t="s">
        <v>22655</v>
      </c>
      <c r="I1634" s="518" t="s">
        <v>5502</v>
      </c>
      <c r="J1634" s="518" t="s">
        <v>5432</v>
      </c>
      <c r="K1634" s="519" t="s">
        <v>32620</v>
      </c>
      <c r="L1634" s="518" t="s">
        <v>5433</v>
      </c>
    </row>
    <row r="1635" spans="1:12" ht="15.75">
      <c r="A1635" s="518" t="s">
        <v>6753</v>
      </c>
      <c r="B1635" s="518" t="s">
        <v>6754</v>
      </c>
      <c r="C1635" s="518" t="s">
        <v>6847</v>
      </c>
      <c r="D1635" s="518" t="s">
        <v>22620</v>
      </c>
      <c r="E1635" s="519" t="s">
        <v>144</v>
      </c>
      <c r="F1635" s="518" t="s">
        <v>144</v>
      </c>
      <c r="G1635" s="518" t="s">
        <v>22656</v>
      </c>
      <c r="H1635" s="518" t="s">
        <v>6885</v>
      </c>
      <c r="I1635" s="518" t="s">
        <v>5431</v>
      </c>
      <c r="J1635" s="518" t="s">
        <v>5503</v>
      </c>
      <c r="K1635" s="519" t="s">
        <v>32621</v>
      </c>
      <c r="L1635" s="518" t="s">
        <v>5433</v>
      </c>
    </row>
    <row r="1636" spans="1:12" ht="15.75">
      <c r="A1636" s="518" t="s">
        <v>6753</v>
      </c>
      <c r="B1636" s="518" t="s">
        <v>6754</v>
      </c>
      <c r="C1636" s="518" t="s">
        <v>6847</v>
      </c>
      <c r="D1636" s="518" t="s">
        <v>22620</v>
      </c>
      <c r="E1636" s="519" t="s">
        <v>144</v>
      </c>
      <c r="F1636" s="518" t="s">
        <v>144</v>
      </c>
      <c r="G1636" s="518" t="s">
        <v>22657</v>
      </c>
      <c r="H1636" s="518" t="s">
        <v>6886</v>
      </c>
      <c r="I1636" s="518" t="s">
        <v>5431</v>
      </c>
      <c r="J1636" s="518" t="s">
        <v>5432</v>
      </c>
      <c r="K1636" s="519" t="s">
        <v>32622</v>
      </c>
      <c r="L1636" s="518" t="s">
        <v>5433</v>
      </c>
    </row>
    <row r="1637" spans="1:12" ht="15.75">
      <c r="A1637" s="518" t="s">
        <v>6753</v>
      </c>
      <c r="B1637" s="518" t="s">
        <v>6754</v>
      </c>
      <c r="C1637" s="518" t="s">
        <v>6847</v>
      </c>
      <c r="D1637" s="518" t="s">
        <v>22620</v>
      </c>
      <c r="E1637" s="519" t="s">
        <v>144</v>
      </c>
      <c r="F1637" s="518" t="s">
        <v>144</v>
      </c>
      <c r="G1637" s="518" t="s">
        <v>22658</v>
      </c>
      <c r="H1637" s="518" t="s">
        <v>22659</v>
      </c>
      <c r="I1637" s="518" t="s">
        <v>5502</v>
      </c>
      <c r="J1637" s="518" t="s">
        <v>5432</v>
      </c>
      <c r="K1637" s="519" t="s">
        <v>32623</v>
      </c>
      <c r="L1637" s="518" t="s">
        <v>5433</v>
      </c>
    </row>
    <row r="1638" spans="1:12" ht="15.75">
      <c r="A1638" s="518" t="s">
        <v>6753</v>
      </c>
      <c r="B1638" s="518" t="s">
        <v>6754</v>
      </c>
      <c r="C1638" s="518" t="s">
        <v>6847</v>
      </c>
      <c r="D1638" s="518" t="s">
        <v>22620</v>
      </c>
      <c r="E1638" s="519" t="s">
        <v>144</v>
      </c>
      <c r="F1638" s="518" t="s">
        <v>144</v>
      </c>
      <c r="G1638" s="518" t="s">
        <v>22660</v>
      </c>
      <c r="H1638" s="518" t="s">
        <v>6888</v>
      </c>
      <c r="I1638" s="518" t="s">
        <v>5431</v>
      </c>
      <c r="J1638" s="518" t="s">
        <v>5503</v>
      </c>
      <c r="K1638" s="519" t="s">
        <v>32624</v>
      </c>
      <c r="L1638" s="518" t="s">
        <v>5433</v>
      </c>
    </row>
    <row r="1639" spans="1:12" ht="15.75">
      <c r="A1639" s="518" t="s">
        <v>6753</v>
      </c>
      <c r="B1639" s="518" t="s">
        <v>6754</v>
      </c>
      <c r="C1639" s="518" t="s">
        <v>6847</v>
      </c>
      <c r="D1639" s="518" t="s">
        <v>22620</v>
      </c>
      <c r="E1639" s="519" t="s">
        <v>144</v>
      </c>
      <c r="F1639" s="518" t="s">
        <v>144</v>
      </c>
      <c r="G1639" s="518" t="s">
        <v>22661</v>
      </c>
      <c r="H1639" s="518" t="s">
        <v>22662</v>
      </c>
      <c r="I1639" s="518" t="s">
        <v>5502</v>
      </c>
      <c r="J1639" s="518" t="s">
        <v>5432</v>
      </c>
      <c r="K1639" s="519" t="s">
        <v>32625</v>
      </c>
      <c r="L1639" s="518" t="s">
        <v>5433</v>
      </c>
    </row>
    <row r="1640" spans="1:12" ht="15.75">
      <c r="A1640" s="518" t="s">
        <v>6753</v>
      </c>
      <c r="B1640" s="518" t="s">
        <v>6754</v>
      </c>
      <c r="C1640" s="518" t="s">
        <v>6847</v>
      </c>
      <c r="D1640" s="518" t="s">
        <v>22620</v>
      </c>
      <c r="E1640" s="519" t="s">
        <v>144</v>
      </c>
      <c r="F1640" s="518" t="s">
        <v>144</v>
      </c>
      <c r="G1640" s="518" t="s">
        <v>22663</v>
      </c>
      <c r="H1640" s="518" t="s">
        <v>6890</v>
      </c>
      <c r="I1640" s="518" t="s">
        <v>5431</v>
      </c>
      <c r="J1640" s="518" t="s">
        <v>5503</v>
      </c>
      <c r="K1640" s="519" t="s">
        <v>32626</v>
      </c>
      <c r="L1640" s="518" t="s">
        <v>5433</v>
      </c>
    </row>
    <row r="1641" spans="1:12" ht="15.75">
      <c r="A1641" s="518" t="s">
        <v>6753</v>
      </c>
      <c r="B1641" s="518" t="s">
        <v>6754</v>
      </c>
      <c r="C1641" s="518" t="s">
        <v>6847</v>
      </c>
      <c r="D1641" s="518" t="s">
        <v>22620</v>
      </c>
      <c r="E1641" s="519" t="s">
        <v>144</v>
      </c>
      <c r="F1641" s="518" t="s">
        <v>144</v>
      </c>
      <c r="G1641" s="518" t="s">
        <v>22664</v>
      </c>
      <c r="H1641" s="518" t="s">
        <v>22665</v>
      </c>
      <c r="I1641" s="518" t="s">
        <v>5502</v>
      </c>
      <c r="J1641" s="518" t="s">
        <v>5432</v>
      </c>
      <c r="K1641" s="519" t="s">
        <v>32627</v>
      </c>
      <c r="L1641" s="518" t="s">
        <v>5433</v>
      </c>
    </row>
    <row r="1642" spans="1:12" ht="15.75">
      <c r="A1642" s="518" t="s">
        <v>6753</v>
      </c>
      <c r="B1642" s="518" t="s">
        <v>6754</v>
      </c>
      <c r="C1642" s="518" t="s">
        <v>6847</v>
      </c>
      <c r="D1642" s="518" t="s">
        <v>22620</v>
      </c>
      <c r="E1642" s="519" t="s">
        <v>144</v>
      </c>
      <c r="F1642" s="518" t="s">
        <v>144</v>
      </c>
      <c r="G1642" s="518" t="s">
        <v>22666</v>
      </c>
      <c r="H1642" s="518" t="s">
        <v>6892</v>
      </c>
      <c r="I1642" s="518" t="s">
        <v>5431</v>
      </c>
      <c r="J1642" s="518" t="s">
        <v>5503</v>
      </c>
      <c r="K1642" s="519" t="s">
        <v>32628</v>
      </c>
      <c r="L1642" s="518" t="s">
        <v>5433</v>
      </c>
    </row>
    <row r="1643" spans="1:12" ht="15.75">
      <c r="A1643" s="518" t="s">
        <v>6753</v>
      </c>
      <c r="B1643" s="518" t="s">
        <v>6754</v>
      </c>
      <c r="C1643" s="518" t="s">
        <v>6847</v>
      </c>
      <c r="D1643" s="518" t="s">
        <v>22620</v>
      </c>
      <c r="E1643" s="519" t="s">
        <v>144</v>
      </c>
      <c r="F1643" s="518" t="s">
        <v>144</v>
      </c>
      <c r="G1643" s="518" t="s">
        <v>22667</v>
      </c>
      <c r="H1643" s="518" t="s">
        <v>6893</v>
      </c>
      <c r="I1643" s="518" t="s">
        <v>5431</v>
      </c>
      <c r="J1643" s="518" t="s">
        <v>5503</v>
      </c>
      <c r="K1643" s="519" t="s">
        <v>32629</v>
      </c>
      <c r="L1643" s="518" t="s">
        <v>5433</v>
      </c>
    </row>
    <row r="1644" spans="1:12" ht="15.75">
      <c r="A1644" s="518" t="s">
        <v>6753</v>
      </c>
      <c r="B1644" s="518" t="s">
        <v>6754</v>
      </c>
      <c r="C1644" s="518" t="s">
        <v>6847</v>
      </c>
      <c r="D1644" s="518" t="s">
        <v>22620</v>
      </c>
      <c r="E1644" s="519" t="s">
        <v>144</v>
      </c>
      <c r="F1644" s="518" t="s">
        <v>144</v>
      </c>
      <c r="G1644" s="518" t="s">
        <v>22668</v>
      </c>
      <c r="H1644" s="518" t="s">
        <v>6894</v>
      </c>
      <c r="I1644" s="518" t="s">
        <v>5431</v>
      </c>
      <c r="J1644" s="518" t="s">
        <v>5503</v>
      </c>
      <c r="K1644" s="519" t="s">
        <v>32630</v>
      </c>
      <c r="L1644" s="518" t="s">
        <v>5433</v>
      </c>
    </row>
    <row r="1645" spans="1:12" ht="15.75">
      <c r="A1645" s="518" t="s">
        <v>6753</v>
      </c>
      <c r="B1645" s="518" t="s">
        <v>6754</v>
      </c>
      <c r="C1645" s="518" t="s">
        <v>6847</v>
      </c>
      <c r="D1645" s="518" t="s">
        <v>22620</v>
      </c>
      <c r="E1645" s="519" t="s">
        <v>144</v>
      </c>
      <c r="F1645" s="518" t="s">
        <v>144</v>
      </c>
      <c r="G1645" s="518" t="s">
        <v>22669</v>
      </c>
      <c r="H1645" s="518" t="s">
        <v>22670</v>
      </c>
      <c r="I1645" s="518" t="s">
        <v>5502</v>
      </c>
      <c r="J1645" s="518" t="s">
        <v>5432</v>
      </c>
      <c r="K1645" s="519" t="s">
        <v>32631</v>
      </c>
      <c r="L1645" s="518" t="s">
        <v>5433</v>
      </c>
    </row>
    <row r="1646" spans="1:12" ht="15.75">
      <c r="A1646" s="518" t="s">
        <v>6753</v>
      </c>
      <c r="B1646" s="518" t="s">
        <v>6754</v>
      </c>
      <c r="C1646" s="518" t="s">
        <v>6847</v>
      </c>
      <c r="D1646" s="518" t="s">
        <v>22620</v>
      </c>
      <c r="E1646" s="519" t="s">
        <v>144</v>
      </c>
      <c r="F1646" s="518" t="s">
        <v>144</v>
      </c>
      <c r="G1646" s="518" t="s">
        <v>22671</v>
      </c>
      <c r="H1646" s="518" t="s">
        <v>6896</v>
      </c>
      <c r="I1646" s="518" t="s">
        <v>5431</v>
      </c>
      <c r="J1646" s="518" t="s">
        <v>5503</v>
      </c>
      <c r="K1646" s="519" t="s">
        <v>32632</v>
      </c>
      <c r="L1646" s="518" t="s">
        <v>5433</v>
      </c>
    </row>
    <row r="1647" spans="1:12" ht="15.75">
      <c r="A1647" s="518" t="s">
        <v>6753</v>
      </c>
      <c r="B1647" s="518" t="s">
        <v>6754</v>
      </c>
      <c r="C1647" s="518" t="s">
        <v>6847</v>
      </c>
      <c r="D1647" s="518" t="s">
        <v>22620</v>
      </c>
      <c r="E1647" s="519" t="s">
        <v>144</v>
      </c>
      <c r="F1647" s="518" t="s">
        <v>144</v>
      </c>
      <c r="G1647" s="518" t="s">
        <v>22672</v>
      </c>
      <c r="H1647" s="518" t="s">
        <v>6897</v>
      </c>
      <c r="I1647" s="518" t="s">
        <v>5431</v>
      </c>
      <c r="J1647" s="518" t="s">
        <v>5503</v>
      </c>
      <c r="K1647" s="519" t="s">
        <v>32633</v>
      </c>
      <c r="L1647" s="518" t="s">
        <v>5433</v>
      </c>
    </row>
    <row r="1648" spans="1:12" ht="15.75">
      <c r="A1648" s="518" t="s">
        <v>6753</v>
      </c>
      <c r="B1648" s="518" t="s">
        <v>6754</v>
      </c>
      <c r="C1648" s="518" t="s">
        <v>6847</v>
      </c>
      <c r="D1648" s="518" t="s">
        <v>22620</v>
      </c>
      <c r="E1648" s="519" t="s">
        <v>144</v>
      </c>
      <c r="F1648" s="518" t="s">
        <v>144</v>
      </c>
      <c r="G1648" s="518" t="s">
        <v>22673</v>
      </c>
      <c r="H1648" s="518" t="s">
        <v>22674</v>
      </c>
      <c r="I1648" s="518" t="s">
        <v>5502</v>
      </c>
      <c r="J1648" s="518" t="s">
        <v>5432</v>
      </c>
      <c r="K1648" s="519" t="s">
        <v>32634</v>
      </c>
      <c r="L1648" s="518" t="s">
        <v>5433</v>
      </c>
    </row>
    <row r="1649" spans="1:12" ht="15.75">
      <c r="A1649" s="518" t="s">
        <v>6753</v>
      </c>
      <c r="B1649" s="518" t="s">
        <v>6754</v>
      </c>
      <c r="C1649" s="518" t="s">
        <v>6847</v>
      </c>
      <c r="D1649" s="518" t="s">
        <v>22620</v>
      </c>
      <c r="E1649" s="519" t="s">
        <v>144</v>
      </c>
      <c r="F1649" s="518" t="s">
        <v>144</v>
      </c>
      <c r="G1649" s="518" t="s">
        <v>22675</v>
      </c>
      <c r="H1649" s="518" t="s">
        <v>6899</v>
      </c>
      <c r="I1649" s="518" t="s">
        <v>5431</v>
      </c>
      <c r="J1649" s="518" t="s">
        <v>5503</v>
      </c>
      <c r="K1649" s="519" t="s">
        <v>32635</v>
      </c>
      <c r="L1649" s="518" t="s">
        <v>5433</v>
      </c>
    </row>
    <row r="1650" spans="1:12" ht="15.75">
      <c r="A1650" s="518" t="s">
        <v>6753</v>
      </c>
      <c r="B1650" s="518" t="s">
        <v>6754</v>
      </c>
      <c r="C1650" s="518" t="s">
        <v>6847</v>
      </c>
      <c r="D1650" s="518" t="s">
        <v>22620</v>
      </c>
      <c r="E1650" s="519" t="s">
        <v>144</v>
      </c>
      <c r="F1650" s="518" t="s">
        <v>144</v>
      </c>
      <c r="G1650" s="518" t="s">
        <v>22676</v>
      </c>
      <c r="H1650" s="518" t="s">
        <v>22677</v>
      </c>
      <c r="I1650" s="518" t="s">
        <v>5502</v>
      </c>
      <c r="J1650" s="518" t="s">
        <v>5432</v>
      </c>
      <c r="K1650" s="519" t="s">
        <v>32636</v>
      </c>
      <c r="L1650" s="518" t="s">
        <v>5433</v>
      </c>
    </row>
    <row r="1651" spans="1:12" ht="15.75">
      <c r="A1651" s="518" t="s">
        <v>6753</v>
      </c>
      <c r="B1651" s="518" t="s">
        <v>6754</v>
      </c>
      <c r="C1651" s="518" t="s">
        <v>6847</v>
      </c>
      <c r="D1651" s="518" t="s">
        <v>22620</v>
      </c>
      <c r="E1651" s="519" t="s">
        <v>144</v>
      </c>
      <c r="F1651" s="518" t="s">
        <v>144</v>
      </c>
      <c r="G1651" s="518" t="s">
        <v>22678</v>
      </c>
      <c r="H1651" s="518" t="s">
        <v>6901</v>
      </c>
      <c r="I1651" s="518" t="s">
        <v>5431</v>
      </c>
      <c r="J1651" s="518" t="s">
        <v>5503</v>
      </c>
      <c r="K1651" s="519" t="s">
        <v>32629</v>
      </c>
      <c r="L1651" s="518" t="s">
        <v>5433</v>
      </c>
    </row>
    <row r="1652" spans="1:12" ht="15.75">
      <c r="A1652" s="518" t="s">
        <v>6753</v>
      </c>
      <c r="B1652" s="518" t="s">
        <v>6754</v>
      </c>
      <c r="C1652" s="518" t="s">
        <v>6847</v>
      </c>
      <c r="D1652" s="518" t="s">
        <v>22620</v>
      </c>
      <c r="E1652" s="519" t="s">
        <v>144</v>
      </c>
      <c r="F1652" s="518" t="s">
        <v>144</v>
      </c>
      <c r="G1652" s="518" t="s">
        <v>22679</v>
      </c>
      <c r="H1652" s="518" t="s">
        <v>22680</v>
      </c>
      <c r="I1652" s="518" t="s">
        <v>5502</v>
      </c>
      <c r="J1652" s="518" t="s">
        <v>5432</v>
      </c>
      <c r="K1652" s="519" t="s">
        <v>32637</v>
      </c>
      <c r="L1652" s="518" t="s">
        <v>5433</v>
      </c>
    </row>
    <row r="1653" spans="1:12" ht="15.75">
      <c r="A1653" s="518" t="s">
        <v>6753</v>
      </c>
      <c r="B1653" s="518" t="s">
        <v>6754</v>
      </c>
      <c r="C1653" s="518" t="s">
        <v>6847</v>
      </c>
      <c r="D1653" s="518" t="s">
        <v>22620</v>
      </c>
      <c r="E1653" s="519" t="s">
        <v>144</v>
      </c>
      <c r="F1653" s="518" t="s">
        <v>144</v>
      </c>
      <c r="G1653" s="518" t="s">
        <v>22681</v>
      </c>
      <c r="H1653" s="518" t="s">
        <v>6903</v>
      </c>
      <c r="I1653" s="518" t="s">
        <v>5431</v>
      </c>
      <c r="J1653" s="518" t="s">
        <v>5503</v>
      </c>
      <c r="K1653" s="519" t="s">
        <v>32630</v>
      </c>
      <c r="L1653" s="518" t="s">
        <v>5433</v>
      </c>
    </row>
    <row r="1654" spans="1:12" ht="15.75">
      <c r="A1654" s="518" t="s">
        <v>6753</v>
      </c>
      <c r="B1654" s="518" t="s">
        <v>6754</v>
      </c>
      <c r="C1654" s="518" t="s">
        <v>6847</v>
      </c>
      <c r="D1654" s="518" t="s">
        <v>22620</v>
      </c>
      <c r="E1654" s="519" t="s">
        <v>144</v>
      </c>
      <c r="F1654" s="518" t="s">
        <v>144</v>
      </c>
      <c r="G1654" s="518" t="s">
        <v>22682</v>
      </c>
      <c r="H1654" s="518" t="s">
        <v>22683</v>
      </c>
      <c r="I1654" s="518" t="s">
        <v>5502</v>
      </c>
      <c r="J1654" s="518" t="s">
        <v>5432</v>
      </c>
      <c r="K1654" s="519" t="s">
        <v>32638</v>
      </c>
      <c r="L1654" s="518" t="s">
        <v>5433</v>
      </c>
    </row>
    <row r="1655" spans="1:12" ht="15.75">
      <c r="A1655" s="518" t="s">
        <v>6753</v>
      </c>
      <c r="B1655" s="518" t="s">
        <v>6754</v>
      </c>
      <c r="C1655" s="518" t="s">
        <v>6847</v>
      </c>
      <c r="D1655" s="518" t="s">
        <v>22620</v>
      </c>
      <c r="E1655" s="519" t="s">
        <v>144</v>
      </c>
      <c r="F1655" s="518" t="s">
        <v>144</v>
      </c>
      <c r="G1655" s="518" t="s">
        <v>22684</v>
      </c>
      <c r="H1655" s="518" t="s">
        <v>6905</v>
      </c>
      <c r="I1655" s="518" t="s">
        <v>5431</v>
      </c>
      <c r="J1655" s="518" t="s">
        <v>5503</v>
      </c>
      <c r="K1655" s="519" t="s">
        <v>32632</v>
      </c>
      <c r="L1655" s="518" t="s">
        <v>5433</v>
      </c>
    </row>
    <row r="1656" spans="1:12" ht="15.75">
      <c r="A1656" s="518" t="s">
        <v>6753</v>
      </c>
      <c r="B1656" s="518" t="s">
        <v>6754</v>
      </c>
      <c r="C1656" s="518" t="s">
        <v>6847</v>
      </c>
      <c r="D1656" s="518" t="s">
        <v>22620</v>
      </c>
      <c r="E1656" s="519" t="s">
        <v>144</v>
      </c>
      <c r="F1656" s="518" t="s">
        <v>144</v>
      </c>
      <c r="G1656" s="518" t="s">
        <v>22685</v>
      </c>
      <c r="H1656" s="518" t="s">
        <v>22686</v>
      </c>
      <c r="I1656" s="518" t="s">
        <v>5502</v>
      </c>
      <c r="J1656" s="518" t="s">
        <v>5432</v>
      </c>
      <c r="K1656" s="519" t="s">
        <v>32639</v>
      </c>
      <c r="L1656" s="518" t="s">
        <v>5433</v>
      </c>
    </row>
    <row r="1657" spans="1:12" ht="15.75">
      <c r="A1657" s="518" t="s">
        <v>6753</v>
      </c>
      <c r="B1657" s="518" t="s">
        <v>6754</v>
      </c>
      <c r="C1657" s="518" t="s">
        <v>6847</v>
      </c>
      <c r="D1657" s="518" t="s">
        <v>22620</v>
      </c>
      <c r="E1657" s="519" t="s">
        <v>144</v>
      </c>
      <c r="F1657" s="518" t="s">
        <v>144</v>
      </c>
      <c r="G1657" s="518" t="s">
        <v>22687</v>
      </c>
      <c r="H1657" s="518" t="s">
        <v>6907</v>
      </c>
      <c r="I1657" s="518" t="s">
        <v>5431</v>
      </c>
      <c r="J1657" s="518" t="s">
        <v>5503</v>
      </c>
      <c r="K1657" s="519" t="s">
        <v>32633</v>
      </c>
      <c r="L1657" s="518" t="s">
        <v>5433</v>
      </c>
    </row>
    <row r="1658" spans="1:12" ht="15.75">
      <c r="A1658" s="518" t="s">
        <v>6753</v>
      </c>
      <c r="B1658" s="518" t="s">
        <v>6754</v>
      </c>
      <c r="C1658" s="518" t="s">
        <v>6847</v>
      </c>
      <c r="D1658" s="518" t="s">
        <v>22620</v>
      </c>
      <c r="E1658" s="519" t="s">
        <v>144</v>
      </c>
      <c r="F1658" s="518" t="s">
        <v>144</v>
      </c>
      <c r="G1658" s="518" t="s">
        <v>22688</v>
      </c>
      <c r="H1658" s="518" t="s">
        <v>22689</v>
      </c>
      <c r="I1658" s="518" t="s">
        <v>5502</v>
      </c>
      <c r="J1658" s="518" t="s">
        <v>5432</v>
      </c>
      <c r="K1658" s="519" t="s">
        <v>32640</v>
      </c>
      <c r="L1658" s="518" t="s">
        <v>5433</v>
      </c>
    </row>
    <row r="1659" spans="1:12" ht="15.75">
      <c r="A1659" s="518" t="s">
        <v>6753</v>
      </c>
      <c r="B1659" s="518" t="s">
        <v>6754</v>
      </c>
      <c r="C1659" s="518" t="s">
        <v>6847</v>
      </c>
      <c r="D1659" s="518" t="s">
        <v>22620</v>
      </c>
      <c r="E1659" s="519" t="s">
        <v>144</v>
      </c>
      <c r="F1659" s="518" t="s">
        <v>144</v>
      </c>
      <c r="G1659" s="518" t="s">
        <v>22690</v>
      </c>
      <c r="H1659" s="518" t="s">
        <v>6909</v>
      </c>
      <c r="I1659" s="518" t="s">
        <v>5431</v>
      </c>
      <c r="J1659" s="518" t="s">
        <v>5503</v>
      </c>
      <c r="K1659" s="519" t="s">
        <v>32635</v>
      </c>
      <c r="L1659" s="518" t="s">
        <v>5433</v>
      </c>
    </row>
    <row r="1660" spans="1:12" ht="15.75">
      <c r="A1660" s="518" t="s">
        <v>6753</v>
      </c>
      <c r="B1660" s="518" t="s">
        <v>6754</v>
      </c>
      <c r="C1660" s="518" t="s">
        <v>6847</v>
      </c>
      <c r="D1660" s="518" t="s">
        <v>22620</v>
      </c>
      <c r="E1660" s="519" t="s">
        <v>144</v>
      </c>
      <c r="F1660" s="518" t="s">
        <v>144</v>
      </c>
      <c r="G1660" s="518" t="s">
        <v>22691</v>
      </c>
      <c r="H1660" s="518" t="s">
        <v>22692</v>
      </c>
      <c r="I1660" s="518" t="s">
        <v>5502</v>
      </c>
      <c r="J1660" s="518" t="s">
        <v>5432</v>
      </c>
      <c r="K1660" s="519" t="s">
        <v>32641</v>
      </c>
      <c r="L1660" s="518" t="s">
        <v>5433</v>
      </c>
    </row>
    <row r="1661" spans="1:12" ht="15.75">
      <c r="A1661" s="518" t="s">
        <v>6753</v>
      </c>
      <c r="B1661" s="518" t="s">
        <v>6754</v>
      </c>
      <c r="C1661" s="518" t="s">
        <v>6847</v>
      </c>
      <c r="D1661" s="518" t="s">
        <v>22620</v>
      </c>
      <c r="E1661" s="519" t="s">
        <v>144</v>
      </c>
      <c r="F1661" s="518" t="s">
        <v>144</v>
      </c>
      <c r="G1661" s="518" t="s">
        <v>22693</v>
      </c>
      <c r="H1661" s="518" t="s">
        <v>6911</v>
      </c>
      <c r="I1661" s="518" t="s">
        <v>5431</v>
      </c>
      <c r="J1661" s="518" t="s">
        <v>5503</v>
      </c>
      <c r="K1661" s="519" t="s">
        <v>32642</v>
      </c>
      <c r="L1661" s="518" t="s">
        <v>5433</v>
      </c>
    </row>
    <row r="1662" spans="1:12" ht="15.75">
      <c r="A1662" s="518" t="s">
        <v>6753</v>
      </c>
      <c r="B1662" s="518" t="s">
        <v>6754</v>
      </c>
      <c r="C1662" s="518" t="s">
        <v>6847</v>
      </c>
      <c r="D1662" s="518" t="s">
        <v>22620</v>
      </c>
      <c r="E1662" s="519" t="s">
        <v>144</v>
      </c>
      <c r="F1662" s="518" t="s">
        <v>144</v>
      </c>
      <c r="G1662" s="518" t="s">
        <v>22694</v>
      </c>
      <c r="H1662" s="518" t="s">
        <v>22695</v>
      </c>
      <c r="I1662" s="518" t="s">
        <v>5502</v>
      </c>
      <c r="J1662" s="518" t="s">
        <v>5432</v>
      </c>
      <c r="K1662" s="519" t="s">
        <v>32643</v>
      </c>
      <c r="L1662" s="518" t="s">
        <v>5433</v>
      </c>
    </row>
    <row r="1663" spans="1:12" ht="15.75">
      <c r="A1663" s="518" t="s">
        <v>6753</v>
      </c>
      <c r="B1663" s="518" t="s">
        <v>6754</v>
      </c>
      <c r="C1663" s="518" t="s">
        <v>6847</v>
      </c>
      <c r="D1663" s="518" t="s">
        <v>22620</v>
      </c>
      <c r="E1663" s="519" t="s">
        <v>144</v>
      </c>
      <c r="F1663" s="518" t="s">
        <v>144</v>
      </c>
      <c r="G1663" s="518" t="s">
        <v>22696</v>
      </c>
      <c r="H1663" s="518" t="s">
        <v>6913</v>
      </c>
      <c r="I1663" s="518" t="s">
        <v>5431</v>
      </c>
      <c r="J1663" s="518" t="s">
        <v>5503</v>
      </c>
      <c r="K1663" s="519" t="s">
        <v>32644</v>
      </c>
      <c r="L1663" s="518" t="s">
        <v>5433</v>
      </c>
    </row>
    <row r="1664" spans="1:12" ht="15.75">
      <c r="A1664" s="518" t="s">
        <v>6753</v>
      </c>
      <c r="B1664" s="518" t="s">
        <v>6754</v>
      </c>
      <c r="C1664" s="518" t="s">
        <v>6847</v>
      </c>
      <c r="D1664" s="518" t="s">
        <v>22620</v>
      </c>
      <c r="E1664" s="519" t="s">
        <v>144</v>
      </c>
      <c r="F1664" s="518" t="s">
        <v>144</v>
      </c>
      <c r="G1664" s="518" t="s">
        <v>22697</v>
      </c>
      <c r="H1664" s="518" t="s">
        <v>22698</v>
      </c>
      <c r="I1664" s="518" t="s">
        <v>5502</v>
      </c>
      <c r="J1664" s="518" t="s">
        <v>5432</v>
      </c>
      <c r="K1664" s="519" t="s">
        <v>32645</v>
      </c>
      <c r="L1664" s="518" t="s">
        <v>5433</v>
      </c>
    </row>
    <row r="1665" spans="1:12" ht="15.75">
      <c r="A1665" s="518" t="s">
        <v>6753</v>
      </c>
      <c r="B1665" s="518" t="s">
        <v>6754</v>
      </c>
      <c r="C1665" s="518" t="s">
        <v>6847</v>
      </c>
      <c r="D1665" s="518" t="s">
        <v>22620</v>
      </c>
      <c r="E1665" s="519" t="s">
        <v>144</v>
      </c>
      <c r="F1665" s="518" t="s">
        <v>144</v>
      </c>
      <c r="G1665" s="518" t="s">
        <v>22699</v>
      </c>
      <c r="H1665" s="518" t="s">
        <v>6915</v>
      </c>
      <c r="I1665" s="518" t="s">
        <v>5431</v>
      </c>
      <c r="J1665" s="518" t="s">
        <v>5503</v>
      </c>
      <c r="K1665" s="519" t="s">
        <v>32646</v>
      </c>
      <c r="L1665" s="518" t="s">
        <v>5433</v>
      </c>
    </row>
    <row r="1666" spans="1:12" ht="15.75">
      <c r="A1666" s="518" t="s">
        <v>6753</v>
      </c>
      <c r="B1666" s="518" t="s">
        <v>6754</v>
      </c>
      <c r="C1666" s="518" t="s">
        <v>6847</v>
      </c>
      <c r="D1666" s="518" t="s">
        <v>22620</v>
      </c>
      <c r="E1666" s="519" t="s">
        <v>144</v>
      </c>
      <c r="F1666" s="518" t="s">
        <v>144</v>
      </c>
      <c r="G1666" s="518" t="s">
        <v>22700</v>
      </c>
      <c r="H1666" s="518" t="s">
        <v>22701</v>
      </c>
      <c r="I1666" s="518" t="s">
        <v>5502</v>
      </c>
      <c r="J1666" s="518" t="s">
        <v>5432</v>
      </c>
      <c r="K1666" s="519" t="s">
        <v>32647</v>
      </c>
      <c r="L1666" s="518" t="s">
        <v>5433</v>
      </c>
    </row>
    <row r="1667" spans="1:12" ht="15.75">
      <c r="A1667" s="518" t="s">
        <v>6753</v>
      </c>
      <c r="B1667" s="518" t="s">
        <v>6754</v>
      </c>
      <c r="C1667" s="518" t="s">
        <v>6847</v>
      </c>
      <c r="D1667" s="518" t="s">
        <v>22620</v>
      </c>
      <c r="E1667" s="519" t="s">
        <v>144</v>
      </c>
      <c r="F1667" s="518" t="s">
        <v>144</v>
      </c>
      <c r="G1667" s="518" t="s">
        <v>22702</v>
      </c>
      <c r="H1667" s="518" t="s">
        <v>6917</v>
      </c>
      <c r="I1667" s="518" t="s">
        <v>5431</v>
      </c>
      <c r="J1667" s="518" t="s">
        <v>5503</v>
      </c>
      <c r="K1667" s="519" t="s">
        <v>32648</v>
      </c>
      <c r="L1667" s="518" t="s">
        <v>5433</v>
      </c>
    </row>
    <row r="1668" spans="1:12" ht="15.75">
      <c r="A1668" s="518" t="s">
        <v>6753</v>
      </c>
      <c r="B1668" s="518" t="s">
        <v>6754</v>
      </c>
      <c r="C1668" s="518" t="s">
        <v>6847</v>
      </c>
      <c r="D1668" s="518" t="s">
        <v>22620</v>
      </c>
      <c r="E1668" s="519" t="s">
        <v>144</v>
      </c>
      <c r="F1668" s="518" t="s">
        <v>144</v>
      </c>
      <c r="G1668" s="518" t="s">
        <v>22703</v>
      </c>
      <c r="H1668" s="518" t="s">
        <v>22704</v>
      </c>
      <c r="I1668" s="518" t="s">
        <v>5502</v>
      </c>
      <c r="J1668" s="518" t="s">
        <v>5432</v>
      </c>
      <c r="K1668" s="519" t="s">
        <v>32649</v>
      </c>
      <c r="L1668" s="518" t="s">
        <v>5433</v>
      </c>
    </row>
    <row r="1669" spans="1:12" ht="15.75">
      <c r="A1669" s="518" t="s">
        <v>6753</v>
      </c>
      <c r="B1669" s="518" t="s">
        <v>6754</v>
      </c>
      <c r="C1669" s="518" t="s">
        <v>6847</v>
      </c>
      <c r="D1669" s="518" t="s">
        <v>22620</v>
      </c>
      <c r="E1669" s="519" t="s">
        <v>144</v>
      </c>
      <c r="F1669" s="518" t="s">
        <v>144</v>
      </c>
      <c r="G1669" s="518" t="s">
        <v>22705</v>
      </c>
      <c r="H1669" s="518" t="s">
        <v>6919</v>
      </c>
      <c r="I1669" s="518" t="s">
        <v>5431</v>
      </c>
      <c r="J1669" s="518" t="s">
        <v>5503</v>
      </c>
      <c r="K1669" s="519" t="s">
        <v>32642</v>
      </c>
      <c r="L1669" s="518" t="s">
        <v>5433</v>
      </c>
    </row>
    <row r="1670" spans="1:12" ht="15.75">
      <c r="A1670" s="518" t="s">
        <v>6753</v>
      </c>
      <c r="B1670" s="518" t="s">
        <v>6754</v>
      </c>
      <c r="C1670" s="518" t="s">
        <v>6847</v>
      </c>
      <c r="D1670" s="518" t="s">
        <v>22620</v>
      </c>
      <c r="E1670" s="519" t="s">
        <v>144</v>
      </c>
      <c r="F1670" s="518" t="s">
        <v>144</v>
      </c>
      <c r="G1670" s="518" t="s">
        <v>22706</v>
      </c>
      <c r="H1670" s="518" t="s">
        <v>22707</v>
      </c>
      <c r="I1670" s="518" t="s">
        <v>5502</v>
      </c>
      <c r="J1670" s="518" t="s">
        <v>5432</v>
      </c>
      <c r="K1670" s="519" t="s">
        <v>32650</v>
      </c>
      <c r="L1670" s="518" t="s">
        <v>5433</v>
      </c>
    </row>
    <row r="1671" spans="1:12" ht="15.75">
      <c r="A1671" s="518" t="s">
        <v>6753</v>
      </c>
      <c r="B1671" s="518" t="s">
        <v>6754</v>
      </c>
      <c r="C1671" s="518" t="s">
        <v>6847</v>
      </c>
      <c r="D1671" s="518" t="s">
        <v>22620</v>
      </c>
      <c r="E1671" s="519" t="s">
        <v>144</v>
      </c>
      <c r="F1671" s="518" t="s">
        <v>144</v>
      </c>
      <c r="G1671" s="518" t="s">
        <v>22708</v>
      </c>
      <c r="H1671" s="518" t="s">
        <v>6921</v>
      </c>
      <c r="I1671" s="518" t="s">
        <v>5431</v>
      </c>
      <c r="J1671" s="518" t="s">
        <v>5503</v>
      </c>
      <c r="K1671" s="519" t="s">
        <v>32651</v>
      </c>
      <c r="L1671" s="518" t="s">
        <v>5433</v>
      </c>
    </row>
    <row r="1672" spans="1:12" ht="15.75">
      <c r="A1672" s="518" t="s">
        <v>6753</v>
      </c>
      <c r="B1672" s="518" t="s">
        <v>6754</v>
      </c>
      <c r="C1672" s="518" t="s">
        <v>6847</v>
      </c>
      <c r="D1672" s="518" t="s">
        <v>22620</v>
      </c>
      <c r="E1672" s="519" t="s">
        <v>144</v>
      </c>
      <c r="F1672" s="518" t="s">
        <v>144</v>
      </c>
      <c r="G1672" s="518" t="s">
        <v>22709</v>
      </c>
      <c r="H1672" s="518" t="s">
        <v>22710</v>
      </c>
      <c r="I1672" s="518" t="s">
        <v>5502</v>
      </c>
      <c r="J1672" s="518" t="s">
        <v>5432</v>
      </c>
      <c r="K1672" s="519" t="s">
        <v>32652</v>
      </c>
      <c r="L1672" s="518" t="s">
        <v>5433</v>
      </c>
    </row>
    <row r="1673" spans="1:12" ht="15.75">
      <c r="A1673" s="518" t="s">
        <v>6753</v>
      </c>
      <c r="B1673" s="518" t="s">
        <v>6754</v>
      </c>
      <c r="C1673" s="518" t="s">
        <v>6847</v>
      </c>
      <c r="D1673" s="518" t="s">
        <v>22620</v>
      </c>
      <c r="E1673" s="519" t="s">
        <v>144</v>
      </c>
      <c r="F1673" s="518" t="s">
        <v>144</v>
      </c>
      <c r="G1673" s="518" t="s">
        <v>22711</v>
      </c>
      <c r="H1673" s="518" t="s">
        <v>6923</v>
      </c>
      <c r="I1673" s="518" t="s">
        <v>5431</v>
      </c>
      <c r="J1673" s="518" t="s">
        <v>5503</v>
      </c>
      <c r="K1673" s="519" t="s">
        <v>32653</v>
      </c>
      <c r="L1673" s="518" t="s">
        <v>5433</v>
      </c>
    </row>
    <row r="1674" spans="1:12" ht="15.75">
      <c r="A1674" s="518" t="s">
        <v>6753</v>
      </c>
      <c r="B1674" s="518" t="s">
        <v>6754</v>
      </c>
      <c r="C1674" s="518" t="s">
        <v>6847</v>
      </c>
      <c r="D1674" s="518" t="s">
        <v>22620</v>
      </c>
      <c r="E1674" s="519" t="s">
        <v>144</v>
      </c>
      <c r="F1674" s="518" t="s">
        <v>144</v>
      </c>
      <c r="G1674" s="518" t="s">
        <v>22712</v>
      </c>
      <c r="H1674" s="518" t="s">
        <v>22713</v>
      </c>
      <c r="I1674" s="518" t="s">
        <v>5502</v>
      </c>
      <c r="J1674" s="518" t="s">
        <v>5432</v>
      </c>
      <c r="K1674" s="519" t="s">
        <v>32654</v>
      </c>
      <c r="L1674" s="518" t="s">
        <v>5433</v>
      </c>
    </row>
    <row r="1675" spans="1:12" ht="15.75">
      <c r="A1675" s="518" t="s">
        <v>6753</v>
      </c>
      <c r="B1675" s="518" t="s">
        <v>6754</v>
      </c>
      <c r="C1675" s="518" t="s">
        <v>6847</v>
      </c>
      <c r="D1675" s="518" t="s">
        <v>22620</v>
      </c>
      <c r="E1675" s="519" t="s">
        <v>144</v>
      </c>
      <c r="F1675" s="518" t="s">
        <v>144</v>
      </c>
      <c r="G1675" s="518" t="s">
        <v>22714</v>
      </c>
      <c r="H1675" s="518" t="s">
        <v>6925</v>
      </c>
      <c r="I1675" s="518" t="s">
        <v>5431</v>
      </c>
      <c r="J1675" s="518" t="s">
        <v>5503</v>
      </c>
      <c r="K1675" s="519" t="s">
        <v>32655</v>
      </c>
      <c r="L1675" s="518" t="s">
        <v>5433</v>
      </c>
    </row>
    <row r="1676" spans="1:12" ht="15.75">
      <c r="A1676" s="518" t="s">
        <v>6753</v>
      </c>
      <c r="B1676" s="518" t="s">
        <v>6754</v>
      </c>
      <c r="C1676" s="518" t="s">
        <v>6847</v>
      </c>
      <c r="D1676" s="518" t="s">
        <v>22620</v>
      </c>
      <c r="E1676" s="519" t="s">
        <v>144</v>
      </c>
      <c r="F1676" s="518" t="s">
        <v>144</v>
      </c>
      <c r="G1676" s="518" t="s">
        <v>22715</v>
      </c>
      <c r="H1676" s="518" t="s">
        <v>22716</v>
      </c>
      <c r="I1676" s="518" t="s">
        <v>5502</v>
      </c>
      <c r="J1676" s="518" t="s">
        <v>5432</v>
      </c>
      <c r="K1676" s="519" t="s">
        <v>32656</v>
      </c>
      <c r="L1676" s="518" t="s">
        <v>5433</v>
      </c>
    </row>
    <row r="1677" spans="1:12" ht="15.75">
      <c r="A1677" s="518" t="s">
        <v>6753</v>
      </c>
      <c r="B1677" s="518" t="s">
        <v>6754</v>
      </c>
      <c r="C1677" s="518" t="s">
        <v>6847</v>
      </c>
      <c r="D1677" s="518" t="s">
        <v>22620</v>
      </c>
      <c r="E1677" s="519" t="s">
        <v>144</v>
      </c>
      <c r="F1677" s="518" t="s">
        <v>144</v>
      </c>
      <c r="G1677" s="518" t="s">
        <v>22717</v>
      </c>
      <c r="H1677" s="518" t="s">
        <v>6927</v>
      </c>
      <c r="I1677" s="518" t="s">
        <v>5431</v>
      </c>
      <c r="J1677" s="518" t="s">
        <v>5503</v>
      </c>
      <c r="K1677" s="519" t="s">
        <v>32651</v>
      </c>
      <c r="L1677" s="518" t="s">
        <v>5433</v>
      </c>
    </row>
    <row r="1678" spans="1:12" ht="15.75">
      <c r="A1678" s="518" t="s">
        <v>6753</v>
      </c>
      <c r="B1678" s="518" t="s">
        <v>6754</v>
      </c>
      <c r="C1678" s="518" t="s">
        <v>6847</v>
      </c>
      <c r="D1678" s="518" t="s">
        <v>22620</v>
      </c>
      <c r="E1678" s="519" t="s">
        <v>144</v>
      </c>
      <c r="F1678" s="518" t="s">
        <v>144</v>
      </c>
      <c r="G1678" s="518" t="s">
        <v>22718</v>
      </c>
      <c r="H1678" s="518" t="s">
        <v>22719</v>
      </c>
      <c r="I1678" s="518" t="s">
        <v>5502</v>
      </c>
      <c r="J1678" s="518" t="s">
        <v>5432</v>
      </c>
      <c r="K1678" s="519" t="s">
        <v>32657</v>
      </c>
      <c r="L1678" s="518" t="s">
        <v>5433</v>
      </c>
    </row>
    <row r="1679" spans="1:12" ht="15.75">
      <c r="A1679" s="518" t="s">
        <v>6753</v>
      </c>
      <c r="B1679" s="518" t="s">
        <v>6754</v>
      </c>
      <c r="C1679" s="518" t="s">
        <v>6847</v>
      </c>
      <c r="D1679" s="518" t="s">
        <v>22620</v>
      </c>
      <c r="E1679" s="519" t="s">
        <v>144</v>
      </c>
      <c r="F1679" s="518" t="s">
        <v>144</v>
      </c>
      <c r="G1679" s="518" t="s">
        <v>22720</v>
      </c>
      <c r="H1679" s="518" t="s">
        <v>6929</v>
      </c>
      <c r="I1679" s="518" t="s">
        <v>5431</v>
      </c>
      <c r="J1679" s="518" t="s">
        <v>5503</v>
      </c>
      <c r="K1679" s="519" t="s">
        <v>32658</v>
      </c>
      <c r="L1679" s="518" t="s">
        <v>5433</v>
      </c>
    </row>
    <row r="1680" spans="1:12" ht="15.75">
      <c r="A1680" s="518" t="s">
        <v>6753</v>
      </c>
      <c r="B1680" s="518" t="s">
        <v>6754</v>
      </c>
      <c r="C1680" s="518" t="s">
        <v>6847</v>
      </c>
      <c r="D1680" s="518" t="s">
        <v>22620</v>
      </c>
      <c r="E1680" s="519" t="s">
        <v>144</v>
      </c>
      <c r="F1680" s="518" t="s">
        <v>144</v>
      </c>
      <c r="G1680" s="518" t="s">
        <v>22721</v>
      </c>
      <c r="H1680" s="518" t="s">
        <v>22722</v>
      </c>
      <c r="I1680" s="518" t="s">
        <v>5502</v>
      </c>
      <c r="J1680" s="518" t="s">
        <v>5432</v>
      </c>
      <c r="K1680" s="519" t="s">
        <v>32659</v>
      </c>
      <c r="L1680" s="518" t="s">
        <v>5433</v>
      </c>
    </row>
    <row r="1681" spans="1:12" ht="15.75">
      <c r="A1681" s="518" t="s">
        <v>6753</v>
      </c>
      <c r="B1681" s="518" t="s">
        <v>6754</v>
      </c>
      <c r="C1681" s="518" t="s">
        <v>6847</v>
      </c>
      <c r="D1681" s="518" t="s">
        <v>22620</v>
      </c>
      <c r="E1681" s="519" t="s">
        <v>144</v>
      </c>
      <c r="F1681" s="518" t="s">
        <v>144</v>
      </c>
      <c r="G1681" s="518" t="s">
        <v>22723</v>
      </c>
      <c r="H1681" s="518" t="s">
        <v>6931</v>
      </c>
      <c r="I1681" s="518" t="s">
        <v>5431</v>
      </c>
      <c r="J1681" s="518" t="s">
        <v>5503</v>
      </c>
      <c r="K1681" s="519" t="s">
        <v>32660</v>
      </c>
      <c r="L1681" s="518" t="s">
        <v>5433</v>
      </c>
    </row>
    <row r="1682" spans="1:12" ht="15.75">
      <c r="A1682" s="518" t="s">
        <v>6753</v>
      </c>
      <c r="B1682" s="518" t="s">
        <v>6754</v>
      </c>
      <c r="C1682" s="518" t="s">
        <v>6847</v>
      </c>
      <c r="D1682" s="518" t="s">
        <v>22620</v>
      </c>
      <c r="E1682" s="519" t="s">
        <v>144</v>
      </c>
      <c r="F1682" s="518" t="s">
        <v>144</v>
      </c>
      <c r="G1682" s="518" t="s">
        <v>22724</v>
      </c>
      <c r="H1682" s="518" t="s">
        <v>22725</v>
      </c>
      <c r="I1682" s="518" t="s">
        <v>5502</v>
      </c>
      <c r="J1682" s="518" t="s">
        <v>5432</v>
      </c>
      <c r="K1682" s="519" t="s">
        <v>32661</v>
      </c>
      <c r="L1682" s="518" t="s">
        <v>5433</v>
      </c>
    </row>
    <row r="1683" spans="1:12" ht="15.75">
      <c r="A1683" s="518" t="s">
        <v>6753</v>
      </c>
      <c r="B1683" s="518" t="s">
        <v>6754</v>
      </c>
      <c r="C1683" s="518" t="s">
        <v>6847</v>
      </c>
      <c r="D1683" s="518" t="s">
        <v>22620</v>
      </c>
      <c r="E1683" s="519" t="s">
        <v>144</v>
      </c>
      <c r="F1683" s="518" t="s">
        <v>144</v>
      </c>
      <c r="G1683" s="518" t="s">
        <v>22726</v>
      </c>
      <c r="H1683" s="518" t="s">
        <v>6933</v>
      </c>
      <c r="I1683" s="518" t="s">
        <v>5431</v>
      </c>
      <c r="J1683" s="518" t="s">
        <v>5503</v>
      </c>
      <c r="K1683" s="519" t="s">
        <v>32658</v>
      </c>
      <c r="L1683" s="518" t="s">
        <v>5433</v>
      </c>
    </row>
    <row r="1684" spans="1:12" ht="15.75">
      <c r="A1684" s="518" t="s">
        <v>6753</v>
      </c>
      <c r="B1684" s="518" t="s">
        <v>6754</v>
      </c>
      <c r="C1684" s="518" t="s">
        <v>6847</v>
      </c>
      <c r="D1684" s="518" t="s">
        <v>22620</v>
      </c>
      <c r="E1684" s="519" t="s">
        <v>144</v>
      </c>
      <c r="F1684" s="518" t="s">
        <v>144</v>
      </c>
      <c r="G1684" s="518" t="s">
        <v>22727</v>
      </c>
      <c r="H1684" s="518" t="s">
        <v>22728</v>
      </c>
      <c r="I1684" s="518" t="s">
        <v>5502</v>
      </c>
      <c r="J1684" s="518" t="s">
        <v>5432</v>
      </c>
      <c r="K1684" s="519" t="s">
        <v>32662</v>
      </c>
      <c r="L1684" s="518" t="s">
        <v>5433</v>
      </c>
    </row>
    <row r="1685" spans="1:12" ht="15.75">
      <c r="A1685" s="518" t="s">
        <v>6753</v>
      </c>
      <c r="B1685" s="518" t="s">
        <v>6754</v>
      </c>
      <c r="C1685" s="518" t="s">
        <v>6847</v>
      </c>
      <c r="D1685" s="518" t="s">
        <v>22620</v>
      </c>
      <c r="E1685" s="519" t="s">
        <v>144</v>
      </c>
      <c r="F1685" s="518" t="s">
        <v>144</v>
      </c>
      <c r="G1685" s="518" t="s">
        <v>22729</v>
      </c>
      <c r="H1685" s="518" t="s">
        <v>6935</v>
      </c>
      <c r="I1685" s="518" t="s">
        <v>5431</v>
      </c>
      <c r="J1685" s="518" t="s">
        <v>5503</v>
      </c>
      <c r="K1685" s="519" t="s">
        <v>32663</v>
      </c>
      <c r="L1685" s="518" t="s">
        <v>5433</v>
      </c>
    </row>
    <row r="1686" spans="1:12" ht="15.75">
      <c r="A1686" s="518" t="s">
        <v>6753</v>
      </c>
      <c r="B1686" s="518" t="s">
        <v>6754</v>
      </c>
      <c r="C1686" s="518" t="s">
        <v>6847</v>
      </c>
      <c r="D1686" s="518" t="s">
        <v>22620</v>
      </c>
      <c r="E1686" s="519" t="s">
        <v>144</v>
      </c>
      <c r="F1686" s="518" t="s">
        <v>144</v>
      </c>
      <c r="G1686" s="518" t="s">
        <v>22730</v>
      </c>
      <c r="H1686" s="518" t="s">
        <v>22731</v>
      </c>
      <c r="I1686" s="518" t="s">
        <v>5502</v>
      </c>
      <c r="J1686" s="518" t="s">
        <v>5432</v>
      </c>
      <c r="K1686" s="519" t="s">
        <v>32664</v>
      </c>
      <c r="L1686" s="518" t="s">
        <v>5433</v>
      </c>
    </row>
    <row r="1687" spans="1:12" ht="15.75">
      <c r="A1687" s="518" t="s">
        <v>6753</v>
      </c>
      <c r="B1687" s="518" t="s">
        <v>6754</v>
      </c>
      <c r="C1687" s="518" t="s">
        <v>6847</v>
      </c>
      <c r="D1687" s="518" t="s">
        <v>22620</v>
      </c>
      <c r="E1687" s="519" t="s">
        <v>144</v>
      </c>
      <c r="F1687" s="518" t="s">
        <v>144</v>
      </c>
      <c r="G1687" s="518" t="s">
        <v>22732</v>
      </c>
      <c r="H1687" s="518" t="s">
        <v>6937</v>
      </c>
      <c r="I1687" s="518" t="s">
        <v>5431</v>
      </c>
      <c r="J1687" s="518" t="s">
        <v>5503</v>
      </c>
      <c r="K1687" s="519" t="s">
        <v>32663</v>
      </c>
      <c r="L1687" s="518" t="s">
        <v>5433</v>
      </c>
    </row>
    <row r="1688" spans="1:12" ht="15.75">
      <c r="A1688" s="518" t="s">
        <v>6753</v>
      </c>
      <c r="B1688" s="518" t="s">
        <v>6754</v>
      </c>
      <c r="C1688" s="518" t="s">
        <v>6847</v>
      </c>
      <c r="D1688" s="518" t="s">
        <v>22620</v>
      </c>
      <c r="E1688" s="519" t="s">
        <v>144</v>
      </c>
      <c r="F1688" s="518" t="s">
        <v>144</v>
      </c>
      <c r="G1688" s="518" t="s">
        <v>22733</v>
      </c>
      <c r="H1688" s="518" t="s">
        <v>22734</v>
      </c>
      <c r="I1688" s="518" t="s">
        <v>5502</v>
      </c>
      <c r="J1688" s="518" t="s">
        <v>5432</v>
      </c>
      <c r="K1688" s="519" t="s">
        <v>32665</v>
      </c>
      <c r="L1688" s="518" t="s">
        <v>5433</v>
      </c>
    </row>
    <row r="1689" spans="1:12" ht="15.75">
      <c r="A1689" s="518" t="s">
        <v>6753</v>
      </c>
      <c r="B1689" s="518" t="s">
        <v>6754</v>
      </c>
      <c r="C1689" s="518" t="s">
        <v>6847</v>
      </c>
      <c r="D1689" s="518" t="s">
        <v>22620</v>
      </c>
      <c r="E1689" s="519" t="s">
        <v>144</v>
      </c>
      <c r="F1689" s="518" t="s">
        <v>144</v>
      </c>
      <c r="G1689" s="518" t="s">
        <v>22735</v>
      </c>
      <c r="H1689" s="518" t="s">
        <v>6939</v>
      </c>
      <c r="I1689" s="518" t="s">
        <v>5431</v>
      </c>
      <c r="J1689" s="518" t="s">
        <v>5503</v>
      </c>
      <c r="K1689" s="519" t="s">
        <v>32666</v>
      </c>
      <c r="L1689" s="518" t="s">
        <v>5433</v>
      </c>
    </row>
    <row r="1690" spans="1:12" ht="15.75">
      <c r="A1690" s="518" t="s">
        <v>6753</v>
      </c>
      <c r="B1690" s="518" t="s">
        <v>6754</v>
      </c>
      <c r="C1690" s="518" t="s">
        <v>6847</v>
      </c>
      <c r="D1690" s="518" t="s">
        <v>22620</v>
      </c>
      <c r="E1690" s="519" t="s">
        <v>144</v>
      </c>
      <c r="F1690" s="518" t="s">
        <v>144</v>
      </c>
      <c r="G1690" s="518" t="s">
        <v>22736</v>
      </c>
      <c r="H1690" s="518" t="s">
        <v>22737</v>
      </c>
      <c r="I1690" s="518" t="s">
        <v>5502</v>
      </c>
      <c r="J1690" s="518" t="s">
        <v>5432</v>
      </c>
      <c r="K1690" s="519" t="s">
        <v>32667</v>
      </c>
      <c r="L1690" s="518" t="s">
        <v>5433</v>
      </c>
    </row>
    <row r="1691" spans="1:12" ht="15.75">
      <c r="A1691" s="518" t="s">
        <v>6753</v>
      </c>
      <c r="B1691" s="518" t="s">
        <v>6754</v>
      </c>
      <c r="C1691" s="518" t="s">
        <v>6847</v>
      </c>
      <c r="D1691" s="518" t="s">
        <v>22620</v>
      </c>
      <c r="E1691" s="519" t="s">
        <v>144</v>
      </c>
      <c r="F1691" s="518" t="s">
        <v>144</v>
      </c>
      <c r="G1691" s="518" t="s">
        <v>22738</v>
      </c>
      <c r="H1691" s="518" t="s">
        <v>6941</v>
      </c>
      <c r="I1691" s="518" t="s">
        <v>5431</v>
      </c>
      <c r="J1691" s="518" t="s">
        <v>5503</v>
      </c>
      <c r="K1691" s="519" t="s">
        <v>32668</v>
      </c>
      <c r="L1691" s="518" t="s">
        <v>5433</v>
      </c>
    </row>
    <row r="1692" spans="1:12" ht="15.75">
      <c r="A1692" s="518" t="s">
        <v>6753</v>
      </c>
      <c r="B1692" s="518" t="s">
        <v>6754</v>
      </c>
      <c r="C1692" s="518" t="s">
        <v>6847</v>
      </c>
      <c r="D1692" s="518" t="s">
        <v>22620</v>
      </c>
      <c r="E1692" s="519" t="s">
        <v>144</v>
      </c>
      <c r="F1692" s="518" t="s">
        <v>144</v>
      </c>
      <c r="G1692" s="518" t="s">
        <v>22739</v>
      </c>
      <c r="H1692" s="518" t="s">
        <v>6942</v>
      </c>
      <c r="I1692" s="518" t="s">
        <v>5431</v>
      </c>
      <c r="J1692" s="518" t="s">
        <v>5432</v>
      </c>
      <c r="K1692" s="519" t="s">
        <v>32669</v>
      </c>
      <c r="L1692" s="518" t="s">
        <v>5433</v>
      </c>
    </row>
    <row r="1693" spans="1:12" ht="15.75">
      <c r="A1693" s="518" t="s">
        <v>6753</v>
      </c>
      <c r="B1693" s="518" t="s">
        <v>6754</v>
      </c>
      <c r="C1693" s="518" t="s">
        <v>6847</v>
      </c>
      <c r="D1693" s="518" t="s">
        <v>22620</v>
      </c>
      <c r="E1693" s="519" t="s">
        <v>144</v>
      </c>
      <c r="F1693" s="518" t="s">
        <v>144</v>
      </c>
      <c r="G1693" s="518" t="s">
        <v>22740</v>
      </c>
      <c r="H1693" s="518" t="s">
        <v>6943</v>
      </c>
      <c r="I1693" s="518" t="s">
        <v>5431</v>
      </c>
      <c r="J1693" s="518" t="s">
        <v>5503</v>
      </c>
      <c r="K1693" s="519" t="s">
        <v>32670</v>
      </c>
      <c r="L1693" s="518" t="s">
        <v>5433</v>
      </c>
    </row>
    <row r="1694" spans="1:12" ht="15.75">
      <c r="A1694" s="518" t="s">
        <v>6753</v>
      </c>
      <c r="B1694" s="518" t="s">
        <v>6754</v>
      </c>
      <c r="C1694" s="518" t="s">
        <v>6847</v>
      </c>
      <c r="D1694" s="518" t="s">
        <v>22620</v>
      </c>
      <c r="E1694" s="519" t="s">
        <v>144</v>
      </c>
      <c r="F1694" s="518" t="s">
        <v>144</v>
      </c>
      <c r="G1694" s="518" t="s">
        <v>22741</v>
      </c>
      <c r="H1694" s="518" t="s">
        <v>22742</v>
      </c>
      <c r="I1694" s="518" t="s">
        <v>5502</v>
      </c>
      <c r="J1694" s="518" t="s">
        <v>5432</v>
      </c>
      <c r="K1694" s="519" t="s">
        <v>32671</v>
      </c>
      <c r="L1694" s="518" t="s">
        <v>5433</v>
      </c>
    </row>
    <row r="1695" spans="1:12" ht="15.75">
      <c r="A1695" s="518" t="s">
        <v>6753</v>
      </c>
      <c r="B1695" s="518" t="s">
        <v>6754</v>
      </c>
      <c r="C1695" s="518" t="s">
        <v>6847</v>
      </c>
      <c r="D1695" s="518" t="s">
        <v>22620</v>
      </c>
      <c r="E1695" s="519" t="s">
        <v>144</v>
      </c>
      <c r="F1695" s="518" t="s">
        <v>144</v>
      </c>
      <c r="G1695" s="518" t="s">
        <v>22743</v>
      </c>
      <c r="H1695" s="518" t="s">
        <v>22744</v>
      </c>
      <c r="I1695" s="518" t="s">
        <v>5502</v>
      </c>
      <c r="J1695" s="518" t="s">
        <v>5432</v>
      </c>
      <c r="K1695" s="519" t="s">
        <v>32672</v>
      </c>
      <c r="L1695" s="518" t="s">
        <v>5433</v>
      </c>
    </row>
    <row r="1696" spans="1:12" ht="15.75">
      <c r="A1696" s="518" t="s">
        <v>6753</v>
      </c>
      <c r="B1696" s="518" t="s">
        <v>6754</v>
      </c>
      <c r="C1696" s="518" t="s">
        <v>6847</v>
      </c>
      <c r="D1696" s="518" t="s">
        <v>22620</v>
      </c>
      <c r="E1696" s="519" t="s">
        <v>144</v>
      </c>
      <c r="F1696" s="518" t="s">
        <v>144</v>
      </c>
      <c r="G1696" s="518" t="s">
        <v>22745</v>
      </c>
      <c r="H1696" s="518" t="s">
        <v>22746</v>
      </c>
      <c r="I1696" s="518" t="s">
        <v>5502</v>
      </c>
      <c r="J1696" s="518" t="s">
        <v>5432</v>
      </c>
      <c r="K1696" s="519" t="s">
        <v>32673</v>
      </c>
      <c r="L1696" s="518" t="s">
        <v>5433</v>
      </c>
    </row>
    <row r="1697" spans="1:12" ht="15.75">
      <c r="A1697" s="518" t="s">
        <v>6753</v>
      </c>
      <c r="B1697" s="518" t="s">
        <v>6754</v>
      </c>
      <c r="C1697" s="518" t="s">
        <v>6847</v>
      </c>
      <c r="D1697" s="518" t="s">
        <v>22620</v>
      </c>
      <c r="E1697" s="519" t="s">
        <v>144</v>
      </c>
      <c r="F1697" s="518" t="s">
        <v>144</v>
      </c>
      <c r="G1697" s="518" t="s">
        <v>22747</v>
      </c>
      <c r="H1697" s="518" t="s">
        <v>22748</v>
      </c>
      <c r="I1697" s="518" t="s">
        <v>5502</v>
      </c>
      <c r="J1697" s="518" t="s">
        <v>5432</v>
      </c>
      <c r="K1697" s="519" t="s">
        <v>32674</v>
      </c>
      <c r="L1697" s="518" t="s">
        <v>5433</v>
      </c>
    </row>
    <row r="1698" spans="1:12" ht="15.75">
      <c r="A1698" s="518" t="s">
        <v>6753</v>
      </c>
      <c r="B1698" s="518" t="s">
        <v>6754</v>
      </c>
      <c r="C1698" s="518" t="s">
        <v>6847</v>
      </c>
      <c r="D1698" s="518" t="s">
        <v>22620</v>
      </c>
      <c r="E1698" s="519" t="s">
        <v>144</v>
      </c>
      <c r="F1698" s="518" t="s">
        <v>144</v>
      </c>
      <c r="G1698" s="518" t="s">
        <v>22749</v>
      </c>
      <c r="H1698" s="518" t="s">
        <v>6948</v>
      </c>
      <c r="I1698" s="518" t="s">
        <v>5431</v>
      </c>
      <c r="J1698" s="518" t="s">
        <v>5432</v>
      </c>
      <c r="K1698" s="519" t="s">
        <v>32675</v>
      </c>
      <c r="L1698" s="518" t="s">
        <v>5433</v>
      </c>
    </row>
    <row r="1699" spans="1:12" ht="15.75">
      <c r="A1699" s="518" t="s">
        <v>6753</v>
      </c>
      <c r="B1699" s="518" t="s">
        <v>6754</v>
      </c>
      <c r="C1699" s="518" t="s">
        <v>6847</v>
      </c>
      <c r="D1699" s="518" t="s">
        <v>22620</v>
      </c>
      <c r="E1699" s="519" t="s">
        <v>144</v>
      </c>
      <c r="F1699" s="518" t="s">
        <v>144</v>
      </c>
      <c r="G1699" s="518" t="s">
        <v>22750</v>
      </c>
      <c r="H1699" s="518" t="s">
        <v>22751</v>
      </c>
      <c r="I1699" s="518" t="s">
        <v>5502</v>
      </c>
      <c r="J1699" s="518" t="s">
        <v>5432</v>
      </c>
      <c r="K1699" s="519" t="s">
        <v>32676</v>
      </c>
      <c r="L1699" s="518" t="s">
        <v>5433</v>
      </c>
    </row>
    <row r="1700" spans="1:12" ht="15.75">
      <c r="A1700" s="518" t="s">
        <v>6753</v>
      </c>
      <c r="B1700" s="518" t="s">
        <v>6754</v>
      </c>
      <c r="C1700" s="518" t="s">
        <v>6847</v>
      </c>
      <c r="D1700" s="518" t="s">
        <v>22620</v>
      </c>
      <c r="E1700" s="519" t="s">
        <v>144</v>
      </c>
      <c r="F1700" s="518" t="s">
        <v>144</v>
      </c>
      <c r="G1700" s="518" t="s">
        <v>22752</v>
      </c>
      <c r="H1700" s="518" t="s">
        <v>6971</v>
      </c>
      <c r="I1700" s="518" t="s">
        <v>5431</v>
      </c>
      <c r="J1700" s="518" t="s">
        <v>5432</v>
      </c>
      <c r="K1700" s="519" t="s">
        <v>32677</v>
      </c>
      <c r="L1700" s="518" t="s">
        <v>5433</v>
      </c>
    </row>
    <row r="1701" spans="1:12" ht="15.75">
      <c r="A1701" s="518" t="s">
        <v>6753</v>
      </c>
      <c r="B1701" s="518" t="s">
        <v>6754</v>
      </c>
      <c r="C1701" s="518" t="s">
        <v>6847</v>
      </c>
      <c r="D1701" s="518" t="s">
        <v>22620</v>
      </c>
      <c r="E1701" s="519" t="s">
        <v>144</v>
      </c>
      <c r="F1701" s="518" t="s">
        <v>144</v>
      </c>
      <c r="G1701" s="518" t="s">
        <v>22753</v>
      </c>
      <c r="H1701" s="518" t="s">
        <v>6972</v>
      </c>
      <c r="I1701" s="518" t="s">
        <v>5431</v>
      </c>
      <c r="J1701" s="518" t="s">
        <v>5503</v>
      </c>
      <c r="K1701" s="519" t="s">
        <v>32678</v>
      </c>
      <c r="L1701" s="518" t="s">
        <v>5433</v>
      </c>
    </row>
    <row r="1702" spans="1:12" ht="15.75">
      <c r="A1702" s="518" t="s">
        <v>6753</v>
      </c>
      <c r="B1702" s="518" t="s">
        <v>6754</v>
      </c>
      <c r="C1702" s="518" t="s">
        <v>6847</v>
      </c>
      <c r="D1702" s="518" t="s">
        <v>22620</v>
      </c>
      <c r="E1702" s="519" t="s">
        <v>144</v>
      </c>
      <c r="F1702" s="518" t="s">
        <v>144</v>
      </c>
      <c r="G1702" s="518" t="s">
        <v>22754</v>
      </c>
      <c r="H1702" s="518" t="s">
        <v>22755</v>
      </c>
      <c r="I1702" s="518" t="s">
        <v>5502</v>
      </c>
      <c r="J1702" s="518" t="s">
        <v>5432</v>
      </c>
      <c r="K1702" s="519" t="s">
        <v>32679</v>
      </c>
      <c r="L1702" s="518" t="s">
        <v>5433</v>
      </c>
    </row>
    <row r="1703" spans="1:12" ht="15.75">
      <c r="A1703" s="518" t="s">
        <v>6753</v>
      </c>
      <c r="B1703" s="518" t="s">
        <v>6754</v>
      </c>
      <c r="C1703" s="518" t="s">
        <v>6847</v>
      </c>
      <c r="D1703" s="518" t="s">
        <v>22620</v>
      </c>
      <c r="E1703" s="519" t="s">
        <v>144</v>
      </c>
      <c r="F1703" s="518" t="s">
        <v>144</v>
      </c>
      <c r="G1703" s="518" t="s">
        <v>22756</v>
      </c>
      <c r="H1703" s="518" t="s">
        <v>6974</v>
      </c>
      <c r="I1703" s="518" t="s">
        <v>5431</v>
      </c>
      <c r="J1703" s="518" t="s">
        <v>5503</v>
      </c>
      <c r="K1703" s="519" t="s">
        <v>32680</v>
      </c>
      <c r="L1703" s="518" t="s">
        <v>5433</v>
      </c>
    </row>
    <row r="1704" spans="1:12" ht="15.75">
      <c r="A1704" s="518" t="s">
        <v>6753</v>
      </c>
      <c r="B1704" s="518" t="s">
        <v>6754</v>
      </c>
      <c r="C1704" s="518" t="s">
        <v>6847</v>
      </c>
      <c r="D1704" s="518" t="s">
        <v>22620</v>
      </c>
      <c r="E1704" s="519" t="s">
        <v>144</v>
      </c>
      <c r="F1704" s="518" t="s">
        <v>144</v>
      </c>
      <c r="G1704" s="518" t="s">
        <v>22757</v>
      </c>
      <c r="H1704" s="518" t="s">
        <v>22758</v>
      </c>
      <c r="I1704" s="518" t="s">
        <v>5502</v>
      </c>
      <c r="J1704" s="518" t="s">
        <v>5432</v>
      </c>
      <c r="K1704" s="519" t="s">
        <v>32681</v>
      </c>
      <c r="L1704" s="518" t="s">
        <v>5433</v>
      </c>
    </row>
    <row r="1705" spans="1:12" ht="15.75">
      <c r="A1705" s="518" t="s">
        <v>6753</v>
      </c>
      <c r="B1705" s="518" t="s">
        <v>6754</v>
      </c>
      <c r="C1705" s="518" t="s">
        <v>6847</v>
      </c>
      <c r="D1705" s="518" t="s">
        <v>22620</v>
      </c>
      <c r="E1705" s="519" t="s">
        <v>144</v>
      </c>
      <c r="F1705" s="518" t="s">
        <v>144</v>
      </c>
      <c r="G1705" s="518" t="s">
        <v>22759</v>
      </c>
      <c r="H1705" s="518" t="s">
        <v>6976</v>
      </c>
      <c r="I1705" s="518" t="s">
        <v>5431</v>
      </c>
      <c r="J1705" s="518" t="s">
        <v>5432</v>
      </c>
      <c r="K1705" s="519" t="s">
        <v>32682</v>
      </c>
      <c r="L1705" s="518" t="s">
        <v>5433</v>
      </c>
    </row>
    <row r="1706" spans="1:12" ht="15.75">
      <c r="A1706" s="518" t="s">
        <v>6753</v>
      </c>
      <c r="B1706" s="518" t="s">
        <v>6754</v>
      </c>
      <c r="C1706" s="518" t="s">
        <v>6847</v>
      </c>
      <c r="D1706" s="518" t="s">
        <v>22620</v>
      </c>
      <c r="E1706" s="519" t="s">
        <v>144</v>
      </c>
      <c r="F1706" s="518" t="s">
        <v>144</v>
      </c>
      <c r="G1706" s="518" t="s">
        <v>22760</v>
      </c>
      <c r="H1706" s="518" t="s">
        <v>6977</v>
      </c>
      <c r="I1706" s="518" t="s">
        <v>5431</v>
      </c>
      <c r="J1706" s="518" t="s">
        <v>5503</v>
      </c>
      <c r="K1706" s="519" t="s">
        <v>32683</v>
      </c>
      <c r="L1706" s="518" t="s">
        <v>5433</v>
      </c>
    </row>
    <row r="1707" spans="1:12" ht="15.75">
      <c r="A1707" s="518" t="s">
        <v>6753</v>
      </c>
      <c r="B1707" s="518" t="s">
        <v>6754</v>
      </c>
      <c r="C1707" s="518" t="s">
        <v>6847</v>
      </c>
      <c r="D1707" s="518" t="s">
        <v>22620</v>
      </c>
      <c r="E1707" s="519" t="s">
        <v>144</v>
      </c>
      <c r="F1707" s="518" t="s">
        <v>144</v>
      </c>
      <c r="G1707" s="518" t="s">
        <v>22761</v>
      </c>
      <c r="H1707" s="518" t="s">
        <v>22762</v>
      </c>
      <c r="I1707" s="518" t="s">
        <v>5502</v>
      </c>
      <c r="J1707" s="518" t="s">
        <v>5432</v>
      </c>
      <c r="K1707" s="519" t="s">
        <v>32684</v>
      </c>
      <c r="L1707" s="518" t="s">
        <v>5433</v>
      </c>
    </row>
    <row r="1708" spans="1:12" ht="15.75">
      <c r="A1708" s="518" t="s">
        <v>6753</v>
      </c>
      <c r="B1708" s="518" t="s">
        <v>6754</v>
      </c>
      <c r="C1708" s="518" t="s">
        <v>6847</v>
      </c>
      <c r="D1708" s="518" t="s">
        <v>22620</v>
      </c>
      <c r="E1708" s="519" t="s">
        <v>144</v>
      </c>
      <c r="F1708" s="518" t="s">
        <v>144</v>
      </c>
      <c r="G1708" s="518" t="s">
        <v>22763</v>
      </c>
      <c r="H1708" s="518" t="s">
        <v>6979</v>
      </c>
      <c r="I1708" s="518" t="s">
        <v>5431</v>
      </c>
      <c r="J1708" s="518" t="s">
        <v>5503</v>
      </c>
      <c r="K1708" s="519" t="s">
        <v>32685</v>
      </c>
      <c r="L1708" s="518" t="s">
        <v>5433</v>
      </c>
    </row>
    <row r="1709" spans="1:12" ht="15.75">
      <c r="A1709" s="518" t="s">
        <v>6753</v>
      </c>
      <c r="B1709" s="518" t="s">
        <v>6754</v>
      </c>
      <c r="C1709" s="518" t="s">
        <v>6847</v>
      </c>
      <c r="D1709" s="518" t="s">
        <v>22620</v>
      </c>
      <c r="E1709" s="519" t="s">
        <v>144</v>
      </c>
      <c r="F1709" s="518" t="s">
        <v>144</v>
      </c>
      <c r="G1709" s="518" t="s">
        <v>22764</v>
      </c>
      <c r="H1709" s="518" t="s">
        <v>22765</v>
      </c>
      <c r="I1709" s="518" t="s">
        <v>5502</v>
      </c>
      <c r="J1709" s="518" t="s">
        <v>5432</v>
      </c>
      <c r="K1709" s="519" t="s">
        <v>32686</v>
      </c>
      <c r="L1709" s="518" t="s">
        <v>5433</v>
      </c>
    </row>
    <row r="1710" spans="1:12" ht="15.75">
      <c r="A1710" s="518" t="s">
        <v>6753</v>
      </c>
      <c r="B1710" s="518" t="s">
        <v>6754</v>
      </c>
      <c r="C1710" s="518" t="s">
        <v>6847</v>
      </c>
      <c r="D1710" s="518" t="s">
        <v>22620</v>
      </c>
      <c r="E1710" s="519" t="s">
        <v>144</v>
      </c>
      <c r="F1710" s="518" t="s">
        <v>144</v>
      </c>
      <c r="G1710" s="518" t="s">
        <v>22766</v>
      </c>
      <c r="H1710" s="518" t="s">
        <v>6981</v>
      </c>
      <c r="I1710" s="518" t="s">
        <v>5431</v>
      </c>
      <c r="J1710" s="518" t="s">
        <v>5503</v>
      </c>
      <c r="K1710" s="519" t="s">
        <v>32687</v>
      </c>
      <c r="L1710" s="518" t="s">
        <v>5433</v>
      </c>
    </row>
    <row r="1711" spans="1:12" ht="15.75">
      <c r="A1711" s="518" t="s">
        <v>6753</v>
      </c>
      <c r="B1711" s="518" t="s">
        <v>6754</v>
      </c>
      <c r="C1711" s="518" t="s">
        <v>6847</v>
      </c>
      <c r="D1711" s="518" t="s">
        <v>22620</v>
      </c>
      <c r="E1711" s="519" t="s">
        <v>144</v>
      </c>
      <c r="F1711" s="518" t="s">
        <v>144</v>
      </c>
      <c r="G1711" s="518" t="s">
        <v>22767</v>
      </c>
      <c r="H1711" s="518" t="s">
        <v>22768</v>
      </c>
      <c r="I1711" s="518" t="s">
        <v>5502</v>
      </c>
      <c r="J1711" s="518" t="s">
        <v>5432</v>
      </c>
      <c r="K1711" s="519" t="s">
        <v>32688</v>
      </c>
      <c r="L1711" s="518" t="s">
        <v>5433</v>
      </c>
    </row>
    <row r="1712" spans="1:12" ht="15.75">
      <c r="A1712" s="518" t="s">
        <v>6753</v>
      </c>
      <c r="B1712" s="518" t="s">
        <v>6754</v>
      </c>
      <c r="C1712" s="518" t="s">
        <v>6847</v>
      </c>
      <c r="D1712" s="518" t="s">
        <v>22620</v>
      </c>
      <c r="E1712" s="519" t="s">
        <v>144</v>
      </c>
      <c r="F1712" s="518" t="s">
        <v>144</v>
      </c>
      <c r="G1712" s="518" t="s">
        <v>22769</v>
      </c>
      <c r="H1712" s="518" t="s">
        <v>22770</v>
      </c>
      <c r="I1712" s="518" t="s">
        <v>5502</v>
      </c>
      <c r="J1712" s="518" t="s">
        <v>5432</v>
      </c>
      <c r="K1712" s="519" t="s">
        <v>32689</v>
      </c>
      <c r="L1712" s="518" t="s">
        <v>5433</v>
      </c>
    </row>
    <row r="1713" spans="1:12" ht="15.75">
      <c r="A1713" s="518" t="s">
        <v>6753</v>
      </c>
      <c r="B1713" s="518" t="s">
        <v>6754</v>
      </c>
      <c r="C1713" s="518" t="s">
        <v>6847</v>
      </c>
      <c r="D1713" s="518" t="s">
        <v>22620</v>
      </c>
      <c r="E1713" s="519" t="s">
        <v>144</v>
      </c>
      <c r="F1713" s="518" t="s">
        <v>144</v>
      </c>
      <c r="G1713" s="518" t="s">
        <v>22771</v>
      </c>
      <c r="H1713" s="518" t="s">
        <v>6984</v>
      </c>
      <c r="I1713" s="518" t="s">
        <v>5431</v>
      </c>
      <c r="J1713" s="518" t="s">
        <v>5503</v>
      </c>
      <c r="K1713" s="519" t="s">
        <v>32690</v>
      </c>
      <c r="L1713" s="518" t="s">
        <v>5433</v>
      </c>
    </row>
    <row r="1714" spans="1:12" ht="15.75">
      <c r="A1714" s="518" t="s">
        <v>6753</v>
      </c>
      <c r="B1714" s="518" t="s">
        <v>6754</v>
      </c>
      <c r="C1714" s="518" t="s">
        <v>6847</v>
      </c>
      <c r="D1714" s="518" t="s">
        <v>22620</v>
      </c>
      <c r="E1714" s="519" t="s">
        <v>144</v>
      </c>
      <c r="F1714" s="518" t="s">
        <v>144</v>
      </c>
      <c r="G1714" s="518" t="s">
        <v>22772</v>
      </c>
      <c r="H1714" s="518" t="s">
        <v>6985</v>
      </c>
      <c r="I1714" s="518" t="s">
        <v>5431</v>
      </c>
      <c r="J1714" s="518" t="s">
        <v>5503</v>
      </c>
      <c r="K1714" s="519" t="s">
        <v>32691</v>
      </c>
      <c r="L1714" s="518" t="s">
        <v>5433</v>
      </c>
    </row>
    <row r="1715" spans="1:12" ht="15.75">
      <c r="A1715" s="518" t="s">
        <v>6753</v>
      </c>
      <c r="B1715" s="518" t="s">
        <v>6754</v>
      </c>
      <c r="C1715" s="518" t="s">
        <v>6847</v>
      </c>
      <c r="D1715" s="518" t="s">
        <v>22620</v>
      </c>
      <c r="E1715" s="519" t="s">
        <v>144</v>
      </c>
      <c r="F1715" s="518" t="s">
        <v>144</v>
      </c>
      <c r="G1715" s="518" t="s">
        <v>22773</v>
      </c>
      <c r="H1715" s="518" t="s">
        <v>22774</v>
      </c>
      <c r="I1715" s="518" t="s">
        <v>5502</v>
      </c>
      <c r="J1715" s="518" t="s">
        <v>5432</v>
      </c>
      <c r="K1715" s="519" t="s">
        <v>32692</v>
      </c>
      <c r="L1715" s="518" t="s">
        <v>5433</v>
      </c>
    </row>
    <row r="1716" spans="1:12" ht="15.75">
      <c r="A1716" s="518" t="s">
        <v>6753</v>
      </c>
      <c r="B1716" s="518" t="s">
        <v>6754</v>
      </c>
      <c r="C1716" s="518" t="s">
        <v>6847</v>
      </c>
      <c r="D1716" s="518" t="s">
        <v>22620</v>
      </c>
      <c r="E1716" s="519" t="s">
        <v>144</v>
      </c>
      <c r="F1716" s="518" t="s">
        <v>144</v>
      </c>
      <c r="G1716" s="518" t="s">
        <v>22775</v>
      </c>
      <c r="H1716" s="518" t="s">
        <v>6987</v>
      </c>
      <c r="I1716" s="518" t="s">
        <v>5431</v>
      </c>
      <c r="J1716" s="518" t="s">
        <v>5503</v>
      </c>
      <c r="K1716" s="519" t="s">
        <v>32678</v>
      </c>
      <c r="L1716" s="518" t="s">
        <v>5433</v>
      </c>
    </row>
    <row r="1717" spans="1:12" ht="15.75">
      <c r="A1717" s="518" t="s">
        <v>6753</v>
      </c>
      <c r="B1717" s="518" t="s">
        <v>6754</v>
      </c>
      <c r="C1717" s="518" t="s">
        <v>6847</v>
      </c>
      <c r="D1717" s="518" t="s">
        <v>22620</v>
      </c>
      <c r="E1717" s="519" t="s">
        <v>144</v>
      </c>
      <c r="F1717" s="518" t="s">
        <v>144</v>
      </c>
      <c r="G1717" s="518" t="s">
        <v>22776</v>
      </c>
      <c r="H1717" s="518" t="s">
        <v>22777</v>
      </c>
      <c r="I1717" s="518" t="s">
        <v>5502</v>
      </c>
      <c r="J1717" s="518" t="s">
        <v>5432</v>
      </c>
      <c r="K1717" s="519" t="s">
        <v>32693</v>
      </c>
      <c r="L1717" s="518" t="s">
        <v>5433</v>
      </c>
    </row>
    <row r="1718" spans="1:12" ht="15.75">
      <c r="A1718" s="518" t="s">
        <v>6753</v>
      </c>
      <c r="B1718" s="518" t="s">
        <v>6754</v>
      </c>
      <c r="C1718" s="518" t="s">
        <v>6847</v>
      </c>
      <c r="D1718" s="518" t="s">
        <v>22620</v>
      </c>
      <c r="E1718" s="519" t="s">
        <v>144</v>
      </c>
      <c r="F1718" s="518" t="s">
        <v>144</v>
      </c>
      <c r="G1718" s="518" t="s">
        <v>22778</v>
      </c>
      <c r="H1718" s="518" t="s">
        <v>22779</v>
      </c>
      <c r="I1718" s="518" t="s">
        <v>5502</v>
      </c>
      <c r="J1718" s="518" t="s">
        <v>5432</v>
      </c>
      <c r="K1718" s="519" t="s">
        <v>32694</v>
      </c>
      <c r="L1718" s="518" t="s">
        <v>5433</v>
      </c>
    </row>
    <row r="1719" spans="1:12" ht="15.75">
      <c r="A1719" s="518" t="s">
        <v>6753</v>
      </c>
      <c r="B1719" s="518" t="s">
        <v>6754</v>
      </c>
      <c r="C1719" s="518" t="s">
        <v>6847</v>
      </c>
      <c r="D1719" s="518" t="s">
        <v>22620</v>
      </c>
      <c r="E1719" s="519" t="s">
        <v>144</v>
      </c>
      <c r="F1719" s="518" t="s">
        <v>144</v>
      </c>
      <c r="G1719" s="518" t="s">
        <v>22780</v>
      </c>
      <c r="H1719" s="518" t="s">
        <v>6990</v>
      </c>
      <c r="I1719" s="518" t="s">
        <v>5431</v>
      </c>
      <c r="J1719" s="518" t="s">
        <v>5503</v>
      </c>
      <c r="K1719" s="519" t="s">
        <v>32683</v>
      </c>
      <c r="L1719" s="518" t="s">
        <v>5433</v>
      </c>
    </row>
    <row r="1720" spans="1:12" ht="15.75">
      <c r="A1720" s="518" t="s">
        <v>6753</v>
      </c>
      <c r="B1720" s="518" t="s">
        <v>6754</v>
      </c>
      <c r="C1720" s="518" t="s">
        <v>6847</v>
      </c>
      <c r="D1720" s="518" t="s">
        <v>22620</v>
      </c>
      <c r="E1720" s="519" t="s">
        <v>144</v>
      </c>
      <c r="F1720" s="518" t="s">
        <v>144</v>
      </c>
      <c r="G1720" s="518" t="s">
        <v>22781</v>
      </c>
      <c r="H1720" s="518" t="s">
        <v>22782</v>
      </c>
      <c r="I1720" s="518" t="s">
        <v>5502</v>
      </c>
      <c r="J1720" s="518" t="s">
        <v>5432</v>
      </c>
      <c r="K1720" s="519" t="s">
        <v>32695</v>
      </c>
      <c r="L1720" s="518" t="s">
        <v>5433</v>
      </c>
    </row>
    <row r="1721" spans="1:12" ht="15.75">
      <c r="A1721" s="518" t="s">
        <v>6753</v>
      </c>
      <c r="B1721" s="518" t="s">
        <v>6754</v>
      </c>
      <c r="C1721" s="518" t="s">
        <v>6847</v>
      </c>
      <c r="D1721" s="518" t="s">
        <v>22620</v>
      </c>
      <c r="E1721" s="519" t="s">
        <v>144</v>
      </c>
      <c r="F1721" s="518" t="s">
        <v>144</v>
      </c>
      <c r="G1721" s="518" t="s">
        <v>22783</v>
      </c>
      <c r="H1721" s="518" t="s">
        <v>22784</v>
      </c>
      <c r="I1721" s="518" t="s">
        <v>5502</v>
      </c>
      <c r="J1721" s="518" t="s">
        <v>5432</v>
      </c>
      <c r="K1721" s="519" t="s">
        <v>32696</v>
      </c>
      <c r="L1721" s="518" t="s">
        <v>5433</v>
      </c>
    </row>
    <row r="1722" spans="1:12" ht="15.75">
      <c r="A1722" s="518" t="s">
        <v>6753</v>
      </c>
      <c r="B1722" s="518" t="s">
        <v>6754</v>
      </c>
      <c r="C1722" s="518" t="s">
        <v>6847</v>
      </c>
      <c r="D1722" s="518" t="s">
        <v>22620</v>
      </c>
      <c r="E1722" s="519" t="s">
        <v>144</v>
      </c>
      <c r="F1722" s="518" t="s">
        <v>144</v>
      </c>
      <c r="G1722" s="518" t="s">
        <v>22785</v>
      </c>
      <c r="H1722" s="518" t="s">
        <v>22786</v>
      </c>
      <c r="I1722" s="518" t="s">
        <v>5502</v>
      </c>
      <c r="J1722" s="518" t="s">
        <v>5432</v>
      </c>
      <c r="K1722" s="519" t="s">
        <v>32697</v>
      </c>
      <c r="L1722" s="518" t="s">
        <v>5433</v>
      </c>
    </row>
    <row r="1723" spans="1:12" ht="15.75">
      <c r="A1723" s="518" t="s">
        <v>6753</v>
      </c>
      <c r="B1723" s="518" t="s">
        <v>6754</v>
      </c>
      <c r="C1723" s="518" t="s">
        <v>6847</v>
      </c>
      <c r="D1723" s="518" t="s">
        <v>22620</v>
      </c>
      <c r="E1723" s="519" t="s">
        <v>144</v>
      </c>
      <c r="F1723" s="518" t="s">
        <v>144</v>
      </c>
      <c r="G1723" s="518" t="s">
        <v>22787</v>
      </c>
      <c r="H1723" s="518" t="s">
        <v>22788</v>
      </c>
      <c r="I1723" s="518" t="s">
        <v>5502</v>
      </c>
      <c r="J1723" s="518" t="s">
        <v>5432</v>
      </c>
      <c r="K1723" s="519" t="s">
        <v>32698</v>
      </c>
      <c r="L1723" s="518" t="s">
        <v>5433</v>
      </c>
    </row>
    <row r="1724" spans="1:12" ht="15.75">
      <c r="A1724" s="518" t="s">
        <v>6753</v>
      </c>
      <c r="B1724" s="518" t="s">
        <v>6754</v>
      </c>
      <c r="C1724" s="518" t="s">
        <v>6847</v>
      </c>
      <c r="D1724" s="518" t="s">
        <v>22620</v>
      </c>
      <c r="E1724" s="519" t="s">
        <v>144</v>
      </c>
      <c r="F1724" s="518" t="s">
        <v>144</v>
      </c>
      <c r="G1724" s="518" t="s">
        <v>22789</v>
      </c>
      <c r="H1724" s="518" t="s">
        <v>22790</v>
      </c>
      <c r="I1724" s="518" t="s">
        <v>5502</v>
      </c>
      <c r="J1724" s="518" t="s">
        <v>5432</v>
      </c>
      <c r="K1724" s="519" t="s">
        <v>32699</v>
      </c>
      <c r="L1724" s="518" t="s">
        <v>5433</v>
      </c>
    </row>
    <row r="1725" spans="1:12" ht="15.75">
      <c r="A1725" s="518" t="s">
        <v>6753</v>
      </c>
      <c r="B1725" s="518" t="s">
        <v>6754</v>
      </c>
      <c r="C1725" s="518" t="s">
        <v>6847</v>
      </c>
      <c r="D1725" s="518" t="s">
        <v>22620</v>
      </c>
      <c r="E1725" s="519" t="s">
        <v>144</v>
      </c>
      <c r="F1725" s="518" t="s">
        <v>144</v>
      </c>
      <c r="G1725" s="518" t="s">
        <v>22791</v>
      </c>
      <c r="H1725" s="518" t="s">
        <v>22792</v>
      </c>
      <c r="I1725" s="518" t="s">
        <v>5502</v>
      </c>
      <c r="J1725" s="518" t="s">
        <v>5432</v>
      </c>
      <c r="K1725" s="519" t="s">
        <v>32700</v>
      </c>
      <c r="L1725" s="518" t="s">
        <v>5433</v>
      </c>
    </row>
    <row r="1726" spans="1:12" ht="15.75">
      <c r="A1726" s="518" t="s">
        <v>6753</v>
      </c>
      <c r="B1726" s="518" t="s">
        <v>6754</v>
      </c>
      <c r="C1726" s="518" t="s">
        <v>6847</v>
      </c>
      <c r="D1726" s="518" t="s">
        <v>22620</v>
      </c>
      <c r="E1726" s="519" t="s">
        <v>144</v>
      </c>
      <c r="F1726" s="518" t="s">
        <v>144</v>
      </c>
      <c r="G1726" s="518" t="s">
        <v>22793</v>
      </c>
      <c r="H1726" s="518" t="s">
        <v>6997</v>
      </c>
      <c r="I1726" s="518" t="s">
        <v>5431</v>
      </c>
      <c r="J1726" s="518" t="s">
        <v>5503</v>
      </c>
      <c r="K1726" s="519" t="s">
        <v>32701</v>
      </c>
      <c r="L1726" s="518" t="s">
        <v>5433</v>
      </c>
    </row>
    <row r="1727" spans="1:12" ht="15.75">
      <c r="A1727" s="518" t="s">
        <v>6753</v>
      </c>
      <c r="B1727" s="518" t="s">
        <v>6754</v>
      </c>
      <c r="C1727" s="518" t="s">
        <v>6847</v>
      </c>
      <c r="D1727" s="518" t="s">
        <v>22620</v>
      </c>
      <c r="E1727" s="519" t="s">
        <v>144</v>
      </c>
      <c r="F1727" s="518" t="s">
        <v>144</v>
      </c>
      <c r="G1727" s="518" t="s">
        <v>22794</v>
      </c>
      <c r="H1727" s="518" t="s">
        <v>6998</v>
      </c>
      <c r="I1727" s="518" t="s">
        <v>5431</v>
      </c>
      <c r="J1727" s="518" t="s">
        <v>5503</v>
      </c>
      <c r="K1727" s="519" t="s">
        <v>32691</v>
      </c>
      <c r="L1727" s="518" t="s">
        <v>5433</v>
      </c>
    </row>
    <row r="1728" spans="1:12" ht="15.75">
      <c r="A1728" s="518" t="s">
        <v>6753</v>
      </c>
      <c r="B1728" s="518" t="s">
        <v>6754</v>
      </c>
      <c r="C1728" s="518" t="s">
        <v>6847</v>
      </c>
      <c r="D1728" s="518" t="s">
        <v>22620</v>
      </c>
      <c r="E1728" s="519" t="s">
        <v>144</v>
      </c>
      <c r="F1728" s="518" t="s">
        <v>144</v>
      </c>
      <c r="G1728" s="518" t="s">
        <v>22795</v>
      </c>
      <c r="H1728" s="518" t="s">
        <v>6999</v>
      </c>
      <c r="I1728" s="518" t="s">
        <v>5431</v>
      </c>
      <c r="J1728" s="518" t="s">
        <v>5432</v>
      </c>
      <c r="K1728" s="519" t="s">
        <v>32702</v>
      </c>
      <c r="L1728" s="518" t="s">
        <v>5433</v>
      </c>
    </row>
    <row r="1729" spans="1:12" ht="15.75">
      <c r="A1729" s="518" t="s">
        <v>6753</v>
      </c>
      <c r="B1729" s="518" t="s">
        <v>6754</v>
      </c>
      <c r="C1729" s="518" t="s">
        <v>6847</v>
      </c>
      <c r="D1729" s="518" t="s">
        <v>22620</v>
      </c>
      <c r="E1729" s="519" t="s">
        <v>144</v>
      </c>
      <c r="F1729" s="518" t="s">
        <v>144</v>
      </c>
      <c r="G1729" s="518" t="s">
        <v>22796</v>
      </c>
      <c r="H1729" s="518" t="s">
        <v>22797</v>
      </c>
      <c r="I1729" s="518" t="s">
        <v>5502</v>
      </c>
      <c r="J1729" s="518" t="s">
        <v>5432</v>
      </c>
      <c r="K1729" s="519" t="s">
        <v>32703</v>
      </c>
      <c r="L1729" s="518" t="s">
        <v>5433</v>
      </c>
    </row>
    <row r="1730" spans="1:12" ht="15.75">
      <c r="A1730" s="518" t="s">
        <v>6753</v>
      </c>
      <c r="B1730" s="518" t="s">
        <v>6754</v>
      </c>
      <c r="C1730" s="518" t="s">
        <v>6847</v>
      </c>
      <c r="D1730" s="518" t="s">
        <v>22620</v>
      </c>
      <c r="E1730" s="519" t="s">
        <v>144</v>
      </c>
      <c r="F1730" s="518" t="s">
        <v>144</v>
      </c>
      <c r="G1730" s="518" t="s">
        <v>22798</v>
      </c>
      <c r="H1730" s="518" t="s">
        <v>22799</v>
      </c>
      <c r="I1730" s="518" t="s">
        <v>5502</v>
      </c>
      <c r="J1730" s="518" t="s">
        <v>5432</v>
      </c>
      <c r="K1730" s="519" t="s">
        <v>32704</v>
      </c>
      <c r="L1730" s="518" t="s">
        <v>5433</v>
      </c>
    </row>
    <row r="1731" spans="1:12" ht="15.75">
      <c r="A1731" s="518" t="s">
        <v>6753</v>
      </c>
      <c r="B1731" s="518" t="s">
        <v>6754</v>
      </c>
      <c r="C1731" s="518" t="s">
        <v>6847</v>
      </c>
      <c r="D1731" s="518" t="s">
        <v>22620</v>
      </c>
      <c r="E1731" s="519" t="s">
        <v>144</v>
      </c>
      <c r="F1731" s="518" t="s">
        <v>144</v>
      </c>
      <c r="G1731" s="518" t="s">
        <v>22800</v>
      </c>
      <c r="H1731" s="518" t="s">
        <v>7002</v>
      </c>
      <c r="I1731" s="518" t="s">
        <v>5431</v>
      </c>
      <c r="J1731" s="518" t="s">
        <v>5503</v>
      </c>
      <c r="K1731" s="519" t="s">
        <v>32701</v>
      </c>
      <c r="L1731" s="518" t="s">
        <v>5433</v>
      </c>
    </row>
    <row r="1732" spans="1:12" ht="15.75">
      <c r="A1732" s="518" t="s">
        <v>6753</v>
      </c>
      <c r="B1732" s="518" t="s">
        <v>6754</v>
      </c>
      <c r="C1732" s="518" t="s">
        <v>6847</v>
      </c>
      <c r="D1732" s="518" t="s">
        <v>22620</v>
      </c>
      <c r="E1732" s="519" t="s">
        <v>144</v>
      </c>
      <c r="F1732" s="518" t="s">
        <v>144</v>
      </c>
      <c r="G1732" s="518" t="s">
        <v>22801</v>
      </c>
      <c r="H1732" s="518" t="s">
        <v>7003</v>
      </c>
      <c r="I1732" s="518" t="s">
        <v>5431</v>
      </c>
      <c r="J1732" s="518" t="s">
        <v>5503</v>
      </c>
      <c r="K1732" s="519" t="s">
        <v>32705</v>
      </c>
      <c r="L1732" s="518" t="s">
        <v>5433</v>
      </c>
    </row>
    <row r="1733" spans="1:12" ht="15.75">
      <c r="A1733" s="518" t="s">
        <v>6753</v>
      </c>
      <c r="B1733" s="518" t="s">
        <v>6754</v>
      </c>
      <c r="C1733" s="518" t="s">
        <v>6847</v>
      </c>
      <c r="D1733" s="518" t="s">
        <v>22620</v>
      </c>
      <c r="E1733" s="519" t="s">
        <v>144</v>
      </c>
      <c r="F1733" s="518" t="s">
        <v>144</v>
      </c>
      <c r="G1733" s="518" t="s">
        <v>22802</v>
      </c>
      <c r="H1733" s="518" t="s">
        <v>7004</v>
      </c>
      <c r="I1733" s="518" t="s">
        <v>5431</v>
      </c>
      <c r="J1733" s="518" t="s">
        <v>5503</v>
      </c>
      <c r="K1733" s="519" t="s">
        <v>32706</v>
      </c>
      <c r="L1733" s="518" t="s">
        <v>5433</v>
      </c>
    </row>
    <row r="1734" spans="1:12" ht="15.75">
      <c r="A1734" s="518" t="s">
        <v>6753</v>
      </c>
      <c r="B1734" s="518" t="s">
        <v>6754</v>
      </c>
      <c r="C1734" s="518" t="s">
        <v>6847</v>
      </c>
      <c r="D1734" s="518" t="s">
        <v>22620</v>
      </c>
      <c r="E1734" s="519" t="s">
        <v>144</v>
      </c>
      <c r="F1734" s="518" t="s">
        <v>144</v>
      </c>
      <c r="G1734" s="518" t="s">
        <v>22803</v>
      </c>
      <c r="H1734" s="518" t="s">
        <v>22804</v>
      </c>
      <c r="I1734" s="518" t="s">
        <v>5502</v>
      </c>
      <c r="J1734" s="518" t="s">
        <v>5432</v>
      </c>
      <c r="K1734" s="519" t="s">
        <v>32707</v>
      </c>
      <c r="L1734" s="518" t="s">
        <v>5433</v>
      </c>
    </row>
    <row r="1735" spans="1:12" ht="15.75">
      <c r="A1735" s="518" t="s">
        <v>6753</v>
      </c>
      <c r="B1735" s="518" t="s">
        <v>6754</v>
      </c>
      <c r="C1735" s="518" t="s">
        <v>6847</v>
      </c>
      <c r="D1735" s="518" t="s">
        <v>22620</v>
      </c>
      <c r="E1735" s="519" t="s">
        <v>144</v>
      </c>
      <c r="F1735" s="518" t="s">
        <v>144</v>
      </c>
      <c r="G1735" s="518" t="s">
        <v>22805</v>
      </c>
      <c r="H1735" s="518" t="s">
        <v>22806</v>
      </c>
      <c r="I1735" s="518" t="s">
        <v>5502</v>
      </c>
      <c r="J1735" s="518" t="s">
        <v>5432</v>
      </c>
      <c r="K1735" s="519" t="s">
        <v>32708</v>
      </c>
      <c r="L1735" s="518" t="s">
        <v>5433</v>
      </c>
    </row>
    <row r="1736" spans="1:12" ht="15.75">
      <c r="A1736" s="518" t="s">
        <v>6753</v>
      </c>
      <c r="B1736" s="518" t="s">
        <v>6754</v>
      </c>
      <c r="C1736" s="518" t="s">
        <v>6847</v>
      </c>
      <c r="D1736" s="518" t="s">
        <v>22620</v>
      </c>
      <c r="E1736" s="519" t="s">
        <v>144</v>
      </c>
      <c r="F1736" s="518" t="s">
        <v>144</v>
      </c>
      <c r="G1736" s="518" t="s">
        <v>22807</v>
      </c>
      <c r="H1736" s="518" t="s">
        <v>22808</v>
      </c>
      <c r="I1736" s="518" t="s">
        <v>5502</v>
      </c>
      <c r="J1736" s="518" t="s">
        <v>5432</v>
      </c>
      <c r="K1736" s="519" t="s">
        <v>32709</v>
      </c>
      <c r="L1736" s="518" t="s">
        <v>5433</v>
      </c>
    </row>
    <row r="1737" spans="1:12" ht="15.75">
      <c r="A1737" s="518" t="s">
        <v>6753</v>
      </c>
      <c r="B1737" s="518" t="s">
        <v>6754</v>
      </c>
      <c r="C1737" s="518" t="s">
        <v>6847</v>
      </c>
      <c r="D1737" s="518" t="s">
        <v>22620</v>
      </c>
      <c r="E1737" s="519" t="s">
        <v>144</v>
      </c>
      <c r="F1737" s="518" t="s">
        <v>144</v>
      </c>
      <c r="G1737" s="518" t="s">
        <v>22809</v>
      </c>
      <c r="H1737" s="518" t="s">
        <v>22810</v>
      </c>
      <c r="I1737" s="518" t="s">
        <v>5502</v>
      </c>
      <c r="J1737" s="518" t="s">
        <v>5432</v>
      </c>
      <c r="K1737" s="519" t="s">
        <v>32710</v>
      </c>
      <c r="L1737" s="518" t="s">
        <v>5433</v>
      </c>
    </row>
    <row r="1738" spans="1:12" ht="15.75">
      <c r="A1738" s="518" t="s">
        <v>6753</v>
      </c>
      <c r="B1738" s="518" t="s">
        <v>6754</v>
      </c>
      <c r="C1738" s="518" t="s">
        <v>6847</v>
      </c>
      <c r="D1738" s="518" t="s">
        <v>22620</v>
      </c>
      <c r="E1738" s="519" t="s">
        <v>144</v>
      </c>
      <c r="F1738" s="518" t="s">
        <v>144</v>
      </c>
      <c r="G1738" s="518" t="s">
        <v>22811</v>
      </c>
      <c r="H1738" s="518" t="s">
        <v>7009</v>
      </c>
      <c r="I1738" s="518" t="s">
        <v>5431</v>
      </c>
      <c r="J1738" s="518" t="s">
        <v>5432</v>
      </c>
      <c r="K1738" s="519" t="s">
        <v>32711</v>
      </c>
      <c r="L1738" s="518" t="s">
        <v>5433</v>
      </c>
    </row>
    <row r="1739" spans="1:12" ht="15.75">
      <c r="A1739" s="518" t="s">
        <v>6753</v>
      </c>
      <c r="B1739" s="518" t="s">
        <v>6754</v>
      </c>
      <c r="C1739" s="518" t="s">
        <v>6847</v>
      </c>
      <c r="D1739" s="518" t="s">
        <v>22620</v>
      </c>
      <c r="E1739" s="519" t="s">
        <v>144</v>
      </c>
      <c r="F1739" s="518" t="s">
        <v>144</v>
      </c>
      <c r="G1739" s="518" t="s">
        <v>22812</v>
      </c>
      <c r="H1739" s="518" t="s">
        <v>7010</v>
      </c>
      <c r="I1739" s="518" t="s">
        <v>5431</v>
      </c>
      <c r="J1739" s="518" t="s">
        <v>5503</v>
      </c>
      <c r="K1739" s="519" t="s">
        <v>32712</v>
      </c>
      <c r="L1739" s="518" t="s">
        <v>5433</v>
      </c>
    </row>
    <row r="1740" spans="1:12" ht="15.75">
      <c r="A1740" s="518" t="s">
        <v>6753</v>
      </c>
      <c r="B1740" s="518" t="s">
        <v>6754</v>
      </c>
      <c r="C1740" s="518" t="s">
        <v>6847</v>
      </c>
      <c r="D1740" s="518" t="s">
        <v>22620</v>
      </c>
      <c r="E1740" s="519" t="s">
        <v>144</v>
      </c>
      <c r="F1740" s="518" t="s">
        <v>144</v>
      </c>
      <c r="G1740" s="518" t="s">
        <v>22813</v>
      </c>
      <c r="H1740" s="518" t="s">
        <v>22814</v>
      </c>
      <c r="I1740" s="518" t="s">
        <v>5502</v>
      </c>
      <c r="J1740" s="518" t="s">
        <v>5432</v>
      </c>
      <c r="K1740" s="519" t="s">
        <v>32713</v>
      </c>
      <c r="L1740" s="518" t="s">
        <v>5433</v>
      </c>
    </row>
    <row r="1741" spans="1:12" ht="15.75">
      <c r="A1741" s="518" t="s">
        <v>6753</v>
      </c>
      <c r="B1741" s="518" t="s">
        <v>6754</v>
      </c>
      <c r="C1741" s="518" t="s">
        <v>6847</v>
      </c>
      <c r="D1741" s="518" t="s">
        <v>22620</v>
      </c>
      <c r="E1741" s="519" t="s">
        <v>144</v>
      </c>
      <c r="F1741" s="518" t="s">
        <v>144</v>
      </c>
      <c r="G1741" s="518" t="s">
        <v>22815</v>
      </c>
      <c r="H1741" s="518" t="s">
        <v>7012</v>
      </c>
      <c r="I1741" s="518" t="s">
        <v>5431</v>
      </c>
      <c r="J1741" s="518" t="s">
        <v>5503</v>
      </c>
      <c r="K1741" s="519" t="s">
        <v>32712</v>
      </c>
      <c r="L1741" s="518" t="s">
        <v>5433</v>
      </c>
    </row>
    <row r="1742" spans="1:12" ht="15.75">
      <c r="A1742" s="518" t="s">
        <v>6753</v>
      </c>
      <c r="B1742" s="518" t="s">
        <v>6754</v>
      </c>
      <c r="C1742" s="518" t="s">
        <v>6847</v>
      </c>
      <c r="D1742" s="518" t="s">
        <v>22620</v>
      </c>
      <c r="E1742" s="519" t="s">
        <v>144</v>
      </c>
      <c r="F1742" s="518" t="s">
        <v>144</v>
      </c>
      <c r="G1742" s="518" t="s">
        <v>22816</v>
      </c>
      <c r="H1742" s="518" t="s">
        <v>22817</v>
      </c>
      <c r="I1742" s="518" t="s">
        <v>5502</v>
      </c>
      <c r="J1742" s="518" t="s">
        <v>5432</v>
      </c>
      <c r="K1742" s="519" t="s">
        <v>32714</v>
      </c>
      <c r="L1742" s="518" t="s">
        <v>5433</v>
      </c>
    </row>
    <row r="1743" spans="1:12" ht="15.75">
      <c r="A1743" s="518" t="s">
        <v>6753</v>
      </c>
      <c r="B1743" s="518" t="s">
        <v>6754</v>
      </c>
      <c r="C1743" s="518" t="s">
        <v>6847</v>
      </c>
      <c r="D1743" s="518" t="s">
        <v>22620</v>
      </c>
      <c r="E1743" s="519" t="s">
        <v>144</v>
      </c>
      <c r="F1743" s="518" t="s">
        <v>144</v>
      </c>
      <c r="G1743" s="518" t="s">
        <v>22818</v>
      </c>
      <c r="H1743" s="518" t="s">
        <v>7014</v>
      </c>
      <c r="I1743" s="518" t="s">
        <v>5431</v>
      </c>
      <c r="J1743" s="518" t="s">
        <v>5503</v>
      </c>
      <c r="K1743" s="519" t="s">
        <v>32715</v>
      </c>
      <c r="L1743" s="518" t="s">
        <v>5433</v>
      </c>
    </row>
    <row r="1744" spans="1:12" ht="15.75">
      <c r="A1744" s="518" t="s">
        <v>6753</v>
      </c>
      <c r="B1744" s="518" t="s">
        <v>6754</v>
      </c>
      <c r="C1744" s="518" t="s">
        <v>6847</v>
      </c>
      <c r="D1744" s="518" t="s">
        <v>22620</v>
      </c>
      <c r="E1744" s="519" t="s">
        <v>144</v>
      </c>
      <c r="F1744" s="518" t="s">
        <v>144</v>
      </c>
      <c r="G1744" s="518" t="s">
        <v>22819</v>
      </c>
      <c r="H1744" s="518" t="s">
        <v>22820</v>
      </c>
      <c r="I1744" s="518" t="s">
        <v>5502</v>
      </c>
      <c r="J1744" s="518" t="s">
        <v>5432</v>
      </c>
      <c r="K1744" s="519" t="s">
        <v>32716</v>
      </c>
      <c r="L1744" s="518" t="s">
        <v>5433</v>
      </c>
    </row>
    <row r="1745" spans="1:12" ht="15.75">
      <c r="A1745" s="518" t="s">
        <v>6753</v>
      </c>
      <c r="B1745" s="518" t="s">
        <v>6754</v>
      </c>
      <c r="C1745" s="518" t="s">
        <v>6847</v>
      </c>
      <c r="D1745" s="518" t="s">
        <v>22620</v>
      </c>
      <c r="E1745" s="519" t="s">
        <v>144</v>
      </c>
      <c r="F1745" s="518" t="s">
        <v>144</v>
      </c>
      <c r="G1745" s="518" t="s">
        <v>22821</v>
      </c>
      <c r="H1745" s="518" t="s">
        <v>7016</v>
      </c>
      <c r="I1745" s="518" t="s">
        <v>5431</v>
      </c>
      <c r="J1745" s="518" t="s">
        <v>5503</v>
      </c>
      <c r="K1745" s="519" t="s">
        <v>32717</v>
      </c>
      <c r="L1745" s="518" t="s">
        <v>5433</v>
      </c>
    </row>
    <row r="1746" spans="1:12" ht="15.75">
      <c r="A1746" s="518" t="s">
        <v>6753</v>
      </c>
      <c r="B1746" s="518" t="s">
        <v>6754</v>
      </c>
      <c r="C1746" s="518" t="s">
        <v>6847</v>
      </c>
      <c r="D1746" s="518" t="s">
        <v>22620</v>
      </c>
      <c r="E1746" s="519" t="s">
        <v>144</v>
      </c>
      <c r="F1746" s="518" t="s">
        <v>144</v>
      </c>
      <c r="G1746" s="518" t="s">
        <v>22822</v>
      </c>
      <c r="H1746" s="518" t="s">
        <v>7017</v>
      </c>
      <c r="I1746" s="518" t="s">
        <v>5431</v>
      </c>
      <c r="J1746" s="518" t="s">
        <v>5503</v>
      </c>
      <c r="K1746" s="519" t="s">
        <v>32718</v>
      </c>
      <c r="L1746" s="518" t="s">
        <v>5433</v>
      </c>
    </row>
    <row r="1747" spans="1:12" ht="15.75">
      <c r="A1747" s="518" t="s">
        <v>6753</v>
      </c>
      <c r="B1747" s="518" t="s">
        <v>6754</v>
      </c>
      <c r="C1747" s="518" t="s">
        <v>6847</v>
      </c>
      <c r="D1747" s="518" t="s">
        <v>22620</v>
      </c>
      <c r="E1747" s="519" t="s">
        <v>144</v>
      </c>
      <c r="F1747" s="518" t="s">
        <v>144</v>
      </c>
      <c r="G1747" s="518" t="s">
        <v>22823</v>
      </c>
      <c r="H1747" s="518" t="s">
        <v>22824</v>
      </c>
      <c r="I1747" s="518" t="s">
        <v>5502</v>
      </c>
      <c r="J1747" s="518" t="s">
        <v>5432</v>
      </c>
      <c r="K1747" s="519" t="s">
        <v>32719</v>
      </c>
      <c r="L1747" s="518" t="s">
        <v>5433</v>
      </c>
    </row>
    <row r="1748" spans="1:12" ht="15.75">
      <c r="A1748" s="518" t="s">
        <v>6753</v>
      </c>
      <c r="B1748" s="518" t="s">
        <v>6754</v>
      </c>
      <c r="C1748" s="518" t="s">
        <v>6847</v>
      </c>
      <c r="D1748" s="518" t="s">
        <v>22620</v>
      </c>
      <c r="E1748" s="519" t="s">
        <v>144</v>
      </c>
      <c r="F1748" s="518" t="s">
        <v>144</v>
      </c>
      <c r="G1748" s="518" t="s">
        <v>22825</v>
      </c>
      <c r="H1748" s="518" t="s">
        <v>7019</v>
      </c>
      <c r="I1748" s="518" t="s">
        <v>5431</v>
      </c>
      <c r="J1748" s="518" t="s">
        <v>5503</v>
      </c>
      <c r="K1748" s="519" t="s">
        <v>32720</v>
      </c>
      <c r="L1748" s="518" t="s">
        <v>5433</v>
      </c>
    </row>
    <row r="1749" spans="1:12" ht="15.75">
      <c r="A1749" s="518" t="s">
        <v>6753</v>
      </c>
      <c r="B1749" s="518" t="s">
        <v>6754</v>
      </c>
      <c r="C1749" s="518" t="s">
        <v>6847</v>
      </c>
      <c r="D1749" s="518" t="s">
        <v>22620</v>
      </c>
      <c r="E1749" s="519" t="s">
        <v>144</v>
      </c>
      <c r="F1749" s="518" t="s">
        <v>144</v>
      </c>
      <c r="G1749" s="518" t="s">
        <v>22826</v>
      </c>
      <c r="H1749" s="518" t="s">
        <v>22827</v>
      </c>
      <c r="I1749" s="518" t="s">
        <v>5502</v>
      </c>
      <c r="J1749" s="518" t="s">
        <v>5432</v>
      </c>
      <c r="K1749" s="519" t="s">
        <v>32721</v>
      </c>
      <c r="L1749" s="518" t="s">
        <v>5433</v>
      </c>
    </row>
    <row r="1750" spans="1:12" ht="15.75">
      <c r="A1750" s="518" t="s">
        <v>6753</v>
      </c>
      <c r="B1750" s="518" t="s">
        <v>6754</v>
      </c>
      <c r="C1750" s="518" t="s">
        <v>6847</v>
      </c>
      <c r="D1750" s="518" t="s">
        <v>22620</v>
      </c>
      <c r="E1750" s="519" t="s">
        <v>144</v>
      </c>
      <c r="F1750" s="518" t="s">
        <v>144</v>
      </c>
      <c r="G1750" s="518" t="s">
        <v>22828</v>
      </c>
      <c r="H1750" s="518" t="s">
        <v>22829</v>
      </c>
      <c r="I1750" s="518" t="s">
        <v>5502</v>
      </c>
      <c r="J1750" s="518" t="s">
        <v>5432</v>
      </c>
      <c r="K1750" s="519" t="s">
        <v>32722</v>
      </c>
      <c r="L1750" s="518" t="s">
        <v>5433</v>
      </c>
    </row>
    <row r="1751" spans="1:12" ht="15.75">
      <c r="A1751" s="518" t="s">
        <v>6753</v>
      </c>
      <c r="B1751" s="518" t="s">
        <v>6754</v>
      </c>
      <c r="C1751" s="518" t="s">
        <v>6847</v>
      </c>
      <c r="D1751" s="518" t="s">
        <v>22620</v>
      </c>
      <c r="E1751" s="519" t="s">
        <v>144</v>
      </c>
      <c r="F1751" s="518" t="s">
        <v>144</v>
      </c>
      <c r="G1751" s="518" t="s">
        <v>22830</v>
      </c>
      <c r="H1751" s="518" t="s">
        <v>7022</v>
      </c>
      <c r="I1751" s="518" t="s">
        <v>5431</v>
      </c>
      <c r="J1751" s="518" t="s">
        <v>5503</v>
      </c>
      <c r="K1751" s="519" t="s">
        <v>32723</v>
      </c>
      <c r="L1751" s="518" t="s">
        <v>5433</v>
      </c>
    </row>
    <row r="1752" spans="1:12" ht="15.75">
      <c r="A1752" s="518" t="s">
        <v>6753</v>
      </c>
      <c r="B1752" s="518" t="s">
        <v>6754</v>
      </c>
      <c r="C1752" s="518" t="s">
        <v>6847</v>
      </c>
      <c r="D1752" s="518" t="s">
        <v>22620</v>
      </c>
      <c r="E1752" s="519" t="s">
        <v>144</v>
      </c>
      <c r="F1752" s="518" t="s">
        <v>144</v>
      </c>
      <c r="G1752" s="518" t="s">
        <v>22831</v>
      </c>
      <c r="H1752" s="518" t="s">
        <v>22832</v>
      </c>
      <c r="I1752" s="518" t="s">
        <v>5502</v>
      </c>
      <c r="J1752" s="518" t="s">
        <v>5432</v>
      </c>
      <c r="K1752" s="519" t="s">
        <v>32724</v>
      </c>
      <c r="L1752" s="518" t="s">
        <v>5433</v>
      </c>
    </row>
    <row r="1753" spans="1:12" ht="15.75">
      <c r="A1753" s="518" t="s">
        <v>6753</v>
      </c>
      <c r="B1753" s="518" t="s">
        <v>6754</v>
      </c>
      <c r="C1753" s="518" t="s">
        <v>6847</v>
      </c>
      <c r="D1753" s="518" t="s">
        <v>22620</v>
      </c>
      <c r="E1753" s="519" t="s">
        <v>144</v>
      </c>
      <c r="F1753" s="518" t="s">
        <v>144</v>
      </c>
      <c r="G1753" s="518" t="s">
        <v>22833</v>
      </c>
      <c r="H1753" s="518" t="s">
        <v>7024</v>
      </c>
      <c r="I1753" s="518" t="s">
        <v>5431</v>
      </c>
      <c r="J1753" s="518" t="s">
        <v>5503</v>
      </c>
      <c r="K1753" s="519" t="s">
        <v>32725</v>
      </c>
      <c r="L1753" s="518" t="s">
        <v>5433</v>
      </c>
    </row>
    <row r="1754" spans="1:12" ht="15.75">
      <c r="A1754" s="518" t="s">
        <v>6753</v>
      </c>
      <c r="B1754" s="518" t="s">
        <v>6754</v>
      </c>
      <c r="C1754" s="518" t="s">
        <v>6847</v>
      </c>
      <c r="D1754" s="518" t="s">
        <v>22620</v>
      </c>
      <c r="E1754" s="519" t="s">
        <v>144</v>
      </c>
      <c r="F1754" s="518" t="s">
        <v>144</v>
      </c>
      <c r="G1754" s="518" t="s">
        <v>22834</v>
      </c>
      <c r="H1754" s="518" t="s">
        <v>22835</v>
      </c>
      <c r="I1754" s="518" t="s">
        <v>5502</v>
      </c>
      <c r="J1754" s="518" t="s">
        <v>5432</v>
      </c>
      <c r="K1754" s="519" t="s">
        <v>32726</v>
      </c>
      <c r="L1754" s="518" t="s">
        <v>5433</v>
      </c>
    </row>
    <row r="1755" spans="1:12" ht="15.75">
      <c r="A1755" s="518" t="s">
        <v>6753</v>
      </c>
      <c r="B1755" s="518" t="s">
        <v>6754</v>
      </c>
      <c r="C1755" s="518" t="s">
        <v>6847</v>
      </c>
      <c r="D1755" s="518" t="s">
        <v>22620</v>
      </c>
      <c r="E1755" s="519" t="s">
        <v>144</v>
      </c>
      <c r="F1755" s="518" t="s">
        <v>144</v>
      </c>
      <c r="G1755" s="518" t="s">
        <v>22836</v>
      </c>
      <c r="H1755" s="518" t="s">
        <v>7026</v>
      </c>
      <c r="I1755" s="518" t="s">
        <v>5431</v>
      </c>
      <c r="J1755" s="518" t="s">
        <v>5503</v>
      </c>
      <c r="K1755" s="519" t="s">
        <v>32723</v>
      </c>
      <c r="L1755" s="518" t="s">
        <v>5433</v>
      </c>
    </row>
    <row r="1756" spans="1:12" ht="15.75">
      <c r="A1756" s="518" t="s">
        <v>6753</v>
      </c>
      <c r="B1756" s="518" t="s">
        <v>6754</v>
      </c>
      <c r="C1756" s="518" t="s">
        <v>6847</v>
      </c>
      <c r="D1756" s="518" t="s">
        <v>22620</v>
      </c>
      <c r="E1756" s="519" t="s">
        <v>144</v>
      </c>
      <c r="F1756" s="518" t="s">
        <v>144</v>
      </c>
      <c r="G1756" s="518" t="s">
        <v>22837</v>
      </c>
      <c r="H1756" s="518" t="s">
        <v>7027</v>
      </c>
      <c r="I1756" s="518" t="s">
        <v>5431</v>
      </c>
      <c r="J1756" s="518" t="s">
        <v>5503</v>
      </c>
      <c r="K1756" s="519" t="s">
        <v>32727</v>
      </c>
      <c r="L1756" s="518" t="s">
        <v>5433</v>
      </c>
    </row>
    <row r="1757" spans="1:12" ht="15.75">
      <c r="A1757" s="518" t="s">
        <v>6753</v>
      </c>
      <c r="B1757" s="518" t="s">
        <v>6754</v>
      </c>
      <c r="C1757" s="518" t="s">
        <v>6847</v>
      </c>
      <c r="D1757" s="518" t="s">
        <v>22620</v>
      </c>
      <c r="E1757" s="519" t="s">
        <v>144</v>
      </c>
      <c r="F1757" s="518" t="s">
        <v>144</v>
      </c>
      <c r="G1757" s="518" t="s">
        <v>22838</v>
      </c>
      <c r="H1757" s="518" t="s">
        <v>22839</v>
      </c>
      <c r="I1757" s="518" t="s">
        <v>5502</v>
      </c>
      <c r="J1757" s="518" t="s">
        <v>5432</v>
      </c>
      <c r="K1757" s="519" t="s">
        <v>32728</v>
      </c>
      <c r="L1757" s="518" t="s">
        <v>5433</v>
      </c>
    </row>
    <row r="1758" spans="1:12" ht="15.75">
      <c r="A1758" s="518" t="s">
        <v>6753</v>
      </c>
      <c r="B1758" s="518" t="s">
        <v>6754</v>
      </c>
      <c r="C1758" s="518" t="s">
        <v>6847</v>
      </c>
      <c r="D1758" s="518" t="s">
        <v>22620</v>
      </c>
      <c r="E1758" s="519" t="s">
        <v>144</v>
      </c>
      <c r="F1758" s="518" t="s">
        <v>144</v>
      </c>
      <c r="G1758" s="518" t="s">
        <v>22840</v>
      </c>
      <c r="H1758" s="518" t="s">
        <v>7029</v>
      </c>
      <c r="I1758" s="518" t="s">
        <v>5431</v>
      </c>
      <c r="J1758" s="518" t="s">
        <v>5503</v>
      </c>
      <c r="K1758" s="519" t="s">
        <v>32729</v>
      </c>
      <c r="L1758" s="518" t="s">
        <v>5433</v>
      </c>
    </row>
    <row r="1759" spans="1:12" ht="15.75">
      <c r="A1759" s="518" t="s">
        <v>6753</v>
      </c>
      <c r="B1759" s="518" t="s">
        <v>6754</v>
      </c>
      <c r="C1759" s="518" t="s">
        <v>6847</v>
      </c>
      <c r="D1759" s="518" t="s">
        <v>22620</v>
      </c>
      <c r="E1759" s="519" t="s">
        <v>144</v>
      </c>
      <c r="F1759" s="518" t="s">
        <v>144</v>
      </c>
      <c r="G1759" s="518" t="s">
        <v>22841</v>
      </c>
      <c r="H1759" s="518" t="s">
        <v>22842</v>
      </c>
      <c r="I1759" s="518" t="s">
        <v>5502</v>
      </c>
      <c r="J1759" s="518" t="s">
        <v>5432</v>
      </c>
      <c r="K1759" s="519" t="s">
        <v>32730</v>
      </c>
      <c r="L1759" s="518" t="s">
        <v>5433</v>
      </c>
    </row>
    <row r="1760" spans="1:12" ht="15.75">
      <c r="A1760" s="518" t="s">
        <v>6753</v>
      </c>
      <c r="B1760" s="518" t="s">
        <v>6754</v>
      </c>
      <c r="C1760" s="518" t="s">
        <v>6847</v>
      </c>
      <c r="D1760" s="518" t="s">
        <v>22620</v>
      </c>
      <c r="E1760" s="519" t="s">
        <v>144</v>
      </c>
      <c r="F1760" s="518" t="s">
        <v>144</v>
      </c>
      <c r="G1760" s="518" t="s">
        <v>22843</v>
      </c>
      <c r="H1760" s="518" t="s">
        <v>7031</v>
      </c>
      <c r="I1760" s="518" t="s">
        <v>5431</v>
      </c>
      <c r="J1760" s="518" t="s">
        <v>5503</v>
      </c>
      <c r="K1760" s="519" t="s">
        <v>32729</v>
      </c>
      <c r="L1760" s="518" t="s">
        <v>5433</v>
      </c>
    </row>
    <row r="1761" spans="1:12" ht="15.75">
      <c r="A1761" s="518" t="s">
        <v>6753</v>
      </c>
      <c r="B1761" s="518" t="s">
        <v>6754</v>
      </c>
      <c r="C1761" s="518" t="s">
        <v>6847</v>
      </c>
      <c r="D1761" s="518" t="s">
        <v>22620</v>
      </c>
      <c r="E1761" s="519" t="s">
        <v>144</v>
      </c>
      <c r="F1761" s="518" t="s">
        <v>144</v>
      </c>
      <c r="G1761" s="518" t="s">
        <v>22844</v>
      </c>
      <c r="H1761" s="518" t="s">
        <v>22845</v>
      </c>
      <c r="I1761" s="518" t="s">
        <v>5502</v>
      </c>
      <c r="J1761" s="518" t="s">
        <v>5432</v>
      </c>
      <c r="K1761" s="519" t="s">
        <v>32731</v>
      </c>
      <c r="L1761" s="518" t="s">
        <v>5433</v>
      </c>
    </row>
    <row r="1762" spans="1:12" ht="15.75">
      <c r="A1762" s="518" t="s">
        <v>6753</v>
      </c>
      <c r="B1762" s="518" t="s">
        <v>6754</v>
      </c>
      <c r="C1762" s="518" t="s">
        <v>6847</v>
      </c>
      <c r="D1762" s="518" t="s">
        <v>22620</v>
      </c>
      <c r="E1762" s="519" t="s">
        <v>144</v>
      </c>
      <c r="F1762" s="518" t="s">
        <v>144</v>
      </c>
      <c r="G1762" s="518" t="s">
        <v>22846</v>
      </c>
      <c r="H1762" s="518" t="s">
        <v>22847</v>
      </c>
      <c r="I1762" s="518" t="s">
        <v>5502</v>
      </c>
      <c r="J1762" s="518" t="s">
        <v>5432</v>
      </c>
      <c r="K1762" s="519" t="s">
        <v>32732</v>
      </c>
      <c r="L1762" s="518" t="s">
        <v>5433</v>
      </c>
    </row>
    <row r="1763" spans="1:12" ht="15.75">
      <c r="A1763" s="518" t="s">
        <v>6753</v>
      </c>
      <c r="B1763" s="518" t="s">
        <v>6754</v>
      </c>
      <c r="C1763" s="518" t="s">
        <v>6847</v>
      </c>
      <c r="D1763" s="518" t="s">
        <v>22620</v>
      </c>
      <c r="E1763" s="519" t="s">
        <v>144</v>
      </c>
      <c r="F1763" s="518" t="s">
        <v>144</v>
      </c>
      <c r="G1763" s="518" t="s">
        <v>22848</v>
      </c>
      <c r="H1763" s="518" t="s">
        <v>7034</v>
      </c>
      <c r="I1763" s="518" t="s">
        <v>5431</v>
      </c>
      <c r="J1763" s="518" t="s">
        <v>5503</v>
      </c>
      <c r="K1763" s="519" t="s">
        <v>32733</v>
      </c>
      <c r="L1763" s="518" t="s">
        <v>5433</v>
      </c>
    </row>
    <row r="1764" spans="1:12" ht="15.75">
      <c r="A1764" s="518" t="s">
        <v>6753</v>
      </c>
      <c r="B1764" s="518" t="s">
        <v>6754</v>
      </c>
      <c r="C1764" s="518" t="s">
        <v>6847</v>
      </c>
      <c r="D1764" s="518" t="s">
        <v>22620</v>
      </c>
      <c r="E1764" s="519" t="s">
        <v>144</v>
      </c>
      <c r="F1764" s="518" t="s">
        <v>144</v>
      </c>
      <c r="G1764" s="518" t="s">
        <v>22849</v>
      </c>
      <c r="H1764" s="518" t="s">
        <v>22850</v>
      </c>
      <c r="I1764" s="518" t="s">
        <v>5502</v>
      </c>
      <c r="J1764" s="518" t="s">
        <v>5432</v>
      </c>
      <c r="K1764" s="519" t="s">
        <v>32734</v>
      </c>
      <c r="L1764" s="518" t="s">
        <v>5433</v>
      </c>
    </row>
    <row r="1765" spans="1:12" ht="15.75">
      <c r="A1765" s="518" t="s">
        <v>6753</v>
      </c>
      <c r="B1765" s="518" t="s">
        <v>6754</v>
      </c>
      <c r="C1765" s="518" t="s">
        <v>6847</v>
      </c>
      <c r="D1765" s="518" t="s">
        <v>22620</v>
      </c>
      <c r="E1765" s="519" t="s">
        <v>144</v>
      </c>
      <c r="F1765" s="518" t="s">
        <v>144</v>
      </c>
      <c r="G1765" s="518" t="s">
        <v>22851</v>
      </c>
      <c r="H1765" s="518" t="s">
        <v>7036</v>
      </c>
      <c r="I1765" s="518" t="s">
        <v>5431</v>
      </c>
      <c r="J1765" s="518" t="s">
        <v>5503</v>
      </c>
      <c r="K1765" s="519" t="s">
        <v>32735</v>
      </c>
      <c r="L1765" s="518" t="s">
        <v>5433</v>
      </c>
    </row>
    <row r="1766" spans="1:12" ht="15.75">
      <c r="A1766" s="518" t="s">
        <v>6753</v>
      </c>
      <c r="B1766" s="518" t="s">
        <v>6754</v>
      </c>
      <c r="C1766" s="518" t="s">
        <v>6847</v>
      </c>
      <c r="D1766" s="518" t="s">
        <v>22620</v>
      </c>
      <c r="E1766" s="519" t="s">
        <v>144</v>
      </c>
      <c r="F1766" s="518" t="s">
        <v>144</v>
      </c>
      <c r="G1766" s="518" t="s">
        <v>22852</v>
      </c>
      <c r="H1766" s="518" t="s">
        <v>7037</v>
      </c>
      <c r="I1766" s="518" t="s">
        <v>5431</v>
      </c>
      <c r="J1766" s="518" t="s">
        <v>5432</v>
      </c>
      <c r="K1766" s="519" t="s">
        <v>32736</v>
      </c>
      <c r="L1766" s="518" t="s">
        <v>5433</v>
      </c>
    </row>
    <row r="1767" spans="1:12" ht="15.75">
      <c r="A1767" s="518" t="s">
        <v>6753</v>
      </c>
      <c r="B1767" s="518" t="s">
        <v>6754</v>
      </c>
      <c r="C1767" s="518" t="s">
        <v>6847</v>
      </c>
      <c r="D1767" s="518" t="s">
        <v>22620</v>
      </c>
      <c r="E1767" s="519" t="s">
        <v>144</v>
      </c>
      <c r="F1767" s="518" t="s">
        <v>144</v>
      </c>
      <c r="G1767" s="518" t="s">
        <v>22853</v>
      </c>
      <c r="H1767" s="518" t="s">
        <v>7038</v>
      </c>
      <c r="I1767" s="518" t="s">
        <v>5431</v>
      </c>
      <c r="J1767" s="518" t="s">
        <v>5503</v>
      </c>
      <c r="K1767" s="519" t="s">
        <v>32737</v>
      </c>
      <c r="L1767" s="518" t="s">
        <v>5433</v>
      </c>
    </row>
    <row r="1768" spans="1:12" ht="15.75">
      <c r="A1768" s="518" t="s">
        <v>6753</v>
      </c>
      <c r="B1768" s="518" t="s">
        <v>6754</v>
      </c>
      <c r="C1768" s="518" t="s">
        <v>6847</v>
      </c>
      <c r="D1768" s="518" t="s">
        <v>22620</v>
      </c>
      <c r="E1768" s="519" t="s">
        <v>144</v>
      </c>
      <c r="F1768" s="518" t="s">
        <v>144</v>
      </c>
      <c r="G1768" s="518" t="s">
        <v>22854</v>
      </c>
      <c r="H1768" s="518" t="s">
        <v>22855</v>
      </c>
      <c r="I1768" s="518" t="s">
        <v>5502</v>
      </c>
      <c r="J1768" s="518" t="s">
        <v>5432</v>
      </c>
      <c r="K1768" s="519" t="s">
        <v>32738</v>
      </c>
      <c r="L1768" s="518" t="s">
        <v>5433</v>
      </c>
    </row>
    <row r="1769" spans="1:12" ht="15.75">
      <c r="A1769" s="518" t="s">
        <v>6753</v>
      </c>
      <c r="B1769" s="518" t="s">
        <v>6754</v>
      </c>
      <c r="C1769" s="518" t="s">
        <v>6847</v>
      </c>
      <c r="D1769" s="518" t="s">
        <v>22620</v>
      </c>
      <c r="E1769" s="519" t="s">
        <v>144</v>
      </c>
      <c r="F1769" s="518" t="s">
        <v>144</v>
      </c>
      <c r="G1769" s="518" t="s">
        <v>22856</v>
      </c>
      <c r="H1769" s="518" t="s">
        <v>7040</v>
      </c>
      <c r="I1769" s="518" t="s">
        <v>5431</v>
      </c>
      <c r="J1769" s="518" t="s">
        <v>5503</v>
      </c>
      <c r="K1769" s="519" t="s">
        <v>32739</v>
      </c>
      <c r="L1769" s="518" t="s">
        <v>5433</v>
      </c>
    </row>
    <row r="1770" spans="1:12" ht="15.75">
      <c r="A1770" s="518" t="s">
        <v>6753</v>
      </c>
      <c r="B1770" s="518" t="s">
        <v>6754</v>
      </c>
      <c r="C1770" s="518" t="s">
        <v>6847</v>
      </c>
      <c r="D1770" s="518" t="s">
        <v>22620</v>
      </c>
      <c r="E1770" s="519" t="s">
        <v>144</v>
      </c>
      <c r="F1770" s="518" t="s">
        <v>144</v>
      </c>
      <c r="G1770" s="518" t="s">
        <v>22857</v>
      </c>
      <c r="H1770" s="518" t="s">
        <v>22858</v>
      </c>
      <c r="I1770" s="518" t="s">
        <v>5502</v>
      </c>
      <c r="J1770" s="518" t="s">
        <v>5432</v>
      </c>
      <c r="K1770" s="519" t="s">
        <v>32740</v>
      </c>
      <c r="L1770" s="518" t="s">
        <v>5433</v>
      </c>
    </row>
    <row r="1771" spans="1:12" ht="15.75">
      <c r="A1771" s="518" t="s">
        <v>6753</v>
      </c>
      <c r="B1771" s="518" t="s">
        <v>6754</v>
      </c>
      <c r="C1771" s="518" t="s">
        <v>6847</v>
      </c>
      <c r="D1771" s="518" t="s">
        <v>22620</v>
      </c>
      <c r="E1771" s="519" t="s">
        <v>144</v>
      </c>
      <c r="F1771" s="518" t="s">
        <v>144</v>
      </c>
      <c r="G1771" s="518" t="s">
        <v>22859</v>
      </c>
      <c r="H1771" s="518" t="s">
        <v>7042</v>
      </c>
      <c r="I1771" s="518" t="s">
        <v>5431</v>
      </c>
      <c r="J1771" s="518" t="s">
        <v>5503</v>
      </c>
      <c r="K1771" s="519" t="s">
        <v>32718</v>
      </c>
      <c r="L1771" s="518" t="s">
        <v>5433</v>
      </c>
    </row>
    <row r="1772" spans="1:12" ht="15.75">
      <c r="A1772" s="518" t="s">
        <v>6753</v>
      </c>
      <c r="B1772" s="518" t="s">
        <v>6754</v>
      </c>
      <c r="C1772" s="518" t="s">
        <v>6847</v>
      </c>
      <c r="D1772" s="518" t="s">
        <v>22620</v>
      </c>
      <c r="E1772" s="519" t="s">
        <v>144</v>
      </c>
      <c r="F1772" s="518" t="s">
        <v>144</v>
      </c>
      <c r="G1772" s="518" t="s">
        <v>22860</v>
      </c>
      <c r="H1772" s="518" t="s">
        <v>22861</v>
      </c>
      <c r="I1772" s="518" t="s">
        <v>5502</v>
      </c>
      <c r="J1772" s="518" t="s">
        <v>5432</v>
      </c>
      <c r="K1772" s="519" t="s">
        <v>32741</v>
      </c>
      <c r="L1772" s="518" t="s">
        <v>5433</v>
      </c>
    </row>
    <row r="1773" spans="1:12" ht="15.75">
      <c r="A1773" s="518" t="s">
        <v>6753</v>
      </c>
      <c r="B1773" s="518" t="s">
        <v>6754</v>
      </c>
      <c r="C1773" s="518" t="s">
        <v>6847</v>
      </c>
      <c r="D1773" s="518" t="s">
        <v>22620</v>
      </c>
      <c r="E1773" s="519" t="s">
        <v>144</v>
      </c>
      <c r="F1773" s="518" t="s">
        <v>144</v>
      </c>
      <c r="G1773" s="518" t="s">
        <v>22862</v>
      </c>
      <c r="H1773" s="518" t="s">
        <v>7044</v>
      </c>
      <c r="I1773" s="518" t="s">
        <v>5431</v>
      </c>
      <c r="J1773" s="518" t="s">
        <v>5503</v>
      </c>
      <c r="K1773" s="519" t="s">
        <v>32720</v>
      </c>
      <c r="L1773" s="518" t="s">
        <v>5433</v>
      </c>
    </row>
    <row r="1774" spans="1:12" ht="15.75">
      <c r="A1774" s="518" t="s">
        <v>6753</v>
      </c>
      <c r="B1774" s="518" t="s">
        <v>6754</v>
      </c>
      <c r="C1774" s="518" t="s">
        <v>6847</v>
      </c>
      <c r="D1774" s="518" t="s">
        <v>22620</v>
      </c>
      <c r="E1774" s="519" t="s">
        <v>144</v>
      </c>
      <c r="F1774" s="518" t="s">
        <v>144</v>
      </c>
      <c r="G1774" s="518" t="s">
        <v>22863</v>
      </c>
      <c r="H1774" s="518" t="s">
        <v>22864</v>
      </c>
      <c r="I1774" s="518" t="s">
        <v>5502</v>
      </c>
      <c r="J1774" s="518" t="s">
        <v>5432</v>
      </c>
      <c r="K1774" s="519" t="s">
        <v>32742</v>
      </c>
      <c r="L1774" s="518" t="s">
        <v>5433</v>
      </c>
    </row>
    <row r="1775" spans="1:12" ht="15.75">
      <c r="A1775" s="518" t="s">
        <v>6753</v>
      </c>
      <c r="B1775" s="518" t="s">
        <v>6754</v>
      </c>
      <c r="C1775" s="518" t="s">
        <v>6847</v>
      </c>
      <c r="D1775" s="518" t="s">
        <v>22620</v>
      </c>
      <c r="E1775" s="519" t="s">
        <v>144</v>
      </c>
      <c r="F1775" s="518" t="s">
        <v>144</v>
      </c>
      <c r="G1775" s="518" t="s">
        <v>22865</v>
      </c>
      <c r="H1775" s="518" t="s">
        <v>7046</v>
      </c>
      <c r="I1775" s="518" t="s">
        <v>5431</v>
      </c>
      <c r="J1775" s="518" t="s">
        <v>5503</v>
      </c>
      <c r="K1775" s="519" t="s">
        <v>32743</v>
      </c>
      <c r="L1775" s="518" t="s">
        <v>5433</v>
      </c>
    </row>
    <row r="1776" spans="1:12" ht="15.75">
      <c r="A1776" s="518" t="s">
        <v>6753</v>
      </c>
      <c r="B1776" s="518" t="s">
        <v>6754</v>
      </c>
      <c r="C1776" s="518" t="s">
        <v>6847</v>
      </c>
      <c r="D1776" s="518" t="s">
        <v>22620</v>
      </c>
      <c r="E1776" s="519" t="s">
        <v>144</v>
      </c>
      <c r="F1776" s="518" t="s">
        <v>144</v>
      </c>
      <c r="G1776" s="518" t="s">
        <v>22866</v>
      </c>
      <c r="H1776" s="518" t="s">
        <v>7047</v>
      </c>
      <c r="I1776" s="518" t="s">
        <v>5502</v>
      </c>
      <c r="J1776" s="518" t="s">
        <v>5432</v>
      </c>
      <c r="K1776" s="519" t="s">
        <v>32744</v>
      </c>
      <c r="L1776" s="518" t="s">
        <v>5433</v>
      </c>
    </row>
    <row r="1777" spans="1:12" ht="15.75">
      <c r="A1777" s="518" t="s">
        <v>6753</v>
      </c>
      <c r="B1777" s="518" t="s">
        <v>6754</v>
      </c>
      <c r="C1777" s="518" t="s">
        <v>6847</v>
      </c>
      <c r="D1777" s="518" t="s">
        <v>22620</v>
      </c>
      <c r="E1777" s="519" t="s">
        <v>144</v>
      </c>
      <c r="F1777" s="518" t="s">
        <v>144</v>
      </c>
      <c r="G1777" s="518" t="s">
        <v>22867</v>
      </c>
      <c r="H1777" s="518" t="s">
        <v>7048</v>
      </c>
      <c r="I1777" s="518" t="s">
        <v>5502</v>
      </c>
      <c r="J1777" s="518" t="s">
        <v>5432</v>
      </c>
      <c r="K1777" s="519" t="s">
        <v>32745</v>
      </c>
      <c r="L1777" s="518" t="s">
        <v>5433</v>
      </c>
    </row>
    <row r="1778" spans="1:12" ht="15.75">
      <c r="A1778" s="518" t="s">
        <v>6753</v>
      </c>
      <c r="B1778" s="518" t="s">
        <v>6754</v>
      </c>
      <c r="C1778" s="518" t="s">
        <v>6847</v>
      </c>
      <c r="D1778" s="518" t="s">
        <v>22620</v>
      </c>
      <c r="E1778" s="519" t="s">
        <v>144</v>
      </c>
      <c r="F1778" s="518" t="s">
        <v>144</v>
      </c>
      <c r="G1778" s="518" t="s">
        <v>22868</v>
      </c>
      <c r="H1778" s="518" t="s">
        <v>22869</v>
      </c>
      <c r="I1778" s="518" t="s">
        <v>5502</v>
      </c>
      <c r="J1778" s="518" t="s">
        <v>5432</v>
      </c>
      <c r="K1778" s="519" t="s">
        <v>32746</v>
      </c>
      <c r="L1778" s="518" t="s">
        <v>5433</v>
      </c>
    </row>
    <row r="1779" spans="1:12" ht="15.75">
      <c r="A1779" s="518" t="s">
        <v>6753</v>
      </c>
      <c r="B1779" s="518" t="s">
        <v>6754</v>
      </c>
      <c r="C1779" s="518" t="s">
        <v>6847</v>
      </c>
      <c r="D1779" s="518" t="s">
        <v>22620</v>
      </c>
      <c r="E1779" s="519" t="s">
        <v>144</v>
      </c>
      <c r="F1779" s="518" t="s">
        <v>144</v>
      </c>
      <c r="G1779" s="518" t="s">
        <v>22870</v>
      </c>
      <c r="H1779" s="518" t="s">
        <v>22871</v>
      </c>
      <c r="I1779" s="518" t="s">
        <v>5502</v>
      </c>
      <c r="J1779" s="518" t="s">
        <v>5432</v>
      </c>
      <c r="K1779" s="519" t="s">
        <v>32747</v>
      </c>
      <c r="L1779" s="518" t="s">
        <v>5433</v>
      </c>
    </row>
    <row r="1780" spans="1:12" ht="15.75">
      <c r="A1780" s="518" t="s">
        <v>6753</v>
      </c>
      <c r="B1780" s="518" t="s">
        <v>6754</v>
      </c>
      <c r="C1780" s="518" t="s">
        <v>6847</v>
      </c>
      <c r="D1780" s="518" t="s">
        <v>22620</v>
      </c>
      <c r="E1780" s="519" t="s">
        <v>144</v>
      </c>
      <c r="F1780" s="518" t="s">
        <v>144</v>
      </c>
      <c r="G1780" s="518" t="s">
        <v>22872</v>
      </c>
      <c r="H1780" s="518" t="s">
        <v>22873</v>
      </c>
      <c r="I1780" s="518" t="s">
        <v>5502</v>
      </c>
      <c r="J1780" s="518" t="s">
        <v>5432</v>
      </c>
      <c r="K1780" s="519" t="s">
        <v>32748</v>
      </c>
      <c r="L1780" s="518" t="s">
        <v>5433</v>
      </c>
    </row>
    <row r="1781" spans="1:12" ht="15.75">
      <c r="A1781" s="518" t="s">
        <v>6753</v>
      </c>
      <c r="B1781" s="518" t="s">
        <v>6754</v>
      </c>
      <c r="C1781" s="518" t="s">
        <v>6847</v>
      </c>
      <c r="D1781" s="518" t="s">
        <v>22620</v>
      </c>
      <c r="E1781" s="519" t="s">
        <v>144</v>
      </c>
      <c r="F1781" s="518" t="s">
        <v>144</v>
      </c>
      <c r="G1781" s="518" t="s">
        <v>22874</v>
      </c>
      <c r="H1781" s="518" t="s">
        <v>22875</v>
      </c>
      <c r="I1781" s="518" t="s">
        <v>5502</v>
      </c>
      <c r="J1781" s="518" t="s">
        <v>5432</v>
      </c>
      <c r="K1781" s="519" t="s">
        <v>32749</v>
      </c>
      <c r="L1781" s="518" t="s">
        <v>5433</v>
      </c>
    </row>
    <row r="1782" spans="1:12" ht="15.75">
      <c r="A1782" s="518" t="s">
        <v>6753</v>
      </c>
      <c r="B1782" s="518" t="s">
        <v>6754</v>
      </c>
      <c r="C1782" s="518" t="s">
        <v>6847</v>
      </c>
      <c r="D1782" s="518" t="s">
        <v>22620</v>
      </c>
      <c r="E1782" s="519" t="s">
        <v>144</v>
      </c>
      <c r="F1782" s="518" t="s">
        <v>144</v>
      </c>
      <c r="G1782" s="518" t="s">
        <v>22876</v>
      </c>
      <c r="H1782" s="518" t="s">
        <v>22877</v>
      </c>
      <c r="I1782" s="518" t="s">
        <v>5502</v>
      </c>
      <c r="J1782" s="518" t="s">
        <v>5432</v>
      </c>
      <c r="K1782" s="519" t="s">
        <v>32750</v>
      </c>
      <c r="L1782" s="518" t="s">
        <v>5433</v>
      </c>
    </row>
    <row r="1783" spans="1:12" ht="15.75">
      <c r="A1783" s="518" t="s">
        <v>6753</v>
      </c>
      <c r="B1783" s="518" t="s">
        <v>6754</v>
      </c>
      <c r="C1783" s="518" t="s">
        <v>6847</v>
      </c>
      <c r="D1783" s="518" t="s">
        <v>22620</v>
      </c>
      <c r="E1783" s="519" t="s">
        <v>144</v>
      </c>
      <c r="F1783" s="518" t="s">
        <v>144</v>
      </c>
      <c r="G1783" s="518" t="s">
        <v>22878</v>
      </c>
      <c r="H1783" s="518" t="s">
        <v>22879</v>
      </c>
      <c r="I1783" s="518" t="s">
        <v>5502</v>
      </c>
      <c r="J1783" s="518" t="s">
        <v>5432</v>
      </c>
      <c r="K1783" s="519" t="s">
        <v>32751</v>
      </c>
      <c r="L1783" s="518" t="s">
        <v>5433</v>
      </c>
    </row>
    <row r="1784" spans="1:12" ht="15.75">
      <c r="A1784" s="518" t="s">
        <v>6753</v>
      </c>
      <c r="B1784" s="518" t="s">
        <v>6754</v>
      </c>
      <c r="C1784" s="518" t="s">
        <v>6847</v>
      </c>
      <c r="D1784" s="518" t="s">
        <v>22620</v>
      </c>
      <c r="E1784" s="519" t="s">
        <v>144</v>
      </c>
      <c r="F1784" s="518" t="s">
        <v>144</v>
      </c>
      <c r="G1784" s="518" t="s">
        <v>22880</v>
      </c>
      <c r="H1784" s="518" t="s">
        <v>22881</v>
      </c>
      <c r="I1784" s="518" t="s">
        <v>5502</v>
      </c>
      <c r="J1784" s="518" t="s">
        <v>5432</v>
      </c>
      <c r="K1784" s="519" t="s">
        <v>32752</v>
      </c>
      <c r="L1784" s="518" t="s">
        <v>5433</v>
      </c>
    </row>
    <row r="1785" spans="1:12" ht="15.75">
      <c r="A1785" s="518" t="s">
        <v>6753</v>
      </c>
      <c r="B1785" s="518" t="s">
        <v>6754</v>
      </c>
      <c r="C1785" s="518" t="s">
        <v>6847</v>
      </c>
      <c r="D1785" s="518" t="s">
        <v>22620</v>
      </c>
      <c r="E1785" s="519" t="s">
        <v>144</v>
      </c>
      <c r="F1785" s="518" t="s">
        <v>144</v>
      </c>
      <c r="G1785" s="518" t="s">
        <v>22882</v>
      </c>
      <c r="H1785" s="518" t="s">
        <v>22883</v>
      </c>
      <c r="I1785" s="518" t="s">
        <v>5502</v>
      </c>
      <c r="J1785" s="518" t="s">
        <v>5432</v>
      </c>
      <c r="K1785" s="519" t="s">
        <v>32753</v>
      </c>
      <c r="L1785" s="518" t="s">
        <v>5433</v>
      </c>
    </row>
    <row r="1786" spans="1:12" ht="15.75">
      <c r="A1786" s="518" t="s">
        <v>6753</v>
      </c>
      <c r="B1786" s="518" t="s">
        <v>6754</v>
      </c>
      <c r="C1786" s="518" t="s">
        <v>7056</v>
      </c>
      <c r="D1786" s="518" t="s">
        <v>22884</v>
      </c>
      <c r="E1786" s="519" t="s">
        <v>144</v>
      </c>
      <c r="F1786" s="518" t="s">
        <v>144</v>
      </c>
      <c r="G1786" s="518" t="s">
        <v>22885</v>
      </c>
      <c r="H1786" s="518" t="s">
        <v>7057</v>
      </c>
      <c r="I1786" s="518" t="s">
        <v>5431</v>
      </c>
      <c r="J1786" s="518" t="s">
        <v>5432</v>
      </c>
      <c r="K1786" s="519" t="s">
        <v>13685</v>
      </c>
      <c r="L1786" s="518" t="s">
        <v>5433</v>
      </c>
    </row>
    <row r="1787" spans="1:12" ht="15.75">
      <c r="A1787" s="518" t="s">
        <v>6753</v>
      </c>
      <c r="B1787" s="518" t="s">
        <v>6754</v>
      </c>
      <c r="C1787" s="518" t="s">
        <v>7056</v>
      </c>
      <c r="D1787" s="518" t="s">
        <v>22884</v>
      </c>
      <c r="E1787" s="519" t="s">
        <v>144</v>
      </c>
      <c r="F1787" s="518" t="s">
        <v>144</v>
      </c>
      <c r="G1787" s="518" t="s">
        <v>22887</v>
      </c>
      <c r="H1787" s="518" t="s">
        <v>7058</v>
      </c>
      <c r="I1787" s="518" t="s">
        <v>5431</v>
      </c>
      <c r="J1787" s="518" t="s">
        <v>5432</v>
      </c>
      <c r="K1787" s="519" t="s">
        <v>21240</v>
      </c>
      <c r="L1787" s="518" t="s">
        <v>5433</v>
      </c>
    </row>
    <row r="1788" spans="1:12" ht="15.75">
      <c r="A1788" s="518" t="s">
        <v>6753</v>
      </c>
      <c r="B1788" s="518" t="s">
        <v>6754</v>
      </c>
      <c r="C1788" s="518" t="s">
        <v>7056</v>
      </c>
      <c r="D1788" s="518" t="s">
        <v>22884</v>
      </c>
      <c r="E1788" s="519" t="s">
        <v>144</v>
      </c>
      <c r="F1788" s="518" t="s">
        <v>144</v>
      </c>
      <c r="G1788" s="518" t="s">
        <v>22889</v>
      </c>
      <c r="H1788" s="518" t="s">
        <v>7059</v>
      </c>
      <c r="I1788" s="518" t="s">
        <v>5431</v>
      </c>
      <c r="J1788" s="518" t="s">
        <v>5432</v>
      </c>
      <c r="K1788" s="519" t="s">
        <v>31921</v>
      </c>
      <c r="L1788" s="518" t="s">
        <v>5433</v>
      </c>
    </row>
    <row r="1789" spans="1:12" ht="15.75">
      <c r="A1789" s="518" t="s">
        <v>6753</v>
      </c>
      <c r="B1789" s="518" t="s">
        <v>6754</v>
      </c>
      <c r="C1789" s="518" t="s">
        <v>7056</v>
      </c>
      <c r="D1789" s="518" t="s">
        <v>22884</v>
      </c>
      <c r="E1789" s="519" t="s">
        <v>144</v>
      </c>
      <c r="F1789" s="518" t="s">
        <v>144</v>
      </c>
      <c r="G1789" s="518" t="s">
        <v>22890</v>
      </c>
      <c r="H1789" s="518" t="s">
        <v>7060</v>
      </c>
      <c r="I1789" s="518" t="s">
        <v>5431</v>
      </c>
      <c r="J1789" s="518" t="s">
        <v>5432</v>
      </c>
      <c r="K1789" s="519" t="s">
        <v>32754</v>
      </c>
      <c r="L1789" s="518" t="s">
        <v>5433</v>
      </c>
    </row>
    <row r="1790" spans="1:12" ht="15.75">
      <c r="A1790" s="518" t="s">
        <v>6753</v>
      </c>
      <c r="B1790" s="518" t="s">
        <v>6754</v>
      </c>
      <c r="C1790" s="518" t="s">
        <v>7056</v>
      </c>
      <c r="D1790" s="518" t="s">
        <v>22884</v>
      </c>
      <c r="E1790" s="519" t="s">
        <v>144</v>
      </c>
      <c r="F1790" s="518" t="s">
        <v>144</v>
      </c>
      <c r="G1790" s="518" t="s">
        <v>22892</v>
      </c>
      <c r="H1790" s="518" t="s">
        <v>7061</v>
      </c>
      <c r="I1790" s="518" t="s">
        <v>5431</v>
      </c>
      <c r="J1790" s="518" t="s">
        <v>5432</v>
      </c>
      <c r="K1790" s="519" t="s">
        <v>13793</v>
      </c>
      <c r="L1790" s="518" t="s">
        <v>5433</v>
      </c>
    </row>
    <row r="1791" spans="1:12" ht="15.75">
      <c r="A1791" s="518" t="s">
        <v>6753</v>
      </c>
      <c r="B1791" s="518" t="s">
        <v>6754</v>
      </c>
      <c r="C1791" s="518" t="s">
        <v>7056</v>
      </c>
      <c r="D1791" s="518" t="s">
        <v>22884</v>
      </c>
      <c r="E1791" s="519" t="s">
        <v>144</v>
      </c>
      <c r="F1791" s="518" t="s">
        <v>144</v>
      </c>
      <c r="G1791" s="518" t="s">
        <v>22893</v>
      </c>
      <c r="H1791" s="518" t="s">
        <v>7062</v>
      </c>
      <c r="I1791" s="518" t="s">
        <v>5431</v>
      </c>
      <c r="J1791" s="518" t="s">
        <v>5432</v>
      </c>
      <c r="K1791" s="519" t="s">
        <v>15170</v>
      </c>
      <c r="L1791" s="518" t="s">
        <v>5433</v>
      </c>
    </row>
    <row r="1792" spans="1:12" ht="15.75">
      <c r="A1792" s="518" t="s">
        <v>6753</v>
      </c>
      <c r="B1792" s="518" t="s">
        <v>6754</v>
      </c>
      <c r="C1792" s="518" t="s">
        <v>7056</v>
      </c>
      <c r="D1792" s="518" t="s">
        <v>22884</v>
      </c>
      <c r="E1792" s="519" t="s">
        <v>144</v>
      </c>
      <c r="F1792" s="518" t="s">
        <v>144</v>
      </c>
      <c r="G1792" s="518" t="s">
        <v>22894</v>
      </c>
      <c r="H1792" s="518" t="s">
        <v>7063</v>
      </c>
      <c r="I1792" s="518" t="s">
        <v>5431</v>
      </c>
      <c r="J1792" s="518" t="s">
        <v>5432</v>
      </c>
      <c r="K1792" s="519" t="s">
        <v>32755</v>
      </c>
      <c r="L1792" s="518" t="s">
        <v>5433</v>
      </c>
    </row>
    <row r="1793" spans="1:12" ht="15.75">
      <c r="A1793" s="518" t="s">
        <v>6753</v>
      </c>
      <c r="B1793" s="518" t="s">
        <v>6754</v>
      </c>
      <c r="C1793" s="518" t="s">
        <v>7056</v>
      </c>
      <c r="D1793" s="518" t="s">
        <v>22884</v>
      </c>
      <c r="E1793" s="519" t="s">
        <v>144</v>
      </c>
      <c r="F1793" s="518" t="s">
        <v>144</v>
      </c>
      <c r="G1793" s="518" t="s">
        <v>22895</v>
      </c>
      <c r="H1793" s="518" t="s">
        <v>7064</v>
      </c>
      <c r="I1793" s="518" t="s">
        <v>5431</v>
      </c>
      <c r="J1793" s="518" t="s">
        <v>5432</v>
      </c>
      <c r="K1793" s="519" t="s">
        <v>32756</v>
      </c>
      <c r="L1793" s="518" t="s">
        <v>5433</v>
      </c>
    </row>
    <row r="1794" spans="1:12" ht="15.75">
      <c r="A1794" s="518" t="s">
        <v>6753</v>
      </c>
      <c r="B1794" s="518" t="s">
        <v>6754</v>
      </c>
      <c r="C1794" s="518" t="s">
        <v>7056</v>
      </c>
      <c r="D1794" s="518" t="s">
        <v>22884</v>
      </c>
      <c r="E1794" s="519" t="s">
        <v>144</v>
      </c>
      <c r="F1794" s="518" t="s">
        <v>144</v>
      </c>
      <c r="G1794" s="518" t="s">
        <v>22896</v>
      </c>
      <c r="H1794" s="518" t="s">
        <v>22897</v>
      </c>
      <c r="I1794" s="518" t="s">
        <v>5431</v>
      </c>
      <c r="J1794" s="518" t="s">
        <v>5432</v>
      </c>
      <c r="K1794" s="519" t="s">
        <v>32757</v>
      </c>
      <c r="L1794" s="518" t="s">
        <v>5433</v>
      </c>
    </row>
    <row r="1795" spans="1:12" ht="15.75">
      <c r="A1795" s="518" t="s">
        <v>6753</v>
      </c>
      <c r="B1795" s="518" t="s">
        <v>6754</v>
      </c>
      <c r="C1795" s="518" t="s">
        <v>7056</v>
      </c>
      <c r="D1795" s="518" t="s">
        <v>22884</v>
      </c>
      <c r="E1795" s="519" t="s">
        <v>144</v>
      </c>
      <c r="F1795" s="518" t="s">
        <v>144</v>
      </c>
      <c r="G1795" s="518" t="s">
        <v>22898</v>
      </c>
      <c r="H1795" s="518" t="s">
        <v>7066</v>
      </c>
      <c r="I1795" s="518" t="s">
        <v>5431</v>
      </c>
      <c r="J1795" s="518" t="s">
        <v>5432</v>
      </c>
      <c r="K1795" s="519" t="s">
        <v>32758</v>
      </c>
      <c r="L1795" s="518" t="s">
        <v>5433</v>
      </c>
    </row>
    <row r="1796" spans="1:12" ht="15.75">
      <c r="A1796" s="518" t="s">
        <v>6753</v>
      </c>
      <c r="B1796" s="518" t="s">
        <v>6754</v>
      </c>
      <c r="C1796" s="518" t="s">
        <v>7056</v>
      </c>
      <c r="D1796" s="518" t="s">
        <v>22884</v>
      </c>
      <c r="E1796" s="519" t="s">
        <v>144</v>
      </c>
      <c r="F1796" s="518" t="s">
        <v>144</v>
      </c>
      <c r="G1796" s="518" t="s">
        <v>22899</v>
      </c>
      <c r="H1796" s="518" t="s">
        <v>7067</v>
      </c>
      <c r="I1796" s="518" t="s">
        <v>5431</v>
      </c>
      <c r="J1796" s="518" t="s">
        <v>5503</v>
      </c>
      <c r="K1796" s="519" t="s">
        <v>32759</v>
      </c>
      <c r="L1796" s="518" t="s">
        <v>5433</v>
      </c>
    </row>
    <row r="1797" spans="1:12" ht="15.75">
      <c r="A1797" s="518" t="s">
        <v>6753</v>
      </c>
      <c r="B1797" s="518" t="s">
        <v>6754</v>
      </c>
      <c r="C1797" s="518" t="s">
        <v>7056</v>
      </c>
      <c r="D1797" s="518" t="s">
        <v>22884</v>
      </c>
      <c r="E1797" s="519" t="s">
        <v>144</v>
      </c>
      <c r="F1797" s="518" t="s">
        <v>144</v>
      </c>
      <c r="G1797" s="518" t="s">
        <v>22900</v>
      </c>
      <c r="H1797" s="518" t="s">
        <v>7068</v>
      </c>
      <c r="I1797" s="518" t="s">
        <v>5431</v>
      </c>
      <c r="J1797" s="518" t="s">
        <v>5503</v>
      </c>
      <c r="K1797" s="519" t="s">
        <v>22451</v>
      </c>
      <c r="L1797" s="518" t="s">
        <v>5433</v>
      </c>
    </row>
    <row r="1798" spans="1:12" ht="15.75">
      <c r="A1798" s="518" t="s">
        <v>6753</v>
      </c>
      <c r="B1798" s="518" t="s">
        <v>6754</v>
      </c>
      <c r="C1798" s="518" t="s">
        <v>7056</v>
      </c>
      <c r="D1798" s="518" t="s">
        <v>22884</v>
      </c>
      <c r="E1798" s="519" t="s">
        <v>144</v>
      </c>
      <c r="F1798" s="518" t="s">
        <v>144</v>
      </c>
      <c r="G1798" s="518" t="s">
        <v>22901</v>
      </c>
      <c r="H1798" s="518" t="s">
        <v>22902</v>
      </c>
      <c r="I1798" s="518" t="s">
        <v>5431</v>
      </c>
      <c r="J1798" s="518" t="s">
        <v>5503</v>
      </c>
      <c r="K1798" s="519" t="s">
        <v>32760</v>
      </c>
      <c r="L1798" s="518" t="s">
        <v>5433</v>
      </c>
    </row>
    <row r="1799" spans="1:12" ht="15.75">
      <c r="A1799" s="518" t="s">
        <v>6753</v>
      </c>
      <c r="B1799" s="518" t="s">
        <v>6754</v>
      </c>
      <c r="C1799" s="518" t="s">
        <v>7056</v>
      </c>
      <c r="D1799" s="518" t="s">
        <v>22884</v>
      </c>
      <c r="E1799" s="519" t="s">
        <v>144</v>
      </c>
      <c r="F1799" s="518" t="s">
        <v>144</v>
      </c>
      <c r="G1799" s="518" t="s">
        <v>22904</v>
      </c>
      <c r="H1799" s="518" t="s">
        <v>22905</v>
      </c>
      <c r="I1799" s="518" t="s">
        <v>5431</v>
      </c>
      <c r="J1799" s="518" t="s">
        <v>5503</v>
      </c>
      <c r="K1799" s="519" t="s">
        <v>32761</v>
      </c>
      <c r="L1799" s="518" t="s">
        <v>5433</v>
      </c>
    </row>
    <row r="1800" spans="1:12" ht="15.75">
      <c r="A1800" s="518" t="s">
        <v>6753</v>
      </c>
      <c r="B1800" s="518" t="s">
        <v>6754</v>
      </c>
      <c r="C1800" s="518" t="s">
        <v>7056</v>
      </c>
      <c r="D1800" s="518" t="s">
        <v>22884</v>
      </c>
      <c r="E1800" s="519" t="s">
        <v>144</v>
      </c>
      <c r="F1800" s="518" t="s">
        <v>144</v>
      </c>
      <c r="G1800" s="518" t="s">
        <v>22906</v>
      </c>
      <c r="H1800" s="518" t="s">
        <v>22907</v>
      </c>
      <c r="I1800" s="518" t="s">
        <v>5431</v>
      </c>
      <c r="J1800" s="518" t="s">
        <v>5503</v>
      </c>
      <c r="K1800" s="519" t="s">
        <v>15114</v>
      </c>
      <c r="L1800" s="518" t="s">
        <v>5433</v>
      </c>
    </row>
    <row r="1801" spans="1:12" ht="15.75">
      <c r="A1801" s="518" t="s">
        <v>6753</v>
      </c>
      <c r="B1801" s="518" t="s">
        <v>6754</v>
      </c>
      <c r="C1801" s="518" t="s">
        <v>7056</v>
      </c>
      <c r="D1801" s="518" t="s">
        <v>22884</v>
      </c>
      <c r="E1801" s="519" t="s">
        <v>144</v>
      </c>
      <c r="F1801" s="518" t="s">
        <v>144</v>
      </c>
      <c r="G1801" s="518" t="s">
        <v>22908</v>
      </c>
      <c r="H1801" s="518" t="s">
        <v>22909</v>
      </c>
      <c r="I1801" s="518" t="s">
        <v>5431</v>
      </c>
      <c r="J1801" s="518" t="s">
        <v>5503</v>
      </c>
      <c r="K1801" s="519" t="s">
        <v>29872</v>
      </c>
      <c r="L1801" s="518" t="s">
        <v>5433</v>
      </c>
    </row>
    <row r="1802" spans="1:12" ht="15.75">
      <c r="A1802" s="518" t="s">
        <v>6753</v>
      </c>
      <c r="B1802" s="518" t="s">
        <v>6754</v>
      </c>
      <c r="C1802" s="518" t="s">
        <v>7056</v>
      </c>
      <c r="D1802" s="518" t="s">
        <v>22884</v>
      </c>
      <c r="E1802" s="519" t="s">
        <v>144</v>
      </c>
      <c r="F1802" s="518" t="s">
        <v>144</v>
      </c>
      <c r="G1802" s="518" t="s">
        <v>22910</v>
      </c>
      <c r="H1802" s="518" t="s">
        <v>22911</v>
      </c>
      <c r="I1802" s="518" t="s">
        <v>5431</v>
      </c>
      <c r="J1802" s="518" t="s">
        <v>5503</v>
      </c>
      <c r="K1802" s="519" t="s">
        <v>19304</v>
      </c>
      <c r="L1802" s="518" t="s">
        <v>5433</v>
      </c>
    </row>
    <row r="1803" spans="1:12" ht="15.75">
      <c r="A1803" s="518" t="s">
        <v>6753</v>
      </c>
      <c r="B1803" s="518" t="s">
        <v>6754</v>
      </c>
      <c r="C1803" s="518" t="s">
        <v>7056</v>
      </c>
      <c r="D1803" s="518" t="s">
        <v>22884</v>
      </c>
      <c r="E1803" s="519" t="s">
        <v>144</v>
      </c>
      <c r="F1803" s="518" t="s">
        <v>144</v>
      </c>
      <c r="G1803" s="518" t="s">
        <v>22912</v>
      </c>
      <c r="H1803" s="518" t="s">
        <v>22913</v>
      </c>
      <c r="I1803" s="518" t="s">
        <v>5431</v>
      </c>
      <c r="J1803" s="518" t="s">
        <v>5503</v>
      </c>
      <c r="K1803" s="519" t="s">
        <v>32762</v>
      </c>
      <c r="L1803" s="518" t="s">
        <v>5433</v>
      </c>
    </row>
    <row r="1804" spans="1:12" ht="15.75">
      <c r="A1804" s="518" t="s">
        <v>6753</v>
      </c>
      <c r="B1804" s="518" t="s">
        <v>6754</v>
      </c>
      <c r="C1804" s="518" t="s">
        <v>7056</v>
      </c>
      <c r="D1804" s="518" t="s">
        <v>22884</v>
      </c>
      <c r="E1804" s="519" t="s">
        <v>144</v>
      </c>
      <c r="F1804" s="518" t="s">
        <v>144</v>
      </c>
      <c r="G1804" s="518" t="s">
        <v>22915</v>
      </c>
      <c r="H1804" s="518" t="s">
        <v>7071</v>
      </c>
      <c r="I1804" s="518" t="s">
        <v>5431</v>
      </c>
      <c r="J1804" s="518" t="s">
        <v>5503</v>
      </c>
      <c r="K1804" s="519" t="s">
        <v>32763</v>
      </c>
      <c r="L1804" s="518" t="s">
        <v>5433</v>
      </c>
    </row>
    <row r="1805" spans="1:12" ht="15.75">
      <c r="A1805" s="518" t="s">
        <v>6753</v>
      </c>
      <c r="B1805" s="518" t="s">
        <v>6754</v>
      </c>
      <c r="C1805" s="518" t="s">
        <v>7056</v>
      </c>
      <c r="D1805" s="518" t="s">
        <v>22884</v>
      </c>
      <c r="E1805" s="519" t="s">
        <v>144</v>
      </c>
      <c r="F1805" s="518" t="s">
        <v>144</v>
      </c>
      <c r="G1805" s="518" t="s">
        <v>22916</v>
      </c>
      <c r="H1805" s="518" t="s">
        <v>7072</v>
      </c>
      <c r="I1805" s="518" t="s">
        <v>5431</v>
      </c>
      <c r="J1805" s="518" t="s">
        <v>5503</v>
      </c>
      <c r="K1805" s="519" t="s">
        <v>32764</v>
      </c>
      <c r="L1805" s="518" t="s">
        <v>5433</v>
      </c>
    </row>
    <row r="1806" spans="1:12" ht="15.75">
      <c r="A1806" s="518" t="s">
        <v>6753</v>
      </c>
      <c r="B1806" s="518" t="s">
        <v>6754</v>
      </c>
      <c r="C1806" s="518" t="s">
        <v>7056</v>
      </c>
      <c r="D1806" s="518" t="s">
        <v>22884</v>
      </c>
      <c r="E1806" s="519" t="s">
        <v>144</v>
      </c>
      <c r="F1806" s="518" t="s">
        <v>144</v>
      </c>
      <c r="G1806" s="518" t="s">
        <v>22917</v>
      </c>
      <c r="H1806" s="518" t="s">
        <v>7073</v>
      </c>
      <c r="I1806" s="518" t="s">
        <v>5431</v>
      </c>
      <c r="J1806" s="518" t="s">
        <v>5503</v>
      </c>
      <c r="K1806" s="519" t="s">
        <v>32765</v>
      </c>
      <c r="L1806" s="518" t="s">
        <v>5433</v>
      </c>
    </row>
    <row r="1807" spans="1:12" ht="15.75">
      <c r="A1807" s="518" t="s">
        <v>6753</v>
      </c>
      <c r="B1807" s="518" t="s">
        <v>6754</v>
      </c>
      <c r="C1807" s="518" t="s">
        <v>7056</v>
      </c>
      <c r="D1807" s="518" t="s">
        <v>22884</v>
      </c>
      <c r="E1807" s="519" t="s">
        <v>144</v>
      </c>
      <c r="F1807" s="518" t="s">
        <v>144</v>
      </c>
      <c r="G1807" s="518" t="s">
        <v>22918</v>
      </c>
      <c r="H1807" s="518" t="s">
        <v>7074</v>
      </c>
      <c r="I1807" s="518" t="s">
        <v>5431</v>
      </c>
      <c r="J1807" s="518" t="s">
        <v>5503</v>
      </c>
      <c r="K1807" s="519" t="s">
        <v>32766</v>
      </c>
      <c r="L1807" s="518" t="s">
        <v>5433</v>
      </c>
    </row>
    <row r="1808" spans="1:12" ht="15.75">
      <c r="A1808" s="518" t="s">
        <v>6753</v>
      </c>
      <c r="B1808" s="518" t="s">
        <v>6754</v>
      </c>
      <c r="C1808" s="518" t="s">
        <v>7056</v>
      </c>
      <c r="D1808" s="518" t="s">
        <v>22884</v>
      </c>
      <c r="E1808" s="519" t="s">
        <v>144</v>
      </c>
      <c r="F1808" s="518" t="s">
        <v>144</v>
      </c>
      <c r="G1808" s="518" t="s">
        <v>22919</v>
      </c>
      <c r="H1808" s="518" t="s">
        <v>7075</v>
      </c>
      <c r="I1808" s="518" t="s">
        <v>5431</v>
      </c>
      <c r="J1808" s="518" t="s">
        <v>5503</v>
      </c>
      <c r="K1808" s="519" t="s">
        <v>30411</v>
      </c>
      <c r="L1808" s="518" t="s">
        <v>5433</v>
      </c>
    </row>
    <row r="1809" spans="1:12" ht="15.75">
      <c r="A1809" s="518" t="s">
        <v>6753</v>
      </c>
      <c r="B1809" s="518" t="s">
        <v>6754</v>
      </c>
      <c r="C1809" s="518" t="s">
        <v>7056</v>
      </c>
      <c r="D1809" s="518" t="s">
        <v>22884</v>
      </c>
      <c r="E1809" s="519" t="s">
        <v>144</v>
      </c>
      <c r="F1809" s="518" t="s">
        <v>144</v>
      </c>
      <c r="G1809" s="518" t="s">
        <v>22920</v>
      </c>
      <c r="H1809" s="518" t="s">
        <v>7076</v>
      </c>
      <c r="I1809" s="518" t="s">
        <v>5431</v>
      </c>
      <c r="J1809" s="518" t="s">
        <v>5503</v>
      </c>
      <c r="K1809" s="519" t="s">
        <v>17028</v>
      </c>
      <c r="L1809" s="518" t="s">
        <v>5433</v>
      </c>
    </row>
    <row r="1810" spans="1:12" ht="15.75">
      <c r="A1810" s="518" t="s">
        <v>6753</v>
      </c>
      <c r="B1810" s="518" t="s">
        <v>6754</v>
      </c>
      <c r="C1810" s="518" t="s">
        <v>7056</v>
      </c>
      <c r="D1810" s="518" t="s">
        <v>22884</v>
      </c>
      <c r="E1810" s="519" t="s">
        <v>144</v>
      </c>
      <c r="F1810" s="518" t="s">
        <v>144</v>
      </c>
      <c r="G1810" s="518" t="s">
        <v>22921</v>
      </c>
      <c r="H1810" s="518" t="s">
        <v>7077</v>
      </c>
      <c r="I1810" s="518" t="s">
        <v>5431</v>
      </c>
      <c r="J1810" s="518" t="s">
        <v>5503</v>
      </c>
      <c r="K1810" s="519" t="s">
        <v>32767</v>
      </c>
      <c r="L1810" s="518" t="s">
        <v>5433</v>
      </c>
    </row>
    <row r="1811" spans="1:12" ht="15.75">
      <c r="A1811" s="518" t="s">
        <v>6753</v>
      </c>
      <c r="B1811" s="518" t="s">
        <v>6754</v>
      </c>
      <c r="C1811" s="518" t="s">
        <v>7056</v>
      </c>
      <c r="D1811" s="518" t="s">
        <v>22884</v>
      </c>
      <c r="E1811" s="519" t="s">
        <v>144</v>
      </c>
      <c r="F1811" s="518" t="s">
        <v>144</v>
      </c>
      <c r="G1811" s="518" t="s">
        <v>22922</v>
      </c>
      <c r="H1811" s="518" t="s">
        <v>7078</v>
      </c>
      <c r="I1811" s="518" t="s">
        <v>5431</v>
      </c>
      <c r="J1811" s="518" t="s">
        <v>5503</v>
      </c>
      <c r="K1811" s="519" t="s">
        <v>30561</v>
      </c>
      <c r="L1811" s="518" t="s">
        <v>5433</v>
      </c>
    </row>
    <row r="1812" spans="1:12" ht="15.75">
      <c r="A1812" s="518" t="s">
        <v>6753</v>
      </c>
      <c r="B1812" s="518" t="s">
        <v>6754</v>
      </c>
      <c r="C1812" s="518" t="s">
        <v>7056</v>
      </c>
      <c r="D1812" s="518" t="s">
        <v>22884</v>
      </c>
      <c r="E1812" s="519" t="s">
        <v>144</v>
      </c>
      <c r="F1812" s="518" t="s">
        <v>144</v>
      </c>
      <c r="G1812" s="518" t="s">
        <v>22923</v>
      </c>
      <c r="H1812" s="518" t="s">
        <v>7079</v>
      </c>
      <c r="I1812" s="518" t="s">
        <v>5431</v>
      </c>
      <c r="J1812" s="518" t="s">
        <v>5503</v>
      </c>
      <c r="K1812" s="519" t="s">
        <v>32768</v>
      </c>
      <c r="L1812" s="518" t="s">
        <v>5433</v>
      </c>
    </row>
    <row r="1813" spans="1:12" ht="15.75">
      <c r="A1813" s="518" t="s">
        <v>6753</v>
      </c>
      <c r="B1813" s="518" t="s">
        <v>6754</v>
      </c>
      <c r="C1813" s="518" t="s">
        <v>7056</v>
      </c>
      <c r="D1813" s="518" t="s">
        <v>22884</v>
      </c>
      <c r="E1813" s="519" t="s">
        <v>144</v>
      </c>
      <c r="F1813" s="518" t="s">
        <v>144</v>
      </c>
      <c r="G1813" s="518" t="s">
        <v>22924</v>
      </c>
      <c r="H1813" s="518" t="s">
        <v>7080</v>
      </c>
      <c r="I1813" s="518" t="s">
        <v>5431</v>
      </c>
      <c r="J1813" s="518" t="s">
        <v>5503</v>
      </c>
      <c r="K1813" s="519" t="s">
        <v>20438</v>
      </c>
      <c r="L1813" s="518" t="s">
        <v>5433</v>
      </c>
    </row>
    <row r="1814" spans="1:12" ht="15.75">
      <c r="A1814" s="518" t="s">
        <v>6753</v>
      </c>
      <c r="B1814" s="518" t="s">
        <v>6754</v>
      </c>
      <c r="C1814" s="518" t="s">
        <v>7056</v>
      </c>
      <c r="D1814" s="518" t="s">
        <v>22884</v>
      </c>
      <c r="E1814" s="519" t="s">
        <v>144</v>
      </c>
      <c r="F1814" s="518" t="s">
        <v>144</v>
      </c>
      <c r="G1814" s="518" t="s">
        <v>22926</v>
      </c>
      <c r="H1814" s="518" t="s">
        <v>7081</v>
      </c>
      <c r="I1814" s="518" t="s">
        <v>5431</v>
      </c>
      <c r="J1814" s="518" t="s">
        <v>5503</v>
      </c>
      <c r="K1814" s="519" t="s">
        <v>16029</v>
      </c>
      <c r="L1814" s="518" t="s">
        <v>5433</v>
      </c>
    </row>
    <row r="1815" spans="1:12" ht="15.75">
      <c r="A1815" s="518" t="s">
        <v>6753</v>
      </c>
      <c r="B1815" s="518" t="s">
        <v>6754</v>
      </c>
      <c r="C1815" s="518" t="s">
        <v>7056</v>
      </c>
      <c r="D1815" s="518" t="s">
        <v>22884</v>
      </c>
      <c r="E1815" s="519" t="s">
        <v>144</v>
      </c>
      <c r="F1815" s="518" t="s">
        <v>144</v>
      </c>
      <c r="G1815" s="518" t="s">
        <v>22927</v>
      </c>
      <c r="H1815" s="518" t="s">
        <v>7082</v>
      </c>
      <c r="I1815" s="518" t="s">
        <v>5431</v>
      </c>
      <c r="J1815" s="518" t="s">
        <v>5503</v>
      </c>
      <c r="K1815" s="519" t="s">
        <v>32769</v>
      </c>
      <c r="L1815" s="518" t="s">
        <v>5433</v>
      </c>
    </row>
    <row r="1816" spans="1:12" ht="15.75">
      <c r="A1816" s="518" t="s">
        <v>6753</v>
      </c>
      <c r="B1816" s="518" t="s">
        <v>6754</v>
      </c>
      <c r="C1816" s="518" t="s">
        <v>7056</v>
      </c>
      <c r="D1816" s="518" t="s">
        <v>22884</v>
      </c>
      <c r="E1816" s="519" t="s">
        <v>144</v>
      </c>
      <c r="F1816" s="518" t="s">
        <v>144</v>
      </c>
      <c r="G1816" s="518" t="s">
        <v>22928</v>
      </c>
      <c r="H1816" s="518" t="s">
        <v>7083</v>
      </c>
      <c r="I1816" s="518" t="s">
        <v>5431</v>
      </c>
      <c r="J1816" s="518" t="s">
        <v>5503</v>
      </c>
      <c r="K1816" s="519" t="s">
        <v>32770</v>
      </c>
      <c r="L1816" s="518" t="s">
        <v>5433</v>
      </c>
    </row>
    <row r="1817" spans="1:12" ht="15.75">
      <c r="A1817" s="518" t="s">
        <v>6753</v>
      </c>
      <c r="B1817" s="518" t="s">
        <v>6754</v>
      </c>
      <c r="C1817" s="518" t="s">
        <v>7056</v>
      </c>
      <c r="D1817" s="518" t="s">
        <v>22884</v>
      </c>
      <c r="E1817" s="519" t="s">
        <v>144</v>
      </c>
      <c r="F1817" s="518" t="s">
        <v>144</v>
      </c>
      <c r="G1817" s="518" t="s">
        <v>22929</v>
      </c>
      <c r="H1817" s="518" t="s">
        <v>7084</v>
      </c>
      <c r="I1817" s="518" t="s">
        <v>5431</v>
      </c>
      <c r="J1817" s="518" t="s">
        <v>5503</v>
      </c>
      <c r="K1817" s="519" t="s">
        <v>21137</v>
      </c>
      <c r="L1817" s="518" t="s">
        <v>5433</v>
      </c>
    </row>
    <row r="1818" spans="1:12" ht="15.75">
      <c r="A1818" s="518" t="s">
        <v>6753</v>
      </c>
      <c r="B1818" s="518" t="s">
        <v>6754</v>
      </c>
      <c r="C1818" s="518" t="s">
        <v>22930</v>
      </c>
      <c r="D1818" s="518" t="s">
        <v>22931</v>
      </c>
      <c r="E1818" s="519" t="s">
        <v>144</v>
      </c>
      <c r="F1818" s="518" t="s">
        <v>144</v>
      </c>
      <c r="G1818" s="518" t="s">
        <v>22932</v>
      </c>
      <c r="H1818" s="518" t="s">
        <v>22933</v>
      </c>
      <c r="I1818" s="518" t="s">
        <v>5650</v>
      </c>
      <c r="J1818" s="518" t="s">
        <v>5503</v>
      </c>
      <c r="K1818" s="519" t="s">
        <v>32771</v>
      </c>
      <c r="L1818" s="518" t="s">
        <v>5433</v>
      </c>
    </row>
    <row r="1819" spans="1:12" ht="15.75">
      <c r="A1819" s="518" t="s">
        <v>6753</v>
      </c>
      <c r="B1819" s="518" t="s">
        <v>6754</v>
      </c>
      <c r="C1819" s="518" t="s">
        <v>22930</v>
      </c>
      <c r="D1819" s="518" t="s">
        <v>22931</v>
      </c>
      <c r="E1819" s="519" t="s">
        <v>144</v>
      </c>
      <c r="F1819" s="518" t="s">
        <v>144</v>
      </c>
      <c r="G1819" s="518" t="s">
        <v>22935</v>
      </c>
      <c r="H1819" s="518" t="s">
        <v>22936</v>
      </c>
      <c r="I1819" s="518" t="s">
        <v>6713</v>
      </c>
      <c r="J1819" s="518" t="s">
        <v>5432</v>
      </c>
      <c r="K1819" s="519" t="s">
        <v>19168</v>
      </c>
      <c r="L1819" s="518" t="s">
        <v>5433</v>
      </c>
    </row>
    <row r="1820" spans="1:12" ht="15.75">
      <c r="A1820" s="518" t="s">
        <v>6753</v>
      </c>
      <c r="B1820" s="518" t="s">
        <v>6754</v>
      </c>
      <c r="C1820" s="518" t="s">
        <v>22930</v>
      </c>
      <c r="D1820" s="518" t="s">
        <v>22931</v>
      </c>
      <c r="E1820" s="519" t="s">
        <v>144</v>
      </c>
      <c r="F1820" s="518" t="s">
        <v>144</v>
      </c>
      <c r="G1820" s="518" t="s">
        <v>22937</v>
      </c>
      <c r="H1820" s="518" t="s">
        <v>22938</v>
      </c>
      <c r="I1820" s="518" t="s">
        <v>6713</v>
      </c>
      <c r="J1820" s="518" t="s">
        <v>5432</v>
      </c>
      <c r="K1820" s="519" t="s">
        <v>32772</v>
      </c>
      <c r="L1820" s="518" t="s">
        <v>5433</v>
      </c>
    </row>
    <row r="1821" spans="1:12" ht="15.75">
      <c r="A1821" s="518" t="s">
        <v>6753</v>
      </c>
      <c r="B1821" s="518" t="s">
        <v>6754</v>
      </c>
      <c r="C1821" s="518" t="s">
        <v>22930</v>
      </c>
      <c r="D1821" s="518" t="s">
        <v>22931</v>
      </c>
      <c r="E1821" s="519" t="s">
        <v>144</v>
      </c>
      <c r="F1821" s="518" t="s">
        <v>144</v>
      </c>
      <c r="G1821" s="518" t="s">
        <v>22939</v>
      </c>
      <c r="H1821" s="518" t="s">
        <v>22940</v>
      </c>
      <c r="I1821" s="518" t="s">
        <v>6713</v>
      </c>
      <c r="J1821" s="518" t="s">
        <v>5432</v>
      </c>
      <c r="K1821" s="519" t="s">
        <v>24387</v>
      </c>
      <c r="L1821" s="518" t="s">
        <v>5433</v>
      </c>
    </row>
    <row r="1822" spans="1:12" ht="15.75">
      <c r="A1822" s="518" t="s">
        <v>6753</v>
      </c>
      <c r="B1822" s="518" t="s">
        <v>6754</v>
      </c>
      <c r="C1822" s="518" t="s">
        <v>22930</v>
      </c>
      <c r="D1822" s="518" t="s">
        <v>22931</v>
      </c>
      <c r="E1822" s="519" t="s">
        <v>144</v>
      </c>
      <c r="F1822" s="518" t="s">
        <v>144</v>
      </c>
      <c r="G1822" s="518" t="s">
        <v>22941</v>
      </c>
      <c r="H1822" s="518" t="s">
        <v>22942</v>
      </c>
      <c r="I1822" s="518" t="s">
        <v>6713</v>
      </c>
      <c r="J1822" s="518" t="s">
        <v>5432</v>
      </c>
      <c r="K1822" s="519" t="s">
        <v>16006</v>
      </c>
      <c r="L1822" s="518" t="s">
        <v>5433</v>
      </c>
    </row>
    <row r="1823" spans="1:12" ht="15.75">
      <c r="A1823" s="518" t="s">
        <v>6753</v>
      </c>
      <c r="B1823" s="518" t="s">
        <v>6754</v>
      </c>
      <c r="C1823" s="518" t="s">
        <v>22930</v>
      </c>
      <c r="D1823" s="518" t="s">
        <v>22931</v>
      </c>
      <c r="E1823" s="519" t="s">
        <v>144</v>
      </c>
      <c r="F1823" s="518" t="s">
        <v>144</v>
      </c>
      <c r="G1823" s="518" t="s">
        <v>22943</v>
      </c>
      <c r="H1823" s="518" t="s">
        <v>22944</v>
      </c>
      <c r="I1823" s="518" t="s">
        <v>6713</v>
      </c>
      <c r="J1823" s="518" t="s">
        <v>5432</v>
      </c>
      <c r="K1823" s="519" t="s">
        <v>13313</v>
      </c>
      <c r="L1823" s="518" t="s">
        <v>5433</v>
      </c>
    </row>
    <row r="1824" spans="1:12" ht="15.75">
      <c r="A1824" s="518" t="s">
        <v>6753</v>
      </c>
      <c r="B1824" s="518" t="s">
        <v>6754</v>
      </c>
      <c r="C1824" s="518" t="s">
        <v>22930</v>
      </c>
      <c r="D1824" s="518" t="s">
        <v>22931</v>
      </c>
      <c r="E1824" s="519" t="s">
        <v>144</v>
      </c>
      <c r="F1824" s="518" t="s">
        <v>144</v>
      </c>
      <c r="G1824" s="518" t="s">
        <v>22945</v>
      </c>
      <c r="H1824" s="518" t="s">
        <v>22946</v>
      </c>
      <c r="I1824" s="518" t="s">
        <v>6713</v>
      </c>
      <c r="J1824" s="518" t="s">
        <v>5432</v>
      </c>
      <c r="K1824" s="519" t="s">
        <v>15145</v>
      </c>
      <c r="L1824" s="518" t="s">
        <v>5433</v>
      </c>
    </row>
    <row r="1825" spans="1:12" ht="15.75">
      <c r="A1825" s="518" t="s">
        <v>6753</v>
      </c>
      <c r="B1825" s="518" t="s">
        <v>6754</v>
      </c>
      <c r="C1825" s="518" t="s">
        <v>22930</v>
      </c>
      <c r="D1825" s="518" t="s">
        <v>22931</v>
      </c>
      <c r="E1825" s="519" t="s">
        <v>144</v>
      </c>
      <c r="F1825" s="518" t="s">
        <v>144</v>
      </c>
      <c r="G1825" s="518" t="s">
        <v>22948</v>
      </c>
      <c r="H1825" s="518" t="s">
        <v>22949</v>
      </c>
      <c r="I1825" s="518" t="s">
        <v>6713</v>
      </c>
      <c r="J1825" s="518" t="s">
        <v>5432</v>
      </c>
      <c r="K1825" s="519" t="s">
        <v>17617</v>
      </c>
      <c r="L1825" s="518" t="s">
        <v>5433</v>
      </c>
    </row>
    <row r="1826" spans="1:12" ht="15.75">
      <c r="A1826" s="518" t="s">
        <v>6753</v>
      </c>
      <c r="B1826" s="518" t="s">
        <v>6754</v>
      </c>
      <c r="C1826" s="518" t="s">
        <v>22930</v>
      </c>
      <c r="D1826" s="518" t="s">
        <v>22931</v>
      </c>
      <c r="E1826" s="519" t="s">
        <v>144</v>
      </c>
      <c r="F1826" s="518" t="s">
        <v>144</v>
      </c>
      <c r="G1826" s="518" t="s">
        <v>22950</v>
      </c>
      <c r="H1826" s="518" t="s">
        <v>22951</v>
      </c>
      <c r="I1826" s="518" t="s">
        <v>6713</v>
      </c>
      <c r="J1826" s="518" t="s">
        <v>5432</v>
      </c>
      <c r="K1826" s="519" t="s">
        <v>32773</v>
      </c>
      <c r="L1826" s="518" t="s">
        <v>5433</v>
      </c>
    </row>
    <row r="1827" spans="1:12" ht="15.75">
      <c r="A1827" s="518" t="s">
        <v>6753</v>
      </c>
      <c r="B1827" s="518" t="s">
        <v>6754</v>
      </c>
      <c r="C1827" s="518" t="s">
        <v>22930</v>
      </c>
      <c r="D1827" s="518" t="s">
        <v>22931</v>
      </c>
      <c r="E1827" s="519" t="s">
        <v>144</v>
      </c>
      <c r="F1827" s="518" t="s">
        <v>144</v>
      </c>
      <c r="G1827" s="518" t="s">
        <v>22952</v>
      </c>
      <c r="H1827" s="518" t="s">
        <v>22953</v>
      </c>
      <c r="I1827" s="518" t="s">
        <v>6762</v>
      </c>
      <c r="J1827" s="518" t="s">
        <v>5432</v>
      </c>
      <c r="K1827" s="519" t="s">
        <v>32774</v>
      </c>
      <c r="L1827" s="518" t="s">
        <v>5433</v>
      </c>
    </row>
    <row r="1828" spans="1:12" ht="15.75">
      <c r="A1828" s="518" t="s">
        <v>6753</v>
      </c>
      <c r="B1828" s="518" t="s">
        <v>6754</v>
      </c>
      <c r="C1828" s="518" t="s">
        <v>22930</v>
      </c>
      <c r="D1828" s="518" t="s">
        <v>22931</v>
      </c>
      <c r="E1828" s="519" t="s">
        <v>144</v>
      </c>
      <c r="F1828" s="518" t="s">
        <v>144</v>
      </c>
      <c r="G1828" s="518" t="s">
        <v>22954</v>
      </c>
      <c r="H1828" s="518" t="s">
        <v>22955</v>
      </c>
      <c r="I1828" s="518" t="s">
        <v>5502</v>
      </c>
      <c r="J1828" s="518" t="s">
        <v>5432</v>
      </c>
      <c r="K1828" s="519" t="s">
        <v>32775</v>
      </c>
      <c r="L1828" s="518" t="s">
        <v>5433</v>
      </c>
    </row>
    <row r="1829" spans="1:12" ht="15.75">
      <c r="A1829" s="518" t="s">
        <v>6753</v>
      </c>
      <c r="B1829" s="518" t="s">
        <v>6754</v>
      </c>
      <c r="C1829" s="518" t="s">
        <v>22930</v>
      </c>
      <c r="D1829" s="518" t="s">
        <v>22931</v>
      </c>
      <c r="E1829" s="519" t="s">
        <v>144</v>
      </c>
      <c r="F1829" s="518" t="s">
        <v>144</v>
      </c>
      <c r="G1829" s="518" t="s">
        <v>22956</v>
      </c>
      <c r="H1829" s="518" t="s">
        <v>22957</v>
      </c>
      <c r="I1829" s="518" t="s">
        <v>5502</v>
      </c>
      <c r="J1829" s="518" t="s">
        <v>5432</v>
      </c>
      <c r="K1829" s="519" t="s">
        <v>32776</v>
      </c>
      <c r="L1829" s="518" t="s">
        <v>5433</v>
      </c>
    </row>
    <row r="1830" spans="1:12" ht="15.75">
      <c r="A1830" s="518" t="s">
        <v>6753</v>
      </c>
      <c r="B1830" s="518" t="s">
        <v>6754</v>
      </c>
      <c r="C1830" s="518" t="s">
        <v>22930</v>
      </c>
      <c r="D1830" s="518" t="s">
        <v>22931</v>
      </c>
      <c r="E1830" s="519" t="s">
        <v>144</v>
      </c>
      <c r="F1830" s="518" t="s">
        <v>144</v>
      </c>
      <c r="G1830" s="518" t="s">
        <v>22958</v>
      </c>
      <c r="H1830" s="518" t="s">
        <v>22959</v>
      </c>
      <c r="I1830" s="518" t="s">
        <v>5502</v>
      </c>
      <c r="J1830" s="518" t="s">
        <v>5432</v>
      </c>
      <c r="K1830" s="519" t="s">
        <v>32777</v>
      </c>
      <c r="L1830" s="518" t="s">
        <v>5433</v>
      </c>
    </row>
    <row r="1831" spans="1:12" ht="15.75">
      <c r="A1831" s="518" t="s">
        <v>6753</v>
      </c>
      <c r="B1831" s="518" t="s">
        <v>6754</v>
      </c>
      <c r="C1831" s="518" t="s">
        <v>22930</v>
      </c>
      <c r="D1831" s="518" t="s">
        <v>22931</v>
      </c>
      <c r="E1831" s="519" t="s">
        <v>144</v>
      </c>
      <c r="F1831" s="518" t="s">
        <v>144</v>
      </c>
      <c r="G1831" s="518" t="s">
        <v>22960</v>
      </c>
      <c r="H1831" s="518" t="s">
        <v>22961</v>
      </c>
      <c r="I1831" s="518" t="s">
        <v>5502</v>
      </c>
      <c r="J1831" s="518" t="s">
        <v>5432</v>
      </c>
      <c r="K1831" s="519" t="s">
        <v>32778</v>
      </c>
      <c r="L1831" s="518" t="s">
        <v>5433</v>
      </c>
    </row>
    <row r="1832" spans="1:12" ht="15.75">
      <c r="A1832" s="518" t="s">
        <v>6753</v>
      </c>
      <c r="B1832" s="518" t="s">
        <v>6754</v>
      </c>
      <c r="C1832" s="518" t="s">
        <v>22930</v>
      </c>
      <c r="D1832" s="518" t="s">
        <v>22931</v>
      </c>
      <c r="E1832" s="519" t="s">
        <v>144</v>
      </c>
      <c r="F1832" s="518" t="s">
        <v>144</v>
      </c>
      <c r="G1832" s="518" t="s">
        <v>22962</v>
      </c>
      <c r="H1832" s="518" t="s">
        <v>22963</v>
      </c>
      <c r="I1832" s="518" t="s">
        <v>5502</v>
      </c>
      <c r="J1832" s="518" t="s">
        <v>5432</v>
      </c>
      <c r="K1832" s="519" t="s">
        <v>32779</v>
      </c>
      <c r="L1832" s="518" t="s">
        <v>5433</v>
      </c>
    </row>
    <row r="1833" spans="1:12" ht="15.75">
      <c r="A1833" s="518" t="s">
        <v>6753</v>
      </c>
      <c r="B1833" s="518" t="s">
        <v>6754</v>
      </c>
      <c r="C1833" s="518" t="s">
        <v>22930</v>
      </c>
      <c r="D1833" s="518" t="s">
        <v>22931</v>
      </c>
      <c r="E1833" s="519" t="s">
        <v>144</v>
      </c>
      <c r="F1833" s="518" t="s">
        <v>144</v>
      </c>
      <c r="G1833" s="518" t="s">
        <v>22964</v>
      </c>
      <c r="H1833" s="518" t="s">
        <v>22965</v>
      </c>
      <c r="I1833" s="518" t="s">
        <v>5502</v>
      </c>
      <c r="J1833" s="518" t="s">
        <v>5432</v>
      </c>
      <c r="K1833" s="519" t="s">
        <v>32780</v>
      </c>
      <c r="L1833" s="518" t="s">
        <v>5433</v>
      </c>
    </row>
    <row r="1834" spans="1:12" ht="15.75">
      <c r="A1834" s="518" t="s">
        <v>6753</v>
      </c>
      <c r="B1834" s="518" t="s">
        <v>6754</v>
      </c>
      <c r="C1834" s="518" t="s">
        <v>22930</v>
      </c>
      <c r="D1834" s="518" t="s">
        <v>22931</v>
      </c>
      <c r="E1834" s="519" t="s">
        <v>144</v>
      </c>
      <c r="F1834" s="518" t="s">
        <v>144</v>
      </c>
      <c r="G1834" s="518" t="s">
        <v>22966</v>
      </c>
      <c r="H1834" s="518" t="s">
        <v>22967</v>
      </c>
      <c r="I1834" s="518" t="s">
        <v>5502</v>
      </c>
      <c r="J1834" s="518" t="s">
        <v>5432</v>
      </c>
      <c r="K1834" s="519" t="s">
        <v>32781</v>
      </c>
      <c r="L1834" s="518" t="s">
        <v>5433</v>
      </c>
    </row>
    <row r="1835" spans="1:12" ht="15.75">
      <c r="A1835" s="518" t="s">
        <v>6753</v>
      </c>
      <c r="B1835" s="518" t="s">
        <v>6754</v>
      </c>
      <c r="C1835" s="518" t="s">
        <v>22930</v>
      </c>
      <c r="D1835" s="518" t="s">
        <v>22931</v>
      </c>
      <c r="E1835" s="519" t="s">
        <v>144</v>
      </c>
      <c r="F1835" s="518" t="s">
        <v>144</v>
      </c>
      <c r="G1835" s="518" t="s">
        <v>22968</v>
      </c>
      <c r="H1835" s="518" t="s">
        <v>22969</v>
      </c>
      <c r="I1835" s="518" t="s">
        <v>5502</v>
      </c>
      <c r="J1835" s="518" t="s">
        <v>5432</v>
      </c>
      <c r="K1835" s="519" t="s">
        <v>32782</v>
      </c>
      <c r="L1835" s="518" t="s">
        <v>5433</v>
      </c>
    </row>
    <row r="1836" spans="1:12" ht="15.75">
      <c r="A1836" s="518" t="s">
        <v>6753</v>
      </c>
      <c r="B1836" s="518" t="s">
        <v>6754</v>
      </c>
      <c r="C1836" s="518" t="s">
        <v>22930</v>
      </c>
      <c r="D1836" s="518" t="s">
        <v>22931</v>
      </c>
      <c r="E1836" s="519" t="s">
        <v>144</v>
      </c>
      <c r="F1836" s="518" t="s">
        <v>144</v>
      </c>
      <c r="G1836" s="518" t="s">
        <v>22970</v>
      </c>
      <c r="H1836" s="518" t="s">
        <v>22971</v>
      </c>
      <c r="I1836" s="518" t="s">
        <v>5502</v>
      </c>
      <c r="J1836" s="518" t="s">
        <v>5432</v>
      </c>
      <c r="K1836" s="519" t="s">
        <v>32783</v>
      </c>
      <c r="L1836" s="518" t="s">
        <v>5433</v>
      </c>
    </row>
    <row r="1837" spans="1:12" ht="15.75">
      <c r="A1837" s="518" t="s">
        <v>6753</v>
      </c>
      <c r="B1837" s="518" t="s">
        <v>6754</v>
      </c>
      <c r="C1837" s="518" t="s">
        <v>22930</v>
      </c>
      <c r="D1837" s="518" t="s">
        <v>22931</v>
      </c>
      <c r="E1837" s="519" t="s">
        <v>144</v>
      </c>
      <c r="F1837" s="518" t="s">
        <v>144</v>
      </c>
      <c r="G1837" s="518" t="s">
        <v>22972</v>
      </c>
      <c r="H1837" s="518" t="s">
        <v>22973</v>
      </c>
      <c r="I1837" s="518" t="s">
        <v>5502</v>
      </c>
      <c r="J1837" s="518" t="s">
        <v>5432</v>
      </c>
      <c r="K1837" s="519" t="s">
        <v>32784</v>
      </c>
      <c r="L1837" s="518" t="s">
        <v>5433</v>
      </c>
    </row>
    <row r="1838" spans="1:12" ht="15.75">
      <c r="A1838" s="518" t="s">
        <v>6753</v>
      </c>
      <c r="B1838" s="518" t="s">
        <v>6754</v>
      </c>
      <c r="C1838" s="518" t="s">
        <v>22930</v>
      </c>
      <c r="D1838" s="518" t="s">
        <v>22931</v>
      </c>
      <c r="E1838" s="519" t="s">
        <v>144</v>
      </c>
      <c r="F1838" s="518" t="s">
        <v>144</v>
      </c>
      <c r="G1838" s="518" t="s">
        <v>22974</v>
      </c>
      <c r="H1838" s="518" t="s">
        <v>22975</v>
      </c>
      <c r="I1838" s="518" t="s">
        <v>5502</v>
      </c>
      <c r="J1838" s="518" t="s">
        <v>5432</v>
      </c>
      <c r="K1838" s="519" t="s">
        <v>32785</v>
      </c>
      <c r="L1838" s="518" t="s">
        <v>5433</v>
      </c>
    </row>
    <row r="1839" spans="1:12" ht="15.75">
      <c r="A1839" s="518" t="s">
        <v>6753</v>
      </c>
      <c r="B1839" s="518" t="s">
        <v>6754</v>
      </c>
      <c r="C1839" s="518" t="s">
        <v>22930</v>
      </c>
      <c r="D1839" s="518" t="s">
        <v>22931</v>
      </c>
      <c r="E1839" s="519" t="s">
        <v>144</v>
      </c>
      <c r="F1839" s="518" t="s">
        <v>144</v>
      </c>
      <c r="G1839" s="518" t="s">
        <v>22976</v>
      </c>
      <c r="H1839" s="518" t="s">
        <v>22977</v>
      </c>
      <c r="I1839" s="518" t="s">
        <v>5502</v>
      </c>
      <c r="J1839" s="518" t="s">
        <v>5432</v>
      </c>
      <c r="K1839" s="519" t="s">
        <v>32786</v>
      </c>
      <c r="L1839" s="518" t="s">
        <v>5433</v>
      </c>
    </row>
    <row r="1840" spans="1:12" ht="15.75">
      <c r="A1840" s="518" t="s">
        <v>6753</v>
      </c>
      <c r="B1840" s="518" t="s">
        <v>6754</v>
      </c>
      <c r="C1840" s="518" t="s">
        <v>22930</v>
      </c>
      <c r="D1840" s="518" t="s">
        <v>22931</v>
      </c>
      <c r="E1840" s="519" t="s">
        <v>144</v>
      </c>
      <c r="F1840" s="518" t="s">
        <v>144</v>
      </c>
      <c r="G1840" s="518" t="s">
        <v>22978</v>
      </c>
      <c r="H1840" s="518" t="s">
        <v>22979</v>
      </c>
      <c r="I1840" s="518" t="s">
        <v>5502</v>
      </c>
      <c r="J1840" s="518" t="s">
        <v>5432</v>
      </c>
      <c r="K1840" s="519" t="s">
        <v>32787</v>
      </c>
      <c r="L1840" s="518" t="s">
        <v>5433</v>
      </c>
    </row>
    <row r="1841" spans="1:12" ht="15.75">
      <c r="A1841" s="518" t="s">
        <v>6753</v>
      </c>
      <c r="B1841" s="518" t="s">
        <v>6754</v>
      </c>
      <c r="C1841" s="518" t="s">
        <v>22930</v>
      </c>
      <c r="D1841" s="518" t="s">
        <v>22931</v>
      </c>
      <c r="E1841" s="519" t="s">
        <v>144</v>
      </c>
      <c r="F1841" s="518" t="s">
        <v>144</v>
      </c>
      <c r="G1841" s="518" t="s">
        <v>22980</v>
      </c>
      <c r="H1841" s="518" t="s">
        <v>22981</v>
      </c>
      <c r="I1841" s="518" t="s">
        <v>5502</v>
      </c>
      <c r="J1841" s="518" t="s">
        <v>5432</v>
      </c>
      <c r="K1841" s="519" t="s">
        <v>32788</v>
      </c>
      <c r="L1841" s="518" t="s">
        <v>5433</v>
      </c>
    </row>
    <row r="1842" spans="1:12" ht="15.75">
      <c r="A1842" s="518" t="s">
        <v>6753</v>
      </c>
      <c r="B1842" s="518" t="s">
        <v>6754</v>
      </c>
      <c r="C1842" s="518" t="s">
        <v>22930</v>
      </c>
      <c r="D1842" s="518" t="s">
        <v>22931</v>
      </c>
      <c r="E1842" s="519" t="s">
        <v>144</v>
      </c>
      <c r="F1842" s="518" t="s">
        <v>144</v>
      </c>
      <c r="G1842" s="518" t="s">
        <v>22982</v>
      </c>
      <c r="H1842" s="518" t="s">
        <v>22983</v>
      </c>
      <c r="I1842" s="518" t="s">
        <v>5502</v>
      </c>
      <c r="J1842" s="518" t="s">
        <v>5432</v>
      </c>
      <c r="K1842" s="519" t="s">
        <v>32789</v>
      </c>
      <c r="L1842" s="518" t="s">
        <v>5433</v>
      </c>
    </row>
    <row r="1843" spans="1:12" ht="15.75">
      <c r="A1843" s="518" t="s">
        <v>6753</v>
      </c>
      <c r="B1843" s="518" t="s">
        <v>6754</v>
      </c>
      <c r="C1843" s="518" t="s">
        <v>22930</v>
      </c>
      <c r="D1843" s="518" t="s">
        <v>22931</v>
      </c>
      <c r="E1843" s="519" t="s">
        <v>144</v>
      </c>
      <c r="F1843" s="518" t="s">
        <v>144</v>
      </c>
      <c r="G1843" s="518" t="s">
        <v>22984</v>
      </c>
      <c r="H1843" s="518" t="s">
        <v>22985</v>
      </c>
      <c r="I1843" s="518" t="s">
        <v>5502</v>
      </c>
      <c r="J1843" s="518" t="s">
        <v>5432</v>
      </c>
      <c r="K1843" s="519" t="s">
        <v>32790</v>
      </c>
      <c r="L1843" s="518" t="s">
        <v>5433</v>
      </c>
    </row>
    <row r="1844" spans="1:12" ht="15.75">
      <c r="A1844" s="518" t="s">
        <v>6753</v>
      </c>
      <c r="B1844" s="518" t="s">
        <v>6754</v>
      </c>
      <c r="C1844" s="518" t="s">
        <v>22930</v>
      </c>
      <c r="D1844" s="518" t="s">
        <v>22931</v>
      </c>
      <c r="E1844" s="519" t="s">
        <v>144</v>
      </c>
      <c r="F1844" s="518" t="s">
        <v>144</v>
      </c>
      <c r="G1844" s="518" t="s">
        <v>22986</v>
      </c>
      <c r="H1844" s="518" t="s">
        <v>22987</v>
      </c>
      <c r="I1844" s="518" t="s">
        <v>5502</v>
      </c>
      <c r="J1844" s="518" t="s">
        <v>5432</v>
      </c>
      <c r="K1844" s="519" t="s">
        <v>32791</v>
      </c>
      <c r="L1844" s="518" t="s">
        <v>5433</v>
      </c>
    </row>
    <row r="1845" spans="1:12" ht="15.75">
      <c r="A1845" s="518" t="s">
        <v>6753</v>
      </c>
      <c r="B1845" s="518" t="s">
        <v>6754</v>
      </c>
      <c r="C1845" s="518" t="s">
        <v>22930</v>
      </c>
      <c r="D1845" s="518" t="s">
        <v>22931</v>
      </c>
      <c r="E1845" s="519" t="s">
        <v>144</v>
      </c>
      <c r="F1845" s="518" t="s">
        <v>144</v>
      </c>
      <c r="G1845" s="518" t="s">
        <v>22988</v>
      </c>
      <c r="H1845" s="518" t="s">
        <v>22989</v>
      </c>
      <c r="I1845" s="518" t="s">
        <v>5502</v>
      </c>
      <c r="J1845" s="518" t="s">
        <v>5432</v>
      </c>
      <c r="K1845" s="519" t="s">
        <v>32792</v>
      </c>
      <c r="L1845" s="518" t="s">
        <v>5433</v>
      </c>
    </row>
    <row r="1846" spans="1:12" ht="15.75">
      <c r="A1846" s="518" t="s">
        <v>6753</v>
      </c>
      <c r="B1846" s="518" t="s">
        <v>6754</v>
      </c>
      <c r="C1846" s="518" t="s">
        <v>22930</v>
      </c>
      <c r="D1846" s="518" t="s">
        <v>22931</v>
      </c>
      <c r="E1846" s="519" t="s">
        <v>144</v>
      </c>
      <c r="F1846" s="518" t="s">
        <v>144</v>
      </c>
      <c r="G1846" s="518" t="s">
        <v>22990</v>
      </c>
      <c r="H1846" s="518" t="s">
        <v>22991</v>
      </c>
      <c r="I1846" s="518" t="s">
        <v>5502</v>
      </c>
      <c r="J1846" s="518" t="s">
        <v>5432</v>
      </c>
      <c r="K1846" s="519" t="s">
        <v>32793</v>
      </c>
      <c r="L1846" s="518" t="s">
        <v>5433</v>
      </c>
    </row>
    <row r="1847" spans="1:12" ht="15.75">
      <c r="A1847" s="518" t="s">
        <v>6753</v>
      </c>
      <c r="B1847" s="518" t="s">
        <v>6754</v>
      </c>
      <c r="C1847" s="518" t="s">
        <v>22930</v>
      </c>
      <c r="D1847" s="518" t="s">
        <v>22931</v>
      </c>
      <c r="E1847" s="519" t="s">
        <v>144</v>
      </c>
      <c r="F1847" s="518" t="s">
        <v>144</v>
      </c>
      <c r="G1847" s="518" t="s">
        <v>22992</v>
      </c>
      <c r="H1847" s="518" t="s">
        <v>22993</v>
      </c>
      <c r="I1847" s="518" t="s">
        <v>5502</v>
      </c>
      <c r="J1847" s="518" t="s">
        <v>5432</v>
      </c>
      <c r="K1847" s="519" t="s">
        <v>32794</v>
      </c>
      <c r="L1847" s="518" t="s">
        <v>5433</v>
      </c>
    </row>
    <row r="1848" spans="1:12" ht="15.75">
      <c r="A1848" s="518" t="s">
        <v>6753</v>
      </c>
      <c r="B1848" s="518" t="s">
        <v>6754</v>
      </c>
      <c r="C1848" s="518" t="s">
        <v>22930</v>
      </c>
      <c r="D1848" s="518" t="s">
        <v>22931</v>
      </c>
      <c r="E1848" s="519" t="s">
        <v>144</v>
      </c>
      <c r="F1848" s="518" t="s">
        <v>144</v>
      </c>
      <c r="G1848" s="518" t="s">
        <v>22994</v>
      </c>
      <c r="H1848" s="518" t="s">
        <v>22995</v>
      </c>
      <c r="I1848" s="518" t="s">
        <v>5502</v>
      </c>
      <c r="J1848" s="518" t="s">
        <v>5432</v>
      </c>
      <c r="K1848" s="519" t="s">
        <v>32795</v>
      </c>
      <c r="L1848" s="518" t="s">
        <v>5433</v>
      </c>
    </row>
    <row r="1849" spans="1:12" ht="15.75">
      <c r="A1849" s="518" t="s">
        <v>6753</v>
      </c>
      <c r="B1849" s="518" t="s">
        <v>6754</v>
      </c>
      <c r="C1849" s="518" t="s">
        <v>22930</v>
      </c>
      <c r="D1849" s="518" t="s">
        <v>22931</v>
      </c>
      <c r="E1849" s="519" t="s">
        <v>144</v>
      </c>
      <c r="F1849" s="518" t="s">
        <v>144</v>
      </c>
      <c r="G1849" s="518" t="s">
        <v>22996</v>
      </c>
      <c r="H1849" s="518" t="s">
        <v>22997</v>
      </c>
      <c r="I1849" s="518" t="s">
        <v>5502</v>
      </c>
      <c r="J1849" s="518" t="s">
        <v>5432</v>
      </c>
      <c r="K1849" s="519" t="s">
        <v>32796</v>
      </c>
      <c r="L1849" s="518" t="s">
        <v>5433</v>
      </c>
    </row>
    <row r="1850" spans="1:12" ht="15.75">
      <c r="A1850" s="518" t="s">
        <v>6753</v>
      </c>
      <c r="B1850" s="518" t="s">
        <v>6754</v>
      </c>
      <c r="C1850" s="518" t="s">
        <v>22930</v>
      </c>
      <c r="D1850" s="518" t="s">
        <v>22931</v>
      </c>
      <c r="E1850" s="519" t="s">
        <v>144</v>
      </c>
      <c r="F1850" s="518" t="s">
        <v>144</v>
      </c>
      <c r="G1850" s="518" t="s">
        <v>22998</v>
      </c>
      <c r="H1850" s="518" t="s">
        <v>22999</v>
      </c>
      <c r="I1850" s="518" t="s">
        <v>5502</v>
      </c>
      <c r="J1850" s="518" t="s">
        <v>5432</v>
      </c>
      <c r="K1850" s="519" t="s">
        <v>32797</v>
      </c>
      <c r="L1850" s="518" t="s">
        <v>5433</v>
      </c>
    </row>
    <row r="1851" spans="1:12" ht="15.75">
      <c r="A1851" s="518" t="s">
        <v>6753</v>
      </c>
      <c r="B1851" s="518" t="s">
        <v>6754</v>
      </c>
      <c r="C1851" s="518" t="s">
        <v>22930</v>
      </c>
      <c r="D1851" s="518" t="s">
        <v>22931</v>
      </c>
      <c r="E1851" s="519" t="s">
        <v>144</v>
      </c>
      <c r="F1851" s="518" t="s">
        <v>144</v>
      </c>
      <c r="G1851" s="518" t="s">
        <v>23000</v>
      </c>
      <c r="H1851" s="518" t="s">
        <v>23001</v>
      </c>
      <c r="I1851" s="518" t="s">
        <v>5502</v>
      </c>
      <c r="J1851" s="518" t="s">
        <v>5432</v>
      </c>
      <c r="K1851" s="519" t="s">
        <v>32798</v>
      </c>
      <c r="L1851" s="518" t="s">
        <v>5433</v>
      </c>
    </row>
    <row r="1852" spans="1:12" ht="15.75">
      <c r="A1852" s="518" t="s">
        <v>6753</v>
      </c>
      <c r="B1852" s="518" t="s">
        <v>6754</v>
      </c>
      <c r="C1852" s="518" t="s">
        <v>22930</v>
      </c>
      <c r="D1852" s="518" t="s">
        <v>22931</v>
      </c>
      <c r="E1852" s="519" t="s">
        <v>144</v>
      </c>
      <c r="F1852" s="518" t="s">
        <v>144</v>
      </c>
      <c r="G1852" s="518" t="s">
        <v>23002</v>
      </c>
      <c r="H1852" s="518" t="s">
        <v>23003</v>
      </c>
      <c r="I1852" s="518" t="s">
        <v>5502</v>
      </c>
      <c r="J1852" s="518" t="s">
        <v>5432</v>
      </c>
      <c r="K1852" s="519" t="s">
        <v>32799</v>
      </c>
      <c r="L1852" s="518" t="s">
        <v>5433</v>
      </c>
    </row>
    <row r="1853" spans="1:12" ht="15.75">
      <c r="A1853" s="518" t="s">
        <v>6753</v>
      </c>
      <c r="B1853" s="518" t="s">
        <v>6754</v>
      </c>
      <c r="C1853" s="518" t="s">
        <v>22930</v>
      </c>
      <c r="D1853" s="518" t="s">
        <v>22931</v>
      </c>
      <c r="E1853" s="519" t="s">
        <v>144</v>
      </c>
      <c r="F1853" s="518" t="s">
        <v>144</v>
      </c>
      <c r="G1853" s="518" t="s">
        <v>23004</v>
      </c>
      <c r="H1853" s="518" t="s">
        <v>23005</v>
      </c>
      <c r="I1853" s="518" t="s">
        <v>5502</v>
      </c>
      <c r="J1853" s="518" t="s">
        <v>5432</v>
      </c>
      <c r="K1853" s="519" t="s">
        <v>32800</v>
      </c>
      <c r="L1853" s="518" t="s">
        <v>5433</v>
      </c>
    </row>
    <row r="1854" spans="1:12" ht="15.75">
      <c r="A1854" s="518" t="s">
        <v>6753</v>
      </c>
      <c r="B1854" s="518" t="s">
        <v>6754</v>
      </c>
      <c r="C1854" s="518" t="s">
        <v>22930</v>
      </c>
      <c r="D1854" s="518" t="s">
        <v>22931</v>
      </c>
      <c r="E1854" s="519" t="s">
        <v>144</v>
      </c>
      <c r="F1854" s="518" t="s">
        <v>144</v>
      </c>
      <c r="G1854" s="518" t="s">
        <v>23006</v>
      </c>
      <c r="H1854" s="518" t="s">
        <v>23007</v>
      </c>
      <c r="I1854" s="518" t="s">
        <v>5502</v>
      </c>
      <c r="J1854" s="518" t="s">
        <v>5432</v>
      </c>
      <c r="K1854" s="519" t="s">
        <v>32801</v>
      </c>
      <c r="L1854" s="518" t="s">
        <v>5433</v>
      </c>
    </row>
    <row r="1855" spans="1:12" ht="15.75">
      <c r="A1855" s="518" t="s">
        <v>6753</v>
      </c>
      <c r="B1855" s="518" t="s">
        <v>6754</v>
      </c>
      <c r="C1855" s="518" t="s">
        <v>22930</v>
      </c>
      <c r="D1855" s="518" t="s">
        <v>22931</v>
      </c>
      <c r="E1855" s="519" t="s">
        <v>144</v>
      </c>
      <c r="F1855" s="518" t="s">
        <v>144</v>
      </c>
      <c r="G1855" s="518" t="s">
        <v>23008</v>
      </c>
      <c r="H1855" s="518" t="s">
        <v>23009</v>
      </c>
      <c r="I1855" s="518" t="s">
        <v>5502</v>
      </c>
      <c r="J1855" s="518" t="s">
        <v>5432</v>
      </c>
      <c r="K1855" s="519" t="s">
        <v>32802</v>
      </c>
      <c r="L1855" s="518" t="s">
        <v>5433</v>
      </c>
    </row>
    <row r="1856" spans="1:12" ht="15.75">
      <c r="A1856" s="518" t="s">
        <v>6753</v>
      </c>
      <c r="B1856" s="518" t="s">
        <v>6754</v>
      </c>
      <c r="C1856" s="518" t="s">
        <v>22930</v>
      </c>
      <c r="D1856" s="518" t="s">
        <v>22931</v>
      </c>
      <c r="E1856" s="519" t="s">
        <v>144</v>
      </c>
      <c r="F1856" s="518" t="s">
        <v>144</v>
      </c>
      <c r="G1856" s="518" t="s">
        <v>23010</v>
      </c>
      <c r="H1856" s="518" t="s">
        <v>23011</v>
      </c>
      <c r="I1856" s="518" t="s">
        <v>5502</v>
      </c>
      <c r="J1856" s="518" t="s">
        <v>5432</v>
      </c>
      <c r="K1856" s="519" t="s">
        <v>32803</v>
      </c>
      <c r="L1856" s="518" t="s">
        <v>5433</v>
      </c>
    </row>
    <row r="1857" spans="1:12" ht="15.75">
      <c r="A1857" s="518" t="s">
        <v>6753</v>
      </c>
      <c r="B1857" s="518" t="s">
        <v>6754</v>
      </c>
      <c r="C1857" s="518" t="s">
        <v>22930</v>
      </c>
      <c r="D1857" s="518" t="s">
        <v>22931</v>
      </c>
      <c r="E1857" s="519" t="s">
        <v>144</v>
      </c>
      <c r="F1857" s="518" t="s">
        <v>144</v>
      </c>
      <c r="G1857" s="518" t="s">
        <v>23012</v>
      </c>
      <c r="H1857" s="518" t="s">
        <v>23013</v>
      </c>
      <c r="I1857" s="518" t="s">
        <v>5502</v>
      </c>
      <c r="J1857" s="518" t="s">
        <v>5432</v>
      </c>
      <c r="K1857" s="519" t="s">
        <v>32804</v>
      </c>
      <c r="L1857" s="518" t="s">
        <v>5433</v>
      </c>
    </row>
    <row r="1858" spans="1:12" ht="15.75">
      <c r="A1858" s="518" t="s">
        <v>6753</v>
      </c>
      <c r="B1858" s="518" t="s">
        <v>6754</v>
      </c>
      <c r="C1858" s="518" t="s">
        <v>22930</v>
      </c>
      <c r="D1858" s="518" t="s">
        <v>22931</v>
      </c>
      <c r="E1858" s="519" t="s">
        <v>144</v>
      </c>
      <c r="F1858" s="518" t="s">
        <v>144</v>
      </c>
      <c r="G1858" s="518" t="s">
        <v>23014</v>
      </c>
      <c r="H1858" s="518" t="s">
        <v>23015</v>
      </c>
      <c r="I1858" s="518" t="s">
        <v>5502</v>
      </c>
      <c r="J1858" s="518" t="s">
        <v>5432</v>
      </c>
      <c r="K1858" s="519" t="s">
        <v>32805</v>
      </c>
      <c r="L1858" s="518" t="s">
        <v>5433</v>
      </c>
    </row>
    <row r="1859" spans="1:12" ht="15.75">
      <c r="A1859" s="518" t="s">
        <v>6753</v>
      </c>
      <c r="B1859" s="518" t="s">
        <v>6754</v>
      </c>
      <c r="C1859" s="518" t="s">
        <v>22930</v>
      </c>
      <c r="D1859" s="518" t="s">
        <v>22931</v>
      </c>
      <c r="E1859" s="519" t="s">
        <v>144</v>
      </c>
      <c r="F1859" s="518" t="s">
        <v>144</v>
      </c>
      <c r="G1859" s="518" t="s">
        <v>23016</v>
      </c>
      <c r="H1859" s="518" t="s">
        <v>23017</v>
      </c>
      <c r="I1859" s="518" t="s">
        <v>5502</v>
      </c>
      <c r="J1859" s="518" t="s">
        <v>5432</v>
      </c>
      <c r="K1859" s="519" t="s">
        <v>32806</v>
      </c>
      <c r="L1859" s="518" t="s">
        <v>5433</v>
      </c>
    </row>
    <row r="1860" spans="1:12" ht="15.75">
      <c r="A1860" s="518" t="s">
        <v>6753</v>
      </c>
      <c r="B1860" s="518" t="s">
        <v>6754</v>
      </c>
      <c r="C1860" s="518" t="s">
        <v>22930</v>
      </c>
      <c r="D1860" s="518" t="s">
        <v>22931</v>
      </c>
      <c r="E1860" s="519" t="s">
        <v>144</v>
      </c>
      <c r="F1860" s="518" t="s">
        <v>144</v>
      </c>
      <c r="G1860" s="518" t="s">
        <v>23018</v>
      </c>
      <c r="H1860" s="518" t="s">
        <v>23019</v>
      </c>
      <c r="I1860" s="518" t="s">
        <v>5502</v>
      </c>
      <c r="J1860" s="518" t="s">
        <v>5432</v>
      </c>
      <c r="K1860" s="519" t="s">
        <v>32807</v>
      </c>
      <c r="L1860" s="518" t="s">
        <v>5433</v>
      </c>
    </row>
    <row r="1861" spans="1:12" ht="15.75">
      <c r="A1861" s="518" t="s">
        <v>6753</v>
      </c>
      <c r="B1861" s="518" t="s">
        <v>6754</v>
      </c>
      <c r="C1861" s="518" t="s">
        <v>22930</v>
      </c>
      <c r="D1861" s="518" t="s">
        <v>22931</v>
      </c>
      <c r="E1861" s="519" t="s">
        <v>144</v>
      </c>
      <c r="F1861" s="518" t="s">
        <v>144</v>
      </c>
      <c r="G1861" s="518" t="s">
        <v>23020</v>
      </c>
      <c r="H1861" s="518" t="s">
        <v>23021</v>
      </c>
      <c r="I1861" s="518" t="s">
        <v>5502</v>
      </c>
      <c r="J1861" s="518" t="s">
        <v>5432</v>
      </c>
      <c r="K1861" s="519" t="s">
        <v>32808</v>
      </c>
      <c r="L1861" s="518" t="s">
        <v>5433</v>
      </c>
    </row>
    <row r="1862" spans="1:12" ht="15.75">
      <c r="A1862" s="518" t="s">
        <v>6753</v>
      </c>
      <c r="B1862" s="518" t="s">
        <v>6754</v>
      </c>
      <c r="C1862" s="518" t="s">
        <v>22930</v>
      </c>
      <c r="D1862" s="518" t="s">
        <v>22931</v>
      </c>
      <c r="E1862" s="519" t="s">
        <v>144</v>
      </c>
      <c r="F1862" s="518" t="s">
        <v>144</v>
      </c>
      <c r="G1862" s="518" t="s">
        <v>23022</v>
      </c>
      <c r="H1862" s="518" t="s">
        <v>23023</v>
      </c>
      <c r="I1862" s="518" t="s">
        <v>5502</v>
      </c>
      <c r="J1862" s="518" t="s">
        <v>5432</v>
      </c>
      <c r="K1862" s="519" t="s">
        <v>32809</v>
      </c>
      <c r="L1862" s="518" t="s">
        <v>5433</v>
      </c>
    </row>
    <row r="1863" spans="1:12" ht="15.75">
      <c r="A1863" s="518" t="s">
        <v>6753</v>
      </c>
      <c r="B1863" s="518" t="s">
        <v>6754</v>
      </c>
      <c r="C1863" s="518" t="s">
        <v>22930</v>
      </c>
      <c r="D1863" s="518" t="s">
        <v>22931</v>
      </c>
      <c r="E1863" s="519" t="s">
        <v>144</v>
      </c>
      <c r="F1863" s="518" t="s">
        <v>144</v>
      </c>
      <c r="G1863" s="518" t="s">
        <v>23024</v>
      </c>
      <c r="H1863" s="518" t="s">
        <v>23025</v>
      </c>
      <c r="I1863" s="518" t="s">
        <v>5502</v>
      </c>
      <c r="J1863" s="518" t="s">
        <v>5432</v>
      </c>
      <c r="K1863" s="519" t="s">
        <v>32810</v>
      </c>
      <c r="L1863" s="518" t="s">
        <v>5433</v>
      </c>
    </row>
    <row r="1864" spans="1:12" ht="15.75">
      <c r="A1864" s="518" t="s">
        <v>6753</v>
      </c>
      <c r="B1864" s="518" t="s">
        <v>6754</v>
      </c>
      <c r="C1864" s="518" t="s">
        <v>22930</v>
      </c>
      <c r="D1864" s="518" t="s">
        <v>22931</v>
      </c>
      <c r="E1864" s="519" t="s">
        <v>144</v>
      </c>
      <c r="F1864" s="518" t="s">
        <v>144</v>
      </c>
      <c r="G1864" s="518" t="s">
        <v>23026</v>
      </c>
      <c r="H1864" s="518" t="s">
        <v>23027</v>
      </c>
      <c r="I1864" s="518" t="s">
        <v>5502</v>
      </c>
      <c r="J1864" s="518" t="s">
        <v>5432</v>
      </c>
      <c r="K1864" s="519" t="s">
        <v>32811</v>
      </c>
      <c r="L1864" s="518" t="s">
        <v>5433</v>
      </c>
    </row>
    <row r="1865" spans="1:12" ht="15.75">
      <c r="A1865" s="518" t="s">
        <v>6753</v>
      </c>
      <c r="B1865" s="518" t="s">
        <v>6754</v>
      </c>
      <c r="C1865" s="518" t="s">
        <v>22930</v>
      </c>
      <c r="D1865" s="518" t="s">
        <v>22931</v>
      </c>
      <c r="E1865" s="519" t="s">
        <v>144</v>
      </c>
      <c r="F1865" s="518" t="s">
        <v>144</v>
      </c>
      <c r="G1865" s="518" t="s">
        <v>23028</v>
      </c>
      <c r="H1865" s="518" t="s">
        <v>23029</v>
      </c>
      <c r="I1865" s="518" t="s">
        <v>5502</v>
      </c>
      <c r="J1865" s="518" t="s">
        <v>5432</v>
      </c>
      <c r="K1865" s="519" t="s">
        <v>32811</v>
      </c>
      <c r="L1865" s="518" t="s">
        <v>5433</v>
      </c>
    </row>
    <row r="1866" spans="1:12" ht="15.75">
      <c r="A1866" s="518" t="s">
        <v>6753</v>
      </c>
      <c r="B1866" s="518" t="s">
        <v>6754</v>
      </c>
      <c r="C1866" s="518" t="s">
        <v>22930</v>
      </c>
      <c r="D1866" s="518" t="s">
        <v>22931</v>
      </c>
      <c r="E1866" s="519" t="s">
        <v>144</v>
      </c>
      <c r="F1866" s="518" t="s">
        <v>144</v>
      </c>
      <c r="G1866" s="518" t="s">
        <v>23030</v>
      </c>
      <c r="H1866" s="518" t="s">
        <v>23031</v>
      </c>
      <c r="I1866" s="518" t="s">
        <v>5502</v>
      </c>
      <c r="J1866" s="518" t="s">
        <v>5432</v>
      </c>
      <c r="K1866" s="519" t="s">
        <v>32812</v>
      </c>
      <c r="L1866" s="518" t="s">
        <v>5433</v>
      </c>
    </row>
    <row r="1867" spans="1:12" ht="15.75">
      <c r="A1867" s="518" t="s">
        <v>6753</v>
      </c>
      <c r="B1867" s="518" t="s">
        <v>6754</v>
      </c>
      <c r="C1867" s="518" t="s">
        <v>22930</v>
      </c>
      <c r="D1867" s="518" t="s">
        <v>22931</v>
      </c>
      <c r="E1867" s="519" t="s">
        <v>144</v>
      </c>
      <c r="F1867" s="518" t="s">
        <v>144</v>
      </c>
      <c r="G1867" s="518" t="s">
        <v>23032</v>
      </c>
      <c r="H1867" s="518" t="s">
        <v>23033</v>
      </c>
      <c r="I1867" s="518" t="s">
        <v>5502</v>
      </c>
      <c r="J1867" s="518" t="s">
        <v>5432</v>
      </c>
      <c r="K1867" s="519" t="s">
        <v>32812</v>
      </c>
      <c r="L1867" s="518" t="s">
        <v>5433</v>
      </c>
    </row>
    <row r="1868" spans="1:12" ht="15.75">
      <c r="A1868" s="518" t="s">
        <v>6753</v>
      </c>
      <c r="B1868" s="518" t="s">
        <v>6754</v>
      </c>
      <c r="C1868" s="518" t="s">
        <v>22930</v>
      </c>
      <c r="D1868" s="518" t="s">
        <v>22931</v>
      </c>
      <c r="E1868" s="519" t="s">
        <v>144</v>
      </c>
      <c r="F1868" s="518" t="s">
        <v>144</v>
      </c>
      <c r="G1868" s="518" t="s">
        <v>23034</v>
      </c>
      <c r="H1868" s="518" t="s">
        <v>23035</v>
      </c>
      <c r="I1868" s="518" t="s">
        <v>5502</v>
      </c>
      <c r="J1868" s="518" t="s">
        <v>5432</v>
      </c>
      <c r="K1868" s="519" t="s">
        <v>32813</v>
      </c>
      <c r="L1868" s="518" t="s">
        <v>5433</v>
      </c>
    </row>
    <row r="1869" spans="1:12" ht="15.75">
      <c r="A1869" s="518" t="s">
        <v>6753</v>
      </c>
      <c r="B1869" s="518" t="s">
        <v>6754</v>
      </c>
      <c r="C1869" s="518" t="s">
        <v>22930</v>
      </c>
      <c r="D1869" s="518" t="s">
        <v>22931</v>
      </c>
      <c r="E1869" s="519" t="s">
        <v>144</v>
      </c>
      <c r="F1869" s="518" t="s">
        <v>144</v>
      </c>
      <c r="G1869" s="518" t="s">
        <v>23036</v>
      </c>
      <c r="H1869" s="518" t="s">
        <v>23037</v>
      </c>
      <c r="I1869" s="518" t="s">
        <v>5502</v>
      </c>
      <c r="J1869" s="518" t="s">
        <v>5432</v>
      </c>
      <c r="K1869" s="519" t="s">
        <v>32814</v>
      </c>
      <c r="L1869" s="518" t="s">
        <v>5433</v>
      </c>
    </row>
    <row r="1870" spans="1:12" ht="15.75">
      <c r="A1870" s="518" t="s">
        <v>6753</v>
      </c>
      <c r="B1870" s="518" t="s">
        <v>6754</v>
      </c>
      <c r="C1870" s="518" t="s">
        <v>22930</v>
      </c>
      <c r="D1870" s="518" t="s">
        <v>22931</v>
      </c>
      <c r="E1870" s="519" t="s">
        <v>144</v>
      </c>
      <c r="F1870" s="518" t="s">
        <v>144</v>
      </c>
      <c r="G1870" s="518" t="s">
        <v>23038</v>
      </c>
      <c r="H1870" s="518" t="s">
        <v>23039</v>
      </c>
      <c r="I1870" s="518" t="s">
        <v>5502</v>
      </c>
      <c r="J1870" s="518" t="s">
        <v>5432</v>
      </c>
      <c r="K1870" s="519" t="s">
        <v>32811</v>
      </c>
      <c r="L1870" s="518" t="s">
        <v>5433</v>
      </c>
    </row>
    <row r="1871" spans="1:12" ht="15.75">
      <c r="A1871" s="518" t="s">
        <v>6753</v>
      </c>
      <c r="B1871" s="518" t="s">
        <v>6754</v>
      </c>
      <c r="C1871" s="518" t="s">
        <v>22930</v>
      </c>
      <c r="D1871" s="518" t="s">
        <v>22931</v>
      </c>
      <c r="E1871" s="519" t="s">
        <v>144</v>
      </c>
      <c r="F1871" s="518" t="s">
        <v>144</v>
      </c>
      <c r="G1871" s="518" t="s">
        <v>23040</v>
      </c>
      <c r="H1871" s="518" t="s">
        <v>23041</v>
      </c>
      <c r="I1871" s="518" t="s">
        <v>5502</v>
      </c>
      <c r="J1871" s="518" t="s">
        <v>5432</v>
      </c>
      <c r="K1871" s="519" t="s">
        <v>32815</v>
      </c>
      <c r="L1871" s="518" t="s">
        <v>5433</v>
      </c>
    </row>
    <row r="1872" spans="1:12" ht="15.75">
      <c r="A1872" s="518" t="s">
        <v>6753</v>
      </c>
      <c r="B1872" s="518" t="s">
        <v>6754</v>
      </c>
      <c r="C1872" s="518" t="s">
        <v>22930</v>
      </c>
      <c r="D1872" s="518" t="s">
        <v>22931</v>
      </c>
      <c r="E1872" s="519" t="s">
        <v>144</v>
      </c>
      <c r="F1872" s="518" t="s">
        <v>144</v>
      </c>
      <c r="G1872" s="518" t="s">
        <v>23042</v>
      </c>
      <c r="H1872" s="518" t="s">
        <v>23043</v>
      </c>
      <c r="I1872" s="518" t="s">
        <v>5502</v>
      </c>
      <c r="J1872" s="518" t="s">
        <v>5432</v>
      </c>
      <c r="K1872" s="519" t="s">
        <v>32816</v>
      </c>
      <c r="L1872" s="518" t="s">
        <v>5433</v>
      </c>
    </row>
    <row r="1873" spans="1:12" ht="15.75">
      <c r="A1873" s="518" t="s">
        <v>6753</v>
      </c>
      <c r="B1873" s="518" t="s">
        <v>6754</v>
      </c>
      <c r="C1873" s="518" t="s">
        <v>22930</v>
      </c>
      <c r="D1873" s="518" t="s">
        <v>22931</v>
      </c>
      <c r="E1873" s="519" t="s">
        <v>144</v>
      </c>
      <c r="F1873" s="518" t="s">
        <v>144</v>
      </c>
      <c r="G1873" s="518" t="s">
        <v>23044</v>
      </c>
      <c r="H1873" s="518" t="s">
        <v>23045</v>
      </c>
      <c r="I1873" s="518" t="s">
        <v>5502</v>
      </c>
      <c r="J1873" s="518" t="s">
        <v>5432</v>
      </c>
      <c r="K1873" s="519" t="s">
        <v>32817</v>
      </c>
      <c r="L1873" s="518" t="s">
        <v>5433</v>
      </c>
    </row>
    <row r="1874" spans="1:12" ht="15.75">
      <c r="A1874" s="518" t="s">
        <v>6753</v>
      </c>
      <c r="B1874" s="518" t="s">
        <v>6754</v>
      </c>
      <c r="C1874" s="518" t="s">
        <v>22930</v>
      </c>
      <c r="D1874" s="518" t="s">
        <v>22931</v>
      </c>
      <c r="E1874" s="519" t="s">
        <v>144</v>
      </c>
      <c r="F1874" s="518" t="s">
        <v>144</v>
      </c>
      <c r="G1874" s="518" t="s">
        <v>23046</v>
      </c>
      <c r="H1874" s="518" t="s">
        <v>23047</v>
      </c>
      <c r="I1874" s="518" t="s">
        <v>5502</v>
      </c>
      <c r="J1874" s="518" t="s">
        <v>5432</v>
      </c>
      <c r="K1874" s="519" t="s">
        <v>32818</v>
      </c>
      <c r="L1874" s="518" t="s">
        <v>5433</v>
      </c>
    </row>
    <row r="1875" spans="1:12" ht="15.75">
      <c r="A1875" s="518" t="s">
        <v>6753</v>
      </c>
      <c r="B1875" s="518" t="s">
        <v>6754</v>
      </c>
      <c r="C1875" s="518" t="s">
        <v>22930</v>
      </c>
      <c r="D1875" s="518" t="s">
        <v>22931</v>
      </c>
      <c r="E1875" s="519" t="s">
        <v>144</v>
      </c>
      <c r="F1875" s="518" t="s">
        <v>144</v>
      </c>
      <c r="G1875" s="518" t="s">
        <v>23048</v>
      </c>
      <c r="H1875" s="518" t="s">
        <v>23049</v>
      </c>
      <c r="I1875" s="518" t="s">
        <v>5502</v>
      </c>
      <c r="J1875" s="518" t="s">
        <v>5432</v>
      </c>
      <c r="K1875" s="519" t="s">
        <v>32819</v>
      </c>
      <c r="L1875" s="518" t="s">
        <v>5433</v>
      </c>
    </row>
    <row r="1876" spans="1:12" ht="15.75">
      <c r="A1876" s="518" t="s">
        <v>6753</v>
      </c>
      <c r="B1876" s="518" t="s">
        <v>6754</v>
      </c>
      <c r="C1876" s="518" t="s">
        <v>22930</v>
      </c>
      <c r="D1876" s="518" t="s">
        <v>22931</v>
      </c>
      <c r="E1876" s="519" t="s">
        <v>144</v>
      </c>
      <c r="F1876" s="518" t="s">
        <v>144</v>
      </c>
      <c r="G1876" s="518" t="s">
        <v>23050</v>
      </c>
      <c r="H1876" s="518" t="s">
        <v>23051</v>
      </c>
      <c r="I1876" s="518" t="s">
        <v>5502</v>
      </c>
      <c r="J1876" s="518" t="s">
        <v>5432</v>
      </c>
      <c r="K1876" s="519" t="s">
        <v>32815</v>
      </c>
      <c r="L1876" s="518" t="s">
        <v>5433</v>
      </c>
    </row>
    <row r="1877" spans="1:12" ht="15.75">
      <c r="A1877" s="518" t="s">
        <v>6753</v>
      </c>
      <c r="B1877" s="518" t="s">
        <v>6754</v>
      </c>
      <c r="C1877" s="518" t="s">
        <v>22930</v>
      </c>
      <c r="D1877" s="518" t="s">
        <v>22931</v>
      </c>
      <c r="E1877" s="519" t="s">
        <v>144</v>
      </c>
      <c r="F1877" s="518" t="s">
        <v>144</v>
      </c>
      <c r="G1877" s="518" t="s">
        <v>23052</v>
      </c>
      <c r="H1877" s="518" t="s">
        <v>23053</v>
      </c>
      <c r="I1877" s="518" t="s">
        <v>5502</v>
      </c>
      <c r="J1877" s="518" t="s">
        <v>5432</v>
      </c>
      <c r="K1877" s="519" t="s">
        <v>32820</v>
      </c>
      <c r="L1877" s="518" t="s">
        <v>5433</v>
      </c>
    </row>
    <row r="1878" spans="1:12" ht="15.75">
      <c r="A1878" s="518" t="s">
        <v>6753</v>
      </c>
      <c r="B1878" s="518" t="s">
        <v>6754</v>
      </c>
      <c r="C1878" s="518" t="s">
        <v>22930</v>
      </c>
      <c r="D1878" s="518" t="s">
        <v>22931</v>
      </c>
      <c r="E1878" s="519" t="s">
        <v>144</v>
      </c>
      <c r="F1878" s="518" t="s">
        <v>144</v>
      </c>
      <c r="G1878" s="518" t="s">
        <v>23054</v>
      </c>
      <c r="H1878" s="518" t="s">
        <v>23055</v>
      </c>
      <c r="I1878" s="518" t="s">
        <v>5502</v>
      </c>
      <c r="J1878" s="518" t="s">
        <v>5432</v>
      </c>
      <c r="K1878" s="519" t="s">
        <v>32817</v>
      </c>
      <c r="L1878" s="518" t="s">
        <v>5433</v>
      </c>
    </row>
    <row r="1879" spans="1:12" ht="15.75">
      <c r="A1879" s="518" t="s">
        <v>6753</v>
      </c>
      <c r="B1879" s="518" t="s">
        <v>6754</v>
      </c>
      <c r="C1879" s="518" t="s">
        <v>22930</v>
      </c>
      <c r="D1879" s="518" t="s">
        <v>22931</v>
      </c>
      <c r="E1879" s="519" t="s">
        <v>144</v>
      </c>
      <c r="F1879" s="518" t="s">
        <v>144</v>
      </c>
      <c r="G1879" s="518" t="s">
        <v>23056</v>
      </c>
      <c r="H1879" s="518" t="s">
        <v>23057</v>
      </c>
      <c r="I1879" s="518" t="s">
        <v>5502</v>
      </c>
      <c r="J1879" s="518" t="s">
        <v>5432</v>
      </c>
      <c r="K1879" s="519" t="s">
        <v>32821</v>
      </c>
      <c r="L1879" s="518" t="s">
        <v>5433</v>
      </c>
    </row>
    <row r="1880" spans="1:12" ht="15.75">
      <c r="A1880" s="518" t="s">
        <v>6753</v>
      </c>
      <c r="B1880" s="518" t="s">
        <v>6754</v>
      </c>
      <c r="C1880" s="518" t="s">
        <v>22930</v>
      </c>
      <c r="D1880" s="518" t="s">
        <v>22931</v>
      </c>
      <c r="E1880" s="519" t="s">
        <v>144</v>
      </c>
      <c r="F1880" s="518" t="s">
        <v>144</v>
      </c>
      <c r="G1880" s="518" t="s">
        <v>23058</v>
      </c>
      <c r="H1880" s="518" t="s">
        <v>23059</v>
      </c>
      <c r="I1880" s="518" t="s">
        <v>5502</v>
      </c>
      <c r="J1880" s="518" t="s">
        <v>5432</v>
      </c>
      <c r="K1880" s="519" t="s">
        <v>32822</v>
      </c>
      <c r="L1880" s="518" t="s">
        <v>5433</v>
      </c>
    </row>
    <row r="1881" spans="1:12" ht="15.75">
      <c r="A1881" s="518" t="s">
        <v>6753</v>
      </c>
      <c r="B1881" s="518" t="s">
        <v>6754</v>
      </c>
      <c r="C1881" s="518" t="s">
        <v>22930</v>
      </c>
      <c r="D1881" s="518" t="s">
        <v>22931</v>
      </c>
      <c r="E1881" s="519" t="s">
        <v>144</v>
      </c>
      <c r="F1881" s="518" t="s">
        <v>144</v>
      </c>
      <c r="G1881" s="518" t="s">
        <v>23060</v>
      </c>
      <c r="H1881" s="518" t="s">
        <v>23061</v>
      </c>
      <c r="I1881" s="518" t="s">
        <v>5502</v>
      </c>
      <c r="J1881" s="518" t="s">
        <v>5432</v>
      </c>
      <c r="K1881" s="519" t="s">
        <v>32823</v>
      </c>
      <c r="L1881" s="518" t="s">
        <v>5433</v>
      </c>
    </row>
    <row r="1882" spans="1:12" ht="15.75">
      <c r="A1882" s="518" t="s">
        <v>6753</v>
      </c>
      <c r="B1882" s="518" t="s">
        <v>6754</v>
      </c>
      <c r="C1882" s="518" t="s">
        <v>22930</v>
      </c>
      <c r="D1882" s="518" t="s">
        <v>22931</v>
      </c>
      <c r="E1882" s="519" t="s">
        <v>144</v>
      </c>
      <c r="F1882" s="518" t="s">
        <v>144</v>
      </c>
      <c r="G1882" s="518" t="s">
        <v>23062</v>
      </c>
      <c r="H1882" s="518" t="s">
        <v>23063</v>
      </c>
      <c r="I1882" s="518" t="s">
        <v>5502</v>
      </c>
      <c r="J1882" s="518" t="s">
        <v>5432</v>
      </c>
      <c r="K1882" s="519" t="s">
        <v>32824</v>
      </c>
      <c r="L1882" s="518" t="s">
        <v>5433</v>
      </c>
    </row>
    <row r="1883" spans="1:12" ht="15.75">
      <c r="A1883" s="518" t="s">
        <v>6753</v>
      </c>
      <c r="B1883" s="518" t="s">
        <v>6754</v>
      </c>
      <c r="C1883" s="518" t="s">
        <v>22930</v>
      </c>
      <c r="D1883" s="518" t="s">
        <v>22931</v>
      </c>
      <c r="E1883" s="519" t="s">
        <v>144</v>
      </c>
      <c r="F1883" s="518" t="s">
        <v>144</v>
      </c>
      <c r="G1883" s="518" t="s">
        <v>23064</v>
      </c>
      <c r="H1883" s="518" t="s">
        <v>23065</v>
      </c>
      <c r="I1883" s="518" t="s">
        <v>5502</v>
      </c>
      <c r="J1883" s="518" t="s">
        <v>5432</v>
      </c>
      <c r="K1883" s="519" t="s">
        <v>32825</v>
      </c>
      <c r="L1883" s="518" t="s">
        <v>5433</v>
      </c>
    </row>
    <row r="1884" spans="1:12" ht="15.75">
      <c r="A1884" s="518" t="s">
        <v>6753</v>
      </c>
      <c r="B1884" s="518" t="s">
        <v>6754</v>
      </c>
      <c r="C1884" s="518" t="s">
        <v>22930</v>
      </c>
      <c r="D1884" s="518" t="s">
        <v>22931</v>
      </c>
      <c r="E1884" s="519" t="s">
        <v>144</v>
      </c>
      <c r="F1884" s="518" t="s">
        <v>144</v>
      </c>
      <c r="G1884" s="518" t="s">
        <v>23066</v>
      </c>
      <c r="H1884" s="518" t="s">
        <v>23067</v>
      </c>
      <c r="I1884" s="518" t="s">
        <v>5502</v>
      </c>
      <c r="J1884" s="518" t="s">
        <v>5432</v>
      </c>
      <c r="K1884" s="519" t="s">
        <v>32826</v>
      </c>
      <c r="L1884" s="518" t="s">
        <v>5433</v>
      </c>
    </row>
    <row r="1885" spans="1:12" ht="15.75">
      <c r="A1885" s="518" t="s">
        <v>6753</v>
      </c>
      <c r="B1885" s="518" t="s">
        <v>6754</v>
      </c>
      <c r="C1885" s="518" t="s">
        <v>22930</v>
      </c>
      <c r="D1885" s="518" t="s">
        <v>22931</v>
      </c>
      <c r="E1885" s="519" t="s">
        <v>144</v>
      </c>
      <c r="F1885" s="518" t="s">
        <v>144</v>
      </c>
      <c r="G1885" s="518" t="s">
        <v>23068</v>
      </c>
      <c r="H1885" s="518" t="s">
        <v>23069</v>
      </c>
      <c r="I1885" s="518" t="s">
        <v>5502</v>
      </c>
      <c r="J1885" s="518" t="s">
        <v>5432</v>
      </c>
      <c r="K1885" s="519" t="s">
        <v>32827</v>
      </c>
      <c r="L1885" s="518" t="s">
        <v>5433</v>
      </c>
    </row>
    <row r="1886" spans="1:12" ht="15.75">
      <c r="A1886" s="518" t="s">
        <v>6753</v>
      </c>
      <c r="B1886" s="518" t="s">
        <v>6754</v>
      </c>
      <c r="C1886" s="518" t="s">
        <v>22930</v>
      </c>
      <c r="D1886" s="518" t="s">
        <v>22931</v>
      </c>
      <c r="E1886" s="519" t="s">
        <v>144</v>
      </c>
      <c r="F1886" s="518" t="s">
        <v>144</v>
      </c>
      <c r="G1886" s="518" t="s">
        <v>23070</v>
      </c>
      <c r="H1886" s="518" t="s">
        <v>23071</v>
      </c>
      <c r="I1886" s="518" t="s">
        <v>5502</v>
      </c>
      <c r="J1886" s="518" t="s">
        <v>5432</v>
      </c>
      <c r="K1886" s="519" t="s">
        <v>32828</v>
      </c>
      <c r="L1886" s="518" t="s">
        <v>5433</v>
      </c>
    </row>
    <row r="1887" spans="1:12" ht="15.75">
      <c r="A1887" s="518" t="s">
        <v>6753</v>
      </c>
      <c r="B1887" s="518" t="s">
        <v>6754</v>
      </c>
      <c r="C1887" s="518" t="s">
        <v>22930</v>
      </c>
      <c r="D1887" s="518" t="s">
        <v>22931</v>
      </c>
      <c r="E1887" s="519" t="s">
        <v>144</v>
      </c>
      <c r="F1887" s="518" t="s">
        <v>144</v>
      </c>
      <c r="G1887" s="518" t="s">
        <v>23072</v>
      </c>
      <c r="H1887" s="518" t="s">
        <v>23073</v>
      </c>
      <c r="I1887" s="518" t="s">
        <v>5502</v>
      </c>
      <c r="J1887" s="518" t="s">
        <v>5432</v>
      </c>
      <c r="K1887" s="519" t="s">
        <v>32829</v>
      </c>
      <c r="L1887" s="518" t="s">
        <v>5433</v>
      </c>
    </row>
    <row r="1888" spans="1:12" ht="15.75">
      <c r="A1888" s="518" t="s">
        <v>6753</v>
      </c>
      <c r="B1888" s="518" t="s">
        <v>6754</v>
      </c>
      <c r="C1888" s="518" t="s">
        <v>22930</v>
      </c>
      <c r="D1888" s="518" t="s">
        <v>22931</v>
      </c>
      <c r="E1888" s="519" t="s">
        <v>144</v>
      </c>
      <c r="F1888" s="518" t="s">
        <v>144</v>
      </c>
      <c r="G1888" s="518" t="s">
        <v>23074</v>
      </c>
      <c r="H1888" s="518" t="s">
        <v>23075</v>
      </c>
      <c r="I1888" s="518" t="s">
        <v>5502</v>
      </c>
      <c r="J1888" s="518" t="s">
        <v>5432</v>
      </c>
      <c r="K1888" s="519" t="s">
        <v>32830</v>
      </c>
      <c r="L1888" s="518" t="s">
        <v>5433</v>
      </c>
    </row>
    <row r="1889" spans="1:12" ht="15.75">
      <c r="A1889" s="518" t="s">
        <v>6753</v>
      </c>
      <c r="B1889" s="518" t="s">
        <v>6754</v>
      </c>
      <c r="C1889" s="518" t="s">
        <v>22930</v>
      </c>
      <c r="D1889" s="518" t="s">
        <v>22931</v>
      </c>
      <c r="E1889" s="519" t="s">
        <v>144</v>
      </c>
      <c r="F1889" s="518" t="s">
        <v>144</v>
      </c>
      <c r="G1889" s="518" t="s">
        <v>23076</v>
      </c>
      <c r="H1889" s="518" t="s">
        <v>23077</v>
      </c>
      <c r="I1889" s="518" t="s">
        <v>5502</v>
      </c>
      <c r="J1889" s="518" t="s">
        <v>5432</v>
      </c>
      <c r="K1889" s="519" t="s">
        <v>32831</v>
      </c>
      <c r="L1889" s="518" t="s">
        <v>5433</v>
      </c>
    </row>
    <row r="1890" spans="1:12" ht="15.75">
      <c r="A1890" s="518" t="s">
        <v>6753</v>
      </c>
      <c r="B1890" s="518" t="s">
        <v>6754</v>
      </c>
      <c r="C1890" s="518" t="s">
        <v>22930</v>
      </c>
      <c r="D1890" s="518" t="s">
        <v>22931</v>
      </c>
      <c r="E1890" s="519" t="s">
        <v>144</v>
      </c>
      <c r="F1890" s="518" t="s">
        <v>144</v>
      </c>
      <c r="G1890" s="518" t="s">
        <v>23078</v>
      </c>
      <c r="H1890" s="518" t="s">
        <v>23079</v>
      </c>
      <c r="I1890" s="518" t="s">
        <v>5502</v>
      </c>
      <c r="J1890" s="518" t="s">
        <v>5432</v>
      </c>
      <c r="K1890" s="519" t="s">
        <v>32832</v>
      </c>
      <c r="L1890" s="518" t="s">
        <v>5433</v>
      </c>
    </row>
    <row r="1891" spans="1:12" ht="15.75">
      <c r="A1891" s="518" t="s">
        <v>6753</v>
      </c>
      <c r="B1891" s="518" t="s">
        <v>6754</v>
      </c>
      <c r="C1891" s="518" t="s">
        <v>22930</v>
      </c>
      <c r="D1891" s="518" t="s">
        <v>22931</v>
      </c>
      <c r="E1891" s="519" t="s">
        <v>144</v>
      </c>
      <c r="F1891" s="518" t="s">
        <v>144</v>
      </c>
      <c r="G1891" s="518" t="s">
        <v>23080</v>
      </c>
      <c r="H1891" s="518" t="s">
        <v>23081</v>
      </c>
      <c r="I1891" s="518" t="s">
        <v>5502</v>
      </c>
      <c r="J1891" s="518" t="s">
        <v>5432</v>
      </c>
      <c r="K1891" s="519" t="s">
        <v>32833</v>
      </c>
      <c r="L1891" s="518" t="s">
        <v>5433</v>
      </c>
    </row>
    <row r="1892" spans="1:12" ht="15.75">
      <c r="A1892" s="518" t="s">
        <v>6753</v>
      </c>
      <c r="B1892" s="518" t="s">
        <v>6754</v>
      </c>
      <c r="C1892" s="518" t="s">
        <v>22930</v>
      </c>
      <c r="D1892" s="518" t="s">
        <v>22931</v>
      </c>
      <c r="E1892" s="519" t="s">
        <v>144</v>
      </c>
      <c r="F1892" s="518" t="s">
        <v>144</v>
      </c>
      <c r="G1892" s="518" t="s">
        <v>23082</v>
      </c>
      <c r="H1892" s="518" t="s">
        <v>23083</v>
      </c>
      <c r="I1892" s="518" t="s">
        <v>5502</v>
      </c>
      <c r="J1892" s="518" t="s">
        <v>5432</v>
      </c>
      <c r="K1892" s="519" t="s">
        <v>32834</v>
      </c>
      <c r="L1892" s="518" t="s">
        <v>5433</v>
      </c>
    </row>
    <row r="1893" spans="1:12" ht="15.75">
      <c r="A1893" s="518" t="s">
        <v>6753</v>
      </c>
      <c r="B1893" s="518" t="s">
        <v>6754</v>
      </c>
      <c r="C1893" s="518" t="s">
        <v>22930</v>
      </c>
      <c r="D1893" s="518" t="s">
        <v>22931</v>
      </c>
      <c r="E1893" s="519" t="s">
        <v>144</v>
      </c>
      <c r="F1893" s="518" t="s">
        <v>144</v>
      </c>
      <c r="G1893" s="518" t="s">
        <v>23084</v>
      </c>
      <c r="H1893" s="518" t="s">
        <v>23085</v>
      </c>
      <c r="I1893" s="518" t="s">
        <v>5502</v>
      </c>
      <c r="J1893" s="518" t="s">
        <v>5432</v>
      </c>
      <c r="K1893" s="519" t="s">
        <v>32835</v>
      </c>
      <c r="L1893" s="518" t="s">
        <v>5433</v>
      </c>
    </row>
    <row r="1894" spans="1:12" ht="15.75">
      <c r="A1894" s="518" t="s">
        <v>7085</v>
      </c>
      <c r="B1894" s="518" t="s">
        <v>7086</v>
      </c>
      <c r="C1894" s="518" t="s">
        <v>7087</v>
      </c>
      <c r="D1894" s="518" t="s">
        <v>23086</v>
      </c>
      <c r="E1894" s="519" t="s">
        <v>144</v>
      </c>
      <c r="F1894" s="518" t="s">
        <v>144</v>
      </c>
      <c r="G1894" s="518" t="s">
        <v>23087</v>
      </c>
      <c r="H1894" s="518" t="s">
        <v>7088</v>
      </c>
      <c r="I1894" s="518" t="s">
        <v>5650</v>
      </c>
      <c r="J1894" s="518" t="s">
        <v>5503</v>
      </c>
      <c r="K1894" s="519" t="s">
        <v>26202</v>
      </c>
      <c r="L1894" s="518" t="s">
        <v>5433</v>
      </c>
    </row>
    <row r="1895" spans="1:12" ht="15.75">
      <c r="A1895" s="518" t="s">
        <v>7085</v>
      </c>
      <c r="B1895" s="518" t="s">
        <v>7086</v>
      </c>
      <c r="C1895" s="518" t="s">
        <v>7087</v>
      </c>
      <c r="D1895" s="518" t="s">
        <v>23086</v>
      </c>
      <c r="E1895" s="519" t="s">
        <v>144</v>
      </c>
      <c r="F1895" s="518" t="s">
        <v>144</v>
      </c>
      <c r="G1895" s="518" t="s">
        <v>23088</v>
      </c>
      <c r="H1895" s="518" t="s">
        <v>7089</v>
      </c>
      <c r="I1895" s="518" t="s">
        <v>5650</v>
      </c>
      <c r="J1895" s="518" t="s">
        <v>5503</v>
      </c>
      <c r="K1895" s="519" t="s">
        <v>31883</v>
      </c>
      <c r="L1895" s="518" t="s">
        <v>5433</v>
      </c>
    </row>
    <row r="1896" spans="1:12" ht="15.75">
      <c r="A1896" s="518" t="s">
        <v>7085</v>
      </c>
      <c r="B1896" s="518" t="s">
        <v>7086</v>
      </c>
      <c r="C1896" s="518" t="s">
        <v>7087</v>
      </c>
      <c r="D1896" s="518" t="s">
        <v>23086</v>
      </c>
      <c r="E1896" s="519" t="s">
        <v>144</v>
      </c>
      <c r="F1896" s="518" t="s">
        <v>144</v>
      </c>
      <c r="G1896" s="518" t="s">
        <v>23089</v>
      </c>
      <c r="H1896" s="518" t="s">
        <v>7090</v>
      </c>
      <c r="I1896" s="518" t="s">
        <v>5650</v>
      </c>
      <c r="J1896" s="518" t="s">
        <v>5503</v>
      </c>
      <c r="K1896" s="519" t="s">
        <v>30651</v>
      </c>
      <c r="L1896" s="518" t="s">
        <v>5433</v>
      </c>
    </row>
    <row r="1897" spans="1:12" ht="15.75">
      <c r="A1897" s="518" t="s">
        <v>7085</v>
      </c>
      <c r="B1897" s="518" t="s">
        <v>7086</v>
      </c>
      <c r="C1897" s="518" t="s">
        <v>7087</v>
      </c>
      <c r="D1897" s="518" t="s">
        <v>23086</v>
      </c>
      <c r="E1897" s="519" t="s">
        <v>144</v>
      </c>
      <c r="F1897" s="518" t="s">
        <v>144</v>
      </c>
      <c r="G1897" s="518" t="s">
        <v>23090</v>
      </c>
      <c r="H1897" s="518" t="s">
        <v>7091</v>
      </c>
      <c r="I1897" s="518" t="s">
        <v>5650</v>
      </c>
      <c r="J1897" s="518" t="s">
        <v>5503</v>
      </c>
      <c r="K1897" s="519" t="s">
        <v>32365</v>
      </c>
      <c r="L1897" s="518" t="s">
        <v>5433</v>
      </c>
    </row>
    <row r="1898" spans="1:12" ht="15.75">
      <c r="A1898" s="518" t="s">
        <v>7085</v>
      </c>
      <c r="B1898" s="518" t="s">
        <v>7086</v>
      </c>
      <c r="C1898" s="518" t="s">
        <v>7087</v>
      </c>
      <c r="D1898" s="518" t="s">
        <v>23086</v>
      </c>
      <c r="E1898" s="519" t="s">
        <v>144</v>
      </c>
      <c r="F1898" s="518" t="s">
        <v>144</v>
      </c>
      <c r="G1898" s="518" t="s">
        <v>23091</v>
      </c>
      <c r="H1898" s="518" t="s">
        <v>7092</v>
      </c>
      <c r="I1898" s="518" t="s">
        <v>5650</v>
      </c>
      <c r="J1898" s="518" t="s">
        <v>5503</v>
      </c>
      <c r="K1898" s="519" t="s">
        <v>32836</v>
      </c>
      <c r="L1898" s="518" t="s">
        <v>5433</v>
      </c>
    </row>
    <row r="1899" spans="1:12" ht="15.75">
      <c r="A1899" s="518" t="s">
        <v>7085</v>
      </c>
      <c r="B1899" s="518" t="s">
        <v>7086</v>
      </c>
      <c r="C1899" s="518" t="s">
        <v>7087</v>
      </c>
      <c r="D1899" s="518" t="s">
        <v>23086</v>
      </c>
      <c r="E1899" s="519" t="s">
        <v>144</v>
      </c>
      <c r="F1899" s="518" t="s">
        <v>144</v>
      </c>
      <c r="G1899" s="518" t="s">
        <v>23092</v>
      </c>
      <c r="H1899" s="518" t="s">
        <v>7093</v>
      </c>
      <c r="I1899" s="518" t="s">
        <v>5650</v>
      </c>
      <c r="J1899" s="518" t="s">
        <v>5503</v>
      </c>
      <c r="K1899" s="519" t="s">
        <v>32837</v>
      </c>
      <c r="L1899" s="518" t="s">
        <v>5433</v>
      </c>
    </row>
    <row r="1900" spans="1:12" ht="15.75">
      <c r="A1900" s="518" t="s">
        <v>7085</v>
      </c>
      <c r="B1900" s="518" t="s">
        <v>7086</v>
      </c>
      <c r="C1900" s="518" t="s">
        <v>7087</v>
      </c>
      <c r="D1900" s="518" t="s">
        <v>23086</v>
      </c>
      <c r="E1900" s="519" t="s">
        <v>144</v>
      </c>
      <c r="F1900" s="518" t="s">
        <v>144</v>
      </c>
      <c r="G1900" s="518" t="s">
        <v>23093</v>
      </c>
      <c r="H1900" s="518" t="s">
        <v>7094</v>
      </c>
      <c r="I1900" s="518" t="s">
        <v>5650</v>
      </c>
      <c r="J1900" s="518" t="s">
        <v>5503</v>
      </c>
      <c r="K1900" s="519" t="s">
        <v>32838</v>
      </c>
      <c r="L1900" s="518" t="s">
        <v>5433</v>
      </c>
    </row>
    <row r="1901" spans="1:12" ht="15.75">
      <c r="A1901" s="518" t="s">
        <v>7085</v>
      </c>
      <c r="B1901" s="518" t="s">
        <v>7086</v>
      </c>
      <c r="C1901" s="518" t="s">
        <v>7087</v>
      </c>
      <c r="D1901" s="518" t="s">
        <v>23086</v>
      </c>
      <c r="E1901" s="519" t="s">
        <v>144</v>
      </c>
      <c r="F1901" s="518" t="s">
        <v>144</v>
      </c>
      <c r="G1901" s="518" t="s">
        <v>23094</v>
      </c>
      <c r="H1901" s="518" t="s">
        <v>7095</v>
      </c>
      <c r="I1901" s="518" t="s">
        <v>5650</v>
      </c>
      <c r="J1901" s="518" t="s">
        <v>5503</v>
      </c>
      <c r="K1901" s="519" t="s">
        <v>32839</v>
      </c>
      <c r="L1901" s="518" t="s">
        <v>5433</v>
      </c>
    </row>
    <row r="1902" spans="1:12" ht="15.75">
      <c r="A1902" s="518" t="s">
        <v>7085</v>
      </c>
      <c r="B1902" s="518" t="s">
        <v>7086</v>
      </c>
      <c r="C1902" s="518" t="s">
        <v>7087</v>
      </c>
      <c r="D1902" s="518" t="s">
        <v>23086</v>
      </c>
      <c r="E1902" s="519" t="s">
        <v>144</v>
      </c>
      <c r="F1902" s="518" t="s">
        <v>144</v>
      </c>
      <c r="G1902" s="518" t="s">
        <v>23095</v>
      </c>
      <c r="H1902" s="518" t="s">
        <v>7096</v>
      </c>
      <c r="I1902" s="518" t="s">
        <v>5650</v>
      </c>
      <c r="J1902" s="518" t="s">
        <v>5503</v>
      </c>
      <c r="K1902" s="519" t="s">
        <v>32840</v>
      </c>
      <c r="L1902" s="518" t="s">
        <v>5433</v>
      </c>
    </row>
    <row r="1903" spans="1:12" ht="15.75">
      <c r="A1903" s="518" t="s">
        <v>7085</v>
      </c>
      <c r="B1903" s="518" t="s">
        <v>7086</v>
      </c>
      <c r="C1903" s="518" t="s">
        <v>7087</v>
      </c>
      <c r="D1903" s="518" t="s">
        <v>23086</v>
      </c>
      <c r="E1903" s="519" t="s">
        <v>144</v>
      </c>
      <c r="F1903" s="518" t="s">
        <v>144</v>
      </c>
      <c r="G1903" s="518" t="s">
        <v>23096</v>
      </c>
      <c r="H1903" s="518" t="s">
        <v>7097</v>
      </c>
      <c r="I1903" s="518" t="s">
        <v>5650</v>
      </c>
      <c r="J1903" s="518" t="s">
        <v>5503</v>
      </c>
      <c r="K1903" s="519" t="s">
        <v>32841</v>
      </c>
      <c r="L1903" s="518" t="s">
        <v>5433</v>
      </c>
    </row>
    <row r="1904" spans="1:12" ht="15.75">
      <c r="A1904" s="518" t="s">
        <v>7085</v>
      </c>
      <c r="B1904" s="518" t="s">
        <v>7086</v>
      </c>
      <c r="C1904" s="518" t="s">
        <v>7087</v>
      </c>
      <c r="D1904" s="518" t="s">
        <v>23086</v>
      </c>
      <c r="E1904" s="519" t="s">
        <v>144</v>
      </c>
      <c r="F1904" s="518" t="s">
        <v>144</v>
      </c>
      <c r="G1904" s="518" t="s">
        <v>23098</v>
      </c>
      <c r="H1904" s="518" t="s">
        <v>7098</v>
      </c>
      <c r="I1904" s="518" t="s">
        <v>5650</v>
      </c>
      <c r="J1904" s="518" t="s">
        <v>5503</v>
      </c>
      <c r="K1904" s="519" t="s">
        <v>32842</v>
      </c>
      <c r="L1904" s="518" t="s">
        <v>5433</v>
      </c>
    </row>
    <row r="1905" spans="1:12" ht="15.75">
      <c r="A1905" s="518" t="s">
        <v>7085</v>
      </c>
      <c r="B1905" s="518" t="s">
        <v>7086</v>
      </c>
      <c r="C1905" s="518" t="s">
        <v>7087</v>
      </c>
      <c r="D1905" s="518" t="s">
        <v>23086</v>
      </c>
      <c r="E1905" s="519" t="s">
        <v>144</v>
      </c>
      <c r="F1905" s="518" t="s">
        <v>144</v>
      </c>
      <c r="G1905" s="518" t="s">
        <v>23099</v>
      </c>
      <c r="H1905" s="518" t="s">
        <v>7099</v>
      </c>
      <c r="I1905" s="518" t="s">
        <v>5650</v>
      </c>
      <c r="J1905" s="518" t="s">
        <v>5503</v>
      </c>
      <c r="K1905" s="519" t="s">
        <v>17615</v>
      </c>
      <c r="L1905" s="518" t="s">
        <v>5433</v>
      </c>
    </row>
    <row r="1906" spans="1:12" ht="15.75">
      <c r="A1906" s="518" t="s">
        <v>7085</v>
      </c>
      <c r="B1906" s="518" t="s">
        <v>7086</v>
      </c>
      <c r="C1906" s="518" t="s">
        <v>7087</v>
      </c>
      <c r="D1906" s="518" t="s">
        <v>23086</v>
      </c>
      <c r="E1906" s="519" t="s">
        <v>144</v>
      </c>
      <c r="F1906" s="518" t="s">
        <v>144</v>
      </c>
      <c r="G1906" s="518" t="s">
        <v>23100</v>
      </c>
      <c r="H1906" s="518" t="s">
        <v>7100</v>
      </c>
      <c r="I1906" s="518" t="s">
        <v>5650</v>
      </c>
      <c r="J1906" s="518" t="s">
        <v>5503</v>
      </c>
      <c r="K1906" s="519" t="s">
        <v>32843</v>
      </c>
      <c r="L1906" s="518" t="s">
        <v>5433</v>
      </c>
    </row>
    <row r="1907" spans="1:12" ht="15.75">
      <c r="A1907" s="518" t="s">
        <v>7085</v>
      </c>
      <c r="B1907" s="518" t="s">
        <v>7086</v>
      </c>
      <c r="C1907" s="518" t="s">
        <v>7087</v>
      </c>
      <c r="D1907" s="518" t="s">
        <v>23086</v>
      </c>
      <c r="E1907" s="519" t="s">
        <v>144</v>
      </c>
      <c r="F1907" s="518" t="s">
        <v>144</v>
      </c>
      <c r="G1907" s="518" t="s">
        <v>23101</v>
      </c>
      <c r="H1907" s="518" t="s">
        <v>7101</v>
      </c>
      <c r="I1907" s="518" t="s">
        <v>5650</v>
      </c>
      <c r="J1907" s="518" t="s">
        <v>5503</v>
      </c>
      <c r="K1907" s="519" t="s">
        <v>32844</v>
      </c>
      <c r="L1907" s="518" t="s">
        <v>5433</v>
      </c>
    </row>
    <row r="1908" spans="1:12" ht="15.75">
      <c r="A1908" s="518" t="s">
        <v>7085</v>
      </c>
      <c r="B1908" s="518" t="s">
        <v>7086</v>
      </c>
      <c r="C1908" s="518" t="s">
        <v>7087</v>
      </c>
      <c r="D1908" s="518" t="s">
        <v>23086</v>
      </c>
      <c r="E1908" s="519" t="s">
        <v>144</v>
      </c>
      <c r="F1908" s="518" t="s">
        <v>144</v>
      </c>
      <c r="G1908" s="518" t="s">
        <v>23102</v>
      </c>
      <c r="H1908" s="518" t="s">
        <v>7102</v>
      </c>
      <c r="I1908" s="518" t="s">
        <v>5650</v>
      </c>
      <c r="J1908" s="518" t="s">
        <v>5503</v>
      </c>
      <c r="K1908" s="519" t="s">
        <v>32845</v>
      </c>
      <c r="L1908" s="518" t="s">
        <v>5433</v>
      </c>
    </row>
    <row r="1909" spans="1:12" ht="15.75">
      <c r="A1909" s="518" t="s">
        <v>7085</v>
      </c>
      <c r="B1909" s="518" t="s">
        <v>7086</v>
      </c>
      <c r="C1909" s="518" t="s">
        <v>7087</v>
      </c>
      <c r="D1909" s="518" t="s">
        <v>23086</v>
      </c>
      <c r="E1909" s="519" t="s">
        <v>144</v>
      </c>
      <c r="F1909" s="518" t="s">
        <v>144</v>
      </c>
      <c r="G1909" s="518" t="s">
        <v>23103</v>
      </c>
      <c r="H1909" s="518" t="s">
        <v>7103</v>
      </c>
      <c r="I1909" s="518" t="s">
        <v>5650</v>
      </c>
      <c r="J1909" s="518" t="s">
        <v>5503</v>
      </c>
      <c r="K1909" s="519" t="s">
        <v>29358</v>
      </c>
      <c r="L1909" s="518" t="s">
        <v>5433</v>
      </c>
    </row>
    <row r="1910" spans="1:12" ht="15.75">
      <c r="A1910" s="518" t="s">
        <v>7085</v>
      </c>
      <c r="B1910" s="518" t="s">
        <v>7086</v>
      </c>
      <c r="C1910" s="518" t="s">
        <v>7087</v>
      </c>
      <c r="D1910" s="518" t="s">
        <v>23086</v>
      </c>
      <c r="E1910" s="519" t="s">
        <v>144</v>
      </c>
      <c r="F1910" s="518" t="s">
        <v>144</v>
      </c>
      <c r="G1910" s="518" t="s">
        <v>23104</v>
      </c>
      <c r="H1910" s="518" t="s">
        <v>7104</v>
      </c>
      <c r="I1910" s="518" t="s">
        <v>5650</v>
      </c>
      <c r="J1910" s="518" t="s">
        <v>5503</v>
      </c>
      <c r="K1910" s="519" t="s">
        <v>32759</v>
      </c>
      <c r="L1910" s="518" t="s">
        <v>5433</v>
      </c>
    </row>
    <row r="1911" spans="1:12" ht="15.75">
      <c r="A1911" s="518" t="s">
        <v>7085</v>
      </c>
      <c r="B1911" s="518" t="s">
        <v>7086</v>
      </c>
      <c r="C1911" s="518" t="s">
        <v>7087</v>
      </c>
      <c r="D1911" s="518" t="s">
        <v>23086</v>
      </c>
      <c r="E1911" s="519" t="s">
        <v>144</v>
      </c>
      <c r="F1911" s="518" t="s">
        <v>144</v>
      </c>
      <c r="G1911" s="518" t="s">
        <v>23105</v>
      </c>
      <c r="H1911" s="518" t="s">
        <v>7105</v>
      </c>
      <c r="I1911" s="518" t="s">
        <v>5650</v>
      </c>
      <c r="J1911" s="518" t="s">
        <v>5503</v>
      </c>
      <c r="K1911" s="519" t="s">
        <v>32846</v>
      </c>
      <c r="L1911" s="518" t="s">
        <v>5433</v>
      </c>
    </row>
    <row r="1912" spans="1:12" ht="15.75">
      <c r="A1912" s="518" t="s">
        <v>7085</v>
      </c>
      <c r="B1912" s="518" t="s">
        <v>7086</v>
      </c>
      <c r="C1912" s="518" t="s">
        <v>7106</v>
      </c>
      <c r="D1912" s="518" t="s">
        <v>23106</v>
      </c>
      <c r="E1912" s="519" t="s">
        <v>144</v>
      </c>
      <c r="F1912" s="518" t="s">
        <v>144</v>
      </c>
      <c r="G1912" s="518" t="s">
        <v>23107</v>
      </c>
      <c r="H1912" s="518" t="s">
        <v>7107</v>
      </c>
      <c r="I1912" s="518" t="s">
        <v>5650</v>
      </c>
      <c r="J1912" s="518" t="s">
        <v>5432</v>
      </c>
      <c r="K1912" s="519" t="s">
        <v>32847</v>
      </c>
      <c r="L1912" s="518" t="s">
        <v>5433</v>
      </c>
    </row>
    <row r="1913" spans="1:12" ht="15.75">
      <c r="A1913" s="518" t="s">
        <v>7085</v>
      </c>
      <c r="B1913" s="518" t="s">
        <v>7086</v>
      </c>
      <c r="C1913" s="518" t="s">
        <v>7106</v>
      </c>
      <c r="D1913" s="518" t="s">
        <v>23106</v>
      </c>
      <c r="E1913" s="519" t="s">
        <v>144</v>
      </c>
      <c r="F1913" s="518" t="s">
        <v>144</v>
      </c>
      <c r="G1913" s="518" t="s">
        <v>23108</v>
      </c>
      <c r="H1913" s="518" t="s">
        <v>7108</v>
      </c>
      <c r="I1913" s="518" t="s">
        <v>5650</v>
      </c>
      <c r="J1913" s="518" t="s">
        <v>5432</v>
      </c>
      <c r="K1913" s="519" t="s">
        <v>32848</v>
      </c>
      <c r="L1913" s="518" t="s">
        <v>5433</v>
      </c>
    </row>
    <row r="1914" spans="1:12" ht="15.75">
      <c r="A1914" s="518" t="s">
        <v>7085</v>
      </c>
      <c r="B1914" s="518" t="s">
        <v>7086</v>
      </c>
      <c r="C1914" s="518" t="s">
        <v>7106</v>
      </c>
      <c r="D1914" s="518" t="s">
        <v>23106</v>
      </c>
      <c r="E1914" s="519" t="s">
        <v>144</v>
      </c>
      <c r="F1914" s="518" t="s">
        <v>144</v>
      </c>
      <c r="G1914" s="518" t="s">
        <v>23110</v>
      </c>
      <c r="H1914" s="518" t="s">
        <v>7109</v>
      </c>
      <c r="I1914" s="518" t="s">
        <v>5650</v>
      </c>
      <c r="J1914" s="518" t="s">
        <v>5432</v>
      </c>
      <c r="K1914" s="519" t="s">
        <v>32764</v>
      </c>
      <c r="L1914" s="518" t="s">
        <v>5433</v>
      </c>
    </row>
    <row r="1915" spans="1:12" ht="15.75">
      <c r="A1915" s="518" t="s">
        <v>7085</v>
      </c>
      <c r="B1915" s="518" t="s">
        <v>7086</v>
      </c>
      <c r="C1915" s="518" t="s">
        <v>7106</v>
      </c>
      <c r="D1915" s="518" t="s">
        <v>23106</v>
      </c>
      <c r="E1915" s="519" t="s">
        <v>144</v>
      </c>
      <c r="F1915" s="518" t="s">
        <v>144</v>
      </c>
      <c r="G1915" s="518" t="s">
        <v>23111</v>
      </c>
      <c r="H1915" s="518" t="s">
        <v>7110</v>
      </c>
      <c r="I1915" s="518" t="s">
        <v>5650</v>
      </c>
      <c r="J1915" s="518" t="s">
        <v>5432</v>
      </c>
      <c r="K1915" s="519" t="s">
        <v>32849</v>
      </c>
      <c r="L1915" s="518" t="s">
        <v>5433</v>
      </c>
    </row>
    <row r="1916" spans="1:12" ht="15.75">
      <c r="A1916" s="518" t="s">
        <v>7085</v>
      </c>
      <c r="B1916" s="518" t="s">
        <v>7086</v>
      </c>
      <c r="C1916" s="518" t="s">
        <v>7106</v>
      </c>
      <c r="D1916" s="518" t="s">
        <v>23106</v>
      </c>
      <c r="E1916" s="519" t="s">
        <v>144</v>
      </c>
      <c r="F1916" s="518" t="s">
        <v>144</v>
      </c>
      <c r="G1916" s="518" t="s">
        <v>23112</v>
      </c>
      <c r="H1916" s="518" t="s">
        <v>7111</v>
      </c>
      <c r="I1916" s="518" t="s">
        <v>5650</v>
      </c>
      <c r="J1916" s="518" t="s">
        <v>5432</v>
      </c>
      <c r="K1916" s="519" t="s">
        <v>32850</v>
      </c>
      <c r="L1916" s="518" t="s">
        <v>5433</v>
      </c>
    </row>
    <row r="1917" spans="1:12" ht="15.75">
      <c r="A1917" s="518" t="s">
        <v>7085</v>
      </c>
      <c r="B1917" s="518" t="s">
        <v>7086</v>
      </c>
      <c r="C1917" s="518" t="s">
        <v>7106</v>
      </c>
      <c r="D1917" s="518" t="s">
        <v>23106</v>
      </c>
      <c r="E1917" s="519" t="s">
        <v>144</v>
      </c>
      <c r="F1917" s="518" t="s">
        <v>144</v>
      </c>
      <c r="G1917" s="518" t="s">
        <v>23113</v>
      </c>
      <c r="H1917" s="518" t="s">
        <v>7112</v>
      </c>
      <c r="I1917" s="518" t="s">
        <v>5650</v>
      </c>
      <c r="J1917" s="518" t="s">
        <v>5432</v>
      </c>
      <c r="K1917" s="519" t="s">
        <v>32851</v>
      </c>
      <c r="L1917" s="518" t="s">
        <v>5433</v>
      </c>
    </row>
    <row r="1918" spans="1:12" ht="15.75">
      <c r="A1918" s="518" t="s">
        <v>7085</v>
      </c>
      <c r="B1918" s="518" t="s">
        <v>7086</v>
      </c>
      <c r="C1918" s="518" t="s">
        <v>7106</v>
      </c>
      <c r="D1918" s="518" t="s">
        <v>23106</v>
      </c>
      <c r="E1918" s="519" t="s">
        <v>144</v>
      </c>
      <c r="F1918" s="518" t="s">
        <v>144</v>
      </c>
      <c r="G1918" s="518" t="s">
        <v>23115</v>
      </c>
      <c r="H1918" s="518" t="s">
        <v>7113</v>
      </c>
      <c r="I1918" s="518" t="s">
        <v>5650</v>
      </c>
      <c r="J1918" s="518" t="s">
        <v>5432</v>
      </c>
      <c r="K1918" s="519" t="s">
        <v>13731</v>
      </c>
      <c r="L1918" s="518" t="s">
        <v>5433</v>
      </c>
    </row>
    <row r="1919" spans="1:12" ht="15.75">
      <c r="A1919" s="518" t="s">
        <v>7085</v>
      </c>
      <c r="B1919" s="518" t="s">
        <v>7086</v>
      </c>
      <c r="C1919" s="518" t="s">
        <v>7106</v>
      </c>
      <c r="D1919" s="518" t="s">
        <v>23106</v>
      </c>
      <c r="E1919" s="519" t="s">
        <v>144</v>
      </c>
      <c r="F1919" s="518" t="s">
        <v>144</v>
      </c>
      <c r="G1919" s="518" t="s">
        <v>23116</v>
      </c>
      <c r="H1919" s="518" t="s">
        <v>7114</v>
      </c>
      <c r="I1919" s="518" t="s">
        <v>5650</v>
      </c>
      <c r="J1919" s="518" t="s">
        <v>5432</v>
      </c>
      <c r="K1919" s="519" t="s">
        <v>26107</v>
      </c>
      <c r="L1919" s="518" t="s">
        <v>5433</v>
      </c>
    </row>
    <row r="1920" spans="1:12" ht="15.75">
      <c r="A1920" s="518" t="s">
        <v>7085</v>
      </c>
      <c r="B1920" s="518" t="s">
        <v>7086</v>
      </c>
      <c r="C1920" s="518" t="s">
        <v>7106</v>
      </c>
      <c r="D1920" s="518" t="s">
        <v>23106</v>
      </c>
      <c r="E1920" s="519" t="s">
        <v>144</v>
      </c>
      <c r="F1920" s="518" t="s">
        <v>144</v>
      </c>
      <c r="G1920" s="518" t="s">
        <v>23117</v>
      </c>
      <c r="H1920" s="518" t="s">
        <v>7115</v>
      </c>
      <c r="I1920" s="518" t="s">
        <v>5650</v>
      </c>
      <c r="J1920" s="518" t="s">
        <v>5432</v>
      </c>
      <c r="K1920" s="519" t="s">
        <v>15681</v>
      </c>
      <c r="L1920" s="518" t="s">
        <v>5433</v>
      </c>
    </row>
    <row r="1921" spans="1:12" ht="15.75">
      <c r="A1921" s="518" t="s">
        <v>7085</v>
      </c>
      <c r="B1921" s="518" t="s">
        <v>7086</v>
      </c>
      <c r="C1921" s="518" t="s">
        <v>7106</v>
      </c>
      <c r="D1921" s="518" t="s">
        <v>23106</v>
      </c>
      <c r="E1921" s="519" t="s">
        <v>144</v>
      </c>
      <c r="F1921" s="518" t="s">
        <v>144</v>
      </c>
      <c r="G1921" s="518" t="s">
        <v>23118</v>
      </c>
      <c r="H1921" s="518" t="s">
        <v>7116</v>
      </c>
      <c r="I1921" s="518" t="s">
        <v>5650</v>
      </c>
      <c r="J1921" s="518" t="s">
        <v>5432</v>
      </c>
      <c r="K1921" s="519" t="s">
        <v>31845</v>
      </c>
      <c r="L1921" s="518" t="s">
        <v>5433</v>
      </c>
    </row>
    <row r="1922" spans="1:12" ht="15.75">
      <c r="A1922" s="518" t="s">
        <v>7085</v>
      </c>
      <c r="B1922" s="518" t="s">
        <v>7086</v>
      </c>
      <c r="C1922" s="518" t="s">
        <v>7106</v>
      </c>
      <c r="D1922" s="518" t="s">
        <v>23106</v>
      </c>
      <c r="E1922" s="519" t="s">
        <v>144</v>
      </c>
      <c r="F1922" s="518" t="s">
        <v>144</v>
      </c>
      <c r="G1922" s="518" t="s">
        <v>23120</v>
      </c>
      <c r="H1922" s="518" t="s">
        <v>7117</v>
      </c>
      <c r="I1922" s="518" t="s">
        <v>5650</v>
      </c>
      <c r="J1922" s="518" t="s">
        <v>5432</v>
      </c>
      <c r="K1922" s="519" t="s">
        <v>32286</v>
      </c>
      <c r="L1922" s="518" t="s">
        <v>5433</v>
      </c>
    </row>
    <row r="1923" spans="1:12" ht="15.75">
      <c r="A1923" s="518" t="s">
        <v>7085</v>
      </c>
      <c r="B1923" s="518" t="s">
        <v>7086</v>
      </c>
      <c r="C1923" s="518" t="s">
        <v>7106</v>
      </c>
      <c r="D1923" s="518" t="s">
        <v>23106</v>
      </c>
      <c r="E1923" s="519" t="s">
        <v>144</v>
      </c>
      <c r="F1923" s="518" t="s">
        <v>144</v>
      </c>
      <c r="G1923" s="518" t="s">
        <v>23121</v>
      </c>
      <c r="H1923" s="518" t="s">
        <v>7118</v>
      </c>
      <c r="I1923" s="518" t="s">
        <v>5650</v>
      </c>
      <c r="J1923" s="518" t="s">
        <v>5432</v>
      </c>
      <c r="K1923" s="519" t="s">
        <v>32251</v>
      </c>
      <c r="L1923" s="518" t="s">
        <v>5433</v>
      </c>
    </row>
    <row r="1924" spans="1:12" ht="15.75">
      <c r="A1924" s="518" t="s">
        <v>7119</v>
      </c>
      <c r="B1924" s="518" t="s">
        <v>7120</v>
      </c>
      <c r="C1924" s="518" t="s">
        <v>7121</v>
      </c>
      <c r="D1924" s="518" t="s">
        <v>23122</v>
      </c>
      <c r="E1924" s="519" t="s">
        <v>144</v>
      </c>
      <c r="F1924" s="518" t="s">
        <v>144</v>
      </c>
      <c r="G1924" s="518" t="s">
        <v>23123</v>
      </c>
      <c r="H1924" s="518" t="s">
        <v>7122</v>
      </c>
      <c r="I1924" s="518" t="s">
        <v>5502</v>
      </c>
      <c r="J1924" s="518" t="s">
        <v>5503</v>
      </c>
      <c r="K1924" s="519" t="s">
        <v>32852</v>
      </c>
      <c r="L1924" s="518" t="s">
        <v>5433</v>
      </c>
    </row>
    <row r="1925" spans="1:12" ht="15.75">
      <c r="A1925" s="518" t="s">
        <v>7119</v>
      </c>
      <c r="B1925" s="518" t="s">
        <v>7120</v>
      </c>
      <c r="C1925" s="518" t="s">
        <v>7121</v>
      </c>
      <c r="D1925" s="518" t="s">
        <v>23122</v>
      </c>
      <c r="E1925" s="519" t="s">
        <v>144</v>
      </c>
      <c r="F1925" s="518" t="s">
        <v>144</v>
      </c>
      <c r="G1925" s="518" t="s">
        <v>23124</v>
      </c>
      <c r="H1925" s="518" t="s">
        <v>7123</v>
      </c>
      <c r="I1925" s="518" t="s">
        <v>5502</v>
      </c>
      <c r="J1925" s="518" t="s">
        <v>5503</v>
      </c>
      <c r="K1925" s="519" t="s">
        <v>32853</v>
      </c>
      <c r="L1925" s="518" t="s">
        <v>5433</v>
      </c>
    </row>
    <row r="1926" spans="1:12" ht="15.75">
      <c r="A1926" s="518" t="s">
        <v>7119</v>
      </c>
      <c r="B1926" s="518" t="s">
        <v>7120</v>
      </c>
      <c r="C1926" s="518" t="s">
        <v>7121</v>
      </c>
      <c r="D1926" s="518" t="s">
        <v>23122</v>
      </c>
      <c r="E1926" s="519" t="s">
        <v>144</v>
      </c>
      <c r="F1926" s="518" t="s">
        <v>144</v>
      </c>
      <c r="G1926" s="518" t="s">
        <v>23125</v>
      </c>
      <c r="H1926" s="518" t="s">
        <v>7124</v>
      </c>
      <c r="I1926" s="518" t="s">
        <v>5502</v>
      </c>
      <c r="J1926" s="518" t="s">
        <v>5503</v>
      </c>
      <c r="K1926" s="519" t="s">
        <v>32854</v>
      </c>
      <c r="L1926" s="518" t="s">
        <v>5433</v>
      </c>
    </row>
    <row r="1927" spans="1:12" ht="15.75">
      <c r="A1927" s="518" t="s">
        <v>7119</v>
      </c>
      <c r="B1927" s="518" t="s">
        <v>7120</v>
      </c>
      <c r="C1927" s="518" t="s">
        <v>7121</v>
      </c>
      <c r="D1927" s="518" t="s">
        <v>23122</v>
      </c>
      <c r="E1927" s="519" t="s">
        <v>144</v>
      </c>
      <c r="F1927" s="518" t="s">
        <v>144</v>
      </c>
      <c r="G1927" s="518" t="s">
        <v>23126</v>
      </c>
      <c r="H1927" s="518" t="s">
        <v>7125</v>
      </c>
      <c r="I1927" s="518" t="s">
        <v>5502</v>
      </c>
      <c r="J1927" s="518" t="s">
        <v>5503</v>
      </c>
      <c r="K1927" s="519" t="s">
        <v>32855</v>
      </c>
      <c r="L1927" s="518" t="s">
        <v>5433</v>
      </c>
    </row>
    <row r="1928" spans="1:12" ht="15.75">
      <c r="A1928" s="518" t="s">
        <v>7119</v>
      </c>
      <c r="B1928" s="518" t="s">
        <v>7120</v>
      </c>
      <c r="C1928" s="518" t="s">
        <v>7121</v>
      </c>
      <c r="D1928" s="518" t="s">
        <v>23122</v>
      </c>
      <c r="E1928" s="519" t="s">
        <v>144</v>
      </c>
      <c r="F1928" s="518" t="s">
        <v>144</v>
      </c>
      <c r="G1928" s="518" t="s">
        <v>23127</v>
      </c>
      <c r="H1928" s="518" t="s">
        <v>7126</v>
      </c>
      <c r="I1928" s="518" t="s">
        <v>5502</v>
      </c>
      <c r="J1928" s="518" t="s">
        <v>5503</v>
      </c>
      <c r="K1928" s="519" t="s">
        <v>32856</v>
      </c>
      <c r="L1928" s="518" t="s">
        <v>5433</v>
      </c>
    </row>
    <row r="1929" spans="1:12" ht="15.75">
      <c r="A1929" s="518" t="s">
        <v>7119</v>
      </c>
      <c r="B1929" s="518" t="s">
        <v>7120</v>
      </c>
      <c r="C1929" s="518" t="s">
        <v>7121</v>
      </c>
      <c r="D1929" s="518" t="s">
        <v>23122</v>
      </c>
      <c r="E1929" s="519" t="s">
        <v>144</v>
      </c>
      <c r="F1929" s="518" t="s">
        <v>144</v>
      </c>
      <c r="G1929" s="518" t="s">
        <v>23128</v>
      </c>
      <c r="H1929" s="518" t="s">
        <v>7127</v>
      </c>
      <c r="I1929" s="518" t="s">
        <v>5502</v>
      </c>
      <c r="J1929" s="518" t="s">
        <v>5503</v>
      </c>
      <c r="K1929" s="519" t="s">
        <v>32857</v>
      </c>
      <c r="L1929" s="518" t="s">
        <v>5433</v>
      </c>
    </row>
    <row r="1930" spans="1:12" ht="15.75">
      <c r="A1930" s="518" t="s">
        <v>7119</v>
      </c>
      <c r="B1930" s="518" t="s">
        <v>7120</v>
      </c>
      <c r="C1930" s="518" t="s">
        <v>7121</v>
      </c>
      <c r="D1930" s="518" t="s">
        <v>23122</v>
      </c>
      <c r="E1930" s="519" t="s">
        <v>144</v>
      </c>
      <c r="F1930" s="518" t="s">
        <v>144</v>
      </c>
      <c r="G1930" s="518" t="s">
        <v>23129</v>
      </c>
      <c r="H1930" s="518" t="s">
        <v>7128</v>
      </c>
      <c r="I1930" s="518" t="s">
        <v>5502</v>
      </c>
      <c r="J1930" s="518" t="s">
        <v>5503</v>
      </c>
      <c r="K1930" s="519" t="s">
        <v>32858</v>
      </c>
      <c r="L1930" s="518" t="s">
        <v>5433</v>
      </c>
    </row>
    <row r="1931" spans="1:12" ht="15.75">
      <c r="A1931" s="518" t="s">
        <v>7119</v>
      </c>
      <c r="B1931" s="518" t="s">
        <v>7120</v>
      </c>
      <c r="C1931" s="518" t="s">
        <v>7121</v>
      </c>
      <c r="D1931" s="518" t="s">
        <v>23122</v>
      </c>
      <c r="E1931" s="519" t="s">
        <v>144</v>
      </c>
      <c r="F1931" s="518" t="s">
        <v>144</v>
      </c>
      <c r="G1931" s="518" t="s">
        <v>23130</v>
      </c>
      <c r="H1931" s="518" t="s">
        <v>7129</v>
      </c>
      <c r="I1931" s="518" t="s">
        <v>5502</v>
      </c>
      <c r="J1931" s="518" t="s">
        <v>5503</v>
      </c>
      <c r="K1931" s="519" t="s">
        <v>32859</v>
      </c>
      <c r="L1931" s="518" t="s">
        <v>5433</v>
      </c>
    </row>
    <row r="1932" spans="1:12" ht="15.75">
      <c r="A1932" s="518" t="s">
        <v>7119</v>
      </c>
      <c r="B1932" s="518" t="s">
        <v>7120</v>
      </c>
      <c r="C1932" s="518" t="s">
        <v>7121</v>
      </c>
      <c r="D1932" s="518" t="s">
        <v>23122</v>
      </c>
      <c r="E1932" s="519" t="s">
        <v>144</v>
      </c>
      <c r="F1932" s="518" t="s">
        <v>144</v>
      </c>
      <c r="G1932" s="518" t="s">
        <v>23131</v>
      </c>
      <c r="H1932" s="518" t="s">
        <v>7130</v>
      </c>
      <c r="I1932" s="518" t="s">
        <v>5502</v>
      </c>
      <c r="J1932" s="518" t="s">
        <v>5503</v>
      </c>
      <c r="K1932" s="519" t="s">
        <v>32860</v>
      </c>
      <c r="L1932" s="518" t="s">
        <v>5433</v>
      </c>
    </row>
    <row r="1933" spans="1:12" ht="15.75">
      <c r="A1933" s="518" t="s">
        <v>7119</v>
      </c>
      <c r="B1933" s="518" t="s">
        <v>7120</v>
      </c>
      <c r="C1933" s="518" t="s">
        <v>7121</v>
      </c>
      <c r="D1933" s="518" t="s">
        <v>23122</v>
      </c>
      <c r="E1933" s="519" t="s">
        <v>144</v>
      </c>
      <c r="F1933" s="518" t="s">
        <v>144</v>
      </c>
      <c r="G1933" s="518" t="s">
        <v>23132</v>
      </c>
      <c r="H1933" s="518" t="s">
        <v>7131</v>
      </c>
      <c r="I1933" s="518" t="s">
        <v>5502</v>
      </c>
      <c r="J1933" s="518" t="s">
        <v>5503</v>
      </c>
      <c r="K1933" s="519" t="s">
        <v>32861</v>
      </c>
      <c r="L1933" s="518" t="s">
        <v>5433</v>
      </c>
    </row>
    <row r="1934" spans="1:12" ht="15.75">
      <c r="A1934" s="518" t="s">
        <v>7119</v>
      </c>
      <c r="B1934" s="518" t="s">
        <v>7120</v>
      </c>
      <c r="C1934" s="518" t="s">
        <v>7121</v>
      </c>
      <c r="D1934" s="518" t="s">
        <v>23122</v>
      </c>
      <c r="E1934" s="519" t="s">
        <v>144</v>
      </c>
      <c r="F1934" s="518" t="s">
        <v>144</v>
      </c>
      <c r="G1934" s="518" t="s">
        <v>23133</v>
      </c>
      <c r="H1934" s="518" t="s">
        <v>7132</v>
      </c>
      <c r="I1934" s="518" t="s">
        <v>5502</v>
      </c>
      <c r="J1934" s="518" t="s">
        <v>5503</v>
      </c>
      <c r="K1934" s="519" t="s">
        <v>32862</v>
      </c>
      <c r="L1934" s="518" t="s">
        <v>5433</v>
      </c>
    </row>
    <row r="1935" spans="1:12" ht="15.75">
      <c r="A1935" s="518" t="s">
        <v>7119</v>
      </c>
      <c r="B1935" s="518" t="s">
        <v>7120</v>
      </c>
      <c r="C1935" s="518" t="s">
        <v>7121</v>
      </c>
      <c r="D1935" s="518" t="s">
        <v>23122</v>
      </c>
      <c r="E1935" s="519" t="s">
        <v>144</v>
      </c>
      <c r="F1935" s="518" t="s">
        <v>144</v>
      </c>
      <c r="G1935" s="518" t="s">
        <v>23134</v>
      </c>
      <c r="H1935" s="518" t="s">
        <v>7133</v>
      </c>
      <c r="I1935" s="518" t="s">
        <v>5502</v>
      </c>
      <c r="J1935" s="518" t="s">
        <v>5503</v>
      </c>
      <c r="K1935" s="519" t="s">
        <v>32863</v>
      </c>
      <c r="L1935" s="518" t="s">
        <v>5433</v>
      </c>
    </row>
    <row r="1936" spans="1:12" ht="15.75">
      <c r="A1936" s="518" t="s">
        <v>7119</v>
      </c>
      <c r="B1936" s="518" t="s">
        <v>7120</v>
      </c>
      <c r="C1936" s="518" t="s">
        <v>7121</v>
      </c>
      <c r="D1936" s="518" t="s">
        <v>23122</v>
      </c>
      <c r="E1936" s="519" t="s">
        <v>144</v>
      </c>
      <c r="F1936" s="518" t="s">
        <v>144</v>
      </c>
      <c r="G1936" s="518" t="s">
        <v>23135</v>
      </c>
      <c r="H1936" s="518" t="s">
        <v>23136</v>
      </c>
      <c r="I1936" s="518" t="s">
        <v>5502</v>
      </c>
      <c r="J1936" s="518" t="s">
        <v>5503</v>
      </c>
      <c r="K1936" s="519" t="s">
        <v>32864</v>
      </c>
      <c r="L1936" s="518" t="s">
        <v>5433</v>
      </c>
    </row>
    <row r="1937" spans="1:12" ht="15.75">
      <c r="A1937" s="518" t="s">
        <v>7119</v>
      </c>
      <c r="B1937" s="518" t="s">
        <v>7120</v>
      </c>
      <c r="C1937" s="518" t="s">
        <v>7121</v>
      </c>
      <c r="D1937" s="518" t="s">
        <v>23122</v>
      </c>
      <c r="E1937" s="519" t="s">
        <v>144</v>
      </c>
      <c r="F1937" s="518" t="s">
        <v>144</v>
      </c>
      <c r="G1937" s="518" t="s">
        <v>23137</v>
      </c>
      <c r="H1937" s="518" t="s">
        <v>7135</v>
      </c>
      <c r="I1937" s="518" t="s">
        <v>5502</v>
      </c>
      <c r="J1937" s="518" t="s">
        <v>5503</v>
      </c>
      <c r="K1937" s="519" t="s">
        <v>32865</v>
      </c>
      <c r="L1937" s="518" t="s">
        <v>5433</v>
      </c>
    </row>
    <row r="1938" spans="1:12" ht="15.75">
      <c r="A1938" s="518" t="s">
        <v>7119</v>
      </c>
      <c r="B1938" s="518" t="s">
        <v>7120</v>
      </c>
      <c r="C1938" s="518" t="s">
        <v>7121</v>
      </c>
      <c r="D1938" s="518" t="s">
        <v>23122</v>
      </c>
      <c r="E1938" s="519" t="s">
        <v>144</v>
      </c>
      <c r="F1938" s="518" t="s">
        <v>144</v>
      </c>
      <c r="G1938" s="518" t="s">
        <v>23138</v>
      </c>
      <c r="H1938" s="518" t="s">
        <v>7136</v>
      </c>
      <c r="I1938" s="518" t="s">
        <v>5502</v>
      </c>
      <c r="J1938" s="518" t="s">
        <v>5503</v>
      </c>
      <c r="K1938" s="519" t="s">
        <v>32866</v>
      </c>
      <c r="L1938" s="518" t="s">
        <v>5433</v>
      </c>
    </row>
    <row r="1939" spans="1:12" ht="15.75">
      <c r="A1939" s="518" t="s">
        <v>7119</v>
      </c>
      <c r="B1939" s="518" t="s">
        <v>7120</v>
      </c>
      <c r="C1939" s="518" t="s">
        <v>7121</v>
      </c>
      <c r="D1939" s="518" t="s">
        <v>23122</v>
      </c>
      <c r="E1939" s="519" t="s">
        <v>144</v>
      </c>
      <c r="F1939" s="518" t="s">
        <v>144</v>
      </c>
      <c r="G1939" s="518" t="s">
        <v>23139</v>
      </c>
      <c r="H1939" s="518" t="s">
        <v>7137</v>
      </c>
      <c r="I1939" s="518" t="s">
        <v>5502</v>
      </c>
      <c r="J1939" s="518" t="s">
        <v>5503</v>
      </c>
      <c r="K1939" s="519" t="s">
        <v>32867</v>
      </c>
      <c r="L1939" s="518" t="s">
        <v>5433</v>
      </c>
    </row>
    <row r="1940" spans="1:12" ht="15.75">
      <c r="A1940" s="518" t="s">
        <v>7119</v>
      </c>
      <c r="B1940" s="518" t="s">
        <v>7120</v>
      </c>
      <c r="C1940" s="518" t="s">
        <v>7121</v>
      </c>
      <c r="D1940" s="518" t="s">
        <v>23122</v>
      </c>
      <c r="E1940" s="519" t="s">
        <v>144</v>
      </c>
      <c r="F1940" s="518" t="s">
        <v>144</v>
      </c>
      <c r="G1940" s="518" t="s">
        <v>23140</v>
      </c>
      <c r="H1940" s="518" t="s">
        <v>7138</v>
      </c>
      <c r="I1940" s="518" t="s">
        <v>5502</v>
      </c>
      <c r="J1940" s="518" t="s">
        <v>5503</v>
      </c>
      <c r="K1940" s="519" t="s">
        <v>32868</v>
      </c>
      <c r="L1940" s="518" t="s">
        <v>5433</v>
      </c>
    </row>
    <row r="1941" spans="1:12" ht="15.75">
      <c r="A1941" s="518" t="s">
        <v>7119</v>
      </c>
      <c r="B1941" s="518" t="s">
        <v>7120</v>
      </c>
      <c r="C1941" s="518" t="s">
        <v>7121</v>
      </c>
      <c r="D1941" s="518" t="s">
        <v>23122</v>
      </c>
      <c r="E1941" s="519" t="s">
        <v>144</v>
      </c>
      <c r="F1941" s="518" t="s">
        <v>144</v>
      </c>
      <c r="G1941" s="518" t="s">
        <v>23141</v>
      </c>
      <c r="H1941" s="518" t="s">
        <v>7139</v>
      </c>
      <c r="I1941" s="518" t="s">
        <v>5502</v>
      </c>
      <c r="J1941" s="518" t="s">
        <v>5503</v>
      </c>
      <c r="K1941" s="519" t="s">
        <v>32869</v>
      </c>
      <c r="L1941" s="518" t="s">
        <v>5433</v>
      </c>
    </row>
    <row r="1942" spans="1:12" ht="15.75">
      <c r="A1942" s="518" t="s">
        <v>7119</v>
      </c>
      <c r="B1942" s="518" t="s">
        <v>7120</v>
      </c>
      <c r="C1942" s="518" t="s">
        <v>7121</v>
      </c>
      <c r="D1942" s="518" t="s">
        <v>23122</v>
      </c>
      <c r="E1942" s="519" t="s">
        <v>144</v>
      </c>
      <c r="F1942" s="518" t="s">
        <v>144</v>
      </c>
      <c r="G1942" s="518" t="s">
        <v>23142</v>
      </c>
      <c r="H1942" s="518" t="s">
        <v>7140</v>
      </c>
      <c r="I1942" s="518" t="s">
        <v>5502</v>
      </c>
      <c r="J1942" s="518" t="s">
        <v>5503</v>
      </c>
      <c r="K1942" s="519" t="s">
        <v>32870</v>
      </c>
      <c r="L1942" s="518" t="s">
        <v>5433</v>
      </c>
    </row>
    <row r="1943" spans="1:12" ht="15.75">
      <c r="A1943" s="518" t="s">
        <v>7119</v>
      </c>
      <c r="B1943" s="518" t="s">
        <v>7120</v>
      </c>
      <c r="C1943" s="518" t="s">
        <v>7121</v>
      </c>
      <c r="D1943" s="518" t="s">
        <v>23122</v>
      </c>
      <c r="E1943" s="519" t="s">
        <v>144</v>
      </c>
      <c r="F1943" s="518" t="s">
        <v>144</v>
      </c>
      <c r="G1943" s="518" t="s">
        <v>23143</v>
      </c>
      <c r="H1943" s="518" t="s">
        <v>7141</v>
      </c>
      <c r="I1943" s="518" t="s">
        <v>5502</v>
      </c>
      <c r="J1943" s="518" t="s">
        <v>5503</v>
      </c>
      <c r="K1943" s="519" t="s">
        <v>32871</v>
      </c>
      <c r="L1943" s="518" t="s">
        <v>5433</v>
      </c>
    </row>
    <row r="1944" spans="1:12" ht="15.75">
      <c r="A1944" s="518" t="s">
        <v>7119</v>
      </c>
      <c r="B1944" s="518" t="s">
        <v>7120</v>
      </c>
      <c r="C1944" s="518" t="s">
        <v>7121</v>
      </c>
      <c r="D1944" s="518" t="s">
        <v>23122</v>
      </c>
      <c r="E1944" s="519" t="s">
        <v>144</v>
      </c>
      <c r="F1944" s="518" t="s">
        <v>144</v>
      </c>
      <c r="G1944" s="518" t="s">
        <v>23144</v>
      </c>
      <c r="H1944" s="518" t="s">
        <v>7142</v>
      </c>
      <c r="I1944" s="518" t="s">
        <v>5502</v>
      </c>
      <c r="J1944" s="518" t="s">
        <v>5503</v>
      </c>
      <c r="K1944" s="519" t="s">
        <v>29516</v>
      </c>
      <c r="L1944" s="518" t="s">
        <v>5433</v>
      </c>
    </row>
    <row r="1945" spans="1:12" ht="15.75">
      <c r="A1945" s="518" t="s">
        <v>7119</v>
      </c>
      <c r="B1945" s="518" t="s">
        <v>7120</v>
      </c>
      <c r="C1945" s="518" t="s">
        <v>7121</v>
      </c>
      <c r="D1945" s="518" t="s">
        <v>23122</v>
      </c>
      <c r="E1945" s="519" t="s">
        <v>144</v>
      </c>
      <c r="F1945" s="518" t="s">
        <v>144</v>
      </c>
      <c r="G1945" s="518" t="s">
        <v>23145</v>
      </c>
      <c r="H1945" s="518" t="s">
        <v>7143</v>
      </c>
      <c r="I1945" s="518" t="s">
        <v>5502</v>
      </c>
      <c r="J1945" s="518" t="s">
        <v>5503</v>
      </c>
      <c r="K1945" s="519" t="s">
        <v>32872</v>
      </c>
      <c r="L1945" s="518" t="s">
        <v>5433</v>
      </c>
    </row>
    <row r="1946" spans="1:12" ht="15.75">
      <c r="A1946" s="518" t="s">
        <v>7119</v>
      </c>
      <c r="B1946" s="518" t="s">
        <v>7120</v>
      </c>
      <c r="C1946" s="518" t="s">
        <v>7121</v>
      </c>
      <c r="D1946" s="518" t="s">
        <v>23122</v>
      </c>
      <c r="E1946" s="519" t="s">
        <v>144</v>
      </c>
      <c r="F1946" s="518" t="s">
        <v>144</v>
      </c>
      <c r="G1946" s="518" t="s">
        <v>23146</v>
      </c>
      <c r="H1946" s="518" t="s">
        <v>7144</v>
      </c>
      <c r="I1946" s="518" t="s">
        <v>5502</v>
      </c>
      <c r="J1946" s="518" t="s">
        <v>5503</v>
      </c>
      <c r="K1946" s="519" t="s">
        <v>32873</v>
      </c>
      <c r="L1946" s="518" t="s">
        <v>5433</v>
      </c>
    </row>
    <row r="1947" spans="1:12" ht="15.75">
      <c r="A1947" s="518" t="s">
        <v>7119</v>
      </c>
      <c r="B1947" s="518" t="s">
        <v>7120</v>
      </c>
      <c r="C1947" s="518" t="s">
        <v>7121</v>
      </c>
      <c r="D1947" s="518" t="s">
        <v>23122</v>
      </c>
      <c r="E1947" s="519" t="s">
        <v>144</v>
      </c>
      <c r="F1947" s="518" t="s">
        <v>144</v>
      </c>
      <c r="G1947" s="518" t="s">
        <v>23147</v>
      </c>
      <c r="H1947" s="518" t="s">
        <v>7145</v>
      </c>
      <c r="I1947" s="518" t="s">
        <v>5502</v>
      </c>
      <c r="J1947" s="518" t="s">
        <v>5503</v>
      </c>
      <c r="K1947" s="519" t="s">
        <v>32874</v>
      </c>
      <c r="L1947" s="518" t="s">
        <v>5433</v>
      </c>
    </row>
    <row r="1948" spans="1:12" ht="15.75">
      <c r="A1948" s="518" t="s">
        <v>7119</v>
      </c>
      <c r="B1948" s="518" t="s">
        <v>7120</v>
      </c>
      <c r="C1948" s="518" t="s">
        <v>7121</v>
      </c>
      <c r="D1948" s="518" t="s">
        <v>23122</v>
      </c>
      <c r="E1948" s="519" t="s">
        <v>144</v>
      </c>
      <c r="F1948" s="518" t="s">
        <v>144</v>
      </c>
      <c r="G1948" s="518" t="s">
        <v>23148</v>
      </c>
      <c r="H1948" s="518" t="s">
        <v>7146</v>
      </c>
      <c r="I1948" s="518" t="s">
        <v>5502</v>
      </c>
      <c r="J1948" s="518" t="s">
        <v>5503</v>
      </c>
      <c r="K1948" s="519" t="s">
        <v>32875</v>
      </c>
      <c r="L1948" s="518" t="s">
        <v>5433</v>
      </c>
    </row>
    <row r="1949" spans="1:12" ht="15.75">
      <c r="A1949" s="518" t="s">
        <v>7119</v>
      </c>
      <c r="B1949" s="518" t="s">
        <v>7120</v>
      </c>
      <c r="C1949" s="518" t="s">
        <v>7121</v>
      </c>
      <c r="D1949" s="518" t="s">
        <v>23122</v>
      </c>
      <c r="E1949" s="519" t="s">
        <v>144</v>
      </c>
      <c r="F1949" s="518" t="s">
        <v>144</v>
      </c>
      <c r="G1949" s="518" t="s">
        <v>23149</v>
      </c>
      <c r="H1949" s="518" t="s">
        <v>7147</v>
      </c>
      <c r="I1949" s="518" t="s">
        <v>5502</v>
      </c>
      <c r="J1949" s="518" t="s">
        <v>5503</v>
      </c>
      <c r="K1949" s="519" t="s">
        <v>32876</v>
      </c>
      <c r="L1949" s="518" t="s">
        <v>5433</v>
      </c>
    </row>
    <row r="1950" spans="1:12" ht="15.75">
      <c r="A1950" s="518" t="s">
        <v>7119</v>
      </c>
      <c r="B1950" s="518" t="s">
        <v>7120</v>
      </c>
      <c r="C1950" s="518" t="s">
        <v>7121</v>
      </c>
      <c r="D1950" s="518" t="s">
        <v>23122</v>
      </c>
      <c r="E1950" s="519" t="s">
        <v>144</v>
      </c>
      <c r="F1950" s="518" t="s">
        <v>144</v>
      </c>
      <c r="G1950" s="518" t="s">
        <v>23150</v>
      </c>
      <c r="H1950" s="518" t="s">
        <v>7148</v>
      </c>
      <c r="I1950" s="518" t="s">
        <v>5502</v>
      </c>
      <c r="J1950" s="518" t="s">
        <v>5503</v>
      </c>
      <c r="K1950" s="519" t="s">
        <v>32877</v>
      </c>
      <c r="L1950" s="518" t="s">
        <v>5433</v>
      </c>
    </row>
    <row r="1951" spans="1:12" ht="15.75">
      <c r="A1951" s="518" t="s">
        <v>7119</v>
      </c>
      <c r="B1951" s="518" t="s">
        <v>7120</v>
      </c>
      <c r="C1951" s="518" t="s">
        <v>7121</v>
      </c>
      <c r="D1951" s="518" t="s">
        <v>23122</v>
      </c>
      <c r="E1951" s="519" t="s">
        <v>144</v>
      </c>
      <c r="F1951" s="518" t="s">
        <v>144</v>
      </c>
      <c r="G1951" s="518" t="s">
        <v>23151</v>
      </c>
      <c r="H1951" s="518" t="s">
        <v>7149</v>
      </c>
      <c r="I1951" s="518" t="s">
        <v>5502</v>
      </c>
      <c r="J1951" s="518" t="s">
        <v>5503</v>
      </c>
      <c r="K1951" s="519" t="s">
        <v>32878</v>
      </c>
      <c r="L1951" s="518" t="s">
        <v>5433</v>
      </c>
    </row>
    <row r="1952" spans="1:12" ht="15.75">
      <c r="A1952" s="518" t="s">
        <v>7119</v>
      </c>
      <c r="B1952" s="518" t="s">
        <v>7120</v>
      </c>
      <c r="C1952" s="518" t="s">
        <v>7121</v>
      </c>
      <c r="D1952" s="518" t="s">
        <v>23122</v>
      </c>
      <c r="E1952" s="519" t="s">
        <v>144</v>
      </c>
      <c r="F1952" s="518" t="s">
        <v>144</v>
      </c>
      <c r="G1952" s="518" t="s">
        <v>23152</v>
      </c>
      <c r="H1952" s="518" t="s">
        <v>7150</v>
      </c>
      <c r="I1952" s="518" t="s">
        <v>5502</v>
      </c>
      <c r="J1952" s="518" t="s">
        <v>5503</v>
      </c>
      <c r="K1952" s="519" t="s">
        <v>32879</v>
      </c>
      <c r="L1952" s="518" t="s">
        <v>5433</v>
      </c>
    </row>
    <row r="1953" spans="1:12" ht="15.75">
      <c r="A1953" s="518" t="s">
        <v>7119</v>
      </c>
      <c r="B1953" s="518" t="s">
        <v>7120</v>
      </c>
      <c r="C1953" s="518" t="s">
        <v>7121</v>
      </c>
      <c r="D1953" s="518" t="s">
        <v>23122</v>
      </c>
      <c r="E1953" s="519" t="s">
        <v>144</v>
      </c>
      <c r="F1953" s="518" t="s">
        <v>144</v>
      </c>
      <c r="G1953" s="518" t="s">
        <v>23153</v>
      </c>
      <c r="H1953" s="518" t="s">
        <v>7151</v>
      </c>
      <c r="I1953" s="518" t="s">
        <v>5502</v>
      </c>
      <c r="J1953" s="518" t="s">
        <v>5503</v>
      </c>
      <c r="K1953" s="519" t="s">
        <v>32880</v>
      </c>
      <c r="L1953" s="518" t="s">
        <v>5433</v>
      </c>
    </row>
    <row r="1954" spans="1:12" ht="15.75">
      <c r="A1954" s="518" t="s">
        <v>7119</v>
      </c>
      <c r="B1954" s="518" t="s">
        <v>7120</v>
      </c>
      <c r="C1954" s="518" t="s">
        <v>7121</v>
      </c>
      <c r="D1954" s="518" t="s">
        <v>23122</v>
      </c>
      <c r="E1954" s="519" t="s">
        <v>144</v>
      </c>
      <c r="F1954" s="518" t="s">
        <v>144</v>
      </c>
      <c r="G1954" s="518" t="s">
        <v>23154</v>
      </c>
      <c r="H1954" s="518" t="s">
        <v>7152</v>
      </c>
      <c r="I1954" s="518" t="s">
        <v>5502</v>
      </c>
      <c r="J1954" s="518" t="s">
        <v>5503</v>
      </c>
      <c r="K1954" s="519" t="s">
        <v>32881</v>
      </c>
      <c r="L1954" s="518" t="s">
        <v>5433</v>
      </c>
    </row>
    <row r="1955" spans="1:12" ht="15.75">
      <c r="A1955" s="518" t="s">
        <v>7119</v>
      </c>
      <c r="B1955" s="518" t="s">
        <v>7120</v>
      </c>
      <c r="C1955" s="518" t="s">
        <v>7121</v>
      </c>
      <c r="D1955" s="518" t="s">
        <v>23122</v>
      </c>
      <c r="E1955" s="519" t="s">
        <v>144</v>
      </c>
      <c r="F1955" s="518" t="s">
        <v>144</v>
      </c>
      <c r="G1955" s="518" t="s">
        <v>23155</v>
      </c>
      <c r="H1955" s="518" t="s">
        <v>7153</v>
      </c>
      <c r="I1955" s="518" t="s">
        <v>5502</v>
      </c>
      <c r="J1955" s="518" t="s">
        <v>5503</v>
      </c>
      <c r="K1955" s="519" t="s">
        <v>32882</v>
      </c>
      <c r="L1955" s="518" t="s">
        <v>5433</v>
      </c>
    </row>
    <row r="1956" spans="1:12" ht="15.75">
      <c r="A1956" s="518" t="s">
        <v>7119</v>
      </c>
      <c r="B1956" s="518" t="s">
        <v>7120</v>
      </c>
      <c r="C1956" s="518" t="s">
        <v>7121</v>
      </c>
      <c r="D1956" s="518" t="s">
        <v>23122</v>
      </c>
      <c r="E1956" s="519" t="s">
        <v>144</v>
      </c>
      <c r="F1956" s="518" t="s">
        <v>144</v>
      </c>
      <c r="G1956" s="518" t="s">
        <v>23156</v>
      </c>
      <c r="H1956" s="518" t="s">
        <v>7154</v>
      </c>
      <c r="I1956" s="518" t="s">
        <v>5502</v>
      </c>
      <c r="J1956" s="518" t="s">
        <v>5503</v>
      </c>
      <c r="K1956" s="519" t="s">
        <v>32883</v>
      </c>
      <c r="L1956" s="518" t="s">
        <v>5433</v>
      </c>
    </row>
    <row r="1957" spans="1:12" ht="15.75">
      <c r="A1957" s="518" t="s">
        <v>7119</v>
      </c>
      <c r="B1957" s="518" t="s">
        <v>7120</v>
      </c>
      <c r="C1957" s="518" t="s">
        <v>7121</v>
      </c>
      <c r="D1957" s="518" t="s">
        <v>23122</v>
      </c>
      <c r="E1957" s="519" t="s">
        <v>144</v>
      </c>
      <c r="F1957" s="518" t="s">
        <v>144</v>
      </c>
      <c r="G1957" s="518" t="s">
        <v>23157</v>
      </c>
      <c r="H1957" s="518" t="s">
        <v>7155</v>
      </c>
      <c r="I1957" s="518" t="s">
        <v>5502</v>
      </c>
      <c r="J1957" s="518" t="s">
        <v>5503</v>
      </c>
      <c r="K1957" s="519" t="s">
        <v>32884</v>
      </c>
      <c r="L1957" s="518" t="s">
        <v>5433</v>
      </c>
    </row>
    <row r="1958" spans="1:12" ht="15.75">
      <c r="A1958" s="518" t="s">
        <v>7119</v>
      </c>
      <c r="B1958" s="518" t="s">
        <v>7120</v>
      </c>
      <c r="C1958" s="518" t="s">
        <v>7121</v>
      </c>
      <c r="D1958" s="518" t="s">
        <v>23122</v>
      </c>
      <c r="E1958" s="519" t="s">
        <v>144</v>
      </c>
      <c r="F1958" s="518" t="s">
        <v>144</v>
      </c>
      <c r="G1958" s="518" t="s">
        <v>23158</v>
      </c>
      <c r="H1958" s="518" t="s">
        <v>7156</v>
      </c>
      <c r="I1958" s="518" t="s">
        <v>5502</v>
      </c>
      <c r="J1958" s="518" t="s">
        <v>5503</v>
      </c>
      <c r="K1958" s="519" t="s">
        <v>32885</v>
      </c>
      <c r="L1958" s="518" t="s">
        <v>5433</v>
      </c>
    </row>
    <row r="1959" spans="1:12" ht="15.75">
      <c r="A1959" s="518" t="s">
        <v>7119</v>
      </c>
      <c r="B1959" s="518" t="s">
        <v>7120</v>
      </c>
      <c r="C1959" s="518" t="s">
        <v>7121</v>
      </c>
      <c r="D1959" s="518" t="s">
        <v>23122</v>
      </c>
      <c r="E1959" s="519" t="s">
        <v>144</v>
      </c>
      <c r="F1959" s="518" t="s">
        <v>144</v>
      </c>
      <c r="G1959" s="518" t="s">
        <v>23159</v>
      </c>
      <c r="H1959" s="518" t="s">
        <v>7157</v>
      </c>
      <c r="I1959" s="518" t="s">
        <v>5502</v>
      </c>
      <c r="J1959" s="518" t="s">
        <v>5503</v>
      </c>
      <c r="K1959" s="519" t="s">
        <v>32886</v>
      </c>
      <c r="L1959" s="518" t="s">
        <v>5433</v>
      </c>
    </row>
    <row r="1960" spans="1:12" ht="15.75">
      <c r="A1960" s="518" t="s">
        <v>7119</v>
      </c>
      <c r="B1960" s="518" t="s">
        <v>7120</v>
      </c>
      <c r="C1960" s="518" t="s">
        <v>7121</v>
      </c>
      <c r="D1960" s="518" t="s">
        <v>23122</v>
      </c>
      <c r="E1960" s="519" t="s">
        <v>144</v>
      </c>
      <c r="F1960" s="518" t="s">
        <v>144</v>
      </c>
      <c r="G1960" s="518" t="s">
        <v>23160</v>
      </c>
      <c r="H1960" s="518" t="s">
        <v>7158</v>
      </c>
      <c r="I1960" s="518" t="s">
        <v>5502</v>
      </c>
      <c r="J1960" s="518" t="s">
        <v>5503</v>
      </c>
      <c r="K1960" s="519" t="s">
        <v>32887</v>
      </c>
      <c r="L1960" s="518" t="s">
        <v>5433</v>
      </c>
    </row>
    <row r="1961" spans="1:12" ht="15.75">
      <c r="A1961" s="518" t="s">
        <v>7119</v>
      </c>
      <c r="B1961" s="518" t="s">
        <v>7120</v>
      </c>
      <c r="C1961" s="518" t="s">
        <v>7121</v>
      </c>
      <c r="D1961" s="518" t="s">
        <v>23122</v>
      </c>
      <c r="E1961" s="519" t="s">
        <v>144</v>
      </c>
      <c r="F1961" s="518" t="s">
        <v>144</v>
      </c>
      <c r="G1961" s="518" t="s">
        <v>23161</v>
      </c>
      <c r="H1961" s="518" t="s">
        <v>7159</v>
      </c>
      <c r="I1961" s="518" t="s">
        <v>5502</v>
      </c>
      <c r="J1961" s="518" t="s">
        <v>5503</v>
      </c>
      <c r="K1961" s="519" t="s">
        <v>32888</v>
      </c>
      <c r="L1961" s="518" t="s">
        <v>5433</v>
      </c>
    </row>
    <row r="1962" spans="1:12" ht="15.75">
      <c r="A1962" s="518" t="s">
        <v>7119</v>
      </c>
      <c r="B1962" s="518" t="s">
        <v>7120</v>
      </c>
      <c r="C1962" s="518" t="s">
        <v>7121</v>
      </c>
      <c r="D1962" s="518" t="s">
        <v>23122</v>
      </c>
      <c r="E1962" s="519" t="s">
        <v>144</v>
      </c>
      <c r="F1962" s="518" t="s">
        <v>144</v>
      </c>
      <c r="G1962" s="518" t="s">
        <v>23162</v>
      </c>
      <c r="H1962" s="518" t="s">
        <v>7160</v>
      </c>
      <c r="I1962" s="518" t="s">
        <v>5502</v>
      </c>
      <c r="J1962" s="518" t="s">
        <v>5503</v>
      </c>
      <c r="K1962" s="519" t="s">
        <v>32889</v>
      </c>
      <c r="L1962" s="518" t="s">
        <v>5433</v>
      </c>
    </row>
    <row r="1963" spans="1:12" ht="15.75">
      <c r="A1963" s="518" t="s">
        <v>7119</v>
      </c>
      <c r="B1963" s="518" t="s">
        <v>7120</v>
      </c>
      <c r="C1963" s="518" t="s">
        <v>7121</v>
      </c>
      <c r="D1963" s="518" t="s">
        <v>23122</v>
      </c>
      <c r="E1963" s="519" t="s">
        <v>144</v>
      </c>
      <c r="F1963" s="518" t="s">
        <v>144</v>
      </c>
      <c r="G1963" s="518" t="s">
        <v>23163</v>
      </c>
      <c r="H1963" s="518" t="s">
        <v>7161</v>
      </c>
      <c r="I1963" s="518" t="s">
        <v>5502</v>
      </c>
      <c r="J1963" s="518" t="s">
        <v>5503</v>
      </c>
      <c r="K1963" s="519" t="s">
        <v>32890</v>
      </c>
      <c r="L1963" s="518" t="s">
        <v>5433</v>
      </c>
    </row>
    <row r="1964" spans="1:12" ht="15.75">
      <c r="A1964" s="518" t="s">
        <v>7119</v>
      </c>
      <c r="B1964" s="518" t="s">
        <v>7120</v>
      </c>
      <c r="C1964" s="518" t="s">
        <v>7121</v>
      </c>
      <c r="D1964" s="518" t="s">
        <v>23122</v>
      </c>
      <c r="E1964" s="519" t="s">
        <v>144</v>
      </c>
      <c r="F1964" s="518" t="s">
        <v>144</v>
      </c>
      <c r="G1964" s="518" t="s">
        <v>23164</v>
      </c>
      <c r="H1964" s="518" t="s">
        <v>7162</v>
      </c>
      <c r="I1964" s="518" t="s">
        <v>5502</v>
      </c>
      <c r="J1964" s="518" t="s">
        <v>5503</v>
      </c>
      <c r="K1964" s="519" t="s">
        <v>32891</v>
      </c>
      <c r="L1964" s="518" t="s">
        <v>5433</v>
      </c>
    </row>
    <row r="1965" spans="1:12" ht="15.75">
      <c r="A1965" s="518" t="s">
        <v>7119</v>
      </c>
      <c r="B1965" s="518" t="s">
        <v>7120</v>
      </c>
      <c r="C1965" s="518" t="s">
        <v>7121</v>
      </c>
      <c r="D1965" s="518" t="s">
        <v>23122</v>
      </c>
      <c r="E1965" s="519" t="s">
        <v>144</v>
      </c>
      <c r="F1965" s="518" t="s">
        <v>144</v>
      </c>
      <c r="G1965" s="518" t="s">
        <v>23165</v>
      </c>
      <c r="H1965" s="518" t="s">
        <v>7163</v>
      </c>
      <c r="I1965" s="518" t="s">
        <v>5502</v>
      </c>
      <c r="J1965" s="518" t="s">
        <v>5503</v>
      </c>
      <c r="K1965" s="519" t="s">
        <v>32892</v>
      </c>
      <c r="L1965" s="518" t="s">
        <v>5433</v>
      </c>
    </row>
    <row r="1966" spans="1:12" ht="15.75">
      <c r="A1966" s="518" t="s">
        <v>7119</v>
      </c>
      <c r="B1966" s="518" t="s">
        <v>7120</v>
      </c>
      <c r="C1966" s="518" t="s">
        <v>7121</v>
      </c>
      <c r="D1966" s="518" t="s">
        <v>23122</v>
      </c>
      <c r="E1966" s="519" t="s">
        <v>144</v>
      </c>
      <c r="F1966" s="518" t="s">
        <v>144</v>
      </c>
      <c r="G1966" s="518" t="s">
        <v>23166</v>
      </c>
      <c r="H1966" s="518" t="s">
        <v>23167</v>
      </c>
      <c r="I1966" s="518" t="s">
        <v>5502</v>
      </c>
      <c r="J1966" s="518" t="s">
        <v>5503</v>
      </c>
      <c r="K1966" s="519" t="s">
        <v>32893</v>
      </c>
      <c r="L1966" s="518" t="s">
        <v>5433</v>
      </c>
    </row>
    <row r="1967" spans="1:12" ht="15.75">
      <c r="A1967" s="518" t="s">
        <v>7119</v>
      </c>
      <c r="B1967" s="518" t="s">
        <v>7120</v>
      </c>
      <c r="C1967" s="518" t="s">
        <v>7121</v>
      </c>
      <c r="D1967" s="518" t="s">
        <v>23122</v>
      </c>
      <c r="E1967" s="519" t="s">
        <v>144</v>
      </c>
      <c r="F1967" s="518" t="s">
        <v>144</v>
      </c>
      <c r="G1967" s="518" t="s">
        <v>23169</v>
      </c>
      <c r="H1967" s="518" t="s">
        <v>7165</v>
      </c>
      <c r="I1967" s="518" t="s">
        <v>5502</v>
      </c>
      <c r="J1967" s="518" t="s">
        <v>5503</v>
      </c>
      <c r="K1967" s="519" t="s">
        <v>32894</v>
      </c>
      <c r="L1967" s="518" t="s">
        <v>5433</v>
      </c>
    </row>
    <row r="1968" spans="1:12" ht="15.75">
      <c r="A1968" s="518" t="s">
        <v>7119</v>
      </c>
      <c r="B1968" s="518" t="s">
        <v>7120</v>
      </c>
      <c r="C1968" s="518" t="s">
        <v>7121</v>
      </c>
      <c r="D1968" s="518" t="s">
        <v>23122</v>
      </c>
      <c r="E1968" s="519" t="s">
        <v>144</v>
      </c>
      <c r="F1968" s="518" t="s">
        <v>144</v>
      </c>
      <c r="G1968" s="518" t="s">
        <v>23170</v>
      </c>
      <c r="H1968" s="518" t="s">
        <v>7166</v>
      </c>
      <c r="I1968" s="518" t="s">
        <v>5502</v>
      </c>
      <c r="J1968" s="518" t="s">
        <v>5503</v>
      </c>
      <c r="K1968" s="519" t="s">
        <v>32895</v>
      </c>
      <c r="L1968" s="518" t="s">
        <v>5433</v>
      </c>
    </row>
    <row r="1969" spans="1:12" ht="15.75">
      <c r="A1969" s="518" t="s">
        <v>7119</v>
      </c>
      <c r="B1969" s="518" t="s">
        <v>7120</v>
      </c>
      <c r="C1969" s="518" t="s">
        <v>7121</v>
      </c>
      <c r="D1969" s="518" t="s">
        <v>23122</v>
      </c>
      <c r="E1969" s="519" t="s">
        <v>144</v>
      </c>
      <c r="F1969" s="518" t="s">
        <v>144</v>
      </c>
      <c r="G1969" s="518" t="s">
        <v>23171</v>
      </c>
      <c r="H1969" s="518" t="s">
        <v>7167</v>
      </c>
      <c r="I1969" s="518" t="s">
        <v>5502</v>
      </c>
      <c r="J1969" s="518" t="s">
        <v>5503</v>
      </c>
      <c r="K1969" s="519" t="s">
        <v>32896</v>
      </c>
      <c r="L1969" s="518" t="s">
        <v>5433</v>
      </c>
    </row>
    <row r="1970" spans="1:12" ht="15.75">
      <c r="A1970" s="518" t="s">
        <v>7119</v>
      </c>
      <c r="B1970" s="518" t="s">
        <v>7120</v>
      </c>
      <c r="C1970" s="518" t="s">
        <v>7121</v>
      </c>
      <c r="D1970" s="518" t="s">
        <v>23122</v>
      </c>
      <c r="E1970" s="519" t="s">
        <v>144</v>
      </c>
      <c r="F1970" s="518" t="s">
        <v>144</v>
      </c>
      <c r="G1970" s="518" t="s">
        <v>23172</v>
      </c>
      <c r="H1970" s="518" t="s">
        <v>7168</v>
      </c>
      <c r="I1970" s="518" t="s">
        <v>5502</v>
      </c>
      <c r="J1970" s="518" t="s">
        <v>5432</v>
      </c>
      <c r="K1970" s="519" t="s">
        <v>32897</v>
      </c>
      <c r="L1970" s="518" t="s">
        <v>5433</v>
      </c>
    </row>
    <row r="1971" spans="1:12" ht="15.75">
      <c r="A1971" s="518" t="s">
        <v>7119</v>
      </c>
      <c r="B1971" s="518" t="s">
        <v>7120</v>
      </c>
      <c r="C1971" s="518" t="s">
        <v>7121</v>
      </c>
      <c r="D1971" s="518" t="s">
        <v>23122</v>
      </c>
      <c r="E1971" s="519" t="s">
        <v>144</v>
      </c>
      <c r="F1971" s="518" t="s">
        <v>144</v>
      </c>
      <c r="G1971" s="518" t="s">
        <v>23173</v>
      </c>
      <c r="H1971" s="518" t="s">
        <v>7169</v>
      </c>
      <c r="I1971" s="518" t="s">
        <v>5502</v>
      </c>
      <c r="J1971" s="518" t="s">
        <v>5432</v>
      </c>
      <c r="K1971" s="519" t="s">
        <v>32898</v>
      </c>
      <c r="L1971" s="518" t="s">
        <v>5433</v>
      </c>
    </row>
    <row r="1972" spans="1:12" ht="15.75">
      <c r="A1972" s="518" t="s">
        <v>7119</v>
      </c>
      <c r="B1972" s="518" t="s">
        <v>7120</v>
      </c>
      <c r="C1972" s="518" t="s">
        <v>7121</v>
      </c>
      <c r="D1972" s="518" t="s">
        <v>23122</v>
      </c>
      <c r="E1972" s="519" t="s">
        <v>144</v>
      </c>
      <c r="F1972" s="518" t="s">
        <v>144</v>
      </c>
      <c r="G1972" s="518" t="s">
        <v>23174</v>
      </c>
      <c r="H1972" s="518" t="s">
        <v>7170</v>
      </c>
      <c r="I1972" s="518" t="s">
        <v>5502</v>
      </c>
      <c r="J1972" s="518" t="s">
        <v>5503</v>
      </c>
      <c r="K1972" s="519" t="s">
        <v>32899</v>
      </c>
      <c r="L1972" s="518" t="s">
        <v>5433</v>
      </c>
    </row>
    <row r="1973" spans="1:12" ht="15.75">
      <c r="A1973" s="518" t="s">
        <v>7119</v>
      </c>
      <c r="B1973" s="518" t="s">
        <v>7120</v>
      </c>
      <c r="C1973" s="518" t="s">
        <v>7121</v>
      </c>
      <c r="D1973" s="518" t="s">
        <v>23122</v>
      </c>
      <c r="E1973" s="519" t="s">
        <v>144</v>
      </c>
      <c r="F1973" s="518" t="s">
        <v>144</v>
      </c>
      <c r="G1973" s="518" t="s">
        <v>23175</v>
      </c>
      <c r="H1973" s="518" t="s">
        <v>7171</v>
      </c>
      <c r="I1973" s="518" t="s">
        <v>5502</v>
      </c>
      <c r="J1973" s="518" t="s">
        <v>5503</v>
      </c>
      <c r="K1973" s="519" t="s">
        <v>32900</v>
      </c>
      <c r="L1973" s="518" t="s">
        <v>5433</v>
      </c>
    </row>
    <row r="1974" spans="1:12" ht="15.75">
      <c r="A1974" s="518" t="s">
        <v>7119</v>
      </c>
      <c r="B1974" s="518" t="s">
        <v>7120</v>
      </c>
      <c r="C1974" s="518" t="s">
        <v>7121</v>
      </c>
      <c r="D1974" s="518" t="s">
        <v>23122</v>
      </c>
      <c r="E1974" s="519" t="s">
        <v>144</v>
      </c>
      <c r="F1974" s="518" t="s">
        <v>144</v>
      </c>
      <c r="G1974" s="518" t="s">
        <v>23177</v>
      </c>
      <c r="H1974" s="518" t="s">
        <v>7172</v>
      </c>
      <c r="I1974" s="518" t="s">
        <v>5502</v>
      </c>
      <c r="J1974" s="518" t="s">
        <v>5503</v>
      </c>
      <c r="K1974" s="519" t="s">
        <v>29516</v>
      </c>
      <c r="L1974" s="518" t="s">
        <v>5433</v>
      </c>
    </row>
    <row r="1975" spans="1:12" ht="15.75">
      <c r="A1975" s="518" t="s">
        <v>7119</v>
      </c>
      <c r="B1975" s="518" t="s">
        <v>7120</v>
      </c>
      <c r="C1975" s="518" t="s">
        <v>7121</v>
      </c>
      <c r="D1975" s="518" t="s">
        <v>23122</v>
      </c>
      <c r="E1975" s="519" t="s">
        <v>144</v>
      </c>
      <c r="F1975" s="518" t="s">
        <v>144</v>
      </c>
      <c r="G1975" s="518" t="s">
        <v>23178</v>
      </c>
      <c r="H1975" s="518" t="s">
        <v>7173</v>
      </c>
      <c r="I1975" s="518" t="s">
        <v>5502</v>
      </c>
      <c r="J1975" s="518" t="s">
        <v>5503</v>
      </c>
      <c r="K1975" s="519" t="s">
        <v>32901</v>
      </c>
      <c r="L1975" s="518" t="s">
        <v>5433</v>
      </c>
    </row>
    <row r="1976" spans="1:12" ht="15.75">
      <c r="A1976" s="518" t="s">
        <v>7119</v>
      </c>
      <c r="B1976" s="518" t="s">
        <v>7120</v>
      </c>
      <c r="C1976" s="518" t="s">
        <v>7121</v>
      </c>
      <c r="D1976" s="518" t="s">
        <v>23122</v>
      </c>
      <c r="E1976" s="519" t="s">
        <v>144</v>
      </c>
      <c r="F1976" s="518" t="s">
        <v>144</v>
      </c>
      <c r="G1976" s="518" t="s">
        <v>23179</v>
      </c>
      <c r="H1976" s="518" t="s">
        <v>7174</v>
      </c>
      <c r="I1976" s="518" t="s">
        <v>5502</v>
      </c>
      <c r="J1976" s="518" t="s">
        <v>5503</v>
      </c>
      <c r="K1976" s="519" t="s">
        <v>32902</v>
      </c>
      <c r="L1976" s="518" t="s">
        <v>5433</v>
      </c>
    </row>
    <row r="1977" spans="1:12" ht="15.75">
      <c r="A1977" s="518" t="s">
        <v>7119</v>
      </c>
      <c r="B1977" s="518" t="s">
        <v>7120</v>
      </c>
      <c r="C1977" s="518" t="s">
        <v>7121</v>
      </c>
      <c r="D1977" s="518" t="s">
        <v>23122</v>
      </c>
      <c r="E1977" s="519" t="s">
        <v>144</v>
      </c>
      <c r="F1977" s="518" t="s">
        <v>144</v>
      </c>
      <c r="G1977" s="518" t="s">
        <v>23180</v>
      </c>
      <c r="H1977" s="518" t="s">
        <v>7175</v>
      </c>
      <c r="I1977" s="518" t="s">
        <v>5502</v>
      </c>
      <c r="J1977" s="518" t="s">
        <v>5503</v>
      </c>
      <c r="K1977" s="519" t="s">
        <v>32903</v>
      </c>
      <c r="L1977" s="518" t="s">
        <v>5433</v>
      </c>
    </row>
    <row r="1978" spans="1:12" ht="15.75">
      <c r="A1978" s="518" t="s">
        <v>7119</v>
      </c>
      <c r="B1978" s="518" t="s">
        <v>7120</v>
      </c>
      <c r="C1978" s="518" t="s">
        <v>7121</v>
      </c>
      <c r="D1978" s="518" t="s">
        <v>23122</v>
      </c>
      <c r="E1978" s="519" t="s">
        <v>144</v>
      </c>
      <c r="F1978" s="518" t="s">
        <v>144</v>
      </c>
      <c r="G1978" s="518" t="s">
        <v>23181</v>
      </c>
      <c r="H1978" s="518" t="s">
        <v>7176</v>
      </c>
      <c r="I1978" s="518" t="s">
        <v>5502</v>
      </c>
      <c r="J1978" s="518" t="s">
        <v>5503</v>
      </c>
      <c r="K1978" s="519" t="s">
        <v>32904</v>
      </c>
      <c r="L1978" s="518" t="s">
        <v>5433</v>
      </c>
    </row>
    <row r="1979" spans="1:12" ht="15.75">
      <c r="A1979" s="518" t="s">
        <v>7119</v>
      </c>
      <c r="B1979" s="518" t="s">
        <v>7120</v>
      </c>
      <c r="C1979" s="518" t="s">
        <v>7121</v>
      </c>
      <c r="D1979" s="518" t="s">
        <v>23122</v>
      </c>
      <c r="E1979" s="519" t="s">
        <v>144</v>
      </c>
      <c r="F1979" s="518" t="s">
        <v>144</v>
      </c>
      <c r="G1979" s="518" t="s">
        <v>23182</v>
      </c>
      <c r="H1979" s="518" t="s">
        <v>7177</v>
      </c>
      <c r="I1979" s="518" t="s">
        <v>5502</v>
      </c>
      <c r="J1979" s="518" t="s">
        <v>5503</v>
      </c>
      <c r="K1979" s="519" t="s">
        <v>32905</v>
      </c>
      <c r="L1979" s="518" t="s">
        <v>5433</v>
      </c>
    </row>
    <row r="1980" spans="1:12" ht="15.75">
      <c r="A1980" s="518" t="s">
        <v>7119</v>
      </c>
      <c r="B1980" s="518" t="s">
        <v>7120</v>
      </c>
      <c r="C1980" s="518" t="s">
        <v>7121</v>
      </c>
      <c r="D1980" s="518" t="s">
        <v>23122</v>
      </c>
      <c r="E1980" s="519" t="s">
        <v>144</v>
      </c>
      <c r="F1980" s="518" t="s">
        <v>144</v>
      </c>
      <c r="G1980" s="518" t="s">
        <v>23183</v>
      </c>
      <c r="H1980" s="518" t="s">
        <v>7178</v>
      </c>
      <c r="I1980" s="518" t="s">
        <v>5502</v>
      </c>
      <c r="J1980" s="518" t="s">
        <v>5503</v>
      </c>
      <c r="K1980" s="519" t="s">
        <v>32906</v>
      </c>
      <c r="L1980" s="518" t="s">
        <v>5433</v>
      </c>
    </row>
    <row r="1981" spans="1:12" ht="15.75">
      <c r="A1981" s="518" t="s">
        <v>7119</v>
      </c>
      <c r="B1981" s="518" t="s">
        <v>7120</v>
      </c>
      <c r="C1981" s="518" t="s">
        <v>7121</v>
      </c>
      <c r="D1981" s="518" t="s">
        <v>23122</v>
      </c>
      <c r="E1981" s="519" t="s">
        <v>144</v>
      </c>
      <c r="F1981" s="518" t="s">
        <v>144</v>
      </c>
      <c r="G1981" s="518" t="s">
        <v>23184</v>
      </c>
      <c r="H1981" s="518" t="s">
        <v>7179</v>
      </c>
      <c r="I1981" s="518" t="s">
        <v>5502</v>
      </c>
      <c r="J1981" s="518" t="s">
        <v>5503</v>
      </c>
      <c r="K1981" s="519" t="s">
        <v>32907</v>
      </c>
      <c r="L1981" s="518" t="s">
        <v>5433</v>
      </c>
    </row>
    <row r="1982" spans="1:12" ht="15.75">
      <c r="A1982" s="518" t="s">
        <v>7119</v>
      </c>
      <c r="B1982" s="518" t="s">
        <v>7120</v>
      </c>
      <c r="C1982" s="518" t="s">
        <v>7121</v>
      </c>
      <c r="D1982" s="518" t="s">
        <v>23122</v>
      </c>
      <c r="E1982" s="519" t="s">
        <v>144</v>
      </c>
      <c r="F1982" s="518" t="s">
        <v>144</v>
      </c>
      <c r="G1982" s="518" t="s">
        <v>23185</v>
      </c>
      <c r="H1982" s="518" t="s">
        <v>7180</v>
      </c>
      <c r="I1982" s="518" t="s">
        <v>5502</v>
      </c>
      <c r="J1982" s="518" t="s">
        <v>5503</v>
      </c>
      <c r="K1982" s="519" t="s">
        <v>32908</v>
      </c>
      <c r="L1982" s="518" t="s">
        <v>5433</v>
      </c>
    </row>
    <row r="1983" spans="1:12" ht="15.75">
      <c r="A1983" s="518" t="s">
        <v>7119</v>
      </c>
      <c r="B1983" s="518" t="s">
        <v>7120</v>
      </c>
      <c r="C1983" s="518" t="s">
        <v>7121</v>
      </c>
      <c r="D1983" s="518" t="s">
        <v>23122</v>
      </c>
      <c r="E1983" s="519" t="s">
        <v>144</v>
      </c>
      <c r="F1983" s="518" t="s">
        <v>144</v>
      </c>
      <c r="G1983" s="518" t="s">
        <v>23186</v>
      </c>
      <c r="H1983" s="518" t="s">
        <v>7181</v>
      </c>
      <c r="I1983" s="518" t="s">
        <v>5502</v>
      </c>
      <c r="J1983" s="518" t="s">
        <v>5503</v>
      </c>
      <c r="K1983" s="519" t="s">
        <v>32909</v>
      </c>
      <c r="L1983" s="518" t="s">
        <v>5433</v>
      </c>
    </row>
    <row r="1984" spans="1:12" ht="15.75">
      <c r="A1984" s="518" t="s">
        <v>7119</v>
      </c>
      <c r="B1984" s="518" t="s">
        <v>7120</v>
      </c>
      <c r="C1984" s="518" t="s">
        <v>7121</v>
      </c>
      <c r="D1984" s="518" t="s">
        <v>23122</v>
      </c>
      <c r="E1984" s="519" t="s">
        <v>144</v>
      </c>
      <c r="F1984" s="518" t="s">
        <v>144</v>
      </c>
      <c r="G1984" s="518" t="s">
        <v>23187</v>
      </c>
      <c r="H1984" s="518" t="s">
        <v>7182</v>
      </c>
      <c r="I1984" s="518" t="s">
        <v>5502</v>
      </c>
      <c r="J1984" s="518" t="s">
        <v>5503</v>
      </c>
      <c r="K1984" s="519" t="s">
        <v>32910</v>
      </c>
      <c r="L1984" s="518" t="s">
        <v>5433</v>
      </c>
    </row>
    <row r="1985" spans="1:12" ht="15.75">
      <c r="A1985" s="518" t="s">
        <v>7119</v>
      </c>
      <c r="B1985" s="518" t="s">
        <v>7120</v>
      </c>
      <c r="C1985" s="518" t="s">
        <v>7121</v>
      </c>
      <c r="D1985" s="518" t="s">
        <v>23122</v>
      </c>
      <c r="E1985" s="519" t="s">
        <v>144</v>
      </c>
      <c r="F1985" s="518" t="s">
        <v>144</v>
      </c>
      <c r="G1985" s="518" t="s">
        <v>23188</v>
      </c>
      <c r="H1985" s="518" t="s">
        <v>7183</v>
      </c>
      <c r="I1985" s="518" t="s">
        <v>5502</v>
      </c>
      <c r="J1985" s="518" t="s">
        <v>5503</v>
      </c>
      <c r="K1985" s="519" t="s">
        <v>32911</v>
      </c>
      <c r="L1985" s="518" t="s">
        <v>5433</v>
      </c>
    </row>
    <row r="1986" spans="1:12" ht="15.75">
      <c r="A1986" s="518" t="s">
        <v>7119</v>
      </c>
      <c r="B1986" s="518" t="s">
        <v>7120</v>
      </c>
      <c r="C1986" s="518" t="s">
        <v>7121</v>
      </c>
      <c r="D1986" s="518" t="s">
        <v>23122</v>
      </c>
      <c r="E1986" s="519" t="s">
        <v>144</v>
      </c>
      <c r="F1986" s="518" t="s">
        <v>144</v>
      </c>
      <c r="G1986" s="518" t="s">
        <v>23189</v>
      </c>
      <c r="H1986" s="518" t="s">
        <v>7184</v>
      </c>
      <c r="I1986" s="518" t="s">
        <v>5502</v>
      </c>
      <c r="J1986" s="518" t="s">
        <v>5503</v>
      </c>
      <c r="K1986" s="519" t="s">
        <v>32912</v>
      </c>
      <c r="L1986" s="518" t="s">
        <v>5433</v>
      </c>
    </row>
    <row r="1987" spans="1:12" ht="15.75">
      <c r="A1987" s="518" t="s">
        <v>7119</v>
      </c>
      <c r="B1987" s="518" t="s">
        <v>7120</v>
      </c>
      <c r="C1987" s="518" t="s">
        <v>7121</v>
      </c>
      <c r="D1987" s="518" t="s">
        <v>23122</v>
      </c>
      <c r="E1987" s="519" t="s">
        <v>144</v>
      </c>
      <c r="F1987" s="518" t="s">
        <v>144</v>
      </c>
      <c r="G1987" s="518" t="s">
        <v>23190</v>
      </c>
      <c r="H1987" s="518" t="s">
        <v>7185</v>
      </c>
      <c r="I1987" s="518" t="s">
        <v>5502</v>
      </c>
      <c r="J1987" s="518" t="s">
        <v>5503</v>
      </c>
      <c r="K1987" s="519" t="s">
        <v>32913</v>
      </c>
      <c r="L1987" s="518" t="s">
        <v>5433</v>
      </c>
    </row>
    <row r="1988" spans="1:12" ht="15.75">
      <c r="A1988" s="518" t="s">
        <v>7119</v>
      </c>
      <c r="B1988" s="518" t="s">
        <v>7120</v>
      </c>
      <c r="C1988" s="518" t="s">
        <v>7121</v>
      </c>
      <c r="D1988" s="518" t="s">
        <v>23122</v>
      </c>
      <c r="E1988" s="519" t="s">
        <v>144</v>
      </c>
      <c r="F1988" s="518" t="s">
        <v>144</v>
      </c>
      <c r="G1988" s="518" t="s">
        <v>23191</v>
      </c>
      <c r="H1988" s="518" t="s">
        <v>7186</v>
      </c>
      <c r="I1988" s="518" t="s">
        <v>5502</v>
      </c>
      <c r="J1988" s="518" t="s">
        <v>5503</v>
      </c>
      <c r="K1988" s="519" t="s">
        <v>32914</v>
      </c>
      <c r="L1988" s="518" t="s">
        <v>5433</v>
      </c>
    </row>
    <row r="1989" spans="1:12" ht="15.75">
      <c r="A1989" s="518" t="s">
        <v>7119</v>
      </c>
      <c r="B1989" s="518" t="s">
        <v>7120</v>
      </c>
      <c r="C1989" s="518" t="s">
        <v>7121</v>
      </c>
      <c r="D1989" s="518" t="s">
        <v>23122</v>
      </c>
      <c r="E1989" s="519" t="s">
        <v>144</v>
      </c>
      <c r="F1989" s="518" t="s">
        <v>144</v>
      </c>
      <c r="G1989" s="518" t="s">
        <v>23193</v>
      </c>
      <c r="H1989" s="518" t="s">
        <v>7187</v>
      </c>
      <c r="I1989" s="518" t="s">
        <v>5502</v>
      </c>
      <c r="J1989" s="518" t="s">
        <v>5503</v>
      </c>
      <c r="K1989" s="519" t="s">
        <v>32915</v>
      </c>
      <c r="L1989" s="518" t="s">
        <v>5433</v>
      </c>
    </row>
    <row r="1990" spans="1:12" ht="15.75">
      <c r="A1990" s="518" t="s">
        <v>7119</v>
      </c>
      <c r="B1990" s="518" t="s">
        <v>7120</v>
      </c>
      <c r="C1990" s="518" t="s">
        <v>7121</v>
      </c>
      <c r="D1990" s="518" t="s">
        <v>23122</v>
      </c>
      <c r="E1990" s="519" t="s">
        <v>144</v>
      </c>
      <c r="F1990" s="518" t="s">
        <v>144</v>
      </c>
      <c r="G1990" s="518" t="s">
        <v>23194</v>
      </c>
      <c r="H1990" s="518" t="s">
        <v>7188</v>
      </c>
      <c r="I1990" s="518" t="s">
        <v>5502</v>
      </c>
      <c r="J1990" s="518" t="s">
        <v>5503</v>
      </c>
      <c r="K1990" s="519" t="s">
        <v>32916</v>
      </c>
      <c r="L1990" s="518" t="s">
        <v>5433</v>
      </c>
    </row>
    <row r="1991" spans="1:12" ht="15.75">
      <c r="A1991" s="518" t="s">
        <v>7119</v>
      </c>
      <c r="B1991" s="518" t="s">
        <v>7120</v>
      </c>
      <c r="C1991" s="518" t="s">
        <v>7121</v>
      </c>
      <c r="D1991" s="518" t="s">
        <v>23122</v>
      </c>
      <c r="E1991" s="519" t="s">
        <v>144</v>
      </c>
      <c r="F1991" s="518" t="s">
        <v>144</v>
      </c>
      <c r="G1991" s="518" t="s">
        <v>23195</v>
      </c>
      <c r="H1991" s="518" t="s">
        <v>7189</v>
      </c>
      <c r="I1991" s="518" t="s">
        <v>5502</v>
      </c>
      <c r="J1991" s="518" t="s">
        <v>5503</v>
      </c>
      <c r="K1991" s="519" t="s">
        <v>32917</v>
      </c>
      <c r="L1991" s="518" t="s">
        <v>5433</v>
      </c>
    </row>
    <row r="1992" spans="1:12" ht="15.75">
      <c r="A1992" s="518" t="s">
        <v>7119</v>
      </c>
      <c r="B1992" s="518" t="s">
        <v>7120</v>
      </c>
      <c r="C1992" s="518" t="s">
        <v>7121</v>
      </c>
      <c r="D1992" s="518" t="s">
        <v>23122</v>
      </c>
      <c r="E1992" s="519" t="s">
        <v>144</v>
      </c>
      <c r="F1992" s="518" t="s">
        <v>144</v>
      </c>
      <c r="G1992" s="518" t="s">
        <v>23196</v>
      </c>
      <c r="H1992" s="518" t="s">
        <v>7190</v>
      </c>
      <c r="I1992" s="518" t="s">
        <v>5502</v>
      </c>
      <c r="J1992" s="518" t="s">
        <v>5503</v>
      </c>
      <c r="K1992" s="519" t="s">
        <v>32918</v>
      </c>
      <c r="L1992" s="518" t="s">
        <v>5433</v>
      </c>
    </row>
    <row r="1993" spans="1:12" ht="15.75">
      <c r="A1993" s="518" t="s">
        <v>7119</v>
      </c>
      <c r="B1993" s="518" t="s">
        <v>7120</v>
      </c>
      <c r="C1993" s="518" t="s">
        <v>7121</v>
      </c>
      <c r="D1993" s="518" t="s">
        <v>23122</v>
      </c>
      <c r="E1993" s="519" t="s">
        <v>144</v>
      </c>
      <c r="F1993" s="518" t="s">
        <v>144</v>
      </c>
      <c r="G1993" s="518" t="s">
        <v>23197</v>
      </c>
      <c r="H1993" s="518" t="s">
        <v>7191</v>
      </c>
      <c r="I1993" s="518" t="s">
        <v>5502</v>
      </c>
      <c r="J1993" s="518" t="s">
        <v>5503</v>
      </c>
      <c r="K1993" s="519" t="s">
        <v>32919</v>
      </c>
      <c r="L1993" s="518" t="s">
        <v>5433</v>
      </c>
    </row>
    <row r="1994" spans="1:12" ht="15.75">
      <c r="A1994" s="518" t="s">
        <v>7119</v>
      </c>
      <c r="B1994" s="518" t="s">
        <v>7120</v>
      </c>
      <c r="C1994" s="518" t="s">
        <v>7121</v>
      </c>
      <c r="D1994" s="518" t="s">
        <v>23122</v>
      </c>
      <c r="E1994" s="519" t="s">
        <v>144</v>
      </c>
      <c r="F1994" s="518" t="s">
        <v>144</v>
      </c>
      <c r="G1994" s="518" t="s">
        <v>23198</v>
      </c>
      <c r="H1994" s="518" t="s">
        <v>7192</v>
      </c>
      <c r="I1994" s="518" t="s">
        <v>5502</v>
      </c>
      <c r="J1994" s="518" t="s">
        <v>5503</v>
      </c>
      <c r="K1994" s="519" t="s">
        <v>32920</v>
      </c>
      <c r="L1994" s="518" t="s">
        <v>5433</v>
      </c>
    </row>
    <row r="1995" spans="1:12" ht="15.75">
      <c r="A1995" s="518" t="s">
        <v>7119</v>
      </c>
      <c r="B1995" s="518" t="s">
        <v>7120</v>
      </c>
      <c r="C1995" s="518" t="s">
        <v>7121</v>
      </c>
      <c r="D1995" s="518" t="s">
        <v>23122</v>
      </c>
      <c r="E1995" s="519" t="s">
        <v>144</v>
      </c>
      <c r="F1995" s="518" t="s">
        <v>144</v>
      </c>
      <c r="G1995" s="518" t="s">
        <v>23199</v>
      </c>
      <c r="H1995" s="518" t="s">
        <v>7193</v>
      </c>
      <c r="I1995" s="518" t="s">
        <v>5502</v>
      </c>
      <c r="J1995" s="518" t="s">
        <v>5503</v>
      </c>
      <c r="K1995" s="519" t="s">
        <v>32921</v>
      </c>
      <c r="L1995" s="518" t="s">
        <v>5433</v>
      </c>
    </row>
    <row r="1996" spans="1:12" ht="15.75">
      <c r="A1996" s="518" t="s">
        <v>7119</v>
      </c>
      <c r="B1996" s="518" t="s">
        <v>7120</v>
      </c>
      <c r="C1996" s="518" t="s">
        <v>7121</v>
      </c>
      <c r="D1996" s="518" t="s">
        <v>23122</v>
      </c>
      <c r="E1996" s="519" t="s">
        <v>144</v>
      </c>
      <c r="F1996" s="518" t="s">
        <v>144</v>
      </c>
      <c r="G1996" s="518" t="s">
        <v>23200</v>
      </c>
      <c r="H1996" s="518" t="s">
        <v>7194</v>
      </c>
      <c r="I1996" s="518" t="s">
        <v>5502</v>
      </c>
      <c r="J1996" s="518" t="s">
        <v>5503</v>
      </c>
      <c r="K1996" s="519" t="s">
        <v>32922</v>
      </c>
      <c r="L1996" s="518" t="s">
        <v>5433</v>
      </c>
    </row>
    <row r="1997" spans="1:12" ht="15.75">
      <c r="A1997" s="518" t="s">
        <v>7119</v>
      </c>
      <c r="B1997" s="518" t="s">
        <v>7120</v>
      </c>
      <c r="C1997" s="518" t="s">
        <v>7121</v>
      </c>
      <c r="D1997" s="518" t="s">
        <v>23122</v>
      </c>
      <c r="E1997" s="519" t="s">
        <v>144</v>
      </c>
      <c r="F1997" s="518" t="s">
        <v>144</v>
      </c>
      <c r="G1997" s="518" t="s">
        <v>23201</v>
      </c>
      <c r="H1997" s="518" t="s">
        <v>7195</v>
      </c>
      <c r="I1997" s="518" t="s">
        <v>5502</v>
      </c>
      <c r="J1997" s="518" t="s">
        <v>5503</v>
      </c>
      <c r="K1997" s="519" t="s">
        <v>32923</v>
      </c>
      <c r="L1997" s="518" t="s">
        <v>5433</v>
      </c>
    </row>
    <row r="1998" spans="1:12" ht="15.75">
      <c r="A1998" s="518" t="s">
        <v>7119</v>
      </c>
      <c r="B1998" s="518" t="s">
        <v>7120</v>
      </c>
      <c r="C1998" s="518" t="s">
        <v>7121</v>
      </c>
      <c r="D1998" s="518" t="s">
        <v>23122</v>
      </c>
      <c r="E1998" s="519" t="s">
        <v>144</v>
      </c>
      <c r="F1998" s="518" t="s">
        <v>144</v>
      </c>
      <c r="G1998" s="518" t="s">
        <v>23202</v>
      </c>
      <c r="H1998" s="518" t="s">
        <v>7196</v>
      </c>
      <c r="I1998" s="518" t="s">
        <v>5502</v>
      </c>
      <c r="J1998" s="518" t="s">
        <v>5432</v>
      </c>
      <c r="K1998" s="519" t="s">
        <v>32924</v>
      </c>
      <c r="L1998" s="518" t="s">
        <v>5433</v>
      </c>
    </row>
    <row r="1999" spans="1:12" ht="15.75">
      <c r="A1999" s="518" t="s">
        <v>7119</v>
      </c>
      <c r="B1999" s="518" t="s">
        <v>7120</v>
      </c>
      <c r="C1999" s="518" t="s">
        <v>7121</v>
      </c>
      <c r="D1999" s="518" t="s">
        <v>23122</v>
      </c>
      <c r="E1999" s="519" t="s">
        <v>144</v>
      </c>
      <c r="F1999" s="518" t="s">
        <v>144</v>
      </c>
      <c r="G1999" s="518" t="s">
        <v>23203</v>
      </c>
      <c r="H1999" s="518" t="s">
        <v>7197</v>
      </c>
      <c r="I1999" s="518" t="s">
        <v>5502</v>
      </c>
      <c r="J1999" s="518" t="s">
        <v>5432</v>
      </c>
      <c r="K1999" s="519" t="s">
        <v>32925</v>
      </c>
      <c r="L1999" s="518" t="s">
        <v>5433</v>
      </c>
    </row>
    <row r="2000" spans="1:12" ht="15.75">
      <c r="A2000" s="518" t="s">
        <v>7119</v>
      </c>
      <c r="B2000" s="518" t="s">
        <v>7120</v>
      </c>
      <c r="C2000" s="518" t="s">
        <v>7121</v>
      </c>
      <c r="D2000" s="518" t="s">
        <v>23122</v>
      </c>
      <c r="E2000" s="519" t="s">
        <v>144</v>
      </c>
      <c r="F2000" s="518" t="s">
        <v>144</v>
      </c>
      <c r="G2000" s="518" t="s">
        <v>23204</v>
      </c>
      <c r="H2000" s="518" t="s">
        <v>7198</v>
      </c>
      <c r="I2000" s="518" t="s">
        <v>5502</v>
      </c>
      <c r="J2000" s="518" t="s">
        <v>5432</v>
      </c>
      <c r="K2000" s="519" t="s">
        <v>32926</v>
      </c>
      <c r="L2000" s="518" t="s">
        <v>5433</v>
      </c>
    </row>
    <row r="2001" spans="1:12" ht="15.75">
      <c r="A2001" s="518" t="s">
        <v>7119</v>
      </c>
      <c r="B2001" s="518" t="s">
        <v>7120</v>
      </c>
      <c r="C2001" s="518" t="s">
        <v>7121</v>
      </c>
      <c r="D2001" s="518" t="s">
        <v>23122</v>
      </c>
      <c r="E2001" s="519" t="s">
        <v>144</v>
      </c>
      <c r="F2001" s="518" t="s">
        <v>144</v>
      </c>
      <c r="G2001" s="518" t="s">
        <v>23205</v>
      </c>
      <c r="H2001" s="518" t="s">
        <v>7199</v>
      </c>
      <c r="I2001" s="518" t="s">
        <v>5502</v>
      </c>
      <c r="J2001" s="518" t="s">
        <v>5432</v>
      </c>
      <c r="K2001" s="519" t="s">
        <v>32927</v>
      </c>
      <c r="L2001" s="518" t="s">
        <v>5433</v>
      </c>
    </row>
    <row r="2002" spans="1:12" ht="15.75">
      <c r="A2002" s="518" t="s">
        <v>7119</v>
      </c>
      <c r="B2002" s="518" t="s">
        <v>7120</v>
      </c>
      <c r="C2002" s="518" t="s">
        <v>7121</v>
      </c>
      <c r="D2002" s="518" t="s">
        <v>23122</v>
      </c>
      <c r="E2002" s="519" t="s">
        <v>144</v>
      </c>
      <c r="F2002" s="518" t="s">
        <v>144</v>
      </c>
      <c r="G2002" s="518" t="s">
        <v>23206</v>
      </c>
      <c r="H2002" s="518" t="s">
        <v>7200</v>
      </c>
      <c r="I2002" s="518" t="s">
        <v>5431</v>
      </c>
      <c r="J2002" s="518" t="s">
        <v>5503</v>
      </c>
      <c r="K2002" s="519" t="s">
        <v>19994</v>
      </c>
      <c r="L2002" s="518" t="s">
        <v>5433</v>
      </c>
    </row>
    <row r="2003" spans="1:12" ht="15.75">
      <c r="A2003" s="518" t="s">
        <v>7119</v>
      </c>
      <c r="B2003" s="518" t="s">
        <v>7120</v>
      </c>
      <c r="C2003" s="518" t="s">
        <v>7121</v>
      </c>
      <c r="D2003" s="518" t="s">
        <v>23122</v>
      </c>
      <c r="E2003" s="519" t="s">
        <v>144</v>
      </c>
      <c r="F2003" s="518" t="s">
        <v>144</v>
      </c>
      <c r="G2003" s="518" t="s">
        <v>23207</v>
      </c>
      <c r="H2003" s="518" t="s">
        <v>7201</v>
      </c>
      <c r="I2003" s="518" t="s">
        <v>5431</v>
      </c>
      <c r="J2003" s="518" t="s">
        <v>5503</v>
      </c>
      <c r="K2003" s="519" t="s">
        <v>12795</v>
      </c>
      <c r="L2003" s="518" t="s">
        <v>5433</v>
      </c>
    </row>
    <row r="2004" spans="1:12" ht="15.75">
      <c r="A2004" s="518" t="s">
        <v>7119</v>
      </c>
      <c r="B2004" s="518" t="s">
        <v>7120</v>
      </c>
      <c r="C2004" s="518" t="s">
        <v>7121</v>
      </c>
      <c r="D2004" s="518" t="s">
        <v>23122</v>
      </c>
      <c r="E2004" s="519" t="s">
        <v>144</v>
      </c>
      <c r="F2004" s="518" t="s">
        <v>144</v>
      </c>
      <c r="G2004" s="518" t="s">
        <v>23208</v>
      </c>
      <c r="H2004" s="518" t="s">
        <v>7202</v>
      </c>
      <c r="I2004" s="518" t="s">
        <v>5502</v>
      </c>
      <c r="J2004" s="518" t="s">
        <v>5503</v>
      </c>
      <c r="K2004" s="519" t="s">
        <v>32928</v>
      </c>
      <c r="L2004" s="518" t="s">
        <v>5433</v>
      </c>
    </row>
    <row r="2005" spans="1:12" ht="15.75">
      <c r="A2005" s="518" t="s">
        <v>7119</v>
      </c>
      <c r="B2005" s="518" t="s">
        <v>7120</v>
      </c>
      <c r="C2005" s="518" t="s">
        <v>7121</v>
      </c>
      <c r="D2005" s="518" t="s">
        <v>23122</v>
      </c>
      <c r="E2005" s="519" t="s">
        <v>144</v>
      </c>
      <c r="F2005" s="518" t="s">
        <v>144</v>
      </c>
      <c r="G2005" s="518" t="s">
        <v>23209</v>
      </c>
      <c r="H2005" s="518" t="s">
        <v>7203</v>
      </c>
      <c r="I2005" s="518" t="s">
        <v>5502</v>
      </c>
      <c r="J2005" s="518" t="s">
        <v>5503</v>
      </c>
      <c r="K2005" s="519" t="s">
        <v>32929</v>
      </c>
      <c r="L2005" s="518" t="s">
        <v>5433</v>
      </c>
    </row>
    <row r="2006" spans="1:12" ht="15.75">
      <c r="A2006" s="518" t="s">
        <v>7119</v>
      </c>
      <c r="B2006" s="518" t="s">
        <v>7120</v>
      </c>
      <c r="C2006" s="518" t="s">
        <v>7121</v>
      </c>
      <c r="D2006" s="518" t="s">
        <v>23122</v>
      </c>
      <c r="E2006" s="519" t="s">
        <v>144</v>
      </c>
      <c r="F2006" s="518" t="s">
        <v>144</v>
      </c>
      <c r="G2006" s="518" t="s">
        <v>23210</v>
      </c>
      <c r="H2006" s="518" t="s">
        <v>7204</v>
      </c>
      <c r="I2006" s="518" t="s">
        <v>5502</v>
      </c>
      <c r="J2006" s="518" t="s">
        <v>5503</v>
      </c>
      <c r="K2006" s="519" t="s">
        <v>32930</v>
      </c>
      <c r="L2006" s="518" t="s">
        <v>5433</v>
      </c>
    </row>
    <row r="2007" spans="1:12" ht="15.75">
      <c r="A2007" s="518" t="s">
        <v>7119</v>
      </c>
      <c r="B2007" s="518" t="s">
        <v>7120</v>
      </c>
      <c r="C2007" s="518" t="s">
        <v>7121</v>
      </c>
      <c r="D2007" s="518" t="s">
        <v>23122</v>
      </c>
      <c r="E2007" s="519" t="s">
        <v>144</v>
      </c>
      <c r="F2007" s="518" t="s">
        <v>144</v>
      </c>
      <c r="G2007" s="518" t="s">
        <v>23211</v>
      </c>
      <c r="H2007" s="518" t="s">
        <v>7205</v>
      </c>
      <c r="I2007" s="518" t="s">
        <v>5502</v>
      </c>
      <c r="J2007" s="518" t="s">
        <v>5503</v>
      </c>
      <c r="K2007" s="519" t="s">
        <v>32931</v>
      </c>
      <c r="L2007" s="518" t="s">
        <v>5433</v>
      </c>
    </row>
    <row r="2008" spans="1:12" ht="15.75">
      <c r="A2008" s="518" t="s">
        <v>7119</v>
      </c>
      <c r="B2008" s="518" t="s">
        <v>7120</v>
      </c>
      <c r="C2008" s="518" t="s">
        <v>7121</v>
      </c>
      <c r="D2008" s="518" t="s">
        <v>23122</v>
      </c>
      <c r="E2008" s="519" t="s">
        <v>144</v>
      </c>
      <c r="F2008" s="518" t="s">
        <v>144</v>
      </c>
      <c r="G2008" s="518" t="s">
        <v>23212</v>
      </c>
      <c r="H2008" s="518" t="s">
        <v>7206</v>
      </c>
      <c r="I2008" s="518" t="s">
        <v>5502</v>
      </c>
      <c r="J2008" s="518" t="s">
        <v>5503</v>
      </c>
      <c r="K2008" s="519" t="s">
        <v>32932</v>
      </c>
      <c r="L2008" s="518" t="s">
        <v>5433</v>
      </c>
    </row>
    <row r="2009" spans="1:12" ht="15.75">
      <c r="A2009" s="518" t="s">
        <v>7119</v>
      </c>
      <c r="B2009" s="518" t="s">
        <v>7120</v>
      </c>
      <c r="C2009" s="518" t="s">
        <v>7121</v>
      </c>
      <c r="D2009" s="518" t="s">
        <v>23122</v>
      </c>
      <c r="E2009" s="519" t="s">
        <v>144</v>
      </c>
      <c r="F2009" s="518" t="s">
        <v>144</v>
      </c>
      <c r="G2009" s="518" t="s">
        <v>23213</v>
      </c>
      <c r="H2009" s="518" t="s">
        <v>7207</v>
      </c>
      <c r="I2009" s="518" t="s">
        <v>5502</v>
      </c>
      <c r="J2009" s="518" t="s">
        <v>5503</v>
      </c>
      <c r="K2009" s="519" t="s">
        <v>32933</v>
      </c>
      <c r="L2009" s="518" t="s">
        <v>5433</v>
      </c>
    </row>
    <row r="2010" spans="1:12" ht="15.75">
      <c r="A2010" s="518" t="s">
        <v>7119</v>
      </c>
      <c r="B2010" s="518" t="s">
        <v>7120</v>
      </c>
      <c r="C2010" s="518" t="s">
        <v>7121</v>
      </c>
      <c r="D2010" s="518" t="s">
        <v>23122</v>
      </c>
      <c r="E2010" s="519" t="s">
        <v>144</v>
      </c>
      <c r="F2010" s="518" t="s">
        <v>144</v>
      </c>
      <c r="G2010" s="518" t="s">
        <v>23214</v>
      </c>
      <c r="H2010" s="518" t="s">
        <v>7208</v>
      </c>
      <c r="I2010" s="518" t="s">
        <v>5502</v>
      </c>
      <c r="J2010" s="518" t="s">
        <v>5503</v>
      </c>
      <c r="K2010" s="519" t="s">
        <v>32934</v>
      </c>
      <c r="L2010" s="518" t="s">
        <v>5433</v>
      </c>
    </row>
    <row r="2011" spans="1:12" ht="15.75">
      <c r="A2011" s="518" t="s">
        <v>7119</v>
      </c>
      <c r="B2011" s="518" t="s">
        <v>7120</v>
      </c>
      <c r="C2011" s="518" t="s">
        <v>7121</v>
      </c>
      <c r="D2011" s="518" t="s">
        <v>23122</v>
      </c>
      <c r="E2011" s="519" t="s">
        <v>144</v>
      </c>
      <c r="F2011" s="518" t="s">
        <v>144</v>
      </c>
      <c r="G2011" s="518" t="s">
        <v>23215</v>
      </c>
      <c r="H2011" s="518" t="s">
        <v>7209</v>
      </c>
      <c r="I2011" s="518" t="s">
        <v>5502</v>
      </c>
      <c r="J2011" s="518" t="s">
        <v>5503</v>
      </c>
      <c r="K2011" s="519" t="s">
        <v>32935</v>
      </c>
      <c r="L2011" s="518" t="s">
        <v>5433</v>
      </c>
    </row>
    <row r="2012" spans="1:12" ht="15.75">
      <c r="A2012" s="518" t="s">
        <v>7119</v>
      </c>
      <c r="B2012" s="518" t="s">
        <v>7120</v>
      </c>
      <c r="C2012" s="518" t="s">
        <v>7121</v>
      </c>
      <c r="D2012" s="518" t="s">
        <v>23122</v>
      </c>
      <c r="E2012" s="519" t="s">
        <v>144</v>
      </c>
      <c r="F2012" s="518" t="s">
        <v>144</v>
      </c>
      <c r="G2012" s="518" t="s">
        <v>23216</v>
      </c>
      <c r="H2012" s="518" t="s">
        <v>7210</v>
      </c>
      <c r="I2012" s="518" t="s">
        <v>5502</v>
      </c>
      <c r="J2012" s="518" t="s">
        <v>5503</v>
      </c>
      <c r="K2012" s="519" t="s">
        <v>32936</v>
      </c>
      <c r="L2012" s="518" t="s">
        <v>5433</v>
      </c>
    </row>
    <row r="2013" spans="1:12" ht="15.75">
      <c r="A2013" s="518" t="s">
        <v>7119</v>
      </c>
      <c r="B2013" s="518" t="s">
        <v>7120</v>
      </c>
      <c r="C2013" s="518" t="s">
        <v>7121</v>
      </c>
      <c r="D2013" s="518" t="s">
        <v>23122</v>
      </c>
      <c r="E2013" s="519" t="s">
        <v>144</v>
      </c>
      <c r="F2013" s="518" t="s">
        <v>144</v>
      </c>
      <c r="G2013" s="518" t="s">
        <v>23217</v>
      </c>
      <c r="H2013" s="518" t="s">
        <v>7211</v>
      </c>
      <c r="I2013" s="518" t="s">
        <v>5502</v>
      </c>
      <c r="J2013" s="518" t="s">
        <v>5503</v>
      </c>
      <c r="K2013" s="519" t="s">
        <v>32937</v>
      </c>
      <c r="L2013" s="518" t="s">
        <v>5433</v>
      </c>
    </row>
    <row r="2014" spans="1:12" ht="15.75">
      <c r="A2014" s="518" t="s">
        <v>7119</v>
      </c>
      <c r="B2014" s="518" t="s">
        <v>7120</v>
      </c>
      <c r="C2014" s="518" t="s">
        <v>7121</v>
      </c>
      <c r="D2014" s="518" t="s">
        <v>23122</v>
      </c>
      <c r="E2014" s="519" t="s">
        <v>144</v>
      </c>
      <c r="F2014" s="518" t="s">
        <v>144</v>
      </c>
      <c r="G2014" s="518" t="s">
        <v>23218</v>
      </c>
      <c r="H2014" s="518" t="s">
        <v>7212</v>
      </c>
      <c r="I2014" s="518" t="s">
        <v>5502</v>
      </c>
      <c r="J2014" s="518" t="s">
        <v>5503</v>
      </c>
      <c r="K2014" s="519" t="s">
        <v>32938</v>
      </c>
      <c r="L2014" s="518" t="s">
        <v>5433</v>
      </c>
    </row>
    <row r="2015" spans="1:12" ht="15.75">
      <c r="A2015" s="518" t="s">
        <v>7119</v>
      </c>
      <c r="B2015" s="518" t="s">
        <v>7120</v>
      </c>
      <c r="C2015" s="518" t="s">
        <v>7121</v>
      </c>
      <c r="D2015" s="518" t="s">
        <v>23122</v>
      </c>
      <c r="E2015" s="519" t="s">
        <v>144</v>
      </c>
      <c r="F2015" s="518" t="s">
        <v>144</v>
      </c>
      <c r="G2015" s="518" t="s">
        <v>23219</v>
      </c>
      <c r="H2015" s="518" t="s">
        <v>7213</v>
      </c>
      <c r="I2015" s="518" t="s">
        <v>5502</v>
      </c>
      <c r="J2015" s="518" t="s">
        <v>5503</v>
      </c>
      <c r="K2015" s="519" t="s">
        <v>32939</v>
      </c>
      <c r="L2015" s="518" t="s">
        <v>5433</v>
      </c>
    </row>
    <row r="2016" spans="1:12" ht="15.75">
      <c r="A2016" s="518" t="s">
        <v>7119</v>
      </c>
      <c r="B2016" s="518" t="s">
        <v>7120</v>
      </c>
      <c r="C2016" s="518" t="s">
        <v>7121</v>
      </c>
      <c r="D2016" s="518" t="s">
        <v>23122</v>
      </c>
      <c r="E2016" s="519" t="s">
        <v>144</v>
      </c>
      <c r="F2016" s="518" t="s">
        <v>144</v>
      </c>
      <c r="G2016" s="518" t="s">
        <v>23220</v>
      </c>
      <c r="H2016" s="518" t="s">
        <v>7214</v>
      </c>
      <c r="I2016" s="518" t="s">
        <v>5502</v>
      </c>
      <c r="J2016" s="518" t="s">
        <v>5503</v>
      </c>
      <c r="K2016" s="519" t="s">
        <v>32940</v>
      </c>
      <c r="L2016" s="518" t="s">
        <v>5433</v>
      </c>
    </row>
    <row r="2017" spans="1:12" ht="15.75">
      <c r="A2017" s="518" t="s">
        <v>7119</v>
      </c>
      <c r="B2017" s="518" t="s">
        <v>7120</v>
      </c>
      <c r="C2017" s="518" t="s">
        <v>7121</v>
      </c>
      <c r="D2017" s="518" t="s">
        <v>23122</v>
      </c>
      <c r="E2017" s="519" t="s">
        <v>144</v>
      </c>
      <c r="F2017" s="518" t="s">
        <v>144</v>
      </c>
      <c r="G2017" s="518" t="s">
        <v>23221</v>
      </c>
      <c r="H2017" s="518" t="s">
        <v>7215</v>
      </c>
      <c r="I2017" s="518" t="s">
        <v>5502</v>
      </c>
      <c r="J2017" s="518" t="s">
        <v>5503</v>
      </c>
      <c r="K2017" s="519" t="s">
        <v>32941</v>
      </c>
      <c r="L2017" s="518" t="s">
        <v>5433</v>
      </c>
    </row>
    <row r="2018" spans="1:12" ht="15.75">
      <c r="A2018" s="518" t="s">
        <v>7119</v>
      </c>
      <c r="B2018" s="518" t="s">
        <v>7120</v>
      </c>
      <c r="C2018" s="518" t="s">
        <v>7121</v>
      </c>
      <c r="D2018" s="518" t="s">
        <v>23122</v>
      </c>
      <c r="E2018" s="519" t="s">
        <v>144</v>
      </c>
      <c r="F2018" s="518" t="s">
        <v>144</v>
      </c>
      <c r="G2018" s="518" t="s">
        <v>23222</v>
      </c>
      <c r="H2018" s="518" t="s">
        <v>7216</v>
      </c>
      <c r="I2018" s="518" t="s">
        <v>5502</v>
      </c>
      <c r="J2018" s="518" t="s">
        <v>5503</v>
      </c>
      <c r="K2018" s="519" t="s">
        <v>32942</v>
      </c>
      <c r="L2018" s="518" t="s">
        <v>5433</v>
      </c>
    </row>
    <row r="2019" spans="1:12" ht="15.75">
      <c r="A2019" s="518" t="s">
        <v>7119</v>
      </c>
      <c r="B2019" s="518" t="s">
        <v>7120</v>
      </c>
      <c r="C2019" s="518" t="s">
        <v>7121</v>
      </c>
      <c r="D2019" s="518" t="s">
        <v>23122</v>
      </c>
      <c r="E2019" s="519" t="s">
        <v>144</v>
      </c>
      <c r="F2019" s="518" t="s">
        <v>144</v>
      </c>
      <c r="G2019" s="518" t="s">
        <v>23223</v>
      </c>
      <c r="H2019" s="518" t="s">
        <v>7217</v>
      </c>
      <c r="I2019" s="518" t="s">
        <v>5502</v>
      </c>
      <c r="J2019" s="518" t="s">
        <v>5432</v>
      </c>
      <c r="K2019" s="519" t="s">
        <v>32943</v>
      </c>
      <c r="L2019" s="518" t="s">
        <v>5433</v>
      </c>
    </row>
    <row r="2020" spans="1:12" ht="15.75">
      <c r="A2020" s="518" t="s">
        <v>7119</v>
      </c>
      <c r="B2020" s="518" t="s">
        <v>7120</v>
      </c>
      <c r="C2020" s="518" t="s">
        <v>7121</v>
      </c>
      <c r="D2020" s="518" t="s">
        <v>23122</v>
      </c>
      <c r="E2020" s="519" t="s">
        <v>144</v>
      </c>
      <c r="F2020" s="518" t="s">
        <v>144</v>
      </c>
      <c r="G2020" s="518" t="s">
        <v>23224</v>
      </c>
      <c r="H2020" s="518" t="s">
        <v>7218</v>
      </c>
      <c r="I2020" s="518" t="s">
        <v>5502</v>
      </c>
      <c r="J2020" s="518" t="s">
        <v>5432</v>
      </c>
      <c r="K2020" s="519" t="s">
        <v>32944</v>
      </c>
      <c r="L2020" s="518" t="s">
        <v>5433</v>
      </c>
    </row>
    <row r="2021" spans="1:12" ht="15.75">
      <c r="A2021" s="518" t="s">
        <v>7119</v>
      </c>
      <c r="B2021" s="518" t="s">
        <v>7120</v>
      </c>
      <c r="C2021" s="518" t="s">
        <v>7121</v>
      </c>
      <c r="D2021" s="518" t="s">
        <v>23122</v>
      </c>
      <c r="E2021" s="519" t="s">
        <v>144</v>
      </c>
      <c r="F2021" s="518" t="s">
        <v>144</v>
      </c>
      <c r="G2021" s="518" t="s">
        <v>23225</v>
      </c>
      <c r="H2021" s="518" t="s">
        <v>7219</v>
      </c>
      <c r="I2021" s="518" t="s">
        <v>5502</v>
      </c>
      <c r="J2021" s="518" t="s">
        <v>5432</v>
      </c>
      <c r="K2021" s="519" t="s">
        <v>32945</v>
      </c>
      <c r="L2021" s="518" t="s">
        <v>5433</v>
      </c>
    </row>
    <row r="2022" spans="1:12" ht="15.75">
      <c r="A2022" s="518" t="s">
        <v>7119</v>
      </c>
      <c r="B2022" s="518" t="s">
        <v>7120</v>
      </c>
      <c r="C2022" s="518" t="s">
        <v>7121</v>
      </c>
      <c r="D2022" s="518" t="s">
        <v>23122</v>
      </c>
      <c r="E2022" s="519" t="s">
        <v>144</v>
      </c>
      <c r="F2022" s="518" t="s">
        <v>144</v>
      </c>
      <c r="G2022" s="518" t="s">
        <v>23226</v>
      </c>
      <c r="H2022" s="518" t="s">
        <v>7220</v>
      </c>
      <c r="I2022" s="518" t="s">
        <v>5502</v>
      </c>
      <c r="J2022" s="518" t="s">
        <v>5432</v>
      </c>
      <c r="K2022" s="519" t="s">
        <v>32946</v>
      </c>
      <c r="L2022" s="518" t="s">
        <v>5433</v>
      </c>
    </row>
    <row r="2023" spans="1:12" ht="15.75">
      <c r="A2023" s="518" t="s">
        <v>7119</v>
      </c>
      <c r="B2023" s="518" t="s">
        <v>7120</v>
      </c>
      <c r="C2023" s="518" t="s">
        <v>7121</v>
      </c>
      <c r="D2023" s="518" t="s">
        <v>23122</v>
      </c>
      <c r="E2023" s="519" t="s">
        <v>144</v>
      </c>
      <c r="F2023" s="518" t="s">
        <v>144</v>
      </c>
      <c r="G2023" s="518" t="s">
        <v>23227</v>
      </c>
      <c r="H2023" s="518" t="s">
        <v>7221</v>
      </c>
      <c r="I2023" s="518" t="s">
        <v>5502</v>
      </c>
      <c r="J2023" s="518" t="s">
        <v>5503</v>
      </c>
      <c r="K2023" s="519" t="s">
        <v>32947</v>
      </c>
      <c r="L2023" s="518" t="s">
        <v>5433</v>
      </c>
    </row>
    <row r="2024" spans="1:12" ht="15.75">
      <c r="A2024" s="518" t="s">
        <v>7119</v>
      </c>
      <c r="B2024" s="518" t="s">
        <v>7120</v>
      </c>
      <c r="C2024" s="518" t="s">
        <v>7121</v>
      </c>
      <c r="D2024" s="518" t="s">
        <v>23122</v>
      </c>
      <c r="E2024" s="519" t="s">
        <v>144</v>
      </c>
      <c r="F2024" s="518" t="s">
        <v>144</v>
      </c>
      <c r="G2024" s="518" t="s">
        <v>23229</v>
      </c>
      <c r="H2024" s="518" t="s">
        <v>7222</v>
      </c>
      <c r="I2024" s="518" t="s">
        <v>5502</v>
      </c>
      <c r="J2024" s="518" t="s">
        <v>5503</v>
      </c>
      <c r="K2024" s="519" t="s">
        <v>32948</v>
      </c>
      <c r="L2024" s="518" t="s">
        <v>5433</v>
      </c>
    </row>
    <row r="2025" spans="1:12" ht="15.75">
      <c r="A2025" s="518" t="s">
        <v>7119</v>
      </c>
      <c r="B2025" s="518" t="s">
        <v>7120</v>
      </c>
      <c r="C2025" s="518" t="s">
        <v>7121</v>
      </c>
      <c r="D2025" s="518" t="s">
        <v>23122</v>
      </c>
      <c r="E2025" s="519" t="s">
        <v>144</v>
      </c>
      <c r="F2025" s="518" t="s">
        <v>144</v>
      </c>
      <c r="G2025" s="518" t="s">
        <v>23231</v>
      </c>
      <c r="H2025" s="518" t="s">
        <v>7223</v>
      </c>
      <c r="I2025" s="518" t="s">
        <v>5502</v>
      </c>
      <c r="J2025" s="518" t="s">
        <v>5503</v>
      </c>
      <c r="K2025" s="519" t="s">
        <v>31937</v>
      </c>
      <c r="L2025" s="518" t="s">
        <v>5433</v>
      </c>
    </row>
    <row r="2026" spans="1:12" ht="15.75">
      <c r="A2026" s="518" t="s">
        <v>7119</v>
      </c>
      <c r="B2026" s="518" t="s">
        <v>7120</v>
      </c>
      <c r="C2026" s="518" t="s">
        <v>7121</v>
      </c>
      <c r="D2026" s="518" t="s">
        <v>23122</v>
      </c>
      <c r="E2026" s="519" t="s">
        <v>144</v>
      </c>
      <c r="F2026" s="518" t="s">
        <v>144</v>
      </c>
      <c r="G2026" s="518" t="s">
        <v>23233</v>
      </c>
      <c r="H2026" s="518" t="s">
        <v>7224</v>
      </c>
      <c r="I2026" s="518" t="s">
        <v>5502</v>
      </c>
      <c r="J2026" s="518" t="s">
        <v>5503</v>
      </c>
      <c r="K2026" s="519" t="s">
        <v>29982</v>
      </c>
      <c r="L2026" s="518" t="s">
        <v>5433</v>
      </c>
    </row>
    <row r="2027" spans="1:12" ht="15.75">
      <c r="A2027" s="518" t="s">
        <v>7119</v>
      </c>
      <c r="B2027" s="518" t="s">
        <v>7120</v>
      </c>
      <c r="C2027" s="518" t="s">
        <v>7121</v>
      </c>
      <c r="D2027" s="518" t="s">
        <v>23122</v>
      </c>
      <c r="E2027" s="519" t="s">
        <v>144</v>
      </c>
      <c r="F2027" s="518" t="s">
        <v>144</v>
      </c>
      <c r="G2027" s="518" t="s">
        <v>23234</v>
      </c>
      <c r="H2027" s="518" t="s">
        <v>7225</v>
      </c>
      <c r="I2027" s="518" t="s">
        <v>5502</v>
      </c>
      <c r="J2027" s="518" t="s">
        <v>5503</v>
      </c>
      <c r="K2027" s="519" t="s">
        <v>15714</v>
      </c>
      <c r="L2027" s="518" t="s">
        <v>5433</v>
      </c>
    </row>
    <row r="2028" spans="1:12" ht="15.75">
      <c r="A2028" s="518" t="s">
        <v>7119</v>
      </c>
      <c r="B2028" s="518" t="s">
        <v>7120</v>
      </c>
      <c r="C2028" s="518" t="s">
        <v>7121</v>
      </c>
      <c r="D2028" s="518" t="s">
        <v>23122</v>
      </c>
      <c r="E2028" s="519" t="s">
        <v>144</v>
      </c>
      <c r="F2028" s="518" t="s">
        <v>144</v>
      </c>
      <c r="G2028" s="518" t="s">
        <v>23235</v>
      </c>
      <c r="H2028" s="518" t="s">
        <v>7226</v>
      </c>
      <c r="I2028" s="518" t="s">
        <v>5502</v>
      </c>
      <c r="J2028" s="518" t="s">
        <v>5503</v>
      </c>
      <c r="K2028" s="519" t="s">
        <v>32949</v>
      </c>
      <c r="L2028" s="518" t="s">
        <v>5433</v>
      </c>
    </row>
    <row r="2029" spans="1:12" ht="15.75">
      <c r="A2029" s="518" t="s">
        <v>7119</v>
      </c>
      <c r="B2029" s="518" t="s">
        <v>7120</v>
      </c>
      <c r="C2029" s="518" t="s">
        <v>7121</v>
      </c>
      <c r="D2029" s="518" t="s">
        <v>23122</v>
      </c>
      <c r="E2029" s="519" t="s">
        <v>144</v>
      </c>
      <c r="F2029" s="518" t="s">
        <v>144</v>
      </c>
      <c r="G2029" s="518" t="s">
        <v>23236</v>
      </c>
      <c r="H2029" s="518" t="s">
        <v>7227</v>
      </c>
      <c r="I2029" s="518" t="s">
        <v>5502</v>
      </c>
      <c r="J2029" s="518" t="s">
        <v>5503</v>
      </c>
      <c r="K2029" s="519" t="s">
        <v>32950</v>
      </c>
      <c r="L2029" s="518" t="s">
        <v>5433</v>
      </c>
    </row>
    <row r="2030" spans="1:12" ht="15.75">
      <c r="A2030" s="518" t="s">
        <v>7119</v>
      </c>
      <c r="B2030" s="518" t="s">
        <v>7120</v>
      </c>
      <c r="C2030" s="518" t="s">
        <v>7228</v>
      </c>
      <c r="D2030" s="518" t="s">
        <v>23237</v>
      </c>
      <c r="E2030" s="519" t="s">
        <v>144</v>
      </c>
      <c r="F2030" s="518" t="s">
        <v>144</v>
      </c>
      <c r="G2030" s="518" t="s">
        <v>23238</v>
      </c>
      <c r="H2030" s="518" t="s">
        <v>7229</v>
      </c>
      <c r="I2030" s="518" t="s">
        <v>5650</v>
      </c>
      <c r="J2030" s="518" t="s">
        <v>5432</v>
      </c>
      <c r="K2030" s="519" t="s">
        <v>32951</v>
      </c>
      <c r="L2030" s="518" t="s">
        <v>5433</v>
      </c>
    </row>
    <row r="2031" spans="1:12" ht="15.75">
      <c r="A2031" s="518" t="s">
        <v>7119</v>
      </c>
      <c r="B2031" s="518" t="s">
        <v>7120</v>
      </c>
      <c r="C2031" s="518" t="s">
        <v>7228</v>
      </c>
      <c r="D2031" s="518" t="s">
        <v>23237</v>
      </c>
      <c r="E2031" s="519" t="s">
        <v>144</v>
      </c>
      <c r="F2031" s="518" t="s">
        <v>144</v>
      </c>
      <c r="G2031" s="518" t="s">
        <v>23239</v>
      </c>
      <c r="H2031" s="518" t="s">
        <v>7230</v>
      </c>
      <c r="I2031" s="518" t="s">
        <v>5650</v>
      </c>
      <c r="J2031" s="518" t="s">
        <v>5432</v>
      </c>
      <c r="K2031" s="519" t="s">
        <v>32952</v>
      </c>
      <c r="L2031" s="518" t="s">
        <v>5433</v>
      </c>
    </row>
    <row r="2032" spans="1:12" ht="15.75">
      <c r="A2032" s="518" t="s">
        <v>7119</v>
      </c>
      <c r="B2032" s="518" t="s">
        <v>7120</v>
      </c>
      <c r="C2032" s="518" t="s">
        <v>7228</v>
      </c>
      <c r="D2032" s="518" t="s">
        <v>23237</v>
      </c>
      <c r="E2032" s="519" t="s">
        <v>144</v>
      </c>
      <c r="F2032" s="518" t="s">
        <v>144</v>
      </c>
      <c r="G2032" s="518" t="s">
        <v>23240</v>
      </c>
      <c r="H2032" s="518" t="s">
        <v>7231</v>
      </c>
      <c r="I2032" s="518" t="s">
        <v>5650</v>
      </c>
      <c r="J2032" s="518" t="s">
        <v>5432</v>
      </c>
      <c r="K2032" s="519" t="s">
        <v>32953</v>
      </c>
      <c r="L2032" s="518" t="s">
        <v>5433</v>
      </c>
    </row>
    <row r="2033" spans="1:12" ht="15.75">
      <c r="A2033" s="518" t="s">
        <v>7119</v>
      </c>
      <c r="B2033" s="518" t="s">
        <v>7120</v>
      </c>
      <c r="C2033" s="518" t="s">
        <v>7228</v>
      </c>
      <c r="D2033" s="518" t="s">
        <v>23237</v>
      </c>
      <c r="E2033" s="519" t="s">
        <v>144</v>
      </c>
      <c r="F2033" s="518" t="s">
        <v>144</v>
      </c>
      <c r="G2033" s="518" t="s">
        <v>23241</v>
      </c>
      <c r="H2033" s="518" t="s">
        <v>7232</v>
      </c>
      <c r="I2033" s="518" t="s">
        <v>5650</v>
      </c>
      <c r="J2033" s="518" t="s">
        <v>5432</v>
      </c>
      <c r="K2033" s="519" t="s">
        <v>32954</v>
      </c>
      <c r="L2033" s="518" t="s">
        <v>5433</v>
      </c>
    </row>
    <row r="2034" spans="1:12" ht="15.75">
      <c r="A2034" s="518" t="s">
        <v>7119</v>
      </c>
      <c r="B2034" s="518" t="s">
        <v>7120</v>
      </c>
      <c r="C2034" s="518" t="s">
        <v>7228</v>
      </c>
      <c r="D2034" s="518" t="s">
        <v>23237</v>
      </c>
      <c r="E2034" s="519" t="s">
        <v>144</v>
      </c>
      <c r="F2034" s="518" t="s">
        <v>144</v>
      </c>
      <c r="G2034" s="518" t="s">
        <v>23242</v>
      </c>
      <c r="H2034" s="518" t="s">
        <v>7233</v>
      </c>
      <c r="I2034" s="518" t="s">
        <v>5650</v>
      </c>
      <c r="J2034" s="518" t="s">
        <v>5432</v>
      </c>
      <c r="K2034" s="519" t="s">
        <v>32955</v>
      </c>
      <c r="L2034" s="518" t="s">
        <v>5433</v>
      </c>
    </row>
    <row r="2035" spans="1:12" ht="15.75">
      <c r="A2035" s="518" t="s">
        <v>7119</v>
      </c>
      <c r="B2035" s="518" t="s">
        <v>7120</v>
      </c>
      <c r="C2035" s="518" t="s">
        <v>7228</v>
      </c>
      <c r="D2035" s="518" t="s">
        <v>23237</v>
      </c>
      <c r="E2035" s="519" t="s">
        <v>144</v>
      </c>
      <c r="F2035" s="518" t="s">
        <v>144</v>
      </c>
      <c r="G2035" s="518" t="s">
        <v>23243</v>
      </c>
      <c r="H2035" s="518" t="s">
        <v>7234</v>
      </c>
      <c r="I2035" s="518" t="s">
        <v>5650</v>
      </c>
      <c r="J2035" s="518" t="s">
        <v>5432</v>
      </c>
      <c r="K2035" s="519" t="s">
        <v>32956</v>
      </c>
      <c r="L2035" s="518" t="s">
        <v>5433</v>
      </c>
    </row>
    <row r="2036" spans="1:12" ht="15.75">
      <c r="A2036" s="518" t="s">
        <v>7119</v>
      </c>
      <c r="B2036" s="518" t="s">
        <v>7120</v>
      </c>
      <c r="C2036" s="518" t="s">
        <v>7228</v>
      </c>
      <c r="D2036" s="518" t="s">
        <v>23237</v>
      </c>
      <c r="E2036" s="519" t="s">
        <v>144</v>
      </c>
      <c r="F2036" s="518" t="s">
        <v>144</v>
      </c>
      <c r="G2036" s="518" t="s">
        <v>23244</v>
      </c>
      <c r="H2036" s="518" t="s">
        <v>7235</v>
      </c>
      <c r="I2036" s="518" t="s">
        <v>5650</v>
      </c>
      <c r="J2036" s="518" t="s">
        <v>5432</v>
      </c>
      <c r="K2036" s="519" t="s">
        <v>32957</v>
      </c>
      <c r="L2036" s="518" t="s">
        <v>5433</v>
      </c>
    </row>
    <row r="2037" spans="1:12" ht="15.75">
      <c r="A2037" s="518" t="s">
        <v>7119</v>
      </c>
      <c r="B2037" s="518" t="s">
        <v>7120</v>
      </c>
      <c r="C2037" s="518" t="s">
        <v>7228</v>
      </c>
      <c r="D2037" s="518" t="s">
        <v>23237</v>
      </c>
      <c r="E2037" s="519" t="s">
        <v>144</v>
      </c>
      <c r="F2037" s="518" t="s">
        <v>144</v>
      </c>
      <c r="G2037" s="518" t="s">
        <v>23245</v>
      </c>
      <c r="H2037" s="518" t="s">
        <v>7236</v>
      </c>
      <c r="I2037" s="518" t="s">
        <v>5650</v>
      </c>
      <c r="J2037" s="518" t="s">
        <v>5432</v>
      </c>
      <c r="K2037" s="519" t="s">
        <v>32958</v>
      </c>
      <c r="L2037" s="518" t="s">
        <v>5433</v>
      </c>
    </row>
    <row r="2038" spans="1:12" ht="15.75">
      <c r="A2038" s="518" t="s">
        <v>7119</v>
      </c>
      <c r="B2038" s="518" t="s">
        <v>7120</v>
      </c>
      <c r="C2038" s="518" t="s">
        <v>7237</v>
      </c>
      <c r="D2038" s="518" t="s">
        <v>23246</v>
      </c>
      <c r="E2038" s="519" t="s">
        <v>144</v>
      </c>
      <c r="F2038" s="518" t="s">
        <v>144</v>
      </c>
      <c r="G2038" s="518" t="s">
        <v>23247</v>
      </c>
      <c r="H2038" s="518" t="s">
        <v>7238</v>
      </c>
      <c r="I2038" s="518" t="s">
        <v>5650</v>
      </c>
      <c r="J2038" s="518" t="s">
        <v>5503</v>
      </c>
      <c r="K2038" s="519" t="s">
        <v>32959</v>
      </c>
      <c r="L2038" s="518" t="s">
        <v>5433</v>
      </c>
    </row>
    <row r="2039" spans="1:12" ht="15.75">
      <c r="A2039" s="518" t="s">
        <v>7119</v>
      </c>
      <c r="B2039" s="518" t="s">
        <v>7120</v>
      </c>
      <c r="C2039" s="518" t="s">
        <v>7239</v>
      </c>
      <c r="D2039" s="518" t="s">
        <v>23248</v>
      </c>
      <c r="E2039" s="519" t="s">
        <v>144</v>
      </c>
      <c r="F2039" s="518" t="s">
        <v>144</v>
      </c>
      <c r="G2039" s="518" t="s">
        <v>23249</v>
      </c>
      <c r="H2039" s="518" t="s">
        <v>7240</v>
      </c>
      <c r="I2039" s="518" t="s">
        <v>5650</v>
      </c>
      <c r="J2039" s="518" t="s">
        <v>5432</v>
      </c>
      <c r="K2039" s="519" t="s">
        <v>32960</v>
      </c>
      <c r="L2039" s="518" t="s">
        <v>5433</v>
      </c>
    </row>
    <row r="2040" spans="1:12" ht="15.75">
      <c r="A2040" s="518" t="s">
        <v>7119</v>
      </c>
      <c r="B2040" s="518" t="s">
        <v>7120</v>
      </c>
      <c r="C2040" s="518" t="s">
        <v>7239</v>
      </c>
      <c r="D2040" s="518" t="s">
        <v>23248</v>
      </c>
      <c r="E2040" s="519" t="s">
        <v>144</v>
      </c>
      <c r="F2040" s="518" t="s">
        <v>144</v>
      </c>
      <c r="G2040" s="518" t="s">
        <v>23250</v>
      </c>
      <c r="H2040" s="518" t="s">
        <v>7242</v>
      </c>
      <c r="I2040" s="518" t="s">
        <v>5650</v>
      </c>
      <c r="J2040" s="518" t="s">
        <v>5432</v>
      </c>
      <c r="K2040" s="519" t="s">
        <v>32961</v>
      </c>
      <c r="L2040" s="518" t="s">
        <v>5433</v>
      </c>
    </row>
    <row r="2041" spans="1:12" ht="15.75">
      <c r="A2041" s="518" t="s">
        <v>7119</v>
      </c>
      <c r="B2041" s="518" t="s">
        <v>7120</v>
      </c>
      <c r="C2041" s="518" t="s">
        <v>7239</v>
      </c>
      <c r="D2041" s="518" t="s">
        <v>23248</v>
      </c>
      <c r="E2041" s="519" t="s">
        <v>144</v>
      </c>
      <c r="F2041" s="518" t="s">
        <v>144</v>
      </c>
      <c r="G2041" s="518" t="s">
        <v>23251</v>
      </c>
      <c r="H2041" s="518" t="s">
        <v>7244</v>
      </c>
      <c r="I2041" s="518" t="s">
        <v>5431</v>
      </c>
      <c r="J2041" s="518" t="s">
        <v>5503</v>
      </c>
      <c r="K2041" s="519" t="s">
        <v>32962</v>
      </c>
      <c r="L2041" s="518" t="s">
        <v>5433</v>
      </c>
    </row>
    <row r="2042" spans="1:12" ht="15.75">
      <c r="A2042" s="518" t="s">
        <v>7119</v>
      </c>
      <c r="B2042" s="518" t="s">
        <v>7120</v>
      </c>
      <c r="C2042" s="518" t="s">
        <v>7239</v>
      </c>
      <c r="D2042" s="518" t="s">
        <v>23248</v>
      </c>
      <c r="E2042" s="519" t="s">
        <v>144</v>
      </c>
      <c r="F2042" s="518" t="s">
        <v>144</v>
      </c>
      <c r="G2042" s="518" t="s">
        <v>23252</v>
      </c>
      <c r="H2042" s="518" t="s">
        <v>7245</v>
      </c>
      <c r="I2042" s="518" t="s">
        <v>5431</v>
      </c>
      <c r="J2042" s="518" t="s">
        <v>5503</v>
      </c>
      <c r="K2042" s="519" t="s">
        <v>32963</v>
      </c>
      <c r="L2042" s="518" t="s">
        <v>5433</v>
      </c>
    </row>
    <row r="2043" spans="1:12" ht="15.75">
      <c r="A2043" s="518" t="s">
        <v>7119</v>
      </c>
      <c r="B2043" s="518" t="s">
        <v>7120</v>
      </c>
      <c r="C2043" s="518" t="s">
        <v>7246</v>
      </c>
      <c r="D2043" s="518" t="s">
        <v>23253</v>
      </c>
      <c r="E2043" s="519" t="s">
        <v>144</v>
      </c>
      <c r="F2043" s="518" t="s">
        <v>144</v>
      </c>
      <c r="G2043" s="518" t="s">
        <v>23254</v>
      </c>
      <c r="H2043" s="518" t="s">
        <v>23255</v>
      </c>
      <c r="I2043" s="518" t="s">
        <v>5431</v>
      </c>
      <c r="J2043" s="518" t="s">
        <v>5432</v>
      </c>
      <c r="K2043" s="519" t="s">
        <v>32964</v>
      </c>
      <c r="L2043" s="518" t="s">
        <v>5433</v>
      </c>
    </row>
    <row r="2044" spans="1:12" ht="15.75">
      <c r="A2044" s="518" t="s">
        <v>7119</v>
      </c>
      <c r="B2044" s="518" t="s">
        <v>7120</v>
      </c>
      <c r="C2044" s="518" t="s">
        <v>7246</v>
      </c>
      <c r="D2044" s="518" t="s">
        <v>23253</v>
      </c>
      <c r="E2044" s="519" t="s">
        <v>144</v>
      </c>
      <c r="F2044" s="518" t="s">
        <v>144</v>
      </c>
      <c r="G2044" s="518" t="s">
        <v>23257</v>
      </c>
      <c r="H2044" s="518" t="s">
        <v>23258</v>
      </c>
      <c r="I2044" s="518" t="s">
        <v>5431</v>
      </c>
      <c r="J2044" s="518" t="s">
        <v>5432</v>
      </c>
      <c r="K2044" s="519" t="s">
        <v>32965</v>
      </c>
      <c r="L2044" s="518" t="s">
        <v>5433</v>
      </c>
    </row>
    <row r="2045" spans="1:12" ht="15.75">
      <c r="A2045" s="518" t="s">
        <v>7119</v>
      </c>
      <c r="B2045" s="518" t="s">
        <v>7120</v>
      </c>
      <c r="C2045" s="518" t="s">
        <v>7246</v>
      </c>
      <c r="D2045" s="518" t="s">
        <v>23253</v>
      </c>
      <c r="E2045" s="519" t="s">
        <v>144</v>
      </c>
      <c r="F2045" s="518" t="s">
        <v>144</v>
      </c>
      <c r="G2045" s="518" t="s">
        <v>23259</v>
      </c>
      <c r="H2045" s="518" t="s">
        <v>23260</v>
      </c>
      <c r="I2045" s="518" t="s">
        <v>5431</v>
      </c>
      <c r="J2045" s="518" t="s">
        <v>5432</v>
      </c>
      <c r="K2045" s="519" t="s">
        <v>32966</v>
      </c>
      <c r="L2045" s="518" t="s">
        <v>5433</v>
      </c>
    </row>
    <row r="2046" spans="1:12" ht="15.75">
      <c r="A2046" s="518" t="s">
        <v>7119</v>
      </c>
      <c r="B2046" s="518" t="s">
        <v>7120</v>
      </c>
      <c r="C2046" s="518" t="s">
        <v>7246</v>
      </c>
      <c r="D2046" s="518" t="s">
        <v>23253</v>
      </c>
      <c r="E2046" s="519" t="s">
        <v>144</v>
      </c>
      <c r="F2046" s="518" t="s">
        <v>144</v>
      </c>
      <c r="G2046" s="518" t="s">
        <v>23261</v>
      </c>
      <c r="H2046" s="518" t="s">
        <v>23262</v>
      </c>
      <c r="I2046" s="518" t="s">
        <v>5431</v>
      </c>
      <c r="J2046" s="518" t="s">
        <v>5503</v>
      </c>
      <c r="K2046" s="519" t="s">
        <v>32967</v>
      </c>
      <c r="L2046" s="518" t="s">
        <v>5433</v>
      </c>
    </row>
    <row r="2047" spans="1:12" ht="15.75">
      <c r="A2047" s="518" t="s">
        <v>7119</v>
      </c>
      <c r="B2047" s="518" t="s">
        <v>7120</v>
      </c>
      <c r="C2047" s="518" t="s">
        <v>7246</v>
      </c>
      <c r="D2047" s="518" t="s">
        <v>23253</v>
      </c>
      <c r="E2047" s="519" t="s">
        <v>144</v>
      </c>
      <c r="F2047" s="518" t="s">
        <v>144</v>
      </c>
      <c r="G2047" s="518" t="s">
        <v>23263</v>
      </c>
      <c r="H2047" s="518" t="s">
        <v>23264</v>
      </c>
      <c r="I2047" s="518" t="s">
        <v>5431</v>
      </c>
      <c r="J2047" s="518" t="s">
        <v>5432</v>
      </c>
      <c r="K2047" s="519" t="s">
        <v>32968</v>
      </c>
      <c r="L2047" s="518" t="s">
        <v>5433</v>
      </c>
    </row>
    <row r="2048" spans="1:12" ht="15.75">
      <c r="A2048" s="518" t="s">
        <v>7119</v>
      </c>
      <c r="B2048" s="518" t="s">
        <v>7120</v>
      </c>
      <c r="C2048" s="518" t="s">
        <v>7246</v>
      </c>
      <c r="D2048" s="518" t="s">
        <v>23253</v>
      </c>
      <c r="E2048" s="519" t="s">
        <v>144</v>
      </c>
      <c r="F2048" s="518" t="s">
        <v>144</v>
      </c>
      <c r="G2048" s="518" t="s">
        <v>23265</v>
      </c>
      <c r="H2048" s="518" t="s">
        <v>7252</v>
      </c>
      <c r="I2048" s="518" t="s">
        <v>5650</v>
      </c>
      <c r="J2048" s="518" t="s">
        <v>5503</v>
      </c>
      <c r="K2048" s="519" t="s">
        <v>32969</v>
      </c>
      <c r="L2048" s="518" t="s">
        <v>5433</v>
      </c>
    </row>
    <row r="2049" spans="1:12" ht="15.75">
      <c r="A2049" s="518" t="s">
        <v>7119</v>
      </c>
      <c r="B2049" s="518" t="s">
        <v>7120</v>
      </c>
      <c r="C2049" s="518" t="s">
        <v>7246</v>
      </c>
      <c r="D2049" s="518" t="s">
        <v>23253</v>
      </c>
      <c r="E2049" s="519" t="s">
        <v>144</v>
      </c>
      <c r="F2049" s="518" t="s">
        <v>144</v>
      </c>
      <c r="G2049" s="518" t="s">
        <v>23266</v>
      </c>
      <c r="H2049" s="518" t="s">
        <v>7253</v>
      </c>
      <c r="I2049" s="518" t="s">
        <v>5650</v>
      </c>
      <c r="J2049" s="518" t="s">
        <v>5432</v>
      </c>
      <c r="K2049" s="519" t="s">
        <v>32970</v>
      </c>
      <c r="L2049" s="518" t="s">
        <v>5433</v>
      </c>
    </row>
    <row r="2050" spans="1:12" ht="15.75">
      <c r="A2050" s="518" t="s">
        <v>7119</v>
      </c>
      <c r="B2050" s="518" t="s">
        <v>7120</v>
      </c>
      <c r="C2050" s="518" t="s">
        <v>7254</v>
      </c>
      <c r="D2050" s="518" t="s">
        <v>23267</v>
      </c>
      <c r="E2050" s="519" t="s">
        <v>144</v>
      </c>
      <c r="F2050" s="518" t="s">
        <v>144</v>
      </c>
      <c r="G2050" s="518" t="s">
        <v>23268</v>
      </c>
      <c r="H2050" s="518" t="s">
        <v>7255</v>
      </c>
      <c r="I2050" s="518" t="s">
        <v>5502</v>
      </c>
      <c r="J2050" s="518" t="s">
        <v>5503</v>
      </c>
      <c r="K2050" s="519" t="s">
        <v>32971</v>
      </c>
      <c r="L2050" s="518" t="s">
        <v>5433</v>
      </c>
    </row>
    <row r="2051" spans="1:12" ht="15.75">
      <c r="A2051" s="518" t="s">
        <v>7119</v>
      </c>
      <c r="B2051" s="518" t="s">
        <v>7120</v>
      </c>
      <c r="C2051" s="518" t="s">
        <v>7254</v>
      </c>
      <c r="D2051" s="518" t="s">
        <v>23267</v>
      </c>
      <c r="E2051" s="519" t="s">
        <v>144</v>
      </c>
      <c r="F2051" s="518" t="s">
        <v>144</v>
      </c>
      <c r="G2051" s="518" t="s">
        <v>23269</v>
      </c>
      <c r="H2051" s="518" t="s">
        <v>7256</v>
      </c>
      <c r="I2051" s="518" t="s">
        <v>5650</v>
      </c>
      <c r="J2051" s="518" t="s">
        <v>5503</v>
      </c>
      <c r="K2051" s="519" t="s">
        <v>32972</v>
      </c>
      <c r="L2051" s="518" t="s">
        <v>5433</v>
      </c>
    </row>
    <row r="2052" spans="1:12" ht="15.75">
      <c r="A2052" s="518" t="s">
        <v>7119</v>
      </c>
      <c r="B2052" s="518" t="s">
        <v>7120</v>
      </c>
      <c r="C2052" s="518" t="s">
        <v>7254</v>
      </c>
      <c r="D2052" s="518" t="s">
        <v>23267</v>
      </c>
      <c r="E2052" s="519" t="s">
        <v>144</v>
      </c>
      <c r="F2052" s="518" t="s">
        <v>144</v>
      </c>
      <c r="G2052" s="518" t="s">
        <v>23270</v>
      </c>
      <c r="H2052" s="518" t="s">
        <v>7257</v>
      </c>
      <c r="I2052" s="518" t="s">
        <v>5650</v>
      </c>
      <c r="J2052" s="518" t="s">
        <v>5503</v>
      </c>
      <c r="K2052" s="519" t="s">
        <v>32973</v>
      </c>
      <c r="L2052" s="518" t="s">
        <v>5433</v>
      </c>
    </row>
    <row r="2053" spans="1:12" ht="15.75">
      <c r="A2053" s="518" t="s">
        <v>7119</v>
      </c>
      <c r="B2053" s="518" t="s">
        <v>7120</v>
      </c>
      <c r="C2053" s="518" t="s">
        <v>7254</v>
      </c>
      <c r="D2053" s="518" t="s">
        <v>23267</v>
      </c>
      <c r="E2053" s="519" t="s">
        <v>144</v>
      </c>
      <c r="F2053" s="518" t="s">
        <v>144</v>
      </c>
      <c r="G2053" s="518" t="s">
        <v>23271</v>
      </c>
      <c r="H2053" s="518" t="s">
        <v>7258</v>
      </c>
      <c r="I2053" s="518" t="s">
        <v>5502</v>
      </c>
      <c r="J2053" s="518" t="s">
        <v>5503</v>
      </c>
      <c r="K2053" s="519" t="s">
        <v>32974</v>
      </c>
      <c r="L2053" s="518" t="s">
        <v>5433</v>
      </c>
    </row>
    <row r="2054" spans="1:12" ht="15.75">
      <c r="A2054" s="518" t="s">
        <v>7119</v>
      </c>
      <c r="B2054" s="518" t="s">
        <v>7120</v>
      </c>
      <c r="C2054" s="518" t="s">
        <v>7254</v>
      </c>
      <c r="D2054" s="518" t="s">
        <v>23267</v>
      </c>
      <c r="E2054" s="519" t="s">
        <v>144</v>
      </c>
      <c r="F2054" s="518" t="s">
        <v>144</v>
      </c>
      <c r="G2054" s="518" t="s">
        <v>23272</v>
      </c>
      <c r="H2054" s="518" t="s">
        <v>7259</v>
      </c>
      <c r="I2054" s="518" t="s">
        <v>5502</v>
      </c>
      <c r="J2054" s="518" t="s">
        <v>5503</v>
      </c>
      <c r="K2054" s="519" t="s">
        <v>32975</v>
      </c>
      <c r="L2054" s="518" t="s">
        <v>5433</v>
      </c>
    </row>
    <row r="2055" spans="1:12" ht="15.75">
      <c r="A2055" s="518" t="s">
        <v>7119</v>
      </c>
      <c r="B2055" s="518" t="s">
        <v>7120</v>
      </c>
      <c r="C2055" s="518" t="s">
        <v>7254</v>
      </c>
      <c r="D2055" s="518" t="s">
        <v>23267</v>
      </c>
      <c r="E2055" s="519" t="s">
        <v>144</v>
      </c>
      <c r="F2055" s="518" t="s">
        <v>144</v>
      </c>
      <c r="G2055" s="518" t="s">
        <v>23273</v>
      </c>
      <c r="H2055" s="518" t="s">
        <v>7260</v>
      </c>
      <c r="I2055" s="518" t="s">
        <v>5502</v>
      </c>
      <c r="J2055" s="518" t="s">
        <v>5503</v>
      </c>
      <c r="K2055" s="519" t="s">
        <v>32976</v>
      </c>
      <c r="L2055" s="518" t="s">
        <v>5433</v>
      </c>
    </row>
    <row r="2056" spans="1:12" ht="15.75">
      <c r="A2056" s="518" t="s">
        <v>7119</v>
      </c>
      <c r="B2056" s="518" t="s">
        <v>7120</v>
      </c>
      <c r="C2056" s="518" t="s">
        <v>7254</v>
      </c>
      <c r="D2056" s="518" t="s">
        <v>23267</v>
      </c>
      <c r="E2056" s="519" t="s">
        <v>144</v>
      </c>
      <c r="F2056" s="518" t="s">
        <v>144</v>
      </c>
      <c r="G2056" s="518" t="s">
        <v>23274</v>
      </c>
      <c r="H2056" s="518" t="s">
        <v>7261</v>
      </c>
      <c r="I2056" s="518" t="s">
        <v>5650</v>
      </c>
      <c r="J2056" s="518" t="s">
        <v>5503</v>
      </c>
      <c r="K2056" s="519" t="s">
        <v>32977</v>
      </c>
      <c r="L2056" s="518" t="s">
        <v>5433</v>
      </c>
    </row>
    <row r="2057" spans="1:12" ht="15.75">
      <c r="A2057" s="518" t="s">
        <v>7119</v>
      </c>
      <c r="B2057" s="518" t="s">
        <v>7120</v>
      </c>
      <c r="C2057" s="518" t="s">
        <v>7262</v>
      </c>
      <c r="D2057" s="518" t="s">
        <v>23275</v>
      </c>
      <c r="E2057" s="519" t="s">
        <v>144</v>
      </c>
      <c r="F2057" s="518" t="s">
        <v>144</v>
      </c>
      <c r="G2057" s="518" t="s">
        <v>23276</v>
      </c>
      <c r="H2057" s="518" t="s">
        <v>7263</v>
      </c>
      <c r="I2057" s="518" t="s">
        <v>5502</v>
      </c>
      <c r="J2057" s="518" t="s">
        <v>5503</v>
      </c>
      <c r="K2057" s="519" t="s">
        <v>32978</v>
      </c>
      <c r="L2057" s="518" t="s">
        <v>5433</v>
      </c>
    </row>
    <row r="2058" spans="1:12" ht="15.75">
      <c r="A2058" s="518" t="s">
        <v>7119</v>
      </c>
      <c r="B2058" s="518" t="s">
        <v>7120</v>
      </c>
      <c r="C2058" s="518" t="s">
        <v>7262</v>
      </c>
      <c r="D2058" s="518" t="s">
        <v>23275</v>
      </c>
      <c r="E2058" s="519" t="s">
        <v>144</v>
      </c>
      <c r="F2058" s="518" t="s">
        <v>144</v>
      </c>
      <c r="G2058" s="518" t="s">
        <v>23277</v>
      </c>
      <c r="H2058" s="518" t="s">
        <v>7264</v>
      </c>
      <c r="I2058" s="518" t="s">
        <v>5502</v>
      </c>
      <c r="J2058" s="518" t="s">
        <v>5503</v>
      </c>
      <c r="K2058" s="519" t="s">
        <v>32979</v>
      </c>
      <c r="L2058" s="518" t="s">
        <v>5433</v>
      </c>
    </row>
    <row r="2059" spans="1:12" ht="15.75">
      <c r="A2059" s="518" t="s">
        <v>7119</v>
      </c>
      <c r="B2059" s="518" t="s">
        <v>7120</v>
      </c>
      <c r="C2059" s="518" t="s">
        <v>7265</v>
      </c>
      <c r="D2059" s="518" t="s">
        <v>23278</v>
      </c>
      <c r="E2059" s="519" t="s">
        <v>144</v>
      </c>
      <c r="F2059" s="518" t="s">
        <v>144</v>
      </c>
      <c r="G2059" s="518" t="s">
        <v>23279</v>
      </c>
      <c r="H2059" s="518" t="s">
        <v>7266</v>
      </c>
      <c r="I2059" s="518" t="s">
        <v>5502</v>
      </c>
      <c r="J2059" s="518" t="s">
        <v>5503</v>
      </c>
      <c r="K2059" s="519" t="s">
        <v>32980</v>
      </c>
      <c r="L2059" s="518" t="s">
        <v>5433</v>
      </c>
    </row>
    <row r="2060" spans="1:12" ht="15.75">
      <c r="A2060" s="518" t="s">
        <v>7119</v>
      </c>
      <c r="B2060" s="518" t="s">
        <v>7120</v>
      </c>
      <c r="C2060" s="518" t="s">
        <v>7265</v>
      </c>
      <c r="D2060" s="518" t="s">
        <v>23278</v>
      </c>
      <c r="E2060" s="519" t="s">
        <v>144</v>
      </c>
      <c r="F2060" s="518" t="s">
        <v>144</v>
      </c>
      <c r="G2060" s="518" t="s">
        <v>23280</v>
      </c>
      <c r="H2060" s="518" t="s">
        <v>7267</v>
      </c>
      <c r="I2060" s="518" t="s">
        <v>5502</v>
      </c>
      <c r="J2060" s="518" t="s">
        <v>5503</v>
      </c>
      <c r="K2060" s="519" t="s">
        <v>32981</v>
      </c>
      <c r="L2060" s="518" t="s">
        <v>5433</v>
      </c>
    </row>
    <row r="2061" spans="1:12" ht="15.75">
      <c r="A2061" s="518" t="s">
        <v>7119</v>
      </c>
      <c r="B2061" s="518" t="s">
        <v>7120</v>
      </c>
      <c r="C2061" s="518" t="s">
        <v>7265</v>
      </c>
      <c r="D2061" s="518" t="s">
        <v>23278</v>
      </c>
      <c r="E2061" s="519" t="s">
        <v>144</v>
      </c>
      <c r="F2061" s="518" t="s">
        <v>144</v>
      </c>
      <c r="G2061" s="518" t="s">
        <v>23281</v>
      </c>
      <c r="H2061" s="518" t="s">
        <v>7268</v>
      </c>
      <c r="I2061" s="518" t="s">
        <v>5502</v>
      </c>
      <c r="J2061" s="518" t="s">
        <v>5503</v>
      </c>
      <c r="K2061" s="519" t="s">
        <v>32982</v>
      </c>
      <c r="L2061" s="518" t="s">
        <v>5433</v>
      </c>
    </row>
    <row r="2062" spans="1:12" ht="15.75">
      <c r="A2062" s="518" t="s">
        <v>7119</v>
      </c>
      <c r="B2062" s="518" t="s">
        <v>7120</v>
      </c>
      <c r="C2062" s="518" t="s">
        <v>7265</v>
      </c>
      <c r="D2062" s="518" t="s">
        <v>23278</v>
      </c>
      <c r="E2062" s="519" t="s">
        <v>144</v>
      </c>
      <c r="F2062" s="518" t="s">
        <v>144</v>
      </c>
      <c r="G2062" s="518" t="s">
        <v>23282</v>
      </c>
      <c r="H2062" s="518" t="s">
        <v>7269</v>
      </c>
      <c r="I2062" s="518" t="s">
        <v>5502</v>
      </c>
      <c r="J2062" s="518" t="s">
        <v>5503</v>
      </c>
      <c r="K2062" s="519" t="s">
        <v>32983</v>
      </c>
      <c r="L2062" s="518" t="s">
        <v>5433</v>
      </c>
    </row>
    <row r="2063" spans="1:12" ht="15.75">
      <c r="A2063" s="518" t="s">
        <v>7119</v>
      </c>
      <c r="B2063" s="518" t="s">
        <v>7120</v>
      </c>
      <c r="C2063" s="518" t="s">
        <v>7265</v>
      </c>
      <c r="D2063" s="518" t="s">
        <v>23278</v>
      </c>
      <c r="E2063" s="519" t="s">
        <v>144</v>
      </c>
      <c r="F2063" s="518" t="s">
        <v>144</v>
      </c>
      <c r="G2063" s="518" t="s">
        <v>23283</v>
      </c>
      <c r="H2063" s="518" t="s">
        <v>7270</v>
      </c>
      <c r="I2063" s="518" t="s">
        <v>5502</v>
      </c>
      <c r="J2063" s="518" t="s">
        <v>5503</v>
      </c>
      <c r="K2063" s="519" t="s">
        <v>32984</v>
      </c>
      <c r="L2063" s="518" t="s">
        <v>5433</v>
      </c>
    </row>
    <row r="2064" spans="1:12" ht="15.75">
      <c r="A2064" s="518" t="s">
        <v>7119</v>
      </c>
      <c r="B2064" s="518" t="s">
        <v>7120</v>
      </c>
      <c r="C2064" s="518" t="s">
        <v>7265</v>
      </c>
      <c r="D2064" s="518" t="s">
        <v>23278</v>
      </c>
      <c r="E2064" s="519" t="s">
        <v>144</v>
      </c>
      <c r="F2064" s="518" t="s">
        <v>144</v>
      </c>
      <c r="G2064" s="518" t="s">
        <v>23284</v>
      </c>
      <c r="H2064" s="518" t="s">
        <v>7271</v>
      </c>
      <c r="I2064" s="518" t="s">
        <v>5502</v>
      </c>
      <c r="J2064" s="518" t="s">
        <v>5503</v>
      </c>
      <c r="K2064" s="519" t="s">
        <v>32985</v>
      </c>
      <c r="L2064" s="518" t="s">
        <v>5433</v>
      </c>
    </row>
    <row r="2065" spans="1:12" ht="15.75">
      <c r="A2065" s="518" t="s">
        <v>7119</v>
      </c>
      <c r="B2065" s="518" t="s">
        <v>7120</v>
      </c>
      <c r="C2065" s="518" t="s">
        <v>7265</v>
      </c>
      <c r="D2065" s="518" t="s">
        <v>23278</v>
      </c>
      <c r="E2065" s="519" t="s">
        <v>144</v>
      </c>
      <c r="F2065" s="518" t="s">
        <v>144</v>
      </c>
      <c r="G2065" s="518" t="s">
        <v>23285</v>
      </c>
      <c r="H2065" s="518" t="s">
        <v>7272</v>
      </c>
      <c r="I2065" s="518" t="s">
        <v>5502</v>
      </c>
      <c r="J2065" s="518" t="s">
        <v>5503</v>
      </c>
      <c r="K2065" s="519" t="s">
        <v>32986</v>
      </c>
      <c r="L2065" s="518" t="s">
        <v>5433</v>
      </c>
    </row>
    <row r="2066" spans="1:12" ht="15.75">
      <c r="A2066" s="518" t="s">
        <v>7119</v>
      </c>
      <c r="B2066" s="518" t="s">
        <v>7120</v>
      </c>
      <c r="C2066" s="518" t="s">
        <v>7265</v>
      </c>
      <c r="D2066" s="518" t="s">
        <v>23278</v>
      </c>
      <c r="E2066" s="519" t="s">
        <v>144</v>
      </c>
      <c r="F2066" s="518" t="s">
        <v>144</v>
      </c>
      <c r="G2066" s="518" t="s">
        <v>23286</v>
      </c>
      <c r="H2066" s="518" t="s">
        <v>7273</v>
      </c>
      <c r="I2066" s="518" t="s">
        <v>5502</v>
      </c>
      <c r="J2066" s="518" t="s">
        <v>5503</v>
      </c>
      <c r="K2066" s="519" t="s">
        <v>32987</v>
      </c>
      <c r="L2066" s="518" t="s">
        <v>5433</v>
      </c>
    </row>
    <row r="2067" spans="1:12" ht="15.75">
      <c r="A2067" s="518" t="s">
        <v>7119</v>
      </c>
      <c r="B2067" s="518" t="s">
        <v>7120</v>
      </c>
      <c r="C2067" s="518" t="s">
        <v>7274</v>
      </c>
      <c r="D2067" s="518" t="s">
        <v>23288</v>
      </c>
      <c r="E2067" s="519" t="s">
        <v>144</v>
      </c>
      <c r="F2067" s="518" t="s">
        <v>144</v>
      </c>
      <c r="G2067" s="518" t="s">
        <v>23289</v>
      </c>
      <c r="H2067" s="518" t="s">
        <v>7275</v>
      </c>
      <c r="I2067" s="518" t="s">
        <v>5650</v>
      </c>
      <c r="J2067" s="518" t="s">
        <v>5503</v>
      </c>
      <c r="K2067" s="519" t="s">
        <v>32988</v>
      </c>
      <c r="L2067" s="518" t="s">
        <v>5433</v>
      </c>
    </row>
    <row r="2068" spans="1:12" ht="15.75">
      <c r="A2068" s="518" t="s">
        <v>7119</v>
      </c>
      <c r="B2068" s="518" t="s">
        <v>7120</v>
      </c>
      <c r="C2068" s="518" t="s">
        <v>7274</v>
      </c>
      <c r="D2068" s="518" t="s">
        <v>23288</v>
      </c>
      <c r="E2068" s="519" t="s">
        <v>144</v>
      </c>
      <c r="F2068" s="518" t="s">
        <v>144</v>
      </c>
      <c r="G2068" s="518" t="s">
        <v>23290</v>
      </c>
      <c r="H2068" s="518" t="s">
        <v>7276</v>
      </c>
      <c r="I2068" s="518" t="s">
        <v>5650</v>
      </c>
      <c r="J2068" s="518" t="s">
        <v>5503</v>
      </c>
      <c r="K2068" s="519" t="s">
        <v>32989</v>
      </c>
      <c r="L2068" s="518" t="s">
        <v>5433</v>
      </c>
    </row>
    <row r="2069" spans="1:12" ht="15.75">
      <c r="A2069" s="518" t="s">
        <v>7119</v>
      </c>
      <c r="B2069" s="518" t="s">
        <v>7120</v>
      </c>
      <c r="C2069" s="518" t="s">
        <v>7274</v>
      </c>
      <c r="D2069" s="518" t="s">
        <v>23288</v>
      </c>
      <c r="E2069" s="519" t="s">
        <v>144</v>
      </c>
      <c r="F2069" s="518" t="s">
        <v>144</v>
      </c>
      <c r="G2069" s="518" t="s">
        <v>23292</v>
      </c>
      <c r="H2069" s="518" t="s">
        <v>7277</v>
      </c>
      <c r="I2069" s="518" t="s">
        <v>5650</v>
      </c>
      <c r="J2069" s="518" t="s">
        <v>5503</v>
      </c>
      <c r="K2069" s="519" t="s">
        <v>27592</v>
      </c>
      <c r="L2069" s="518" t="s">
        <v>5433</v>
      </c>
    </row>
    <row r="2070" spans="1:12" ht="15.75">
      <c r="A2070" s="518" t="s">
        <v>7119</v>
      </c>
      <c r="B2070" s="518" t="s">
        <v>7120</v>
      </c>
      <c r="C2070" s="518" t="s">
        <v>7274</v>
      </c>
      <c r="D2070" s="518" t="s">
        <v>23288</v>
      </c>
      <c r="E2070" s="519" t="s">
        <v>144</v>
      </c>
      <c r="F2070" s="518" t="s">
        <v>144</v>
      </c>
      <c r="G2070" s="518" t="s">
        <v>23294</v>
      </c>
      <c r="H2070" s="518" t="s">
        <v>7278</v>
      </c>
      <c r="I2070" s="518" t="s">
        <v>5650</v>
      </c>
      <c r="J2070" s="518" t="s">
        <v>5503</v>
      </c>
      <c r="K2070" s="519" t="s">
        <v>32990</v>
      </c>
      <c r="L2070" s="518" t="s">
        <v>5433</v>
      </c>
    </row>
    <row r="2071" spans="1:12" ht="15.75">
      <c r="A2071" s="518" t="s">
        <v>7119</v>
      </c>
      <c r="B2071" s="518" t="s">
        <v>7120</v>
      </c>
      <c r="C2071" s="518" t="s">
        <v>7274</v>
      </c>
      <c r="D2071" s="518" t="s">
        <v>23288</v>
      </c>
      <c r="E2071" s="519" t="s">
        <v>144</v>
      </c>
      <c r="F2071" s="518" t="s">
        <v>144</v>
      </c>
      <c r="G2071" s="518" t="s">
        <v>23295</v>
      </c>
      <c r="H2071" s="518" t="s">
        <v>7279</v>
      </c>
      <c r="I2071" s="518" t="s">
        <v>5650</v>
      </c>
      <c r="J2071" s="518" t="s">
        <v>5503</v>
      </c>
      <c r="K2071" s="519" t="s">
        <v>32991</v>
      </c>
      <c r="L2071" s="518" t="s">
        <v>5433</v>
      </c>
    </row>
    <row r="2072" spans="1:12" ht="15.75">
      <c r="A2072" s="518" t="s">
        <v>7119</v>
      </c>
      <c r="B2072" s="518" t="s">
        <v>7120</v>
      </c>
      <c r="C2072" s="518" t="s">
        <v>7274</v>
      </c>
      <c r="D2072" s="518" t="s">
        <v>23288</v>
      </c>
      <c r="E2072" s="519" t="s">
        <v>144</v>
      </c>
      <c r="F2072" s="518" t="s">
        <v>144</v>
      </c>
      <c r="G2072" s="518" t="s">
        <v>23296</v>
      </c>
      <c r="H2072" s="518" t="s">
        <v>7280</v>
      </c>
      <c r="I2072" s="518" t="s">
        <v>5650</v>
      </c>
      <c r="J2072" s="518" t="s">
        <v>5503</v>
      </c>
      <c r="K2072" s="519" t="s">
        <v>32992</v>
      </c>
      <c r="L2072" s="518" t="s">
        <v>5433</v>
      </c>
    </row>
    <row r="2073" spans="1:12" ht="15.75">
      <c r="A2073" s="518" t="s">
        <v>7119</v>
      </c>
      <c r="B2073" s="518" t="s">
        <v>7120</v>
      </c>
      <c r="C2073" s="518" t="s">
        <v>7274</v>
      </c>
      <c r="D2073" s="518" t="s">
        <v>23288</v>
      </c>
      <c r="E2073" s="519" t="s">
        <v>144</v>
      </c>
      <c r="F2073" s="518" t="s">
        <v>144</v>
      </c>
      <c r="G2073" s="518" t="s">
        <v>23297</v>
      </c>
      <c r="H2073" s="518" t="s">
        <v>7281</v>
      </c>
      <c r="I2073" s="518" t="s">
        <v>5650</v>
      </c>
      <c r="J2073" s="518" t="s">
        <v>5503</v>
      </c>
      <c r="K2073" s="519" t="s">
        <v>32993</v>
      </c>
      <c r="L2073" s="518" t="s">
        <v>5433</v>
      </c>
    </row>
    <row r="2074" spans="1:12" ht="15.75">
      <c r="A2074" s="518" t="s">
        <v>7119</v>
      </c>
      <c r="B2074" s="518" t="s">
        <v>7120</v>
      </c>
      <c r="C2074" s="518" t="s">
        <v>7274</v>
      </c>
      <c r="D2074" s="518" t="s">
        <v>23288</v>
      </c>
      <c r="E2074" s="519" t="s">
        <v>144</v>
      </c>
      <c r="F2074" s="518" t="s">
        <v>144</v>
      </c>
      <c r="G2074" s="518" t="s">
        <v>23298</v>
      </c>
      <c r="H2074" s="518" t="s">
        <v>7282</v>
      </c>
      <c r="I2074" s="518" t="s">
        <v>5650</v>
      </c>
      <c r="J2074" s="518" t="s">
        <v>5503</v>
      </c>
      <c r="K2074" s="519" t="s">
        <v>19849</v>
      </c>
      <c r="L2074" s="518" t="s">
        <v>5433</v>
      </c>
    </row>
    <row r="2075" spans="1:12" ht="15.75">
      <c r="A2075" s="518" t="s">
        <v>7119</v>
      </c>
      <c r="B2075" s="518" t="s">
        <v>7120</v>
      </c>
      <c r="C2075" s="518" t="s">
        <v>7274</v>
      </c>
      <c r="D2075" s="518" t="s">
        <v>23288</v>
      </c>
      <c r="E2075" s="519" t="s">
        <v>144</v>
      </c>
      <c r="F2075" s="518" t="s">
        <v>144</v>
      </c>
      <c r="G2075" s="518" t="s">
        <v>23299</v>
      </c>
      <c r="H2075" s="518" t="s">
        <v>7283</v>
      </c>
      <c r="I2075" s="518" t="s">
        <v>5650</v>
      </c>
      <c r="J2075" s="518" t="s">
        <v>5503</v>
      </c>
      <c r="K2075" s="519" t="s">
        <v>32994</v>
      </c>
      <c r="L2075" s="518" t="s">
        <v>5433</v>
      </c>
    </row>
    <row r="2076" spans="1:12" ht="15.75">
      <c r="A2076" s="518" t="s">
        <v>7119</v>
      </c>
      <c r="B2076" s="518" t="s">
        <v>7120</v>
      </c>
      <c r="C2076" s="518" t="s">
        <v>7274</v>
      </c>
      <c r="D2076" s="518" t="s">
        <v>23288</v>
      </c>
      <c r="E2076" s="519" t="s">
        <v>144</v>
      </c>
      <c r="F2076" s="518" t="s">
        <v>144</v>
      </c>
      <c r="G2076" s="518" t="s">
        <v>23300</v>
      </c>
      <c r="H2076" s="518" t="s">
        <v>7284</v>
      </c>
      <c r="I2076" s="518" t="s">
        <v>5650</v>
      </c>
      <c r="J2076" s="518" t="s">
        <v>5503</v>
      </c>
      <c r="K2076" s="519" t="s">
        <v>32995</v>
      </c>
      <c r="L2076" s="518" t="s">
        <v>5433</v>
      </c>
    </row>
    <row r="2077" spans="1:12" ht="15.75">
      <c r="A2077" s="518" t="s">
        <v>7119</v>
      </c>
      <c r="B2077" s="518" t="s">
        <v>7120</v>
      </c>
      <c r="C2077" s="518" t="s">
        <v>7274</v>
      </c>
      <c r="D2077" s="518" t="s">
        <v>23288</v>
      </c>
      <c r="E2077" s="519" t="s">
        <v>144</v>
      </c>
      <c r="F2077" s="518" t="s">
        <v>144</v>
      </c>
      <c r="G2077" s="518" t="s">
        <v>23301</v>
      </c>
      <c r="H2077" s="518" t="s">
        <v>23302</v>
      </c>
      <c r="I2077" s="518" t="s">
        <v>5650</v>
      </c>
      <c r="J2077" s="518" t="s">
        <v>5503</v>
      </c>
      <c r="K2077" s="519" t="s">
        <v>32996</v>
      </c>
      <c r="L2077" s="518" t="s">
        <v>5433</v>
      </c>
    </row>
    <row r="2078" spans="1:12" ht="15.75">
      <c r="A2078" s="518" t="s">
        <v>7119</v>
      </c>
      <c r="B2078" s="518" t="s">
        <v>7120</v>
      </c>
      <c r="C2078" s="518" t="s">
        <v>7274</v>
      </c>
      <c r="D2078" s="518" t="s">
        <v>23288</v>
      </c>
      <c r="E2078" s="519" t="s">
        <v>144</v>
      </c>
      <c r="F2078" s="518" t="s">
        <v>144</v>
      </c>
      <c r="G2078" s="518" t="s">
        <v>23303</v>
      </c>
      <c r="H2078" s="518" t="s">
        <v>23304</v>
      </c>
      <c r="I2078" s="518" t="s">
        <v>5650</v>
      </c>
      <c r="J2078" s="518" t="s">
        <v>5503</v>
      </c>
      <c r="K2078" s="519" t="s">
        <v>32997</v>
      </c>
      <c r="L2078" s="518" t="s">
        <v>5433</v>
      </c>
    </row>
    <row r="2079" spans="1:12" ht="15.75">
      <c r="A2079" s="518" t="s">
        <v>7119</v>
      </c>
      <c r="B2079" s="518" t="s">
        <v>7120</v>
      </c>
      <c r="C2079" s="518" t="s">
        <v>7274</v>
      </c>
      <c r="D2079" s="518" t="s">
        <v>23288</v>
      </c>
      <c r="E2079" s="519" t="s">
        <v>144</v>
      </c>
      <c r="F2079" s="518" t="s">
        <v>144</v>
      </c>
      <c r="G2079" s="518" t="s">
        <v>23305</v>
      </c>
      <c r="H2079" s="518" t="s">
        <v>23306</v>
      </c>
      <c r="I2079" s="518" t="s">
        <v>5650</v>
      </c>
      <c r="J2079" s="518" t="s">
        <v>5503</v>
      </c>
      <c r="K2079" s="519" t="s">
        <v>32998</v>
      </c>
      <c r="L2079" s="518" t="s">
        <v>5433</v>
      </c>
    </row>
    <row r="2080" spans="1:12" ht="15.75">
      <c r="A2080" s="518" t="s">
        <v>7119</v>
      </c>
      <c r="B2080" s="518" t="s">
        <v>7120</v>
      </c>
      <c r="C2080" s="518" t="s">
        <v>7274</v>
      </c>
      <c r="D2080" s="518" t="s">
        <v>23288</v>
      </c>
      <c r="E2080" s="519" t="s">
        <v>144</v>
      </c>
      <c r="F2080" s="518" t="s">
        <v>144</v>
      </c>
      <c r="G2080" s="518" t="s">
        <v>23307</v>
      </c>
      <c r="H2080" s="518" t="s">
        <v>23308</v>
      </c>
      <c r="I2080" s="518" t="s">
        <v>5650</v>
      </c>
      <c r="J2080" s="518" t="s">
        <v>5503</v>
      </c>
      <c r="K2080" s="519" t="s">
        <v>32999</v>
      </c>
      <c r="L2080" s="518" t="s">
        <v>5433</v>
      </c>
    </row>
    <row r="2081" spans="1:12" ht="15.75">
      <c r="A2081" s="518" t="s">
        <v>7119</v>
      </c>
      <c r="B2081" s="518" t="s">
        <v>7120</v>
      </c>
      <c r="C2081" s="518" t="s">
        <v>7274</v>
      </c>
      <c r="D2081" s="518" t="s">
        <v>23288</v>
      </c>
      <c r="E2081" s="519" t="s">
        <v>144</v>
      </c>
      <c r="F2081" s="518" t="s">
        <v>144</v>
      </c>
      <c r="G2081" s="518" t="s">
        <v>23310</v>
      </c>
      <c r="H2081" s="518" t="s">
        <v>23311</v>
      </c>
      <c r="I2081" s="518" t="s">
        <v>5650</v>
      </c>
      <c r="J2081" s="518" t="s">
        <v>5503</v>
      </c>
      <c r="K2081" s="519" t="s">
        <v>33000</v>
      </c>
      <c r="L2081" s="518" t="s">
        <v>5433</v>
      </c>
    </row>
    <row r="2082" spans="1:12" ht="15.75">
      <c r="A2082" s="518" t="s">
        <v>7119</v>
      </c>
      <c r="B2082" s="518" t="s">
        <v>7120</v>
      </c>
      <c r="C2082" s="518" t="s">
        <v>7274</v>
      </c>
      <c r="D2082" s="518" t="s">
        <v>23288</v>
      </c>
      <c r="E2082" s="519" t="s">
        <v>144</v>
      </c>
      <c r="F2082" s="518" t="s">
        <v>144</v>
      </c>
      <c r="G2082" s="518" t="s">
        <v>23312</v>
      </c>
      <c r="H2082" s="518" t="s">
        <v>23313</v>
      </c>
      <c r="I2082" s="518" t="s">
        <v>5650</v>
      </c>
      <c r="J2082" s="518" t="s">
        <v>5503</v>
      </c>
      <c r="K2082" s="519" t="s">
        <v>33001</v>
      </c>
      <c r="L2082" s="518" t="s">
        <v>5433</v>
      </c>
    </row>
    <row r="2083" spans="1:12" ht="15.75">
      <c r="A2083" s="518" t="s">
        <v>7119</v>
      </c>
      <c r="B2083" s="518" t="s">
        <v>7120</v>
      </c>
      <c r="C2083" s="518" t="s">
        <v>7274</v>
      </c>
      <c r="D2083" s="518" t="s">
        <v>23288</v>
      </c>
      <c r="E2083" s="519" t="s">
        <v>144</v>
      </c>
      <c r="F2083" s="518" t="s">
        <v>144</v>
      </c>
      <c r="G2083" s="518" t="s">
        <v>23314</v>
      </c>
      <c r="H2083" s="518" t="s">
        <v>23315</v>
      </c>
      <c r="I2083" s="518" t="s">
        <v>5650</v>
      </c>
      <c r="J2083" s="518" t="s">
        <v>5503</v>
      </c>
      <c r="K2083" s="519" t="s">
        <v>33002</v>
      </c>
      <c r="L2083" s="518" t="s">
        <v>5433</v>
      </c>
    </row>
    <row r="2084" spans="1:12" ht="15.75">
      <c r="A2084" s="518" t="s">
        <v>7119</v>
      </c>
      <c r="B2084" s="518" t="s">
        <v>7120</v>
      </c>
      <c r="C2084" s="518" t="s">
        <v>7274</v>
      </c>
      <c r="D2084" s="518" t="s">
        <v>23288</v>
      </c>
      <c r="E2084" s="519" t="s">
        <v>144</v>
      </c>
      <c r="F2084" s="518" t="s">
        <v>144</v>
      </c>
      <c r="G2084" s="518" t="s">
        <v>23316</v>
      </c>
      <c r="H2084" s="518" t="s">
        <v>23317</v>
      </c>
      <c r="I2084" s="518" t="s">
        <v>5650</v>
      </c>
      <c r="J2084" s="518" t="s">
        <v>5503</v>
      </c>
      <c r="K2084" s="519" t="s">
        <v>33003</v>
      </c>
      <c r="L2084" s="518" t="s">
        <v>5433</v>
      </c>
    </row>
    <row r="2085" spans="1:12" ht="15.75">
      <c r="A2085" s="518" t="s">
        <v>7119</v>
      </c>
      <c r="B2085" s="518" t="s">
        <v>7120</v>
      </c>
      <c r="C2085" s="518" t="s">
        <v>7274</v>
      </c>
      <c r="D2085" s="518" t="s">
        <v>23288</v>
      </c>
      <c r="E2085" s="519" t="s">
        <v>144</v>
      </c>
      <c r="F2085" s="518" t="s">
        <v>144</v>
      </c>
      <c r="G2085" s="518" t="s">
        <v>23318</v>
      </c>
      <c r="H2085" s="518" t="s">
        <v>23319</v>
      </c>
      <c r="I2085" s="518" t="s">
        <v>5650</v>
      </c>
      <c r="J2085" s="518" t="s">
        <v>5503</v>
      </c>
      <c r="K2085" s="519" t="s">
        <v>33004</v>
      </c>
      <c r="L2085" s="518" t="s">
        <v>5433</v>
      </c>
    </row>
    <row r="2086" spans="1:12" ht="15.75">
      <c r="A2086" s="518" t="s">
        <v>7119</v>
      </c>
      <c r="B2086" s="518" t="s">
        <v>7120</v>
      </c>
      <c r="C2086" s="518" t="s">
        <v>7274</v>
      </c>
      <c r="D2086" s="518" t="s">
        <v>23288</v>
      </c>
      <c r="E2086" s="519" t="s">
        <v>144</v>
      </c>
      <c r="F2086" s="518" t="s">
        <v>144</v>
      </c>
      <c r="G2086" s="518" t="s">
        <v>23320</v>
      </c>
      <c r="H2086" s="518" t="s">
        <v>23321</v>
      </c>
      <c r="I2086" s="518" t="s">
        <v>5650</v>
      </c>
      <c r="J2086" s="518" t="s">
        <v>5503</v>
      </c>
      <c r="K2086" s="519" t="s">
        <v>33005</v>
      </c>
      <c r="L2086" s="518" t="s">
        <v>5433</v>
      </c>
    </row>
    <row r="2087" spans="1:12" ht="15.75">
      <c r="A2087" s="518" t="s">
        <v>7119</v>
      </c>
      <c r="B2087" s="518" t="s">
        <v>7120</v>
      </c>
      <c r="C2087" s="518" t="s">
        <v>7274</v>
      </c>
      <c r="D2087" s="518" t="s">
        <v>23288</v>
      </c>
      <c r="E2087" s="519" t="s">
        <v>144</v>
      </c>
      <c r="F2087" s="518" t="s">
        <v>144</v>
      </c>
      <c r="G2087" s="518" t="s">
        <v>23322</v>
      </c>
      <c r="H2087" s="518" t="s">
        <v>23323</v>
      </c>
      <c r="I2087" s="518" t="s">
        <v>5650</v>
      </c>
      <c r="J2087" s="518" t="s">
        <v>5503</v>
      </c>
      <c r="K2087" s="519" t="s">
        <v>33006</v>
      </c>
      <c r="L2087" s="518" t="s">
        <v>5433</v>
      </c>
    </row>
    <row r="2088" spans="1:12" ht="15.75">
      <c r="A2088" s="518" t="s">
        <v>7119</v>
      </c>
      <c r="B2088" s="518" t="s">
        <v>7120</v>
      </c>
      <c r="C2088" s="518" t="s">
        <v>7274</v>
      </c>
      <c r="D2088" s="518" t="s">
        <v>23288</v>
      </c>
      <c r="E2088" s="519" t="s">
        <v>144</v>
      </c>
      <c r="F2088" s="518" t="s">
        <v>144</v>
      </c>
      <c r="G2088" s="518" t="s">
        <v>23324</v>
      </c>
      <c r="H2088" s="518" t="s">
        <v>23325</v>
      </c>
      <c r="I2088" s="518" t="s">
        <v>5650</v>
      </c>
      <c r="J2088" s="518" t="s">
        <v>5503</v>
      </c>
      <c r="K2088" s="519" t="s">
        <v>33007</v>
      </c>
      <c r="L2088" s="518" t="s">
        <v>5433</v>
      </c>
    </row>
    <row r="2089" spans="1:12" ht="15.75">
      <c r="A2089" s="518" t="s">
        <v>7119</v>
      </c>
      <c r="B2089" s="518" t="s">
        <v>7120</v>
      </c>
      <c r="C2089" s="518" t="s">
        <v>7274</v>
      </c>
      <c r="D2089" s="518" t="s">
        <v>23288</v>
      </c>
      <c r="E2089" s="519" t="s">
        <v>144</v>
      </c>
      <c r="F2089" s="518" t="s">
        <v>144</v>
      </c>
      <c r="G2089" s="518" t="s">
        <v>23326</v>
      </c>
      <c r="H2089" s="518" t="s">
        <v>23327</v>
      </c>
      <c r="I2089" s="518" t="s">
        <v>5650</v>
      </c>
      <c r="J2089" s="518" t="s">
        <v>5432</v>
      </c>
      <c r="K2089" s="519" t="s">
        <v>33008</v>
      </c>
      <c r="L2089" s="518" t="s">
        <v>5433</v>
      </c>
    </row>
    <row r="2090" spans="1:12" ht="15.75">
      <c r="A2090" s="518" t="s">
        <v>7119</v>
      </c>
      <c r="B2090" s="518" t="s">
        <v>7120</v>
      </c>
      <c r="C2090" s="518" t="s">
        <v>7274</v>
      </c>
      <c r="D2090" s="518" t="s">
        <v>23288</v>
      </c>
      <c r="E2090" s="519" t="s">
        <v>144</v>
      </c>
      <c r="F2090" s="518" t="s">
        <v>144</v>
      </c>
      <c r="G2090" s="518" t="s">
        <v>23328</v>
      </c>
      <c r="H2090" s="518" t="s">
        <v>23329</v>
      </c>
      <c r="I2090" s="518" t="s">
        <v>5650</v>
      </c>
      <c r="J2090" s="518" t="s">
        <v>5432</v>
      </c>
      <c r="K2090" s="519" t="s">
        <v>33009</v>
      </c>
      <c r="L2090" s="518" t="s">
        <v>5433</v>
      </c>
    </row>
    <row r="2091" spans="1:12" ht="15.75">
      <c r="A2091" s="518" t="s">
        <v>7119</v>
      </c>
      <c r="B2091" s="518" t="s">
        <v>7120</v>
      </c>
      <c r="C2091" s="518" t="s">
        <v>7274</v>
      </c>
      <c r="D2091" s="518" t="s">
        <v>23288</v>
      </c>
      <c r="E2091" s="519" t="s">
        <v>144</v>
      </c>
      <c r="F2091" s="518" t="s">
        <v>144</v>
      </c>
      <c r="G2091" s="518" t="s">
        <v>23330</v>
      </c>
      <c r="H2091" s="518" t="s">
        <v>23331</v>
      </c>
      <c r="I2091" s="518" t="s">
        <v>5650</v>
      </c>
      <c r="J2091" s="518" t="s">
        <v>5432</v>
      </c>
      <c r="K2091" s="519" t="s">
        <v>33010</v>
      </c>
      <c r="L2091" s="518" t="s">
        <v>5433</v>
      </c>
    </row>
    <row r="2092" spans="1:12" ht="15.75">
      <c r="A2092" s="518" t="s">
        <v>7119</v>
      </c>
      <c r="B2092" s="518" t="s">
        <v>7120</v>
      </c>
      <c r="C2092" s="518" t="s">
        <v>7274</v>
      </c>
      <c r="D2092" s="518" t="s">
        <v>23288</v>
      </c>
      <c r="E2092" s="519" t="s">
        <v>144</v>
      </c>
      <c r="F2092" s="518" t="s">
        <v>144</v>
      </c>
      <c r="G2092" s="518" t="s">
        <v>23332</v>
      </c>
      <c r="H2092" s="518" t="s">
        <v>23333</v>
      </c>
      <c r="I2092" s="518" t="s">
        <v>5650</v>
      </c>
      <c r="J2092" s="518" t="s">
        <v>5432</v>
      </c>
      <c r="K2092" s="519" t="s">
        <v>33011</v>
      </c>
      <c r="L2092" s="518" t="s">
        <v>5433</v>
      </c>
    </row>
    <row r="2093" spans="1:12" ht="15.75">
      <c r="A2093" s="518" t="s">
        <v>7119</v>
      </c>
      <c r="B2093" s="518" t="s">
        <v>7120</v>
      </c>
      <c r="C2093" s="518" t="s">
        <v>7274</v>
      </c>
      <c r="D2093" s="518" t="s">
        <v>23288</v>
      </c>
      <c r="E2093" s="519" t="s">
        <v>144</v>
      </c>
      <c r="F2093" s="518" t="s">
        <v>144</v>
      </c>
      <c r="G2093" s="518" t="s">
        <v>23335</v>
      </c>
      <c r="H2093" s="518" t="s">
        <v>23336</v>
      </c>
      <c r="I2093" s="518" t="s">
        <v>5650</v>
      </c>
      <c r="J2093" s="518" t="s">
        <v>5432</v>
      </c>
      <c r="K2093" s="519" t="s">
        <v>33012</v>
      </c>
      <c r="L2093" s="518" t="s">
        <v>5433</v>
      </c>
    </row>
    <row r="2094" spans="1:12" ht="15.75">
      <c r="A2094" s="518" t="s">
        <v>7119</v>
      </c>
      <c r="B2094" s="518" t="s">
        <v>7120</v>
      </c>
      <c r="C2094" s="518" t="s">
        <v>7274</v>
      </c>
      <c r="D2094" s="518" t="s">
        <v>23288</v>
      </c>
      <c r="E2094" s="519" t="s">
        <v>144</v>
      </c>
      <c r="F2094" s="518" t="s">
        <v>144</v>
      </c>
      <c r="G2094" s="518" t="s">
        <v>23337</v>
      </c>
      <c r="H2094" s="518" t="s">
        <v>23338</v>
      </c>
      <c r="I2094" s="518" t="s">
        <v>5650</v>
      </c>
      <c r="J2094" s="518" t="s">
        <v>5432</v>
      </c>
      <c r="K2094" s="519" t="s">
        <v>33013</v>
      </c>
      <c r="L2094" s="518" t="s">
        <v>5433</v>
      </c>
    </row>
    <row r="2095" spans="1:12" ht="15.75">
      <c r="A2095" s="518" t="s">
        <v>7119</v>
      </c>
      <c r="B2095" s="518" t="s">
        <v>7120</v>
      </c>
      <c r="C2095" s="518" t="s">
        <v>7274</v>
      </c>
      <c r="D2095" s="518" t="s">
        <v>23288</v>
      </c>
      <c r="E2095" s="519" t="s">
        <v>144</v>
      </c>
      <c r="F2095" s="518" t="s">
        <v>144</v>
      </c>
      <c r="G2095" s="518" t="s">
        <v>23339</v>
      </c>
      <c r="H2095" s="518" t="s">
        <v>7303</v>
      </c>
      <c r="I2095" s="518" t="s">
        <v>5502</v>
      </c>
      <c r="J2095" s="518" t="s">
        <v>5503</v>
      </c>
      <c r="K2095" s="519" t="s">
        <v>33014</v>
      </c>
      <c r="L2095" s="518" t="s">
        <v>5433</v>
      </c>
    </row>
    <row r="2096" spans="1:12" ht="15.75">
      <c r="A2096" s="518" t="s">
        <v>7119</v>
      </c>
      <c r="B2096" s="518" t="s">
        <v>7120</v>
      </c>
      <c r="C2096" s="518" t="s">
        <v>7274</v>
      </c>
      <c r="D2096" s="518" t="s">
        <v>23288</v>
      </c>
      <c r="E2096" s="519" t="s">
        <v>144</v>
      </c>
      <c r="F2096" s="518" t="s">
        <v>144</v>
      </c>
      <c r="G2096" s="518" t="s">
        <v>23340</v>
      </c>
      <c r="H2096" s="518" t="s">
        <v>7304</v>
      </c>
      <c r="I2096" s="518" t="s">
        <v>5502</v>
      </c>
      <c r="J2096" s="518" t="s">
        <v>5503</v>
      </c>
      <c r="K2096" s="519" t="s">
        <v>33015</v>
      </c>
      <c r="L2096" s="518" t="s">
        <v>5433</v>
      </c>
    </row>
    <row r="2097" spans="1:12" ht="15.75">
      <c r="A2097" s="518" t="s">
        <v>7119</v>
      </c>
      <c r="B2097" s="518" t="s">
        <v>7120</v>
      </c>
      <c r="C2097" s="518" t="s">
        <v>7274</v>
      </c>
      <c r="D2097" s="518" t="s">
        <v>23288</v>
      </c>
      <c r="E2097" s="519" t="s">
        <v>144</v>
      </c>
      <c r="F2097" s="518" t="s">
        <v>144</v>
      </c>
      <c r="G2097" s="518" t="s">
        <v>23341</v>
      </c>
      <c r="H2097" s="518" t="s">
        <v>7305</v>
      </c>
      <c r="I2097" s="518" t="s">
        <v>5502</v>
      </c>
      <c r="J2097" s="518" t="s">
        <v>5503</v>
      </c>
      <c r="K2097" s="519" t="s">
        <v>33016</v>
      </c>
      <c r="L2097" s="518" t="s">
        <v>5433</v>
      </c>
    </row>
    <row r="2098" spans="1:12" ht="15.75">
      <c r="A2098" s="518" t="s">
        <v>7119</v>
      </c>
      <c r="B2098" s="518" t="s">
        <v>7120</v>
      </c>
      <c r="C2098" s="518" t="s">
        <v>7274</v>
      </c>
      <c r="D2098" s="518" t="s">
        <v>23288</v>
      </c>
      <c r="E2098" s="519" t="s">
        <v>144</v>
      </c>
      <c r="F2098" s="518" t="s">
        <v>144</v>
      </c>
      <c r="G2098" s="518" t="s">
        <v>23342</v>
      </c>
      <c r="H2098" s="518" t="s">
        <v>7306</v>
      </c>
      <c r="I2098" s="518" t="s">
        <v>5502</v>
      </c>
      <c r="J2098" s="518" t="s">
        <v>5503</v>
      </c>
      <c r="K2098" s="519" t="s">
        <v>33017</v>
      </c>
      <c r="L2098" s="518" t="s">
        <v>5433</v>
      </c>
    </row>
    <row r="2099" spans="1:12" ht="15.75">
      <c r="A2099" s="518" t="s">
        <v>7119</v>
      </c>
      <c r="B2099" s="518" t="s">
        <v>7120</v>
      </c>
      <c r="C2099" s="518" t="s">
        <v>7274</v>
      </c>
      <c r="D2099" s="518" t="s">
        <v>23288</v>
      </c>
      <c r="E2099" s="519" t="s">
        <v>144</v>
      </c>
      <c r="F2099" s="518" t="s">
        <v>144</v>
      </c>
      <c r="G2099" s="518" t="s">
        <v>23343</v>
      </c>
      <c r="H2099" s="518" t="s">
        <v>7307</v>
      </c>
      <c r="I2099" s="518" t="s">
        <v>5650</v>
      </c>
      <c r="J2099" s="518" t="s">
        <v>5503</v>
      </c>
      <c r="K2099" s="519" t="s">
        <v>15260</v>
      </c>
      <c r="L2099" s="518" t="s">
        <v>5433</v>
      </c>
    </row>
    <row r="2100" spans="1:12" ht="15.75">
      <c r="A2100" s="518" t="s">
        <v>7119</v>
      </c>
      <c r="B2100" s="518" t="s">
        <v>7120</v>
      </c>
      <c r="C2100" s="518" t="s">
        <v>7274</v>
      </c>
      <c r="D2100" s="518" t="s">
        <v>23288</v>
      </c>
      <c r="E2100" s="519" t="s">
        <v>144</v>
      </c>
      <c r="F2100" s="518" t="s">
        <v>144</v>
      </c>
      <c r="G2100" s="518" t="s">
        <v>23344</v>
      </c>
      <c r="H2100" s="518" t="s">
        <v>7308</v>
      </c>
      <c r="I2100" s="518" t="s">
        <v>5650</v>
      </c>
      <c r="J2100" s="518" t="s">
        <v>5503</v>
      </c>
      <c r="K2100" s="519" t="s">
        <v>33018</v>
      </c>
      <c r="L2100" s="518" t="s">
        <v>5433</v>
      </c>
    </row>
    <row r="2101" spans="1:12" ht="15.75">
      <c r="A2101" s="518" t="s">
        <v>7119</v>
      </c>
      <c r="B2101" s="518" t="s">
        <v>7120</v>
      </c>
      <c r="C2101" s="518" t="s">
        <v>7274</v>
      </c>
      <c r="D2101" s="518" t="s">
        <v>23288</v>
      </c>
      <c r="E2101" s="519" t="s">
        <v>144</v>
      </c>
      <c r="F2101" s="518" t="s">
        <v>144</v>
      </c>
      <c r="G2101" s="518" t="s">
        <v>23346</v>
      </c>
      <c r="H2101" s="518" t="s">
        <v>7309</v>
      </c>
      <c r="I2101" s="518" t="s">
        <v>5650</v>
      </c>
      <c r="J2101" s="518" t="s">
        <v>5503</v>
      </c>
      <c r="K2101" s="519" t="s">
        <v>17390</v>
      </c>
      <c r="L2101" s="518" t="s">
        <v>5433</v>
      </c>
    </row>
    <row r="2102" spans="1:12" ht="15.75">
      <c r="A2102" s="518" t="s">
        <v>7119</v>
      </c>
      <c r="B2102" s="518" t="s">
        <v>7120</v>
      </c>
      <c r="C2102" s="518" t="s">
        <v>7310</v>
      </c>
      <c r="D2102" s="518" t="s">
        <v>23347</v>
      </c>
      <c r="E2102" s="519" t="s">
        <v>144</v>
      </c>
      <c r="F2102" s="518" t="s">
        <v>144</v>
      </c>
      <c r="G2102" s="518" t="s">
        <v>23348</v>
      </c>
      <c r="H2102" s="518" t="s">
        <v>7311</v>
      </c>
      <c r="I2102" s="518" t="s">
        <v>5650</v>
      </c>
      <c r="J2102" s="518" t="s">
        <v>5432</v>
      </c>
      <c r="K2102" s="519" t="s">
        <v>33019</v>
      </c>
      <c r="L2102" s="518" t="s">
        <v>5433</v>
      </c>
    </row>
    <row r="2103" spans="1:12" ht="15.75">
      <c r="A2103" s="518" t="s">
        <v>7119</v>
      </c>
      <c r="B2103" s="518" t="s">
        <v>7120</v>
      </c>
      <c r="C2103" s="518" t="s">
        <v>7310</v>
      </c>
      <c r="D2103" s="518" t="s">
        <v>23347</v>
      </c>
      <c r="E2103" s="519" t="s">
        <v>144</v>
      </c>
      <c r="F2103" s="518" t="s">
        <v>144</v>
      </c>
      <c r="G2103" s="518" t="s">
        <v>23349</v>
      </c>
      <c r="H2103" s="518" t="s">
        <v>7312</v>
      </c>
      <c r="I2103" s="518" t="s">
        <v>5650</v>
      </c>
      <c r="J2103" s="518" t="s">
        <v>5432</v>
      </c>
      <c r="K2103" s="519" t="s">
        <v>33020</v>
      </c>
      <c r="L2103" s="518" t="s">
        <v>5433</v>
      </c>
    </row>
    <row r="2104" spans="1:12" ht="15.75">
      <c r="A2104" s="518" t="s">
        <v>7119</v>
      </c>
      <c r="B2104" s="518" t="s">
        <v>7120</v>
      </c>
      <c r="C2104" s="518" t="s">
        <v>7310</v>
      </c>
      <c r="D2104" s="518" t="s">
        <v>23347</v>
      </c>
      <c r="E2104" s="519" t="s">
        <v>144</v>
      </c>
      <c r="F2104" s="518" t="s">
        <v>144</v>
      </c>
      <c r="G2104" s="518" t="s">
        <v>23351</v>
      </c>
      <c r="H2104" s="518" t="s">
        <v>7313</v>
      </c>
      <c r="I2104" s="518" t="s">
        <v>5650</v>
      </c>
      <c r="J2104" s="518" t="s">
        <v>5432</v>
      </c>
      <c r="K2104" s="519" t="s">
        <v>33021</v>
      </c>
      <c r="L2104" s="518" t="s">
        <v>5433</v>
      </c>
    </row>
    <row r="2105" spans="1:12" ht="15.75">
      <c r="A2105" s="518" t="s">
        <v>7119</v>
      </c>
      <c r="B2105" s="518" t="s">
        <v>7120</v>
      </c>
      <c r="C2105" s="518" t="s">
        <v>7310</v>
      </c>
      <c r="D2105" s="518" t="s">
        <v>23347</v>
      </c>
      <c r="E2105" s="519" t="s">
        <v>144</v>
      </c>
      <c r="F2105" s="518" t="s">
        <v>144</v>
      </c>
      <c r="G2105" s="518" t="s">
        <v>23352</v>
      </c>
      <c r="H2105" s="518" t="s">
        <v>7314</v>
      </c>
      <c r="I2105" s="518" t="s">
        <v>5650</v>
      </c>
      <c r="J2105" s="518" t="s">
        <v>5432</v>
      </c>
      <c r="K2105" s="519" t="s">
        <v>33022</v>
      </c>
      <c r="L2105" s="518" t="s">
        <v>5433</v>
      </c>
    </row>
    <row r="2106" spans="1:12" ht="15.75">
      <c r="A2106" s="518" t="s">
        <v>7119</v>
      </c>
      <c r="B2106" s="518" t="s">
        <v>7120</v>
      </c>
      <c r="C2106" s="518" t="s">
        <v>7310</v>
      </c>
      <c r="D2106" s="518" t="s">
        <v>23347</v>
      </c>
      <c r="E2106" s="519" t="s">
        <v>144</v>
      </c>
      <c r="F2106" s="518" t="s">
        <v>144</v>
      </c>
      <c r="G2106" s="518" t="s">
        <v>23353</v>
      </c>
      <c r="H2106" s="518" t="s">
        <v>7315</v>
      </c>
      <c r="I2106" s="518" t="s">
        <v>5650</v>
      </c>
      <c r="J2106" s="518" t="s">
        <v>5503</v>
      </c>
      <c r="K2106" s="519" t="s">
        <v>23354</v>
      </c>
      <c r="L2106" s="518" t="s">
        <v>5433</v>
      </c>
    </row>
    <row r="2107" spans="1:12" ht="15.75">
      <c r="A2107" s="518" t="s">
        <v>7119</v>
      </c>
      <c r="B2107" s="518" t="s">
        <v>7120</v>
      </c>
      <c r="C2107" s="518" t="s">
        <v>7310</v>
      </c>
      <c r="D2107" s="518" t="s">
        <v>23347</v>
      </c>
      <c r="E2107" s="519" t="s">
        <v>144</v>
      </c>
      <c r="F2107" s="518" t="s">
        <v>144</v>
      </c>
      <c r="G2107" s="518" t="s">
        <v>23355</v>
      </c>
      <c r="H2107" s="518" t="s">
        <v>23356</v>
      </c>
      <c r="I2107" s="518" t="s">
        <v>5431</v>
      </c>
      <c r="J2107" s="518" t="s">
        <v>5503</v>
      </c>
      <c r="K2107" s="519" t="s">
        <v>27351</v>
      </c>
      <c r="L2107" s="518" t="s">
        <v>5433</v>
      </c>
    </row>
    <row r="2108" spans="1:12" ht="15.75">
      <c r="A2108" s="518" t="s">
        <v>7119</v>
      </c>
      <c r="B2108" s="518" t="s">
        <v>7120</v>
      </c>
      <c r="C2108" s="518" t="s">
        <v>7310</v>
      </c>
      <c r="D2108" s="518" t="s">
        <v>23347</v>
      </c>
      <c r="E2108" s="519" t="s">
        <v>144</v>
      </c>
      <c r="F2108" s="518" t="s">
        <v>144</v>
      </c>
      <c r="G2108" s="518" t="s">
        <v>23358</v>
      </c>
      <c r="H2108" s="518" t="s">
        <v>23359</v>
      </c>
      <c r="I2108" s="518" t="s">
        <v>5431</v>
      </c>
      <c r="J2108" s="518" t="s">
        <v>5503</v>
      </c>
      <c r="K2108" s="519" t="s">
        <v>25778</v>
      </c>
      <c r="L2108" s="518" t="s">
        <v>5433</v>
      </c>
    </row>
    <row r="2109" spans="1:12" ht="15.75">
      <c r="A2109" s="518" t="s">
        <v>7119</v>
      </c>
      <c r="B2109" s="518" t="s">
        <v>7120</v>
      </c>
      <c r="C2109" s="518" t="s">
        <v>7310</v>
      </c>
      <c r="D2109" s="518" t="s">
        <v>23347</v>
      </c>
      <c r="E2109" s="519" t="s">
        <v>144</v>
      </c>
      <c r="F2109" s="518" t="s">
        <v>144</v>
      </c>
      <c r="G2109" s="518" t="s">
        <v>23361</v>
      </c>
      <c r="H2109" s="518" t="s">
        <v>7316</v>
      </c>
      <c r="I2109" s="518" t="s">
        <v>5650</v>
      </c>
      <c r="J2109" s="518" t="s">
        <v>5432</v>
      </c>
      <c r="K2109" s="519" t="s">
        <v>33023</v>
      </c>
      <c r="L2109" s="518" t="s">
        <v>5433</v>
      </c>
    </row>
    <row r="2110" spans="1:12" ht="15.75">
      <c r="A2110" s="518" t="s">
        <v>7317</v>
      </c>
      <c r="B2110" s="518" t="s">
        <v>7318</v>
      </c>
      <c r="C2110" s="518" t="s">
        <v>7319</v>
      </c>
      <c r="D2110" s="518" t="s">
        <v>23362</v>
      </c>
      <c r="E2110" s="519" t="s">
        <v>144</v>
      </c>
      <c r="F2110" s="518" t="s">
        <v>144</v>
      </c>
      <c r="G2110" s="518" t="s">
        <v>23363</v>
      </c>
      <c r="H2110" s="518" t="s">
        <v>7320</v>
      </c>
      <c r="I2110" s="518" t="s">
        <v>6762</v>
      </c>
      <c r="J2110" s="518" t="s">
        <v>5432</v>
      </c>
      <c r="K2110" s="519" t="s">
        <v>33024</v>
      </c>
      <c r="L2110" s="518" t="s">
        <v>5433</v>
      </c>
    </row>
    <row r="2111" spans="1:12" ht="15.75">
      <c r="A2111" s="518" t="s">
        <v>7317</v>
      </c>
      <c r="B2111" s="518" t="s">
        <v>7318</v>
      </c>
      <c r="C2111" s="518" t="s">
        <v>7319</v>
      </c>
      <c r="D2111" s="518" t="s">
        <v>23362</v>
      </c>
      <c r="E2111" s="519" t="s">
        <v>144</v>
      </c>
      <c r="F2111" s="518" t="s">
        <v>144</v>
      </c>
      <c r="G2111" s="518" t="s">
        <v>23364</v>
      </c>
      <c r="H2111" s="518" t="s">
        <v>7321</v>
      </c>
      <c r="I2111" s="518" t="s">
        <v>6762</v>
      </c>
      <c r="J2111" s="518" t="s">
        <v>5432</v>
      </c>
      <c r="K2111" s="519" t="s">
        <v>33025</v>
      </c>
      <c r="L2111" s="518" t="s">
        <v>5433</v>
      </c>
    </row>
    <row r="2112" spans="1:12" ht="15.75">
      <c r="A2112" s="518" t="s">
        <v>7317</v>
      </c>
      <c r="B2112" s="518" t="s">
        <v>7318</v>
      </c>
      <c r="C2112" s="518" t="s">
        <v>7319</v>
      </c>
      <c r="D2112" s="518" t="s">
        <v>23362</v>
      </c>
      <c r="E2112" s="519" t="s">
        <v>144</v>
      </c>
      <c r="F2112" s="518" t="s">
        <v>144</v>
      </c>
      <c r="G2112" s="518" t="s">
        <v>23365</v>
      </c>
      <c r="H2112" s="518" t="s">
        <v>7322</v>
      </c>
      <c r="I2112" s="518" t="s">
        <v>6762</v>
      </c>
      <c r="J2112" s="518" t="s">
        <v>5432</v>
      </c>
      <c r="K2112" s="519" t="s">
        <v>33026</v>
      </c>
      <c r="L2112" s="518" t="s">
        <v>5433</v>
      </c>
    </row>
    <row r="2113" spans="1:12" ht="15.75">
      <c r="A2113" s="518" t="s">
        <v>7317</v>
      </c>
      <c r="B2113" s="518" t="s">
        <v>7318</v>
      </c>
      <c r="C2113" s="518" t="s">
        <v>7319</v>
      </c>
      <c r="D2113" s="518" t="s">
        <v>23362</v>
      </c>
      <c r="E2113" s="519" t="s">
        <v>144</v>
      </c>
      <c r="F2113" s="518" t="s">
        <v>144</v>
      </c>
      <c r="G2113" s="518" t="s">
        <v>23366</v>
      </c>
      <c r="H2113" s="518" t="s">
        <v>7323</v>
      </c>
      <c r="I2113" s="518" t="s">
        <v>6762</v>
      </c>
      <c r="J2113" s="518" t="s">
        <v>5432</v>
      </c>
      <c r="K2113" s="519" t="s">
        <v>33027</v>
      </c>
      <c r="L2113" s="518" t="s">
        <v>5433</v>
      </c>
    </row>
    <row r="2114" spans="1:12" ht="15.75">
      <c r="A2114" s="518" t="s">
        <v>7317</v>
      </c>
      <c r="B2114" s="518" t="s">
        <v>7318</v>
      </c>
      <c r="C2114" s="518" t="s">
        <v>7319</v>
      </c>
      <c r="D2114" s="518" t="s">
        <v>23362</v>
      </c>
      <c r="E2114" s="519" t="s">
        <v>144</v>
      </c>
      <c r="F2114" s="518" t="s">
        <v>144</v>
      </c>
      <c r="G2114" s="518" t="s">
        <v>23367</v>
      </c>
      <c r="H2114" s="518" t="s">
        <v>7324</v>
      </c>
      <c r="I2114" s="518" t="s">
        <v>6762</v>
      </c>
      <c r="J2114" s="518" t="s">
        <v>5432</v>
      </c>
      <c r="K2114" s="519" t="s">
        <v>33028</v>
      </c>
      <c r="L2114" s="518" t="s">
        <v>5433</v>
      </c>
    </row>
    <row r="2115" spans="1:12" ht="15.75">
      <c r="A2115" s="518" t="s">
        <v>7317</v>
      </c>
      <c r="B2115" s="518" t="s">
        <v>7318</v>
      </c>
      <c r="C2115" s="518" t="s">
        <v>7319</v>
      </c>
      <c r="D2115" s="518" t="s">
        <v>23362</v>
      </c>
      <c r="E2115" s="519" t="s">
        <v>144</v>
      </c>
      <c r="F2115" s="518" t="s">
        <v>144</v>
      </c>
      <c r="G2115" s="518" t="s">
        <v>23368</v>
      </c>
      <c r="H2115" s="518" t="s">
        <v>7325</v>
      </c>
      <c r="I2115" s="518" t="s">
        <v>6762</v>
      </c>
      <c r="J2115" s="518" t="s">
        <v>5432</v>
      </c>
      <c r="K2115" s="519" t="s">
        <v>33029</v>
      </c>
      <c r="L2115" s="518" t="s">
        <v>5433</v>
      </c>
    </row>
    <row r="2116" spans="1:12" ht="15.75">
      <c r="A2116" s="518" t="s">
        <v>7317</v>
      </c>
      <c r="B2116" s="518" t="s">
        <v>7318</v>
      </c>
      <c r="C2116" s="518" t="s">
        <v>7319</v>
      </c>
      <c r="D2116" s="518" t="s">
        <v>23362</v>
      </c>
      <c r="E2116" s="519" t="s">
        <v>144</v>
      </c>
      <c r="F2116" s="518" t="s">
        <v>144</v>
      </c>
      <c r="G2116" s="518" t="s">
        <v>23369</v>
      </c>
      <c r="H2116" s="518" t="s">
        <v>7326</v>
      </c>
      <c r="I2116" s="518" t="s">
        <v>6762</v>
      </c>
      <c r="J2116" s="518" t="s">
        <v>5432</v>
      </c>
      <c r="K2116" s="519" t="s">
        <v>33030</v>
      </c>
      <c r="L2116" s="518" t="s">
        <v>5433</v>
      </c>
    </row>
    <row r="2117" spans="1:12" ht="15.75">
      <c r="A2117" s="518" t="s">
        <v>7317</v>
      </c>
      <c r="B2117" s="518" t="s">
        <v>7318</v>
      </c>
      <c r="C2117" s="518" t="s">
        <v>7319</v>
      </c>
      <c r="D2117" s="518" t="s">
        <v>23362</v>
      </c>
      <c r="E2117" s="519" t="s">
        <v>144</v>
      </c>
      <c r="F2117" s="518" t="s">
        <v>144</v>
      </c>
      <c r="G2117" s="518" t="s">
        <v>23370</v>
      </c>
      <c r="H2117" s="518" t="s">
        <v>7327</v>
      </c>
      <c r="I2117" s="518" t="s">
        <v>6762</v>
      </c>
      <c r="J2117" s="518" t="s">
        <v>5432</v>
      </c>
      <c r="K2117" s="519" t="s">
        <v>33031</v>
      </c>
      <c r="L2117" s="518" t="s">
        <v>5433</v>
      </c>
    </row>
    <row r="2118" spans="1:12" ht="15.75">
      <c r="A2118" s="518" t="s">
        <v>7317</v>
      </c>
      <c r="B2118" s="518" t="s">
        <v>7318</v>
      </c>
      <c r="C2118" s="518" t="s">
        <v>7319</v>
      </c>
      <c r="D2118" s="518" t="s">
        <v>23362</v>
      </c>
      <c r="E2118" s="519" t="s">
        <v>144</v>
      </c>
      <c r="F2118" s="518" t="s">
        <v>144</v>
      </c>
      <c r="G2118" s="518" t="s">
        <v>23371</v>
      </c>
      <c r="H2118" s="518" t="s">
        <v>7328</v>
      </c>
      <c r="I2118" s="518" t="s">
        <v>6762</v>
      </c>
      <c r="J2118" s="518" t="s">
        <v>5432</v>
      </c>
      <c r="K2118" s="519" t="s">
        <v>33032</v>
      </c>
      <c r="L2118" s="518" t="s">
        <v>5433</v>
      </c>
    </row>
    <row r="2119" spans="1:12" ht="15.75">
      <c r="A2119" s="518" t="s">
        <v>7317</v>
      </c>
      <c r="B2119" s="518" t="s">
        <v>7318</v>
      </c>
      <c r="C2119" s="518" t="s">
        <v>7319</v>
      </c>
      <c r="D2119" s="518" t="s">
        <v>23362</v>
      </c>
      <c r="E2119" s="519" t="s">
        <v>144</v>
      </c>
      <c r="F2119" s="518" t="s">
        <v>144</v>
      </c>
      <c r="G2119" s="518" t="s">
        <v>23372</v>
      </c>
      <c r="H2119" s="518" t="s">
        <v>7329</v>
      </c>
      <c r="I2119" s="518" t="s">
        <v>6762</v>
      </c>
      <c r="J2119" s="518" t="s">
        <v>5432</v>
      </c>
      <c r="K2119" s="519" t="s">
        <v>33033</v>
      </c>
      <c r="L2119" s="518" t="s">
        <v>5433</v>
      </c>
    </row>
    <row r="2120" spans="1:12" ht="15.75">
      <c r="A2120" s="518" t="s">
        <v>7317</v>
      </c>
      <c r="B2120" s="518" t="s">
        <v>7318</v>
      </c>
      <c r="C2120" s="518" t="s">
        <v>7319</v>
      </c>
      <c r="D2120" s="518" t="s">
        <v>23362</v>
      </c>
      <c r="E2120" s="519" t="s">
        <v>144</v>
      </c>
      <c r="F2120" s="518" t="s">
        <v>144</v>
      </c>
      <c r="G2120" s="518" t="s">
        <v>23373</v>
      </c>
      <c r="H2120" s="518" t="s">
        <v>7330</v>
      </c>
      <c r="I2120" s="518" t="s">
        <v>6762</v>
      </c>
      <c r="J2120" s="518" t="s">
        <v>5432</v>
      </c>
      <c r="K2120" s="519" t="s">
        <v>33034</v>
      </c>
      <c r="L2120" s="518" t="s">
        <v>5433</v>
      </c>
    </row>
    <row r="2121" spans="1:12" ht="15.75">
      <c r="A2121" s="518" t="s">
        <v>7317</v>
      </c>
      <c r="B2121" s="518" t="s">
        <v>7318</v>
      </c>
      <c r="C2121" s="518" t="s">
        <v>7319</v>
      </c>
      <c r="D2121" s="518" t="s">
        <v>23362</v>
      </c>
      <c r="E2121" s="519" t="s">
        <v>144</v>
      </c>
      <c r="F2121" s="518" t="s">
        <v>144</v>
      </c>
      <c r="G2121" s="518" t="s">
        <v>23374</v>
      </c>
      <c r="H2121" s="518" t="s">
        <v>7331</v>
      </c>
      <c r="I2121" s="518" t="s">
        <v>6762</v>
      </c>
      <c r="J2121" s="518" t="s">
        <v>5432</v>
      </c>
      <c r="K2121" s="519" t="s">
        <v>33035</v>
      </c>
      <c r="L2121" s="518" t="s">
        <v>5433</v>
      </c>
    </row>
    <row r="2122" spans="1:12" ht="15.75">
      <c r="A2122" s="518" t="s">
        <v>7317</v>
      </c>
      <c r="B2122" s="518" t="s">
        <v>7318</v>
      </c>
      <c r="C2122" s="518" t="s">
        <v>7319</v>
      </c>
      <c r="D2122" s="518" t="s">
        <v>23362</v>
      </c>
      <c r="E2122" s="519" t="s">
        <v>144</v>
      </c>
      <c r="F2122" s="518" t="s">
        <v>144</v>
      </c>
      <c r="G2122" s="518" t="s">
        <v>23375</v>
      </c>
      <c r="H2122" s="518" t="s">
        <v>7332</v>
      </c>
      <c r="I2122" s="518" t="s">
        <v>6762</v>
      </c>
      <c r="J2122" s="518" t="s">
        <v>5432</v>
      </c>
      <c r="K2122" s="519" t="s">
        <v>33036</v>
      </c>
      <c r="L2122" s="518" t="s">
        <v>5433</v>
      </c>
    </row>
    <row r="2123" spans="1:12" ht="15.75">
      <c r="A2123" s="518" t="s">
        <v>7317</v>
      </c>
      <c r="B2123" s="518" t="s">
        <v>7318</v>
      </c>
      <c r="C2123" s="518" t="s">
        <v>7319</v>
      </c>
      <c r="D2123" s="518" t="s">
        <v>23362</v>
      </c>
      <c r="E2123" s="519" t="s">
        <v>144</v>
      </c>
      <c r="F2123" s="518" t="s">
        <v>144</v>
      </c>
      <c r="G2123" s="518" t="s">
        <v>23376</v>
      </c>
      <c r="H2123" s="518" t="s">
        <v>7333</v>
      </c>
      <c r="I2123" s="518" t="s">
        <v>6762</v>
      </c>
      <c r="J2123" s="518" t="s">
        <v>5432</v>
      </c>
      <c r="K2123" s="519" t="s">
        <v>33037</v>
      </c>
      <c r="L2123" s="518" t="s">
        <v>5433</v>
      </c>
    </row>
    <row r="2124" spans="1:12" ht="15.75">
      <c r="A2124" s="518" t="s">
        <v>7317</v>
      </c>
      <c r="B2124" s="518" t="s">
        <v>7318</v>
      </c>
      <c r="C2124" s="518" t="s">
        <v>7319</v>
      </c>
      <c r="D2124" s="518" t="s">
        <v>23362</v>
      </c>
      <c r="E2124" s="519" t="s">
        <v>144</v>
      </c>
      <c r="F2124" s="518" t="s">
        <v>144</v>
      </c>
      <c r="G2124" s="518" t="s">
        <v>23377</v>
      </c>
      <c r="H2124" s="518" t="s">
        <v>7334</v>
      </c>
      <c r="I2124" s="518" t="s">
        <v>6762</v>
      </c>
      <c r="J2124" s="518" t="s">
        <v>5432</v>
      </c>
      <c r="K2124" s="519" t="s">
        <v>33038</v>
      </c>
      <c r="L2124" s="518" t="s">
        <v>5433</v>
      </c>
    </row>
    <row r="2125" spans="1:12" ht="15.75">
      <c r="A2125" s="518" t="s">
        <v>7317</v>
      </c>
      <c r="B2125" s="518" t="s">
        <v>7318</v>
      </c>
      <c r="C2125" s="518" t="s">
        <v>7319</v>
      </c>
      <c r="D2125" s="518" t="s">
        <v>23362</v>
      </c>
      <c r="E2125" s="519" t="s">
        <v>144</v>
      </c>
      <c r="F2125" s="518" t="s">
        <v>144</v>
      </c>
      <c r="G2125" s="518" t="s">
        <v>23378</v>
      </c>
      <c r="H2125" s="518" t="s">
        <v>7335</v>
      </c>
      <c r="I2125" s="518" t="s">
        <v>6762</v>
      </c>
      <c r="J2125" s="518" t="s">
        <v>5432</v>
      </c>
      <c r="K2125" s="519" t="s">
        <v>33039</v>
      </c>
      <c r="L2125" s="518" t="s">
        <v>5433</v>
      </c>
    </row>
    <row r="2126" spans="1:12" ht="15.75">
      <c r="A2126" s="518" t="s">
        <v>7317</v>
      </c>
      <c r="B2126" s="518" t="s">
        <v>7318</v>
      </c>
      <c r="C2126" s="518" t="s">
        <v>7319</v>
      </c>
      <c r="D2126" s="518" t="s">
        <v>23362</v>
      </c>
      <c r="E2126" s="519" t="s">
        <v>144</v>
      </c>
      <c r="F2126" s="518" t="s">
        <v>144</v>
      </c>
      <c r="G2126" s="518" t="s">
        <v>23379</v>
      </c>
      <c r="H2126" s="518" t="s">
        <v>7336</v>
      </c>
      <c r="I2126" s="518" t="s">
        <v>6762</v>
      </c>
      <c r="J2126" s="518" t="s">
        <v>5432</v>
      </c>
      <c r="K2126" s="519" t="s">
        <v>33040</v>
      </c>
      <c r="L2126" s="518" t="s">
        <v>5433</v>
      </c>
    </row>
    <row r="2127" spans="1:12" ht="15.75">
      <c r="A2127" s="518" t="s">
        <v>7317</v>
      </c>
      <c r="B2127" s="518" t="s">
        <v>7318</v>
      </c>
      <c r="C2127" s="518" t="s">
        <v>7319</v>
      </c>
      <c r="D2127" s="518" t="s">
        <v>23362</v>
      </c>
      <c r="E2127" s="519" t="s">
        <v>144</v>
      </c>
      <c r="F2127" s="518" t="s">
        <v>144</v>
      </c>
      <c r="G2127" s="518" t="s">
        <v>23380</v>
      </c>
      <c r="H2127" s="518" t="s">
        <v>7337</v>
      </c>
      <c r="I2127" s="518" t="s">
        <v>6762</v>
      </c>
      <c r="J2127" s="518" t="s">
        <v>5432</v>
      </c>
      <c r="K2127" s="519" t="s">
        <v>33041</v>
      </c>
      <c r="L2127" s="518" t="s">
        <v>5433</v>
      </c>
    </row>
    <row r="2128" spans="1:12" ht="15.75">
      <c r="A2128" s="518" t="s">
        <v>7317</v>
      </c>
      <c r="B2128" s="518" t="s">
        <v>7318</v>
      </c>
      <c r="C2128" s="518" t="s">
        <v>7338</v>
      </c>
      <c r="D2128" s="518" t="s">
        <v>23381</v>
      </c>
      <c r="E2128" s="519" t="s">
        <v>144</v>
      </c>
      <c r="F2128" s="518" t="s">
        <v>144</v>
      </c>
      <c r="G2128" s="518" t="s">
        <v>23382</v>
      </c>
      <c r="H2128" s="518" t="s">
        <v>12520</v>
      </c>
      <c r="I2128" s="518" t="s">
        <v>5502</v>
      </c>
      <c r="J2128" s="518" t="s">
        <v>5503</v>
      </c>
      <c r="K2128" s="519" t="s">
        <v>25762</v>
      </c>
      <c r="L2128" s="518" t="s">
        <v>5433</v>
      </c>
    </row>
    <row r="2129" spans="1:12" ht="15.75">
      <c r="A2129" s="518" t="s">
        <v>7317</v>
      </c>
      <c r="B2129" s="518" t="s">
        <v>7318</v>
      </c>
      <c r="C2129" s="518" t="s">
        <v>7338</v>
      </c>
      <c r="D2129" s="518" t="s">
        <v>23381</v>
      </c>
      <c r="E2129" s="519" t="s">
        <v>144</v>
      </c>
      <c r="F2129" s="518" t="s">
        <v>144</v>
      </c>
      <c r="G2129" s="518" t="s">
        <v>23384</v>
      </c>
      <c r="H2129" s="518" t="s">
        <v>12521</v>
      </c>
      <c r="I2129" s="518" t="s">
        <v>5502</v>
      </c>
      <c r="J2129" s="518" t="s">
        <v>5503</v>
      </c>
      <c r="K2129" s="519" t="s">
        <v>14971</v>
      </c>
      <c r="L2129" s="518" t="s">
        <v>5433</v>
      </c>
    </row>
    <row r="2130" spans="1:12" ht="15.75">
      <c r="A2130" s="518" t="s">
        <v>7317</v>
      </c>
      <c r="B2130" s="518" t="s">
        <v>7318</v>
      </c>
      <c r="C2130" s="518" t="s">
        <v>7338</v>
      </c>
      <c r="D2130" s="518" t="s">
        <v>23381</v>
      </c>
      <c r="E2130" s="519" t="s">
        <v>144</v>
      </c>
      <c r="F2130" s="518" t="s">
        <v>144</v>
      </c>
      <c r="G2130" s="518" t="s">
        <v>23385</v>
      </c>
      <c r="H2130" s="518" t="s">
        <v>12522</v>
      </c>
      <c r="I2130" s="518" t="s">
        <v>5502</v>
      </c>
      <c r="J2130" s="518" t="s">
        <v>5503</v>
      </c>
      <c r="K2130" s="519" t="s">
        <v>20452</v>
      </c>
      <c r="L2130" s="518" t="s">
        <v>5433</v>
      </c>
    </row>
    <row r="2131" spans="1:12" ht="15.75">
      <c r="A2131" s="518" t="s">
        <v>7317</v>
      </c>
      <c r="B2131" s="518" t="s">
        <v>7318</v>
      </c>
      <c r="C2131" s="518" t="s">
        <v>7338</v>
      </c>
      <c r="D2131" s="518" t="s">
        <v>23381</v>
      </c>
      <c r="E2131" s="519" t="s">
        <v>144</v>
      </c>
      <c r="F2131" s="518" t="s">
        <v>144</v>
      </c>
      <c r="G2131" s="518" t="s">
        <v>23386</v>
      </c>
      <c r="H2131" s="518" t="s">
        <v>12523</v>
      </c>
      <c r="I2131" s="518" t="s">
        <v>5502</v>
      </c>
      <c r="J2131" s="518" t="s">
        <v>5503</v>
      </c>
      <c r="K2131" s="519" t="s">
        <v>33042</v>
      </c>
      <c r="L2131" s="518" t="s">
        <v>5433</v>
      </c>
    </row>
    <row r="2132" spans="1:12" ht="15.75">
      <c r="A2132" s="518" t="s">
        <v>7317</v>
      </c>
      <c r="B2132" s="518" t="s">
        <v>7318</v>
      </c>
      <c r="C2132" s="518" t="s">
        <v>7338</v>
      </c>
      <c r="D2132" s="518" t="s">
        <v>23381</v>
      </c>
      <c r="E2132" s="519" t="s">
        <v>144</v>
      </c>
      <c r="F2132" s="518" t="s">
        <v>144</v>
      </c>
      <c r="G2132" s="518" t="s">
        <v>23387</v>
      </c>
      <c r="H2132" s="518" t="s">
        <v>12524</v>
      </c>
      <c r="I2132" s="518" t="s">
        <v>5502</v>
      </c>
      <c r="J2132" s="518" t="s">
        <v>5503</v>
      </c>
      <c r="K2132" s="519" t="s">
        <v>33043</v>
      </c>
      <c r="L2132" s="518" t="s">
        <v>5433</v>
      </c>
    </row>
    <row r="2133" spans="1:12" ht="15.75">
      <c r="A2133" s="518" t="s">
        <v>7317</v>
      </c>
      <c r="B2133" s="518" t="s">
        <v>7318</v>
      </c>
      <c r="C2133" s="518" t="s">
        <v>7338</v>
      </c>
      <c r="D2133" s="518" t="s">
        <v>23381</v>
      </c>
      <c r="E2133" s="519" t="s">
        <v>144</v>
      </c>
      <c r="F2133" s="518" t="s">
        <v>144</v>
      </c>
      <c r="G2133" s="518" t="s">
        <v>23388</v>
      </c>
      <c r="H2133" s="518" t="s">
        <v>12525</v>
      </c>
      <c r="I2133" s="518" t="s">
        <v>5502</v>
      </c>
      <c r="J2133" s="518" t="s">
        <v>5432</v>
      </c>
      <c r="K2133" s="519" t="s">
        <v>25823</v>
      </c>
      <c r="L2133" s="518" t="s">
        <v>5433</v>
      </c>
    </row>
    <row r="2134" spans="1:12" ht="15.75">
      <c r="A2134" s="518" t="s">
        <v>7317</v>
      </c>
      <c r="B2134" s="518" t="s">
        <v>7318</v>
      </c>
      <c r="C2134" s="518" t="s">
        <v>7338</v>
      </c>
      <c r="D2134" s="518" t="s">
        <v>23381</v>
      </c>
      <c r="E2134" s="519" t="s">
        <v>144</v>
      </c>
      <c r="F2134" s="518" t="s">
        <v>144</v>
      </c>
      <c r="G2134" s="518" t="s">
        <v>23389</v>
      </c>
      <c r="H2134" s="518" t="s">
        <v>12526</v>
      </c>
      <c r="I2134" s="518" t="s">
        <v>5502</v>
      </c>
      <c r="J2134" s="518" t="s">
        <v>5432</v>
      </c>
      <c r="K2134" s="519" t="s">
        <v>14250</v>
      </c>
      <c r="L2134" s="518" t="s">
        <v>5433</v>
      </c>
    </row>
    <row r="2135" spans="1:12" ht="15.75">
      <c r="A2135" s="518" t="s">
        <v>7317</v>
      </c>
      <c r="B2135" s="518" t="s">
        <v>7318</v>
      </c>
      <c r="C2135" s="518" t="s">
        <v>7338</v>
      </c>
      <c r="D2135" s="518" t="s">
        <v>23381</v>
      </c>
      <c r="E2135" s="519" t="s">
        <v>144</v>
      </c>
      <c r="F2135" s="518" t="s">
        <v>144</v>
      </c>
      <c r="G2135" s="518" t="s">
        <v>23390</v>
      </c>
      <c r="H2135" s="518" t="s">
        <v>12527</v>
      </c>
      <c r="I2135" s="518" t="s">
        <v>5502</v>
      </c>
      <c r="J2135" s="518" t="s">
        <v>5432</v>
      </c>
      <c r="K2135" s="519" t="s">
        <v>17576</v>
      </c>
      <c r="L2135" s="518" t="s">
        <v>5433</v>
      </c>
    </row>
    <row r="2136" spans="1:12" ht="15.75">
      <c r="A2136" s="518" t="s">
        <v>7317</v>
      </c>
      <c r="B2136" s="518" t="s">
        <v>7318</v>
      </c>
      <c r="C2136" s="518" t="s">
        <v>7338</v>
      </c>
      <c r="D2136" s="518" t="s">
        <v>23381</v>
      </c>
      <c r="E2136" s="519" t="s">
        <v>144</v>
      </c>
      <c r="F2136" s="518" t="s">
        <v>144</v>
      </c>
      <c r="G2136" s="518" t="s">
        <v>23392</v>
      </c>
      <c r="H2136" s="518" t="s">
        <v>7347</v>
      </c>
      <c r="I2136" s="518" t="s">
        <v>5431</v>
      </c>
      <c r="J2136" s="518" t="s">
        <v>5432</v>
      </c>
      <c r="K2136" s="519" t="s">
        <v>33044</v>
      </c>
      <c r="L2136" s="518" t="s">
        <v>5433</v>
      </c>
    </row>
    <row r="2137" spans="1:12" ht="15.75">
      <c r="A2137" s="518" t="s">
        <v>7317</v>
      </c>
      <c r="B2137" s="518" t="s">
        <v>7318</v>
      </c>
      <c r="C2137" s="518" t="s">
        <v>7338</v>
      </c>
      <c r="D2137" s="518" t="s">
        <v>23381</v>
      </c>
      <c r="E2137" s="519" t="s">
        <v>144</v>
      </c>
      <c r="F2137" s="518" t="s">
        <v>144</v>
      </c>
      <c r="G2137" s="518" t="s">
        <v>23393</v>
      </c>
      <c r="H2137" s="518" t="s">
        <v>7348</v>
      </c>
      <c r="I2137" s="518" t="s">
        <v>5431</v>
      </c>
      <c r="J2137" s="518" t="s">
        <v>5432</v>
      </c>
      <c r="K2137" s="519" t="s">
        <v>33045</v>
      </c>
      <c r="L2137" s="518" t="s">
        <v>5433</v>
      </c>
    </row>
    <row r="2138" spans="1:12" ht="15.75">
      <c r="A2138" s="518" t="s">
        <v>7317</v>
      </c>
      <c r="B2138" s="518" t="s">
        <v>7318</v>
      </c>
      <c r="C2138" s="518" t="s">
        <v>7338</v>
      </c>
      <c r="D2138" s="518" t="s">
        <v>23381</v>
      </c>
      <c r="E2138" s="519" t="s">
        <v>144</v>
      </c>
      <c r="F2138" s="518" t="s">
        <v>144</v>
      </c>
      <c r="G2138" s="518" t="s">
        <v>23394</v>
      </c>
      <c r="H2138" s="518" t="s">
        <v>7349</v>
      </c>
      <c r="I2138" s="518" t="s">
        <v>5431</v>
      </c>
      <c r="J2138" s="518" t="s">
        <v>5432</v>
      </c>
      <c r="K2138" s="519" t="s">
        <v>33046</v>
      </c>
      <c r="L2138" s="518" t="s">
        <v>5433</v>
      </c>
    </row>
    <row r="2139" spans="1:12" ht="15.75">
      <c r="A2139" s="518" t="s">
        <v>7317</v>
      </c>
      <c r="B2139" s="518" t="s">
        <v>7318</v>
      </c>
      <c r="C2139" s="518" t="s">
        <v>7338</v>
      </c>
      <c r="D2139" s="518" t="s">
        <v>23381</v>
      </c>
      <c r="E2139" s="519" t="s">
        <v>144</v>
      </c>
      <c r="F2139" s="518" t="s">
        <v>144</v>
      </c>
      <c r="G2139" s="518" t="s">
        <v>23395</v>
      </c>
      <c r="H2139" s="518" t="s">
        <v>7350</v>
      </c>
      <c r="I2139" s="518" t="s">
        <v>5431</v>
      </c>
      <c r="J2139" s="518" t="s">
        <v>5432</v>
      </c>
      <c r="K2139" s="519" t="s">
        <v>33047</v>
      </c>
      <c r="L2139" s="518" t="s">
        <v>5433</v>
      </c>
    </row>
    <row r="2140" spans="1:12" ht="15.75">
      <c r="A2140" s="518" t="s">
        <v>7317</v>
      </c>
      <c r="B2140" s="518" t="s">
        <v>7318</v>
      </c>
      <c r="C2140" s="518" t="s">
        <v>7338</v>
      </c>
      <c r="D2140" s="518" t="s">
        <v>23381</v>
      </c>
      <c r="E2140" s="519" t="s">
        <v>144</v>
      </c>
      <c r="F2140" s="518" t="s">
        <v>144</v>
      </c>
      <c r="G2140" s="518" t="s">
        <v>23396</v>
      </c>
      <c r="H2140" s="518" t="s">
        <v>7351</v>
      </c>
      <c r="I2140" s="518" t="s">
        <v>5431</v>
      </c>
      <c r="J2140" s="518" t="s">
        <v>5432</v>
      </c>
      <c r="K2140" s="519" t="s">
        <v>33048</v>
      </c>
      <c r="L2140" s="518" t="s">
        <v>5433</v>
      </c>
    </row>
    <row r="2141" spans="1:12" ht="15.75">
      <c r="A2141" s="518" t="s">
        <v>7317</v>
      </c>
      <c r="B2141" s="518" t="s">
        <v>7318</v>
      </c>
      <c r="C2141" s="518" t="s">
        <v>7338</v>
      </c>
      <c r="D2141" s="518" t="s">
        <v>23381</v>
      </c>
      <c r="E2141" s="519" t="s">
        <v>144</v>
      </c>
      <c r="F2141" s="518" t="s">
        <v>144</v>
      </c>
      <c r="G2141" s="518" t="s">
        <v>23398</v>
      </c>
      <c r="H2141" s="518" t="s">
        <v>7352</v>
      </c>
      <c r="I2141" s="518" t="s">
        <v>5431</v>
      </c>
      <c r="J2141" s="518" t="s">
        <v>5432</v>
      </c>
      <c r="K2141" s="519" t="s">
        <v>33049</v>
      </c>
      <c r="L2141" s="518" t="s">
        <v>5433</v>
      </c>
    </row>
    <row r="2142" spans="1:12" ht="15.75">
      <c r="A2142" s="518" t="s">
        <v>7317</v>
      </c>
      <c r="B2142" s="518" t="s">
        <v>7318</v>
      </c>
      <c r="C2142" s="518" t="s">
        <v>7338</v>
      </c>
      <c r="D2142" s="518" t="s">
        <v>23381</v>
      </c>
      <c r="E2142" s="519" t="s">
        <v>144</v>
      </c>
      <c r="F2142" s="518" t="s">
        <v>144</v>
      </c>
      <c r="G2142" s="518" t="s">
        <v>23399</v>
      </c>
      <c r="H2142" s="518" t="s">
        <v>7353</v>
      </c>
      <c r="I2142" s="518" t="s">
        <v>5431</v>
      </c>
      <c r="J2142" s="518" t="s">
        <v>5432</v>
      </c>
      <c r="K2142" s="519" t="s">
        <v>33050</v>
      </c>
      <c r="L2142" s="518" t="s">
        <v>5433</v>
      </c>
    </row>
    <row r="2143" spans="1:12" ht="15.75">
      <c r="A2143" s="518" t="s">
        <v>7317</v>
      </c>
      <c r="B2143" s="518" t="s">
        <v>7318</v>
      </c>
      <c r="C2143" s="518" t="s">
        <v>7338</v>
      </c>
      <c r="D2143" s="518" t="s">
        <v>23381</v>
      </c>
      <c r="E2143" s="519" t="s">
        <v>144</v>
      </c>
      <c r="F2143" s="518" t="s">
        <v>144</v>
      </c>
      <c r="G2143" s="518" t="s">
        <v>23400</v>
      </c>
      <c r="H2143" s="518" t="s">
        <v>7354</v>
      </c>
      <c r="I2143" s="518" t="s">
        <v>5431</v>
      </c>
      <c r="J2143" s="518" t="s">
        <v>5432</v>
      </c>
      <c r="K2143" s="519" t="s">
        <v>33051</v>
      </c>
      <c r="L2143" s="518" t="s">
        <v>5433</v>
      </c>
    </row>
    <row r="2144" spans="1:12" ht="15.75">
      <c r="A2144" s="518" t="s">
        <v>7317</v>
      </c>
      <c r="B2144" s="518" t="s">
        <v>7318</v>
      </c>
      <c r="C2144" s="518" t="s">
        <v>7338</v>
      </c>
      <c r="D2144" s="518" t="s">
        <v>23381</v>
      </c>
      <c r="E2144" s="519" t="s">
        <v>144</v>
      </c>
      <c r="F2144" s="518" t="s">
        <v>144</v>
      </c>
      <c r="G2144" s="518" t="s">
        <v>23401</v>
      </c>
      <c r="H2144" s="518" t="s">
        <v>7355</v>
      </c>
      <c r="I2144" s="518" t="s">
        <v>6713</v>
      </c>
      <c r="J2144" s="518" t="s">
        <v>5432</v>
      </c>
      <c r="K2144" s="519" t="s">
        <v>27867</v>
      </c>
      <c r="L2144" s="518" t="s">
        <v>5433</v>
      </c>
    </row>
    <row r="2145" spans="1:12" ht="15.75">
      <c r="A2145" s="518" t="s">
        <v>7317</v>
      </c>
      <c r="B2145" s="518" t="s">
        <v>7318</v>
      </c>
      <c r="C2145" s="518" t="s">
        <v>7338</v>
      </c>
      <c r="D2145" s="518" t="s">
        <v>23381</v>
      </c>
      <c r="E2145" s="519" t="s">
        <v>144</v>
      </c>
      <c r="F2145" s="518" t="s">
        <v>144</v>
      </c>
      <c r="G2145" s="518" t="s">
        <v>23402</v>
      </c>
      <c r="H2145" s="518" t="s">
        <v>7356</v>
      </c>
      <c r="I2145" s="518" t="s">
        <v>6713</v>
      </c>
      <c r="J2145" s="518" t="s">
        <v>5432</v>
      </c>
      <c r="K2145" s="519" t="s">
        <v>14589</v>
      </c>
      <c r="L2145" s="518" t="s">
        <v>5433</v>
      </c>
    </row>
    <row r="2146" spans="1:12" ht="15.75">
      <c r="A2146" s="518" t="s">
        <v>7317</v>
      </c>
      <c r="B2146" s="518" t="s">
        <v>7318</v>
      </c>
      <c r="C2146" s="518" t="s">
        <v>7338</v>
      </c>
      <c r="D2146" s="518" t="s">
        <v>23381</v>
      </c>
      <c r="E2146" s="519" t="s">
        <v>144</v>
      </c>
      <c r="F2146" s="518" t="s">
        <v>144</v>
      </c>
      <c r="G2146" s="518" t="s">
        <v>23404</v>
      </c>
      <c r="H2146" s="518" t="s">
        <v>7357</v>
      </c>
      <c r="I2146" s="518" t="s">
        <v>6713</v>
      </c>
      <c r="J2146" s="518" t="s">
        <v>5432</v>
      </c>
      <c r="K2146" s="519" t="s">
        <v>33052</v>
      </c>
      <c r="L2146" s="518" t="s">
        <v>5433</v>
      </c>
    </row>
    <row r="2147" spans="1:12" ht="15.75">
      <c r="A2147" s="518" t="s">
        <v>7317</v>
      </c>
      <c r="B2147" s="518" t="s">
        <v>7318</v>
      </c>
      <c r="C2147" s="518" t="s">
        <v>7338</v>
      </c>
      <c r="D2147" s="518" t="s">
        <v>23381</v>
      </c>
      <c r="E2147" s="519" t="s">
        <v>144</v>
      </c>
      <c r="F2147" s="518" t="s">
        <v>144</v>
      </c>
      <c r="G2147" s="518" t="s">
        <v>23405</v>
      </c>
      <c r="H2147" s="518" t="s">
        <v>7358</v>
      </c>
      <c r="I2147" s="518" t="s">
        <v>6713</v>
      </c>
      <c r="J2147" s="518" t="s">
        <v>5432</v>
      </c>
      <c r="K2147" s="519" t="s">
        <v>19183</v>
      </c>
      <c r="L2147" s="518" t="s">
        <v>5433</v>
      </c>
    </row>
    <row r="2148" spans="1:12" ht="15.75">
      <c r="A2148" s="518" t="s">
        <v>7317</v>
      </c>
      <c r="B2148" s="518" t="s">
        <v>7318</v>
      </c>
      <c r="C2148" s="518" t="s">
        <v>7338</v>
      </c>
      <c r="D2148" s="518" t="s">
        <v>23381</v>
      </c>
      <c r="E2148" s="519" t="s">
        <v>144</v>
      </c>
      <c r="F2148" s="518" t="s">
        <v>144</v>
      </c>
      <c r="G2148" s="518" t="s">
        <v>23406</v>
      </c>
      <c r="H2148" s="518" t="s">
        <v>7359</v>
      </c>
      <c r="I2148" s="518" t="s">
        <v>6713</v>
      </c>
      <c r="J2148" s="518" t="s">
        <v>5432</v>
      </c>
      <c r="K2148" s="519" t="s">
        <v>33053</v>
      </c>
      <c r="L2148" s="518" t="s">
        <v>5433</v>
      </c>
    </row>
    <row r="2149" spans="1:12" ht="15.75">
      <c r="A2149" s="518" t="s">
        <v>7317</v>
      </c>
      <c r="B2149" s="518" t="s">
        <v>7318</v>
      </c>
      <c r="C2149" s="518" t="s">
        <v>7338</v>
      </c>
      <c r="D2149" s="518" t="s">
        <v>23381</v>
      </c>
      <c r="E2149" s="519" t="s">
        <v>144</v>
      </c>
      <c r="F2149" s="518" t="s">
        <v>144</v>
      </c>
      <c r="G2149" s="518" t="s">
        <v>23408</v>
      </c>
      <c r="H2149" s="518" t="s">
        <v>7360</v>
      </c>
      <c r="I2149" s="518" t="s">
        <v>5431</v>
      </c>
      <c r="J2149" s="518" t="s">
        <v>5432</v>
      </c>
      <c r="K2149" s="519" t="s">
        <v>33054</v>
      </c>
      <c r="L2149" s="518" t="s">
        <v>5433</v>
      </c>
    </row>
    <row r="2150" spans="1:12" ht="15.75">
      <c r="A2150" s="518" t="s">
        <v>7317</v>
      </c>
      <c r="B2150" s="518" t="s">
        <v>7318</v>
      </c>
      <c r="C2150" s="518" t="s">
        <v>7338</v>
      </c>
      <c r="D2150" s="518" t="s">
        <v>23381</v>
      </c>
      <c r="E2150" s="519" t="s">
        <v>144</v>
      </c>
      <c r="F2150" s="518" t="s">
        <v>144</v>
      </c>
      <c r="G2150" s="518" t="s">
        <v>23409</v>
      </c>
      <c r="H2150" s="518" t="s">
        <v>7361</v>
      </c>
      <c r="I2150" s="518" t="s">
        <v>5431</v>
      </c>
      <c r="J2150" s="518" t="s">
        <v>5432</v>
      </c>
      <c r="K2150" s="519" t="s">
        <v>18106</v>
      </c>
      <c r="L2150" s="518" t="s">
        <v>5433</v>
      </c>
    </row>
    <row r="2151" spans="1:12" ht="15.75">
      <c r="A2151" s="518" t="s">
        <v>7317</v>
      </c>
      <c r="B2151" s="518" t="s">
        <v>7318</v>
      </c>
      <c r="C2151" s="518" t="s">
        <v>7338</v>
      </c>
      <c r="D2151" s="518" t="s">
        <v>23381</v>
      </c>
      <c r="E2151" s="519" t="s">
        <v>144</v>
      </c>
      <c r="F2151" s="518" t="s">
        <v>144</v>
      </c>
      <c r="G2151" s="518" t="s">
        <v>23410</v>
      </c>
      <c r="H2151" s="518" t="s">
        <v>7362</v>
      </c>
      <c r="I2151" s="518" t="s">
        <v>5431</v>
      </c>
      <c r="J2151" s="518" t="s">
        <v>5432</v>
      </c>
      <c r="K2151" s="519" t="s">
        <v>33055</v>
      </c>
      <c r="L2151" s="518" t="s">
        <v>5433</v>
      </c>
    </row>
    <row r="2152" spans="1:12" ht="15.75">
      <c r="A2152" s="518" t="s">
        <v>7317</v>
      </c>
      <c r="B2152" s="518" t="s">
        <v>7318</v>
      </c>
      <c r="C2152" s="518" t="s">
        <v>7338</v>
      </c>
      <c r="D2152" s="518" t="s">
        <v>23381</v>
      </c>
      <c r="E2152" s="519" t="s">
        <v>144</v>
      </c>
      <c r="F2152" s="518" t="s">
        <v>144</v>
      </c>
      <c r="G2152" s="518" t="s">
        <v>23411</v>
      </c>
      <c r="H2152" s="518" t="s">
        <v>7363</v>
      </c>
      <c r="I2152" s="518" t="s">
        <v>5431</v>
      </c>
      <c r="J2152" s="518" t="s">
        <v>5432</v>
      </c>
      <c r="K2152" s="519" t="s">
        <v>33056</v>
      </c>
      <c r="L2152" s="518" t="s">
        <v>5433</v>
      </c>
    </row>
    <row r="2153" spans="1:12" ht="15.75">
      <c r="A2153" s="518" t="s">
        <v>7317</v>
      </c>
      <c r="B2153" s="518" t="s">
        <v>7318</v>
      </c>
      <c r="C2153" s="518" t="s">
        <v>7338</v>
      </c>
      <c r="D2153" s="518" t="s">
        <v>23381</v>
      </c>
      <c r="E2153" s="519" t="s">
        <v>144</v>
      </c>
      <c r="F2153" s="518" t="s">
        <v>144</v>
      </c>
      <c r="G2153" s="518" t="s">
        <v>23413</v>
      </c>
      <c r="H2153" s="518" t="s">
        <v>7364</v>
      </c>
      <c r="I2153" s="518" t="s">
        <v>5431</v>
      </c>
      <c r="J2153" s="518" t="s">
        <v>5432</v>
      </c>
      <c r="K2153" s="519" t="s">
        <v>33057</v>
      </c>
      <c r="L2153" s="518" t="s">
        <v>5433</v>
      </c>
    </row>
    <row r="2154" spans="1:12" ht="15.75">
      <c r="A2154" s="518" t="s">
        <v>7317</v>
      </c>
      <c r="B2154" s="518" t="s">
        <v>7318</v>
      </c>
      <c r="C2154" s="518" t="s">
        <v>7338</v>
      </c>
      <c r="D2154" s="518" t="s">
        <v>23381</v>
      </c>
      <c r="E2154" s="519" t="s">
        <v>144</v>
      </c>
      <c r="F2154" s="518" t="s">
        <v>144</v>
      </c>
      <c r="G2154" s="518" t="s">
        <v>23414</v>
      </c>
      <c r="H2154" s="518" t="s">
        <v>7373</v>
      </c>
      <c r="I2154" s="518" t="s">
        <v>5431</v>
      </c>
      <c r="J2154" s="518" t="s">
        <v>5503</v>
      </c>
      <c r="K2154" s="519" t="s">
        <v>33058</v>
      </c>
      <c r="L2154" s="518" t="s">
        <v>5433</v>
      </c>
    </row>
    <row r="2155" spans="1:12" ht="15.75">
      <c r="A2155" s="518" t="s">
        <v>7317</v>
      </c>
      <c r="B2155" s="518" t="s">
        <v>7318</v>
      </c>
      <c r="C2155" s="518" t="s">
        <v>7338</v>
      </c>
      <c r="D2155" s="518" t="s">
        <v>23381</v>
      </c>
      <c r="E2155" s="519" t="s">
        <v>144</v>
      </c>
      <c r="F2155" s="518" t="s">
        <v>144</v>
      </c>
      <c r="G2155" s="518" t="s">
        <v>23415</v>
      </c>
      <c r="H2155" s="518" t="s">
        <v>7374</v>
      </c>
      <c r="I2155" s="518" t="s">
        <v>5431</v>
      </c>
      <c r="J2155" s="518" t="s">
        <v>5503</v>
      </c>
      <c r="K2155" s="519" t="s">
        <v>33059</v>
      </c>
      <c r="L2155" s="518" t="s">
        <v>5433</v>
      </c>
    </row>
    <row r="2156" spans="1:12" ht="15.75">
      <c r="A2156" s="518" t="s">
        <v>7317</v>
      </c>
      <c r="B2156" s="518" t="s">
        <v>7318</v>
      </c>
      <c r="C2156" s="518" t="s">
        <v>7338</v>
      </c>
      <c r="D2156" s="518" t="s">
        <v>23381</v>
      </c>
      <c r="E2156" s="519" t="s">
        <v>144</v>
      </c>
      <c r="F2156" s="518" t="s">
        <v>144</v>
      </c>
      <c r="G2156" s="518" t="s">
        <v>23417</v>
      </c>
      <c r="H2156" s="518" t="s">
        <v>7375</v>
      </c>
      <c r="I2156" s="518" t="s">
        <v>5431</v>
      </c>
      <c r="J2156" s="518" t="s">
        <v>5503</v>
      </c>
      <c r="K2156" s="519" t="s">
        <v>33060</v>
      </c>
      <c r="L2156" s="518" t="s">
        <v>5433</v>
      </c>
    </row>
    <row r="2157" spans="1:12" ht="15.75">
      <c r="A2157" s="518" t="s">
        <v>7317</v>
      </c>
      <c r="B2157" s="518" t="s">
        <v>7318</v>
      </c>
      <c r="C2157" s="518" t="s">
        <v>7338</v>
      </c>
      <c r="D2157" s="518" t="s">
        <v>23381</v>
      </c>
      <c r="E2157" s="519" t="s">
        <v>144</v>
      </c>
      <c r="F2157" s="518" t="s">
        <v>144</v>
      </c>
      <c r="G2157" s="518" t="s">
        <v>23418</v>
      </c>
      <c r="H2157" s="518" t="s">
        <v>7376</v>
      </c>
      <c r="I2157" s="518" t="s">
        <v>5431</v>
      </c>
      <c r="J2157" s="518" t="s">
        <v>5432</v>
      </c>
      <c r="K2157" s="519" t="s">
        <v>33061</v>
      </c>
      <c r="L2157" s="518" t="s">
        <v>5433</v>
      </c>
    </row>
    <row r="2158" spans="1:12" ht="15.75">
      <c r="A2158" s="518" t="s">
        <v>7317</v>
      </c>
      <c r="B2158" s="518" t="s">
        <v>7318</v>
      </c>
      <c r="C2158" s="518" t="s">
        <v>7338</v>
      </c>
      <c r="D2158" s="518" t="s">
        <v>23381</v>
      </c>
      <c r="E2158" s="519" t="s">
        <v>144</v>
      </c>
      <c r="F2158" s="518" t="s">
        <v>144</v>
      </c>
      <c r="G2158" s="518" t="s">
        <v>23419</v>
      </c>
      <c r="H2158" s="518" t="s">
        <v>12528</v>
      </c>
      <c r="I2158" s="518" t="s">
        <v>5502</v>
      </c>
      <c r="J2158" s="518" t="s">
        <v>5503</v>
      </c>
      <c r="K2158" s="519" t="s">
        <v>27558</v>
      </c>
      <c r="L2158" s="518" t="s">
        <v>5433</v>
      </c>
    </row>
    <row r="2159" spans="1:12" ht="15.75">
      <c r="A2159" s="518" t="s">
        <v>7317</v>
      </c>
      <c r="B2159" s="518" t="s">
        <v>7318</v>
      </c>
      <c r="C2159" s="518" t="s">
        <v>7338</v>
      </c>
      <c r="D2159" s="518" t="s">
        <v>23381</v>
      </c>
      <c r="E2159" s="519" t="s">
        <v>144</v>
      </c>
      <c r="F2159" s="518" t="s">
        <v>144</v>
      </c>
      <c r="G2159" s="518" t="s">
        <v>23420</v>
      </c>
      <c r="H2159" s="518" t="s">
        <v>12529</v>
      </c>
      <c r="I2159" s="518" t="s">
        <v>5502</v>
      </c>
      <c r="J2159" s="518" t="s">
        <v>5503</v>
      </c>
      <c r="K2159" s="519" t="s">
        <v>33062</v>
      </c>
      <c r="L2159" s="518" t="s">
        <v>5433</v>
      </c>
    </row>
    <row r="2160" spans="1:12" ht="15.75">
      <c r="A2160" s="518" t="s">
        <v>7317</v>
      </c>
      <c r="B2160" s="518" t="s">
        <v>7318</v>
      </c>
      <c r="C2160" s="518" t="s">
        <v>7338</v>
      </c>
      <c r="D2160" s="518" t="s">
        <v>23381</v>
      </c>
      <c r="E2160" s="519" t="s">
        <v>144</v>
      </c>
      <c r="F2160" s="518" t="s">
        <v>144</v>
      </c>
      <c r="G2160" s="518" t="s">
        <v>23422</v>
      </c>
      <c r="H2160" s="518" t="s">
        <v>12530</v>
      </c>
      <c r="I2160" s="518" t="s">
        <v>5502</v>
      </c>
      <c r="J2160" s="518" t="s">
        <v>5503</v>
      </c>
      <c r="K2160" s="519" t="s">
        <v>33063</v>
      </c>
      <c r="L2160" s="518" t="s">
        <v>5433</v>
      </c>
    </row>
    <row r="2161" spans="1:12" ht="15.75">
      <c r="A2161" s="518" t="s">
        <v>7317</v>
      </c>
      <c r="B2161" s="518" t="s">
        <v>7318</v>
      </c>
      <c r="C2161" s="518" t="s">
        <v>7377</v>
      </c>
      <c r="D2161" s="518" t="s">
        <v>23423</v>
      </c>
      <c r="E2161" s="519" t="s">
        <v>144</v>
      </c>
      <c r="F2161" s="518" t="s">
        <v>144</v>
      </c>
      <c r="G2161" s="518" t="s">
        <v>23424</v>
      </c>
      <c r="H2161" s="518" t="s">
        <v>7378</v>
      </c>
      <c r="I2161" s="518" t="s">
        <v>5650</v>
      </c>
      <c r="J2161" s="518" t="s">
        <v>5503</v>
      </c>
      <c r="K2161" s="519" t="s">
        <v>20155</v>
      </c>
      <c r="L2161" s="518" t="s">
        <v>5433</v>
      </c>
    </row>
    <row r="2162" spans="1:12" ht="15.75">
      <c r="A2162" s="518" t="s">
        <v>7317</v>
      </c>
      <c r="B2162" s="518" t="s">
        <v>7318</v>
      </c>
      <c r="C2162" s="518" t="s">
        <v>7377</v>
      </c>
      <c r="D2162" s="518" t="s">
        <v>23423</v>
      </c>
      <c r="E2162" s="519" t="s">
        <v>144</v>
      </c>
      <c r="F2162" s="518" t="s">
        <v>144</v>
      </c>
      <c r="G2162" s="518" t="s">
        <v>23425</v>
      </c>
      <c r="H2162" s="518" t="s">
        <v>7379</v>
      </c>
      <c r="I2162" s="518" t="s">
        <v>5650</v>
      </c>
      <c r="J2162" s="518" t="s">
        <v>5503</v>
      </c>
      <c r="K2162" s="519" t="s">
        <v>30016</v>
      </c>
      <c r="L2162" s="518" t="s">
        <v>5433</v>
      </c>
    </row>
    <row r="2163" spans="1:12" ht="15.75">
      <c r="A2163" s="518" t="s">
        <v>7317</v>
      </c>
      <c r="B2163" s="518" t="s">
        <v>7318</v>
      </c>
      <c r="C2163" s="518" t="s">
        <v>7377</v>
      </c>
      <c r="D2163" s="518" t="s">
        <v>23423</v>
      </c>
      <c r="E2163" s="519" t="s">
        <v>144</v>
      </c>
      <c r="F2163" s="518" t="s">
        <v>144</v>
      </c>
      <c r="G2163" s="518" t="s">
        <v>23426</v>
      </c>
      <c r="H2163" s="518" t="s">
        <v>7380</v>
      </c>
      <c r="I2163" s="518" t="s">
        <v>6762</v>
      </c>
      <c r="J2163" s="518" t="s">
        <v>5503</v>
      </c>
      <c r="K2163" s="519" t="s">
        <v>33064</v>
      </c>
      <c r="L2163" s="518" t="s">
        <v>5433</v>
      </c>
    </row>
    <row r="2164" spans="1:12" ht="15.75">
      <c r="A2164" s="518" t="s">
        <v>7317</v>
      </c>
      <c r="B2164" s="518" t="s">
        <v>7318</v>
      </c>
      <c r="C2164" s="518" t="s">
        <v>7377</v>
      </c>
      <c r="D2164" s="518" t="s">
        <v>23423</v>
      </c>
      <c r="E2164" s="519" t="s">
        <v>144</v>
      </c>
      <c r="F2164" s="518" t="s">
        <v>144</v>
      </c>
      <c r="G2164" s="518" t="s">
        <v>23427</v>
      </c>
      <c r="H2164" s="518" t="s">
        <v>7381</v>
      </c>
      <c r="I2164" s="518" t="s">
        <v>5650</v>
      </c>
      <c r="J2164" s="518" t="s">
        <v>5503</v>
      </c>
      <c r="K2164" s="519" t="s">
        <v>22021</v>
      </c>
      <c r="L2164" s="518" t="s">
        <v>5433</v>
      </c>
    </row>
    <row r="2165" spans="1:12" ht="15.75">
      <c r="A2165" s="518" t="s">
        <v>7317</v>
      </c>
      <c r="B2165" s="518" t="s">
        <v>7318</v>
      </c>
      <c r="C2165" s="518" t="s">
        <v>7377</v>
      </c>
      <c r="D2165" s="518" t="s">
        <v>23423</v>
      </c>
      <c r="E2165" s="519" t="s">
        <v>144</v>
      </c>
      <c r="F2165" s="518" t="s">
        <v>144</v>
      </c>
      <c r="G2165" s="518" t="s">
        <v>23429</v>
      </c>
      <c r="H2165" s="518" t="s">
        <v>7382</v>
      </c>
      <c r="I2165" s="518" t="s">
        <v>5650</v>
      </c>
      <c r="J2165" s="518" t="s">
        <v>5503</v>
      </c>
      <c r="K2165" s="519" t="s">
        <v>13588</v>
      </c>
      <c r="L2165" s="518" t="s">
        <v>5433</v>
      </c>
    </row>
    <row r="2166" spans="1:12" ht="15.75">
      <c r="A2166" s="518" t="s">
        <v>7317</v>
      </c>
      <c r="B2166" s="518" t="s">
        <v>7318</v>
      </c>
      <c r="C2166" s="518" t="s">
        <v>7377</v>
      </c>
      <c r="D2166" s="518" t="s">
        <v>23423</v>
      </c>
      <c r="E2166" s="519" t="s">
        <v>144</v>
      </c>
      <c r="F2166" s="518" t="s">
        <v>144</v>
      </c>
      <c r="G2166" s="518" t="s">
        <v>23431</v>
      </c>
      <c r="H2166" s="518" t="s">
        <v>7383</v>
      </c>
      <c r="I2166" s="518" t="s">
        <v>6762</v>
      </c>
      <c r="J2166" s="518" t="s">
        <v>5503</v>
      </c>
      <c r="K2166" s="519" t="s">
        <v>33065</v>
      </c>
      <c r="L2166" s="518" t="s">
        <v>5433</v>
      </c>
    </row>
    <row r="2167" spans="1:12" ht="15.75">
      <c r="A2167" s="518" t="s">
        <v>7317</v>
      </c>
      <c r="B2167" s="518" t="s">
        <v>7318</v>
      </c>
      <c r="C2167" s="518" t="s">
        <v>7377</v>
      </c>
      <c r="D2167" s="518" t="s">
        <v>23423</v>
      </c>
      <c r="E2167" s="519" t="s">
        <v>144</v>
      </c>
      <c r="F2167" s="518" t="s">
        <v>144</v>
      </c>
      <c r="G2167" s="518" t="s">
        <v>23432</v>
      </c>
      <c r="H2167" s="518" t="s">
        <v>7384</v>
      </c>
      <c r="I2167" s="518" t="s">
        <v>6762</v>
      </c>
      <c r="J2167" s="518" t="s">
        <v>5432</v>
      </c>
      <c r="K2167" s="519" t="s">
        <v>33066</v>
      </c>
      <c r="L2167" s="518" t="s">
        <v>5433</v>
      </c>
    </row>
    <row r="2168" spans="1:12" ht="15.75">
      <c r="A2168" s="518" t="s">
        <v>7317</v>
      </c>
      <c r="B2168" s="518" t="s">
        <v>7318</v>
      </c>
      <c r="C2168" s="518" t="s">
        <v>7377</v>
      </c>
      <c r="D2168" s="518" t="s">
        <v>23423</v>
      </c>
      <c r="E2168" s="519" t="s">
        <v>144</v>
      </c>
      <c r="F2168" s="518" t="s">
        <v>144</v>
      </c>
      <c r="G2168" s="518" t="s">
        <v>23433</v>
      </c>
      <c r="H2168" s="518" t="s">
        <v>7385</v>
      </c>
      <c r="I2168" s="518" t="s">
        <v>6762</v>
      </c>
      <c r="J2168" s="518" t="s">
        <v>5432</v>
      </c>
      <c r="K2168" s="519" t="s">
        <v>33067</v>
      </c>
      <c r="L2168" s="518" t="s">
        <v>5433</v>
      </c>
    </row>
    <row r="2169" spans="1:12" ht="15.75">
      <c r="A2169" s="518" t="s">
        <v>7317</v>
      </c>
      <c r="B2169" s="518" t="s">
        <v>7318</v>
      </c>
      <c r="C2169" s="518" t="s">
        <v>7377</v>
      </c>
      <c r="D2169" s="518" t="s">
        <v>23423</v>
      </c>
      <c r="E2169" s="519" t="s">
        <v>144</v>
      </c>
      <c r="F2169" s="518" t="s">
        <v>144</v>
      </c>
      <c r="G2169" s="518" t="s">
        <v>23434</v>
      </c>
      <c r="H2169" s="518" t="s">
        <v>7386</v>
      </c>
      <c r="I2169" s="518" t="s">
        <v>6762</v>
      </c>
      <c r="J2169" s="518" t="s">
        <v>5432</v>
      </c>
      <c r="K2169" s="519" t="s">
        <v>33068</v>
      </c>
      <c r="L2169" s="518" t="s">
        <v>5433</v>
      </c>
    </row>
    <row r="2170" spans="1:12" ht="15.75">
      <c r="A2170" s="518" t="s">
        <v>7317</v>
      </c>
      <c r="B2170" s="518" t="s">
        <v>7318</v>
      </c>
      <c r="C2170" s="518" t="s">
        <v>7377</v>
      </c>
      <c r="D2170" s="518" t="s">
        <v>23423</v>
      </c>
      <c r="E2170" s="519" t="s">
        <v>144</v>
      </c>
      <c r="F2170" s="518" t="s">
        <v>144</v>
      </c>
      <c r="G2170" s="518" t="s">
        <v>23435</v>
      </c>
      <c r="H2170" s="518" t="s">
        <v>7387</v>
      </c>
      <c r="I2170" s="518" t="s">
        <v>6762</v>
      </c>
      <c r="J2170" s="518" t="s">
        <v>5432</v>
      </c>
      <c r="K2170" s="519" t="s">
        <v>33069</v>
      </c>
      <c r="L2170" s="518" t="s">
        <v>5433</v>
      </c>
    </row>
    <row r="2171" spans="1:12" ht="15.75">
      <c r="A2171" s="518" t="s">
        <v>7317</v>
      </c>
      <c r="B2171" s="518" t="s">
        <v>7318</v>
      </c>
      <c r="C2171" s="518" t="s">
        <v>7377</v>
      </c>
      <c r="D2171" s="518" t="s">
        <v>23423</v>
      </c>
      <c r="E2171" s="519" t="s">
        <v>144</v>
      </c>
      <c r="F2171" s="518" t="s">
        <v>144</v>
      </c>
      <c r="G2171" s="518" t="s">
        <v>23436</v>
      </c>
      <c r="H2171" s="518" t="s">
        <v>23437</v>
      </c>
      <c r="I2171" s="518" t="s">
        <v>6762</v>
      </c>
      <c r="J2171" s="518" t="s">
        <v>5884</v>
      </c>
      <c r="K2171" s="519" t="s">
        <v>33070</v>
      </c>
      <c r="L2171" s="518" t="s">
        <v>5433</v>
      </c>
    </row>
    <row r="2172" spans="1:12" ht="15.75">
      <c r="A2172" s="518" t="s">
        <v>7317</v>
      </c>
      <c r="B2172" s="518" t="s">
        <v>7318</v>
      </c>
      <c r="C2172" s="518" t="s">
        <v>7377</v>
      </c>
      <c r="D2172" s="518" t="s">
        <v>23423</v>
      </c>
      <c r="E2172" s="519" t="s">
        <v>144</v>
      </c>
      <c r="F2172" s="518" t="s">
        <v>144</v>
      </c>
      <c r="G2172" s="518" t="s">
        <v>23438</v>
      </c>
      <c r="H2172" s="518" t="s">
        <v>23439</v>
      </c>
      <c r="I2172" s="518" t="s">
        <v>5650</v>
      </c>
      <c r="J2172" s="518" t="s">
        <v>5432</v>
      </c>
      <c r="K2172" s="519" t="s">
        <v>13770</v>
      </c>
      <c r="L2172" s="518" t="s">
        <v>5433</v>
      </c>
    </row>
    <row r="2173" spans="1:12" ht="15.75">
      <c r="A2173" s="518" t="s">
        <v>7317</v>
      </c>
      <c r="B2173" s="518" t="s">
        <v>7318</v>
      </c>
      <c r="C2173" s="518" t="s">
        <v>7377</v>
      </c>
      <c r="D2173" s="518" t="s">
        <v>23423</v>
      </c>
      <c r="E2173" s="519" t="s">
        <v>144</v>
      </c>
      <c r="F2173" s="518" t="s">
        <v>144</v>
      </c>
      <c r="G2173" s="518" t="s">
        <v>23440</v>
      </c>
      <c r="H2173" s="518" t="s">
        <v>23441</v>
      </c>
      <c r="I2173" s="518" t="s">
        <v>5650</v>
      </c>
      <c r="J2173" s="518" t="s">
        <v>5432</v>
      </c>
      <c r="K2173" s="519" t="s">
        <v>15708</v>
      </c>
      <c r="L2173" s="518" t="s">
        <v>5433</v>
      </c>
    </row>
    <row r="2174" spans="1:12" ht="15.75">
      <c r="A2174" s="518" t="s">
        <v>7317</v>
      </c>
      <c r="B2174" s="518" t="s">
        <v>7318</v>
      </c>
      <c r="C2174" s="518" t="s">
        <v>7377</v>
      </c>
      <c r="D2174" s="518" t="s">
        <v>23423</v>
      </c>
      <c r="E2174" s="519" t="s">
        <v>144</v>
      </c>
      <c r="F2174" s="518" t="s">
        <v>144</v>
      </c>
      <c r="G2174" s="518" t="s">
        <v>23442</v>
      </c>
      <c r="H2174" s="518" t="s">
        <v>23443</v>
      </c>
      <c r="I2174" s="518" t="s">
        <v>5650</v>
      </c>
      <c r="J2174" s="518" t="s">
        <v>5503</v>
      </c>
      <c r="K2174" s="519" t="s">
        <v>33071</v>
      </c>
      <c r="L2174" s="518" t="s">
        <v>5433</v>
      </c>
    </row>
    <row r="2175" spans="1:12" ht="15.75">
      <c r="A2175" s="518" t="s">
        <v>7317</v>
      </c>
      <c r="B2175" s="518" t="s">
        <v>7318</v>
      </c>
      <c r="C2175" s="518" t="s">
        <v>7377</v>
      </c>
      <c r="D2175" s="518" t="s">
        <v>23423</v>
      </c>
      <c r="E2175" s="519" t="s">
        <v>144</v>
      </c>
      <c r="F2175" s="518" t="s">
        <v>144</v>
      </c>
      <c r="G2175" s="518" t="s">
        <v>23444</v>
      </c>
      <c r="H2175" s="518" t="s">
        <v>23445</v>
      </c>
      <c r="I2175" s="518" t="s">
        <v>5650</v>
      </c>
      <c r="J2175" s="518" t="s">
        <v>5503</v>
      </c>
      <c r="K2175" s="519" t="s">
        <v>21357</v>
      </c>
      <c r="L2175" s="518" t="s">
        <v>5433</v>
      </c>
    </row>
    <row r="2176" spans="1:12" ht="15.75">
      <c r="A2176" s="518" t="s">
        <v>7317</v>
      </c>
      <c r="B2176" s="518" t="s">
        <v>7318</v>
      </c>
      <c r="C2176" s="518" t="s">
        <v>7377</v>
      </c>
      <c r="D2176" s="518" t="s">
        <v>23423</v>
      </c>
      <c r="E2176" s="519" t="s">
        <v>144</v>
      </c>
      <c r="F2176" s="518" t="s">
        <v>144</v>
      </c>
      <c r="G2176" s="518" t="s">
        <v>23446</v>
      </c>
      <c r="H2176" s="518" t="s">
        <v>23447</v>
      </c>
      <c r="I2176" s="518" t="s">
        <v>6713</v>
      </c>
      <c r="J2176" s="518" t="s">
        <v>5503</v>
      </c>
      <c r="K2176" s="519" t="s">
        <v>17052</v>
      </c>
      <c r="L2176" s="518" t="s">
        <v>5433</v>
      </c>
    </row>
    <row r="2177" spans="1:12" ht="15.75">
      <c r="A2177" s="518" t="s">
        <v>7317</v>
      </c>
      <c r="B2177" s="518" t="s">
        <v>7318</v>
      </c>
      <c r="C2177" s="518" t="s">
        <v>7377</v>
      </c>
      <c r="D2177" s="518" t="s">
        <v>23423</v>
      </c>
      <c r="E2177" s="519" t="s">
        <v>144</v>
      </c>
      <c r="F2177" s="518" t="s">
        <v>144</v>
      </c>
      <c r="G2177" s="518" t="s">
        <v>23449</v>
      </c>
      <c r="H2177" s="518" t="s">
        <v>23450</v>
      </c>
      <c r="I2177" s="518" t="s">
        <v>6713</v>
      </c>
      <c r="J2177" s="518" t="s">
        <v>5503</v>
      </c>
      <c r="K2177" s="519" t="s">
        <v>33072</v>
      </c>
      <c r="L2177" s="518" t="s">
        <v>5433</v>
      </c>
    </row>
    <row r="2178" spans="1:12" ht="15.75">
      <c r="A2178" s="518" t="s">
        <v>7317</v>
      </c>
      <c r="B2178" s="518" t="s">
        <v>7318</v>
      </c>
      <c r="C2178" s="518" t="s">
        <v>7377</v>
      </c>
      <c r="D2178" s="518" t="s">
        <v>23423</v>
      </c>
      <c r="E2178" s="519" t="s">
        <v>144</v>
      </c>
      <c r="F2178" s="518" t="s">
        <v>144</v>
      </c>
      <c r="G2178" s="518" t="s">
        <v>23451</v>
      </c>
      <c r="H2178" s="518" t="s">
        <v>23452</v>
      </c>
      <c r="I2178" s="518" t="s">
        <v>6713</v>
      </c>
      <c r="J2178" s="518" t="s">
        <v>5503</v>
      </c>
      <c r="K2178" s="519" t="s">
        <v>27758</v>
      </c>
      <c r="L2178" s="518" t="s">
        <v>5433</v>
      </c>
    </row>
    <row r="2179" spans="1:12" ht="15.75">
      <c r="A2179" s="518" t="s">
        <v>7317</v>
      </c>
      <c r="B2179" s="518" t="s">
        <v>7318</v>
      </c>
      <c r="C2179" s="518" t="s">
        <v>7377</v>
      </c>
      <c r="D2179" s="518" t="s">
        <v>23423</v>
      </c>
      <c r="E2179" s="519" t="s">
        <v>144</v>
      </c>
      <c r="F2179" s="518" t="s">
        <v>144</v>
      </c>
      <c r="G2179" s="518" t="s">
        <v>23453</v>
      </c>
      <c r="H2179" s="518" t="s">
        <v>23454</v>
      </c>
      <c r="I2179" s="518" t="s">
        <v>6713</v>
      </c>
      <c r="J2179" s="518" t="s">
        <v>5503</v>
      </c>
      <c r="K2179" s="519" t="s">
        <v>12956</v>
      </c>
      <c r="L2179" s="518" t="s">
        <v>5433</v>
      </c>
    </row>
    <row r="2180" spans="1:12" ht="15.75">
      <c r="A2180" s="518" t="s">
        <v>7317</v>
      </c>
      <c r="B2180" s="518" t="s">
        <v>7318</v>
      </c>
      <c r="C2180" s="518" t="s">
        <v>7377</v>
      </c>
      <c r="D2180" s="518" t="s">
        <v>23423</v>
      </c>
      <c r="E2180" s="519" t="s">
        <v>144</v>
      </c>
      <c r="F2180" s="518" t="s">
        <v>144</v>
      </c>
      <c r="G2180" s="518" t="s">
        <v>23455</v>
      </c>
      <c r="H2180" s="518" t="s">
        <v>23456</v>
      </c>
      <c r="I2180" s="518" t="s">
        <v>6713</v>
      </c>
      <c r="J2180" s="518" t="s">
        <v>5503</v>
      </c>
      <c r="K2180" s="519" t="s">
        <v>21887</v>
      </c>
      <c r="L2180" s="518" t="s">
        <v>5433</v>
      </c>
    </row>
    <row r="2181" spans="1:12" ht="15.75">
      <c r="A2181" s="518" t="s">
        <v>7317</v>
      </c>
      <c r="B2181" s="518" t="s">
        <v>7318</v>
      </c>
      <c r="C2181" s="518" t="s">
        <v>7377</v>
      </c>
      <c r="D2181" s="518" t="s">
        <v>23423</v>
      </c>
      <c r="E2181" s="519" t="s">
        <v>144</v>
      </c>
      <c r="F2181" s="518" t="s">
        <v>144</v>
      </c>
      <c r="G2181" s="518" t="s">
        <v>23457</v>
      </c>
      <c r="H2181" s="518" t="s">
        <v>23458</v>
      </c>
      <c r="I2181" s="518" t="s">
        <v>6713</v>
      </c>
      <c r="J2181" s="518" t="s">
        <v>5503</v>
      </c>
      <c r="K2181" s="519" t="s">
        <v>15558</v>
      </c>
      <c r="L2181" s="518" t="s">
        <v>5433</v>
      </c>
    </row>
    <row r="2182" spans="1:12" ht="15.75">
      <c r="A2182" s="518" t="s">
        <v>7317</v>
      </c>
      <c r="B2182" s="518" t="s">
        <v>7318</v>
      </c>
      <c r="C2182" s="518" t="s">
        <v>7377</v>
      </c>
      <c r="D2182" s="518" t="s">
        <v>23423</v>
      </c>
      <c r="E2182" s="519" t="s">
        <v>144</v>
      </c>
      <c r="F2182" s="518" t="s">
        <v>144</v>
      </c>
      <c r="G2182" s="518" t="s">
        <v>23459</v>
      </c>
      <c r="H2182" s="518" t="s">
        <v>23460</v>
      </c>
      <c r="I2182" s="518" t="s">
        <v>6762</v>
      </c>
      <c r="J2182" s="518" t="s">
        <v>5432</v>
      </c>
      <c r="K2182" s="519" t="s">
        <v>33073</v>
      </c>
      <c r="L2182" s="518" t="s">
        <v>5433</v>
      </c>
    </row>
    <row r="2183" spans="1:12" ht="15.75">
      <c r="A2183" s="518" t="s">
        <v>7317</v>
      </c>
      <c r="B2183" s="518" t="s">
        <v>7318</v>
      </c>
      <c r="C2183" s="518" t="s">
        <v>7377</v>
      </c>
      <c r="D2183" s="518" t="s">
        <v>23423</v>
      </c>
      <c r="E2183" s="519" t="s">
        <v>144</v>
      </c>
      <c r="F2183" s="518" t="s">
        <v>144</v>
      </c>
      <c r="G2183" s="518" t="s">
        <v>23461</v>
      </c>
      <c r="H2183" s="518" t="s">
        <v>23462</v>
      </c>
      <c r="I2183" s="518" t="s">
        <v>5650</v>
      </c>
      <c r="J2183" s="518" t="s">
        <v>5432</v>
      </c>
      <c r="K2183" s="519" t="s">
        <v>33074</v>
      </c>
      <c r="L2183" s="518" t="s">
        <v>5433</v>
      </c>
    </row>
    <row r="2184" spans="1:12" ht="15.75">
      <c r="A2184" s="518" t="s">
        <v>7317</v>
      </c>
      <c r="B2184" s="518" t="s">
        <v>7318</v>
      </c>
      <c r="C2184" s="518" t="s">
        <v>7377</v>
      </c>
      <c r="D2184" s="518" t="s">
        <v>23423</v>
      </c>
      <c r="E2184" s="519" t="s">
        <v>144</v>
      </c>
      <c r="F2184" s="518" t="s">
        <v>144</v>
      </c>
      <c r="G2184" s="518" t="s">
        <v>23464</v>
      </c>
      <c r="H2184" s="518" t="s">
        <v>23465</v>
      </c>
      <c r="I2184" s="518" t="s">
        <v>5650</v>
      </c>
      <c r="J2184" s="518" t="s">
        <v>5432</v>
      </c>
      <c r="K2184" s="519" t="s">
        <v>33075</v>
      </c>
      <c r="L2184" s="518" t="s">
        <v>5433</v>
      </c>
    </row>
    <row r="2185" spans="1:12" ht="15.75">
      <c r="A2185" s="518" t="s">
        <v>7317</v>
      </c>
      <c r="B2185" s="518" t="s">
        <v>7318</v>
      </c>
      <c r="C2185" s="518" t="s">
        <v>7377</v>
      </c>
      <c r="D2185" s="518" t="s">
        <v>23423</v>
      </c>
      <c r="E2185" s="519" t="s">
        <v>144</v>
      </c>
      <c r="F2185" s="518" t="s">
        <v>144</v>
      </c>
      <c r="G2185" s="518" t="s">
        <v>23466</v>
      </c>
      <c r="H2185" s="518" t="s">
        <v>23467</v>
      </c>
      <c r="I2185" s="518" t="s">
        <v>5650</v>
      </c>
      <c r="J2185" s="518" t="s">
        <v>5432</v>
      </c>
      <c r="K2185" s="519" t="s">
        <v>33076</v>
      </c>
      <c r="L2185" s="518" t="s">
        <v>5433</v>
      </c>
    </row>
    <row r="2186" spans="1:12" ht="15.75">
      <c r="A2186" s="518" t="s">
        <v>7317</v>
      </c>
      <c r="B2186" s="518" t="s">
        <v>7318</v>
      </c>
      <c r="C2186" s="518" t="s">
        <v>7377</v>
      </c>
      <c r="D2186" s="518" t="s">
        <v>23423</v>
      </c>
      <c r="E2186" s="519" t="s">
        <v>144</v>
      </c>
      <c r="F2186" s="518" t="s">
        <v>144</v>
      </c>
      <c r="G2186" s="518" t="s">
        <v>23468</v>
      </c>
      <c r="H2186" s="518" t="s">
        <v>23469</v>
      </c>
      <c r="I2186" s="518" t="s">
        <v>5650</v>
      </c>
      <c r="J2186" s="518" t="s">
        <v>5432</v>
      </c>
      <c r="K2186" s="519" t="s">
        <v>33077</v>
      </c>
      <c r="L2186" s="518" t="s">
        <v>5433</v>
      </c>
    </row>
    <row r="2187" spans="1:12" ht="15.75">
      <c r="A2187" s="518" t="s">
        <v>7317</v>
      </c>
      <c r="B2187" s="518" t="s">
        <v>7318</v>
      </c>
      <c r="C2187" s="518" t="s">
        <v>7377</v>
      </c>
      <c r="D2187" s="518" t="s">
        <v>23423</v>
      </c>
      <c r="E2187" s="519" t="s">
        <v>144</v>
      </c>
      <c r="F2187" s="518" t="s">
        <v>144</v>
      </c>
      <c r="G2187" s="518" t="s">
        <v>23470</v>
      </c>
      <c r="H2187" s="518" t="s">
        <v>7406</v>
      </c>
      <c r="I2187" s="518" t="s">
        <v>6762</v>
      </c>
      <c r="J2187" s="518" t="s">
        <v>5432</v>
      </c>
      <c r="K2187" s="519" t="s">
        <v>33078</v>
      </c>
      <c r="L2187" s="518" t="s">
        <v>5433</v>
      </c>
    </row>
    <row r="2188" spans="1:12" ht="15.75">
      <c r="A2188" s="518" t="s">
        <v>7317</v>
      </c>
      <c r="B2188" s="518" t="s">
        <v>7318</v>
      </c>
      <c r="C2188" s="518" t="s">
        <v>7377</v>
      </c>
      <c r="D2188" s="518" t="s">
        <v>23423</v>
      </c>
      <c r="E2188" s="519" t="s">
        <v>144</v>
      </c>
      <c r="F2188" s="518" t="s">
        <v>144</v>
      </c>
      <c r="G2188" s="518" t="s">
        <v>23471</v>
      </c>
      <c r="H2188" s="518" t="s">
        <v>7407</v>
      </c>
      <c r="I2188" s="518" t="s">
        <v>6762</v>
      </c>
      <c r="J2188" s="518" t="s">
        <v>5432</v>
      </c>
      <c r="K2188" s="519" t="s">
        <v>33079</v>
      </c>
      <c r="L2188" s="518" t="s">
        <v>5433</v>
      </c>
    </row>
    <row r="2189" spans="1:12" ht="15.75">
      <c r="A2189" s="518" t="s">
        <v>7317</v>
      </c>
      <c r="B2189" s="518" t="s">
        <v>7318</v>
      </c>
      <c r="C2189" s="518" t="s">
        <v>7377</v>
      </c>
      <c r="D2189" s="518" t="s">
        <v>23423</v>
      </c>
      <c r="E2189" s="519" t="s">
        <v>144</v>
      </c>
      <c r="F2189" s="518" t="s">
        <v>144</v>
      </c>
      <c r="G2189" s="518" t="s">
        <v>23472</v>
      </c>
      <c r="H2189" s="518" t="s">
        <v>7408</v>
      </c>
      <c r="I2189" s="518" t="s">
        <v>6762</v>
      </c>
      <c r="J2189" s="518" t="s">
        <v>5432</v>
      </c>
      <c r="K2189" s="519" t="s">
        <v>33080</v>
      </c>
      <c r="L2189" s="518" t="s">
        <v>5433</v>
      </c>
    </row>
    <row r="2190" spans="1:12" ht="15.75">
      <c r="A2190" s="518" t="s">
        <v>7317</v>
      </c>
      <c r="B2190" s="518" t="s">
        <v>7318</v>
      </c>
      <c r="C2190" s="518" t="s">
        <v>7377</v>
      </c>
      <c r="D2190" s="518" t="s">
        <v>23423</v>
      </c>
      <c r="E2190" s="519" t="s">
        <v>144</v>
      </c>
      <c r="F2190" s="518" t="s">
        <v>144</v>
      </c>
      <c r="G2190" s="518" t="s">
        <v>23473</v>
      </c>
      <c r="H2190" s="518" t="s">
        <v>23474</v>
      </c>
      <c r="I2190" s="518" t="s">
        <v>5650</v>
      </c>
      <c r="J2190" s="518" t="s">
        <v>5432</v>
      </c>
      <c r="K2190" s="519" t="s">
        <v>33081</v>
      </c>
      <c r="L2190" s="518" t="s">
        <v>5433</v>
      </c>
    </row>
    <row r="2191" spans="1:12" ht="15.75">
      <c r="A2191" s="518" t="s">
        <v>7317</v>
      </c>
      <c r="B2191" s="518" t="s">
        <v>7318</v>
      </c>
      <c r="C2191" s="518" t="s">
        <v>7377</v>
      </c>
      <c r="D2191" s="518" t="s">
        <v>23423</v>
      </c>
      <c r="E2191" s="519" t="s">
        <v>144</v>
      </c>
      <c r="F2191" s="518" t="s">
        <v>144</v>
      </c>
      <c r="G2191" s="518" t="s">
        <v>23475</v>
      </c>
      <c r="H2191" s="518" t="s">
        <v>23476</v>
      </c>
      <c r="I2191" s="518" t="s">
        <v>5650</v>
      </c>
      <c r="J2191" s="518" t="s">
        <v>5432</v>
      </c>
      <c r="K2191" s="519" t="s">
        <v>33082</v>
      </c>
      <c r="L2191" s="518" t="s">
        <v>5433</v>
      </c>
    </row>
    <row r="2192" spans="1:12" ht="15.75">
      <c r="A2192" s="518" t="s">
        <v>7317</v>
      </c>
      <c r="B2192" s="518" t="s">
        <v>7318</v>
      </c>
      <c r="C2192" s="518" t="s">
        <v>7377</v>
      </c>
      <c r="D2192" s="518" t="s">
        <v>23423</v>
      </c>
      <c r="E2192" s="519" t="s">
        <v>144</v>
      </c>
      <c r="F2192" s="518" t="s">
        <v>144</v>
      </c>
      <c r="G2192" s="518" t="s">
        <v>23477</v>
      </c>
      <c r="H2192" s="518" t="s">
        <v>23478</v>
      </c>
      <c r="I2192" s="518" t="s">
        <v>5650</v>
      </c>
      <c r="J2192" s="518" t="s">
        <v>5432</v>
      </c>
      <c r="K2192" s="519" t="s">
        <v>18753</v>
      </c>
      <c r="L2192" s="518" t="s">
        <v>5433</v>
      </c>
    </row>
    <row r="2193" spans="1:12" ht="15.75">
      <c r="A2193" s="518" t="s">
        <v>7317</v>
      </c>
      <c r="B2193" s="518" t="s">
        <v>7318</v>
      </c>
      <c r="C2193" s="518" t="s">
        <v>7377</v>
      </c>
      <c r="D2193" s="518" t="s">
        <v>23423</v>
      </c>
      <c r="E2193" s="519" t="s">
        <v>144</v>
      </c>
      <c r="F2193" s="518" t="s">
        <v>144</v>
      </c>
      <c r="G2193" s="518" t="s">
        <v>23479</v>
      </c>
      <c r="H2193" s="518" t="s">
        <v>23480</v>
      </c>
      <c r="I2193" s="518" t="s">
        <v>5650</v>
      </c>
      <c r="J2193" s="518" t="s">
        <v>5432</v>
      </c>
      <c r="K2193" s="519" t="s">
        <v>33083</v>
      </c>
      <c r="L2193" s="518" t="s">
        <v>5433</v>
      </c>
    </row>
    <row r="2194" spans="1:12" ht="15.75">
      <c r="A2194" s="518" t="s">
        <v>7317</v>
      </c>
      <c r="B2194" s="518" t="s">
        <v>7318</v>
      </c>
      <c r="C2194" s="518" t="s">
        <v>7377</v>
      </c>
      <c r="D2194" s="518" t="s">
        <v>23423</v>
      </c>
      <c r="E2194" s="519" t="s">
        <v>144</v>
      </c>
      <c r="F2194" s="518" t="s">
        <v>144</v>
      </c>
      <c r="G2194" s="518" t="s">
        <v>23481</v>
      </c>
      <c r="H2194" s="518" t="s">
        <v>23482</v>
      </c>
      <c r="I2194" s="518" t="s">
        <v>5650</v>
      </c>
      <c r="J2194" s="518" t="s">
        <v>5432</v>
      </c>
      <c r="K2194" s="519" t="s">
        <v>33084</v>
      </c>
      <c r="L2194" s="518" t="s">
        <v>5433</v>
      </c>
    </row>
    <row r="2195" spans="1:12" ht="15.75">
      <c r="A2195" s="518" t="s">
        <v>7317</v>
      </c>
      <c r="B2195" s="518" t="s">
        <v>7318</v>
      </c>
      <c r="C2195" s="518" t="s">
        <v>7377</v>
      </c>
      <c r="D2195" s="518" t="s">
        <v>23423</v>
      </c>
      <c r="E2195" s="519" t="s">
        <v>144</v>
      </c>
      <c r="F2195" s="518" t="s">
        <v>144</v>
      </c>
      <c r="G2195" s="518" t="s">
        <v>23483</v>
      </c>
      <c r="H2195" s="518" t="s">
        <v>23484</v>
      </c>
      <c r="I2195" s="518" t="s">
        <v>5650</v>
      </c>
      <c r="J2195" s="518" t="s">
        <v>5432</v>
      </c>
      <c r="K2195" s="519" t="s">
        <v>33085</v>
      </c>
      <c r="L2195" s="518" t="s">
        <v>5433</v>
      </c>
    </row>
    <row r="2196" spans="1:12" ht="15.75">
      <c r="A2196" s="518" t="s">
        <v>7317</v>
      </c>
      <c r="B2196" s="518" t="s">
        <v>7318</v>
      </c>
      <c r="C2196" s="518" t="s">
        <v>7377</v>
      </c>
      <c r="D2196" s="518" t="s">
        <v>23423</v>
      </c>
      <c r="E2196" s="519" t="s">
        <v>144</v>
      </c>
      <c r="F2196" s="518" t="s">
        <v>144</v>
      </c>
      <c r="G2196" s="518" t="s">
        <v>23485</v>
      </c>
      <c r="H2196" s="518" t="s">
        <v>23486</v>
      </c>
      <c r="I2196" s="518" t="s">
        <v>5650</v>
      </c>
      <c r="J2196" s="518" t="s">
        <v>5432</v>
      </c>
      <c r="K2196" s="519" t="s">
        <v>33086</v>
      </c>
      <c r="L2196" s="518" t="s">
        <v>5433</v>
      </c>
    </row>
    <row r="2197" spans="1:12" ht="15.75">
      <c r="A2197" s="518" t="s">
        <v>7317</v>
      </c>
      <c r="B2197" s="518" t="s">
        <v>7318</v>
      </c>
      <c r="C2197" s="518" t="s">
        <v>7377</v>
      </c>
      <c r="D2197" s="518" t="s">
        <v>23423</v>
      </c>
      <c r="E2197" s="519" t="s">
        <v>144</v>
      </c>
      <c r="F2197" s="518" t="s">
        <v>144</v>
      </c>
      <c r="G2197" s="518" t="s">
        <v>23487</v>
      </c>
      <c r="H2197" s="518" t="s">
        <v>23488</v>
      </c>
      <c r="I2197" s="518" t="s">
        <v>5650</v>
      </c>
      <c r="J2197" s="518" t="s">
        <v>5432</v>
      </c>
      <c r="K2197" s="519" t="s">
        <v>33087</v>
      </c>
      <c r="L2197" s="518" t="s">
        <v>5433</v>
      </c>
    </row>
    <row r="2198" spans="1:12" ht="15.75">
      <c r="A2198" s="518" t="s">
        <v>7317</v>
      </c>
      <c r="B2198" s="518" t="s">
        <v>7318</v>
      </c>
      <c r="C2198" s="518" t="s">
        <v>7377</v>
      </c>
      <c r="D2198" s="518" t="s">
        <v>23423</v>
      </c>
      <c r="E2198" s="519" t="s">
        <v>144</v>
      </c>
      <c r="F2198" s="518" t="s">
        <v>144</v>
      </c>
      <c r="G2198" s="518" t="s">
        <v>23489</v>
      </c>
      <c r="H2198" s="518" t="s">
        <v>23490</v>
      </c>
      <c r="I2198" s="518" t="s">
        <v>5650</v>
      </c>
      <c r="J2198" s="518" t="s">
        <v>5432</v>
      </c>
      <c r="K2198" s="519" t="s">
        <v>33088</v>
      </c>
      <c r="L2198" s="518" t="s">
        <v>5433</v>
      </c>
    </row>
    <row r="2199" spans="1:12" ht="15.75">
      <c r="A2199" s="518" t="s">
        <v>7317</v>
      </c>
      <c r="B2199" s="518" t="s">
        <v>7318</v>
      </c>
      <c r="C2199" s="518" t="s">
        <v>7409</v>
      </c>
      <c r="D2199" s="518" t="s">
        <v>23491</v>
      </c>
      <c r="E2199" s="519" t="s">
        <v>144</v>
      </c>
      <c r="F2199" s="518" t="s">
        <v>144</v>
      </c>
      <c r="G2199" s="518" t="s">
        <v>23492</v>
      </c>
      <c r="H2199" s="518" t="s">
        <v>7421</v>
      </c>
      <c r="I2199" s="518" t="s">
        <v>5650</v>
      </c>
      <c r="J2199" s="518" t="s">
        <v>5503</v>
      </c>
      <c r="K2199" s="519" t="s">
        <v>33089</v>
      </c>
      <c r="L2199" s="518" t="s">
        <v>5433</v>
      </c>
    </row>
    <row r="2200" spans="1:12" ht="15.75">
      <c r="A2200" s="518" t="s">
        <v>7317</v>
      </c>
      <c r="B2200" s="518" t="s">
        <v>7318</v>
      </c>
      <c r="C2200" s="518" t="s">
        <v>7409</v>
      </c>
      <c r="D2200" s="518" t="s">
        <v>23491</v>
      </c>
      <c r="E2200" s="519" t="s">
        <v>144</v>
      </c>
      <c r="F2200" s="518" t="s">
        <v>144</v>
      </c>
      <c r="G2200" s="518" t="s">
        <v>23493</v>
      </c>
      <c r="H2200" s="518" t="s">
        <v>7422</v>
      </c>
      <c r="I2200" s="518" t="s">
        <v>5650</v>
      </c>
      <c r="J2200" s="518" t="s">
        <v>5503</v>
      </c>
      <c r="K2200" s="519" t="s">
        <v>33090</v>
      </c>
      <c r="L2200" s="518" t="s">
        <v>5433</v>
      </c>
    </row>
    <row r="2201" spans="1:12" ht="15.75">
      <c r="A2201" s="518" t="s">
        <v>7317</v>
      </c>
      <c r="B2201" s="518" t="s">
        <v>7318</v>
      </c>
      <c r="C2201" s="518" t="s">
        <v>7409</v>
      </c>
      <c r="D2201" s="518" t="s">
        <v>23491</v>
      </c>
      <c r="E2201" s="519" t="s">
        <v>144</v>
      </c>
      <c r="F2201" s="518" t="s">
        <v>144</v>
      </c>
      <c r="G2201" s="518" t="s">
        <v>23495</v>
      </c>
      <c r="H2201" s="518" t="s">
        <v>7423</v>
      </c>
      <c r="I2201" s="518" t="s">
        <v>5650</v>
      </c>
      <c r="J2201" s="518" t="s">
        <v>5503</v>
      </c>
      <c r="K2201" s="519" t="s">
        <v>33091</v>
      </c>
      <c r="L2201" s="518" t="s">
        <v>5433</v>
      </c>
    </row>
    <row r="2202" spans="1:12" ht="15.75">
      <c r="A2202" s="518" t="s">
        <v>7317</v>
      </c>
      <c r="B2202" s="518" t="s">
        <v>7318</v>
      </c>
      <c r="C2202" s="518" t="s">
        <v>7409</v>
      </c>
      <c r="D2202" s="518" t="s">
        <v>23491</v>
      </c>
      <c r="E2202" s="519" t="s">
        <v>144</v>
      </c>
      <c r="F2202" s="518" t="s">
        <v>144</v>
      </c>
      <c r="G2202" s="518" t="s">
        <v>23496</v>
      </c>
      <c r="H2202" s="518" t="s">
        <v>7424</v>
      </c>
      <c r="I2202" s="518" t="s">
        <v>5650</v>
      </c>
      <c r="J2202" s="518" t="s">
        <v>5503</v>
      </c>
      <c r="K2202" s="519" t="s">
        <v>33092</v>
      </c>
      <c r="L2202" s="518" t="s">
        <v>5433</v>
      </c>
    </row>
    <row r="2203" spans="1:12" ht="15.75">
      <c r="A2203" s="518" t="s">
        <v>7317</v>
      </c>
      <c r="B2203" s="518" t="s">
        <v>7318</v>
      </c>
      <c r="C2203" s="518" t="s">
        <v>7409</v>
      </c>
      <c r="D2203" s="518" t="s">
        <v>23491</v>
      </c>
      <c r="E2203" s="519" t="s">
        <v>144</v>
      </c>
      <c r="F2203" s="518" t="s">
        <v>144</v>
      </c>
      <c r="G2203" s="518" t="s">
        <v>23497</v>
      </c>
      <c r="H2203" s="518" t="s">
        <v>7425</v>
      </c>
      <c r="I2203" s="518" t="s">
        <v>5650</v>
      </c>
      <c r="J2203" s="518" t="s">
        <v>5503</v>
      </c>
      <c r="K2203" s="519" t="s">
        <v>33093</v>
      </c>
      <c r="L2203" s="518" t="s">
        <v>5433</v>
      </c>
    </row>
    <row r="2204" spans="1:12" ht="15.75">
      <c r="A2204" s="518" t="s">
        <v>7317</v>
      </c>
      <c r="B2204" s="518" t="s">
        <v>7318</v>
      </c>
      <c r="C2204" s="518" t="s">
        <v>7409</v>
      </c>
      <c r="D2204" s="518" t="s">
        <v>23491</v>
      </c>
      <c r="E2204" s="519" t="s">
        <v>144</v>
      </c>
      <c r="F2204" s="518" t="s">
        <v>144</v>
      </c>
      <c r="G2204" s="518" t="s">
        <v>23499</v>
      </c>
      <c r="H2204" s="518" t="s">
        <v>7426</v>
      </c>
      <c r="I2204" s="518" t="s">
        <v>5650</v>
      </c>
      <c r="J2204" s="518" t="s">
        <v>5503</v>
      </c>
      <c r="K2204" s="519" t="s">
        <v>32989</v>
      </c>
      <c r="L2204" s="518" t="s">
        <v>5433</v>
      </c>
    </row>
    <row r="2205" spans="1:12" ht="15.75">
      <c r="A2205" s="518" t="s">
        <v>7317</v>
      </c>
      <c r="B2205" s="518" t="s">
        <v>7318</v>
      </c>
      <c r="C2205" s="518" t="s">
        <v>7409</v>
      </c>
      <c r="D2205" s="518" t="s">
        <v>23491</v>
      </c>
      <c r="E2205" s="519" t="s">
        <v>144</v>
      </c>
      <c r="F2205" s="518" t="s">
        <v>144</v>
      </c>
      <c r="G2205" s="518" t="s">
        <v>23500</v>
      </c>
      <c r="H2205" s="518" t="s">
        <v>7427</v>
      </c>
      <c r="I2205" s="518" t="s">
        <v>5650</v>
      </c>
      <c r="J2205" s="518" t="s">
        <v>5503</v>
      </c>
      <c r="K2205" s="519" t="s">
        <v>33094</v>
      </c>
      <c r="L2205" s="518" t="s">
        <v>5433</v>
      </c>
    </row>
    <row r="2206" spans="1:12" ht="15.75">
      <c r="A2206" s="518" t="s">
        <v>7317</v>
      </c>
      <c r="B2206" s="518" t="s">
        <v>7318</v>
      </c>
      <c r="C2206" s="518" t="s">
        <v>7409</v>
      </c>
      <c r="D2206" s="518" t="s">
        <v>23491</v>
      </c>
      <c r="E2206" s="519" t="s">
        <v>144</v>
      </c>
      <c r="F2206" s="518" t="s">
        <v>144</v>
      </c>
      <c r="G2206" s="518" t="s">
        <v>23501</v>
      </c>
      <c r="H2206" s="518" t="s">
        <v>7428</v>
      </c>
      <c r="I2206" s="518" t="s">
        <v>5650</v>
      </c>
      <c r="J2206" s="518" t="s">
        <v>5503</v>
      </c>
      <c r="K2206" s="519" t="s">
        <v>33095</v>
      </c>
      <c r="L2206" s="518" t="s">
        <v>5433</v>
      </c>
    </row>
    <row r="2207" spans="1:12" ht="15.75">
      <c r="A2207" s="518" t="s">
        <v>7317</v>
      </c>
      <c r="B2207" s="518" t="s">
        <v>7318</v>
      </c>
      <c r="C2207" s="518" t="s">
        <v>7409</v>
      </c>
      <c r="D2207" s="518" t="s">
        <v>23491</v>
      </c>
      <c r="E2207" s="519" t="s">
        <v>144</v>
      </c>
      <c r="F2207" s="518" t="s">
        <v>144</v>
      </c>
      <c r="G2207" s="518" t="s">
        <v>23502</v>
      </c>
      <c r="H2207" s="518" t="s">
        <v>7429</v>
      </c>
      <c r="I2207" s="518" t="s">
        <v>5650</v>
      </c>
      <c r="J2207" s="518" t="s">
        <v>5503</v>
      </c>
      <c r="K2207" s="519" t="s">
        <v>33096</v>
      </c>
      <c r="L2207" s="518" t="s">
        <v>5433</v>
      </c>
    </row>
    <row r="2208" spans="1:12" ht="15.75">
      <c r="A2208" s="518" t="s">
        <v>7317</v>
      </c>
      <c r="B2208" s="518" t="s">
        <v>7318</v>
      </c>
      <c r="C2208" s="518" t="s">
        <v>7409</v>
      </c>
      <c r="D2208" s="518" t="s">
        <v>23491</v>
      </c>
      <c r="E2208" s="519" t="s">
        <v>144</v>
      </c>
      <c r="F2208" s="518" t="s">
        <v>144</v>
      </c>
      <c r="G2208" s="518" t="s">
        <v>23503</v>
      </c>
      <c r="H2208" s="518" t="s">
        <v>7430</v>
      </c>
      <c r="I2208" s="518" t="s">
        <v>5431</v>
      </c>
      <c r="J2208" s="518" t="s">
        <v>5503</v>
      </c>
      <c r="K2208" s="519" t="s">
        <v>21306</v>
      </c>
      <c r="L2208" s="518" t="s">
        <v>5433</v>
      </c>
    </row>
    <row r="2209" spans="1:12" ht="15.75">
      <c r="A2209" s="518" t="s">
        <v>7317</v>
      </c>
      <c r="B2209" s="518" t="s">
        <v>7318</v>
      </c>
      <c r="C2209" s="518" t="s">
        <v>7409</v>
      </c>
      <c r="D2209" s="518" t="s">
        <v>23491</v>
      </c>
      <c r="E2209" s="519" t="s">
        <v>144</v>
      </c>
      <c r="F2209" s="518" t="s">
        <v>144</v>
      </c>
      <c r="G2209" s="518" t="s">
        <v>23505</v>
      </c>
      <c r="H2209" s="518" t="s">
        <v>7431</v>
      </c>
      <c r="I2209" s="518" t="s">
        <v>5431</v>
      </c>
      <c r="J2209" s="518" t="s">
        <v>5503</v>
      </c>
      <c r="K2209" s="519" t="s">
        <v>33097</v>
      </c>
      <c r="L2209" s="518" t="s">
        <v>5433</v>
      </c>
    </row>
    <row r="2210" spans="1:12" ht="15.75">
      <c r="A2210" s="518" t="s">
        <v>7317</v>
      </c>
      <c r="B2210" s="518" t="s">
        <v>7318</v>
      </c>
      <c r="C2210" s="518" t="s">
        <v>7409</v>
      </c>
      <c r="D2210" s="518" t="s">
        <v>23491</v>
      </c>
      <c r="E2210" s="519" t="s">
        <v>144</v>
      </c>
      <c r="F2210" s="518" t="s">
        <v>144</v>
      </c>
      <c r="G2210" s="518" t="s">
        <v>23507</v>
      </c>
      <c r="H2210" s="518" t="s">
        <v>7432</v>
      </c>
      <c r="I2210" s="518" t="s">
        <v>5650</v>
      </c>
      <c r="J2210" s="518" t="s">
        <v>5503</v>
      </c>
      <c r="K2210" s="519" t="s">
        <v>33098</v>
      </c>
      <c r="L2210" s="518" t="s">
        <v>5433</v>
      </c>
    </row>
    <row r="2211" spans="1:12" ht="15.75">
      <c r="A2211" s="518" t="s">
        <v>7317</v>
      </c>
      <c r="B2211" s="518" t="s">
        <v>7318</v>
      </c>
      <c r="C2211" s="518" t="s">
        <v>7409</v>
      </c>
      <c r="D2211" s="518" t="s">
        <v>23491</v>
      </c>
      <c r="E2211" s="519" t="s">
        <v>144</v>
      </c>
      <c r="F2211" s="518" t="s">
        <v>144</v>
      </c>
      <c r="G2211" s="518" t="s">
        <v>23508</v>
      </c>
      <c r="H2211" s="518" t="s">
        <v>7433</v>
      </c>
      <c r="I2211" s="518" t="s">
        <v>5650</v>
      </c>
      <c r="J2211" s="518" t="s">
        <v>5503</v>
      </c>
      <c r="K2211" s="519" t="s">
        <v>33099</v>
      </c>
      <c r="L2211" s="518" t="s">
        <v>5433</v>
      </c>
    </row>
    <row r="2212" spans="1:12" ht="15.75">
      <c r="A2212" s="518" t="s">
        <v>7317</v>
      </c>
      <c r="B2212" s="518" t="s">
        <v>7318</v>
      </c>
      <c r="C2212" s="518" t="s">
        <v>7409</v>
      </c>
      <c r="D2212" s="518" t="s">
        <v>23491</v>
      </c>
      <c r="E2212" s="519" t="s">
        <v>144</v>
      </c>
      <c r="F2212" s="518" t="s">
        <v>144</v>
      </c>
      <c r="G2212" s="518" t="s">
        <v>23509</v>
      </c>
      <c r="H2212" s="518" t="s">
        <v>7434</v>
      </c>
      <c r="I2212" s="518" t="s">
        <v>5650</v>
      </c>
      <c r="J2212" s="518" t="s">
        <v>5503</v>
      </c>
      <c r="K2212" s="519" t="s">
        <v>33100</v>
      </c>
      <c r="L2212" s="518" t="s">
        <v>5433</v>
      </c>
    </row>
    <row r="2213" spans="1:12" ht="15.75">
      <c r="A2213" s="518" t="s">
        <v>7317</v>
      </c>
      <c r="B2213" s="518" t="s">
        <v>7318</v>
      </c>
      <c r="C2213" s="518" t="s">
        <v>7409</v>
      </c>
      <c r="D2213" s="518" t="s">
        <v>23491</v>
      </c>
      <c r="E2213" s="519" t="s">
        <v>144</v>
      </c>
      <c r="F2213" s="518" t="s">
        <v>144</v>
      </c>
      <c r="G2213" s="518" t="s">
        <v>23510</v>
      </c>
      <c r="H2213" s="518" t="s">
        <v>7435</v>
      </c>
      <c r="I2213" s="518" t="s">
        <v>5650</v>
      </c>
      <c r="J2213" s="518" t="s">
        <v>5503</v>
      </c>
      <c r="K2213" s="519" t="s">
        <v>33101</v>
      </c>
      <c r="L2213" s="518" t="s">
        <v>5433</v>
      </c>
    </row>
    <row r="2214" spans="1:12" ht="15.75">
      <c r="A2214" s="518" t="s">
        <v>7317</v>
      </c>
      <c r="B2214" s="518" t="s">
        <v>7318</v>
      </c>
      <c r="C2214" s="518" t="s">
        <v>7409</v>
      </c>
      <c r="D2214" s="518" t="s">
        <v>23491</v>
      </c>
      <c r="E2214" s="519" t="s">
        <v>144</v>
      </c>
      <c r="F2214" s="518" t="s">
        <v>144</v>
      </c>
      <c r="G2214" s="518" t="s">
        <v>23511</v>
      </c>
      <c r="H2214" s="518" t="s">
        <v>7436</v>
      </c>
      <c r="I2214" s="518" t="s">
        <v>5650</v>
      </c>
      <c r="J2214" s="518" t="s">
        <v>5503</v>
      </c>
      <c r="K2214" s="519" t="s">
        <v>33102</v>
      </c>
      <c r="L2214" s="518" t="s">
        <v>5433</v>
      </c>
    </row>
    <row r="2215" spans="1:12" ht="15.75">
      <c r="A2215" s="518" t="s">
        <v>7317</v>
      </c>
      <c r="B2215" s="518" t="s">
        <v>7318</v>
      </c>
      <c r="C2215" s="518" t="s">
        <v>7409</v>
      </c>
      <c r="D2215" s="518" t="s">
        <v>23491</v>
      </c>
      <c r="E2215" s="519" t="s">
        <v>144</v>
      </c>
      <c r="F2215" s="518" t="s">
        <v>144</v>
      </c>
      <c r="G2215" s="518" t="s">
        <v>23512</v>
      </c>
      <c r="H2215" s="518" t="s">
        <v>7437</v>
      </c>
      <c r="I2215" s="518" t="s">
        <v>5650</v>
      </c>
      <c r="J2215" s="518" t="s">
        <v>5503</v>
      </c>
      <c r="K2215" s="519" t="s">
        <v>15197</v>
      </c>
      <c r="L2215" s="518" t="s">
        <v>5433</v>
      </c>
    </row>
    <row r="2216" spans="1:12" ht="15.75">
      <c r="A2216" s="518" t="s">
        <v>7317</v>
      </c>
      <c r="B2216" s="518" t="s">
        <v>7318</v>
      </c>
      <c r="C2216" s="518" t="s">
        <v>7409</v>
      </c>
      <c r="D2216" s="518" t="s">
        <v>23491</v>
      </c>
      <c r="E2216" s="519" t="s">
        <v>144</v>
      </c>
      <c r="F2216" s="518" t="s">
        <v>144</v>
      </c>
      <c r="G2216" s="518" t="s">
        <v>23513</v>
      </c>
      <c r="H2216" s="518" t="s">
        <v>7438</v>
      </c>
      <c r="I2216" s="518" t="s">
        <v>5650</v>
      </c>
      <c r="J2216" s="518" t="s">
        <v>5503</v>
      </c>
      <c r="K2216" s="519" t="s">
        <v>33103</v>
      </c>
      <c r="L2216" s="518" t="s">
        <v>5433</v>
      </c>
    </row>
    <row r="2217" spans="1:12" ht="15.75">
      <c r="A2217" s="518" t="s">
        <v>7317</v>
      </c>
      <c r="B2217" s="518" t="s">
        <v>7318</v>
      </c>
      <c r="C2217" s="518" t="s">
        <v>7409</v>
      </c>
      <c r="D2217" s="518" t="s">
        <v>23491</v>
      </c>
      <c r="E2217" s="519" t="s">
        <v>144</v>
      </c>
      <c r="F2217" s="518" t="s">
        <v>144</v>
      </c>
      <c r="G2217" s="518" t="s">
        <v>23514</v>
      </c>
      <c r="H2217" s="518" t="s">
        <v>7439</v>
      </c>
      <c r="I2217" s="518" t="s">
        <v>5650</v>
      </c>
      <c r="J2217" s="518" t="s">
        <v>5503</v>
      </c>
      <c r="K2217" s="519" t="s">
        <v>33104</v>
      </c>
      <c r="L2217" s="518" t="s">
        <v>5433</v>
      </c>
    </row>
    <row r="2218" spans="1:12" ht="15.75">
      <c r="A2218" s="518" t="s">
        <v>7317</v>
      </c>
      <c r="B2218" s="518" t="s">
        <v>7318</v>
      </c>
      <c r="C2218" s="518" t="s">
        <v>7409</v>
      </c>
      <c r="D2218" s="518" t="s">
        <v>23491</v>
      </c>
      <c r="E2218" s="519" t="s">
        <v>144</v>
      </c>
      <c r="F2218" s="518" t="s">
        <v>144</v>
      </c>
      <c r="G2218" s="518" t="s">
        <v>23515</v>
      </c>
      <c r="H2218" s="518" t="s">
        <v>7440</v>
      </c>
      <c r="I2218" s="518" t="s">
        <v>5650</v>
      </c>
      <c r="J2218" s="518" t="s">
        <v>5503</v>
      </c>
      <c r="K2218" s="519" t="s">
        <v>33105</v>
      </c>
      <c r="L2218" s="518" t="s">
        <v>5433</v>
      </c>
    </row>
    <row r="2219" spans="1:12" ht="15.75">
      <c r="A2219" s="518" t="s">
        <v>7317</v>
      </c>
      <c r="B2219" s="518" t="s">
        <v>7318</v>
      </c>
      <c r="C2219" s="518" t="s">
        <v>7409</v>
      </c>
      <c r="D2219" s="518" t="s">
        <v>23491</v>
      </c>
      <c r="E2219" s="519" t="s">
        <v>144</v>
      </c>
      <c r="F2219" s="518" t="s">
        <v>144</v>
      </c>
      <c r="G2219" s="518" t="s">
        <v>23516</v>
      </c>
      <c r="H2219" s="518" t="s">
        <v>7441</v>
      </c>
      <c r="I2219" s="518" t="s">
        <v>5650</v>
      </c>
      <c r="J2219" s="518" t="s">
        <v>5503</v>
      </c>
      <c r="K2219" s="519" t="s">
        <v>33106</v>
      </c>
      <c r="L2219" s="518" t="s">
        <v>5433</v>
      </c>
    </row>
    <row r="2220" spans="1:12" ht="15.75">
      <c r="A2220" s="518" t="s">
        <v>7317</v>
      </c>
      <c r="B2220" s="518" t="s">
        <v>7318</v>
      </c>
      <c r="C2220" s="518" t="s">
        <v>7409</v>
      </c>
      <c r="D2220" s="518" t="s">
        <v>23491</v>
      </c>
      <c r="E2220" s="519" t="s">
        <v>144</v>
      </c>
      <c r="F2220" s="518" t="s">
        <v>144</v>
      </c>
      <c r="G2220" s="518" t="s">
        <v>23517</v>
      </c>
      <c r="H2220" s="518" t="s">
        <v>7442</v>
      </c>
      <c r="I2220" s="518" t="s">
        <v>5650</v>
      </c>
      <c r="J2220" s="518" t="s">
        <v>5503</v>
      </c>
      <c r="K2220" s="519" t="s">
        <v>33107</v>
      </c>
      <c r="L2220" s="518" t="s">
        <v>5433</v>
      </c>
    </row>
    <row r="2221" spans="1:12" ht="15.75">
      <c r="A2221" s="518" t="s">
        <v>7317</v>
      </c>
      <c r="B2221" s="518" t="s">
        <v>7318</v>
      </c>
      <c r="C2221" s="518" t="s">
        <v>7409</v>
      </c>
      <c r="D2221" s="518" t="s">
        <v>23491</v>
      </c>
      <c r="E2221" s="519" t="s">
        <v>144</v>
      </c>
      <c r="F2221" s="518" t="s">
        <v>144</v>
      </c>
      <c r="G2221" s="518" t="s">
        <v>23518</v>
      </c>
      <c r="H2221" s="518" t="s">
        <v>7443</v>
      </c>
      <c r="I2221" s="518" t="s">
        <v>5650</v>
      </c>
      <c r="J2221" s="518" t="s">
        <v>5503</v>
      </c>
      <c r="K2221" s="519" t="s">
        <v>33108</v>
      </c>
      <c r="L2221" s="518" t="s">
        <v>5433</v>
      </c>
    </row>
    <row r="2222" spans="1:12" ht="15.75">
      <c r="A2222" s="518" t="s">
        <v>7317</v>
      </c>
      <c r="B2222" s="518" t="s">
        <v>7318</v>
      </c>
      <c r="C2222" s="518" t="s">
        <v>7409</v>
      </c>
      <c r="D2222" s="518" t="s">
        <v>23491</v>
      </c>
      <c r="E2222" s="519" t="s">
        <v>144</v>
      </c>
      <c r="F2222" s="518" t="s">
        <v>144</v>
      </c>
      <c r="G2222" s="518" t="s">
        <v>23520</v>
      </c>
      <c r="H2222" s="518" t="s">
        <v>7444</v>
      </c>
      <c r="I2222" s="518" t="s">
        <v>5650</v>
      </c>
      <c r="J2222" s="518" t="s">
        <v>5503</v>
      </c>
      <c r="K2222" s="519" t="s">
        <v>33109</v>
      </c>
      <c r="L2222" s="518" t="s">
        <v>5433</v>
      </c>
    </row>
    <row r="2223" spans="1:12" ht="15.75">
      <c r="A2223" s="518" t="s">
        <v>7317</v>
      </c>
      <c r="B2223" s="518" t="s">
        <v>7318</v>
      </c>
      <c r="C2223" s="518" t="s">
        <v>7409</v>
      </c>
      <c r="D2223" s="518" t="s">
        <v>23491</v>
      </c>
      <c r="E2223" s="519" t="s">
        <v>144</v>
      </c>
      <c r="F2223" s="518" t="s">
        <v>144</v>
      </c>
      <c r="G2223" s="518" t="s">
        <v>23521</v>
      </c>
      <c r="H2223" s="518" t="s">
        <v>7445</v>
      </c>
      <c r="I2223" s="518" t="s">
        <v>5650</v>
      </c>
      <c r="J2223" s="518" t="s">
        <v>5503</v>
      </c>
      <c r="K2223" s="519" t="s">
        <v>33110</v>
      </c>
      <c r="L2223" s="518" t="s">
        <v>5433</v>
      </c>
    </row>
    <row r="2224" spans="1:12" ht="15.75">
      <c r="A2224" s="518" t="s">
        <v>7317</v>
      </c>
      <c r="B2224" s="518" t="s">
        <v>7318</v>
      </c>
      <c r="C2224" s="518" t="s">
        <v>7409</v>
      </c>
      <c r="D2224" s="518" t="s">
        <v>23491</v>
      </c>
      <c r="E2224" s="519" t="s">
        <v>144</v>
      </c>
      <c r="F2224" s="518" t="s">
        <v>144</v>
      </c>
      <c r="G2224" s="518" t="s">
        <v>23522</v>
      </c>
      <c r="H2224" s="518" t="s">
        <v>7446</v>
      </c>
      <c r="I2224" s="518" t="s">
        <v>5650</v>
      </c>
      <c r="J2224" s="518" t="s">
        <v>5503</v>
      </c>
      <c r="K2224" s="519" t="s">
        <v>33111</v>
      </c>
      <c r="L2224" s="518" t="s">
        <v>5433</v>
      </c>
    </row>
    <row r="2225" spans="1:12" ht="15.75">
      <c r="A2225" s="518" t="s">
        <v>7317</v>
      </c>
      <c r="B2225" s="518" t="s">
        <v>7318</v>
      </c>
      <c r="C2225" s="518" t="s">
        <v>7409</v>
      </c>
      <c r="D2225" s="518" t="s">
        <v>23491</v>
      </c>
      <c r="E2225" s="519" t="s">
        <v>144</v>
      </c>
      <c r="F2225" s="518" t="s">
        <v>144</v>
      </c>
      <c r="G2225" s="518" t="s">
        <v>23523</v>
      </c>
      <c r="H2225" s="518" t="s">
        <v>7447</v>
      </c>
      <c r="I2225" s="518" t="s">
        <v>5650</v>
      </c>
      <c r="J2225" s="518" t="s">
        <v>5503</v>
      </c>
      <c r="K2225" s="519" t="s">
        <v>19099</v>
      </c>
      <c r="L2225" s="518" t="s">
        <v>5433</v>
      </c>
    </row>
    <row r="2226" spans="1:12" ht="15.75">
      <c r="A2226" s="518" t="s">
        <v>7317</v>
      </c>
      <c r="B2226" s="518" t="s">
        <v>7318</v>
      </c>
      <c r="C2226" s="518" t="s">
        <v>7409</v>
      </c>
      <c r="D2226" s="518" t="s">
        <v>23491</v>
      </c>
      <c r="E2226" s="519" t="s">
        <v>144</v>
      </c>
      <c r="F2226" s="518" t="s">
        <v>144</v>
      </c>
      <c r="G2226" s="518" t="s">
        <v>23524</v>
      </c>
      <c r="H2226" s="518" t="s">
        <v>7448</v>
      </c>
      <c r="I2226" s="518" t="s">
        <v>5650</v>
      </c>
      <c r="J2226" s="518" t="s">
        <v>5503</v>
      </c>
      <c r="K2226" s="519" t="s">
        <v>33112</v>
      </c>
      <c r="L2226" s="518" t="s">
        <v>5433</v>
      </c>
    </row>
    <row r="2227" spans="1:12" ht="15.75">
      <c r="A2227" s="518" t="s">
        <v>7317</v>
      </c>
      <c r="B2227" s="518" t="s">
        <v>7318</v>
      </c>
      <c r="C2227" s="518" t="s">
        <v>7409</v>
      </c>
      <c r="D2227" s="518" t="s">
        <v>23491</v>
      </c>
      <c r="E2227" s="519" t="s">
        <v>144</v>
      </c>
      <c r="F2227" s="518" t="s">
        <v>144</v>
      </c>
      <c r="G2227" s="518" t="s">
        <v>23526</v>
      </c>
      <c r="H2227" s="518" t="s">
        <v>7449</v>
      </c>
      <c r="I2227" s="518" t="s">
        <v>5650</v>
      </c>
      <c r="J2227" s="518" t="s">
        <v>5503</v>
      </c>
      <c r="K2227" s="519" t="s">
        <v>33113</v>
      </c>
      <c r="L2227" s="518" t="s">
        <v>5433</v>
      </c>
    </row>
    <row r="2228" spans="1:12" ht="15.75">
      <c r="A2228" s="518" t="s">
        <v>7317</v>
      </c>
      <c r="B2228" s="518" t="s">
        <v>7318</v>
      </c>
      <c r="C2228" s="518" t="s">
        <v>7409</v>
      </c>
      <c r="D2228" s="518" t="s">
        <v>23491</v>
      </c>
      <c r="E2228" s="519" t="s">
        <v>144</v>
      </c>
      <c r="F2228" s="518" t="s">
        <v>144</v>
      </c>
      <c r="G2228" s="518" t="s">
        <v>23527</v>
      </c>
      <c r="H2228" s="518" t="s">
        <v>7450</v>
      </c>
      <c r="I2228" s="518" t="s">
        <v>5650</v>
      </c>
      <c r="J2228" s="518" t="s">
        <v>5503</v>
      </c>
      <c r="K2228" s="519" t="s">
        <v>33114</v>
      </c>
      <c r="L2228" s="518" t="s">
        <v>5433</v>
      </c>
    </row>
    <row r="2229" spans="1:12" ht="15.75">
      <c r="A2229" s="518" t="s">
        <v>7317</v>
      </c>
      <c r="B2229" s="518" t="s">
        <v>7318</v>
      </c>
      <c r="C2229" s="518" t="s">
        <v>7409</v>
      </c>
      <c r="D2229" s="518" t="s">
        <v>23491</v>
      </c>
      <c r="E2229" s="519" t="s">
        <v>144</v>
      </c>
      <c r="F2229" s="518" t="s">
        <v>144</v>
      </c>
      <c r="G2229" s="518" t="s">
        <v>23529</v>
      </c>
      <c r="H2229" s="518" t="s">
        <v>7451</v>
      </c>
      <c r="I2229" s="518" t="s">
        <v>5650</v>
      </c>
      <c r="J2229" s="518" t="s">
        <v>5503</v>
      </c>
      <c r="K2229" s="519" t="s">
        <v>33115</v>
      </c>
      <c r="L2229" s="518" t="s">
        <v>5433</v>
      </c>
    </row>
    <row r="2230" spans="1:12" ht="15.75">
      <c r="A2230" s="518" t="s">
        <v>7317</v>
      </c>
      <c r="B2230" s="518" t="s">
        <v>7318</v>
      </c>
      <c r="C2230" s="518" t="s">
        <v>7409</v>
      </c>
      <c r="D2230" s="518" t="s">
        <v>23491</v>
      </c>
      <c r="E2230" s="519" t="s">
        <v>144</v>
      </c>
      <c r="F2230" s="518" t="s">
        <v>144</v>
      </c>
      <c r="G2230" s="518" t="s">
        <v>23530</v>
      </c>
      <c r="H2230" s="518" t="s">
        <v>7452</v>
      </c>
      <c r="I2230" s="518" t="s">
        <v>5650</v>
      </c>
      <c r="J2230" s="518" t="s">
        <v>5503</v>
      </c>
      <c r="K2230" s="519" t="s">
        <v>33116</v>
      </c>
      <c r="L2230" s="518" t="s">
        <v>5433</v>
      </c>
    </row>
    <row r="2231" spans="1:12" ht="15.75">
      <c r="A2231" s="518" t="s">
        <v>7317</v>
      </c>
      <c r="B2231" s="518" t="s">
        <v>7318</v>
      </c>
      <c r="C2231" s="518" t="s">
        <v>7409</v>
      </c>
      <c r="D2231" s="518" t="s">
        <v>23491</v>
      </c>
      <c r="E2231" s="519" t="s">
        <v>144</v>
      </c>
      <c r="F2231" s="518" t="s">
        <v>144</v>
      </c>
      <c r="G2231" s="518" t="s">
        <v>23531</v>
      </c>
      <c r="H2231" s="518" t="s">
        <v>7453</v>
      </c>
      <c r="I2231" s="518" t="s">
        <v>5650</v>
      </c>
      <c r="J2231" s="518" t="s">
        <v>5503</v>
      </c>
      <c r="K2231" s="519" t="s">
        <v>33117</v>
      </c>
      <c r="L2231" s="518" t="s">
        <v>5433</v>
      </c>
    </row>
    <row r="2232" spans="1:12" ht="15.75">
      <c r="A2232" s="518" t="s">
        <v>7317</v>
      </c>
      <c r="B2232" s="518" t="s">
        <v>7318</v>
      </c>
      <c r="C2232" s="518" t="s">
        <v>7409</v>
      </c>
      <c r="D2232" s="518" t="s">
        <v>23491</v>
      </c>
      <c r="E2232" s="519" t="s">
        <v>144</v>
      </c>
      <c r="F2232" s="518" t="s">
        <v>144</v>
      </c>
      <c r="G2232" s="518" t="s">
        <v>23532</v>
      </c>
      <c r="H2232" s="518" t="s">
        <v>7454</v>
      </c>
      <c r="I2232" s="518" t="s">
        <v>5650</v>
      </c>
      <c r="J2232" s="518" t="s">
        <v>5503</v>
      </c>
      <c r="K2232" s="519" t="s">
        <v>33118</v>
      </c>
      <c r="L2232" s="518" t="s">
        <v>5433</v>
      </c>
    </row>
    <row r="2233" spans="1:12" ht="15.75">
      <c r="A2233" s="518" t="s">
        <v>7317</v>
      </c>
      <c r="B2233" s="518" t="s">
        <v>7318</v>
      </c>
      <c r="C2233" s="518" t="s">
        <v>7409</v>
      </c>
      <c r="D2233" s="518" t="s">
        <v>23491</v>
      </c>
      <c r="E2233" s="519" t="s">
        <v>144</v>
      </c>
      <c r="F2233" s="518" t="s">
        <v>144</v>
      </c>
      <c r="G2233" s="518" t="s">
        <v>23533</v>
      </c>
      <c r="H2233" s="518" t="s">
        <v>7455</v>
      </c>
      <c r="I2233" s="518" t="s">
        <v>5650</v>
      </c>
      <c r="J2233" s="518" t="s">
        <v>5503</v>
      </c>
      <c r="K2233" s="519" t="s">
        <v>33119</v>
      </c>
      <c r="L2233" s="518" t="s">
        <v>5433</v>
      </c>
    </row>
    <row r="2234" spans="1:12" ht="15.75">
      <c r="A2234" s="518" t="s">
        <v>7317</v>
      </c>
      <c r="B2234" s="518" t="s">
        <v>7318</v>
      </c>
      <c r="C2234" s="518" t="s">
        <v>7409</v>
      </c>
      <c r="D2234" s="518" t="s">
        <v>23491</v>
      </c>
      <c r="E2234" s="519" t="s">
        <v>144</v>
      </c>
      <c r="F2234" s="518" t="s">
        <v>144</v>
      </c>
      <c r="G2234" s="518" t="s">
        <v>23534</v>
      </c>
      <c r="H2234" s="518" t="s">
        <v>7456</v>
      </c>
      <c r="I2234" s="518" t="s">
        <v>5650</v>
      </c>
      <c r="J2234" s="518" t="s">
        <v>5503</v>
      </c>
      <c r="K2234" s="519" t="s">
        <v>33120</v>
      </c>
      <c r="L2234" s="518" t="s">
        <v>5433</v>
      </c>
    </row>
    <row r="2235" spans="1:12" ht="15.75">
      <c r="A2235" s="518" t="s">
        <v>7317</v>
      </c>
      <c r="B2235" s="518" t="s">
        <v>7318</v>
      </c>
      <c r="C2235" s="518" t="s">
        <v>7409</v>
      </c>
      <c r="D2235" s="518" t="s">
        <v>23491</v>
      </c>
      <c r="E2235" s="519" t="s">
        <v>144</v>
      </c>
      <c r="F2235" s="518" t="s">
        <v>144</v>
      </c>
      <c r="G2235" s="518" t="s">
        <v>23535</v>
      </c>
      <c r="H2235" s="518" t="s">
        <v>7457</v>
      </c>
      <c r="I2235" s="518" t="s">
        <v>5650</v>
      </c>
      <c r="J2235" s="518" t="s">
        <v>5503</v>
      </c>
      <c r="K2235" s="519" t="s">
        <v>33121</v>
      </c>
      <c r="L2235" s="518" t="s">
        <v>5433</v>
      </c>
    </row>
    <row r="2236" spans="1:12" ht="15.75">
      <c r="A2236" s="518" t="s">
        <v>7317</v>
      </c>
      <c r="B2236" s="518" t="s">
        <v>7318</v>
      </c>
      <c r="C2236" s="518" t="s">
        <v>7409</v>
      </c>
      <c r="D2236" s="518" t="s">
        <v>23491</v>
      </c>
      <c r="E2236" s="519" t="s">
        <v>144</v>
      </c>
      <c r="F2236" s="518" t="s">
        <v>144</v>
      </c>
      <c r="G2236" s="518" t="s">
        <v>23536</v>
      </c>
      <c r="H2236" s="518" t="s">
        <v>7458</v>
      </c>
      <c r="I2236" s="518" t="s">
        <v>5650</v>
      </c>
      <c r="J2236" s="518" t="s">
        <v>5503</v>
      </c>
      <c r="K2236" s="519" t="s">
        <v>33122</v>
      </c>
      <c r="L2236" s="518" t="s">
        <v>5433</v>
      </c>
    </row>
    <row r="2237" spans="1:12" ht="15.75">
      <c r="A2237" s="518" t="s">
        <v>7317</v>
      </c>
      <c r="B2237" s="518" t="s">
        <v>7318</v>
      </c>
      <c r="C2237" s="518" t="s">
        <v>7409</v>
      </c>
      <c r="D2237" s="518" t="s">
        <v>23491</v>
      </c>
      <c r="E2237" s="519" t="s">
        <v>144</v>
      </c>
      <c r="F2237" s="518" t="s">
        <v>144</v>
      </c>
      <c r="G2237" s="518" t="s">
        <v>23537</v>
      </c>
      <c r="H2237" s="518" t="s">
        <v>7459</v>
      </c>
      <c r="I2237" s="518" t="s">
        <v>5650</v>
      </c>
      <c r="J2237" s="518" t="s">
        <v>5503</v>
      </c>
      <c r="K2237" s="519" t="s">
        <v>33123</v>
      </c>
      <c r="L2237" s="518" t="s">
        <v>5433</v>
      </c>
    </row>
    <row r="2238" spans="1:12" ht="15.75">
      <c r="A2238" s="518" t="s">
        <v>7317</v>
      </c>
      <c r="B2238" s="518" t="s">
        <v>7318</v>
      </c>
      <c r="C2238" s="518" t="s">
        <v>7409</v>
      </c>
      <c r="D2238" s="518" t="s">
        <v>23491</v>
      </c>
      <c r="E2238" s="519" t="s">
        <v>144</v>
      </c>
      <c r="F2238" s="518" t="s">
        <v>144</v>
      </c>
      <c r="G2238" s="518" t="s">
        <v>23538</v>
      </c>
      <c r="H2238" s="518" t="s">
        <v>7460</v>
      </c>
      <c r="I2238" s="518" t="s">
        <v>5650</v>
      </c>
      <c r="J2238" s="518" t="s">
        <v>5503</v>
      </c>
      <c r="K2238" s="519" t="s">
        <v>33124</v>
      </c>
      <c r="L2238" s="518" t="s">
        <v>5433</v>
      </c>
    </row>
    <row r="2239" spans="1:12" ht="15.75">
      <c r="A2239" s="518" t="s">
        <v>7317</v>
      </c>
      <c r="B2239" s="518" t="s">
        <v>7318</v>
      </c>
      <c r="C2239" s="518" t="s">
        <v>7409</v>
      </c>
      <c r="D2239" s="518" t="s">
        <v>23491</v>
      </c>
      <c r="E2239" s="519" t="s">
        <v>144</v>
      </c>
      <c r="F2239" s="518" t="s">
        <v>144</v>
      </c>
      <c r="G2239" s="518" t="s">
        <v>23539</v>
      </c>
      <c r="H2239" s="518" t="s">
        <v>7461</v>
      </c>
      <c r="I2239" s="518" t="s">
        <v>5650</v>
      </c>
      <c r="J2239" s="518" t="s">
        <v>5503</v>
      </c>
      <c r="K2239" s="519" t="s">
        <v>33125</v>
      </c>
      <c r="L2239" s="518" t="s">
        <v>5433</v>
      </c>
    </row>
    <row r="2240" spans="1:12" ht="15.75">
      <c r="A2240" s="518" t="s">
        <v>7317</v>
      </c>
      <c r="B2240" s="518" t="s">
        <v>7318</v>
      </c>
      <c r="C2240" s="518" t="s">
        <v>7409</v>
      </c>
      <c r="D2240" s="518" t="s">
        <v>23491</v>
      </c>
      <c r="E2240" s="519" t="s">
        <v>144</v>
      </c>
      <c r="F2240" s="518" t="s">
        <v>144</v>
      </c>
      <c r="G2240" s="518" t="s">
        <v>23540</v>
      </c>
      <c r="H2240" s="518" t="s">
        <v>7462</v>
      </c>
      <c r="I2240" s="518" t="s">
        <v>5650</v>
      </c>
      <c r="J2240" s="518" t="s">
        <v>5503</v>
      </c>
      <c r="K2240" s="519" t="s">
        <v>33126</v>
      </c>
      <c r="L2240" s="518" t="s">
        <v>5433</v>
      </c>
    </row>
    <row r="2241" spans="1:12" ht="15.75">
      <c r="A2241" s="518" t="s">
        <v>7317</v>
      </c>
      <c r="B2241" s="518" t="s">
        <v>7318</v>
      </c>
      <c r="C2241" s="518" t="s">
        <v>7409</v>
      </c>
      <c r="D2241" s="518" t="s">
        <v>23491</v>
      </c>
      <c r="E2241" s="519" t="s">
        <v>144</v>
      </c>
      <c r="F2241" s="518" t="s">
        <v>144</v>
      </c>
      <c r="G2241" s="518" t="s">
        <v>23541</v>
      </c>
      <c r="H2241" s="518" t="s">
        <v>7463</v>
      </c>
      <c r="I2241" s="518" t="s">
        <v>5650</v>
      </c>
      <c r="J2241" s="518" t="s">
        <v>5503</v>
      </c>
      <c r="K2241" s="519" t="s">
        <v>33127</v>
      </c>
      <c r="L2241" s="518" t="s">
        <v>5433</v>
      </c>
    </row>
    <row r="2242" spans="1:12" ht="15.75">
      <c r="A2242" s="518" t="s">
        <v>7317</v>
      </c>
      <c r="B2242" s="518" t="s">
        <v>7318</v>
      </c>
      <c r="C2242" s="518" t="s">
        <v>7409</v>
      </c>
      <c r="D2242" s="518" t="s">
        <v>23491</v>
      </c>
      <c r="E2242" s="519" t="s">
        <v>144</v>
      </c>
      <c r="F2242" s="518" t="s">
        <v>144</v>
      </c>
      <c r="G2242" s="518" t="s">
        <v>23542</v>
      </c>
      <c r="H2242" s="518" t="s">
        <v>7464</v>
      </c>
      <c r="I2242" s="518" t="s">
        <v>5650</v>
      </c>
      <c r="J2242" s="518" t="s">
        <v>5503</v>
      </c>
      <c r="K2242" s="519" t="s">
        <v>33128</v>
      </c>
      <c r="L2242" s="518" t="s">
        <v>5433</v>
      </c>
    </row>
    <row r="2243" spans="1:12" ht="15.75">
      <c r="A2243" s="518" t="s">
        <v>7317</v>
      </c>
      <c r="B2243" s="518" t="s">
        <v>7318</v>
      </c>
      <c r="C2243" s="518" t="s">
        <v>7409</v>
      </c>
      <c r="D2243" s="518" t="s">
        <v>23491</v>
      </c>
      <c r="E2243" s="519" t="s">
        <v>144</v>
      </c>
      <c r="F2243" s="518" t="s">
        <v>144</v>
      </c>
      <c r="G2243" s="518" t="s">
        <v>23543</v>
      </c>
      <c r="H2243" s="518" t="s">
        <v>7465</v>
      </c>
      <c r="I2243" s="518" t="s">
        <v>5650</v>
      </c>
      <c r="J2243" s="518" t="s">
        <v>5503</v>
      </c>
      <c r="K2243" s="519" t="s">
        <v>33129</v>
      </c>
      <c r="L2243" s="518" t="s">
        <v>5433</v>
      </c>
    </row>
    <row r="2244" spans="1:12" ht="15.75">
      <c r="A2244" s="518" t="s">
        <v>7317</v>
      </c>
      <c r="B2244" s="518" t="s">
        <v>7318</v>
      </c>
      <c r="C2244" s="518" t="s">
        <v>7409</v>
      </c>
      <c r="D2244" s="518" t="s">
        <v>23491</v>
      </c>
      <c r="E2244" s="519" t="s">
        <v>144</v>
      </c>
      <c r="F2244" s="518" t="s">
        <v>144</v>
      </c>
      <c r="G2244" s="518" t="s">
        <v>23544</v>
      </c>
      <c r="H2244" s="518" t="s">
        <v>7466</v>
      </c>
      <c r="I2244" s="518" t="s">
        <v>5650</v>
      </c>
      <c r="J2244" s="518" t="s">
        <v>5503</v>
      </c>
      <c r="K2244" s="519" t="s">
        <v>33130</v>
      </c>
      <c r="L2244" s="518" t="s">
        <v>5433</v>
      </c>
    </row>
    <row r="2245" spans="1:12" ht="15.75">
      <c r="A2245" s="518" t="s">
        <v>7317</v>
      </c>
      <c r="B2245" s="518" t="s">
        <v>7318</v>
      </c>
      <c r="C2245" s="518" t="s">
        <v>7409</v>
      </c>
      <c r="D2245" s="518" t="s">
        <v>23491</v>
      </c>
      <c r="E2245" s="519" t="s">
        <v>144</v>
      </c>
      <c r="F2245" s="518" t="s">
        <v>144</v>
      </c>
      <c r="G2245" s="518" t="s">
        <v>23545</v>
      </c>
      <c r="H2245" s="518" t="s">
        <v>7467</v>
      </c>
      <c r="I2245" s="518" t="s">
        <v>5650</v>
      </c>
      <c r="J2245" s="518" t="s">
        <v>5503</v>
      </c>
      <c r="K2245" s="519" t="s">
        <v>33131</v>
      </c>
      <c r="L2245" s="518" t="s">
        <v>5433</v>
      </c>
    </row>
    <row r="2246" spans="1:12" ht="15.75">
      <c r="A2246" s="518" t="s">
        <v>7317</v>
      </c>
      <c r="B2246" s="518" t="s">
        <v>7318</v>
      </c>
      <c r="C2246" s="518" t="s">
        <v>7409</v>
      </c>
      <c r="D2246" s="518" t="s">
        <v>23491</v>
      </c>
      <c r="E2246" s="519" t="s">
        <v>144</v>
      </c>
      <c r="F2246" s="518" t="s">
        <v>144</v>
      </c>
      <c r="G2246" s="518" t="s">
        <v>23546</v>
      </c>
      <c r="H2246" s="518" t="s">
        <v>7468</v>
      </c>
      <c r="I2246" s="518" t="s">
        <v>5650</v>
      </c>
      <c r="J2246" s="518" t="s">
        <v>5503</v>
      </c>
      <c r="K2246" s="519" t="s">
        <v>33132</v>
      </c>
      <c r="L2246" s="518" t="s">
        <v>5433</v>
      </c>
    </row>
    <row r="2247" spans="1:12" ht="15.75">
      <c r="A2247" s="518" t="s">
        <v>7317</v>
      </c>
      <c r="B2247" s="518" t="s">
        <v>7318</v>
      </c>
      <c r="C2247" s="518" t="s">
        <v>7409</v>
      </c>
      <c r="D2247" s="518" t="s">
        <v>23491</v>
      </c>
      <c r="E2247" s="519" t="s">
        <v>144</v>
      </c>
      <c r="F2247" s="518" t="s">
        <v>144</v>
      </c>
      <c r="G2247" s="518" t="s">
        <v>23547</v>
      </c>
      <c r="H2247" s="518" t="s">
        <v>7469</v>
      </c>
      <c r="I2247" s="518" t="s">
        <v>5650</v>
      </c>
      <c r="J2247" s="518" t="s">
        <v>5503</v>
      </c>
      <c r="K2247" s="519" t="s">
        <v>33133</v>
      </c>
      <c r="L2247" s="518" t="s">
        <v>5433</v>
      </c>
    </row>
    <row r="2248" spans="1:12" ht="15.75">
      <c r="A2248" s="518" t="s">
        <v>7317</v>
      </c>
      <c r="B2248" s="518" t="s">
        <v>7318</v>
      </c>
      <c r="C2248" s="518" t="s">
        <v>7409</v>
      </c>
      <c r="D2248" s="518" t="s">
        <v>23491</v>
      </c>
      <c r="E2248" s="519" t="s">
        <v>144</v>
      </c>
      <c r="F2248" s="518" t="s">
        <v>144</v>
      </c>
      <c r="G2248" s="518" t="s">
        <v>23549</v>
      </c>
      <c r="H2248" s="518" t="s">
        <v>7470</v>
      </c>
      <c r="I2248" s="518" t="s">
        <v>5650</v>
      </c>
      <c r="J2248" s="518" t="s">
        <v>5503</v>
      </c>
      <c r="K2248" s="519" t="s">
        <v>33134</v>
      </c>
      <c r="L2248" s="518" t="s">
        <v>5433</v>
      </c>
    </row>
    <row r="2249" spans="1:12" ht="15.75">
      <c r="A2249" s="518" t="s">
        <v>7317</v>
      </c>
      <c r="B2249" s="518" t="s">
        <v>7318</v>
      </c>
      <c r="C2249" s="518" t="s">
        <v>7409</v>
      </c>
      <c r="D2249" s="518" t="s">
        <v>23491</v>
      </c>
      <c r="E2249" s="519" t="s">
        <v>144</v>
      </c>
      <c r="F2249" s="518" t="s">
        <v>144</v>
      </c>
      <c r="G2249" s="518" t="s">
        <v>23550</v>
      </c>
      <c r="H2249" s="518" t="s">
        <v>7471</v>
      </c>
      <c r="I2249" s="518" t="s">
        <v>5650</v>
      </c>
      <c r="J2249" s="518" t="s">
        <v>5503</v>
      </c>
      <c r="K2249" s="519" t="s">
        <v>33135</v>
      </c>
      <c r="L2249" s="518" t="s">
        <v>5433</v>
      </c>
    </row>
    <row r="2250" spans="1:12" ht="15.75">
      <c r="A2250" s="518" t="s">
        <v>7317</v>
      </c>
      <c r="B2250" s="518" t="s">
        <v>7318</v>
      </c>
      <c r="C2250" s="518" t="s">
        <v>7409</v>
      </c>
      <c r="D2250" s="518" t="s">
        <v>23491</v>
      </c>
      <c r="E2250" s="519" t="s">
        <v>144</v>
      </c>
      <c r="F2250" s="518" t="s">
        <v>144</v>
      </c>
      <c r="G2250" s="518" t="s">
        <v>23551</v>
      </c>
      <c r="H2250" s="518" t="s">
        <v>7472</v>
      </c>
      <c r="I2250" s="518" t="s">
        <v>5650</v>
      </c>
      <c r="J2250" s="518" t="s">
        <v>5503</v>
      </c>
      <c r="K2250" s="519" t="s">
        <v>33136</v>
      </c>
      <c r="L2250" s="518" t="s">
        <v>5433</v>
      </c>
    </row>
    <row r="2251" spans="1:12" ht="15.75">
      <c r="A2251" s="518" t="s">
        <v>7317</v>
      </c>
      <c r="B2251" s="518" t="s">
        <v>7318</v>
      </c>
      <c r="C2251" s="518" t="s">
        <v>7409</v>
      </c>
      <c r="D2251" s="518" t="s">
        <v>23491</v>
      </c>
      <c r="E2251" s="519" t="s">
        <v>144</v>
      </c>
      <c r="F2251" s="518" t="s">
        <v>144</v>
      </c>
      <c r="G2251" s="518" t="s">
        <v>23552</v>
      </c>
      <c r="H2251" s="518" t="s">
        <v>7473</v>
      </c>
      <c r="I2251" s="518" t="s">
        <v>5650</v>
      </c>
      <c r="J2251" s="518" t="s">
        <v>5503</v>
      </c>
      <c r="K2251" s="519" t="s">
        <v>33137</v>
      </c>
      <c r="L2251" s="518" t="s">
        <v>5433</v>
      </c>
    </row>
    <row r="2252" spans="1:12" ht="15.75">
      <c r="A2252" s="518" t="s">
        <v>7317</v>
      </c>
      <c r="B2252" s="518" t="s">
        <v>7318</v>
      </c>
      <c r="C2252" s="518" t="s">
        <v>7409</v>
      </c>
      <c r="D2252" s="518" t="s">
        <v>23491</v>
      </c>
      <c r="E2252" s="519" t="s">
        <v>144</v>
      </c>
      <c r="F2252" s="518" t="s">
        <v>144</v>
      </c>
      <c r="G2252" s="518" t="s">
        <v>23553</v>
      </c>
      <c r="H2252" s="518" t="s">
        <v>7474</v>
      </c>
      <c r="I2252" s="518" t="s">
        <v>5650</v>
      </c>
      <c r="J2252" s="518" t="s">
        <v>5503</v>
      </c>
      <c r="K2252" s="519" t="s">
        <v>33138</v>
      </c>
      <c r="L2252" s="518" t="s">
        <v>5433</v>
      </c>
    </row>
    <row r="2253" spans="1:12" ht="15.75">
      <c r="A2253" s="518" t="s">
        <v>7317</v>
      </c>
      <c r="B2253" s="518" t="s">
        <v>7318</v>
      </c>
      <c r="C2253" s="518" t="s">
        <v>7409</v>
      </c>
      <c r="D2253" s="518" t="s">
        <v>23491</v>
      </c>
      <c r="E2253" s="519" t="s">
        <v>144</v>
      </c>
      <c r="F2253" s="518" t="s">
        <v>144</v>
      </c>
      <c r="G2253" s="518" t="s">
        <v>23554</v>
      </c>
      <c r="H2253" s="518" t="s">
        <v>7475</v>
      </c>
      <c r="I2253" s="518" t="s">
        <v>5650</v>
      </c>
      <c r="J2253" s="518" t="s">
        <v>5503</v>
      </c>
      <c r="K2253" s="519" t="s">
        <v>33139</v>
      </c>
      <c r="L2253" s="518" t="s">
        <v>5433</v>
      </c>
    </row>
    <row r="2254" spans="1:12" ht="15.75">
      <c r="A2254" s="518" t="s">
        <v>7317</v>
      </c>
      <c r="B2254" s="518" t="s">
        <v>7318</v>
      </c>
      <c r="C2254" s="518" t="s">
        <v>7409</v>
      </c>
      <c r="D2254" s="518" t="s">
        <v>23491</v>
      </c>
      <c r="E2254" s="519" t="s">
        <v>144</v>
      </c>
      <c r="F2254" s="518" t="s">
        <v>144</v>
      </c>
      <c r="G2254" s="518" t="s">
        <v>23555</v>
      </c>
      <c r="H2254" s="518" t="s">
        <v>7476</v>
      </c>
      <c r="I2254" s="518" t="s">
        <v>5650</v>
      </c>
      <c r="J2254" s="518" t="s">
        <v>5503</v>
      </c>
      <c r="K2254" s="519" t="s">
        <v>33140</v>
      </c>
      <c r="L2254" s="518" t="s">
        <v>5433</v>
      </c>
    </row>
    <row r="2255" spans="1:12" ht="15.75">
      <c r="A2255" s="518" t="s">
        <v>7317</v>
      </c>
      <c r="B2255" s="518" t="s">
        <v>7318</v>
      </c>
      <c r="C2255" s="518" t="s">
        <v>7409</v>
      </c>
      <c r="D2255" s="518" t="s">
        <v>23491</v>
      </c>
      <c r="E2255" s="519" t="s">
        <v>144</v>
      </c>
      <c r="F2255" s="518" t="s">
        <v>144</v>
      </c>
      <c r="G2255" s="518" t="s">
        <v>23556</v>
      </c>
      <c r="H2255" s="518" t="s">
        <v>7477</v>
      </c>
      <c r="I2255" s="518" t="s">
        <v>5650</v>
      </c>
      <c r="J2255" s="518" t="s">
        <v>5503</v>
      </c>
      <c r="K2255" s="519" t="s">
        <v>15466</v>
      </c>
      <c r="L2255" s="518" t="s">
        <v>5433</v>
      </c>
    </row>
    <row r="2256" spans="1:12" ht="15.75">
      <c r="A2256" s="518" t="s">
        <v>7317</v>
      </c>
      <c r="B2256" s="518" t="s">
        <v>7318</v>
      </c>
      <c r="C2256" s="518" t="s">
        <v>7409</v>
      </c>
      <c r="D2256" s="518" t="s">
        <v>23491</v>
      </c>
      <c r="E2256" s="519" t="s">
        <v>144</v>
      </c>
      <c r="F2256" s="518" t="s">
        <v>144</v>
      </c>
      <c r="G2256" s="518" t="s">
        <v>23557</v>
      </c>
      <c r="H2256" s="518" t="s">
        <v>7478</v>
      </c>
      <c r="I2256" s="518" t="s">
        <v>5650</v>
      </c>
      <c r="J2256" s="518" t="s">
        <v>5503</v>
      </c>
      <c r="K2256" s="519" t="s">
        <v>33141</v>
      </c>
      <c r="L2256" s="518" t="s">
        <v>5433</v>
      </c>
    </row>
    <row r="2257" spans="1:12" ht="15.75">
      <c r="A2257" s="518" t="s">
        <v>7317</v>
      </c>
      <c r="B2257" s="518" t="s">
        <v>7318</v>
      </c>
      <c r="C2257" s="518" t="s">
        <v>7409</v>
      </c>
      <c r="D2257" s="518" t="s">
        <v>23491</v>
      </c>
      <c r="E2257" s="519" t="s">
        <v>144</v>
      </c>
      <c r="F2257" s="518" t="s">
        <v>144</v>
      </c>
      <c r="G2257" s="518" t="s">
        <v>23558</v>
      </c>
      <c r="H2257" s="518" t="s">
        <v>7479</v>
      </c>
      <c r="I2257" s="518" t="s">
        <v>5650</v>
      </c>
      <c r="J2257" s="518" t="s">
        <v>5503</v>
      </c>
      <c r="K2257" s="519" t="s">
        <v>33142</v>
      </c>
      <c r="L2257" s="518" t="s">
        <v>5433</v>
      </c>
    </row>
    <row r="2258" spans="1:12" ht="15.75">
      <c r="A2258" s="518" t="s">
        <v>7317</v>
      </c>
      <c r="B2258" s="518" t="s">
        <v>7318</v>
      </c>
      <c r="C2258" s="518" t="s">
        <v>7409</v>
      </c>
      <c r="D2258" s="518" t="s">
        <v>23491</v>
      </c>
      <c r="E2258" s="519" t="s">
        <v>144</v>
      </c>
      <c r="F2258" s="518" t="s">
        <v>144</v>
      </c>
      <c r="G2258" s="518" t="s">
        <v>23559</v>
      </c>
      <c r="H2258" s="518" t="s">
        <v>7480</v>
      </c>
      <c r="I2258" s="518" t="s">
        <v>5650</v>
      </c>
      <c r="J2258" s="518" t="s">
        <v>5503</v>
      </c>
      <c r="K2258" s="519" t="s">
        <v>30360</v>
      </c>
      <c r="L2258" s="518" t="s">
        <v>5433</v>
      </c>
    </row>
    <row r="2259" spans="1:12" ht="15.75">
      <c r="A2259" s="518" t="s">
        <v>7317</v>
      </c>
      <c r="B2259" s="518" t="s">
        <v>7318</v>
      </c>
      <c r="C2259" s="518" t="s">
        <v>7409</v>
      </c>
      <c r="D2259" s="518" t="s">
        <v>23491</v>
      </c>
      <c r="E2259" s="519" t="s">
        <v>144</v>
      </c>
      <c r="F2259" s="518" t="s">
        <v>144</v>
      </c>
      <c r="G2259" s="518" t="s">
        <v>23560</v>
      </c>
      <c r="H2259" s="518" t="s">
        <v>7481</v>
      </c>
      <c r="I2259" s="518" t="s">
        <v>5650</v>
      </c>
      <c r="J2259" s="518" t="s">
        <v>5503</v>
      </c>
      <c r="K2259" s="519" t="s">
        <v>33143</v>
      </c>
      <c r="L2259" s="518" t="s">
        <v>5433</v>
      </c>
    </row>
    <row r="2260" spans="1:12" ht="15.75">
      <c r="A2260" s="518" t="s">
        <v>7317</v>
      </c>
      <c r="B2260" s="518" t="s">
        <v>7318</v>
      </c>
      <c r="C2260" s="518" t="s">
        <v>7409</v>
      </c>
      <c r="D2260" s="518" t="s">
        <v>23491</v>
      </c>
      <c r="E2260" s="519" t="s">
        <v>144</v>
      </c>
      <c r="F2260" s="518" t="s">
        <v>144</v>
      </c>
      <c r="G2260" s="518" t="s">
        <v>23561</v>
      </c>
      <c r="H2260" s="518" t="s">
        <v>7482</v>
      </c>
      <c r="I2260" s="518" t="s">
        <v>5650</v>
      </c>
      <c r="J2260" s="518" t="s">
        <v>5503</v>
      </c>
      <c r="K2260" s="519" t="s">
        <v>33144</v>
      </c>
      <c r="L2260" s="518" t="s">
        <v>5433</v>
      </c>
    </row>
    <row r="2261" spans="1:12" ht="15.75">
      <c r="A2261" s="518" t="s">
        <v>7317</v>
      </c>
      <c r="B2261" s="518" t="s">
        <v>7318</v>
      </c>
      <c r="C2261" s="518" t="s">
        <v>7409</v>
      </c>
      <c r="D2261" s="518" t="s">
        <v>23491</v>
      </c>
      <c r="E2261" s="519" t="s">
        <v>144</v>
      </c>
      <c r="F2261" s="518" t="s">
        <v>144</v>
      </c>
      <c r="G2261" s="518" t="s">
        <v>23562</v>
      </c>
      <c r="H2261" s="518" t="s">
        <v>7483</v>
      </c>
      <c r="I2261" s="518" t="s">
        <v>5650</v>
      </c>
      <c r="J2261" s="518" t="s">
        <v>5503</v>
      </c>
      <c r="K2261" s="519" t="s">
        <v>33145</v>
      </c>
      <c r="L2261" s="518" t="s">
        <v>5433</v>
      </c>
    </row>
    <row r="2262" spans="1:12" ht="15.75">
      <c r="A2262" s="518" t="s">
        <v>7317</v>
      </c>
      <c r="B2262" s="518" t="s">
        <v>7318</v>
      </c>
      <c r="C2262" s="518" t="s">
        <v>7409</v>
      </c>
      <c r="D2262" s="518" t="s">
        <v>23491</v>
      </c>
      <c r="E2262" s="519" t="s">
        <v>144</v>
      </c>
      <c r="F2262" s="518" t="s">
        <v>144</v>
      </c>
      <c r="G2262" s="518" t="s">
        <v>23563</v>
      </c>
      <c r="H2262" s="518" t="s">
        <v>7484</v>
      </c>
      <c r="I2262" s="518" t="s">
        <v>5650</v>
      </c>
      <c r="J2262" s="518" t="s">
        <v>5503</v>
      </c>
      <c r="K2262" s="519" t="s">
        <v>33146</v>
      </c>
      <c r="L2262" s="518" t="s">
        <v>5433</v>
      </c>
    </row>
    <row r="2263" spans="1:12" ht="15.75">
      <c r="A2263" s="518" t="s">
        <v>7317</v>
      </c>
      <c r="B2263" s="518" t="s">
        <v>7318</v>
      </c>
      <c r="C2263" s="518" t="s">
        <v>7409</v>
      </c>
      <c r="D2263" s="518" t="s">
        <v>23491</v>
      </c>
      <c r="E2263" s="519" t="s">
        <v>144</v>
      </c>
      <c r="F2263" s="518" t="s">
        <v>144</v>
      </c>
      <c r="G2263" s="518" t="s">
        <v>23565</v>
      </c>
      <c r="H2263" s="518" t="s">
        <v>7485</v>
      </c>
      <c r="I2263" s="518" t="s">
        <v>5650</v>
      </c>
      <c r="J2263" s="518" t="s">
        <v>5503</v>
      </c>
      <c r="K2263" s="519" t="s">
        <v>33147</v>
      </c>
      <c r="L2263" s="518" t="s">
        <v>5433</v>
      </c>
    </row>
    <row r="2264" spans="1:12" ht="15.75">
      <c r="A2264" s="518" t="s">
        <v>7317</v>
      </c>
      <c r="B2264" s="518" t="s">
        <v>7318</v>
      </c>
      <c r="C2264" s="518" t="s">
        <v>7409</v>
      </c>
      <c r="D2264" s="518" t="s">
        <v>23491</v>
      </c>
      <c r="E2264" s="519" t="s">
        <v>144</v>
      </c>
      <c r="F2264" s="518" t="s">
        <v>144</v>
      </c>
      <c r="G2264" s="518" t="s">
        <v>23566</v>
      </c>
      <c r="H2264" s="518" t="s">
        <v>7486</v>
      </c>
      <c r="I2264" s="518" t="s">
        <v>5650</v>
      </c>
      <c r="J2264" s="518" t="s">
        <v>5503</v>
      </c>
      <c r="K2264" s="519" t="s">
        <v>33148</v>
      </c>
      <c r="L2264" s="518" t="s">
        <v>5433</v>
      </c>
    </row>
    <row r="2265" spans="1:12" ht="15.75">
      <c r="A2265" s="518" t="s">
        <v>7317</v>
      </c>
      <c r="B2265" s="518" t="s">
        <v>7318</v>
      </c>
      <c r="C2265" s="518" t="s">
        <v>7409</v>
      </c>
      <c r="D2265" s="518" t="s">
        <v>23491</v>
      </c>
      <c r="E2265" s="519" t="s">
        <v>144</v>
      </c>
      <c r="F2265" s="518" t="s">
        <v>144</v>
      </c>
      <c r="G2265" s="518" t="s">
        <v>23567</v>
      </c>
      <c r="H2265" s="518" t="s">
        <v>7487</v>
      </c>
      <c r="I2265" s="518" t="s">
        <v>5650</v>
      </c>
      <c r="J2265" s="518" t="s">
        <v>5503</v>
      </c>
      <c r="K2265" s="519" t="s">
        <v>33149</v>
      </c>
      <c r="L2265" s="518" t="s">
        <v>5433</v>
      </c>
    </row>
    <row r="2266" spans="1:12" ht="15.75">
      <c r="A2266" s="518" t="s">
        <v>7317</v>
      </c>
      <c r="B2266" s="518" t="s">
        <v>7318</v>
      </c>
      <c r="C2266" s="518" t="s">
        <v>7409</v>
      </c>
      <c r="D2266" s="518" t="s">
        <v>23491</v>
      </c>
      <c r="E2266" s="519" t="s">
        <v>144</v>
      </c>
      <c r="F2266" s="518" t="s">
        <v>144</v>
      </c>
      <c r="G2266" s="518" t="s">
        <v>23568</v>
      </c>
      <c r="H2266" s="518" t="s">
        <v>7488</v>
      </c>
      <c r="I2266" s="518" t="s">
        <v>5650</v>
      </c>
      <c r="J2266" s="518" t="s">
        <v>5503</v>
      </c>
      <c r="K2266" s="519" t="s">
        <v>33150</v>
      </c>
      <c r="L2266" s="518" t="s">
        <v>5433</v>
      </c>
    </row>
    <row r="2267" spans="1:12" ht="15.75">
      <c r="A2267" s="518" t="s">
        <v>7317</v>
      </c>
      <c r="B2267" s="518" t="s">
        <v>7318</v>
      </c>
      <c r="C2267" s="518" t="s">
        <v>7409</v>
      </c>
      <c r="D2267" s="518" t="s">
        <v>23491</v>
      </c>
      <c r="E2267" s="519" t="s">
        <v>144</v>
      </c>
      <c r="F2267" s="518" t="s">
        <v>144</v>
      </c>
      <c r="G2267" s="518" t="s">
        <v>23569</v>
      </c>
      <c r="H2267" s="518" t="s">
        <v>7489</v>
      </c>
      <c r="I2267" s="518" t="s">
        <v>5650</v>
      </c>
      <c r="J2267" s="518" t="s">
        <v>5432</v>
      </c>
      <c r="K2267" s="519" t="s">
        <v>33151</v>
      </c>
      <c r="L2267" s="518" t="s">
        <v>5433</v>
      </c>
    </row>
    <row r="2268" spans="1:12" ht="15.75">
      <c r="A2268" s="518" t="s">
        <v>7317</v>
      </c>
      <c r="B2268" s="518" t="s">
        <v>7318</v>
      </c>
      <c r="C2268" s="518" t="s">
        <v>7409</v>
      </c>
      <c r="D2268" s="518" t="s">
        <v>23491</v>
      </c>
      <c r="E2268" s="519" t="s">
        <v>144</v>
      </c>
      <c r="F2268" s="518" t="s">
        <v>144</v>
      </c>
      <c r="G2268" s="518" t="s">
        <v>23570</v>
      </c>
      <c r="H2268" s="518" t="s">
        <v>7490</v>
      </c>
      <c r="I2268" s="518" t="s">
        <v>5650</v>
      </c>
      <c r="J2268" s="518" t="s">
        <v>5432</v>
      </c>
      <c r="K2268" s="519" t="s">
        <v>33152</v>
      </c>
      <c r="L2268" s="518" t="s">
        <v>5433</v>
      </c>
    </row>
    <row r="2269" spans="1:12" ht="15.75">
      <c r="A2269" s="518" t="s">
        <v>7317</v>
      </c>
      <c r="B2269" s="518" t="s">
        <v>7318</v>
      </c>
      <c r="C2269" s="518" t="s">
        <v>7409</v>
      </c>
      <c r="D2269" s="518" t="s">
        <v>23491</v>
      </c>
      <c r="E2269" s="519" t="s">
        <v>144</v>
      </c>
      <c r="F2269" s="518" t="s">
        <v>144</v>
      </c>
      <c r="G2269" s="518" t="s">
        <v>23572</v>
      </c>
      <c r="H2269" s="518" t="s">
        <v>7491</v>
      </c>
      <c r="I2269" s="518" t="s">
        <v>5650</v>
      </c>
      <c r="J2269" s="518" t="s">
        <v>5432</v>
      </c>
      <c r="K2269" s="519" t="s">
        <v>33153</v>
      </c>
      <c r="L2269" s="518" t="s">
        <v>5433</v>
      </c>
    </row>
    <row r="2270" spans="1:12" ht="15.75">
      <c r="A2270" s="518" t="s">
        <v>7317</v>
      </c>
      <c r="B2270" s="518" t="s">
        <v>7318</v>
      </c>
      <c r="C2270" s="518" t="s">
        <v>7409</v>
      </c>
      <c r="D2270" s="518" t="s">
        <v>23491</v>
      </c>
      <c r="E2270" s="519" t="s">
        <v>144</v>
      </c>
      <c r="F2270" s="518" t="s">
        <v>144</v>
      </c>
      <c r="G2270" s="518" t="s">
        <v>23573</v>
      </c>
      <c r="H2270" s="518" t="s">
        <v>7492</v>
      </c>
      <c r="I2270" s="518" t="s">
        <v>5650</v>
      </c>
      <c r="J2270" s="518" t="s">
        <v>5432</v>
      </c>
      <c r="K2270" s="519" t="s">
        <v>33154</v>
      </c>
      <c r="L2270" s="518" t="s">
        <v>5433</v>
      </c>
    </row>
    <row r="2271" spans="1:12" ht="15.75">
      <c r="A2271" s="518" t="s">
        <v>7317</v>
      </c>
      <c r="B2271" s="518" t="s">
        <v>7318</v>
      </c>
      <c r="C2271" s="518" t="s">
        <v>7409</v>
      </c>
      <c r="D2271" s="518" t="s">
        <v>23491</v>
      </c>
      <c r="E2271" s="519" t="s">
        <v>144</v>
      </c>
      <c r="F2271" s="518" t="s">
        <v>144</v>
      </c>
      <c r="G2271" s="518" t="s">
        <v>23574</v>
      </c>
      <c r="H2271" s="518" t="s">
        <v>7493</v>
      </c>
      <c r="I2271" s="518" t="s">
        <v>5650</v>
      </c>
      <c r="J2271" s="518" t="s">
        <v>5432</v>
      </c>
      <c r="K2271" s="519" t="s">
        <v>20253</v>
      </c>
      <c r="L2271" s="518" t="s">
        <v>5433</v>
      </c>
    </row>
    <row r="2272" spans="1:12" ht="15.75">
      <c r="A2272" s="518" t="s">
        <v>7317</v>
      </c>
      <c r="B2272" s="518" t="s">
        <v>7318</v>
      </c>
      <c r="C2272" s="518" t="s">
        <v>7409</v>
      </c>
      <c r="D2272" s="518" t="s">
        <v>23491</v>
      </c>
      <c r="E2272" s="519" t="s">
        <v>144</v>
      </c>
      <c r="F2272" s="518" t="s">
        <v>144</v>
      </c>
      <c r="G2272" s="518" t="s">
        <v>23575</v>
      </c>
      <c r="H2272" s="518" t="s">
        <v>7494</v>
      </c>
      <c r="I2272" s="518" t="s">
        <v>5650</v>
      </c>
      <c r="J2272" s="518" t="s">
        <v>5432</v>
      </c>
      <c r="K2272" s="519" t="s">
        <v>33155</v>
      </c>
      <c r="L2272" s="518" t="s">
        <v>5433</v>
      </c>
    </row>
    <row r="2273" spans="1:12" ht="15.75">
      <c r="A2273" s="518" t="s">
        <v>7317</v>
      </c>
      <c r="B2273" s="518" t="s">
        <v>7318</v>
      </c>
      <c r="C2273" s="518" t="s">
        <v>7409</v>
      </c>
      <c r="D2273" s="518" t="s">
        <v>23491</v>
      </c>
      <c r="E2273" s="519" t="s">
        <v>144</v>
      </c>
      <c r="F2273" s="518" t="s">
        <v>144</v>
      </c>
      <c r="G2273" s="518" t="s">
        <v>23576</v>
      </c>
      <c r="H2273" s="518" t="s">
        <v>7495</v>
      </c>
      <c r="I2273" s="518" t="s">
        <v>5650</v>
      </c>
      <c r="J2273" s="518" t="s">
        <v>5432</v>
      </c>
      <c r="K2273" s="519" t="s">
        <v>33156</v>
      </c>
      <c r="L2273" s="518" t="s">
        <v>5433</v>
      </c>
    </row>
    <row r="2274" spans="1:12" ht="15.75">
      <c r="A2274" s="518" t="s">
        <v>7317</v>
      </c>
      <c r="B2274" s="518" t="s">
        <v>7318</v>
      </c>
      <c r="C2274" s="518" t="s">
        <v>7409</v>
      </c>
      <c r="D2274" s="518" t="s">
        <v>23491</v>
      </c>
      <c r="E2274" s="519" t="s">
        <v>144</v>
      </c>
      <c r="F2274" s="518" t="s">
        <v>144</v>
      </c>
      <c r="G2274" s="518" t="s">
        <v>23577</v>
      </c>
      <c r="H2274" s="518" t="s">
        <v>7496</v>
      </c>
      <c r="I2274" s="518" t="s">
        <v>5650</v>
      </c>
      <c r="J2274" s="518" t="s">
        <v>5432</v>
      </c>
      <c r="K2274" s="519" t="s">
        <v>33157</v>
      </c>
      <c r="L2274" s="518" t="s">
        <v>5433</v>
      </c>
    </row>
    <row r="2275" spans="1:12" ht="15.75">
      <c r="A2275" s="518" t="s">
        <v>7317</v>
      </c>
      <c r="B2275" s="518" t="s">
        <v>7318</v>
      </c>
      <c r="C2275" s="518" t="s">
        <v>7409</v>
      </c>
      <c r="D2275" s="518" t="s">
        <v>23491</v>
      </c>
      <c r="E2275" s="519" t="s">
        <v>144</v>
      </c>
      <c r="F2275" s="518" t="s">
        <v>144</v>
      </c>
      <c r="G2275" s="518" t="s">
        <v>23579</v>
      </c>
      <c r="H2275" s="518" t="s">
        <v>7497</v>
      </c>
      <c r="I2275" s="518" t="s">
        <v>5650</v>
      </c>
      <c r="J2275" s="518" t="s">
        <v>5432</v>
      </c>
      <c r="K2275" s="519" t="s">
        <v>32981</v>
      </c>
      <c r="L2275" s="518" t="s">
        <v>5433</v>
      </c>
    </row>
    <row r="2276" spans="1:12" ht="15.75">
      <c r="A2276" s="518" t="s">
        <v>7317</v>
      </c>
      <c r="B2276" s="518" t="s">
        <v>7318</v>
      </c>
      <c r="C2276" s="518" t="s">
        <v>7409</v>
      </c>
      <c r="D2276" s="518" t="s">
        <v>23491</v>
      </c>
      <c r="E2276" s="519" t="s">
        <v>144</v>
      </c>
      <c r="F2276" s="518" t="s">
        <v>144</v>
      </c>
      <c r="G2276" s="518" t="s">
        <v>23580</v>
      </c>
      <c r="H2276" s="518" t="s">
        <v>7498</v>
      </c>
      <c r="I2276" s="518" t="s">
        <v>5650</v>
      </c>
      <c r="J2276" s="518" t="s">
        <v>5432</v>
      </c>
      <c r="K2276" s="519" t="s">
        <v>17824</v>
      </c>
      <c r="L2276" s="518" t="s">
        <v>5433</v>
      </c>
    </row>
    <row r="2277" spans="1:12" ht="15.75">
      <c r="A2277" s="518" t="s">
        <v>7317</v>
      </c>
      <c r="B2277" s="518" t="s">
        <v>7318</v>
      </c>
      <c r="C2277" s="518" t="s">
        <v>7409</v>
      </c>
      <c r="D2277" s="518" t="s">
        <v>23491</v>
      </c>
      <c r="E2277" s="519" t="s">
        <v>144</v>
      </c>
      <c r="F2277" s="518" t="s">
        <v>144</v>
      </c>
      <c r="G2277" s="518" t="s">
        <v>23581</v>
      </c>
      <c r="H2277" s="518" t="s">
        <v>7499</v>
      </c>
      <c r="I2277" s="518" t="s">
        <v>5650</v>
      </c>
      <c r="J2277" s="518" t="s">
        <v>5432</v>
      </c>
      <c r="K2277" s="519" t="s">
        <v>33158</v>
      </c>
      <c r="L2277" s="518" t="s">
        <v>5433</v>
      </c>
    </row>
    <row r="2278" spans="1:12" ht="15.75">
      <c r="A2278" s="518" t="s">
        <v>7317</v>
      </c>
      <c r="B2278" s="518" t="s">
        <v>7318</v>
      </c>
      <c r="C2278" s="518" t="s">
        <v>7409</v>
      </c>
      <c r="D2278" s="518" t="s">
        <v>23491</v>
      </c>
      <c r="E2278" s="519" t="s">
        <v>144</v>
      </c>
      <c r="F2278" s="518" t="s">
        <v>144</v>
      </c>
      <c r="G2278" s="518" t="s">
        <v>23582</v>
      </c>
      <c r="H2278" s="518" t="s">
        <v>7500</v>
      </c>
      <c r="I2278" s="518" t="s">
        <v>5650</v>
      </c>
      <c r="J2278" s="518" t="s">
        <v>5432</v>
      </c>
      <c r="K2278" s="519" t="s">
        <v>33159</v>
      </c>
      <c r="L2278" s="518" t="s">
        <v>5433</v>
      </c>
    </row>
    <row r="2279" spans="1:12" ht="15.75">
      <c r="A2279" s="518" t="s">
        <v>7317</v>
      </c>
      <c r="B2279" s="518" t="s">
        <v>7318</v>
      </c>
      <c r="C2279" s="518" t="s">
        <v>7409</v>
      </c>
      <c r="D2279" s="518" t="s">
        <v>23491</v>
      </c>
      <c r="E2279" s="519" t="s">
        <v>144</v>
      </c>
      <c r="F2279" s="518" t="s">
        <v>144</v>
      </c>
      <c r="G2279" s="518" t="s">
        <v>23583</v>
      </c>
      <c r="H2279" s="518" t="s">
        <v>7501</v>
      </c>
      <c r="I2279" s="518" t="s">
        <v>5650</v>
      </c>
      <c r="J2279" s="518" t="s">
        <v>5432</v>
      </c>
      <c r="K2279" s="519" t="s">
        <v>33160</v>
      </c>
      <c r="L2279" s="518" t="s">
        <v>5433</v>
      </c>
    </row>
    <row r="2280" spans="1:12" ht="15.75">
      <c r="A2280" s="518" t="s">
        <v>7317</v>
      </c>
      <c r="B2280" s="518" t="s">
        <v>7318</v>
      </c>
      <c r="C2280" s="518" t="s">
        <v>7409</v>
      </c>
      <c r="D2280" s="518" t="s">
        <v>23491</v>
      </c>
      <c r="E2280" s="519" t="s">
        <v>144</v>
      </c>
      <c r="F2280" s="518" t="s">
        <v>144</v>
      </c>
      <c r="G2280" s="518" t="s">
        <v>23584</v>
      </c>
      <c r="H2280" s="518" t="s">
        <v>7502</v>
      </c>
      <c r="I2280" s="518" t="s">
        <v>5650</v>
      </c>
      <c r="J2280" s="518" t="s">
        <v>5432</v>
      </c>
      <c r="K2280" s="519" t="s">
        <v>32288</v>
      </c>
      <c r="L2280" s="518" t="s">
        <v>5433</v>
      </c>
    </row>
    <row r="2281" spans="1:12" ht="15.75">
      <c r="A2281" s="518" t="s">
        <v>7317</v>
      </c>
      <c r="B2281" s="518" t="s">
        <v>7318</v>
      </c>
      <c r="C2281" s="518" t="s">
        <v>7409</v>
      </c>
      <c r="D2281" s="518" t="s">
        <v>23491</v>
      </c>
      <c r="E2281" s="519" t="s">
        <v>144</v>
      </c>
      <c r="F2281" s="518" t="s">
        <v>144</v>
      </c>
      <c r="G2281" s="518" t="s">
        <v>23586</v>
      </c>
      <c r="H2281" s="518" t="s">
        <v>7503</v>
      </c>
      <c r="I2281" s="518" t="s">
        <v>5650</v>
      </c>
      <c r="J2281" s="518" t="s">
        <v>5432</v>
      </c>
      <c r="K2281" s="519" t="s">
        <v>33161</v>
      </c>
      <c r="L2281" s="518" t="s">
        <v>5433</v>
      </c>
    </row>
    <row r="2282" spans="1:12" ht="15.75">
      <c r="A2282" s="518" t="s">
        <v>7317</v>
      </c>
      <c r="B2282" s="518" t="s">
        <v>7318</v>
      </c>
      <c r="C2282" s="518" t="s">
        <v>7409</v>
      </c>
      <c r="D2282" s="518" t="s">
        <v>23491</v>
      </c>
      <c r="E2282" s="519" t="s">
        <v>144</v>
      </c>
      <c r="F2282" s="518" t="s">
        <v>144</v>
      </c>
      <c r="G2282" s="518" t="s">
        <v>23587</v>
      </c>
      <c r="H2282" s="518" t="s">
        <v>7504</v>
      </c>
      <c r="I2282" s="518" t="s">
        <v>5650</v>
      </c>
      <c r="J2282" s="518" t="s">
        <v>5432</v>
      </c>
      <c r="K2282" s="519" t="s">
        <v>33162</v>
      </c>
      <c r="L2282" s="518" t="s">
        <v>5433</v>
      </c>
    </row>
    <row r="2283" spans="1:12" ht="15.75">
      <c r="A2283" s="518" t="s">
        <v>7317</v>
      </c>
      <c r="B2283" s="518" t="s">
        <v>7318</v>
      </c>
      <c r="C2283" s="518" t="s">
        <v>7409</v>
      </c>
      <c r="D2283" s="518" t="s">
        <v>23491</v>
      </c>
      <c r="E2283" s="519" t="s">
        <v>144</v>
      </c>
      <c r="F2283" s="518" t="s">
        <v>144</v>
      </c>
      <c r="G2283" s="518" t="s">
        <v>23588</v>
      </c>
      <c r="H2283" s="518" t="s">
        <v>7505</v>
      </c>
      <c r="I2283" s="518" t="s">
        <v>5650</v>
      </c>
      <c r="J2283" s="518" t="s">
        <v>5432</v>
      </c>
      <c r="K2283" s="519" t="s">
        <v>33163</v>
      </c>
      <c r="L2283" s="518" t="s">
        <v>5433</v>
      </c>
    </row>
    <row r="2284" spans="1:12" ht="15.75">
      <c r="A2284" s="518" t="s">
        <v>7317</v>
      </c>
      <c r="B2284" s="518" t="s">
        <v>7318</v>
      </c>
      <c r="C2284" s="518" t="s">
        <v>7409</v>
      </c>
      <c r="D2284" s="518" t="s">
        <v>23491</v>
      </c>
      <c r="E2284" s="519" t="s">
        <v>144</v>
      </c>
      <c r="F2284" s="518" t="s">
        <v>144</v>
      </c>
      <c r="G2284" s="518" t="s">
        <v>23589</v>
      </c>
      <c r="H2284" s="518" t="s">
        <v>7506</v>
      </c>
      <c r="I2284" s="518" t="s">
        <v>5650</v>
      </c>
      <c r="J2284" s="518" t="s">
        <v>5432</v>
      </c>
      <c r="K2284" s="519" t="s">
        <v>33164</v>
      </c>
      <c r="L2284" s="518" t="s">
        <v>5433</v>
      </c>
    </row>
    <row r="2285" spans="1:12" ht="15.75">
      <c r="A2285" s="518" t="s">
        <v>7317</v>
      </c>
      <c r="B2285" s="518" t="s">
        <v>7318</v>
      </c>
      <c r="C2285" s="518" t="s">
        <v>7409</v>
      </c>
      <c r="D2285" s="518" t="s">
        <v>23491</v>
      </c>
      <c r="E2285" s="519" t="s">
        <v>144</v>
      </c>
      <c r="F2285" s="518" t="s">
        <v>144</v>
      </c>
      <c r="G2285" s="518" t="s">
        <v>23590</v>
      </c>
      <c r="H2285" s="518" t="s">
        <v>23591</v>
      </c>
      <c r="I2285" s="518" t="s">
        <v>5650</v>
      </c>
      <c r="J2285" s="518" t="s">
        <v>5432</v>
      </c>
      <c r="K2285" s="519" t="s">
        <v>33165</v>
      </c>
      <c r="L2285" s="518" t="s">
        <v>5433</v>
      </c>
    </row>
    <row r="2286" spans="1:12" ht="15.75">
      <c r="A2286" s="518" t="s">
        <v>7317</v>
      </c>
      <c r="B2286" s="518" t="s">
        <v>7318</v>
      </c>
      <c r="C2286" s="518" t="s">
        <v>7409</v>
      </c>
      <c r="D2286" s="518" t="s">
        <v>23491</v>
      </c>
      <c r="E2286" s="519" t="s">
        <v>144</v>
      </c>
      <c r="F2286" s="518" t="s">
        <v>144</v>
      </c>
      <c r="G2286" s="518" t="s">
        <v>23592</v>
      </c>
      <c r="H2286" s="518" t="s">
        <v>7508</v>
      </c>
      <c r="I2286" s="518" t="s">
        <v>5650</v>
      </c>
      <c r="J2286" s="518" t="s">
        <v>5432</v>
      </c>
      <c r="K2286" s="519" t="s">
        <v>33166</v>
      </c>
      <c r="L2286" s="518" t="s">
        <v>5433</v>
      </c>
    </row>
    <row r="2287" spans="1:12" ht="15.75">
      <c r="A2287" s="518" t="s">
        <v>7317</v>
      </c>
      <c r="B2287" s="518" t="s">
        <v>7318</v>
      </c>
      <c r="C2287" s="518" t="s">
        <v>7409</v>
      </c>
      <c r="D2287" s="518" t="s">
        <v>23491</v>
      </c>
      <c r="E2287" s="519" t="s">
        <v>144</v>
      </c>
      <c r="F2287" s="518" t="s">
        <v>144</v>
      </c>
      <c r="G2287" s="518" t="s">
        <v>23593</v>
      </c>
      <c r="H2287" s="518" t="s">
        <v>7509</v>
      </c>
      <c r="I2287" s="518" t="s">
        <v>5650</v>
      </c>
      <c r="J2287" s="518" t="s">
        <v>5432</v>
      </c>
      <c r="K2287" s="519" t="s">
        <v>33167</v>
      </c>
      <c r="L2287" s="518" t="s">
        <v>5433</v>
      </c>
    </row>
    <row r="2288" spans="1:12" ht="15.75">
      <c r="A2288" s="518" t="s">
        <v>7317</v>
      </c>
      <c r="B2288" s="518" t="s">
        <v>7318</v>
      </c>
      <c r="C2288" s="518" t="s">
        <v>7409</v>
      </c>
      <c r="D2288" s="518" t="s">
        <v>23491</v>
      </c>
      <c r="E2288" s="519" t="s">
        <v>144</v>
      </c>
      <c r="F2288" s="518" t="s">
        <v>144</v>
      </c>
      <c r="G2288" s="518" t="s">
        <v>23594</v>
      </c>
      <c r="H2288" s="518" t="s">
        <v>7510</v>
      </c>
      <c r="I2288" s="518" t="s">
        <v>5650</v>
      </c>
      <c r="J2288" s="518" t="s">
        <v>5432</v>
      </c>
      <c r="K2288" s="519" t="s">
        <v>28900</v>
      </c>
      <c r="L2288" s="518" t="s">
        <v>5433</v>
      </c>
    </row>
    <row r="2289" spans="1:12" ht="15.75">
      <c r="A2289" s="518" t="s">
        <v>7317</v>
      </c>
      <c r="B2289" s="518" t="s">
        <v>7318</v>
      </c>
      <c r="C2289" s="518" t="s">
        <v>7409</v>
      </c>
      <c r="D2289" s="518" t="s">
        <v>23491</v>
      </c>
      <c r="E2289" s="519" t="s">
        <v>144</v>
      </c>
      <c r="F2289" s="518" t="s">
        <v>144</v>
      </c>
      <c r="G2289" s="518" t="s">
        <v>23596</v>
      </c>
      <c r="H2289" s="518" t="s">
        <v>7511</v>
      </c>
      <c r="I2289" s="518" t="s">
        <v>5650</v>
      </c>
      <c r="J2289" s="518" t="s">
        <v>5432</v>
      </c>
      <c r="K2289" s="519" t="s">
        <v>33168</v>
      </c>
      <c r="L2289" s="518" t="s">
        <v>5433</v>
      </c>
    </row>
    <row r="2290" spans="1:12" ht="15.75">
      <c r="A2290" s="518" t="s">
        <v>7317</v>
      </c>
      <c r="B2290" s="518" t="s">
        <v>7318</v>
      </c>
      <c r="C2290" s="518" t="s">
        <v>7409</v>
      </c>
      <c r="D2290" s="518" t="s">
        <v>23491</v>
      </c>
      <c r="E2290" s="519" t="s">
        <v>144</v>
      </c>
      <c r="F2290" s="518" t="s">
        <v>144</v>
      </c>
      <c r="G2290" s="518" t="s">
        <v>23597</v>
      </c>
      <c r="H2290" s="518" t="s">
        <v>7512</v>
      </c>
      <c r="I2290" s="518" t="s">
        <v>5650</v>
      </c>
      <c r="J2290" s="518" t="s">
        <v>5432</v>
      </c>
      <c r="K2290" s="519" t="s">
        <v>33169</v>
      </c>
      <c r="L2290" s="518" t="s">
        <v>5433</v>
      </c>
    </row>
    <row r="2291" spans="1:12" ht="15.75">
      <c r="A2291" s="518" t="s">
        <v>7317</v>
      </c>
      <c r="B2291" s="518" t="s">
        <v>7318</v>
      </c>
      <c r="C2291" s="518" t="s">
        <v>7409</v>
      </c>
      <c r="D2291" s="518" t="s">
        <v>23491</v>
      </c>
      <c r="E2291" s="519" t="s">
        <v>144</v>
      </c>
      <c r="F2291" s="518" t="s">
        <v>144</v>
      </c>
      <c r="G2291" s="518" t="s">
        <v>23598</v>
      </c>
      <c r="H2291" s="518" t="s">
        <v>7513</v>
      </c>
      <c r="I2291" s="518" t="s">
        <v>5650</v>
      </c>
      <c r="J2291" s="518" t="s">
        <v>5432</v>
      </c>
      <c r="K2291" s="519" t="s">
        <v>33170</v>
      </c>
      <c r="L2291" s="518" t="s">
        <v>5433</v>
      </c>
    </row>
    <row r="2292" spans="1:12" ht="15.75">
      <c r="A2292" s="518" t="s">
        <v>7317</v>
      </c>
      <c r="B2292" s="518" t="s">
        <v>7318</v>
      </c>
      <c r="C2292" s="518" t="s">
        <v>7409</v>
      </c>
      <c r="D2292" s="518" t="s">
        <v>23491</v>
      </c>
      <c r="E2292" s="519" t="s">
        <v>144</v>
      </c>
      <c r="F2292" s="518" t="s">
        <v>144</v>
      </c>
      <c r="G2292" s="518" t="s">
        <v>23599</v>
      </c>
      <c r="H2292" s="518" t="s">
        <v>7514</v>
      </c>
      <c r="I2292" s="518" t="s">
        <v>5650</v>
      </c>
      <c r="J2292" s="518" t="s">
        <v>5432</v>
      </c>
      <c r="K2292" s="519" t="s">
        <v>24484</v>
      </c>
      <c r="L2292" s="518" t="s">
        <v>5433</v>
      </c>
    </row>
    <row r="2293" spans="1:12" ht="15.75">
      <c r="A2293" s="518" t="s">
        <v>7317</v>
      </c>
      <c r="B2293" s="518" t="s">
        <v>7318</v>
      </c>
      <c r="C2293" s="518" t="s">
        <v>7409</v>
      </c>
      <c r="D2293" s="518" t="s">
        <v>23491</v>
      </c>
      <c r="E2293" s="519" t="s">
        <v>144</v>
      </c>
      <c r="F2293" s="518" t="s">
        <v>144</v>
      </c>
      <c r="G2293" s="518" t="s">
        <v>23600</v>
      </c>
      <c r="H2293" s="518" t="s">
        <v>7515</v>
      </c>
      <c r="I2293" s="518" t="s">
        <v>5650</v>
      </c>
      <c r="J2293" s="518" t="s">
        <v>5503</v>
      </c>
      <c r="K2293" s="519" t="s">
        <v>33171</v>
      </c>
      <c r="L2293" s="518" t="s">
        <v>5433</v>
      </c>
    </row>
    <row r="2294" spans="1:12" ht="15.75">
      <c r="A2294" s="518" t="s">
        <v>7317</v>
      </c>
      <c r="B2294" s="518" t="s">
        <v>7318</v>
      </c>
      <c r="C2294" s="518" t="s">
        <v>7409</v>
      </c>
      <c r="D2294" s="518" t="s">
        <v>23491</v>
      </c>
      <c r="E2294" s="519" t="s">
        <v>144</v>
      </c>
      <c r="F2294" s="518" t="s">
        <v>144</v>
      </c>
      <c r="G2294" s="518" t="s">
        <v>23601</v>
      </c>
      <c r="H2294" s="518" t="s">
        <v>7516</v>
      </c>
      <c r="I2294" s="518" t="s">
        <v>5650</v>
      </c>
      <c r="J2294" s="518" t="s">
        <v>5503</v>
      </c>
      <c r="K2294" s="519" t="s">
        <v>33172</v>
      </c>
      <c r="L2294" s="518" t="s">
        <v>5433</v>
      </c>
    </row>
    <row r="2295" spans="1:12" ht="15.75">
      <c r="A2295" s="518" t="s">
        <v>7317</v>
      </c>
      <c r="B2295" s="518" t="s">
        <v>7318</v>
      </c>
      <c r="C2295" s="518" t="s">
        <v>7409</v>
      </c>
      <c r="D2295" s="518" t="s">
        <v>23491</v>
      </c>
      <c r="E2295" s="519" t="s">
        <v>144</v>
      </c>
      <c r="F2295" s="518" t="s">
        <v>144</v>
      </c>
      <c r="G2295" s="518" t="s">
        <v>23602</v>
      </c>
      <c r="H2295" s="518" t="s">
        <v>7517</v>
      </c>
      <c r="I2295" s="518" t="s">
        <v>5650</v>
      </c>
      <c r="J2295" s="518" t="s">
        <v>5503</v>
      </c>
      <c r="K2295" s="519" t="s">
        <v>33173</v>
      </c>
      <c r="L2295" s="518" t="s">
        <v>5433</v>
      </c>
    </row>
    <row r="2296" spans="1:12" ht="15.75">
      <c r="A2296" s="518" t="s">
        <v>7317</v>
      </c>
      <c r="B2296" s="518" t="s">
        <v>7318</v>
      </c>
      <c r="C2296" s="518" t="s">
        <v>7409</v>
      </c>
      <c r="D2296" s="518" t="s">
        <v>23491</v>
      </c>
      <c r="E2296" s="519" t="s">
        <v>144</v>
      </c>
      <c r="F2296" s="518" t="s">
        <v>144</v>
      </c>
      <c r="G2296" s="518" t="s">
        <v>23603</v>
      </c>
      <c r="H2296" s="518" t="s">
        <v>7518</v>
      </c>
      <c r="I2296" s="518" t="s">
        <v>5650</v>
      </c>
      <c r="J2296" s="518" t="s">
        <v>5503</v>
      </c>
      <c r="K2296" s="519" t="s">
        <v>33174</v>
      </c>
      <c r="L2296" s="518" t="s">
        <v>5433</v>
      </c>
    </row>
    <row r="2297" spans="1:12" ht="15.75">
      <c r="A2297" s="518" t="s">
        <v>7317</v>
      </c>
      <c r="B2297" s="518" t="s">
        <v>7318</v>
      </c>
      <c r="C2297" s="518" t="s">
        <v>7409</v>
      </c>
      <c r="D2297" s="518" t="s">
        <v>23491</v>
      </c>
      <c r="E2297" s="519" t="s">
        <v>144</v>
      </c>
      <c r="F2297" s="518" t="s">
        <v>144</v>
      </c>
      <c r="G2297" s="518" t="s">
        <v>23604</v>
      </c>
      <c r="H2297" s="518" t="s">
        <v>7519</v>
      </c>
      <c r="I2297" s="518" t="s">
        <v>5650</v>
      </c>
      <c r="J2297" s="518" t="s">
        <v>5503</v>
      </c>
      <c r="K2297" s="519" t="s">
        <v>33175</v>
      </c>
      <c r="L2297" s="518" t="s">
        <v>5433</v>
      </c>
    </row>
    <row r="2298" spans="1:12" ht="15.75">
      <c r="A2298" s="518" t="s">
        <v>7317</v>
      </c>
      <c r="B2298" s="518" t="s">
        <v>7318</v>
      </c>
      <c r="C2298" s="518" t="s">
        <v>7409</v>
      </c>
      <c r="D2298" s="518" t="s">
        <v>23491</v>
      </c>
      <c r="E2298" s="519" t="s">
        <v>144</v>
      </c>
      <c r="F2298" s="518" t="s">
        <v>144</v>
      </c>
      <c r="G2298" s="518" t="s">
        <v>23605</v>
      </c>
      <c r="H2298" s="518" t="s">
        <v>7520</v>
      </c>
      <c r="I2298" s="518" t="s">
        <v>5650</v>
      </c>
      <c r="J2298" s="518" t="s">
        <v>5503</v>
      </c>
      <c r="K2298" s="519" t="s">
        <v>33176</v>
      </c>
      <c r="L2298" s="518" t="s">
        <v>5433</v>
      </c>
    </row>
    <row r="2299" spans="1:12" ht="15.75">
      <c r="A2299" s="518" t="s">
        <v>7317</v>
      </c>
      <c r="B2299" s="518" t="s">
        <v>7318</v>
      </c>
      <c r="C2299" s="518" t="s">
        <v>7409</v>
      </c>
      <c r="D2299" s="518" t="s">
        <v>23491</v>
      </c>
      <c r="E2299" s="519" t="s">
        <v>144</v>
      </c>
      <c r="F2299" s="518" t="s">
        <v>144</v>
      </c>
      <c r="G2299" s="518" t="s">
        <v>23606</v>
      </c>
      <c r="H2299" s="518" t="s">
        <v>7521</v>
      </c>
      <c r="I2299" s="518" t="s">
        <v>5650</v>
      </c>
      <c r="J2299" s="518" t="s">
        <v>5503</v>
      </c>
      <c r="K2299" s="519" t="s">
        <v>33177</v>
      </c>
      <c r="L2299" s="518" t="s">
        <v>5433</v>
      </c>
    </row>
    <row r="2300" spans="1:12" ht="15.75">
      <c r="A2300" s="518" t="s">
        <v>7317</v>
      </c>
      <c r="B2300" s="518" t="s">
        <v>7318</v>
      </c>
      <c r="C2300" s="518" t="s">
        <v>7409</v>
      </c>
      <c r="D2300" s="518" t="s">
        <v>23491</v>
      </c>
      <c r="E2300" s="519" t="s">
        <v>144</v>
      </c>
      <c r="F2300" s="518" t="s">
        <v>144</v>
      </c>
      <c r="G2300" s="518" t="s">
        <v>23608</v>
      </c>
      <c r="H2300" s="518" t="s">
        <v>7522</v>
      </c>
      <c r="I2300" s="518" t="s">
        <v>5650</v>
      </c>
      <c r="J2300" s="518" t="s">
        <v>5503</v>
      </c>
      <c r="K2300" s="519" t="s">
        <v>33178</v>
      </c>
      <c r="L2300" s="518" t="s">
        <v>5433</v>
      </c>
    </row>
    <row r="2301" spans="1:12" ht="15.75">
      <c r="A2301" s="518" t="s">
        <v>7317</v>
      </c>
      <c r="B2301" s="518" t="s">
        <v>7318</v>
      </c>
      <c r="C2301" s="518" t="s">
        <v>7409</v>
      </c>
      <c r="D2301" s="518" t="s">
        <v>23491</v>
      </c>
      <c r="E2301" s="519" t="s">
        <v>144</v>
      </c>
      <c r="F2301" s="518" t="s">
        <v>144</v>
      </c>
      <c r="G2301" s="518" t="s">
        <v>23609</v>
      </c>
      <c r="H2301" s="518" t="s">
        <v>7523</v>
      </c>
      <c r="I2301" s="518" t="s">
        <v>5650</v>
      </c>
      <c r="J2301" s="518" t="s">
        <v>5503</v>
      </c>
      <c r="K2301" s="519" t="s">
        <v>23109</v>
      </c>
      <c r="L2301" s="518" t="s">
        <v>5433</v>
      </c>
    </row>
    <row r="2302" spans="1:12" ht="15.75">
      <c r="A2302" s="518" t="s">
        <v>7317</v>
      </c>
      <c r="B2302" s="518" t="s">
        <v>7318</v>
      </c>
      <c r="C2302" s="518" t="s">
        <v>7409</v>
      </c>
      <c r="D2302" s="518" t="s">
        <v>23491</v>
      </c>
      <c r="E2302" s="519" t="s">
        <v>144</v>
      </c>
      <c r="F2302" s="518" t="s">
        <v>144</v>
      </c>
      <c r="G2302" s="518" t="s">
        <v>23610</v>
      </c>
      <c r="H2302" s="518" t="s">
        <v>7524</v>
      </c>
      <c r="I2302" s="518" t="s">
        <v>5650</v>
      </c>
      <c r="J2302" s="518" t="s">
        <v>5503</v>
      </c>
      <c r="K2302" s="519" t="s">
        <v>26602</v>
      </c>
      <c r="L2302" s="518" t="s">
        <v>5433</v>
      </c>
    </row>
    <row r="2303" spans="1:12" ht="15.75">
      <c r="A2303" s="518" t="s">
        <v>7317</v>
      </c>
      <c r="B2303" s="518" t="s">
        <v>7318</v>
      </c>
      <c r="C2303" s="518" t="s">
        <v>7409</v>
      </c>
      <c r="D2303" s="518" t="s">
        <v>23491</v>
      </c>
      <c r="E2303" s="519" t="s">
        <v>144</v>
      </c>
      <c r="F2303" s="518" t="s">
        <v>144</v>
      </c>
      <c r="G2303" s="518" t="s">
        <v>23611</v>
      </c>
      <c r="H2303" s="518" t="s">
        <v>7525</v>
      </c>
      <c r="I2303" s="518" t="s">
        <v>5650</v>
      </c>
      <c r="J2303" s="518" t="s">
        <v>5503</v>
      </c>
      <c r="K2303" s="519" t="s">
        <v>33179</v>
      </c>
      <c r="L2303" s="518" t="s">
        <v>5433</v>
      </c>
    </row>
    <row r="2304" spans="1:12" ht="15.75">
      <c r="A2304" s="518" t="s">
        <v>7317</v>
      </c>
      <c r="B2304" s="518" t="s">
        <v>7318</v>
      </c>
      <c r="C2304" s="518" t="s">
        <v>7409</v>
      </c>
      <c r="D2304" s="518" t="s">
        <v>23491</v>
      </c>
      <c r="E2304" s="519" t="s">
        <v>144</v>
      </c>
      <c r="F2304" s="518" t="s">
        <v>144</v>
      </c>
      <c r="G2304" s="518" t="s">
        <v>23612</v>
      </c>
      <c r="H2304" s="518" t="s">
        <v>7526</v>
      </c>
      <c r="I2304" s="518" t="s">
        <v>5650</v>
      </c>
      <c r="J2304" s="518" t="s">
        <v>5503</v>
      </c>
      <c r="K2304" s="519" t="s">
        <v>32054</v>
      </c>
      <c r="L2304" s="518" t="s">
        <v>5433</v>
      </c>
    </row>
    <row r="2305" spans="1:12" ht="15.75">
      <c r="A2305" s="518" t="s">
        <v>7317</v>
      </c>
      <c r="B2305" s="518" t="s">
        <v>7318</v>
      </c>
      <c r="C2305" s="518" t="s">
        <v>7409</v>
      </c>
      <c r="D2305" s="518" t="s">
        <v>23491</v>
      </c>
      <c r="E2305" s="519" t="s">
        <v>144</v>
      </c>
      <c r="F2305" s="518" t="s">
        <v>144</v>
      </c>
      <c r="G2305" s="518" t="s">
        <v>23613</v>
      </c>
      <c r="H2305" s="518" t="s">
        <v>7527</v>
      </c>
      <c r="I2305" s="518" t="s">
        <v>5650</v>
      </c>
      <c r="J2305" s="518" t="s">
        <v>5503</v>
      </c>
      <c r="K2305" s="519" t="s">
        <v>33180</v>
      </c>
      <c r="L2305" s="518" t="s">
        <v>5433</v>
      </c>
    </row>
    <row r="2306" spans="1:12" ht="15.75">
      <c r="A2306" s="518" t="s">
        <v>7317</v>
      </c>
      <c r="B2306" s="518" t="s">
        <v>7318</v>
      </c>
      <c r="C2306" s="518" t="s">
        <v>7409</v>
      </c>
      <c r="D2306" s="518" t="s">
        <v>23491</v>
      </c>
      <c r="E2306" s="519" t="s">
        <v>144</v>
      </c>
      <c r="F2306" s="518" t="s">
        <v>144</v>
      </c>
      <c r="G2306" s="518" t="s">
        <v>23614</v>
      </c>
      <c r="H2306" s="518" t="s">
        <v>7528</v>
      </c>
      <c r="I2306" s="518" t="s">
        <v>5650</v>
      </c>
      <c r="J2306" s="518" t="s">
        <v>5503</v>
      </c>
      <c r="K2306" s="519" t="s">
        <v>33181</v>
      </c>
      <c r="L2306" s="518" t="s">
        <v>5433</v>
      </c>
    </row>
    <row r="2307" spans="1:12" ht="15.75">
      <c r="A2307" s="518" t="s">
        <v>7317</v>
      </c>
      <c r="B2307" s="518" t="s">
        <v>7318</v>
      </c>
      <c r="C2307" s="518" t="s">
        <v>7409</v>
      </c>
      <c r="D2307" s="518" t="s">
        <v>23491</v>
      </c>
      <c r="E2307" s="519" t="s">
        <v>144</v>
      </c>
      <c r="F2307" s="518" t="s">
        <v>144</v>
      </c>
      <c r="G2307" s="518" t="s">
        <v>23615</v>
      </c>
      <c r="H2307" s="518" t="s">
        <v>7529</v>
      </c>
      <c r="I2307" s="518" t="s">
        <v>5650</v>
      </c>
      <c r="J2307" s="518" t="s">
        <v>5503</v>
      </c>
      <c r="K2307" s="519" t="s">
        <v>31994</v>
      </c>
      <c r="L2307" s="518" t="s">
        <v>5433</v>
      </c>
    </row>
    <row r="2308" spans="1:12" ht="15.75">
      <c r="A2308" s="518" t="s">
        <v>7317</v>
      </c>
      <c r="B2308" s="518" t="s">
        <v>7318</v>
      </c>
      <c r="C2308" s="518" t="s">
        <v>7409</v>
      </c>
      <c r="D2308" s="518" t="s">
        <v>23491</v>
      </c>
      <c r="E2308" s="519" t="s">
        <v>144</v>
      </c>
      <c r="F2308" s="518" t="s">
        <v>144</v>
      </c>
      <c r="G2308" s="518" t="s">
        <v>23616</v>
      </c>
      <c r="H2308" s="518" t="s">
        <v>7530</v>
      </c>
      <c r="I2308" s="518" t="s">
        <v>5650</v>
      </c>
      <c r="J2308" s="518" t="s">
        <v>5503</v>
      </c>
      <c r="K2308" s="519" t="s">
        <v>33182</v>
      </c>
      <c r="L2308" s="518" t="s">
        <v>5433</v>
      </c>
    </row>
    <row r="2309" spans="1:12" ht="15.75">
      <c r="A2309" s="518" t="s">
        <v>7317</v>
      </c>
      <c r="B2309" s="518" t="s">
        <v>7318</v>
      </c>
      <c r="C2309" s="518" t="s">
        <v>7409</v>
      </c>
      <c r="D2309" s="518" t="s">
        <v>23491</v>
      </c>
      <c r="E2309" s="519" t="s">
        <v>144</v>
      </c>
      <c r="F2309" s="518" t="s">
        <v>144</v>
      </c>
      <c r="G2309" s="518" t="s">
        <v>23617</v>
      </c>
      <c r="H2309" s="518" t="s">
        <v>7531</v>
      </c>
      <c r="I2309" s="518" t="s">
        <v>5650</v>
      </c>
      <c r="J2309" s="518" t="s">
        <v>5503</v>
      </c>
      <c r="K2309" s="519" t="s">
        <v>33183</v>
      </c>
      <c r="L2309" s="518" t="s">
        <v>5433</v>
      </c>
    </row>
    <row r="2310" spans="1:12" ht="15.75">
      <c r="A2310" s="518" t="s">
        <v>7317</v>
      </c>
      <c r="B2310" s="518" t="s">
        <v>7318</v>
      </c>
      <c r="C2310" s="518" t="s">
        <v>7409</v>
      </c>
      <c r="D2310" s="518" t="s">
        <v>23491</v>
      </c>
      <c r="E2310" s="519" t="s">
        <v>144</v>
      </c>
      <c r="F2310" s="518" t="s">
        <v>144</v>
      </c>
      <c r="G2310" s="518" t="s">
        <v>23618</v>
      </c>
      <c r="H2310" s="518" t="s">
        <v>7532</v>
      </c>
      <c r="I2310" s="518" t="s">
        <v>5650</v>
      </c>
      <c r="J2310" s="518" t="s">
        <v>5503</v>
      </c>
      <c r="K2310" s="519" t="s">
        <v>33184</v>
      </c>
      <c r="L2310" s="518" t="s">
        <v>5433</v>
      </c>
    </row>
    <row r="2311" spans="1:12" ht="15.75">
      <c r="A2311" s="518" t="s">
        <v>7317</v>
      </c>
      <c r="B2311" s="518" t="s">
        <v>7318</v>
      </c>
      <c r="C2311" s="518" t="s">
        <v>7409</v>
      </c>
      <c r="D2311" s="518" t="s">
        <v>23491</v>
      </c>
      <c r="E2311" s="519" t="s">
        <v>144</v>
      </c>
      <c r="F2311" s="518" t="s">
        <v>144</v>
      </c>
      <c r="G2311" s="518" t="s">
        <v>23619</v>
      </c>
      <c r="H2311" s="518" t="s">
        <v>7533</v>
      </c>
      <c r="I2311" s="518" t="s">
        <v>6713</v>
      </c>
      <c r="J2311" s="518" t="s">
        <v>5432</v>
      </c>
      <c r="K2311" s="519" t="s">
        <v>31659</v>
      </c>
      <c r="L2311" s="518" t="s">
        <v>5433</v>
      </c>
    </row>
    <row r="2312" spans="1:12" ht="15.75">
      <c r="A2312" s="518" t="s">
        <v>7317</v>
      </c>
      <c r="B2312" s="518" t="s">
        <v>7318</v>
      </c>
      <c r="C2312" s="518" t="s">
        <v>7409</v>
      </c>
      <c r="D2312" s="518" t="s">
        <v>23491</v>
      </c>
      <c r="E2312" s="519" t="s">
        <v>144</v>
      </c>
      <c r="F2312" s="518" t="s">
        <v>144</v>
      </c>
      <c r="G2312" s="518" t="s">
        <v>23620</v>
      </c>
      <c r="H2312" s="518" t="s">
        <v>7534</v>
      </c>
      <c r="I2312" s="518" t="s">
        <v>5650</v>
      </c>
      <c r="J2312" s="518" t="s">
        <v>5503</v>
      </c>
      <c r="K2312" s="519" t="s">
        <v>33185</v>
      </c>
      <c r="L2312" s="518" t="s">
        <v>5433</v>
      </c>
    </row>
    <row r="2313" spans="1:12" ht="15.75">
      <c r="A2313" s="518" t="s">
        <v>7317</v>
      </c>
      <c r="B2313" s="518" t="s">
        <v>7318</v>
      </c>
      <c r="C2313" s="518" t="s">
        <v>7409</v>
      </c>
      <c r="D2313" s="518" t="s">
        <v>23491</v>
      </c>
      <c r="E2313" s="519" t="s">
        <v>144</v>
      </c>
      <c r="F2313" s="518" t="s">
        <v>144</v>
      </c>
      <c r="G2313" s="518" t="s">
        <v>23621</v>
      </c>
      <c r="H2313" s="518" t="s">
        <v>7535</v>
      </c>
      <c r="I2313" s="518" t="s">
        <v>5431</v>
      </c>
      <c r="J2313" s="518" t="s">
        <v>5503</v>
      </c>
      <c r="K2313" s="519" t="s">
        <v>33186</v>
      </c>
      <c r="L2313" s="518" t="s">
        <v>5433</v>
      </c>
    </row>
    <row r="2314" spans="1:12" ht="15.75">
      <c r="A2314" s="518" t="s">
        <v>7317</v>
      </c>
      <c r="B2314" s="518" t="s">
        <v>7318</v>
      </c>
      <c r="C2314" s="518" t="s">
        <v>7409</v>
      </c>
      <c r="D2314" s="518" t="s">
        <v>23491</v>
      </c>
      <c r="E2314" s="519" t="s">
        <v>144</v>
      </c>
      <c r="F2314" s="518" t="s">
        <v>144</v>
      </c>
      <c r="G2314" s="518" t="s">
        <v>23622</v>
      </c>
      <c r="H2314" s="518" t="s">
        <v>7536</v>
      </c>
      <c r="I2314" s="518" t="s">
        <v>6762</v>
      </c>
      <c r="J2314" s="518" t="s">
        <v>5503</v>
      </c>
      <c r="K2314" s="519" t="s">
        <v>16205</v>
      </c>
      <c r="L2314" s="518" t="s">
        <v>5433</v>
      </c>
    </row>
    <row r="2315" spans="1:12" ht="15.75">
      <c r="A2315" s="518" t="s">
        <v>7317</v>
      </c>
      <c r="B2315" s="518" t="s">
        <v>7318</v>
      </c>
      <c r="C2315" s="518" t="s">
        <v>7409</v>
      </c>
      <c r="D2315" s="518" t="s">
        <v>23491</v>
      </c>
      <c r="E2315" s="519" t="s">
        <v>144</v>
      </c>
      <c r="F2315" s="518" t="s">
        <v>144</v>
      </c>
      <c r="G2315" s="518" t="s">
        <v>23624</v>
      </c>
      <c r="H2315" s="518" t="s">
        <v>7537</v>
      </c>
      <c r="I2315" s="518" t="s">
        <v>6762</v>
      </c>
      <c r="J2315" s="518" t="s">
        <v>5503</v>
      </c>
      <c r="K2315" s="519" t="s">
        <v>12762</v>
      </c>
      <c r="L2315" s="518" t="s">
        <v>5433</v>
      </c>
    </row>
    <row r="2316" spans="1:12" ht="15.75">
      <c r="A2316" s="518" t="s">
        <v>7317</v>
      </c>
      <c r="B2316" s="518" t="s">
        <v>7318</v>
      </c>
      <c r="C2316" s="518" t="s">
        <v>7409</v>
      </c>
      <c r="D2316" s="518" t="s">
        <v>23491</v>
      </c>
      <c r="E2316" s="519" t="s">
        <v>144</v>
      </c>
      <c r="F2316" s="518" t="s">
        <v>144</v>
      </c>
      <c r="G2316" s="518" t="s">
        <v>23625</v>
      </c>
      <c r="H2316" s="518" t="s">
        <v>7538</v>
      </c>
      <c r="I2316" s="518" t="s">
        <v>5650</v>
      </c>
      <c r="J2316" s="518" t="s">
        <v>5503</v>
      </c>
      <c r="K2316" s="519" t="s">
        <v>33187</v>
      </c>
      <c r="L2316" s="518" t="s">
        <v>5433</v>
      </c>
    </row>
    <row r="2317" spans="1:12" ht="15.75">
      <c r="A2317" s="518" t="s">
        <v>7317</v>
      </c>
      <c r="B2317" s="518" t="s">
        <v>7318</v>
      </c>
      <c r="C2317" s="518" t="s">
        <v>7409</v>
      </c>
      <c r="D2317" s="518" t="s">
        <v>23491</v>
      </c>
      <c r="E2317" s="519" t="s">
        <v>144</v>
      </c>
      <c r="F2317" s="518" t="s">
        <v>144</v>
      </c>
      <c r="G2317" s="518" t="s">
        <v>23626</v>
      </c>
      <c r="H2317" s="518" t="s">
        <v>7539</v>
      </c>
      <c r="I2317" s="518" t="s">
        <v>5650</v>
      </c>
      <c r="J2317" s="518" t="s">
        <v>5503</v>
      </c>
      <c r="K2317" s="519" t="s">
        <v>33188</v>
      </c>
      <c r="L2317" s="518" t="s">
        <v>5433</v>
      </c>
    </row>
    <row r="2318" spans="1:12" ht="15.75">
      <c r="A2318" s="518" t="s">
        <v>7317</v>
      </c>
      <c r="B2318" s="518" t="s">
        <v>7318</v>
      </c>
      <c r="C2318" s="518" t="s">
        <v>7409</v>
      </c>
      <c r="D2318" s="518" t="s">
        <v>23491</v>
      </c>
      <c r="E2318" s="519" t="s">
        <v>144</v>
      </c>
      <c r="F2318" s="518" t="s">
        <v>144</v>
      </c>
      <c r="G2318" s="518" t="s">
        <v>23627</v>
      </c>
      <c r="H2318" s="518" t="s">
        <v>7540</v>
      </c>
      <c r="I2318" s="518" t="s">
        <v>5650</v>
      </c>
      <c r="J2318" s="518" t="s">
        <v>5503</v>
      </c>
      <c r="K2318" s="519" t="s">
        <v>33189</v>
      </c>
      <c r="L2318" s="518" t="s">
        <v>5433</v>
      </c>
    </row>
    <row r="2319" spans="1:12" ht="15.75">
      <c r="A2319" s="518" t="s">
        <v>7317</v>
      </c>
      <c r="B2319" s="518" t="s">
        <v>7318</v>
      </c>
      <c r="C2319" s="518" t="s">
        <v>7409</v>
      </c>
      <c r="D2319" s="518" t="s">
        <v>23491</v>
      </c>
      <c r="E2319" s="519" t="s">
        <v>144</v>
      </c>
      <c r="F2319" s="518" t="s">
        <v>144</v>
      </c>
      <c r="G2319" s="518" t="s">
        <v>23628</v>
      </c>
      <c r="H2319" s="518" t="s">
        <v>7541</v>
      </c>
      <c r="I2319" s="518" t="s">
        <v>5650</v>
      </c>
      <c r="J2319" s="518" t="s">
        <v>5503</v>
      </c>
      <c r="K2319" s="519" t="s">
        <v>23684</v>
      </c>
      <c r="L2319" s="518" t="s">
        <v>5433</v>
      </c>
    </row>
    <row r="2320" spans="1:12" ht="15.75">
      <c r="A2320" s="518" t="s">
        <v>7317</v>
      </c>
      <c r="B2320" s="518" t="s">
        <v>7318</v>
      </c>
      <c r="C2320" s="518" t="s">
        <v>7409</v>
      </c>
      <c r="D2320" s="518" t="s">
        <v>23491</v>
      </c>
      <c r="E2320" s="519" t="s">
        <v>144</v>
      </c>
      <c r="F2320" s="518" t="s">
        <v>144</v>
      </c>
      <c r="G2320" s="518" t="s">
        <v>23629</v>
      </c>
      <c r="H2320" s="518" t="s">
        <v>7542</v>
      </c>
      <c r="I2320" s="518" t="s">
        <v>5650</v>
      </c>
      <c r="J2320" s="518" t="s">
        <v>5503</v>
      </c>
      <c r="K2320" s="519" t="s">
        <v>33190</v>
      </c>
      <c r="L2320" s="518" t="s">
        <v>5433</v>
      </c>
    </row>
    <row r="2321" spans="1:12" ht="15.75">
      <c r="A2321" s="518" t="s">
        <v>7317</v>
      </c>
      <c r="B2321" s="518" t="s">
        <v>7318</v>
      </c>
      <c r="C2321" s="518" t="s">
        <v>7409</v>
      </c>
      <c r="D2321" s="518" t="s">
        <v>23491</v>
      </c>
      <c r="E2321" s="519" t="s">
        <v>144</v>
      </c>
      <c r="F2321" s="518" t="s">
        <v>144</v>
      </c>
      <c r="G2321" s="518" t="s">
        <v>23630</v>
      </c>
      <c r="H2321" s="518" t="s">
        <v>7543</v>
      </c>
      <c r="I2321" s="518" t="s">
        <v>5650</v>
      </c>
      <c r="J2321" s="518" t="s">
        <v>5503</v>
      </c>
      <c r="K2321" s="519" t="s">
        <v>33191</v>
      </c>
      <c r="L2321" s="518" t="s">
        <v>5433</v>
      </c>
    </row>
    <row r="2322" spans="1:12" ht="15.75">
      <c r="A2322" s="518" t="s">
        <v>7317</v>
      </c>
      <c r="B2322" s="518" t="s">
        <v>7318</v>
      </c>
      <c r="C2322" s="518" t="s">
        <v>7409</v>
      </c>
      <c r="D2322" s="518" t="s">
        <v>23491</v>
      </c>
      <c r="E2322" s="519" t="s">
        <v>144</v>
      </c>
      <c r="F2322" s="518" t="s">
        <v>144</v>
      </c>
      <c r="G2322" s="518" t="s">
        <v>23631</v>
      </c>
      <c r="H2322" s="518" t="s">
        <v>7544</v>
      </c>
      <c r="I2322" s="518" t="s">
        <v>5650</v>
      </c>
      <c r="J2322" s="518" t="s">
        <v>5503</v>
      </c>
      <c r="K2322" s="519" t="s">
        <v>33192</v>
      </c>
      <c r="L2322" s="518" t="s">
        <v>5433</v>
      </c>
    </row>
    <row r="2323" spans="1:12" ht="15.75">
      <c r="A2323" s="518" t="s">
        <v>7317</v>
      </c>
      <c r="B2323" s="518" t="s">
        <v>7318</v>
      </c>
      <c r="C2323" s="518" t="s">
        <v>7409</v>
      </c>
      <c r="D2323" s="518" t="s">
        <v>23491</v>
      </c>
      <c r="E2323" s="519" t="s">
        <v>144</v>
      </c>
      <c r="F2323" s="518" t="s">
        <v>144</v>
      </c>
      <c r="G2323" s="518" t="s">
        <v>23632</v>
      </c>
      <c r="H2323" s="518" t="s">
        <v>7545</v>
      </c>
      <c r="I2323" s="518" t="s">
        <v>5650</v>
      </c>
      <c r="J2323" s="518" t="s">
        <v>5503</v>
      </c>
      <c r="K2323" s="519" t="s">
        <v>33193</v>
      </c>
      <c r="L2323" s="518" t="s">
        <v>5433</v>
      </c>
    </row>
    <row r="2324" spans="1:12" ht="15.75">
      <c r="A2324" s="518" t="s">
        <v>7317</v>
      </c>
      <c r="B2324" s="518" t="s">
        <v>7318</v>
      </c>
      <c r="C2324" s="518" t="s">
        <v>7409</v>
      </c>
      <c r="D2324" s="518" t="s">
        <v>23491</v>
      </c>
      <c r="E2324" s="519" t="s">
        <v>144</v>
      </c>
      <c r="F2324" s="518" t="s">
        <v>144</v>
      </c>
      <c r="G2324" s="518" t="s">
        <v>23633</v>
      </c>
      <c r="H2324" s="518" t="s">
        <v>7546</v>
      </c>
      <c r="I2324" s="518" t="s">
        <v>5650</v>
      </c>
      <c r="J2324" s="518" t="s">
        <v>5503</v>
      </c>
      <c r="K2324" s="519" t="s">
        <v>33194</v>
      </c>
      <c r="L2324" s="518" t="s">
        <v>5433</v>
      </c>
    </row>
    <row r="2325" spans="1:12" ht="15.75">
      <c r="A2325" s="518" t="s">
        <v>7317</v>
      </c>
      <c r="B2325" s="518" t="s">
        <v>7318</v>
      </c>
      <c r="C2325" s="518" t="s">
        <v>7409</v>
      </c>
      <c r="D2325" s="518" t="s">
        <v>23491</v>
      </c>
      <c r="E2325" s="519" t="s">
        <v>144</v>
      </c>
      <c r="F2325" s="518" t="s">
        <v>144</v>
      </c>
      <c r="G2325" s="518" t="s">
        <v>23634</v>
      </c>
      <c r="H2325" s="518" t="s">
        <v>7547</v>
      </c>
      <c r="I2325" s="518" t="s">
        <v>5650</v>
      </c>
      <c r="J2325" s="518" t="s">
        <v>5503</v>
      </c>
      <c r="K2325" s="519" t="s">
        <v>31953</v>
      </c>
      <c r="L2325" s="518" t="s">
        <v>5433</v>
      </c>
    </row>
    <row r="2326" spans="1:12" ht="15.75">
      <c r="A2326" s="518" t="s">
        <v>7317</v>
      </c>
      <c r="B2326" s="518" t="s">
        <v>7318</v>
      </c>
      <c r="C2326" s="518" t="s">
        <v>7409</v>
      </c>
      <c r="D2326" s="518" t="s">
        <v>23491</v>
      </c>
      <c r="E2326" s="519" t="s">
        <v>144</v>
      </c>
      <c r="F2326" s="518" t="s">
        <v>144</v>
      </c>
      <c r="G2326" s="518" t="s">
        <v>23635</v>
      </c>
      <c r="H2326" s="518" t="s">
        <v>7548</v>
      </c>
      <c r="I2326" s="518" t="s">
        <v>5650</v>
      </c>
      <c r="J2326" s="518" t="s">
        <v>5503</v>
      </c>
      <c r="K2326" s="519" t="s">
        <v>33195</v>
      </c>
      <c r="L2326" s="518" t="s">
        <v>5433</v>
      </c>
    </row>
    <row r="2327" spans="1:12" ht="15.75">
      <c r="A2327" s="518" t="s">
        <v>7317</v>
      </c>
      <c r="B2327" s="518" t="s">
        <v>7318</v>
      </c>
      <c r="C2327" s="518" t="s">
        <v>7409</v>
      </c>
      <c r="D2327" s="518" t="s">
        <v>23491</v>
      </c>
      <c r="E2327" s="519" t="s">
        <v>144</v>
      </c>
      <c r="F2327" s="518" t="s">
        <v>144</v>
      </c>
      <c r="G2327" s="518" t="s">
        <v>23636</v>
      </c>
      <c r="H2327" s="518" t="s">
        <v>7549</v>
      </c>
      <c r="I2327" s="518" t="s">
        <v>5650</v>
      </c>
      <c r="J2327" s="518" t="s">
        <v>5503</v>
      </c>
      <c r="K2327" s="519" t="s">
        <v>15193</v>
      </c>
      <c r="L2327" s="518" t="s">
        <v>5433</v>
      </c>
    </row>
    <row r="2328" spans="1:12" ht="15.75">
      <c r="A2328" s="518" t="s">
        <v>7317</v>
      </c>
      <c r="B2328" s="518" t="s">
        <v>7318</v>
      </c>
      <c r="C2328" s="518" t="s">
        <v>7409</v>
      </c>
      <c r="D2328" s="518" t="s">
        <v>23491</v>
      </c>
      <c r="E2328" s="519" t="s">
        <v>144</v>
      </c>
      <c r="F2328" s="518" t="s">
        <v>144</v>
      </c>
      <c r="G2328" s="518" t="s">
        <v>23637</v>
      </c>
      <c r="H2328" s="518" t="s">
        <v>7550</v>
      </c>
      <c r="I2328" s="518" t="s">
        <v>5650</v>
      </c>
      <c r="J2328" s="518" t="s">
        <v>5503</v>
      </c>
      <c r="K2328" s="519" t="s">
        <v>33196</v>
      </c>
      <c r="L2328" s="518" t="s">
        <v>5433</v>
      </c>
    </row>
    <row r="2329" spans="1:12" ht="15.75">
      <c r="A2329" s="518" t="s">
        <v>7317</v>
      </c>
      <c r="B2329" s="518" t="s">
        <v>7318</v>
      </c>
      <c r="C2329" s="518" t="s">
        <v>7409</v>
      </c>
      <c r="D2329" s="518" t="s">
        <v>23491</v>
      </c>
      <c r="E2329" s="519" t="s">
        <v>144</v>
      </c>
      <c r="F2329" s="518" t="s">
        <v>144</v>
      </c>
      <c r="G2329" s="518" t="s">
        <v>23638</v>
      </c>
      <c r="H2329" s="518" t="s">
        <v>7551</v>
      </c>
      <c r="I2329" s="518" t="s">
        <v>5650</v>
      </c>
      <c r="J2329" s="518" t="s">
        <v>5503</v>
      </c>
      <c r="K2329" s="519" t="s">
        <v>33197</v>
      </c>
      <c r="L2329" s="518" t="s">
        <v>5433</v>
      </c>
    </row>
    <row r="2330" spans="1:12" ht="15.75">
      <c r="A2330" s="518" t="s">
        <v>7317</v>
      </c>
      <c r="B2330" s="518" t="s">
        <v>7318</v>
      </c>
      <c r="C2330" s="518" t="s">
        <v>7409</v>
      </c>
      <c r="D2330" s="518" t="s">
        <v>23491</v>
      </c>
      <c r="E2330" s="519" t="s">
        <v>144</v>
      </c>
      <c r="F2330" s="518" t="s">
        <v>144</v>
      </c>
      <c r="G2330" s="518" t="s">
        <v>23639</v>
      </c>
      <c r="H2330" s="518" t="s">
        <v>7552</v>
      </c>
      <c r="I2330" s="518" t="s">
        <v>5650</v>
      </c>
      <c r="J2330" s="518" t="s">
        <v>5503</v>
      </c>
      <c r="K2330" s="519" t="s">
        <v>33198</v>
      </c>
      <c r="L2330" s="518" t="s">
        <v>5433</v>
      </c>
    </row>
    <row r="2331" spans="1:12" ht="15.75">
      <c r="A2331" s="518" t="s">
        <v>7317</v>
      </c>
      <c r="B2331" s="518" t="s">
        <v>7318</v>
      </c>
      <c r="C2331" s="518" t="s">
        <v>7409</v>
      </c>
      <c r="D2331" s="518" t="s">
        <v>23491</v>
      </c>
      <c r="E2331" s="519" t="s">
        <v>144</v>
      </c>
      <c r="F2331" s="518" t="s">
        <v>144</v>
      </c>
      <c r="G2331" s="518" t="s">
        <v>23640</v>
      </c>
      <c r="H2331" s="518" t="s">
        <v>7553</v>
      </c>
      <c r="I2331" s="518" t="s">
        <v>5650</v>
      </c>
      <c r="J2331" s="518" t="s">
        <v>5503</v>
      </c>
      <c r="K2331" s="519" t="s">
        <v>23334</v>
      </c>
      <c r="L2331" s="518" t="s">
        <v>5433</v>
      </c>
    </row>
    <row r="2332" spans="1:12" ht="15.75">
      <c r="A2332" s="518" t="s">
        <v>7317</v>
      </c>
      <c r="B2332" s="518" t="s">
        <v>7318</v>
      </c>
      <c r="C2332" s="518" t="s">
        <v>7409</v>
      </c>
      <c r="D2332" s="518" t="s">
        <v>23491</v>
      </c>
      <c r="E2332" s="519" t="s">
        <v>144</v>
      </c>
      <c r="F2332" s="518" t="s">
        <v>144</v>
      </c>
      <c r="G2332" s="518" t="s">
        <v>23641</v>
      </c>
      <c r="H2332" s="518" t="s">
        <v>7554</v>
      </c>
      <c r="I2332" s="518" t="s">
        <v>5650</v>
      </c>
      <c r="J2332" s="518" t="s">
        <v>5503</v>
      </c>
      <c r="K2332" s="519" t="s">
        <v>33199</v>
      </c>
      <c r="L2332" s="518" t="s">
        <v>5433</v>
      </c>
    </row>
    <row r="2333" spans="1:12" ht="15.75">
      <c r="A2333" s="518" t="s">
        <v>7317</v>
      </c>
      <c r="B2333" s="518" t="s">
        <v>7318</v>
      </c>
      <c r="C2333" s="518" t="s">
        <v>7409</v>
      </c>
      <c r="D2333" s="518" t="s">
        <v>23491</v>
      </c>
      <c r="E2333" s="519" t="s">
        <v>144</v>
      </c>
      <c r="F2333" s="518" t="s">
        <v>144</v>
      </c>
      <c r="G2333" s="518" t="s">
        <v>23642</v>
      </c>
      <c r="H2333" s="518" t="s">
        <v>7555</v>
      </c>
      <c r="I2333" s="518" t="s">
        <v>5650</v>
      </c>
      <c r="J2333" s="518" t="s">
        <v>5503</v>
      </c>
      <c r="K2333" s="519" t="s">
        <v>18940</v>
      </c>
      <c r="L2333" s="518" t="s">
        <v>5433</v>
      </c>
    </row>
    <row r="2334" spans="1:12" ht="15.75">
      <c r="A2334" s="518" t="s">
        <v>7317</v>
      </c>
      <c r="B2334" s="518" t="s">
        <v>7318</v>
      </c>
      <c r="C2334" s="518" t="s">
        <v>7409</v>
      </c>
      <c r="D2334" s="518" t="s">
        <v>23491</v>
      </c>
      <c r="E2334" s="519" t="s">
        <v>144</v>
      </c>
      <c r="F2334" s="518" t="s">
        <v>144</v>
      </c>
      <c r="G2334" s="518" t="s">
        <v>23643</v>
      </c>
      <c r="H2334" s="518" t="s">
        <v>7556</v>
      </c>
      <c r="I2334" s="518" t="s">
        <v>5650</v>
      </c>
      <c r="J2334" s="518" t="s">
        <v>5503</v>
      </c>
      <c r="K2334" s="519" t="s">
        <v>33200</v>
      </c>
      <c r="L2334" s="518" t="s">
        <v>5433</v>
      </c>
    </row>
    <row r="2335" spans="1:12" ht="15.75">
      <c r="A2335" s="518" t="s">
        <v>7317</v>
      </c>
      <c r="B2335" s="518" t="s">
        <v>7318</v>
      </c>
      <c r="C2335" s="518" t="s">
        <v>7409</v>
      </c>
      <c r="D2335" s="518" t="s">
        <v>23491</v>
      </c>
      <c r="E2335" s="519" t="s">
        <v>144</v>
      </c>
      <c r="F2335" s="518" t="s">
        <v>144</v>
      </c>
      <c r="G2335" s="518" t="s">
        <v>23644</v>
      </c>
      <c r="H2335" s="518" t="s">
        <v>7557</v>
      </c>
      <c r="I2335" s="518" t="s">
        <v>5650</v>
      </c>
      <c r="J2335" s="518" t="s">
        <v>5503</v>
      </c>
      <c r="K2335" s="519" t="s">
        <v>33201</v>
      </c>
      <c r="L2335" s="518" t="s">
        <v>5433</v>
      </c>
    </row>
    <row r="2336" spans="1:12" ht="15.75">
      <c r="A2336" s="518" t="s">
        <v>7317</v>
      </c>
      <c r="B2336" s="518" t="s">
        <v>7318</v>
      </c>
      <c r="C2336" s="518" t="s">
        <v>7409</v>
      </c>
      <c r="D2336" s="518" t="s">
        <v>23491</v>
      </c>
      <c r="E2336" s="519" t="s">
        <v>144</v>
      </c>
      <c r="F2336" s="518" t="s">
        <v>144</v>
      </c>
      <c r="G2336" s="518" t="s">
        <v>23645</v>
      </c>
      <c r="H2336" s="518" t="s">
        <v>7558</v>
      </c>
      <c r="I2336" s="518" t="s">
        <v>5650</v>
      </c>
      <c r="J2336" s="518" t="s">
        <v>5503</v>
      </c>
      <c r="K2336" s="519" t="s">
        <v>33202</v>
      </c>
      <c r="L2336" s="518" t="s">
        <v>5433</v>
      </c>
    </row>
    <row r="2337" spans="1:12" ht="15.75">
      <c r="A2337" s="518" t="s">
        <v>7317</v>
      </c>
      <c r="B2337" s="518" t="s">
        <v>7318</v>
      </c>
      <c r="C2337" s="518" t="s">
        <v>7409</v>
      </c>
      <c r="D2337" s="518" t="s">
        <v>23491</v>
      </c>
      <c r="E2337" s="519" t="s">
        <v>144</v>
      </c>
      <c r="F2337" s="518" t="s">
        <v>144</v>
      </c>
      <c r="G2337" s="518" t="s">
        <v>23646</v>
      </c>
      <c r="H2337" s="518" t="s">
        <v>7559</v>
      </c>
      <c r="I2337" s="518" t="s">
        <v>5650</v>
      </c>
      <c r="J2337" s="518" t="s">
        <v>5503</v>
      </c>
      <c r="K2337" s="519" t="s">
        <v>33203</v>
      </c>
      <c r="L2337" s="518" t="s">
        <v>5433</v>
      </c>
    </row>
    <row r="2338" spans="1:12" ht="15.75">
      <c r="A2338" s="518" t="s">
        <v>7317</v>
      </c>
      <c r="B2338" s="518" t="s">
        <v>7318</v>
      </c>
      <c r="C2338" s="518" t="s">
        <v>7409</v>
      </c>
      <c r="D2338" s="518" t="s">
        <v>23491</v>
      </c>
      <c r="E2338" s="519" t="s">
        <v>144</v>
      </c>
      <c r="F2338" s="518" t="s">
        <v>144</v>
      </c>
      <c r="G2338" s="518" t="s">
        <v>23647</v>
      </c>
      <c r="H2338" s="518" t="s">
        <v>7560</v>
      </c>
      <c r="I2338" s="518" t="s">
        <v>5650</v>
      </c>
      <c r="J2338" s="518" t="s">
        <v>5503</v>
      </c>
      <c r="K2338" s="519" t="s">
        <v>33204</v>
      </c>
      <c r="L2338" s="518" t="s">
        <v>5433</v>
      </c>
    </row>
    <row r="2339" spans="1:12" ht="15.75">
      <c r="A2339" s="518" t="s">
        <v>7317</v>
      </c>
      <c r="B2339" s="518" t="s">
        <v>7318</v>
      </c>
      <c r="C2339" s="518" t="s">
        <v>7409</v>
      </c>
      <c r="D2339" s="518" t="s">
        <v>23491</v>
      </c>
      <c r="E2339" s="519" t="s">
        <v>144</v>
      </c>
      <c r="F2339" s="518" t="s">
        <v>144</v>
      </c>
      <c r="G2339" s="518" t="s">
        <v>23648</v>
      </c>
      <c r="H2339" s="518" t="s">
        <v>7561</v>
      </c>
      <c r="I2339" s="518" t="s">
        <v>5650</v>
      </c>
      <c r="J2339" s="518" t="s">
        <v>5503</v>
      </c>
      <c r="K2339" s="519" t="s">
        <v>33205</v>
      </c>
      <c r="L2339" s="518" t="s">
        <v>5433</v>
      </c>
    </row>
    <row r="2340" spans="1:12" ht="15.75">
      <c r="A2340" s="518" t="s">
        <v>7317</v>
      </c>
      <c r="B2340" s="518" t="s">
        <v>7318</v>
      </c>
      <c r="C2340" s="518" t="s">
        <v>7409</v>
      </c>
      <c r="D2340" s="518" t="s">
        <v>23491</v>
      </c>
      <c r="E2340" s="519" t="s">
        <v>144</v>
      </c>
      <c r="F2340" s="518" t="s">
        <v>144</v>
      </c>
      <c r="G2340" s="518" t="s">
        <v>23649</v>
      </c>
      <c r="H2340" s="518" t="s">
        <v>7562</v>
      </c>
      <c r="I2340" s="518" t="s">
        <v>5650</v>
      </c>
      <c r="J2340" s="518" t="s">
        <v>5503</v>
      </c>
      <c r="K2340" s="519" t="s">
        <v>20954</v>
      </c>
      <c r="L2340" s="518" t="s">
        <v>5433</v>
      </c>
    </row>
    <row r="2341" spans="1:12" ht="15.75">
      <c r="A2341" s="518" t="s">
        <v>7317</v>
      </c>
      <c r="B2341" s="518" t="s">
        <v>7318</v>
      </c>
      <c r="C2341" s="518" t="s">
        <v>7409</v>
      </c>
      <c r="D2341" s="518" t="s">
        <v>23491</v>
      </c>
      <c r="E2341" s="519" t="s">
        <v>144</v>
      </c>
      <c r="F2341" s="518" t="s">
        <v>144</v>
      </c>
      <c r="G2341" s="518" t="s">
        <v>23650</v>
      </c>
      <c r="H2341" s="518" t="s">
        <v>7563</v>
      </c>
      <c r="I2341" s="518" t="s">
        <v>5650</v>
      </c>
      <c r="J2341" s="518" t="s">
        <v>5503</v>
      </c>
      <c r="K2341" s="519" t="s">
        <v>33206</v>
      </c>
      <c r="L2341" s="518" t="s">
        <v>5433</v>
      </c>
    </row>
    <row r="2342" spans="1:12" ht="15.75">
      <c r="A2342" s="518" t="s">
        <v>7317</v>
      </c>
      <c r="B2342" s="518" t="s">
        <v>7318</v>
      </c>
      <c r="C2342" s="518" t="s">
        <v>7409</v>
      </c>
      <c r="D2342" s="518" t="s">
        <v>23491</v>
      </c>
      <c r="E2342" s="519" t="s">
        <v>144</v>
      </c>
      <c r="F2342" s="518" t="s">
        <v>144</v>
      </c>
      <c r="G2342" s="518" t="s">
        <v>23651</v>
      </c>
      <c r="H2342" s="518" t="s">
        <v>7564</v>
      </c>
      <c r="I2342" s="518" t="s">
        <v>5650</v>
      </c>
      <c r="J2342" s="518" t="s">
        <v>5503</v>
      </c>
      <c r="K2342" s="519" t="s">
        <v>33207</v>
      </c>
      <c r="L2342" s="518" t="s">
        <v>5433</v>
      </c>
    </row>
    <row r="2343" spans="1:12" ht="15.75">
      <c r="A2343" s="518" t="s">
        <v>7317</v>
      </c>
      <c r="B2343" s="518" t="s">
        <v>7318</v>
      </c>
      <c r="C2343" s="518" t="s">
        <v>7409</v>
      </c>
      <c r="D2343" s="518" t="s">
        <v>23491</v>
      </c>
      <c r="E2343" s="519" t="s">
        <v>144</v>
      </c>
      <c r="F2343" s="518" t="s">
        <v>144</v>
      </c>
      <c r="G2343" s="518" t="s">
        <v>23652</v>
      </c>
      <c r="H2343" s="518" t="s">
        <v>7565</v>
      </c>
      <c r="I2343" s="518" t="s">
        <v>5650</v>
      </c>
      <c r="J2343" s="518" t="s">
        <v>5503</v>
      </c>
      <c r="K2343" s="519" t="s">
        <v>33208</v>
      </c>
      <c r="L2343" s="518" t="s">
        <v>5433</v>
      </c>
    </row>
    <row r="2344" spans="1:12" ht="15.75">
      <c r="A2344" s="518" t="s">
        <v>7317</v>
      </c>
      <c r="B2344" s="518" t="s">
        <v>7318</v>
      </c>
      <c r="C2344" s="518" t="s">
        <v>7409</v>
      </c>
      <c r="D2344" s="518" t="s">
        <v>23491</v>
      </c>
      <c r="E2344" s="519" t="s">
        <v>144</v>
      </c>
      <c r="F2344" s="518" t="s">
        <v>144</v>
      </c>
      <c r="G2344" s="518" t="s">
        <v>23653</v>
      </c>
      <c r="H2344" s="518" t="s">
        <v>7566</v>
      </c>
      <c r="I2344" s="518" t="s">
        <v>5650</v>
      </c>
      <c r="J2344" s="518" t="s">
        <v>5503</v>
      </c>
      <c r="K2344" s="519" t="s">
        <v>33209</v>
      </c>
      <c r="L2344" s="518" t="s">
        <v>5433</v>
      </c>
    </row>
    <row r="2345" spans="1:12" ht="15.75">
      <c r="A2345" s="518" t="s">
        <v>7317</v>
      </c>
      <c r="B2345" s="518" t="s">
        <v>7318</v>
      </c>
      <c r="C2345" s="518" t="s">
        <v>7409</v>
      </c>
      <c r="D2345" s="518" t="s">
        <v>23491</v>
      </c>
      <c r="E2345" s="519" t="s">
        <v>144</v>
      </c>
      <c r="F2345" s="518" t="s">
        <v>144</v>
      </c>
      <c r="G2345" s="518" t="s">
        <v>23654</v>
      </c>
      <c r="H2345" s="518" t="s">
        <v>7567</v>
      </c>
      <c r="I2345" s="518" t="s">
        <v>5650</v>
      </c>
      <c r="J2345" s="518" t="s">
        <v>5503</v>
      </c>
      <c r="K2345" s="519" t="s">
        <v>33210</v>
      </c>
      <c r="L2345" s="518" t="s">
        <v>5433</v>
      </c>
    </row>
    <row r="2346" spans="1:12" ht="15.75">
      <c r="A2346" s="518" t="s">
        <v>7317</v>
      </c>
      <c r="B2346" s="518" t="s">
        <v>7318</v>
      </c>
      <c r="C2346" s="518" t="s">
        <v>7409</v>
      </c>
      <c r="D2346" s="518" t="s">
        <v>23491</v>
      </c>
      <c r="E2346" s="519" t="s">
        <v>144</v>
      </c>
      <c r="F2346" s="518" t="s">
        <v>144</v>
      </c>
      <c r="G2346" s="518" t="s">
        <v>23655</v>
      </c>
      <c r="H2346" s="518" t="s">
        <v>7568</v>
      </c>
      <c r="I2346" s="518" t="s">
        <v>5650</v>
      </c>
      <c r="J2346" s="518" t="s">
        <v>5503</v>
      </c>
      <c r="K2346" s="519" t="s">
        <v>33211</v>
      </c>
      <c r="L2346" s="518" t="s">
        <v>5433</v>
      </c>
    </row>
    <row r="2347" spans="1:12" ht="15.75">
      <c r="A2347" s="518" t="s">
        <v>7317</v>
      </c>
      <c r="B2347" s="518" t="s">
        <v>7318</v>
      </c>
      <c r="C2347" s="518" t="s">
        <v>7409</v>
      </c>
      <c r="D2347" s="518" t="s">
        <v>23491</v>
      </c>
      <c r="E2347" s="519" t="s">
        <v>144</v>
      </c>
      <c r="F2347" s="518" t="s">
        <v>144</v>
      </c>
      <c r="G2347" s="518" t="s">
        <v>23656</v>
      </c>
      <c r="H2347" s="518" t="s">
        <v>7569</v>
      </c>
      <c r="I2347" s="518" t="s">
        <v>5650</v>
      </c>
      <c r="J2347" s="518" t="s">
        <v>5503</v>
      </c>
      <c r="K2347" s="519" t="s">
        <v>33212</v>
      </c>
      <c r="L2347" s="518" t="s">
        <v>5433</v>
      </c>
    </row>
    <row r="2348" spans="1:12" ht="15.75">
      <c r="A2348" s="518" t="s">
        <v>7317</v>
      </c>
      <c r="B2348" s="518" t="s">
        <v>7318</v>
      </c>
      <c r="C2348" s="518" t="s">
        <v>7409</v>
      </c>
      <c r="D2348" s="518" t="s">
        <v>23491</v>
      </c>
      <c r="E2348" s="519" t="s">
        <v>144</v>
      </c>
      <c r="F2348" s="518" t="s">
        <v>144</v>
      </c>
      <c r="G2348" s="518" t="s">
        <v>23657</v>
      </c>
      <c r="H2348" s="518" t="s">
        <v>7570</v>
      </c>
      <c r="I2348" s="518" t="s">
        <v>5650</v>
      </c>
      <c r="J2348" s="518" t="s">
        <v>5503</v>
      </c>
      <c r="K2348" s="519" t="s">
        <v>33213</v>
      </c>
      <c r="L2348" s="518" t="s">
        <v>5433</v>
      </c>
    </row>
    <row r="2349" spans="1:12" ht="15.75">
      <c r="A2349" s="518" t="s">
        <v>7317</v>
      </c>
      <c r="B2349" s="518" t="s">
        <v>7318</v>
      </c>
      <c r="C2349" s="518" t="s">
        <v>7409</v>
      </c>
      <c r="D2349" s="518" t="s">
        <v>23491</v>
      </c>
      <c r="E2349" s="519" t="s">
        <v>144</v>
      </c>
      <c r="F2349" s="518" t="s">
        <v>144</v>
      </c>
      <c r="G2349" s="518" t="s">
        <v>23658</v>
      </c>
      <c r="H2349" s="518" t="s">
        <v>7571</v>
      </c>
      <c r="I2349" s="518" t="s">
        <v>5650</v>
      </c>
      <c r="J2349" s="518" t="s">
        <v>5503</v>
      </c>
      <c r="K2349" s="519" t="s">
        <v>33214</v>
      </c>
      <c r="L2349" s="518" t="s">
        <v>5433</v>
      </c>
    </row>
    <row r="2350" spans="1:12" ht="15.75">
      <c r="A2350" s="518" t="s">
        <v>7317</v>
      </c>
      <c r="B2350" s="518" t="s">
        <v>7318</v>
      </c>
      <c r="C2350" s="518" t="s">
        <v>7409</v>
      </c>
      <c r="D2350" s="518" t="s">
        <v>23491</v>
      </c>
      <c r="E2350" s="519" t="s">
        <v>144</v>
      </c>
      <c r="F2350" s="518" t="s">
        <v>144</v>
      </c>
      <c r="G2350" s="518" t="s">
        <v>23659</v>
      </c>
      <c r="H2350" s="518" t="s">
        <v>7572</v>
      </c>
      <c r="I2350" s="518" t="s">
        <v>5650</v>
      </c>
      <c r="J2350" s="518" t="s">
        <v>5503</v>
      </c>
      <c r="K2350" s="519" t="s">
        <v>33215</v>
      </c>
      <c r="L2350" s="518" t="s">
        <v>5433</v>
      </c>
    </row>
    <row r="2351" spans="1:12" ht="15.75">
      <c r="A2351" s="518" t="s">
        <v>7317</v>
      </c>
      <c r="B2351" s="518" t="s">
        <v>7318</v>
      </c>
      <c r="C2351" s="518" t="s">
        <v>7409</v>
      </c>
      <c r="D2351" s="518" t="s">
        <v>23491</v>
      </c>
      <c r="E2351" s="519" t="s">
        <v>144</v>
      </c>
      <c r="F2351" s="518" t="s">
        <v>144</v>
      </c>
      <c r="G2351" s="518" t="s">
        <v>23660</v>
      </c>
      <c r="H2351" s="518" t="s">
        <v>7573</v>
      </c>
      <c r="I2351" s="518" t="s">
        <v>5650</v>
      </c>
      <c r="J2351" s="518" t="s">
        <v>5503</v>
      </c>
      <c r="K2351" s="519" t="s">
        <v>33216</v>
      </c>
      <c r="L2351" s="518" t="s">
        <v>5433</v>
      </c>
    </row>
    <row r="2352" spans="1:12" ht="15.75">
      <c r="A2352" s="518" t="s">
        <v>7317</v>
      </c>
      <c r="B2352" s="518" t="s">
        <v>7318</v>
      </c>
      <c r="C2352" s="518" t="s">
        <v>7409</v>
      </c>
      <c r="D2352" s="518" t="s">
        <v>23491</v>
      </c>
      <c r="E2352" s="519" t="s">
        <v>144</v>
      </c>
      <c r="F2352" s="518" t="s">
        <v>144</v>
      </c>
      <c r="G2352" s="518" t="s">
        <v>23661</v>
      </c>
      <c r="H2352" s="518" t="s">
        <v>7574</v>
      </c>
      <c r="I2352" s="518" t="s">
        <v>5650</v>
      </c>
      <c r="J2352" s="518" t="s">
        <v>5503</v>
      </c>
      <c r="K2352" s="519" t="s">
        <v>28851</v>
      </c>
      <c r="L2352" s="518" t="s">
        <v>5433</v>
      </c>
    </row>
    <row r="2353" spans="1:12" ht="15.75">
      <c r="A2353" s="518" t="s">
        <v>7317</v>
      </c>
      <c r="B2353" s="518" t="s">
        <v>7318</v>
      </c>
      <c r="C2353" s="518" t="s">
        <v>7409</v>
      </c>
      <c r="D2353" s="518" t="s">
        <v>23491</v>
      </c>
      <c r="E2353" s="519" t="s">
        <v>144</v>
      </c>
      <c r="F2353" s="518" t="s">
        <v>144</v>
      </c>
      <c r="G2353" s="518" t="s">
        <v>23663</v>
      </c>
      <c r="H2353" s="518" t="s">
        <v>7575</v>
      </c>
      <c r="I2353" s="518" t="s">
        <v>5650</v>
      </c>
      <c r="J2353" s="518" t="s">
        <v>5503</v>
      </c>
      <c r="K2353" s="519" t="s">
        <v>33217</v>
      </c>
      <c r="L2353" s="518" t="s">
        <v>5433</v>
      </c>
    </row>
    <row r="2354" spans="1:12" ht="15.75">
      <c r="A2354" s="518" t="s">
        <v>7317</v>
      </c>
      <c r="B2354" s="518" t="s">
        <v>7318</v>
      </c>
      <c r="C2354" s="518" t="s">
        <v>7409</v>
      </c>
      <c r="D2354" s="518" t="s">
        <v>23491</v>
      </c>
      <c r="E2354" s="519" t="s">
        <v>144</v>
      </c>
      <c r="F2354" s="518" t="s">
        <v>144</v>
      </c>
      <c r="G2354" s="518" t="s">
        <v>23665</v>
      </c>
      <c r="H2354" s="518" t="s">
        <v>7576</v>
      </c>
      <c r="I2354" s="518" t="s">
        <v>5650</v>
      </c>
      <c r="J2354" s="518" t="s">
        <v>5503</v>
      </c>
      <c r="K2354" s="519" t="s">
        <v>33218</v>
      </c>
      <c r="L2354" s="518" t="s">
        <v>5433</v>
      </c>
    </row>
    <row r="2355" spans="1:12" ht="15.75">
      <c r="A2355" s="518" t="s">
        <v>7317</v>
      </c>
      <c r="B2355" s="518" t="s">
        <v>7318</v>
      </c>
      <c r="C2355" s="518" t="s">
        <v>7409</v>
      </c>
      <c r="D2355" s="518" t="s">
        <v>23491</v>
      </c>
      <c r="E2355" s="519" t="s">
        <v>144</v>
      </c>
      <c r="F2355" s="518" t="s">
        <v>144</v>
      </c>
      <c r="G2355" s="518" t="s">
        <v>23666</v>
      </c>
      <c r="H2355" s="518" t="s">
        <v>7577</v>
      </c>
      <c r="I2355" s="518" t="s">
        <v>5650</v>
      </c>
      <c r="J2355" s="518" t="s">
        <v>5503</v>
      </c>
      <c r="K2355" s="519" t="s">
        <v>33219</v>
      </c>
      <c r="L2355" s="518" t="s">
        <v>5433</v>
      </c>
    </row>
    <row r="2356" spans="1:12" ht="15.75">
      <c r="A2356" s="518" t="s">
        <v>7317</v>
      </c>
      <c r="B2356" s="518" t="s">
        <v>7318</v>
      </c>
      <c r="C2356" s="518" t="s">
        <v>7409</v>
      </c>
      <c r="D2356" s="518" t="s">
        <v>23491</v>
      </c>
      <c r="E2356" s="519" t="s">
        <v>144</v>
      </c>
      <c r="F2356" s="518" t="s">
        <v>144</v>
      </c>
      <c r="G2356" s="518" t="s">
        <v>23667</v>
      </c>
      <c r="H2356" s="518" t="s">
        <v>7578</v>
      </c>
      <c r="I2356" s="518" t="s">
        <v>5650</v>
      </c>
      <c r="J2356" s="518" t="s">
        <v>5503</v>
      </c>
      <c r="K2356" s="519" t="s">
        <v>33220</v>
      </c>
      <c r="L2356" s="518" t="s">
        <v>5433</v>
      </c>
    </row>
    <row r="2357" spans="1:12" ht="15.75">
      <c r="A2357" s="518" t="s">
        <v>7317</v>
      </c>
      <c r="B2357" s="518" t="s">
        <v>7318</v>
      </c>
      <c r="C2357" s="518" t="s">
        <v>7409</v>
      </c>
      <c r="D2357" s="518" t="s">
        <v>23491</v>
      </c>
      <c r="E2357" s="519" t="s">
        <v>144</v>
      </c>
      <c r="F2357" s="518" t="s">
        <v>144</v>
      </c>
      <c r="G2357" s="518" t="s">
        <v>23668</v>
      </c>
      <c r="H2357" s="518" t="s">
        <v>7579</v>
      </c>
      <c r="I2357" s="518" t="s">
        <v>5650</v>
      </c>
      <c r="J2357" s="518" t="s">
        <v>5503</v>
      </c>
      <c r="K2357" s="519" t="s">
        <v>33221</v>
      </c>
      <c r="L2357" s="518" t="s">
        <v>5433</v>
      </c>
    </row>
    <row r="2358" spans="1:12" ht="15.75">
      <c r="A2358" s="518" t="s">
        <v>7317</v>
      </c>
      <c r="B2358" s="518" t="s">
        <v>7318</v>
      </c>
      <c r="C2358" s="518" t="s">
        <v>7409</v>
      </c>
      <c r="D2358" s="518" t="s">
        <v>23491</v>
      </c>
      <c r="E2358" s="519" t="s">
        <v>144</v>
      </c>
      <c r="F2358" s="518" t="s">
        <v>144</v>
      </c>
      <c r="G2358" s="518" t="s">
        <v>23669</v>
      </c>
      <c r="H2358" s="518" t="s">
        <v>7580</v>
      </c>
      <c r="I2358" s="518" t="s">
        <v>5650</v>
      </c>
      <c r="J2358" s="518" t="s">
        <v>5503</v>
      </c>
      <c r="K2358" s="519" t="s">
        <v>33222</v>
      </c>
      <c r="L2358" s="518" t="s">
        <v>5433</v>
      </c>
    </row>
    <row r="2359" spans="1:12" ht="15.75">
      <c r="A2359" s="518" t="s">
        <v>7317</v>
      </c>
      <c r="B2359" s="518" t="s">
        <v>7318</v>
      </c>
      <c r="C2359" s="518" t="s">
        <v>7409</v>
      </c>
      <c r="D2359" s="518" t="s">
        <v>23491</v>
      </c>
      <c r="E2359" s="519" t="s">
        <v>144</v>
      </c>
      <c r="F2359" s="518" t="s">
        <v>144</v>
      </c>
      <c r="G2359" s="518" t="s">
        <v>23670</v>
      </c>
      <c r="H2359" s="518" t="s">
        <v>7581</v>
      </c>
      <c r="I2359" s="518" t="s">
        <v>5650</v>
      </c>
      <c r="J2359" s="518" t="s">
        <v>5503</v>
      </c>
      <c r="K2359" s="519" t="s">
        <v>33223</v>
      </c>
      <c r="L2359" s="518" t="s">
        <v>5433</v>
      </c>
    </row>
    <row r="2360" spans="1:12" ht="15.75">
      <c r="A2360" s="518" t="s">
        <v>7317</v>
      </c>
      <c r="B2360" s="518" t="s">
        <v>7318</v>
      </c>
      <c r="C2360" s="518" t="s">
        <v>7409</v>
      </c>
      <c r="D2360" s="518" t="s">
        <v>23491</v>
      </c>
      <c r="E2360" s="519" t="s">
        <v>144</v>
      </c>
      <c r="F2360" s="518" t="s">
        <v>144</v>
      </c>
      <c r="G2360" s="518" t="s">
        <v>23671</v>
      </c>
      <c r="H2360" s="518" t="s">
        <v>7582</v>
      </c>
      <c r="I2360" s="518" t="s">
        <v>5650</v>
      </c>
      <c r="J2360" s="518" t="s">
        <v>5503</v>
      </c>
      <c r="K2360" s="519" t="s">
        <v>33224</v>
      </c>
      <c r="L2360" s="518" t="s">
        <v>5433</v>
      </c>
    </row>
    <row r="2361" spans="1:12" ht="15.75">
      <c r="A2361" s="518" t="s">
        <v>7317</v>
      </c>
      <c r="B2361" s="518" t="s">
        <v>7318</v>
      </c>
      <c r="C2361" s="518" t="s">
        <v>7409</v>
      </c>
      <c r="D2361" s="518" t="s">
        <v>23491</v>
      </c>
      <c r="E2361" s="519" t="s">
        <v>144</v>
      </c>
      <c r="F2361" s="518" t="s">
        <v>144</v>
      </c>
      <c r="G2361" s="518" t="s">
        <v>23672</v>
      </c>
      <c r="H2361" s="518" t="s">
        <v>7583</v>
      </c>
      <c r="I2361" s="518" t="s">
        <v>5650</v>
      </c>
      <c r="J2361" s="518" t="s">
        <v>5503</v>
      </c>
      <c r="K2361" s="519" t="s">
        <v>33225</v>
      </c>
      <c r="L2361" s="518" t="s">
        <v>5433</v>
      </c>
    </row>
    <row r="2362" spans="1:12" ht="15.75">
      <c r="A2362" s="518" t="s">
        <v>7317</v>
      </c>
      <c r="B2362" s="518" t="s">
        <v>7318</v>
      </c>
      <c r="C2362" s="518" t="s">
        <v>7409</v>
      </c>
      <c r="D2362" s="518" t="s">
        <v>23491</v>
      </c>
      <c r="E2362" s="519" t="s">
        <v>144</v>
      </c>
      <c r="F2362" s="518" t="s">
        <v>144</v>
      </c>
      <c r="G2362" s="518" t="s">
        <v>23673</v>
      </c>
      <c r="H2362" s="518" t="s">
        <v>7584</v>
      </c>
      <c r="I2362" s="518" t="s">
        <v>5650</v>
      </c>
      <c r="J2362" s="518" t="s">
        <v>5503</v>
      </c>
      <c r="K2362" s="519" t="s">
        <v>23674</v>
      </c>
      <c r="L2362" s="518" t="s">
        <v>5433</v>
      </c>
    </row>
    <row r="2363" spans="1:12" ht="15.75">
      <c r="A2363" s="518" t="s">
        <v>7317</v>
      </c>
      <c r="B2363" s="518" t="s">
        <v>7318</v>
      </c>
      <c r="C2363" s="518" t="s">
        <v>7409</v>
      </c>
      <c r="D2363" s="518" t="s">
        <v>23491</v>
      </c>
      <c r="E2363" s="519" t="s">
        <v>144</v>
      </c>
      <c r="F2363" s="518" t="s">
        <v>144</v>
      </c>
      <c r="G2363" s="518" t="s">
        <v>23675</v>
      </c>
      <c r="H2363" s="518" t="s">
        <v>7585</v>
      </c>
      <c r="I2363" s="518" t="s">
        <v>5650</v>
      </c>
      <c r="J2363" s="518" t="s">
        <v>5503</v>
      </c>
      <c r="K2363" s="519" t="s">
        <v>33226</v>
      </c>
      <c r="L2363" s="518" t="s">
        <v>5433</v>
      </c>
    </row>
    <row r="2364" spans="1:12" ht="15.75">
      <c r="A2364" s="518" t="s">
        <v>7317</v>
      </c>
      <c r="B2364" s="518" t="s">
        <v>7318</v>
      </c>
      <c r="C2364" s="518" t="s">
        <v>7409</v>
      </c>
      <c r="D2364" s="518" t="s">
        <v>23491</v>
      </c>
      <c r="E2364" s="519" t="s">
        <v>144</v>
      </c>
      <c r="F2364" s="518" t="s">
        <v>144</v>
      </c>
      <c r="G2364" s="518" t="s">
        <v>23676</v>
      </c>
      <c r="H2364" s="518" t="s">
        <v>7586</v>
      </c>
      <c r="I2364" s="518" t="s">
        <v>5650</v>
      </c>
      <c r="J2364" s="518" t="s">
        <v>5503</v>
      </c>
      <c r="K2364" s="519" t="s">
        <v>33227</v>
      </c>
      <c r="L2364" s="518" t="s">
        <v>5433</v>
      </c>
    </row>
    <row r="2365" spans="1:12" ht="15.75">
      <c r="A2365" s="518" t="s">
        <v>7317</v>
      </c>
      <c r="B2365" s="518" t="s">
        <v>7318</v>
      </c>
      <c r="C2365" s="518" t="s">
        <v>7409</v>
      </c>
      <c r="D2365" s="518" t="s">
        <v>23491</v>
      </c>
      <c r="E2365" s="519" t="s">
        <v>144</v>
      </c>
      <c r="F2365" s="518" t="s">
        <v>144</v>
      </c>
      <c r="G2365" s="518" t="s">
        <v>23677</v>
      </c>
      <c r="H2365" s="518" t="s">
        <v>7587</v>
      </c>
      <c r="I2365" s="518" t="s">
        <v>5650</v>
      </c>
      <c r="J2365" s="518" t="s">
        <v>5503</v>
      </c>
      <c r="K2365" s="519" t="s">
        <v>33228</v>
      </c>
      <c r="L2365" s="518" t="s">
        <v>5433</v>
      </c>
    </row>
    <row r="2366" spans="1:12" ht="15.75">
      <c r="A2366" s="518" t="s">
        <v>7317</v>
      </c>
      <c r="B2366" s="518" t="s">
        <v>7318</v>
      </c>
      <c r="C2366" s="518" t="s">
        <v>7409</v>
      </c>
      <c r="D2366" s="518" t="s">
        <v>23491</v>
      </c>
      <c r="E2366" s="519" t="s">
        <v>144</v>
      </c>
      <c r="F2366" s="518" t="s">
        <v>144</v>
      </c>
      <c r="G2366" s="518" t="s">
        <v>23678</v>
      </c>
      <c r="H2366" s="518" t="s">
        <v>7588</v>
      </c>
      <c r="I2366" s="518" t="s">
        <v>5650</v>
      </c>
      <c r="J2366" s="518" t="s">
        <v>5503</v>
      </c>
      <c r="K2366" s="519" t="s">
        <v>33229</v>
      </c>
      <c r="L2366" s="518" t="s">
        <v>5433</v>
      </c>
    </row>
    <row r="2367" spans="1:12" ht="15.75">
      <c r="A2367" s="518" t="s">
        <v>7317</v>
      </c>
      <c r="B2367" s="518" t="s">
        <v>7318</v>
      </c>
      <c r="C2367" s="518" t="s">
        <v>7409</v>
      </c>
      <c r="D2367" s="518" t="s">
        <v>23491</v>
      </c>
      <c r="E2367" s="519" t="s">
        <v>144</v>
      </c>
      <c r="F2367" s="518" t="s">
        <v>144</v>
      </c>
      <c r="G2367" s="518" t="s">
        <v>23679</v>
      </c>
      <c r="H2367" s="518" t="s">
        <v>7589</v>
      </c>
      <c r="I2367" s="518" t="s">
        <v>5650</v>
      </c>
      <c r="J2367" s="518" t="s">
        <v>5503</v>
      </c>
      <c r="K2367" s="519" t="s">
        <v>33230</v>
      </c>
      <c r="L2367" s="518" t="s">
        <v>5433</v>
      </c>
    </row>
    <row r="2368" spans="1:12" ht="15.75">
      <c r="A2368" s="518" t="s">
        <v>7317</v>
      </c>
      <c r="B2368" s="518" t="s">
        <v>7318</v>
      </c>
      <c r="C2368" s="518" t="s">
        <v>7409</v>
      </c>
      <c r="D2368" s="518" t="s">
        <v>23491</v>
      </c>
      <c r="E2368" s="519" t="s">
        <v>144</v>
      </c>
      <c r="F2368" s="518" t="s">
        <v>144</v>
      </c>
      <c r="G2368" s="518" t="s">
        <v>23681</v>
      </c>
      <c r="H2368" s="518" t="s">
        <v>7590</v>
      </c>
      <c r="I2368" s="518" t="s">
        <v>5650</v>
      </c>
      <c r="J2368" s="518" t="s">
        <v>5503</v>
      </c>
      <c r="K2368" s="519" t="s">
        <v>33231</v>
      </c>
      <c r="L2368" s="518" t="s">
        <v>5433</v>
      </c>
    </row>
    <row r="2369" spans="1:12" ht="15.75">
      <c r="A2369" s="518" t="s">
        <v>7317</v>
      </c>
      <c r="B2369" s="518" t="s">
        <v>7318</v>
      </c>
      <c r="C2369" s="518" t="s">
        <v>7409</v>
      </c>
      <c r="D2369" s="518" t="s">
        <v>23491</v>
      </c>
      <c r="E2369" s="519" t="s">
        <v>144</v>
      </c>
      <c r="F2369" s="518" t="s">
        <v>144</v>
      </c>
      <c r="G2369" s="518" t="s">
        <v>23682</v>
      </c>
      <c r="H2369" s="518" t="s">
        <v>7591</v>
      </c>
      <c r="I2369" s="518" t="s">
        <v>5650</v>
      </c>
      <c r="J2369" s="518" t="s">
        <v>5503</v>
      </c>
      <c r="K2369" s="519" t="s">
        <v>33232</v>
      </c>
      <c r="L2369" s="518" t="s">
        <v>5433</v>
      </c>
    </row>
    <row r="2370" spans="1:12" ht="15.75">
      <c r="A2370" s="518" t="s">
        <v>7317</v>
      </c>
      <c r="B2370" s="518" t="s">
        <v>7318</v>
      </c>
      <c r="C2370" s="518" t="s">
        <v>7409</v>
      </c>
      <c r="D2370" s="518" t="s">
        <v>23491</v>
      </c>
      <c r="E2370" s="519" t="s">
        <v>144</v>
      </c>
      <c r="F2370" s="518" t="s">
        <v>144</v>
      </c>
      <c r="G2370" s="518" t="s">
        <v>23683</v>
      </c>
      <c r="H2370" s="518" t="s">
        <v>7592</v>
      </c>
      <c r="I2370" s="518" t="s">
        <v>5650</v>
      </c>
      <c r="J2370" s="518" t="s">
        <v>5503</v>
      </c>
      <c r="K2370" s="519" t="s">
        <v>33233</v>
      </c>
      <c r="L2370" s="518" t="s">
        <v>5433</v>
      </c>
    </row>
    <row r="2371" spans="1:12" ht="15.75">
      <c r="A2371" s="518" t="s">
        <v>7317</v>
      </c>
      <c r="B2371" s="518" t="s">
        <v>7318</v>
      </c>
      <c r="C2371" s="518" t="s">
        <v>7409</v>
      </c>
      <c r="D2371" s="518" t="s">
        <v>23491</v>
      </c>
      <c r="E2371" s="519" t="s">
        <v>144</v>
      </c>
      <c r="F2371" s="518" t="s">
        <v>144</v>
      </c>
      <c r="G2371" s="518" t="s">
        <v>23685</v>
      </c>
      <c r="H2371" s="518" t="s">
        <v>7593</v>
      </c>
      <c r="I2371" s="518" t="s">
        <v>5650</v>
      </c>
      <c r="J2371" s="518" t="s">
        <v>5503</v>
      </c>
      <c r="K2371" s="519" t="s">
        <v>33234</v>
      </c>
      <c r="L2371" s="518" t="s">
        <v>5433</v>
      </c>
    </row>
    <row r="2372" spans="1:12" ht="15.75">
      <c r="A2372" s="518" t="s">
        <v>7317</v>
      </c>
      <c r="B2372" s="518" t="s">
        <v>7318</v>
      </c>
      <c r="C2372" s="518" t="s">
        <v>7409</v>
      </c>
      <c r="D2372" s="518" t="s">
        <v>23491</v>
      </c>
      <c r="E2372" s="519" t="s">
        <v>144</v>
      </c>
      <c r="F2372" s="518" t="s">
        <v>144</v>
      </c>
      <c r="G2372" s="518" t="s">
        <v>23686</v>
      </c>
      <c r="H2372" s="518" t="s">
        <v>7594</v>
      </c>
      <c r="I2372" s="518" t="s">
        <v>5650</v>
      </c>
      <c r="J2372" s="518" t="s">
        <v>5503</v>
      </c>
      <c r="K2372" s="519" t="s">
        <v>33235</v>
      </c>
      <c r="L2372" s="518" t="s">
        <v>5433</v>
      </c>
    </row>
    <row r="2373" spans="1:12" ht="15.75">
      <c r="A2373" s="518" t="s">
        <v>7317</v>
      </c>
      <c r="B2373" s="518" t="s">
        <v>7318</v>
      </c>
      <c r="C2373" s="518" t="s">
        <v>7409</v>
      </c>
      <c r="D2373" s="518" t="s">
        <v>23491</v>
      </c>
      <c r="E2373" s="519" t="s">
        <v>144</v>
      </c>
      <c r="F2373" s="518" t="s">
        <v>144</v>
      </c>
      <c r="G2373" s="518" t="s">
        <v>23687</v>
      </c>
      <c r="H2373" s="518" t="s">
        <v>7595</v>
      </c>
      <c r="I2373" s="518" t="s">
        <v>5650</v>
      </c>
      <c r="J2373" s="518" t="s">
        <v>5503</v>
      </c>
      <c r="K2373" s="519" t="s">
        <v>23662</v>
      </c>
      <c r="L2373" s="518" t="s">
        <v>5433</v>
      </c>
    </row>
    <row r="2374" spans="1:12" ht="15.75">
      <c r="A2374" s="518" t="s">
        <v>7317</v>
      </c>
      <c r="B2374" s="518" t="s">
        <v>7318</v>
      </c>
      <c r="C2374" s="518" t="s">
        <v>7409</v>
      </c>
      <c r="D2374" s="518" t="s">
        <v>23491</v>
      </c>
      <c r="E2374" s="519" t="s">
        <v>144</v>
      </c>
      <c r="F2374" s="518" t="s">
        <v>144</v>
      </c>
      <c r="G2374" s="518" t="s">
        <v>23688</v>
      </c>
      <c r="H2374" s="518" t="s">
        <v>7596</v>
      </c>
      <c r="I2374" s="518" t="s">
        <v>5650</v>
      </c>
      <c r="J2374" s="518" t="s">
        <v>5503</v>
      </c>
      <c r="K2374" s="519" t="s">
        <v>16891</v>
      </c>
      <c r="L2374" s="518" t="s">
        <v>5433</v>
      </c>
    </row>
    <row r="2375" spans="1:12" ht="15.75">
      <c r="A2375" s="518" t="s">
        <v>7317</v>
      </c>
      <c r="B2375" s="518" t="s">
        <v>7318</v>
      </c>
      <c r="C2375" s="518" t="s">
        <v>7409</v>
      </c>
      <c r="D2375" s="518" t="s">
        <v>23491</v>
      </c>
      <c r="E2375" s="519" t="s">
        <v>144</v>
      </c>
      <c r="F2375" s="518" t="s">
        <v>144</v>
      </c>
      <c r="G2375" s="518" t="s">
        <v>23689</v>
      </c>
      <c r="H2375" s="518" t="s">
        <v>7597</v>
      </c>
      <c r="I2375" s="518" t="s">
        <v>5650</v>
      </c>
      <c r="J2375" s="518" t="s">
        <v>5503</v>
      </c>
      <c r="K2375" s="519" t="s">
        <v>33236</v>
      </c>
      <c r="L2375" s="518" t="s">
        <v>5433</v>
      </c>
    </row>
    <row r="2376" spans="1:12" ht="15.75">
      <c r="A2376" s="518" t="s">
        <v>7317</v>
      </c>
      <c r="B2376" s="518" t="s">
        <v>7318</v>
      </c>
      <c r="C2376" s="518" t="s">
        <v>7409</v>
      </c>
      <c r="D2376" s="518" t="s">
        <v>23491</v>
      </c>
      <c r="E2376" s="519" t="s">
        <v>144</v>
      </c>
      <c r="F2376" s="518" t="s">
        <v>144</v>
      </c>
      <c r="G2376" s="518" t="s">
        <v>23690</v>
      </c>
      <c r="H2376" s="518" t="s">
        <v>7598</v>
      </c>
      <c r="I2376" s="518" t="s">
        <v>5650</v>
      </c>
      <c r="J2376" s="518" t="s">
        <v>5503</v>
      </c>
      <c r="K2376" s="519" t="s">
        <v>33237</v>
      </c>
      <c r="L2376" s="518" t="s">
        <v>5433</v>
      </c>
    </row>
    <row r="2377" spans="1:12" ht="15.75">
      <c r="A2377" s="518" t="s">
        <v>7317</v>
      </c>
      <c r="B2377" s="518" t="s">
        <v>7318</v>
      </c>
      <c r="C2377" s="518" t="s">
        <v>7409</v>
      </c>
      <c r="D2377" s="518" t="s">
        <v>23491</v>
      </c>
      <c r="E2377" s="519" t="s">
        <v>144</v>
      </c>
      <c r="F2377" s="518" t="s">
        <v>144</v>
      </c>
      <c r="G2377" s="518" t="s">
        <v>23691</v>
      </c>
      <c r="H2377" s="518" t="s">
        <v>7599</v>
      </c>
      <c r="I2377" s="518" t="s">
        <v>5650</v>
      </c>
      <c r="J2377" s="518" t="s">
        <v>5503</v>
      </c>
      <c r="K2377" s="519" t="s">
        <v>33238</v>
      </c>
      <c r="L2377" s="518" t="s">
        <v>5433</v>
      </c>
    </row>
    <row r="2378" spans="1:12" ht="15.75">
      <c r="A2378" s="518" t="s">
        <v>7317</v>
      </c>
      <c r="B2378" s="518" t="s">
        <v>7318</v>
      </c>
      <c r="C2378" s="518" t="s">
        <v>7409</v>
      </c>
      <c r="D2378" s="518" t="s">
        <v>23491</v>
      </c>
      <c r="E2378" s="519" t="s">
        <v>144</v>
      </c>
      <c r="F2378" s="518" t="s">
        <v>144</v>
      </c>
      <c r="G2378" s="518" t="s">
        <v>23692</v>
      </c>
      <c r="H2378" s="518" t="s">
        <v>7600</v>
      </c>
      <c r="I2378" s="518" t="s">
        <v>5650</v>
      </c>
      <c r="J2378" s="518" t="s">
        <v>5503</v>
      </c>
      <c r="K2378" s="519" t="s">
        <v>33239</v>
      </c>
      <c r="L2378" s="518" t="s">
        <v>5433</v>
      </c>
    </row>
    <row r="2379" spans="1:12" ht="15.75">
      <c r="A2379" s="518" t="s">
        <v>7317</v>
      </c>
      <c r="B2379" s="518" t="s">
        <v>7318</v>
      </c>
      <c r="C2379" s="518" t="s">
        <v>7409</v>
      </c>
      <c r="D2379" s="518" t="s">
        <v>23491</v>
      </c>
      <c r="E2379" s="519" t="s">
        <v>144</v>
      </c>
      <c r="F2379" s="518" t="s">
        <v>144</v>
      </c>
      <c r="G2379" s="518" t="s">
        <v>23693</v>
      </c>
      <c r="H2379" s="518" t="s">
        <v>7601</v>
      </c>
      <c r="I2379" s="518" t="s">
        <v>5650</v>
      </c>
      <c r="J2379" s="518" t="s">
        <v>5503</v>
      </c>
      <c r="K2379" s="519" t="s">
        <v>33240</v>
      </c>
      <c r="L2379" s="518" t="s">
        <v>5433</v>
      </c>
    </row>
    <row r="2380" spans="1:12" ht="15.75">
      <c r="A2380" s="518" t="s">
        <v>7317</v>
      </c>
      <c r="B2380" s="518" t="s">
        <v>7318</v>
      </c>
      <c r="C2380" s="518" t="s">
        <v>7409</v>
      </c>
      <c r="D2380" s="518" t="s">
        <v>23491</v>
      </c>
      <c r="E2380" s="519" t="s">
        <v>144</v>
      </c>
      <c r="F2380" s="518" t="s">
        <v>144</v>
      </c>
      <c r="G2380" s="518" t="s">
        <v>23694</v>
      </c>
      <c r="H2380" s="518" t="s">
        <v>7602</v>
      </c>
      <c r="I2380" s="518" t="s">
        <v>5650</v>
      </c>
      <c r="J2380" s="518" t="s">
        <v>5503</v>
      </c>
      <c r="K2380" s="519" t="s">
        <v>21563</v>
      </c>
      <c r="L2380" s="518" t="s">
        <v>5433</v>
      </c>
    </row>
    <row r="2381" spans="1:12" ht="15.75">
      <c r="A2381" s="518" t="s">
        <v>7317</v>
      </c>
      <c r="B2381" s="518" t="s">
        <v>7318</v>
      </c>
      <c r="C2381" s="518" t="s">
        <v>7409</v>
      </c>
      <c r="D2381" s="518" t="s">
        <v>23491</v>
      </c>
      <c r="E2381" s="519" t="s">
        <v>144</v>
      </c>
      <c r="F2381" s="518" t="s">
        <v>144</v>
      </c>
      <c r="G2381" s="518" t="s">
        <v>23695</v>
      </c>
      <c r="H2381" s="518" t="s">
        <v>7603</v>
      </c>
      <c r="I2381" s="518" t="s">
        <v>5650</v>
      </c>
      <c r="J2381" s="518" t="s">
        <v>5503</v>
      </c>
      <c r="K2381" s="519" t="s">
        <v>33241</v>
      </c>
      <c r="L2381" s="518" t="s">
        <v>5433</v>
      </c>
    </row>
    <row r="2382" spans="1:12" ht="15.75">
      <c r="A2382" s="518" t="s">
        <v>7317</v>
      </c>
      <c r="B2382" s="518" t="s">
        <v>7318</v>
      </c>
      <c r="C2382" s="518" t="s">
        <v>7409</v>
      </c>
      <c r="D2382" s="518" t="s">
        <v>23491</v>
      </c>
      <c r="E2382" s="519" t="s">
        <v>144</v>
      </c>
      <c r="F2382" s="518" t="s">
        <v>144</v>
      </c>
      <c r="G2382" s="518" t="s">
        <v>23696</v>
      </c>
      <c r="H2382" s="518" t="s">
        <v>7604</v>
      </c>
      <c r="I2382" s="518" t="s">
        <v>5650</v>
      </c>
      <c r="J2382" s="518" t="s">
        <v>5503</v>
      </c>
      <c r="K2382" s="519" t="s">
        <v>33242</v>
      </c>
      <c r="L2382" s="518" t="s">
        <v>5433</v>
      </c>
    </row>
    <row r="2383" spans="1:12" ht="15.75">
      <c r="A2383" s="518" t="s">
        <v>7317</v>
      </c>
      <c r="B2383" s="518" t="s">
        <v>7318</v>
      </c>
      <c r="C2383" s="518" t="s">
        <v>7409</v>
      </c>
      <c r="D2383" s="518" t="s">
        <v>23491</v>
      </c>
      <c r="E2383" s="519" t="s">
        <v>144</v>
      </c>
      <c r="F2383" s="518" t="s">
        <v>144</v>
      </c>
      <c r="G2383" s="518" t="s">
        <v>23698</v>
      </c>
      <c r="H2383" s="518" t="s">
        <v>7605</v>
      </c>
      <c r="I2383" s="518" t="s">
        <v>5650</v>
      </c>
      <c r="J2383" s="518" t="s">
        <v>5503</v>
      </c>
      <c r="K2383" s="519" t="s">
        <v>33243</v>
      </c>
      <c r="L2383" s="518" t="s">
        <v>5433</v>
      </c>
    </row>
    <row r="2384" spans="1:12" ht="15.75">
      <c r="A2384" s="518" t="s">
        <v>7317</v>
      </c>
      <c r="B2384" s="518" t="s">
        <v>7318</v>
      </c>
      <c r="C2384" s="518" t="s">
        <v>7409</v>
      </c>
      <c r="D2384" s="518" t="s">
        <v>23491</v>
      </c>
      <c r="E2384" s="519" t="s">
        <v>144</v>
      </c>
      <c r="F2384" s="518" t="s">
        <v>144</v>
      </c>
      <c r="G2384" s="518" t="s">
        <v>23699</v>
      </c>
      <c r="H2384" s="518" t="s">
        <v>7606</v>
      </c>
      <c r="I2384" s="518" t="s">
        <v>5650</v>
      </c>
      <c r="J2384" s="518" t="s">
        <v>5503</v>
      </c>
      <c r="K2384" s="519" t="s">
        <v>33244</v>
      </c>
      <c r="L2384" s="518" t="s">
        <v>5433</v>
      </c>
    </row>
    <row r="2385" spans="1:12" ht="15.75">
      <c r="A2385" s="518" t="s">
        <v>7317</v>
      </c>
      <c r="B2385" s="518" t="s">
        <v>7318</v>
      </c>
      <c r="C2385" s="518" t="s">
        <v>7409</v>
      </c>
      <c r="D2385" s="518" t="s">
        <v>23491</v>
      </c>
      <c r="E2385" s="519" t="s">
        <v>144</v>
      </c>
      <c r="F2385" s="518" t="s">
        <v>144</v>
      </c>
      <c r="G2385" s="518" t="s">
        <v>23700</v>
      </c>
      <c r="H2385" s="518" t="s">
        <v>7607</v>
      </c>
      <c r="I2385" s="518" t="s">
        <v>5650</v>
      </c>
      <c r="J2385" s="518" t="s">
        <v>5503</v>
      </c>
      <c r="K2385" s="519" t="s">
        <v>33245</v>
      </c>
      <c r="L2385" s="518" t="s">
        <v>5433</v>
      </c>
    </row>
    <row r="2386" spans="1:12" ht="15.75">
      <c r="A2386" s="518" t="s">
        <v>7317</v>
      </c>
      <c r="B2386" s="518" t="s">
        <v>7318</v>
      </c>
      <c r="C2386" s="518" t="s">
        <v>7409</v>
      </c>
      <c r="D2386" s="518" t="s">
        <v>23491</v>
      </c>
      <c r="E2386" s="519" t="s">
        <v>144</v>
      </c>
      <c r="F2386" s="518" t="s">
        <v>144</v>
      </c>
      <c r="G2386" s="518" t="s">
        <v>23701</v>
      </c>
      <c r="H2386" s="518" t="s">
        <v>7608</v>
      </c>
      <c r="I2386" s="518" t="s">
        <v>5650</v>
      </c>
      <c r="J2386" s="518" t="s">
        <v>5503</v>
      </c>
      <c r="K2386" s="519" t="s">
        <v>33246</v>
      </c>
      <c r="L2386" s="518" t="s">
        <v>5433</v>
      </c>
    </row>
    <row r="2387" spans="1:12" ht="15.75">
      <c r="A2387" s="518" t="s">
        <v>7317</v>
      </c>
      <c r="B2387" s="518" t="s">
        <v>7318</v>
      </c>
      <c r="C2387" s="518" t="s">
        <v>7409</v>
      </c>
      <c r="D2387" s="518" t="s">
        <v>23491</v>
      </c>
      <c r="E2387" s="519" t="s">
        <v>144</v>
      </c>
      <c r="F2387" s="518" t="s">
        <v>144</v>
      </c>
      <c r="G2387" s="518" t="s">
        <v>23702</v>
      </c>
      <c r="H2387" s="518" t="s">
        <v>7609</v>
      </c>
      <c r="I2387" s="518" t="s">
        <v>5650</v>
      </c>
      <c r="J2387" s="518" t="s">
        <v>5503</v>
      </c>
      <c r="K2387" s="519" t="s">
        <v>15510</v>
      </c>
      <c r="L2387" s="518" t="s">
        <v>5433</v>
      </c>
    </row>
    <row r="2388" spans="1:12" ht="15.75">
      <c r="A2388" s="518" t="s">
        <v>7317</v>
      </c>
      <c r="B2388" s="518" t="s">
        <v>7318</v>
      </c>
      <c r="C2388" s="518" t="s">
        <v>7409</v>
      </c>
      <c r="D2388" s="518" t="s">
        <v>23491</v>
      </c>
      <c r="E2388" s="519" t="s">
        <v>144</v>
      </c>
      <c r="F2388" s="518" t="s">
        <v>144</v>
      </c>
      <c r="G2388" s="518" t="s">
        <v>23703</v>
      </c>
      <c r="H2388" s="518" t="s">
        <v>7610</v>
      </c>
      <c r="I2388" s="518" t="s">
        <v>5650</v>
      </c>
      <c r="J2388" s="518" t="s">
        <v>5503</v>
      </c>
      <c r="K2388" s="519" t="s">
        <v>32354</v>
      </c>
      <c r="L2388" s="518" t="s">
        <v>5433</v>
      </c>
    </row>
    <row r="2389" spans="1:12" ht="15.75">
      <c r="A2389" s="518" t="s">
        <v>7317</v>
      </c>
      <c r="B2389" s="518" t="s">
        <v>7318</v>
      </c>
      <c r="C2389" s="518" t="s">
        <v>7409</v>
      </c>
      <c r="D2389" s="518" t="s">
        <v>23491</v>
      </c>
      <c r="E2389" s="519" t="s">
        <v>144</v>
      </c>
      <c r="F2389" s="518" t="s">
        <v>144</v>
      </c>
      <c r="G2389" s="518" t="s">
        <v>23704</v>
      </c>
      <c r="H2389" s="518" t="s">
        <v>7611</v>
      </c>
      <c r="I2389" s="518" t="s">
        <v>5650</v>
      </c>
      <c r="J2389" s="518" t="s">
        <v>5503</v>
      </c>
      <c r="K2389" s="519" t="s">
        <v>33247</v>
      </c>
      <c r="L2389" s="518" t="s">
        <v>5433</v>
      </c>
    </row>
    <row r="2390" spans="1:12" ht="15.75">
      <c r="A2390" s="518" t="s">
        <v>7317</v>
      </c>
      <c r="B2390" s="518" t="s">
        <v>7318</v>
      </c>
      <c r="C2390" s="518" t="s">
        <v>7409</v>
      </c>
      <c r="D2390" s="518" t="s">
        <v>23491</v>
      </c>
      <c r="E2390" s="519" t="s">
        <v>144</v>
      </c>
      <c r="F2390" s="518" t="s">
        <v>144</v>
      </c>
      <c r="G2390" s="518" t="s">
        <v>23705</v>
      </c>
      <c r="H2390" s="518" t="s">
        <v>7612</v>
      </c>
      <c r="I2390" s="518" t="s">
        <v>6762</v>
      </c>
      <c r="J2390" s="518" t="s">
        <v>5432</v>
      </c>
      <c r="K2390" s="519" t="s">
        <v>33248</v>
      </c>
      <c r="L2390" s="518" t="s">
        <v>5433</v>
      </c>
    </row>
    <row r="2391" spans="1:12" ht="15.75">
      <c r="A2391" s="518" t="s">
        <v>7317</v>
      </c>
      <c r="B2391" s="518" t="s">
        <v>7318</v>
      </c>
      <c r="C2391" s="518" t="s">
        <v>7409</v>
      </c>
      <c r="D2391" s="518" t="s">
        <v>23491</v>
      </c>
      <c r="E2391" s="519" t="s">
        <v>144</v>
      </c>
      <c r="F2391" s="518" t="s">
        <v>144</v>
      </c>
      <c r="G2391" s="518" t="s">
        <v>23706</v>
      </c>
      <c r="H2391" s="518" t="s">
        <v>7613</v>
      </c>
      <c r="I2391" s="518" t="s">
        <v>6762</v>
      </c>
      <c r="J2391" s="518" t="s">
        <v>5432</v>
      </c>
      <c r="K2391" s="519" t="s">
        <v>33249</v>
      </c>
      <c r="L2391" s="518" t="s">
        <v>5433</v>
      </c>
    </row>
    <row r="2392" spans="1:12" ht="15.75">
      <c r="A2392" s="518" t="s">
        <v>7317</v>
      </c>
      <c r="B2392" s="518" t="s">
        <v>7318</v>
      </c>
      <c r="C2392" s="518" t="s">
        <v>7409</v>
      </c>
      <c r="D2392" s="518" t="s">
        <v>23491</v>
      </c>
      <c r="E2392" s="519" t="s">
        <v>144</v>
      </c>
      <c r="F2392" s="518" t="s">
        <v>144</v>
      </c>
      <c r="G2392" s="518" t="s">
        <v>23707</v>
      </c>
      <c r="H2392" s="518" t="s">
        <v>7614</v>
      </c>
      <c r="I2392" s="518" t="s">
        <v>6762</v>
      </c>
      <c r="J2392" s="518" t="s">
        <v>5432</v>
      </c>
      <c r="K2392" s="519" t="s">
        <v>33250</v>
      </c>
      <c r="L2392" s="518" t="s">
        <v>5433</v>
      </c>
    </row>
    <row r="2393" spans="1:12" ht="15.75">
      <c r="A2393" s="518" t="s">
        <v>7317</v>
      </c>
      <c r="B2393" s="518" t="s">
        <v>7318</v>
      </c>
      <c r="C2393" s="518" t="s">
        <v>7409</v>
      </c>
      <c r="D2393" s="518" t="s">
        <v>23491</v>
      </c>
      <c r="E2393" s="519" t="s">
        <v>144</v>
      </c>
      <c r="F2393" s="518" t="s">
        <v>144</v>
      </c>
      <c r="G2393" s="518" t="s">
        <v>23708</v>
      </c>
      <c r="H2393" s="518" t="s">
        <v>7615</v>
      </c>
      <c r="I2393" s="518" t="s">
        <v>6762</v>
      </c>
      <c r="J2393" s="518" t="s">
        <v>5432</v>
      </c>
      <c r="K2393" s="519" t="s">
        <v>33251</v>
      </c>
      <c r="L2393" s="518" t="s">
        <v>5433</v>
      </c>
    </row>
    <row r="2394" spans="1:12" ht="15.75">
      <c r="A2394" s="518" t="s">
        <v>7317</v>
      </c>
      <c r="B2394" s="518" t="s">
        <v>7318</v>
      </c>
      <c r="C2394" s="518" t="s">
        <v>7409</v>
      </c>
      <c r="D2394" s="518" t="s">
        <v>23491</v>
      </c>
      <c r="E2394" s="519" t="s">
        <v>144</v>
      </c>
      <c r="F2394" s="518" t="s">
        <v>144</v>
      </c>
      <c r="G2394" s="518" t="s">
        <v>23709</v>
      </c>
      <c r="H2394" s="518" t="s">
        <v>7616</v>
      </c>
      <c r="I2394" s="518" t="s">
        <v>6762</v>
      </c>
      <c r="J2394" s="518" t="s">
        <v>5432</v>
      </c>
      <c r="K2394" s="519" t="s">
        <v>33252</v>
      </c>
      <c r="L2394" s="518" t="s">
        <v>5433</v>
      </c>
    </row>
    <row r="2395" spans="1:12" ht="15.75">
      <c r="A2395" s="518" t="s">
        <v>7317</v>
      </c>
      <c r="B2395" s="518" t="s">
        <v>7318</v>
      </c>
      <c r="C2395" s="518" t="s">
        <v>7409</v>
      </c>
      <c r="D2395" s="518" t="s">
        <v>23491</v>
      </c>
      <c r="E2395" s="519" t="s">
        <v>144</v>
      </c>
      <c r="F2395" s="518" t="s">
        <v>144</v>
      </c>
      <c r="G2395" s="518" t="s">
        <v>23710</v>
      </c>
      <c r="H2395" s="518" t="s">
        <v>7617</v>
      </c>
      <c r="I2395" s="518" t="s">
        <v>6762</v>
      </c>
      <c r="J2395" s="518" t="s">
        <v>5432</v>
      </c>
      <c r="K2395" s="519" t="s">
        <v>33253</v>
      </c>
      <c r="L2395" s="518" t="s">
        <v>5433</v>
      </c>
    </row>
    <row r="2396" spans="1:12" ht="15.75">
      <c r="A2396" s="518" t="s">
        <v>7317</v>
      </c>
      <c r="B2396" s="518" t="s">
        <v>7318</v>
      </c>
      <c r="C2396" s="518" t="s">
        <v>7409</v>
      </c>
      <c r="D2396" s="518" t="s">
        <v>23491</v>
      </c>
      <c r="E2396" s="519" t="s">
        <v>144</v>
      </c>
      <c r="F2396" s="518" t="s">
        <v>144</v>
      </c>
      <c r="G2396" s="518" t="s">
        <v>23711</v>
      </c>
      <c r="H2396" s="518" t="s">
        <v>7618</v>
      </c>
      <c r="I2396" s="518" t="s">
        <v>6762</v>
      </c>
      <c r="J2396" s="518" t="s">
        <v>5432</v>
      </c>
      <c r="K2396" s="519" t="s">
        <v>33254</v>
      </c>
      <c r="L2396" s="518" t="s">
        <v>5433</v>
      </c>
    </row>
    <row r="2397" spans="1:12" ht="15.75">
      <c r="A2397" s="518" t="s">
        <v>7317</v>
      </c>
      <c r="B2397" s="518" t="s">
        <v>7318</v>
      </c>
      <c r="C2397" s="518" t="s">
        <v>7409</v>
      </c>
      <c r="D2397" s="518" t="s">
        <v>23491</v>
      </c>
      <c r="E2397" s="519" t="s">
        <v>144</v>
      </c>
      <c r="F2397" s="518" t="s">
        <v>144</v>
      </c>
      <c r="G2397" s="518" t="s">
        <v>23712</v>
      </c>
      <c r="H2397" s="518" t="s">
        <v>7619</v>
      </c>
      <c r="I2397" s="518" t="s">
        <v>6762</v>
      </c>
      <c r="J2397" s="518" t="s">
        <v>5432</v>
      </c>
      <c r="K2397" s="519" t="s">
        <v>33255</v>
      </c>
      <c r="L2397" s="518" t="s">
        <v>5433</v>
      </c>
    </row>
    <row r="2398" spans="1:12" ht="15.75">
      <c r="A2398" s="518" t="s">
        <v>7317</v>
      </c>
      <c r="B2398" s="518" t="s">
        <v>7318</v>
      </c>
      <c r="C2398" s="518" t="s">
        <v>7409</v>
      </c>
      <c r="D2398" s="518" t="s">
        <v>23491</v>
      </c>
      <c r="E2398" s="519" t="s">
        <v>144</v>
      </c>
      <c r="F2398" s="518" t="s">
        <v>144</v>
      </c>
      <c r="G2398" s="518" t="s">
        <v>23713</v>
      </c>
      <c r="H2398" s="518" t="s">
        <v>7620</v>
      </c>
      <c r="I2398" s="518" t="s">
        <v>5650</v>
      </c>
      <c r="J2398" s="518" t="s">
        <v>5503</v>
      </c>
      <c r="K2398" s="519" t="s">
        <v>33256</v>
      </c>
      <c r="L2398" s="518" t="s">
        <v>5433</v>
      </c>
    </row>
    <row r="2399" spans="1:12" ht="15.75">
      <c r="A2399" s="518" t="s">
        <v>7317</v>
      </c>
      <c r="B2399" s="518" t="s">
        <v>7318</v>
      </c>
      <c r="C2399" s="518" t="s">
        <v>7409</v>
      </c>
      <c r="D2399" s="518" t="s">
        <v>23491</v>
      </c>
      <c r="E2399" s="519" t="s">
        <v>144</v>
      </c>
      <c r="F2399" s="518" t="s">
        <v>144</v>
      </c>
      <c r="G2399" s="518" t="s">
        <v>23714</v>
      </c>
      <c r="H2399" s="518" t="s">
        <v>7621</v>
      </c>
      <c r="I2399" s="518" t="s">
        <v>5650</v>
      </c>
      <c r="J2399" s="518" t="s">
        <v>5503</v>
      </c>
      <c r="K2399" s="519" t="s">
        <v>33257</v>
      </c>
      <c r="L2399" s="518" t="s">
        <v>5433</v>
      </c>
    </row>
    <row r="2400" spans="1:12" ht="15.75">
      <c r="A2400" s="518" t="s">
        <v>7317</v>
      </c>
      <c r="B2400" s="518" t="s">
        <v>7318</v>
      </c>
      <c r="C2400" s="518" t="s">
        <v>7409</v>
      </c>
      <c r="D2400" s="518" t="s">
        <v>23491</v>
      </c>
      <c r="E2400" s="519" t="s">
        <v>144</v>
      </c>
      <c r="F2400" s="518" t="s">
        <v>144</v>
      </c>
      <c r="G2400" s="518" t="s">
        <v>23715</v>
      </c>
      <c r="H2400" s="518" t="s">
        <v>7622</v>
      </c>
      <c r="I2400" s="518" t="s">
        <v>5650</v>
      </c>
      <c r="J2400" s="518" t="s">
        <v>5503</v>
      </c>
      <c r="K2400" s="519" t="s">
        <v>33258</v>
      </c>
      <c r="L2400" s="518" t="s">
        <v>5433</v>
      </c>
    </row>
    <row r="2401" spans="1:12" ht="15.75">
      <c r="A2401" s="518" t="s">
        <v>7317</v>
      </c>
      <c r="B2401" s="518" t="s">
        <v>7318</v>
      </c>
      <c r="C2401" s="518" t="s">
        <v>7409</v>
      </c>
      <c r="D2401" s="518" t="s">
        <v>23491</v>
      </c>
      <c r="E2401" s="519" t="s">
        <v>144</v>
      </c>
      <c r="F2401" s="518" t="s">
        <v>144</v>
      </c>
      <c r="G2401" s="518" t="s">
        <v>23716</v>
      </c>
      <c r="H2401" s="518" t="s">
        <v>7623</v>
      </c>
      <c r="I2401" s="518" t="s">
        <v>5650</v>
      </c>
      <c r="J2401" s="518" t="s">
        <v>5503</v>
      </c>
      <c r="K2401" s="519" t="s">
        <v>27522</v>
      </c>
      <c r="L2401" s="518" t="s">
        <v>5433</v>
      </c>
    </row>
    <row r="2402" spans="1:12" ht="15.75">
      <c r="A2402" s="518" t="s">
        <v>7317</v>
      </c>
      <c r="B2402" s="518" t="s">
        <v>7318</v>
      </c>
      <c r="C2402" s="518" t="s">
        <v>7409</v>
      </c>
      <c r="D2402" s="518" t="s">
        <v>23491</v>
      </c>
      <c r="E2402" s="519" t="s">
        <v>144</v>
      </c>
      <c r="F2402" s="518" t="s">
        <v>144</v>
      </c>
      <c r="G2402" s="518" t="s">
        <v>23717</v>
      </c>
      <c r="H2402" s="518" t="s">
        <v>7624</v>
      </c>
      <c r="I2402" s="518" t="s">
        <v>5650</v>
      </c>
      <c r="J2402" s="518" t="s">
        <v>5503</v>
      </c>
      <c r="K2402" s="519" t="s">
        <v>33259</v>
      </c>
      <c r="L2402" s="518" t="s">
        <v>5433</v>
      </c>
    </row>
    <row r="2403" spans="1:12" ht="15.75">
      <c r="A2403" s="518" t="s">
        <v>7317</v>
      </c>
      <c r="B2403" s="518" t="s">
        <v>7318</v>
      </c>
      <c r="C2403" s="518" t="s">
        <v>7409</v>
      </c>
      <c r="D2403" s="518" t="s">
        <v>23491</v>
      </c>
      <c r="E2403" s="519" t="s">
        <v>144</v>
      </c>
      <c r="F2403" s="518" t="s">
        <v>144</v>
      </c>
      <c r="G2403" s="518" t="s">
        <v>23718</v>
      </c>
      <c r="H2403" s="518" t="s">
        <v>7625</v>
      </c>
      <c r="I2403" s="518" t="s">
        <v>5650</v>
      </c>
      <c r="J2403" s="518" t="s">
        <v>5503</v>
      </c>
      <c r="K2403" s="519" t="s">
        <v>33260</v>
      </c>
      <c r="L2403" s="518" t="s">
        <v>5433</v>
      </c>
    </row>
    <row r="2404" spans="1:12" ht="15.75">
      <c r="A2404" s="518" t="s">
        <v>7317</v>
      </c>
      <c r="B2404" s="518" t="s">
        <v>7318</v>
      </c>
      <c r="C2404" s="518" t="s">
        <v>7409</v>
      </c>
      <c r="D2404" s="518" t="s">
        <v>23491</v>
      </c>
      <c r="E2404" s="519" t="s">
        <v>144</v>
      </c>
      <c r="F2404" s="518" t="s">
        <v>144</v>
      </c>
      <c r="G2404" s="518" t="s">
        <v>23719</v>
      </c>
      <c r="H2404" s="518" t="s">
        <v>23720</v>
      </c>
      <c r="I2404" s="518" t="s">
        <v>5650</v>
      </c>
      <c r="J2404" s="518" t="s">
        <v>5503</v>
      </c>
      <c r="K2404" s="519" t="s">
        <v>33091</v>
      </c>
      <c r="L2404" s="518" t="s">
        <v>5433</v>
      </c>
    </row>
    <row r="2405" spans="1:12" ht="15.75">
      <c r="A2405" s="518" t="s">
        <v>7317</v>
      </c>
      <c r="B2405" s="518" t="s">
        <v>7318</v>
      </c>
      <c r="C2405" s="518" t="s">
        <v>7409</v>
      </c>
      <c r="D2405" s="518" t="s">
        <v>23491</v>
      </c>
      <c r="E2405" s="519" t="s">
        <v>144</v>
      </c>
      <c r="F2405" s="518" t="s">
        <v>144</v>
      </c>
      <c r="G2405" s="518" t="s">
        <v>23721</v>
      </c>
      <c r="H2405" s="518" t="s">
        <v>23722</v>
      </c>
      <c r="I2405" s="518" t="s">
        <v>5650</v>
      </c>
      <c r="J2405" s="518" t="s">
        <v>5503</v>
      </c>
      <c r="K2405" s="519" t="s">
        <v>33261</v>
      </c>
      <c r="L2405" s="518" t="s">
        <v>5433</v>
      </c>
    </row>
    <row r="2406" spans="1:12" ht="15.75">
      <c r="A2406" s="518" t="s">
        <v>7317</v>
      </c>
      <c r="B2406" s="518" t="s">
        <v>7318</v>
      </c>
      <c r="C2406" s="518" t="s">
        <v>7409</v>
      </c>
      <c r="D2406" s="518" t="s">
        <v>23491</v>
      </c>
      <c r="E2406" s="519" t="s">
        <v>144</v>
      </c>
      <c r="F2406" s="518" t="s">
        <v>144</v>
      </c>
      <c r="G2406" s="518" t="s">
        <v>23724</v>
      </c>
      <c r="H2406" s="518" t="s">
        <v>23725</v>
      </c>
      <c r="I2406" s="518" t="s">
        <v>5650</v>
      </c>
      <c r="J2406" s="518" t="s">
        <v>5503</v>
      </c>
      <c r="K2406" s="519" t="s">
        <v>33262</v>
      </c>
      <c r="L2406" s="518" t="s">
        <v>5433</v>
      </c>
    </row>
    <row r="2407" spans="1:12" ht="15.75">
      <c r="A2407" s="518" t="s">
        <v>7317</v>
      </c>
      <c r="B2407" s="518" t="s">
        <v>7318</v>
      </c>
      <c r="C2407" s="518" t="s">
        <v>7409</v>
      </c>
      <c r="D2407" s="518" t="s">
        <v>23491</v>
      </c>
      <c r="E2407" s="519" t="s">
        <v>144</v>
      </c>
      <c r="F2407" s="518" t="s">
        <v>144</v>
      </c>
      <c r="G2407" s="518" t="s">
        <v>23726</v>
      </c>
      <c r="H2407" s="518" t="s">
        <v>23727</v>
      </c>
      <c r="I2407" s="518" t="s">
        <v>5650</v>
      </c>
      <c r="J2407" s="518" t="s">
        <v>5503</v>
      </c>
      <c r="K2407" s="519" t="s">
        <v>27545</v>
      </c>
      <c r="L2407" s="518" t="s">
        <v>5433</v>
      </c>
    </row>
    <row r="2408" spans="1:12" ht="15.75">
      <c r="A2408" s="518" t="s">
        <v>7317</v>
      </c>
      <c r="B2408" s="518" t="s">
        <v>7318</v>
      </c>
      <c r="C2408" s="518" t="s">
        <v>7626</v>
      </c>
      <c r="D2408" s="518" t="s">
        <v>23728</v>
      </c>
      <c r="E2408" s="519" t="s">
        <v>144</v>
      </c>
      <c r="F2408" s="518" t="s">
        <v>144</v>
      </c>
      <c r="G2408" s="518" t="s">
        <v>23729</v>
      </c>
      <c r="H2408" s="518" t="s">
        <v>23730</v>
      </c>
      <c r="I2408" s="518" t="s">
        <v>6713</v>
      </c>
      <c r="J2408" s="518" t="s">
        <v>5503</v>
      </c>
      <c r="K2408" s="519" t="s">
        <v>17895</v>
      </c>
      <c r="L2408" s="518" t="s">
        <v>5433</v>
      </c>
    </row>
    <row r="2409" spans="1:12" ht="15.75">
      <c r="A2409" s="518" t="s">
        <v>7317</v>
      </c>
      <c r="B2409" s="518" t="s">
        <v>7318</v>
      </c>
      <c r="C2409" s="518" t="s">
        <v>7626</v>
      </c>
      <c r="D2409" s="518" t="s">
        <v>23728</v>
      </c>
      <c r="E2409" s="519" t="s">
        <v>144</v>
      </c>
      <c r="F2409" s="518" t="s">
        <v>144</v>
      </c>
      <c r="G2409" s="518" t="s">
        <v>23731</v>
      </c>
      <c r="H2409" s="518" t="s">
        <v>23732</v>
      </c>
      <c r="I2409" s="518" t="s">
        <v>6713</v>
      </c>
      <c r="J2409" s="518" t="s">
        <v>5503</v>
      </c>
      <c r="K2409" s="519" t="s">
        <v>13277</v>
      </c>
      <c r="L2409" s="518" t="s">
        <v>5433</v>
      </c>
    </row>
    <row r="2410" spans="1:12" ht="15.75">
      <c r="A2410" s="518" t="s">
        <v>7317</v>
      </c>
      <c r="B2410" s="518" t="s">
        <v>7318</v>
      </c>
      <c r="C2410" s="518" t="s">
        <v>7626</v>
      </c>
      <c r="D2410" s="518" t="s">
        <v>23728</v>
      </c>
      <c r="E2410" s="519" t="s">
        <v>144</v>
      </c>
      <c r="F2410" s="518" t="s">
        <v>144</v>
      </c>
      <c r="G2410" s="518" t="s">
        <v>23733</v>
      </c>
      <c r="H2410" s="518" t="s">
        <v>23734</v>
      </c>
      <c r="I2410" s="518" t="s">
        <v>6713</v>
      </c>
      <c r="J2410" s="518" t="s">
        <v>5503</v>
      </c>
      <c r="K2410" s="519" t="s">
        <v>12833</v>
      </c>
      <c r="L2410" s="518" t="s">
        <v>5433</v>
      </c>
    </row>
    <row r="2411" spans="1:12" ht="15.75">
      <c r="A2411" s="518" t="s">
        <v>7317</v>
      </c>
      <c r="B2411" s="518" t="s">
        <v>7318</v>
      </c>
      <c r="C2411" s="518" t="s">
        <v>7626</v>
      </c>
      <c r="D2411" s="518" t="s">
        <v>23728</v>
      </c>
      <c r="E2411" s="519" t="s">
        <v>144</v>
      </c>
      <c r="F2411" s="518" t="s">
        <v>144</v>
      </c>
      <c r="G2411" s="518" t="s">
        <v>23735</v>
      </c>
      <c r="H2411" s="518" t="s">
        <v>23736</v>
      </c>
      <c r="I2411" s="518" t="s">
        <v>6713</v>
      </c>
      <c r="J2411" s="518" t="s">
        <v>5503</v>
      </c>
      <c r="K2411" s="519" t="s">
        <v>24153</v>
      </c>
      <c r="L2411" s="518" t="s">
        <v>5433</v>
      </c>
    </row>
    <row r="2412" spans="1:12" ht="15.75">
      <c r="A2412" s="518" t="s">
        <v>7317</v>
      </c>
      <c r="B2412" s="518" t="s">
        <v>7318</v>
      </c>
      <c r="C2412" s="518" t="s">
        <v>7626</v>
      </c>
      <c r="D2412" s="518" t="s">
        <v>23728</v>
      </c>
      <c r="E2412" s="519" t="s">
        <v>144</v>
      </c>
      <c r="F2412" s="518" t="s">
        <v>144</v>
      </c>
      <c r="G2412" s="518" t="s">
        <v>23737</v>
      </c>
      <c r="H2412" s="518" t="s">
        <v>23738</v>
      </c>
      <c r="I2412" s="518" t="s">
        <v>6713</v>
      </c>
      <c r="J2412" s="518" t="s">
        <v>5503</v>
      </c>
      <c r="K2412" s="519" t="s">
        <v>14816</v>
      </c>
      <c r="L2412" s="518" t="s">
        <v>5433</v>
      </c>
    </row>
    <row r="2413" spans="1:12" ht="15.75">
      <c r="A2413" s="518" t="s">
        <v>7317</v>
      </c>
      <c r="B2413" s="518" t="s">
        <v>7318</v>
      </c>
      <c r="C2413" s="518" t="s">
        <v>7626</v>
      </c>
      <c r="D2413" s="518" t="s">
        <v>23728</v>
      </c>
      <c r="E2413" s="519" t="s">
        <v>144</v>
      </c>
      <c r="F2413" s="518" t="s">
        <v>144</v>
      </c>
      <c r="G2413" s="518" t="s">
        <v>23739</v>
      </c>
      <c r="H2413" s="518" t="s">
        <v>7632</v>
      </c>
      <c r="I2413" s="518" t="s">
        <v>6713</v>
      </c>
      <c r="J2413" s="518" t="s">
        <v>5432</v>
      </c>
      <c r="K2413" s="519" t="s">
        <v>33263</v>
      </c>
      <c r="L2413" s="518" t="s">
        <v>5433</v>
      </c>
    </row>
    <row r="2414" spans="1:12" ht="15.75">
      <c r="A2414" s="518" t="s">
        <v>7317</v>
      </c>
      <c r="B2414" s="518" t="s">
        <v>7318</v>
      </c>
      <c r="C2414" s="518" t="s">
        <v>7626</v>
      </c>
      <c r="D2414" s="518" t="s">
        <v>23728</v>
      </c>
      <c r="E2414" s="519" t="s">
        <v>144</v>
      </c>
      <c r="F2414" s="518" t="s">
        <v>144</v>
      </c>
      <c r="G2414" s="518" t="s">
        <v>23740</v>
      </c>
      <c r="H2414" s="518" t="s">
        <v>7633</v>
      </c>
      <c r="I2414" s="518" t="s">
        <v>6713</v>
      </c>
      <c r="J2414" s="518" t="s">
        <v>5432</v>
      </c>
      <c r="K2414" s="519" t="s">
        <v>33264</v>
      </c>
      <c r="L2414" s="518" t="s">
        <v>5433</v>
      </c>
    </row>
    <row r="2415" spans="1:12" ht="15.75">
      <c r="A2415" s="518" t="s">
        <v>7317</v>
      </c>
      <c r="B2415" s="518" t="s">
        <v>7318</v>
      </c>
      <c r="C2415" s="518" t="s">
        <v>7626</v>
      </c>
      <c r="D2415" s="518" t="s">
        <v>23728</v>
      </c>
      <c r="E2415" s="519" t="s">
        <v>144</v>
      </c>
      <c r="F2415" s="518" t="s">
        <v>144</v>
      </c>
      <c r="G2415" s="518" t="s">
        <v>23741</v>
      </c>
      <c r="H2415" s="518" t="s">
        <v>7634</v>
      </c>
      <c r="I2415" s="518" t="s">
        <v>6713</v>
      </c>
      <c r="J2415" s="518" t="s">
        <v>5432</v>
      </c>
      <c r="K2415" s="519" t="s">
        <v>17183</v>
      </c>
      <c r="L2415" s="518" t="s">
        <v>5433</v>
      </c>
    </row>
    <row r="2416" spans="1:12" ht="15.75">
      <c r="A2416" s="518" t="s">
        <v>7317</v>
      </c>
      <c r="B2416" s="518" t="s">
        <v>7318</v>
      </c>
      <c r="C2416" s="518" t="s">
        <v>7626</v>
      </c>
      <c r="D2416" s="518" t="s">
        <v>23728</v>
      </c>
      <c r="E2416" s="519" t="s">
        <v>144</v>
      </c>
      <c r="F2416" s="518" t="s">
        <v>144</v>
      </c>
      <c r="G2416" s="518" t="s">
        <v>23742</v>
      </c>
      <c r="H2416" s="518" t="s">
        <v>7635</v>
      </c>
      <c r="I2416" s="518" t="s">
        <v>6713</v>
      </c>
      <c r="J2416" s="518" t="s">
        <v>5432</v>
      </c>
      <c r="K2416" s="519" t="s">
        <v>21072</v>
      </c>
      <c r="L2416" s="518" t="s">
        <v>5433</v>
      </c>
    </row>
    <row r="2417" spans="1:12" ht="15.75">
      <c r="A2417" s="518" t="s">
        <v>7317</v>
      </c>
      <c r="B2417" s="518" t="s">
        <v>7318</v>
      </c>
      <c r="C2417" s="518" t="s">
        <v>7626</v>
      </c>
      <c r="D2417" s="518" t="s">
        <v>23728</v>
      </c>
      <c r="E2417" s="519" t="s">
        <v>144</v>
      </c>
      <c r="F2417" s="518" t="s">
        <v>144</v>
      </c>
      <c r="G2417" s="518" t="s">
        <v>23743</v>
      </c>
      <c r="H2417" s="518" t="s">
        <v>7636</v>
      </c>
      <c r="I2417" s="518" t="s">
        <v>6713</v>
      </c>
      <c r="J2417" s="518" t="s">
        <v>5432</v>
      </c>
      <c r="K2417" s="519" t="s">
        <v>30189</v>
      </c>
      <c r="L2417" s="518" t="s">
        <v>5433</v>
      </c>
    </row>
    <row r="2418" spans="1:12" ht="15.75">
      <c r="A2418" s="518" t="s">
        <v>7317</v>
      </c>
      <c r="B2418" s="518" t="s">
        <v>7318</v>
      </c>
      <c r="C2418" s="518" t="s">
        <v>7626</v>
      </c>
      <c r="D2418" s="518" t="s">
        <v>23728</v>
      </c>
      <c r="E2418" s="519" t="s">
        <v>144</v>
      </c>
      <c r="F2418" s="518" t="s">
        <v>144</v>
      </c>
      <c r="G2418" s="518" t="s">
        <v>23744</v>
      </c>
      <c r="H2418" s="518" t="s">
        <v>7637</v>
      </c>
      <c r="I2418" s="518" t="s">
        <v>6713</v>
      </c>
      <c r="J2418" s="518" t="s">
        <v>5432</v>
      </c>
      <c r="K2418" s="519" t="s">
        <v>14537</v>
      </c>
      <c r="L2418" s="518" t="s">
        <v>5433</v>
      </c>
    </row>
    <row r="2419" spans="1:12" ht="15.75">
      <c r="A2419" s="518" t="s">
        <v>7317</v>
      </c>
      <c r="B2419" s="518" t="s">
        <v>7318</v>
      </c>
      <c r="C2419" s="518" t="s">
        <v>7626</v>
      </c>
      <c r="D2419" s="518" t="s">
        <v>23728</v>
      </c>
      <c r="E2419" s="519" t="s">
        <v>144</v>
      </c>
      <c r="F2419" s="518" t="s">
        <v>144</v>
      </c>
      <c r="G2419" s="518" t="s">
        <v>23745</v>
      </c>
      <c r="H2419" s="518" t="s">
        <v>7638</v>
      </c>
      <c r="I2419" s="518" t="s">
        <v>6713</v>
      </c>
      <c r="J2419" s="518" t="s">
        <v>5432</v>
      </c>
      <c r="K2419" s="519" t="s">
        <v>20475</v>
      </c>
      <c r="L2419" s="518" t="s">
        <v>5433</v>
      </c>
    </row>
    <row r="2420" spans="1:12" ht="15.75">
      <c r="A2420" s="518" t="s">
        <v>7317</v>
      </c>
      <c r="B2420" s="518" t="s">
        <v>7318</v>
      </c>
      <c r="C2420" s="518" t="s">
        <v>7626</v>
      </c>
      <c r="D2420" s="518" t="s">
        <v>23728</v>
      </c>
      <c r="E2420" s="519" t="s">
        <v>144</v>
      </c>
      <c r="F2420" s="518" t="s">
        <v>144</v>
      </c>
      <c r="G2420" s="518" t="s">
        <v>23746</v>
      </c>
      <c r="H2420" s="518" t="s">
        <v>7639</v>
      </c>
      <c r="I2420" s="518" t="s">
        <v>6713</v>
      </c>
      <c r="J2420" s="518" t="s">
        <v>5432</v>
      </c>
      <c r="K2420" s="519" t="s">
        <v>20515</v>
      </c>
      <c r="L2420" s="518" t="s">
        <v>5433</v>
      </c>
    </row>
    <row r="2421" spans="1:12" ht="15.75">
      <c r="A2421" s="518" t="s">
        <v>7317</v>
      </c>
      <c r="B2421" s="518" t="s">
        <v>7318</v>
      </c>
      <c r="C2421" s="518" t="s">
        <v>7626</v>
      </c>
      <c r="D2421" s="518" t="s">
        <v>23728</v>
      </c>
      <c r="E2421" s="519" t="s">
        <v>144</v>
      </c>
      <c r="F2421" s="518" t="s">
        <v>144</v>
      </c>
      <c r="G2421" s="518" t="s">
        <v>23748</v>
      </c>
      <c r="H2421" s="518" t="s">
        <v>7640</v>
      </c>
      <c r="I2421" s="518" t="s">
        <v>6713</v>
      </c>
      <c r="J2421" s="518" t="s">
        <v>5503</v>
      </c>
      <c r="K2421" s="519" t="s">
        <v>15232</v>
      </c>
      <c r="L2421" s="518" t="s">
        <v>5433</v>
      </c>
    </row>
    <row r="2422" spans="1:12" ht="15.75">
      <c r="A2422" s="518" t="s">
        <v>7317</v>
      </c>
      <c r="B2422" s="518" t="s">
        <v>7318</v>
      </c>
      <c r="C2422" s="518" t="s">
        <v>7626</v>
      </c>
      <c r="D2422" s="518" t="s">
        <v>23728</v>
      </c>
      <c r="E2422" s="519" t="s">
        <v>144</v>
      </c>
      <c r="F2422" s="518" t="s">
        <v>144</v>
      </c>
      <c r="G2422" s="518" t="s">
        <v>23749</v>
      </c>
      <c r="H2422" s="518" t="s">
        <v>7641</v>
      </c>
      <c r="I2422" s="518" t="s">
        <v>6713</v>
      </c>
      <c r="J2422" s="518" t="s">
        <v>5503</v>
      </c>
      <c r="K2422" s="519" t="s">
        <v>33265</v>
      </c>
      <c r="L2422" s="518" t="s">
        <v>5433</v>
      </c>
    </row>
    <row r="2423" spans="1:12" ht="15.75">
      <c r="A2423" s="518" t="s">
        <v>7317</v>
      </c>
      <c r="B2423" s="518" t="s">
        <v>7318</v>
      </c>
      <c r="C2423" s="518" t="s">
        <v>7626</v>
      </c>
      <c r="D2423" s="518" t="s">
        <v>23728</v>
      </c>
      <c r="E2423" s="519" t="s">
        <v>144</v>
      </c>
      <c r="F2423" s="518" t="s">
        <v>144</v>
      </c>
      <c r="G2423" s="518" t="s">
        <v>23751</v>
      </c>
      <c r="H2423" s="518" t="s">
        <v>7642</v>
      </c>
      <c r="I2423" s="518" t="s">
        <v>6713</v>
      </c>
      <c r="J2423" s="518" t="s">
        <v>5503</v>
      </c>
      <c r="K2423" s="519" t="s">
        <v>14388</v>
      </c>
      <c r="L2423" s="518" t="s">
        <v>5433</v>
      </c>
    </row>
    <row r="2424" spans="1:12" ht="15.75">
      <c r="A2424" s="518" t="s">
        <v>7317</v>
      </c>
      <c r="B2424" s="518" t="s">
        <v>7318</v>
      </c>
      <c r="C2424" s="518" t="s">
        <v>7626</v>
      </c>
      <c r="D2424" s="518" t="s">
        <v>23728</v>
      </c>
      <c r="E2424" s="519" t="s">
        <v>144</v>
      </c>
      <c r="F2424" s="518" t="s">
        <v>144</v>
      </c>
      <c r="G2424" s="518" t="s">
        <v>23752</v>
      </c>
      <c r="H2424" s="518" t="s">
        <v>23753</v>
      </c>
      <c r="I2424" s="518" t="s">
        <v>6713</v>
      </c>
      <c r="J2424" s="518" t="s">
        <v>5432</v>
      </c>
      <c r="K2424" s="519" t="s">
        <v>17129</v>
      </c>
      <c r="L2424" s="518" t="s">
        <v>5433</v>
      </c>
    </row>
    <row r="2425" spans="1:12" ht="15.75">
      <c r="A2425" s="518" t="s">
        <v>7317</v>
      </c>
      <c r="B2425" s="518" t="s">
        <v>7318</v>
      </c>
      <c r="C2425" s="518" t="s">
        <v>7626</v>
      </c>
      <c r="D2425" s="518" t="s">
        <v>23728</v>
      </c>
      <c r="E2425" s="519" t="s">
        <v>144</v>
      </c>
      <c r="F2425" s="518" t="s">
        <v>144</v>
      </c>
      <c r="G2425" s="518" t="s">
        <v>23754</v>
      </c>
      <c r="H2425" s="518" t="s">
        <v>23755</v>
      </c>
      <c r="I2425" s="518" t="s">
        <v>6713</v>
      </c>
      <c r="J2425" s="518" t="s">
        <v>5432</v>
      </c>
      <c r="K2425" s="519" t="s">
        <v>21827</v>
      </c>
      <c r="L2425" s="518" t="s">
        <v>5433</v>
      </c>
    </row>
    <row r="2426" spans="1:12" ht="15.75">
      <c r="A2426" s="518" t="s">
        <v>7317</v>
      </c>
      <c r="B2426" s="518" t="s">
        <v>7318</v>
      </c>
      <c r="C2426" s="518" t="s">
        <v>7626</v>
      </c>
      <c r="D2426" s="518" t="s">
        <v>23728</v>
      </c>
      <c r="E2426" s="519" t="s">
        <v>144</v>
      </c>
      <c r="F2426" s="518" t="s">
        <v>144</v>
      </c>
      <c r="G2426" s="518" t="s">
        <v>23757</v>
      </c>
      <c r="H2426" s="518" t="s">
        <v>23758</v>
      </c>
      <c r="I2426" s="518" t="s">
        <v>6713</v>
      </c>
      <c r="J2426" s="518" t="s">
        <v>5432</v>
      </c>
      <c r="K2426" s="519" t="s">
        <v>28984</v>
      </c>
      <c r="L2426" s="518" t="s">
        <v>5433</v>
      </c>
    </row>
    <row r="2427" spans="1:12" ht="15.75">
      <c r="A2427" s="518" t="s">
        <v>7317</v>
      </c>
      <c r="B2427" s="518" t="s">
        <v>7318</v>
      </c>
      <c r="C2427" s="518" t="s">
        <v>7626</v>
      </c>
      <c r="D2427" s="518" t="s">
        <v>23728</v>
      </c>
      <c r="E2427" s="519" t="s">
        <v>144</v>
      </c>
      <c r="F2427" s="518" t="s">
        <v>144</v>
      </c>
      <c r="G2427" s="518" t="s">
        <v>23759</v>
      </c>
      <c r="H2427" s="518" t="s">
        <v>23760</v>
      </c>
      <c r="I2427" s="518" t="s">
        <v>6713</v>
      </c>
      <c r="J2427" s="518" t="s">
        <v>5432</v>
      </c>
      <c r="K2427" s="519" t="s">
        <v>33266</v>
      </c>
      <c r="L2427" s="518" t="s">
        <v>5433</v>
      </c>
    </row>
    <row r="2428" spans="1:12" ht="15.75">
      <c r="A2428" s="518" t="s">
        <v>7317</v>
      </c>
      <c r="B2428" s="518" t="s">
        <v>7318</v>
      </c>
      <c r="C2428" s="518" t="s">
        <v>7626</v>
      </c>
      <c r="D2428" s="518" t="s">
        <v>23728</v>
      </c>
      <c r="E2428" s="519" t="s">
        <v>144</v>
      </c>
      <c r="F2428" s="518" t="s">
        <v>144</v>
      </c>
      <c r="G2428" s="518" t="s">
        <v>23761</v>
      </c>
      <c r="H2428" s="518" t="s">
        <v>23762</v>
      </c>
      <c r="I2428" s="518" t="s">
        <v>6713</v>
      </c>
      <c r="J2428" s="518" t="s">
        <v>5432</v>
      </c>
      <c r="K2428" s="519" t="s">
        <v>33267</v>
      </c>
      <c r="L2428" s="518" t="s">
        <v>5433</v>
      </c>
    </row>
    <row r="2429" spans="1:12" ht="15.75">
      <c r="A2429" s="518" t="s">
        <v>7317</v>
      </c>
      <c r="B2429" s="518" t="s">
        <v>7318</v>
      </c>
      <c r="C2429" s="518" t="s">
        <v>7626</v>
      </c>
      <c r="D2429" s="518" t="s">
        <v>23728</v>
      </c>
      <c r="E2429" s="519" t="s">
        <v>144</v>
      </c>
      <c r="F2429" s="518" t="s">
        <v>144</v>
      </c>
      <c r="G2429" s="518" t="s">
        <v>23763</v>
      </c>
      <c r="H2429" s="518" t="s">
        <v>23764</v>
      </c>
      <c r="I2429" s="518" t="s">
        <v>6713</v>
      </c>
      <c r="J2429" s="518" t="s">
        <v>5432</v>
      </c>
      <c r="K2429" s="519" t="s">
        <v>13848</v>
      </c>
      <c r="L2429" s="518" t="s">
        <v>5433</v>
      </c>
    </row>
    <row r="2430" spans="1:12" ht="15.75">
      <c r="A2430" s="518" t="s">
        <v>7317</v>
      </c>
      <c r="B2430" s="518" t="s">
        <v>7318</v>
      </c>
      <c r="C2430" s="518" t="s">
        <v>7626</v>
      </c>
      <c r="D2430" s="518" t="s">
        <v>23728</v>
      </c>
      <c r="E2430" s="519" t="s">
        <v>144</v>
      </c>
      <c r="F2430" s="518" t="s">
        <v>144</v>
      </c>
      <c r="G2430" s="518" t="s">
        <v>23765</v>
      </c>
      <c r="H2430" s="518" t="s">
        <v>23766</v>
      </c>
      <c r="I2430" s="518" t="s">
        <v>6713</v>
      </c>
      <c r="J2430" s="518" t="s">
        <v>5432</v>
      </c>
      <c r="K2430" s="519" t="s">
        <v>33268</v>
      </c>
      <c r="L2430" s="518" t="s">
        <v>5433</v>
      </c>
    </row>
    <row r="2431" spans="1:12" ht="15.75">
      <c r="A2431" s="518" t="s">
        <v>7317</v>
      </c>
      <c r="B2431" s="518" t="s">
        <v>7318</v>
      </c>
      <c r="C2431" s="518" t="s">
        <v>7626</v>
      </c>
      <c r="D2431" s="518" t="s">
        <v>23728</v>
      </c>
      <c r="E2431" s="519" t="s">
        <v>144</v>
      </c>
      <c r="F2431" s="518" t="s">
        <v>144</v>
      </c>
      <c r="G2431" s="518" t="s">
        <v>23767</v>
      </c>
      <c r="H2431" s="518" t="s">
        <v>23768</v>
      </c>
      <c r="I2431" s="518" t="s">
        <v>6713</v>
      </c>
      <c r="J2431" s="518" t="s">
        <v>5432</v>
      </c>
      <c r="K2431" s="519" t="s">
        <v>15681</v>
      </c>
      <c r="L2431" s="518" t="s">
        <v>5433</v>
      </c>
    </row>
    <row r="2432" spans="1:12" ht="15.75">
      <c r="A2432" s="518" t="s">
        <v>7317</v>
      </c>
      <c r="B2432" s="518" t="s">
        <v>7318</v>
      </c>
      <c r="C2432" s="518" t="s">
        <v>7626</v>
      </c>
      <c r="D2432" s="518" t="s">
        <v>23728</v>
      </c>
      <c r="E2432" s="519" t="s">
        <v>144</v>
      </c>
      <c r="F2432" s="518" t="s">
        <v>144</v>
      </c>
      <c r="G2432" s="518" t="s">
        <v>23770</v>
      </c>
      <c r="H2432" s="518" t="s">
        <v>23771</v>
      </c>
      <c r="I2432" s="518" t="s">
        <v>6713</v>
      </c>
      <c r="J2432" s="518" t="s">
        <v>5432</v>
      </c>
      <c r="K2432" s="519" t="s">
        <v>28948</v>
      </c>
      <c r="L2432" s="518" t="s">
        <v>5433</v>
      </c>
    </row>
    <row r="2433" spans="1:12" ht="15.75">
      <c r="A2433" s="518" t="s">
        <v>7317</v>
      </c>
      <c r="B2433" s="518" t="s">
        <v>7318</v>
      </c>
      <c r="C2433" s="518" t="s">
        <v>7626</v>
      </c>
      <c r="D2433" s="518" t="s">
        <v>23728</v>
      </c>
      <c r="E2433" s="519" t="s">
        <v>144</v>
      </c>
      <c r="F2433" s="518" t="s">
        <v>144</v>
      </c>
      <c r="G2433" s="518" t="s">
        <v>23772</v>
      </c>
      <c r="H2433" s="518" t="s">
        <v>23773</v>
      </c>
      <c r="I2433" s="518" t="s">
        <v>6713</v>
      </c>
      <c r="J2433" s="518" t="s">
        <v>5432</v>
      </c>
      <c r="K2433" s="519" t="s">
        <v>21762</v>
      </c>
      <c r="L2433" s="518" t="s">
        <v>5433</v>
      </c>
    </row>
    <row r="2434" spans="1:12" ht="15.75">
      <c r="A2434" s="518" t="s">
        <v>7317</v>
      </c>
      <c r="B2434" s="518" t="s">
        <v>7318</v>
      </c>
      <c r="C2434" s="518" t="s">
        <v>7626</v>
      </c>
      <c r="D2434" s="518" t="s">
        <v>23728</v>
      </c>
      <c r="E2434" s="519" t="s">
        <v>144</v>
      </c>
      <c r="F2434" s="518" t="s">
        <v>144</v>
      </c>
      <c r="G2434" s="518" t="s">
        <v>23775</v>
      </c>
      <c r="H2434" s="518" t="s">
        <v>23776</v>
      </c>
      <c r="I2434" s="518" t="s">
        <v>6713</v>
      </c>
      <c r="J2434" s="518" t="s">
        <v>5432</v>
      </c>
      <c r="K2434" s="519" t="s">
        <v>17647</v>
      </c>
      <c r="L2434" s="518" t="s">
        <v>5433</v>
      </c>
    </row>
    <row r="2435" spans="1:12" ht="15.75">
      <c r="A2435" s="518" t="s">
        <v>7317</v>
      </c>
      <c r="B2435" s="518" t="s">
        <v>7318</v>
      </c>
      <c r="C2435" s="518" t="s">
        <v>7626</v>
      </c>
      <c r="D2435" s="518" t="s">
        <v>23728</v>
      </c>
      <c r="E2435" s="519" t="s">
        <v>144</v>
      </c>
      <c r="F2435" s="518" t="s">
        <v>144</v>
      </c>
      <c r="G2435" s="518" t="s">
        <v>23777</v>
      </c>
      <c r="H2435" s="518" t="s">
        <v>23778</v>
      </c>
      <c r="I2435" s="518" t="s">
        <v>6713</v>
      </c>
      <c r="J2435" s="518" t="s">
        <v>5432</v>
      </c>
      <c r="K2435" s="519" t="s">
        <v>32461</v>
      </c>
      <c r="L2435" s="518" t="s">
        <v>5433</v>
      </c>
    </row>
    <row r="2436" spans="1:12" ht="15.75">
      <c r="A2436" s="518" t="s">
        <v>7317</v>
      </c>
      <c r="B2436" s="518" t="s">
        <v>7318</v>
      </c>
      <c r="C2436" s="518" t="s">
        <v>7626</v>
      </c>
      <c r="D2436" s="518" t="s">
        <v>23728</v>
      </c>
      <c r="E2436" s="519" t="s">
        <v>144</v>
      </c>
      <c r="F2436" s="518" t="s">
        <v>144</v>
      </c>
      <c r="G2436" s="518" t="s">
        <v>23780</v>
      </c>
      <c r="H2436" s="518" t="s">
        <v>23781</v>
      </c>
      <c r="I2436" s="518" t="s">
        <v>6713</v>
      </c>
      <c r="J2436" s="518" t="s">
        <v>5432</v>
      </c>
      <c r="K2436" s="519" t="s">
        <v>17834</v>
      </c>
      <c r="L2436" s="518" t="s">
        <v>5433</v>
      </c>
    </row>
    <row r="2437" spans="1:12" ht="15.75">
      <c r="A2437" s="518" t="s">
        <v>7317</v>
      </c>
      <c r="B2437" s="518" t="s">
        <v>7318</v>
      </c>
      <c r="C2437" s="518" t="s">
        <v>7626</v>
      </c>
      <c r="D2437" s="518" t="s">
        <v>23728</v>
      </c>
      <c r="E2437" s="519" t="s">
        <v>144</v>
      </c>
      <c r="F2437" s="518" t="s">
        <v>144</v>
      </c>
      <c r="G2437" s="518" t="s">
        <v>23782</v>
      </c>
      <c r="H2437" s="518" t="s">
        <v>23783</v>
      </c>
      <c r="I2437" s="518" t="s">
        <v>6713</v>
      </c>
      <c r="J2437" s="518" t="s">
        <v>5432</v>
      </c>
      <c r="K2437" s="519" t="s">
        <v>20956</v>
      </c>
      <c r="L2437" s="518" t="s">
        <v>5433</v>
      </c>
    </row>
    <row r="2438" spans="1:12" ht="15.75">
      <c r="A2438" s="518" t="s">
        <v>7317</v>
      </c>
      <c r="B2438" s="518" t="s">
        <v>7318</v>
      </c>
      <c r="C2438" s="518" t="s">
        <v>7626</v>
      </c>
      <c r="D2438" s="518" t="s">
        <v>23728</v>
      </c>
      <c r="E2438" s="519" t="s">
        <v>144</v>
      </c>
      <c r="F2438" s="518" t="s">
        <v>144</v>
      </c>
      <c r="G2438" s="518" t="s">
        <v>23784</v>
      </c>
      <c r="H2438" s="518" t="s">
        <v>23785</v>
      </c>
      <c r="I2438" s="518" t="s">
        <v>6713</v>
      </c>
      <c r="J2438" s="518" t="s">
        <v>5503</v>
      </c>
      <c r="K2438" s="519" t="s">
        <v>33269</v>
      </c>
      <c r="L2438" s="518" t="s">
        <v>5433</v>
      </c>
    </row>
    <row r="2439" spans="1:12" ht="15.75">
      <c r="A2439" s="518" t="s">
        <v>7317</v>
      </c>
      <c r="B2439" s="518" t="s">
        <v>7318</v>
      </c>
      <c r="C2439" s="518" t="s">
        <v>7626</v>
      </c>
      <c r="D2439" s="518" t="s">
        <v>23728</v>
      </c>
      <c r="E2439" s="519" t="s">
        <v>144</v>
      </c>
      <c r="F2439" s="518" t="s">
        <v>144</v>
      </c>
      <c r="G2439" s="518" t="s">
        <v>23786</v>
      </c>
      <c r="H2439" s="518" t="s">
        <v>23787</v>
      </c>
      <c r="I2439" s="518" t="s">
        <v>6713</v>
      </c>
      <c r="J2439" s="518" t="s">
        <v>5503</v>
      </c>
      <c r="K2439" s="519" t="s">
        <v>23857</v>
      </c>
      <c r="L2439" s="518" t="s">
        <v>5433</v>
      </c>
    </row>
    <row r="2440" spans="1:12" ht="15.75">
      <c r="A2440" s="518" t="s">
        <v>7317</v>
      </c>
      <c r="B2440" s="518" t="s">
        <v>7318</v>
      </c>
      <c r="C2440" s="518" t="s">
        <v>7626</v>
      </c>
      <c r="D2440" s="518" t="s">
        <v>23728</v>
      </c>
      <c r="E2440" s="519" t="s">
        <v>144</v>
      </c>
      <c r="F2440" s="518" t="s">
        <v>144</v>
      </c>
      <c r="G2440" s="518" t="s">
        <v>23789</v>
      </c>
      <c r="H2440" s="518" t="s">
        <v>23790</v>
      </c>
      <c r="I2440" s="518" t="s">
        <v>6713</v>
      </c>
      <c r="J2440" s="518" t="s">
        <v>5503</v>
      </c>
      <c r="K2440" s="519" t="s">
        <v>14671</v>
      </c>
      <c r="L2440" s="518" t="s">
        <v>5433</v>
      </c>
    </row>
    <row r="2441" spans="1:12" ht="15.75">
      <c r="A2441" s="518" t="s">
        <v>7317</v>
      </c>
      <c r="B2441" s="518" t="s">
        <v>7318</v>
      </c>
      <c r="C2441" s="518" t="s">
        <v>7626</v>
      </c>
      <c r="D2441" s="518" t="s">
        <v>23728</v>
      </c>
      <c r="E2441" s="519" t="s">
        <v>144</v>
      </c>
      <c r="F2441" s="518" t="s">
        <v>144</v>
      </c>
      <c r="G2441" s="518" t="s">
        <v>23792</v>
      </c>
      <c r="H2441" s="518" t="s">
        <v>23793</v>
      </c>
      <c r="I2441" s="518" t="s">
        <v>6713</v>
      </c>
      <c r="J2441" s="518" t="s">
        <v>5503</v>
      </c>
      <c r="K2441" s="519" t="s">
        <v>13233</v>
      </c>
      <c r="L2441" s="518" t="s">
        <v>5433</v>
      </c>
    </row>
    <row r="2442" spans="1:12" ht="15.75">
      <c r="A2442" s="518" t="s">
        <v>7317</v>
      </c>
      <c r="B2442" s="518" t="s">
        <v>7318</v>
      </c>
      <c r="C2442" s="518" t="s">
        <v>7626</v>
      </c>
      <c r="D2442" s="518" t="s">
        <v>23728</v>
      </c>
      <c r="E2442" s="519" t="s">
        <v>144</v>
      </c>
      <c r="F2442" s="518" t="s">
        <v>144</v>
      </c>
      <c r="G2442" s="518" t="s">
        <v>23795</v>
      </c>
      <c r="H2442" s="518" t="s">
        <v>23796</v>
      </c>
      <c r="I2442" s="518" t="s">
        <v>6713</v>
      </c>
      <c r="J2442" s="518" t="s">
        <v>5503</v>
      </c>
      <c r="K2442" s="519" t="s">
        <v>16006</v>
      </c>
      <c r="L2442" s="518" t="s">
        <v>5433</v>
      </c>
    </row>
    <row r="2443" spans="1:12" ht="15.75">
      <c r="A2443" s="518" t="s">
        <v>7317</v>
      </c>
      <c r="B2443" s="518" t="s">
        <v>7318</v>
      </c>
      <c r="C2443" s="518" t="s">
        <v>7626</v>
      </c>
      <c r="D2443" s="518" t="s">
        <v>23728</v>
      </c>
      <c r="E2443" s="519" t="s">
        <v>144</v>
      </c>
      <c r="F2443" s="518" t="s">
        <v>144</v>
      </c>
      <c r="G2443" s="518" t="s">
        <v>23797</v>
      </c>
      <c r="H2443" s="518" t="s">
        <v>23798</v>
      </c>
      <c r="I2443" s="518" t="s">
        <v>6713</v>
      </c>
      <c r="J2443" s="518" t="s">
        <v>5503</v>
      </c>
      <c r="K2443" s="519" t="s">
        <v>17013</v>
      </c>
      <c r="L2443" s="518" t="s">
        <v>5433</v>
      </c>
    </row>
    <row r="2444" spans="1:12" ht="15.75">
      <c r="A2444" s="518" t="s">
        <v>7317</v>
      </c>
      <c r="B2444" s="518" t="s">
        <v>7318</v>
      </c>
      <c r="C2444" s="518" t="s">
        <v>7626</v>
      </c>
      <c r="D2444" s="518" t="s">
        <v>23728</v>
      </c>
      <c r="E2444" s="519" t="s">
        <v>144</v>
      </c>
      <c r="F2444" s="518" t="s">
        <v>144</v>
      </c>
      <c r="G2444" s="518" t="s">
        <v>23799</v>
      </c>
      <c r="H2444" s="518" t="s">
        <v>23800</v>
      </c>
      <c r="I2444" s="518" t="s">
        <v>6713</v>
      </c>
      <c r="J2444" s="518" t="s">
        <v>5503</v>
      </c>
      <c r="K2444" s="519" t="s">
        <v>33270</v>
      </c>
      <c r="L2444" s="518" t="s">
        <v>5433</v>
      </c>
    </row>
    <row r="2445" spans="1:12" ht="15.75">
      <c r="A2445" s="518" t="s">
        <v>7317</v>
      </c>
      <c r="B2445" s="518" t="s">
        <v>7318</v>
      </c>
      <c r="C2445" s="518" t="s">
        <v>7626</v>
      </c>
      <c r="D2445" s="518" t="s">
        <v>23728</v>
      </c>
      <c r="E2445" s="519" t="s">
        <v>144</v>
      </c>
      <c r="F2445" s="518" t="s">
        <v>144</v>
      </c>
      <c r="G2445" s="518" t="s">
        <v>23801</v>
      </c>
      <c r="H2445" s="518" t="s">
        <v>23802</v>
      </c>
      <c r="I2445" s="518" t="s">
        <v>6713</v>
      </c>
      <c r="J2445" s="518" t="s">
        <v>5503</v>
      </c>
      <c r="K2445" s="519" t="s">
        <v>27294</v>
      </c>
      <c r="L2445" s="518" t="s">
        <v>5433</v>
      </c>
    </row>
    <row r="2446" spans="1:12" ht="15.75">
      <c r="A2446" s="518" t="s">
        <v>7317</v>
      </c>
      <c r="B2446" s="518" t="s">
        <v>7318</v>
      </c>
      <c r="C2446" s="518" t="s">
        <v>7626</v>
      </c>
      <c r="D2446" s="518" t="s">
        <v>23728</v>
      </c>
      <c r="E2446" s="519" t="s">
        <v>144</v>
      </c>
      <c r="F2446" s="518" t="s">
        <v>144</v>
      </c>
      <c r="G2446" s="518" t="s">
        <v>23804</v>
      </c>
      <c r="H2446" s="518" t="s">
        <v>23805</v>
      </c>
      <c r="I2446" s="518" t="s">
        <v>6713</v>
      </c>
      <c r="J2446" s="518" t="s">
        <v>5503</v>
      </c>
      <c r="K2446" s="519" t="s">
        <v>17689</v>
      </c>
      <c r="L2446" s="518" t="s">
        <v>5433</v>
      </c>
    </row>
    <row r="2447" spans="1:12" ht="15.75">
      <c r="A2447" s="518" t="s">
        <v>7317</v>
      </c>
      <c r="B2447" s="518" t="s">
        <v>7318</v>
      </c>
      <c r="C2447" s="518" t="s">
        <v>7626</v>
      </c>
      <c r="D2447" s="518" t="s">
        <v>23728</v>
      </c>
      <c r="E2447" s="519" t="s">
        <v>144</v>
      </c>
      <c r="F2447" s="518" t="s">
        <v>144</v>
      </c>
      <c r="G2447" s="518" t="s">
        <v>23807</v>
      </c>
      <c r="H2447" s="518" t="s">
        <v>23808</v>
      </c>
      <c r="I2447" s="518" t="s">
        <v>6713</v>
      </c>
      <c r="J2447" s="518" t="s">
        <v>5503</v>
      </c>
      <c r="K2447" s="519" t="s">
        <v>33271</v>
      </c>
      <c r="L2447" s="518" t="s">
        <v>5433</v>
      </c>
    </row>
    <row r="2448" spans="1:12" ht="15.75">
      <c r="A2448" s="518" t="s">
        <v>7317</v>
      </c>
      <c r="B2448" s="518" t="s">
        <v>7318</v>
      </c>
      <c r="C2448" s="518" t="s">
        <v>7626</v>
      </c>
      <c r="D2448" s="518" t="s">
        <v>23728</v>
      </c>
      <c r="E2448" s="519" t="s">
        <v>144</v>
      </c>
      <c r="F2448" s="518" t="s">
        <v>144</v>
      </c>
      <c r="G2448" s="518" t="s">
        <v>23810</v>
      </c>
      <c r="H2448" s="518" t="s">
        <v>23811</v>
      </c>
      <c r="I2448" s="518" t="s">
        <v>6713</v>
      </c>
      <c r="J2448" s="518" t="s">
        <v>5503</v>
      </c>
      <c r="K2448" s="519" t="s">
        <v>14671</v>
      </c>
      <c r="L2448" s="518" t="s">
        <v>5433</v>
      </c>
    </row>
    <row r="2449" spans="1:12" ht="15.75">
      <c r="A2449" s="518" t="s">
        <v>7317</v>
      </c>
      <c r="B2449" s="518" t="s">
        <v>7318</v>
      </c>
      <c r="C2449" s="518" t="s">
        <v>7626</v>
      </c>
      <c r="D2449" s="518" t="s">
        <v>23728</v>
      </c>
      <c r="E2449" s="519" t="s">
        <v>144</v>
      </c>
      <c r="F2449" s="518" t="s">
        <v>144</v>
      </c>
      <c r="G2449" s="518" t="s">
        <v>23812</v>
      </c>
      <c r="H2449" s="518" t="s">
        <v>23813</v>
      </c>
      <c r="I2449" s="518" t="s">
        <v>6713</v>
      </c>
      <c r="J2449" s="518" t="s">
        <v>5503</v>
      </c>
      <c r="K2449" s="519" t="s">
        <v>33272</v>
      </c>
      <c r="L2449" s="518" t="s">
        <v>5433</v>
      </c>
    </row>
    <row r="2450" spans="1:12" ht="15.75">
      <c r="A2450" s="518" t="s">
        <v>7317</v>
      </c>
      <c r="B2450" s="518" t="s">
        <v>7318</v>
      </c>
      <c r="C2450" s="518" t="s">
        <v>7626</v>
      </c>
      <c r="D2450" s="518" t="s">
        <v>23728</v>
      </c>
      <c r="E2450" s="519" t="s">
        <v>144</v>
      </c>
      <c r="F2450" s="518" t="s">
        <v>144</v>
      </c>
      <c r="G2450" s="518" t="s">
        <v>23814</v>
      </c>
      <c r="H2450" s="518" t="s">
        <v>23815</v>
      </c>
      <c r="I2450" s="518" t="s">
        <v>6713</v>
      </c>
      <c r="J2450" s="518" t="s">
        <v>5503</v>
      </c>
      <c r="K2450" s="519" t="s">
        <v>27854</v>
      </c>
      <c r="L2450" s="518" t="s">
        <v>5433</v>
      </c>
    </row>
    <row r="2451" spans="1:12" ht="15.75">
      <c r="A2451" s="518" t="s">
        <v>7317</v>
      </c>
      <c r="B2451" s="518" t="s">
        <v>7318</v>
      </c>
      <c r="C2451" s="518" t="s">
        <v>7626</v>
      </c>
      <c r="D2451" s="518" t="s">
        <v>23728</v>
      </c>
      <c r="E2451" s="519" t="s">
        <v>144</v>
      </c>
      <c r="F2451" s="518" t="s">
        <v>144</v>
      </c>
      <c r="G2451" s="518" t="s">
        <v>23816</v>
      </c>
      <c r="H2451" s="518" t="s">
        <v>23817</v>
      </c>
      <c r="I2451" s="518" t="s">
        <v>6713</v>
      </c>
      <c r="J2451" s="518" t="s">
        <v>5503</v>
      </c>
      <c r="K2451" s="519" t="s">
        <v>33273</v>
      </c>
      <c r="L2451" s="518" t="s">
        <v>5433</v>
      </c>
    </row>
    <row r="2452" spans="1:12" ht="15.75">
      <c r="A2452" s="518" t="s">
        <v>7317</v>
      </c>
      <c r="B2452" s="518" t="s">
        <v>7318</v>
      </c>
      <c r="C2452" s="518" t="s">
        <v>7626</v>
      </c>
      <c r="D2452" s="518" t="s">
        <v>23728</v>
      </c>
      <c r="E2452" s="519" t="s">
        <v>144</v>
      </c>
      <c r="F2452" s="518" t="s">
        <v>144</v>
      </c>
      <c r="G2452" s="518" t="s">
        <v>23818</v>
      </c>
      <c r="H2452" s="518" t="s">
        <v>23819</v>
      </c>
      <c r="I2452" s="518" t="s">
        <v>6713</v>
      </c>
      <c r="J2452" s="518" t="s">
        <v>5503</v>
      </c>
      <c r="K2452" s="519" t="s">
        <v>15911</v>
      </c>
      <c r="L2452" s="518" t="s">
        <v>5433</v>
      </c>
    </row>
    <row r="2453" spans="1:12" ht="15.75">
      <c r="A2453" s="518" t="s">
        <v>7317</v>
      </c>
      <c r="B2453" s="518" t="s">
        <v>7318</v>
      </c>
      <c r="C2453" s="518" t="s">
        <v>7626</v>
      </c>
      <c r="D2453" s="518" t="s">
        <v>23728</v>
      </c>
      <c r="E2453" s="519" t="s">
        <v>144</v>
      </c>
      <c r="F2453" s="518" t="s">
        <v>144</v>
      </c>
      <c r="G2453" s="518" t="s">
        <v>23820</v>
      </c>
      <c r="H2453" s="518" t="s">
        <v>23821</v>
      </c>
      <c r="I2453" s="518" t="s">
        <v>6713</v>
      </c>
      <c r="J2453" s="518" t="s">
        <v>5503</v>
      </c>
      <c r="K2453" s="519" t="s">
        <v>23769</v>
      </c>
      <c r="L2453" s="518" t="s">
        <v>5433</v>
      </c>
    </row>
    <row r="2454" spans="1:12" ht="15.75">
      <c r="A2454" s="518" t="s">
        <v>7317</v>
      </c>
      <c r="B2454" s="518" t="s">
        <v>7318</v>
      </c>
      <c r="C2454" s="518" t="s">
        <v>7626</v>
      </c>
      <c r="D2454" s="518" t="s">
        <v>23728</v>
      </c>
      <c r="E2454" s="519" t="s">
        <v>144</v>
      </c>
      <c r="F2454" s="518" t="s">
        <v>144</v>
      </c>
      <c r="G2454" s="518" t="s">
        <v>23822</v>
      </c>
      <c r="H2454" s="518" t="s">
        <v>23823</v>
      </c>
      <c r="I2454" s="518" t="s">
        <v>6713</v>
      </c>
      <c r="J2454" s="518" t="s">
        <v>5503</v>
      </c>
      <c r="K2454" s="519" t="s">
        <v>33273</v>
      </c>
      <c r="L2454" s="518" t="s">
        <v>5433</v>
      </c>
    </row>
    <row r="2455" spans="1:12" ht="15.75">
      <c r="A2455" s="518" t="s">
        <v>7317</v>
      </c>
      <c r="B2455" s="518" t="s">
        <v>7318</v>
      </c>
      <c r="C2455" s="518" t="s">
        <v>7626</v>
      </c>
      <c r="D2455" s="518" t="s">
        <v>23728</v>
      </c>
      <c r="E2455" s="519" t="s">
        <v>144</v>
      </c>
      <c r="F2455" s="518" t="s">
        <v>144</v>
      </c>
      <c r="G2455" s="518" t="s">
        <v>23824</v>
      </c>
      <c r="H2455" s="518" t="s">
        <v>23825</v>
      </c>
      <c r="I2455" s="518" t="s">
        <v>6713</v>
      </c>
      <c r="J2455" s="518" t="s">
        <v>5503</v>
      </c>
      <c r="K2455" s="519" t="s">
        <v>15650</v>
      </c>
      <c r="L2455" s="518" t="s">
        <v>5433</v>
      </c>
    </row>
    <row r="2456" spans="1:12" ht="15.75">
      <c r="A2456" s="518" t="s">
        <v>7317</v>
      </c>
      <c r="B2456" s="518" t="s">
        <v>7318</v>
      </c>
      <c r="C2456" s="518" t="s">
        <v>7626</v>
      </c>
      <c r="D2456" s="518" t="s">
        <v>23728</v>
      </c>
      <c r="E2456" s="519" t="s">
        <v>144</v>
      </c>
      <c r="F2456" s="518" t="s">
        <v>144</v>
      </c>
      <c r="G2456" s="518" t="s">
        <v>23826</v>
      </c>
      <c r="H2456" s="518" t="s">
        <v>23827</v>
      </c>
      <c r="I2456" s="518" t="s">
        <v>6713</v>
      </c>
      <c r="J2456" s="518" t="s">
        <v>5432</v>
      </c>
      <c r="K2456" s="519" t="s">
        <v>19414</v>
      </c>
      <c r="L2456" s="518" t="s">
        <v>5433</v>
      </c>
    </row>
    <row r="2457" spans="1:12" ht="15.75">
      <c r="A2457" s="518" t="s">
        <v>7317</v>
      </c>
      <c r="B2457" s="518" t="s">
        <v>7318</v>
      </c>
      <c r="C2457" s="518" t="s">
        <v>7626</v>
      </c>
      <c r="D2457" s="518" t="s">
        <v>23728</v>
      </c>
      <c r="E2457" s="519" t="s">
        <v>144</v>
      </c>
      <c r="F2457" s="518" t="s">
        <v>144</v>
      </c>
      <c r="G2457" s="518" t="s">
        <v>23828</v>
      </c>
      <c r="H2457" s="518" t="s">
        <v>23829</v>
      </c>
      <c r="I2457" s="518" t="s">
        <v>6713</v>
      </c>
      <c r="J2457" s="518" t="s">
        <v>5432</v>
      </c>
      <c r="K2457" s="519" t="s">
        <v>33274</v>
      </c>
      <c r="L2457" s="518" t="s">
        <v>5433</v>
      </c>
    </row>
    <row r="2458" spans="1:12" ht="15.75">
      <c r="A2458" s="518" t="s">
        <v>7317</v>
      </c>
      <c r="B2458" s="518" t="s">
        <v>7318</v>
      </c>
      <c r="C2458" s="518" t="s">
        <v>7626</v>
      </c>
      <c r="D2458" s="518" t="s">
        <v>23728</v>
      </c>
      <c r="E2458" s="519" t="s">
        <v>144</v>
      </c>
      <c r="F2458" s="518" t="s">
        <v>144</v>
      </c>
      <c r="G2458" s="518" t="s">
        <v>23831</v>
      </c>
      <c r="H2458" s="518" t="s">
        <v>23832</v>
      </c>
      <c r="I2458" s="518" t="s">
        <v>6713</v>
      </c>
      <c r="J2458" s="518" t="s">
        <v>5432</v>
      </c>
      <c r="K2458" s="519" t="s">
        <v>33275</v>
      </c>
      <c r="L2458" s="518" t="s">
        <v>5433</v>
      </c>
    </row>
    <row r="2459" spans="1:12" ht="15.75">
      <c r="A2459" s="518" t="s">
        <v>7317</v>
      </c>
      <c r="B2459" s="518" t="s">
        <v>7318</v>
      </c>
      <c r="C2459" s="518" t="s">
        <v>7626</v>
      </c>
      <c r="D2459" s="518" t="s">
        <v>23728</v>
      </c>
      <c r="E2459" s="519" t="s">
        <v>144</v>
      </c>
      <c r="F2459" s="518" t="s">
        <v>144</v>
      </c>
      <c r="G2459" s="518" t="s">
        <v>23833</v>
      </c>
      <c r="H2459" s="518" t="s">
        <v>23834</v>
      </c>
      <c r="I2459" s="518" t="s">
        <v>6713</v>
      </c>
      <c r="J2459" s="518" t="s">
        <v>5432</v>
      </c>
      <c r="K2459" s="519" t="s">
        <v>13914</v>
      </c>
      <c r="L2459" s="518" t="s">
        <v>5433</v>
      </c>
    </row>
    <row r="2460" spans="1:12" ht="15.75">
      <c r="A2460" s="518" t="s">
        <v>7317</v>
      </c>
      <c r="B2460" s="518" t="s">
        <v>7318</v>
      </c>
      <c r="C2460" s="518" t="s">
        <v>7626</v>
      </c>
      <c r="D2460" s="518" t="s">
        <v>23728</v>
      </c>
      <c r="E2460" s="519" t="s">
        <v>144</v>
      </c>
      <c r="F2460" s="518" t="s">
        <v>144</v>
      </c>
      <c r="G2460" s="518" t="s">
        <v>23835</v>
      </c>
      <c r="H2460" s="518" t="s">
        <v>23836</v>
      </c>
      <c r="I2460" s="518" t="s">
        <v>6713</v>
      </c>
      <c r="J2460" s="518" t="s">
        <v>5432</v>
      </c>
      <c r="K2460" s="519" t="s">
        <v>14788</v>
      </c>
      <c r="L2460" s="518" t="s">
        <v>5433</v>
      </c>
    </row>
    <row r="2461" spans="1:12" ht="15.75">
      <c r="A2461" s="518" t="s">
        <v>7317</v>
      </c>
      <c r="B2461" s="518" t="s">
        <v>7318</v>
      </c>
      <c r="C2461" s="518" t="s">
        <v>7626</v>
      </c>
      <c r="D2461" s="518" t="s">
        <v>23728</v>
      </c>
      <c r="E2461" s="519" t="s">
        <v>144</v>
      </c>
      <c r="F2461" s="518" t="s">
        <v>144</v>
      </c>
      <c r="G2461" s="518" t="s">
        <v>23837</v>
      </c>
      <c r="H2461" s="518" t="s">
        <v>23838</v>
      </c>
      <c r="I2461" s="518" t="s">
        <v>6713</v>
      </c>
      <c r="J2461" s="518" t="s">
        <v>5432</v>
      </c>
      <c r="K2461" s="519" t="s">
        <v>26526</v>
      </c>
      <c r="L2461" s="518" t="s">
        <v>5433</v>
      </c>
    </row>
    <row r="2462" spans="1:12" ht="15.75">
      <c r="A2462" s="518" t="s">
        <v>7317</v>
      </c>
      <c r="B2462" s="518" t="s">
        <v>7318</v>
      </c>
      <c r="C2462" s="518" t="s">
        <v>7626</v>
      </c>
      <c r="D2462" s="518" t="s">
        <v>23728</v>
      </c>
      <c r="E2462" s="519" t="s">
        <v>144</v>
      </c>
      <c r="F2462" s="518" t="s">
        <v>144</v>
      </c>
      <c r="G2462" s="518" t="s">
        <v>23839</v>
      </c>
      <c r="H2462" s="518" t="s">
        <v>23840</v>
      </c>
      <c r="I2462" s="518" t="s">
        <v>6713</v>
      </c>
      <c r="J2462" s="518" t="s">
        <v>5503</v>
      </c>
      <c r="K2462" s="519" t="s">
        <v>25383</v>
      </c>
      <c r="L2462" s="518" t="s">
        <v>5433</v>
      </c>
    </row>
    <row r="2463" spans="1:12" ht="15.75">
      <c r="A2463" s="518" t="s">
        <v>7317</v>
      </c>
      <c r="B2463" s="518" t="s">
        <v>7318</v>
      </c>
      <c r="C2463" s="518" t="s">
        <v>7626</v>
      </c>
      <c r="D2463" s="518" t="s">
        <v>23728</v>
      </c>
      <c r="E2463" s="519" t="s">
        <v>144</v>
      </c>
      <c r="F2463" s="518" t="s">
        <v>144</v>
      </c>
      <c r="G2463" s="518" t="s">
        <v>23841</v>
      </c>
      <c r="H2463" s="518" t="s">
        <v>23842</v>
      </c>
      <c r="I2463" s="518" t="s">
        <v>6713</v>
      </c>
      <c r="J2463" s="518" t="s">
        <v>5432</v>
      </c>
      <c r="K2463" s="519" t="s">
        <v>20611</v>
      </c>
      <c r="L2463" s="518" t="s">
        <v>5433</v>
      </c>
    </row>
    <row r="2464" spans="1:12" ht="15.75">
      <c r="A2464" s="518" t="s">
        <v>7317</v>
      </c>
      <c r="B2464" s="518" t="s">
        <v>7318</v>
      </c>
      <c r="C2464" s="518" t="s">
        <v>7626</v>
      </c>
      <c r="D2464" s="518" t="s">
        <v>23728</v>
      </c>
      <c r="E2464" s="519" t="s">
        <v>144</v>
      </c>
      <c r="F2464" s="518" t="s">
        <v>144</v>
      </c>
      <c r="G2464" s="518" t="s">
        <v>23843</v>
      </c>
      <c r="H2464" s="518" t="s">
        <v>23844</v>
      </c>
      <c r="I2464" s="518" t="s">
        <v>6713</v>
      </c>
      <c r="J2464" s="518" t="s">
        <v>5432</v>
      </c>
      <c r="K2464" s="519" t="s">
        <v>15303</v>
      </c>
      <c r="L2464" s="518" t="s">
        <v>5433</v>
      </c>
    </row>
    <row r="2465" spans="1:12" ht="15.75">
      <c r="A2465" s="518" t="s">
        <v>7317</v>
      </c>
      <c r="B2465" s="518" t="s">
        <v>7318</v>
      </c>
      <c r="C2465" s="518" t="s">
        <v>7626</v>
      </c>
      <c r="D2465" s="518" t="s">
        <v>23728</v>
      </c>
      <c r="E2465" s="519" t="s">
        <v>144</v>
      </c>
      <c r="F2465" s="518" t="s">
        <v>144</v>
      </c>
      <c r="G2465" s="518" t="s">
        <v>23845</v>
      </c>
      <c r="H2465" s="518" t="s">
        <v>23846</v>
      </c>
      <c r="I2465" s="518" t="s">
        <v>6713</v>
      </c>
      <c r="J2465" s="518" t="s">
        <v>5432</v>
      </c>
      <c r="K2465" s="519" t="s">
        <v>17534</v>
      </c>
      <c r="L2465" s="518" t="s">
        <v>5433</v>
      </c>
    </row>
    <row r="2466" spans="1:12" ht="15.75">
      <c r="A2466" s="518" t="s">
        <v>7317</v>
      </c>
      <c r="B2466" s="518" t="s">
        <v>7318</v>
      </c>
      <c r="C2466" s="518" t="s">
        <v>7626</v>
      </c>
      <c r="D2466" s="518" t="s">
        <v>23728</v>
      </c>
      <c r="E2466" s="519" t="s">
        <v>144</v>
      </c>
      <c r="F2466" s="518" t="s">
        <v>144</v>
      </c>
      <c r="G2466" s="518" t="s">
        <v>23847</v>
      </c>
      <c r="H2466" s="518" t="s">
        <v>23848</v>
      </c>
      <c r="I2466" s="518" t="s">
        <v>6713</v>
      </c>
      <c r="J2466" s="518" t="s">
        <v>5432</v>
      </c>
      <c r="K2466" s="519" t="s">
        <v>14870</v>
      </c>
      <c r="L2466" s="518" t="s">
        <v>5433</v>
      </c>
    </row>
    <row r="2467" spans="1:12" ht="15.75">
      <c r="A2467" s="518" t="s">
        <v>7317</v>
      </c>
      <c r="B2467" s="518" t="s">
        <v>7318</v>
      </c>
      <c r="C2467" s="518" t="s">
        <v>7626</v>
      </c>
      <c r="D2467" s="518" t="s">
        <v>23728</v>
      </c>
      <c r="E2467" s="519" t="s">
        <v>144</v>
      </c>
      <c r="F2467" s="518" t="s">
        <v>144</v>
      </c>
      <c r="G2467" s="518" t="s">
        <v>23849</v>
      </c>
      <c r="H2467" s="518" t="s">
        <v>23850</v>
      </c>
      <c r="I2467" s="518" t="s">
        <v>6713</v>
      </c>
      <c r="J2467" s="518" t="s">
        <v>5432</v>
      </c>
      <c r="K2467" s="519" t="s">
        <v>24364</v>
      </c>
      <c r="L2467" s="518" t="s">
        <v>5433</v>
      </c>
    </row>
    <row r="2468" spans="1:12" ht="15.75">
      <c r="A2468" s="518" t="s">
        <v>7317</v>
      </c>
      <c r="B2468" s="518" t="s">
        <v>7318</v>
      </c>
      <c r="C2468" s="518" t="s">
        <v>7626</v>
      </c>
      <c r="D2468" s="518" t="s">
        <v>23728</v>
      </c>
      <c r="E2468" s="519" t="s">
        <v>144</v>
      </c>
      <c r="F2468" s="518" t="s">
        <v>144</v>
      </c>
      <c r="G2468" s="518" t="s">
        <v>23851</v>
      </c>
      <c r="H2468" s="518" t="s">
        <v>23852</v>
      </c>
      <c r="I2468" s="518" t="s">
        <v>6713</v>
      </c>
      <c r="J2468" s="518" t="s">
        <v>5432</v>
      </c>
      <c r="K2468" s="519" t="s">
        <v>28148</v>
      </c>
      <c r="L2468" s="518" t="s">
        <v>5433</v>
      </c>
    </row>
    <row r="2469" spans="1:12" ht="15.75">
      <c r="A2469" s="518" t="s">
        <v>7317</v>
      </c>
      <c r="B2469" s="518" t="s">
        <v>7318</v>
      </c>
      <c r="C2469" s="518" t="s">
        <v>7626</v>
      </c>
      <c r="D2469" s="518" t="s">
        <v>23728</v>
      </c>
      <c r="E2469" s="519" t="s">
        <v>144</v>
      </c>
      <c r="F2469" s="518" t="s">
        <v>144</v>
      </c>
      <c r="G2469" s="518" t="s">
        <v>23853</v>
      </c>
      <c r="H2469" s="518" t="s">
        <v>23854</v>
      </c>
      <c r="I2469" s="518" t="s">
        <v>6713</v>
      </c>
      <c r="J2469" s="518" t="s">
        <v>5432</v>
      </c>
      <c r="K2469" s="519" t="s">
        <v>26631</v>
      </c>
      <c r="L2469" s="518" t="s">
        <v>5433</v>
      </c>
    </row>
    <row r="2470" spans="1:12" ht="15.75">
      <c r="A2470" s="518" t="s">
        <v>7317</v>
      </c>
      <c r="B2470" s="518" t="s">
        <v>7318</v>
      </c>
      <c r="C2470" s="518" t="s">
        <v>7626</v>
      </c>
      <c r="D2470" s="518" t="s">
        <v>23728</v>
      </c>
      <c r="E2470" s="519" t="s">
        <v>144</v>
      </c>
      <c r="F2470" s="518" t="s">
        <v>144</v>
      </c>
      <c r="G2470" s="518" t="s">
        <v>23855</v>
      </c>
      <c r="H2470" s="518" t="s">
        <v>23856</v>
      </c>
      <c r="I2470" s="518" t="s">
        <v>6713</v>
      </c>
      <c r="J2470" s="518" t="s">
        <v>5432</v>
      </c>
      <c r="K2470" s="519" t="s">
        <v>20630</v>
      </c>
      <c r="L2470" s="518" t="s">
        <v>5433</v>
      </c>
    </row>
    <row r="2471" spans="1:12" ht="15.75">
      <c r="A2471" s="518" t="s">
        <v>7317</v>
      </c>
      <c r="B2471" s="518" t="s">
        <v>7318</v>
      </c>
      <c r="C2471" s="518" t="s">
        <v>7626</v>
      </c>
      <c r="D2471" s="518" t="s">
        <v>23728</v>
      </c>
      <c r="E2471" s="519" t="s">
        <v>144</v>
      </c>
      <c r="F2471" s="518" t="s">
        <v>144</v>
      </c>
      <c r="G2471" s="518" t="s">
        <v>23858</v>
      </c>
      <c r="H2471" s="518" t="s">
        <v>23859</v>
      </c>
      <c r="I2471" s="518" t="s">
        <v>6713</v>
      </c>
      <c r="J2471" s="518" t="s">
        <v>5503</v>
      </c>
      <c r="K2471" s="519" t="s">
        <v>18404</v>
      </c>
      <c r="L2471" s="518" t="s">
        <v>5433</v>
      </c>
    </row>
    <row r="2472" spans="1:12" ht="15.75">
      <c r="A2472" s="518" t="s">
        <v>7317</v>
      </c>
      <c r="B2472" s="518" t="s">
        <v>7318</v>
      </c>
      <c r="C2472" s="518" t="s">
        <v>7626</v>
      </c>
      <c r="D2472" s="518" t="s">
        <v>23728</v>
      </c>
      <c r="E2472" s="519" t="s">
        <v>144</v>
      </c>
      <c r="F2472" s="518" t="s">
        <v>144</v>
      </c>
      <c r="G2472" s="518" t="s">
        <v>23861</v>
      </c>
      <c r="H2472" s="518" t="s">
        <v>23862</v>
      </c>
      <c r="I2472" s="518" t="s">
        <v>6713</v>
      </c>
      <c r="J2472" s="518" t="s">
        <v>5432</v>
      </c>
      <c r="K2472" s="519" t="s">
        <v>17647</v>
      </c>
      <c r="L2472" s="518" t="s">
        <v>5433</v>
      </c>
    </row>
    <row r="2473" spans="1:12" ht="15.75">
      <c r="A2473" s="518" t="s">
        <v>7317</v>
      </c>
      <c r="B2473" s="518" t="s">
        <v>7318</v>
      </c>
      <c r="C2473" s="518" t="s">
        <v>7626</v>
      </c>
      <c r="D2473" s="518" t="s">
        <v>23728</v>
      </c>
      <c r="E2473" s="519" t="s">
        <v>144</v>
      </c>
      <c r="F2473" s="518" t="s">
        <v>144</v>
      </c>
      <c r="G2473" s="518" t="s">
        <v>23863</v>
      </c>
      <c r="H2473" s="518" t="s">
        <v>23864</v>
      </c>
      <c r="I2473" s="518" t="s">
        <v>6713</v>
      </c>
      <c r="J2473" s="518" t="s">
        <v>5432</v>
      </c>
      <c r="K2473" s="519" t="s">
        <v>14388</v>
      </c>
      <c r="L2473" s="518" t="s">
        <v>5433</v>
      </c>
    </row>
    <row r="2474" spans="1:12" ht="15.75">
      <c r="A2474" s="518" t="s">
        <v>7317</v>
      </c>
      <c r="B2474" s="518" t="s">
        <v>7318</v>
      </c>
      <c r="C2474" s="518" t="s">
        <v>7626</v>
      </c>
      <c r="D2474" s="518" t="s">
        <v>23728</v>
      </c>
      <c r="E2474" s="519" t="s">
        <v>144</v>
      </c>
      <c r="F2474" s="518" t="s">
        <v>144</v>
      </c>
      <c r="G2474" s="518" t="s">
        <v>23865</v>
      </c>
      <c r="H2474" s="518" t="s">
        <v>23866</v>
      </c>
      <c r="I2474" s="518" t="s">
        <v>6713</v>
      </c>
      <c r="J2474" s="518" t="s">
        <v>5432</v>
      </c>
      <c r="K2474" s="519" t="s">
        <v>14884</v>
      </c>
      <c r="L2474" s="518" t="s">
        <v>5433</v>
      </c>
    </row>
    <row r="2475" spans="1:12" ht="15.75">
      <c r="A2475" s="518" t="s">
        <v>7317</v>
      </c>
      <c r="B2475" s="518" t="s">
        <v>7318</v>
      </c>
      <c r="C2475" s="518" t="s">
        <v>7626</v>
      </c>
      <c r="D2475" s="518" t="s">
        <v>23728</v>
      </c>
      <c r="E2475" s="519" t="s">
        <v>144</v>
      </c>
      <c r="F2475" s="518" t="s">
        <v>144</v>
      </c>
      <c r="G2475" s="518" t="s">
        <v>23867</v>
      </c>
      <c r="H2475" s="518" t="s">
        <v>23868</v>
      </c>
      <c r="I2475" s="518" t="s">
        <v>6713</v>
      </c>
      <c r="J2475" s="518" t="s">
        <v>5432</v>
      </c>
      <c r="K2475" s="519" t="s">
        <v>19312</v>
      </c>
      <c r="L2475" s="518" t="s">
        <v>5433</v>
      </c>
    </row>
    <row r="2476" spans="1:12" ht="15.75">
      <c r="A2476" s="518" t="s">
        <v>7317</v>
      </c>
      <c r="B2476" s="518" t="s">
        <v>7318</v>
      </c>
      <c r="C2476" s="518" t="s">
        <v>7626</v>
      </c>
      <c r="D2476" s="518" t="s">
        <v>23728</v>
      </c>
      <c r="E2476" s="519" t="s">
        <v>144</v>
      </c>
      <c r="F2476" s="518" t="s">
        <v>144</v>
      </c>
      <c r="G2476" s="518" t="s">
        <v>23869</v>
      </c>
      <c r="H2476" s="518" t="s">
        <v>23870</v>
      </c>
      <c r="I2476" s="518" t="s">
        <v>6713</v>
      </c>
      <c r="J2476" s="518" t="s">
        <v>5432</v>
      </c>
      <c r="K2476" s="519" t="s">
        <v>33276</v>
      </c>
      <c r="L2476" s="518" t="s">
        <v>5433</v>
      </c>
    </row>
    <row r="2477" spans="1:12" ht="15.75">
      <c r="A2477" s="518" t="s">
        <v>7317</v>
      </c>
      <c r="B2477" s="518" t="s">
        <v>7318</v>
      </c>
      <c r="C2477" s="518" t="s">
        <v>7626</v>
      </c>
      <c r="D2477" s="518" t="s">
        <v>23728</v>
      </c>
      <c r="E2477" s="519" t="s">
        <v>144</v>
      </c>
      <c r="F2477" s="518" t="s">
        <v>144</v>
      </c>
      <c r="G2477" s="518" t="s">
        <v>23871</v>
      </c>
      <c r="H2477" s="518" t="s">
        <v>23872</v>
      </c>
      <c r="I2477" s="518" t="s">
        <v>6713</v>
      </c>
      <c r="J2477" s="518" t="s">
        <v>5432</v>
      </c>
      <c r="K2477" s="519" t="s">
        <v>15911</v>
      </c>
      <c r="L2477" s="518" t="s">
        <v>5433</v>
      </c>
    </row>
    <row r="2478" spans="1:12" ht="15.75">
      <c r="A2478" s="518" t="s">
        <v>7317</v>
      </c>
      <c r="B2478" s="518" t="s">
        <v>7318</v>
      </c>
      <c r="C2478" s="518" t="s">
        <v>7626</v>
      </c>
      <c r="D2478" s="518" t="s">
        <v>23728</v>
      </c>
      <c r="E2478" s="519" t="s">
        <v>144</v>
      </c>
      <c r="F2478" s="518" t="s">
        <v>144</v>
      </c>
      <c r="G2478" s="518" t="s">
        <v>23873</v>
      </c>
      <c r="H2478" s="518" t="s">
        <v>33277</v>
      </c>
      <c r="I2478" s="518" t="s">
        <v>6713</v>
      </c>
      <c r="J2478" s="518" t="s">
        <v>5503</v>
      </c>
      <c r="K2478" s="519" t="s">
        <v>18908</v>
      </c>
      <c r="L2478" s="518" t="s">
        <v>5433</v>
      </c>
    </row>
    <row r="2479" spans="1:12" ht="15.75">
      <c r="A2479" s="518" t="s">
        <v>7317</v>
      </c>
      <c r="B2479" s="518" t="s">
        <v>7318</v>
      </c>
      <c r="C2479" s="518" t="s">
        <v>7626</v>
      </c>
      <c r="D2479" s="518" t="s">
        <v>23728</v>
      </c>
      <c r="E2479" s="519" t="s">
        <v>144</v>
      </c>
      <c r="F2479" s="518" t="s">
        <v>144</v>
      </c>
      <c r="G2479" s="518" t="s">
        <v>23874</v>
      </c>
      <c r="H2479" s="518" t="s">
        <v>23875</v>
      </c>
      <c r="I2479" s="518" t="s">
        <v>6713</v>
      </c>
      <c r="J2479" s="518" t="s">
        <v>5432</v>
      </c>
      <c r="K2479" s="519" t="s">
        <v>19404</v>
      </c>
      <c r="L2479" s="518" t="s">
        <v>5433</v>
      </c>
    </row>
    <row r="2480" spans="1:12" ht="15.75">
      <c r="A2480" s="518" t="s">
        <v>7317</v>
      </c>
      <c r="B2480" s="518" t="s">
        <v>7318</v>
      </c>
      <c r="C2480" s="518" t="s">
        <v>7626</v>
      </c>
      <c r="D2480" s="518" t="s">
        <v>23728</v>
      </c>
      <c r="E2480" s="519" t="s">
        <v>144</v>
      </c>
      <c r="F2480" s="518" t="s">
        <v>144</v>
      </c>
      <c r="G2480" s="518" t="s">
        <v>23876</v>
      </c>
      <c r="H2480" s="518" t="s">
        <v>23877</v>
      </c>
      <c r="I2480" s="518" t="s">
        <v>6713</v>
      </c>
      <c r="J2480" s="518" t="s">
        <v>5432</v>
      </c>
      <c r="K2480" s="519" t="s">
        <v>25748</v>
      </c>
      <c r="L2480" s="518" t="s">
        <v>5433</v>
      </c>
    </row>
    <row r="2481" spans="1:12" ht="15.75">
      <c r="A2481" s="518" t="s">
        <v>7317</v>
      </c>
      <c r="B2481" s="518" t="s">
        <v>7318</v>
      </c>
      <c r="C2481" s="518" t="s">
        <v>7626</v>
      </c>
      <c r="D2481" s="518" t="s">
        <v>23728</v>
      </c>
      <c r="E2481" s="519" t="s">
        <v>144</v>
      </c>
      <c r="F2481" s="518" t="s">
        <v>144</v>
      </c>
      <c r="G2481" s="518" t="s">
        <v>23879</v>
      </c>
      <c r="H2481" s="518" t="s">
        <v>23880</v>
      </c>
      <c r="I2481" s="518" t="s">
        <v>6713</v>
      </c>
      <c r="J2481" s="518" t="s">
        <v>5432</v>
      </c>
      <c r="K2481" s="519" t="s">
        <v>19404</v>
      </c>
      <c r="L2481" s="518" t="s">
        <v>5433</v>
      </c>
    </row>
    <row r="2482" spans="1:12" ht="15.75">
      <c r="A2482" s="518" t="s">
        <v>7317</v>
      </c>
      <c r="B2482" s="518" t="s">
        <v>7318</v>
      </c>
      <c r="C2482" s="518" t="s">
        <v>7626</v>
      </c>
      <c r="D2482" s="518" t="s">
        <v>23728</v>
      </c>
      <c r="E2482" s="519" t="s">
        <v>144</v>
      </c>
      <c r="F2482" s="518" t="s">
        <v>144</v>
      </c>
      <c r="G2482" s="518" t="s">
        <v>23881</v>
      </c>
      <c r="H2482" s="518" t="s">
        <v>23882</v>
      </c>
      <c r="I2482" s="518" t="s">
        <v>6713</v>
      </c>
      <c r="J2482" s="518" t="s">
        <v>5432</v>
      </c>
      <c r="K2482" s="519" t="s">
        <v>25748</v>
      </c>
      <c r="L2482" s="518" t="s">
        <v>5433</v>
      </c>
    </row>
    <row r="2483" spans="1:12" ht="15.75">
      <c r="A2483" s="518" t="s">
        <v>7317</v>
      </c>
      <c r="B2483" s="518" t="s">
        <v>7318</v>
      </c>
      <c r="C2483" s="518" t="s">
        <v>7626</v>
      </c>
      <c r="D2483" s="518" t="s">
        <v>23728</v>
      </c>
      <c r="E2483" s="519" t="s">
        <v>144</v>
      </c>
      <c r="F2483" s="518" t="s">
        <v>144</v>
      </c>
      <c r="G2483" s="518" t="s">
        <v>23883</v>
      </c>
      <c r="H2483" s="518" t="s">
        <v>7734</v>
      </c>
      <c r="I2483" s="518" t="s">
        <v>6713</v>
      </c>
      <c r="J2483" s="518" t="s">
        <v>5432</v>
      </c>
      <c r="K2483" s="519" t="s">
        <v>31661</v>
      </c>
      <c r="L2483" s="518" t="s">
        <v>5433</v>
      </c>
    </row>
    <row r="2484" spans="1:12" ht="15.75">
      <c r="A2484" s="518" t="s">
        <v>7317</v>
      </c>
      <c r="B2484" s="518" t="s">
        <v>7318</v>
      </c>
      <c r="C2484" s="518" t="s">
        <v>7626</v>
      </c>
      <c r="D2484" s="518" t="s">
        <v>23728</v>
      </c>
      <c r="E2484" s="519" t="s">
        <v>144</v>
      </c>
      <c r="F2484" s="518" t="s">
        <v>144</v>
      </c>
      <c r="G2484" s="518" t="s">
        <v>23885</v>
      </c>
      <c r="H2484" s="518" t="s">
        <v>7735</v>
      </c>
      <c r="I2484" s="518" t="s">
        <v>6713</v>
      </c>
      <c r="J2484" s="518" t="s">
        <v>5432</v>
      </c>
      <c r="K2484" s="519" t="s">
        <v>16123</v>
      </c>
      <c r="L2484" s="518" t="s">
        <v>5433</v>
      </c>
    </row>
    <row r="2485" spans="1:12" ht="15.75">
      <c r="A2485" s="518" t="s">
        <v>7317</v>
      </c>
      <c r="B2485" s="518" t="s">
        <v>7318</v>
      </c>
      <c r="C2485" s="518" t="s">
        <v>7626</v>
      </c>
      <c r="D2485" s="518" t="s">
        <v>23728</v>
      </c>
      <c r="E2485" s="519" t="s">
        <v>144</v>
      </c>
      <c r="F2485" s="518" t="s">
        <v>144</v>
      </c>
      <c r="G2485" s="518" t="s">
        <v>23887</v>
      </c>
      <c r="H2485" s="518" t="s">
        <v>7736</v>
      </c>
      <c r="I2485" s="518" t="s">
        <v>6713</v>
      </c>
      <c r="J2485" s="518" t="s">
        <v>5432</v>
      </c>
      <c r="K2485" s="519" t="s">
        <v>25865</v>
      </c>
      <c r="L2485" s="518" t="s">
        <v>5433</v>
      </c>
    </row>
    <row r="2486" spans="1:12" ht="15.75">
      <c r="A2486" s="518" t="s">
        <v>7317</v>
      </c>
      <c r="B2486" s="518" t="s">
        <v>7318</v>
      </c>
      <c r="C2486" s="518" t="s">
        <v>7626</v>
      </c>
      <c r="D2486" s="518" t="s">
        <v>23728</v>
      </c>
      <c r="E2486" s="519" t="s">
        <v>144</v>
      </c>
      <c r="F2486" s="518" t="s">
        <v>144</v>
      </c>
      <c r="G2486" s="518" t="s">
        <v>23889</v>
      </c>
      <c r="H2486" s="518" t="s">
        <v>7737</v>
      </c>
      <c r="I2486" s="518" t="s">
        <v>6713</v>
      </c>
      <c r="J2486" s="518" t="s">
        <v>5432</v>
      </c>
      <c r="K2486" s="519" t="s">
        <v>29013</v>
      </c>
      <c r="L2486" s="518" t="s">
        <v>5433</v>
      </c>
    </row>
    <row r="2487" spans="1:12" ht="15.75">
      <c r="A2487" s="518" t="s">
        <v>7317</v>
      </c>
      <c r="B2487" s="518" t="s">
        <v>7318</v>
      </c>
      <c r="C2487" s="518" t="s">
        <v>7626</v>
      </c>
      <c r="D2487" s="518" t="s">
        <v>23728</v>
      </c>
      <c r="E2487" s="519" t="s">
        <v>144</v>
      </c>
      <c r="F2487" s="518" t="s">
        <v>144</v>
      </c>
      <c r="G2487" s="518" t="s">
        <v>23890</v>
      </c>
      <c r="H2487" s="518" t="s">
        <v>7738</v>
      </c>
      <c r="I2487" s="518" t="s">
        <v>6713</v>
      </c>
      <c r="J2487" s="518" t="s">
        <v>5432</v>
      </c>
      <c r="K2487" s="519" t="s">
        <v>14491</v>
      </c>
      <c r="L2487" s="518" t="s">
        <v>5433</v>
      </c>
    </row>
    <row r="2488" spans="1:12" ht="15.75">
      <c r="A2488" s="518" t="s">
        <v>7317</v>
      </c>
      <c r="B2488" s="518" t="s">
        <v>7318</v>
      </c>
      <c r="C2488" s="518" t="s">
        <v>7626</v>
      </c>
      <c r="D2488" s="518" t="s">
        <v>23728</v>
      </c>
      <c r="E2488" s="519" t="s">
        <v>144</v>
      </c>
      <c r="F2488" s="518" t="s">
        <v>144</v>
      </c>
      <c r="G2488" s="518" t="s">
        <v>23891</v>
      </c>
      <c r="H2488" s="518" t="s">
        <v>7739</v>
      </c>
      <c r="I2488" s="518" t="s">
        <v>6713</v>
      </c>
      <c r="J2488" s="518" t="s">
        <v>5432</v>
      </c>
      <c r="K2488" s="519" t="s">
        <v>29059</v>
      </c>
      <c r="L2488" s="518" t="s">
        <v>5433</v>
      </c>
    </row>
    <row r="2489" spans="1:12" ht="15.75">
      <c r="A2489" s="518" t="s">
        <v>7317</v>
      </c>
      <c r="B2489" s="518" t="s">
        <v>7318</v>
      </c>
      <c r="C2489" s="518" t="s">
        <v>7626</v>
      </c>
      <c r="D2489" s="518" t="s">
        <v>23728</v>
      </c>
      <c r="E2489" s="519" t="s">
        <v>144</v>
      </c>
      <c r="F2489" s="518" t="s">
        <v>144</v>
      </c>
      <c r="G2489" s="518" t="s">
        <v>23892</v>
      </c>
      <c r="H2489" s="518" t="s">
        <v>7740</v>
      </c>
      <c r="I2489" s="518" t="s">
        <v>6713</v>
      </c>
      <c r="J2489" s="518" t="s">
        <v>5432</v>
      </c>
      <c r="K2489" s="519" t="s">
        <v>29022</v>
      </c>
      <c r="L2489" s="518" t="s">
        <v>5433</v>
      </c>
    </row>
    <row r="2490" spans="1:12" ht="15.75">
      <c r="A2490" s="518" t="s">
        <v>7317</v>
      </c>
      <c r="B2490" s="518" t="s">
        <v>7318</v>
      </c>
      <c r="C2490" s="518" t="s">
        <v>7626</v>
      </c>
      <c r="D2490" s="518" t="s">
        <v>23728</v>
      </c>
      <c r="E2490" s="519" t="s">
        <v>144</v>
      </c>
      <c r="F2490" s="518" t="s">
        <v>144</v>
      </c>
      <c r="G2490" s="518" t="s">
        <v>23894</v>
      </c>
      <c r="H2490" s="518" t="s">
        <v>7741</v>
      </c>
      <c r="I2490" s="518" t="s">
        <v>6713</v>
      </c>
      <c r="J2490" s="518" t="s">
        <v>5432</v>
      </c>
      <c r="K2490" s="519" t="s">
        <v>17763</v>
      </c>
      <c r="L2490" s="518" t="s">
        <v>5433</v>
      </c>
    </row>
    <row r="2491" spans="1:12" ht="15.75">
      <c r="A2491" s="518" t="s">
        <v>7317</v>
      </c>
      <c r="B2491" s="518" t="s">
        <v>7318</v>
      </c>
      <c r="C2491" s="518" t="s">
        <v>7626</v>
      </c>
      <c r="D2491" s="518" t="s">
        <v>23728</v>
      </c>
      <c r="E2491" s="519" t="s">
        <v>144</v>
      </c>
      <c r="F2491" s="518" t="s">
        <v>144</v>
      </c>
      <c r="G2491" s="518" t="s">
        <v>23895</v>
      </c>
      <c r="H2491" s="518" t="s">
        <v>7742</v>
      </c>
      <c r="I2491" s="518" t="s">
        <v>6713</v>
      </c>
      <c r="J2491" s="518" t="s">
        <v>5432</v>
      </c>
      <c r="K2491" s="519" t="s">
        <v>26427</v>
      </c>
      <c r="L2491" s="518" t="s">
        <v>5433</v>
      </c>
    </row>
    <row r="2492" spans="1:12" ht="15.75">
      <c r="A2492" s="518" t="s">
        <v>7317</v>
      </c>
      <c r="B2492" s="518" t="s">
        <v>7318</v>
      </c>
      <c r="C2492" s="518" t="s">
        <v>7626</v>
      </c>
      <c r="D2492" s="518" t="s">
        <v>23728</v>
      </c>
      <c r="E2492" s="519" t="s">
        <v>144</v>
      </c>
      <c r="F2492" s="518" t="s">
        <v>144</v>
      </c>
      <c r="G2492" s="518" t="s">
        <v>23896</v>
      </c>
      <c r="H2492" s="518" t="s">
        <v>7743</v>
      </c>
      <c r="I2492" s="518" t="s">
        <v>6713</v>
      </c>
      <c r="J2492" s="518" t="s">
        <v>5432</v>
      </c>
      <c r="K2492" s="519" t="s">
        <v>23794</v>
      </c>
      <c r="L2492" s="518" t="s">
        <v>5433</v>
      </c>
    </row>
    <row r="2493" spans="1:12" ht="15.75">
      <c r="A2493" s="518" t="s">
        <v>7317</v>
      </c>
      <c r="B2493" s="518" t="s">
        <v>7318</v>
      </c>
      <c r="C2493" s="518" t="s">
        <v>7626</v>
      </c>
      <c r="D2493" s="518" t="s">
        <v>23728</v>
      </c>
      <c r="E2493" s="519" t="s">
        <v>144</v>
      </c>
      <c r="F2493" s="518" t="s">
        <v>144</v>
      </c>
      <c r="G2493" s="518" t="s">
        <v>23897</v>
      </c>
      <c r="H2493" s="518" t="s">
        <v>7744</v>
      </c>
      <c r="I2493" s="518" t="s">
        <v>6713</v>
      </c>
      <c r="J2493" s="518" t="s">
        <v>5432</v>
      </c>
      <c r="K2493" s="519" t="s">
        <v>26884</v>
      </c>
      <c r="L2493" s="518" t="s">
        <v>5433</v>
      </c>
    </row>
    <row r="2494" spans="1:12" ht="15.75">
      <c r="A2494" s="518" t="s">
        <v>7317</v>
      </c>
      <c r="B2494" s="518" t="s">
        <v>7318</v>
      </c>
      <c r="C2494" s="518" t="s">
        <v>7626</v>
      </c>
      <c r="D2494" s="518" t="s">
        <v>23728</v>
      </c>
      <c r="E2494" s="519" t="s">
        <v>144</v>
      </c>
      <c r="F2494" s="518" t="s">
        <v>144</v>
      </c>
      <c r="G2494" s="518" t="s">
        <v>23898</v>
      </c>
      <c r="H2494" s="518" t="s">
        <v>7745</v>
      </c>
      <c r="I2494" s="518" t="s">
        <v>6713</v>
      </c>
      <c r="J2494" s="518" t="s">
        <v>5432</v>
      </c>
      <c r="K2494" s="519" t="s">
        <v>23750</v>
      </c>
      <c r="L2494" s="518" t="s">
        <v>5433</v>
      </c>
    </row>
    <row r="2495" spans="1:12" ht="15.75">
      <c r="A2495" s="518" t="s">
        <v>7317</v>
      </c>
      <c r="B2495" s="518" t="s">
        <v>7318</v>
      </c>
      <c r="C2495" s="518" t="s">
        <v>7626</v>
      </c>
      <c r="D2495" s="518" t="s">
        <v>23728</v>
      </c>
      <c r="E2495" s="519" t="s">
        <v>144</v>
      </c>
      <c r="F2495" s="518" t="s">
        <v>144</v>
      </c>
      <c r="G2495" s="518" t="s">
        <v>23899</v>
      </c>
      <c r="H2495" s="518" t="s">
        <v>7746</v>
      </c>
      <c r="I2495" s="518" t="s">
        <v>6713</v>
      </c>
      <c r="J2495" s="518" t="s">
        <v>5432</v>
      </c>
      <c r="K2495" s="519" t="s">
        <v>17103</v>
      </c>
      <c r="L2495" s="518" t="s">
        <v>5433</v>
      </c>
    </row>
    <row r="2496" spans="1:12" ht="15.75">
      <c r="A2496" s="518" t="s">
        <v>7317</v>
      </c>
      <c r="B2496" s="518" t="s">
        <v>7318</v>
      </c>
      <c r="C2496" s="518" t="s">
        <v>7626</v>
      </c>
      <c r="D2496" s="518" t="s">
        <v>23728</v>
      </c>
      <c r="E2496" s="519" t="s">
        <v>144</v>
      </c>
      <c r="F2496" s="518" t="s">
        <v>144</v>
      </c>
      <c r="G2496" s="518" t="s">
        <v>23900</v>
      </c>
      <c r="H2496" s="518" t="s">
        <v>12531</v>
      </c>
      <c r="I2496" s="518" t="s">
        <v>6713</v>
      </c>
      <c r="J2496" s="518" t="s">
        <v>5432</v>
      </c>
      <c r="K2496" s="519" t="s">
        <v>18908</v>
      </c>
      <c r="L2496" s="518" t="s">
        <v>5433</v>
      </c>
    </row>
    <row r="2497" spans="1:12" ht="15.75">
      <c r="A2497" s="518" t="s">
        <v>7317</v>
      </c>
      <c r="B2497" s="518" t="s">
        <v>7318</v>
      </c>
      <c r="C2497" s="518" t="s">
        <v>7626</v>
      </c>
      <c r="D2497" s="518" t="s">
        <v>23728</v>
      </c>
      <c r="E2497" s="519" t="s">
        <v>144</v>
      </c>
      <c r="F2497" s="518" t="s">
        <v>144</v>
      </c>
      <c r="G2497" s="518" t="s">
        <v>23901</v>
      </c>
      <c r="H2497" s="518" t="s">
        <v>7747</v>
      </c>
      <c r="I2497" s="518" t="s">
        <v>6713</v>
      </c>
      <c r="J2497" s="518" t="s">
        <v>5432</v>
      </c>
      <c r="K2497" s="519" t="s">
        <v>25383</v>
      </c>
      <c r="L2497" s="518" t="s">
        <v>5433</v>
      </c>
    </row>
    <row r="2498" spans="1:12" ht="15.75">
      <c r="A2498" s="518" t="s">
        <v>7317</v>
      </c>
      <c r="B2498" s="518" t="s">
        <v>7318</v>
      </c>
      <c r="C2498" s="518" t="s">
        <v>7626</v>
      </c>
      <c r="D2498" s="518" t="s">
        <v>23728</v>
      </c>
      <c r="E2498" s="519" t="s">
        <v>144</v>
      </c>
      <c r="F2498" s="518" t="s">
        <v>144</v>
      </c>
      <c r="G2498" s="518" t="s">
        <v>23903</v>
      </c>
      <c r="H2498" s="518" t="s">
        <v>7748</v>
      </c>
      <c r="I2498" s="518" t="s">
        <v>6713</v>
      </c>
      <c r="J2498" s="518" t="s">
        <v>5503</v>
      </c>
      <c r="K2498" s="519" t="s">
        <v>17183</v>
      </c>
      <c r="L2498" s="518" t="s">
        <v>5433</v>
      </c>
    </row>
    <row r="2499" spans="1:12" ht="15.75">
      <c r="A2499" s="518" t="s">
        <v>7317</v>
      </c>
      <c r="B2499" s="518" t="s">
        <v>7318</v>
      </c>
      <c r="C2499" s="518" t="s">
        <v>7626</v>
      </c>
      <c r="D2499" s="518" t="s">
        <v>23728</v>
      </c>
      <c r="E2499" s="519" t="s">
        <v>144</v>
      </c>
      <c r="F2499" s="518" t="s">
        <v>144</v>
      </c>
      <c r="G2499" s="518" t="s">
        <v>23905</v>
      </c>
      <c r="H2499" s="518" t="s">
        <v>7749</v>
      </c>
      <c r="I2499" s="518" t="s">
        <v>6713</v>
      </c>
      <c r="J2499" s="518" t="s">
        <v>5503</v>
      </c>
      <c r="K2499" s="519" t="s">
        <v>17202</v>
      </c>
      <c r="L2499" s="518" t="s">
        <v>5433</v>
      </c>
    </row>
    <row r="2500" spans="1:12" ht="15.75">
      <c r="A2500" s="518" t="s">
        <v>7317</v>
      </c>
      <c r="B2500" s="518" t="s">
        <v>7318</v>
      </c>
      <c r="C2500" s="518" t="s">
        <v>7626</v>
      </c>
      <c r="D2500" s="518" t="s">
        <v>23728</v>
      </c>
      <c r="E2500" s="519" t="s">
        <v>144</v>
      </c>
      <c r="F2500" s="518" t="s">
        <v>144</v>
      </c>
      <c r="G2500" s="518" t="s">
        <v>23906</v>
      </c>
      <c r="H2500" s="518" t="s">
        <v>23907</v>
      </c>
      <c r="I2500" s="518" t="s">
        <v>6713</v>
      </c>
      <c r="J2500" s="518" t="s">
        <v>5503</v>
      </c>
      <c r="K2500" s="519" t="s">
        <v>32329</v>
      </c>
      <c r="L2500" s="518" t="s">
        <v>5433</v>
      </c>
    </row>
    <row r="2501" spans="1:12" ht="15.75">
      <c r="A2501" s="518" t="s">
        <v>7317</v>
      </c>
      <c r="B2501" s="518" t="s">
        <v>7318</v>
      </c>
      <c r="C2501" s="518" t="s">
        <v>7626</v>
      </c>
      <c r="D2501" s="518" t="s">
        <v>23728</v>
      </c>
      <c r="E2501" s="519" t="s">
        <v>144</v>
      </c>
      <c r="F2501" s="518" t="s">
        <v>144</v>
      </c>
      <c r="G2501" s="518" t="s">
        <v>23908</v>
      </c>
      <c r="H2501" s="518" t="s">
        <v>23909</v>
      </c>
      <c r="I2501" s="518" t="s">
        <v>6713</v>
      </c>
      <c r="J2501" s="518" t="s">
        <v>5503</v>
      </c>
      <c r="K2501" s="519" t="s">
        <v>12742</v>
      </c>
      <c r="L2501" s="518" t="s">
        <v>5433</v>
      </c>
    </row>
    <row r="2502" spans="1:12" ht="15.75">
      <c r="A2502" s="518" t="s">
        <v>7317</v>
      </c>
      <c r="B2502" s="518" t="s">
        <v>7318</v>
      </c>
      <c r="C2502" s="518" t="s">
        <v>7626</v>
      </c>
      <c r="D2502" s="518" t="s">
        <v>23728</v>
      </c>
      <c r="E2502" s="519" t="s">
        <v>144</v>
      </c>
      <c r="F2502" s="518" t="s">
        <v>144</v>
      </c>
      <c r="G2502" s="518" t="s">
        <v>23911</v>
      </c>
      <c r="H2502" s="518" t="s">
        <v>23912</v>
      </c>
      <c r="I2502" s="518" t="s">
        <v>6713</v>
      </c>
      <c r="J2502" s="518" t="s">
        <v>5503</v>
      </c>
      <c r="K2502" s="519" t="s">
        <v>14814</v>
      </c>
      <c r="L2502" s="518" t="s">
        <v>5433</v>
      </c>
    </row>
    <row r="2503" spans="1:12" ht="15.75">
      <c r="A2503" s="518" t="s">
        <v>7317</v>
      </c>
      <c r="B2503" s="518" t="s">
        <v>7318</v>
      </c>
      <c r="C2503" s="518" t="s">
        <v>7626</v>
      </c>
      <c r="D2503" s="518" t="s">
        <v>23728</v>
      </c>
      <c r="E2503" s="519" t="s">
        <v>144</v>
      </c>
      <c r="F2503" s="518" t="s">
        <v>144</v>
      </c>
      <c r="G2503" s="518" t="s">
        <v>23913</v>
      </c>
      <c r="H2503" s="518" t="s">
        <v>23914</v>
      </c>
      <c r="I2503" s="518" t="s">
        <v>6713</v>
      </c>
      <c r="J2503" s="518" t="s">
        <v>5503</v>
      </c>
      <c r="K2503" s="519" t="s">
        <v>14271</v>
      </c>
      <c r="L2503" s="518" t="s">
        <v>5433</v>
      </c>
    </row>
    <row r="2504" spans="1:12" ht="15.75">
      <c r="A2504" s="518" t="s">
        <v>7317</v>
      </c>
      <c r="B2504" s="518" t="s">
        <v>7318</v>
      </c>
      <c r="C2504" s="518" t="s">
        <v>7626</v>
      </c>
      <c r="D2504" s="518" t="s">
        <v>23728</v>
      </c>
      <c r="E2504" s="519" t="s">
        <v>144</v>
      </c>
      <c r="F2504" s="518" t="s">
        <v>144</v>
      </c>
      <c r="G2504" s="518" t="s">
        <v>23915</v>
      </c>
      <c r="H2504" s="518" t="s">
        <v>23916</v>
      </c>
      <c r="I2504" s="518" t="s">
        <v>6713</v>
      </c>
      <c r="J2504" s="518" t="s">
        <v>5503</v>
      </c>
      <c r="K2504" s="519" t="s">
        <v>21340</v>
      </c>
      <c r="L2504" s="518" t="s">
        <v>5433</v>
      </c>
    </row>
    <row r="2505" spans="1:12" ht="15.75">
      <c r="A2505" s="518" t="s">
        <v>7317</v>
      </c>
      <c r="B2505" s="518" t="s">
        <v>7318</v>
      </c>
      <c r="C2505" s="518" t="s">
        <v>7626</v>
      </c>
      <c r="D2505" s="518" t="s">
        <v>23728</v>
      </c>
      <c r="E2505" s="519" t="s">
        <v>144</v>
      </c>
      <c r="F2505" s="518" t="s">
        <v>144</v>
      </c>
      <c r="G2505" s="518" t="s">
        <v>23917</v>
      </c>
      <c r="H2505" s="518" t="s">
        <v>23918</v>
      </c>
      <c r="I2505" s="518" t="s">
        <v>6713</v>
      </c>
      <c r="J2505" s="518" t="s">
        <v>5503</v>
      </c>
      <c r="K2505" s="519" t="s">
        <v>14711</v>
      </c>
      <c r="L2505" s="518" t="s">
        <v>5433</v>
      </c>
    </row>
    <row r="2506" spans="1:12" ht="15.75">
      <c r="A2506" s="518" t="s">
        <v>7317</v>
      </c>
      <c r="B2506" s="518" t="s">
        <v>7318</v>
      </c>
      <c r="C2506" s="518" t="s">
        <v>7626</v>
      </c>
      <c r="D2506" s="518" t="s">
        <v>23728</v>
      </c>
      <c r="E2506" s="519" t="s">
        <v>144</v>
      </c>
      <c r="F2506" s="518" t="s">
        <v>144</v>
      </c>
      <c r="G2506" s="518" t="s">
        <v>23919</v>
      </c>
      <c r="H2506" s="518" t="s">
        <v>23920</v>
      </c>
      <c r="I2506" s="518" t="s">
        <v>6713</v>
      </c>
      <c r="J2506" s="518" t="s">
        <v>5503</v>
      </c>
      <c r="K2506" s="519" t="s">
        <v>33264</v>
      </c>
      <c r="L2506" s="518" t="s">
        <v>5433</v>
      </c>
    </row>
    <row r="2507" spans="1:12" ht="15.75">
      <c r="A2507" s="518" t="s">
        <v>7317</v>
      </c>
      <c r="B2507" s="518" t="s">
        <v>7318</v>
      </c>
      <c r="C2507" s="518" t="s">
        <v>7626</v>
      </c>
      <c r="D2507" s="518" t="s">
        <v>23728</v>
      </c>
      <c r="E2507" s="519" t="s">
        <v>144</v>
      </c>
      <c r="F2507" s="518" t="s">
        <v>144</v>
      </c>
      <c r="G2507" s="518" t="s">
        <v>23921</v>
      </c>
      <c r="H2507" s="518" t="s">
        <v>23922</v>
      </c>
      <c r="I2507" s="518" t="s">
        <v>6713</v>
      </c>
      <c r="J2507" s="518" t="s">
        <v>5432</v>
      </c>
      <c r="K2507" s="519" t="s">
        <v>12833</v>
      </c>
      <c r="L2507" s="518" t="s">
        <v>5433</v>
      </c>
    </row>
    <row r="2508" spans="1:12" ht="15.75">
      <c r="A2508" s="518" t="s">
        <v>7317</v>
      </c>
      <c r="B2508" s="518" t="s">
        <v>7318</v>
      </c>
      <c r="C2508" s="518" t="s">
        <v>7626</v>
      </c>
      <c r="D2508" s="518" t="s">
        <v>23728</v>
      </c>
      <c r="E2508" s="519" t="s">
        <v>144</v>
      </c>
      <c r="F2508" s="518" t="s">
        <v>144</v>
      </c>
      <c r="G2508" s="518" t="s">
        <v>23923</v>
      </c>
      <c r="H2508" s="518" t="s">
        <v>23924</v>
      </c>
      <c r="I2508" s="518" t="s">
        <v>6713</v>
      </c>
      <c r="J2508" s="518" t="s">
        <v>5432</v>
      </c>
      <c r="K2508" s="519" t="s">
        <v>33278</v>
      </c>
      <c r="L2508" s="518" t="s">
        <v>5433</v>
      </c>
    </row>
    <row r="2509" spans="1:12" ht="15.75">
      <c r="A2509" s="518" t="s">
        <v>7317</v>
      </c>
      <c r="B2509" s="518" t="s">
        <v>7318</v>
      </c>
      <c r="C2509" s="518" t="s">
        <v>7626</v>
      </c>
      <c r="D2509" s="518" t="s">
        <v>23728</v>
      </c>
      <c r="E2509" s="519" t="s">
        <v>144</v>
      </c>
      <c r="F2509" s="518" t="s">
        <v>144</v>
      </c>
      <c r="G2509" s="518" t="s">
        <v>23925</v>
      </c>
      <c r="H2509" s="518" t="s">
        <v>23926</v>
      </c>
      <c r="I2509" s="518" t="s">
        <v>6713</v>
      </c>
      <c r="J2509" s="518" t="s">
        <v>5432</v>
      </c>
      <c r="K2509" s="519" t="s">
        <v>17754</v>
      </c>
      <c r="L2509" s="518" t="s">
        <v>5433</v>
      </c>
    </row>
    <row r="2510" spans="1:12" ht="15.75">
      <c r="A2510" s="518" t="s">
        <v>7317</v>
      </c>
      <c r="B2510" s="518" t="s">
        <v>7318</v>
      </c>
      <c r="C2510" s="518" t="s">
        <v>7626</v>
      </c>
      <c r="D2510" s="518" t="s">
        <v>23728</v>
      </c>
      <c r="E2510" s="519" t="s">
        <v>144</v>
      </c>
      <c r="F2510" s="518" t="s">
        <v>144</v>
      </c>
      <c r="G2510" s="518" t="s">
        <v>23927</v>
      </c>
      <c r="H2510" s="518" t="s">
        <v>23928</v>
      </c>
      <c r="I2510" s="518" t="s">
        <v>6713</v>
      </c>
      <c r="J2510" s="518" t="s">
        <v>5432</v>
      </c>
      <c r="K2510" s="519" t="s">
        <v>31646</v>
      </c>
      <c r="L2510" s="518" t="s">
        <v>5433</v>
      </c>
    </row>
    <row r="2511" spans="1:12" ht="15.75">
      <c r="A2511" s="518" t="s">
        <v>7317</v>
      </c>
      <c r="B2511" s="518" t="s">
        <v>7318</v>
      </c>
      <c r="C2511" s="518" t="s">
        <v>7626</v>
      </c>
      <c r="D2511" s="518" t="s">
        <v>23728</v>
      </c>
      <c r="E2511" s="519" t="s">
        <v>144</v>
      </c>
      <c r="F2511" s="518" t="s">
        <v>144</v>
      </c>
      <c r="G2511" s="518" t="s">
        <v>23929</v>
      </c>
      <c r="H2511" s="518" t="s">
        <v>23930</v>
      </c>
      <c r="I2511" s="518" t="s">
        <v>6713</v>
      </c>
      <c r="J2511" s="518" t="s">
        <v>5432</v>
      </c>
      <c r="K2511" s="519" t="s">
        <v>16927</v>
      </c>
      <c r="L2511" s="518" t="s">
        <v>5433</v>
      </c>
    </row>
    <row r="2512" spans="1:12" ht="15.75">
      <c r="A2512" s="518" t="s">
        <v>7317</v>
      </c>
      <c r="B2512" s="518" t="s">
        <v>7318</v>
      </c>
      <c r="C2512" s="518" t="s">
        <v>7626</v>
      </c>
      <c r="D2512" s="518" t="s">
        <v>23728</v>
      </c>
      <c r="E2512" s="519" t="s">
        <v>144</v>
      </c>
      <c r="F2512" s="518" t="s">
        <v>144</v>
      </c>
      <c r="G2512" s="518" t="s">
        <v>23931</v>
      </c>
      <c r="H2512" s="518" t="s">
        <v>23932</v>
      </c>
      <c r="I2512" s="518" t="s">
        <v>6713</v>
      </c>
      <c r="J2512" s="518" t="s">
        <v>5432</v>
      </c>
      <c r="K2512" s="519" t="s">
        <v>33279</v>
      </c>
      <c r="L2512" s="518" t="s">
        <v>5433</v>
      </c>
    </row>
    <row r="2513" spans="1:12" ht="15.75">
      <c r="A2513" s="518" t="s">
        <v>7317</v>
      </c>
      <c r="B2513" s="518" t="s">
        <v>7318</v>
      </c>
      <c r="C2513" s="518" t="s">
        <v>7750</v>
      </c>
      <c r="D2513" s="518" t="s">
        <v>23934</v>
      </c>
      <c r="E2513" s="519" t="s">
        <v>144</v>
      </c>
      <c r="F2513" s="518" t="s">
        <v>144</v>
      </c>
      <c r="G2513" s="518" t="s">
        <v>23935</v>
      </c>
      <c r="H2513" s="518" t="s">
        <v>23936</v>
      </c>
      <c r="I2513" s="518" t="s">
        <v>6762</v>
      </c>
      <c r="J2513" s="518" t="s">
        <v>5503</v>
      </c>
      <c r="K2513" s="519" t="s">
        <v>33280</v>
      </c>
      <c r="L2513" s="518" t="s">
        <v>5433</v>
      </c>
    </row>
    <row r="2514" spans="1:12" ht="15.75">
      <c r="A2514" s="518" t="s">
        <v>7317</v>
      </c>
      <c r="B2514" s="518" t="s">
        <v>7318</v>
      </c>
      <c r="C2514" s="518" t="s">
        <v>7750</v>
      </c>
      <c r="D2514" s="518" t="s">
        <v>23934</v>
      </c>
      <c r="E2514" s="519" t="s">
        <v>144</v>
      </c>
      <c r="F2514" s="518" t="s">
        <v>144</v>
      </c>
      <c r="G2514" s="518" t="s">
        <v>23937</v>
      </c>
      <c r="H2514" s="518" t="s">
        <v>23938</v>
      </c>
      <c r="I2514" s="518" t="s">
        <v>6762</v>
      </c>
      <c r="J2514" s="518" t="s">
        <v>5503</v>
      </c>
      <c r="K2514" s="519" t="s">
        <v>20544</v>
      </c>
      <c r="L2514" s="518" t="s">
        <v>5433</v>
      </c>
    </row>
    <row r="2515" spans="1:12" ht="15.75">
      <c r="A2515" s="518" t="s">
        <v>7317</v>
      </c>
      <c r="B2515" s="518" t="s">
        <v>7318</v>
      </c>
      <c r="C2515" s="518" t="s">
        <v>7750</v>
      </c>
      <c r="D2515" s="518" t="s">
        <v>23934</v>
      </c>
      <c r="E2515" s="519" t="s">
        <v>144</v>
      </c>
      <c r="F2515" s="518" t="s">
        <v>144</v>
      </c>
      <c r="G2515" s="518" t="s">
        <v>23939</v>
      </c>
      <c r="H2515" s="518" t="s">
        <v>23940</v>
      </c>
      <c r="I2515" s="518" t="s">
        <v>6762</v>
      </c>
      <c r="J2515" s="518" t="s">
        <v>5503</v>
      </c>
      <c r="K2515" s="519" t="s">
        <v>33281</v>
      </c>
      <c r="L2515" s="518" t="s">
        <v>5433</v>
      </c>
    </row>
    <row r="2516" spans="1:12" ht="15.75">
      <c r="A2516" s="518" t="s">
        <v>7317</v>
      </c>
      <c r="B2516" s="518" t="s">
        <v>7318</v>
      </c>
      <c r="C2516" s="518" t="s">
        <v>7750</v>
      </c>
      <c r="D2516" s="518" t="s">
        <v>23934</v>
      </c>
      <c r="E2516" s="519" t="s">
        <v>144</v>
      </c>
      <c r="F2516" s="518" t="s">
        <v>144</v>
      </c>
      <c r="G2516" s="518" t="s">
        <v>23941</v>
      </c>
      <c r="H2516" s="518" t="s">
        <v>23942</v>
      </c>
      <c r="I2516" s="518" t="s">
        <v>6762</v>
      </c>
      <c r="J2516" s="518" t="s">
        <v>5503</v>
      </c>
      <c r="K2516" s="519" t="s">
        <v>33282</v>
      </c>
      <c r="L2516" s="518" t="s">
        <v>5433</v>
      </c>
    </row>
    <row r="2517" spans="1:12" ht="15.75">
      <c r="A2517" s="518" t="s">
        <v>7317</v>
      </c>
      <c r="B2517" s="518" t="s">
        <v>7318</v>
      </c>
      <c r="C2517" s="518" t="s">
        <v>7750</v>
      </c>
      <c r="D2517" s="518" t="s">
        <v>23934</v>
      </c>
      <c r="E2517" s="519" t="s">
        <v>144</v>
      </c>
      <c r="F2517" s="518" t="s">
        <v>144</v>
      </c>
      <c r="G2517" s="518" t="s">
        <v>23943</v>
      </c>
      <c r="H2517" s="518" t="s">
        <v>23944</v>
      </c>
      <c r="I2517" s="518" t="s">
        <v>6762</v>
      </c>
      <c r="J2517" s="518" t="s">
        <v>5503</v>
      </c>
      <c r="K2517" s="519" t="s">
        <v>33283</v>
      </c>
      <c r="L2517" s="518" t="s">
        <v>5433</v>
      </c>
    </row>
    <row r="2518" spans="1:12" ht="15.75">
      <c r="A2518" s="518" t="s">
        <v>7317</v>
      </c>
      <c r="B2518" s="518" t="s">
        <v>7318</v>
      </c>
      <c r="C2518" s="518" t="s">
        <v>7750</v>
      </c>
      <c r="D2518" s="518" t="s">
        <v>23934</v>
      </c>
      <c r="E2518" s="519" t="s">
        <v>144</v>
      </c>
      <c r="F2518" s="518" t="s">
        <v>144</v>
      </c>
      <c r="G2518" s="518" t="s">
        <v>23945</v>
      </c>
      <c r="H2518" s="518" t="s">
        <v>23946</v>
      </c>
      <c r="I2518" s="518" t="s">
        <v>6762</v>
      </c>
      <c r="J2518" s="518" t="s">
        <v>5503</v>
      </c>
      <c r="K2518" s="519" t="s">
        <v>33284</v>
      </c>
      <c r="L2518" s="518" t="s">
        <v>5433</v>
      </c>
    </row>
    <row r="2519" spans="1:12" ht="15.75">
      <c r="A2519" s="518" t="s">
        <v>7317</v>
      </c>
      <c r="B2519" s="518" t="s">
        <v>7318</v>
      </c>
      <c r="C2519" s="518" t="s">
        <v>7750</v>
      </c>
      <c r="D2519" s="518" t="s">
        <v>23934</v>
      </c>
      <c r="E2519" s="519" t="s">
        <v>144</v>
      </c>
      <c r="F2519" s="518" t="s">
        <v>144</v>
      </c>
      <c r="G2519" s="518" t="s">
        <v>23947</v>
      </c>
      <c r="H2519" s="518" t="s">
        <v>23948</v>
      </c>
      <c r="I2519" s="518" t="s">
        <v>6762</v>
      </c>
      <c r="J2519" s="518" t="s">
        <v>5503</v>
      </c>
      <c r="K2519" s="519" t="s">
        <v>33285</v>
      </c>
      <c r="L2519" s="518" t="s">
        <v>5433</v>
      </c>
    </row>
    <row r="2520" spans="1:12" ht="15.75">
      <c r="A2520" s="518" t="s">
        <v>7317</v>
      </c>
      <c r="B2520" s="518" t="s">
        <v>7318</v>
      </c>
      <c r="C2520" s="518" t="s">
        <v>7750</v>
      </c>
      <c r="D2520" s="518" t="s">
        <v>23934</v>
      </c>
      <c r="E2520" s="519" t="s">
        <v>144</v>
      </c>
      <c r="F2520" s="518" t="s">
        <v>144</v>
      </c>
      <c r="G2520" s="518" t="s">
        <v>23949</v>
      </c>
      <c r="H2520" s="518" t="s">
        <v>23950</v>
      </c>
      <c r="I2520" s="518" t="s">
        <v>6762</v>
      </c>
      <c r="J2520" s="518" t="s">
        <v>5503</v>
      </c>
      <c r="K2520" s="519" t="s">
        <v>33286</v>
      </c>
      <c r="L2520" s="518" t="s">
        <v>5433</v>
      </c>
    </row>
    <row r="2521" spans="1:12" ht="15.75">
      <c r="A2521" s="518" t="s">
        <v>7317</v>
      </c>
      <c r="B2521" s="518" t="s">
        <v>7318</v>
      </c>
      <c r="C2521" s="518" t="s">
        <v>7750</v>
      </c>
      <c r="D2521" s="518" t="s">
        <v>23934</v>
      </c>
      <c r="E2521" s="519" t="s">
        <v>144</v>
      </c>
      <c r="F2521" s="518" t="s">
        <v>144</v>
      </c>
      <c r="G2521" s="518" t="s">
        <v>23951</v>
      </c>
      <c r="H2521" s="518" t="s">
        <v>23952</v>
      </c>
      <c r="I2521" s="518" t="s">
        <v>6762</v>
      </c>
      <c r="J2521" s="518" t="s">
        <v>5503</v>
      </c>
      <c r="K2521" s="519" t="s">
        <v>33287</v>
      </c>
      <c r="L2521" s="518" t="s">
        <v>5433</v>
      </c>
    </row>
    <row r="2522" spans="1:12" ht="15.75">
      <c r="A2522" s="518" t="s">
        <v>7317</v>
      </c>
      <c r="B2522" s="518" t="s">
        <v>7318</v>
      </c>
      <c r="C2522" s="518" t="s">
        <v>7750</v>
      </c>
      <c r="D2522" s="518" t="s">
        <v>23934</v>
      </c>
      <c r="E2522" s="519" t="s">
        <v>144</v>
      </c>
      <c r="F2522" s="518" t="s">
        <v>144</v>
      </c>
      <c r="G2522" s="518" t="s">
        <v>23953</v>
      </c>
      <c r="H2522" s="518" t="s">
        <v>23954</v>
      </c>
      <c r="I2522" s="518" t="s">
        <v>6762</v>
      </c>
      <c r="J2522" s="518" t="s">
        <v>5503</v>
      </c>
      <c r="K2522" s="519" t="s">
        <v>33288</v>
      </c>
      <c r="L2522" s="518" t="s">
        <v>5433</v>
      </c>
    </row>
    <row r="2523" spans="1:12" ht="15.75">
      <c r="A2523" s="518" t="s">
        <v>7317</v>
      </c>
      <c r="B2523" s="518" t="s">
        <v>7318</v>
      </c>
      <c r="C2523" s="518" t="s">
        <v>7750</v>
      </c>
      <c r="D2523" s="518" t="s">
        <v>23934</v>
      </c>
      <c r="E2523" s="519" t="s">
        <v>144</v>
      </c>
      <c r="F2523" s="518" t="s">
        <v>144</v>
      </c>
      <c r="G2523" s="518" t="s">
        <v>23955</v>
      </c>
      <c r="H2523" s="518" t="s">
        <v>23956</v>
      </c>
      <c r="I2523" s="518" t="s">
        <v>6762</v>
      </c>
      <c r="J2523" s="518" t="s">
        <v>5503</v>
      </c>
      <c r="K2523" s="519" t="s">
        <v>33289</v>
      </c>
      <c r="L2523" s="518" t="s">
        <v>5433</v>
      </c>
    </row>
    <row r="2524" spans="1:12" ht="15.75">
      <c r="A2524" s="518" t="s">
        <v>7317</v>
      </c>
      <c r="B2524" s="518" t="s">
        <v>7318</v>
      </c>
      <c r="C2524" s="518" t="s">
        <v>7750</v>
      </c>
      <c r="D2524" s="518" t="s">
        <v>23934</v>
      </c>
      <c r="E2524" s="519" t="s">
        <v>144</v>
      </c>
      <c r="F2524" s="518" t="s">
        <v>144</v>
      </c>
      <c r="G2524" s="518" t="s">
        <v>23957</v>
      </c>
      <c r="H2524" s="518" t="s">
        <v>12532</v>
      </c>
      <c r="I2524" s="518" t="s">
        <v>6762</v>
      </c>
      <c r="J2524" s="518" t="s">
        <v>5503</v>
      </c>
      <c r="K2524" s="519" t="s">
        <v>33290</v>
      </c>
      <c r="L2524" s="518" t="s">
        <v>5433</v>
      </c>
    </row>
    <row r="2525" spans="1:12" ht="15.75">
      <c r="A2525" s="518" t="s">
        <v>7317</v>
      </c>
      <c r="B2525" s="518" t="s">
        <v>7318</v>
      </c>
      <c r="C2525" s="518" t="s">
        <v>7750</v>
      </c>
      <c r="D2525" s="518" t="s">
        <v>23934</v>
      </c>
      <c r="E2525" s="519" t="s">
        <v>144</v>
      </c>
      <c r="F2525" s="518" t="s">
        <v>144</v>
      </c>
      <c r="G2525" s="518" t="s">
        <v>23958</v>
      </c>
      <c r="H2525" s="518" t="s">
        <v>12533</v>
      </c>
      <c r="I2525" s="518" t="s">
        <v>6762</v>
      </c>
      <c r="J2525" s="518" t="s">
        <v>5503</v>
      </c>
      <c r="K2525" s="519" t="s">
        <v>33291</v>
      </c>
      <c r="L2525" s="518" t="s">
        <v>5433</v>
      </c>
    </row>
    <row r="2526" spans="1:12" ht="15.75">
      <c r="A2526" s="518" t="s">
        <v>7317</v>
      </c>
      <c r="B2526" s="518" t="s">
        <v>7318</v>
      </c>
      <c r="C2526" s="518" t="s">
        <v>7750</v>
      </c>
      <c r="D2526" s="518" t="s">
        <v>23934</v>
      </c>
      <c r="E2526" s="519" t="s">
        <v>144</v>
      </c>
      <c r="F2526" s="518" t="s">
        <v>144</v>
      </c>
      <c r="G2526" s="518" t="s">
        <v>23959</v>
      </c>
      <c r="H2526" s="518" t="s">
        <v>12534</v>
      </c>
      <c r="I2526" s="518" t="s">
        <v>6762</v>
      </c>
      <c r="J2526" s="518" t="s">
        <v>5503</v>
      </c>
      <c r="K2526" s="519" t="s">
        <v>33292</v>
      </c>
      <c r="L2526" s="518" t="s">
        <v>5433</v>
      </c>
    </row>
    <row r="2527" spans="1:12" ht="15.75">
      <c r="A2527" s="518" t="s">
        <v>7317</v>
      </c>
      <c r="B2527" s="518" t="s">
        <v>7318</v>
      </c>
      <c r="C2527" s="518" t="s">
        <v>7750</v>
      </c>
      <c r="D2527" s="518" t="s">
        <v>23934</v>
      </c>
      <c r="E2527" s="519" t="s">
        <v>144</v>
      </c>
      <c r="F2527" s="518" t="s">
        <v>144</v>
      </c>
      <c r="G2527" s="518" t="s">
        <v>23960</v>
      </c>
      <c r="H2527" s="518" t="s">
        <v>12535</v>
      </c>
      <c r="I2527" s="518" t="s">
        <v>6762</v>
      </c>
      <c r="J2527" s="518" t="s">
        <v>5503</v>
      </c>
      <c r="K2527" s="519" t="s">
        <v>33293</v>
      </c>
      <c r="L2527" s="518" t="s">
        <v>5433</v>
      </c>
    </row>
    <row r="2528" spans="1:12" ht="15.75">
      <c r="A2528" s="518" t="s">
        <v>7317</v>
      </c>
      <c r="B2528" s="518" t="s">
        <v>7318</v>
      </c>
      <c r="C2528" s="518" t="s">
        <v>7750</v>
      </c>
      <c r="D2528" s="518" t="s">
        <v>23934</v>
      </c>
      <c r="E2528" s="519" t="s">
        <v>144</v>
      </c>
      <c r="F2528" s="518" t="s">
        <v>144</v>
      </c>
      <c r="G2528" s="518" t="s">
        <v>23961</v>
      </c>
      <c r="H2528" s="518" t="s">
        <v>12536</v>
      </c>
      <c r="I2528" s="518" t="s">
        <v>6762</v>
      </c>
      <c r="J2528" s="518" t="s">
        <v>5503</v>
      </c>
      <c r="K2528" s="519" t="s">
        <v>33294</v>
      </c>
      <c r="L2528" s="518" t="s">
        <v>5433</v>
      </c>
    </row>
    <row r="2529" spans="1:12" ht="15.75">
      <c r="A2529" s="518" t="s">
        <v>7317</v>
      </c>
      <c r="B2529" s="518" t="s">
        <v>7318</v>
      </c>
      <c r="C2529" s="518" t="s">
        <v>7750</v>
      </c>
      <c r="D2529" s="518" t="s">
        <v>23934</v>
      </c>
      <c r="E2529" s="519" t="s">
        <v>144</v>
      </c>
      <c r="F2529" s="518" t="s">
        <v>144</v>
      </c>
      <c r="G2529" s="518" t="s">
        <v>23962</v>
      </c>
      <c r="H2529" s="518" t="s">
        <v>12537</v>
      </c>
      <c r="I2529" s="518" t="s">
        <v>6762</v>
      </c>
      <c r="J2529" s="518" t="s">
        <v>5503</v>
      </c>
      <c r="K2529" s="519" t="s">
        <v>33295</v>
      </c>
      <c r="L2529" s="518" t="s">
        <v>5433</v>
      </c>
    </row>
    <row r="2530" spans="1:12" ht="15.75">
      <c r="A2530" s="518" t="s">
        <v>7317</v>
      </c>
      <c r="B2530" s="518" t="s">
        <v>7318</v>
      </c>
      <c r="C2530" s="518" t="s">
        <v>7750</v>
      </c>
      <c r="D2530" s="518" t="s">
        <v>23934</v>
      </c>
      <c r="E2530" s="519" t="s">
        <v>144</v>
      </c>
      <c r="F2530" s="518" t="s">
        <v>144</v>
      </c>
      <c r="G2530" s="518" t="s">
        <v>23963</v>
      </c>
      <c r="H2530" s="518" t="s">
        <v>12538</v>
      </c>
      <c r="I2530" s="518" t="s">
        <v>6762</v>
      </c>
      <c r="J2530" s="518" t="s">
        <v>5503</v>
      </c>
      <c r="K2530" s="519" t="s">
        <v>33296</v>
      </c>
      <c r="L2530" s="518" t="s">
        <v>5433</v>
      </c>
    </row>
    <row r="2531" spans="1:12" ht="15.75">
      <c r="A2531" s="518" t="s">
        <v>7317</v>
      </c>
      <c r="B2531" s="518" t="s">
        <v>7318</v>
      </c>
      <c r="C2531" s="518" t="s">
        <v>7750</v>
      </c>
      <c r="D2531" s="518" t="s">
        <v>23934</v>
      </c>
      <c r="E2531" s="519" t="s">
        <v>144</v>
      </c>
      <c r="F2531" s="518" t="s">
        <v>144</v>
      </c>
      <c r="G2531" s="518" t="s">
        <v>23964</v>
      </c>
      <c r="H2531" s="518" t="s">
        <v>12539</v>
      </c>
      <c r="I2531" s="518" t="s">
        <v>6762</v>
      </c>
      <c r="J2531" s="518" t="s">
        <v>5503</v>
      </c>
      <c r="K2531" s="519" t="s">
        <v>33297</v>
      </c>
      <c r="L2531" s="518" t="s">
        <v>5433</v>
      </c>
    </row>
    <row r="2532" spans="1:12" ht="15.75">
      <c r="A2532" s="518" t="s">
        <v>7317</v>
      </c>
      <c r="B2532" s="518" t="s">
        <v>7318</v>
      </c>
      <c r="C2532" s="518" t="s">
        <v>7750</v>
      </c>
      <c r="D2532" s="518" t="s">
        <v>23934</v>
      </c>
      <c r="E2532" s="519" t="s">
        <v>144</v>
      </c>
      <c r="F2532" s="518" t="s">
        <v>144</v>
      </c>
      <c r="G2532" s="518" t="s">
        <v>23965</v>
      </c>
      <c r="H2532" s="518" t="s">
        <v>12540</v>
      </c>
      <c r="I2532" s="518" t="s">
        <v>6762</v>
      </c>
      <c r="J2532" s="518" t="s">
        <v>5503</v>
      </c>
      <c r="K2532" s="519" t="s">
        <v>33298</v>
      </c>
      <c r="L2532" s="518" t="s">
        <v>5433</v>
      </c>
    </row>
    <row r="2533" spans="1:12" ht="15.75">
      <c r="A2533" s="518" t="s">
        <v>7317</v>
      </c>
      <c r="B2533" s="518" t="s">
        <v>7318</v>
      </c>
      <c r="C2533" s="518" t="s">
        <v>7750</v>
      </c>
      <c r="D2533" s="518" t="s">
        <v>23934</v>
      </c>
      <c r="E2533" s="519" t="s">
        <v>144</v>
      </c>
      <c r="F2533" s="518" t="s">
        <v>144</v>
      </c>
      <c r="G2533" s="518" t="s">
        <v>23966</v>
      </c>
      <c r="H2533" s="518" t="s">
        <v>12541</v>
      </c>
      <c r="I2533" s="518" t="s">
        <v>6762</v>
      </c>
      <c r="J2533" s="518" t="s">
        <v>5503</v>
      </c>
      <c r="K2533" s="519" t="s">
        <v>33299</v>
      </c>
      <c r="L2533" s="518" t="s">
        <v>5433</v>
      </c>
    </row>
    <row r="2534" spans="1:12" ht="15.75">
      <c r="A2534" s="518" t="s">
        <v>7317</v>
      </c>
      <c r="B2534" s="518" t="s">
        <v>7318</v>
      </c>
      <c r="C2534" s="518" t="s">
        <v>7750</v>
      </c>
      <c r="D2534" s="518" t="s">
        <v>23934</v>
      </c>
      <c r="E2534" s="519" t="s">
        <v>144</v>
      </c>
      <c r="F2534" s="518" t="s">
        <v>144</v>
      </c>
      <c r="G2534" s="518" t="s">
        <v>23967</v>
      </c>
      <c r="H2534" s="518" t="s">
        <v>12542</v>
      </c>
      <c r="I2534" s="518" t="s">
        <v>6762</v>
      </c>
      <c r="J2534" s="518" t="s">
        <v>5503</v>
      </c>
      <c r="K2534" s="519" t="s">
        <v>33300</v>
      </c>
      <c r="L2534" s="518" t="s">
        <v>5433</v>
      </c>
    </row>
    <row r="2535" spans="1:12" ht="15.75">
      <c r="A2535" s="518" t="s">
        <v>7317</v>
      </c>
      <c r="B2535" s="518" t="s">
        <v>7318</v>
      </c>
      <c r="C2535" s="518" t="s">
        <v>7750</v>
      </c>
      <c r="D2535" s="518" t="s">
        <v>23934</v>
      </c>
      <c r="E2535" s="519" t="s">
        <v>144</v>
      </c>
      <c r="F2535" s="518" t="s">
        <v>144</v>
      </c>
      <c r="G2535" s="518" t="s">
        <v>23968</v>
      </c>
      <c r="H2535" s="518" t="s">
        <v>12543</v>
      </c>
      <c r="I2535" s="518" t="s">
        <v>6762</v>
      </c>
      <c r="J2535" s="518" t="s">
        <v>5503</v>
      </c>
      <c r="K2535" s="519" t="s">
        <v>33301</v>
      </c>
      <c r="L2535" s="518" t="s">
        <v>5433</v>
      </c>
    </row>
    <row r="2536" spans="1:12" ht="15.75">
      <c r="A2536" s="518" t="s">
        <v>7317</v>
      </c>
      <c r="B2536" s="518" t="s">
        <v>7318</v>
      </c>
      <c r="C2536" s="518" t="s">
        <v>7750</v>
      </c>
      <c r="D2536" s="518" t="s">
        <v>23934</v>
      </c>
      <c r="E2536" s="519" t="s">
        <v>144</v>
      </c>
      <c r="F2536" s="518" t="s">
        <v>144</v>
      </c>
      <c r="G2536" s="518" t="s">
        <v>23969</v>
      </c>
      <c r="H2536" s="518" t="s">
        <v>12544</v>
      </c>
      <c r="I2536" s="518" t="s">
        <v>6762</v>
      </c>
      <c r="J2536" s="518" t="s">
        <v>5503</v>
      </c>
      <c r="K2536" s="519" t="s">
        <v>33302</v>
      </c>
      <c r="L2536" s="518" t="s">
        <v>5433</v>
      </c>
    </row>
    <row r="2537" spans="1:12" ht="15.75">
      <c r="A2537" s="518" t="s">
        <v>7317</v>
      </c>
      <c r="B2537" s="518" t="s">
        <v>7318</v>
      </c>
      <c r="C2537" s="518" t="s">
        <v>7750</v>
      </c>
      <c r="D2537" s="518" t="s">
        <v>23934</v>
      </c>
      <c r="E2537" s="519" t="s">
        <v>144</v>
      </c>
      <c r="F2537" s="518" t="s">
        <v>144</v>
      </c>
      <c r="G2537" s="518" t="s">
        <v>23970</v>
      </c>
      <c r="H2537" s="518" t="s">
        <v>12545</v>
      </c>
      <c r="I2537" s="518" t="s">
        <v>6762</v>
      </c>
      <c r="J2537" s="518" t="s">
        <v>5503</v>
      </c>
      <c r="K2537" s="519" t="s">
        <v>33303</v>
      </c>
      <c r="L2537" s="518" t="s">
        <v>5433</v>
      </c>
    </row>
    <row r="2538" spans="1:12" ht="15.75">
      <c r="A2538" s="518" t="s">
        <v>7317</v>
      </c>
      <c r="B2538" s="518" t="s">
        <v>7318</v>
      </c>
      <c r="C2538" s="518" t="s">
        <v>7750</v>
      </c>
      <c r="D2538" s="518" t="s">
        <v>23934</v>
      </c>
      <c r="E2538" s="519" t="s">
        <v>144</v>
      </c>
      <c r="F2538" s="518" t="s">
        <v>144</v>
      </c>
      <c r="G2538" s="518" t="s">
        <v>23971</v>
      </c>
      <c r="H2538" s="518" t="s">
        <v>7811</v>
      </c>
      <c r="I2538" s="518" t="s">
        <v>6762</v>
      </c>
      <c r="J2538" s="518" t="s">
        <v>5432</v>
      </c>
      <c r="K2538" s="519" t="s">
        <v>33304</v>
      </c>
      <c r="L2538" s="518" t="s">
        <v>5433</v>
      </c>
    </row>
    <row r="2539" spans="1:12" ht="15.75">
      <c r="A2539" s="518" t="s">
        <v>7317</v>
      </c>
      <c r="B2539" s="518" t="s">
        <v>7318</v>
      </c>
      <c r="C2539" s="518" t="s">
        <v>7750</v>
      </c>
      <c r="D2539" s="518" t="s">
        <v>23934</v>
      </c>
      <c r="E2539" s="519" t="s">
        <v>144</v>
      </c>
      <c r="F2539" s="518" t="s">
        <v>144</v>
      </c>
      <c r="G2539" s="518" t="s">
        <v>23972</v>
      </c>
      <c r="H2539" s="518" t="s">
        <v>7812</v>
      </c>
      <c r="I2539" s="518" t="s">
        <v>6762</v>
      </c>
      <c r="J2539" s="518" t="s">
        <v>5432</v>
      </c>
      <c r="K2539" s="519" t="s">
        <v>33305</v>
      </c>
      <c r="L2539" s="518" t="s">
        <v>5433</v>
      </c>
    </row>
    <row r="2540" spans="1:12" ht="15.75">
      <c r="A2540" s="518" t="s">
        <v>7317</v>
      </c>
      <c r="B2540" s="518" t="s">
        <v>7318</v>
      </c>
      <c r="C2540" s="518" t="s">
        <v>7750</v>
      </c>
      <c r="D2540" s="518" t="s">
        <v>23934</v>
      </c>
      <c r="E2540" s="519" t="s">
        <v>144</v>
      </c>
      <c r="F2540" s="518" t="s">
        <v>144</v>
      </c>
      <c r="G2540" s="518" t="s">
        <v>23973</v>
      </c>
      <c r="H2540" s="518" t="s">
        <v>7813</v>
      </c>
      <c r="I2540" s="518" t="s">
        <v>6762</v>
      </c>
      <c r="J2540" s="518" t="s">
        <v>5432</v>
      </c>
      <c r="K2540" s="519" t="s">
        <v>31906</v>
      </c>
      <c r="L2540" s="518" t="s">
        <v>5433</v>
      </c>
    </row>
    <row r="2541" spans="1:12" ht="15.75">
      <c r="A2541" s="518" t="s">
        <v>7317</v>
      </c>
      <c r="B2541" s="518" t="s">
        <v>7318</v>
      </c>
      <c r="C2541" s="518" t="s">
        <v>7750</v>
      </c>
      <c r="D2541" s="518" t="s">
        <v>23934</v>
      </c>
      <c r="E2541" s="519" t="s">
        <v>144</v>
      </c>
      <c r="F2541" s="518" t="s">
        <v>144</v>
      </c>
      <c r="G2541" s="518" t="s">
        <v>23974</v>
      </c>
      <c r="H2541" s="518" t="s">
        <v>7814</v>
      </c>
      <c r="I2541" s="518" t="s">
        <v>6762</v>
      </c>
      <c r="J2541" s="518" t="s">
        <v>5432</v>
      </c>
      <c r="K2541" s="519" t="s">
        <v>33306</v>
      </c>
      <c r="L2541" s="518" t="s">
        <v>5433</v>
      </c>
    </row>
    <row r="2542" spans="1:12" ht="15.75">
      <c r="A2542" s="518" t="s">
        <v>7317</v>
      </c>
      <c r="B2542" s="518" t="s">
        <v>7318</v>
      </c>
      <c r="C2542" s="518" t="s">
        <v>7750</v>
      </c>
      <c r="D2542" s="518" t="s">
        <v>23934</v>
      </c>
      <c r="E2542" s="519" t="s">
        <v>144</v>
      </c>
      <c r="F2542" s="518" t="s">
        <v>144</v>
      </c>
      <c r="G2542" s="518" t="s">
        <v>23975</v>
      </c>
      <c r="H2542" s="518" t="s">
        <v>23976</v>
      </c>
      <c r="I2542" s="518" t="s">
        <v>6762</v>
      </c>
      <c r="J2542" s="518" t="s">
        <v>5503</v>
      </c>
      <c r="K2542" s="519" t="s">
        <v>33307</v>
      </c>
      <c r="L2542" s="518" t="s">
        <v>5433</v>
      </c>
    </row>
    <row r="2543" spans="1:12" ht="15.75">
      <c r="A2543" s="518" t="s">
        <v>7317</v>
      </c>
      <c r="B2543" s="518" t="s">
        <v>7318</v>
      </c>
      <c r="C2543" s="518" t="s">
        <v>7750</v>
      </c>
      <c r="D2543" s="518" t="s">
        <v>23934</v>
      </c>
      <c r="E2543" s="519" t="s">
        <v>144</v>
      </c>
      <c r="F2543" s="518" t="s">
        <v>144</v>
      </c>
      <c r="G2543" s="518" t="s">
        <v>23977</v>
      </c>
      <c r="H2543" s="518" t="s">
        <v>23978</v>
      </c>
      <c r="I2543" s="518" t="s">
        <v>6762</v>
      </c>
      <c r="J2543" s="518" t="s">
        <v>5432</v>
      </c>
      <c r="K2543" s="519" t="s">
        <v>33308</v>
      </c>
      <c r="L2543" s="518" t="s">
        <v>5433</v>
      </c>
    </row>
    <row r="2544" spans="1:12" ht="15.75">
      <c r="A2544" s="518" t="s">
        <v>7317</v>
      </c>
      <c r="B2544" s="518" t="s">
        <v>7318</v>
      </c>
      <c r="C2544" s="518" t="s">
        <v>7750</v>
      </c>
      <c r="D2544" s="518" t="s">
        <v>23934</v>
      </c>
      <c r="E2544" s="519" t="s">
        <v>144</v>
      </c>
      <c r="F2544" s="518" t="s">
        <v>144</v>
      </c>
      <c r="G2544" s="518" t="s">
        <v>23979</v>
      </c>
      <c r="H2544" s="518" t="s">
        <v>23980</v>
      </c>
      <c r="I2544" s="518" t="s">
        <v>6762</v>
      </c>
      <c r="J2544" s="518" t="s">
        <v>5432</v>
      </c>
      <c r="K2544" s="519" t="s">
        <v>33309</v>
      </c>
      <c r="L2544" s="518" t="s">
        <v>5433</v>
      </c>
    </row>
    <row r="2545" spans="1:12" ht="15.75">
      <c r="A2545" s="518" t="s">
        <v>7317</v>
      </c>
      <c r="B2545" s="518" t="s">
        <v>7318</v>
      </c>
      <c r="C2545" s="518" t="s">
        <v>7750</v>
      </c>
      <c r="D2545" s="518" t="s">
        <v>23934</v>
      </c>
      <c r="E2545" s="519" t="s">
        <v>144</v>
      </c>
      <c r="F2545" s="518" t="s">
        <v>144</v>
      </c>
      <c r="G2545" s="518" t="s">
        <v>23981</v>
      </c>
      <c r="H2545" s="518" t="s">
        <v>23982</v>
      </c>
      <c r="I2545" s="518" t="s">
        <v>6762</v>
      </c>
      <c r="J2545" s="518" t="s">
        <v>5432</v>
      </c>
      <c r="K2545" s="519" t="s">
        <v>33310</v>
      </c>
      <c r="L2545" s="518" t="s">
        <v>5433</v>
      </c>
    </row>
    <row r="2546" spans="1:12" ht="15.75">
      <c r="A2546" s="518" t="s">
        <v>7317</v>
      </c>
      <c r="B2546" s="518" t="s">
        <v>7318</v>
      </c>
      <c r="C2546" s="518" t="s">
        <v>7750</v>
      </c>
      <c r="D2546" s="518" t="s">
        <v>23934</v>
      </c>
      <c r="E2546" s="519" t="s">
        <v>144</v>
      </c>
      <c r="F2546" s="518" t="s">
        <v>144</v>
      </c>
      <c r="G2546" s="518" t="s">
        <v>23983</v>
      </c>
      <c r="H2546" s="518" t="s">
        <v>23984</v>
      </c>
      <c r="I2546" s="518" t="s">
        <v>6762</v>
      </c>
      <c r="J2546" s="518" t="s">
        <v>5432</v>
      </c>
      <c r="K2546" s="519" t="s">
        <v>33311</v>
      </c>
      <c r="L2546" s="518" t="s">
        <v>5433</v>
      </c>
    </row>
    <row r="2547" spans="1:12" ht="15.75">
      <c r="A2547" s="518" t="s">
        <v>7317</v>
      </c>
      <c r="B2547" s="518" t="s">
        <v>7318</v>
      </c>
      <c r="C2547" s="518" t="s">
        <v>7750</v>
      </c>
      <c r="D2547" s="518" t="s">
        <v>23934</v>
      </c>
      <c r="E2547" s="519" t="s">
        <v>144</v>
      </c>
      <c r="F2547" s="518" t="s">
        <v>144</v>
      </c>
      <c r="G2547" s="518" t="s">
        <v>23985</v>
      </c>
      <c r="H2547" s="518" t="s">
        <v>23986</v>
      </c>
      <c r="I2547" s="518" t="s">
        <v>6762</v>
      </c>
      <c r="J2547" s="518" t="s">
        <v>5432</v>
      </c>
      <c r="K2547" s="519" t="s">
        <v>33312</v>
      </c>
      <c r="L2547" s="518" t="s">
        <v>5433</v>
      </c>
    </row>
    <row r="2548" spans="1:12" ht="15.75">
      <c r="A2548" s="518" t="s">
        <v>7317</v>
      </c>
      <c r="B2548" s="518" t="s">
        <v>7318</v>
      </c>
      <c r="C2548" s="518" t="s">
        <v>7750</v>
      </c>
      <c r="D2548" s="518" t="s">
        <v>23934</v>
      </c>
      <c r="E2548" s="519" t="s">
        <v>144</v>
      </c>
      <c r="F2548" s="518" t="s">
        <v>144</v>
      </c>
      <c r="G2548" s="518" t="s">
        <v>23987</v>
      </c>
      <c r="H2548" s="518" t="s">
        <v>23988</v>
      </c>
      <c r="I2548" s="518" t="s">
        <v>6762</v>
      </c>
      <c r="J2548" s="518" t="s">
        <v>5432</v>
      </c>
      <c r="K2548" s="519" t="s">
        <v>33313</v>
      </c>
      <c r="L2548" s="518" t="s">
        <v>5433</v>
      </c>
    </row>
    <row r="2549" spans="1:12" ht="15.75">
      <c r="A2549" s="518" t="s">
        <v>7317</v>
      </c>
      <c r="B2549" s="518" t="s">
        <v>7318</v>
      </c>
      <c r="C2549" s="518" t="s">
        <v>7750</v>
      </c>
      <c r="D2549" s="518" t="s">
        <v>23934</v>
      </c>
      <c r="E2549" s="519" t="s">
        <v>144</v>
      </c>
      <c r="F2549" s="518" t="s">
        <v>144</v>
      </c>
      <c r="G2549" s="518" t="s">
        <v>23989</v>
      </c>
      <c r="H2549" s="518" t="s">
        <v>23990</v>
      </c>
      <c r="I2549" s="518" t="s">
        <v>6762</v>
      </c>
      <c r="J2549" s="518" t="s">
        <v>5503</v>
      </c>
      <c r="K2549" s="519" t="s">
        <v>33314</v>
      </c>
      <c r="L2549" s="518" t="s">
        <v>5433</v>
      </c>
    </row>
    <row r="2550" spans="1:12" ht="15.75">
      <c r="A2550" s="518" t="s">
        <v>7317</v>
      </c>
      <c r="B2550" s="518" t="s">
        <v>7318</v>
      </c>
      <c r="C2550" s="518" t="s">
        <v>7750</v>
      </c>
      <c r="D2550" s="518" t="s">
        <v>23934</v>
      </c>
      <c r="E2550" s="519" t="s">
        <v>144</v>
      </c>
      <c r="F2550" s="518" t="s">
        <v>144</v>
      </c>
      <c r="G2550" s="518" t="s">
        <v>23991</v>
      </c>
      <c r="H2550" s="518" t="s">
        <v>23992</v>
      </c>
      <c r="I2550" s="518" t="s">
        <v>6762</v>
      </c>
      <c r="J2550" s="518" t="s">
        <v>5503</v>
      </c>
      <c r="K2550" s="519" t="s">
        <v>33315</v>
      </c>
      <c r="L2550" s="518" t="s">
        <v>5433</v>
      </c>
    </row>
    <row r="2551" spans="1:12" ht="15.75">
      <c r="A2551" s="518" t="s">
        <v>7317</v>
      </c>
      <c r="B2551" s="518" t="s">
        <v>7318</v>
      </c>
      <c r="C2551" s="518" t="s">
        <v>7750</v>
      </c>
      <c r="D2551" s="518" t="s">
        <v>23934</v>
      </c>
      <c r="E2551" s="519" t="s">
        <v>144</v>
      </c>
      <c r="F2551" s="518" t="s">
        <v>144</v>
      </c>
      <c r="G2551" s="518" t="s">
        <v>23993</v>
      </c>
      <c r="H2551" s="518" t="s">
        <v>23994</v>
      </c>
      <c r="I2551" s="518" t="s">
        <v>6762</v>
      </c>
      <c r="J2551" s="518" t="s">
        <v>5432</v>
      </c>
      <c r="K2551" s="519" t="s">
        <v>33316</v>
      </c>
      <c r="L2551" s="518" t="s">
        <v>5433</v>
      </c>
    </row>
    <row r="2552" spans="1:12" ht="15.75">
      <c r="A2552" s="518" t="s">
        <v>7317</v>
      </c>
      <c r="B2552" s="518" t="s">
        <v>7318</v>
      </c>
      <c r="C2552" s="518" t="s">
        <v>7750</v>
      </c>
      <c r="D2552" s="518" t="s">
        <v>23934</v>
      </c>
      <c r="E2552" s="519" t="s">
        <v>144</v>
      </c>
      <c r="F2552" s="518" t="s">
        <v>144</v>
      </c>
      <c r="G2552" s="518" t="s">
        <v>23995</v>
      </c>
      <c r="H2552" s="518" t="s">
        <v>12546</v>
      </c>
      <c r="I2552" s="518" t="s">
        <v>6762</v>
      </c>
      <c r="J2552" s="518" t="s">
        <v>5503</v>
      </c>
      <c r="K2552" s="519" t="s">
        <v>33317</v>
      </c>
      <c r="L2552" s="518" t="s">
        <v>5433</v>
      </c>
    </row>
    <row r="2553" spans="1:12" ht="15.75">
      <c r="A2553" s="518" t="s">
        <v>7317</v>
      </c>
      <c r="B2553" s="518" t="s">
        <v>7318</v>
      </c>
      <c r="C2553" s="518" t="s">
        <v>7750</v>
      </c>
      <c r="D2553" s="518" t="s">
        <v>23934</v>
      </c>
      <c r="E2553" s="519" t="s">
        <v>144</v>
      </c>
      <c r="F2553" s="518" t="s">
        <v>144</v>
      </c>
      <c r="G2553" s="518" t="s">
        <v>23996</v>
      </c>
      <c r="H2553" s="518" t="s">
        <v>12547</v>
      </c>
      <c r="I2553" s="518" t="s">
        <v>6762</v>
      </c>
      <c r="J2553" s="518" t="s">
        <v>5503</v>
      </c>
      <c r="K2553" s="519" t="s">
        <v>33318</v>
      </c>
      <c r="L2553" s="518" t="s">
        <v>5433</v>
      </c>
    </row>
    <row r="2554" spans="1:12" ht="15.75">
      <c r="A2554" s="518" t="s">
        <v>7317</v>
      </c>
      <c r="B2554" s="518" t="s">
        <v>7318</v>
      </c>
      <c r="C2554" s="518" t="s">
        <v>7750</v>
      </c>
      <c r="D2554" s="518" t="s">
        <v>23934</v>
      </c>
      <c r="E2554" s="519" t="s">
        <v>144</v>
      </c>
      <c r="F2554" s="518" t="s">
        <v>144</v>
      </c>
      <c r="G2554" s="518" t="s">
        <v>23997</v>
      </c>
      <c r="H2554" s="518" t="s">
        <v>12548</v>
      </c>
      <c r="I2554" s="518" t="s">
        <v>6762</v>
      </c>
      <c r="J2554" s="518" t="s">
        <v>5503</v>
      </c>
      <c r="K2554" s="519" t="s">
        <v>33319</v>
      </c>
      <c r="L2554" s="518" t="s">
        <v>5433</v>
      </c>
    </row>
    <row r="2555" spans="1:12" ht="15.75">
      <c r="A2555" s="518" t="s">
        <v>7317</v>
      </c>
      <c r="B2555" s="518" t="s">
        <v>7318</v>
      </c>
      <c r="C2555" s="518" t="s">
        <v>7750</v>
      </c>
      <c r="D2555" s="518" t="s">
        <v>23934</v>
      </c>
      <c r="E2555" s="519" t="s">
        <v>144</v>
      </c>
      <c r="F2555" s="518" t="s">
        <v>144</v>
      </c>
      <c r="G2555" s="518" t="s">
        <v>23998</v>
      </c>
      <c r="H2555" s="518" t="s">
        <v>12549</v>
      </c>
      <c r="I2555" s="518" t="s">
        <v>6762</v>
      </c>
      <c r="J2555" s="518" t="s">
        <v>5503</v>
      </c>
      <c r="K2555" s="519" t="s">
        <v>33320</v>
      </c>
      <c r="L2555" s="518" t="s">
        <v>5433</v>
      </c>
    </row>
    <row r="2556" spans="1:12" ht="15.75">
      <c r="A2556" s="518" t="s">
        <v>7317</v>
      </c>
      <c r="B2556" s="518" t="s">
        <v>7318</v>
      </c>
      <c r="C2556" s="518" t="s">
        <v>7750</v>
      </c>
      <c r="D2556" s="518" t="s">
        <v>23934</v>
      </c>
      <c r="E2556" s="519" t="s">
        <v>144</v>
      </c>
      <c r="F2556" s="518" t="s">
        <v>144</v>
      </c>
      <c r="G2556" s="518" t="s">
        <v>23999</v>
      </c>
      <c r="H2556" s="518" t="s">
        <v>12550</v>
      </c>
      <c r="I2556" s="518" t="s">
        <v>6762</v>
      </c>
      <c r="J2556" s="518" t="s">
        <v>5503</v>
      </c>
      <c r="K2556" s="519" t="s">
        <v>33321</v>
      </c>
      <c r="L2556" s="518" t="s">
        <v>5433</v>
      </c>
    </row>
    <row r="2557" spans="1:12" ht="15.75">
      <c r="A2557" s="518" t="s">
        <v>7317</v>
      </c>
      <c r="B2557" s="518" t="s">
        <v>7318</v>
      </c>
      <c r="C2557" s="518" t="s">
        <v>7750</v>
      </c>
      <c r="D2557" s="518" t="s">
        <v>23934</v>
      </c>
      <c r="E2557" s="519" t="s">
        <v>144</v>
      </c>
      <c r="F2557" s="518" t="s">
        <v>144</v>
      </c>
      <c r="G2557" s="518" t="s">
        <v>24000</v>
      </c>
      <c r="H2557" s="518" t="s">
        <v>12551</v>
      </c>
      <c r="I2557" s="518" t="s">
        <v>6762</v>
      </c>
      <c r="J2557" s="518" t="s">
        <v>5503</v>
      </c>
      <c r="K2557" s="519" t="s">
        <v>33322</v>
      </c>
      <c r="L2557" s="518" t="s">
        <v>5433</v>
      </c>
    </row>
    <row r="2558" spans="1:12" ht="15.75">
      <c r="A2558" s="518" t="s">
        <v>7317</v>
      </c>
      <c r="B2558" s="518" t="s">
        <v>7318</v>
      </c>
      <c r="C2558" s="518" t="s">
        <v>7750</v>
      </c>
      <c r="D2558" s="518" t="s">
        <v>23934</v>
      </c>
      <c r="E2558" s="519" t="s">
        <v>144</v>
      </c>
      <c r="F2558" s="518" t="s">
        <v>144</v>
      </c>
      <c r="G2558" s="518" t="s">
        <v>24001</v>
      </c>
      <c r="H2558" s="518" t="s">
        <v>12552</v>
      </c>
      <c r="I2558" s="518" t="s">
        <v>6762</v>
      </c>
      <c r="J2558" s="518" t="s">
        <v>5503</v>
      </c>
      <c r="K2558" s="519" t="s">
        <v>33323</v>
      </c>
      <c r="L2558" s="518" t="s">
        <v>5433</v>
      </c>
    </row>
    <row r="2559" spans="1:12" ht="15.75">
      <c r="A2559" s="518" t="s">
        <v>7317</v>
      </c>
      <c r="B2559" s="518" t="s">
        <v>7318</v>
      </c>
      <c r="C2559" s="518" t="s">
        <v>7750</v>
      </c>
      <c r="D2559" s="518" t="s">
        <v>23934</v>
      </c>
      <c r="E2559" s="519" t="s">
        <v>144</v>
      </c>
      <c r="F2559" s="518" t="s">
        <v>144</v>
      </c>
      <c r="G2559" s="518" t="s">
        <v>24002</v>
      </c>
      <c r="H2559" s="518" t="s">
        <v>12553</v>
      </c>
      <c r="I2559" s="518" t="s">
        <v>6762</v>
      </c>
      <c r="J2559" s="518" t="s">
        <v>5503</v>
      </c>
      <c r="K2559" s="519" t="s">
        <v>33324</v>
      </c>
      <c r="L2559" s="518" t="s">
        <v>5433</v>
      </c>
    </row>
    <row r="2560" spans="1:12" ht="15.75">
      <c r="A2560" s="518" t="s">
        <v>7317</v>
      </c>
      <c r="B2560" s="518" t="s">
        <v>7318</v>
      </c>
      <c r="C2560" s="518" t="s">
        <v>7750</v>
      </c>
      <c r="D2560" s="518" t="s">
        <v>23934</v>
      </c>
      <c r="E2560" s="519" t="s">
        <v>144</v>
      </c>
      <c r="F2560" s="518" t="s">
        <v>144</v>
      </c>
      <c r="G2560" s="518" t="s">
        <v>24003</v>
      </c>
      <c r="H2560" s="518" t="s">
        <v>12554</v>
      </c>
      <c r="I2560" s="518" t="s">
        <v>6762</v>
      </c>
      <c r="J2560" s="518" t="s">
        <v>5503</v>
      </c>
      <c r="K2560" s="519" t="s">
        <v>33325</v>
      </c>
      <c r="L2560" s="518" t="s">
        <v>5433</v>
      </c>
    </row>
    <row r="2561" spans="1:12" ht="15.75">
      <c r="A2561" s="518" t="s">
        <v>7317</v>
      </c>
      <c r="B2561" s="518" t="s">
        <v>7318</v>
      </c>
      <c r="C2561" s="518" t="s">
        <v>7750</v>
      </c>
      <c r="D2561" s="518" t="s">
        <v>23934</v>
      </c>
      <c r="E2561" s="519" t="s">
        <v>144</v>
      </c>
      <c r="F2561" s="518" t="s">
        <v>144</v>
      </c>
      <c r="G2561" s="518" t="s">
        <v>24004</v>
      </c>
      <c r="H2561" s="518" t="s">
        <v>12555</v>
      </c>
      <c r="I2561" s="518" t="s">
        <v>6762</v>
      </c>
      <c r="J2561" s="518" t="s">
        <v>5503</v>
      </c>
      <c r="K2561" s="519" t="s">
        <v>33326</v>
      </c>
      <c r="L2561" s="518" t="s">
        <v>5433</v>
      </c>
    </row>
    <row r="2562" spans="1:12" ht="15.75">
      <c r="A2562" s="518" t="s">
        <v>7317</v>
      </c>
      <c r="B2562" s="518" t="s">
        <v>7318</v>
      </c>
      <c r="C2562" s="518" t="s">
        <v>7750</v>
      </c>
      <c r="D2562" s="518" t="s">
        <v>23934</v>
      </c>
      <c r="E2562" s="519" t="s">
        <v>144</v>
      </c>
      <c r="F2562" s="518" t="s">
        <v>144</v>
      </c>
      <c r="G2562" s="518" t="s">
        <v>24005</v>
      </c>
      <c r="H2562" s="518" t="s">
        <v>12556</v>
      </c>
      <c r="I2562" s="518" t="s">
        <v>6762</v>
      </c>
      <c r="J2562" s="518" t="s">
        <v>5503</v>
      </c>
      <c r="K2562" s="519" t="s">
        <v>33327</v>
      </c>
      <c r="L2562" s="518" t="s">
        <v>5433</v>
      </c>
    </row>
    <row r="2563" spans="1:12" ht="15.75">
      <c r="A2563" s="518" t="s">
        <v>7317</v>
      </c>
      <c r="B2563" s="518" t="s">
        <v>7318</v>
      </c>
      <c r="C2563" s="518" t="s">
        <v>7750</v>
      </c>
      <c r="D2563" s="518" t="s">
        <v>23934</v>
      </c>
      <c r="E2563" s="519" t="s">
        <v>144</v>
      </c>
      <c r="F2563" s="518" t="s">
        <v>144</v>
      </c>
      <c r="G2563" s="518" t="s">
        <v>24006</v>
      </c>
      <c r="H2563" s="518" t="s">
        <v>12557</v>
      </c>
      <c r="I2563" s="518" t="s">
        <v>6762</v>
      </c>
      <c r="J2563" s="518" t="s">
        <v>5503</v>
      </c>
      <c r="K2563" s="519" t="s">
        <v>33328</v>
      </c>
      <c r="L2563" s="518" t="s">
        <v>5433</v>
      </c>
    </row>
    <row r="2564" spans="1:12" ht="15.75">
      <c r="A2564" s="518" t="s">
        <v>7317</v>
      </c>
      <c r="B2564" s="518" t="s">
        <v>7318</v>
      </c>
      <c r="C2564" s="518" t="s">
        <v>7750</v>
      </c>
      <c r="D2564" s="518" t="s">
        <v>23934</v>
      </c>
      <c r="E2564" s="519" t="s">
        <v>144</v>
      </c>
      <c r="F2564" s="518" t="s">
        <v>144</v>
      </c>
      <c r="G2564" s="518" t="s">
        <v>24007</v>
      </c>
      <c r="H2564" s="518" t="s">
        <v>12558</v>
      </c>
      <c r="I2564" s="518" t="s">
        <v>6762</v>
      </c>
      <c r="J2564" s="518" t="s">
        <v>5503</v>
      </c>
      <c r="K2564" s="519" t="s">
        <v>33329</v>
      </c>
      <c r="L2564" s="518" t="s">
        <v>5433</v>
      </c>
    </row>
    <row r="2565" spans="1:12" ht="15.75">
      <c r="A2565" s="518" t="s">
        <v>7317</v>
      </c>
      <c r="B2565" s="518" t="s">
        <v>7318</v>
      </c>
      <c r="C2565" s="518" t="s">
        <v>7750</v>
      </c>
      <c r="D2565" s="518" t="s">
        <v>23934</v>
      </c>
      <c r="E2565" s="519" t="s">
        <v>144</v>
      </c>
      <c r="F2565" s="518" t="s">
        <v>144</v>
      </c>
      <c r="G2565" s="518" t="s">
        <v>24008</v>
      </c>
      <c r="H2565" s="518" t="s">
        <v>12559</v>
      </c>
      <c r="I2565" s="518" t="s">
        <v>6762</v>
      </c>
      <c r="J2565" s="518" t="s">
        <v>5503</v>
      </c>
      <c r="K2565" s="519" t="s">
        <v>33330</v>
      </c>
      <c r="L2565" s="518" t="s">
        <v>5433</v>
      </c>
    </row>
    <row r="2566" spans="1:12" ht="15.75">
      <c r="A2566" s="518" t="s">
        <v>7317</v>
      </c>
      <c r="B2566" s="518" t="s">
        <v>7318</v>
      </c>
      <c r="C2566" s="518" t="s">
        <v>7750</v>
      </c>
      <c r="D2566" s="518" t="s">
        <v>23934</v>
      </c>
      <c r="E2566" s="519" t="s">
        <v>144</v>
      </c>
      <c r="F2566" s="518" t="s">
        <v>144</v>
      </c>
      <c r="G2566" s="518" t="s">
        <v>24009</v>
      </c>
      <c r="H2566" s="518" t="s">
        <v>12560</v>
      </c>
      <c r="I2566" s="518" t="s">
        <v>6762</v>
      </c>
      <c r="J2566" s="518" t="s">
        <v>5432</v>
      </c>
      <c r="K2566" s="519" t="s">
        <v>33331</v>
      </c>
      <c r="L2566" s="518" t="s">
        <v>5433</v>
      </c>
    </row>
    <row r="2567" spans="1:12" ht="15.75">
      <c r="A2567" s="518" t="s">
        <v>7317</v>
      </c>
      <c r="B2567" s="518" t="s">
        <v>7318</v>
      </c>
      <c r="C2567" s="518" t="s">
        <v>7750</v>
      </c>
      <c r="D2567" s="518" t="s">
        <v>23934</v>
      </c>
      <c r="E2567" s="519" t="s">
        <v>144</v>
      </c>
      <c r="F2567" s="518" t="s">
        <v>144</v>
      </c>
      <c r="G2567" s="518" t="s">
        <v>24010</v>
      </c>
      <c r="H2567" s="518" t="s">
        <v>24011</v>
      </c>
      <c r="I2567" s="518" t="s">
        <v>6762</v>
      </c>
      <c r="J2567" s="518" t="s">
        <v>5432</v>
      </c>
      <c r="K2567" s="519" t="s">
        <v>33332</v>
      </c>
      <c r="L2567" s="518" t="s">
        <v>5433</v>
      </c>
    </row>
    <row r="2568" spans="1:12" ht="15.75">
      <c r="A2568" s="518" t="s">
        <v>7317</v>
      </c>
      <c r="B2568" s="518" t="s">
        <v>7318</v>
      </c>
      <c r="C2568" s="518" t="s">
        <v>7750</v>
      </c>
      <c r="D2568" s="518" t="s">
        <v>23934</v>
      </c>
      <c r="E2568" s="519" t="s">
        <v>144</v>
      </c>
      <c r="F2568" s="518" t="s">
        <v>144</v>
      </c>
      <c r="G2568" s="518" t="s">
        <v>24012</v>
      </c>
      <c r="H2568" s="518" t="s">
        <v>24013</v>
      </c>
      <c r="I2568" s="518" t="s">
        <v>6762</v>
      </c>
      <c r="J2568" s="518" t="s">
        <v>5503</v>
      </c>
      <c r="K2568" s="519" t="s">
        <v>14618</v>
      </c>
      <c r="L2568" s="518" t="s">
        <v>5433</v>
      </c>
    </row>
    <row r="2569" spans="1:12" ht="15.75">
      <c r="A2569" s="518" t="s">
        <v>7317</v>
      </c>
      <c r="B2569" s="518" t="s">
        <v>7318</v>
      </c>
      <c r="C2569" s="518" t="s">
        <v>7750</v>
      </c>
      <c r="D2569" s="518" t="s">
        <v>23934</v>
      </c>
      <c r="E2569" s="519" t="s">
        <v>144</v>
      </c>
      <c r="F2569" s="518" t="s">
        <v>144</v>
      </c>
      <c r="G2569" s="518" t="s">
        <v>24014</v>
      </c>
      <c r="H2569" s="518" t="s">
        <v>24015</v>
      </c>
      <c r="I2569" s="518" t="s">
        <v>6762</v>
      </c>
      <c r="J2569" s="518" t="s">
        <v>5432</v>
      </c>
      <c r="K2569" s="519" t="s">
        <v>33333</v>
      </c>
      <c r="L2569" s="518" t="s">
        <v>5433</v>
      </c>
    </row>
    <row r="2570" spans="1:12" ht="15.75">
      <c r="A2570" s="518" t="s">
        <v>7317</v>
      </c>
      <c r="B2570" s="518" t="s">
        <v>7318</v>
      </c>
      <c r="C2570" s="518" t="s">
        <v>7750</v>
      </c>
      <c r="D2570" s="518" t="s">
        <v>23934</v>
      </c>
      <c r="E2570" s="519" t="s">
        <v>144</v>
      </c>
      <c r="F2570" s="518" t="s">
        <v>144</v>
      </c>
      <c r="G2570" s="518" t="s">
        <v>24016</v>
      </c>
      <c r="H2570" s="518" t="s">
        <v>24017</v>
      </c>
      <c r="I2570" s="518" t="s">
        <v>6762</v>
      </c>
      <c r="J2570" s="518" t="s">
        <v>5432</v>
      </c>
      <c r="K2570" s="519" t="s">
        <v>33334</v>
      </c>
      <c r="L2570" s="518" t="s">
        <v>5433</v>
      </c>
    </row>
    <row r="2571" spans="1:12" ht="15.75">
      <c r="A2571" s="518" t="s">
        <v>7317</v>
      </c>
      <c r="B2571" s="518" t="s">
        <v>7318</v>
      </c>
      <c r="C2571" s="518" t="s">
        <v>7750</v>
      </c>
      <c r="D2571" s="518" t="s">
        <v>23934</v>
      </c>
      <c r="E2571" s="519" t="s">
        <v>144</v>
      </c>
      <c r="F2571" s="518" t="s">
        <v>144</v>
      </c>
      <c r="G2571" s="518" t="s">
        <v>24018</v>
      </c>
      <c r="H2571" s="518" t="s">
        <v>24019</v>
      </c>
      <c r="I2571" s="518" t="s">
        <v>6762</v>
      </c>
      <c r="J2571" s="518" t="s">
        <v>5432</v>
      </c>
      <c r="K2571" s="519" t="s">
        <v>33335</v>
      </c>
      <c r="L2571" s="518" t="s">
        <v>5433</v>
      </c>
    </row>
    <row r="2572" spans="1:12" ht="15.75">
      <c r="A2572" s="518" t="s">
        <v>7317</v>
      </c>
      <c r="B2572" s="518" t="s">
        <v>7318</v>
      </c>
      <c r="C2572" s="518" t="s">
        <v>7750</v>
      </c>
      <c r="D2572" s="518" t="s">
        <v>23934</v>
      </c>
      <c r="E2572" s="519" t="s">
        <v>144</v>
      </c>
      <c r="F2572" s="518" t="s">
        <v>144</v>
      </c>
      <c r="G2572" s="518" t="s">
        <v>24020</v>
      </c>
      <c r="H2572" s="518" t="s">
        <v>24021</v>
      </c>
      <c r="I2572" s="518" t="s">
        <v>6762</v>
      </c>
      <c r="J2572" s="518" t="s">
        <v>5432</v>
      </c>
      <c r="K2572" s="519" t="s">
        <v>33336</v>
      </c>
      <c r="L2572" s="518" t="s">
        <v>5433</v>
      </c>
    </row>
    <row r="2573" spans="1:12" ht="15.75">
      <c r="A2573" s="518" t="s">
        <v>7317</v>
      </c>
      <c r="B2573" s="518" t="s">
        <v>7318</v>
      </c>
      <c r="C2573" s="518" t="s">
        <v>7750</v>
      </c>
      <c r="D2573" s="518" t="s">
        <v>23934</v>
      </c>
      <c r="E2573" s="519" t="s">
        <v>144</v>
      </c>
      <c r="F2573" s="518" t="s">
        <v>144</v>
      </c>
      <c r="G2573" s="518" t="s">
        <v>24022</v>
      </c>
      <c r="H2573" s="518" t="s">
        <v>24023</v>
      </c>
      <c r="I2573" s="518" t="s">
        <v>6762</v>
      </c>
      <c r="J2573" s="518" t="s">
        <v>5432</v>
      </c>
      <c r="K2573" s="519" t="s">
        <v>13722</v>
      </c>
      <c r="L2573" s="518" t="s">
        <v>5433</v>
      </c>
    </row>
    <row r="2574" spans="1:12" ht="15.75">
      <c r="A2574" s="518" t="s">
        <v>7317</v>
      </c>
      <c r="B2574" s="518" t="s">
        <v>7318</v>
      </c>
      <c r="C2574" s="518" t="s">
        <v>7750</v>
      </c>
      <c r="D2574" s="518" t="s">
        <v>23934</v>
      </c>
      <c r="E2574" s="519" t="s">
        <v>144</v>
      </c>
      <c r="F2574" s="518" t="s">
        <v>144</v>
      </c>
      <c r="G2574" s="518" t="s">
        <v>24025</v>
      </c>
      <c r="H2574" s="518" t="s">
        <v>24026</v>
      </c>
      <c r="I2574" s="518" t="s">
        <v>6762</v>
      </c>
      <c r="J2574" s="518" t="s">
        <v>5432</v>
      </c>
      <c r="K2574" s="519" t="s">
        <v>33337</v>
      </c>
      <c r="L2574" s="518" t="s">
        <v>5433</v>
      </c>
    </row>
    <row r="2575" spans="1:12" ht="15.75">
      <c r="A2575" s="518" t="s">
        <v>7317</v>
      </c>
      <c r="B2575" s="518" t="s">
        <v>7318</v>
      </c>
      <c r="C2575" s="518" t="s">
        <v>7750</v>
      </c>
      <c r="D2575" s="518" t="s">
        <v>23934</v>
      </c>
      <c r="E2575" s="519" t="s">
        <v>144</v>
      </c>
      <c r="F2575" s="518" t="s">
        <v>144</v>
      </c>
      <c r="G2575" s="518" t="s">
        <v>24027</v>
      </c>
      <c r="H2575" s="518" t="s">
        <v>24028</v>
      </c>
      <c r="I2575" s="518" t="s">
        <v>6762</v>
      </c>
      <c r="J2575" s="518" t="s">
        <v>5432</v>
      </c>
      <c r="K2575" s="519" t="s">
        <v>33338</v>
      </c>
      <c r="L2575" s="518" t="s">
        <v>5433</v>
      </c>
    </row>
    <row r="2576" spans="1:12" ht="15.75">
      <c r="A2576" s="518" t="s">
        <v>7317</v>
      </c>
      <c r="B2576" s="518" t="s">
        <v>7318</v>
      </c>
      <c r="C2576" s="518" t="s">
        <v>7750</v>
      </c>
      <c r="D2576" s="518" t="s">
        <v>23934</v>
      </c>
      <c r="E2576" s="519" t="s">
        <v>144</v>
      </c>
      <c r="F2576" s="518" t="s">
        <v>144</v>
      </c>
      <c r="G2576" s="518" t="s">
        <v>24029</v>
      </c>
      <c r="H2576" s="518" t="s">
        <v>24030</v>
      </c>
      <c r="I2576" s="518" t="s">
        <v>6762</v>
      </c>
      <c r="J2576" s="518" t="s">
        <v>5432</v>
      </c>
      <c r="K2576" s="519" t="s">
        <v>33339</v>
      </c>
      <c r="L2576" s="518" t="s">
        <v>5433</v>
      </c>
    </row>
    <row r="2577" spans="1:12" ht="15.75">
      <c r="A2577" s="518" t="s">
        <v>7317</v>
      </c>
      <c r="B2577" s="518" t="s">
        <v>7318</v>
      </c>
      <c r="C2577" s="518" t="s">
        <v>7750</v>
      </c>
      <c r="D2577" s="518" t="s">
        <v>23934</v>
      </c>
      <c r="E2577" s="519" t="s">
        <v>144</v>
      </c>
      <c r="F2577" s="518" t="s">
        <v>144</v>
      </c>
      <c r="G2577" s="518" t="s">
        <v>24031</v>
      </c>
      <c r="H2577" s="518" t="s">
        <v>24032</v>
      </c>
      <c r="I2577" s="518" t="s">
        <v>6762</v>
      </c>
      <c r="J2577" s="518" t="s">
        <v>5432</v>
      </c>
      <c r="K2577" s="519" t="s">
        <v>33340</v>
      </c>
      <c r="L2577" s="518" t="s">
        <v>5433</v>
      </c>
    </row>
    <row r="2578" spans="1:12" ht="15.75">
      <c r="A2578" s="518" t="s">
        <v>7317</v>
      </c>
      <c r="B2578" s="518" t="s">
        <v>7318</v>
      </c>
      <c r="C2578" s="518" t="s">
        <v>7750</v>
      </c>
      <c r="D2578" s="518" t="s">
        <v>23934</v>
      </c>
      <c r="E2578" s="519" t="s">
        <v>144</v>
      </c>
      <c r="F2578" s="518" t="s">
        <v>144</v>
      </c>
      <c r="G2578" s="518" t="s">
        <v>24033</v>
      </c>
      <c r="H2578" s="518" t="s">
        <v>24034</v>
      </c>
      <c r="I2578" s="518" t="s">
        <v>6762</v>
      </c>
      <c r="J2578" s="518" t="s">
        <v>5432</v>
      </c>
      <c r="K2578" s="519" t="s">
        <v>33341</v>
      </c>
      <c r="L2578" s="518" t="s">
        <v>5433</v>
      </c>
    </row>
    <row r="2579" spans="1:12" ht="15.75">
      <c r="A2579" s="518" t="s">
        <v>7317</v>
      </c>
      <c r="B2579" s="518" t="s">
        <v>7318</v>
      </c>
      <c r="C2579" s="518" t="s">
        <v>7750</v>
      </c>
      <c r="D2579" s="518" t="s">
        <v>23934</v>
      </c>
      <c r="E2579" s="519" t="s">
        <v>144</v>
      </c>
      <c r="F2579" s="518" t="s">
        <v>144</v>
      </c>
      <c r="G2579" s="518" t="s">
        <v>24035</v>
      </c>
      <c r="H2579" s="518" t="s">
        <v>24036</v>
      </c>
      <c r="I2579" s="518" t="s">
        <v>6762</v>
      </c>
      <c r="J2579" s="518" t="s">
        <v>5432</v>
      </c>
      <c r="K2579" s="519" t="s">
        <v>33342</v>
      </c>
      <c r="L2579" s="518" t="s">
        <v>5433</v>
      </c>
    </row>
    <row r="2580" spans="1:12" ht="15.75">
      <c r="A2580" s="518" t="s">
        <v>7317</v>
      </c>
      <c r="B2580" s="518" t="s">
        <v>7318</v>
      </c>
      <c r="C2580" s="518" t="s">
        <v>7750</v>
      </c>
      <c r="D2580" s="518" t="s">
        <v>23934</v>
      </c>
      <c r="E2580" s="519" t="s">
        <v>144</v>
      </c>
      <c r="F2580" s="518" t="s">
        <v>144</v>
      </c>
      <c r="G2580" s="518" t="s">
        <v>24037</v>
      </c>
      <c r="H2580" s="518" t="s">
        <v>24038</v>
      </c>
      <c r="I2580" s="518" t="s">
        <v>6762</v>
      </c>
      <c r="J2580" s="518" t="s">
        <v>5432</v>
      </c>
      <c r="K2580" s="519" t="s">
        <v>33343</v>
      </c>
      <c r="L2580" s="518" t="s">
        <v>5433</v>
      </c>
    </row>
    <row r="2581" spans="1:12" ht="15.75">
      <c r="A2581" s="518" t="s">
        <v>7317</v>
      </c>
      <c r="B2581" s="518" t="s">
        <v>7318</v>
      </c>
      <c r="C2581" s="518" t="s">
        <v>7750</v>
      </c>
      <c r="D2581" s="518" t="s">
        <v>23934</v>
      </c>
      <c r="E2581" s="519" t="s">
        <v>144</v>
      </c>
      <c r="F2581" s="518" t="s">
        <v>144</v>
      </c>
      <c r="G2581" s="518" t="s">
        <v>24039</v>
      </c>
      <c r="H2581" s="518" t="s">
        <v>24040</v>
      </c>
      <c r="I2581" s="518" t="s">
        <v>6762</v>
      </c>
      <c r="J2581" s="518" t="s">
        <v>5432</v>
      </c>
      <c r="K2581" s="519" t="s">
        <v>33344</v>
      </c>
      <c r="L2581" s="518" t="s">
        <v>5433</v>
      </c>
    </row>
    <row r="2582" spans="1:12" ht="15.75">
      <c r="A2582" s="518" t="s">
        <v>7317</v>
      </c>
      <c r="B2582" s="518" t="s">
        <v>7318</v>
      </c>
      <c r="C2582" s="518" t="s">
        <v>7750</v>
      </c>
      <c r="D2582" s="518" t="s">
        <v>23934</v>
      </c>
      <c r="E2582" s="519" t="s">
        <v>144</v>
      </c>
      <c r="F2582" s="518" t="s">
        <v>144</v>
      </c>
      <c r="G2582" s="518" t="s">
        <v>24041</v>
      </c>
      <c r="H2582" s="518" t="s">
        <v>24042</v>
      </c>
      <c r="I2582" s="518" t="s">
        <v>6762</v>
      </c>
      <c r="J2582" s="518" t="s">
        <v>5432</v>
      </c>
      <c r="K2582" s="519" t="s">
        <v>33345</v>
      </c>
      <c r="L2582" s="518" t="s">
        <v>5433</v>
      </c>
    </row>
    <row r="2583" spans="1:12" ht="15.75">
      <c r="A2583" s="518" t="s">
        <v>7317</v>
      </c>
      <c r="B2583" s="518" t="s">
        <v>7318</v>
      </c>
      <c r="C2583" s="518" t="s">
        <v>7750</v>
      </c>
      <c r="D2583" s="518" t="s">
        <v>23934</v>
      </c>
      <c r="E2583" s="519" t="s">
        <v>144</v>
      </c>
      <c r="F2583" s="518" t="s">
        <v>144</v>
      </c>
      <c r="G2583" s="518" t="s">
        <v>24043</v>
      </c>
      <c r="H2583" s="518" t="s">
        <v>24044</v>
      </c>
      <c r="I2583" s="518" t="s">
        <v>6762</v>
      </c>
      <c r="J2583" s="518" t="s">
        <v>5432</v>
      </c>
      <c r="K2583" s="519" t="s">
        <v>33346</v>
      </c>
      <c r="L2583" s="518" t="s">
        <v>5433</v>
      </c>
    </row>
    <row r="2584" spans="1:12" ht="15.75">
      <c r="A2584" s="518" t="s">
        <v>7317</v>
      </c>
      <c r="B2584" s="518" t="s">
        <v>7318</v>
      </c>
      <c r="C2584" s="518" t="s">
        <v>7750</v>
      </c>
      <c r="D2584" s="518" t="s">
        <v>23934</v>
      </c>
      <c r="E2584" s="519" t="s">
        <v>144</v>
      </c>
      <c r="F2584" s="518" t="s">
        <v>144</v>
      </c>
      <c r="G2584" s="518" t="s">
        <v>24045</v>
      </c>
      <c r="H2584" s="518" t="s">
        <v>24046</v>
      </c>
      <c r="I2584" s="518" t="s">
        <v>6762</v>
      </c>
      <c r="J2584" s="518" t="s">
        <v>5432</v>
      </c>
      <c r="K2584" s="519" t="s">
        <v>33347</v>
      </c>
      <c r="L2584" s="518" t="s">
        <v>5433</v>
      </c>
    </row>
    <row r="2585" spans="1:12" ht="15.75">
      <c r="A2585" s="518" t="s">
        <v>7317</v>
      </c>
      <c r="B2585" s="518" t="s">
        <v>7318</v>
      </c>
      <c r="C2585" s="518" t="s">
        <v>7750</v>
      </c>
      <c r="D2585" s="518" t="s">
        <v>23934</v>
      </c>
      <c r="E2585" s="519" t="s">
        <v>144</v>
      </c>
      <c r="F2585" s="518" t="s">
        <v>144</v>
      </c>
      <c r="G2585" s="518" t="s">
        <v>24047</v>
      </c>
      <c r="H2585" s="518" t="s">
        <v>24048</v>
      </c>
      <c r="I2585" s="518" t="s">
        <v>6762</v>
      </c>
      <c r="J2585" s="518" t="s">
        <v>5432</v>
      </c>
      <c r="K2585" s="519" t="s">
        <v>33348</v>
      </c>
      <c r="L2585" s="518" t="s">
        <v>5433</v>
      </c>
    </row>
    <row r="2586" spans="1:12" ht="15.75">
      <c r="A2586" s="518" t="s">
        <v>7317</v>
      </c>
      <c r="B2586" s="518" t="s">
        <v>7318</v>
      </c>
      <c r="C2586" s="518" t="s">
        <v>7750</v>
      </c>
      <c r="D2586" s="518" t="s">
        <v>23934</v>
      </c>
      <c r="E2586" s="519" t="s">
        <v>144</v>
      </c>
      <c r="F2586" s="518" t="s">
        <v>144</v>
      </c>
      <c r="G2586" s="518" t="s">
        <v>24049</v>
      </c>
      <c r="H2586" s="518" t="s">
        <v>24050</v>
      </c>
      <c r="I2586" s="518" t="s">
        <v>6762</v>
      </c>
      <c r="J2586" s="518" t="s">
        <v>5432</v>
      </c>
      <c r="K2586" s="519" t="s">
        <v>33349</v>
      </c>
      <c r="L2586" s="518" t="s">
        <v>5433</v>
      </c>
    </row>
    <row r="2587" spans="1:12" ht="15.75">
      <c r="A2587" s="518" t="s">
        <v>7317</v>
      </c>
      <c r="B2587" s="518" t="s">
        <v>7318</v>
      </c>
      <c r="C2587" s="518" t="s">
        <v>7750</v>
      </c>
      <c r="D2587" s="518" t="s">
        <v>23934</v>
      </c>
      <c r="E2587" s="519" t="s">
        <v>144</v>
      </c>
      <c r="F2587" s="518" t="s">
        <v>144</v>
      </c>
      <c r="G2587" s="518" t="s">
        <v>24051</v>
      </c>
      <c r="H2587" s="518" t="s">
        <v>24052</v>
      </c>
      <c r="I2587" s="518" t="s">
        <v>6762</v>
      </c>
      <c r="J2587" s="518" t="s">
        <v>5432</v>
      </c>
      <c r="K2587" s="519" t="s">
        <v>33350</v>
      </c>
      <c r="L2587" s="518" t="s">
        <v>5433</v>
      </c>
    </row>
    <row r="2588" spans="1:12" ht="15.75">
      <c r="A2588" s="518" t="s">
        <v>7317</v>
      </c>
      <c r="B2588" s="518" t="s">
        <v>7318</v>
      </c>
      <c r="C2588" s="518" t="s">
        <v>7750</v>
      </c>
      <c r="D2588" s="518" t="s">
        <v>23934</v>
      </c>
      <c r="E2588" s="519" t="s">
        <v>144</v>
      </c>
      <c r="F2588" s="518" t="s">
        <v>144</v>
      </c>
      <c r="G2588" s="518" t="s">
        <v>24053</v>
      </c>
      <c r="H2588" s="518" t="s">
        <v>24054</v>
      </c>
      <c r="I2588" s="518" t="s">
        <v>6762</v>
      </c>
      <c r="J2588" s="518" t="s">
        <v>5432</v>
      </c>
      <c r="K2588" s="519" t="s">
        <v>33351</v>
      </c>
      <c r="L2588" s="518" t="s">
        <v>5433</v>
      </c>
    </row>
    <row r="2589" spans="1:12" ht="15.75">
      <c r="A2589" s="518" t="s">
        <v>7317</v>
      </c>
      <c r="B2589" s="518" t="s">
        <v>7318</v>
      </c>
      <c r="C2589" s="518" t="s">
        <v>7825</v>
      </c>
      <c r="D2589" s="518" t="s">
        <v>24055</v>
      </c>
      <c r="E2589" s="519" t="s">
        <v>144</v>
      </c>
      <c r="F2589" s="518" t="s">
        <v>144</v>
      </c>
      <c r="G2589" s="518" t="s">
        <v>24056</v>
      </c>
      <c r="H2589" s="518" t="s">
        <v>7826</v>
      </c>
      <c r="I2589" s="518" t="s">
        <v>5650</v>
      </c>
      <c r="J2589" s="518" t="s">
        <v>5432</v>
      </c>
      <c r="K2589" s="519" t="s">
        <v>33352</v>
      </c>
      <c r="L2589" s="518" t="s">
        <v>5433</v>
      </c>
    </row>
    <row r="2590" spans="1:12" ht="15.75">
      <c r="A2590" s="518" t="s">
        <v>7317</v>
      </c>
      <c r="B2590" s="518" t="s">
        <v>7318</v>
      </c>
      <c r="C2590" s="518" t="s">
        <v>7825</v>
      </c>
      <c r="D2590" s="518" t="s">
        <v>24055</v>
      </c>
      <c r="E2590" s="519" t="s">
        <v>144</v>
      </c>
      <c r="F2590" s="518" t="s">
        <v>144</v>
      </c>
      <c r="G2590" s="518" t="s">
        <v>24057</v>
      </c>
      <c r="H2590" s="518" t="s">
        <v>7827</v>
      </c>
      <c r="I2590" s="518" t="s">
        <v>5650</v>
      </c>
      <c r="J2590" s="518" t="s">
        <v>5432</v>
      </c>
      <c r="K2590" s="519" t="s">
        <v>33353</v>
      </c>
      <c r="L2590" s="518" t="s">
        <v>5433</v>
      </c>
    </row>
    <row r="2591" spans="1:12" ht="15.75">
      <c r="A2591" s="518" t="s">
        <v>7317</v>
      </c>
      <c r="B2591" s="518" t="s">
        <v>7318</v>
      </c>
      <c r="C2591" s="518" t="s">
        <v>7828</v>
      </c>
      <c r="D2591" s="518" t="s">
        <v>24058</v>
      </c>
      <c r="E2591" s="519" t="s">
        <v>144</v>
      </c>
      <c r="F2591" s="518" t="s">
        <v>144</v>
      </c>
      <c r="G2591" s="518" t="s">
        <v>24059</v>
      </c>
      <c r="H2591" s="518" t="s">
        <v>7829</v>
      </c>
      <c r="I2591" s="518" t="s">
        <v>6762</v>
      </c>
      <c r="J2591" s="518" t="s">
        <v>5503</v>
      </c>
      <c r="K2591" s="519" t="s">
        <v>33354</v>
      </c>
      <c r="L2591" s="518" t="s">
        <v>5433</v>
      </c>
    </row>
    <row r="2592" spans="1:12" ht="15.75">
      <c r="A2592" s="518" t="s">
        <v>7317</v>
      </c>
      <c r="B2592" s="518" t="s">
        <v>7318</v>
      </c>
      <c r="C2592" s="518" t="s">
        <v>7828</v>
      </c>
      <c r="D2592" s="518" t="s">
        <v>24058</v>
      </c>
      <c r="E2592" s="519" t="s">
        <v>144</v>
      </c>
      <c r="F2592" s="518" t="s">
        <v>144</v>
      </c>
      <c r="G2592" s="518" t="s">
        <v>24060</v>
      </c>
      <c r="H2592" s="518" t="s">
        <v>7830</v>
      </c>
      <c r="I2592" s="518" t="s">
        <v>6762</v>
      </c>
      <c r="J2592" s="518" t="s">
        <v>5503</v>
      </c>
      <c r="K2592" s="519" t="s">
        <v>33355</v>
      </c>
      <c r="L2592" s="518" t="s">
        <v>5433</v>
      </c>
    </row>
    <row r="2593" spans="1:12" ht="15.75">
      <c r="A2593" s="518" t="s">
        <v>7317</v>
      </c>
      <c r="B2593" s="518" t="s">
        <v>7318</v>
      </c>
      <c r="C2593" s="518" t="s">
        <v>7831</v>
      </c>
      <c r="D2593" s="518" t="s">
        <v>24061</v>
      </c>
      <c r="E2593" s="519" t="s">
        <v>144</v>
      </c>
      <c r="F2593" s="518" t="s">
        <v>144</v>
      </c>
      <c r="G2593" s="518" t="s">
        <v>24062</v>
      </c>
      <c r="H2593" s="518" t="s">
        <v>24063</v>
      </c>
      <c r="I2593" s="518" t="s">
        <v>5431</v>
      </c>
      <c r="J2593" s="518" t="s">
        <v>5503</v>
      </c>
      <c r="K2593" s="519" t="s">
        <v>33356</v>
      </c>
      <c r="L2593" s="518" t="s">
        <v>5433</v>
      </c>
    </row>
    <row r="2594" spans="1:12" ht="15.75">
      <c r="A2594" s="518" t="s">
        <v>7317</v>
      </c>
      <c r="B2594" s="518" t="s">
        <v>7318</v>
      </c>
      <c r="C2594" s="518" t="s">
        <v>7831</v>
      </c>
      <c r="D2594" s="518" t="s">
        <v>24061</v>
      </c>
      <c r="E2594" s="519" t="s">
        <v>144</v>
      </c>
      <c r="F2594" s="518" t="s">
        <v>144</v>
      </c>
      <c r="G2594" s="518" t="s">
        <v>24064</v>
      </c>
      <c r="H2594" s="518" t="s">
        <v>7832</v>
      </c>
      <c r="I2594" s="518" t="s">
        <v>5431</v>
      </c>
      <c r="J2594" s="518" t="s">
        <v>5503</v>
      </c>
      <c r="K2594" s="519" t="s">
        <v>33357</v>
      </c>
      <c r="L2594" s="518" t="s">
        <v>5433</v>
      </c>
    </row>
    <row r="2595" spans="1:12" ht="15.75">
      <c r="A2595" s="518" t="s">
        <v>7317</v>
      </c>
      <c r="B2595" s="518" t="s">
        <v>7318</v>
      </c>
      <c r="C2595" s="518" t="s">
        <v>7831</v>
      </c>
      <c r="D2595" s="518" t="s">
        <v>24061</v>
      </c>
      <c r="E2595" s="519" t="s">
        <v>144</v>
      </c>
      <c r="F2595" s="518" t="s">
        <v>144</v>
      </c>
      <c r="G2595" s="518" t="s">
        <v>24066</v>
      </c>
      <c r="H2595" s="518" t="s">
        <v>24067</v>
      </c>
      <c r="I2595" s="518" t="s">
        <v>5431</v>
      </c>
      <c r="J2595" s="518" t="s">
        <v>5503</v>
      </c>
      <c r="K2595" s="519" t="s">
        <v>18807</v>
      </c>
      <c r="L2595" s="518" t="s">
        <v>5433</v>
      </c>
    </row>
    <row r="2596" spans="1:12" ht="15.75">
      <c r="A2596" s="518" t="s">
        <v>7317</v>
      </c>
      <c r="B2596" s="518" t="s">
        <v>7318</v>
      </c>
      <c r="C2596" s="518" t="s">
        <v>7833</v>
      </c>
      <c r="D2596" s="518" t="s">
        <v>24068</v>
      </c>
      <c r="E2596" s="519" t="s">
        <v>144</v>
      </c>
      <c r="F2596" s="518" t="s">
        <v>144</v>
      </c>
      <c r="G2596" s="518" t="s">
        <v>24069</v>
      </c>
      <c r="H2596" s="518" t="s">
        <v>7834</v>
      </c>
      <c r="I2596" s="518" t="s">
        <v>5431</v>
      </c>
      <c r="J2596" s="518" t="s">
        <v>5432</v>
      </c>
      <c r="K2596" s="519" t="s">
        <v>33358</v>
      </c>
      <c r="L2596" s="518" t="s">
        <v>5433</v>
      </c>
    </row>
    <row r="2597" spans="1:12" ht="15.75">
      <c r="A2597" s="518" t="s">
        <v>7317</v>
      </c>
      <c r="B2597" s="518" t="s">
        <v>7318</v>
      </c>
      <c r="C2597" s="518" t="s">
        <v>7833</v>
      </c>
      <c r="D2597" s="518" t="s">
        <v>24068</v>
      </c>
      <c r="E2597" s="519" t="s">
        <v>144</v>
      </c>
      <c r="F2597" s="518" t="s">
        <v>144</v>
      </c>
      <c r="G2597" s="518" t="s">
        <v>24070</v>
      </c>
      <c r="H2597" s="518" t="s">
        <v>7835</v>
      </c>
      <c r="I2597" s="518" t="s">
        <v>5431</v>
      </c>
      <c r="J2597" s="518" t="s">
        <v>5432</v>
      </c>
      <c r="K2597" s="519" t="s">
        <v>32846</v>
      </c>
      <c r="L2597" s="518" t="s">
        <v>5433</v>
      </c>
    </row>
    <row r="2598" spans="1:12" ht="15.75">
      <c r="A2598" s="518" t="s">
        <v>7317</v>
      </c>
      <c r="B2598" s="518" t="s">
        <v>7318</v>
      </c>
      <c r="C2598" s="518" t="s">
        <v>7833</v>
      </c>
      <c r="D2598" s="518" t="s">
        <v>24068</v>
      </c>
      <c r="E2598" s="519" t="s">
        <v>144</v>
      </c>
      <c r="F2598" s="518" t="s">
        <v>144</v>
      </c>
      <c r="G2598" s="518" t="s">
        <v>24071</v>
      </c>
      <c r="H2598" s="518" t="s">
        <v>7836</v>
      </c>
      <c r="I2598" s="518" t="s">
        <v>5431</v>
      </c>
      <c r="J2598" s="518" t="s">
        <v>5432</v>
      </c>
      <c r="K2598" s="519" t="s">
        <v>33359</v>
      </c>
      <c r="L2598" s="518" t="s">
        <v>5433</v>
      </c>
    </row>
    <row r="2599" spans="1:12" ht="15.75">
      <c r="A2599" s="518" t="s">
        <v>7317</v>
      </c>
      <c r="B2599" s="518" t="s">
        <v>7318</v>
      </c>
      <c r="C2599" s="518" t="s">
        <v>7833</v>
      </c>
      <c r="D2599" s="518" t="s">
        <v>24068</v>
      </c>
      <c r="E2599" s="519" t="s">
        <v>144</v>
      </c>
      <c r="F2599" s="518" t="s">
        <v>144</v>
      </c>
      <c r="G2599" s="518" t="s">
        <v>24073</v>
      </c>
      <c r="H2599" s="518" t="s">
        <v>7837</v>
      </c>
      <c r="I2599" s="518" t="s">
        <v>5431</v>
      </c>
      <c r="J2599" s="518" t="s">
        <v>5432</v>
      </c>
      <c r="K2599" s="519" t="s">
        <v>33360</v>
      </c>
      <c r="L2599" s="518" t="s">
        <v>5433</v>
      </c>
    </row>
    <row r="2600" spans="1:12" ht="15.75">
      <c r="A2600" s="518" t="s">
        <v>7317</v>
      </c>
      <c r="B2600" s="518" t="s">
        <v>7318</v>
      </c>
      <c r="C2600" s="518" t="s">
        <v>7833</v>
      </c>
      <c r="D2600" s="518" t="s">
        <v>24068</v>
      </c>
      <c r="E2600" s="519" t="s">
        <v>144</v>
      </c>
      <c r="F2600" s="518" t="s">
        <v>144</v>
      </c>
      <c r="G2600" s="518" t="s">
        <v>24074</v>
      </c>
      <c r="H2600" s="518" t="s">
        <v>7838</v>
      </c>
      <c r="I2600" s="518" t="s">
        <v>5431</v>
      </c>
      <c r="J2600" s="518" t="s">
        <v>5432</v>
      </c>
      <c r="K2600" s="519" t="s">
        <v>22603</v>
      </c>
      <c r="L2600" s="518" t="s">
        <v>5433</v>
      </c>
    </row>
    <row r="2601" spans="1:12" ht="15.75">
      <c r="A2601" s="518" t="s">
        <v>7317</v>
      </c>
      <c r="B2601" s="518" t="s">
        <v>7318</v>
      </c>
      <c r="C2601" s="518" t="s">
        <v>7833</v>
      </c>
      <c r="D2601" s="518" t="s">
        <v>24068</v>
      </c>
      <c r="E2601" s="519" t="s">
        <v>144</v>
      </c>
      <c r="F2601" s="518" t="s">
        <v>144</v>
      </c>
      <c r="G2601" s="518" t="s">
        <v>24075</v>
      </c>
      <c r="H2601" s="518" t="s">
        <v>7839</v>
      </c>
      <c r="I2601" s="518" t="s">
        <v>5431</v>
      </c>
      <c r="J2601" s="518" t="s">
        <v>5432</v>
      </c>
      <c r="K2601" s="519" t="s">
        <v>33361</v>
      </c>
      <c r="L2601" s="518" t="s">
        <v>5433</v>
      </c>
    </row>
    <row r="2602" spans="1:12" ht="15.75">
      <c r="A2602" s="518" t="s">
        <v>7317</v>
      </c>
      <c r="B2602" s="518" t="s">
        <v>7318</v>
      </c>
      <c r="C2602" s="518" t="s">
        <v>7833</v>
      </c>
      <c r="D2602" s="518" t="s">
        <v>24068</v>
      </c>
      <c r="E2602" s="519" t="s">
        <v>144</v>
      </c>
      <c r="F2602" s="518" t="s">
        <v>144</v>
      </c>
      <c r="G2602" s="518" t="s">
        <v>24076</v>
      </c>
      <c r="H2602" s="518" t="s">
        <v>7840</v>
      </c>
      <c r="I2602" s="518" t="s">
        <v>5431</v>
      </c>
      <c r="J2602" s="518" t="s">
        <v>5432</v>
      </c>
      <c r="K2602" s="519" t="s">
        <v>33362</v>
      </c>
      <c r="L2602" s="518" t="s">
        <v>5433</v>
      </c>
    </row>
    <row r="2603" spans="1:12" ht="15.75">
      <c r="A2603" s="518" t="s">
        <v>7317</v>
      </c>
      <c r="B2603" s="518" t="s">
        <v>7318</v>
      </c>
      <c r="C2603" s="518" t="s">
        <v>7833</v>
      </c>
      <c r="D2603" s="518" t="s">
        <v>24068</v>
      </c>
      <c r="E2603" s="519" t="s">
        <v>144</v>
      </c>
      <c r="F2603" s="518" t="s">
        <v>144</v>
      </c>
      <c r="G2603" s="518" t="s">
        <v>24077</v>
      </c>
      <c r="H2603" s="518" t="s">
        <v>7841</v>
      </c>
      <c r="I2603" s="518" t="s">
        <v>5431</v>
      </c>
      <c r="J2603" s="518" t="s">
        <v>5432</v>
      </c>
      <c r="K2603" s="519" t="s">
        <v>33363</v>
      </c>
      <c r="L2603" s="518" t="s">
        <v>5433</v>
      </c>
    </row>
    <row r="2604" spans="1:12" ht="15.75">
      <c r="A2604" s="518" t="s">
        <v>7317</v>
      </c>
      <c r="B2604" s="518" t="s">
        <v>7318</v>
      </c>
      <c r="C2604" s="518" t="s">
        <v>7833</v>
      </c>
      <c r="D2604" s="518" t="s">
        <v>24068</v>
      </c>
      <c r="E2604" s="519" t="s">
        <v>144</v>
      </c>
      <c r="F2604" s="518" t="s">
        <v>144</v>
      </c>
      <c r="G2604" s="518" t="s">
        <v>24078</v>
      </c>
      <c r="H2604" s="518" t="s">
        <v>7842</v>
      </c>
      <c r="I2604" s="518" t="s">
        <v>5431</v>
      </c>
      <c r="J2604" s="518" t="s">
        <v>5503</v>
      </c>
      <c r="K2604" s="519" t="s">
        <v>33364</v>
      </c>
      <c r="L2604" s="518" t="s">
        <v>5433</v>
      </c>
    </row>
    <row r="2605" spans="1:12" ht="15.75">
      <c r="A2605" s="518" t="s">
        <v>7317</v>
      </c>
      <c r="B2605" s="518" t="s">
        <v>7318</v>
      </c>
      <c r="C2605" s="518" t="s">
        <v>7833</v>
      </c>
      <c r="D2605" s="518" t="s">
        <v>24068</v>
      </c>
      <c r="E2605" s="519" t="s">
        <v>144</v>
      </c>
      <c r="F2605" s="518" t="s">
        <v>144</v>
      </c>
      <c r="G2605" s="518" t="s">
        <v>24079</v>
      </c>
      <c r="H2605" s="518" t="s">
        <v>7843</v>
      </c>
      <c r="I2605" s="518" t="s">
        <v>5431</v>
      </c>
      <c r="J2605" s="518" t="s">
        <v>5503</v>
      </c>
      <c r="K2605" s="519" t="s">
        <v>33365</v>
      </c>
      <c r="L2605" s="518" t="s">
        <v>5433</v>
      </c>
    </row>
    <row r="2606" spans="1:12" ht="15.75">
      <c r="A2606" s="518" t="s">
        <v>7317</v>
      </c>
      <c r="B2606" s="518" t="s">
        <v>7318</v>
      </c>
      <c r="C2606" s="518" t="s">
        <v>7833</v>
      </c>
      <c r="D2606" s="518" t="s">
        <v>24068</v>
      </c>
      <c r="E2606" s="519" t="s">
        <v>144</v>
      </c>
      <c r="F2606" s="518" t="s">
        <v>144</v>
      </c>
      <c r="G2606" s="518" t="s">
        <v>24080</v>
      </c>
      <c r="H2606" s="518" t="s">
        <v>7844</v>
      </c>
      <c r="I2606" s="518" t="s">
        <v>5431</v>
      </c>
      <c r="J2606" s="518" t="s">
        <v>5503</v>
      </c>
      <c r="K2606" s="519" t="s">
        <v>33366</v>
      </c>
      <c r="L2606" s="518" t="s">
        <v>5433</v>
      </c>
    </row>
    <row r="2607" spans="1:12" ht="15.75">
      <c r="A2607" s="518" t="s">
        <v>7317</v>
      </c>
      <c r="B2607" s="518" t="s">
        <v>7318</v>
      </c>
      <c r="C2607" s="518" t="s">
        <v>7833</v>
      </c>
      <c r="D2607" s="518" t="s">
        <v>24068</v>
      </c>
      <c r="E2607" s="519" t="s">
        <v>144</v>
      </c>
      <c r="F2607" s="518" t="s">
        <v>144</v>
      </c>
      <c r="G2607" s="518" t="s">
        <v>24081</v>
      </c>
      <c r="H2607" s="518" t="s">
        <v>7845</v>
      </c>
      <c r="I2607" s="518" t="s">
        <v>5431</v>
      </c>
      <c r="J2607" s="518" t="s">
        <v>5503</v>
      </c>
      <c r="K2607" s="519" t="s">
        <v>22082</v>
      </c>
      <c r="L2607" s="518" t="s">
        <v>5433</v>
      </c>
    </row>
    <row r="2608" spans="1:12" ht="15.75">
      <c r="A2608" s="518" t="s">
        <v>7317</v>
      </c>
      <c r="B2608" s="518" t="s">
        <v>7318</v>
      </c>
      <c r="C2608" s="518" t="s">
        <v>7833</v>
      </c>
      <c r="D2608" s="518" t="s">
        <v>24068</v>
      </c>
      <c r="E2608" s="519" t="s">
        <v>144</v>
      </c>
      <c r="F2608" s="518" t="s">
        <v>144</v>
      </c>
      <c r="G2608" s="518" t="s">
        <v>24082</v>
      </c>
      <c r="H2608" s="518" t="s">
        <v>7846</v>
      </c>
      <c r="I2608" s="518" t="s">
        <v>5431</v>
      </c>
      <c r="J2608" s="518" t="s">
        <v>5432</v>
      </c>
      <c r="K2608" s="519" t="s">
        <v>33367</v>
      </c>
      <c r="L2608" s="518" t="s">
        <v>5433</v>
      </c>
    </row>
    <row r="2609" spans="1:12" ht="15.75">
      <c r="A2609" s="518" t="s">
        <v>7317</v>
      </c>
      <c r="B2609" s="518" t="s">
        <v>7318</v>
      </c>
      <c r="C2609" s="518" t="s">
        <v>7833</v>
      </c>
      <c r="D2609" s="518" t="s">
        <v>24068</v>
      </c>
      <c r="E2609" s="519" t="s">
        <v>144</v>
      </c>
      <c r="F2609" s="518" t="s">
        <v>144</v>
      </c>
      <c r="G2609" s="518" t="s">
        <v>24083</v>
      </c>
      <c r="H2609" s="518" t="s">
        <v>7847</v>
      </c>
      <c r="I2609" s="518" t="s">
        <v>5431</v>
      </c>
      <c r="J2609" s="518" t="s">
        <v>5432</v>
      </c>
      <c r="K2609" s="519" t="s">
        <v>33368</v>
      </c>
      <c r="L2609" s="518" t="s">
        <v>5433</v>
      </c>
    </row>
    <row r="2610" spans="1:12" ht="15.75">
      <c r="A2610" s="518" t="s">
        <v>7317</v>
      </c>
      <c r="B2610" s="518" t="s">
        <v>7318</v>
      </c>
      <c r="C2610" s="518" t="s">
        <v>7833</v>
      </c>
      <c r="D2610" s="518" t="s">
        <v>24068</v>
      </c>
      <c r="E2610" s="519" t="s">
        <v>144</v>
      </c>
      <c r="F2610" s="518" t="s">
        <v>144</v>
      </c>
      <c r="G2610" s="518" t="s">
        <v>24084</v>
      </c>
      <c r="H2610" s="518" t="s">
        <v>7848</v>
      </c>
      <c r="I2610" s="518" t="s">
        <v>5431</v>
      </c>
      <c r="J2610" s="518" t="s">
        <v>5432</v>
      </c>
      <c r="K2610" s="519" t="s">
        <v>33369</v>
      </c>
      <c r="L2610" s="518" t="s">
        <v>5433</v>
      </c>
    </row>
    <row r="2611" spans="1:12" ht="15.75">
      <c r="A2611" s="518" t="s">
        <v>7317</v>
      </c>
      <c r="B2611" s="518" t="s">
        <v>7318</v>
      </c>
      <c r="C2611" s="518" t="s">
        <v>7833</v>
      </c>
      <c r="D2611" s="518" t="s">
        <v>24068</v>
      </c>
      <c r="E2611" s="519" t="s">
        <v>144</v>
      </c>
      <c r="F2611" s="518" t="s">
        <v>144</v>
      </c>
      <c r="G2611" s="518" t="s">
        <v>24086</v>
      </c>
      <c r="H2611" s="518" t="s">
        <v>7849</v>
      </c>
      <c r="I2611" s="518" t="s">
        <v>5431</v>
      </c>
      <c r="J2611" s="518" t="s">
        <v>5432</v>
      </c>
      <c r="K2611" s="519" t="s">
        <v>33370</v>
      </c>
      <c r="L2611" s="518" t="s">
        <v>5433</v>
      </c>
    </row>
    <row r="2612" spans="1:12" ht="15.75">
      <c r="A2612" s="518" t="s">
        <v>7317</v>
      </c>
      <c r="B2612" s="518" t="s">
        <v>7318</v>
      </c>
      <c r="C2612" s="518" t="s">
        <v>7833</v>
      </c>
      <c r="D2612" s="518" t="s">
        <v>24068</v>
      </c>
      <c r="E2612" s="519" t="s">
        <v>144</v>
      </c>
      <c r="F2612" s="518" t="s">
        <v>144</v>
      </c>
      <c r="G2612" s="518" t="s">
        <v>24087</v>
      </c>
      <c r="H2612" s="518" t="s">
        <v>7850</v>
      </c>
      <c r="I2612" s="518" t="s">
        <v>5431</v>
      </c>
      <c r="J2612" s="518" t="s">
        <v>5503</v>
      </c>
      <c r="K2612" s="519" t="s">
        <v>21998</v>
      </c>
      <c r="L2612" s="518" t="s">
        <v>5433</v>
      </c>
    </row>
    <row r="2613" spans="1:12" ht="15.75">
      <c r="A2613" s="518" t="s">
        <v>7317</v>
      </c>
      <c r="B2613" s="518" t="s">
        <v>7318</v>
      </c>
      <c r="C2613" s="518" t="s">
        <v>7833</v>
      </c>
      <c r="D2613" s="518" t="s">
        <v>24068</v>
      </c>
      <c r="E2613" s="519" t="s">
        <v>144</v>
      </c>
      <c r="F2613" s="518" t="s">
        <v>144</v>
      </c>
      <c r="G2613" s="518" t="s">
        <v>24088</v>
      </c>
      <c r="H2613" s="518" t="s">
        <v>7851</v>
      </c>
      <c r="I2613" s="518" t="s">
        <v>5431</v>
      </c>
      <c r="J2613" s="518" t="s">
        <v>5503</v>
      </c>
      <c r="K2613" s="519" t="s">
        <v>31188</v>
      </c>
      <c r="L2613" s="518" t="s">
        <v>5433</v>
      </c>
    </row>
    <row r="2614" spans="1:12" ht="15.75">
      <c r="A2614" s="518" t="s">
        <v>7317</v>
      </c>
      <c r="B2614" s="518" t="s">
        <v>7318</v>
      </c>
      <c r="C2614" s="518" t="s">
        <v>7833</v>
      </c>
      <c r="D2614" s="518" t="s">
        <v>24068</v>
      </c>
      <c r="E2614" s="519" t="s">
        <v>144</v>
      </c>
      <c r="F2614" s="518" t="s">
        <v>144</v>
      </c>
      <c r="G2614" s="518" t="s">
        <v>24090</v>
      </c>
      <c r="H2614" s="518" t="s">
        <v>7852</v>
      </c>
      <c r="I2614" s="518" t="s">
        <v>5431</v>
      </c>
      <c r="J2614" s="518" t="s">
        <v>5503</v>
      </c>
      <c r="K2614" s="519" t="s">
        <v>13456</v>
      </c>
      <c r="L2614" s="518" t="s">
        <v>5433</v>
      </c>
    </row>
    <row r="2615" spans="1:12" ht="15.75">
      <c r="A2615" s="518" t="s">
        <v>7317</v>
      </c>
      <c r="B2615" s="518" t="s">
        <v>7318</v>
      </c>
      <c r="C2615" s="518" t="s">
        <v>7833</v>
      </c>
      <c r="D2615" s="518" t="s">
        <v>24068</v>
      </c>
      <c r="E2615" s="519" t="s">
        <v>144</v>
      </c>
      <c r="F2615" s="518" t="s">
        <v>144</v>
      </c>
      <c r="G2615" s="518" t="s">
        <v>24091</v>
      </c>
      <c r="H2615" s="518" t="s">
        <v>7853</v>
      </c>
      <c r="I2615" s="518" t="s">
        <v>5431</v>
      </c>
      <c r="J2615" s="518" t="s">
        <v>5503</v>
      </c>
      <c r="K2615" s="519" t="s">
        <v>13619</v>
      </c>
      <c r="L2615" s="518" t="s">
        <v>5433</v>
      </c>
    </row>
    <row r="2616" spans="1:12" ht="15.75">
      <c r="A2616" s="518" t="s">
        <v>7317</v>
      </c>
      <c r="B2616" s="518" t="s">
        <v>7318</v>
      </c>
      <c r="C2616" s="518" t="s">
        <v>7833</v>
      </c>
      <c r="D2616" s="518" t="s">
        <v>24068</v>
      </c>
      <c r="E2616" s="519" t="s">
        <v>144</v>
      </c>
      <c r="F2616" s="518" t="s">
        <v>144</v>
      </c>
      <c r="G2616" s="518" t="s">
        <v>24092</v>
      </c>
      <c r="H2616" s="518" t="s">
        <v>7854</v>
      </c>
      <c r="I2616" s="518" t="s">
        <v>5431</v>
      </c>
      <c r="J2616" s="518" t="s">
        <v>5503</v>
      </c>
      <c r="K2616" s="519" t="s">
        <v>28583</v>
      </c>
      <c r="L2616" s="518" t="s">
        <v>5433</v>
      </c>
    </row>
    <row r="2617" spans="1:12" ht="15.75">
      <c r="A2617" s="518" t="s">
        <v>7317</v>
      </c>
      <c r="B2617" s="518" t="s">
        <v>7318</v>
      </c>
      <c r="C2617" s="518" t="s">
        <v>7833</v>
      </c>
      <c r="D2617" s="518" t="s">
        <v>24068</v>
      </c>
      <c r="E2617" s="519" t="s">
        <v>144</v>
      </c>
      <c r="F2617" s="518" t="s">
        <v>144</v>
      </c>
      <c r="G2617" s="518" t="s">
        <v>24094</v>
      </c>
      <c r="H2617" s="518" t="s">
        <v>7855</v>
      </c>
      <c r="I2617" s="518" t="s">
        <v>5431</v>
      </c>
      <c r="J2617" s="518" t="s">
        <v>5884</v>
      </c>
      <c r="K2617" s="519" t="s">
        <v>14297</v>
      </c>
      <c r="L2617" s="518" t="s">
        <v>5433</v>
      </c>
    </row>
    <row r="2618" spans="1:12" ht="15.75">
      <c r="A2618" s="518" t="s">
        <v>7317</v>
      </c>
      <c r="B2618" s="518" t="s">
        <v>7318</v>
      </c>
      <c r="C2618" s="518" t="s">
        <v>7833</v>
      </c>
      <c r="D2618" s="518" t="s">
        <v>24068</v>
      </c>
      <c r="E2618" s="519" t="s">
        <v>144</v>
      </c>
      <c r="F2618" s="518" t="s">
        <v>144</v>
      </c>
      <c r="G2618" s="518" t="s">
        <v>24096</v>
      </c>
      <c r="H2618" s="518" t="s">
        <v>7856</v>
      </c>
      <c r="I2618" s="518" t="s">
        <v>5431</v>
      </c>
      <c r="J2618" s="518" t="s">
        <v>5432</v>
      </c>
      <c r="K2618" s="519" t="s">
        <v>33371</v>
      </c>
      <c r="L2618" s="518" t="s">
        <v>5433</v>
      </c>
    </row>
    <row r="2619" spans="1:12" ht="15.75">
      <c r="A2619" s="518" t="s">
        <v>7317</v>
      </c>
      <c r="B2619" s="518" t="s">
        <v>7318</v>
      </c>
      <c r="C2619" s="518" t="s">
        <v>7833</v>
      </c>
      <c r="D2619" s="518" t="s">
        <v>24068</v>
      </c>
      <c r="E2619" s="519" t="s">
        <v>144</v>
      </c>
      <c r="F2619" s="518" t="s">
        <v>144</v>
      </c>
      <c r="G2619" s="518" t="s">
        <v>24097</v>
      </c>
      <c r="H2619" s="518" t="s">
        <v>7857</v>
      </c>
      <c r="I2619" s="518" t="s">
        <v>5431</v>
      </c>
      <c r="J2619" s="518" t="s">
        <v>5503</v>
      </c>
      <c r="K2619" s="519" t="s">
        <v>33372</v>
      </c>
      <c r="L2619" s="518" t="s">
        <v>5433</v>
      </c>
    </row>
    <row r="2620" spans="1:12" ht="15.75">
      <c r="A2620" s="518" t="s">
        <v>7317</v>
      </c>
      <c r="B2620" s="518" t="s">
        <v>7318</v>
      </c>
      <c r="C2620" s="518" t="s">
        <v>7858</v>
      </c>
      <c r="D2620" s="518" t="s">
        <v>24098</v>
      </c>
      <c r="E2620" s="519" t="s">
        <v>144</v>
      </c>
      <c r="F2620" s="518" t="s">
        <v>144</v>
      </c>
      <c r="G2620" s="518" t="s">
        <v>24099</v>
      </c>
      <c r="H2620" s="518" t="s">
        <v>7866</v>
      </c>
      <c r="I2620" s="518" t="s">
        <v>6762</v>
      </c>
      <c r="J2620" s="518" t="s">
        <v>5432</v>
      </c>
      <c r="K2620" s="519" t="s">
        <v>33373</v>
      </c>
      <c r="L2620" s="518" t="s">
        <v>5433</v>
      </c>
    </row>
    <row r="2621" spans="1:12" ht="15.75">
      <c r="A2621" s="518" t="s">
        <v>7317</v>
      </c>
      <c r="B2621" s="518" t="s">
        <v>7318</v>
      </c>
      <c r="C2621" s="518" t="s">
        <v>7858</v>
      </c>
      <c r="D2621" s="518" t="s">
        <v>24098</v>
      </c>
      <c r="E2621" s="519" t="s">
        <v>144</v>
      </c>
      <c r="F2621" s="518" t="s">
        <v>144</v>
      </c>
      <c r="G2621" s="518" t="s">
        <v>24100</v>
      </c>
      <c r="H2621" s="518" t="s">
        <v>7867</v>
      </c>
      <c r="I2621" s="518" t="s">
        <v>6762</v>
      </c>
      <c r="J2621" s="518" t="s">
        <v>5432</v>
      </c>
      <c r="K2621" s="519" t="s">
        <v>33374</v>
      </c>
      <c r="L2621" s="518" t="s">
        <v>5433</v>
      </c>
    </row>
    <row r="2622" spans="1:12" ht="15.75">
      <c r="A2622" s="518" t="s">
        <v>7317</v>
      </c>
      <c r="B2622" s="518" t="s">
        <v>7318</v>
      </c>
      <c r="C2622" s="518" t="s">
        <v>7858</v>
      </c>
      <c r="D2622" s="518" t="s">
        <v>24098</v>
      </c>
      <c r="E2622" s="519" t="s">
        <v>144</v>
      </c>
      <c r="F2622" s="518" t="s">
        <v>144</v>
      </c>
      <c r="G2622" s="518" t="s">
        <v>24101</v>
      </c>
      <c r="H2622" s="518" t="s">
        <v>7868</v>
      </c>
      <c r="I2622" s="518" t="s">
        <v>6762</v>
      </c>
      <c r="J2622" s="518" t="s">
        <v>5432</v>
      </c>
      <c r="K2622" s="519" t="s">
        <v>33375</v>
      </c>
      <c r="L2622" s="518" t="s">
        <v>5433</v>
      </c>
    </row>
    <row r="2623" spans="1:12" ht="15.75">
      <c r="A2623" s="518" t="s">
        <v>7317</v>
      </c>
      <c r="B2623" s="518" t="s">
        <v>7318</v>
      </c>
      <c r="C2623" s="518" t="s">
        <v>7858</v>
      </c>
      <c r="D2623" s="518" t="s">
        <v>24098</v>
      </c>
      <c r="E2623" s="519" t="s">
        <v>144</v>
      </c>
      <c r="F2623" s="518" t="s">
        <v>144</v>
      </c>
      <c r="G2623" s="518" t="s">
        <v>24102</v>
      </c>
      <c r="H2623" s="518" t="s">
        <v>7869</v>
      </c>
      <c r="I2623" s="518" t="s">
        <v>6762</v>
      </c>
      <c r="J2623" s="518" t="s">
        <v>5432</v>
      </c>
      <c r="K2623" s="519" t="s">
        <v>33376</v>
      </c>
      <c r="L2623" s="518" t="s">
        <v>5433</v>
      </c>
    </row>
    <row r="2624" spans="1:12" ht="15.75">
      <c r="A2624" s="518" t="s">
        <v>7317</v>
      </c>
      <c r="B2624" s="518" t="s">
        <v>7318</v>
      </c>
      <c r="C2624" s="518" t="s">
        <v>7858</v>
      </c>
      <c r="D2624" s="518" t="s">
        <v>24098</v>
      </c>
      <c r="E2624" s="519" t="s">
        <v>144</v>
      </c>
      <c r="F2624" s="518" t="s">
        <v>144</v>
      </c>
      <c r="G2624" s="518" t="s">
        <v>24103</v>
      </c>
      <c r="H2624" s="518" t="s">
        <v>7870</v>
      </c>
      <c r="I2624" s="518" t="s">
        <v>6762</v>
      </c>
      <c r="J2624" s="518" t="s">
        <v>5432</v>
      </c>
      <c r="K2624" s="519" t="s">
        <v>33377</v>
      </c>
      <c r="L2624" s="518" t="s">
        <v>5433</v>
      </c>
    </row>
    <row r="2625" spans="1:12" ht="15.75">
      <c r="A2625" s="518" t="s">
        <v>7317</v>
      </c>
      <c r="B2625" s="518" t="s">
        <v>7318</v>
      </c>
      <c r="C2625" s="518" t="s">
        <v>7858</v>
      </c>
      <c r="D2625" s="518" t="s">
        <v>24098</v>
      </c>
      <c r="E2625" s="519" t="s">
        <v>144</v>
      </c>
      <c r="F2625" s="518" t="s">
        <v>144</v>
      </c>
      <c r="G2625" s="518" t="s">
        <v>24104</v>
      </c>
      <c r="H2625" s="518" t="s">
        <v>24105</v>
      </c>
      <c r="I2625" s="518" t="s">
        <v>6762</v>
      </c>
      <c r="J2625" s="518" t="s">
        <v>5432</v>
      </c>
      <c r="K2625" s="519" t="s">
        <v>33378</v>
      </c>
      <c r="L2625" s="518" t="s">
        <v>5433</v>
      </c>
    </row>
    <row r="2626" spans="1:12" ht="15.75">
      <c r="A2626" s="518" t="s">
        <v>7317</v>
      </c>
      <c r="B2626" s="518" t="s">
        <v>7318</v>
      </c>
      <c r="C2626" s="518" t="s">
        <v>7858</v>
      </c>
      <c r="D2626" s="518" t="s">
        <v>24098</v>
      </c>
      <c r="E2626" s="519" t="s">
        <v>144</v>
      </c>
      <c r="F2626" s="518" t="s">
        <v>144</v>
      </c>
      <c r="G2626" s="518" t="s">
        <v>24106</v>
      </c>
      <c r="H2626" s="518" t="s">
        <v>7872</v>
      </c>
      <c r="I2626" s="518" t="s">
        <v>6762</v>
      </c>
      <c r="J2626" s="518" t="s">
        <v>5432</v>
      </c>
      <c r="K2626" s="519" t="s">
        <v>33379</v>
      </c>
      <c r="L2626" s="518" t="s">
        <v>5433</v>
      </c>
    </row>
    <row r="2627" spans="1:12" ht="15.75">
      <c r="A2627" s="518" t="s">
        <v>7317</v>
      </c>
      <c r="B2627" s="518" t="s">
        <v>7318</v>
      </c>
      <c r="C2627" s="518" t="s">
        <v>7858</v>
      </c>
      <c r="D2627" s="518" t="s">
        <v>24098</v>
      </c>
      <c r="E2627" s="519" t="s">
        <v>144</v>
      </c>
      <c r="F2627" s="518" t="s">
        <v>144</v>
      </c>
      <c r="G2627" s="518" t="s">
        <v>24107</v>
      </c>
      <c r="H2627" s="518" t="s">
        <v>7873</v>
      </c>
      <c r="I2627" s="518" t="s">
        <v>6762</v>
      </c>
      <c r="J2627" s="518" t="s">
        <v>5432</v>
      </c>
      <c r="K2627" s="519" t="s">
        <v>33380</v>
      </c>
      <c r="L2627" s="518" t="s">
        <v>5433</v>
      </c>
    </row>
    <row r="2628" spans="1:12" ht="15.75">
      <c r="A2628" s="518" t="s">
        <v>7317</v>
      </c>
      <c r="B2628" s="518" t="s">
        <v>7318</v>
      </c>
      <c r="C2628" s="518" t="s">
        <v>7858</v>
      </c>
      <c r="D2628" s="518" t="s">
        <v>24098</v>
      </c>
      <c r="E2628" s="519" t="s">
        <v>144</v>
      </c>
      <c r="F2628" s="518" t="s">
        <v>144</v>
      </c>
      <c r="G2628" s="518" t="s">
        <v>24108</v>
      </c>
      <c r="H2628" s="518" t="s">
        <v>7874</v>
      </c>
      <c r="I2628" s="518" t="s">
        <v>5650</v>
      </c>
      <c r="J2628" s="518" t="s">
        <v>5432</v>
      </c>
      <c r="K2628" s="519" t="s">
        <v>28467</v>
      </c>
      <c r="L2628" s="518" t="s">
        <v>5433</v>
      </c>
    </row>
    <row r="2629" spans="1:12" ht="15.75">
      <c r="A2629" s="518" t="s">
        <v>7317</v>
      </c>
      <c r="B2629" s="518" t="s">
        <v>7318</v>
      </c>
      <c r="C2629" s="518" t="s">
        <v>7858</v>
      </c>
      <c r="D2629" s="518" t="s">
        <v>24098</v>
      </c>
      <c r="E2629" s="519" t="s">
        <v>144</v>
      </c>
      <c r="F2629" s="518" t="s">
        <v>144</v>
      </c>
      <c r="G2629" s="518" t="s">
        <v>24109</v>
      </c>
      <c r="H2629" s="518" t="s">
        <v>7875</v>
      </c>
      <c r="I2629" s="518" t="s">
        <v>5650</v>
      </c>
      <c r="J2629" s="518" t="s">
        <v>5432</v>
      </c>
      <c r="K2629" s="519" t="s">
        <v>33381</v>
      </c>
      <c r="L2629" s="518" t="s">
        <v>5433</v>
      </c>
    </row>
    <row r="2630" spans="1:12" ht="15.75">
      <c r="A2630" s="518" t="s">
        <v>7317</v>
      </c>
      <c r="B2630" s="518" t="s">
        <v>7318</v>
      </c>
      <c r="C2630" s="518" t="s">
        <v>7858</v>
      </c>
      <c r="D2630" s="518" t="s">
        <v>24098</v>
      </c>
      <c r="E2630" s="519" t="s">
        <v>144</v>
      </c>
      <c r="F2630" s="518" t="s">
        <v>144</v>
      </c>
      <c r="G2630" s="518" t="s">
        <v>24110</v>
      </c>
      <c r="H2630" s="518" t="s">
        <v>7876</v>
      </c>
      <c r="I2630" s="518" t="s">
        <v>5650</v>
      </c>
      <c r="J2630" s="518" t="s">
        <v>5432</v>
      </c>
      <c r="K2630" s="519" t="s">
        <v>33382</v>
      </c>
      <c r="L2630" s="518" t="s">
        <v>5433</v>
      </c>
    </row>
    <row r="2631" spans="1:12" ht="15.75">
      <c r="A2631" s="518" t="s">
        <v>7317</v>
      </c>
      <c r="B2631" s="518" t="s">
        <v>7318</v>
      </c>
      <c r="C2631" s="518" t="s">
        <v>7858</v>
      </c>
      <c r="D2631" s="518" t="s">
        <v>24098</v>
      </c>
      <c r="E2631" s="519" t="s">
        <v>144</v>
      </c>
      <c r="F2631" s="518" t="s">
        <v>144</v>
      </c>
      <c r="G2631" s="518" t="s">
        <v>24111</v>
      </c>
      <c r="H2631" s="518" t="s">
        <v>7877</v>
      </c>
      <c r="I2631" s="518" t="s">
        <v>5650</v>
      </c>
      <c r="J2631" s="518" t="s">
        <v>5432</v>
      </c>
      <c r="K2631" s="519" t="s">
        <v>33383</v>
      </c>
      <c r="L2631" s="518" t="s">
        <v>5433</v>
      </c>
    </row>
    <row r="2632" spans="1:12" ht="15.75">
      <c r="A2632" s="518" t="s">
        <v>7317</v>
      </c>
      <c r="B2632" s="518" t="s">
        <v>7318</v>
      </c>
      <c r="C2632" s="518" t="s">
        <v>7858</v>
      </c>
      <c r="D2632" s="518" t="s">
        <v>24098</v>
      </c>
      <c r="E2632" s="519" t="s">
        <v>144</v>
      </c>
      <c r="F2632" s="518" t="s">
        <v>144</v>
      </c>
      <c r="G2632" s="518" t="s">
        <v>24112</v>
      </c>
      <c r="H2632" s="518" t="s">
        <v>7878</v>
      </c>
      <c r="I2632" s="518" t="s">
        <v>5650</v>
      </c>
      <c r="J2632" s="518" t="s">
        <v>5432</v>
      </c>
      <c r="K2632" s="519" t="s">
        <v>13198</v>
      </c>
      <c r="L2632" s="518" t="s">
        <v>5433</v>
      </c>
    </row>
    <row r="2633" spans="1:12" ht="15.75">
      <c r="A2633" s="518" t="s">
        <v>7317</v>
      </c>
      <c r="B2633" s="518" t="s">
        <v>7318</v>
      </c>
      <c r="C2633" s="518" t="s">
        <v>7858</v>
      </c>
      <c r="D2633" s="518" t="s">
        <v>24098</v>
      </c>
      <c r="E2633" s="519" t="s">
        <v>144</v>
      </c>
      <c r="F2633" s="518" t="s">
        <v>144</v>
      </c>
      <c r="G2633" s="518" t="s">
        <v>24113</v>
      </c>
      <c r="H2633" s="518" t="s">
        <v>7879</v>
      </c>
      <c r="I2633" s="518" t="s">
        <v>5650</v>
      </c>
      <c r="J2633" s="518" t="s">
        <v>5432</v>
      </c>
      <c r="K2633" s="519" t="s">
        <v>33384</v>
      </c>
      <c r="L2633" s="518" t="s">
        <v>5433</v>
      </c>
    </row>
    <row r="2634" spans="1:12" ht="15.75">
      <c r="A2634" s="518" t="s">
        <v>7317</v>
      </c>
      <c r="B2634" s="518" t="s">
        <v>7318</v>
      </c>
      <c r="C2634" s="518" t="s">
        <v>7858</v>
      </c>
      <c r="D2634" s="518" t="s">
        <v>24098</v>
      </c>
      <c r="E2634" s="519" t="s">
        <v>144</v>
      </c>
      <c r="F2634" s="518" t="s">
        <v>144</v>
      </c>
      <c r="G2634" s="518" t="s">
        <v>24115</v>
      </c>
      <c r="H2634" s="518" t="s">
        <v>7880</v>
      </c>
      <c r="I2634" s="518" t="s">
        <v>5650</v>
      </c>
      <c r="J2634" s="518" t="s">
        <v>5432</v>
      </c>
      <c r="K2634" s="519" t="s">
        <v>30382</v>
      </c>
      <c r="L2634" s="518" t="s">
        <v>5433</v>
      </c>
    </row>
    <row r="2635" spans="1:12" ht="15.75">
      <c r="A2635" s="518" t="s">
        <v>7317</v>
      </c>
      <c r="B2635" s="518" t="s">
        <v>7318</v>
      </c>
      <c r="C2635" s="518" t="s">
        <v>7858</v>
      </c>
      <c r="D2635" s="518" t="s">
        <v>24098</v>
      </c>
      <c r="E2635" s="519" t="s">
        <v>144</v>
      </c>
      <c r="F2635" s="518" t="s">
        <v>144</v>
      </c>
      <c r="G2635" s="518" t="s">
        <v>24116</v>
      </c>
      <c r="H2635" s="518" t="s">
        <v>7881</v>
      </c>
      <c r="I2635" s="518" t="s">
        <v>5650</v>
      </c>
      <c r="J2635" s="518" t="s">
        <v>5432</v>
      </c>
      <c r="K2635" s="519" t="s">
        <v>33385</v>
      </c>
      <c r="L2635" s="518" t="s">
        <v>5433</v>
      </c>
    </row>
    <row r="2636" spans="1:12" ht="15.75">
      <c r="A2636" s="518" t="s">
        <v>7317</v>
      </c>
      <c r="B2636" s="518" t="s">
        <v>7318</v>
      </c>
      <c r="C2636" s="518" t="s">
        <v>7858</v>
      </c>
      <c r="D2636" s="518" t="s">
        <v>24098</v>
      </c>
      <c r="E2636" s="519" t="s">
        <v>144</v>
      </c>
      <c r="F2636" s="518" t="s">
        <v>144</v>
      </c>
      <c r="G2636" s="518" t="s">
        <v>24117</v>
      </c>
      <c r="H2636" s="518" t="s">
        <v>7882</v>
      </c>
      <c r="I2636" s="518" t="s">
        <v>5650</v>
      </c>
      <c r="J2636" s="518" t="s">
        <v>5432</v>
      </c>
      <c r="K2636" s="519" t="s">
        <v>33386</v>
      </c>
      <c r="L2636" s="518" t="s">
        <v>5433</v>
      </c>
    </row>
    <row r="2637" spans="1:12" ht="15.75">
      <c r="A2637" s="518" t="s">
        <v>7317</v>
      </c>
      <c r="B2637" s="518" t="s">
        <v>7318</v>
      </c>
      <c r="C2637" s="518" t="s">
        <v>7858</v>
      </c>
      <c r="D2637" s="518" t="s">
        <v>24098</v>
      </c>
      <c r="E2637" s="519" t="s">
        <v>144</v>
      </c>
      <c r="F2637" s="518" t="s">
        <v>144</v>
      </c>
      <c r="G2637" s="518" t="s">
        <v>24118</v>
      </c>
      <c r="H2637" s="518" t="s">
        <v>7883</v>
      </c>
      <c r="I2637" s="518" t="s">
        <v>5650</v>
      </c>
      <c r="J2637" s="518" t="s">
        <v>5432</v>
      </c>
      <c r="K2637" s="519" t="s">
        <v>33387</v>
      </c>
      <c r="L2637" s="518" t="s">
        <v>5433</v>
      </c>
    </row>
    <row r="2638" spans="1:12" ht="15.75">
      <c r="A2638" s="518" t="s">
        <v>7317</v>
      </c>
      <c r="B2638" s="518" t="s">
        <v>7318</v>
      </c>
      <c r="C2638" s="518" t="s">
        <v>7858</v>
      </c>
      <c r="D2638" s="518" t="s">
        <v>24098</v>
      </c>
      <c r="E2638" s="519" t="s">
        <v>144</v>
      </c>
      <c r="F2638" s="518" t="s">
        <v>144</v>
      </c>
      <c r="G2638" s="518" t="s">
        <v>24120</v>
      </c>
      <c r="H2638" s="518" t="s">
        <v>7884</v>
      </c>
      <c r="I2638" s="518" t="s">
        <v>5650</v>
      </c>
      <c r="J2638" s="518" t="s">
        <v>5432</v>
      </c>
      <c r="K2638" s="519" t="s">
        <v>33388</v>
      </c>
      <c r="L2638" s="518" t="s">
        <v>5433</v>
      </c>
    </row>
    <row r="2639" spans="1:12" ht="15.75">
      <c r="A2639" s="518" t="s">
        <v>7317</v>
      </c>
      <c r="B2639" s="518" t="s">
        <v>7318</v>
      </c>
      <c r="C2639" s="518" t="s">
        <v>7858</v>
      </c>
      <c r="D2639" s="518" t="s">
        <v>24098</v>
      </c>
      <c r="E2639" s="519" t="s">
        <v>144</v>
      </c>
      <c r="F2639" s="518" t="s">
        <v>144</v>
      </c>
      <c r="G2639" s="518" t="s">
        <v>24121</v>
      </c>
      <c r="H2639" s="518" t="s">
        <v>7885</v>
      </c>
      <c r="I2639" s="518" t="s">
        <v>5650</v>
      </c>
      <c r="J2639" s="518" t="s">
        <v>5432</v>
      </c>
      <c r="K2639" s="519" t="s">
        <v>33389</v>
      </c>
      <c r="L2639" s="518" t="s">
        <v>5433</v>
      </c>
    </row>
    <row r="2640" spans="1:12" ht="15.75">
      <c r="A2640" s="518" t="s">
        <v>7317</v>
      </c>
      <c r="B2640" s="518" t="s">
        <v>7318</v>
      </c>
      <c r="C2640" s="518" t="s">
        <v>7858</v>
      </c>
      <c r="D2640" s="518" t="s">
        <v>24098</v>
      </c>
      <c r="E2640" s="519" t="s">
        <v>144</v>
      </c>
      <c r="F2640" s="518" t="s">
        <v>144</v>
      </c>
      <c r="G2640" s="518" t="s">
        <v>24122</v>
      </c>
      <c r="H2640" s="518" t="s">
        <v>7886</v>
      </c>
      <c r="I2640" s="518" t="s">
        <v>5431</v>
      </c>
      <c r="J2640" s="518" t="s">
        <v>5432</v>
      </c>
      <c r="K2640" s="519" t="s">
        <v>33390</v>
      </c>
      <c r="L2640" s="518" t="s">
        <v>5433</v>
      </c>
    </row>
    <row r="2641" spans="1:12" ht="15.75">
      <c r="A2641" s="518" t="s">
        <v>7317</v>
      </c>
      <c r="B2641" s="518" t="s">
        <v>7318</v>
      </c>
      <c r="C2641" s="518" t="s">
        <v>7858</v>
      </c>
      <c r="D2641" s="518" t="s">
        <v>24098</v>
      </c>
      <c r="E2641" s="519" t="s">
        <v>144</v>
      </c>
      <c r="F2641" s="518" t="s">
        <v>144</v>
      </c>
      <c r="G2641" s="518" t="s">
        <v>24123</v>
      </c>
      <c r="H2641" s="518" t="s">
        <v>7887</v>
      </c>
      <c r="I2641" s="518" t="s">
        <v>5431</v>
      </c>
      <c r="J2641" s="518" t="s">
        <v>5432</v>
      </c>
      <c r="K2641" s="519" t="s">
        <v>33391</v>
      </c>
      <c r="L2641" s="518" t="s">
        <v>5433</v>
      </c>
    </row>
    <row r="2642" spans="1:12" ht="15.75">
      <c r="A2642" s="518" t="s">
        <v>7317</v>
      </c>
      <c r="B2642" s="518" t="s">
        <v>7318</v>
      </c>
      <c r="C2642" s="518" t="s">
        <v>7858</v>
      </c>
      <c r="D2642" s="518" t="s">
        <v>24098</v>
      </c>
      <c r="E2642" s="519" t="s">
        <v>144</v>
      </c>
      <c r="F2642" s="518" t="s">
        <v>144</v>
      </c>
      <c r="G2642" s="518" t="s">
        <v>24124</v>
      </c>
      <c r="H2642" s="518" t="s">
        <v>7888</v>
      </c>
      <c r="I2642" s="518" t="s">
        <v>5431</v>
      </c>
      <c r="J2642" s="518" t="s">
        <v>5432</v>
      </c>
      <c r="K2642" s="519" t="s">
        <v>33392</v>
      </c>
      <c r="L2642" s="518" t="s">
        <v>5433</v>
      </c>
    </row>
    <row r="2643" spans="1:12" ht="15.75">
      <c r="A2643" s="518" t="s">
        <v>7317</v>
      </c>
      <c r="B2643" s="518" t="s">
        <v>7318</v>
      </c>
      <c r="C2643" s="518" t="s">
        <v>7858</v>
      </c>
      <c r="D2643" s="518" t="s">
        <v>24098</v>
      </c>
      <c r="E2643" s="519" t="s">
        <v>144</v>
      </c>
      <c r="F2643" s="518" t="s">
        <v>144</v>
      </c>
      <c r="G2643" s="518" t="s">
        <v>24125</v>
      </c>
      <c r="H2643" s="518" t="s">
        <v>7889</v>
      </c>
      <c r="I2643" s="518" t="s">
        <v>5431</v>
      </c>
      <c r="J2643" s="518" t="s">
        <v>5432</v>
      </c>
      <c r="K2643" s="519" t="s">
        <v>33393</v>
      </c>
      <c r="L2643" s="518" t="s">
        <v>5433</v>
      </c>
    </row>
    <row r="2644" spans="1:12" ht="15.75">
      <c r="A2644" s="518" t="s">
        <v>7317</v>
      </c>
      <c r="B2644" s="518" t="s">
        <v>7318</v>
      </c>
      <c r="C2644" s="518" t="s">
        <v>7858</v>
      </c>
      <c r="D2644" s="518" t="s">
        <v>24098</v>
      </c>
      <c r="E2644" s="519" t="s">
        <v>144</v>
      </c>
      <c r="F2644" s="518" t="s">
        <v>144</v>
      </c>
      <c r="G2644" s="518" t="s">
        <v>24126</v>
      </c>
      <c r="H2644" s="518" t="s">
        <v>7890</v>
      </c>
      <c r="I2644" s="518" t="s">
        <v>5431</v>
      </c>
      <c r="J2644" s="518" t="s">
        <v>5432</v>
      </c>
      <c r="K2644" s="519" t="s">
        <v>33394</v>
      </c>
      <c r="L2644" s="518" t="s">
        <v>5433</v>
      </c>
    </row>
    <row r="2645" spans="1:12" ht="15.75">
      <c r="A2645" s="518" t="s">
        <v>7317</v>
      </c>
      <c r="B2645" s="518" t="s">
        <v>7318</v>
      </c>
      <c r="C2645" s="518" t="s">
        <v>7858</v>
      </c>
      <c r="D2645" s="518" t="s">
        <v>24098</v>
      </c>
      <c r="E2645" s="519" t="s">
        <v>144</v>
      </c>
      <c r="F2645" s="518" t="s">
        <v>144</v>
      </c>
      <c r="G2645" s="518" t="s">
        <v>24127</v>
      </c>
      <c r="H2645" s="518" t="s">
        <v>7891</v>
      </c>
      <c r="I2645" s="518" t="s">
        <v>5431</v>
      </c>
      <c r="J2645" s="518" t="s">
        <v>5503</v>
      </c>
      <c r="K2645" s="519" t="s">
        <v>32981</v>
      </c>
      <c r="L2645" s="518" t="s">
        <v>5433</v>
      </c>
    </row>
    <row r="2646" spans="1:12" ht="15.75">
      <c r="A2646" s="518" t="s">
        <v>7317</v>
      </c>
      <c r="B2646" s="518" t="s">
        <v>7318</v>
      </c>
      <c r="C2646" s="518" t="s">
        <v>7858</v>
      </c>
      <c r="D2646" s="518" t="s">
        <v>24098</v>
      </c>
      <c r="E2646" s="519" t="s">
        <v>144</v>
      </c>
      <c r="F2646" s="518" t="s">
        <v>144</v>
      </c>
      <c r="G2646" s="518" t="s">
        <v>24128</v>
      </c>
      <c r="H2646" s="518" t="s">
        <v>7892</v>
      </c>
      <c r="I2646" s="518" t="s">
        <v>5431</v>
      </c>
      <c r="J2646" s="518" t="s">
        <v>5503</v>
      </c>
      <c r="K2646" s="519" t="s">
        <v>33395</v>
      </c>
      <c r="L2646" s="518" t="s">
        <v>5433</v>
      </c>
    </row>
    <row r="2647" spans="1:12" ht="15.75">
      <c r="A2647" s="518" t="s">
        <v>7317</v>
      </c>
      <c r="B2647" s="518" t="s">
        <v>7318</v>
      </c>
      <c r="C2647" s="518" t="s">
        <v>7858</v>
      </c>
      <c r="D2647" s="518" t="s">
        <v>24098</v>
      </c>
      <c r="E2647" s="519" t="s">
        <v>144</v>
      </c>
      <c r="F2647" s="518" t="s">
        <v>144</v>
      </c>
      <c r="G2647" s="518" t="s">
        <v>24130</v>
      </c>
      <c r="H2647" s="518" t="s">
        <v>7893</v>
      </c>
      <c r="I2647" s="518" t="s">
        <v>5431</v>
      </c>
      <c r="J2647" s="518" t="s">
        <v>5503</v>
      </c>
      <c r="K2647" s="519" t="s">
        <v>33396</v>
      </c>
      <c r="L2647" s="518" t="s">
        <v>5433</v>
      </c>
    </row>
    <row r="2648" spans="1:12" ht="15.75">
      <c r="A2648" s="518" t="s">
        <v>7317</v>
      </c>
      <c r="B2648" s="518" t="s">
        <v>7318</v>
      </c>
      <c r="C2648" s="518" t="s">
        <v>7858</v>
      </c>
      <c r="D2648" s="518" t="s">
        <v>24098</v>
      </c>
      <c r="E2648" s="519" t="s">
        <v>144</v>
      </c>
      <c r="F2648" s="518" t="s">
        <v>144</v>
      </c>
      <c r="G2648" s="518" t="s">
        <v>24131</v>
      </c>
      <c r="H2648" s="518" t="s">
        <v>7894</v>
      </c>
      <c r="I2648" s="518" t="s">
        <v>5431</v>
      </c>
      <c r="J2648" s="518" t="s">
        <v>5503</v>
      </c>
      <c r="K2648" s="519" t="s">
        <v>33397</v>
      </c>
      <c r="L2648" s="518" t="s">
        <v>5433</v>
      </c>
    </row>
    <row r="2649" spans="1:12" ht="15.75">
      <c r="A2649" s="518" t="s">
        <v>7317</v>
      </c>
      <c r="B2649" s="518" t="s">
        <v>7318</v>
      </c>
      <c r="C2649" s="518" t="s">
        <v>7858</v>
      </c>
      <c r="D2649" s="518" t="s">
        <v>24098</v>
      </c>
      <c r="E2649" s="519" t="s">
        <v>144</v>
      </c>
      <c r="F2649" s="518" t="s">
        <v>144</v>
      </c>
      <c r="G2649" s="518" t="s">
        <v>24132</v>
      </c>
      <c r="H2649" s="518" t="s">
        <v>7895</v>
      </c>
      <c r="I2649" s="518" t="s">
        <v>5431</v>
      </c>
      <c r="J2649" s="518" t="s">
        <v>5503</v>
      </c>
      <c r="K2649" s="519" t="s">
        <v>33398</v>
      </c>
      <c r="L2649" s="518" t="s">
        <v>5433</v>
      </c>
    </row>
    <row r="2650" spans="1:12" ht="15.75">
      <c r="A2650" s="518" t="s">
        <v>7317</v>
      </c>
      <c r="B2650" s="518" t="s">
        <v>7318</v>
      </c>
      <c r="C2650" s="518" t="s">
        <v>7858</v>
      </c>
      <c r="D2650" s="518" t="s">
        <v>24098</v>
      </c>
      <c r="E2650" s="519" t="s">
        <v>144</v>
      </c>
      <c r="F2650" s="518" t="s">
        <v>144</v>
      </c>
      <c r="G2650" s="518" t="s">
        <v>24133</v>
      </c>
      <c r="H2650" s="518" t="s">
        <v>7896</v>
      </c>
      <c r="I2650" s="518" t="s">
        <v>5431</v>
      </c>
      <c r="J2650" s="518" t="s">
        <v>5503</v>
      </c>
      <c r="K2650" s="519" t="s">
        <v>33399</v>
      </c>
      <c r="L2650" s="518" t="s">
        <v>5433</v>
      </c>
    </row>
    <row r="2651" spans="1:12" ht="15.75">
      <c r="A2651" s="518" t="s">
        <v>7317</v>
      </c>
      <c r="B2651" s="518" t="s">
        <v>7318</v>
      </c>
      <c r="C2651" s="518" t="s">
        <v>7858</v>
      </c>
      <c r="D2651" s="518" t="s">
        <v>24098</v>
      </c>
      <c r="E2651" s="519" t="s">
        <v>144</v>
      </c>
      <c r="F2651" s="518" t="s">
        <v>144</v>
      </c>
      <c r="G2651" s="518" t="s">
        <v>24134</v>
      </c>
      <c r="H2651" s="518" t="s">
        <v>24135</v>
      </c>
      <c r="I2651" s="518" t="s">
        <v>6713</v>
      </c>
      <c r="J2651" s="518" t="s">
        <v>5432</v>
      </c>
      <c r="K2651" s="519" t="s">
        <v>24136</v>
      </c>
      <c r="L2651" s="518" t="s">
        <v>5433</v>
      </c>
    </row>
    <row r="2652" spans="1:12" ht="15.75">
      <c r="A2652" s="518" t="s">
        <v>7317</v>
      </c>
      <c r="B2652" s="518" t="s">
        <v>7318</v>
      </c>
      <c r="C2652" s="518" t="s">
        <v>7858</v>
      </c>
      <c r="D2652" s="518" t="s">
        <v>24098</v>
      </c>
      <c r="E2652" s="519" t="s">
        <v>144</v>
      </c>
      <c r="F2652" s="518" t="s">
        <v>144</v>
      </c>
      <c r="G2652" s="518" t="s">
        <v>24137</v>
      </c>
      <c r="H2652" s="518" t="s">
        <v>33400</v>
      </c>
      <c r="I2652" s="518" t="s">
        <v>6713</v>
      </c>
      <c r="J2652" s="518" t="s">
        <v>5432</v>
      </c>
      <c r="K2652" s="519" t="s">
        <v>16606</v>
      </c>
      <c r="L2652" s="518" t="s">
        <v>5433</v>
      </c>
    </row>
    <row r="2653" spans="1:12" ht="15.75">
      <c r="A2653" s="518" t="s">
        <v>7317</v>
      </c>
      <c r="B2653" s="518" t="s">
        <v>7318</v>
      </c>
      <c r="C2653" s="518" t="s">
        <v>7858</v>
      </c>
      <c r="D2653" s="518" t="s">
        <v>24098</v>
      </c>
      <c r="E2653" s="519" t="s">
        <v>144</v>
      </c>
      <c r="F2653" s="518" t="s">
        <v>144</v>
      </c>
      <c r="G2653" s="518" t="s">
        <v>24138</v>
      </c>
      <c r="H2653" s="518" t="s">
        <v>24139</v>
      </c>
      <c r="I2653" s="518" t="s">
        <v>6713</v>
      </c>
      <c r="J2653" s="518" t="s">
        <v>5432</v>
      </c>
      <c r="K2653" s="519" t="s">
        <v>27689</v>
      </c>
      <c r="L2653" s="518" t="s">
        <v>5433</v>
      </c>
    </row>
    <row r="2654" spans="1:12" ht="15.75">
      <c r="A2654" s="518" t="s">
        <v>7317</v>
      </c>
      <c r="B2654" s="518" t="s">
        <v>7318</v>
      </c>
      <c r="C2654" s="518" t="s">
        <v>7858</v>
      </c>
      <c r="D2654" s="518" t="s">
        <v>24098</v>
      </c>
      <c r="E2654" s="519" t="s">
        <v>144</v>
      </c>
      <c r="F2654" s="518" t="s">
        <v>144</v>
      </c>
      <c r="G2654" s="518" t="s">
        <v>24140</v>
      </c>
      <c r="H2654" s="518" t="s">
        <v>24141</v>
      </c>
      <c r="I2654" s="518" t="s">
        <v>6713</v>
      </c>
      <c r="J2654" s="518" t="s">
        <v>5432</v>
      </c>
      <c r="K2654" s="519" t="s">
        <v>19259</v>
      </c>
      <c r="L2654" s="518" t="s">
        <v>5433</v>
      </c>
    </row>
    <row r="2655" spans="1:12" ht="15.75">
      <c r="A2655" s="518" t="s">
        <v>7317</v>
      </c>
      <c r="B2655" s="518" t="s">
        <v>7318</v>
      </c>
      <c r="C2655" s="518" t="s">
        <v>7858</v>
      </c>
      <c r="D2655" s="518" t="s">
        <v>24098</v>
      </c>
      <c r="E2655" s="519" t="s">
        <v>144</v>
      </c>
      <c r="F2655" s="518" t="s">
        <v>144</v>
      </c>
      <c r="G2655" s="518" t="s">
        <v>24142</v>
      </c>
      <c r="H2655" s="518" t="s">
        <v>24143</v>
      </c>
      <c r="I2655" s="518" t="s">
        <v>6713</v>
      </c>
      <c r="J2655" s="518" t="s">
        <v>5432</v>
      </c>
      <c r="K2655" s="519" t="s">
        <v>19259</v>
      </c>
      <c r="L2655" s="518" t="s">
        <v>5433</v>
      </c>
    </row>
    <row r="2656" spans="1:12" ht="15.75">
      <c r="A2656" s="518" t="s">
        <v>7317</v>
      </c>
      <c r="B2656" s="518" t="s">
        <v>7318</v>
      </c>
      <c r="C2656" s="518" t="s">
        <v>7858</v>
      </c>
      <c r="D2656" s="518" t="s">
        <v>24098</v>
      </c>
      <c r="E2656" s="519" t="s">
        <v>144</v>
      </c>
      <c r="F2656" s="518" t="s">
        <v>144</v>
      </c>
      <c r="G2656" s="518" t="s">
        <v>24145</v>
      </c>
      <c r="H2656" s="518" t="s">
        <v>33401</v>
      </c>
      <c r="I2656" s="518" t="s">
        <v>6713</v>
      </c>
      <c r="J2656" s="518" t="s">
        <v>5432</v>
      </c>
      <c r="K2656" s="519" t="s">
        <v>33402</v>
      </c>
      <c r="L2656" s="518" t="s">
        <v>5433</v>
      </c>
    </row>
    <row r="2657" spans="1:12" ht="15.75">
      <c r="A2657" s="518" t="s">
        <v>7317</v>
      </c>
      <c r="B2657" s="518" t="s">
        <v>7318</v>
      </c>
      <c r="C2657" s="518" t="s">
        <v>7858</v>
      </c>
      <c r="D2657" s="518" t="s">
        <v>24098</v>
      </c>
      <c r="E2657" s="519" t="s">
        <v>144</v>
      </c>
      <c r="F2657" s="518" t="s">
        <v>144</v>
      </c>
      <c r="G2657" s="518" t="s">
        <v>24147</v>
      </c>
      <c r="H2657" s="518" t="s">
        <v>24148</v>
      </c>
      <c r="I2657" s="518" t="s">
        <v>6713</v>
      </c>
      <c r="J2657" s="518" t="s">
        <v>5432</v>
      </c>
      <c r="K2657" s="519" t="s">
        <v>15441</v>
      </c>
      <c r="L2657" s="518" t="s">
        <v>5433</v>
      </c>
    </row>
    <row r="2658" spans="1:12" ht="15.75">
      <c r="A2658" s="518" t="s">
        <v>7317</v>
      </c>
      <c r="B2658" s="518" t="s">
        <v>7318</v>
      </c>
      <c r="C2658" s="518" t="s">
        <v>7858</v>
      </c>
      <c r="D2658" s="518" t="s">
        <v>24098</v>
      </c>
      <c r="E2658" s="519" t="s">
        <v>144</v>
      </c>
      <c r="F2658" s="518" t="s">
        <v>144</v>
      </c>
      <c r="G2658" s="518" t="s">
        <v>24149</v>
      </c>
      <c r="H2658" s="518" t="s">
        <v>33403</v>
      </c>
      <c r="I2658" s="518" t="s">
        <v>6713</v>
      </c>
      <c r="J2658" s="518" t="s">
        <v>5432</v>
      </c>
      <c r="K2658" s="519" t="s">
        <v>18383</v>
      </c>
      <c r="L2658" s="518" t="s">
        <v>5433</v>
      </c>
    </row>
    <row r="2659" spans="1:12" ht="15.75">
      <c r="A2659" s="518" t="s">
        <v>7317</v>
      </c>
      <c r="B2659" s="518" t="s">
        <v>7318</v>
      </c>
      <c r="C2659" s="518" t="s">
        <v>7858</v>
      </c>
      <c r="D2659" s="518" t="s">
        <v>24098</v>
      </c>
      <c r="E2659" s="519" t="s">
        <v>144</v>
      </c>
      <c r="F2659" s="518" t="s">
        <v>144</v>
      </c>
      <c r="G2659" s="518" t="s">
        <v>24150</v>
      </c>
      <c r="H2659" s="518" t="s">
        <v>24151</v>
      </c>
      <c r="I2659" s="518" t="s">
        <v>6713</v>
      </c>
      <c r="J2659" s="518" t="s">
        <v>5432</v>
      </c>
      <c r="K2659" s="519" t="s">
        <v>33404</v>
      </c>
      <c r="L2659" s="518" t="s">
        <v>5433</v>
      </c>
    </row>
    <row r="2660" spans="1:12" ht="15.75">
      <c r="A2660" s="518" t="s">
        <v>7317</v>
      </c>
      <c r="B2660" s="518" t="s">
        <v>7318</v>
      </c>
      <c r="C2660" s="518" t="s">
        <v>7858</v>
      </c>
      <c r="D2660" s="518" t="s">
        <v>24098</v>
      </c>
      <c r="E2660" s="519" t="s">
        <v>144</v>
      </c>
      <c r="F2660" s="518" t="s">
        <v>144</v>
      </c>
      <c r="G2660" s="518" t="s">
        <v>24152</v>
      </c>
      <c r="H2660" s="518" t="s">
        <v>33405</v>
      </c>
      <c r="I2660" s="518" t="s">
        <v>6713</v>
      </c>
      <c r="J2660" s="518" t="s">
        <v>5432</v>
      </c>
      <c r="K2660" s="519" t="s">
        <v>16606</v>
      </c>
      <c r="L2660" s="518" t="s">
        <v>5433</v>
      </c>
    </row>
    <row r="2661" spans="1:12" ht="15.75">
      <c r="A2661" s="518" t="s">
        <v>7317</v>
      </c>
      <c r="B2661" s="518" t="s">
        <v>7318</v>
      </c>
      <c r="C2661" s="518" t="s">
        <v>7858</v>
      </c>
      <c r="D2661" s="518" t="s">
        <v>24098</v>
      </c>
      <c r="E2661" s="519" t="s">
        <v>144</v>
      </c>
      <c r="F2661" s="518" t="s">
        <v>144</v>
      </c>
      <c r="G2661" s="518" t="s">
        <v>24154</v>
      </c>
      <c r="H2661" s="518" t="s">
        <v>24155</v>
      </c>
      <c r="I2661" s="518" t="s">
        <v>6713</v>
      </c>
      <c r="J2661" s="518" t="s">
        <v>5432</v>
      </c>
      <c r="K2661" s="519" t="s">
        <v>27373</v>
      </c>
      <c r="L2661" s="518" t="s">
        <v>5433</v>
      </c>
    </row>
    <row r="2662" spans="1:12" ht="15.75">
      <c r="A2662" s="518" t="s">
        <v>7317</v>
      </c>
      <c r="B2662" s="518" t="s">
        <v>7318</v>
      </c>
      <c r="C2662" s="518" t="s">
        <v>7858</v>
      </c>
      <c r="D2662" s="518" t="s">
        <v>24098</v>
      </c>
      <c r="E2662" s="519" t="s">
        <v>144</v>
      </c>
      <c r="F2662" s="518" t="s">
        <v>144</v>
      </c>
      <c r="G2662" s="518" t="s">
        <v>24157</v>
      </c>
      <c r="H2662" s="518" t="s">
        <v>24158</v>
      </c>
      <c r="I2662" s="518" t="s">
        <v>6713</v>
      </c>
      <c r="J2662" s="518" t="s">
        <v>5432</v>
      </c>
      <c r="K2662" s="519" t="s">
        <v>33406</v>
      </c>
      <c r="L2662" s="518" t="s">
        <v>5433</v>
      </c>
    </row>
    <row r="2663" spans="1:12" ht="15.75">
      <c r="A2663" s="518" t="s">
        <v>7317</v>
      </c>
      <c r="B2663" s="518" t="s">
        <v>7318</v>
      </c>
      <c r="C2663" s="518" t="s">
        <v>7858</v>
      </c>
      <c r="D2663" s="518" t="s">
        <v>24098</v>
      </c>
      <c r="E2663" s="519" t="s">
        <v>144</v>
      </c>
      <c r="F2663" s="518" t="s">
        <v>144</v>
      </c>
      <c r="G2663" s="518" t="s">
        <v>24159</v>
      </c>
      <c r="H2663" s="518" t="s">
        <v>24160</v>
      </c>
      <c r="I2663" s="518" t="s">
        <v>6713</v>
      </c>
      <c r="J2663" s="518" t="s">
        <v>5432</v>
      </c>
      <c r="K2663" s="519" t="s">
        <v>19178</v>
      </c>
      <c r="L2663" s="518" t="s">
        <v>5433</v>
      </c>
    </row>
    <row r="2664" spans="1:12" ht="15.75">
      <c r="A2664" s="518" t="s">
        <v>7317</v>
      </c>
      <c r="B2664" s="518" t="s">
        <v>7318</v>
      </c>
      <c r="C2664" s="518" t="s">
        <v>7858</v>
      </c>
      <c r="D2664" s="518" t="s">
        <v>24098</v>
      </c>
      <c r="E2664" s="519" t="s">
        <v>144</v>
      </c>
      <c r="F2664" s="518" t="s">
        <v>144</v>
      </c>
      <c r="G2664" s="518" t="s">
        <v>24161</v>
      </c>
      <c r="H2664" s="518" t="s">
        <v>24162</v>
      </c>
      <c r="I2664" s="518" t="s">
        <v>6713</v>
      </c>
      <c r="J2664" s="518" t="s">
        <v>5432</v>
      </c>
      <c r="K2664" s="519" t="s">
        <v>16350</v>
      </c>
      <c r="L2664" s="518" t="s">
        <v>5433</v>
      </c>
    </row>
    <row r="2665" spans="1:12" ht="15.75">
      <c r="A2665" s="518" t="s">
        <v>7317</v>
      </c>
      <c r="B2665" s="518" t="s">
        <v>7318</v>
      </c>
      <c r="C2665" s="518" t="s">
        <v>7858</v>
      </c>
      <c r="D2665" s="518" t="s">
        <v>24098</v>
      </c>
      <c r="E2665" s="519" t="s">
        <v>144</v>
      </c>
      <c r="F2665" s="518" t="s">
        <v>144</v>
      </c>
      <c r="G2665" s="518" t="s">
        <v>24163</v>
      </c>
      <c r="H2665" s="518" t="s">
        <v>24164</v>
      </c>
      <c r="I2665" s="518" t="s">
        <v>6713</v>
      </c>
      <c r="J2665" s="518" t="s">
        <v>5432</v>
      </c>
      <c r="K2665" s="519" t="s">
        <v>20515</v>
      </c>
      <c r="L2665" s="518" t="s">
        <v>5433</v>
      </c>
    </row>
    <row r="2666" spans="1:12" ht="15.75">
      <c r="A2666" s="518" t="s">
        <v>7317</v>
      </c>
      <c r="B2666" s="518" t="s">
        <v>7318</v>
      </c>
      <c r="C2666" s="518" t="s">
        <v>7858</v>
      </c>
      <c r="D2666" s="518" t="s">
        <v>24098</v>
      </c>
      <c r="E2666" s="519" t="s">
        <v>144</v>
      </c>
      <c r="F2666" s="518" t="s">
        <v>144</v>
      </c>
      <c r="G2666" s="518" t="s">
        <v>24165</v>
      </c>
      <c r="H2666" s="518" t="s">
        <v>24166</v>
      </c>
      <c r="I2666" s="518" t="s">
        <v>6713</v>
      </c>
      <c r="J2666" s="518" t="s">
        <v>5432</v>
      </c>
      <c r="K2666" s="519" t="s">
        <v>19459</v>
      </c>
      <c r="L2666" s="518" t="s">
        <v>5433</v>
      </c>
    </row>
    <row r="2667" spans="1:12" ht="15.75">
      <c r="A2667" s="518" t="s">
        <v>7317</v>
      </c>
      <c r="B2667" s="518" t="s">
        <v>7318</v>
      </c>
      <c r="C2667" s="518" t="s">
        <v>7858</v>
      </c>
      <c r="D2667" s="518" t="s">
        <v>24098</v>
      </c>
      <c r="E2667" s="519" t="s">
        <v>144</v>
      </c>
      <c r="F2667" s="518" t="s">
        <v>144</v>
      </c>
      <c r="G2667" s="518" t="s">
        <v>24168</v>
      </c>
      <c r="H2667" s="518" t="s">
        <v>24169</v>
      </c>
      <c r="I2667" s="518" t="s">
        <v>5650</v>
      </c>
      <c r="J2667" s="518" t="s">
        <v>5503</v>
      </c>
      <c r="K2667" s="519" t="s">
        <v>33407</v>
      </c>
      <c r="L2667" s="518" t="s">
        <v>5433</v>
      </c>
    </row>
    <row r="2668" spans="1:12" ht="15.75">
      <c r="A2668" s="518" t="s">
        <v>7317</v>
      </c>
      <c r="B2668" s="518" t="s">
        <v>7318</v>
      </c>
      <c r="C2668" s="518" t="s">
        <v>7858</v>
      </c>
      <c r="D2668" s="518" t="s">
        <v>24098</v>
      </c>
      <c r="E2668" s="519" t="s">
        <v>144</v>
      </c>
      <c r="F2668" s="518" t="s">
        <v>144</v>
      </c>
      <c r="G2668" s="518" t="s">
        <v>24170</v>
      </c>
      <c r="H2668" s="518" t="s">
        <v>24171</v>
      </c>
      <c r="I2668" s="518" t="s">
        <v>5650</v>
      </c>
      <c r="J2668" s="518" t="s">
        <v>5503</v>
      </c>
      <c r="K2668" s="519" t="s">
        <v>33408</v>
      </c>
      <c r="L2668" s="518" t="s">
        <v>5433</v>
      </c>
    </row>
    <row r="2669" spans="1:12" ht="15.75">
      <c r="A2669" s="518" t="s">
        <v>7317</v>
      </c>
      <c r="B2669" s="518" t="s">
        <v>7318</v>
      </c>
      <c r="C2669" s="518" t="s">
        <v>7858</v>
      </c>
      <c r="D2669" s="518" t="s">
        <v>24098</v>
      </c>
      <c r="E2669" s="519" t="s">
        <v>144</v>
      </c>
      <c r="F2669" s="518" t="s">
        <v>144</v>
      </c>
      <c r="G2669" s="518" t="s">
        <v>24173</v>
      </c>
      <c r="H2669" s="518" t="s">
        <v>24174</v>
      </c>
      <c r="I2669" s="518" t="s">
        <v>6713</v>
      </c>
      <c r="J2669" s="518" t="s">
        <v>5503</v>
      </c>
      <c r="K2669" s="519" t="s">
        <v>24153</v>
      </c>
      <c r="L2669" s="518" t="s">
        <v>5433</v>
      </c>
    </row>
    <row r="2670" spans="1:12" ht="15.75">
      <c r="A2670" s="518" t="s">
        <v>7317</v>
      </c>
      <c r="B2670" s="518" t="s">
        <v>7318</v>
      </c>
      <c r="C2670" s="518" t="s">
        <v>7858</v>
      </c>
      <c r="D2670" s="518" t="s">
        <v>24098</v>
      </c>
      <c r="E2670" s="519" t="s">
        <v>144</v>
      </c>
      <c r="F2670" s="518" t="s">
        <v>144</v>
      </c>
      <c r="G2670" s="518" t="s">
        <v>24176</v>
      </c>
      <c r="H2670" s="518" t="s">
        <v>24177</v>
      </c>
      <c r="I2670" s="518" t="s">
        <v>6762</v>
      </c>
      <c r="J2670" s="518" t="s">
        <v>5432</v>
      </c>
      <c r="K2670" s="519" t="s">
        <v>33409</v>
      </c>
      <c r="L2670" s="518" t="s">
        <v>5433</v>
      </c>
    </row>
    <row r="2671" spans="1:12" ht="15.75">
      <c r="A2671" s="518" t="s">
        <v>7317</v>
      </c>
      <c r="B2671" s="518" t="s">
        <v>7318</v>
      </c>
      <c r="C2671" s="518" t="s">
        <v>7858</v>
      </c>
      <c r="D2671" s="518" t="s">
        <v>24098</v>
      </c>
      <c r="E2671" s="519" t="s">
        <v>144</v>
      </c>
      <c r="F2671" s="518" t="s">
        <v>144</v>
      </c>
      <c r="G2671" s="518" t="s">
        <v>24178</v>
      </c>
      <c r="H2671" s="518" t="s">
        <v>24179</v>
      </c>
      <c r="I2671" s="518" t="s">
        <v>6762</v>
      </c>
      <c r="J2671" s="518" t="s">
        <v>5503</v>
      </c>
      <c r="K2671" s="519" t="s">
        <v>33410</v>
      </c>
      <c r="L2671" s="518" t="s">
        <v>5433</v>
      </c>
    </row>
    <row r="2672" spans="1:12" ht="15.75">
      <c r="A2672" s="518" t="s">
        <v>7317</v>
      </c>
      <c r="B2672" s="518" t="s">
        <v>7318</v>
      </c>
      <c r="C2672" s="518" t="s">
        <v>7858</v>
      </c>
      <c r="D2672" s="518" t="s">
        <v>24098</v>
      </c>
      <c r="E2672" s="519" t="s">
        <v>144</v>
      </c>
      <c r="F2672" s="518" t="s">
        <v>144</v>
      </c>
      <c r="G2672" s="518" t="s">
        <v>24180</v>
      </c>
      <c r="H2672" s="518" t="s">
        <v>24181</v>
      </c>
      <c r="I2672" s="518" t="s">
        <v>6762</v>
      </c>
      <c r="J2672" s="518" t="s">
        <v>5503</v>
      </c>
      <c r="K2672" s="519" t="s">
        <v>33411</v>
      </c>
      <c r="L2672" s="518" t="s">
        <v>5433</v>
      </c>
    </row>
    <row r="2673" spans="1:12" ht="15.75">
      <c r="A2673" s="518" t="s">
        <v>7317</v>
      </c>
      <c r="B2673" s="518" t="s">
        <v>7318</v>
      </c>
      <c r="C2673" s="518" t="s">
        <v>7858</v>
      </c>
      <c r="D2673" s="518" t="s">
        <v>24098</v>
      </c>
      <c r="E2673" s="519" t="s">
        <v>144</v>
      </c>
      <c r="F2673" s="518" t="s">
        <v>144</v>
      </c>
      <c r="G2673" s="518" t="s">
        <v>24182</v>
      </c>
      <c r="H2673" s="518" t="s">
        <v>24183</v>
      </c>
      <c r="I2673" s="518" t="s">
        <v>6762</v>
      </c>
      <c r="J2673" s="518" t="s">
        <v>5432</v>
      </c>
      <c r="K2673" s="519" t="s">
        <v>33412</v>
      </c>
      <c r="L2673" s="518" t="s">
        <v>5433</v>
      </c>
    </row>
    <row r="2674" spans="1:12" ht="15.75">
      <c r="A2674" s="518" t="s">
        <v>7317</v>
      </c>
      <c r="B2674" s="518" t="s">
        <v>7318</v>
      </c>
      <c r="C2674" s="518" t="s">
        <v>7858</v>
      </c>
      <c r="D2674" s="518" t="s">
        <v>24098</v>
      </c>
      <c r="E2674" s="519" t="s">
        <v>144</v>
      </c>
      <c r="F2674" s="518" t="s">
        <v>144</v>
      </c>
      <c r="G2674" s="518" t="s">
        <v>24184</v>
      </c>
      <c r="H2674" s="518" t="s">
        <v>24185</v>
      </c>
      <c r="I2674" s="518" t="s">
        <v>6762</v>
      </c>
      <c r="J2674" s="518" t="s">
        <v>5432</v>
      </c>
      <c r="K2674" s="519" t="s">
        <v>33413</v>
      </c>
      <c r="L2674" s="518" t="s">
        <v>5433</v>
      </c>
    </row>
    <row r="2675" spans="1:12" ht="15.75">
      <c r="A2675" s="518" t="s">
        <v>7317</v>
      </c>
      <c r="B2675" s="518" t="s">
        <v>7318</v>
      </c>
      <c r="C2675" s="518" t="s">
        <v>7858</v>
      </c>
      <c r="D2675" s="518" t="s">
        <v>24098</v>
      </c>
      <c r="E2675" s="519" t="s">
        <v>144</v>
      </c>
      <c r="F2675" s="518" t="s">
        <v>144</v>
      </c>
      <c r="G2675" s="518" t="s">
        <v>24186</v>
      </c>
      <c r="H2675" s="518" t="s">
        <v>24187</v>
      </c>
      <c r="I2675" s="518" t="s">
        <v>6762</v>
      </c>
      <c r="J2675" s="518" t="s">
        <v>5432</v>
      </c>
      <c r="K2675" s="519" t="s">
        <v>33414</v>
      </c>
      <c r="L2675" s="518" t="s">
        <v>5433</v>
      </c>
    </row>
    <row r="2676" spans="1:12" ht="15.75">
      <c r="A2676" s="518" t="s">
        <v>7317</v>
      </c>
      <c r="B2676" s="518" t="s">
        <v>7318</v>
      </c>
      <c r="C2676" s="518" t="s">
        <v>7858</v>
      </c>
      <c r="D2676" s="518" t="s">
        <v>24098</v>
      </c>
      <c r="E2676" s="519" t="s">
        <v>144</v>
      </c>
      <c r="F2676" s="518" t="s">
        <v>144</v>
      </c>
      <c r="G2676" s="518" t="s">
        <v>24188</v>
      </c>
      <c r="H2676" s="518" t="s">
        <v>24189</v>
      </c>
      <c r="I2676" s="518" t="s">
        <v>6762</v>
      </c>
      <c r="J2676" s="518" t="s">
        <v>5503</v>
      </c>
      <c r="K2676" s="519" t="s">
        <v>33411</v>
      </c>
      <c r="L2676" s="518" t="s">
        <v>5433</v>
      </c>
    </row>
    <row r="2677" spans="1:12" ht="15.75">
      <c r="A2677" s="518" t="s">
        <v>7317</v>
      </c>
      <c r="B2677" s="518" t="s">
        <v>7318</v>
      </c>
      <c r="C2677" s="518" t="s">
        <v>7858</v>
      </c>
      <c r="D2677" s="518" t="s">
        <v>24098</v>
      </c>
      <c r="E2677" s="519" t="s">
        <v>144</v>
      </c>
      <c r="F2677" s="518" t="s">
        <v>144</v>
      </c>
      <c r="G2677" s="518" t="s">
        <v>24190</v>
      </c>
      <c r="H2677" s="518" t="s">
        <v>24191</v>
      </c>
      <c r="I2677" s="518" t="s">
        <v>6762</v>
      </c>
      <c r="J2677" s="518" t="s">
        <v>5432</v>
      </c>
      <c r="K2677" s="519" t="s">
        <v>33415</v>
      </c>
      <c r="L2677" s="518" t="s">
        <v>5433</v>
      </c>
    </row>
    <row r="2678" spans="1:12" ht="15.75">
      <c r="A2678" s="518" t="s">
        <v>7317</v>
      </c>
      <c r="B2678" s="518" t="s">
        <v>7318</v>
      </c>
      <c r="C2678" s="518" t="s">
        <v>7858</v>
      </c>
      <c r="D2678" s="518" t="s">
        <v>24098</v>
      </c>
      <c r="E2678" s="519" t="s">
        <v>144</v>
      </c>
      <c r="F2678" s="518" t="s">
        <v>144</v>
      </c>
      <c r="G2678" s="518" t="s">
        <v>24192</v>
      </c>
      <c r="H2678" s="518" t="s">
        <v>24193</v>
      </c>
      <c r="I2678" s="518" t="s">
        <v>6762</v>
      </c>
      <c r="J2678" s="518" t="s">
        <v>5432</v>
      </c>
      <c r="K2678" s="519" t="s">
        <v>33416</v>
      </c>
      <c r="L2678" s="518" t="s">
        <v>5433</v>
      </c>
    </row>
    <row r="2679" spans="1:12" ht="15.75">
      <c r="A2679" s="518" t="s">
        <v>7317</v>
      </c>
      <c r="B2679" s="518" t="s">
        <v>7318</v>
      </c>
      <c r="C2679" s="518" t="s">
        <v>7858</v>
      </c>
      <c r="D2679" s="518" t="s">
        <v>24098</v>
      </c>
      <c r="E2679" s="519" t="s">
        <v>144</v>
      </c>
      <c r="F2679" s="518" t="s">
        <v>144</v>
      </c>
      <c r="G2679" s="518" t="s">
        <v>24194</v>
      </c>
      <c r="H2679" s="518" t="s">
        <v>24195</v>
      </c>
      <c r="I2679" s="518" t="s">
        <v>6762</v>
      </c>
      <c r="J2679" s="518" t="s">
        <v>5432</v>
      </c>
      <c r="K2679" s="519" t="s">
        <v>33417</v>
      </c>
      <c r="L2679" s="518" t="s">
        <v>5433</v>
      </c>
    </row>
    <row r="2680" spans="1:12" ht="15.75">
      <c r="A2680" s="518" t="s">
        <v>7317</v>
      </c>
      <c r="B2680" s="518" t="s">
        <v>7318</v>
      </c>
      <c r="C2680" s="518" t="s">
        <v>7858</v>
      </c>
      <c r="D2680" s="518" t="s">
        <v>24098</v>
      </c>
      <c r="E2680" s="519" t="s">
        <v>144</v>
      </c>
      <c r="F2680" s="518" t="s">
        <v>144</v>
      </c>
      <c r="G2680" s="518" t="s">
        <v>24196</v>
      </c>
      <c r="H2680" s="518" t="s">
        <v>24197</v>
      </c>
      <c r="I2680" s="518" t="s">
        <v>6762</v>
      </c>
      <c r="J2680" s="518" t="s">
        <v>5432</v>
      </c>
      <c r="K2680" s="519" t="s">
        <v>33418</v>
      </c>
      <c r="L2680" s="518" t="s">
        <v>5433</v>
      </c>
    </row>
    <row r="2681" spans="1:12" ht="15.75">
      <c r="A2681" s="518" t="s">
        <v>7317</v>
      </c>
      <c r="B2681" s="518" t="s">
        <v>7318</v>
      </c>
      <c r="C2681" s="518" t="s">
        <v>7858</v>
      </c>
      <c r="D2681" s="518" t="s">
        <v>24098</v>
      </c>
      <c r="E2681" s="519" t="s">
        <v>144</v>
      </c>
      <c r="F2681" s="518" t="s">
        <v>144</v>
      </c>
      <c r="G2681" s="518" t="s">
        <v>24198</v>
      </c>
      <c r="H2681" s="518" t="s">
        <v>24199</v>
      </c>
      <c r="I2681" s="518" t="s">
        <v>6762</v>
      </c>
      <c r="J2681" s="518" t="s">
        <v>5432</v>
      </c>
      <c r="K2681" s="519" t="s">
        <v>33419</v>
      </c>
      <c r="L2681" s="518" t="s">
        <v>5433</v>
      </c>
    </row>
    <row r="2682" spans="1:12" ht="15.75">
      <c r="A2682" s="518" t="s">
        <v>7317</v>
      </c>
      <c r="B2682" s="518" t="s">
        <v>7318</v>
      </c>
      <c r="C2682" s="518" t="s">
        <v>7858</v>
      </c>
      <c r="D2682" s="518" t="s">
        <v>24098</v>
      </c>
      <c r="E2682" s="519" t="s">
        <v>144</v>
      </c>
      <c r="F2682" s="518" t="s">
        <v>144</v>
      </c>
      <c r="G2682" s="518" t="s">
        <v>24200</v>
      </c>
      <c r="H2682" s="518" t="s">
        <v>24201</v>
      </c>
      <c r="I2682" s="518" t="s">
        <v>6713</v>
      </c>
      <c r="J2682" s="518" t="s">
        <v>5432</v>
      </c>
      <c r="K2682" s="519" t="s">
        <v>24717</v>
      </c>
      <c r="L2682" s="518" t="s">
        <v>5433</v>
      </c>
    </row>
    <row r="2683" spans="1:12" ht="15.75">
      <c r="A2683" s="518" t="s">
        <v>7317</v>
      </c>
      <c r="B2683" s="518" t="s">
        <v>7318</v>
      </c>
      <c r="C2683" s="518" t="s">
        <v>7858</v>
      </c>
      <c r="D2683" s="518" t="s">
        <v>24098</v>
      </c>
      <c r="E2683" s="519" t="s">
        <v>144</v>
      </c>
      <c r="F2683" s="518" t="s">
        <v>144</v>
      </c>
      <c r="G2683" s="518" t="s">
        <v>24202</v>
      </c>
      <c r="H2683" s="518" t="s">
        <v>24203</v>
      </c>
      <c r="I2683" s="518" t="s">
        <v>6713</v>
      </c>
      <c r="J2683" s="518" t="s">
        <v>5432</v>
      </c>
      <c r="K2683" s="519" t="s">
        <v>17208</v>
      </c>
      <c r="L2683" s="518" t="s">
        <v>5433</v>
      </c>
    </row>
    <row r="2684" spans="1:12" ht="15.75">
      <c r="A2684" s="518" t="s">
        <v>7317</v>
      </c>
      <c r="B2684" s="518" t="s">
        <v>7318</v>
      </c>
      <c r="C2684" s="518" t="s">
        <v>7858</v>
      </c>
      <c r="D2684" s="518" t="s">
        <v>24098</v>
      </c>
      <c r="E2684" s="519" t="s">
        <v>144</v>
      </c>
      <c r="F2684" s="518" t="s">
        <v>144</v>
      </c>
      <c r="G2684" s="518" t="s">
        <v>24204</v>
      </c>
      <c r="H2684" s="518" t="s">
        <v>24205</v>
      </c>
      <c r="I2684" s="518" t="s">
        <v>6713</v>
      </c>
      <c r="J2684" s="518" t="s">
        <v>5432</v>
      </c>
      <c r="K2684" s="519" t="s">
        <v>33420</v>
      </c>
      <c r="L2684" s="518" t="s">
        <v>5433</v>
      </c>
    </row>
    <row r="2685" spans="1:12" ht="15.75">
      <c r="A2685" s="518" t="s">
        <v>7317</v>
      </c>
      <c r="B2685" s="518" t="s">
        <v>7318</v>
      </c>
      <c r="C2685" s="518" t="s">
        <v>7858</v>
      </c>
      <c r="D2685" s="518" t="s">
        <v>24098</v>
      </c>
      <c r="E2685" s="519" t="s">
        <v>144</v>
      </c>
      <c r="F2685" s="518" t="s">
        <v>144</v>
      </c>
      <c r="G2685" s="518" t="s">
        <v>24206</v>
      </c>
      <c r="H2685" s="518" t="s">
        <v>24207</v>
      </c>
      <c r="I2685" s="518" t="s">
        <v>6713</v>
      </c>
      <c r="J2685" s="518" t="s">
        <v>5432</v>
      </c>
      <c r="K2685" s="519" t="s">
        <v>33421</v>
      </c>
      <c r="L2685" s="518" t="s">
        <v>5433</v>
      </c>
    </row>
    <row r="2686" spans="1:12" ht="15.75">
      <c r="A2686" s="518" t="s">
        <v>7317</v>
      </c>
      <c r="B2686" s="518" t="s">
        <v>7318</v>
      </c>
      <c r="C2686" s="518" t="s">
        <v>7858</v>
      </c>
      <c r="D2686" s="518" t="s">
        <v>24098</v>
      </c>
      <c r="E2686" s="519" t="s">
        <v>144</v>
      </c>
      <c r="F2686" s="518" t="s">
        <v>144</v>
      </c>
      <c r="G2686" s="518" t="s">
        <v>24209</v>
      </c>
      <c r="H2686" s="518" t="s">
        <v>24210</v>
      </c>
      <c r="I2686" s="518" t="s">
        <v>6713</v>
      </c>
      <c r="J2686" s="518" t="s">
        <v>5432</v>
      </c>
      <c r="K2686" s="519" t="s">
        <v>33422</v>
      </c>
      <c r="L2686" s="518" t="s">
        <v>5433</v>
      </c>
    </row>
    <row r="2687" spans="1:12" ht="15.75">
      <c r="A2687" s="518" t="s">
        <v>7317</v>
      </c>
      <c r="B2687" s="518" t="s">
        <v>7318</v>
      </c>
      <c r="C2687" s="518" t="s">
        <v>7858</v>
      </c>
      <c r="D2687" s="518" t="s">
        <v>24098</v>
      </c>
      <c r="E2687" s="519" t="s">
        <v>144</v>
      </c>
      <c r="F2687" s="518" t="s">
        <v>144</v>
      </c>
      <c r="G2687" s="518" t="s">
        <v>24211</v>
      </c>
      <c r="H2687" s="518" t="s">
        <v>24212</v>
      </c>
      <c r="I2687" s="518" t="s">
        <v>6713</v>
      </c>
      <c r="J2687" s="518" t="s">
        <v>5432</v>
      </c>
      <c r="K2687" s="519" t="s">
        <v>25569</v>
      </c>
      <c r="L2687" s="518" t="s">
        <v>5433</v>
      </c>
    </row>
    <row r="2688" spans="1:12" ht="15.75">
      <c r="A2688" s="518" t="s">
        <v>7317</v>
      </c>
      <c r="B2688" s="518" t="s">
        <v>7318</v>
      </c>
      <c r="C2688" s="518" t="s">
        <v>7858</v>
      </c>
      <c r="D2688" s="518" t="s">
        <v>24098</v>
      </c>
      <c r="E2688" s="519" t="s">
        <v>144</v>
      </c>
      <c r="F2688" s="518" t="s">
        <v>144</v>
      </c>
      <c r="G2688" s="518" t="s">
        <v>24213</v>
      </c>
      <c r="H2688" s="518" t="s">
        <v>24214</v>
      </c>
      <c r="I2688" s="518" t="s">
        <v>6713</v>
      </c>
      <c r="J2688" s="518" t="s">
        <v>5432</v>
      </c>
      <c r="K2688" s="519" t="s">
        <v>33423</v>
      </c>
      <c r="L2688" s="518" t="s">
        <v>5433</v>
      </c>
    </row>
    <row r="2689" spans="1:12" ht="15.75">
      <c r="A2689" s="518" t="s">
        <v>7317</v>
      </c>
      <c r="B2689" s="518" t="s">
        <v>7318</v>
      </c>
      <c r="C2689" s="518" t="s">
        <v>7858</v>
      </c>
      <c r="D2689" s="518" t="s">
        <v>24098</v>
      </c>
      <c r="E2689" s="519" t="s">
        <v>144</v>
      </c>
      <c r="F2689" s="518" t="s">
        <v>144</v>
      </c>
      <c r="G2689" s="518" t="s">
        <v>24215</v>
      </c>
      <c r="H2689" s="518" t="s">
        <v>24216</v>
      </c>
      <c r="I2689" s="518" t="s">
        <v>6762</v>
      </c>
      <c r="J2689" s="518" t="s">
        <v>5432</v>
      </c>
      <c r="K2689" s="519" t="s">
        <v>33424</v>
      </c>
      <c r="L2689" s="518" t="s">
        <v>5433</v>
      </c>
    </row>
    <row r="2690" spans="1:12" ht="15.75">
      <c r="A2690" s="518" t="s">
        <v>7317</v>
      </c>
      <c r="B2690" s="518" t="s">
        <v>7318</v>
      </c>
      <c r="C2690" s="518" t="s">
        <v>7858</v>
      </c>
      <c r="D2690" s="518" t="s">
        <v>24098</v>
      </c>
      <c r="E2690" s="519" t="s">
        <v>144</v>
      </c>
      <c r="F2690" s="518" t="s">
        <v>144</v>
      </c>
      <c r="G2690" s="518" t="s">
        <v>24217</v>
      </c>
      <c r="H2690" s="518" t="s">
        <v>24218</v>
      </c>
      <c r="I2690" s="518" t="s">
        <v>6762</v>
      </c>
      <c r="J2690" s="518" t="s">
        <v>5432</v>
      </c>
      <c r="K2690" s="519" t="s">
        <v>33425</v>
      </c>
      <c r="L2690" s="518" t="s">
        <v>5433</v>
      </c>
    </row>
    <row r="2691" spans="1:12" ht="15.75">
      <c r="A2691" s="518" t="s">
        <v>7317</v>
      </c>
      <c r="B2691" s="518" t="s">
        <v>7318</v>
      </c>
      <c r="C2691" s="518" t="s">
        <v>7858</v>
      </c>
      <c r="D2691" s="518" t="s">
        <v>24098</v>
      </c>
      <c r="E2691" s="519" t="s">
        <v>144</v>
      </c>
      <c r="F2691" s="518" t="s">
        <v>144</v>
      </c>
      <c r="G2691" s="518" t="s">
        <v>24219</v>
      </c>
      <c r="H2691" s="518" t="s">
        <v>24220</v>
      </c>
      <c r="I2691" s="518" t="s">
        <v>6762</v>
      </c>
      <c r="J2691" s="518" t="s">
        <v>5432</v>
      </c>
      <c r="K2691" s="519" t="s">
        <v>33426</v>
      </c>
      <c r="L2691" s="518" t="s">
        <v>5433</v>
      </c>
    </row>
    <row r="2692" spans="1:12" ht="15.75">
      <c r="A2692" s="518" t="s">
        <v>7317</v>
      </c>
      <c r="B2692" s="518" t="s">
        <v>7318</v>
      </c>
      <c r="C2692" s="518" t="s">
        <v>7858</v>
      </c>
      <c r="D2692" s="518" t="s">
        <v>24098</v>
      </c>
      <c r="E2692" s="519" t="s">
        <v>144</v>
      </c>
      <c r="F2692" s="518" t="s">
        <v>144</v>
      </c>
      <c r="G2692" s="518" t="s">
        <v>24221</v>
      </c>
      <c r="H2692" s="518" t="s">
        <v>24222</v>
      </c>
      <c r="I2692" s="518" t="s">
        <v>6762</v>
      </c>
      <c r="J2692" s="518" t="s">
        <v>5432</v>
      </c>
      <c r="K2692" s="519" t="s">
        <v>33427</v>
      </c>
      <c r="L2692" s="518" t="s">
        <v>5433</v>
      </c>
    </row>
    <row r="2693" spans="1:12" ht="15.75">
      <c r="A2693" s="518" t="s">
        <v>7317</v>
      </c>
      <c r="B2693" s="518" t="s">
        <v>7318</v>
      </c>
      <c r="C2693" s="518" t="s">
        <v>7858</v>
      </c>
      <c r="D2693" s="518" t="s">
        <v>24098</v>
      </c>
      <c r="E2693" s="519" t="s">
        <v>144</v>
      </c>
      <c r="F2693" s="518" t="s">
        <v>144</v>
      </c>
      <c r="G2693" s="518" t="s">
        <v>24223</v>
      </c>
      <c r="H2693" s="518" t="s">
        <v>24224</v>
      </c>
      <c r="I2693" s="518" t="s">
        <v>6762</v>
      </c>
      <c r="J2693" s="518" t="s">
        <v>5432</v>
      </c>
      <c r="K2693" s="519" t="s">
        <v>33428</v>
      </c>
      <c r="L2693" s="518" t="s">
        <v>5433</v>
      </c>
    </row>
    <row r="2694" spans="1:12" ht="15.75">
      <c r="A2694" s="518" t="s">
        <v>7317</v>
      </c>
      <c r="B2694" s="518" t="s">
        <v>7318</v>
      </c>
      <c r="C2694" s="518" t="s">
        <v>7858</v>
      </c>
      <c r="D2694" s="518" t="s">
        <v>24098</v>
      </c>
      <c r="E2694" s="519" t="s">
        <v>144</v>
      </c>
      <c r="F2694" s="518" t="s">
        <v>144</v>
      </c>
      <c r="G2694" s="518" t="s">
        <v>24225</v>
      </c>
      <c r="H2694" s="518" t="s">
        <v>24226</v>
      </c>
      <c r="I2694" s="518" t="s">
        <v>6762</v>
      </c>
      <c r="J2694" s="518" t="s">
        <v>5432</v>
      </c>
      <c r="K2694" s="519" t="s">
        <v>33429</v>
      </c>
      <c r="L2694" s="518" t="s">
        <v>5433</v>
      </c>
    </row>
    <row r="2695" spans="1:12" ht="15.75">
      <c r="A2695" s="518" t="s">
        <v>7317</v>
      </c>
      <c r="B2695" s="518" t="s">
        <v>7318</v>
      </c>
      <c r="C2695" s="518" t="s">
        <v>7858</v>
      </c>
      <c r="D2695" s="518" t="s">
        <v>24098</v>
      </c>
      <c r="E2695" s="519" t="s">
        <v>144</v>
      </c>
      <c r="F2695" s="518" t="s">
        <v>144</v>
      </c>
      <c r="G2695" s="518" t="s">
        <v>24227</v>
      </c>
      <c r="H2695" s="518" t="s">
        <v>24228</v>
      </c>
      <c r="I2695" s="518" t="s">
        <v>6762</v>
      </c>
      <c r="J2695" s="518" t="s">
        <v>5432</v>
      </c>
      <c r="K2695" s="519" t="s">
        <v>33430</v>
      </c>
      <c r="L2695" s="518" t="s">
        <v>5433</v>
      </c>
    </row>
    <row r="2696" spans="1:12" ht="15.75">
      <c r="A2696" s="518" t="s">
        <v>7317</v>
      </c>
      <c r="B2696" s="518" t="s">
        <v>7318</v>
      </c>
      <c r="C2696" s="518" t="s">
        <v>7858</v>
      </c>
      <c r="D2696" s="518" t="s">
        <v>24098</v>
      </c>
      <c r="E2696" s="519" t="s">
        <v>144</v>
      </c>
      <c r="F2696" s="518" t="s">
        <v>144</v>
      </c>
      <c r="G2696" s="518" t="s">
        <v>24229</v>
      </c>
      <c r="H2696" s="518" t="s">
        <v>24230</v>
      </c>
      <c r="I2696" s="518" t="s">
        <v>6762</v>
      </c>
      <c r="J2696" s="518" t="s">
        <v>5432</v>
      </c>
      <c r="K2696" s="519" t="s">
        <v>33431</v>
      </c>
      <c r="L2696" s="518" t="s">
        <v>5433</v>
      </c>
    </row>
    <row r="2697" spans="1:12" ht="15.75">
      <c r="A2697" s="518" t="s">
        <v>7913</v>
      </c>
      <c r="B2697" s="518" t="s">
        <v>7914</v>
      </c>
      <c r="C2697" s="518" t="s">
        <v>7915</v>
      </c>
      <c r="D2697" s="518" t="s">
        <v>24231</v>
      </c>
      <c r="E2697" s="519" t="s">
        <v>144</v>
      </c>
      <c r="F2697" s="518" t="s">
        <v>144</v>
      </c>
      <c r="G2697" s="518" t="s">
        <v>24232</v>
      </c>
      <c r="H2697" s="518" t="s">
        <v>7916</v>
      </c>
      <c r="I2697" s="518" t="s">
        <v>5650</v>
      </c>
      <c r="J2697" s="518" t="s">
        <v>5503</v>
      </c>
      <c r="K2697" s="519" t="s">
        <v>33432</v>
      </c>
      <c r="L2697" s="518" t="s">
        <v>5433</v>
      </c>
    </row>
    <row r="2698" spans="1:12" ht="15.75">
      <c r="A2698" s="518" t="s">
        <v>7913</v>
      </c>
      <c r="B2698" s="518" t="s">
        <v>7914</v>
      </c>
      <c r="C2698" s="518" t="s">
        <v>7915</v>
      </c>
      <c r="D2698" s="518" t="s">
        <v>24231</v>
      </c>
      <c r="E2698" s="519" t="s">
        <v>144</v>
      </c>
      <c r="F2698" s="518" t="s">
        <v>144</v>
      </c>
      <c r="G2698" s="518" t="s">
        <v>24234</v>
      </c>
      <c r="H2698" s="518" t="s">
        <v>7917</v>
      </c>
      <c r="I2698" s="518" t="s">
        <v>5650</v>
      </c>
      <c r="J2698" s="518" t="s">
        <v>5503</v>
      </c>
      <c r="K2698" s="519" t="s">
        <v>14160</v>
      </c>
      <c r="L2698" s="518" t="s">
        <v>5433</v>
      </c>
    </row>
    <row r="2699" spans="1:12" ht="15.75">
      <c r="A2699" s="518" t="s">
        <v>7913</v>
      </c>
      <c r="B2699" s="518" t="s">
        <v>7914</v>
      </c>
      <c r="C2699" s="518" t="s">
        <v>7915</v>
      </c>
      <c r="D2699" s="518" t="s">
        <v>24231</v>
      </c>
      <c r="E2699" s="519" t="s">
        <v>144</v>
      </c>
      <c r="F2699" s="518" t="s">
        <v>144</v>
      </c>
      <c r="G2699" s="518" t="s">
        <v>24235</v>
      </c>
      <c r="H2699" s="518" t="s">
        <v>7918</v>
      </c>
      <c r="I2699" s="518" t="s">
        <v>5650</v>
      </c>
      <c r="J2699" s="518" t="s">
        <v>5503</v>
      </c>
      <c r="K2699" s="519" t="s">
        <v>26851</v>
      </c>
      <c r="L2699" s="518" t="s">
        <v>5433</v>
      </c>
    </row>
    <row r="2700" spans="1:12" ht="15.75">
      <c r="A2700" s="518" t="s">
        <v>7913</v>
      </c>
      <c r="B2700" s="518" t="s">
        <v>7914</v>
      </c>
      <c r="C2700" s="518" t="s">
        <v>7919</v>
      </c>
      <c r="D2700" s="518" t="s">
        <v>24236</v>
      </c>
      <c r="E2700" s="519" t="s">
        <v>144</v>
      </c>
      <c r="F2700" s="518" t="s">
        <v>144</v>
      </c>
      <c r="G2700" s="518" t="s">
        <v>24237</v>
      </c>
      <c r="H2700" s="518" t="s">
        <v>7920</v>
      </c>
      <c r="I2700" s="518" t="s">
        <v>5650</v>
      </c>
      <c r="J2700" s="518" t="s">
        <v>5503</v>
      </c>
      <c r="K2700" s="519" t="s">
        <v>18741</v>
      </c>
      <c r="L2700" s="518" t="s">
        <v>5433</v>
      </c>
    </row>
    <row r="2701" spans="1:12" ht="15.75">
      <c r="A2701" s="518" t="s">
        <v>7913</v>
      </c>
      <c r="B2701" s="518" t="s">
        <v>7914</v>
      </c>
      <c r="C2701" s="518" t="s">
        <v>7919</v>
      </c>
      <c r="D2701" s="518" t="s">
        <v>24236</v>
      </c>
      <c r="E2701" s="519" t="s">
        <v>144</v>
      </c>
      <c r="F2701" s="518" t="s">
        <v>144</v>
      </c>
      <c r="G2701" s="518" t="s">
        <v>24238</v>
      </c>
      <c r="H2701" s="518" t="s">
        <v>7921</v>
      </c>
      <c r="I2701" s="518" t="s">
        <v>5650</v>
      </c>
      <c r="J2701" s="518" t="s">
        <v>5503</v>
      </c>
      <c r="K2701" s="519" t="s">
        <v>33433</v>
      </c>
      <c r="L2701" s="518" t="s">
        <v>5433</v>
      </c>
    </row>
    <row r="2702" spans="1:12" ht="15.75">
      <c r="A2702" s="518" t="s">
        <v>7913</v>
      </c>
      <c r="B2702" s="518" t="s">
        <v>7914</v>
      </c>
      <c r="C2702" s="518" t="s">
        <v>7919</v>
      </c>
      <c r="D2702" s="518" t="s">
        <v>24236</v>
      </c>
      <c r="E2702" s="519" t="s">
        <v>144</v>
      </c>
      <c r="F2702" s="518" t="s">
        <v>144</v>
      </c>
      <c r="G2702" s="518" t="s">
        <v>24240</v>
      </c>
      <c r="H2702" s="518" t="s">
        <v>7922</v>
      </c>
      <c r="I2702" s="518" t="s">
        <v>5502</v>
      </c>
      <c r="J2702" s="518" t="s">
        <v>5503</v>
      </c>
      <c r="K2702" s="519" t="s">
        <v>30931</v>
      </c>
      <c r="L2702" s="518" t="s">
        <v>5433</v>
      </c>
    </row>
    <row r="2703" spans="1:12" ht="15.75">
      <c r="A2703" s="518" t="s">
        <v>7913</v>
      </c>
      <c r="B2703" s="518" t="s">
        <v>7914</v>
      </c>
      <c r="C2703" s="518" t="s">
        <v>7919</v>
      </c>
      <c r="D2703" s="518" t="s">
        <v>24236</v>
      </c>
      <c r="E2703" s="519" t="s">
        <v>144</v>
      </c>
      <c r="F2703" s="518" t="s">
        <v>144</v>
      </c>
      <c r="G2703" s="518" t="s">
        <v>24242</v>
      </c>
      <c r="H2703" s="518" t="s">
        <v>7923</v>
      </c>
      <c r="I2703" s="518" t="s">
        <v>5431</v>
      </c>
      <c r="J2703" s="518" t="s">
        <v>5503</v>
      </c>
      <c r="K2703" s="519" t="s">
        <v>17796</v>
      </c>
      <c r="L2703" s="518" t="s">
        <v>5433</v>
      </c>
    </row>
    <row r="2704" spans="1:12" ht="15.75">
      <c r="A2704" s="518" t="s">
        <v>7913</v>
      </c>
      <c r="B2704" s="518" t="s">
        <v>7914</v>
      </c>
      <c r="C2704" s="518" t="s">
        <v>7924</v>
      </c>
      <c r="D2704" s="518" t="s">
        <v>24243</v>
      </c>
      <c r="E2704" s="519" t="s">
        <v>144</v>
      </c>
      <c r="F2704" s="518" t="s">
        <v>144</v>
      </c>
      <c r="G2704" s="518" t="s">
        <v>24244</v>
      </c>
      <c r="H2704" s="518" t="s">
        <v>7925</v>
      </c>
      <c r="I2704" s="518" t="s">
        <v>5650</v>
      </c>
      <c r="J2704" s="518" t="s">
        <v>5503</v>
      </c>
      <c r="K2704" s="519" t="s">
        <v>33434</v>
      </c>
      <c r="L2704" s="518" t="s">
        <v>5433</v>
      </c>
    </row>
    <row r="2705" spans="1:12" ht="15.75">
      <c r="A2705" s="518" t="s">
        <v>7913</v>
      </c>
      <c r="B2705" s="518" t="s">
        <v>7914</v>
      </c>
      <c r="C2705" s="518" t="s">
        <v>7924</v>
      </c>
      <c r="D2705" s="518" t="s">
        <v>24243</v>
      </c>
      <c r="E2705" s="519" t="s">
        <v>144</v>
      </c>
      <c r="F2705" s="518" t="s">
        <v>144</v>
      </c>
      <c r="G2705" s="518" t="s">
        <v>24245</v>
      </c>
      <c r="H2705" s="518" t="s">
        <v>7926</v>
      </c>
      <c r="I2705" s="518" t="s">
        <v>5650</v>
      </c>
      <c r="J2705" s="518" t="s">
        <v>5503</v>
      </c>
      <c r="K2705" s="519" t="s">
        <v>33435</v>
      </c>
      <c r="L2705" s="518" t="s">
        <v>5433</v>
      </c>
    </row>
    <row r="2706" spans="1:12" ht="15.75">
      <c r="A2706" s="518" t="s">
        <v>7913</v>
      </c>
      <c r="B2706" s="518" t="s">
        <v>7914</v>
      </c>
      <c r="C2706" s="518" t="s">
        <v>7924</v>
      </c>
      <c r="D2706" s="518" t="s">
        <v>24243</v>
      </c>
      <c r="E2706" s="519" t="s">
        <v>144</v>
      </c>
      <c r="F2706" s="518" t="s">
        <v>144</v>
      </c>
      <c r="G2706" s="518" t="s">
        <v>24246</v>
      </c>
      <c r="H2706" s="518" t="s">
        <v>7927</v>
      </c>
      <c r="I2706" s="518" t="s">
        <v>5650</v>
      </c>
      <c r="J2706" s="518" t="s">
        <v>5503</v>
      </c>
      <c r="K2706" s="519" t="s">
        <v>33061</v>
      </c>
      <c r="L2706" s="518" t="s">
        <v>5433</v>
      </c>
    </row>
    <row r="2707" spans="1:12" ht="15.75">
      <c r="A2707" s="518" t="s">
        <v>7913</v>
      </c>
      <c r="B2707" s="518" t="s">
        <v>7914</v>
      </c>
      <c r="C2707" s="518" t="s">
        <v>7924</v>
      </c>
      <c r="D2707" s="518" t="s">
        <v>24243</v>
      </c>
      <c r="E2707" s="519" t="s">
        <v>144</v>
      </c>
      <c r="F2707" s="518" t="s">
        <v>144</v>
      </c>
      <c r="G2707" s="518" t="s">
        <v>24247</v>
      </c>
      <c r="H2707" s="518" t="s">
        <v>7928</v>
      </c>
      <c r="I2707" s="518" t="s">
        <v>5650</v>
      </c>
      <c r="J2707" s="518" t="s">
        <v>5503</v>
      </c>
      <c r="K2707" s="519" t="s">
        <v>24233</v>
      </c>
      <c r="L2707" s="518" t="s">
        <v>5433</v>
      </c>
    </row>
    <row r="2708" spans="1:12" ht="15.75">
      <c r="A2708" s="518" t="s">
        <v>7913</v>
      </c>
      <c r="B2708" s="518" t="s">
        <v>7914</v>
      </c>
      <c r="C2708" s="518" t="s">
        <v>7929</v>
      </c>
      <c r="D2708" s="518" t="s">
        <v>24248</v>
      </c>
      <c r="E2708" s="519" t="s">
        <v>144</v>
      </c>
      <c r="F2708" s="518" t="s">
        <v>144</v>
      </c>
      <c r="G2708" s="518" t="s">
        <v>24249</v>
      </c>
      <c r="H2708" s="518" t="s">
        <v>7930</v>
      </c>
      <c r="I2708" s="518" t="s">
        <v>5650</v>
      </c>
      <c r="J2708" s="518" t="s">
        <v>5503</v>
      </c>
      <c r="K2708" s="519" t="s">
        <v>33436</v>
      </c>
      <c r="L2708" s="518" t="s">
        <v>5433</v>
      </c>
    </row>
    <row r="2709" spans="1:12" ht="15.75">
      <c r="A2709" s="518" t="s">
        <v>7913</v>
      </c>
      <c r="B2709" s="518" t="s">
        <v>7914</v>
      </c>
      <c r="C2709" s="518" t="s">
        <v>7931</v>
      </c>
      <c r="D2709" s="518" t="s">
        <v>24250</v>
      </c>
      <c r="E2709" s="519" t="s">
        <v>144</v>
      </c>
      <c r="F2709" s="518" t="s">
        <v>144</v>
      </c>
      <c r="G2709" s="518" t="s">
        <v>24251</v>
      </c>
      <c r="H2709" s="518" t="s">
        <v>7932</v>
      </c>
      <c r="I2709" s="518" t="s">
        <v>5650</v>
      </c>
      <c r="J2709" s="518" t="s">
        <v>5503</v>
      </c>
      <c r="K2709" s="519" t="s">
        <v>33437</v>
      </c>
      <c r="L2709" s="518" t="s">
        <v>5433</v>
      </c>
    </row>
    <row r="2710" spans="1:12" ht="15.75">
      <c r="A2710" s="518" t="s">
        <v>7913</v>
      </c>
      <c r="B2710" s="518" t="s">
        <v>7914</v>
      </c>
      <c r="C2710" s="518" t="s">
        <v>7931</v>
      </c>
      <c r="D2710" s="518" t="s">
        <v>24250</v>
      </c>
      <c r="E2710" s="519" t="s">
        <v>144</v>
      </c>
      <c r="F2710" s="518" t="s">
        <v>144</v>
      </c>
      <c r="G2710" s="518" t="s">
        <v>24252</v>
      </c>
      <c r="H2710" s="518" t="s">
        <v>7933</v>
      </c>
      <c r="I2710" s="518" t="s">
        <v>5650</v>
      </c>
      <c r="J2710" s="518" t="s">
        <v>5503</v>
      </c>
      <c r="K2710" s="519" t="s">
        <v>33438</v>
      </c>
      <c r="L2710" s="518" t="s">
        <v>5433</v>
      </c>
    </row>
    <row r="2711" spans="1:12" ht="15.75">
      <c r="A2711" s="518" t="s">
        <v>7913</v>
      </c>
      <c r="B2711" s="518" t="s">
        <v>7914</v>
      </c>
      <c r="C2711" s="518" t="s">
        <v>7931</v>
      </c>
      <c r="D2711" s="518" t="s">
        <v>24250</v>
      </c>
      <c r="E2711" s="519" t="s">
        <v>144</v>
      </c>
      <c r="F2711" s="518" t="s">
        <v>144</v>
      </c>
      <c r="G2711" s="518" t="s">
        <v>24254</v>
      </c>
      <c r="H2711" s="518" t="s">
        <v>7934</v>
      </c>
      <c r="I2711" s="518" t="s">
        <v>5650</v>
      </c>
      <c r="J2711" s="518" t="s">
        <v>5503</v>
      </c>
      <c r="K2711" s="519" t="s">
        <v>14519</v>
      </c>
      <c r="L2711" s="518" t="s">
        <v>5433</v>
      </c>
    </row>
    <row r="2712" spans="1:12" ht="15.75">
      <c r="A2712" s="518" t="s">
        <v>7913</v>
      </c>
      <c r="B2712" s="518" t="s">
        <v>7914</v>
      </c>
      <c r="C2712" s="518" t="s">
        <v>7931</v>
      </c>
      <c r="D2712" s="518" t="s">
        <v>24250</v>
      </c>
      <c r="E2712" s="519" t="s">
        <v>144</v>
      </c>
      <c r="F2712" s="518" t="s">
        <v>144</v>
      </c>
      <c r="G2712" s="518" t="s">
        <v>24255</v>
      </c>
      <c r="H2712" s="518" t="s">
        <v>7935</v>
      </c>
      <c r="I2712" s="518" t="s">
        <v>5650</v>
      </c>
      <c r="J2712" s="518" t="s">
        <v>5503</v>
      </c>
      <c r="K2712" s="519" t="s">
        <v>33439</v>
      </c>
      <c r="L2712" s="518" t="s">
        <v>5433</v>
      </c>
    </row>
    <row r="2713" spans="1:12" ht="15.75">
      <c r="A2713" s="518" t="s">
        <v>7913</v>
      </c>
      <c r="B2713" s="518" t="s">
        <v>7914</v>
      </c>
      <c r="C2713" s="518" t="s">
        <v>7931</v>
      </c>
      <c r="D2713" s="518" t="s">
        <v>24250</v>
      </c>
      <c r="E2713" s="519" t="s">
        <v>144</v>
      </c>
      <c r="F2713" s="518" t="s">
        <v>144</v>
      </c>
      <c r="G2713" s="518" t="s">
        <v>24256</v>
      </c>
      <c r="H2713" s="518" t="s">
        <v>7936</v>
      </c>
      <c r="I2713" s="518" t="s">
        <v>5650</v>
      </c>
      <c r="J2713" s="518" t="s">
        <v>5503</v>
      </c>
      <c r="K2713" s="519" t="s">
        <v>33440</v>
      </c>
      <c r="L2713" s="518" t="s">
        <v>5433</v>
      </c>
    </row>
    <row r="2714" spans="1:12" ht="15.75">
      <c r="A2714" s="518" t="s">
        <v>7913</v>
      </c>
      <c r="B2714" s="518" t="s">
        <v>7914</v>
      </c>
      <c r="C2714" s="518" t="s">
        <v>7931</v>
      </c>
      <c r="D2714" s="518" t="s">
        <v>24250</v>
      </c>
      <c r="E2714" s="519" t="s">
        <v>144</v>
      </c>
      <c r="F2714" s="518" t="s">
        <v>144</v>
      </c>
      <c r="G2714" s="518" t="s">
        <v>24257</v>
      </c>
      <c r="H2714" s="518" t="s">
        <v>7937</v>
      </c>
      <c r="I2714" s="518" t="s">
        <v>5650</v>
      </c>
      <c r="J2714" s="518" t="s">
        <v>5503</v>
      </c>
      <c r="K2714" s="519" t="s">
        <v>33441</v>
      </c>
      <c r="L2714" s="518" t="s">
        <v>5433</v>
      </c>
    </row>
    <row r="2715" spans="1:12" ht="15.75">
      <c r="A2715" s="518" t="s">
        <v>7913</v>
      </c>
      <c r="B2715" s="518" t="s">
        <v>7914</v>
      </c>
      <c r="C2715" s="518" t="s">
        <v>7931</v>
      </c>
      <c r="D2715" s="518" t="s">
        <v>24250</v>
      </c>
      <c r="E2715" s="519" t="s">
        <v>144</v>
      </c>
      <c r="F2715" s="518" t="s">
        <v>144</v>
      </c>
      <c r="G2715" s="518" t="s">
        <v>24258</v>
      </c>
      <c r="H2715" s="518" t="s">
        <v>7938</v>
      </c>
      <c r="I2715" s="518" t="s">
        <v>5650</v>
      </c>
      <c r="J2715" s="518" t="s">
        <v>5503</v>
      </c>
      <c r="K2715" s="519" t="s">
        <v>33442</v>
      </c>
      <c r="L2715" s="518" t="s">
        <v>5433</v>
      </c>
    </row>
    <row r="2716" spans="1:12" ht="15.75">
      <c r="A2716" s="518" t="s">
        <v>7913</v>
      </c>
      <c r="B2716" s="518" t="s">
        <v>7914</v>
      </c>
      <c r="C2716" s="518" t="s">
        <v>7931</v>
      </c>
      <c r="D2716" s="518" t="s">
        <v>24250</v>
      </c>
      <c r="E2716" s="519" t="s">
        <v>144</v>
      </c>
      <c r="F2716" s="518" t="s">
        <v>144</v>
      </c>
      <c r="G2716" s="518" t="s">
        <v>24260</v>
      </c>
      <c r="H2716" s="518" t="s">
        <v>7939</v>
      </c>
      <c r="I2716" s="518" t="s">
        <v>5650</v>
      </c>
      <c r="J2716" s="518" t="s">
        <v>5503</v>
      </c>
      <c r="K2716" s="519" t="s">
        <v>33443</v>
      </c>
      <c r="L2716" s="518" t="s">
        <v>5433</v>
      </c>
    </row>
    <row r="2717" spans="1:12" ht="15.75">
      <c r="A2717" s="518" t="s">
        <v>7913</v>
      </c>
      <c r="B2717" s="518" t="s">
        <v>7914</v>
      </c>
      <c r="C2717" s="518" t="s">
        <v>7931</v>
      </c>
      <c r="D2717" s="518" t="s">
        <v>24250</v>
      </c>
      <c r="E2717" s="519" t="s">
        <v>144</v>
      </c>
      <c r="F2717" s="518" t="s">
        <v>144</v>
      </c>
      <c r="G2717" s="518" t="s">
        <v>24262</v>
      </c>
      <c r="H2717" s="518" t="s">
        <v>7940</v>
      </c>
      <c r="I2717" s="518" t="s">
        <v>5650</v>
      </c>
      <c r="J2717" s="518" t="s">
        <v>5503</v>
      </c>
      <c r="K2717" s="519" t="s">
        <v>18650</v>
      </c>
      <c r="L2717" s="518" t="s">
        <v>5433</v>
      </c>
    </row>
    <row r="2718" spans="1:12" ht="15.75">
      <c r="A2718" s="518" t="s">
        <v>7913</v>
      </c>
      <c r="B2718" s="518" t="s">
        <v>7914</v>
      </c>
      <c r="C2718" s="518" t="s">
        <v>7931</v>
      </c>
      <c r="D2718" s="518" t="s">
        <v>24250</v>
      </c>
      <c r="E2718" s="519" t="s">
        <v>144</v>
      </c>
      <c r="F2718" s="518" t="s">
        <v>144</v>
      </c>
      <c r="G2718" s="518" t="s">
        <v>24263</v>
      </c>
      <c r="H2718" s="518" t="s">
        <v>7941</v>
      </c>
      <c r="I2718" s="518" t="s">
        <v>5650</v>
      </c>
      <c r="J2718" s="518" t="s">
        <v>5503</v>
      </c>
      <c r="K2718" s="519" t="s">
        <v>33444</v>
      </c>
      <c r="L2718" s="518" t="s">
        <v>5433</v>
      </c>
    </row>
    <row r="2719" spans="1:12" ht="15.75">
      <c r="A2719" s="518" t="s">
        <v>7913</v>
      </c>
      <c r="B2719" s="518" t="s">
        <v>7914</v>
      </c>
      <c r="C2719" s="518" t="s">
        <v>7931</v>
      </c>
      <c r="D2719" s="518" t="s">
        <v>24250</v>
      </c>
      <c r="E2719" s="519" t="s">
        <v>144</v>
      </c>
      <c r="F2719" s="518" t="s">
        <v>144</v>
      </c>
      <c r="G2719" s="518" t="s">
        <v>24264</v>
      </c>
      <c r="H2719" s="518" t="s">
        <v>7942</v>
      </c>
      <c r="I2719" s="518" t="s">
        <v>5650</v>
      </c>
      <c r="J2719" s="518" t="s">
        <v>5503</v>
      </c>
      <c r="K2719" s="519" t="s">
        <v>33445</v>
      </c>
      <c r="L2719" s="518" t="s">
        <v>5433</v>
      </c>
    </row>
    <row r="2720" spans="1:12" ht="15.75">
      <c r="A2720" s="518" t="s">
        <v>7943</v>
      </c>
      <c r="B2720" s="518" t="s">
        <v>7944</v>
      </c>
      <c r="C2720" s="518" t="s">
        <v>7945</v>
      </c>
      <c r="D2720" s="518" t="s">
        <v>24266</v>
      </c>
      <c r="E2720" s="519" t="s">
        <v>144</v>
      </c>
      <c r="F2720" s="518" t="s">
        <v>144</v>
      </c>
      <c r="G2720" s="518" t="s">
        <v>24267</v>
      </c>
      <c r="H2720" s="518" t="s">
        <v>7946</v>
      </c>
      <c r="I2720" s="518" t="s">
        <v>5431</v>
      </c>
      <c r="J2720" s="518" t="s">
        <v>5503</v>
      </c>
      <c r="K2720" s="519" t="s">
        <v>33446</v>
      </c>
      <c r="L2720" s="518" t="s">
        <v>5433</v>
      </c>
    </row>
    <row r="2721" spans="1:12" ht="15.75">
      <c r="A2721" s="518" t="s">
        <v>7943</v>
      </c>
      <c r="B2721" s="518" t="s">
        <v>7944</v>
      </c>
      <c r="C2721" s="518" t="s">
        <v>7945</v>
      </c>
      <c r="D2721" s="518" t="s">
        <v>24266</v>
      </c>
      <c r="E2721" s="519" t="s">
        <v>144</v>
      </c>
      <c r="F2721" s="518" t="s">
        <v>144</v>
      </c>
      <c r="G2721" s="518" t="s">
        <v>24269</v>
      </c>
      <c r="H2721" s="518" t="s">
        <v>7947</v>
      </c>
      <c r="I2721" s="518" t="s">
        <v>5431</v>
      </c>
      <c r="J2721" s="518" t="s">
        <v>5503</v>
      </c>
      <c r="K2721" s="519" t="s">
        <v>23910</v>
      </c>
      <c r="L2721" s="518" t="s">
        <v>5433</v>
      </c>
    </row>
    <row r="2722" spans="1:12" ht="15.75">
      <c r="A2722" s="518" t="s">
        <v>7943</v>
      </c>
      <c r="B2722" s="518" t="s">
        <v>7944</v>
      </c>
      <c r="C2722" s="518" t="s">
        <v>7945</v>
      </c>
      <c r="D2722" s="518" t="s">
        <v>24266</v>
      </c>
      <c r="E2722" s="519" t="s">
        <v>144</v>
      </c>
      <c r="F2722" s="518" t="s">
        <v>144</v>
      </c>
      <c r="G2722" s="518" t="s">
        <v>24270</v>
      </c>
      <c r="H2722" s="518" t="s">
        <v>7948</v>
      </c>
      <c r="I2722" s="518" t="s">
        <v>5431</v>
      </c>
      <c r="J2722" s="518" t="s">
        <v>5503</v>
      </c>
      <c r="K2722" s="519" t="s">
        <v>24271</v>
      </c>
      <c r="L2722" s="518" t="s">
        <v>5433</v>
      </c>
    </row>
    <row r="2723" spans="1:12" ht="15.75">
      <c r="A2723" s="518" t="s">
        <v>7943</v>
      </c>
      <c r="B2723" s="518" t="s">
        <v>7944</v>
      </c>
      <c r="C2723" s="518" t="s">
        <v>7945</v>
      </c>
      <c r="D2723" s="518" t="s">
        <v>24266</v>
      </c>
      <c r="E2723" s="519" t="s">
        <v>144</v>
      </c>
      <c r="F2723" s="518" t="s">
        <v>144</v>
      </c>
      <c r="G2723" s="518" t="s">
        <v>24272</v>
      </c>
      <c r="H2723" s="518" t="s">
        <v>7949</v>
      </c>
      <c r="I2723" s="518" t="s">
        <v>5431</v>
      </c>
      <c r="J2723" s="518" t="s">
        <v>5503</v>
      </c>
      <c r="K2723" s="519" t="s">
        <v>24273</v>
      </c>
      <c r="L2723" s="518" t="s">
        <v>5433</v>
      </c>
    </row>
    <row r="2724" spans="1:12" ht="15.75">
      <c r="A2724" s="518" t="s">
        <v>7943</v>
      </c>
      <c r="B2724" s="518" t="s">
        <v>7944</v>
      </c>
      <c r="C2724" s="518" t="s">
        <v>7945</v>
      </c>
      <c r="D2724" s="518" t="s">
        <v>24266</v>
      </c>
      <c r="E2724" s="519" t="s">
        <v>144</v>
      </c>
      <c r="F2724" s="518" t="s">
        <v>144</v>
      </c>
      <c r="G2724" s="518" t="s">
        <v>24274</v>
      </c>
      <c r="H2724" s="518" t="s">
        <v>7950</v>
      </c>
      <c r="I2724" s="518" t="s">
        <v>5431</v>
      </c>
      <c r="J2724" s="518" t="s">
        <v>5503</v>
      </c>
      <c r="K2724" s="519" t="s">
        <v>14425</v>
      </c>
      <c r="L2724" s="518" t="s">
        <v>5433</v>
      </c>
    </row>
    <row r="2725" spans="1:12" ht="15.75">
      <c r="A2725" s="518" t="s">
        <v>7943</v>
      </c>
      <c r="B2725" s="518" t="s">
        <v>7944</v>
      </c>
      <c r="C2725" s="518" t="s">
        <v>7945</v>
      </c>
      <c r="D2725" s="518" t="s">
        <v>24266</v>
      </c>
      <c r="E2725" s="519" t="s">
        <v>144</v>
      </c>
      <c r="F2725" s="518" t="s">
        <v>144</v>
      </c>
      <c r="G2725" s="518" t="s">
        <v>24275</v>
      </c>
      <c r="H2725" s="518" t="s">
        <v>7951</v>
      </c>
      <c r="I2725" s="518" t="s">
        <v>5431</v>
      </c>
      <c r="J2725" s="518" t="s">
        <v>5503</v>
      </c>
      <c r="K2725" s="519" t="s">
        <v>24276</v>
      </c>
      <c r="L2725" s="518" t="s">
        <v>5433</v>
      </c>
    </row>
    <row r="2726" spans="1:12" ht="15.75">
      <c r="A2726" s="518" t="s">
        <v>7943</v>
      </c>
      <c r="B2726" s="518" t="s">
        <v>7944</v>
      </c>
      <c r="C2726" s="518" t="s">
        <v>7945</v>
      </c>
      <c r="D2726" s="518" t="s">
        <v>24266</v>
      </c>
      <c r="E2726" s="519" t="s">
        <v>144</v>
      </c>
      <c r="F2726" s="518" t="s">
        <v>144</v>
      </c>
      <c r="G2726" s="518" t="s">
        <v>24277</v>
      </c>
      <c r="H2726" s="518" t="s">
        <v>7952</v>
      </c>
      <c r="I2726" s="518" t="s">
        <v>5431</v>
      </c>
      <c r="J2726" s="518" t="s">
        <v>5503</v>
      </c>
      <c r="K2726" s="519" t="s">
        <v>17717</v>
      </c>
      <c r="L2726" s="518" t="s">
        <v>5433</v>
      </c>
    </row>
    <row r="2727" spans="1:12" ht="15.75">
      <c r="A2727" s="518" t="s">
        <v>7943</v>
      </c>
      <c r="B2727" s="518" t="s">
        <v>7944</v>
      </c>
      <c r="C2727" s="518" t="s">
        <v>7945</v>
      </c>
      <c r="D2727" s="518" t="s">
        <v>24266</v>
      </c>
      <c r="E2727" s="519" t="s">
        <v>144</v>
      </c>
      <c r="F2727" s="518" t="s">
        <v>144</v>
      </c>
      <c r="G2727" s="518" t="s">
        <v>24278</v>
      </c>
      <c r="H2727" s="518" t="s">
        <v>7953</v>
      </c>
      <c r="I2727" s="518" t="s">
        <v>5431</v>
      </c>
      <c r="J2727" s="518" t="s">
        <v>5503</v>
      </c>
      <c r="K2727" s="519" t="s">
        <v>14388</v>
      </c>
      <c r="L2727" s="518" t="s">
        <v>5433</v>
      </c>
    </row>
    <row r="2728" spans="1:12" ht="15.75">
      <c r="A2728" s="518" t="s">
        <v>7943</v>
      </c>
      <c r="B2728" s="518" t="s">
        <v>7944</v>
      </c>
      <c r="C2728" s="518" t="s">
        <v>7945</v>
      </c>
      <c r="D2728" s="518" t="s">
        <v>24266</v>
      </c>
      <c r="E2728" s="519" t="s">
        <v>144</v>
      </c>
      <c r="F2728" s="518" t="s">
        <v>144</v>
      </c>
      <c r="G2728" s="518" t="s">
        <v>24279</v>
      </c>
      <c r="H2728" s="518" t="s">
        <v>7954</v>
      </c>
      <c r="I2728" s="518" t="s">
        <v>5431</v>
      </c>
      <c r="J2728" s="518" t="s">
        <v>5503</v>
      </c>
      <c r="K2728" s="519" t="s">
        <v>17013</v>
      </c>
      <c r="L2728" s="518" t="s">
        <v>5433</v>
      </c>
    </row>
    <row r="2729" spans="1:12" ht="15.75">
      <c r="A2729" s="518" t="s">
        <v>7943</v>
      </c>
      <c r="B2729" s="518" t="s">
        <v>7944</v>
      </c>
      <c r="C2729" s="518" t="s">
        <v>7945</v>
      </c>
      <c r="D2729" s="518" t="s">
        <v>24266</v>
      </c>
      <c r="E2729" s="519" t="s">
        <v>144</v>
      </c>
      <c r="F2729" s="518" t="s">
        <v>144</v>
      </c>
      <c r="G2729" s="518" t="s">
        <v>24280</v>
      </c>
      <c r="H2729" s="518" t="s">
        <v>7955</v>
      </c>
      <c r="I2729" s="518" t="s">
        <v>5431</v>
      </c>
      <c r="J2729" s="518" t="s">
        <v>5503</v>
      </c>
      <c r="K2729" s="519" t="s">
        <v>33447</v>
      </c>
      <c r="L2729" s="518" t="s">
        <v>5433</v>
      </c>
    </row>
    <row r="2730" spans="1:12" ht="15.75">
      <c r="A2730" s="518" t="s">
        <v>7943</v>
      </c>
      <c r="B2730" s="518" t="s">
        <v>7944</v>
      </c>
      <c r="C2730" s="518" t="s">
        <v>7945</v>
      </c>
      <c r="D2730" s="518" t="s">
        <v>24266</v>
      </c>
      <c r="E2730" s="519" t="s">
        <v>144</v>
      </c>
      <c r="F2730" s="518" t="s">
        <v>144</v>
      </c>
      <c r="G2730" s="518" t="s">
        <v>24281</v>
      </c>
      <c r="H2730" s="518" t="s">
        <v>7956</v>
      </c>
      <c r="I2730" s="518" t="s">
        <v>5431</v>
      </c>
      <c r="J2730" s="518" t="s">
        <v>5503</v>
      </c>
      <c r="K2730" s="519" t="s">
        <v>17303</v>
      </c>
      <c r="L2730" s="518" t="s">
        <v>5433</v>
      </c>
    </row>
    <row r="2731" spans="1:12" ht="15.75">
      <c r="A2731" s="518" t="s">
        <v>7943</v>
      </c>
      <c r="B2731" s="518" t="s">
        <v>7944</v>
      </c>
      <c r="C2731" s="518" t="s">
        <v>7945</v>
      </c>
      <c r="D2731" s="518" t="s">
        <v>24266</v>
      </c>
      <c r="E2731" s="519" t="s">
        <v>144</v>
      </c>
      <c r="F2731" s="518" t="s">
        <v>144</v>
      </c>
      <c r="G2731" s="518" t="s">
        <v>24283</v>
      </c>
      <c r="H2731" s="518" t="s">
        <v>7957</v>
      </c>
      <c r="I2731" s="518" t="s">
        <v>5431</v>
      </c>
      <c r="J2731" s="518" t="s">
        <v>5503</v>
      </c>
      <c r="K2731" s="519" t="s">
        <v>12857</v>
      </c>
      <c r="L2731" s="518" t="s">
        <v>5433</v>
      </c>
    </row>
    <row r="2732" spans="1:12" ht="15.75">
      <c r="A2732" s="518" t="s">
        <v>7943</v>
      </c>
      <c r="B2732" s="518" t="s">
        <v>7944</v>
      </c>
      <c r="C2732" s="518" t="s">
        <v>7945</v>
      </c>
      <c r="D2732" s="518" t="s">
        <v>24266</v>
      </c>
      <c r="E2732" s="519" t="s">
        <v>144</v>
      </c>
      <c r="F2732" s="518" t="s">
        <v>144</v>
      </c>
      <c r="G2732" s="518" t="s">
        <v>24285</v>
      </c>
      <c r="H2732" s="518" t="s">
        <v>7958</v>
      </c>
      <c r="I2732" s="518" t="s">
        <v>5431</v>
      </c>
      <c r="J2732" s="518" t="s">
        <v>5503</v>
      </c>
      <c r="K2732" s="519" t="s">
        <v>30824</v>
      </c>
      <c r="L2732" s="518" t="s">
        <v>5433</v>
      </c>
    </row>
    <row r="2733" spans="1:12" ht="15.75">
      <c r="A2733" s="518" t="s">
        <v>7943</v>
      </c>
      <c r="B2733" s="518" t="s">
        <v>7944</v>
      </c>
      <c r="C2733" s="518" t="s">
        <v>7945</v>
      </c>
      <c r="D2733" s="518" t="s">
        <v>24266</v>
      </c>
      <c r="E2733" s="519" t="s">
        <v>144</v>
      </c>
      <c r="F2733" s="518" t="s">
        <v>144</v>
      </c>
      <c r="G2733" s="518" t="s">
        <v>24286</v>
      </c>
      <c r="H2733" s="518" t="s">
        <v>7959</v>
      </c>
      <c r="I2733" s="518" t="s">
        <v>5431</v>
      </c>
      <c r="J2733" s="518" t="s">
        <v>5503</v>
      </c>
      <c r="K2733" s="519" t="s">
        <v>32191</v>
      </c>
      <c r="L2733" s="518" t="s">
        <v>5433</v>
      </c>
    </row>
    <row r="2734" spans="1:12" ht="15.75">
      <c r="A2734" s="518" t="s">
        <v>7943</v>
      </c>
      <c r="B2734" s="518" t="s">
        <v>7944</v>
      </c>
      <c r="C2734" s="518" t="s">
        <v>7945</v>
      </c>
      <c r="D2734" s="518" t="s">
        <v>24266</v>
      </c>
      <c r="E2734" s="519" t="s">
        <v>144</v>
      </c>
      <c r="F2734" s="518" t="s">
        <v>144</v>
      </c>
      <c r="G2734" s="518" t="s">
        <v>24287</v>
      </c>
      <c r="H2734" s="518" t="s">
        <v>7960</v>
      </c>
      <c r="I2734" s="518" t="s">
        <v>5431</v>
      </c>
      <c r="J2734" s="518" t="s">
        <v>5503</v>
      </c>
      <c r="K2734" s="519" t="s">
        <v>33448</v>
      </c>
      <c r="L2734" s="518" t="s">
        <v>5433</v>
      </c>
    </row>
    <row r="2735" spans="1:12" ht="15.75">
      <c r="A2735" s="518" t="s">
        <v>7943</v>
      </c>
      <c r="B2735" s="518" t="s">
        <v>7944</v>
      </c>
      <c r="C2735" s="518" t="s">
        <v>7945</v>
      </c>
      <c r="D2735" s="518" t="s">
        <v>24266</v>
      </c>
      <c r="E2735" s="519" t="s">
        <v>144</v>
      </c>
      <c r="F2735" s="518" t="s">
        <v>144</v>
      </c>
      <c r="G2735" s="518" t="s">
        <v>24288</v>
      </c>
      <c r="H2735" s="518" t="s">
        <v>7961</v>
      </c>
      <c r="I2735" s="518" t="s">
        <v>5431</v>
      </c>
      <c r="J2735" s="518" t="s">
        <v>5503</v>
      </c>
      <c r="K2735" s="519" t="s">
        <v>15999</v>
      </c>
      <c r="L2735" s="518" t="s">
        <v>5433</v>
      </c>
    </row>
    <row r="2736" spans="1:12" ht="15.75">
      <c r="A2736" s="518" t="s">
        <v>7943</v>
      </c>
      <c r="B2736" s="518" t="s">
        <v>7944</v>
      </c>
      <c r="C2736" s="518" t="s">
        <v>7945</v>
      </c>
      <c r="D2736" s="518" t="s">
        <v>24266</v>
      </c>
      <c r="E2736" s="519" t="s">
        <v>144</v>
      </c>
      <c r="F2736" s="518" t="s">
        <v>144</v>
      </c>
      <c r="G2736" s="518" t="s">
        <v>24289</v>
      </c>
      <c r="H2736" s="518" t="s">
        <v>7962</v>
      </c>
      <c r="I2736" s="518" t="s">
        <v>5431</v>
      </c>
      <c r="J2736" s="518" t="s">
        <v>5503</v>
      </c>
      <c r="K2736" s="519" t="s">
        <v>15633</v>
      </c>
      <c r="L2736" s="518" t="s">
        <v>5433</v>
      </c>
    </row>
    <row r="2737" spans="1:12" ht="15.75">
      <c r="A2737" s="518" t="s">
        <v>7943</v>
      </c>
      <c r="B2737" s="518" t="s">
        <v>7944</v>
      </c>
      <c r="C2737" s="518" t="s">
        <v>7945</v>
      </c>
      <c r="D2737" s="518" t="s">
        <v>24266</v>
      </c>
      <c r="E2737" s="519" t="s">
        <v>144</v>
      </c>
      <c r="F2737" s="518" t="s">
        <v>144</v>
      </c>
      <c r="G2737" s="518" t="s">
        <v>24290</v>
      </c>
      <c r="H2737" s="518" t="s">
        <v>7963</v>
      </c>
      <c r="I2737" s="518" t="s">
        <v>5431</v>
      </c>
      <c r="J2737" s="518" t="s">
        <v>5503</v>
      </c>
      <c r="K2737" s="519" t="s">
        <v>15858</v>
      </c>
      <c r="L2737" s="518" t="s">
        <v>5433</v>
      </c>
    </row>
    <row r="2738" spans="1:12" ht="15.75">
      <c r="A2738" s="518" t="s">
        <v>7943</v>
      </c>
      <c r="B2738" s="518" t="s">
        <v>7944</v>
      </c>
      <c r="C2738" s="518" t="s">
        <v>7945</v>
      </c>
      <c r="D2738" s="518" t="s">
        <v>24266</v>
      </c>
      <c r="E2738" s="519" t="s">
        <v>144</v>
      </c>
      <c r="F2738" s="518" t="s">
        <v>144</v>
      </c>
      <c r="G2738" s="518" t="s">
        <v>24291</v>
      </c>
      <c r="H2738" s="518" t="s">
        <v>7964</v>
      </c>
      <c r="I2738" s="518" t="s">
        <v>5431</v>
      </c>
      <c r="J2738" s="518" t="s">
        <v>5503</v>
      </c>
      <c r="K2738" s="519" t="s">
        <v>14960</v>
      </c>
      <c r="L2738" s="518" t="s">
        <v>5433</v>
      </c>
    </row>
    <row r="2739" spans="1:12" ht="15.75">
      <c r="A2739" s="518" t="s">
        <v>7943</v>
      </c>
      <c r="B2739" s="518" t="s">
        <v>7944</v>
      </c>
      <c r="C2739" s="518" t="s">
        <v>7945</v>
      </c>
      <c r="D2739" s="518" t="s">
        <v>24266</v>
      </c>
      <c r="E2739" s="519" t="s">
        <v>144</v>
      </c>
      <c r="F2739" s="518" t="s">
        <v>144</v>
      </c>
      <c r="G2739" s="518" t="s">
        <v>24292</v>
      </c>
      <c r="H2739" s="518" t="s">
        <v>7965</v>
      </c>
      <c r="I2739" s="518" t="s">
        <v>5431</v>
      </c>
      <c r="J2739" s="518" t="s">
        <v>5503</v>
      </c>
      <c r="K2739" s="519" t="s">
        <v>25781</v>
      </c>
      <c r="L2739" s="518" t="s">
        <v>5433</v>
      </c>
    </row>
    <row r="2740" spans="1:12" ht="15.75">
      <c r="A2740" s="518" t="s">
        <v>7943</v>
      </c>
      <c r="B2740" s="518" t="s">
        <v>7944</v>
      </c>
      <c r="C2740" s="518" t="s">
        <v>7945</v>
      </c>
      <c r="D2740" s="518" t="s">
        <v>24266</v>
      </c>
      <c r="E2740" s="519" t="s">
        <v>144</v>
      </c>
      <c r="F2740" s="518" t="s">
        <v>144</v>
      </c>
      <c r="G2740" s="518" t="s">
        <v>24293</v>
      </c>
      <c r="H2740" s="518" t="s">
        <v>7966</v>
      </c>
      <c r="I2740" s="518" t="s">
        <v>5431</v>
      </c>
      <c r="J2740" s="518" t="s">
        <v>5503</v>
      </c>
      <c r="K2740" s="519" t="s">
        <v>15173</v>
      </c>
      <c r="L2740" s="518" t="s">
        <v>5433</v>
      </c>
    </row>
    <row r="2741" spans="1:12" ht="15.75">
      <c r="A2741" s="518" t="s">
        <v>7943</v>
      </c>
      <c r="B2741" s="518" t="s">
        <v>7944</v>
      </c>
      <c r="C2741" s="518" t="s">
        <v>7945</v>
      </c>
      <c r="D2741" s="518" t="s">
        <v>24266</v>
      </c>
      <c r="E2741" s="519" t="s">
        <v>144</v>
      </c>
      <c r="F2741" s="518" t="s">
        <v>144</v>
      </c>
      <c r="G2741" s="518" t="s">
        <v>24294</v>
      </c>
      <c r="H2741" s="518" t="s">
        <v>7967</v>
      </c>
      <c r="I2741" s="518" t="s">
        <v>5431</v>
      </c>
      <c r="J2741" s="518" t="s">
        <v>5503</v>
      </c>
      <c r="K2741" s="519" t="s">
        <v>12799</v>
      </c>
      <c r="L2741" s="518" t="s">
        <v>5433</v>
      </c>
    </row>
    <row r="2742" spans="1:12" ht="15.75">
      <c r="A2742" s="518" t="s">
        <v>7943</v>
      </c>
      <c r="B2742" s="518" t="s">
        <v>7944</v>
      </c>
      <c r="C2742" s="518" t="s">
        <v>7945</v>
      </c>
      <c r="D2742" s="518" t="s">
        <v>24266</v>
      </c>
      <c r="E2742" s="519" t="s">
        <v>144</v>
      </c>
      <c r="F2742" s="518" t="s">
        <v>144</v>
      </c>
      <c r="G2742" s="518" t="s">
        <v>24295</v>
      </c>
      <c r="H2742" s="518" t="s">
        <v>7968</v>
      </c>
      <c r="I2742" s="518" t="s">
        <v>5431</v>
      </c>
      <c r="J2742" s="518" t="s">
        <v>5503</v>
      </c>
      <c r="K2742" s="519" t="s">
        <v>16654</v>
      </c>
      <c r="L2742" s="518" t="s">
        <v>5433</v>
      </c>
    </row>
    <row r="2743" spans="1:12" ht="15.75">
      <c r="A2743" s="518" t="s">
        <v>7943</v>
      </c>
      <c r="B2743" s="518" t="s">
        <v>7944</v>
      </c>
      <c r="C2743" s="518" t="s">
        <v>7945</v>
      </c>
      <c r="D2743" s="518" t="s">
        <v>24266</v>
      </c>
      <c r="E2743" s="519" t="s">
        <v>144</v>
      </c>
      <c r="F2743" s="518" t="s">
        <v>144</v>
      </c>
      <c r="G2743" s="518" t="s">
        <v>24296</v>
      </c>
      <c r="H2743" s="518" t="s">
        <v>7969</v>
      </c>
      <c r="I2743" s="518" t="s">
        <v>5431</v>
      </c>
      <c r="J2743" s="518" t="s">
        <v>5503</v>
      </c>
      <c r="K2743" s="519" t="s">
        <v>12691</v>
      </c>
      <c r="L2743" s="518" t="s">
        <v>5433</v>
      </c>
    </row>
    <row r="2744" spans="1:12" ht="15.75">
      <c r="A2744" s="518" t="s">
        <v>7943</v>
      </c>
      <c r="B2744" s="518" t="s">
        <v>7944</v>
      </c>
      <c r="C2744" s="518" t="s">
        <v>7945</v>
      </c>
      <c r="D2744" s="518" t="s">
        <v>24266</v>
      </c>
      <c r="E2744" s="519" t="s">
        <v>144</v>
      </c>
      <c r="F2744" s="518" t="s">
        <v>144</v>
      </c>
      <c r="G2744" s="518" t="s">
        <v>24297</v>
      </c>
      <c r="H2744" s="518" t="s">
        <v>7970</v>
      </c>
      <c r="I2744" s="518" t="s">
        <v>5431</v>
      </c>
      <c r="J2744" s="518" t="s">
        <v>5503</v>
      </c>
      <c r="K2744" s="519" t="s">
        <v>14884</v>
      </c>
      <c r="L2744" s="518" t="s">
        <v>5433</v>
      </c>
    </row>
    <row r="2745" spans="1:12" ht="15.75">
      <c r="A2745" s="518" t="s">
        <v>7943</v>
      </c>
      <c r="B2745" s="518" t="s">
        <v>7944</v>
      </c>
      <c r="C2745" s="518" t="s">
        <v>7945</v>
      </c>
      <c r="D2745" s="518" t="s">
        <v>24266</v>
      </c>
      <c r="E2745" s="519" t="s">
        <v>144</v>
      </c>
      <c r="F2745" s="518" t="s">
        <v>144</v>
      </c>
      <c r="G2745" s="518" t="s">
        <v>24298</v>
      </c>
      <c r="H2745" s="518" t="s">
        <v>7971</v>
      </c>
      <c r="I2745" s="518" t="s">
        <v>5431</v>
      </c>
      <c r="J2745" s="518" t="s">
        <v>5503</v>
      </c>
      <c r="K2745" s="519" t="s">
        <v>19710</v>
      </c>
      <c r="L2745" s="518" t="s">
        <v>5433</v>
      </c>
    </row>
    <row r="2746" spans="1:12" ht="15.75">
      <c r="A2746" s="518" t="s">
        <v>7943</v>
      </c>
      <c r="B2746" s="518" t="s">
        <v>7944</v>
      </c>
      <c r="C2746" s="518" t="s">
        <v>7945</v>
      </c>
      <c r="D2746" s="518" t="s">
        <v>24266</v>
      </c>
      <c r="E2746" s="519" t="s">
        <v>144</v>
      </c>
      <c r="F2746" s="518" t="s">
        <v>144</v>
      </c>
      <c r="G2746" s="518" t="s">
        <v>24299</v>
      </c>
      <c r="H2746" s="518" t="s">
        <v>7972</v>
      </c>
      <c r="I2746" s="518" t="s">
        <v>5431</v>
      </c>
      <c r="J2746" s="518" t="s">
        <v>5503</v>
      </c>
      <c r="K2746" s="519" t="s">
        <v>15878</v>
      </c>
      <c r="L2746" s="518" t="s">
        <v>5433</v>
      </c>
    </row>
    <row r="2747" spans="1:12" ht="15.75">
      <c r="A2747" s="518" t="s">
        <v>7943</v>
      </c>
      <c r="B2747" s="518" t="s">
        <v>7944</v>
      </c>
      <c r="C2747" s="518" t="s">
        <v>7945</v>
      </c>
      <c r="D2747" s="518" t="s">
        <v>24266</v>
      </c>
      <c r="E2747" s="519" t="s">
        <v>144</v>
      </c>
      <c r="F2747" s="518" t="s">
        <v>144</v>
      </c>
      <c r="G2747" s="518" t="s">
        <v>24300</v>
      </c>
      <c r="H2747" s="518" t="s">
        <v>7973</v>
      </c>
      <c r="I2747" s="518" t="s">
        <v>5431</v>
      </c>
      <c r="J2747" s="518" t="s">
        <v>5503</v>
      </c>
      <c r="K2747" s="519" t="s">
        <v>18421</v>
      </c>
      <c r="L2747" s="518" t="s">
        <v>5433</v>
      </c>
    </row>
    <row r="2748" spans="1:12" ht="15.75">
      <c r="A2748" s="518" t="s">
        <v>7943</v>
      </c>
      <c r="B2748" s="518" t="s">
        <v>7944</v>
      </c>
      <c r="C2748" s="518" t="s">
        <v>7945</v>
      </c>
      <c r="D2748" s="518" t="s">
        <v>24266</v>
      </c>
      <c r="E2748" s="519" t="s">
        <v>144</v>
      </c>
      <c r="F2748" s="518" t="s">
        <v>144</v>
      </c>
      <c r="G2748" s="518" t="s">
        <v>24302</v>
      </c>
      <c r="H2748" s="518" t="s">
        <v>7974</v>
      </c>
      <c r="I2748" s="518" t="s">
        <v>5431</v>
      </c>
      <c r="J2748" s="518" t="s">
        <v>5503</v>
      </c>
      <c r="K2748" s="519" t="s">
        <v>24303</v>
      </c>
      <c r="L2748" s="518" t="s">
        <v>5433</v>
      </c>
    </row>
    <row r="2749" spans="1:12" ht="15.75">
      <c r="A2749" s="518" t="s">
        <v>7943</v>
      </c>
      <c r="B2749" s="518" t="s">
        <v>7944</v>
      </c>
      <c r="C2749" s="518" t="s">
        <v>7945</v>
      </c>
      <c r="D2749" s="518" t="s">
        <v>24266</v>
      </c>
      <c r="E2749" s="519" t="s">
        <v>144</v>
      </c>
      <c r="F2749" s="518" t="s">
        <v>144</v>
      </c>
      <c r="G2749" s="518" t="s">
        <v>24304</v>
      </c>
      <c r="H2749" s="518" t="s">
        <v>7975</v>
      </c>
      <c r="I2749" s="518" t="s">
        <v>5431</v>
      </c>
      <c r="J2749" s="518" t="s">
        <v>5503</v>
      </c>
      <c r="K2749" s="519" t="s">
        <v>30826</v>
      </c>
      <c r="L2749" s="518" t="s">
        <v>5433</v>
      </c>
    </row>
    <row r="2750" spans="1:12" ht="15.75">
      <c r="A2750" s="518" t="s">
        <v>7943</v>
      </c>
      <c r="B2750" s="518" t="s">
        <v>7944</v>
      </c>
      <c r="C2750" s="518" t="s">
        <v>7945</v>
      </c>
      <c r="D2750" s="518" t="s">
        <v>24266</v>
      </c>
      <c r="E2750" s="519" t="s">
        <v>144</v>
      </c>
      <c r="F2750" s="518" t="s">
        <v>144</v>
      </c>
      <c r="G2750" s="518" t="s">
        <v>24305</v>
      </c>
      <c r="H2750" s="518" t="s">
        <v>7976</v>
      </c>
      <c r="I2750" s="518" t="s">
        <v>5431</v>
      </c>
      <c r="J2750" s="518" t="s">
        <v>5503</v>
      </c>
      <c r="K2750" s="519" t="s">
        <v>16350</v>
      </c>
      <c r="L2750" s="518" t="s">
        <v>5433</v>
      </c>
    </row>
    <row r="2751" spans="1:12" ht="15.75">
      <c r="A2751" s="518" t="s">
        <v>7943</v>
      </c>
      <c r="B2751" s="518" t="s">
        <v>7944</v>
      </c>
      <c r="C2751" s="518" t="s">
        <v>7945</v>
      </c>
      <c r="D2751" s="518" t="s">
        <v>24266</v>
      </c>
      <c r="E2751" s="519" t="s">
        <v>144</v>
      </c>
      <c r="F2751" s="518" t="s">
        <v>144</v>
      </c>
      <c r="G2751" s="518" t="s">
        <v>24306</v>
      </c>
      <c r="H2751" s="518" t="s">
        <v>7977</v>
      </c>
      <c r="I2751" s="518" t="s">
        <v>5431</v>
      </c>
      <c r="J2751" s="518" t="s">
        <v>5503</v>
      </c>
      <c r="K2751" s="519" t="s">
        <v>33449</v>
      </c>
      <c r="L2751" s="518" t="s">
        <v>5433</v>
      </c>
    </row>
    <row r="2752" spans="1:12" ht="15.75">
      <c r="A2752" s="518" t="s">
        <v>7943</v>
      </c>
      <c r="B2752" s="518" t="s">
        <v>7944</v>
      </c>
      <c r="C2752" s="518" t="s">
        <v>7945</v>
      </c>
      <c r="D2752" s="518" t="s">
        <v>24266</v>
      </c>
      <c r="E2752" s="519" t="s">
        <v>144</v>
      </c>
      <c r="F2752" s="518" t="s">
        <v>144</v>
      </c>
      <c r="G2752" s="518" t="s">
        <v>24308</v>
      </c>
      <c r="H2752" s="518" t="s">
        <v>7978</v>
      </c>
      <c r="I2752" s="518" t="s">
        <v>5431</v>
      </c>
      <c r="J2752" s="518" t="s">
        <v>5503</v>
      </c>
      <c r="K2752" s="519" t="s">
        <v>33450</v>
      </c>
      <c r="L2752" s="518" t="s">
        <v>5433</v>
      </c>
    </row>
    <row r="2753" spans="1:12" ht="15.75">
      <c r="A2753" s="518" t="s">
        <v>7943</v>
      </c>
      <c r="B2753" s="518" t="s">
        <v>7944</v>
      </c>
      <c r="C2753" s="518" t="s">
        <v>7945</v>
      </c>
      <c r="D2753" s="518" t="s">
        <v>24266</v>
      </c>
      <c r="E2753" s="519" t="s">
        <v>144</v>
      </c>
      <c r="F2753" s="518" t="s">
        <v>144</v>
      </c>
      <c r="G2753" s="518" t="s">
        <v>24309</v>
      </c>
      <c r="H2753" s="518" t="s">
        <v>7979</v>
      </c>
      <c r="I2753" s="518" t="s">
        <v>5431</v>
      </c>
      <c r="J2753" s="518" t="s">
        <v>5503</v>
      </c>
      <c r="K2753" s="519" t="s">
        <v>19414</v>
      </c>
      <c r="L2753" s="518" t="s">
        <v>5433</v>
      </c>
    </row>
    <row r="2754" spans="1:12" ht="15.75">
      <c r="A2754" s="518" t="s">
        <v>7943</v>
      </c>
      <c r="B2754" s="518" t="s">
        <v>7944</v>
      </c>
      <c r="C2754" s="518" t="s">
        <v>7945</v>
      </c>
      <c r="D2754" s="518" t="s">
        <v>24266</v>
      </c>
      <c r="E2754" s="519" t="s">
        <v>144</v>
      </c>
      <c r="F2754" s="518" t="s">
        <v>144</v>
      </c>
      <c r="G2754" s="518" t="s">
        <v>24310</v>
      </c>
      <c r="H2754" s="518" t="s">
        <v>7980</v>
      </c>
      <c r="I2754" s="518" t="s">
        <v>5431</v>
      </c>
      <c r="J2754" s="518" t="s">
        <v>5503</v>
      </c>
      <c r="K2754" s="519" t="s">
        <v>33451</v>
      </c>
      <c r="L2754" s="518" t="s">
        <v>5433</v>
      </c>
    </row>
    <row r="2755" spans="1:12" ht="15.75">
      <c r="A2755" s="518" t="s">
        <v>7943</v>
      </c>
      <c r="B2755" s="518" t="s">
        <v>7944</v>
      </c>
      <c r="C2755" s="518" t="s">
        <v>7945</v>
      </c>
      <c r="D2755" s="518" t="s">
        <v>24266</v>
      </c>
      <c r="E2755" s="519" t="s">
        <v>144</v>
      </c>
      <c r="F2755" s="518" t="s">
        <v>144</v>
      </c>
      <c r="G2755" s="518" t="s">
        <v>24311</v>
      </c>
      <c r="H2755" s="518" t="s">
        <v>7981</v>
      </c>
      <c r="I2755" s="518" t="s">
        <v>5431</v>
      </c>
      <c r="J2755" s="518" t="s">
        <v>5503</v>
      </c>
      <c r="K2755" s="519" t="s">
        <v>26182</v>
      </c>
      <c r="L2755" s="518" t="s">
        <v>5433</v>
      </c>
    </row>
    <row r="2756" spans="1:12" ht="15.75">
      <c r="A2756" s="518" t="s">
        <v>7943</v>
      </c>
      <c r="B2756" s="518" t="s">
        <v>7944</v>
      </c>
      <c r="C2756" s="518" t="s">
        <v>7945</v>
      </c>
      <c r="D2756" s="518" t="s">
        <v>24266</v>
      </c>
      <c r="E2756" s="519" t="s">
        <v>144</v>
      </c>
      <c r="F2756" s="518" t="s">
        <v>144</v>
      </c>
      <c r="G2756" s="518" t="s">
        <v>24313</v>
      </c>
      <c r="H2756" s="518" t="s">
        <v>7982</v>
      </c>
      <c r="I2756" s="518" t="s">
        <v>5431</v>
      </c>
      <c r="J2756" s="518" t="s">
        <v>5503</v>
      </c>
      <c r="K2756" s="519" t="s">
        <v>19159</v>
      </c>
      <c r="L2756" s="518" t="s">
        <v>5433</v>
      </c>
    </row>
    <row r="2757" spans="1:12" ht="15.75">
      <c r="A2757" s="518" t="s">
        <v>7943</v>
      </c>
      <c r="B2757" s="518" t="s">
        <v>7944</v>
      </c>
      <c r="C2757" s="518" t="s">
        <v>7945</v>
      </c>
      <c r="D2757" s="518" t="s">
        <v>24266</v>
      </c>
      <c r="E2757" s="519" t="s">
        <v>144</v>
      </c>
      <c r="F2757" s="518" t="s">
        <v>144</v>
      </c>
      <c r="G2757" s="518" t="s">
        <v>24315</v>
      </c>
      <c r="H2757" s="518" t="s">
        <v>7983</v>
      </c>
      <c r="I2757" s="518" t="s">
        <v>5431</v>
      </c>
      <c r="J2757" s="518" t="s">
        <v>5503</v>
      </c>
      <c r="K2757" s="519" t="s">
        <v>26270</v>
      </c>
      <c r="L2757" s="518" t="s">
        <v>5433</v>
      </c>
    </row>
    <row r="2758" spans="1:12" ht="15.75">
      <c r="A2758" s="518" t="s">
        <v>7943</v>
      </c>
      <c r="B2758" s="518" t="s">
        <v>7944</v>
      </c>
      <c r="C2758" s="518" t="s">
        <v>7945</v>
      </c>
      <c r="D2758" s="518" t="s">
        <v>24266</v>
      </c>
      <c r="E2758" s="519" t="s">
        <v>144</v>
      </c>
      <c r="F2758" s="518" t="s">
        <v>144</v>
      </c>
      <c r="G2758" s="518" t="s">
        <v>24316</v>
      </c>
      <c r="H2758" s="518" t="s">
        <v>7984</v>
      </c>
      <c r="I2758" s="518" t="s">
        <v>5431</v>
      </c>
      <c r="J2758" s="518" t="s">
        <v>5503</v>
      </c>
      <c r="K2758" s="519" t="s">
        <v>33452</v>
      </c>
      <c r="L2758" s="518" t="s">
        <v>5433</v>
      </c>
    </row>
    <row r="2759" spans="1:12" ht="15.75">
      <c r="A2759" s="518" t="s">
        <v>7943</v>
      </c>
      <c r="B2759" s="518" t="s">
        <v>7944</v>
      </c>
      <c r="C2759" s="518" t="s">
        <v>7945</v>
      </c>
      <c r="D2759" s="518" t="s">
        <v>24266</v>
      </c>
      <c r="E2759" s="519" t="s">
        <v>144</v>
      </c>
      <c r="F2759" s="518" t="s">
        <v>144</v>
      </c>
      <c r="G2759" s="518" t="s">
        <v>24317</v>
      </c>
      <c r="H2759" s="518" t="s">
        <v>24318</v>
      </c>
      <c r="I2759" s="518" t="s">
        <v>5431</v>
      </c>
      <c r="J2759" s="518" t="s">
        <v>5503</v>
      </c>
      <c r="K2759" s="519" t="s">
        <v>17639</v>
      </c>
      <c r="L2759" s="518" t="s">
        <v>5433</v>
      </c>
    </row>
    <row r="2760" spans="1:12" ht="15.75">
      <c r="A2760" s="518" t="s">
        <v>7943</v>
      </c>
      <c r="B2760" s="518" t="s">
        <v>7944</v>
      </c>
      <c r="C2760" s="518" t="s">
        <v>7945</v>
      </c>
      <c r="D2760" s="518" t="s">
        <v>24266</v>
      </c>
      <c r="E2760" s="519" t="s">
        <v>144</v>
      </c>
      <c r="F2760" s="518" t="s">
        <v>144</v>
      </c>
      <c r="G2760" s="518" t="s">
        <v>24320</v>
      </c>
      <c r="H2760" s="518" t="s">
        <v>24321</v>
      </c>
      <c r="I2760" s="518" t="s">
        <v>5431</v>
      </c>
      <c r="J2760" s="518" t="s">
        <v>5503</v>
      </c>
      <c r="K2760" s="519" t="s">
        <v>30101</v>
      </c>
      <c r="L2760" s="518" t="s">
        <v>5433</v>
      </c>
    </row>
    <row r="2761" spans="1:12" ht="15.75">
      <c r="A2761" s="518" t="s">
        <v>7943</v>
      </c>
      <c r="B2761" s="518" t="s">
        <v>7944</v>
      </c>
      <c r="C2761" s="518" t="s">
        <v>7945</v>
      </c>
      <c r="D2761" s="518" t="s">
        <v>24266</v>
      </c>
      <c r="E2761" s="519" t="s">
        <v>144</v>
      </c>
      <c r="F2761" s="518" t="s">
        <v>144</v>
      </c>
      <c r="G2761" s="518" t="s">
        <v>24322</v>
      </c>
      <c r="H2761" s="518" t="s">
        <v>24323</v>
      </c>
      <c r="I2761" s="518" t="s">
        <v>5431</v>
      </c>
      <c r="J2761" s="518" t="s">
        <v>5503</v>
      </c>
      <c r="K2761" s="519" t="s">
        <v>13958</v>
      </c>
      <c r="L2761" s="518" t="s">
        <v>5433</v>
      </c>
    </row>
    <row r="2762" spans="1:12" ht="15.75">
      <c r="A2762" s="518" t="s">
        <v>7943</v>
      </c>
      <c r="B2762" s="518" t="s">
        <v>7944</v>
      </c>
      <c r="C2762" s="518" t="s">
        <v>7945</v>
      </c>
      <c r="D2762" s="518" t="s">
        <v>24266</v>
      </c>
      <c r="E2762" s="519" t="s">
        <v>144</v>
      </c>
      <c r="F2762" s="518" t="s">
        <v>144</v>
      </c>
      <c r="G2762" s="518" t="s">
        <v>24324</v>
      </c>
      <c r="H2762" s="518" t="s">
        <v>24325</v>
      </c>
      <c r="I2762" s="518" t="s">
        <v>5431</v>
      </c>
      <c r="J2762" s="518" t="s">
        <v>5503</v>
      </c>
      <c r="K2762" s="519" t="s">
        <v>33453</v>
      </c>
      <c r="L2762" s="518" t="s">
        <v>5433</v>
      </c>
    </row>
    <row r="2763" spans="1:12" ht="15.75">
      <c r="A2763" s="518" t="s">
        <v>7943</v>
      </c>
      <c r="B2763" s="518" t="s">
        <v>7944</v>
      </c>
      <c r="C2763" s="518" t="s">
        <v>7945</v>
      </c>
      <c r="D2763" s="518" t="s">
        <v>24266</v>
      </c>
      <c r="E2763" s="519" t="s">
        <v>144</v>
      </c>
      <c r="F2763" s="518" t="s">
        <v>144</v>
      </c>
      <c r="G2763" s="518" t="s">
        <v>24327</v>
      </c>
      <c r="H2763" s="518" t="s">
        <v>24328</v>
      </c>
      <c r="I2763" s="518" t="s">
        <v>5431</v>
      </c>
      <c r="J2763" s="518" t="s">
        <v>5503</v>
      </c>
      <c r="K2763" s="519" t="s">
        <v>19688</v>
      </c>
      <c r="L2763" s="518" t="s">
        <v>5433</v>
      </c>
    </row>
    <row r="2764" spans="1:12" ht="15.75">
      <c r="A2764" s="518" t="s">
        <v>7943</v>
      </c>
      <c r="B2764" s="518" t="s">
        <v>7944</v>
      </c>
      <c r="C2764" s="518" t="s">
        <v>7945</v>
      </c>
      <c r="D2764" s="518" t="s">
        <v>24266</v>
      </c>
      <c r="E2764" s="519" t="s">
        <v>144</v>
      </c>
      <c r="F2764" s="518" t="s">
        <v>144</v>
      </c>
      <c r="G2764" s="518" t="s">
        <v>24329</v>
      </c>
      <c r="H2764" s="518" t="s">
        <v>24330</v>
      </c>
      <c r="I2764" s="518" t="s">
        <v>5431</v>
      </c>
      <c r="J2764" s="518" t="s">
        <v>5503</v>
      </c>
      <c r="K2764" s="519" t="s">
        <v>16535</v>
      </c>
      <c r="L2764" s="518" t="s">
        <v>5433</v>
      </c>
    </row>
    <row r="2765" spans="1:12" ht="15.75">
      <c r="A2765" s="518" t="s">
        <v>7943</v>
      </c>
      <c r="B2765" s="518" t="s">
        <v>7944</v>
      </c>
      <c r="C2765" s="518" t="s">
        <v>7945</v>
      </c>
      <c r="D2765" s="518" t="s">
        <v>24266</v>
      </c>
      <c r="E2765" s="519" t="s">
        <v>144</v>
      </c>
      <c r="F2765" s="518" t="s">
        <v>144</v>
      </c>
      <c r="G2765" s="518" t="s">
        <v>24331</v>
      </c>
      <c r="H2765" s="518" t="s">
        <v>24332</v>
      </c>
      <c r="I2765" s="518" t="s">
        <v>5431</v>
      </c>
      <c r="J2765" s="518" t="s">
        <v>5503</v>
      </c>
      <c r="K2765" s="519" t="s">
        <v>17895</v>
      </c>
      <c r="L2765" s="518" t="s">
        <v>5433</v>
      </c>
    </row>
    <row r="2766" spans="1:12" ht="15.75">
      <c r="A2766" s="518" t="s">
        <v>7943</v>
      </c>
      <c r="B2766" s="518" t="s">
        <v>7944</v>
      </c>
      <c r="C2766" s="518" t="s">
        <v>7945</v>
      </c>
      <c r="D2766" s="518" t="s">
        <v>24266</v>
      </c>
      <c r="E2766" s="519" t="s">
        <v>144</v>
      </c>
      <c r="F2766" s="518" t="s">
        <v>144</v>
      </c>
      <c r="G2766" s="518" t="s">
        <v>24333</v>
      </c>
      <c r="H2766" s="518" t="s">
        <v>24334</v>
      </c>
      <c r="I2766" s="518" t="s">
        <v>5431</v>
      </c>
      <c r="J2766" s="518" t="s">
        <v>5503</v>
      </c>
      <c r="K2766" s="519" t="s">
        <v>14155</v>
      </c>
      <c r="L2766" s="518" t="s">
        <v>5433</v>
      </c>
    </row>
    <row r="2767" spans="1:12" ht="15.75">
      <c r="A2767" s="518" t="s">
        <v>7943</v>
      </c>
      <c r="B2767" s="518" t="s">
        <v>7944</v>
      </c>
      <c r="C2767" s="518" t="s">
        <v>7945</v>
      </c>
      <c r="D2767" s="518" t="s">
        <v>24266</v>
      </c>
      <c r="E2767" s="519" t="s">
        <v>144</v>
      </c>
      <c r="F2767" s="518" t="s">
        <v>144</v>
      </c>
      <c r="G2767" s="518" t="s">
        <v>24336</v>
      </c>
      <c r="H2767" s="518" t="s">
        <v>24337</v>
      </c>
      <c r="I2767" s="518" t="s">
        <v>5431</v>
      </c>
      <c r="J2767" s="518" t="s">
        <v>5503</v>
      </c>
      <c r="K2767" s="519" t="s">
        <v>22017</v>
      </c>
      <c r="L2767" s="518" t="s">
        <v>5433</v>
      </c>
    </row>
    <row r="2768" spans="1:12" ht="15.75">
      <c r="A2768" s="518" t="s">
        <v>7943</v>
      </c>
      <c r="B2768" s="518" t="s">
        <v>7944</v>
      </c>
      <c r="C2768" s="518" t="s">
        <v>7945</v>
      </c>
      <c r="D2768" s="518" t="s">
        <v>24266</v>
      </c>
      <c r="E2768" s="519" t="s">
        <v>144</v>
      </c>
      <c r="F2768" s="518" t="s">
        <v>144</v>
      </c>
      <c r="G2768" s="518" t="s">
        <v>24338</v>
      </c>
      <c r="H2768" s="518" t="s">
        <v>24339</v>
      </c>
      <c r="I2768" s="518" t="s">
        <v>5431</v>
      </c>
      <c r="J2768" s="518" t="s">
        <v>5503</v>
      </c>
      <c r="K2768" s="519" t="s">
        <v>33454</v>
      </c>
      <c r="L2768" s="518" t="s">
        <v>5433</v>
      </c>
    </row>
    <row r="2769" spans="1:12" ht="15.75">
      <c r="A2769" s="518" t="s">
        <v>7943</v>
      </c>
      <c r="B2769" s="518" t="s">
        <v>7944</v>
      </c>
      <c r="C2769" s="518" t="s">
        <v>7945</v>
      </c>
      <c r="D2769" s="518" t="s">
        <v>24266</v>
      </c>
      <c r="E2769" s="519" t="s">
        <v>144</v>
      </c>
      <c r="F2769" s="518" t="s">
        <v>144</v>
      </c>
      <c r="G2769" s="518" t="s">
        <v>24341</v>
      </c>
      <c r="H2769" s="518" t="s">
        <v>24342</v>
      </c>
      <c r="I2769" s="518" t="s">
        <v>5431</v>
      </c>
      <c r="J2769" s="518" t="s">
        <v>5503</v>
      </c>
      <c r="K2769" s="519" t="s">
        <v>24472</v>
      </c>
      <c r="L2769" s="518" t="s">
        <v>5433</v>
      </c>
    </row>
    <row r="2770" spans="1:12" ht="15.75">
      <c r="A2770" s="518" t="s">
        <v>7943</v>
      </c>
      <c r="B2770" s="518" t="s">
        <v>7944</v>
      </c>
      <c r="C2770" s="518" t="s">
        <v>7945</v>
      </c>
      <c r="D2770" s="518" t="s">
        <v>24266</v>
      </c>
      <c r="E2770" s="519" t="s">
        <v>144</v>
      </c>
      <c r="F2770" s="518" t="s">
        <v>144</v>
      </c>
      <c r="G2770" s="518" t="s">
        <v>24343</v>
      </c>
      <c r="H2770" s="518" t="s">
        <v>24344</v>
      </c>
      <c r="I2770" s="518" t="s">
        <v>5431</v>
      </c>
      <c r="J2770" s="518" t="s">
        <v>5503</v>
      </c>
      <c r="K2770" s="519" t="s">
        <v>33455</v>
      </c>
      <c r="L2770" s="518" t="s">
        <v>5433</v>
      </c>
    </row>
    <row r="2771" spans="1:12" ht="15.75">
      <c r="A2771" s="518" t="s">
        <v>7943</v>
      </c>
      <c r="B2771" s="518" t="s">
        <v>7944</v>
      </c>
      <c r="C2771" s="518" t="s">
        <v>8009</v>
      </c>
      <c r="D2771" s="518" t="s">
        <v>24345</v>
      </c>
      <c r="E2771" s="519" t="s">
        <v>144</v>
      </c>
      <c r="F2771" s="518" t="s">
        <v>144</v>
      </c>
      <c r="G2771" s="518" t="s">
        <v>24346</v>
      </c>
      <c r="H2771" s="518" t="s">
        <v>8010</v>
      </c>
      <c r="I2771" s="518" t="s">
        <v>5502</v>
      </c>
      <c r="J2771" s="518" t="s">
        <v>5503</v>
      </c>
      <c r="K2771" s="519" t="s">
        <v>25852</v>
      </c>
      <c r="L2771" s="518" t="s">
        <v>5433</v>
      </c>
    </row>
    <row r="2772" spans="1:12" ht="15.75">
      <c r="A2772" s="518" t="s">
        <v>7943</v>
      </c>
      <c r="B2772" s="518" t="s">
        <v>7944</v>
      </c>
      <c r="C2772" s="518" t="s">
        <v>8009</v>
      </c>
      <c r="D2772" s="518" t="s">
        <v>24345</v>
      </c>
      <c r="E2772" s="519" t="s">
        <v>144</v>
      </c>
      <c r="F2772" s="518" t="s">
        <v>144</v>
      </c>
      <c r="G2772" s="518" t="s">
        <v>24347</v>
      </c>
      <c r="H2772" s="518" t="s">
        <v>8011</v>
      </c>
      <c r="I2772" s="518" t="s">
        <v>5502</v>
      </c>
      <c r="J2772" s="518" t="s">
        <v>5503</v>
      </c>
      <c r="K2772" s="519" t="s">
        <v>16185</v>
      </c>
      <c r="L2772" s="518" t="s">
        <v>5433</v>
      </c>
    </row>
    <row r="2773" spans="1:12" ht="15.75">
      <c r="A2773" s="518" t="s">
        <v>7943</v>
      </c>
      <c r="B2773" s="518" t="s">
        <v>7944</v>
      </c>
      <c r="C2773" s="518" t="s">
        <v>8009</v>
      </c>
      <c r="D2773" s="518" t="s">
        <v>24345</v>
      </c>
      <c r="E2773" s="519" t="s">
        <v>144</v>
      </c>
      <c r="F2773" s="518" t="s">
        <v>144</v>
      </c>
      <c r="G2773" s="518" t="s">
        <v>24349</v>
      </c>
      <c r="H2773" s="518" t="s">
        <v>8012</v>
      </c>
      <c r="I2773" s="518" t="s">
        <v>5502</v>
      </c>
      <c r="J2773" s="518" t="s">
        <v>5503</v>
      </c>
      <c r="K2773" s="519" t="s">
        <v>33456</v>
      </c>
      <c r="L2773" s="518" t="s">
        <v>5433</v>
      </c>
    </row>
    <row r="2774" spans="1:12" ht="15.75">
      <c r="A2774" s="518" t="s">
        <v>7943</v>
      </c>
      <c r="B2774" s="518" t="s">
        <v>7944</v>
      </c>
      <c r="C2774" s="518" t="s">
        <v>8009</v>
      </c>
      <c r="D2774" s="518" t="s">
        <v>24345</v>
      </c>
      <c r="E2774" s="519" t="s">
        <v>144</v>
      </c>
      <c r="F2774" s="518" t="s">
        <v>144</v>
      </c>
      <c r="G2774" s="518" t="s">
        <v>24350</v>
      </c>
      <c r="H2774" s="518" t="s">
        <v>8013</v>
      </c>
      <c r="I2774" s="518" t="s">
        <v>5502</v>
      </c>
      <c r="J2774" s="518" t="s">
        <v>5503</v>
      </c>
      <c r="K2774" s="519" t="s">
        <v>19476</v>
      </c>
      <c r="L2774" s="518" t="s">
        <v>5433</v>
      </c>
    </row>
    <row r="2775" spans="1:12" ht="15.75">
      <c r="A2775" s="518" t="s">
        <v>7943</v>
      </c>
      <c r="B2775" s="518" t="s">
        <v>7944</v>
      </c>
      <c r="C2775" s="518" t="s">
        <v>8009</v>
      </c>
      <c r="D2775" s="518" t="s">
        <v>24345</v>
      </c>
      <c r="E2775" s="519" t="s">
        <v>144</v>
      </c>
      <c r="F2775" s="518" t="s">
        <v>144</v>
      </c>
      <c r="G2775" s="518" t="s">
        <v>24352</v>
      </c>
      <c r="H2775" s="518" t="s">
        <v>8014</v>
      </c>
      <c r="I2775" s="518" t="s">
        <v>5502</v>
      </c>
      <c r="J2775" s="518" t="s">
        <v>5503</v>
      </c>
      <c r="K2775" s="519" t="s">
        <v>28692</v>
      </c>
      <c r="L2775" s="518" t="s">
        <v>5433</v>
      </c>
    </row>
    <row r="2776" spans="1:12" ht="15.75">
      <c r="A2776" s="518" t="s">
        <v>7943</v>
      </c>
      <c r="B2776" s="518" t="s">
        <v>7944</v>
      </c>
      <c r="C2776" s="518" t="s">
        <v>8009</v>
      </c>
      <c r="D2776" s="518" t="s">
        <v>24345</v>
      </c>
      <c r="E2776" s="519" t="s">
        <v>144</v>
      </c>
      <c r="F2776" s="518" t="s">
        <v>144</v>
      </c>
      <c r="G2776" s="518" t="s">
        <v>24353</v>
      </c>
      <c r="H2776" s="518" t="s">
        <v>8015</v>
      </c>
      <c r="I2776" s="518" t="s">
        <v>5502</v>
      </c>
      <c r="J2776" s="518" t="s">
        <v>5503</v>
      </c>
      <c r="K2776" s="519" t="s">
        <v>16478</v>
      </c>
      <c r="L2776" s="518" t="s">
        <v>5433</v>
      </c>
    </row>
    <row r="2777" spans="1:12" ht="15.75">
      <c r="A2777" s="518" t="s">
        <v>7943</v>
      </c>
      <c r="B2777" s="518" t="s">
        <v>7944</v>
      </c>
      <c r="C2777" s="518" t="s">
        <v>8009</v>
      </c>
      <c r="D2777" s="518" t="s">
        <v>24345</v>
      </c>
      <c r="E2777" s="519" t="s">
        <v>144</v>
      </c>
      <c r="F2777" s="518" t="s">
        <v>144</v>
      </c>
      <c r="G2777" s="518" t="s">
        <v>24354</v>
      </c>
      <c r="H2777" s="518" t="s">
        <v>8016</v>
      </c>
      <c r="I2777" s="518" t="s">
        <v>5502</v>
      </c>
      <c r="J2777" s="518" t="s">
        <v>5503</v>
      </c>
      <c r="K2777" s="519" t="s">
        <v>14745</v>
      </c>
      <c r="L2777" s="518" t="s">
        <v>5433</v>
      </c>
    </row>
    <row r="2778" spans="1:12" ht="15.75">
      <c r="A2778" s="518" t="s">
        <v>7943</v>
      </c>
      <c r="B2778" s="518" t="s">
        <v>7944</v>
      </c>
      <c r="C2778" s="518" t="s">
        <v>8009</v>
      </c>
      <c r="D2778" s="518" t="s">
        <v>24345</v>
      </c>
      <c r="E2778" s="519" t="s">
        <v>144</v>
      </c>
      <c r="F2778" s="518" t="s">
        <v>144</v>
      </c>
      <c r="G2778" s="518" t="s">
        <v>24355</v>
      </c>
      <c r="H2778" s="518" t="s">
        <v>8017</v>
      </c>
      <c r="I2778" s="518" t="s">
        <v>5502</v>
      </c>
      <c r="J2778" s="518" t="s">
        <v>5503</v>
      </c>
      <c r="K2778" s="519" t="s">
        <v>23830</v>
      </c>
      <c r="L2778" s="518" t="s">
        <v>5433</v>
      </c>
    </row>
    <row r="2779" spans="1:12" ht="15.75">
      <c r="A2779" s="518" t="s">
        <v>7943</v>
      </c>
      <c r="B2779" s="518" t="s">
        <v>7944</v>
      </c>
      <c r="C2779" s="518" t="s">
        <v>8009</v>
      </c>
      <c r="D2779" s="518" t="s">
        <v>24345</v>
      </c>
      <c r="E2779" s="519" t="s">
        <v>144</v>
      </c>
      <c r="F2779" s="518" t="s">
        <v>144</v>
      </c>
      <c r="G2779" s="518" t="s">
        <v>24356</v>
      </c>
      <c r="H2779" s="518" t="s">
        <v>8018</v>
      </c>
      <c r="I2779" s="518" t="s">
        <v>5502</v>
      </c>
      <c r="J2779" s="518" t="s">
        <v>5503</v>
      </c>
      <c r="K2779" s="519" t="s">
        <v>28139</v>
      </c>
      <c r="L2779" s="518" t="s">
        <v>5433</v>
      </c>
    </row>
    <row r="2780" spans="1:12" ht="15.75">
      <c r="A2780" s="518" t="s">
        <v>7943</v>
      </c>
      <c r="B2780" s="518" t="s">
        <v>7944</v>
      </c>
      <c r="C2780" s="518" t="s">
        <v>8009</v>
      </c>
      <c r="D2780" s="518" t="s">
        <v>24345</v>
      </c>
      <c r="E2780" s="519" t="s">
        <v>144</v>
      </c>
      <c r="F2780" s="518" t="s">
        <v>144</v>
      </c>
      <c r="G2780" s="518" t="s">
        <v>24357</v>
      </c>
      <c r="H2780" s="518" t="s">
        <v>8019</v>
      </c>
      <c r="I2780" s="518" t="s">
        <v>5502</v>
      </c>
      <c r="J2780" s="518" t="s">
        <v>5503</v>
      </c>
      <c r="K2780" s="519" t="s">
        <v>29782</v>
      </c>
      <c r="L2780" s="518" t="s">
        <v>5433</v>
      </c>
    </row>
    <row r="2781" spans="1:12" ht="15.75">
      <c r="A2781" s="518" t="s">
        <v>7943</v>
      </c>
      <c r="B2781" s="518" t="s">
        <v>7944</v>
      </c>
      <c r="C2781" s="518" t="s">
        <v>8009</v>
      </c>
      <c r="D2781" s="518" t="s">
        <v>24345</v>
      </c>
      <c r="E2781" s="519" t="s">
        <v>144</v>
      </c>
      <c r="F2781" s="518" t="s">
        <v>144</v>
      </c>
      <c r="G2781" s="518" t="s">
        <v>24358</v>
      </c>
      <c r="H2781" s="518" t="s">
        <v>8020</v>
      </c>
      <c r="I2781" s="518" t="s">
        <v>5502</v>
      </c>
      <c r="J2781" s="518" t="s">
        <v>5503</v>
      </c>
      <c r="K2781" s="519" t="s">
        <v>14419</v>
      </c>
      <c r="L2781" s="518" t="s">
        <v>5433</v>
      </c>
    </row>
    <row r="2782" spans="1:12" ht="15.75">
      <c r="A2782" s="518" t="s">
        <v>7943</v>
      </c>
      <c r="B2782" s="518" t="s">
        <v>7944</v>
      </c>
      <c r="C2782" s="518" t="s">
        <v>8009</v>
      </c>
      <c r="D2782" s="518" t="s">
        <v>24345</v>
      </c>
      <c r="E2782" s="519" t="s">
        <v>144</v>
      </c>
      <c r="F2782" s="518" t="s">
        <v>144</v>
      </c>
      <c r="G2782" s="518" t="s">
        <v>24360</v>
      </c>
      <c r="H2782" s="518" t="s">
        <v>8021</v>
      </c>
      <c r="I2782" s="518" t="s">
        <v>5502</v>
      </c>
      <c r="J2782" s="518" t="s">
        <v>5503</v>
      </c>
      <c r="K2782" s="519" t="s">
        <v>16057</v>
      </c>
      <c r="L2782" s="518" t="s">
        <v>5433</v>
      </c>
    </row>
    <row r="2783" spans="1:12" ht="15.75">
      <c r="A2783" s="518" t="s">
        <v>7943</v>
      </c>
      <c r="B2783" s="518" t="s">
        <v>7944</v>
      </c>
      <c r="C2783" s="518" t="s">
        <v>8009</v>
      </c>
      <c r="D2783" s="518" t="s">
        <v>24345</v>
      </c>
      <c r="E2783" s="519" t="s">
        <v>144</v>
      </c>
      <c r="F2783" s="518" t="s">
        <v>144</v>
      </c>
      <c r="G2783" s="518" t="s">
        <v>24361</v>
      </c>
      <c r="H2783" s="518" t="s">
        <v>8022</v>
      </c>
      <c r="I2783" s="518" t="s">
        <v>5502</v>
      </c>
      <c r="J2783" s="518" t="s">
        <v>5503</v>
      </c>
      <c r="K2783" s="519" t="s">
        <v>13301</v>
      </c>
      <c r="L2783" s="518" t="s">
        <v>5433</v>
      </c>
    </row>
    <row r="2784" spans="1:12" ht="15.75">
      <c r="A2784" s="518" t="s">
        <v>7943</v>
      </c>
      <c r="B2784" s="518" t="s">
        <v>7944</v>
      </c>
      <c r="C2784" s="518" t="s">
        <v>8009</v>
      </c>
      <c r="D2784" s="518" t="s">
        <v>24345</v>
      </c>
      <c r="E2784" s="519" t="s">
        <v>144</v>
      </c>
      <c r="F2784" s="518" t="s">
        <v>144</v>
      </c>
      <c r="G2784" s="518" t="s">
        <v>24362</v>
      </c>
      <c r="H2784" s="518" t="s">
        <v>8023</v>
      </c>
      <c r="I2784" s="518" t="s">
        <v>5502</v>
      </c>
      <c r="J2784" s="518" t="s">
        <v>5503</v>
      </c>
      <c r="K2784" s="519" t="s">
        <v>12714</v>
      </c>
      <c r="L2784" s="518" t="s">
        <v>5433</v>
      </c>
    </row>
    <row r="2785" spans="1:12" ht="15.75">
      <c r="A2785" s="518" t="s">
        <v>7943</v>
      </c>
      <c r="B2785" s="518" t="s">
        <v>7944</v>
      </c>
      <c r="C2785" s="518" t="s">
        <v>8009</v>
      </c>
      <c r="D2785" s="518" t="s">
        <v>24345</v>
      </c>
      <c r="E2785" s="519" t="s">
        <v>144</v>
      </c>
      <c r="F2785" s="518" t="s">
        <v>144</v>
      </c>
      <c r="G2785" s="518" t="s">
        <v>24363</v>
      </c>
      <c r="H2785" s="518" t="s">
        <v>8024</v>
      </c>
      <c r="I2785" s="518" t="s">
        <v>5502</v>
      </c>
      <c r="J2785" s="518" t="s">
        <v>5503</v>
      </c>
      <c r="K2785" s="519" t="s">
        <v>19000</v>
      </c>
      <c r="L2785" s="518" t="s">
        <v>5433</v>
      </c>
    </row>
    <row r="2786" spans="1:12" ht="15.75">
      <c r="A2786" s="518" t="s">
        <v>7943</v>
      </c>
      <c r="B2786" s="518" t="s">
        <v>7944</v>
      </c>
      <c r="C2786" s="518" t="s">
        <v>8009</v>
      </c>
      <c r="D2786" s="518" t="s">
        <v>24345</v>
      </c>
      <c r="E2786" s="519" t="s">
        <v>144</v>
      </c>
      <c r="F2786" s="518" t="s">
        <v>144</v>
      </c>
      <c r="G2786" s="518" t="s">
        <v>24365</v>
      </c>
      <c r="H2786" s="518" t="s">
        <v>8025</v>
      </c>
      <c r="I2786" s="518" t="s">
        <v>5502</v>
      </c>
      <c r="J2786" s="518" t="s">
        <v>5503</v>
      </c>
      <c r="K2786" s="519" t="s">
        <v>16577</v>
      </c>
      <c r="L2786" s="518" t="s">
        <v>5433</v>
      </c>
    </row>
    <row r="2787" spans="1:12" ht="15.75">
      <c r="A2787" s="518" t="s">
        <v>7943</v>
      </c>
      <c r="B2787" s="518" t="s">
        <v>7944</v>
      </c>
      <c r="C2787" s="518" t="s">
        <v>8009</v>
      </c>
      <c r="D2787" s="518" t="s">
        <v>24345</v>
      </c>
      <c r="E2787" s="519" t="s">
        <v>144</v>
      </c>
      <c r="F2787" s="518" t="s">
        <v>144</v>
      </c>
      <c r="G2787" s="518" t="s">
        <v>24367</v>
      </c>
      <c r="H2787" s="518" t="s">
        <v>8026</v>
      </c>
      <c r="I2787" s="518" t="s">
        <v>5502</v>
      </c>
      <c r="J2787" s="518" t="s">
        <v>5503</v>
      </c>
      <c r="K2787" s="519" t="s">
        <v>20806</v>
      </c>
      <c r="L2787" s="518" t="s">
        <v>5433</v>
      </c>
    </row>
    <row r="2788" spans="1:12" ht="15.75">
      <c r="A2788" s="518" t="s">
        <v>7943</v>
      </c>
      <c r="B2788" s="518" t="s">
        <v>7944</v>
      </c>
      <c r="C2788" s="518" t="s">
        <v>8009</v>
      </c>
      <c r="D2788" s="518" t="s">
        <v>24345</v>
      </c>
      <c r="E2788" s="519" t="s">
        <v>144</v>
      </c>
      <c r="F2788" s="518" t="s">
        <v>144</v>
      </c>
      <c r="G2788" s="518" t="s">
        <v>24369</v>
      </c>
      <c r="H2788" s="518" t="s">
        <v>8027</v>
      </c>
      <c r="I2788" s="518" t="s">
        <v>5502</v>
      </c>
      <c r="J2788" s="518" t="s">
        <v>5503</v>
      </c>
      <c r="K2788" s="519" t="s">
        <v>31605</v>
      </c>
      <c r="L2788" s="518" t="s">
        <v>5433</v>
      </c>
    </row>
    <row r="2789" spans="1:12" ht="15.75">
      <c r="A2789" s="518" t="s">
        <v>7943</v>
      </c>
      <c r="B2789" s="518" t="s">
        <v>7944</v>
      </c>
      <c r="C2789" s="518" t="s">
        <v>8009</v>
      </c>
      <c r="D2789" s="518" t="s">
        <v>24345</v>
      </c>
      <c r="E2789" s="519" t="s">
        <v>144</v>
      </c>
      <c r="F2789" s="518" t="s">
        <v>144</v>
      </c>
      <c r="G2789" s="518" t="s">
        <v>24370</v>
      </c>
      <c r="H2789" s="518" t="s">
        <v>8028</v>
      </c>
      <c r="I2789" s="518" t="s">
        <v>5502</v>
      </c>
      <c r="J2789" s="518" t="s">
        <v>5503</v>
      </c>
      <c r="K2789" s="519" t="s">
        <v>30651</v>
      </c>
      <c r="L2789" s="518" t="s">
        <v>5433</v>
      </c>
    </row>
    <row r="2790" spans="1:12" ht="15.75">
      <c r="A2790" s="518" t="s">
        <v>7943</v>
      </c>
      <c r="B2790" s="518" t="s">
        <v>7944</v>
      </c>
      <c r="C2790" s="518" t="s">
        <v>8009</v>
      </c>
      <c r="D2790" s="518" t="s">
        <v>24345</v>
      </c>
      <c r="E2790" s="519" t="s">
        <v>144</v>
      </c>
      <c r="F2790" s="518" t="s">
        <v>144</v>
      </c>
      <c r="G2790" s="518" t="s">
        <v>24372</v>
      </c>
      <c r="H2790" s="518" t="s">
        <v>8029</v>
      </c>
      <c r="I2790" s="518" t="s">
        <v>5502</v>
      </c>
      <c r="J2790" s="518" t="s">
        <v>5503</v>
      </c>
      <c r="K2790" s="519" t="s">
        <v>19529</v>
      </c>
      <c r="L2790" s="518" t="s">
        <v>5433</v>
      </c>
    </row>
    <row r="2791" spans="1:12" ht="15.75">
      <c r="A2791" s="518" t="s">
        <v>7943</v>
      </c>
      <c r="B2791" s="518" t="s">
        <v>7944</v>
      </c>
      <c r="C2791" s="518" t="s">
        <v>8009</v>
      </c>
      <c r="D2791" s="518" t="s">
        <v>24345</v>
      </c>
      <c r="E2791" s="519" t="s">
        <v>144</v>
      </c>
      <c r="F2791" s="518" t="s">
        <v>144</v>
      </c>
      <c r="G2791" s="518" t="s">
        <v>24373</v>
      </c>
      <c r="H2791" s="518" t="s">
        <v>8030</v>
      </c>
      <c r="I2791" s="518" t="s">
        <v>5502</v>
      </c>
      <c r="J2791" s="518" t="s">
        <v>5503</v>
      </c>
      <c r="K2791" s="519" t="s">
        <v>28215</v>
      </c>
      <c r="L2791" s="518" t="s">
        <v>5433</v>
      </c>
    </row>
    <row r="2792" spans="1:12" ht="15.75">
      <c r="A2792" s="518" t="s">
        <v>7943</v>
      </c>
      <c r="B2792" s="518" t="s">
        <v>7944</v>
      </c>
      <c r="C2792" s="518" t="s">
        <v>8009</v>
      </c>
      <c r="D2792" s="518" t="s">
        <v>24345</v>
      </c>
      <c r="E2792" s="519" t="s">
        <v>144</v>
      </c>
      <c r="F2792" s="518" t="s">
        <v>144</v>
      </c>
      <c r="G2792" s="518" t="s">
        <v>24374</v>
      </c>
      <c r="H2792" s="518" t="s">
        <v>8031</v>
      </c>
      <c r="I2792" s="518" t="s">
        <v>5502</v>
      </c>
      <c r="J2792" s="518" t="s">
        <v>5503</v>
      </c>
      <c r="K2792" s="519" t="s">
        <v>32579</v>
      </c>
      <c r="L2792" s="518" t="s">
        <v>5433</v>
      </c>
    </row>
    <row r="2793" spans="1:12" ht="15.75">
      <c r="A2793" s="518" t="s">
        <v>7943</v>
      </c>
      <c r="B2793" s="518" t="s">
        <v>7944</v>
      </c>
      <c r="C2793" s="518" t="s">
        <v>8009</v>
      </c>
      <c r="D2793" s="518" t="s">
        <v>24345</v>
      </c>
      <c r="E2793" s="519" t="s">
        <v>144</v>
      </c>
      <c r="F2793" s="518" t="s">
        <v>144</v>
      </c>
      <c r="G2793" s="518" t="s">
        <v>24375</v>
      </c>
      <c r="H2793" s="518" t="s">
        <v>8032</v>
      </c>
      <c r="I2793" s="518" t="s">
        <v>5502</v>
      </c>
      <c r="J2793" s="518" t="s">
        <v>5503</v>
      </c>
      <c r="K2793" s="519" t="s">
        <v>19037</v>
      </c>
      <c r="L2793" s="518" t="s">
        <v>5433</v>
      </c>
    </row>
    <row r="2794" spans="1:12" ht="15.75">
      <c r="A2794" s="518" t="s">
        <v>7943</v>
      </c>
      <c r="B2794" s="518" t="s">
        <v>7944</v>
      </c>
      <c r="C2794" s="518" t="s">
        <v>8009</v>
      </c>
      <c r="D2794" s="518" t="s">
        <v>24345</v>
      </c>
      <c r="E2794" s="519" t="s">
        <v>144</v>
      </c>
      <c r="F2794" s="518" t="s">
        <v>144</v>
      </c>
      <c r="G2794" s="518" t="s">
        <v>24376</v>
      </c>
      <c r="H2794" s="518" t="s">
        <v>8033</v>
      </c>
      <c r="I2794" s="518" t="s">
        <v>5502</v>
      </c>
      <c r="J2794" s="518" t="s">
        <v>5503</v>
      </c>
      <c r="K2794" s="519" t="s">
        <v>14487</v>
      </c>
      <c r="L2794" s="518" t="s">
        <v>5433</v>
      </c>
    </row>
    <row r="2795" spans="1:12" ht="15.75">
      <c r="A2795" s="518" t="s">
        <v>7943</v>
      </c>
      <c r="B2795" s="518" t="s">
        <v>7944</v>
      </c>
      <c r="C2795" s="518" t="s">
        <v>8009</v>
      </c>
      <c r="D2795" s="518" t="s">
        <v>24345</v>
      </c>
      <c r="E2795" s="519" t="s">
        <v>144</v>
      </c>
      <c r="F2795" s="518" t="s">
        <v>144</v>
      </c>
      <c r="G2795" s="518" t="s">
        <v>24377</v>
      </c>
      <c r="H2795" s="518" t="s">
        <v>8034</v>
      </c>
      <c r="I2795" s="518" t="s">
        <v>5502</v>
      </c>
      <c r="J2795" s="518" t="s">
        <v>5503</v>
      </c>
      <c r="K2795" s="519" t="s">
        <v>24335</v>
      </c>
      <c r="L2795" s="518" t="s">
        <v>5433</v>
      </c>
    </row>
    <row r="2796" spans="1:12" ht="15.75">
      <c r="A2796" s="518" t="s">
        <v>7943</v>
      </c>
      <c r="B2796" s="518" t="s">
        <v>7944</v>
      </c>
      <c r="C2796" s="518" t="s">
        <v>8009</v>
      </c>
      <c r="D2796" s="518" t="s">
        <v>24345</v>
      </c>
      <c r="E2796" s="519" t="s">
        <v>144</v>
      </c>
      <c r="F2796" s="518" t="s">
        <v>144</v>
      </c>
      <c r="G2796" s="518" t="s">
        <v>24379</v>
      </c>
      <c r="H2796" s="518" t="s">
        <v>8035</v>
      </c>
      <c r="I2796" s="518" t="s">
        <v>5502</v>
      </c>
      <c r="J2796" s="518" t="s">
        <v>5503</v>
      </c>
      <c r="K2796" s="519" t="s">
        <v>33457</v>
      </c>
      <c r="L2796" s="518" t="s">
        <v>5433</v>
      </c>
    </row>
    <row r="2797" spans="1:12" ht="15.75">
      <c r="A2797" s="518" t="s">
        <v>7943</v>
      </c>
      <c r="B2797" s="518" t="s">
        <v>7944</v>
      </c>
      <c r="C2797" s="518" t="s">
        <v>8009</v>
      </c>
      <c r="D2797" s="518" t="s">
        <v>24345</v>
      </c>
      <c r="E2797" s="519" t="s">
        <v>144</v>
      </c>
      <c r="F2797" s="518" t="s">
        <v>144</v>
      </c>
      <c r="G2797" s="518" t="s">
        <v>24380</v>
      </c>
      <c r="H2797" s="518" t="s">
        <v>8036</v>
      </c>
      <c r="I2797" s="518" t="s">
        <v>5502</v>
      </c>
      <c r="J2797" s="518" t="s">
        <v>5503</v>
      </c>
      <c r="K2797" s="519" t="s">
        <v>33458</v>
      </c>
      <c r="L2797" s="518" t="s">
        <v>5433</v>
      </c>
    </row>
    <row r="2798" spans="1:12" ht="15.75">
      <c r="A2798" s="518" t="s">
        <v>7943</v>
      </c>
      <c r="B2798" s="518" t="s">
        <v>7944</v>
      </c>
      <c r="C2798" s="518" t="s">
        <v>8009</v>
      </c>
      <c r="D2798" s="518" t="s">
        <v>24345</v>
      </c>
      <c r="E2798" s="519" t="s">
        <v>144</v>
      </c>
      <c r="F2798" s="518" t="s">
        <v>144</v>
      </c>
      <c r="G2798" s="518" t="s">
        <v>24382</v>
      </c>
      <c r="H2798" s="518" t="s">
        <v>8037</v>
      </c>
      <c r="I2798" s="518" t="s">
        <v>5502</v>
      </c>
      <c r="J2798" s="518" t="s">
        <v>5503</v>
      </c>
      <c r="K2798" s="519" t="s">
        <v>15048</v>
      </c>
      <c r="L2798" s="518" t="s">
        <v>5433</v>
      </c>
    </row>
    <row r="2799" spans="1:12" ht="15.75">
      <c r="A2799" s="518" t="s">
        <v>7943</v>
      </c>
      <c r="B2799" s="518" t="s">
        <v>7944</v>
      </c>
      <c r="C2799" s="518" t="s">
        <v>8009</v>
      </c>
      <c r="D2799" s="518" t="s">
        <v>24345</v>
      </c>
      <c r="E2799" s="519" t="s">
        <v>144</v>
      </c>
      <c r="F2799" s="518" t="s">
        <v>144</v>
      </c>
      <c r="G2799" s="518" t="s">
        <v>24384</v>
      </c>
      <c r="H2799" s="518" t="s">
        <v>8038</v>
      </c>
      <c r="I2799" s="518" t="s">
        <v>5502</v>
      </c>
      <c r="J2799" s="518" t="s">
        <v>5503</v>
      </c>
      <c r="K2799" s="519" t="s">
        <v>24366</v>
      </c>
      <c r="L2799" s="518" t="s">
        <v>5433</v>
      </c>
    </row>
    <row r="2800" spans="1:12" ht="15.75">
      <c r="A2800" s="518" t="s">
        <v>7943</v>
      </c>
      <c r="B2800" s="518" t="s">
        <v>7944</v>
      </c>
      <c r="C2800" s="518" t="s">
        <v>8009</v>
      </c>
      <c r="D2800" s="518" t="s">
        <v>24345</v>
      </c>
      <c r="E2800" s="519" t="s">
        <v>144</v>
      </c>
      <c r="F2800" s="518" t="s">
        <v>144</v>
      </c>
      <c r="G2800" s="518" t="s">
        <v>24386</v>
      </c>
      <c r="H2800" s="518" t="s">
        <v>8039</v>
      </c>
      <c r="I2800" s="518" t="s">
        <v>5502</v>
      </c>
      <c r="J2800" s="518" t="s">
        <v>5503</v>
      </c>
      <c r="K2800" s="519" t="s">
        <v>20176</v>
      </c>
      <c r="L2800" s="518" t="s">
        <v>5433</v>
      </c>
    </row>
    <row r="2801" spans="1:12" ht="15.75">
      <c r="A2801" s="518" t="s">
        <v>7943</v>
      </c>
      <c r="B2801" s="518" t="s">
        <v>7944</v>
      </c>
      <c r="C2801" s="518" t="s">
        <v>8009</v>
      </c>
      <c r="D2801" s="518" t="s">
        <v>24345</v>
      </c>
      <c r="E2801" s="519" t="s">
        <v>144</v>
      </c>
      <c r="F2801" s="518" t="s">
        <v>144</v>
      </c>
      <c r="G2801" s="518" t="s">
        <v>24388</v>
      </c>
      <c r="H2801" s="518" t="s">
        <v>8040</v>
      </c>
      <c r="I2801" s="518" t="s">
        <v>5502</v>
      </c>
      <c r="J2801" s="518" t="s">
        <v>5503</v>
      </c>
      <c r="K2801" s="519" t="s">
        <v>23878</v>
      </c>
      <c r="L2801" s="518" t="s">
        <v>5433</v>
      </c>
    </row>
    <row r="2802" spans="1:12" ht="15.75">
      <c r="A2802" s="518" t="s">
        <v>7943</v>
      </c>
      <c r="B2802" s="518" t="s">
        <v>7944</v>
      </c>
      <c r="C2802" s="518" t="s">
        <v>8009</v>
      </c>
      <c r="D2802" s="518" t="s">
        <v>24345</v>
      </c>
      <c r="E2802" s="519" t="s">
        <v>144</v>
      </c>
      <c r="F2802" s="518" t="s">
        <v>144</v>
      </c>
      <c r="G2802" s="518" t="s">
        <v>24389</v>
      </c>
      <c r="H2802" s="518" t="s">
        <v>8041</v>
      </c>
      <c r="I2802" s="518" t="s">
        <v>5502</v>
      </c>
      <c r="J2802" s="518" t="s">
        <v>5503</v>
      </c>
      <c r="K2802" s="519" t="s">
        <v>33459</v>
      </c>
      <c r="L2802" s="518" t="s">
        <v>5433</v>
      </c>
    </row>
    <row r="2803" spans="1:12" ht="15.75">
      <c r="A2803" s="518" t="s">
        <v>7943</v>
      </c>
      <c r="B2803" s="518" t="s">
        <v>7944</v>
      </c>
      <c r="C2803" s="518" t="s">
        <v>8009</v>
      </c>
      <c r="D2803" s="518" t="s">
        <v>24345</v>
      </c>
      <c r="E2803" s="519" t="s">
        <v>144</v>
      </c>
      <c r="F2803" s="518" t="s">
        <v>144</v>
      </c>
      <c r="G2803" s="518" t="s">
        <v>24390</v>
      </c>
      <c r="H2803" s="518" t="s">
        <v>8042</v>
      </c>
      <c r="I2803" s="518" t="s">
        <v>5502</v>
      </c>
      <c r="J2803" s="518" t="s">
        <v>5503</v>
      </c>
      <c r="K2803" s="519" t="s">
        <v>16841</v>
      </c>
      <c r="L2803" s="518" t="s">
        <v>5433</v>
      </c>
    </row>
    <row r="2804" spans="1:12" ht="15.75">
      <c r="A2804" s="518" t="s">
        <v>7943</v>
      </c>
      <c r="B2804" s="518" t="s">
        <v>7944</v>
      </c>
      <c r="C2804" s="518" t="s">
        <v>8009</v>
      </c>
      <c r="D2804" s="518" t="s">
        <v>24345</v>
      </c>
      <c r="E2804" s="519" t="s">
        <v>144</v>
      </c>
      <c r="F2804" s="518" t="s">
        <v>144</v>
      </c>
      <c r="G2804" s="518" t="s">
        <v>24391</v>
      </c>
      <c r="H2804" s="518" t="s">
        <v>8043</v>
      </c>
      <c r="I2804" s="518" t="s">
        <v>5502</v>
      </c>
      <c r="J2804" s="518" t="s">
        <v>5503</v>
      </c>
      <c r="K2804" s="519" t="s">
        <v>12768</v>
      </c>
      <c r="L2804" s="518" t="s">
        <v>5433</v>
      </c>
    </row>
    <row r="2805" spans="1:12" ht="15.75">
      <c r="A2805" s="518" t="s">
        <v>7943</v>
      </c>
      <c r="B2805" s="518" t="s">
        <v>7944</v>
      </c>
      <c r="C2805" s="518" t="s">
        <v>8009</v>
      </c>
      <c r="D2805" s="518" t="s">
        <v>24345</v>
      </c>
      <c r="E2805" s="519" t="s">
        <v>144</v>
      </c>
      <c r="F2805" s="518" t="s">
        <v>144</v>
      </c>
      <c r="G2805" s="518" t="s">
        <v>24392</v>
      </c>
      <c r="H2805" s="518" t="s">
        <v>8044</v>
      </c>
      <c r="I2805" s="518" t="s">
        <v>5502</v>
      </c>
      <c r="J2805" s="518" t="s">
        <v>5503</v>
      </c>
      <c r="K2805" s="519" t="s">
        <v>23345</v>
      </c>
      <c r="L2805" s="518" t="s">
        <v>5433</v>
      </c>
    </row>
    <row r="2806" spans="1:12" ht="15.75">
      <c r="A2806" s="518" t="s">
        <v>7943</v>
      </c>
      <c r="B2806" s="518" t="s">
        <v>7944</v>
      </c>
      <c r="C2806" s="518" t="s">
        <v>8009</v>
      </c>
      <c r="D2806" s="518" t="s">
        <v>24345</v>
      </c>
      <c r="E2806" s="519" t="s">
        <v>144</v>
      </c>
      <c r="F2806" s="518" t="s">
        <v>144</v>
      </c>
      <c r="G2806" s="518" t="s">
        <v>24393</v>
      </c>
      <c r="H2806" s="518" t="s">
        <v>8045</v>
      </c>
      <c r="I2806" s="518" t="s">
        <v>5502</v>
      </c>
      <c r="J2806" s="518" t="s">
        <v>5503</v>
      </c>
      <c r="K2806" s="519" t="s">
        <v>33460</v>
      </c>
      <c r="L2806" s="518" t="s">
        <v>5433</v>
      </c>
    </row>
    <row r="2807" spans="1:12" ht="15.75">
      <c r="A2807" s="518" t="s">
        <v>7943</v>
      </c>
      <c r="B2807" s="518" t="s">
        <v>7944</v>
      </c>
      <c r="C2807" s="518" t="s">
        <v>8009</v>
      </c>
      <c r="D2807" s="518" t="s">
        <v>24345</v>
      </c>
      <c r="E2807" s="519" t="s">
        <v>144</v>
      </c>
      <c r="F2807" s="518" t="s">
        <v>144</v>
      </c>
      <c r="G2807" s="518" t="s">
        <v>24395</v>
      </c>
      <c r="H2807" s="518" t="s">
        <v>24396</v>
      </c>
      <c r="I2807" s="518" t="s">
        <v>5502</v>
      </c>
      <c r="J2807" s="518" t="s">
        <v>5503</v>
      </c>
      <c r="K2807" s="519" t="s">
        <v>23407</v>
      </c>
      <c r="L2807" s="518" t="s">
        <v>5433</v>
      </c>
    </row>
    <row r="2808" spans="1:12" ht="15.75">
      <c r="A2808" s="518" t="s">
        <v>7943</v>
      </c>
      <c r="B2808" s="518" t="s">
        <v>7944</v>
      </c>
      <c r="C2808" s="518" t="s">
        <v>8009</v>
      </c>
      <c r="D2808" s="518" t="s">
        <v>24345</v>
      </c>
      <c r="E2808" s="519" t="s">
        <v>144</v>
      </c>
      <c r="F2808" s="518" t="s">
        <v>144</v>
      </c>
      <c r="G2808" s="518" t="s">
        <v>24398</v>
      </c>
      <c r="H2808" s="518" t="s">
        <v>24399</v>
      </c>
      <c r="I2808" s="518" t="s">
        <v>5502</v>
      </c>
      <c r="J2808" s="518" t="s">
        <v>5503</v>
      </c>
      <c r="K2808" s="519" t="s">
        <v>27217</v>
      </c>
      <c r="L2808" s="518" t="s">
        <v>5433</v>
      </c>
    </row>
    <row r="2809" spans="1:12" ht="15.75">
      <c r="A2809" s="518" t="s">
        <v>7943</v>
      </c>
      <c r="B2809" s="518" t="s">
        <v>7944</v>
      </c>
      <c r="C2809" s="518" t="s">
        <v>8009</v>
      </c>
      <c r="D2809" s="518" t="s">
        <v>24345</v>
      </c>
      <c r="E2809" s="519" t="s">
        <v>144</v>
      </c>
      <c r="F2809" s="518" t="s">
        <v>144</v>
      </c>
      <c r="G2809" s="518" t="s">
        <v>24401</v>
      </c>
      <c r="H2809" s="518" t="s">
        <v>24402</v>
      </c>
      <c r="I2809" s="518" t="s">
        <v>5502</v>
      </c>
      <c r="J2809" s="518" t="s">
        <v>5503</v>
      </c>
      <c r="K2809" s="519" t="s">
        <v>27440</v>
      </c>
      <c r="L2809" s="518" t="s">
        <v>5433</v>
      </c>
    </row>
    <row r="2810" spans="1:12" ht="15.75">
      <c r="A2810" s="518" t="s">
        <v>7943</v>
      </c>
      <c r="B2810" s="518" t="s">
        <v>7944</v>
      </c>
      <c r="C2810" s="518" t="s">
        <v>8009</v>
      </c>
      <c r="D2810" s="518" t="s">
        <v>24345</v>
      </c>
      <c r="E2810" s="519" t="s">
        <v>144</v>
      </c>
      <c r="F2810" s="518" t="s">
        <v>144</v>
      </c>
      <c r="G2810" s="518" t="s">
        <v>24403</v>
      </c>
      <c r="H2810" s="518" t="s">
        <v>24404</v>
      </c>
      <c r="I2810" s="518" t="s">
        <v>5502</v>
      </c>
      <c r="J2810" s="518" t="s">
        <v>5503</v>
      </c>
      <c r="K2810" s="519" t="s">
        <v>14644</v>
      </c>
      <c r="L2810" s="518" t="s">
        <v>5433</v>
      </c>
    </row>
    <row r="2811" spans="1:12" ht="15.75">
      <c r="A2811" s="518" t="s">
        <v>7943</v>
      </c>
      <c r="B2811" s="518" t="s">
        <v>7944</v>
      </c>
      <c r="C2811" s="518" t="s">
        <v>8009</v>
      </c>
      <c r="D2811" s="518" t="s">
        <v>24345</v>
      </c>
      <c r="E2811" s="519" t="s">
        <v>144</v>
      </c>
      <c r="F2811" s="518" t="s">
        <v>144</v>
      </c>
      <c r="G2811" s="518" t="s">
        <v>24406</v>
      </c>
      <c r="H2811" s="518" t="s">
        <v>24407</v>
      </c>
      <c r="I2811" s="518" t="s">
        <v>5502</v>
      </c>
      <c r="J2811" s="518" t="s">
        <v>5503</v>
      </c>
      <c r="K2811" s="519" t="s">
        <v>33461</v>
      </c>
      <c r="L2811" s="518" t="s">
        <v>5433</v>
      </c>
    </row>
    <row r="2812" spans="1:12" ht="15.75">
      <c r="A2812" s="518" t="s">
        <v>7943</v>
      </c>
      <c r="B2812" s="518" t="s">
        <v>7944</v>
      </c>
      <c r="C2812" s="518" t="s">
        <v>8009</v>
      </c>
      <c r="D2812" s="518" t="s">
        <v>24345</v>
      </c>
      <c r="E2812" s="519" t="s">
        <v>144</v>
      </c>
      <c r="F2812" s="518" t="s">
        <v>144</v>
      </c>
      <c r="G2812" s="518" t="s">
        <v>24408</v>
      </c>
      <c r="H2812" s="518" t="s">
        <v>24409</v>
      </c>
      <c r="I2812" s="518" t="s">
        <v>5502</v>
      </c>
      <c r="J2812" s="518" t="s">
        <v>5503</v>
      </c>
      <c r="K2812" s="519" t="s">
        <v>31168</v>
      </c>
      <c r="L2812" s="518" t="s">
        <v>5433</v>
      </c>
    </row>
    <row r="2813" spans="1:12" ht="15.75">
      <c r="A2813" s="518" t="s">
        <v>7943</v>
      </c>
      <c r="B2813" s="518" t="s">
        <v>7944</v>
      </c>
      <c r="C2813" s="518" t="s">
        <v>8009</v>
      </c>
      <c r="D2813" s="518" t="s">
        <v>24345</v>
      </c>
      <c r="E2813" s="519" t="s">
        <v>144</v>
      </c>
      <c r="F2813" s="518" t="s">
        <v>144</v>
      </c>
      <c r="G2813" s="518" t="s">
        <v>24410</v>
      </c>
      <c r="H2813" s="518" t="s">
        <v>24411</v>
      </c>
      <c r="I2813" s="518" t="s">
        <v>5502</v>
      </c>
      <c r="J2813" s="518" t="s">
        <v>5503</v>
      </c>
      <c r="K2813" s="519" t="s">
        <v>27158</v>
      </c>
      <c r="L2813" s="518" t="s">
        <v>5433</v>
      </c>
    </row>
    <row r="2814" spans="1:12" ht="15.75">
      <c r="A2814" s="518" t="s">
        <v>7943</v>
      </c>
      <c r="B2814" s="518" t="s">
        <v>7944</v>
      </c>
      <c r="C2814" s="518" t="s">
        <v>8009</v>
      </c>
      <c r="D2814" s="518" t="s">
        <v>24345</v>
      </c>
      <c r="E2814" s="519" t="s">
        <v>144</v>
      </c>
      <c r="F2814" s="518" t="s">
        <v>144</v>
      </c>
      <c r="G2814" s="518" t="s">
        <v>24412</v>
      </c>
      <c r="H2814" s="518" t="s">
        <v>24413</v>
      </c>
      <c r="I2814" s="518" t="s">
        <v>5502</v>
      </c>
      <c r="J2814" s="518" t="s">
        <v>5503</v>
      </c>
      <c r="K2814" s="519" t="s">
        <v>33462</v>
      </c>
      <c r="L2814" s="518" t="s">
        <v>5433</v>
      </c>
    </row>
    <row r="2815" spans="1:12" ht="15.75">
      <c r="A2815" s="518" t="s">
        <v>7943</v>
      </c>
      <c r="B2815" s="518" t="s">
        <v>7944</v>
      </c>
      <c r="C2815" s="518" t="s">
        <v>8009</v>
      </c>
      <c r="D2815" s="518" t="s">
        <v>24345</v>
      </c>
      <c r="E2815" s="519" t="s">
        <v>144</v>
      </c>
      <c r="F2815" s="518" t="s">
        <v>144</v>
      </c>
      <c r="G2815" s="518" t="s">
        <v>24415</v>
      </c>
      <c r="H2815" s="518" t="s">
        <v>24416</v>
      </c>
      <c r="I2815" s="518" t="s">
        <v>5502</v>
      </c>
      <c r="J2815" s="518" t="s">
        <v>5503</v>
      </c>
      <c r="K2815" s="519" t="s">
        <v>33463</v>
      </c>
      <c r="L2815" s="518" t="s">
        <v>5433</v>
      </c>
    </row>
    <row r="2816" spans="1:12" ht="15.75">
      <c r="A2816" s="518" t="s">
        <v>7943</v>
      </c>
      <c r="B2816" s="518" t="s">
        <v>7944</v>
      </c>
      <c r="C2816" s="518" t="s">
        <v>8009</v>
      </c>
      <c r="D2816" s="518" t="s">
        <v>24345</v>
      </c>
      <c r="E2816" s="519" t="s">
        <v>144</v>
      </c>
      <c r="F2816" s="518" t="s">
        <v>144</v>
      </c>
      <c r="G2816" s="518" t="s">
        <v>24417</v>
      </c>
      <c r="H2816" s="518" t="s">
        <v>24418</v>
      </c>
      <c r="I2816" s="518" t="s">
        <v>5502</v>
      </c>
      <c r="J2816" s="518" t="s">
        <v>5503</v>
      </c>
      <c r="K2816" s="519" t="s">
        <v>33464</v>
      </c>
      <c r="L2816" s="518" t="s">
        <v>5433</v>
      </c>
    </row>
    <row r="2817" spans="1:12" ht="15.75">
      <c r="A2817" s="518" t="s">
        <v>7943</v>
      </c>
      <c r="B2817" s="518" t="s">
        <v>7944</v>
      </c>
      <c r="C2817" s="518" t="s">
        <v>8009</v>
      </c>
      <c r="D2817" s="518" t="s">
        <v>24345</v>
      </c>
      <c r="E2817" s="519" t="s">
        <v>144</v>
      </c>
      <c r="F2817" s="518" t="s">
        <v>144</v>
      </c>
      <c r="G2817" s="518" t="s">
        <v>24419</v>
      </c>
      <c r="H2817" s="518" t="s">
        <v>8069</v>
      </c>
      <c r="I2817" s="518" t="s">
        <v>5502</v>
      </c>
      <c r="J2817" s="518" t="s">
        <v>5503</v>
      </c>
      <c r="K2817" s="519" t="s">
        <v>14417</v>
      </c>
      <c r="L2817" s="518" t="s">
        <v>5433</v>
      </c>
    </row>
    <row r="2818" spans="1:12" ht="15.75">
      <c r="A2818" s="518" t="s">
        <v>7943</v>
      </c>
      <c r="B2818" s="518" t="s">
        <v>7944</v>
      </c>
      <c r="C2818" s="518" t="s">
        <v>8009</v>
      </c>
      <c r="D2818" s="518" t="s">
        <v>24345</v>
      </c>
      <c r="E2818" s="519" t="s">
        <v>144</v>
      </c>
      <c r="F2818" s="518" t="s">
        <v>144</v>
      </c>
      <c r="G2818" s="518" t="s">
        <v>24420</v>
      </c>
      <c r="H2818" s="518" t="s">
        <v>8070</v>
      </c>
      <c r="I2818" s="518" t="s">
        <v>5502</v>
      </c>
      <c r="J2818" s="518" t="s">
        <v>5503</v>
      </c>
      <c r="K2818" s="519" t="s">
        <v>14386</v>
      </c>
      <c r="L2818" s="518" t="s">
        <v>5433</v>
      </c>
    </row>
    <row r="2819" spans="1:12" ht="15.75">
      <c r="A2819" s="518" t="s">
        <v>7943</v>
      </c>
      <c r="B2819" s="518" t="s">
        <v>7944</v>
      </c>
      <c r="C2819" s="518" t="s">
        <v>8009</v>
      </c>
      <c r="D2819" s="518" t="s">
        <v>24345</v>
      </c>
      <c r="E2819" s="519" t="s">
        <v>144</v>
      </c>
      <c r="F2819" s="518" t="s">
        <v>144</v>
      </c>
      <c r="G2819" s="518" t="s">
        <v>24421</v>
      </c>
      <c r="H2819" s="518" t="s">
        <v>8071</v>
      </c>
      <c r="I2819" s="518" t="s">
        <v>5502</v>
      </c>
      <c r="J2819" s="518" t="s">
        <v>5503</v>
      </c>
      <c r="K2819" s="519" t="s">
        <v>12864</v>
      </c>
      <c r="L2819" s="518" t="s">
        <v>5433</v>
      </c>
    </row>
    <row r="2820" spans="1:12" ht="15.75">
      <c r="A2820" s="518" t="s">
        <v>7943</v>
      </c>
      <c r="B2820" s="518" t="s">
        <v>7944</v>
      </c>
      <c r="C2820" s="518" t="s">
        <v>8009</v>
      </c>
      <c r="D2820" s="518" t="s">
        <v>24345</v>
      </c>
      <c r="E2820" s="519" t="s">
        <v>144</v>
      </c>
      <c r="F2820" s="518" t="s">
        <v>144</v>
      </c>
      <c r="G2820" s="518" t="s">
        <v>24422</v>
      </c>
      <c r="H2820" s="518" t="s">
        <v>24423</v>
      </c>
      <c r="I2820" s="518" t="s">
        <v>5502</v>
      </c>
      <c r="J2820" s="518" t="s">
        <v>5503</v>
      </c>
      <c r="K2820" s="519" t="s">
        <v>17445</v>
      </c>
      <c r="L2820" s="518" t="s">
        <v>5433</v>
      </c>
    </row>
    <row r="2821" spans="1:12" ht="15.75">
      <c r="A2821" s="518" t="s">
        <v>7943</v>
      </c>
      <c r="B2821" s="518" t="s">
        <v>7944</v>
      </c>
      <c r="C2821" s="518" t="s">
        <v>8072</v>
      </c>
      <c r="D2821" s="518" t="s">
        <v>24425</v>
      </c>
      <c r="E2821" s="519" t="s">
        <v>144</v>
      </c>
      <c r="F2821" s="518" t="s">
        <v>144</v>
      </c>
      <c r="G2821" s="518" t="s">
        <v>24426</v>
      </c>
      <c r="H2821" s="518" t="s">
        <v>8073</v>
      </c>
      <c r="I2821" s="518" t="s">
        <v>5431</v>
      </c>
      <c r="J2821" s="518" t="s">
        <v>5503</v>
      </c>
      <c r="K2821" s="519" t="s">
        <v>14206</v>
      </c>
      <c r="L2821" s="518" t="s">
        <v>5433</v>
      </c>
    </row>
    <row r="2822" spans="1:12" ht="15.75">
      <c r="A2822" s="518" t="s">
        <v>7943</v>
      </c>
      <c r="B2822" s="518" t="s">
        <v>7944</v>
      </c>
      <c r="C2822" s="518" t="s">
        <v>8072</v>
      </c>
      <c r="D2822" s="518" t="s">
        <v>24425</v>
      </c>
      <c r="E2822" s="519" t="s">
        <v>144</v>
      </c>
      <c r="F2822" s="518" t="s">
        <v>144</v>
      </c>
      <c r="G2822" s="518" t="s">
        <v>24427</v>
      </c>
      <c r="H2822" s="518" t="s">
        <v>8074</v>
      </c>
      <c r="I2822" s="518" t="s">
        <v>5431</v>
      </c>
      <c r="J2822" s="518" t="s">
        <v>5503</v>
      </c>
      <c r="K2822" s="519" t="s">
        <v>16322</v>
      </c>
      <c r="L2822" s="518" t="s">
        <v>5433</v>
      </c>
    </row>
    <row r="2823" spans="1:12" ht="15.75">
      <c r="A2823" s="518" t="s">
        <v>7943</v>
      </c>
      <c r="B2823" s="518" t="s">
        <v>7944</v>
      </c>
      <c r="C2823" s="518" t="s">
        <v>8072</v>
      </c>
      <c r="D2823" s="518" t="s">
        <v>24425</v>
      </c>
      <c r="E2823" s="519" t="s">
        <v>144</v>
      </c>
      <c r="F2823" s="518" t="s">
        <v>144</v>
      </c>
      <c r="G2823" s="518" t="s">
        <v>24428</v>
      </c>
      <c r="H2823" s="518" t="s">
        <v>8075</v>
      </c>
      <c r="I2823" s="518" t="s">
        <v>5431</v>
      </c>
      <c r="J2823" s="518" t="s">
        <v>5503</v>
      </c>
      <c r="K2823" s="519" t="s">
        <v>33465</v>
      </c>
      <c r="L2823" s="518" t="s">
        <v>5433</v>
      </c>
    </row>
    <row r="2824" spans="1:12" ht="15.75">
      <c r="A2824" s="518" t="s">
        <v>7943</v>
      </c>
      <c r="B2824" s="518" t="s">
        <v>7944</v>
      </c>
      <c r="C2824" s="518" t="s">
        <v>8072</v>
      </c>
      <c r="D2824" s="518" t="s">
        <v>24425</v>
      </c>
      <c r="E2824" s="519" t="s">
        <v>144</v>
      </c>
      <c r="F2824" s="518" t="s">
        <v>144</v>
      </c>
      <c r="G2824" s="518" t="s">
        <v>24430</v>
      </c>
      <c r="H2824" s="518" t="s">
        <v>8076</v>
      </c>
      <c r="I2824" s="518" t="s">
        <v>5431</v>
      </c>
      <c r="J2824" s="518" t="s">
        <v>5503</v>
      </c>
      <c r="K2824" s="519" t="s">
        <v>14825</v>
      </c>
      <c r="L2824" s="518" t="s">
        <v>5433</v>
      </c>
    </row>
    <row r="2825" spans="1:12" ht="15.75">
      <c r="A2825" s="518" t="s">
        <v>7943</v>
      </c>
      <c r="B2825" s="518" t="s">
        <v>7944</v>
      </c>
      <c r="C2825" s="518" t="s">
        <v>8072</v>
      </c>
      <c r="D2825" s="518" t="s">
        <v>24425</v>
      </c>
      <c r="E2825" s="519" t="s">
        <v>144</v>
      </c>
      <c r="F2825" s="518" t="s">
        <v>144</v>
      </c>
      <c r="G2825" s="518" t="s">
        <v>24432</v>
      </c>
      <c r="H2825" s="518" t="s">
        <v>8077</v>
      </c>
      <c r="I2825" s="518" t="s">
        <v>5431</v>
      </c>
      <c r="J2825" s="518" t="s">
        <v>5503</v>
      </c>
      <c r="K2825" s="519" t="s">
        <v>33466</v>
      </c>
      <c r="L2825" s="518" t="s">
        <v>5433</v>
      </c>
    </row>
    <row r="2826" spans="1:12" ht="15.75">
      <c r="A2826" s="518" t="s">
        <v>7943</v>
      </c>
      <c r="B2826" s="518" t="s">
        <v>7944</v>
      </c>
      <c r="C2826" s="518" t="s">
        <v>8072</v>
      </c>
      <c r="D2826" s="518" t="s">
        <v>24425</v>
      </c>
      <c r="E2826" s="519" t="s">
        <v>144</v>
      </c>
      <c r="F2826" s="518" t="s">
        <v>144</v>
      </c>
      <c r="G2826" s="518" t="s">
        <v>24433</v>
      </c>
      <c r="H2826" s="518" t="s">
        <v>8078</v>
      </c>
      <c r="I2826" s="518" t="s">
        <v>5431</v>
      </c>
      <c r="J2826" s="518" t="s">
        <v>5503</v>
      </c>
      <c r="K2826" s="519" t="s">
        <v>21535</v>
      </c>
      <c r="L2826" s="518" t="s">
        <v>5433</v>
      </c>
    </row>
    <row r="2827" spans="1:12" ht="15.75">
      <c r="A2827" s="518" t="s">
        <v>7943</v>
      </c>
      <c r="B2827" s="518" t="s">
        <v>7944</v>
      </c>
      <c r="C2827" s="518" t="s">
        <v>8072</v>
      </c>
      <c r="D2827" s="518" t="s">
        <v>24425</v>
      </c>
      <c r="E2827" s="519" t="s">
        <v>144</v>
      </c>
      <c r="F2827" s="518" t="s">
        <v>144</v>
      </c>
      <c r="G2827" s="518" t="s">
        <v>24434</v>
      </c>
      <c r="H2827" s="518" t="s">
        <v>8079</v>
      </c>
      <c r="I2827" s="518" t="s">
        <v>5431</v>
      </c>
      <c r="J2827" s="518" t="s">
        <v>5503</v>
      </c>
      <c r="K2827" s="519" t="s">
        <v>15544</v>
      </c>
      <c r="L2827" s="518" t="s">
        <v>5433</v>
      </c>
    </row>
    <row r="2828" spans="1:12" ht="15.75">
      <c r="A2828" s="518" t="s">
        <v>7943</v>
      </c>
      <c r="B2828" s="518" t="s">
        <v>7944</v>
      </c>
      <c r="C2828" s="518" t="s">
        <v>8072</v>
      </c>
      <c r="D2828" s="518" t="s">
        <v>24425</v>
      </c>
      <c r="E2828" s="519" t="s">
        <v>144</v>
      </c>
      <c r="F2828" s="518" t="s">
        <v>144</v>
      </c>
      <c r="G2828" s="518" t="s">
        <v>24435</v>
      </c>
      <c r="H2828" s="518" t="s">
        <v>8080</v>
      </c>
      <c r="I2828" s="518" t="s">
        <v>5431</v>
      </c>
      <c r="J2828" s="518" t="s">
        <v>5503</v>
      </c>
      <c r="K2828" s="519" t="s">
        <v>25767</v>
      </c>
      <c r="L2828" s="518" t="s">
        <v>5433</v>
      </c>
    </row>
    <row r="2829" spans="1:12" ht="15.75">
      <c r="A2829" s="518" t="s">
        <v>7943</v>
      </c>
      <c r="B2829" s="518" t="s">
        <v>7944</v>
      </c>
      <c r="C2829" s="518" t="s">
        <v>8072</v>
      </c>
      <c r="D2829" s="518" t="s">
        <v>24425</v>
      </c>
      <c r="E2829" s="519" t="s">
        <v>144</v>
      </c>
      <c r="F2829" s="518" t="s">
        <v>144</v>
      </c>
      <c r="G2829" s="518" t="s">
        <v>24436</v>
      </c>
      <c r="H2829" s="518" t="s">
        <v>8081</v>
      </c>
      <c r="I2829" s="518" t="s">
        <v>5431</v>
      </c>
      <c r="J2829" s="518" t="s">
        <v>5503</v>
      </c>
      <c r="K2829" s="519" t="s">
        <v>24445</v>
      </c>
      <c r="L2829" s="518" t="s">
        <v>5433</v>
      </c>
    </row>
    <row r="2830" spans="1:12" ht="15.75">
      <c r="A2830" s="518" t="s">
        <v>7943</v>
      </c>
      <c r="B2830" s="518" t="s">
        <v>7944</v>
      </c>
      <c r="C2830" s="518" t="s">
        <v>8072</v>
      </c>
      <c r="D2830" s="518" t="s">
        <v>24425</v>
      </c>
      <c r="E2830" s="519" t="s">
        <v>144</v>
      </c>
      <c r="F2830" s="518" t="s">
        <v>144</v>
      </c>
      <c r="G2830" s="518" t="s">
        <v>24438</v>
      </c>
      <c r="H2830" s="518" t="s">
        <v>8082</v>
      </c>
      <c r="I2830" s="518" t="s">
        <v>5431</v>
      </c>
      <c r="J2830" s="518" t="s">
        <v>5503</v>
      </c>
      <c r="K2830" s="519" t="s">
        <v>28977</v>
      </c>
      <c r="L2830" s="518" t="s">
        <v>5433</v>
      </c>
    </row>
    <row r="2831" spans="1:12" ht="15.75">
      <c r="A2831" s="518" t="s">
        <v>7943</v>
      </c>
      <c r="B2831" s="518" t="s">
        <v>7944</v>
      </c>
      <c r="C2831" s="518" t="s">
        <v>8072</v>
      </c>
      <c r="D2831" s="518" t="s">
        <v>24425</v>
      </c>
      <c r="E2831" s="519" t="s">
        <v>144</v>
      </c>
      <c r="F2831" s="518" t="s">
        <v>144</v>
      </c>
      <c r="G2831" s="518" t="s">
        <v>24439</v>
      </c>
      <c r="H2831" s="518" t="s">
        <v>8083</v>
      </c>
      <c r="I2831" s="518" t="s">
        <v>5431</v>
      </c>
      <c r="J2831" s="518" t="s">
        <v>5503</v>
      </c>
      <c r="K2831" s="519" t="s">
        <v>27123</v>
      </c>
      <c r="L2831" s="518" t="s">
        <v>5433</v>
      </c>
    </row>
    <row r="2832" spans="1:12" ht="15.75">
      <c r="A2832" s="518" t="s">
        <v>7943</v>
      </c>
      <c r="B2832" s="518" t="s">
        <v>7944</v>
      </c>
      <c r="C2832" s="518" t="s">
        <v>8072</v>
      </c>
      <c r="D2832" s="518" t="s">
        <v>24425</v>
      </c>
      <c r="E2832" s="519" t="s">
        <v>144</v>
      </c>
      <c r="F2832" s="518" t="s">
        <v>144</v>
      </c>
      <c r="G2832" s="518" t="s">
        <v>24440</v>
      </c>
      <c r="H2832" s="518" t="s">
        <v>8084</v>
      </c>
      <c r="I2832" s="518" t="s">
        <v>5431</v>
      </c>
      <c r="J2832" s="518" t="s">
        <v>5503</v>
      </c>
      <c r="K2832" s="519" t="s">
        <v>15211</v>
      </c>
      <c r="L2832" s="518" t="s">
        <v>5433</v>
      </c>
    </row>
    <row r="2833" spans="1:12" ht="15.75">
      <c r="A2833" s="518" t="s">
        <v>7943</v>
      </c>
      <c r="B2833" s="518" t="s">
        <v>7944</v>
      </c>
      <c r="C2833" s="518" t="s">
        <v>8072</v>
      </c>
      <c r="D2833" s="518" t="s">
        <v>24425</v>
      </c>
      <c r="E2833" s="519" t="s">
        <v>144</v>
      </c>
      <c r="F2833" s="518" t="s">
        <v>144</v>
      </c>
      <c r="G2833" s="518" t="s">
        <v>24441</v>
      </c>
      <c r="H2833" s="518" t="s">
        <v>8085</v>
      </c>
      <c r="I2833" s="518" t="s">
        <v>5431</v>
      </c>
      <c r="J2833" s="518" t="s">
        <v>5503</v>
      </c>
      <c r="K2833" s="519" t="s">
        <v>13933</v>
      </c>
      <c r="L2833" s="518" t="s">
        <v>5433</v>
      </c>
    </row>
    <row r="2834" spans="1:12" ht="15.75">
      <c r="A2834" s="518" t="s">
        <v>7943</v>
      </c>
      <c r="B2834" s="518" t="s">
        <v>7944</v>
      </c>
      <c r="C2834" s="518" t="s">
        <v>8072</v>
      </c>
      <c r="D2834" s="518" t="s">
        <v>24425</v>
      </c>
      <c r="E2834" s="519" t="s">
        <v>144</v>
      </c>
      <c r="F2834" s="518" t="s">
        <v>144</v>
      </c>
      <c r="G2834" s="518" t="s">
        <v>24442</v>
      </c>
      <c r="H2834" s="518" t="s">
        <v>8086</v>
      </c>
      <c r="I2834" s="518" t="s">
        <v>5431</v>
      </c>
      <c r="J2834" s="518" t="s">
        <v>5503</v>
      </c>
      <c r="K2834" s="519" t="s">
        <v>33467</v>
      </c>
      <c r="L2834" s="518" t="s">
        <v>5433</v>
      </c>
    </row>
    <row r="2835" spans="1:12" ht="15.75">
      <c r="A2835" s="518" t="s">
        <v>7943</v>
      </c>
      <c r="B2835" s="518" t="s">
        <v>7944</v>
      </c>
      <c r="C2835" s="518" t="s">
        <v>8072</v>
      </c>
      <c r="D2835" s="518" t="s">
        <v>24425</v>
      </c>
      <c r="E2835" s="519" t="s">
        <v>144</v>
      </c>
      <c r="F2835" s="518" t="s">
        <v>144</v>
      </c>
      <c r="G2835" s="518" t="s">
        <v>24444</v>
      </c>
      <c r="H2835" s="518" t="s">
        <v>8087</v>
      </c>
      <c r="I2835" s="518" t="s">
        <v>5431</v>
      </c>
      <c r="J2835" s="518" t="s">
        <v>5503</v>
      </c>
      <c r="K2835" s="519" t="s">
        <v>33052</v>
      </c>
      <c r="L2835" s="518" t="s">
        <v>5433</v>
      </c>
    </row>
    <row r="2836" spans="1:12" ht="15.75">
      <c r="A2836" s="518" t="s">
        <v>7943</v>
      </c>
      <c r="B2836" s="518" t="s">
        <v>7944</v>
      </c>
      <c r="C2836" s="518" t="s">
        <v>8072</v>
      </c>
      <c r="D2836" s="518" t="s">
        <v>24425</v>
      </c>
      <c r="E2836" s="519" t="s">
        <v>144</v>
      </c>
      <c r="F2836" s="518" t="s">
        <v>144</v>
      </c>
      <c r="G2836" s="518" t="s">
        <v>24446</v>
      </c>
      <c r="H2836" s="518" t="s">
        <v>8088</v>
      </c>
      <c r="I2836" s="518" t="s">
        <v>5431</v>
      </c>
      <c r="J2836" s="518" t="s">
        <v>5503</v>
      </c>
      <c r="K2836" s="519" t="s">
        <v>27867</v>
      </c>
      <c r="L2836" s="518" t="s">
        <v>5433</v>
      </c>
    </row>
    <row r="2837" spans="1:12" ht="15.75">
      <c r="A2837" s="518" t="s">
        <v>7943</v>
      </c>
      <c r="B2837" s="518" t="s">
        <v>7944</v>
      </c>
      <c r="C2837" s="518" t="s">
        <v>8072</v>
      </c>
      <c r="D2837" s="518" t="s">
        <v>24425</v>
      </c>
      <c r="E2837" s="519" t="s">
        <v>144</v>
      </c>
      <c r="F2837" s="518" t="s">
        <v>144</v>
      </c>
      <c r="G2837" s="518" t="s">
        <v>24447</v>
      </c>
      <c r="H2837" s="518" t="s">
        <v>24448</v>
      </c>
      <c r="I2837" s="518" t="s">
        <v>5431</v>
      </c>
      <c r="J2837" s="518" t="s">
        <v>5503</v>
      </c>
      <c r="K2837" s="519" t="s">
        <v>33468</v>
      </c>
      <c r="L2837" s="518" t="s">
        <v>5433</v>
      </c>
    </row>
    <row r="2838" spans="1:12" ht="15.75">
      <c r="A2838" s="518" t="s">
        <v>7943</v>
      </c>
      <c r="B2838" s="518" t="s">
        <v>7944</v>
      </c>
      <c r="C2838" s="518" t="s">
        <v>8072</v>
      </c>
      <c r="D2838" s="518" t="s">
        <v>24425</v>
      </c>
      <c r="E2838" s="519" t="s">
        <v>144</v>
      </c>
      <c r="F2838" s="518" t="s">
        <v>144</v>
      </c>
      <c r="G2838" s="518" t="s">
        <v>24449</v>
      </c>
      <c r="H2838" s="518" t="s">
        <v>24450</v>
      </c>
      <c r="I2838" s="518" t="s">
        <v>5431</v>
      </c>
      <c r="J2838" s="518" t="s">
        <v>5503</v>
      </c>
      <c r="K2838" s="519" t="s">
        <v>33469</v>
      </c>
      <c r="L2838" s="518" t="s">
        <v>5433</v>
      </c>
    </row>
    <row r="2839" spans="1:12" ht="15.75">
      <c r="A2839" s="518" t="s">
        <v>7943</v>
      </c>
      <c r="B2839" s="518" t="s">
        <v>7944</v>
      </c>
      <c r="C2839" s="518" t="s">
        <v>8072</v>
      </c>
      <c r="D2839" s="518" t="s">
        <v>24425</v>
      </c>
      <c r="E2839" s="519" t="s">
        <v>144</v>
      </c>
      <c r="F2839" s="518" t="s">
        <v>144</v>
      </c>
      <c r="G2839" s="518" t="s">
        <v>24451</v>
      </c>
      <c r="H2839" s="518" t="s">
        <v>24452</v>
      </c>
      <c r="I2839" s="518" t="s">
        <v>5431</v>
      </c>
      <c r="J2839" s="518" t="s">
        <v>5503</v>
      </c>
      <c r="K2839" s="519" t="s">
        <v>26837</v>
      </c>
      <c r="L2839" s="518" t="s">
        <v>5433</v>
      </c>
    </row>
    <row r="2840" spans="1:12" ht="15.75">
      <c r="A2840" s="518" t="s">
        <v>7943</v>
      </c>
      <c r="B2840" s="518" t="s">
        <v>7944</v>
      </c>
      <c r="C2840" s="518" t="s">
        <v>8072</v>
      </c>
      <c r="D2840" s="518" t="s">
        <v>24425</v>
      </c>
      <c r="E2840" s="519" t="s">
        <v>144</v>
      </c>
      <c r="F2840" s="518" t="s">
        <v>144</v>
      </c>
      <c r="G2840" s="518" t="s">
        <v>24453</v>
      </c>
      <c r="H2840" s="518" t="s">
        <v>24454</v>
      </c>
      <c r="I2840" s="518" t="s">
        <v>5431</v>
      </c>
      <c r="J2840" s="518" t="s">
        <v>5503</v>
      </c>
      <c r="K2840" s="519" t="s">
        <v>33470</v>
      </c>
      <c r="L2840" s="518" t="s">
        <v>5433</v>
      </c>
    </row>
    <row r="2841" spans="1:12" ht="15.75">
      <c r="A2841" s="518" t="s">
        <v>7943</v>
      </c>
      <c r="B2841" s="518" t="s">
        <v>7944</v>
      </c>
      <c r="C2841" s="518" t="s">
        <v>8072</v>
      </c>
      <c r="D2841" s="518" t="s">
        <v>24425</v>
      </c>
      <c r="E2841" s="519" t="s">
        <v>144</v>
      </c>
      <c r="F2841" s="518" t="s">
        <v>144</v>
      </c>
      <c r="G2841" s="518" t="s">
        <v>24455</v>
      </c>
      <c r="H2841" s="518" t="s">
        <v>24456</v>
      </c>
      <c r="I2841" s="518" t="s">
        <v>5431</v>
      </c>
      <c r="J2841" s="518" t="s">
        <v>5503</v>
      </c>
      <c r="K2841" s="519" t="s">
        <v>15010</v>
      </c>
      <c r="L2841" s="518" t="s">
        <v>5433</v>
      </c>
    </row>
    <row r="2842" spans="1:12" ht="15.75">
      <c r="A2842" s="518" t="s">
        <v>7943</v>
      </c>
      <c r="B2842" s="518" t="s">
        <v>7944</v>
      </c>
      <c r="C2842" s="518" t="s">
        <v>8072</v>
      </c>
      <c r="D2842" s="518" t="s">
        <v>24425</v>
      </c>
      <c r="E2842" s="519" t="s">
        <v>144</v>
      </c>
      <c r="F2842" s="518" t="s">
        <v>144</v>
      </c>
      <c r="G2842" s="518" t="s">
        <v>24457</v>
      </c>
      <c r="H2842" s="518" t="s">
        <v>24458</v>
      </c>
      <c r="I2842" s="518" t="s">
        <v>5431</v>
      </c>
      <c r="J2842" s="518" t="s">
        <v>5503</v>
      </c>
      <c r="K2842" s="519" t="s">
        <v>33471</v>
      </c>
      <c r="L2842" s="518" t="s">
        <v>5433</v>
      </c>
    </row>
    <row r="2843" spans="1:12" ht="15.75">
      <c r="A2843" s="518" t="s">
        <v>7943</v>
      </c>
      <c r="B2843" s="518" t="s">
        <v>7944</v>
      </c>
      <c r="C2843" s="518" t="s">
        <v>8072</v>
      </c>
      <c r="D2843" s="518" t="s">
        <v>24425</v>
      </c>
      <c r="E2843" s="519" t="s">
        <v>144</v>
      </c>
      <c r="F2843" s="518" t="s">
        <v>144</v>
      </c>
      <c r="G2843" s="518" t="s">
        <v>24459</v>
      </c>
      <c r="H2843" s="518" t="s">
        <v>24460</v>
      </c>
      <c r="I2843" s="518" t="s">
        <v>5431</v>
      </c>
      <c r="J2843" s="518" t="s">
        <v>5503</v>
      </c>
      <c r="K2843" s="519" t="s">
        <v>33472</v>
      </c>
      <c r="L2843" s="518" t="s">
        <v>5433</v>
      </c>
    </row>
    <row r="2844" spans="1:12" ht="15.75">
      <c r="A2844" s="518" t="s">
        <v>7943</v>
      </c>
      <c r="B2844" s="518" t="s">
        <v>7944</v>
      </c>
      <c r="C2844" s="518" t="s">
        <v>8072</v>
      </c>
      <c r="D2844" s="518" t="s">
        <v>24425</v>
      </c>
      <c r="E2844" s="519" t="s">
        <v>144</v>
      </c>
      <c r="F2844" s="518" t="s">
        <v>144</v>
      </c>
      <c r="G2844" s="518" t="s">
        <v>24462</v>
      </c>
      <c r="H2844" s="518" t="s">
        <v>24463</v>
      </c>
      <c r="I2844" s="518" t="s">
        <v>5431</v>
      </c>
      <c r="J2844" s="518" t="s">
        <v>5503</v>
      </c>
      <c r="K2844" s="519" t="s">
        <v>33473</v>
      </c>
      <c r="L2844" s="518" t="s">
        <v>5433</v>
      </c>
    </row>
    <row r="2845" spans="1:12" ht="15.75">
      <c r="A2845" s="518" t="s">
        <v>7943</v>
      </c>
      <c r="B2845" s="518" t="s">
        <v>7944</v>
      </c>
      <c r="C2845" s="518" t="s">
        <v>8072</v>
      </c>
      <c r="D2845" s="518" t="s">
        <v>24425</v>
      </c>
      <c r="E2845" s="519" t="s">
        <v>144</v>
      </c>
      <c r="F2845" s="518" t="s">
        <v>144</v>
      </c>
      <c r="G2845" s="518" t="s">
        <v>24464</v>
      </c>
      <c r="H2845" s="518" t="s">
        <v>24465</v>
      </c>
      <c r="I2845" s="518" t="s">
        <v>5431</v>
      </c>
      <c r="J2845" s="518" t="s">
        <v>5503</v>
      </c>
      <c r="K2845" s="519" t="s">
        <v>33474</v>
      </c>
      <c r="L2845" s="518" t="s">
        <v>5433</v>
      </c>
    </row>
    <row r="2846" spans="1:12" ht="15.75">
      <c r="A2846" s="518" t="s">
        <v>7943</v>
      </c>
      <c r="B2846" s="518" t="s">
        <v>7944</v>
      </c>
      <c r="C2846" s="518" t="s">
        <v>8072</v>
      </c>
      <c r="D2846" s="518" t="s">
        <v>24425</v>
      </c>
      <c r="E2846" s="519" t="s">
        <v>144</v>
      </c>
      <c r="F2846" s="518" t="s">
        <v>144</v>
      </c>
      <c r="G2846" s="518" t="s">
        <v>24466</v>
      </c>
      <c r="H2846" s="518" t="s">
        <v>24467</v>
      </c>
      <c r="I2846" s="518" t="s">
        <v>5431</v>
      </c>
      <c r="J2846" s="518" t="s">
        <v>5503</v>
      </c>
      <c r="K2846" s="519" t="s">
        <v>33475</v>
      </c>
      <c r="L2846" s="518" t="s">
        <v>5433</v>
      </c>
    </row>
    <row r="2847" spans="1:12" ht="15.75">
      <c r="A2847" s="518" t="s">
        <v>7943</v>
      </c>
      <c r="B2847" s="518" t="s">
        <v>7944</v>
      </c>
      <c r="C2847" s="518" t="s">
        <v>8072</v>
      </c>
      <c r="D2847" s="518" t="s">
        <v>24425</v>
      </c>
      <c r="E2847" s="519" t="s">
        <v>144</v>
      </c>
      <c r="F2847" s="518" t="s">
        <v>144</v>
      </c>
      <c r="G2847" s="518" t="s">
        <v>24468</v>
      </c>
      <c r="H2847" s="518" t="s">
        <v>8109</v>
      </c>
      <c r="I2847" s="518" t="s">
        <v>5431</v>
      </c>
      <c r="J2847" s="518" t="s">
        <v>5503</v>
      </c>
      <c r="K2847" s="519" t="s">
        <v>18675</v>
      </c>
      <c r="L2847" s="518" t="s">
        <v>5433</v>
      </c>
    </row>
    <row r="2848" spans="1:12" ht="15.75">
      <c r="A2848" s="518" t="s">
        <v>7943</v>
      </c>
      <c r="B2848" s="518" t="s">
        <v>7944</v>
      </c>
      <c r="C2848" s="518" t="s">
        <v>8072</v>
      </c>
      <c r="D2848" s="518" t="s">
        <v>24425</v>
      </c>
      <c r="E2848" s="519" t="s">
        <v>144</v>
      </c>
      <c r="F2848" s="518" t="s">
        <v>144</v>
      </c>
      <c r="G2848" s="518" t="s">
        <v>24469</v>
      </c>
      <c r="H2848" s="518" t="s">
        <v>8110</v>
      </c>
      <c r="I2848" s="518" t="s">
        <v>5431</v>
      </c>
      <c r="J2848" s="518" t="s">
        <v>5503</v>
      </c>
      <c r="K2848" s="519" t="s">
        <v>16013</v>
      </c>
      <c r="L2848" s="518" t="s">
        <v>5433</v>
      </c>
    </row>
    <row r="2849" spans="1:12" ht="15.75">
      <c r="A2849" s="518" t="s">
        <v>7943</v>
      </c>
      <c r="B2849" s="518" t="s">
        <v>7944</v>
      </c>
      <c r="C2849" s="518" t="s">
        <v>8072</v>
      </c>
      <c r="D2849" s="518" t="s">
        <v>24425</v>
      </c>
      <c r="E2849" s="519" t="s">
        <v>144</v>
      </c>
      <c r="F2849" s="518" t="s">
        <v>144</v>
      </c>
      <c r="G2849" s="518" t="s">
        <v>24470</v>
      </c>
      <c r="H2849" s="518" t="s">
        <v>8111</v>
      </c>
      <c r="I2849" s="518" t="s">
        <v>5431</v>
      </c>
      <c r="J2849" s="518" t="s">
        <v>5503</v>
      </c>
      <c r="K2849" s="519" t="s">
        <v>32251</v>
      </c>
      <c r="L2849" s="518" t="s">
        <v>5433</v>
      </c>
    </row>
    <row r="2850" spans="1:12" ht="15.75">
      <c r="A2850" s="518" t="s">
        <v>7943</v>
      </c>
      <c r="B2850" s="518" t="s">
        <v>7944</v>
      </c>
      <c r="C2850" s="518" t="s">
        <v>8072</v>
      </c>
      <c r="D2850" s="518" t="s">
        <v>24425</v>
      </c>
      <c r="E2850" s="519" t="s">
        <v>144</v>
      </c>
      <c r="F2850" s="518" t="s">
        <v>144</v>
      </c>
      <c r="G2850" s="518" t="s">
        <v>24471</v>
      </c>
      <c r="H2850" s="518" t="s">
        <v>8112</v>
      </c>
      <c r="I2850" s="518" t="s">
        <v>5431</v>
      </c>
      <c r="J2850" s="518" t="s">
        <v>5503</v>
      </c>
      <c r="K2850" s="519" t="s">
        <v>16592</v>
      </c>
      <c r="L2850" s="518" t="s">
        <v>5433</v>
      </c>
    </row>
    <row r="2851" spans="1:12" ht="15.75">
      <c r="A2851" s="518" t="s">
        <v>7943</v>
      </c>
      <c r="B2851" s="518" t="s">
        <v>7944</v>
      </c>
      <c r="C2851" s="518" t="s">
        <v>8072</v>
      </c>
      <c r="D2851" s="518" t="s">
        <v>24425</v>
      </c>
      <c r="E2851" s="519" t="s">
        <v>144</v>
      </c>
      <c r="F2851" s="518" t="s">
        <v>144</v>
      </c>
      <c r="G2851" s="518" t="s">
        <v>24473</v>
      </c>
      <c r="H2851" s="518" t="s">
        <v>8113</v>
      </c>
      <c r="I2851" s="518" t="s">
        <v>5431</v>
      </c>
      <c r="J2851" s="518" t="s">
        <v>5503</v>
      </c>
      <c r="K2851" s="519" t="s">
        <v>15413</v>
      </c>
      <c r="L2851" s="518" t="s">
        <v>5433</v>
      </c>
    </row>
    <row r="2852" spans="1:12" ht="15.75">
      <c r="A2852" s="518" t="s">
        <v>7943</v>
      </c>
      <c r="B2852" s="518" t="s">
        <v>7944</v>
      </c>
      <c r="C2852" s="518" t="s">
        <v>8072</v>
      </c>
      <c r="D2852" s="518" t="s">
        <v>24425</v>
      </c>
      <c r="E2852" s="519" t="s">
        <v>144</v>
      </c>
      <c r="F2852" s="518" t="s">
        <v>144</v>
      </c>
      <c r="G2852" s="518" t="s">
        <v>24475</v>
      </c>
      <c r="H2852" s="518" t="s">
        <v>8114</v>
      </c>
      <c r="I2852" s="518" t="s">
        <v>5431</v>
      </c>
      <c r="J2852" s="518" t="s">
        <v>5503</v>
      </c>
      <c r="K2852" s="519" t="s">
        <v>33476</v>
      </c>
      <c r="L2852" s="518" t="s">
        <v>5433</v>
      </c>
    </row>
    <row r="2853" spans="1:12" ht="15.75">
      <c r="A2853" s="518" t="s">
        <v>7943</v>
      </c>
      <c r="B2853" s="518" t="s">
        <v>7944</v>
      </c>
      <c r="C2853" s="518" t="s">
        <v>8115</v>
      </c>
      <c r="D2853" s="518" t="s">
        <v>24477</v>
      </c>
      <c r="E2853" s="519" t="s">
        <v>144</v>
      </c>
      <c r="F2853" s="518" t="s">
        <v>144</v>
      </c>
      <c r="G2853" s="518" t="s">
        <v>24478</v>
      </c>
      <c r="H2853" s="518" t="s">
        <v>8116</v>
      </c>
      <c r="I2853" s="518" t="s">
        <v>5502</v>
      </c>
      <c r="J2853" s="518" t="s">
        <v>5503</v>
      </c>
      <c r="K2853" s="519" t="s">
        <v>15134</v>
      </c>
      <c r="L2853" s="518" t="s">
        <v>5433</v>
      </c>
    </row>
    <row r="2854" spans="1:12" ht="15.75">
      <c r="A2854" s="518" t="s">
        <v>7943</v>
      </c>
      <c r="B2854" s="518" t="s">
        <v>7944</v>
      </c>
      <c r="C2854" s="518" t="s">
        <v>8115</v>
      </c>
      <c r="D2854" s="518" t="s">
        <v>24477</v>
      </c>
      <c r="E2854" s="519" t="s">
        <v>144</v>
      </c>
      <c r="F2854" s="518" t="s">
        <v>144</v>
      </c>
      <c r="G2854" s="518" t="s">
        <v>24479</v>
      </c>
      <c r="H2854" s="518" t="s">
        <v>8117</v>
      </c>
      <c r="I2854" s="518" t="s">
        <v>5502</v>
      </c>
      <c r="J2854" s="518" t="s">
        <v>5503</v>
      </c>
      <c r="K2854" s="519" t="s">
        <v>25383</v>
      </c>
      <c r="L2854" s="518" t="s">
        <v>5433</v>
      </c>
    </row>
    <row r="2855" spans="1:12" ht="15.75">
      <c r="A2855" s="518" t="s">
        <v>7943</v>
      </c>
      <c r="B2855" s="518" t="s">
        <v>7944</v>
      </c>
      <c r="C2855" s="518" t="s">
        <v>8115</v>
      </c>
      <c r="D2855" s="518" t="s">
        <v>24477</v>
      </c>
      <c r="E2855" s="519" t="s">
        <v>144</v>
      </c>
      <c r="F2855" s="518" t="s">
        <v>144</v>
      </c>
      <c r="G2855" s="518" t="s">
        <v>24480</v>
      </c>
      <c r="H2855" s="518" t="s">
        <v>8118</v>
      </c>
      <c r="I2855" s="518" t="s">
        <v>5502</v>
      </c>
      <c r="J2855" s="518" t="s">
        <v>5503</v>
      </c>
      <c r="K2855" s="519" t="s">
        <v>33477</v>
      </c>
      <c r="L2855" s="518" t="s">
        <v>5433</v>
      </c>
    </row>
    <row r="2856" spans="1:12" ht="15.75">
      <c r="A2856" s="518" t="s">
        <v>7943</v>
      </c>
      <c r="B2856" s="518" t="s">
        <v>7944</v>
      </c>
      <c r="C2856" s="518" t="s">
        <v>8115</v>
      </c>
      <c r="D2856" s="518" t="s">
        <v>24477</v>
      </c>
      <c r="E2856" s="519" t="s">
        <v>144</v>
      </c>
      <c r="F2856" s="518" t="s">
        <v>144</v>
      </c>
      <c r="G2856" s="518" t="s">
        <v>24481</v>
      </c>
      <c r="H2856" s="518" t="s">
        <v>8119</v>
      </c>
      <c r="I2856" s="518" t="s">
        <v>5502</v>
      </c>
      <c r="J2856" s="518" t="s">
        <v>5503</v>
      </c>
      <c r="K2856" s="519" t="s">
        <v>33478</v>
      </c>
      <c r="L2856" s="518" t="s">
        <v>5433</v>
      </c>
    </row>
    <row r="2857" spans="1:12" ht="15.75">
      <c r="A2857" s="518" t="s">
        <v>7943</v>
      </c>
      <c r="B2857" s="518" t="s">
        <v>7944</v>
      </c>
      <c r="C2857" s="518" t="s">
        <v>8115</v>
      </c>
      <c r="D2857" s="518" t="s">
        <v>24477</v>
      </c>
      <c r="E2857" s="519" t="s">
        <v>144</v>
      </c>
      <c r="F2857" s="518" t="s">
        <v>144</v>
      </c>
      <c r="G2857" s="518" t="s">
        <v>24482</v>
      </c>
      <c r="H2857" s="518" t="s">
        <v>8120</v>
      </c>
      <c r="I2857" s="518" t="s">
        <v>5502</v>
      </c>
      <c r="J2857" s="518" t="s">
        <v>5503</v>
      </c>
      <c r="K2857" s="519" t="s">
        <v>13808</v>
      </c>
      <c r="L2857" s="518" t="s">
        <v>5433</v>
      </c>
    </row>
    <row r="2858" spans="1:12" ht="15.75">
      <c r="A2858" s="518" t="s">
        <v>7943</v>
      </c>
      <c r="B2858" s="518" t="s">
        <v>7944</v>
      </c>
      <c r="C2858" s="518" t="s">
        <v>8115</v>
      </c>
      <c r="D2858" s="518" t="s">
        <v>24477</v>
      </c>
      <c r="E2858" s="519" t="s">
        <v>144</v>
      </c>
      <c r="F2858" s="518" t="s">
        <v>144</v>
      </c>
      <c r="G2858" s="518" t="s">
        <v>24483</v>
      </c>
      <c r="H2858" s="518" t="s">
        <v>8121</v>
      </c>
      <c r="I2858" s="518" t="s">
        <v>5502</v>
      </c>
      <c r="J2858" s="518" t="s">
        <v>5503</v>
      </c>
      <c r="K2858" s="519" t="s">
        <v>33479</v>
      </c>
      <c r="L2858" s="518" t="s">
        <v>5433</v>
      </c>
    </row>
    <row r="2859" spans="1:12" ht="15.75">
      <c r="A2859" s="518" t="s">
        <v>7943</v>
      </c>
      <c r="B2859" s="518" t="s">
        <v>7944</v>
      </c>
      <c r="C2859" s="518" t="s">
        <v>8115</v>
      </c>
      <c r="D2859" s="518" t="s">
        <v>24477</v>
      </c>
      <c r="E2859" s="519" t="s">
        <v>144</v>
      </c>
      <c r="F2859" s="518" t="s">
        <v>144</v>
      </c>
      <c r="G2859" s="518" t="s">
        <v>24485</v>
      </c>
      <c r="H2859" s="518" t="s">
        <v>8122</v>
      </c>
      <c r="I2859" s="518" t="s">
        <v>5502</v>
      </c>
      <c r="J2859" s="518" t="s">
        <v>5503</v>
      </c>
      <c r="K2859" s="519" t="s">
        <v>31348</v>
      </c>
      <c r="L2859" s="518" t="s">
        <v>5433</v>
      </c>
    </row>
    <row r="2860" spans="1:12" ht="15.75">
      <c r="A2860" s="518" t="s">
        <v>7943</v>
      </c>
      <c r="B2860" s="518" t="s">
        <v>7944</v>
      </c>
      <c r="C2860" s="518" t="s">
        <v>8115</v>
      </c>
      <c r="D2860" s="518" t="s">
        <v>24477</v>
      </c>
      <c r="E2860" s="519" t="s">
        <v>144</v>
      </c>
      <c r="F2860" s="518" t="s">
        <v>144</v>
      </c>
      <c r="G2860" s="518" t="s">
        <v>24486</v>
      </c>
      <c r="H2860" s="518" t="s">
        <v>8123</v>
      </c>
      <c r="I2860" s="518" t="s">
        <v>5502</v>
      </c>
      <c r="J2860" s="518" t="s">
        <v>5503</v>
      </c>
      <c r="K2860" s="519" t="s">
        <v>17617</v>
      </c>
      <c r="L2860" s="518" t="s">
        <v>5433</v>
      </c>
    </row>
    <row r="2861" spans="1:12" ht="15.75">
      <c r="A2861" s="518" t="s">
        <v>7943</v>
      </c>
      <c r="B2861" s="518" t="s">
        <v>7944</v>
      </c>
      <c r="C2861" s="518" t="s">
        <v>8115</v>
      </c>
      <c r="D2861" s="518" t="s">
        <v>24477</v>
      </c>
      <c r="E2861" s="519" t="s">
        <v>144</v>
      </c>
      <c r="F2861" s="518" t="s">
        <v>144</v>
      </c>
      <c r="G2861" s="518" t="s">
        <v>24488</v>
      </c>
      <c r="H2861" s="518" t="s">
        <v>8124</v>
      </c>
      <c r="I2861" s="518" t="s">
        <v>5502</v>
      </c>
      <c r="J2861" s="518" t="s">
        <v>5503</v>
      </c>
      <c r="K2861" s="519" t="s">
        <v>27406</v>
      </c>
      <c r="L2861" s="518" t="s">
        <v>5433</v>
      </c>
    </row>
    <row r="2862" spans="1:12" ht="15.75">
      <c r="A2862" s="518" t="s">
        <v>7943</v>
      </c>
      <c r="B2862" s="518" t="s">
        <v>7944</v>
      </c>
      <c r="C2862" s="518" t="s">
        <v>8115</v>
      </c>
      <c r="D2862" s="518" t="s">
        <v>24477</v>
      </c>
      <c r="E2862" s="519" t="s">
        <v>144</v>
      </c>
      <c r="F2862" s="518" t="s">
        <v>144</v>
      </c>
      <c r="G2862" s="518" t="s">
        <v>24489</v>
      </c>
      <c r="H2862" s="518" t="s">
        <v>8125</v>
      </c>
      <c r="I2862" s="518" t="s">
        <v>5502</v>
      </c>
      <c r="J2862" s="518" t="s">
        <v>5503</v>
      </c>
      <c r="K2862" s="519" t="s">
        <v>12916</v>
      </c>
      <c r="L2862" s="518" t="s">
        <v>5433</v>
      </c>
    </row>
    <row r="2863" spans="1:12" ht="15.75">
      <c r="A2863" s="518" t="s">
        <v>7943</v>
      </c>
      <c r="B2863" s="518" t="s">
        <v>7944</v>
      </c>
      <c r="C2863" s="518" t="s">
        <v>8115</v>
      </c>
      <c r="D2863" s="518" t="s">
        <v>24477</v>
      </c>
      <c r="E2863" s="519" t="s">
        <v>144</v>
      </c>
      <c r="F2863" s="518" t="s">
        <v>144</v>
      </c>
      <c r="G2863" s="518" t="s">
        <v>24491</v>
      </c>
      <c r="H2863" s="518" t="s">
        <v>8126</v>
      </c>
      <c r="I2863" s="518" t="s">
        <v>5502</v>
      </c>
      <c r="J2863" s="518" t="s">
        <v>5503</v>
      </c>
      <c r="K2863" s="519" t="s">
        <v>33480</v>
      </c>
      <c r="L2863" s="518" t="s">
        <v>5433</v>
      </c>
    </row>
    <row r="2864" spans="1:12" ht="15.75">
      <c r="A2864" s="518" t="s">
        <v>7943</v>
      </c>
      <c r="B2864" s="518" t="s">
        <v>7944</v>
      </c>
      <c r="C2864" s="518" t="s">
        <v>8115</v>
      </c>
      <c r="D2864" s="518" t="s">
        <v>24477</v>
      </c>
      <c r="E2864" s="519" t="s">
        <v>144</v>
      </c>
      <c r="F2864" s="518" t="s">
        <v>144</v>
      </c>
      <c r="G2864" s="518" t="s">
        <v>24493</v>
      </c>
      <c r="H2864" s="518" t="s">
        <v>8127</v>
      </c>
      <c r="I2864" s="518" t="s">
        <v>5502</v>
      </c>
      <c r="J2864" s="518" t="s">
        <v>5503</v>
      </c>
      <c r="K2864" s="519" t="s">
        <v>28674</v>
      </c>
      <c r="L2864" s="518" t="s">
        <v>5433</v>
      </c>
    </row>
    <row r="2865" spans="1:12" ht="15.75">
      <c r="A2865" s="518" t="s">
        <v>7943</v>
      </c>
      <c r="B2865" s="518" t="s">
        <v>7944</v>
      </c>
      <c r="C2865" s="518" t="s">
        <v>8115</v>
      </c>
      <c r="D2865" s="518" t="s">
        <v>24477</v>
      </c>
      <c r="E2865" s="519" t="s">
        <v>144</v>
      </c>
      <c r="F2865" s="518" t="s">
        <v>144</v>
      </c>
      <c r="G2865" s="518" t="s">
        <v>24494</v>
      </c>
      <c r="H2865" s="518" t="s">
        <v>8128</v>
      </c>
      <c r="I2865" s="518" t="s">
        <v>5502</v>
      </c>
      <c r="J2865" s="518" t="s">
        <v>5503</v>
      </c>
      <c r="K2865" s="519" t="s">
        <v>27836</v>
      </c>
      <c r="L2865" s="518" t="s">
        <v>5433</v>
      </c>
    </row>
    <row r="2866" spans="1:12" ht="15.75">
      <c r="A2866" s="518" t="s">
        <v>7943</v>
      </c>
      <c r="B2866" s="518" t="s">
        <v>7944</v>
      </c>
      <c r="C2866" s="518" t="s">
        <v>8115</v>
      </c>
      <c r="D2866" s="518" t="s">
        <v>24477</v>
      </c>
      <c r="E2866" s="519" t="s">
        <v>144</v>
      </c>
      <c r="F2866" s="518" t="s">
        <v>144</v>
      </c>
      <c r="G2866" s="518" t="s">
        <v>24495</v>
      </c>
      <c r="H2866" s="518" t="s">
        <v>8129</v>
      </c>
      <c r="I2866" s="518" t="s">
        <v>5502</v>
      </c>
      <c r="J2866" s="518" t="s">
        <v>5503</v>
      </c>
      <c r="K2866" s="519" t="s">
        <v>33481</v>
      </c>
      <c r="L2866" s="518" t="s">
        <v>5433</v>
      </c>
    </row>
    <row r="2867" spans="1:12" ht="15.75">
      <c r="A2867" s="518" t="s">
        <v>7943</v>
      </c>
      <c r="B2867" s="518" t="s">
        <v>7944</v>
      </c>
      <c r="C2867" s="518" t="s">
        <v>8115</v>
      </c>
      <c r="D2867" s="518" t="s">
        <v>24477</v>
      </c>
      <c r="E2867" s="519" t="s">
        <v>144</v>
      </c>
      <c r="F2867" s="518" t="s">
        <v>144</v>
      </c>
      <c r="G2867" s="518" t="s">
        <v>24497</v>
      </c>
      <c r="H2867" s="518" t="s">
        <v>8130</v>
      </c>
      <c r="I2867" s="518" t="s">
        <v>5502</v>
      </c>
      <c r="J2867" s="518" t="s">
        <v>5503</v>
      </c>
      <c r="K2867" s="519" t="s">
        <v>17321</v>
      </c>
      <c r="L2867" s="518" t="s">
        <v>5433</v>
      </c>
    </row>
    <row r="2868" spans="1:12" ht="15.75">
      <c r="A2868" s="518" t="s">
        <v>7943</v>
      </c>
      <c r="B2868" s="518" t="s">
        <v>7944</v>
      </c>
      <c r="C2868" s="518" t="s">
        <v>8115</v>
      </c>
      <c r="D2868" s="518" t="s">
        <v>24477</v>
      </c>
      <c r="E2868" s="519" t="s">
        <v>144</v>
      </c>
      <c r="F2868" s="518" t="s">
        <v>144</v>
      </c>
      <c r="G2868" s="518" t="s">
        <v>24498</v>
      </c>
      <c r="H2868" s="518" t="s">
        <v>8131</v>
      </c>
      <c r="I2868" s="518" t="s">
        <v>5502</v>
      </c>
      <c r="J2868" s="518" t="s">
        <v>5503</v>
      </c>
      <c r="K2868" s="519" t="s">
        <v>16563</v>
      </c>
      <c r="L2868" s="518" t="s">
        <v>5433</v>
      </c>
    </row>
    <row r="2869" spans="1:12" ht="15.75">
      <c r="A2869" s="518" t="s">
        <v>7943</v>
      </c>
      <c r="B2869" s="518" t="s">
        <v>7944</v>
      </c>
      <c r="C2869" s="518" t="s">
        <v>8115</v>
      </c>
      <c r="D2869" s="518" t="s">
        <v>24477</v>
      </c>
      <c r="E2869" s="519" t="s">
        <v>144</v>
      </c>
      <c r="F2869" s="518" t="s">
        <v>144</v>
      </c>
      <c r="G2869" s="518" t="s">
        <v>24499</v>
      </c>
      <c r="H2869" s="518" t="s">
        <v>24500</v>
      </c>
      <c r="I2869" s="518" t="s">
        <v>5502</v>
      </c>
      <c r="J2869" s="518" t="s">
        <v>5503</v>
      </c>
      <c r="K2869" s="519" t="s">
        <v>29996</v>
      </c>
      <c r="L2869" s="518" t="s">
        <v>5433</v>
      </c>
    </row>
    <row r="2870" spans="1:12" ht="15.75">
      <c r="A2870" s="518" t="s">
        <v>7943</v>
      </c>
      <c r="B2870" s="518" t="s">
        <v>7944</v>
      </c>
      <c r="C2870" s="518" t="s">
        <v>8115</v>
      </c>
      <c r="D2870" s="518" t="s">
        <v>24477</v>
      </c>
      <c r="E2870" s="519" t="s">
        <v>144</v>
      </c>
      <c r="F2870" s="518" t="s">
        <v>144</v>
      </c>
      <c r="G2870" s="518" t="s">
        <v>24501</v>
      </c>
      <c r="H2870" s="518" t="s">
        <v>24502</v>
      </c>
      <c r="I2870" s="518" t="s">
        <v>5502</v>
      </c>
      <c r="J2870" s="518" t="s">
        <v>5503</v>
      </c>
      <c r="K2870" s="519" t="s">
        <v>17244</v>
      </c>
      <c r="L2870" s="518" t="s">
        <v>5433</v>
      </c>
    </row>
    <row r="2871" spans="1:12" ht="15.75">
      <c r="A2871" s="518" t="s">
        <v>7943</v>
      </c>
      <c r="B2871" s="518" t="s">
        <v>7944</v>
      </c>
      <c r="C2871" s="518" t="s">
        <v>8115</v>
      </c>
      <c r="D2871" s="518" t="s">
        <v>24477</v>
      </c>
      <c r="E2871" s="519" t="s">
        <v>144</v>
      </c>
      <c r="F2871" s="518" t="s">
        <v>144</v>
      </c>
      <c r="G2871" s="518" t="s">
        <v>24504</v>
      </c>
      <c r="H2871" s="518" t="s">
        <v>24505</v>
      </c>
      <c r="I2871" s="518" t="s">
        <v>5502</v>
      </c>
      <c r="J2871" s="518" t="s">
        <v>5503</v>
      </c>
      <c r="K2871" s="519" t="s">
        <v>29774</v>
      </c>
      <c r="L2871" s="518" t="s">
        <v>5433</v>
      </c>
    </row>
    <row r="2872" spans="1:12" ht="15.75">
      <c r="A2872" s="518" t="s">
        <v>7943</v>
      </c>
      <c r="B2872" s="518" t="s">
        <v>7944</v>
      </c>
      <c r="C2872" s="518" t="s">
        <v>8115</v>
      </c>
      <c r="D2872" s="518" t="s">
        <v>24477</v>
      </c>
      <c r="E2872" s="519" t="s">
        <v>144</v>
      </c>
      <c r="F2872" s="518" t="s">
        <v>144</v>
      </c>
      <c r="G2872" s="518" t="s">
        <v>24506</v>
      </c>
      <c r="H2872" s="518" t="s">
        <v>24507</v>
      </c>
      <c r="I2872" s="518" t="s">
        <v>5502</v>
      </c>
      <c r="J2872" s="518" t="s">
        <v>5503</v>
      </c>
      <c r="K2872" s="519" t="s">
        <v>31163</v>
      </c>
      <c r="L2872" s="518" t="s">
        <v>5433</v>
      </c>
    </row>
    <row r="2873" spans="1:12" ht="15.75">
      <c r="A2873" s="518" t="s">
        <v>7943</v>
      </c>
      <c r="B2873" s="518" t="s">
        <v>7944</v>
      </c>
      <c r="C2873" s="518" t="s">
        <v>8115</v>
      </c>
      <c r="D2873" s="518" t="s">
        <v>24477</v>
      </c>
      <c r="E2873" s="519" t="s">
        <v>144</v>
      </c>
      <c r="F2873" s="518" t="s">
        <v>144</v>
      </c>
      <c r="G2873" s="518" t="s">
        <v>24508</v>
      </c>
      <c r="H2873" s="518" t="s">
        <v>24509</v>
      </c>
      <c r="I2873" s="518" t="s">
        <v>5502</v>
      </c>
      <c r="J2873" s="518" t="s">
        <v>5503</v>
      </c>
      <c r="K2873" s="519" t="s">
        <v>31160</v>
      </c>
      <c r="L2873" s="518" t="s">
        <v>5433</v>
      </c>
    </row>
    <row r="2874" spans="1:12" ht="15.75">
      <c r="A2874" s="518" t="s">
        <v>7943</v>
      </c>
      <c r="B2874" s="518" t="s">
        <v>7944</v>
      </c>
      <c r="C2874" s="518" t="s">
        <v>8115</v>
      </c>
      <c r="D2874" s="518" t="s">
        <v>24477</v>
      </c>
      <c r="E2874" s="519" t="s">
        <v>144</v>
      </c>
      <c r="F2874" s="518" t="s">
        <v>144</v>
      </c>
      <c r="G2874" s="518" t="s">
        <v>24511</v>
      </c>
      <c r="H2874" s="518" t="s">
        <v>24512</v>
      </c>
      <c r="I2874" s="518" t="s">
        <v>5502</v>
      </c>
      <c r="J2874" s="518" t="s">
        <v>5503</v>
      </c>
      <c r="K2874" s="519" t="s">
        <v>33404</v>
      </c>
      <c r="L2874" s="518" t="s">
        <v>5433</v>
      </c>
    </row>
    <row r="2875" spans="1:12" ht="15.75">
      <c r="A2875" s="518" t="s">
        <v>7943</v>
      </c>
      <c r="B2875" s="518" t="s">
        <v>7944</v>
      </c>
      <c r="C2875" s="518" t="s">
        <v>8115</v>
      </c>
      <c r="D2875" s="518" t="s">
        <v>24477</v>
      </c>
      <c r="E2875" s="519" t="s">
        <v>144</v>
      </c>
      <c r="F2875" s="518" t="s">
        <v>144</v>
      </c>
      <c r="G2875" s="518" t="s">
        <v>24513</v>
      </c>
      <c r="H2875" s="518" t="s">
        <v>24514</v>
      </c>
      <c r="I2875" s="518" t="s">
        <v>5502</v>
      </c>
      <c r="J2875" s="518" t="s">
        <v>5503</v>
      </c>
      <c r="K2875" s="519" t="s">
        <v>15199</v>
      </c>
      <c r="L2875" s="518" t="s">
        <v>5433</v>
      </c>
    </row>
    <row r="2876" spans="1:12" ht="15.75">
      <c r="A2876" s="518" t="s">
        <v>7943</v>
      </c>
      <c r="B2876" s="518" t="s">
        <v>7944</v>
      </c>
      <c r="C2876" s="518" t="s">
        <v>8115</v>
      </c>
      <c r="D2876" s="518" t="s">
        <v>24477</v>
      </c>
      <c r="E2876" s="519" t="s">
        <v>144</v>
      </c>
      <c r="F2876" s="518" t="s">
        <v>144</v>
      </c>
      <c r="G2876" s="518" t="s">
        <v>24516</v>
      </c>
      <c r="H2876" s="518" t="s">
        <v>24517</v>
      </c>
      <c r="I2876" s="518" t="s">
        <v>5502</v>
      </c>
      <c r="J2876" s="518" t="s">
        <v>5503</v>
      </c>
      <c r="K2876" s="519" t="s">
        <v>25363</v>
      </c>
      <c r="L2876" s="518" t="s">
        <v>5433</v>
      </c>
    </row>
    <row r="2877" spans="1:12" ht="15.75">
      <c r="A2877" s="518" t="s">
        <v>7943</v>
      </c>
      <c r="B2877" s="518" t="s">
        <v>7944</v>
      </c>
      <c r="C2877" s="518" t="s">
        <v>8115</v>
      </c>
      <c r="D2877" s="518" t="s">
        <v>24477</v>
      </c>
      <c r="E2877" s="519" t="s">
        <v>144</v>
      </c>
      <c r="F2877" s="518" t="s">
        <v>144</v>
      </c>
      <c r="G2877" s="518" t="s">
        <v>24518</v>
      </c>
      <c r="H2877" s="518" t="s">
        <v>24519</v>
      </c>
      <c r="I2877" s="518" t="s">
        <v>5502</v>
      </c>
      <c r="J2877" s="518" t="s">
        <v>5503</v>
      </c>
      <c r="K2877" s="519" t="s">
        <v>24601</v>
      </c>
      <c r="L2877" s="518" t="s">
        <v>5433</v>
      </c>
    </row>
    <row r="2878" spans="1:12" ht="15.75">
      <c r="A2878" s="518" t="s">
        <v>7943</v>
      </c>
      <c r="B2878" s="518" t="s">
        <v>7944</v>
      </c>
      <c r="C2878" s="518" t="s">
        <v>8115</v>
      </c>
      <c r="D2878" s="518" t="s">
        <v>24477</v>
      </c>
      <c r="E2878" s="519" t="s">
        <v>144</v>
      </c>
      <c r="F2878" s="518" t="s">
        <v>144</v>
      </c>
      <c r="G2878" s="518" t="s">
        <v>24520</v>
      </c>
      <c r="H2878" s="518" t="s">
        <v>24521</v>
      </c>
      <c r="I2878" s="518" t="s">
        <v>5502</v>
      </c>
      <c r="J2878" s="518" t="s">
        <v>5503</v>
      </c>
      <c r="K2878" s="519" t="s">
        <v>33482</v>
      </c>
      <c r="L2878" s="518" t="s">
        <v>5433</v>
      </c>
    </row>
    <row r="2879" spans="1:12" ht="15.75">
      <c r="A2879" s="518" t="s">
        <v>7943</v>
      </c>
      <c r="B2879" s="518" t="s">
        <v>7944</v>
      </c>
      <c r="C2879" s="518" t="s">
        <v>8115</v>
      </c>
      <c r="D2879" s="518" t="s">
        <v>24477</v>
      </c>
      <c r="E2879" s="519" t="s">
        <v>144</v>
      </c>
      <c r="F2879" s="518" t="s">
        <v>144</v>
      </c>
      <c r="G2879" s="518" t="s">
        <v>24522</v>
      </c>
      <c r="H2879" s="518" t="s">
        <v>24523</v>
      </c>
      <c r="I2879" s="518" t="s">
        <v>5502</v>
      </c>
      <c r="J2879" s="518" t="s">
        <v>5503</v>
      </c>
      <c r="K2879" s="519" t="s">
        <v>21419</v>
      </c>
      <c r="L2879" s="518" t="s">
        <v>5433</v>
      </c>
    </row>
    <row r="2880" spans="1:12" ht="15.75">
      <c r="A2880" s="518" t="s">
        <v>7943</v>
      </c>
      <c r="B2880" s="518" t="s">
        <v>7944</v>
      </c>
      <c r="C2880" s="518" t="s">
        <v>8115</v>
      </c>
      <c r="D2880" s="518" t="s">
        <v>24477</v>
      </c>
      <c r="E2880" s="519" t="s">
        <v>144</v>
      </c>
      <c r="F2880" s="518" t="s">
        <v>144</v>
      </c>
      <c r="G2880" s="518" t="s">
        <v>24524</v>
      </c>
      <c r="H2880" s="518" t="s">
        <v>24525</v>
      </c>
      <c r="I2880" s="518" t="s">
        <v>5502</v>
      </c>
      <c r="J2880" s="518" t="s">
        <v>5503</v>
      </c>
      <c r="K2880" s="519" t="s">
        <v>17354</v>
      </c>
      <c r="L2880" s="518" t="s">
        <v>5433</v>
      </c>
    </row>
    <row r="2881" spans="1:12" ht="15.75">
      <c r="A2881" s="518" t="s">
        <v>7943</v>
      </c>
      <c r="B2881" s="518" t="s">
        <v>7944</v>
      </c>
      <c r="C2881" s="518" t="s">
        <v>8115</v>
      </c>
      <c r="D2881" s="518" t="s">
        <v>24477</v>
      </c>
      <c r="E2881" s="519" t="s">
        <v>144</v>
      </c>
      <c r="F2881" s="518" t="s">
        <v>144</v>
      </c>
      <c r="G2881" s="518" t="s">
        <v>24526</v>
      </c>
      <c r="H2881" s="518" t="s">
        <v>24527</v>
      </c>
      <c r="I2881" s="518" t="s">
        <v>5502</v>
      </c>
      <c r="J2881" s="518" t="s">
        <v>5503</v>
      </c>
      <c r="K2881" s="519" t="s">
        <v>26788</v>
      </c>
      <c r="L2881" s="518" t="s">
        <v>5433</v>
      </c>
    </row>
    <row r="2882" spans="1:12" ht="15.75">
      <c r="A2882" s="518" t="s">
        <v>7943</v>
      </c>
      <c r="B2882" s="518" t="s">
        <v>7944</v>
      </c>
      <c r="C2882" s="518" t="s">
        <v>8115</v>
      </c>
      <c r="D2882" s="518" t="s">
        <v>24477</v>
      </c>
      <c r="E2882" s="519" t="s">
        <v>144</v>
      </c>
      <c r="F2882" s="518" t="s">
        <v>144</v>
      </c>
      <c r="G2882" s="518" t="s">
        <v>24529</v>
      </c>
      <c r="H2882" s="518" t="s">
        <v>24530</v>
      </c>
      <c r="I2882" s="518" t="s">
        <v>5502</v>
      </c>
      <c r="J2882" s="518" t="s">
        <v>5503</v>
      </c>
      <c r="K2882" s="519" t="s">
        <v>31674</v>
      </c>
      <c r="L2882" s="518" t="s">
        <v>5433</v>
      </c>
    </row>
    <row r="2883" spans="1:12" ht="15.75">
      <c r="A2883" s="518" t="s">
        <v>7943</v>
      </c>
      <c r="B2883" s="518" t="s">
        <v>7944</v>
      </c>
      <c r="C2883" s="518" t="s">
        <v>8115</v>
      </c>
      <c r="D2883" s="518" t="s">
        <v>24477</v>
      </c>
      <c r="E2883" s="519" t="s">
        <v>144</v>
      </c>
      <c r="F2883" s="518" t="s">
        <v>144</v>
      </c>
      <c r="G2883" s="518" t="s">
        <v>24532</v>
      </c>
      <c r="H2883" s="518" t="s">
        <v>24533</v>
      </c>
      <c r="I2883" s="518" t="s">
        <v>5502</v>
      </c>
      <c r="J2883" s="518" t="s">
        <v>5503</v>
      </c>
      <c r="K2883" s="519" t="s">
        <v>33483</v>
      </c>
      <c r="L2883" s="518" t="s">
        <v>5433</v>
      </c>
    </row>
    <row r="2884" spans="1:12" ht="15.75">
      <c r="A2884" s="518" t="s">
        <v>7943</v>
      </c>
      <c r="B2884" s="518" t="s">
        <v>7944</v>
      </c>
      <c r="C2884" s="518" t="s">
        <v>8115</v>
      </c>
      <c r="D2884" s="518" t="s">
        <v>24477</v>
      </c>
      <c r="E2884" s="519" t="s">
        <v>144</v>
      </c>
      <c r="F2884" s="518" t="s">
        <v>144</v>
      </c>
      <c r="G2884" s="518" t="s">
        <v>24534</v>
      </c>
      <c r="H2884" s="518" t="s">
        <v>24535</v>
      </c>
      <c r="I2884" s="518" t="s">
        <v>5502</v>
      </c>
      <c r="J2884" s="518" t="s">
        <v>5503</v>
      </c>
      <c r="K2884" s="519" t="s">
        <v>17958</v>
      </c>
      <c r="L2884" s="518" t="s">
        <v>5433</v>
      </c>
    </row>
    <row r="2885" spans="1:12" ht="15.75">
      <c r="A2885" s="518" t="s">
        <v>7943</v>
      </c>
      <c r="B2885" s="518" t="s">
        <v>7944</v>
      </c>
      <c r="C2885" s="518" t="s">
        <v>8115</v>
      </c>
      <c r="D2885" s="518" t="s">
        <v>24477</v>
      </c>
      <c r="E2885" s="519" t="s">
        <v>144</v>
      </c>
      <c r="F2885" s="518" t="s">
        <v>144</v>
      </c>
      <c r="G2885" s="518" t="s">
        <v>24536</v>
      </c>
      <c r="H2885" s="518" t="s">
        <v>24537</v>
      </c>
      <c r="I2885" s="518" t="s">
        <v>5502</v>
      </c>
      <c r="J2885" s="518" t="s">
        <v>5503</v>
      </c>
      <c r="K2885" s="519" t="s">
        <v>16278</v>
      </c>
      <c r="L2885" s="518" t="s">
        <v>5433</v>
      </c>
    </row>
    <row r="2886" spans="1:12" ht="15.75">
      <c r="A2886" s="518" t="s">
        <v>7943</v>
      </c>
      <c r="B2886" s="518" t="s">
        <v>7944</v>
      </c>
      <c r="C2886" s="518" t="s">
        <v>8115</v>
      </c>
      <c r="D2886" s="518" t="s">
        <v>24477</v>
      </c>
      <c r="E2886" s="519" t="s">
        <v>144</v>
      </c>
      <c r="F2886" s="518" t="s">
        <v>144</v>
      </c>
      <c r="G2886" s="518" t="s">
        <v>24538</v>
      </c>
      <c r="H2886" s="518" t="s">
        <v>24539</v>
      </c>
      <c r="I2886" s="518" t="s">
        <v>5502</v>
      </c>
      <c r="J2886" s="518" t="s">
        <v>5503</v>
      </c>
      <c r="K2886" s="519" t="s">
        <v>19914</v>
      </c>
      <c r="L2886" s="518" t="s">
        <v>5433</v>
      </c>
    </row>
    <row r="2887" spans="1:12" ht="15.75">
      <c r="A2887" s="518" t="s">
        <v>7943</v>
      </c>
      <c r="B2887" s="518" t="s">
        <v>7944</v>
      </c>
      <c r="C2887" s="518" t="s">
        <v>8115</v>
      </c>
      <c r="D2887" s="518" t="s">
        <v>24477</v>
      </c>
      <c r="E2887" s="519" t="s">
        <v>144</v>
      </c>
      <c r="F2887" s="518" t="s">
        <v>144</v>
      </c>
      <c r="G2887" s="518" t="s">
        <v>24540</v>
      </c>
      <c r="H2887" s="518" t="s">
        <v>24541</v>
      </c>
      <c r="I2887" s="518" t="s">
        <v>5502</v>
      </c>
      <c r="J2887" s="518" t="s">
        <v>5503</v>
      </c>
      <c r="K2887" s="519" t="s">
        <v>20180</v>
      </c>
      <c r="L2887" s="518" t="s">
        <v>5433</v>
      </c>
    </row>
    <row r="2888" spans="1:12" ht="15.75">
      <c r="A2888" s="518" t="s">
        <v>7943</v>
      </c>
      <c r="B2888" s="518" t="s">
        <v>7944</v>
      </c>
      <c r="C2888" s="518" t="s">
        <v>8115</v>
      </c>
      <c r="D2888" s="518" t="s">
        <v>24477</v>
      </c>
      <c r="E2888" s="519" t="s">
        <v>144</v>
      </c>
      <c r="F2888" s="518" t="s">
        <v>144</v>
      </c>
      <c r="G2888" s="518" t="s">
        <v>24542</v>
      </c>
      <c r="H2888" s="518" t="s">
        <v>24543</v>
      </c>
      <c r="I2888" s="518" t="s">
        <v>5502</v>
      </c>
      <c r="J2888" s="518" t="s">
        <v>5503</v>
      </c>
      <c r="K2888" s="519" t="s">
        <v>15224</v>
      </c>
      <c r="L2888" s="518" t="s">
        <v>5433</v>
      </c>
    </row>
    <row r="2889" spans="1:12" ht="15.75">
      <c r="A2889" s="518" t="s">
        <v>7943</v>
      </c>
      <c r="B2889" s="518" t="s">
        <v>7944</v>
      </c>
      <c r="C2889" s="518" t="s">
        <v>8115</v>
      </c>
      <c r="D2889" s="518" t="s">
        <v>24477</v>
      </c>
      <c r="E2889" s="519" t="s">
        <v>144</v>
      </c>
      <c r="F2889" s="518" t="s">
        <v>144</v>
      </c>
      <c r="G2889" s="518" t="s">
        <v>24544</v>
      </c>
      <c r="H2889" s="518" t="s">
        <v>24545</v>
      </c>
      <c r="I2889" s="518" t="s">
        <v>5502</v>
      </c>
      <c r="J2889" s="518" t="s">
        <v>5503</v>
      </c>
      <c r="K2889" s="519" t="s">
        <v>26834</v>
      </c>
      <c r="L2889" s="518" t="s">
        <v>5433</v>
      </c>
    </row>
    <row r="2890" spans="1:12" ht="15.75">
      <c r="A2890" s="518" t="s">
        <v>7943</v>
      </c>
      <c r="B2890" s="518" t="s">
        <v>7944</v>
      </c>
      <c r="C2890" s="518" t="s">
        <v>8115</v>
      </c>
      <c r="D2890" s="518" t="s">
        <v>24477</v>
      </c>
      <c r="E2890" s="519" t="s">
        <v>144</v>
      </c>
      <c r="F2890" s="518" t="s">
        <v>144</v>
      </c>
      <c r="G2890" s="518" t="s">
        <v>24547</v>
      </c>
      <c r="H2890" s="518" t="s">
        <v>24548</v>
      </c>
      <c r="I2890" s="518" t="s">
        <v>5502</v>
      </c>
      <c r="J2890" s="518" t="s">
        <v>5503</v>
      </c>
      <c r="K2890" s="519" t="s">
        <v>33484</v>
      </c>
      <c r="L2890" s="518" t="s">
        <v>5433</v>
      </c>
    </row>
    <row r="2891" spans="1:12" ht="15.75">
      <c r="A2891" s="518" t="s">
        <v>7943</v>
      </c>
      <c r="B2891" s="518" t="s">
        <v>7944</v>
      </c>
      <c r="C2891" s="518" t="s">
        <v>8115</v>
      </c>
      <c r="D2891" s="518" t="s">
        <v>24477</v>
      </c>
      <c r="E2891" s="519" t="s">
        <v>144</v>
      </c>
      <c r="F2891" s="518" t="s">
        <v>144</v>
      </c>
      <c r="G2891" s="518" t="s">
        <v>24549</v>
      </c>
      <c r="H2891" s="518" t="s">
        <v>24550</v>
      </c>
      <c r="I2891" s="518" t="s">
        <v>5502</v>
      </c>
      <c r="J2891" s="518" t="s">
        <v>5503</v>
      </c>
      <c r="K2891" s="519" t="s">
        <v>16841</v>
      </c>
      <c r="L2891" s="518" t="s">
        <v>5433</v>
      </c>
    </row>
    <row r="2892" spans="1:12" ht="15.75">
      <c r="A2892" s="518" t="s">
        <v>7943</v>
      </c>
      <c r="B2892" s="518" t="s">
        <v>7944</v>
      </c>
      <c r="C2892" s="518" t="s">
        <v>8115</v>
      </c>
      <c r="D2892" s="518" t="s">
        <v>24477</v>
      </c>
      <c r="E2892" s="519" t="s">
        <v>144</v>
      </c>
      <c r="F2892" s="518" t="s">
        <v>144</v>
      </c>
      <c r="G2892" s="518" t="s">
        <v>24551</v>
      </c>
      <c r="H2892" s="518" t="s">
        <v>24552</v>
      </c>
      <c r="I2892" s="518" t="s">
        <v>5502</v>
      </c>
      <c r="J2892" s="518" t="s">
        <v>5503</v>
      </c>
      <c r="K2892" s="519" t="s">
        <v>29837</v>
      </c>
      <c r="L2892" s="518" t="s">
        <v>5433</v>
      </c>
    </row>
    <row r="2893" spans="1:12" ht="15.75">
      <c r="A2893" s="518" t="s">
        <v>7943</v>
      </c>
      <c r="B2893" s="518" t="s">
        <v>7944</v>
      </c>
      <c r="C2893" s="518" t="s">
        <v>8115</v>
      </c>
      <c r="D2893" s="518" t="s">
        <v>24477</v>
      </c>
      <c r="E2893" s="519" t="s">
        <v>144</v>
      </c>
      <c r="F2893" s="518" t="s">
        <v>144</v>
      </c>
      <c r="G2893" s="518" t="s">
        <v>24553</v>
      </c>
      <c r="H2893" s="518" t="s">
        <v>24554</v>
      </c>
      <c r="I2893" s="518" t="s">
        <v>5502</v>
      </c>
      <c r="J2893" s="518" t="s">
        <v>5503</v>
      </c>
      <c r="K2893" s="519" t="s">
        <v>19453</v>
      </c>
      <c r="L2893" s="518" t="s">
        <v>5433</v>
      </c>
    </row>
    <row r="2894" spans="1:12" ht="15.75">
      <c r="A2894" s="518" t="s">
        <v>7943</v>
      </c>
      <c r="B2894" s="518" t="s">
        <v>7944</v>
      </c>
      <c r="C2894" s="518" t="s">
        <v>8115</v>
      </c>
      <c r="D2894" s="518" t="s">
        <v>24477</v>
      </c>
      <c r="E2894" s="519" t="s">
        <v>144</v>
      </c>
      <c r="F2894" s="518" t="s">
        <v>144</v>
      </c>
      <c r="G2894" s="518" t="s">
        <v>24555</v>
      </c>
      <c r="H2894" s="518" t="s">
        <v>24556</v>
      </c>
      <c r="I2894" s="518" t="s">
        <v>5502</v>
      </c>
      <c r="J2894" s="518" t="s">
        <v>5503</v>
      </c>
      <c r="K2894" s="519" t="s">
        <v>29048</v>
      </c>
      <c r="L2894" s="518" t="s">
        <v>5433</v>
      </c>
    </row>
    <row r="2895" spans="1:12" ht="15.75">
      <c r="A2895" s="518" t="s">
        <v>7943</v>
      </c>
      <c r="B2895" s="518" t="s">
        <v>7944</v>
      </c>
      <c r="C2895" s="518" t="s">
        <v>8115</v>
      </c>
      <c r="D2895" s="518" t="s">
        <v>24477</v>
      </c>
      <c r="E2895" s="519" t="s">
        <v>144</v>
      </c>
      <c r="F2895" s="518" t="s">
        <v>144</v>
      </c>
      <c r="G2895" s="518" t="s">
        <v>24557</v>
      </c>
      <c r="H2895" s="518" t="s">
        <v>24558</v>
      </c>
      <c r="I2895" s="518" t="s">
        <v>5502</v>
      </c>
      <c r="J2895" s="518" t="s">
        <v>5503</v>
      </c>
      <c r="K2895" s="519" t="s">
        <v>31175</v>
      </c>
      <c r="L2895" s="518" t="s">
        <v>5433</v>
      </c>
    </row>
    <row r="2896" spans="1:12" ht="15.75">
      <c r="A2896" s="518" t="s">
        <v>7943</v>
      </c>
      <c r="B2896" s="518" t="s">
        <v>7944</v>
      </c>
      <c r="C2896" s="518" t="s">
        <v>8115</v>
      </c>
      <c r="D2896" s="518" t="s">
        <v>24477</v>
      </c>
      <c r="E2896" s="519" t="s">
        <v>144</v>
      </c>
      <c r="F2896" s="518" t="s">
        <v>144</v>
      </c>
      <c r="G2896" s="518" t="s">
        <v>24559</v>
      </c>
      <c r="H2896" s="518" t="s">
        <v>24560</v>
      </c>
      <c r="I2896" s="518" t="s">
        <v>5502</v>
      </c>
      <c r="J2896" s="518" t="s">
        <v>5503</v>
      </c>
      <c r="K2896" s="519" t="s">
        <v>18828</v>
      </c>
      <c r="L2896" s="518" t="s">
        <v>5433</v>
      </c>
    </row>
    <row r="2897" spans="1:12" ht="15.75">
      <c r="A2897" s="518" t="s">
        <v>7943</v>
      </c>
      <c r="B2897" s="518" t="s">
        <v>7944</v>
      </c>
      <c r="C2897" s="518" t="s">
        <v>8115</v>
      </c>
      <c r="D2897" s="518" t="s">
        <v>24477</v>
      </c>
      <c r="E2897" s="519" t="s">
        <v>144</v>
      </c>
      <c r="F2897" s="518" t="s">
        <v>144</v>
      </c>
      <c r="G2897" s="518" t="s">
        <v>24561</v>
      </c>
      <c r="H2897" s="518" t="s">
        <v>24562</v>
      </c>
      <c r="I2897" s="518" t="s">
        <v>5502</v>
      </c>
      <c r="J2897" s="518" t="s">
        <v>5503</v>
      </c>
      <c r="K2897" s="519" t="s">
        <v>15149</v>
      </c>
      <c r="L2897" s="518" t="s">
        <v>5433</v>
      </c>
    </row>
    <row r="2898" spans="1:12" ht="15.75">
      <c r="A2898" s="518" t="s">
        <v>7943</v>
      </c>
      <c r="B2898" s="518" t="s">
        <v>7944</v>
      </c>
      <c r="C2898" s="518" t="s">
        <v>8115</v>
      </c>
      <c r="D2898" s="518" t="s">
        <v>24477</v>
      </c>
      <c r="E2898" s="519" t="s">
        <v>144</v>
      </c>
      <c r="F2898" s="518" t="s">
        <v>144</v>
      </c>
      <c r="G2898" s="518" t="s">
        <v>24563</v>
      </c>
      <c r="H2898" s="518" t="s">
        <v>24564</v>
      </c>
      <c r="I2898" s="518" t="s">
        <v>5502</v>
      </c>
      <c r="J2898" s="518" t="s">
        <v>5503</v>
      </c>
      <c r="K2898" s="519" t="s">
        <v>17208</v>
      </c>
      <c r="L2898" s="518" t="s">
        <v>5433</v>
      </c>
    </row>
    <row r="2899" spans="1:12" ht="15.75">
      <c r="A2899" s="518" t="s">
        <v>7943</v>
      </c>
      <c r="B2899" s="518" t="s">
        <v>7944</v>
      </c>
      <c r="C2899" s="518" t="s">
        <v>8115</v>
      </c>
      <c r="D2899" s="518" t="s">
        <v>24477</v>
      </c>
      <c r="E2899" s="519" t="s">
        <v>144</v>
      </c>
      <c r="F2899" s="518" t="s">
        <v>144</v>
      </c>
      <c r="G2899" s="518" t="s">
        <v>24566</v>
      </c>
      <c r="H2899" s="518" t="s">
        <v>24567</v>
      </c>
      <c r="I2899" s="518" t="s">
        <v>5502</v>
      </c>
      <c r="J2899" s="518" t="s">
        <v>5503</v>
      </c>
      <c r="K2899" s="519" t="s">
        <v>19113</v>
      </c>
      <c r="L2899" s="518" t="s">
        <v>5433</v>
      </c>
    </row>
    <row r="2900" spans="1:12" ht="15.75">
      <c r="A2900" s="518" t="s">
        <v>7943</v>
      </c>
      <c r="B2900" s="518" t="s">
        <v>7944</v>
      </c>
      <c r="C2900" s="518" t="s">
        <v>8115</v>
      </c>
      <c r="D2900" s="518" t="s">
        <v>24477</v>
      </c>
      <c r="E2900" s="519" t="s">
        <v>144</v>
      </c>
      <c r="F2900" s="518" t="s">
        <v>144</v>
      </c>
      <c r="G2900" s="518" t="s">
        <v>24568</v>
      </c>
      <c r="H2900" s="518" t="s">
        <v>8163</v>
      </c>
      <c r="I2900" s="518" t="s">
        <v>5502</v>
      </c>
      <c r="J2900" s="518" t="s">
        <v>5432</v>
      </c>
      <c r="K2900" s="519" t="s">
        <v>33485</v>
      </c>
      <c r="L2900" s="518" t="s">
        <v>5433</v>
      </c>
    </row>
    <row r="2901" spans="1:12" ht="15.75">
      <c r="A2901" s="518" t="s">
        <v>7943</v>
      </c>
      <c r="B2901" s="518" t="s">
        <v>7944</v>
      </c>
      <c r="C2901" s="518" t="s">
        <v>8115</v>
      </c>
      <c r="D2901" s="518" t="s">
        <v>24477</v>
      </c>
      <c r="E2901" s="519" t="s">
        <v>144</v>
      </c>
      <c r="F2901" s="518" t="s">
        <v>144</v>
      </c>
      <c r="G2901" s="518" t="s">
        <v>24569</v>
      </c>
      <c r="H2901" s="518" t="s">
        <v>8164</v>
      </c>
      <c r="I2901" s="518" t="s">
        <v>5502</v>
      </c>
      <c r="J2901" s="518" t="s">
        <v>5432</v>
      </c>
      <c r="K2901" s="519" t="s">
        <v>33486</v>
      </c>
      <c r="L2901" s="518" t="s">
        <v>5433</v>
      </c>
    </row>
    <row r="2902" spans="1:12" ht="15.75">
      <c r="A2902" s="518" t="s">
        <v>7943</v>
      </c>
      <c r="B2902" s="518" t="s">
        <v>7944</v>
      </c>
      <c r="C2902" s="518" t="s">
        <v>8115</v>
      </c>
      <c r="D2902" s="518" t="s">
        <v>24477</v>
      </c>
      <c r="E2902" s="519" t="s">
        <v>144</v>
      </c>
      <c r="F2902" s="518" t="s">
        <v>144</v>
      </c>
      <c r="G2902" s="518" t="s">
        <v>24570</v>
      </c>
      <c r="H2902" s="518" t="s">
        <v>8165</v>
      </c>
      <c r="I2902" s="518" t="s">
        <v>5502</v>
      </c>
      <c r="J2902" s="518" t="s">
        <v>5432</v>
      </c>
      <c r="K2902" s="519" t="s">
        <v>33487</v>
      </c>
      <c r="L2902" s="518" t="s">
        <v>5433</v>
      </c>
    </row>
    <row r="2903" spans="1:12" ht="15.75">
      <c r="A2903" s="518" t="s">
        <v>7943</v>
      </c>
      <c r="B2903" s="518" t="s">
        <v>7944</v>
      </c>
      <c r="C2903" s="518" t="s">
        <v>8115</v>
      </c>
      <c r="D2903" s="518" t="s">
        <v>24477</v>
      </c>
      <c r="E2903" s="519" t="s">
        <v>144</v>
      </c>
      <c r="F2903" s="518" t="s">
        <v>144</v>
      </c>
      <c r="G2903" s="518" t="s">
        <v>24571</v>
      </c>
      <c r="H2903" s="518" t="s">
        <v>8166</v>
      </c>
      <c r="I2903" s="518" t="s">
        <v>5502</v>
      </c>
      <c r="J2903" s="518" t="s">
        <v>5432</v>
      </c>
      <c r="K2903" s="519" t="s">
        <v>33488</v>
      </c>
      <c r="L2903" s="518" t="s">
        <v>5433</v>
      </c>
    </row>
    <row r="2904" spans="1:12" ht="15.75">
      <c r="A2904" s="518" t="s">
        <v>7943</v>
      </c>
      <c r="B2904" s="518" t="s">
        <v>7944</v>
      </c>
      <c r="C2904" s="518" t="s">
        <v>8115</v>
      </c>
      <c r="D2904" s="518" t="s">
        <v>24477</v>
      </c>
      <c r="E2904" s="519" t="s">
        <v>144</v>
      </c>
      <c r="F2904" s="518" t="s">
        <v>144</v>
      </c>
      <c r="G2904" s="518" t="s">
        <v>24572</v>
      </c>
      <c r="H2904" s="518" t="s">
        <v>8167</v>
      </c>
      <c r="I2904" s="518" t="s">
        <v>5502</v>
      </c>
      <c r="J2904" s="518" t="s">
        <v>5432</v>
      </c>
      <c r="K2904" s="519" t="s">
        <v>33489</v>
      </c>
      <c r="L2904" s="518" t="s">
        <v>5433</v>
      </c>
    </row>
    <row r="2905" spans="1:12" ht="15.75">
      <c r="A2905" s="518" t="s">
        <v>7943</v>
      </c>
      <c r="B2905" s="518" t="s">
        <v>7944</v>
      </c>
      <c r="C2905" s="518" t="s">
        <v>8115</v>
      </c>
      <c r="D2905" s="518" t="s">
        <v>24477</v>
      </c>
      <c r="E2905" s="519" t="s">
        <v>144</v>
      </c>
      <c r="F2905" s="518" t="s">
        <v>144</v>
      </c>
      <c r="G2905" s="518" t="s">
        <v>24574</v>
      </c>
      <c r="H2905" s="518" t="s">
        <v>8168</v>
      </c>
      <c r="I2905" s="518" t="s">
        <v>5502</v>
      </c>
      <c r="J2905" s="518" t="s">
        <v>5432</v>
      </c>
      <c r="K2905" s="519" t="s">
        <v>33490</v>
      </c>
      <c r="L2905" s="518" t="s">
        <v>5433</v>
      </c>
    </row>
    <row r="2906" spans="1:12" ht="15.75">
      <c r="A2906" s="518" t="s">
        <v>7943</v>
      </c>
      <c r="B2906" s="518" t="s">
        <v>7944</v>
      </c>
      <c r="C2906" s="518" t="s">
        <v>8115</v>
      </c>
      <c r="D2906" s="518" t="s">
        <v>24477</v>
      </c>
      <c r="E2906" s="519" t="s">
        <v>144</v>
      </c>
      <c r="F2906" s="518" t="s">
        <v>144</v>
      </c>
      <c r="G2906" s="518" t="s">
        <v>24575</v>
      </c>
      <c r="H2906" s="518" t="s">
        <v>8169</v>
      </c>
      <c r="I2906" s="518" t="s">
        <v>5502</v>
      </c>
      <c r="J2906" s="518" t="s">
        <v>5432</v>
      </c>
      <c r="K2906" s="519" t="s">
        <v>33491</v>
      </c>
      <c r="L2906" s="518" t="s">
        <v>5433</v>
      </c>
    </row>
    <row r="2907" spans="1:12" ht="15.75">
      <c r="A2907" s="518" t="s">
        <v>7943</v>
      </c>
      <c r="B2907" s="518" t="s">
        <v>7944</v>
      </c>
      <c r="C2907" s="518" t="s">
        <v>8115</v>
      </c>
      <c r="D2907" s="518" t="s">
        <v>24477</v>
      </c>
      <c r="E2907" s="519" t="s">
        <v>144</v>
      </c>
      <c r="F2907" s="518" t="s">
        <v>144</v>
      </c>
      <c r="G2907" s="518" t="s">
        <v>24576</v>
      </c>
      <c r="H2907" s="518" t="s">
        <v>8170</v>
      </c>
      <c r="I2907" s="518" t="s">
        <v>5502</v>
      </c>
      <c r="J2907" s="518" t="s">
        <v>5432</v>
      </c>
      <c r="K2907" s="519" t="s">
        <v>33492</v>
      </c>
      <c r="L2907" s="518" t="s">
        <v>5433</v>
      </c>
    </row>
    <row r="2908" spans="1:12" ht="15.75">
      <c r="A2908" s="518" t="s">
        <v>7943</v>
      </c>
      <c r="B2908" s="518" t="s">
        <v>7944</v>
      </c>
      <c r="C2908" s="518" t="s">
        <v>8115</v>
      </c>
      <c r="D2908" s="518" t="s">
        <v>24477</v>
      </c>
      <c r="E2908" s="519" t="s">
        <v>144</v>
      </c>
      <c r="F2908" s="518" t="s">
        <v>144</v>
      </c>
      <c r="G2908" s="518" t="s">
        <v>24577</v>
      </c>
      <c r="H2908" s="518" t="s">
        <v>8171</v>
      </c>
      <c r="I2908" s="518" t="s">
        <v>5502</v>
      </c>
      <c r="J2908" s="518" t="s">
        <v>5432</v>
      </c>
      <c r="K2908" s="519" t="s">
        <v>33493</v>
      </c>
      <c r="L2908" s="518" t="s">
        <v>5433</v>
      </c>
    </row>
    <row r="2909" spans="1:12" ht="15.75">
      <c r="A2909" s="518" t="s">
        <v>7943</v>
      </c>
      <c r="B2909" s="518" t="s">
        <v>7944</v>
      </c>
      <c r="C2909" s="518" t="s">
        <v>8115</v>
      </c>
      <c r="D2909" s="518" t="s">
        <v>24477</v>
      </c>
      <c r="E2909" s="519" t="s">
        <v>144</v>
      </c>
      <c r="F2909" s="518" t="s">
        <v>144</v>
      </c>
      <c r="G2909" s="518" t="s">
        <v>24578</v>
      </c>
      <c r="H2909" s="518" t="s">
        <v>8172</v>
      </c>
      <c r="I2909" s="518" t="s">
        <v>5502</v>
      </c>
      <c r="J2909" s="518" t="s">
        <v>5432</v>
      </c>
      <c r="K2909" s="519" t="s">
        <v>28089</v>
      </c>
      <c r="L2909" s="518" t="s">
        <v>5433</v>
      </c>
    </row>
    <row r="2910" spans="1:12" ht="15.75">
      <c r="A2910" s="518" t="s">
        <v>7943</v>
      </c>
      <c r="B2910" s="518" t="s">
        <v>7944</v>
      </c>
      <c r="C2910" s="518" t="s">
        <v>8115</v>
      </c>
      <c r="D2910" s="518" t="s">
        <v>24477</v>
      </c>
      <c r="E2910" s="519" t="s">
        <v>144</v>
      </c>
      <c r="F2910" s="518" t="s">
        <v>144</v>
      </c>
      <c r="G2910" s="518" t="s">
        <v>24579</v>
      </c>
      <c r="H2910" s="518" t="s">
        <v>8173</v>
      </c>
      <c r="I2910" s="518" t="s">
        <v>5502</v>
      </c>
      <c r="J2910" s="518" t="s">
        <v>5432</v>
      </c>
      <c r="K2910" s="519" t="s">
        <v>33055</v>
      </c>
      <c r="L2910" s="518" t="s">
        <v>5433</v>
      </c>
    </row>
    <row r="2911" spans="1:12" ht="15.75">
      <c r="A2911" s="518" t="s">
        <v>7943</v>
      </c>
      <c r="B2911" s="518" t="s">
        <v>7944</v>
      </c>
      <c r="C2911" s="518" t="s">
        <v>8115</v>
      </c>
      <c r="D2911" s="518" t="s">
        <v>24477</v>
      </c>
      <c r="E2911" s="519" t="s">
        <v>144</v>
      </c>
      <c r="F2911" s="518" t="s">
        <v>144</v>
      </c>
      <c r="G2911" s="518" t="s">
        <v>24580</v>
      </c>
      <c r="H2911" s="518" t="s">
        <v>8174</v>
      </c>
      <c r="I2911" s="518" t="s">
        <v>5502</v>
      </c>
      <c r="J2911" s="518" t="s">
        <v>5432</v>
      </c>
      <c r="K2911" s="519" t="s">
        <v>33494</v>
      </c>
      <c r="L2911" s="518" t="s">
        <v>5433</v>
      </c>
    </row>
    <row r="2912" spans="1:12" ht="15.75">
      <c r="A2912" s="518" t="s">
        <v>7943</v>
      </c>
      <c r="B2912" s="518" t="s">
        <v>7944</v>
      </c>
      <c r="C2912" s="518" t="s">
        <v>8115</v>
      </c>
      <c r="D2912" s="518" t="s">
        <v>24477</v>
      </c>
      <c r="E2912" s="519" t="s">
        <v>144</v>
      </c>
      <c r="F2912" s="518" t="s">
        <v>144</v>
      </c>
      <c r="G2912" s="518" t="s">
        <v>24581</v>
      </c>
      <c r="H2912" s="518" t="s">
        <v>8175</v>
      </c>
      <c r="I2912" s="518" t="s">
        <v>5502</v>
      </c>
      <c r="J2912" s="518" t="s">
        <v>5432</v>
      </c>
      <c r="K2912" s="519" t="s">
        <v>33495</v>
      </c>
      <c r="L2912" s="518" t="s">
        <v>5433</v>
      </c>
    </row>
    <row r="2913" spans="1:12" ht="15.75">
      <c r="A2913" s="518" t="s">
        <v>7943</v>
      </c>
      <c r="B2913" s="518" t="s">
        <v>7944</v>
      </c>
      <c r="C2913" s="518" t="s">
        <v>8115</v>
      </c>
      <c r="D2913" s="518" t="s">
        <v>24477</v>
      </c>
      <c r="E2913" s="519" t="s">
        <v>144</v>
      </c>
      <c r="F2913" s="518" t="s">
        <v>144</v>
      </c>
      <c r="G2913" s="518" t="s">
        <v>24582</v>
      </c>
      <c r="H2913" s="518" t="s">
        <v>8176</v>
      </c>
      <c r="I2913" s="518" t="s">
        <v>5502</v>
      </c>
      <c r="J2913" s="518" t="s">
        <v>5432</v>
      </c>
      <c r="K2913" s="519" t="s">
        <v>33496</v>
      </c>
      <c r="L2913" s="518" t="s">
        <v>5433</v>
      </c>
    </row>
    <row r="2914" spans="1:12" ht="15.75">
      <c r="A2914" s="518" t="s">
        <v>7943</v>
      </c>
      <c r="B2914" s="518" t="s">
        <v>7944</v>
      </c>
      <c r="C2914" s="518" t="s">
        <v>8115</v>
      </c>
      <c r="D2914" s="518" t="s">
        <v>24477</v>
      </c>
      <c r="E2914" s="519" t="s">
        <v>144</v>
      </c>
      <c r="F2914" s="518" t="s">
        <v>144</v>
      </c>
      <c r="G2914" s="518" t="s">
        <v>24583</v>
      </c>
      <c r="H2914" s="518" t="s">
        <v>24584</v>
      </c>
      <c r="I2914" s="518" t="s">
        <v>5502</v>
      </c>
      <c r="J2914" s="518" t="s">
        <v>5503</v>
      </c>
      <c r="K2914" s="519" t="s">
        <v>27433</v>
      </c>
      <c r="L2914" s="518" t="s">
        <v>5433</v>
      </c>
    </row>
    <row r="2915" spans="1:12" ht="15.75">
      <c r="A2915" s="518" t="s">
        <v>7943</v>
      </c>
      <c r="B2915" s="518" t="s">
        <v>7944</v>
      </c>
      <c r="C2915" s="518" t="s">
        <v>8115</v>
      </c>
      <c r="D2915" s="518" t="s">
        <v>24477</v>
      </c>
      <c r="E2915" s="519" t="s">
        <v>144</v>
      </c>
      <c r="F2915" s="518" t="s">
        <v>144</v>
      </c>
      <c r="G2915" s="518" t="s">
        <v>24586</v>
      </c>
      <c r="H2915" s="518" t="s">
        <v>24587</v>
      </c>
      <c r="I2915" s="518" t="s">
        <v>5502</v>
      </c>
      <c r="J2915" s="518" t="s">
        <v>5503</v>
      </c>
      <c r="K2915" s="519" t="s">
        <v>33497</v>
      </c>
      <c r="L2915" s="518" t="s">
        <v>5433</v>
      </c>
    </row>
    <row r="2916" spans="1:12" ht="15.75">
      <c r="A2916" s="518" t="s">
        <v>7943</v>
      </c>
      <c r="B2916" s="518" t="s">
        <v>7944</v>
      </c>
      <c r="C2916" s="518" t="s">
        <v>8115</v>
      </c>
      <c r="D2916" s="518" t="s">
        <v>24477</v>
      </c>
      <c r="E2916" s="519" t="s">
        <v>144</v>
      </c>
      <c r="F2916" s="518" t="s">
        <v>144</v>
      </c>
      <c r="G2916" s="518" t="s">
        <v>24588</v>
      </c>
      <c r="H2916" s="518" t="s">
        <v>24589</v>
      </c>
      <c r="I2916" s="518" t="s">
        <v>5502</v>
      </c>
      <c r="J2916" s="518" t="s">
        <v>5503</v>
      </c>
      <c r="K2916" s="519" t="s">
        <v>33498</v>
      </c>
      <c r="L2916" s="518" t="s">
        <v>5433</v>
      </c>
    </row>
    <row r="2917" spans="1:12" ht="15.75">
      <c r="A2917" s="518" t="s">
        <v>7943</v>
      </c>
      <c r="B2917" s="518" t="s">
        <v>7944</v>
      </c>
      <c r="C2917" s="518" t="s">
        <v>8115</v>
      </c>
      <c r="D2917" s="518" t="s">
        <v>24477</v>
      </c>
      <c r="E2917" s="519" t="s">
        <v>144</v>
      </c>
      <c r="F2917" s="518" t="s">
        <v>144</v>
      </c>
      <c r="G2917" s="518" t="s">
        <v>24590</v>
      </c>
      <c r="H2917" s="518" t="s">
        <v>24591</v>
      </c>
      <c r="I2917" s="518" t="s">
        <v>5502</v>
      </c>
      <c r="J2917" s="518" t="s">
        <v>5503</v>
      </c>
      <c r="K2917" s="519" t="s">
        <v>18790</v>
      </c>
      <c r="L2917" s="518" t="s">
        <v>5433</v>
      </c>
    </row>
    <row r="2918" spans="1:12" ht="15.75">
      <c r="A2918" s="518" t="s">
        <v>7943</v>
      </c>
      <c r="B2918" s="518" t="s">
        <v>7944</v>
      </c>
      <c r="C2918" s="518" t="s">
        <v>8115</v>
      </c>
      <c r="D2918" s="518" t="s">
        <v>24477</v>
      </c>
      <c r="E2918" s="519" t="s">
        <v>144</v>
      </c>
      <c r="F2918" s="518" t="s">
        <v>144</v>
      </c>
      <c r="G2918" s="518" t="s">
        <v>24592</v>
      </c>
      <c r="H2918" s="518" t="s">
        <v>24593</v>
      </c>
      <c r="I2918" s="518" t="s">
        <v>5502</v>
      </c>
      <c r="J2918" s="518" t="s">
        <v>5503</v>
      </c>
      <c r="K2918" s="519" t="s">
        <v>30906</v>
      </c>
      <c r="L2918" s="518" t="s">
        <v>5433</v>
      </c>
    </row>
    <row r="2919" spans="1:12" ht="15.75">
      <c r="A2919" s="518" t="s">
        <v>7943</v>
      </c>
      <c r="B2919" s="518" t="s">
        <v>7944</v>
      </c>
      <c r="C2919" s="518" t="s">
        <v>8115</v>
      </c>
      <c r="D2919" s="518" t="s">
        <v>24477</v>
      </c>
      <c r="E2919" s="519" t="s">
        <v>144</v>
      </c>
      <c r="F2919" s="518" t="s">
        <v>144</v>
      </c>
      <c r="G2919" s="518" t="s">
        <v>24594</v>
      </c>
      <c r="H2919" s="518" t="s">
        <v>24595</v>
      </c>
      <c r="I2919" s="518" t="s">
        <v>5502</v>
      </c>
      <c r="J2919" s="518" t="s">
        <v>5503</v>
      </c>
      <c r="K2919" s="519" t="s">
        <v>31882</v>
      </c>
      <c r="L2919" s="518" t="s">
        <v>5433</v>
      </c>
    </row>
    <row r="2920" spans="1:12" ht="15.75">
      <c r="A2920" s="518" t="s">
        <v>7943</v>
      </c>
      <c r="B2920" s="518" t="s">
        <v>7944</v>
      </c>
      <c r="C2920" s="518" t="s">
        <v>8115</v>
      </c>
      <c r="D2920" s="518" t="s">
        <v>24477</v>
      </c>
      <c r="E2920" s="519" t="s">
        <v>144</v>
      </c>
      <c r="F2920" s="518" t="s">
        <v>144</v>
      </c>
      <c r="G2920" s="518" t="s">
        <v>24597</v>
      </c>
      <c r="H2920" s="518" t="s">
        <v>24598</v>
      </c>
      <c r="I2920" s="518" t="s">
        <v>5502</v>
      </c>
      <c r="J2920" s="518" t="s">
        <v>5503</v>
      </c>
      <c r="K2920" s="519" t="s">
        <v>20811</v>
      </c>
      <c r="L2920" s="518" t="s">
        <v>5433</v>
      </c>
    </row>
    <row r="2921" spans="1:12" ht="15.75">
      <c r="A2921" s="518" t="s">
        <v>7943</v>
      </c>
      <c r="B2921" s="518" t="s">
        <v>7944</v>
      </c>
      <c r="C2921" s="518" t="s">
        <v>8115</v>
      </c>
      <c r="D2921" s="518" t="s">
        <v>24477</v>
      </c>
      <c r="E2921" s="519" t="s">
        <v>144</v>
      </c>
      <c r="F2921" s="518" t="s">
        <v>144</v>
      </c>
      <c r="G2921" s="518" t="s">
        <v>24599</v>
      </c>
      <c r="H2921" s="518" t="s">
        <v>24600</v>
      </c>
      <c r="I2921" s="518" t="s">
        <v>5502</v>
      </c>
      <c r="J2921" s="518" t="s">
        <v>5503</v>
      </c>
      <c r="K2921" s="519" t="s">
        <v>33499</v>
      </c>
      <c r="L2921" s="518" t="s">
        <v>5433</v>
      </c>
    </row>
    <row r="2922" spans="1:12" ht="15.75">
      <c r="A2922" s="518" t="s">
        <v>7943</v>
      </c>
      <c r="B2922" s="518" t="s">
        <v>7944</v>
      </c>
      <c r="C2922" s="518" t="s">
        <v>8115</v>
      </c>
      <c r="D2922" s="518" t="s">
        <v>24477</v>
      </c>
      <c r="E2922" s="519" t="s">
        <v>144</v>
      </c>
      <c r="F2922" s="518" t="s">
        <v>144</v>
      </c>
      <c r="G2922" s="518" t="s">
        <v>24602</v>
      </c>
      <c r="H2922" s="518" t="s">
        <v>24603</v>
      </c>
      <c r="I2922" s="518" t="s">
        <v>5502</v>
      </c>
      <c r="J2922" s="518" t="s">
        <v>5503</v>
      </c>
      <c r="K2922" s="519" t="s">
        <v>30241</v>
      </c>
      <c r="L2922" s="518" t="s">
        <v>5433</v>
      </c>
    </row>
    <row r="2923" spans="1:12" ht="15.75">
      <c r="A2923" s="518" t="s">
        <v>7943</v>
      </c>
      <c r="B2923" s="518" t="s">
        <v>7944</v>
      </c>
      <c r="C2923" s="518" t="s">
        <v>8115</v>
      </c>
      <c r="D2923" s="518" t="s">
        <v>24477</v>
      </c>
      <c r="E2923" s="519" t="s">
        <v>144</v>
      </c>
      <c r="F2923" s="518" t="s">
        <v>144</v>
      </c>
      <c r="G2923" s="518" t="s">
        <v>24604</v>
      </c>
      <c r="H2923" s="518" t="s">
        <v>24605</v>
      </c>
      <c r="I2923" s="518" t="s">
        <v>5502</v>
      </c>
      <c r="J2923" s="518" t="s">
        <v>5503</v>
      </c>
      <c r="K2923" s="519" t="s">
        <v>33500</v>
      </c>
      <c r="L2923" s="518" t="s">
        <v>5433</v>
      </c>
    </row>
    <row r="2924" spans="1:12" ht="15.75">
      <c r="A2924" s="518" t="s">
        <v>7943</v>
      </c>
      <c r="B2924" s="518" t="s">
        <v>7944</v>
      </c>
      <c r="C2924" s="518" t="s">
        <v>8177</v>
      </c>
      <c r="D2924" s="518" t="s">
        <v>24606</v>
      </c>
      <c r="E2924" s="519" t="s">
        <v>144</v>
      </c>
      <c r="F2924" s="518" t="s">
        <v>144</v>
      </c>
      <c r="G2924" s="518" t="s">
        <v>24607</v>
      </c>
      <c r="H2924" s="518" t="s">
        <v>8178</v>
      </c>
      <c r="I2924" s="518" t="s">
        <v>5502</v>
      </c>
      <c r="J2924" s="518" t="s">
        <v>5503</v>
      </c>
      <c r="K2924" s="519" t="s">
        <v>33501</v>
      </c>
      <c r="L2924" s="518" t="s">
        <v>5433</v>
      </c>
    </row>
    <row r="2925" spans="1:12" ht="15.75">
      <c r="A2925" s="518" t="s">
        <v>7943</v>
      </c>
      <c r="B2925" s="518" t="s">
        <v>7944</v>
      </c>
      <c r="C2925" s="518" t="s">
        <v>8177</v>
      </c>
      <c r="D2925" s="518" t="s">
        <v>24606</v>
      </c>
      <c r="E2925" s="519" t="s">
        <v>144</v>
      </c>
      <c r="F2925" s="518" t="s">
        <v>144</v>
      </c>
      <c r="G2925" s="518" t="s">
        <v>24609</v>
      </c>
      <c r="H2925" s="518" t="s">
        <v>8179</v>
      </c>
      <c r="I2925" s="518" t="s">
        <v>5502</v>
      </c>
      <c r="J2925" s="518" t="s">
        <v>5503</v>
      </c>
      <c r="K2925" s="519" t="s">
        <v>12864</v>
      </c>
      <c r="L2925" s="518" t="s">
        <v>5433</v>
      </c>
    </row>
    <row r="2926" spans="1:12" ht="15.75">
      <c r="A2926" s="518" t="s">
        <v>7943</v>
      </c>
      <c r="B2926" s="518" t="s">
        <v>7944</v>
      </c>
      <c r="C2926" s="518" t="s">
        <v>8177</v>
      </c>
      <c r="D2926" s="518" t="s">
        <v>24606</v>
      </c>
      <c r="E2926" s="519" t="s">
        <v>144</v>
      </c>
      <c r="F2926" s="518" t="s">
        <v>144</v>
      </c>
      <c r="G2926" s="518" t="s">
        <v>24610</v>
      </c>
      <c r="H2926" s="518" t="s">
        <v>8180</v>
      </c>
      <c r="I2926" s="518" t="s">
        <v>5502</v>
      </c>
      <c r="J2926" s="518" t="s">
        <v>5503</v>
      </c>
      <c r="K2926" s="519" t="s">
        <v>24437</v>
      </c>
      <c r="L2926" s="518" t="s">
        <v>5433</v>
      </c>
    </row>
    <row r="2927" spans="1:12" ht="15.75">
      <c r="A2927" s="518" t="s">
        <v>7943</v>
      </c>
      <c r="B2927" s="518" t="s">
        <v>7944</v>
      </c>
      <c r="C2927" s="518" t="s">
        <v>8177</v>
      </c>
      <c r="D2927" s="518" t="s">
        <v>24606</v>
      </c>
      <c r="E2927" s="519" t="s">
        <v>144</v>
      </c>
      <c r="F2927" s="518" t="s">
        <v>144</v>
      </c>
      <c r="G2927" s="518" t="s">
        <v>24611</v>
      </c>
      <c r="H2927" s="518" t="s">
        <v>8181</v>
      </c>
      <c r="I2927" s="518" t="s">
        <v>5502</v>
      </c>
      <c r="J2927" s="518" t="s">
        <v>5503</v>
      </c>
      <c r="K2927" s="519" t="s">
        <v>24437</v>
      </c>
      <c r="L2927" s="518" t="s">
        <v>5433</v>
      </c>
    </row>
    <row r="2928" spans="1:12" ht="15.75">
      <c r="A2928" s="518" t="s">
        <v>7943</v>
      </c>
      <c r="B2928" s="518" t="s">
        <v>7944</v>
      </c>
      <c r="C2928" s="518" t="s">
        <v>8177</v>
      </c>
      <c r="D2928" s="518" t="s">
        <v>24606</v>
      </c>
      <c r="E2928" s="519" t="s">
        <v>144</v>
      </c>
      <c r="F2928" s="518" t="s">
        <v>144</v>
      </c>
      <c r="G2928" s="518" t="s">
        <v>24612</v>
      </c>
      <c r="H2928" s="518" t="s">
        <v>8182</v>
      </c>
      <c r="I2928" s="518" t="s">
        <v>5502</v>
      </c>
      <c r="J2928" s="518" t="s">
        <v>5503</v>
      </c>
      <c r="K2928" s="519" t="s">
        <v>14737</v>
      </c>
      <c r="L2928" s="518" t="s">
        <v>5433</v>
      </c>
    </row>
    <row r="2929" spans="1:12" ht="15.75">
      <c r="A2929" s="518" t="s">
        <v>7943</v>
      </c>
      <c r="B2929" s="518" t="s">
        <v>7944</v>
      </c>
      <c r="C2929" s="518" t="s">
        <v>8177</v>
      </c>
      <c r="D2929" s="518" t="s">
        <v>24606</v>
      </c>
      <c r="E2929" s="519" t="s">
        <v>144</v>
      </c>
      <c r="F2929" s="518" t="s">
        <v>144</v>
      </c>
      <c r="G2929" s="518" t="s">
        <v>24613</v>
      </c>
      <c r="H2929" s="518" t="s">
        <v>8183</v>
      </c>
      <c r="I2929" s="518" t="s">
        <v>5502</v>
      </c>
      <c r="J2929" s="518" t="s">
        <v>5503</v>
      </c>
      <c r="K2929" s="519" t="s">
        <v>25363</v>
      </c>
      <c r="L2929" s="518" t="s">
        <v>5433</v>
      </c>
    </row>
    <row r="2930" spans="1:12" ht="15.75">
      <c r="A2930" s="518" t="s">
        <v>7943</v>
      </c>
      <c r="B2930" s="518" t="s">
        <v>7944</v>
      </c>
      <c r="C2930" s="518" t="s">
        <v>8177</v>
      </c>
      <c r="D2930" s="518" t="s">
        <v>24606</v>
      </c>
      <c r="E2930" s="519" t="s">
        <v>144</v>
      </c>
      <c r="F2930" s="518" t="s">
        <v>144</v>
      </c>
      <c r="G2930" s="518" t="s">
        <v>24614</v>
      </c>
      <c r="H2930" s="518" t="s">
        <v>8184</v>
      </c>
      <c r="I2930" s="518" t="s">
        <v>5502</v>
      </c>
      <c r="J2930" s="518" t="s">
        <v>5503</v>
      </c>
      <c r="K2930" s="519" t="s">
        <v>25520</v>
      </c>
      <c r="L2930" s="518" t="s">
        <v>5433</v>
      </c>
    </row>
    <row r="2931" spans="1:12" ht="15.75">
      <c r="A2931" s="518" t="s">
        <v>7943</v>
      </c>
      <c r="B2931" s="518" t="s">
        <v>7944</v>
      </c>
      <c r="C2931" s="518" t="s">
        <v>8177</v>
      </c>
      <c r="D2931" s="518" t="s">
        <v>24606</v>
      </c>
      <c r="E2931" s="519" t="s">
        <v>144</v>
      </c>
      <c r="F2931" s="518" t="s">
        <v>144</v>
      </c>
      <c r="G2931" s="518" t="s">
        <v>24615</v>
      </c>
      <c r="H2931" s="518" t="s">
        <v>8185</v>
      </c>
      <c r="I2931" s="518" t="s">
        <v>5502</v>
      </c>
      <c r="J2931" s="518" t="s">
        <v>5503</v>
      </c>
      <c r="K2931" s="519" t="s">
        <v>30570</v>
      </c>
      <c r="L2931" s="518" t="s">
        <v>5433</v>
      </c>
    </row>
    <row r="2932" spans="1:12" ht="15.75">
      <c r="A2932" s="518" t="s">
        <v>7943</v>
      </c>
      <c r="B2932" s="518" t="s">
        <v>7944</v>
      </c>
      <c r="C2932" s="518" t="s">
        <v>8177</v>
      </c>
      <c r="D2932" s="518" t="s">
        <v>24606</v>
      </c>
      <c r="E2932" s="519" t="s">
        <v>144</v>
      </c>
      <c r="F2932" s="518" t="s">
        <v>144</v>
      </c>
      <c r="G2932" s="518" t="s">
        <v>24617</v>
      </c>
      <c r="H2932" s="518" t="s">
        <v>8186</v>
      </c>
      <c r="I2932" s="518" t="s">
        <v>5502</v>
      </c>
      <c r="J2932" s="518" t="s">
        <v>5503</v>
      </c>
      <c r="K2932" s="519" t="s">
        <v>33502</v>
      </c>
      <c r="L2932" s="518" t="s">
        <v>5433</v>
      </c>
    </row>
    <row r="2933" spans="1:12" ht="15.75">
      <c r="A2933" s="518" t="s">
        <v>7943</v>
      </c>
      <c r="B2933" s="518" t="s">
        <v>7944</v>
      </c>
      <c r="C2933" s="518" t="s">
        <v>8177</v>
      </c>
      <c r="D2933" s="518" t="s">
        <v>24606</v>
      </c>
      <c r="E2933" s="519" t="s">
        <v>144</v>
      </c>
      <c r="F2933" s="518" t="s">
        <v>144</v>
      </c>
      <c r="G2933" s="518" t="s">
        <v>24619</v>
      </c>
      <c r="H2933" s="518" t="s">
        <v>8187</v>
      </c>
      <c r="I2933" s="518" t="s">
        <v>5502</v>
      </c>
      <c r="J2933" s="518" t="s">
        <v>5503</v>
      </c>
      <c r="K2933" s="519" t="s">
        <v>33503</v>
      </c>
      <c r="L2933" s="518" t="s">
        <v>5433</v>
      </c>
    </row>
    <row r="2934" spans="1:12" ht="15.75">
      <c r="A2934" s="518" t="s">
        <v>7943</v>
      </c>
      <c r="B2934" s="518" t="s">
        <v>7944</v>
      </c>
      <c r="C2934" s="518" t="s">
        <v>8177</v>
      </c>
      <c r="D2934" s="518" t="s">
        <v>24606</v>
      </c>
      <c r="E2934" s="519" t="s">
        <v>144</v>
      </c>
      <c r="F2934" s="518" t="s">
        <v>144</v>
      </c>
      <c r="G2934" s="518" t="s">
        <v>24620</v>
      </c>
      <c r="H2934" s="518" t="s">
        <v>8188</v>
      </c>
      <c r="I2934" s="518" t="s">
        <v>5502</v>
      </c>
      <c r="J2934" s="518" t="s">
        <v>5503</v>
      </c>
      <c r="K2934" s="519" t="s">
        <v>33503</v>
      </c>
      <c r="L2934" s="518" t="s">
        <v>5433</v>
      </c>
    </row>
    <row r="2935" spans="1:12" ht="15.75">
      <c r="A2935" s="518" t="s">
        <v>7943</v>
      </c>
      <c r="B2935" s="518" t="s">
        <v>7944</v>
      </c>
      <c r="C2935" s="518" t="s">
        <v>8177</v>
      </c>
      <c r="D2935" s="518" t="s">
        <v>24606</v>
      </c>
      <c r="E2935" s="519" t="s">
        <v>144</v>
      </c>
      <c r="F2935" s="518" t="s">
        <v>144</v>
      </c>
      <c r="G2935" s="518" t="s">
        <v>24621</v>
      </c>
      <c r="H2935" s="518" t="s">
        <v>8189</v>
      </c>
      <c r="I2935" s="518" t="s">
        <v>5502</v>
      </c>
      <c r="J2935" s="518" t="s">
        <v>5503</v>
      </c>
      <c r="K2935" s="519" t="s">
        <v>33504</v>
      </c>
      <c r="L2935" s="518" t="s">
        <v>5433</v>
      </c>
    </row>
    <row r="2936" spans="1:12" ht="15.75">
      <c r="A2936" s="518" t="s">
        <v>7943</v>
      </c>
      <c r="B2936" s="518" t="s">
        <v>7944</v>
      </c>
      <c r="C2936" s="518" t="s">
        <v>8177</v>
      </c>
      <c r="D2936" s="518" t="s">
        <v>24606</v>
      </c>
      <c r="E2936" s="519" t="s">
        <v>144</v>
      </c>
      <c r="F2936" s="518" t="s">
        <v>144</v>
      </c>
      <c r="G2936" s="518" t="s">
        <v>24622</v>
      </c>
      <c r="H2936" s="518" t="s">
        <v>8190</v>
      </c>
      <c r="I2936" s="518" t="s">
        <v>5502</v>
      </c>
      <c r="J2936" s="518" t="s">
        <v>5503</v>
      </c>
      <c r="K2936" s="519" t="s">
        <v>33505</v>
      </c>
      <c r="L2936" s="518" t="s">
        <v>5433</v>
      </c>
    </row>
    <row r="2937" spans="1:12" ht="15.75">
      <c r="A2937" s="518" t="s">
        <v>7943</v>
      </c>
      <c r="B2937" s="518" t="s">
        <v>7944</v>
      </c>
      <c r="C2937" s="518" t="s">
        <v>8177</v>
      </c>
      <c r="D2937" s="518" t="s">
        <v>24606</v>
      </c>
      <c r="E2937" s="519" t="s">
        <v>144</v>
      </c>
      <c r="F2937" s="518" t="s">
        <v>144</v>
      </c>
      <c r="G2937" s="518" t="s">
        <v>24623</v>
      </c>
      <c r="H2937" s="518" t="s">
        <v>8191</v>
      </c>
      <c r="I2937" s="518" t="s">
        <v>5502</v>
      </c>
      <c r="J2937" s="518" t="s">
        <v>5503</v>
      </c>
      <c r="K2937" s="519" t="s">
        <v>16706</v>
      </c>
      <c r="L2937" s="518" t="s">
        <v>5433</v>
      </c>
    </row>
    <row r="2938" spans="1:12" ht="15.75">
      <c r="A2938" s="518" t="s">
        <v>7943</v>
      </c>
      <c r="B2938" s="518" t="s">
        <v>7944</v>
      </c>
      <c r="C2938" s="518" t="s">
        <v>8177</v>
      </c>
      <c r="D2938" s="518" t="s">
        <v>24606</v>
      </c>
      <c r="E2938" s="519" t="s">
        <v>144</v>
      </c>
      <c r="F2938" s="518" t="s">
        <v>144</v>
      </c>
      <c r="G2938" s="518" t="s">
        <v>24624</v>
      </c>
      <c r="H2938" s="518" t="s">
        <v>8192</v>
      </c>
      <c r="I2938" s="518" t="s">
        <v>5502</v>
      </c>
      <c r="J2938" s="518" t="s">
        <v>5503</v>
      </c>
      <c r="K2938" s="519" t="s">
        <v>33506</v>
      </c>
      <c r="L2938" s="518" t="s">
        <v>5433</v>
      </c>
    </row>
    <row r="2939" spans="1:12" ht="15.75">
      <c r="A2939" s="518" t="s">
        <v>7943</v>
      </c>
      <c r="B2939" s="518" t="s">
        <v>7944</v>
      </c>
      <c r="C2939" s="518" t="s">
        <v>8177</v>
      </c>
      <c r="D2939" s="518" t="s">
        <v>24606</v>
      </c>
      <c r="E2939" s="519" t="s">
        <v>144</v>
      </c>
      <c r="F2939" s="518" t="s">
        <v>144</v>
      </c>
      <c r="G2939" s="518" t="s">
        <v>24625</v>
      </c>
      <c r="H2939" s="518" t="s">
        <v>8193</v>
      </c>
      <c r="I2939" s="518" t="s">
        <v>5502</v>
      </c>
      <c r="J2939" s="518" t="s">
        <v>5503</v>
      </c>
      <c r="K2939" s="519" t="s">
        <v>33507</v>
      </c>
      <c r="L2939" s="518" t="s">
        <v>5433</v>
      </c>
    </row>
    <row r="2940" spans="1:12" ht="15.75">
      <c r="A2940" s="518" t="s">
        <v>7943</v>
      </c>
      <c r="B2940" s="518" t="s">
        <v>7944</v>
      </c>
      <c r="C2940" s="518" t="s">
        <v>8177</v>
      </c>
      <c r="D2940" s="518" t="s">
        <v>24606</v>
      </c>
      <c r="E2940" s="519" t="s">
        <v>144</v>
      </c>
      <c r="F2940" s="518" t="s">
        <v>144</v>
      </c>
      <c r="G2940" s="518" t="s">
        <v>24626</v>
      </c>
      <c r="H2940" s="518" t="s">
        <v>8194</v>
      </c>
      <c r="I2940" s="518" t="s">
        <v>5502</v>
      </c>
      <c r="J2940" s="518" t="s">
        <v>5503</v>
      </c>
      <c r="K2940" s="519" t="s">
        <v>33184</v>
      </c>
      <c r="L2940" s="518" t="s">
        <v>5433</v>
      </c>
    </row>
    <row r="2941" spans="1:12" ht="15.75">
      <c r="A2941" s="518" t="s">
        <v>7943</v>
      </c>
      <c r="B2941" s="518" t="s">
        <v>7944</v>
      </c>
      <c r="C2941" s="518" t="s">
        <v>8177</v>
      </c>
      <c r="D2941" s="518" t="s">
        <v>24606</v>
      </c>
      <c r="E2941" s="519" t="s">
        <v>144</v>
      </c>
      <c r="F2941" s="518" t="s">
        <v>144</v>
      </c>
      <c r="G2941" s="518" t="s">
        <v>24627</v>
      </c>
      <c r="H2941" s="518" t="s">
        <v>8195</v>
      </c>
      <c r="I2941" s="518" t="s">
        <v>5502</v>
      </c>
      <c r="J2941" s="518" t="s">
        <v>5503</v>
      </c>
      <c r="K2941" s="519" t="s">
        <v>33184</v>
      </c>
      <c r="L2941" s="518" t="s">
        <v>5433</v>
      </c>
    </row>
    <row r="2942" spans="1:12" ht="15.75">
      <c r="A2942" s="518" t="s">
        <v>7943</v>
      </c>
      <c r="B2942" s="518" t="s">
        <v>7944</v>
      </c>
      <c r="C2942" s="518" t="s">
        <v>8177</v>
      </c>
      <c r="D2942" s="518" t="s">
        <v>24606</v>
      </c>
      <c r="E2942" s="519" t="s">
        <v>144</v>
      </c>
      <c r="F2942" s="518" t="s">
        <v>144</v>
      </c>
      <c r="G2942" s="518" t="s">
        <v>24628</v>
      </c>
      <c r="H2942" s="518" t="s">
        <v>8196</v>
      </c>
      <c r="I2942" s="518" t="s">
        <v>5502</v>
      </c>
      <c r="J2942" s="518" t="s">
        <v>5503</v>
      </c>
      <c r="K2942" s="519" t="s">
        <v>33508</v>
      </c>
      <c r="L2942" s="518" t="s">
        <v>5433</v>
      </c>
    </row>
    <row r="2943" spans="1:12" ht="15.75">
      <c r="A2943" s="518" t="s">
        <v>7943</v>
      </c>
      <c r="B2943" s="518" t="s">
        <v>7944</v>
      </c>
      <c r="C2943" s="518" t="s">
        <v>8177</v>
      </c>
      <c r="D2943" s="518" t="s">
        <v>24606</v>
      </c>
      <c r="E2943" s="519" t="s">
        <v>144</v>
      </c>
      <c r="F2943" s="518" t="s">
        <v>144</v>
      </c>
      <c r="G2943" s="518" t="s">
        <v>24629</v>
      </c>
      <c r="H2943" s="518" t="s">
        <v>8197</v>
      </c>
      <c r="I2943" s="518" t="s">
        <v>5502</v>
      </c>
      <c r="J2943" s="518" t="s">
        <v>5503</v>
      </c>
      <c r="K2943" s="519" t="s">
        <v>33356</v>
      </c>
      <c r="L2943" s="518" t="s">
        <v>5433</v>
      </c>
    </row>
    <row r="2944" spans="1:12" ht="15.75">
      <c r="A2944" s="518" t="s">
        <v>7943</v>
      </c>
      <c r="B2944" s="518" t="s">
        <v>7944</v>
      </c>
      <c r="C2944" s="518" t="s">
        <v>8177</v>
      </c>
      <c r="D2944" s="518" t="s">
        <v>24606</v>
      </c>
      <c r="E2944" s="519" t="s">
        <v>144</v>
      </c>
      <c r="F2944" s="518" t="s">
        <v>144</v>
      </c>
      <c r="G2944" s="518" t="s">
        <v>24630</v>
      </c>
      <c r="H2944" s="518" t="s">
        <v>8198</v>
      </c>
      <c r="I2944" s="518" t="s">
        <v>5502</v>
      </c>
      <c r="J2944" s="518" t="s">
        <v>5503</v>
      </c>
      <c r="K2944" s="519" t="s">
        <v>33509</v>
      </c>
      <c r="L2944" s="518" t="s">
        <v>5433</v>
      </c>
    </row>
    <row r="2945" spans="1:12" ht="15.75">
      <c r="A2945" s="518" t="s">
        <v>7943</v>
      </c>
      <c r="B2945" s="518" t="s">
        <v>7944</v>
      </c>
      <c r="C2945" s="518" t="s">
        <v>8177</v>
      </c>
      <c r="D2945" s="518" t="s">
        <v>24606</v>
      </c>
      <c r="E2945" s="519" t="s">
        <v>144</v>
      </c>
      <c r="F2945" s="518" t="s">
        <v>144</v>
      </c>
      <c r="G2945" s="518" t="s">
        <v>24631</v>
      </c>
      <c r="H2945" s="518" t="s">
        <v>8199</v>
      </c>
      <c r="I2945" s="518" t="s">
        <v>5502</v>
      </c>
      <c r="J2945" s="518" t="s">
        <v>5503</v>
      </c>
      <c r="K2945" s="519" t="s">
        <v>33510</v>
      </c>
      <c r="L2945" s="518" t="s">
        <v>5433</v>
      </c>
    </row>
    <row r="2946" spans="1:12" ht="15.75">
      <c r="A2946" s="518" t="s">
        <v>7943</v>
      </c>
      <c r="B2946" s="518" t="s">
        <v>7944</v>
      </c>
      <c r="C2946" s="518" t="s">
        <v>8177</v>
      </c>
      <c r="D2946" s="518" t="s">
        <v>24606</v>
      </c>
      <c r="E2946" s="519" t="s">
        <v>144</v>
      </c>
      <c r="F2946" s="518" t="s">
        <v>144</v>
      </c>
      <c r="G2946" s="518" t="s">
        <v>24632</v>
      </c>
      <c r="H2946" s="518" t="s">
        <v>8200</v>
      </c>
      <c r="I2946" s="518" t="s">
        <v>5502</v>
      </c>
      <c r="J2946" s="518" t="s">
        <v>5503</v>
      </c>
      <c r="K2946" s="519" t="s">
        <v>33511</v>
      </c>
      <c r="L2946" s="518" t="s">
        <v>5433</v>
      </c>
    </row>
    <row r="2947" spans="1:12" ht="15.75">
      <c r="A2947" s="518" t="s">
        <v>7943</v>
      </c>
      <c r="B2947" s="518" t="s">
        <v>7944</v>
      </c>
      <c r="C2947" s="518" t="s">
        <v>8177</v>
      </c>
      <c r="D2947" s="518" t="s">
        <v>24606</v>
      </c>
      <c r="E2947" s="519" t="s">
        <v>144</v>
      </c>
      <c r="F2947" s="518" t="s">
        <v>144</v>
      </c>
      <c r="G2947" s="518" t="s">
        <v>24633</v>
      </c>
      <c r="H2947" s="518" t="s">
        <v>8201</v>
      </c>
      <c r="I2947" s="518" t="s">
        <v>5502</v>
      </c>
      <c r="J2947" s="518" t="s">
        <v>5503</v>
      </c>
      <c r="K2947" s="519" t="s">
        <v>33512</v>
      </c>
      <c r="L2947" s="518" t="s">
        <v>5433</v>
      </c>
    </row>
    <row r="2948" spans="1:12" ht="15.75">
      <c r="A2948" s="518" t="s">
        <v>7943</v>
      </c>
      <c r="B2948" s="518" t="s">
        <v>7944</v>
      </c>
      <c r="C2948" s="518" t="s">
        <v>8177</v>
      </c>
      <c r="D2948" s="518" t="s">
        <v>24606</v>
      </c>
      <c r="E2948" s="519" t="s">
        <v>144</v>
      </c>
      <c r="F2948" s="518" t="s">
        <v>144</v>
      </c>
      <c r="G2948" s="518" t="s">
        <v>24634</v>
      </c>
      <c r="H2948" s="518" t="s">
        <v>8202</v>
      </c>
      <c r="I2948" s="518" t="s">
        <v>5502</v>
      </c>
      <c r="J2948" s="518" t="s">
        <v>5503</v>
      </c>
      <c r="K2948" s="519" t="s">
        <v>33513</v>
      </c>
      <c r="L2948" s="518" t="s">
        <v>5433</v>
      </c>
    </row>
    <row r="2949" spans="1:12" ht="15.75">
      <c r="A2949" s="518" t="s">
        <v>7943</v>
      </c>
      <c r="B2949" s="518" t="s">
        <v>7944</v>
      </c>
      <c r="C2949" s="518" t="s">
        <v>8177</v>
      </c>
      <c r="D2949" s="518" t="s">
        <v>24606</v>
      </c>
      <c r="E2949" s="519" t="s">
        <v>144</v>
      </c>
      <c r="F2949" s="518" t="s">
        <v>144</v>
      </c>
      <c r="G2949" s="518" t="s">
        <v>24635</v>
      </c>
      <c r="H2949" s="518" t="s">
        <v>8203</v>
      </c>
      <c r="I2949" s="518" t="s">
        <v>5502</v>
      </c>
      <c r="J2949" s="518" t="s">
        <v>5503</v>
      </c>
      <c r="K2949" s="519" t="s">
        <v>33514</v>
      </c>
      <c r="L2949" s="518" t="s">
        <v>5433</v>
      </c>
    </row>
    <row r="2950" spans="1:12" ht="15.75">
      <c r="A2950" s="518" t="s">
        <v>7943</v>
      </c>
      <c r="B2950" s="518" t="s">
        <v>7944</v>
      </c>
      <c r="C2950" s="518" t="s">
        <v>8177</v>
      </c>
      <c r="D2950" s="518" t="s">
        <v>24606</v>
      </c>
      <c r="E2950" s="519" t="s">
        <v>144</v>
      </c>
      <c r="F2950" s="518" t="s">
        <v>144</v>
      </c>
      <c r="G2950" s="518" t="s">
        <v>24636</v>
      </c>
      <c r="H2950" s="518" t="s">
        <v>8204</v>
      </c>
      <c r="I2950" s="518" t="s">
        <v>5502</v>
      </c>
      <c r="J2950" s="518" t="s">
        <v>5503</v>
      </c>
      <c r="K2950" s="519" t="s">
        <v>33515</v>
      </c>
      <c r="L2950" s="518" t="s">
        <v>5433</v>
      </c>
    </row>
    <row r="2951" spans="1:12" ht="15.75">
      <c r="A2951" s="518" t="s">
        <v>7943</v>
      </c>
      <c r="B2951" s="518" t="s">
        <v>7944</v>
      </c>
      <c r="C2951" s="518" t="s">
        <v>8177</v>
      </c>
      <c r="D2951" s="518" t="s">
        <v>24606</v>
      </c>
      <c r="E2951" s="519" t="s">
        <v>144</v>
      </c>
      <c r="F2951" s="518" t="s">
        <v>144</v>
      </c>
      <c r="G2951" s="518" t="s">
        <v>24637</v>
      </c>
      <c r="H2951" s="518" t="s">
        <v>8205</v>
      </c>
      <c r="I2951" s="518" t="s">
        <v>5502</v>
      </c>
      <c r="J2951" s="518" t="s">
        <v>5503</v>
      </c>
      <c r="K2951" s="519" t="s">
        <v>12853</v>
      </c>
      <c r="L2951" s="518" t="s">
        <v>5433</v>
      </c>
    </row>
    <row r="2952" spans="1:12" ht="15.75">
      <c r="A2952" s="518" t="s">
        <v>7943</v>
      </c>
      <c r="B2952" s="518" t="s">
        <v>7944</v>
      </c>
      <c r="C2952" s="518" t="s">
        <v>8177</v>
      </c>
      <c r="D2952" s="518" t="s">
        <v>24606</v>
      </c>
      <c r="E2952" s="519" t="s">
        <v>144</v>
      </c>
      <c r="F2952" s="518" t="s">
        <v>144</v>
      </c>
      <c r="G2952" s="518" t="s">
        <v>24639</v>
      </c>
      <c r="H2952" s="518" t="s">
        <v>8206</v>
      </c>
      <c r="I2952" s="518" t="s">
        <v>5502</v>
      </c>
      <c r="J2952" s="518" t="s">
        <v>5503</v>
      </c>
      <c r="K2952" s="519" t="s">
        <v>33516</v>
      </c>
      <c r="L2952" s="518" t="s">
        <v>5433</v>
      </c>
    </row>
    <row r="2953" spans="1:12" ht="15.75">
      <c r="A2953" s="518" t="s">
        <v>7943</v>
      </c>
      <c r="B2953" s="518" t="s">
        <v>7944</v>
      </c>
      <c r="C2953" s="518" t="s">
        <v>8177</v>
      </c>
      <c r="D2953" s="518" t="s">
        <v>24606</v>
      </c>
      <c r="E2953" s="519" t="s">
        <v>144</v>
      </c>
      <c r="F2953" s="518" t="s">
        <v>144</v>
      </c>
      <c r="G2953" s="518" t="s">
        <v>24640</v>
      </c>
      <c r="H2953" s="518" t="s">
        <v>8207</v>
      </c>
      <c r="I2953" s="518" t="s">
        <v>5502</v>
      </c>
      <c r="J2953" s="518" t="s">
        <v>5503</v>
      </c>
      <c r="K2953" s="519" t="s">
        <v>33517</v>
      </c>
      <c r="L2953" s="518" t="s">
        <v>5433</v>
      </c>
    </row>
    <row r="2954" spans="1:12" ht="15.75">
      <c r="A2954" s="518" t="s">
        <v>7943</v>
      </c>
      <c r="B2954" s="518" t="s">
        <v>7944</v>
      </c>
      <c r="C2954" s="518" t="s">
        <v>8177</v>
      </c>
      <c r="D2954" s="518" t="s">
        <v>24606</v>
      </c>
      <c r="E2954" s="519" t="s">
        <v>144</v>
      </c>
      <c r="F2954" s="518" t="s">
        <v>144</v>
      </c>
      <c r="G2954" s="518" t="s">
        <v>24641</v>
      </c>
      <c r="H2954" s="518" t="s">
        <v>8208</v>
      </c>
      <c r="I2954" s="518" t="s">
        <v>5502</v>
      </c>
      <c r="J2954" s="518" t="s">
        <v>5503</v>
      </c>
      <c r="K2954" s="519" t="s">
        <v>33518</v>
      </c>
      <c r="L2954" s="518" t="s">
        <v>5433</v>
      </c>
    </row>
    <row r="2955" spans="1:12" ht="15.75">
      <c r="A2955" s="518" t="s">
        <v>7943</v>
      </c>
      <c r="B2955" s="518" t="s">
        <v>7944</v>
      </c>
      <c r="C2955" s="518" t="s">
        <v>8177</v>
      </c>
      <c r="D2955" s="518" t="s">
        <v>24606</v>
      </c>
      <c r="E2955" s="519" t="s">
        <v>144</v>
      </c>
      <c r="F2955" s="518" t="s">
        <v>144</v>
      </c>
      <c r="G2955" s="518" t="s">
        <v>24642</v>
      </c>
      <c r="H2955" s="518" t="s">
        <v>8209</v>
      </c>
      <c r="I2955" s="518" t="s">
        <v>5502</v>
      </c>
      <c r="J2955" s="518" t="s">
        <v>5503</v>
      </c>
      <c r="K2955" s="519" t="s">
        <v>33519</v>
      </c>
      <c r="L2955" s="518" t="s">
        <v>5433</v>
      </c>
    </row>
    <row r="2956" spans="1:12" ht="15.75">
      <c r="A2956" s="518" t="s">
        <v>7943</v>
      </c>
      <c r="B2956" s="518" t="s">
        <v>7944</v>
      </c>
      <c r="C2956" s="518" t="s">
        <v>8177</v>
      </c>
      <c r="D2956" s="518" t="s">
        <v>24606</v>
      </c>
      <c r="E2956" s="519" t="s">
        <v>144</v>
      </c>
      <c r="F2956" s="518" t="s">
        <v>144</v>
      </c>
      <c r="G2956" s="518" t="s">
        <v>24643</v>
      </c>
      <c r="H2956" s="518" t="s">
        <v>8210</v>
      </c>
      <c r="I2956" s="518" t="s">
        <v>5502</v>
      </c>
      <c r="J2956" s="518" t="s">
        <v>5503</v>
      </c>
      <c r="K2956" s="519" t="s">
        <v>33520</v>
      </c>
      <c r="L2956" s="518" t="s">
        <v>5433</v>
      </c>
    </row>
    <row r="2957" spans="1:12" ht="15.75">
      <c r="A2957" s="518" t="s">
        <v>7943</v>
      </c>
      <c r="B2957" s="518" t="s">
        <v>7944</v>
      </c>
      <c r="C2957" s="518" t="s">
        <v>8177</v>
      </c>
      <c r="D2957" s="518" t="s">
        <v>24606</v>
      </c>
      <c r="E2957" s="519" t="s">
        <v>144</v>
      </c>
      <c r="F2957" s="518" t="s">
        <v>144</v>
      </c>
      <c r="G2957" s="518" t="s">
        <v>24644</v>
      </c>
      <c r="H2957" s="518" t="s">
        <v>8211</v>
      </c>
      <c r="I2957" s="518" t="s">
        <v>5502</v>
      </c>
      <c r="J2957" s="518" t="s">
        <v>5503</v>
      </c>
      <c r="K2957" s="519" t="s">
        <v>33521</v>
      </c>
      <c r="L2957" s="518" t="s">
        <v>5433</v>
      </c>
    </row>
    <row r="2958" spans="1:12" ht="15.75">
      <c r="A2958" s="518" t="s">
        <v>7943</v>
      </c>
      <c r="B2958" s="518" t="s">
        <v>7944</v>
      </c>
      <c r="C2958" s="518" t="s">
        <v>8177</v>
      </c>
      <c r="D2958" s="518" t="s">
        <v>24606</v>
      </c>
      <c r="E2958" s="519" t="s">
        <v>144</v>
      </c>
      <c r="F2958" s="518" t="s">
        <v>144</v>
      </c>
      <c r="G2958" s="518" t="s">
        <v>24645</v>
      </c>
      <c r="H2958" s="518" t="s">
        <v>8212</v>
      </c>
      <c r="I2958" s="518" t="s">
        <v>5502</v>
      </c>
      <c r="J2958" s="518" t="s">
        <v>5503</v>
      </c>
      <c r="K2958" s="519" t="s">
        <v>33522</v>
      </c>
      <c r="L2958" s="518" t="s">
        <v>5433</v>
      </c>
    </row>
    <row r="2959" spans="1:12" ht="15.75">
      <c r="A2959" s="518" t="s">
        <v>7943</v>
      </c>
      <c r="B2959" s="518" t="s">
        <v>7944</v>
      </c>
      <c r="C2959" s="518" t="s">
        <v>8177</v>
      </c>
      <c r="D2959" s="518" t="s">
        <v>24606</v>
      </c>
      <c r="E2959" s="519" t="s">
        <v>144</v>
      </c>
      <c r="F2959" s="518" t="s">
        <v>144</v>
      </c>
      <c r="G2959" s="518" t="s">
        <v>24646</v>
      </c>
      <c r="H2959" s="518" t="s">
        <v>8213</v>
      </c>
      <c r="I2959" s="518" t="s">
        <v>5502</v>
      </c>
      <c r="J2959" s="518" t="s">
        <v>5503</v>
      </c>
      <c r="K2959" s="519" t="s">
        <v>33523</v>
      </c>
      <c r="L2959" s="518" t="s">
        <v>5433</v>
      </c>
    </row>
    <row r="2960" spans="1:12" ht="15.75">
      <c r="A2960" s="518" t="s">
        <v>7943</v>
      </c>
      <c r="B2960" s="518" t="s">
        <v>7944</v>
      </c>
      <c r="C2960" s="518" t="s">
        <v>8177</v>
      </c>
      <c r="D2960" s="518" t="s">
        <v>24606</v>
      </c>
      <c r="E2960" s="519" t="s">
        <v>144</v>
      </c>
      <c r="F2960" s="518" t="s">
        <v>144</v>
      </c>
      <c r="G2960" s="518" t="s">
        <v>24648</v>
      </c>
      <c r="H2960" s="518" t="s">
        <v>8214</v>
      </c>
      <c r="I2960" s="518" t="s">
        <v>5502</v>
      </c>
      <c r="J2960" s="518" t="s">
        <v>5503</v>
      </c>
      <c r="K2960" s="519" t="s">
        <v>33524</v>
      </c>
      <c r="L2960" s="518" t="s">
        <v>5433</v>
      </c>
    </row>
    <row r="2961" spans="1:12" ht="15.75">
      <c r="A2961" s="518" t="s">
        <v>7943</v>
      </c>
      <c r="B2961" s="518" t="s">
        <v>7944</v>
      </c>
      <c r="C2961" s="518" t="s">
        <v>8177</v>
      </c>
      <c r="D2961" s="518" t="s">
        <v>24606</v>
      </c>
      <c r="E2961" s="519" t="s">
        <v>144</v>
      </c>
      <c r="F2961" s="518" t="s">
        <v>144</v>
      </c>
      <c r="G2961" s="518" t="s">
        <v>24649</v>
      </c>
      <c r="H2961" s="518" t="s">
        <v>8215</v>
      </c>
      <c r="I2961" s="518" t="s">
        <v>5502</v>
      </c>
      <c r="J2961" s="518" t="s">
        <v>5503</v>
      </c>
      <c r="K2961" s="519" t="s">
        <v>33525</v>
      </c>
      <c r="L2961" s="518" t="s">
        <v>5433</v>
      </c>
    </row>
    <row r="2962" spans="1:12" ht="15.75">
      <c r="A2962" s="518" t="s">
        <v>7943</v>
      </c>
      <c r="B2962" s="518" t="s">
        <v>7944</v>
      </c>
      <c r="C2962" s="518" t="s">
        <v>8177</v>
      </c>
      <c r="D2962" s="518" t="s">
        <v>24606</v>
      </c>
      <c r="E2962" s="519" t="s">
        <v>144</v>
      </c>
      <c r="F2962" s="518" t="s">
        <v>144</v>
      </c>
      <c r="G2962" s="518" t="s">
        <v>24650</v>
      </c>
      <c r="H2962" s="518" t="s">
        <v>8216</v>
      </c>
      <c r="I2962" s="518" t="s">
        <v>5502</v>
      </c>
      <c r="J2962" s="518" t="s">
        <v>5503</v>
      </c>
      <c r="K2962" s="519" t="s">
        <v>33526</v>
      </c>
      <c r="L2962" s="518" t="s">
        <v>5433</v>
      </c>
    </row>
    <row r="2963" spans="1:12" ht="15.75">
      <c r="A2963" s="518" t="s">
        <v>7943</v>
      </c>
      <c r="B2963" s="518" t="s">
        <v>7944</v>
      </c>
      <c r="C2963" s="518" t="s">
        <v>8177</v>
      </c>
      <c r="D2963" s="518" t="s">
        <v>24606</v>
      </c>
      <c r="E2963" s="519" t="s">
        <v>144</v>
      </c>
      <c r="F2963" s="518" t="s">
        <v>144</v>
      </c>
      <c r="G2963" s="518" t="s">
        <v>24651</v>
      </c>
      <c r="H2963" s="518" t="s">
        <v>8217</v>
      </c>
      <c r="I2963" s="518" t="s">
        <v>5502</v>
      </c>
      <c r="J2963" s="518" t="s">
        <v>5503</v>
      </c>
      <c r="K2963" s="519" t="s">
        <v>33527</v>
      </c>
      <c r="L2963" s="518" t="s">
        <v>5433</v>
      </c>
    </row>
    <row r="2964" spans="1:12" ht="15.75">
      <c r="A2964" s="518" t="s">
        <v>7943</v>
      </c>
      <c r="B2964" s="518" t="s">
        <v>7944</v>
      </c>
      <c r="C2964" s="518" t="s">
        <v>8177</v>
      </c>
      <c r="D2964" s="518" t="s">
        <v>24606</v>
      </c>
      <c r="E2964" s="519" t="s">
        <v>144</v>
      </c>
      <c r="F2964" s="518" t="s">
        <v>144</v>
      </c>
      <c r="G2964" s="518" t="s">
        <v>24652</v>
      </c>
      <c r="H2964" s="518" t="s">
        <v>8218</v>
      </c>
      <c r="I2964" s="518" t="s">
        <v>5502</v>
      </c>
      <c r="J2964" s="518" t="s">
        <v>5503</v>
      </c>
      <c r="K2964" s="519" t="s">
        <v>33528</v>
      </c>
      <c r="L2964" s="518" t="s">
        <v>5433</v>
      </c>
    </row>
    <row r="2965" spans="1:12" ht="15.75">
      <c r="A2965" s="518" t="s">
        <v>7943</v>
      </c>
      <c r="B2965" s="518" t="s">
        <v>7944</v>
      </c>
      <c r="C2965" s="518" t="s">
        <v>8177</v>
      </c>
      <c r="D2965" s="518" t="s">
        <v>24606</v>
      </c>
      <c r="E2965" s="519" t="s">
        <v>144</v>
      </c>
      <c r="F2965" s="518" t="s">
        <v>144</v>
      </c>
      <c r="G2965" s="518" t="s">
        <v>24653</v>
      </c>
      <c r="H2965" s="518" t="s">
        <v>8219</v>
      </c>
      <c r="I2965" s="518" t="s">
        <v>5502</v>
      </c>
      <c r="J2965" s="518" t="s">
        <v>5503</v>
      </c>
      <c r="K2965" s="519" t="s">
        <v>33529</v>
      </c>
      <c r="L2965" s="518" t="s">
        <v>5433</v>
      </c>
    </row>
    <row r="2966" spans="1:12" ht="15.75">
      <c r="A2966" s="518" t="s">
        <v>7943</v>
      </c>
      <c r="B2966" s="518" t="s">
        <v>7944</v>
      </c>
      <c r="C2966" s="518" t="s">
        <v>8177</v>
      </c>
      <c r="D2966" s="518" t="s">
        <v>24606</v>
      </c>
      <c r="E2966" s="519" t="s">
        <v>144</v>
      </c>
      <c r="F2966" s="518" t="s">
        <v>144</v>
      </c>
      <c r="G2966" s="518" t="s">
        <v>24654</v>
      </c>
      <c r="H2966" s="518" t="s">
        <v>8220</v>
      </c>
      <c r="I2966" s="518" t="s">
        <v>5502</v>
      </c>
      <c r="J2966" s="518" t="s">
        <v>5503</v>
      </c>
      <c r="K2966" s="519" t="s">
        <v>33530</v>
      </c>
      <c r="L2966" s="518" t="s">
        <v>5433</v>
      </c>
    </row>
    <row r="2967" spans="1:12" ht="15.75">
      <c r="A2967" s="518" t="s">
        <v>7943</v>
      </c>
      <c r="B2967" s="518" t="s">
        <v>7944</v>
      </c>
      <c r="C2967" s="518" t="s">
        <v>8177</v>
      </c>
      <c r="D2967" s="518" t="s">
        <v>24606</v>
      </c>
      <c r="E2967" s="519" t="s">
        <v>144</v>
      </c>
      <c r="F2967" s="518" t="s">
        <v>144</v>
      </c>
      <c r="G2967" s="518" t="s">
        <v>24655</v>
      </c>
      <c r="H2967" s="518" t="s">
        <v>8221</v>
      </c>
      <c r="I2967" s="518" t="s">
        <v>5502</v>
      </c>
      <c r="J2967" s="518" t="s">
        <v>5503</v>
      </c>
      <c r="K2967" s="519" t="s">
        <v>33531</v>
      </c>
      <c r="L2967" s="518" t="s">
        <v>5433</v>
      </c>
    </row>
    <row r="2968" spans="1:12" ht="15.75">
      <c r="A2968" s="518" t="s">
        <v>7943</v>
      </c>
      <c r="B2968" s="518" t="s">
        <v>7944</v>
      </c>
      <c r="C2968" s="518" t="s">
        <v>8177</v>
      </c>
      <c r="D2968" s="518" t="s">
        <v>24606</v>
      </c>
      <c r="E2968" s="519" t="s">
        <v>144</v>
      </c>
      <c r="F2968" s="518" t="s">
        <v>144</v>
      </c>
      <c r="G2968" s="518" t="s">
        <v>24656</v>
      </c>
      <c r="H2968" s="518" t="s">
        <v>8222</v>
      </c>
      <c r="I2968" s="518" t="s">
        <v>5502</v>
      </c>
      <c r="J2968" s="518" t="s">
        <v>5503</v>
      </c>
      <c r="K2968" s="519" t="s">
        <v>33532</v>
      </c>
      <c r="L2968" s="518" t="s">
        <v>5433</v>
      </c>
    </row>
    <row r="2969" spans="1:12" ht="15.75">
      <c r="A2969" s="518" t="s">
        <v>7943</v>
      </c>
      <c r="B2969" s="518" t="s">
        <v>7944</v>
      </c>
      <c r="C2969" s="518" t="s">
        <v>8177</v>
      </c>
      <c r="D2969" s="518" t="s">
        <v>24606</v>
      </c>
      <c r="E2969" s="519" t="s">
        <v>144</v>
      </c>
      <c r="F2969" s="518" t="s">
        <v>144</v>
      </c>
      <c r="G2969" s="518" t="s">
        <v>24657</v>
      </c>
      <c r="H2969" s="518" t="s">
        <v>8223</v>
      </c>
      <c r="I2969" s="518" t="s">
        <v>5502</v>
      </c>
      <c r="J2969" s="518" t="s">
        <v>5503</v>
      </c>
      <c r="K2969" s="519" t="s">
        <v>33533</v>
      </c>
      <c r="L2969" s="518" t="s">
        <v>5433</v>
      </c>
    </row>
    <row r="2970" spans="1:12" ht="15.75">
      <c r="A2970" s="518" t="s">
        <v>7943</v>
      </c>
      <c r="B2970" s="518" t="s">
        <v>7944</v>
      </c>
      <c r="C2970" s="518" t="s">
        <v>8177</v>
      </c>
      <c r="D2970" s="518" t="s">
        <v>24606</v>
      </c>
      <c r="E2970" s="519" t="s">
        <v>144</v>
      </c>
      <c r="F2970" s="518" t="s">
        <v>144</v>
      </c>
      <c r="G2970" s="518" t="s">
        <v>24659</v>
      </c>
      <c r="H2970" s="518" t="s">
        <v>8224</v>
      </c>
      <c r="I2970" s="518" t="s">
        <v>5502</v>
      </c>
      <c r="J2970" s="518" t="s">
        <v>5503</v>
      </c>
      <c r="K2970" s="519" t="s">
        <v>33534</v>
      </c>
      <c r="L2970" s="518" t="s">
        <v>5433</v>
      </c>
    </row>
    <row r="2971" spans="1:12" ht="15.75">
      <c r="A2971" s="518" t="s">
        <v>7943</v>
      </c>
      <c r="B2971" s="518" t="s">
        <v>7944</v>
      </c>
      <c r="C2971" s="518" t="s">
        <v>8177</v>
      </c>
      <c r="D2971" s="518" t="s">
        <v>24606</v>
      </c>
      <c r="E2971" s="519" t="s">
        <v>144</v>
      </c>
      <c r="F2971" s="518" t="s">
        <v>144</v>
      </c>
      <c r="G2971" s="518" t="s">
        <v>24660</v>
      </c>
      <c r="H2971" s="518" t="s">
        <v>8225</v>
      </c>
      <c r="I2971" s="518" t="s">
        <v>5502</v>
      </c>
      <c r="J2971" s="518" t="s">
        <v>5503</v>
      </c>
      <c r="K2971" s="519" t="s">
        <v>33535</v>
      </c>
      <c r="L2971" s="518" t="s">
        <v>5433</v>
      </c>
    </row>
    <row r="2972" spans="1:12" ht="15.75">
      <c r="A2972" s="518" t="s">
        <v>7943</v>
      </c>
      <c r="B2972" s="518" t="s">
        <v>7944</v>
      </c>
      <c r="C2972" s="518" t="s">
        <v>8177</v>
      </c>
      <c r="D2972" s="518" t="s">
        <v>24606</v>
      </c>
      <c r="E2972" s="519" t="s">
        <v>144</v>
      </c>
      <c r="F2972" s="518" t="s">
        <v>144</v>
      </c>
      <c r="G2972" s="518" t="s">
        <v>24662</v>
      </c>
      <c r="H2972" s="518" t="s">
        <v>8226</v>
      </c>
      <c r="I2972" s="518" t="s">
        <v>5502</v>
      </c>
      <c r="J2972" s="518" t="s">
        <v>5503</v>
      </c>
      <c r="K2972" s="519" t="s">
        <v>33536</v>
      </c>
      <c r="L2972" s="518" t="s">
        <v>5433</v>
      </c>
    </row>
    <row r="2973" spans="1:12" ht="15.75">
      <c r="A2973" s="518" t="s">
        <v>7943</v>
      </c>
      <c r="B2973" s="518" t="s">
        <v>7944</v>
      </c>
      <c r="C2973" s="518" t="s">
        <v>8177</v>
      </c>
      <c r="D2973" s="518" t="s">
        <v>24606</v>
      </c>
      <c r="E2973" s="519" t="s">
        <v>144</v>
      </c>
      <c r="F2973" s="518" t="s">
        <v>144</v>
      </c>
      <c r="G2973" s="518" t="s">
        <v>24663</v>
      </c>
      <c r="H2973" s="518" t="s">
        <v>8227</v>
      </c>
      <c r="I2973" s="518" t="s">
        <v>5502</v>
      </c>
      <c r="J2973" s="518" t="s">
        <v>5503</v>
      </c>
      <c r="K2973" s="519" t="s">
        <v>33537</v>
      </c>
      <c r="L2973" s="518" t="s">
        <v>5433</v>
      </c>
    </row>
    <row r="2974" spans="1:12" ht="15.75">
      <c r="A2974" s="518" t="s">
        <v>7943</v>
      </c>
      <c r="B2974" s="518" t="s">
        <v>7944</v>
      </c>
      <c r="C2974" s="518" t="s">
        <v>8177</v>
      </c>
      <c r="D2974" s="518" t="s">
        <v>24606</v>
      </c>
      <c r="E2974" s="519" t="s">
        <v>144</v>
      </c>
      <c r="F2974" s="518" t="s">
        <v>144</v>
      </c>
      <c r="G2974" s="518" t="s">
        <v>24664</v>
      </c>
      <c r="H2974" s="518" t="s">
        <v>8228</v>
      </c>
      <c r="I2974" s="518" t="s">
        <v>5502</v>
      </c>
      <c r="J2974" s="518" t="s">
        <v>5503</v>
      </c>
      <c r="K2974" s="519" t="s">
        <v>23697</v>
      </c>
      <c r="L2974" s="518" t="s">
        <v>5433</v>
      </c>
    </row>
    <row r="2975" spans="1:12" ht="15.75">
      <c r="A2975" s="518" t="s">
        <v>7943</v>
      </c>
      <c r="B2975" s="518" t="s">
        <v>7944</v>
      </c>
      <c r="C2975" s="518" t="s">
        <v>8229</v>
      </c>
      <c r="D2975" s="518" t="s">
        <v>24665</v>
      </c>
      <c r="E2975" s="519" t="s">
        <v>144</v>
      </c>
      <c r="F2975" s="518" t="s">
        <v>144</v>
      </c>
      <c r="G2975" s="518" t="s">
        <v>24666</v>
      </c>
      <c r="H2975" s="518" t="s">
        <v>8230</v>
      </c>
      <c r="I2975" s="518" t="s">
        <v>5502</v>
      </c>
      <c r="J2975" s="518" t="s">
        <v>5503</v>
      </c>
      <c r="K2975" s="519" t="s">
        <v>12910</v>
      </c>
      <c r="L2975" s="518" t="s">
        <v>5433</v>
      </c>
    </row>
    <row r="2976" spans="1:12" ht="15.75">
      <c r="A2976" s="518" t="s">
        <v>7943</v>
      </c>
      <c r="B2976" s="518" t="s">
        <v>7944</v>
      </c>
      <c r="C2976" s="518" t="s">
        <v>8229</v>
      </c>
      <c r="D2976" s="518" t="s">
        <v>24665</v>
      </c>
      <c r="E2976" s="519" t="s">
        <v>144</v>
      </c>
      <c r="F2976" s="518" t="s">
        <v>144</v>
      </c>
      <c r="G2976" s="518" t="s">
        <v>24667</v>
      </c>
      <c r="H2976" s="518" t="s">
        <v>8231</v>
      </c>
      <c r="I2976" s="518" t="s">
        <v>5502</v>
      </c>
      <c r="J2976" s="518" t="s">
        <v>5503</v>
      </c>
      <c r="K2976" s="519" t="s">
        <v>33538</v>
      </c>
      <c r="L2976" s="518" t="s">
        <v>5433</v>
      </c>
    </row>
    <row r="2977" spans="1:12" ht="15.75">
      <c r="A2977" s="518" t="s">
        <v>7943</v>
      </c>
      <c r="B2977" s="518" t="s">
        <v>7944</v>
      </c>
      <c r="C2977" s="518" t="s">
        <v>8229</v>
      </c>
      <c r="D2977" s="518" t="s">
        <v>24665</v>
      </c>
      <c r="E2977" s="519" t="s">
        <v>144</v>
      </c>
      <c r="F2977" s="518" t="s">
        <v>144</v>
      </c>
      <c r="G2977" s="518" t="s">
        <v>24668</v>
      </c>
      <c r="H2977" s="518" t="s">
        <v>8232</v>
      </c>
      <c r="I2977" s="518" t="s">
        <v>5502</v>
      </c>
      <c r="J2977" s="518" t="s">
        <v>5503</v>
      </c>
      <c r="K2977" s="519" t="s">
        <v>14865</v>
      </c>
      <c r="L2977" s="518" t="s">
        <v>5433</v>
      </c>
    </row>
    <row r="2978" spans="1:12" ht="15.75">
      <c r="A2978" s="518" t="s">
        <v>7943</v>
      </c>
      <c r="B2978" s="518" t="s">
        <v>7944</v>
      </c>
      <c r="C2978" s="518" t="s">
        <v>8229</v>
      </c>
      <c r="D2978" s="518" t="s">
        <v>24665</v>
      </c>
      <c r="E2978" s="519" t="s">
        <v>144</v>
      </c>
      <c r="F2978" s="518" t="s">
        <v>144</v>
      </c>
      <c r="G2978" s="518" t="s">
        <v>24669</v>
      </c>
      <c r="H2978" s="518" t="s">
        <v>8233</v>
      </c>
      <c r="I2978" s="518" t="s">
        <v>5502</v>
      </c>
      <c r="J2978" s="518" t="s">
        <v>5503</v>
      </c>
      <c r="K2978" s="519" t="s">
        <v>33539</v>
      </c>
      <c r="L2978" s="518" t="s">
        <v>5433</v>
      </c>
    </row>
    <row r="2979" spans="1:12" ht="15.75">
      <c r="A2979" s="518" t="s">
        <v>7943</v>
      </c>
      <c r="B2979" s="518" t="s">
        <v>7944</v>
      </c>
      <c r="C2979" s="518" t="s">
        <v>8229</v>
      </c>
      <c r="D2979" s="518" t="s">
        <v>24665</v>
      </c>
      <c r="E2979" s="519" t="s">
        <v>144</v>
      </c>
      <c r="F2979" s="518" t="s">
        <v>144</v>
      </c>
      <c r="G2979" s="518" t="s">
        <v>24670</v>
      </c>
      <c r="H2979" s="518" t="s">
        <v>8234</v>
      </c>
      <c r="I2979" s="518" t="s">
        <v>5502</v>
      </c>
      <c r="J2979" s="518" t="s">
        <v>5503</v>
      </c>
      <c r="K2979" s="519" t="s">
        <v>14689</v>
      </c>
      <c r="L2979" s="518" t="s">
        <v>5433</v>
      </c>
    </row>
    <row r="2980" spans="1:12" ht="15.75">
      <c r="A2980" s="518" t="s">
        <v>7943</v>
      </c>
      <c r="B2980" s="518" t="s">
        <v>7944</v>
      </c>
      <c r="C2980" s="518" t="s">
        <v>8229</v>
      </c>
      <c r="D2980" s="518" t="s">
        <v>24665</v>
      </c>
      <c r="E2980" s="519" t="s">
        <v>144</v>
      </c>
      <c r="F2980" s="518" t="s">
        <v>144</v>
      </c>
      <c r="G2980" s="518" t="s">
        <v>24671</v>
      </c>
      <c r="H2980" s="518" t="s">
        <v>8235</v>
      </c>
      <c r="I2980" s="518" t="s">
        <v>5502</v>
      </c>
      <c r="J2980" s="518" t="s">
        <v>5503</v>
      </c>
      <c r="K2980" s="519" t="s">
        <v>19103</v>
      </c>
      <c r="L2980" s="518" t="s">
        <v>5433</v>
      </c>
    </row>
    <row r="2981" spans="1:12" ht="15.75">
      <c r="A2981" s="518" t="s">
        <v>7943</v>
      </c>
      <c r="B2981" s="518" t="s">
        <v>7944</v>
      </c>
      <c r="C2981" s="518" t="s">
        <v>8229</v>
      </c>
      <c r="D2981" s="518" t="s">
        <v>24665</v>
      </c>
      <c r="E2981" s="519" t="s">
        <v>144</v>
      </c>
      <c r="F2981" s="518" t="s">
        <v>144</v>
      </c>
      <c r="G2981" s="518" t="s">
        <v>24672</v>
      </c>
      <c r="H2981" s="518" t="s">
        <v>8236</v>
      </c>
      <c r="I2981" s="518" t="s">
        <v>5502</v>
      </c>
      <c r="J2981" s="518" t="s">
        <v>5503</v>
      </c>
      <c r="K2981" s="519" t="s">
        <v>22033</v>
      </c>
      <c r="L2981" s="518" t="s">
        <v>5433</v>
      </c>
    </row>
    <row r="2982" spans="1:12" ht="15.75">
      <c r="A2982" s="518" t="s">
        <v>7943</v>
      </c>
      <c r="B2982" s="518" t="s">
        <v>7944</v>
      </c>
      <c r="C2982" s="518" t="s">
        <v>8229</v>
      </c>
      <c r="D2982" s="518" t="s">
        <v>24665</v>
      </c>
      <c r="E2982" s="519" t="s">
        <v>144</v>
      </c>
      <c r="F2982" s="518" t="s">
        <v>144</v>
      </c>
      <c r="G2982" s="518" t="s">
        <v>24674</v>
      </c>
      <c r="H2982" s="518" t="s">
        <v>8237</v>
      </c>
      <c r="I2982" s="518" t="s">
        <v>5502</v>
      </c>
      <c r="J2982" s="518" t="s">
        <v>5503</v>
      </c>
      <c r="K2982" s="519" t="s">
        <v>27918</v>
      </c>
      <c r="L2982" s="518" t="s">
        <v>5433</v>
      </c>
    </row>
    <row r="2983" spans="1:12" ht="15.75">
      <c r="A2983" s="518" t="s">
        <v>7943</v>
      </c>
      <c r="B2983" s="518" t="s">
        <v>7944</v>
      </c>
      <c r="C2983" s="518" t="s">
        <v>8229</v>
      </c>
      <c r="D2983" s="518" t="s">
        <v>24665</v>
      </c>
      <c r="E2983" s="519" t="s">
        <v>144</v>
      </c>
      <c r="F2983" s="518" t="s">
        <v>144</v>
      </c>
      <c r="G2983" s="518" t="s">
        <v>24676</v>
      </c>
      <c r="H2983" s="518" t="s">
        <v>8238</v>
      </c>
      <c r="I2983" s="518" t="s">
        <v>5502</v>
      </c>
      <c r="J2983" s="518" t="s">
        <v>5503</v>
      </c>
      <c r="K2983" s="519" t="s">
        <v>33540</v>
      </c>
      <c r="L2983" s="518" t="s">
        <v>5433</v>
      </c>
    </row>
    <row r="2984" spans="1:12" ht="15.75">
      <c r="A2984" s="518" t="s">
        <v>7943</v>
      </c>
      <c r="B2984" s="518" t="s">
        <v>7944</v>
      </c>
      <c r="C2984" s="518" t="s">
        <v>8229</v>
      </c>
      <c r="D2984" s="518" t="s">
        <v>24665</v>
      </c>
      <c r="E2984" s="519" t="s">
        <v>144</v>
      </c>
      <c r="F2984" s="518" t="s">
        <v>144</v>
      </c>
      <c r="G2984" s="518" t="s">
        <v>24677</v>
      </c>
      <c r="H2984" s="518" t="s">
        <v>8239</v>
      </c>
      <c r="I2984" s="518" t="s">
        <v>5502</v>
      </c>
      <c r="J2984" s="518" t="s">
        <v>5503</v>
      </c>
      <c r="K2984" s="519" t="s">
        <v>14228</v>
      </c>
      <c r="L2984" s="518" t="s">
        <v>5433</v>
      </c>
    </row>
    <row r="2985" spans="1:12" ht="15.75">
      <c r="A2985" s="518" t="s">
        <v>7943</v>
      </c>
      <c r="B2985" s="518" t="s">
        <v>7944</v>
      </c>
      <c r="C2985" s="518" t="s">
        <v>8229</v>
      </c>
      <c r="D2985" s="518" t="s">
        <v>24665</v>
      </c>
      <c r="E2985" s="519" t="s">
        <v>144</v>
      </c>
      <c r="F2985" s="518" t="s">
        <v>144</v>
      </c>
      <c r="G2985" s="518" t="s">
        <v>24678</v>
      </c>
      <c r="H2985" s="518" t="s">
        <v>8240</v>
      </c>
      <c r="I2985" s="518" t="s">
        <v>5502</v>
      </c>
      <c r="J2985" s="518" t="s">
        <v>5503</v>
      </c>
      <c r="K2985" s="519" t="s">
        <v>33169</v>
      </c>
      <c r="L2985" s="518" t="s">
        <v>5433</v>
      </c>
    </row>
    <row r="2986" spans="1:12" ht="15.75">
      <c r="A2986" s="518" t="s">
        <v>7943</v>
      </c>
      <c r="B2986" s="518" t="s">
        <v>7944</v>
      </c>
      <c r="C2986" s="518" t="s">
        <v>8229</v>
      </c>
      <c r="D2986" s="518" t="s">
        <v>24665</v>
      </c>
      <c r="E2986" s="519" t="s">
        <v>144</v>
      </c>
      <c r="F2986" s="518" t="s">
        <v>144</v>
      </c>
      <c r="G2986" s="518" t="s">
        <v>24679</v>
      </c>
      <c r="H2986" s="518" t="s">
        <v>8241</v>
      </c>
      <c r="I2986" s="518" t="s">
        <v>5502</v>
      </c>
      <c r="J2986" s="518" t="s">
        <v>5503</v>
      </c>
      <c r="K2986" s="519" t="s">
        <v>33541</v>
      </c>
      <c r="L2986" s="518" t="s">
        <v>5433</v>
      </c>
    </row>
    <row r="2987" spans="1:12" ht="15.75">
      <c r="A2987" s="518" t="s">
        <v>7943</v>
      </c>
      <c r="B2987" s="518" t="s">
        <v>7944</v>
      </c>
      <c r="C2987" s="518" t="s">
        <v>8229</v>
      </c>
      <c r="D2987" s="518" t="s">
        <v>24665</v>
      </c>
      <c r="E2987" s="519" t="s">
        <v>144</v>
      </c>
      <c r="F2987" s="518" t="s">
        <v>144</v>
      </c>
      <c r="G2987" s="518" t="s">
        <v>24680</v>
      </c>
      <c r="H2987" s="518" t="s">
        <v>8242</v>
      </c>
      <c r="I2987" s="518" t="s">
        <v>5502</v>
      </c>
      <c r="J2987" s="518" t="s">
        <v>5503</v>
      </c>
      <c r="K2987" s="519" t="s">
        <v>33542</v>
      </c>
      <c r="L2987" s="518" t="s">
        <v>5433</v>
      </c>
    </row>
    <row r="2988" spans="1:12" ht="15.75">
      <c r="A2988" s="518" t="s">
        <v>7943</v>
      </c>
      <c r="B2988" s="518" t="s">
        <v>7944</v>
      </c>
      <c r="C2988" s="518" t="s">
        <v>8229</v>
      </c>
      <c r="D2988" s="518" t="s">
        <v>24665</v>
      </c>
      <c r="E2988" s="519" t="s">
        <v>144</v>
      </c>
      <c r="F2988" s="518" t="s">
        <v>144</v>
      </c>
      <c r="G2988" s="518" t="s">
        <v>24681</v>
      </c>
      <c r="H2988" s="518" t="s">
        <v>8243</v>
      </c>
      <c r="I2988" s="518" t="s">
        <v>5502</v>
      </c>
      <c r="J2988" s="518" t="s">
        <v>5503</v>
      </c>
      <c r="K2988" s="519" t="s">
        <v>33543</v>
      </c>
      <c r="L2988" s="518" t="s">
        <v>5433</v>
      </c>
    </row>
    <row r="2989" spans="1:12" ht="15.75">
      <c r="A2989" s="518" t="s">
        <v>7943</v>
      </c>
      <c r="B2989" s="518" t="s">
        <v>7944</v>
      </c>
      <c r="C2989" s="518" t="s">
        <v>8229</v>
      </c>
      <c r="D2989" s="518" t="s">
        <v>24665</v>
      </c>
      <c r="E2989" s="519" t="s">
        <v>144</v>
      </c>
      <c r="F2989" s="518" t="s">
        <v>144</v>
      </c>
      <c r="G2989" s="518" t="s">
        <v>24682</v>
      </c>
      <c r="H2989" s="518" t="s">
        <v>8244</v>
      </c>
      <c r="I2989" s="518" t="s">
        <v>5502</v>
      </c>
      <c r="J2989" s="518" t="s">
        <v>5503</v>
      </c>
      <c r="K2989" s="519" t="s">
        <v>33544</v>
      </c>
      <c r="L2989" s="518" t="s">
        <v>5433</v>
      </c>
    </row>
    <row r="2990" spans="1:12" ht="15.75">
      <c r="A2990" s="518" t="s">
        <v>7943</v>
      </c>
      <c r="B2990" s="518" t="s">
        <v>7944</v>
      </c>
      <c r="C2990" s="518" t="s">
        <v>8229</v>
      </c>
      <c r="D2990" s="518" t="s">
        <v>24665</v>
      </c>
      <c r="E2990" s="519" t="s">
        <v>144</v>
      </c>
      <c r="F2990" s="518" t="s">
        <v>144</v>
      </c>
      <c r="G2990" s="518" t="s">
        <v>24683</v>
      </c>
      <c r="H2990" s="518" t="s">
        <v>8245</v>
      </c>
      <c r="I2990" s="518" t="s">
        <v>5502</v>
      </c>
      <c r="J2990" s="518" t="s">
        <v>5503</v>
      </c>
      <c r="K2990" s="519" t="s">
        <v>33545</v>
      </c>
      <c r="L2990" s="518" t="s">
        <v>5433</v>
      </c>
    </row>
    <row r="2991" spans="1:12" ht="15.75">
      <c r="A2991" s="518" t="s">
        <v>7943</v>
      </c>
      <c r="B2991" s="518" t="s">
        <v>7944</v>
      </c>
      <c r="C2991" s="518" t="s">
        <v>8229</v>
      </c>
      <c r="D2991" s="518" t="s">
        <v>24665</v>
      </c>
      <c r="E2991" s="519" t="s">
        <v>144</v>
      </c>
      <c r="F2991" s="518" t="s">
        <v>144</v>
      </c>
      <c r="G2991" s="518" t="s">
        <v>24684</v>
      </c>
      <c r="H2991" s="518" t="s">
        <v>8246</v>
      </c>
      <c r="I2991" s="518" t="s">
        <v>5502</v>
      </c>
      <c r="J2991" s="518" t="s">
        <v>5503</v>
      </c>
      <c r="K2991" s="519" t="s">
        <v>12853</v>
      </c>
      <c r="L2991" s="518" t="s">
        <v>5433</v>
      </c>
    </row>
    <row r="2992" spans="1:12" ht="15.75">
      <c r="A2992" s="518" t="s">
        <v>7943</v>
      </c>
      <c r="B2992" s="518" t="s">
        <v>7944</v>
      </c>
      <c r="C2992" s="518" t="s">
        <v>8229</v>
      </c>
      <c r="D2992" s="518" t="s">
        <v>24665</v>
      </c>
      <c r="E2992" s="519" t="s">
        <v>144</v>
      </c>
      <c r="F2992" s="518" t="s">
        <v>144</v>
      </c>
      <c r="G2992" s="518" t="s">
        <v>24685</v>
      </c>
      <c r="H2992" s="518" t="s">
        <v>8247</v>
      </c>
      <c r="I2992" s="518" t="s">
        <v>5502</v>
      </c>
      <c r="J2992" s="518" t="s">
        <v>5503</v>
      </c>
      <c r="K2992" s="519" t="s">
        <v>30286</v>
      </c>
      <c r="L2992" s="518" t="s">
        <v>5433</v>
      </c>
    </row>
    <row r="2993" spans="1:12" ht="15.75">
      <c r="A2993" s="518" t="s">
        <v>7943</v>
      </c>
      <c r="B2993" s="518" t="s">
        <v>7944</v>
      </c>
      <c r="C2993" s="518" t="s">
        <v>8229</v>
      </c>
      <c r="D2993" s="518" t="s">
        <v>24665</v>
      </c>
      <c r="E2993" s="519" t="s">
        <v>144</v>
      </c>
      <c r="F2993" s="518" t="s">
        <v>144</v>
      </c>
      <c r="G2993" s="518" t="s">
        <v>24686</v>
      </c>
      <c r="H2993" s="518" t="s">
        <v>8248</v>
      </c>
      <c r="I2993" s="518" t="s">
        <v>5502</v>
      </c>
      <c r="J2993" s="518" t="s">
        <v>5503</v>
      </c>
      <c r="K2993" s="519" t="s">
        <v>33546</v>
      </c>
      <c r="L2993" s="518" t="s">
        <v>5433</v>
      </c>
    </row>
    <row r="2994" spans="1:12" ht="15.75">
      <c r="A2994" s="518" t="s">
        <v>7943</v>
      </c>
      <c r="B2994" s="518" t="s">
        <v>7944</v>
      </c>
      <c r="C2994" s="518" t="s">
        <v>8229</v>
      </c>
      <c r="D2994" s="518" t="s">
        <v>24665</v>
      </c>
      <c r="E2994" s="519" t="s">
        <v>144</v>
      </c>
      <c r="F2994" s="518" t="s">
        <v>144</v>
      </c>
      <c r="G2994" s="518" t="s">
        <v>24688</v>
      </c>
      <c r="H2994" s="518" t="s">
        <v>8249</v>
      </c>
      <c r="I2994" s="518" t="s">
        <v>5502</v>
      </c>
      <c r="J2994" s="518" t="s">
        <v>5503</v>
      </c>
      <c r="K2994" s="519" t="s">
        <v>33547</v>
      </c>
      <c r="L2994" s="518" t="s">
        <v>5433</v>
      </c>
    </row>
    <row r="2995" spans="1:12" ht="15.75">
      <c r="A2995" s="518" t="s">
        <v>7943</v>
      </c>
      <c r="B2995" s="518" t="s">
        <v>7944</v>
      </c>
      <c r="C2995" s="518" t="s">
        <v>8229</v>
      </c>
      <c r="D2995" s="518" t="s">
        <v>24665</v>
      </c>
      <c r="E2995" s="519" t="s">
        <v>144</v>
      </c>
      <c r="F2995" s="518" t="s">
        <v>144</v>
      </c>
      <c r="G2995" s="518" t="s">
        <v>24689</v>
      </c>
      <c r="H2995" s="518" t="s">
        <v>8250</v>
      </c>
      <c r="I2995" s="518" t="s">
        <v>5502</v>
      </c>
      <c r="J2995" s="518" t="s">
        <v>5503</v>
      </c>
      <c r="K2995" s="519" t="s">
        <v>20378</v>
      </c>
      <c r="L2995" s="518" t="s">
        <v>5433</v>
      </c>
    </row>
    <row r="2996" spans="1:12" ht="15.75">
      <c r="A2996" s="518" t="s">
        <v>7943</v>
      </c>
      <c r="B2996" s="518" t="s">
        <v>7944</v>
      </c>
      <c r="C2996" s="518" t="s">
        <v>8229</v>
      </c>
      <c r="D2996" s="518" t="s">
        <v>24665</v>
      </c>
      <c r="E2996" s="519" t="s">
        <v>144</v>
      </c>
      <c r="F2996" s="518" t="s">
        <v>144</v>
      </c>
      <c r="G2996" s="518" t="s">
        <v>24690</v>
      </c>
      <c r="H2996" s="518" t="s">
        <v>8251</v>
      </c>
      <c r="I2996" s="518" t="s">
        <v>5502</v>
      </c>
      <c r="J2996" s="518" t="s">
        <v>5503</v>
      </c>
      <c r="K2996" s="519" t="s">
        <v>33548</v>
      </c>
      <c r="L2996" s="518" t="s">
        <v>5433</v>
      </c>
    </row>
    <row r="2997" spans="1:12" ht="15.75">
      <c r="A2997" s="518" t="s">
        <v>7943</v>
      </c>
      <c r="B2997" s="518" t="s">
        <v>7944</v>
      </c>
      <c r="C2997" s="518" t="s">
        <v>8229</v>
      </c>
      <c r="D2997" s="518" t="s">
        <v>24665</v>
      </c>
      <c r="E2997" s="519" t="s">
        <v>144</v>
      </c>
      <c r="F2997" s="518" t="s">
        <v>144</v>
      </c>
      <c r="G2997" s="518" t="s">
        <v>24691</v>
      </c>
      <c r="H2997" s="518" t="s">
        <v>8252</v>
      </c>
      <c r="I2997" s="518" t="s">
        <v>5502</v>
      </c>
      <c r="J2997" s="518" t="s">
        <v>5503</v>
      </c>
      <c r="K2997" s="519" t="s">
        <v>33549</v>
      </c>
      <c r="L2997" s="518" t="s">
        <v>5433</v>
      </c>
    </row>
    <row r="2998" spans="1:12" ht="15.75">
      <c r="A2998" s="518" t="s">
        <v>7943</v>
      </c>
      <c r="B2998" s="518" t="s">
        <v>7944</v>
      </c>
      <c r="C2998" s="518" t="s">
        <v>8229</v>
      </c>
      <c r="D2998" s="518" t="s">
        <v>24665</v>
      </c>
      <c r="E2998" s="519" t="s">
        <v>144</v>
      </c>
      <c r="F2998" s="518" t="s">
        <v>144</v>
      </c>
      <c r="G2998" s="518" t="s">
        <v>24692</v>
      </c>
      <c r="H2998" s="518" t="s">
        <v>8253</v>
      </c>
      <c r="I2998" s="518" t="s">
        <v>5502</v>
      </c>
      <c r="J2998" s="518" t="s">
        <v>5503</v>
      </c>
      <c r="K2998" s="519" t="s">
        <v>33550</v>
      </c>
      <c r="L2998" s="518" t="s">
        <v>5433</v>
      </c>
    </row>
    <row r="2999" spans="1:12" ht="15.75">
      <c r="A2999" s="518" t="s">
        <v>7943</v>
      </c>
      <c r="B2999" s="518" t="s">
        <v>7944</v>
      </c>
      <c r="C2999" s="518" t="s">
        <v>8229</v>
      </c>
      <c r="D2999" s="518" t="s">
        <v>24665</v>
      </c>
      <c r="E2999" s="519" t="s">
        <v>144</v>
      </c>
      <c r="F2999" s="518" t="s">
        <v>144</v>
      </c>
      <c r="G2999" s="518" t="s">
        <v>24693</v>
      </c>
      <c r="H2999" s="518" t="s">
        <v>8254</v>
      </c>
      <c r="I2999" s="518" t="s">
        <v>5502</v>
      </c>
      <c r="J2999" s="518" t="s">
        <v>5503</v>
      </c>
      <c r="K2999" s="519" t="s">
        <v>33551</v>
      </c>
      <c r="L2999" s="518" t="s">
        <v>5433</v>
      </c>
    </row>
    <row r="3000" spans="1:12" ht="15.75">
      <c r="A3000" s="518" t="s">
        <v>7943</v>
      </c>
      <c r="B3000" s="518" t="s">
        <v>7944</v>
      </c>
      <c r="C3000" s="518" t="s">
        <v>8229</v>
      </c>
      <c r="D3000" s="518" t="s">
        <v>24665</v>
      </c>
      <c r="E3000" s="519" t="s">
        <v>144</v>
      </c>
      <c r="F3000" s="518" t="s">
        <v>144</v>
      </c>
      <c r="G3000" s="518" t="s">
        <v>24694</v>
      </c>
      <c r="H3000" s="518" t="s">
        <v>8255</v>
      </c>
      <c r="I3000" s="518" t="s">
        <v>5502</v>
      </c>
      <c r="J3000" s="518" t="s">
        <v>5503</v>
      </c>
      <c r="K3000" s="519" t="s">
        <v>33552</v>
      </c>
      <c r="L3000" s="518" t="s">
        <v>5433</v>
      </c>
    </row>
    <row r="3001" spans="1:12" ht="15.75">
      <c r="A3001" s="518" t="s">
        <v>7943</v>
      </c>
      <c r="B3001" s="518" t="s">
        <v>7944</v>
      </c>
      <c r="C3001" s="518" t="s">
        <v>8229</v>
      </c>
      <c r="D3001" s="518" t="s">
        <v>24665</v>
      </c>
      <c r="E3001" s="519" t="s">
        <v>144</v>
      </c>
      <c r="F3001" s="518" t="s">
        <v>144</v>
      </c>
      <c r="G3001" s="518" t="s">
        <v>24695</v>
      </c>
      <c r="H3001" s="518" t="s">
        <v>8256</v>
      </c>
      <c r="I3001" s="518" t="s">
        <v>5502</v>
      </c>
      <c r="J3001" s="518" t="s">
        <v>5503</v>
      </c>
      <c r="K3001" s="519" t="s">
        <v>33553</v>
      </c>
      <c r="L3001" s="518" t="s">
        <v>5433</v>
      </c>
    </row>
    <row r="3002" spans="1:12" ht="15.75">
      <c r="A3002" s="518" t="s">
        <v>7943</v>
      </c>
      <c r="B3002" s="518" t="s">
        <v>7944</v>
      </c>
      <c r="C3002" s="518" t="s">
        <v>8229</v>
      </c>
      <c r="D3002" s="518" t="s">
        <v>24665</v>
      </c>
      <c r="E3002" s="519" t="s">
        <v>144</v>
      </c>
      <c r="F3002" s="518" t="s">
        <v>144</v>
      </c>
      <c r="G3002" s="518" t="s">
        <v>24696</v>
      </c>
      <c r="H3002" s="518" t="s">
        <v>8257</v>
      </c>
      <c r="I3002" s="518" t="s">
        <v>5502</v>
      </c>
      <c r="J3002" s="518" t="s">
        <v>5503</v>
      </c>
      <c r="K3002" s="519" t="s">
        <v>33554</v>
      </c>
      <c r="L3002" s="518" t="s">
        <v>5433</v>
      </c>
    </row>
    <row r="3003" spans="1:12" ht="15.75">
      <c r="A3003" s="518" t="s">
        <v>7943</v>
      </c>
      <c r="B3003" s="518" t="s">
        <v>7944</v>
      </c>
      <c r="C3003" s="518" t="s">
        <v>8229</v>
      </c>
      <c r="D3003" s="518" t="s">
        <v>24665</v>
      </c>
      <c r="E3003" s="519" t="s">
        <v>144</v>
      </c>
      <c r="F3003" s="518" t="s">
        <v>144</v>
      </c>
      <c r="G3003" s="518" t="s">
        <v>24697</v>
      </c>
      <c r="H3003" s="518" t="s">
        <v>8258</v>
      </c>
      <c r="I3003" s="518" t="s">
        <v>5502</v>
      </c>
      <c r="J3003" s="518" t="s">
        <v>5503</v>
      </c>
      <c r="K3003" s="519" t="s">
        <v>33555</v>
      </c>
      <c r="L3003" s="518" t="s">
        <v>5433</v>
      </c>
    </row>
    <row r="3004" spans="1:12" ht="15.75">
      <c r="A3004" s="518" t="s">
        <v>7943</v>
      </c>
      <c r="B3004" s="518" t="s">
        <v>7944</v>
      </c>
      <c r="C3004" s="518" t="s">
        <v>8229</v>
      </c>
      <c r="D3004" s="518" t="s">
        <v>24665</v>
      </c>
      <c r="E3004" s="519" t="s">
        <v>144</v>
      </c>
      <c r="F3004" s="518" t="s">
        <v>144</v>
      </c>
      <c r="G3004" s="518" t="s">
        <v>24698</v>
      </c>
      <c r="H3004" s="518" t="s">
        <v>8259</v>
      </c>
      <c r="I3004" s="518" t="s">
        <v>5502</v>
      </c>
      <c r="J3004" s="518" t="s">
        <v>5503</v>
      </c>
      <c r="K3004" s="519" t="s">
        <v>33556</v>
      </c>
      <c r="L3004" s="518" t="s">
        <v>5433</v>
      </c>
    </row>
    <row r="3005" spans="1:12" ht="15.75">
      <c r="A3005" s="518" t="s">
        <v>7943</v>
      </c>
      <c r="B3005" s="518" t="s">
        <v>7944</v>
      </c>
      <c r="C3005" s="518" t="s">
        <v>8229</v>
      </c>
      <c r="D3005" s="518" t="s">
        <v>24665</v>
      </c>
      <c r="E3005" s="519" t="s">
        <v>144</v>
      </c>
      <c r="F3005" s="518" t="s">
        <v>144</v>
      </c>
      <c r="G3005" s="518" t="s">
        <v>24699</v>
      </c>
      <c r="H3005" s="518" t="s">
        <v>8260</v>
      </c>
      <c r="I3005" s="518" t="s">
        <v>5502</v>
      </c>
      <c r="J3005" s="518" t="s">
        <v>5503</v>
      </c>
      <c r="K3005" s="519" t="s">
        <v>33557</v>
      </c>
      <c r="L3005" s="518" t="s">
        <v>5433</v>
      </c>
    </row>
    <row r="3006" spans="1:12" ht="15.75">
      <c r="A3006" s="518" t="s">
        <v>7943</v>
      </c>
      <c r="B3006" s="518" t="s">
        <v>7944</v>
      </c>
      <c r="C3006" s="518" t="s">
        <v>8229</v>
      </c>
      <c r="D3006" s="518" t="s">
        <v>24665</v>
      </c>
      <c r="E3006" s="519" t="s">
        <v>144</v>
      </c>
      <c r="F3006" s="518" t="s">
        <v>144</v>
      </c>
      <c r="G3006" s="518" t="s">
        <v>24700</v>
      </c>
      <c r="H3006" s="518" t="s">
        <v>8261</v>
      </c>
      <c r="I3006" s="518" t="s">
        <v>5502</v>
      </c>
      <c r="J3006" s="518" t="s">
        <v>5503</v>
      </c>
      <c r="K3006" s="519" t="s">
        <v>33558</v>
      </c>
      <c r="L3006" s="518" t="s">
        <v>5433</v>
      </c>
    </row>
    <row r="3007" spans="1:12" ht="15.75">
      <c r="A3007" s="518" t="s">
        <v>7943</v>
      </c>
      <c r="B3007" s="518" t="s">
        <v>7944</v>
      </c>
      <c r="C3007" s="518" t="s">
        <v>8229</v>
      </c>
      <c r="D3007" s="518" t="s">
        <v>24665</v>
      </c>
      <c r="E3007" s="519" t="s">
        <v>144</v>
      </c>
      <c r="F3007" s="518" t="s">
        <v>144</v>
      </c>
      <c r="G3007" s="518" t="s">
        <v>24702</v>
      </c>
      <c r="H3007" s="518" t="s">
        <v>8262</v>
      </c>
      <c r="I3007" s="518" t="s">
        <v>5502</v>
      </c>
      <c r="J3007" s="518" t="s">
        <v>5503</v>
      </c>
      <c r="K3007" s="519" t="s">
        <v>17208</v>
      </c>
      <c r="L3007" s="518" t="s">
        <v>5433</v>
      </c>
    </row>
    <row r="3008" spans="1:12" ht="15.75">
      <c r="A3008" s="518" t="s">
        <v>7943</v>
      </c>
      <c r="B3008" s="518" t="s">
        <v>7944</v>
      </c>
      <c r="C3008" s="518" t="s">
        <v>8229</v>
      </c>
      <c r="D3008" s="518" t="s">
        <v>24665</v>
      </c>
      <c r="E3008" s="519" t="s">
        <v>144</v>
      </c>
      <c r="F3008" s="518" t="s">
        <v>144</v>
      </c>
      <c r="G3008" s="518" t="s">
        <v>24703</v>
      </c>
      <c r="H3008" s="518" t="s">
        <v>8263</v>
      </c>
      <c r="I3008" s="518" t="s">
        <v>5502</v>
      </c>
      <c r="J3008" s="518" t="s">
        <v>5503</v>
      </c>
      <c r="K3008" s="519" t="s">
        <v>33559</v>
      </c>
      <c r="L3008" s="518" t="s">
        <v>5433</v>
      </c>
    </row>
    <row r="3009" spans="1:12" ht="15.75">
      <c r="A3009" s="518" t="s">
        <v>7943</v>
      </c>
      <c r="B3009" s="518" t="s">
        <v>7944</v>
      </c>
      <c r="C3009" s="518" t="s">
        <v>8229</v>
      </c>
      <c r="D3009" s="518" t="s">
        <v>24665</v>
      </c>
      <c r="E3009" s="519" t="s">
        <v>144</v>
      </c>
      <c r="F3009" s="518" t="s">
        <v>144</v>
      </c>
      <c r="G3009" s="518" t="s">
        <v>24704</v>
      </c>
      <c r="H3009" s="518" t="s">
        <v>8264</v>
      </c>
      <c r="I3009" s="518" t="s">
        <v>5502</v>
      </c>
      <c r="J3009" s="518" t="s">
        <v>5503</v>
      </c>
      <c r="K3009" s="519" t="s">
        <v>29541</v>
      </c>
      <c r="L3009" s="518" t="s">
        <v>5433</v>
      </c>
    </row>
    <row r="3010" spans="1:12" ht="15.75">
      <c r="A3010" s="518" t="s">
        <v>7943</v>
      </c>
      <c r="B3010" s="518" t="s">
        <v>7944</v>
      </c>
      <c r="C3010" s="518" t="s">
        <v>8229</v>
      </c>
      <c r="D3010" s="518" t="s">
        <v>24665</v>
      </c>
      <c r="E3010" s="519" t="s">
        <v>144</v>
      </c>
      <c r="F3010" s="518" t="s">
        <v>144</v>
      </c>
      <c r="G3010" s="518" t="s">
        <v>24706</v>
      </c>
      <c r="H3010" s="518" t="s">
        <v>8265</v>
      </c>
      <c r="I3010" s="518" t="s">
        <v>5502</v>
      </c>
      <c r="J3010" s="518" t="s">
        <v>5503</v>
      </c>
      <c r="K3010" s="519" t="s">
        <v>14301</v>
      </c>
      <c r="L3010" s="518" t="s">
        <v>5433</v>
      </c>
    </row>
    <row r="3011" spans="1:12" ht="15.75">
      <c r="A3011" s="518" t="s">
        <v>7943</v>
      </c>
      <c r="B3011" s="518" t="s">
        <v>7944</v>
      </c>
      <c r="C3011" s="518" t="s">
        <v>8229</v>
      </c>
      <c r="D3011" s="518" t="s">
        <v>24665</v>
      </c>
      <c r="E3011" s="519" t="s">
        <v>144</v>
      </c>
      <c r="F3011" s="518" t="s">
        <v>144</v>
      </c>
      <c r="G3011" s="518" t="s">
        <v>24708</v>
      </c>
      <c r="H3011" s="518" t="s">
        <v>8266</v>
      </c>
      <c r="I3011" s="518" t="s">
        <v>5502</v>
      </c>
      <c r="J3011" s="518" t="s">
        <v>5503</v>
      </c>
      <c r="K3011" s="519" t="s">
        <v>33560</v>
      </c>
      <c r="L3011" s="518" t="s">
        <v>5433</v>
      </c>
    </row>
    <row r="3012" spans="1:12" ht="15.75">
      <c r="A3012" s="518" t="s">
        <v>7943</v>
      </c>
      <c r="B3012" s="518" t="s">
        <v>7944</v>
      </c>
      <c r="C3012" s="518" t="s">
        <v>8229</v>
      </c>
      <c r="D3012" s="518" t="s">
        <v>24665</v>
      </c>
      <c r="E3012" s="519" t="s">
        <v>144</v>
      </c>
      <c r="F3012" s="518" t="s">
        <v>144</v>
      </c>
      <c r="G3012" s="518" t="s">
        <v>24709</v>
      </c>
      <c r="H3012" s="518" t="s">
        <v>8267</v>
      </c>
      <c r="I3012" s="518" t="s">
        <v>5502</v>
      </c>
      <c r="J3012" s="518" t="s">
        <v>5503</v>
      </c>
      <c r="K3012" s="519" t="s">
        <v>33561</v>
      </c>
      <c r="L3012" s="518" t="s">
        <v>5433</v>
      </c>
    </row>
    <row r="3013" spans="1:12" ht="15.75">
      <c r="A3013" s="518" t="s">
        <v>7943</v>
      </c>
      <c r="B3013" s="518" t="s">
        <v>7944</v>
      </c>
      <c r="C3013" s="518" t="s">
        <v>8229</v>
      </c>
      <c r="D3013" s="518" t="s">
        <v>24665</v>
      </c>
      <c r="E3013" s="519" t="s">
        <v>144</v>
      </c>
      <c r="F3013" s="518" t="s">
        <v>144</v>
      </c>
      <c r="G3013" s="518" t="s">
        <v>24710</v>
      </c>
      <c r="H3013" s="518" t="s">
        <v>8268</v>
      </c>
      <c r="I3013" s="518" t="s">
        <v>5502</v>
      </c>
      <c r="J3013" s="518" t="s">
        <v>5503</v>
      </c>
      <c r="K3013" s="519" t="s">
        <v>27444</v>
      </c>
      <c r="L3013" s="518" t="s">
        <v>5433</v>
      </c>
    </row>
    <row r="3014" spans="1:12" ht="15.75">
      <c r="A3014" s="518" t="s">
        <v>7943</v>
      </c>
      <c r="B3014" s="518" t="s">
        <v>7944</v>
      </c>
      <c r="C3014" s="518" t="s">
        <v>8229</v>
      </c>
      <c r="D3014" s="518" t="s">
        <v>24665</v>
      </c>
      <c r="E3014" s="519" t="s">
        <v>144</v>
      </c>
      <c r="F3014" s="518" t="s">
        <v>144</v>
      </c>
      <c r="G3014" s="518" t="s">
        <v>24711</v>
      </c>
      <c r="H3014" s="518" t="s">
        <v>8269</v>
      </c>
      <c r="I3014" s="518" t="s">
        <v>5502</v>
      </c>
      <c r="J3014" s="518" t="s">
        <v>5503</v>
      </c>
      <c r="K3014" s="519" t="s">
        <v>33562</v>
      </c>
      <c r="L3014" s="518" t="s">
        <v>5433</v>
      </c>
    </row>
    <row r="3015" spans="1:12" ht="15.75">
      <c r="A3015" s="518" t="s">
        <v>7943</v>
      </c>
      <c r="B3015" s="518" t="s">
        <v>7944</v>
      </c>
      <c r="C3015" s="518" t="s">
        <v>8229</v>
      </c>
      <c r="D3015" s="518" t="s">
        <v>24665</v>
      </c>
      <c r="E3015" s="519" t="s">
        <v>144</v>
      </c>
      <c r="F3015" s="518" t="s">
        <v>144</v>
      </c>
      <c r="G3015" s="518" t="s">
        <v>24712</v>
      </c>
      <c r="H3015" s="518" t="s">
        <v>8270</v>
      </c>
      <c r="I3015" s="518" t="s">
        <v>5502</v>
      </c>
      <c r="J3015" s="518" t="s">
        <v>5503</v>
      </c>
      <c r="K3015" s="519" t="s">
        <v>28071</v>
      </c>
      <c r="L3015" s="518" t="s">
        <v>5433</v>
      </c>
    </row>
    <row r="3016" spans="1:12" ht="15.75">
      <c r="A3016" s="518" t="s">
        <v>7943</v>
      </c>
      <c r="B3016" s="518" t="s">
        <v>7944</v>
      </c>
      <c r="C3016" s="518" t="s">
        <v>8229</v>
      </c>
      <c r="D3016" s="518" t="s">
        <v>24665</v>
      </c>
      <c r="E3016" s="519" t="s">
        <v>144</v>
      </c>
      <c r="F3016" s="518" t="s">
        <v>144</v>
      </c>
      <c r="G3016" s="518" t="s">
        <v>24713</v>
      </c>
      <c r="H3016" s="518" t="s">
        <v>8271</v>
      </c>
      <c r="I3016" s="518" t="s">
        <v>5502</v>
      </c>
      <c r="J3016" s="518" t="s">
        <v>5503</v>
      </c>
      <c r="K3016" s="519" t="s">
        <v>21284</v>
      </c>
      <c r="L3016" s="518" t="s">
        <v>5433</v>
      </c>
    </row>
    <row r="3017" spans="1:12" ht="15.75">
      <c r="A3017" s="518" t="s">
        <v>7943</v>
      </c>
      <c r="B3017" s="518" t="s">
        <v>7944</v>
      </c>
      <c r="C3017" s="518" t="s">
        <v>8229</v>
      </c>
      <c r="D3017" s="518" t="s">
        <v>24665</v>
      </c>
      <c r="E3017" s="519" t="s">
        <v>144</v>
      </c>
      <c r="F3017" s="518" t="s">
        <v>144</v>
      </c>
      <c r="G3017" s="518" t="s">
        <v>24714</v>
      </c>
      <c r="H3017" s="518" t="s">
        <v>8272</v>
      </c>
      <c r="I3017" s="518" t="s">
        <v>5502</v>
      </c>
      <c r="J3017" s="518" t="s">
        <v>5503</v>
      </c>
      <c r="K3017" s="519" t="s">
        <v>22206</v>
      </c>
      <c r="L3017" s="518" t="s">
        <v>5433</v>
      </c>
    </row>
    <row r="3018" spans="1:12" ht="15.75">
      <c r="A3018" s="518" t="s">
        <v>7943</v>
      </c>
      <c r="B3018" s="518" t="s">
        <v>7944</v>
      </c>
      <c r="C3018" s="518" t="s">
        <v>8229</v>
      </c>
      <c r="D3018" s="518" t="s">
        <v>24665</v>
      </c>
      <c r="E3018" s="519" t="s">
        <v>144</v>
      </c>
      <c r="F3018" s="518" t="s">
        <v>144</v>
      </c>
      <c r="G3018" s="518" t="s">
        <v>24716</v>
      </c>
      <c r="H3018" s="518" t="s">
        <v>8273</v>
      </c>
      <c r="I3018" s="518" t="s">
        <v>5502</v>
      </c>
      <c r="J3018" s="518" t="s">
        <v>5503</v>
      </c>
      <c r="K3018" s="519" t="s">
        <v>21932</v>
      </c>
      <c r="L3018" s="518" t="s">
        <v>5433</v>
      </c>
    </row>
    <row r="3019" spans="1:12" ht="15.75">
      <c r="A3019" s="518" t="s">
        <v>7943</v>
      </c>
      <c r="B3019" s="518" t="s">
        <v>7944</v>
      </c>
      <c r="C3019" s="518" t="s">
        <v>8229</v>
      </c>
      <c r="D3019" s="518" t="s">
        <v>24665</v>
      </c>
      <c r="E3019" s="519" t="s">
        <v>144</v>
      </c>
      <c r="F3019" s="518" t="s">
        <v>144</v>
      </c>
      <c r="G3019" s="518" t="s">
        <v>24718</v>
      </c>
      <c r="H3019" s="518" t="s">
        <v>8274</v>
      </c>
      <c r="I3019" s="518" t="s">
        <v>5502</v>
      </c>
      <c r="J3019" s="518" t="s">
        <v>5503</v>
      </c>
      <c r="K3019" s="519" t="s">
        <v>33563</v>
      </c>
      <c r="L3019" s="518" t="s">
        <v>5433</v>
      </c>
    </row>
    <row r="3020" spans="1:12" ht="15.75">
      <c r="A3020" s="518" t="s">
        <v>7943</v>
      </c>
      <c r="B3020" s="518" t="s">
        <v>7944</v>
      </c>
      <c r="C3020" s="518" t="s">
        <v>8229</v>
      </c>
      <c r="D3020" s="518" t="s">
        <v>24665</v>
      </c>
      <c r="E3020" s="519" t="s">
        <v>144</v>
      </c>
      <c r="F3020" s="518" t="s">
        <v>144</v>
      </c>
      <c r="G3020" s="518" t="s">
        <v>24719</v>
      </c>
      <c r="H3020" s="518" t="s">
        <v>8275</v>
      </c>
      <c r="I3020" s="518" t="s">
        <v>5502</v>
      </c>
      <c r="J3020" s="518" t="s">
        <v>5503</v>
      </c>
      <c r="K3020" s="519" t="s">
        <v>29471</v>
      </c>
      <c r="L3020" s="518" t="s">
        <v>5433</v>
      </c>
    </row>
    <row r="3021" spans="1:12" ht="15.75">
      <c r="A3021" s="518" t="s">
        <v>7943</v>
      </c>
      <c r="B3021" s="518" t="s">
        <v>7944</v>
      </c>
      <c r="C3021" s="518" t="s">
        <v>8229</v>
      </c>
      <c r="D3021" s="518" t="s">
        <v>24665</v>
      </c>
      <c r="E3021" s="519" t="s">
        <v>144</v>
      </c>
      <c r="F3021" s="518" t="s">
        <v>144</v>
      </c>
      <c r="G3021" s="518" t="s">
        <v>24720</v>
      </c>
      <c r="H3021" s="518" t="s">
        <v>8276</v>
      </c>
      <c r="I3021" s="518" t="s">
        <v>5502</v>
      </c>
      <c r="J3021" s="518" t="s">
        <v>5503</v>
      </c>
      <c r="K3021" s="519" t="s">
        <v>33564</v>
      </c>
      <c r="L3021" s="518" t="s">
        <v>5433</v>
      </c>
    </row>
    <row r="3022" spans="1:12" ht="15.75">
      <c r="A3022" s="518" t="s">
        <v>7943</v>
      </c>
      <c r="B3022" s="518" t="s">
        <v>7944</v>
      </c>
      <c r="C3022" s="518" t="s">
        <v>8229</v>
      </c>
      <c r="D3022" s="518" t="s">
        <v>24665</v>
      </c>
      <c r="E3022" s="519" t="s">
        <v>144</v>
      </c>
      <c r="F3022" s="518" t="s">
        <v>144</v>
      </c>
      <c r="G3022" s="518" t="s">
        <v>24721</v>
      </c>
      <c r="H3022" s="518" t="s">
        <v>8277</v>
      </c>
      <c r="I3022" s="518" t="s">
        <v>5502</v>
      </c>
      <c r="J3022" s="518" t="s">
        <v>5503</v>
      </c>
      <c r="K3022" s="519" t="s">
        <v>29765</v>
      </c>
      <c r="L3022" s="518" t="s">
        <v>5433</v>
      </c>
    </row>
    <row r="3023" spans="1:12" ht="15.75">
      <c r="A3023" s="518" t="s">
        <v>7943</v>
      </c>
      <c r="B3023" s="518" t="s">
        <v>7944</v>
      </c>
      <c r="C3023" s="518" t="s">
        <v>8229</v>
      </c>
      <c r="D3023" s="518" t="s">
        <v>24665</v>
      </c>
      <c r="E3023" s="519" t="s">
        <v>144</v>
      </c>
      <c r="F3023" s="518" t="s">
        <v>144</v>
      </c>
      <c r="G3023" s="518" t="s">
        <v>24722</v>
      </c>
      <c r="H3023" s="518" t="s">
        <v>8278</v>
      </c>
      <c r="I3023" s="518" t="s">
        <v>5502</v>
      </c>
      <c r="J3023" s="518" t="s">
        <v>5503</v>
      </c>
      <c r="K3023" s="519" t="s">
        <v>21110</v>
      </c>
      <c r="L3023" s="518" t="s">
        <v>5433</v>
      </c>
    </row>
    <row r="3024" spans="1:12" ht="15.75">
      <c r="A3024" s="518" t="s">
        <v>7943</v>
      </c>
      <c r="B3024" s="518" t="s">
        <v>7944</v>
      </c>
      <c r="C3024" s="518" t="s">
        <v>8229</v>
      </c>
      <c r="D3024" s="518" t="s">
        <v>24665</v>
      </c>
      <c r="E3024" s="519" t="s">
        <v>144</v>
      </c>
      <c r="F3024" s="518" t="s">
        <v>144</v>
      </c>
      <c r="G3024" s="518" t="s">
        <v>24724</v>
      </c>
      <c r="H3024" s="518" t="s">
        <v>8279</v>
      </c>
      <c r="I3024" s="518" t="s">
        <v>5502</v>
      </c>
      <c r="J3024" s="518" t="s">
        <v>5503</v>
      </c>
      <c r="K3024" s="519" t="s">
        <v>25662</v>
      </c>
      <c r="L3024" s="518" t="s">
        <v>5433</v>
      </c>
    </row>
    <row r="3025" spans="1:12" ht="15.75">
      <c r="A3025" s="518" t="s">
        <v>7943</v>
      </c>
      <c r="B3025" s="518" t="s">
        <v>7944</v>
      </c>
      <c r="C3025" s="518" t="s">
        <v>8229</v>
      </c>
      <c r="D3025" s="518" t="s">
        <v>24665</v>
      </c>
      <c r="E3025" s="519" t="s">
        <v>144</v>
      </c>
      <c r="F3025" s="518" t="s">
        <v>144</v>
      </c>
      <c r="G3025" s="518" t="s">
        <v>24725</v>
      </c>
      <c r="H3025" s="518" t="s">
        <v>8280</v>
      </c>
      <c r="I3025" s="518" t="s">
        <v>5502</v>
      </c>
      <c r="J3025" s="518" t="s">
        <v>5503</v>
      </c>
      <c r="K3025" s="519" t="s">
        <v>33565</v>
      </c>
      <c r="L3025" s="518" t="s">
        <v>5433</v>
      </c>
    </row>
    <row r="3026" spans="1:12" ht="15.75">
      <c r="A3026" s="518" t="s">
        <v>7943</v>
      </c>
      <c r="B3026" s="518" t="s">
        <v>7944</v>
      </c>
      <c r="C3026" s="518" t="s">
        <v>8229</v>
      </c>
      <c r="D3026" s="518" t="s">
        <v>24665</v>
      </c>
      <c r="E3026" s="519" t="s">
        <v>144</v>
      </c>
      <c r="F3026" s="518" t="s">
        <v>144</v>
      </c>
      <c r="G3026" s="518" t="s">
        <v>24727</v>
      </c>
      <c r="H3026" s="518" t="s">
        <v>8281</v>
      </c>
      <c r="I3026" s="518" t="s">
        <v>5502</v>
      </c>
      <c r="J3026" s="518" t="s">
        <v>5503</v>
      </c>
      <c r="K3026" s="519" t="s">
        <v>33566</v>
      </c>
      <c r="L3026" s="518" t="s">
        <v>5433</v>
      </c>
    </row>
    <row r="3027" spans="1:12" ht="15.75">
      <c r="A3027" s="518" t="s">
        <v>7943</v>
      </c>
      <c r="B3027" s="518" t="s">
        <v>7944</v>
      </c>
      <c r="C3027" s="518" t="s">
        <v>8229</v>
      </c>
      <c r="D3027" s="518" t="s">
        <v>24665</v>
      </c>
      <c r="E3027" s="519" t="s">
        <v>144</v>
      </c>
      <c r="F3027" s="518" t="s">
        <v>144</v>
      </c>
      <c r="G3027" s="518" t="s">
        <v>24728</v>
      </c>
      <c r="H3027" s="518" t="s">
        <v>8282</v>
      </c>
      <c r="I3027" s="518" t="s">
        <v>5502</v>
      </c>
      <c r="J3027" s="518" t="s">
        <v>5503</v>
      </c>
      <c r="K3027" s="519" t="s">
        <v>18108</v>
      </c>
      <c r="L3027" s="518" t="s">
        <v>5433</v>
      </c>
    </row>
    <row r="3028" spans="1:12" ht="15.75">
      <c r="A3028" s="518" t="s">
        <v>7943</v>
      </c>
      <c r="B3028" s="518" t="s">
        <v>7944</v>
      </c>
      <c r="C3028" s="518" t="s">
        <v>8229</v>
      </c>
      <c r="D3028" s="518" t="s">
        <v>24665</v>
      </c>
      <c r="E3028" s="519" t="s">
        <v>144</v>
      </c>
      <c r="F3028" s="518" t="s">
        <v>144</v>
      </c>
      <c r="G3028" s="518" t="s">
        <v>24729</v>
      </c>
      <c r="H3028" s="518" t="s">
        <v>8283</v>
      </c>
      <c r="I3028" s="518" t="s">
        <v>5502</v>
      </c>
      <c r="J3028" s="518" t="s">
        <v>5503</v>
      </c>
      <c r="K3028" s="519" t="s">
        <v>15239</v>
      </c>
      <c r="L3028" s="518" t="s">
        <v>5433</v>
      </c>
    </row>
    <row r="3029" spans="1:12" ht="15.75">
      <c r="A3029" s="518" t="s">
        <v>7943</v>
      </c>
      <c r="B3029" s="518" t="s">
        <v>7944</v>
      </c>
      <c r="C3029" s="518" t="s">
        <v>8229</v>
      </c>
      <c r="D3029" s="518" t="s">
        <v>24665</v>
      </c>
      <c r="E3029" s="519" t="s">
        <v>144</v>
      </c>
      <c r="F3029" s="518" t="s">
        <v>144</v>
      </c>
      <c r="G3029" s="518" t="s">
        <v>24731</v>
      </c>
      <c r="H3029" s="518" t="s">
        <v>8284</v>
      </c>
      <c r="I3029" s="518" t="s">
        <v>5502</v>
      </c>
      <c r="J3029" s="518" t="s">
        <v>5503</v>
      </c>
      <c r="K3029" s="519" t="s">
        <v>30101</v>
      </c>
      <c r="L3029" s="518" t="s">
        <v>5433</v>
      </c>
    </row>
    <row r="3030" spans="1:12" ht="15.75">
      <c r="A3030" s="518" t="s">
        <v>7943</v>
      </c>
      <c r="B3030" s="518" t="s">
        <v>7944</v>
      </c>
      <c r="C3030" s="518" t="s">
        <v>8229</v>
      </c>
      <c r="D3030" s="518" t="s">
        <v>24665</v>
      </c>
      <c r="E3030" s="519" t="s">
        <v>144</v>
      </c>
      <c r="F3030" s="518" t="s">
        <v>144</v>
      </c>
      <c r="G3030" s="518" t="s">
        <v>24732</v>
      </c>
      <c r="H3030" s="518" t="s">
        <v>8285</v>
      </c>
      <c r="I3030" s="518" t="s">
        <v>5502</v>
      </c>
      <c r="J3030" s="518" t="s">
        <v>5503</v>
      </c>
      <c r="K3030" s="519" t="s">
        <v>18610</v>
      </c>
      <c r="L3030" s="518" t="s">
        <v>5433</v>
      </c>
    </row>
    <row r="3031" spans="1:12" ht="15.75">
      <c r="A3031" s="518" t="s">
        <v>7943</v>
      </c>
      <c r="B3031" s="518" t="s">
        <v>7944</v>
      </c>
      <c r="C3031" s="518" t="s">
        <v>8229</v>
      </c>
      <c r="D3031" s="518" t="s">
        <v>24665</v>
      </c>
      <c r="E3031" s="519" t="s">
        <v>144</v>
      </c>
      <c r="F3031" s="518" t="s">
        <v>144</v>
      </c>
      <c r="G3031" s="518" t="s">
        <v>24733</v>
      </c>
      <c r="H3031" s="518" t="s">
        <v>8286</v>
      </c>
      <c r="I3031" s="518" t="s">
        <v>5502</v>
      </c>
      <c r="J3031" s="518" t="s">
        <v>5503</v>
      </c>
      <c r="K3031" s="519" t="s">
        <v>21127</v>
      </c>
      <c r="L3031" s="518" t="s">
        <v>5433</v>
      </c>
    </row>
    <row r="3032" spans="1:12" ht="15.75">
      <c r="A3032" s="518" t="s">
        <v>7943</v>
      </c>
      <c r="B3032" s="518" t="s">
        <v>7944</v>
      </c>
      <c r="C3032" s="518" t="s">
        <v>8229</v>
      </c>
      <c r="D3032" s="518" t="s">
        <v>24665</v>
      </c>
      <c r="E3032" s="519" t="s">
        <v>144</v>
      </c>
      <c r="F3032" s="518" t="s">
        <v>144</v>
      </c>
      <c r="G3032" s="518" t="s">
        <v>24734</v>
      </c>
      <c r="H3032" s="518" t="s">
        <v>8287</v>
      </c>
      <c r="I3032" s="518" t="s">
        <v>5502</v>
      </c>
      <c r="J3032" s="518" t="s">
        <v>5503</v>
      </c>
      <c r="K3032" s="519" t="s">
        <v>33567</v>
      </c>
      <c r="L3032" s="518" t="s">
        <v>5433</v>
      </c>
    </row>
    <row r="3033" spans="1:12" ht="15.75">
      <c r="A3033" s="518" t="s">
        <v>7943</v>
      </c>
      <c r="B3033" s="518" t="s">
        <v>7944</v>
      </c>
      <c r="C3033" s="518" t="s">
        <v>8229</v>
      </c>
      <c r="D3033" s="518" t="s">
        <v>24665</v>
      </c>
      <c r="E3033" s="519" t="s">
        <v>144</v>
      </c>
      <c r="F3033" s="518" t="s">
        <v>144</v>
      </c>
      <c r="G3033" s="518" t="s">
        <v>24735</v>
      </c>
      <c r="H3033" s="518" t="s">
        <v>8288</v>
      </c>
      <c r="I3033" s="518" t="s">
        <v>5502</v>
      </c>
      <c r="J3033" s="518" t="s">
        <v>5503</v>
      </c>
      <c r="K3033" s="519" t="s">
        <v>19471</v>
      </c>
      <c r="L3033" s="518" t="s">
        <v>5433</v>
      </c>
    </row>
    <row r="3034" spans="1:12" ht="15.75">
      <c r="A3034" s="518" t="s">
        <v>7943</v>
      </c>
      <c r="B3034" s="518" t="s">
        <v>7944</v>
      </c>
      <c r="C3034" s="518" t="s">
        <v>8229</v>
      </c>
      <c r="D3034" s="518" t="s">
        <v>24665</v>
      </c>
      <c r="E3034" s="519" t="s">
        <v>144</v>
      </c>
      <c r="F3034" s="518" t="s">
        <v>144</v>
      </c>
      <c r="G3034" s="518" t="s">
        <v>24736</v>
      </c>
      <c r="H3034" s="518" t="s">
        <v>8289</v>
      </c>
      <c r="I3034" s="518" t="s">
        <v>5502</v>
      </c>
      <c r="J3034" s="518" t="s">
        <v>5503</v>
      </c>
      <c r="K3034" s="519" t="s">
        <v>13942</v>
      </c>
      <c r="L3034" s="518" t="s">
        <v>5433</v>
      </c>
    </row>
    <row r="3035" spans="1:12" ht="15.75">
      <c r="A3035" s="518" t="s">
        <v>7943</v>
      </c>
      <c r="B3035" s="518" t="s">
        <v>7944</v>
      </c>
      <c r="C3035" s="518" t="s">
        <v>8229</v>
      </c>
      <c r="D3035" s="518" t="s">
        <v>24665</v>
      </c>
      <c r="E3035" s="519" t="s">
        <v>144</v>
      </c>
      <c r="F3035" s="518" t="s">
        <v>144</v>
      </c>
      <c r="G3035" s="518" t="s">
        <v>24737</v>
      </c>
      <c r="H3035" s="518" t="s">
        <v>8290</v>
      </c>
      <c r="I3035" s="518" t="s">
        <v>5502</v>
      </c>
      <c r="J3035" s="518" t="s">
        <v>5503</v>
      </c>
      <c r="K3035" s="519" t="s">
        <v>33568</v>
      </c>
      <c r="L3035" s="518" t="s">
        <v>5433</v>
      </c>
    </row>
    <row r="3036" spans="1:12" ht="15.75">
      <c r="A3036" s="518" t="s">
        <v>7943</v>
      </c>
      <c r="B3036" s="518" t="s">
        <v>7944</v>
      </c>
      <c r="C3036" s="518" t="s">
        <v>8229</v>
      </c>
      <c r="D3036" s="518" t="s">
        <v>24665</v>
      </c>
      <c r="E3036" s="519" t="s">
        <v>144</v>
      </c>
      <c r="F3036" s="518" t="s">
        <v>144</v>
      </c>
      <c r="G3036" s="518" t="s">
        <v>24739</v>
      </c>
      <c r="H3036" s="518" t="s">
        <v>8291</v>
      </c>
      <c r="I3036" s="518" t="s">
        <v>5502</v>
      </c>
      <c r="J3036" s="518" t="s">
        <v>5503</v>
      </c>
      <c r="K3036" s="519" t="s">
        <v>33569</v>
      </c>
      <c r="L3036" s="518" t="s">
        <v>5433</v>
      </c>
    </row>
    <row r="3037" spans="1:12" ht="15.75">
      <c r="A3037" s="518" t="s">
        <v>7943</v>
      </c>
      <c r="B3037" s="518" t="s">
        <v>7944</v>
      </c>
      <c r="C3037" s="518" t="s">
        <v>8229</v>
      </c>
      <c r="D3037" s="518" t="s">
        <v>24665</v>
      </c>
      <c r="E3037" s="519" t="s">
        <v>144</v>
      </c>
      <c r="F3037" s="518" t="s">
        <v>144</v>
      </c>
      <c r="G3037" s="518" t="s">
        <v>24740</v>
      </c>
      <c r="H3037" s="518" t="s">
        <v>8292</v>
      </c>
      <c r="I3037" s="518" t="s">
        <v>5502</v>
      </c>
      <c r="J3037" s="518" t="s">
        <v>5503</v>
      </c>
      <c r="K3037" s="519" t="s">
        <v>21286</v>
      </c>
      <c r="L3037" s="518" t="s">
        <v>5433</v>
      </c>
    </row>
    <row r="3038" spans="1:12" ht="15.75">
      <c r="A3038" s="518" t="s">
        <v>7943</v>
      </c>
      <c r="B3038" s="518" t="s">
        <v>7944</v>
      </c>
      <c r="C3038" s="518" t="s">
        <v>8229</v>
      </c>
      <c r="D3038" s="518" t="s">
        <v>24665</v>
      </c>
      <c r="E3038" s="519" t="s">
        <v>144</v>
      </c>
      <c r="F3038" s="518" t="s">
        <v>144</v>
      </c>
      <c r="G3038" s="518" t="s">
        <v>24742</v>
      </c>
      <c r="H3038" s="518" t="s">
        <v>8293</v>
      </c>
      <c r="I3038" s="518" t="s">
        <v>5502</v>
      </c>
      <c r="J3038" s="518" t="s">
        <v>5503</v>
      </c>
      <c r="K3038" s="519" t="s">
        <v>33570</v>
      </c>
      <c r="L3038" s="518" t="s">
        <v>5433</v>
      </c>
    </row>
    <row r="3039" spans="1:12" ht="15.75">
      <c r="A3039" s="518" t="s">
        <v>7943</v>
      </c>
      <c r="B3039" s="518" t="s">
        <v>7944</v>
      </c>
      <c r="C3039" s="518" t="s">
        <v>8229</v>
      </c>
      <c r="D3039" s="518" t="s">
        <v>24665</v>
      </c>
      <c r="E3039" s="519" t="s">
        <v>144</v>
      </c>
      <c r="F3039" s="518" t="s">
        <v>144</v>
      </c>
      <c r="G3039" s="518" t="s">
        <v>24743</v>
      </c>
      <c r="H3039" s="518" t="s">
        <v>8294</v>
      </c>
      <c r="I3039" s="518" t="s">
        <v>5502</v>
      </c>
      <c r="J3039" s="518" t="s">
        <v>5503</v>
      </c>
      <c r="K3039" s="519" t="s">
        <v>33571</v>
      </c>
      <c r="L3039" s="518" t="s">
        <v>5433</v>
      </c>
    </row>
    <row r="3040" spans="1:12" ht="15.75">
      <c r="A3040" s="518" t="s">
        <v>7943</v>
      </c>
      <c r="B3040" s="518" t="s">
        <v>7944</v>
      </c>
      <c r="C3040" s="518" t="s">
        <v>8229</v>
      </c>
      <c r="D3040" s="518" t="s">
        <v>24665</v>
      </c>
      <c r="E3040" s="519" t="s">
        <v>144</v>
      </c>
      <c r="F3040" s="518" t="s">
        <v>144</v>
      </c>
      <c r="G3040" s="518" t="s">
        <v>24744</v>
      </c>
      <c r="H3040" s="518" t="s">
        <v>8295</v>
      </c>
      <c r="I3040" s="518" t="s">
        <v>5502</v>
      </c>
      <c r="J3040" s="518" t="s">
        <v>5503</v>
      </c>
      <c r="K3040" s="519" t="s">
        <v>25049</v>
      </c>
      <c r="L3040" s="518" t="s">
        <v>5433</v>
      </c>
    </row>
    <row r="3041" spans="1:12" ht="15.75">
      <c r="A3041" s="518" t="s">
        <v>7943</v>
      </c>
      <c r="B3041" s="518" t="s">
        <v>7944</v>
      </c>
      <c r="C3041" s="518" t="s">
        <v>8229</v>
      </c>
      <c r="D3041" s="518" t="s">
        <v>24665</v>
      </c>
      <c r="E3041" s="519" t="s">
        <v>144</v>
      </c>
      <c r="F3041" s="518" t="s">
        <v>144</v>
      </c>
      <c r="G3041" s="518" t="s">
        <v>24745</v>
      </c>
      <c r="H3041" s="518" t="s">
        <v>8296</v>
      </c>
      <c r="I3041" s="518" t="s">
        <v>5502</v>
      </c>
      <c r="J3041" s="518" t="s">
        <v>5503</v>
      </c>
      <c r="K3041" s="519" t="s">
        <v>23571</v>
      </c>
      <c r="L3041" s="518" t="s">
        <v>5433</v>
      </c>
    </row>
    <row r="3042" spans="1:12" ht="15.75">
      <c r="A3042" s="518" t="s">
        <v>7943</v>
      </c>
      <c r="B3042" s="518" t="s">
        <v>7944</v>
      </c>
      <c r="C3042" s="518" t="s">
        <v>8229</v>
      </c>
      <c r="D3042" s="518" t="s">
        <v>24665</v>
      </c>
      <c r="E3042" s="519" t="s">
        <v>144</v>
      </c>
      <c r="F3042" s="518" t="s">
        <v>144</v>
      </c>
      <c r="G3042" s="518" t="s">
        <v>24746</v>
      </c>
      <c r="H3042" s="518" t="s">
        <v>8297</v>
      </c>
      <c r="I3042" s="518" t="s">
        <v>5502</v>
      </c>
      <c r="J3042" s="518" t="s">
        <v>5503</v>
      </c>
      <c r="K3042" s="519" t="s">
        <v>33572</v>
      </c>
      <c r="L3042" s="518" t="s">
        <v>5433</v>
      </c>
    </row>
    <row r="3043" spans="1:12" ht="15.75">
      <c r="A3043" s="518" t="s">
        <v>7943</v>
      </c>
      <c r="B3043" s="518" t="s">
        <v>7944</v>
      </c>
      <c r="C3043" s="518" t="s">
        <v>8229</v>
      </c>
      <c r="D3043" s="518" t="s">
        <v>24665</v>
      </c>
      <c r="E3043" s="519" t="s">
        <v>144</v>
      </c>
      <c r="F3043" s="518" t="s">
        <v>144</v>
      </c>
      <c r="G3043" s="518" t="s">
        <v>24748</v>
      </c>
      <c r="H3043" s="518" t="s">
        <v>8298</v>
      </c>
      <c r="I3043" s="518" t="s">
        <v>5502</v>
      </c>
      <c r="J3043" s="518" t="s">
        <v>5503</v>
      </c>
      <c r="K3043" s="519" t="s">
        <v>33573</v>
      </c>
      <c r="L3043" s="518" t="s">
        <v>5433</v>
      </c>
    </row>
    <row r="3044" spans="1:12" ht="15.75">
      <c r="A3044" s="518" t="s">
        <v>7943</v>
      </c>
      <c r="B3044" s="518" t="s">
        <v>7944</v>
      </c>
      <c r="C3044" s="518" t="s">
        <v>8229</v>
      </c>
      <c r="D3044" s="518" t="s">
        <v>24665</v>
      </c>
      <c r="E3044" s="519" t="s">
        <v>144</v>
      </c>
      <c r="F3044" s="518" t="s">
        <v>144</v>
      </c>
      <c r="G3044" s="518" t="s">
        <v>24749</v>
      </c>
      <c r="H3044" s="518" t="s">
        <v>8299</v>
      </c>
      <c r="I3044" s="518" t="s">
        <v>5502</v>
      </c>
      <c r="J3044" s="518" t="s">
        <v>5503</v>
      </c>
      <c r="K3044" s="519" t="s">
        <v>33574</v>
      </c>
      <c r="L3044" s="518" t="s">
        <v>5433</v>
      </c>
    </row>
    <row r="3045" spans="1:12" ht="15.75">
      <c r="A3045" s="518" t="s">
        <v>7943</v>
      </c>
      <c r="B3045" s="518" t="s">
        <v>7944</v>
      </c>
      <c r="C3045" s="518" t="s">
        <v>8229</v>
      </c>
      <c r="D3045" s="518" t="s">
        <v>24665</v>
      </c>
      <c r="E3045" s="519" t="s">
        <v>144</v>
      </c>
      <c r="F3045" s="518" t="s">
        <v>144</v>
      </c>
      <c r="G3045" s="518" t="s">
        <v>24751</v>
      </c>
      <c r="H3045" s="518" t="s">
        <v>8300</v>
      </c>
      <c r="I3045" s="518" t="s">
        <v>5502</v>
      </c>
      <c r="J3045" s="518" t="s">
        <v>5503</v>
      </c>
      <c r="K3045" s="519" t="s">
        <v>33575</v>
      </c>
      <c r="L3045" s="518" t="s">
        <v>5433</v>
      </c>
    </row>
    <row r="3046" spans="1:12" ht="15.75">
      <c r="A3046" s="518" t="s">
        <v>7943</v>
      </c>
      <c r="B3046" s="518" t="s">
        <v>7944</v>
      </c>
      <c r="C3046" s="518" t="s">
        <v>8229</v>
      </c>
      <c r="D3046" s="518" t="s">
        <v>24665</v>
      </c>
      <c r="E3046" s="519" t="s">
        <v>144</v>
      </c>
      <c r="F3046" s="518" t="s">
        <v>144</v>
      </c>
      <c r="G3046" s="518" t="s">
        <v>24752</v>
      </c>
      <c r="H3046" s="518" t="s">
        <v>8301</v>
      </c>
      <c r="I3046" s="518" t="s">
        <v>5502</v>
      </c>
      <c r="J3046" s="518" t="s">
        <v>5503</v>
      </c>
      <c r="K3046" s="519" t="s">
        <v>33576</v>
      </c>
      <c r="L3046" s="518" t="s">
        <v>5433</v>
      </c>
    </row>
    <row r="3047" spans="1:12" ht="15.75">
      <c r="A3047" s="518" t="s">
        <v>7943</v>
      </c>
      <c r="B3047" s="518" t="s">
        <v>7944</v>
      </c>
      <c r="C3047" s="518" t="s">
        <v>8229</v>
      </c>
      <c r="D3047" s="518" t="s">
        <v>24665</v>
      </c>
      <c r="E3047" s="519" t="s">
        <v>144</v>
      </c>
      <c r="F3047" s="518" t="s">
        <v>144</v>
      </c>
      <c r="G3047" s="518" t="s">
        <v>24753</v>
      </c>
      <c r="H3047" s="518" t="s">
        <v>8302</v>
      </c>
      <c r="I3047" s="518" t="s">
        <v>5502</v>
      </c>
      <c r="J3047" s="518" t="s">
        <v>5503</v>
      </c>
      <c r="K3047" s="519" t="s">
        <v>15075</v>
      </c>
      <c r="L3047" s="518" t="s">
        <v>5433</v>
      </c>
    </row>
    <row r="3048" spans="1:12" ht="15.75">
      <c r="A3048" s="518" t="s">
        <v>7943</v>
      </c>
      <c r="B3048" s="518" t="s">
        <v>7944</v>
      </c>
      <c r="C3048" s="518" t="s">
        <v>8229</v>
      </c>
      <c r="D3048" s="518" t="s">
        <v>24665</v>
      </c>
      <c r="E3048" s="519" t="s">
        <v>144</v>
      </c>
      <c r="F3048" s="518" t="s">
        <v>144</v>
      </c>
      <c r="G3048" s="518" t="s">
        <v>24754</v>
      </c>
      <c r="H3048" s="518" t="s">
        <v>8303</v>
      </c>
      <c r="I3048" s="518" t="s">
        <v>5502</v>
      </c>
      <c r="J3048" s="518" t="s">
        <v>5503</v>
      </c>
      <c r="K3048" s="519" t="s">
        <v>33577</v>
      </c>
      <c r="L3048" s="518" t="s">
        <v>5433</v>
      </c>
    </row>
    <row r="3049" spans="1:12" ht="15.75">
      <c r="A3049" s="518" t="s">
        <v>7943</v>
      </c>
      <c r="B3049" s="518" t="s">
        <v>7944</v>
      </c>
      <c r="C3049" s="518" t="s">
        <v>8229</v>
      </c>
      <c r="D3049" s="518" t="s">
        <v>24665</v>
      </c>
      <c r="E3049" s="519" t="s">
        <v>144</v>
      </c>
      <c r="F3049" s="518" t="s">
        <v>144</v>
      </c>
      <c r="G3049" s="518" t="s">
        <v>24755</v>
      </c>
      <c r="H3049" s="518" t="s">
        <v>8304</v>
      </c>
      <c r="I3049" s="518" t="s">
        <v>5502</v>
      </c>
      <c r="J3049" s="518" t="s">
        <v>5503</v>
      </c>
      <c r="K3049" s="519" t="s">
        <v>33578</v>
      </c>
      <c r="L3049" s="518" t="s">
        <v>5433</v>
      </c>
    </row>
    <row r="3050" spans="1:12" ht="15.75">
      <c r="A3050" s="518" t="s">
        <v>7943</v>
      </c>
      <c r="B3050" s="518" t="s">
        <v>7944</v>
      </c>
      <c r="C3050" s="518" t="s">
        <v>8229</v>
      </c>
      <c r="D3050" s="518" t="s">
        <v>24665</v>
      </c>
      <c r="E3050" s="519" t="s">
        <v>144</v>
      </c>
      <c r="F3050" s="518" t="s">
        <v>144</v>
      </c>
      <c r="G3050" s="518" t="s">
        <v>24756</v>
      </c>
      <c r="H3050" s="518" t="s">
        <v>8305</v>
      </c>
      <c r="I3050" s="518" t="s">
        <v>5502</v>
      </c>
      <c r="J3050" s="518" t="s">
        <v>5503</v>
      </c>
      <c r="K3050" s="519" t="s">
        <v>33579</v>
      </c>
      <c r="L3050" s="518" t="s">
        <v>5433</v>
      </c>
    </row>
    <row r="3051" spans="1:12" ht="15.75">
      <c r="A3051" s="518" t="s">
        <v>7943</v>
      </c>
      <c r="B3051" s="518" t="s">
        <v>7944</v>
      </c>
      <c r="C3051" s="518" t="s">
        <v>8229</v>
      </c>
      <c r="D3051" s="518" t="s">
        <v>24665</v>
      </c>
      <c r="E3051" s="519" t="s">
        <v>144</v>
      </c>
      <c r="F3051" s="518" t="s">
        <v>144</v>
      </c>
      <c r="G3051" s="518" t="s">
        <v>24757</v>
      </c>
      <c r="H3051" s="518" t="s">
        <v>8306</v>
      </c>
      <c r="I3051" s="518" t="s">
        <v>5502</v>
      </c>
      <c r="J3051" s="518" t="s">
        <v>5503</v>
      </c>
      <c r="K3051" s="519" t="s">
        <v>23504</v>
      </c>
      <c r="L3051" s="518" t="s">
        <v>5433</v>
      </c>
    </row>
    <row r="3052" spans="1:12" ht="15.75">
      <c r="A3052" s="518" t="s">
        <v>7943</v>
      </c>
      <c r="B3052" s="518" t="s">
        <v>7944</v>
      </c>
      <c r="C3052" s="518" t="s">
        <v>8229</v>
      </c>
      <c r="D3052" s="518" t="s">
        <v>24665</v>
      </c>
      <c r="E3052" s="519" t="s">
        <v>144</v>
      </c>
      <c r="F3052" s="518" t="s">
        <v>144</v>
      </c>
      <c r="G3052" s="518" t="s">
        <v>24758</v>
      </c>
      <c r="H3052" s="518" t="s">
        <v>8307</v>
      </c>
      <c r="I3052" s="518" t="s">
        <v>5502</v>
      </c>
      <c r="J3052" s="518" t="s">
        <v>5503</v>
      </c>
      <c r="K3052" s="519" t="s">
        <v>33580</v>
      </c>
      <c r="L3052" s="518" t="s">
        <v>5433</v>
      </c>
    </row>
    <row r="3053" spans="1:12" ht="15.75">
      <c r="A3053" s="518" t="s">
        <v>7943</v>
      </c>
      <c r="B3053" s="518" t="s">
        <v>7944</v>
      </c>
      <c r="C3053" s="518" t="s">
        <v>8229</v>
      </c>
      <c r="D3053" s="518" t="s">
        <v>24665</v>
      </c>
      <c r="E3053" s="519" t="s">
        <v>144</v>
      </c>
      <c r="F3053" s="518" t="s">
        <v>144</v>
      </c>
      <c r="G3053" s="518" t="s">
        <v>24759</v>
      </c>
      <c r="H3053" s="518" t="s">
        <v>8308</v>
      </c>
      <c r="I3053" s="518" t="s">
        <v>5502</v>
      </c>
      <c r="J3053" s="518" t="s">
        <v>5503</v>
      </c>
      <c r="K3053" s="519" t="s">
        <v>33581</v>
      </c>
      <c r="L3053" s="518" t="s">
        <v>5433</v>
      </c>
    </row>
    <row r="3054" spans="1:12" ht="15.75">
      <c r="A3054" s="518" t="s">
        <v>7943</v>
      </c>
      <c r="B3054" s="518" t="s">
        <v>7944</v>
      </c>
      <c r="C3054" s="518" t="s">
        <v>8229</v>
      </c>
      <c r="D3054" s="518" t="s">
        <v>24665</v>
      </c>
      <c r="E3054" s="519" t="s">
        <v>144</v>
      </c>
      <c r="F3054" s="518" t="s">
        <v>144</v>
      </c>
      <c r="G3054" s="518" t="s">
        <v>24760</v>
      </c>
      <c r="H3054" s="518" t="s">
        <v>8309</v>
      </c>
      <c r="I3054" s="518" t="s">
        <v>5502</v>
      </c>
      <c r="J3054" s="518" t="s">
        <v>5503</v>
      </c>
      <c r="K3054" s="519" t="s">
        <v>15343</v>
      </c>
      <c r="L3054" s="518" t="s">
        <v>5433</v>
      </c>
    </row>
    <row r="3055" spans="1:12" ht="15.75">
      <c r="A3055" s="518" t="s">
        <v>7943</v>
      </c>
      <c r="B3055" s="518" t="s">
        <v>7944</v>
      </c>
      <c r="C3055" s="518" t="s">
        <v>8229</v>
      </c>
      <c r="D3055" s="518" t="s">
        <v>24665</v>
      </c>
      <c r="E3055" s="519" t="s">
        <v>144</v>
      </c>
      <c r="F3055" s="518" t="s">
        <v>144</v>
      </c>
      <c r="G3055" s="518" t="s">
        <v>24762</v>
      </c>
      <c r="H3055" s="518" t="s">
        <v>8310</v>
      </c>
      <c r="I3055" s="518" t="s">
        <v>5502</v>
      </c>
      <c r="J3055" s="518" t="s">
        <v>5503</v>
      </c>
      <c r="K3055" s="519" t="s">
        <v>33582</v>
      </c>
      <c r="L3055" s="518" t="s">
        <v>5433</v>
      </c>
    </row>
    <row r="3056" spans="1:12" ht="15.75">
      <c r="A3056" s="518" t="s">
        <v>7943</v>
      </c>
      <c r="B3056" s="518" t="s">
        <v>7944</v>
      </c>
      <c r="C3056" s="518" t="s">
        <v>8229</v>
      </c>
      <c r="D3056" s="518" t="s">
        <v>24665</v>
      </c>
      <c r="E3056" s="519" t="s">
        <v>144</v>
      </c>
      <c r="F3056" s="518" t="s">
        <v>144</v>
      </c>
      <c r="G3056" s="518" t="s">
        <v>24763</v>
      </c>
      <c r="H3056" s="518" t="s">
        <v>8311</v>
      </c>
      <c r="I3056" s="518" t="s">
        <v>5502</v>
      </c>
      <c r="J3056" s="518" t="s">
        <v>5503</v>
      </c>
      <c r="K3056" s="519" t="s">
        <v>31589</v>
      </c>
      <c r="L3056" s="518" t="s">
        <v>5433</v>
      </c>
    </row>
    <row r="3057" spans="1:12" ht="15.75">
      <c r="A3057" s="518" t="s">
        <v>7943</v>
      </c>
      <c r="B3057" s="518" t="s">
        <v>7944</v>
      </c>
      <c r="C3057" s="518" t="s">
        <v>8229</v>
      </c>
      <c r="D3057" s="518" t="s">
        <v>24665</v>
      </c>
      <c r="E3057" s="519" t="s">
        <v>144</v>
      </c>
      <c r="F3057" s="518" t="s">
        <v>144</v>
      </c>
      <c r="G3057" s="518" t="s">
        <v>24764</v>
      </c>
      <c r="H3057" s="518" t="s">
        <v>8312</v>
      </c>
      <c r="I3057" s="518" t="s">
        <v>5502</v>
      </c>
      <c r="J3057" s="518" t="s">
        <v>5503</v>
      </c>
      <c r="K3057" s="519" t="s">
        <v>20065</v>
      </c>
      <c r="L3057" s="518" t="s">
        <v>5433</v>
      </c>
    </row>
    <row r="3058" spans="1:12" ht="15.75">
      <c r="A3058" s="518" t="s">
        <v>7943</v>
      </c>
      <c r="B3058" s="518" t="s">
        <v>7944</v>
      </c>
      <c r="C3058" s="518" t="s">
        <v>8229</v>
      </c>
      <c r="D3058" s="518" t="s">
        <v>24665</v>
      </c>
      <c r="E3058" s="519" t="s">
        <v>144</v>
      </c>
      <c r="F3058" s="518" t="s">
        <v>144</v>
      </c>
      <c r="G3058" s="518" t="s">
        <v>24766</v>
      </c>
      <c r="H3058" s="518" t="s">
        <v>8313</v>
      </c>
      <c r="I3058" s="518" t="s">
        <v>5502</v>
      </c>
      <c r="J3058" s="518" t="s">
        <v>5503</v>
      </c>
      <c r="K3058" s="519" t="s">
        <v>33583</v>
      </c>
      <c r="L3058" s="518" t="s">
        <v>5433</v>
      </c>
    </row>
    <row r="3059" spans="1:12" ht="15.75">
      <c r="A3059" s="518" t="s">
        <v>7943</v>
      </c>
      <c r="B3059" s="518" t="s">
        <v>7944</v>
      </c>
      <c r="C3059" s="518" t="s">
        <v>8229</v>
      </c>
      <c r="D3059" s="518" t="s">
        <v>24665</v>
      </c>
      <c r="E3059" s="519" t="s">
        <v>144</v>
      </c>
      <c r="F3059" s="518" t="s">
        <v>144</v>
      </c>
      <c r="G3059" s="518" t="s">
        <v>24767</v>
      </c>
      <c r="H3059" s="518" t="s">
        <v>8314</v>
      </c>
      <c r="I3059" s="518" t="s">
        <v>5502</v>
      </c>
      <c r="J3059" s="518" t="s">
        <v>5503</v>
      </c>
      <c r="K3059" s="519" t="s">
        <v>33584</v>
      </c>
      <c r="L3059" s="518" t="s">
        <v>5433</v>
      </c>
    </row>
    <row r="3060" spans="1:12" ht="15.75">
      <c r="A3060" s="518" t="s">
        <v>7943</v>
      </c>
      <c r="B3060" s="518" t="s">
        <v>7944</v>
      </c>
      <c r="C3060" s="518" t="s">
        <v>8229</v>
      </c>
      <c r="D3060" s="518" t="s">
        <v>24665</v>
      </c>
      <c r="E3060" s="519" t="s">
        <v>144</v>
      </c>
      <c r="F3060" s="518" t="s">
        <v>144</v>
      </c>
      <c r="G3060" s="518" t="s">
        <v>24768</v>
      </c>
      <c r="H3060" s="518" t="s">
        <v>8315</v>
      </c>
      <c r="I3060" s="518" t="s">
        <v>5502</v>
      </c>
      <c r="J3060" s="518" t="s">
        <v>5503</v>
      </c>
      <c r="K3060" s="519" t="s">
        <v>25102</v>
      </c>
      <c r="L3060" s="518" t="s">
        <v>5433</v>
      </c>
    </row>
    <row r="3061" spans="1:12" ht="15.75">
      <c r="A3061" s="518" t="s">
        <v>7943</v>
      </c>
      <c r="B3061" s="518" t="s">
        <v>7944</v>
      </c>
      <c r="C3061" s="518" t="s">
        <v>8229</v>
      </c>
      <c r="D3061" s="518" t="s">
        <v>24665</v>
      </c>
      <c r="E3061" s="519" t="s">
        <v>144</v>
      </c>
      <c r="F3061" s="518" t="s">
        <v>144</v>
      </c>
      <c r="G3061" s="518" t="s">
        <v>24769</v>
      </c>
      <c r="H3061" s="518" t="s">
        <v>8316</v>
      </c>
      <c r="I3061" s="518" t="s">
        <v>5502</v>
      </c>
      <c r="J3061" s="518" t="s">
        <v>5503</v>
      </c>
      <c r="K3061" s="519" t="s">
        <v>33585</v>
      </c>
      <c r="L3061" s="518" t="s">
        <v>5433</v>
      </c>
    </row>
    <row r="3062" spans="1:12" ht="15.75">
      <c r="A3062" s="518" t="s">
        <v>7943</v>
      </c>
      <c r="B3062" s="518" t="s">
        <v>7944</v>
      </c>
      <c r="C3062" s="518" t="s">
        <v>8229</v>
      </c>
      <c r="D3062" s="518" t="s">
        <v>24665</v>
      </c>
      <c r="E3062" s="519" t="s">
        <v>144</v>
      </c>
      <c r="F3062" s="518" t="s">
        <v>144</v>
      </c>
      <c r="G3062" s="518" t="s">
        <v>24770</v>
      </c>
      <c r="H3062" s="518" t="s">
        <v>8317</v>
      </c>
      <c r="I3062" s="518" t="s">
        <v>5502</v>
      </c>
      <c r="J3062" s="518" t="s">
        <v>5503</v>
      </c>
      <c r="K3062" s="519" t="s">
        <v>33586</v>
      </c>
      <c r="L3062" s="518" t="s">
        <v>5433</v>
      </c>
    </row>
    <row r="3063" spans="1:12" ht="15.75">
      <c r="A3063" s="518" t="s">
        <v>7943</v>
      </c>
      <c r="B3063" s="518" t="s">
        <v>7944</v>
      </c>
      <c r="C3063" s="518" t="s">
        <v>8229</v>
      </c>
      <c r="D3063" s="518" t="s">
        <v>24665</v>
      </c>
      <c r="E3063" s="519" t="s">
        <v>144</v>
      </c>
      <c r="F3063" s="518" t="s">
        <v>144</v>
      </c>
      <c r="G3063" s="518" t="s">
        <v>24771</v>
      </c>
      <c r="H3063" s="518" t="s">
        <v>8318</v>
      </c>
      <c r="I3063" s="518" t="s">
        <v>5502</v>
      </c>
      <c r="J3063" s="518" t="s">
        <v>5503</v>
      </c>
      <c r="K3063" s="519" t="s">
        <v>18401</v>
      </c>
      <c r="L3063" s="518" t="s">
        <v>5433</v>
      </c>
    </row>
    <row r="3064" spans="1:12" ht="15.75">
      <c r="A3064" s="518" t="s">
        <v>7943</v>
      </c>
      <c r="B3064" s="518" t="s">
        <v>7944</v>
      </c>
      <c r="C3064" s="518" t="s">
        <v>8229</v>
      </c>
      <c r="D3064" s="518" t="s">
        <v>24665</v>
      </c>
      <c r="E3064" s="519" t="s">
        <v>144</v>
      </c>
      <c r="F3064" s="518" t="s">
        <v>144</v>
      </c>
      <c r="G3064" s="518" t="s">
        <v>24772</v>
      </c>
      <c r="H3064" s="518" t="s">
        <v>8319</v>
      </c>
      <c r="I3064" s="518" t="s">
        <v>5502</v>
      </c>
      <c r="J3064" s="518" t="s">
        <v>5503</v>
      </c>
      <c r="K3064" s="519" t="s">
        <v>33587</v>
      </c>
      <c r="L3064" s="518" t="s">
        <v>5433</v>
      </c>
    </row>
    <row r="3065" spans="1:12" ht="15.75">
      <c r="A3065" s="518" t="s">
        <v>7943</v>
      </c>
      <c r="B3065" s="518" t="s">
        <v>7944</v>
      </c>
      <c r="C3065" s="518" t="s">
        <v>8320</v>
      </c>
      <c r="D3065" s="518" t="s">
        <v>24773</v>
      </c>
      <c r="E3065" s="519" t="s">
        <v>144</v>
      </c>
      <c r="F3065" s="518" t="s">
        <v>144</v>
      </c>
      <c r="G3065" s="518" t="s">
        <v>24774</v>
      </c>
      <c r="H3065" s="518" t="s">
        <v>8321</v>
      </c>
      <c r="I3065" s="518" t="s">
        <v>5502</v>
      </c>
      <c r="J3065" s="518" t="s">
        <v>5503</v>
      </c>
      <c r="K3065" s="519" t="s">
        <v>33588</v>
      </c>
      <c r="L3065" s="518" t="s">
        <v>5433</v>
      </c>
    </row>
    <row r="3066" spans="1:12" ht="15.75">
      <c r="A3066" s="518" t="s">
        <v>7943</v>
      </c>
      <c r="B3066" s="518" t="s">
        <v>7944</v>
      </c>
      <c r="C3066" s="518" t="s">
        <v>8320</v>
      </c>
      <c r="D3066" s="518" t="s">
        <v>24773</v>
      </c>
      <c r="E3066" s="519" t="s">
        <v>144</v>
      </c>
      <c r="F3066" s="518" t="s">
        <v>144</v>
      </c>
      <c r="G3066" s="518" t="s">
        <v>24775</v>
      </c>
      <c r="H3066" s="518" t="s">
        <v>8322</v>
      </c>
      <c r="I3066" s="518" t="s">
        <v>5502</v>
      </c>
      <c r="J3066" s="518" t="s">
        <v>5503</v>
      </c>
      <c r="K3066" s="519" t="s">
        <v>33589</v>
      </c>
      <c r="L3066" s="518" t="s">
        <v>5433</v>
      </c>
    </row>
    <row r="3067" spans="1:12" ht="15.75">
      <c r="A3067" s="518" t="s">
        <v>7943</v>
      </c>
      <c r="B3067" s="518" t="s">
        <v>7944</v>
      </c>
      <c r="C3067" s="518" t="s">
        <v>8320</v>
      </c>
      <c r="D3067" s="518" t="s">
        <v>24773</v>
      </c>
      <c r="E3067" s="519" t="s">
        <v>144</v>
      </c>
      <c r="F3067" s="518" t="s">
        <v>144</v>
      </c>
      <c r="G3067" s="518" t="s">
        <v>24777</v>
      </c>
      <c r="H3067" s="518" t="s">
        <v>8323</v>
      </c>
      <c r="I3067" s="518" t="s">
        <v>5502</v>
      </c>
      <c r="J3067" s="518" t="s">
        <v>5503</v>
      </c>
      <c r="K3067" s="519" t="s">
        <v>22436</v>
      </c>
      <c r="L3067" s="518" t="s">
        <v>5433</v>
      </c>
    </row>
    <row r="3068" spans="1:12" ht="15.75">
      <c r="A3068" s="518" t="s">
        <v>7943</v>
      </c>
      <c r="B3068" s="518" t="s">
        <v>7944</v>
      </c>
      <c r="C3068" s="518" t="s">
        <v>8320</v>
      </c>
      <c r="D3068" s="518" t="s">
        <v>24773</v>
      </c>
      <c r="E3068" s="519" t="s">
        <v>144</v>
      </c>
      <c r="F3068" s="518" t="s">
        <v>144</v>
      </c>
      <c r="G3068" s="518" t="s">
        <v>24779</v>
      </c>
      <c r="H3068" s="518" t="s">
        <v>8324</v>
      </c>
      <c r="I3068" s="518" t="s">
        <v>5502</v>
      </c>
      <c r="J3068" s="518" t="s">
        <v>5503</v>
      </c>
      <c r="K3068" s="519" t="s">
        <v>33590</v>
      </c>
      <c r="L3068" s="518" t="s">
        <v>5433</v>
      </c>
    </row>
    <row r="3069" spans="1:12" ht="15.75">
      <c r="A3069" s="518" t="s">
        <v>7943</v>
      </c>
      <c r="B3069" s="518" t="s">
        <v>7944</v>
      </c>
      <c r="C3069" s="518" t="s">
        <v>8320</v>
      </c>
      <c r="D3069" s="518" t="s">
        <v>24773</v>
      </c>
      <c r="E3069" s="519" t="s">
        <v>144</v>
      </c>
      <c r="F3069" s="518" t="s">
        <v>144</v>
      </c>
      <c r="G3069" s="518" t="s">
        <v>24780</v>
      </c>
      <c r="H3069" s="518" t="s">
        <v>8325</v>
      </c>
      <c r="I3069" s="518" t="s">
        <v>5502</v>
      </c>
      <c r="J3069" s="518" t="s">
        <v>5503</v>
      </c>
      <c r="K3069" s="519" t="s">
        <v>33591</v>
      </c>
      <c r="L3069" s="518" t="s">
        <v>5433</v>
      </c>
    </row>
    <row r="3070" spans="1:12" ht="15.75">
      <c r="A3070" s="518" t="s">
        <v>7943</v>
      </c>
      <c r="B3070" s="518" t="s">
        <v>7944</v>
      </c>
      <c r="C3070" s="518" t="s">
        <v>8320</v>
      </c>
      <c r="D3070" s="518" t="s">
        <v>24773</v>
      </c>
      <c r="E3070" s="519" t="s">
        <v>144</v>
      </c>
      <c r="F3070" s="518" t="s">
        <v>144</v>
      </c>
      <c r="G3070" s="518" t="s">
        <v>24781</v>
      </c>
      <c r="H3070" s="518" t="s">
        <v>8326</v>
      </c>
      <c r="I3070" s="518" t="s">
        <v>5502</v>
      </c>
      <c r="J3070" s="518" t="s">
        <v>5503</v>
      </c>
      <c r="K3070" s="519" t="s">
        <v>19451</v>
      </c>
      <c r="L3070" s="518" t="s">
        <v>5433</v>
      </c>
    </row>
    <row r="3071" spans="1:12" ht="15.75">
      <c r="A3071" s="518" t="s">
        <v>7943</v>
      </c>
      <c r="B3071" s="518" t="s">
        <v>7944</v>
      </c>
      <c r="C3071" s="518" t="s">
        <v>8320</v>
      </c>
      <c r="D3071" s="518" t="s">
        <v>24773</v>
      </c>
      <c r="E3071" s="519" t="s">
        <v>144</v>
      </c>
      <c r="F3071" s="518" t="s">
        <v>144</v>
      </c>
      <c r="G3071" s="518" t="s">
        <v>24782</v>
      </c>
      <c r="H3071" s="518" t="s">
        <v>8327</v>
      </c>
      <c r="I3071" s="518" t="s">
        <v>5502</v>
      </c>
      <c r="J3071" s="518" t="s">
        <v>5503</v>
      </c>
      <c r="K3071" s="519" t="s">
        <v>33592</v>
      </c>
      <c r="L3071" s="518" t="s">
        <v>5433</v>
      </c>
    </row>
    <row r="3072" spans="1:12" ht="15.75">
      <c r="A3072" s="518" t="s">
        <v>7943</v>
      </c>
      <c r="B3072" s="518" t="s">
        <v>7944</v>
      </c>
      <c r="C3072" s="518" t="s">
        <v>8320</v>
      </c>
      <c r="D3072" s="518" t="s">
        <v>24773</v>
      </c>
      <c r="E3072" s="519" t="s">
        <v>144</v>
      </c>
      <c r="F3072" s="518" t="s">
        <v>144</v>
      </c>
      <c r="G3072" s="518" t="s">
        <v>24783</v>
      </c>
      <c r="H3072" s="518" t="s">
        <v>8328</v>
      </c>
      <c r="I3072" s="518" t="s">
        <v>5502</v>
      </c>
      <c r="J3072" s="518" t="s">
        <v>5503</v>
      </c>
      <c r="K3072" s="519" t="s">
        <v>33593</v>
      </c>
      <c r="L3072" s="518" t="s">
        <v>5433</v>
      </c>
    </row>
    <row r="3073" spans="1:12" ht="15.75">
      <c r="A3073" s="518" t="s">
        <v>7943</v>
      </c>
      <c r="B3073" s="518" t="s">
        <v>7944</v>
      </c>
      <c r="C3073" s="518" t="s">
        <v>8320</v>
      </c>
      <c r="D3073" s="518" t="s">
        <v>24773</v>
      </c>
      <c r="E3073" s="519" t="s">
        <v>144</v>
      </c>
      <c r="F3073" s="518" t="s">
        <v>144</v>
      </c>
      <c r="G3073" s="518" t="s">
        <v>24784</v>
      </c>
      <c r="H3073" s="518" t="s">
        <v>8330</v>
      </c>
      <c r="I3073" s="518" t="s">
        <v>5502</v>
      </c>
      <c r="J3073" s="518" t="s">
        <v>5503</v>
      </c>
      <c r="K3073" s="519" t="s">
        <v>33594</v>
      </c>
      <c r="L3073" s="518" t="s">
        <v>5433</v>
      </c>
    </row>
    <row r="3074" spans="1:12" ht="15.75">
      <c r="A3074" s="518" t="s">
        <v>7943</v>
      </c>
      <c r="B3074" s="518" t="s">
        <v>7944</v>
      </c>
      <c r="C3074" s="518" t="s">
        <v>8320</v>
      </c>
      <c r="D3074" s="518" t="s">
        <v>24773</v>
      </c>
      <c r="E3074" s="519" t="s">
        <v>144</v>
      </c>
      <c r="F3074" s="518" t="s">
        <v>144</v>
      </c>
      <c r="G3074" s="518" t="s">
        <v>24785</v>
      </c>
      <c r="H3074" s="518" t="s">
        <v>8331</v>
      </c>
      <c r="I3074" s="518" t="s">
        <v>5502</v>
      </c>
      <c r="J3074" s="518" t="s">
        <v>5503</v>
      </c>
      <c r="K3074" s="519" t="s">
        <v>33595</v>
      </c>
      <c r="L3074" s="518" t="s">
        <v>5433</v>
      </c>
    </row>
    <row r="3075" spans="1:12" ht="15.75">
      <c r="A3075" s="518" t="s">
        <v>7943</v>
      </c>
      <c r="B3075" s="518" t="s">
        <v>7944</v>
      </c>
      <c r="C3075" s="518" t="s">
        <v>8320</v>
      </c>
      <c r="D3075" s="518" t="s">
        <v>24773</v>
      </c>
      <c r="E3075" s="519" t="s">
        <v>144</v>
      </c>
      <c r="F3075" s="518" t="s">
        <v>144</v>
      </c>
      <c r="G3075" s="518" t="s">
        <v>24786</v>
      </c>
      <c r="H3075" s="518" t="s">
        <v>8332</v>
      </c>
      <c r="I3075" s="518" t="s">
        <v>5502</v>
      </c>
      <c r="J3075" s="518" t="s">
        <v>5503</v>
      </c>
      <c r="K3075" s="519" t="s">
        <v>25696</v>
      </c>
      <c r="L3075" s="518" t="s">
        <v>5433</v>
      </c>
    </row>
    <row r="3076" spans="1:12" ht="15.75">
      <c r="A3076" s="518" t="s">
        <v>7943</v>
      </c>
      <c r="B3076" s="518" t="s">
        <v>7944</v>
      </c>
      <c r="C3076" s="518" t="s">
        <v>8320</v>
      </c>
      <c r="D3076" s="518" t="s">
        <v>24773</v>
      </c>
      <c r="E3076" s="519" t="s">
        <v>144</v>
      </c>
      <c r="F3076" s="518" t="s">
        <v>144</v>
      </c>
      <c r="G3076" s="518" t="s">
        <v>24787</v>
      </c>
      <c r="H3076" s="518" t="s">
        <v>8333</v>
      </c>
      <c r="I3076" s="518" t="s">
        <v>5502</v>
      </c>
      <c r="J3076" s="518" t="s">
        <v>5503</v>
      </c>
      <c r="K3076" s="519" t="s">
        <v>24965</v>
      </c>
      <c r="L3076" s="518" t="s">
        <v>5433</v>
      </c>
    </row>
    <row r="3077" spans="1:12" ht="15.75">
      <c r="A3077" s="518" t="s">
        <v>7943</v>
      </c>
      <c r="B3077" s="518" t="s">
        <v>7944</v>
      </c>
      <c r="C3077" s="518" t="s">
        <v>8320</v>
      </c>
      <c r="D3077" s="518" t="s">
        <v>24773</v>
      </c>
      <c r="E3077" s="519" t="s">
        <v>144</v>
      </c>
      <c r="F3077" s="518" t="s">
        <v>144</v>
      </c>
      <c r="G3077" s="518" t="s">
        <v>24788</v>
      </c>
      <c r="H3077" s="518" t="s">
        <v>8334</v>
      </c>
      <c r="I3077" s="518" t="s">
        <v>5502</v>
      </c>
      <c r="J3077" s="518" t="s">
        <v>5503</v>
      </c>
      <c r="K3077" s="519" t="s">
        <v>27483</v>
      </c>
      <c r="L3077" s="518" t="s">
        <v>5433</v>
      </c>
    </row>
    <row r="3078" spans="1:12" ht="15.75">
      <c r="A3078" s="518" t="s">
        <v>7943</v>
      </c>
      <c r="B3078" s="518" t="s">
        <v>7944</v>
      </c>
      <c r="C3078" s="518" t="s">
        <v>8320</v>
      </c>
      <c r="D3078" s="518" t="s">
        <v>24773</v>
      </c>
      <c r="E3078" s="519" t="s">
        <v>144</v>
      </c>
      <c r="F3078" s="518" t="s">
        <v>144</v>
      </c>
      <c r="G3078" s="518" t="s">
        <v>24789</v>
      </c>
      <c r="H3078" s="518" t="s">
        <v>8335</v>
      </c>
      <c r="I3078" s="518" t="s">
        <v>5502</v>
      </c>
      <c r="J3078" s="518" t="s">
        <v>5503</v>
      </c>
      <c r="K3078" s="519" t="s">
        <v>33596</v>
      </c>
      <c r="L3078" s="518" t="s">
        <v>5433</v>
      </c>
    </row>
    <row r="3079" spans="1:12" ht="15.75">
      <c r="A3079" s="518" t="s">
        <v>7943</v>
      </c>
      <c r="B3079" s="518" t="s">
        <v>7944</v>
      </c>
      <c r="C3079" s="518" t="s">
        <v>8320</v>
      </c>
      <c r="D3079" s="518" t="s">
        <v>24773</v>
      </c>
      <c r="E3079" s="519" t="s">
        <v>144</v>
      </c>
      <c r="F3079" s="518" t="s">
        <v>144</v>
      </c>
      <c r="G3079" s="518" t="s">
        <v>24790</v>
      </c>
      <c r="H3079" s="518" t="s">
        <v>8336</v>
      </c>
      <c r="I3079" s="518" t="s">
        <v>5502</v>
      </c>
      <c r="J3079" s="518" t="s">
        <v>5503</v>
      </c>
      <c r="K3079" s="519" t="s">
        <v>19618</v>
      </c>
      <c r="L3079" s="518" t="s">
        <v>5433</v>
      </c>
    </row>
    <row r="3080" spans="1:12" ht="15.75">
      <c r="A3080" s="518" t="s">
        <v>7943</v>
      </c>
      <c r="B3080" s="518" t="s">
        <v>7944</v>
      </c>
      <c r="C3080" s="518" t="s">
        <v>8320</v>
      </c>
      <c r="D3080" s="518" t="s">
        <v>24773</v>
      </c>
      <c r="E3080" s="519" t="s">
        <v>144</v>
      </c>
      <c r="F3080" s="518" t="s">
        <v>144</v>
      </c>
      <c r="G3080" s="518" t="s">
        <v>24791</v>
      </c>
      <c r="H3080" s="518" t="s">
        <v>8337</v>
      </c>
      <c r="I3080" s="518" t="s">
        <v>5502</v>
      </c>
      <c r="J3080" s="518" t="s">
        <v>5503</v>
      </c>
      <c r="K3080" s="519" t="s">
        <v>17509</v>
      </c>
      <c r="L3080" s="518" t="s">
        <v>5433</v>
      </c>
    </row>
    <row r="3081" spans="1:12" ht="15.75">
      <c r="A3081" s="518" t="s">
        <v>7943</v>
      </c>
      <c r="B3081" s="518" t="s">
        <v>7944</v>
      </c>
      <c r="C3081" s="518" t="s">
        <v>8320</v>
      </c>
      <c r="D3081" s="518" t="s">
        <v>24773</v>
      </c>
      <c r="E3081" s="519" t="s">
        <v>144</v>
      </c>
      <c r="F3081" s="518" t="s">
        <v>144</v>
      </c>
      <c r="G3081" s="518" t="s">
        <v>24792</v>
      </c>
      <c r="H3081" s="518" t="s">
        <v>8338</v>
      </c>
      <c r="I3081" s="518" t="s">
        <v>5502</v>
      </c>
      <c r="J3081" s="518" t="s">
        <v>5503</v>
      </c>
      <c r="K3081" s="519" t="s">
        <v>18406</v>
      </c>
      <c r="L3081" s="518" t="s">
        <v>5433</v>
      </c>
    </row>
    <row r="3082" spans="1:12" ht="15.75">
      <c r="A3082" s="518" t="s">
        <v>7943</v>
      </c>
      <c r="B3082" s="518" t="s">
        <v>7944</v>
      </c>
      <c r="C3082" s="518" t="s">
        <v>8320</v>
      </c>
      <c r="D3082" s="518" t="s">
        <v>24773</v>
      </c>
      <c r="E3082" s="519" t="s">
        <v>144</v>
      </c>
      <c r="F3082" s="518" t="s">
        <v>144</v>
      </c>
      <c r="G3082" s="518" t="s">
        <v>24793</v>
      </c>
      <c r="H3082" s="518" t="s">
        <v>8339</v>
      </c>
      <c r="I3082" s="518" t="s">
        <v>5502</v>
      </c>
      <c r="J3082" s="518" t="s">
        <v>5503</v>
      </c>
      <c r="K3082" s="519" t="s">
        <v>16661</v>
      </c>
      <c r="L3082" s="518" t="s">
        <v>5433</v>
      </c>
    </row>
    <row r="3083" spans="1:12" ht="15.75">
      <c r="A3083" s="518" t="s">
        <v>7943</v>
      </c>
      <c r="B3083" s="518" t="s">
        <v>7944</v>
      </c>
      <c r="C3083" s="518" t="s">
        <v>8320</v>
      </c>
      <c r="D3083" s="518" t="s">
        <v>24773</v>
      </c>
      <c r="E3083" s="519" t="s">
        <v>144</v>
      </c>
      <c r="F3083" s="518" t="s">
        <v>144</v>
      </c>
      <c r="G3083" s="518" t="s">
        <v>24794</v>
      </c>
      <c r="H3083" s="518" t="s">
        <v>8340</v>
      </c>
      <c r="I3083" s="518" t="s">
        <v>5502</v>
      </c>
      <c r="J3083" s="518" t="s">
        <v>5503</v>
      </c>
      <c r="K3083" s="519" t="s">
        <v>16077</v>
      </c>
      <c r="L3083" s="518" t="s">
        <v>5433</v>
      </c>
    </row>
    <row r="3084" spans="1:12" ht="15.75">
      <c r="A3084" s="518" t="s">
        <v>7943</v>
      </c>
      <c r="B3084" s="518" t="s">
        <v>7944</v>
      </c>
      <c r="C3084" s="518" t="s">
        <v>8320</v>
      </c>
      <c r="D3084" s="518" t="s">
        <v>24773</v>
      </c>
      <c r="E3084" s="519" t="s">
        <v>144</v>
      </c>
      <c r="F3084" s="518" t="s">
        <v>144</v>
      </c>
      <c r="G3084" s="518" t="s">
        <v>24796</v>
      </c>
      <c r="H3084" s="518" t="s">
        <v>8341</v>
      </c>
      <c r="I3084" s="518" t="s">
        <v>5502</v>
      </c>
      <c r="J3084" s="518" t="s">
        <v>5503</v>
      </c>
      <c r="K3084" s="519" t="s">
        <v>33597</v>
      </c>
      <c r="L3084" s="518" t="s">
        <v>5433</v>
      </c>
    </row>
    <row r="3085" spans="1:12" ht="15.75">
      <c r="A3085" s="518" t="s">
        <v>7943</v>
      </c>
      <c r="B3085" s="518" t="s">
        <v>7944</v>
      </c>
      <c r="C3085" s="518" t="s">
        <v>8320</v>
      </c>
      <c r="D3085" s="518" t="s">
        <v>24773</v>
      </c>
      <c r="E3085" s="519" t="s">
        <v>144</v>
      </c>
      <c r="F3085" s="518" t="s">
        <v>144</v>
      </c>
      <c r="G3085" s="518" t="s">
        <v>24798</v>
      </c>
      <c r="H3085" s="518" t="s">
        <v>8342</v>
      </c>
      <c r="I3085" s="518" t="s">
        <v>5502</v>
      </c>
      <c r="J3085" s="518" t="s">
        <v>5503</v>
      </c>
      <c r="K3085" s="519" t="s">
        <v>33598</v>
      </c>
      <c r="L3085" s="518" t="s">
        <v>5433</v>
      </c>
    </row>
    <row r="3086" spans="1:12" ht="15.75">
      <c r="A3086" s="518" t="s">
        <v>7943</v>
      </c>
      <c r="B3086" s="518" t="s">
        <v>7944</v>
      </c>
      <c r="C3086" s="518" t="s">
        <v>8320</v>
      </c>
      <c r="D3086" s="518" t="s">
        <v>24773</v>
      </c>
      <c r="E3086" s="519" t="s">
        <v>144</v>
      </c>
      <c r="F3086" s="518" t="s">
        <v>144</v>
      </c>
      <c r="G3086" s="518" t="s">
        <v>24799</v>
      </c>
      <c r="H3086" s="518" t="s">
        <v>24800</v>
      </c>
      <c r="I3086" s="518" t="s">
        <v>5502</v>
      </c>
      <c r="J3086" s="518" t="s">
        <v>5503</v>
      </c>
      <c r="K3086" s="519" t="s">
        <v>33599</v>
      </c>
      <c r="L3086" s="518" t="s">
        <v>5433</v>
      </c>
    </row>
    <row r="3087" spans="1:12" ht="15.75">
      <c r="A3087" s="518" t="s">
        <v>7943</v>
      </c>
      <c r="B3087" s="518" t="s">
        <v>7944</v>
      </c>
      <c r="C3087" s="518" t="s">
        <v>8320</v>
      </c>
      <c r="D3087" s="518" t="s">
        <v>24773</v>
      </c>
      <c r="E3087" s="519" t="s">
        <v>144</v>
      </c>
      <c r="F3087" s="518" t="s">
        <v>144</v>
      </c>
      <c r="G3087" s="518" t="s">
        <v>24801</v>
      </c>
      <c r="H3087" s="518" t="s">
        <v>24802</v>
      </c>
      <c r="I3087" s="518" t="s">
        <v>5502</v>
      </c>
      <c r="J3087" s="518" t="s">
        <v>5503</v>
      </c>
      <c r="K3087" s="519" t="s">
        <v>33600</v>
      </c>
      <c r="L3087" s="518" t="s">
        <v>5433</v>
      </c>
    </row>
    <row r="3088" spans="1:12" ht="15.75">
      <c r="A3088" s="518" t="s">
        <v>7943</v>
      </c>
      <c r="B3088" s="518" t="s">
        <v>7944</v>
      </c>
      <c r="C3088" s="518" t="s">
        <v>8320</v>
      </c>
      <c r="D3088" s="518" t="s">
        <v>24773</v>
      </c>
      <c r="E3088" s="519" t="s">
        <v>144</v>
      </c>
      <c r="F3088" s="518" t="s">
        <v>144</v>
      </c>
      <c r="G3088" s="518" t="s">
        <v>24803</v>
      </c>
      <c r="H3088" s="518" t="s">
        <v>24804</v>
      </c>
      <c r="I3088" s="518" t="s">
        <v>5502</v>
      </c>
      <c r="J3088" s="518" t="s">
        <v>5503</v>
      </c>
      <c r="K3088" s="519" t="s">
        <v>33601</v>
      </c>
      <c r="L3088" s="518" t="s">
        <v>5433</v>
      </c>
    </row>
    <row r="3089" spans="1:12" ht="15.75">
      <c r="A3089" s="518" t="s">
        <v>7943</v>
      </c>
      <c r="B3089" s="518" t="s">
        <v>7944</v>
      </c>
      <c r="C3089" s="518" t="s">
        <v>8320</v>
      </c>
      <c r="D3089" s="518" t="s">
        <v>24773</v>
      </c>
      <c r="E3089" s="519" t="s">
        <v>144</v>
      </c>
      <c r="F3089" s="518" t="s">
        <v>144</v>
      </c>
      <c r="G3089" s="518" t="s">
        <v>24805</v>
      </c>
      <c r="H3089" s="518" t="s">
        <v>24806</v>
      </c>
      <c r="I3089" s="518" t="s">
        <v>5502</v>
      </c>
      <c r="J3089" s="518" t="s">
        <v>5503</v>
      </c>
      <c r="K3089" s="519" t="s">
        <v>14990</v>
      </c>
      <c r="L3089" s="518" t="s">
        <v>5433</v>
      </c>
    </row>
    <row r="3090" spans="1:12" ht="15.75">
      <c r="A3090" s="518" t="s">
        <v>7943</v>
      </c>
      <c r="B3090" s="518" t="s">
        <v>7944</v>
      </c>
      <c r="C3090" s="518" t="s">
        <v>8320</v>
      </c>
      <c r="D3090" s="518" t="s">
        <v>24773</v>
      </c>
      <c r="E3090" s="519" t="s">
        <v>144</v>
      </c>
      <c r="F3090" s="518" t="s">
        <v>144</v>
      </c>
      <c r="G3090" s="518" t="s">
        <v>24808</v>
      </c>
      <c r="H3090" s="518" t="s">
        <v>24809</v>
      </c>
      <c r="I3090" s="518" t="s">
        <v>5502</v>
      </c>
      <c r="J3090" s="518" t="s">
        <v>5503</v>
      </c>
      <c r="K3090" s="519" t="s">
        <v>13872</v>
      </c>
      <c r="L3090" s="518" t="s">
        <v>5433</v>
      </c>
    </row>
    <row r="3091" spans="1:12" ht="15.75">
      <c r="A3091" s="518" t="s">
        <v>7943</v>
      </c>
      <c r="B3091" s="518" t="s">
        <v>7944</v>
      </c>
      <c r="C3091" s="518" t="s">
        <v>8320</v>
      </c>
      <c r="D3091" s="518" t="s">
        <v>24773</v>
      </c>
      <c r="E3091" s="519" t="s">
        <v>144</v>
      </c>
      <c r="F3091" s="518" t="s">
        <v>144</v>
      </c>
      <c r="G3091" s="518" t="s">
        <v>24810</v>
      </c>
      <c r="H3091" s="518" t="s">
        <v>24811</v>
      </c>
      <c r="I3091" s="518" t="s">
        <v>5502</v>
      </c>
      <c r="J3091" s="518" t="s">
        <v>5503</v>
      </c>
      <c r="K3091" s="519" t="s">
        <v>33602</v>
      </c>
      <c r="L3091" s="518" t="s">
        <v>5433</v>
      </c>
    </row>
    <row r="3092" spans="1:12" ht="15.75">
      <c r="A3092" s="518" t="s">
        <v>7943</v>
      </c>
      <c r="B3092" s="518" t="s">
        <v>7944</v>
      </c>
      <c r="C3092" s="518" t="s">
        <v>8320</v>
      </c>
      <c r="D3092" s="518" t="s">
        <v>24773</v>
      </c>
      <c r="E3092" s="519" t="s">
        <v>144</v>
      </c>
      <c r="F3092" s="518" t="s">
        <v>144</v>
      </c>
      <c r="G3092" s="518" t="s">
        <v>24812</v>
      </c>
      <c r="H3092" s="518" t="s">
        <v>8349</v>
      </c>
      <c r="I3092" s="518" t="s">
        <v>5502</v>
      </c>
      <c r="J3092" s="518" t="s">
        <v>5503</v>
      </c>
      <c r="K3092" s="519" t="s">
        <v>33588</v>
      </c>
      <c r="L3092" s="518" t="s">
        <v>5433</v>
      </c>
    </row>
    <row r="3093" spans="1:12" ht="15.75">
      <c r="A3093" s="518" t="s">
        <v>7943</v>
      </c>
      <c r="B3093" s="518" t="s">
        <v>7944</v>
      </c>
      <c r="C3093" s="518" t="s">
        <v>8320</v>
      </c>
      <c r="D3093" s="518" t="s">
        <v>24773</v>
      </c>
      <c r="E3093" s="519" t="s">
        <v>144</v>
      </c>
      <c r="F3093" s="518" t="s">
        <v>144</v>
      </c>
      <c r="G3093" s="518" t="s">
        <v>24813</v>
      </c>
      <c r="H3093" s="518" t="s">
        <v>8350</v>
      </c>
      <c r="I3093" s="518" t="s">
        <v>5502</v>
      </c>
      <c r="J3093" s="518" t="s">
        <v>5503</v>
      </c>
      <c r="K3093" s="519" t="s">
        <v>23293</v>
      </c>
      <c r="L3093" s="518" t="s">
        <v>5433</v>
      </c>
    </row>
    <row r="3094" spans="1:12" ht="15.75">
      <c r="A3094" s="518" t="s">
        <v>7943</v>
      </c>
      <c r="B3094" s="518" t="s">
        <v>7944</v>
      </c>
      <c r="C3094" s="518" t="s">
        <v>8320</v>
      </c>
      <c r="D3094" s="518" t="s">
        <v>24773</v>
      </c>
      <c r="E3094" s="519" t="s">
        <v>144</v>
      </c>
      <c r="F3094" s="518" t="s">
        <v>144</v>
      </c>
      <c r="G3094" s="518" t="s">
        <v>24814</v>
      </c>
      <c r="H3094" s="518" t="s">
        <v>8351</v>
      </c>
      <c r="I3094" s="518" t="s">
        <v>5502</v>
      </c>
      <c r="J3094" s="518" t="s">
        <v>5503</v>
      </c>
      <c r="K3094" s="519" t="s">
        <v>33603</v>
      </c>
      <c r="L3094" s="518" t="s">
        <v>5433</v>
      </c>
    </row>
    <row r="3095" spans="1:12" ht="15.75">
      <c r="A3095" s="518" t="s">
        <v>7943</v>
      </c>
      <c r="B3095" s="518" t="s">
        <v>7944</v>
      </c>
      <c r="C3095" s="518" t="s">
        <v>8320</v>
      </c>
      <c r="D3095" s="518" t="s">
        <v>24773</v>
      </c>
      <c r="E3095" s="519" t="s">
        <v>144</v>
      </c>
      <c r="F3095" s="518" t="s">
        <v>144</v>
      </c>
      <c r="G3095" s="518" t="s">
        <v>24815</v>
      </c>
      <c r="H3095" s="518" t="s">
        <v>8352</v>
      </c>
      <c r="I3095" s="518" t="s">
        <v>5502</v>
      </c>
      <c r="J3095" s="518" t="s">
        <v>5503</v>
      </c>
      <c r="K3095" s="519" t="s">
        <v>33604</v>
      </c>
      <c r="L3095" s="518" t="s">
        <v>5433</v>
      </c>
    </row>
    <row r="3096" spans="1:12" ht="15.75">
      <c r="A3096" s="518" t="s">
        <v>7943</v>
      </c>
      <c r="B3096" s="518" t="s">
        <v>7944</v>
      </c>
      <c r="C3096" s="518" t="s">
        <v>8320</v>
      </c>
      <c r="D3096" s="518" t="s">
        <v>24773</v>
      </c>
      <c r="E3096" s="519" t="s">
        <v>144</v>
      </c>
      <c r="F3096" s="518" t="s">
        <v>144</v>
      </c>
      <c r="G3096" s="518" t="s">
        <v>24816</v>
      </c>
      <c r="H3096" s="518" t="s">
        <v>8353</v>
      </c>
      <c r="I3096" s="518" t="s">
        <v>5502</v>
      </c>
      <c r="J3096" s="518" t="s">
        <v>5503</v>
      </c>
      <c r="K3096" s="519" t="s">
        <v>33605</v>
      </c>
      <c r="L3096" s="518" t="s">
        <v>5433</v>
      </c>
    </row>
    <row r="3097" spans="1:12" ht="15.75">
      <c r="A3097" s="518" t="s">
        <v>7943</v>
      </c>
      <c r="B3097" s="518" t="s">
        <v>7944</v>
      </c>
      <c r="C3097" s="518" t="s">
        <v>8320</v>
      </c>
      <c r="D3097" s="518" t="s">
        <v>24773</v>
      </c>
      <c r="E3097" s="519" t="s">
        <v>144</v>
      </c>
      <c r="F3097" s="518" t="s">
        <v>144</v>
      </c>
      <c r="G3097" s="518" t="s">
        <v>24817</v>
      </c>
      <c r="H3097" s="518" t="s">
        <v>8354</v>
      </c>
      <c r="I3097" s="518" t="s">
        <v>5502</v>
      </c>
      <c r="J3097" s="518" t="s">
        <v>5503</v>
      </c>
      <c r="K3097" s="519" t="s">
        <v>29881</v>
      </c>
      <c r="L3097" s="518" t="s">
        <v>5433</v>
      </c>
    </row>
    <row r="3098" spans="1:12" ht="15.75">
      <c r="A3098" s="518" t="s">
        <v>7943</v>
      </c>
      <c r="B3098" s="518" t="s">
        <v>7944</v>
      </c>
      <c r="C3098" s="518" t="s">
        <v>8320</v>
      </c>
      <c r="D3098" s="518" t="s">
        <v>24773</v>
      </c>
      <c r="E3098" s="519" t="s">
        <v>144</v>
      </c>
      <c r="F3098" s="518" t="s">
        <v>144</v>
      </c>
      <c r="G3098" s="518" t="s">
        <v>24819</v>
      </c>
      <c r="H3098" s="518" t="s">
        <v>8355</v>
      </c>
      <c r="I3098" s="518" t="s">
        <v>5502</v>
      </c>
      <c r="J3098" s="518" t="s">
        <v>5503</v>
      </c>
      <c r="K3098" s="519" t="s">
        <v>32339</v>
      </c>
      <c r="L3098" s="518" t="s">
        <v>5433</v>
      </c>
    </row>
    <row r="3099" spans="1:12" ht="15.75">
      <c r="A3099" s="518" t="s">
        <v>7943</v>
      </c>
      <c r="B3099" s="518" t="s">
        <v>7944</v>
      </c>
      <c r="C3099" s="518" t="s">
        <v>8320</v>
      </c>
      <c r="D3099" s="518" t="s">
        <v>24773</v>
      </c>
      <c r="E3099" s="519" t="s">
        <v>144</v>
      </c>
      <c r="F3099" s="518" t="s">
        <v>144</v>
      </c>
      <c r="G3099" s="518" t="s">
        <v>24820</v>
      </c>
      <c r="H3099" s="518" t="s">
        <v>8356</v>
      </c>
      <c r="I3099" s="518" t="s">
        <v>5502</v>
      </c>
      <c r="J3099" s="518" t="s">
        <v>5503</v>
      </c>
      <c r="K3099" s="519" t="s">
        <v>33606</v>
      </c>
      <c r="L3099" s="518" t="s">
        <v>5433</v>
      </c>
    </row>
    <row r="3100" spans="1:12" ht="15.75">
      <c r="A3100" s="518" t="s">
        <v>7943</v>
      </c>
      <c r="B3100" s="518" t="s">
        <v>7944</v>
      </c>
      <c r="C3100" s="518" t="s">
        <v>8320</v>
      </c>
      <c r="D3100" s="518" t="s">
        <v>24773</v>
      </c>
      <c r="E3100" s="519" t="s">
        <v>144</v>
      </c>
      <c r="F3100" s="518" t="s">
        <v>144</v>
      </c>
      <c r="G3100" s="518" t="s">
        <v>24821</v>
      </c>
      <c r="H3100" s="518" t="s">
        <v>24822</v>
      </c>
      <c r="I3100" s="518" t="s">
        <v>5502</v>
      </c>
      <c r="J3100" s="518" t="s">
        <v>5503</v>
      </c>
      <c r="K3100" s="519" t="s">
        <v>21168</v>
      </c>
      <c r="L3100" s="518" t="s">
        <v>5433</v>
      </c>
    </row>
    <row r="3101" spans="1:12" ht="15.75">
      <c r="A3101" s="518" t="s">
        <v>7943</v>
      </c>
      <c r="B3101" s="518" t="s">
        <v>7944</v>
      </c>
      <c r="C3101" s="518" t="s">
        <v>8357</v>
      </c>
      <c r="D3101" s="518" t="s">
        <v>24823</v>
      </c>
      <c r="E3101" s="519" t="s">
        <v>144</v>
      </c>
      <c r="F3101" s="518" t="s">
        <v>144</v>
      </c>
      <c r="G3101" s="518" t="s">
        <v>24824</v>
      </c>
      <c r="H3101" s="518" t="s">
        <v>24825</v>
      </c>
      <c r="I3101" s="518" t="s">
        <v>5502</v>
      </c>
      <c r="J3101" s="518" t="s">
        <v>5432</v>
      </c>
      <c r="K3101" s="519" t="s">
        <v>33607</v>
      </c>
      <c r="L3101" s="518" t="s">
        <v>5433</v>
      </c>
    </row>
    <row r="3102" spans="1:12" ht="15.75">
      <c r="A3102" s="518" t="s">
        <v>7943</v>
      </c>
      <c r="B3102" s="518" t="s">
        <v>7944</v>
      </c>
      <c r="C3102" s="518" t="s">
        <v>8357</v>
      </c>
      <c r="D3102" s="518" t="s">
        <v>24823</v>
      </c>
      <c r="E3102" s="519" t="s">
        <v>144</v>
      </c>
      <c r="F3102" s="518" t="s">
        <v>144</v>
      </c>
      <c r="G3102" s="518" t="s">
        <v>24826</v>
      </c>
      <c r="H3102" s="518" t="s">
        <v>24827</v>
      </c>
      <c r="I3102" s="518" t="s">
        <v>5502</v>
      </c>
      <c r="J3102" s="518" t="s">
        <v>5432</v>
      </c>
      <c r="K3102" s="519" t="s">
        <v>33608</v>
      </c>
      <c r="L3102" s="518" t="s">
        <v>5433</v>
      </c>
    </row>
    <row r="3103" spans="1:12" ht="15.75">
      <c r="A3103" s="518" t="s">
        <v>7943</v>
      </c>
      <c r="B3103" s="518" t="s">
        <v>7944</v>
      </c>
      <c r="C3103" s="518" t="s">
        <v>8357</v>
      </c>
      <c r="D3103" s="518" t="s">
        <v>24823</v>
      </c>
      <c r="E3103" s="519" t="s">
        <v>144</v>
      </c>
      <c r="F3103" s="518" t="s">
        <v>144</v>
      </c>
      <c r="G3103" s="518" t="s">
        <v>24828</v>
      </c>
      <c r="H3103" s="518" t="s">
        <v>24829</v>
      </c>
      <c r="I3103" s="518" t="s">
        <v>5502</v>
      </c>
      <c r="J3103" s="518" t="s">
        <v>5432</v>
      </c>
      <c r="K3103" s="519" t="s">
        <v>33609</v>
      </c>
      <c r="L3103" s="518" t="s">
        <v>5433</v>
      </c>
    </row>
    <row r="3104" spans="1:12" ht="15.75">
      <c r="A3104" s="518" t="s">
        <v>7943</v>
      </c>
      <c r="B3104" s="518" t="s">
        <v>7944</v>
      </c>
      <c r="C3104" s="518" t="s">
        <v>8357</v>
      </c>
      <c r="D3104" s="518" t="s">
        <v>24823</v>
      </c>
      <c r="E3104" s="519" t="s">
        <v>144</v>
      </c>
      <c r="F3104" s="518" t="s">
        <v>144</v>
      </c>
      <c r="G3104" s="518" t="s">
        <v>24830</v>
      </c>
      <c r="H3104" s="518" t="s">
        <v>24831</v>
      </c>
      <c r="I3104" s="518" t="s">
        <v>5502</v>
      </c>
      <c r="J3104" s="518" t="s">
        <v>5432</v>
      </c>
      <c r="K3104" s="519" t="s">
        <v>33610</v>
      </c>
      <c r="L3104" s="518" t="s">
        <v>5433</v>
      </c>
    </row>
    <row r="3105" spans="1:12" ht="15.75">
      <c r="A3105" s="518" t="s">
        <v>7943</v>
      </c>
      <c r="B3105" s="518" t="s">
        <v>7944</v>
      </c>
      <c r="C3105" s="518" t="s">
        <v>8357</v>
      </c>
      <c r="D3105" s="518" t="s">
        <v>24823</v>
      </c>
      <c r="E3105" s="519" t="s">
        <v>144</v>
      </c>
      <c r="F3105" s="518" t="s">
        <v>144</v>
      </c>
      <c r="G3105" s="518" t="s">
        <v>24832</v>
      </c>
      <c r="H3105" s="518" t="s">
        <v>24833</v>
      </c>
      <c r="I3105" s="518" t="s">
        <v>5502</v>
      </c>
      <c r="J3105" s="518" t="s">
        <v>5432</v>
      </c>
      <c r="K3105" s="519" t="s">
        <v>33611</v>
      </c>
      <c r="L3105" s="518" t="s">
        <v>5433</v>
      </c>
    </row>
    <row r="3106" spans="1:12" ht="15.75">
      <c r="A3106" s="518" t="s">
        <v>7943</v>
      </c>
      <c r="B3106" s="518" t="s">
        <v>7944</v>
      </c>
      <c r="C3106" s="518" t="s">
        <v>8357</v>
      </c>
      <c r="D3106" s="518" t="s">
        <v>24823</v>
      </c>
      <c r="E3106" s="519" t="s">
        <v>144</v>
      </c>
      <c r="F3106" s="518" t="s">
        <v>144</v>
      </c>
      <c r="G3106" s="518" t="s">
        <v>24834</v>
      </c>
      <c r="H3106" s="518" t="s">
        <v>24835</v>
      </c>
      <c r="I3106" s="518" t="s">
        <v>5502</v>
      </c>
      <c r="J3106" s="518" t="s">
        <v>5432</v>
      </c>
      <c r="K3106" s="519" t="s">
        <v>33612</v>
      </c>
      <c r="L3106" s="518" t="s">
        <v>5433</v>
      </c>
    </row>
    <row r="3107" spans="1:12" ht="15.75">
      <c r="A3107" s="518" t="s">
        <v>7943</v>
      </c>
      <c r="B3107" s="518" t="s">
        <v>7944</v>
      </c>
      <c r="C3107" s="518" t="s">
        <v>8357</v>
      </c>
      <c r="D3107" s="518" t="s">
        <v>24823</v>
      </c>
      <c r="E3107" s="519" t="s">
        <v>144</v>
      </c>
      <c r="F3107" s="518" t="s">
        <v>144</v>
      </c>
      <c r="G3107" s="518" t="s">
        <v>24836</v>
      </c>
      <c r="H3107" s="518" t="s">
        <v>24837</v>
      </c>
      <c r="I3107" s="518" t="s">
        <v>5502</v>
      </c>
      <c r="J3107" s="518" t="s">
        <v>5432</v>
      </c>
      <c r="K3107" s="519" t="s">
        <v>33613</v>
      </c>
      <c r="L3107" s="518" t="s">
        <v>5433</v>
      </c>
    </row>
    <row r="3108" spans="1:12" ht="15.75">
      <c r="A3108" s="518" t="s">
        <v>7943</v>
      </c>
      <c r="B3108" s="518" t="s">
        <v>7944</v>
      </c>
      <c r="C3108" s="518" t="s">
        <v>8357</v>
      </c>
      <c r="D3108" s="518" t="s">
        <v>24823</v>
      </c>
      <c r="E3108" s="519" t="s">
        <v>144</v>
      </c>
      <c r="F3108" s="518" t="s">
        <v>144</v>
      </c>
      <c r="G3108" s="518" t="s">
        <v>24838</v>
      </c>
      <c r="H3108" s="518" t="s">
        <v>24839</v>
      </c>
      <c r="I3108" s="518" t="s">
        <v>5502</v>
      </c>
      <c r="J3108" s="518" t="s">
        <v>5432</v>
      </c>
      <c r="K3108" s="519" t="s">
        <v>33614</v>
      </c>
      <c r="L3108" s="518" t="s">
        <v>5433</v>
      </c>
    </row>
    <row r="3109" spans="1:12" ht="15.75">
      <c r="A3109" s="518" t="s">
        <v>7943</v>
      </c>
      <c r="B3109" s="518" t="s">
        <v>7944</v>
      </c>
      <c r="C3109" s="518" t="s">
        <v>8357</v>
      </c>
      <c r="D3109" s="518" t="s">
        <v>24823</v>
      </c>
      <c r="E3109" s="519" t="s">
        <v>144</v>
      </c>
      <c r="F3109" s="518" t="s">
        <v>144</v>
      </c>
      <c r="G3109" s="518" t="s">
        <v>24841</v>
      </c>
      <c r="H3109" s="518" t="s">
        <v>24842</v>
      </c>
      <c r="I3109" s="518" t="s">
        <v>5502</v>
      </c>
      <c r="J3109" s="518" t="s">
        <v>5432</v>
      </c>
      <c r="K3109" s="519" t="s">
        <v>33615</v>
      </c>
      <c r="L3109" s="518" t="s">
        <v>5433</v>
      </c>
    </row>
    <row r="3110" spans="1:12" ht="15.75">
      <c r="A3110" s="518" t="s">
        <v>7943</v>
      </c>
      <c r="B3110" s="518" t="s">
        <v>7944</v>
      </c>
      <c r="C3110" s="518" t="s">
        <v>8357</v>
      </c>
      <c r="D3110" s="518" t="s">
        <v>24823</v>
      </c>
      <c r="E3110" s="519" t="s">
        <v>144</v>
      </c>
      <c r="F3110" s="518" t="s">
        <v>144</v>
      </c>
      <c r="G3110" s="518" t="s">
        <v>24843</v>
      </c>
      <c r="H3110" s="518" t="s">
        <v>24844</v>
      </c>
      <c r="I3110" s="518" t="s">
        <v>5502</v>
      </c>
      <c r="J3110" s="518" t="s">
        <v>5432</v>
      </c>
      <c r="K3110" s="519" t="s">
        <v>33616</v>
      </c>
      <c r="L3110" s="518" t="s">
        <v>5433</v>
      </c>
    </row>
    <row r="3111" spans="1:12" ht="15.75">
      <c r="A3111" s="518" t="s">
        <v>7943</v>
      </c>
      <c r="B3111" s="518" t="s">
        <v>7944</v>
      </c>
      <c r="C3111" s="518" t="s">
        <v>8357</v>
      </c>
      <c r="D3111" s="518" t="s">
        <v>24823</v>
      </c>
      <c r="E3111" s="519" t="s">
        <v>144</v>
      </c>
      <c r="F3111" s="518" t="s">
        <v>144</v>
      </c>
      <c r="G3111" s="518" t="s">
        <v>24845</v>
      </c>
      <c r="H3111" s="518" t="s">
        <v>24846</v>
      </c>
      <c r="I3111" s="518" t="s">
        <v>5502</v>
      </c>
      <c r="J3111" s="518" t="s">
        <v>5432</v>
      </c>
      <c r="K3111" s="519" t="s">
        <v>33617</v>
      </c>
      <c r="L3111" s="518" t="s">
        <v>5433</v>
      </c>
    </row>
    <row r="3112" spans="1:12" ht="15.75">
      <c r="A3112" s="518" t="s">
        <v>7943</v>
      </c>
      <c r="B3112" s="518" t="s">
        <v>7944</v>
      </c>
      <c r="C3112" s="518" t="s">
        <v>8357</v>
      </c>
      <c r="D3112" s="518" t="s">
        <v>24823</v>
      </c>
      <c r="E3112" s="519" t="s">
        <v>144</v>
      </c>
      <c r="F3112" s="518" t="s">
        <v>144</v>
      </c>
      <c r="G3112" s="518" t="s">
        <v>24847</v>
      </c>
      <c r="H3112" s="518" t="s">
        <v>24848</v>
      </c>
      <c r="I3112" s="518" t="s">
        <v>5502</v>
      </c>
      <c r="J3112" s="518" t="s">
        <v>5432</v>
      </c>
      <c r="K3112" s="519" t="s">
        <v>33618</v>
      </c>
      <c r="L3112" s="518" t="s">
        <v>5433</v>
      </c>
    </row>
    <row r="3113" spans="1:12" ht="15.75">
      <c r="A3113" s="518" t="s">
        <v>7943</v>
      </c>
      <c r="B3113" s="518" t="s">
        <v>7944</v>
      </c>
      <c r="C3113" s="518" t="s">
        <v>8357</v>
      </c>
      <c r="D3113" s="518" t="s">
        <v>24823</v>
      </c>
      <c r="E3113" s="519" t="s">
        <v>144</v>
      </c>
      <c r="F3113" s="518" t="s">
        <v>144</v>
      </c>
      <c r="G3113" s="518" t="s">
        <v>24849</v>
      </c>
      <c r="H3113" s="518" t="s">
        <v>24850</v>
      </c>
      <c r="I3113" s="518" t="s">
        <v>5502</v>
      </c>
      <c r="J3113" s="518" t="s">
        <v>5432</v>
      </c>
      <c r="K3113" s="519" t="s">
        <v>33619</v>
      </c>
      <c r="L3113" s="518" t="s">
        <v>5433</v>
      </c>
    </row>
    <row r="3114" spans="1:12" ht="15.75">
      <c r="A3114" s="518" t="s">
        <v>7943</v>
      </c>
      <c r="B3114" s="518" t="s">
        <v>7944</v>
      </c>
      <c r="C3114" s="518" t="s">
        <v>8357</v>
      </c>
      <c r="D3114" s="518" t="s">
        <v>24823</v>
      </c>
      <c r="E3114" s="519" t="s">
        <v>144</v>
      </c>
      <c r="F3114" s="518" t="s">
        <v>144</v>
      </c>
      <c r="G3114" s="518" t="s">
        <v>24851</v>
      </c>
      <c r="H3114" s="518" t="s">
        <v>24852</v>
      </c>
      <c r="I3114" s="518" t="s">
        <v>5502</v>
      </c>
      <c r="J3114" s="518" t="s">
        <v>5432</v>
      </c>
      <c r="K3114" s="519" t="s">
        <v>33620</v>
      </c>
      <c r="L3114" s="518" t="s">
        <v>5433</v>
      </c>
    </row>
    <row r="3115" spans="1:12" ht="15.75">
      <c r="A3115" s="518" t="s">
        <v>7943</v>
      </c>
      <c r="B3115" s="518" t="s">
        <v>7944</v>
      </c>
      <c r="C3115" s="518" t="s">
        <v>8357</v>
      </c>
      <c r="D3115" s="518" t="s">
        <v>24823</v>
      </c>
      <c r="E3115" s="519" t="s">
        <v>144</v>
      </c>
      <c r="F3115" s="518" t="s">
        <v>144</v>
      </c>
      <c r="G3115" s="518" t="s">
        <v>24853</v>
      </c>
      <c r="H3115" s="518" t="s">
        <v>24854</v>
      </c>
      <c r="I3115" s="518" t="s">
        <v>5502</v>
      </c>
      <c r="J3115" s="518" t="s">
        <v>5432</v>
      </c>
      <c r="K3115" s="519" t="s">
        <v>33621</v>
      </c>
      <c r="L3115" s="518" t="s">
        <v>5433</v>
      </c>
    </row>
    <row r="3116" spans="1:12" ht="15.75">
      <c r="A3116" s="518" t="s">
        <v>7943</v>
      </c>
      <c r="B3116" s="518" t="s">
        <v>7944</v>
      </c>
      <c r="C3116" s="518" t="s">
        <v>8357</v>
      </c>
      <c r="D3116" s="518" t="s">
        <v>24823</v>
      </c>
      <c r="E3116" s="519" t="s">
        <v>144</v>
      </c>
      <c r="F3116" s="518" t="s">
        <v>144</v>
      </c>
      <c r="G3116" s="518" t="s">
        <v>24855</v>
      </c>
      <c r="H3116" s="518" t="s">
        <v>24856</v>
      </c>
      <c r="I3116" s="518" t="s">
        <v>5502</v>
      </c>
      <c r="J3116" s="518" t="s">
        <v>5432</v>
      </c>
      <c r="K3116" s="519" t="s">
        <v>33622</v>
      </c>
      <c r="L3116" s="518" t="s">
        <v>5433</v>
      </c>
    </row>
    <row r="3117" spans="1:12" ht="15.75">
      <c r="A3117" s="518" t="s">
        <v>7943</v>
      </c>
      <c r="B3117" s="518" t="s">
        <v>7944</v>
      </c>
      <c r="C3117" s="518" t="s">
        <v>8357</v>
      </c>
      <c r="D3117" s="518" t="s">
        <v>24823</v>
      </c>
      <c r="E3117" s="519" t="s">
        <v>144</v>
      </c>
      <c r="F3117" s="518" t="s">
        <v>144</v>
      </c>
      <c r="G3117" s="518" t="s">
        <v>24857</v>
      </c>
      <c r="H3117" s="518" t="s">
        <v>24858</v>
      </c>
      <c r="I3117" s="518" t="s">
        <v>5502</v>
      </c>
      <c r="J3117" s="518" t="s">
        <v>5432</v>
      </c>
      <c r="K3117" s="519" t="s">
        <v>33623</v>
      </c>
      <c r="L3117" s="518" t="s">
        <v>5433</v>
      </c>
    </row>
    <row r="3118" spans="1:12" ht="15.75">
      <c r="A3118" s="518" t="s">
        <v>7943</v>
      </c>
      <c r="B3118" s="518" t="s">
        <v>7944</v>
      </c>
      <c r="C3118" s="518" t="s">
        <v>8357</v>
      </c>
      <c r="D3118" s="518" t="s">
        <v>24823</v>
      </c>
      <c r="E3118" s="519" t="s">
        <v>144</v>
      </c>
      <c r="F3118" s="518" t="s">
        <v>144</v>
      </c>
      <c r="G3118" s="518" t="s">
        <v>24859</v>
      </c>
      <c r="H3118" s="518" t="s">
        <v>24860</v>
      </c>
      <c r="I3118" s="518" t="s">
        <v>5502</v>
      </c>
      <c r="J3118" s="518" t="s">
        <v>5432</v>
      </c>
      <c r="K3118" s="519" t="s">
        <v>33624</v>
      </c>
      <c r="L3118" s="518" t="s">
        <v>5433</v>
      </c>
    </row>
    <row r="3119" spans="1:12" ht="15.75">
      <c r="A3119" s="518" t="s">
        <v>7943</v>
      </c>
      <c r="B3119" s="518" t="s">
        <v>7944</v>
      </c>
      <c r="C3119" s="518" t="s">
        <v>8357</v>
      </c>
      <c r="D3119" s="518" t="s">
        <v>24823</v>
      </c>
      <c r="E3119" s="519" t="s">
        <v>144</v>
      </c>
      <c r="F3119" s="518" t="s">
        <v>144</v>
      </c>
      <c r="G3119" s="518" t="s">
        <v>24861</v>
      </c>
      <c r="H3119" s="518" t="s">
        <v>24862</v>
      </c>
      <c r="I3119" s="518" t="s">
        <v>5502</v>
      </c>
      <c r="J3119" s="518" t="s">
        <v>5432</v>
      </c>
      <c r="K3119" s="519" t="s">
        <v>33625</v>
      </c>
      <c r="L3119" s="518" t="s">
        <v>5433</v>
      </c>
    </row>
    <row r="3120" spans="1:12" ht="15.75">
      <c r="A3120" s="518" t="s">
        <v>7943</v>
      </c>
      <c r="B3120" s="518" t="s">
        <v>7944</v>
      </c>
      <c r="C3120" s="518" t="s">
        <v>8357</v>
      </c>
      <c r="D3120" s="518" t="s">
        <v>24823</v>
      </c>
      <c r="E3120" s="519" t="s">
        <v>144</v>
      </c>
      <c r="F3120" s="518" t="s">
        <v>144</v>
      </c>
      <c r="G3120" s="518" t="s">
        <v>24863</v>
      </c>
      <c r="H3120" s="518" t="s">
        <v>24864</v>
      </c>
      <c r="I3120" s="518" t="s">
        <v>5502</v>
      </c>
      <c r="J3120" s="518" t="s">
        <v>5432</v>
      </c>
      <c r="K3120" s="519" t="s">
        <v>33626</v>
      </c>
      <c r="L3120" s="518" t="s">
        <v>5433</v>
      </c>
    </row>
    <row r="3121" spans="1:12" ht="15.75">
      <c r="A3121" s="518" t="s">
        <v>7943</v>
      </c>
      <c r="B3121" s="518" t="s">
        <v>7944</v>
      </c>
      <c r="C3121" s="518" t="s">
        <v>8357</v>
      </c>
      <c r="D3121" s="518" t="s">
        <v>24823</v>
      </c>
      <c r="E3121" s="519" t="s">
        <v>144</v>
      </c>
      <c r="F3121" s="518" t="s">
        <v>144</v>
      </c>
      <c r="G3121" s="518" t="s">
        <v>24865</v>
      </c>
      <c r="H3121" s="518" t="s">
        <v>24866</v>
      </c>
      <c r="I3121" s="518" t="s">
        <v>5502</v>
      </c>
      <c r="J3121" s="518" t="s">
        <v>5432</v>
      </c>
      <c r="K3121" s="519" t="s">
        <v>33627</v>
      </c>
      <c r="L3121" s="518" t="s">
        <v>5433</v>
      </c>
    </row>
    <row r="3122" spans="1:12" ht="15.75">
      <c r="A3122" s="518" t="s">
        <v>7943</v>
      </c>
      <c r="B3122" s="518" t="s">
        <v>7944</v>
      </c>
      <c r="C3122" s="518" t="s">
        <v>8357</v>
      </c>
      <c r="D3122" s="518" t="s">
        <v>24823</v>
      </c>
      <c r="E3122" s="519" t="s">
        <v>144</v>
      </c>
      <c r="F3122" s="518" t="s">
        <v>144</v>
      </c>
      <c r="G3122" s="518" t="s">
        <v>24867</v>
      </c>
      <c r="H3122" s="518" t="s">
        <v>24868</v>
      </c>
      <c r="I3122" s="518" t="s">
        <v>5502</v>
      </c>
      <c r="J3122" s="518" t="s">
        <v>5432</v>
      </c>
      <c r="K3122" s="519" t="s">
        <v>33628</v>
      </c>
      <c r="L3122" s="518" t="s">
        <v>5433</v>
      </c>
    </row>
    <row r="3123" spans="1:12" ht="15.75">
      <c r="A3123" s="518" t="s">
        <v>7943</v>
      </c>
      <c r="B3123" s="518" t="s">
        <v>7944</v>
      </c>
      <c r="C3123" s="518" t="s">
        <v>8357</v>
      </c>
      <c r="D3123" s="518" t="s">
        <v>24823</v>
      </c>
      <c r="E3123" s="519" t="s">
        <v>144</v>
      </c>
      <c r="F3123" s="518" t="s">
        <v>144</v>
      </c>
      <c r="G3123" s="518" t="s">
        <v>24869</v>
      </c>
      <c r="H3123" s="518" t="s">
        <v>24870</v>
      </c>
      <c r="I3123" s="518" t="s">
        <v>5502</v>
      </c>
      <c r="J3123" s="518" t="s">
        <v>5432</v>
      </c>
      <c r="K3123" s="519" t="s">
        <v>33629</v>
      </c>
      <c r="L3123" s="518" t="s">
        <v>5433</v>
      </c>
    </row>
    <row r="3124" spans="1:12" ht="15.75">
      <c r="A3124" s="518" t="s">
        <v>7943</v>
      </c>
      <c r="B3124" s="518" t="s">
        <v>7944</v>
      </c>
      <c r="C3124" s="518" t="s">
        <v>8357</v>
      </c>
      <c r="D3124" s="518" t="s">
        <v>24823</v>
      </c>
      <c r="E3124" s="519" t="s">
        <v>144</v>
      </c>
      <c r="F3124" s="518" t="s">
        <v>144</v>
      </c>
      <c r="G3124" s="518" t="s">
        <v>24871</v>
      </c>
      <c r="H3124" s="518" t="s">
        <v>24872</v>
      </c>
      <c r="I3124" s="518" t="s">
        <v>5502</v>
      </c>
      <c r="J3124" s="518" t="s">
        <v>5432</v>
      </c>
      <c r="K3124" s="519" t="s">
        <v>33630</v>
      </c>
      <c r="L3124" s="518" t="s">
        <v>5433</v>
      </c>
    </row>
    <row r="3125" spans="1:12" ht="15.75">
      <c r="A3125" s="518" t="s">
        <v>7943</v>
      </c>
      <c r="B3125" s="518" t="s">
        <v>7944</v>
      </c>
      <c r="C3125" s="518" t="s">
        <v>8357</v>
      </c>
      <c r="D3125" s="518" t="s">
        <v>24823</v>
      </c>
      <c r="E3125" s="519" t="s">
        <v>144</v>
      </c>
      <c r="F3125" s="518" t="s">
        <v>144</v>
      </c>
      <c r="G3125" s="518" t="s">
        <v>24873</v>
      </c>
      <c r="H3125" s="518" t="s">
        <v>24874</v>
      </c>
      <c r="I3125" s="518" t="s">
        <v>5502</v>
      </c>
      <c r="J3125" s="518" t="s">
        <v>5503</v>
      </c>
      <c r="K3125" s="519" t="s">
        <v>33631</v>
      </c>
      <c r="L3125" s="518" t="s">
        <v>5433</v>
      </c>
    </row>
    <row r="3126" spans="1:12" ht="15.75">
      <c r="A3126" s="518" t="s">
        <v>7943</v>
      </c>
      <c r="B3126" s="518" t="s">
        <v>7944</v>
      </c>
      <c r="C3126" s="518" t="s">
        <v>8357</v>
      </c>
      <c r="D3126" s="518" t="s">
        <v>24823</v>
      </c>
      <c r="E3126" s="519" t="s">
        <v>144</v>
      </c>
      <c r="F3126" s="518" t="s">
        <v>144</v>
      </c>
      <c r="G3126" s="518" t="s">
        <v>24875</v>
      </c>
      <c r="H3126" s="518" t="s">
        <v>24876</v>
      </c>
      <c r="I3126" s="518" t="s">
        <v>5502</v>
      </c>
      <c r="J3126" s="518" t="s">
        <v>5503</v>
      </c>
      <c r="K3126" s="519" t="s">
        <v>33632</v>
      </c>
      <c r="L3126" s="518" t="s">
        <v>5433</v>
      </c>
    </row>
    <row r="3127" spans="1:12" ht="15.75">
      <c r="A3127" s="518" t="s">
        <v>7943</v>
      </c>
      <c r="B3127" s="518" t="s">
        <v>7944</v>
      </c>
      <c r="C3127" s="518" t="s">
        <v>8357</v>
      </c>
      <c r="D3127" s="518" t="s">
        <v>24823</v>
      </c>
      <c r="E3127" s="519" t="s">
        <v>144</v>
      </c>
      <c r="F3127" s="518" t="s">
        <v>144</v>
      </c>
      <c r="G3127" s="518" t="s">
        <v>24877</v>
      </c>
      <c r="H3127" s="518" t="s">
        <v>24878</v>
      </c>
      <c r="I3127" s="518" t="s">
        <v>5502</v>
      </c>
      <c r="J3127" s="518" t="s">
        <v>5503</v>
      </c>
      <c r="K3127" s="519" t="s">
        <v>33633</v>
      </c>
      <c r="L3127" s="518" t="s">
        <v>5433</v>
      </c>
    </row>
    <row r="3128" spans="1:12" ht="15.75">
      <c r="A3128" s="518" t="s">
        <v>7943</v>
      </c>
      <c r="B3128" s="518" t="s">
        <v>7944</v>
      </c>
      <c r="C3128" s="518" t="s">
        <v>8357</v>
      </c>
      <c r="D3128" s="518" t="s">
        <v>24823</v>
      </c>
      <c r="E3128" s="519" t="s">
        <v>144</v>
      </c>
      <c r="F3128" s="518" t="s">
        <v>144</v>
      </c>
      <c r="G3128" s="518" t="s">
        <v>24879</v>
      </c>
      <c r="H3128" s="518" t="s">
        <v>24880</v>
      </c>
      <c r="I3128" s="518" t="s">
        <v>5502</v>
      </c>
      <c r="J3128" s="518" t="s">
        <v>5503</v>
      </c>
      <c r="K3128" s="519" t="s">
        <v>33634</v>
      </c>
      <c r="L3128" s="518" t="s">
        <v>5433</v>
      </c>
    </row>
    <row r="3129" spans="1:12" ht="15.75">
      <c r="A3129" s="518" t="s">
        <v>7943</v>
      </c>
      <c r="B3129" s="518" t="s">
        <v>7944</v>
      </c>
      <c r="C3129" s="518" t="s">
        <v>8357</v>
      </c>
      <c r="D3129" s="518" t="s">
        <v>24823</v>
      </c>
      <c r="E3129" s="519" t="s">
        <v>144</v>
      </c>
      <c r="F3129" s="518" t="s">
        <v>144</v>
      </c>
      <c r="G3129" s="518" t="s">
        <v>24881</v>
      </c>
      <c r="H3129" s="518" t="s">
        <v>24882</v>
      </c>
      <c r="I3129" s="518" t="s">
        <v>5502</v>
      </c>
      <c r="J3129" s="518" t="s">
        <v>5503</v>
      </c>
      <c r="K3129" s="519" t="s">
        <v>33635</v>
      </c>
      <c r="L3129" s="518" t="s">
        <v>5433</v>
      </c>
    </row>
    <row r="3130" spans="1:12" ht="15.75">
      <c r="A3130" s="518" t="s">
        <v>7943</v>
      </c>
      <c r="B3130" s="518" t="s">
        <v>7944</v>
      </c>
      <c r="C3130" s="518" t="s">
        <v>8357</v>
      </c>
      <c r="D3130" s="518" t="s">
        <v>24823</v>
      </c>
      <c r="E3130" s="519" t="s">
        <v>144</v>
      </c>
      <c r="F3130" s="518" t="s">
        <v>144</v>
      </c>
      <c r="G3130" s="518" t="s">
        <v>24883</v>
      </c>
      <c r="H3130" s="518" t="s">
        <v>24884</v>
      </c>
      <c r="I3130" s="518" t="s">
        <v>5502</v>
      </c>
      <c r="J3130" s="518" t="s">
        <v>5503</v>
      </c>
      <c r="K3130" s="519" t="s">
        <v>33636</v>
      </c>
      <c r="L3130" s="518" t="s">
        <v>5433</v>
      </c>
    </row>
    <row r="3131" spans="1:12" ht="15.75">
      <c r="A3131" s="518" t="s">
        <v>7943</v>
      </c>
      <c r="B3131" s="518" t="s">
        <v>7944</v>
      </c>
      <c r="C3131" s="518" t="s">
        <v>8357</v>
      </c>
      <c r="D3131" s="518" t="s">
        <v>24823</v>
      </c>
      <c r="E3131" s="519" t="s">
        <v>144</v>
      </c>
      <c r="F3131" s="518" t="s">
        <v>144</v>
      </c>
      <c r="G3131" s="518" t="s">
        <v>24885</v>
      </c>
      <c r="H3131" s="518" t="s">
        <v>24886</v>
      </c>
      <c r="I3131" s="518" t="s">
        <v>5502</v>
      </c>
      <c r="J3131" s="518" t="s">
        <v>5503</v>
      </c>
      <c r="K3131" s="519" t="s">
        <v>33637</v>
      </c>
      <c r="L3131" s="518" t="s">
        <v>5433</v>
      </c>
    </row>
    <row r="3132" spans="1:12" ht="15.75">
      <c r="A3132" s="518" t="s">
        <v>7943</v>
      </c>
      <c r="B3132" s="518" t="s">
        <v>7944</v>
      </c>
      <c r="C3132" s="518" t="s">
        <v>8357</v>
      </c>
      <c r="D3132" s="518" t="s">
        <v>24823</v>
      </c>
      <c r="E3132" s="519" t="s">
        <v>144</v>
      </c>
      <c r="F3132" s="518" t="s">
        <v>144</v>
      </c>
      <c r="G3132" s="518" t="s">
        <v>24887</v>
      </c>
      <c r="H3132" s="518" t="s">
        <v>24888</v>
      </c>
      <c r="I3132" s="518" t="s">
        <v>5502</v>
      </c>
      <c r="J3132" s="518" t="s">
        <v>5503</v>
      </c>
      <c r="K3132" s="519" t="s">
        <v>33638</v>
      </c>
      <c r="L3132" s="518" t="s">
        <v>5433</v>
      </c>
    </row>
    <row r="3133" spans="1:12" ht="15.75">
      <c r="A3133" s="518" t="s">
        <v>7943</v>
      </c>
      <c r="B3133" s="518" t="s">
        <v>7944</v>
      </c>
      <c r="C3133" s="518" t="s">
        <v>8357</v>
      </c>
      <c r="D3133" s="518" t="s">
        <v>24823</v>
      </c>
      <c r="E3133" s="519" t="s">
        <v>144</v>
      </c>
      <c r="F3133" s="518" t="s">
        <v>144</v>
      </c>
      <c r="G3133" s="518" t="s">
        <v>24889</v>
      </c>
      <c r="H3133" s="518" t="s">
        <v>24890</v>
      </c>
      <c r="I3133" s="518" t="s">
        <v>5502</v>
      </c>
      <c r="J3133" s="518" t="s">
        <v>5503</v>
      </c>
      <c r="K3133" s="519" t="s">
        <v>33639</v>
      </c>
      <c r="L3133" s="518" t="s">
        <v>5433</v>
      </c>
    </row>
    <row r="3134" spans="1:12" ht="15.75">
      <c r="A3134" s="518" t="s">
        <v>7943</v>
      </c>
      <c r="B3134" s="518" t="s">
        <v>7944</v>
      </c>
      <c r="C3134" s="518" t="s">
        <v>8357</v>
      </c>
      <c r="D3134" s="518" t="s">
        <v>24823</v>
      </c>
      <c r="E3134" s="519" t="s">
        <v>144</v>
      </c>
      <c r="F3134" s="518" t="s">
        <v>144</v>
      </c>
      <c r="G3134" s="518" t="s">
        <v>24891</v>
      </c>
      <c r="H3134" s="518" t="s">
        <v>24892</v>
      </c>
      <c r="I3134" s="518" t="s">
        <v>5502</v>
      </c>
      <c r="J3134" s="518" t="s">
        <v>5503</v>
      </c>
      <c r="K3134" s="519" t="s">
        <v>33640</v>
      </c>
      <c r="L3134" s="518" t="s">
        <v>5433</v>
      </c>
    </row>
    <row r="3135" spans="1:12" ht="15.75">
      <c r="A3135" s="518" t="s">
        <v>7943</v>
      </c>
      <c r="B3135" s="518" t="s">
        <v>7944</v>
      </c>
      <c r="C3135" s="518" t="s">
        <v>8357</v>
      </c>
      <c r="D3135" s="518" t="s">
        <v>24823</v>
      </c>
      <c r="E3135" s="519" t="s">
        <v>144</v>
      </c>
      <c r="F3135" s="518" t="s">
        <v>144</v>
      </c>
      <c r="G3135" s="518" t="s">
        <v>24893</v>
      </c>
      <c r="H3135" s="518" t="s">
        <v>24894</v>
      </c>
      <c r="I3135" s="518" t="s">
        <v>5502</v>
      </c>
      <c r="J3135" s="518" t="s">
        <v>5503</v>
      </c>
      <c r="K3135" s="519" t="s">
        <v>33641</v>
      </c>
      <c r="L3135" s="518" t="s">
        <v>5433</v>
      </c>
    </row>
    <row r="3136" spans="1:12" ht="15.75">
      <c r="A3136" s="518" t="s">
        <v>7943</v>
      </c>
      <c r="B3136" s="518" t="s">
        <v>7944</v>
      </c>
      <c r="C3136" s="518" t="s">
        <v>8357</v>
      </c>
      <c r="D3136" s="518" t="s">
        <v>24823</v>
      </c>
      <c r="E3136" s="519" t="s">
        <v>144</v>
      </c>
      <c r="F3136" s="518" t="s">
        <v>144</v>
      </c>
      <c r="G3136" s="518" t="s">
        <v>24895</v>
      </c>
      <c r="H3136" s="518" t="s">
        <v>24896</v>
      </c>
      <c r="I3136" s="518" t="s">
        <v>5502</v>
      </c>
      <c r="J3136" s="518" t="s">
        <v>5503</v>
      </c>
      <c r="K3136" s="519" t="s">
        <v>33642</v>
      </c>
      <c r="L3136" s="518" t="s">
        <v>5433</v>
      </c>
    </row>
    <row r="3137" spans="1:12" ht="15.75">
      <c r="A3137" s="518" t="s">
        <v>7943</v>
      </c>
      <c r="B3137" s="518" t="s">
        <v>7944</v>
      </c>
      <c r="C3137" s="518" t="s">
        <v>8357</v>
      </c>
      <c r="D3137" s="518" t="s">
        <v>24823</v>
      </c>
      <c r="E3137" s="519" t="s">
        <v>144</v>
      </c>
      <c r="F3137" s="518" t="s">
        <v>144</v>
      </c>
      <c r="G3137" s="518" t="s">
        <v>24897</v>
      </c>
      <c r="H3137" s="518" t="s">
        <v>24898</v>
      </c>
      <c r="I3137" s="518" t="s">
        <v>5502</v>
      </c>
      <c r="J3137" s="518" t="s">
        <v>5503</v>
      </c>
      <c r="K3137" s="519" t="s">
        <v>33643</v>
      </c>
      <c r="L3137" s="518" t="s">
        <v>5433</v>
      </c>
    </row>
    <row r="3138" spans="1:12" ht="15.75">
      <c r="A3138" s="518" t="s">
        <v>7943</v>
      </c>
      <c r="B3138" s="518" t="s">
        <v>7944</v>
      </c>
      <c r="C3138" s="518" t="s">
        <v>8357</v>
      </c>
      <c r="D3138" s="518" t="s">
        <v>24823</v>
      </c>
      <c r="E3138" s="519" t="s">
        <v>144</v>
      </c>
      <c r="F3138" s="518" t="s">
        <v>144</v>
      </c>
      <c r="G3138" s="518" t="s">
        <v>24899</v>
      </c>
      <c r="H3138" s="518" t="s">
        <v>24900</v>
      </c>
      <c r="I3138" s="518" t="s">
        <v>5502</v>
      </c>
      <c r="J3138" s="518" t="s">
        <v>5503</v>
      </c>
      <c r="K3138" s="519" t="s">
        <v>33644</v>
      </c>
      <c r="L3138" s="518" t="s">
        <v>5433</v>
      </c>
    </row>
    <row r="3139" spans="1:12" ht="15.75">
      <c r="A3139" s="518" t="s">
        <v>7943</v>
      </c>
      <c r="B3139" s="518" t="s">
        <v>7944</v>
      </c>
      <c r="C3139" s="518" t="s">
        <v>8357</v>
      </c>
      <c r="D3139" s="518" t="s">
        <v>24823</v>
      </c>
      <c r="E3139" s="519" t="s">
        <v>144</v>
      </c>
      <c r="F3139" s="518" t="s">
        <v>144</v>
      </c>
      <c r="G3139" s="518" t="s">
        <v>24901</v>
      </c>
      <c r="H3139" s="518" t="s">
        <v>24902</v>
      </c>
      <c r="I3139" s="518" t="s">
        <v>5502</v>
      </c>
      <c r="J3139" s="518" t="s">
        <v>5503</v>
      </c>
      <c r="K3139" s="519" t="s">
        <v>33645</v>
      </c>
      <c r="L3139" s="518" t="s">
        <v>5433</v>
      </c>
    </row>
    <row r="3140" spans="1:12" ht="15.75">
      <c r="A3140" s="518" t="s">
        <v>7943</v>
      </c>
      <c r="B3140" s="518" t="s">
        <v>7944</v>
      </c>
      <c r="C3140" s="518" t="s">
        <v>8357</v>
      </c>
      <c r="D3140" s="518" t="s">
        <v>24823</v>
      </c>
      <c r="E3140" s="519" t="s">
        <v>144</v>
      </c>
      <c r="F3140" s="518" t="s">
        <v>144</v>
      </c>
      <c r="G3140" s="518" t="s">
        <v>24903</v>
      </c>
      <c r="H3140" s="518" t="s">
        <v>24904</v>
      </c>
      <c r="I3140" s="518" t="s">
        <v>5502</v>
      </c>
      <c r="J3140" s="518" t="s">
        <v>5503</v>
      </c>
      <c r="K3140" s="519" t="s">
        <v>33646</v>
      </c>
      <c r="L3140" s="518" t="s">
        <v>5433</v>
      </c>
    </row>
    <row r="3141" spans="1:12" ht="15.75">
      <c r="A3141" s="518" t="s">
        <v>7943</v>
      </c>
      <c r="B3141" s="518" t="s">
        <v>7944</v>
      </c>
      <c r="C3141" s="518" t="s">
        <v>8357</v>
      </c>
      <c r="D3141" s="518" t="s">
        <v>24823</v>
      </c>
      <c r="E3141" s="519" t="s">
        <v>144</v>
      </c>
      <c r="F3141" s="518" t="s">
        <v>144</v>
      </c>
      <c r="G3141" s="518" t="s">
        <v>24905</v>
      </c>
      <c r="H3141" s="518" t="s">
        <v>24906</v>
      </c>
      <c r="I3141" s="518" t="s">
        <v>5502</v>
      </c>
      <c r="J3141" s="518" t="s">
        <v>5503</v>
      </c>
      <c r="K3141" s="519" t="s">
        <v>33647</v>
      </c>
      <c r="L3141" s="518" t="s">
        <v>5433</v>
      </c>
    </row>
    <row r="3142" spans="1:12" ht="15.75">
      <c r="A3142" s="518" t="s">
        <v>7943</v>
      </c>
      <c r="B3142" s="518" t="s">
        <v>7944</v>
      </c>
      <c r="C3142" s="518" t="s">
        <v>8357</v>
      </c>
      <c r="D3142" s="518" t="s">
        <v>24823</v>
      </c>
      <c r="E3142" s="519" t="s">
        <v>144</v>
      </c>
      <c r="F3142" s="518" t="s">
        <v>144</v>
      </c>
      <c r="G3142" s="518" t="s">
        <v>24907</v>
      </c>
      <c r="H3142" s="518" t="s">
        <v>24908</v>
      </c>
      <c r="I3142" s="518" t="s">
        <v>5502</v>
      </c>
      <c r="J3142" s="518" t="s">
        <v>5503</v>
      </c>
      <c r="K3142" s="519" t="s">
        <v>33648</v>
      </c>
      <c r="L3142" s="518" t="s">
        <v>5433</v>
      </c>
    </row>
    <row r="3143" spans="1:12" ht="15.75">
      <c r="A3143" s="518" t="s">
        <v>7943</v>
      </c>
      <c r="B3143" s="518" t="s">
        <v>7944</v>
      </c>
      <c r="C3143" s="518" t="s">
        <v>8357</v>
      </c>
      <c r="D3143" s="518" t="s">
        <v>24823</v>
      </c>
      <c r="E3143" s="519" t="s">
        <v>144</v>
      </c>
      <c r="F3143" s="518" t="s">
        <v>144</v>
      </c>
      <c r="G3143" s="518" t="s">
        <v>24909</v>
      </c>
      <c r="H3143" s="518" t="s">
        <v>24910</v>
      </c>
      <c r="I3143" s="518" t="s">
        <v>5502</v>
      </c>
      <c r="J3143" s="518" t="s">
        <v>5503</v>
      </c>
      <c r="K3143" s="519" t="s">
        <v>33649</v>
      </c>
      <c r="L3143" s="518" t="s">
        <v>5433</v>
      </c>
    </row>
    <row r="3144" spans="1:12" ht="15.75">
      <c r="A3144" s="518" t="s">
        <v>7943</v>
      </c>
      <c r="B3144" s="518" t="s">
        <v>7944</v>
      </c>
      <c r="C3144" s="518" t="s">
        <v>8357</v>
      </c>
      <c r="D3144" s="518" t="s">
        <v>24823</v>
      </c>
      <c r="E3144" s="519" t="s">
        <v>144</v>
      </c>
      <c r="F3144" s="518" t="s">
        <v>144</v>
      </c>
      <c r="G3144" s="518" t="s">
        <v>24911</v>
      </c>
      <c r="H3144" s="518" t="s">
        <v>24912</v>
      </c>
      <c r="I3144" s="518" t="s">
        <v>5502</v>
      </c>
      <c r="J3144" s="518" t="s">
        <v>5503</v>
      </c>
      <c r="K3144" s="519" t="s">
        <v>33650</v>
      </c>
      <c r="L3144" s="518" t="s">
        <v>5433</v>
      </c>
    </row>
    <row r="3145" spans="1:12" ht="15.75">
      <c r="A3145" s="518" t="s">
        <v>7943</v>
      </c>
      <c r="B3145" s="518" t="s">
        <v>7944</v>
      </c>
      <c r="C3145" s="518" t="s">
        <v>8357</v>
      </c>
      <c r="D3145" s="518" t="s">
        <v>24823</v>
      </c>
      <c r="E3145" s="519" t="s">
        <v>144</v>
      </c>
      <c r="F3145" s="518" t="s">
        <v>144</v>
      </c>
      <c r="G3145" s="518" t="s">
        <v>24913</v>
      </c>
      <c r="H3145" s="518" t="s">
        <v>24914</v>
      </c>
      <c r="I3145" s="518" t="s">
        <v>5502</v>
      </c>
      <c r="J3145" s="518" t="s">
        <v>5503</v>
      </c>
      <c r="K3145" s="519" t="s">
        <v>33651</v>
      </c>
      <c r="L3145" s="518" t="s">
        <v>5433</v>
      </c>
    </row>
    <row r="3146" spans="1:12" ht="15.75">
      <c r="A3146" s="518" t="s">
        <v>7943</v>
      </c>
      <c r="B3146" s="518" t="s">
        <v>7944</v>
      </c>
      <c r="C3146" s="518" t="s">
        <v>8357</v>
      </c>
      <c r="D3146" s="518" t="s">
        <v>24823</v>
      </c>
      <c r="E3146" s="519" t="s">
        <v>144</v>
      </c>
      <c r="F3146" s="518" t="s">
        <v>144</v>
      </c>
      <c r="G3146" s="518" t="s">
        <v>24915</v>
      </c>
      <c r="H3146" s="518" t="s">
        <v>24916</v>
      </c>
      <c r="I3146" s="518" t="s">
        <v>5502</v>
      </c>
      <c r="J3146" s="518" t="s">
        <v>5503</v>
      </c>
      <c r="K3146" s="519" t="s">
        <v>33652</v>
      </c>
      <c r="L3146" s="518" t="s">
        <v>5433</v>
      </c>
    </row>
    <row r="3147" spans="1:12" ht="15.75">
      <c r="A3147" s="518" t="s">
        <v>7943</v>
      </c>
      <c r="B3147" s="518" t="s">
        <v>7944</v>
      </c>
      <c r="C3147" s="518" t="s">
        <v>8357</v>
      </c>
      <c r="D3147" s="518" t="s">
        <v>24823</v>
      </c>
      <c r="E3147" s="519" t="s">
        <v>144</v>
      </c>
      <c r="F3147" s="518" t="s">
        <v>144</v>
      </c>
      <c r="G3147" s="518" t="s">
        <v>24917</v>
      </c>
      <c r="H3147" s="518" t="s">
        <v>24918</v>
      </c>
      <c r="I3147" s="518" t="s">
        <v>5502</v>
      </c>
      <c r="J3147" s="518" t="s">
        <v>5503</v>
      </c>
      <c r="K3147" s="519" t="s">
        <v>33653</v>
      </c>
      <c r="L3147" s="518" t="s">
        <v>5433</v>
      </c>
    </row>
    <row r="3148" spans="1:12" ht="15.75">
      <c r="A3148" s="518" t="s">
        <v>7943</v>
      </c>
      <c r="B3148" s="518" t="s">
        <v>7944</v>
      </c>
      <c r="C3148" s="518" t="s">
        <v>8357</v>
      </c>
      <c r="D3148" s="518" t="s">
        <v>24823</v>
      </c>
      <c r="E3148" s="519" t="s">
        <v>144</v>
      </c>
      <c r="F3148" s="518" t="s">
        <v>144</v>
      </c>
      <c r="G3148" s="518" t="s">
        <v>24919</v>
      </c>
      <c r="H3148" s="518" t="s">
        <v>24920</v>
      </c>
      <c r="I3148" s="518" t="s">
        <v>5502</v>
      </c>
      <c r="J3148" s="518" t="s">
        <v>5503</v>
      </c>
      <c r="K3148" s="519" t="s">
        <v>33654</v>
      </c>
      <c r="L3148" s="518" t="s">
        <v>5433</v>
      </c>
    </row>
    <row r="3149" spans="1:12" ht="15.75">
      <c r="A3149" s="518" t="s">
        <v>7943</v>
      </c>
      <c r="B3149" s="518" t="s">
        <v>7944</v>
      </c>
      <c r="C3149" s="518" t="s">
        <v>8357</v>
      </c>
      <c r="D3149" s="518" t="s">
        <v>24823</v>
      </c>
      <c r="E3149" s="519" t="s">
        <v>144</v>
      </c>
      <c r="F3149" s="518" t="s">
        <v>144</v>
      </c>
      <c r="G3149" s="518" t="s">
        <v>24921</v>
      </c>
      <c r="H3149" s="518" t="s">
        <v>8406</v>
      </c>
      <c r="I3149" s="518" t="s">
        <v>5502</v>
      </c>
      <c r="J3149" s="518" t="s">
        <v>5503</v>
      </c>
      <c r="K3149" s="519" t="s">
        <v>33655</v>
      </c>
      <c r="L3149" s="518" t="s">
        <v>5433</v>
      </c>
    </row>
    <row r="3150" spans="1:12" ht="15.75">
      <c r="A3150" s="518" t="s">
        <v>7943</v>
      </c>
      <c r="B3150" s="518" t="s">
        <v>7944</v>
      </c>
      <c r="C3150" s="518" t="s">
        <v>8357</v>
      </c>
      <c r="D3150" s="518" t="s">
        <v>24823</v>
      </c>
      <c r="E3150" s="519" t="s">
        <v>144</v>
      </c>
      <c r="F3150" s="518" t="s">
        <v>144</v>
      </c>
      <c r="G3150" s="518" t="s">
        <v>24922</v>
      </c>
      <c r="H3150" s="518" t="s">
        <v>8407</v>
      </c>
      <c r="I3150" s="518" t="s">
        <v>5502</v>
      </c>
      <c r="J3150" s="518" t="s">
        <v>5432</v>
      </c>
      <c r="K3150" s="519" t="s">
        <v>33656</v>
      </c>
      <c r="L3150" s="518" t="s">
        <v>5433</v>
      </c>
    </row>
    <row r="3151" spans="1:12" ht="15.75">
      <c r="A3151" s="518" t="s">
        <v>7943</v>
      </c>
      <c r="B3151" s="518" t="s">
        <v>7944</v>
      </c>
      <c r="C3151" s="518" t="s">
        <v>8357</v>
      </c>
      <c r="D3151" s="518" t="s">
        <v>24823</v>
      </c>
      <c r="E3151" s="519" t="s">
        <v>144</v>
      </c>
      <c r="F3151" s="518" t="s">
        <v>144</v>
      </c>
      <c r="G3151" s="518" t="s">
        <v>24923</v>
      </c>
      <c r="H3151" s="518" t="s">
        <v>8408</v>
      </c>
      <c r="I3151" s="518" t="s">
        <v>5502</v>
      </c>
      <c r="J3151" s="518" t="s">
        <v>5432</v>
      </c>
      <c r="K3151" s="519" t="s">
        <v>33657</v>
      </c>
      <c r="L3151" s="518" t="s">
        <v>5433</v>
      </c>
    </row>
    <row r="3152" spans="1:12" ht="15.75">
      <c r="A3152" s="518" t="s">
        <v>7943</v>
      </c>
      <c r="B3152" s="518" t="s">
        <v>7944</v>
      </c>
      <c r="C3152" s="518" t="s">
        <v>8357</v>
      </c>
      <c r="D3152" s="518" t="s">
        <v>24823</v>
      </c>
      <c r="E3152" s="519" t="s">
        <v>144</v>
      </c>
      <c r="F3152" s="518" t="s">
        <v>144</v>
      </c>
      <c r="G3152" s="518" t="s">
        <v>24924</v>
      </c>
      <c r="H3152" s="518" t="s">
        <v>8409</v>
      </c>
      <c r="I3152" s="518" t="s">
        <v>5502</v>
      </c>
      <c r="J3152" s="518" t="s">
        <v>5432</v>
      </c>
      <c r="K3152" s="519" t="s">
        <v>33658</v>
      </c>
      <c r="L3152" s="518" t="s">
        <v>5433</v>
      </c>
    </row>
    <row r="3153" spans="1:12" ht="15.75">
      <c r="A3153" s="518" t="s">
        <v>7943</v>
      </c>
      <c r="B3153" s="518" t="s">
        <v>7944</v>
      </c>
      <c r="C3153" s="518" t="s">
        <v>8357</v>
      </c>
      <c r="D3153" s="518" t="s">
        <v>24823</v>
      </c>
      <c r="E3153" s="519" t="s">
        <v>144</v>
      </c>
      <c r="F3153" s="518" t="s">
        <v>144</v>
      </c>
      <c r="G3153" s="518" t="s">
        <v>24925</v>
      </c>
      <c r="H3153" s="518" t="s">
        <v>8410</v>
      </c>
      <c r="I3153" s="518" t="s">
        <v>5502</v>
      </c>
      <c r="J3153" s="518" t="s">
        <v>5432</v>
      </c>
      <c r="K3153" s="519" t="s">
        <v>33659</v>
      </c>
      <c r="L3153" s="518" t="s">
        <v>5433</v>
      </c>
    </row>
    <row r="3154" spans="1:12" ht="15.75">
      <c r="A3154" s="518" t="s">
        <v>7943</v>
      </c>
      <c r="B3154" s="518" t="s">
        <v>7944</v>
      </c>
      <c r="C3154" s="518" t="s">
        <v>8357</v>
      </c>
      <c r="D3154" s="518" t="s">
        <v>24823</v>
      </c>
      <c r="E3154" s="519" t="s">
        <v>144</v>
      </c>
      <c r="F3154" s="518" t="s">
        <v>144</v>
      </c>
      <c r="G3154" s="518" t="s">
        <v>24926</v>
      </c>
      <c r="H3154" s="518" t="s">
        <v>8411</v>
      </c>
      <c r="I3154" s="518" t="s">
        <v>5502</v>
      </c>
      <c r="J3154" s="518" t="s">
        <v>5432</v>
      </c>
      <c r="K3154" s="519" t="s">
        <v>17460</v>
      </c>
      <c r="L3154" s="518" t="s">
        <v>5433</v>
      </c>
    </row>
    <row r="3155" spans="1:12" ht="15.75">
      <c r="A3155" s="518" t="s">
        <v>7943</v>
      </c>
      <c r="B3155" s="518" t="s">
        <v>7944</v>
      </c>
      <c r="C3155" s="518" t="s">
        <v>8357</v>
      </c>
      <c r="D3155" s="518" t="s">
        <v>24823</v>
      </c>
      <c r="E3155" s="519" t="s">
        <v>144</v>
      </c>
      <c r="F3155" s="518" t="s">
        <v>144</v>
      </c>
      <c r="G3155" s="518" t="s">
        <v>24928</v>
      </c>
      <c r="H3155" s="518" t="s">
        <v>8412</v>
      </c>
      <c r="I3155" s="518" t="s">
        <v>5502</v>
      </c>
      <c r="J3155" s="518" t="s">
        <v>5432</v>
      </c>
      <c r="K3155" s="519" t="s">
        <v>33660</v>
      </c>
      <c r="L3155" s="518" t="s">
        <v>5433</v>
      </c>
    </row>
    <row r="3156" spans="1:12" ht="15.75">
      <c r="A3156" s="518" t="s">
        <v>7943</v>
      </c>
      <c r="B3156" s="518" t="s">
        <v>7944</v>
      </c>
      <c r="C3156" s="518" t="s">
        <v>8357</v>
      </c>
      <c r="D3156" s="518" t="s">
        <v>24823</v>
      </c>
      <c r="E3156" s="519" t="s">
        <v>144</v>
      </c>
      <c r="F3156" s="518" t="s">
        <v>144</v>
      </c>
      <c r="G3156" s="518" t="s">
        <v>24929</v>
      </c>
      <c r="H3156" s="518" t="s">
        <v>8413</v>
      </c>
      <c r="I3156" s="518" t="s">
        <v>5502</v>
      </c>
      <c r="J3156" s="518" t="s">
        <v>5432</v>
      </c>
      <c r="K3156" s="519" t="s">
        <v>33661</v>
      </c>
      <c r="L3156" s="518" t="s">
        <v>5433</v>
      </c>
    </row>
    <row r="3157" spans="1:12" ht="15.75">
      <c r="A3157" s="518" t="s">
        <v>7943</v>
      </c>
      <c r="B3157" s="518" t="s">
        <v>7944</v>
      </c>
      <c r="C3157" s="518" t="s">
        <v>8357</v>
      </c>
      <c r="D3157" s="518" t="s">
        <v>24823</v>
      </c>
      <c r="E3157" s="519" t="s">
        <v>144</v>
      </c>
      <c r="F3157" s="518" t="s">
        <v>144</v>
      </c>
      <c r="G3157" s="518" t="s">
        <v>24930</v>
      </c>
      <c r="H3157" s="518" t="s">
        <v>8414</v>
      </c>
      <c r="I3157" s="518" t="s">
        <v>5502</v>
      </c>
      <c r="J3157" s="518" t="s">
        <v>5432</v>
      </c>
      <c r="K3157" s="519" t="s">
        <v>32566</v>
      </c>
      <c r="L3157" s="518" t="s">
        <v>5433</v>
      </c>
    </row>
    <row r="3158" spans="1:12" ht="15.75">
      <c r="A3158" s="518" t="s">
        <v>7943</v>
      </c>
      <c r="B3158" s="518" t="s">
        <v>7944</v>
      </c>
      <c r="C3158" s="518" t="s">
        <v>8357</v>
      </c>
      <c r="D3158" s="518" t="s">
        <v>24823</v>
      </c>
      <c r="E3158" s="519" t="s">
        <v>144</v>
      </c>
      <c r="F3158" s="518" t="s">
        <v>144</v>
      </c>
      <c r="G3158" s="518" t="s">
        <v>24931</v>
      </c>
      <c r="H3158" s="518" t="s">
        <v>8415</v>
      </c>
      <c r="I3158" s="518" t="s">
        <v>5502</v>
      </c>
      <c r="J3158" s="518" t="s">
        <v>5503</v>
      </c>
      <c r="K3158" s="519" t="s">
        <v>32394</v>
      </c>
      <c r="L3158" s="518" t="s">
        <v>5433</v>
      </c>
    </row>
    <row r="3159" spans="1:12" ht="15.75">
      <c r="A3159" s="518" t="s">
        <v>7943</v>
      </c>
      <c r="B3159" s="518" t="s">
        <v>7944</v>
      </c>
      <c r="C3159" s="518" t="s">
        <v>8357</v>
      </c>
      <c r="D3159" s="518" t="s">
        <v>24823</v>
      </c>
      <c r="E3159" s="519" t="s">
        <v>144</v>
      </c>
      <c r="F3159" s="518" t="s">
        <v>144</v>
      </c>
      <c r="G3159" s="518" t="s">
        <v>24932</v>
      </c>
      <c r="H3159" s="518" t="s">
        <v>8416</v>
      </c>
      <c r="I3159" s="518" t="s">
        <v>5502</v>
      </c>
      <c r="J3159" s="518" t="s">
        <v>5503</v>
      </c>
      <c r="K3159" s="519" t="s">
        <v>26126</v>
      </c>
      <c r="L3159" s="518" t="s">
        <v>5433</v>
      </c>
    </row>
    <row r="3160" spans="1:12" ht="15.75">
      <c r="A3160" s="518" t="s">
        <v>7943</v>
      </c>
      <c r="B3160" s="518" t="s">
        <v>7944</v>
      </c>
      <c r="C3160" s="518" t="s">
        <v>8357</v>
      </c>
      <c r="D3160" s="518" t="s">
        <v>24823</v>
      </c>
      <c r="E3160" s="519" t="s">
        <v>144</v>
      </c>
      <c r="F3160" s="518" t="s">
        <v>144</v>
      </c>
      <c r="G3160" s="518" t="s">
        <v>24933</v>
      </c>
      <c r="H3160" s="518" t="s">
        <v>8417</v>
      </c>
      <c r="I3160" s="518" t="s">
        <v>5502</v>
      </c>
      <c r="J3160" s="518" t="s">
        <v>5503</v>
      </c>
      <c r="K3160" s="519" t="s">
        <v>17233</v>
      </c>
      <c r="L3160" s="518" t="s">
        <v>5433</v>
      </c>
    </row>
    <row r="3161" spans="1:12" ht="15.75">
      <c r="A3161" s="518" t="s">
        <v>7943</v>
      </c>
      <c r="B3161" s="518" t="s">
        <v>7944</v>
      </c>
      <c r="C3161" s="518" t="s">
        <v>8357</v>
      </c>
      <c r="D3161" s="518" t="s">
        <v>24823</v>
      </c>
      <c r="E3161" s="519" t="s">
        <v>144</v>
      </c>
      <c r="F3161" s="518" t="s">
        <v>144</v>
      </c>
      <c r="G3161" s="518" t="s">
        <v>24934</v>
      </c>
      <c r="H3161" s="518" t="s">
        <v>8418</v>
      </c>
      <c r="I3161" s="518" t="s">
        <v>5502</v>
      </c>
      <c r="J3161" s="518" t="s">
        <v>5503</v>
      </c>
      <c r="K3161" s="519" t="s">
        <v>20611</v>
      </c>
      <c r="L3161" s="518" t="s">
        <v>5433</v>
      </c>
    </row>
    <row r="3162" spans="1:12" ht="15.75">
      <c r="A3162" s="518" t="s">
        <v>7943</v>
      </c>
      <c r="B3162" s="518" t="s">
        <v>7944</v>
      </c>
      <c r="C3162" s="518" t="s">
        <v>8357</v>
      </c>
      <c r="D3162" s="518" t="s">
        <v>24823</v>
      </c>
      <c r="E3162" s="519" t="s">
        <v>144</v>
      </c>
      <c r="F3162" s="518" t="s">
        <v>144</v>
      </c>
      <c r="G3162" s="518" t="s">
        <v>24935</v>
      </c>
      <c r="H3162" s="518" t="s">
        <v>8419</v>
      </c>
      <c r="I3162" s="518" t="s">
        <v>5502</v>
      </c>
      <c r="J3162" s="518" t="s">
        <v>5503</v>
      </c>
      <c r="K3162" s="519" t="s">
        <v>29835</v>
      </c>
      <c r="L3162" s="518" t="s">
        <v>5433</v>
      </c>
    </row>
    <row r="3163" spans="1:12" ht="15.75">
      <c r="A3163" s="518" t="s">
        <v>7943</v>
      </c>
      <c r="B3163" s="518" t="s">
        <v>7944</v>
      </c>
      <c r="C3163" s="518" t="s">
        <v>8357</v>
      </c>
      <c r="D3163" s="518" t="s">
        <v>24823</v>
      </c>
      <c r="E3163" s="519" t="s">
        <v>144</v>
      </c>
      <c r="F3163" s="518" t="s">
        <v>144</v>
      </c>
      <c r="G3163" s="518" t="s">
        <v>24937</v>
      </c>
      <c r="H3163" s="518" t="s">
        <v>8420</v>
      </c>
      <c r="I3163" s="518" t="s">
        <v>5502</v>
      </c>
      <c r="J3163" s="518" t="s">
        <v>5503</v>
      </c>
      <c r="K3163" s="519" t="s">
        <v>13318</v>
      </c>
      <c r="L3163" s="518" t="s">
        <v>5433</v>
      </c>
    </row>
    <row r="3164" spans="1:12" ht="15.75">
      <c r="A3164" s="518" t="s">
        <v>7943</v>
      </c>
      <c r="B3164" s="518" t="s">
        <v>7944</v>
      </c>
      <c r="C3164" s="518" t="s">
        <v>8357</v>
      </c>
      <c r="D3164" s="518" t="s">
        <v>24823</v>
      </c>
      <c r="E3164" s="519" t="s">
        <v>144</v>
      </c>
      <c r="F3164" s="518" t="s">
        <v>144</v>
      </c>
      <c r="G3164" s="518" t="s">
        <v>24938</v>
      </c>
      <c r="H3164" s="518" t="s">
        <v>8421</v>
      </c>
      <c r="I3164" s="518" t="s">
        <v>5502</v>
      </c>
      <c r="J3164" s="518" t="s">
        <v>5503</v>
      </c>
      <c r="K3164" s="519" t="s">
        <v>16478</v>
      </c>
      <c r="L3164" s="518" t="s">
        <v>5433</v>
      </c>
    </row>
    <row r="3165" spans="1:12" ht="15.75">
      <c r="A3165" s="518" t="s">
        <v>7943</v>
      </c>
      <c r="B3165" s="518" t="s">
        <v>7944</v>
      </c>
      <c r="C3165" s="518" t="s">
        <v>8357</v>
      </c>
      <c r="D3165" s="518" t="s">
        <v>24823</v>
      </c>
      <c r="E3165" s="519" t="s">
        <v>144</v>
      </c>
      <c r="F3165" s="518" t="s">
        <v>144</v>
      </c>
      <c r="G3165" s="518" t="s">
        <v>24939</v>
      </c>
      <c r="H3165" s="518" t="s">
        <v>8422</v>
      </c>
      <c r="I3165" s="518" t="s">
        <v>5502</v>
      </c>
      <c r="J3165" s="518" t="s">
        <v>5503</v>
      </c>
      <c r="K3165" s="519" t="s">
        <v>19580</v>
      </c>
      <c r="L3165" s="518" t="s">
        <v>5433</v>
      </c>
    </row>
    <row r="3166" spans="1:12" ht="15.75">
      <c r="A3166" s="518" t="s">
        <v>7943</v>
      </c>
      <c r="B3166" s="518" t="s">
        <v>7944</v>
      </c>
      <c r="C3166" s="518" t="s">
        <v>8357</v>
      </c>
      <c r="D3166" s="518" t="s">
        <v>24823</v>
      </c>
      <c r="E3166" s="519" t="s">
        <v>144</v>
      </c>
      <c r="F3166" s="518" t="s">
        <v>144</v>
      </c>
      <c r="G3166" s="518" t="s">
        <v>24940</v>
      </c>
      <c r="H3166" s="518" t="s">
        <v>8423</v>
      </c>
      <c r="I3166" s="518" t="s">
        <v>5431</v>
      </c>
      <c r="J3166" s="518" t="s">
        <v>5503</v>
      </c>
      <c r="K3166" s="519" t="s">
        <v>28028</v>
      </c>
      <c r="L3166" s="518" t="s">
        <v>5433</v>
      </c>
    </row>
    <row r="3167" spans="1:12" ht="15.75">
      <c r="A3167" s="518" t="s">
        <v>7943</v>
      </c>
      <c r="B3167" s="518" t="s">
        <v>7944</v>
      </c>
      <c r="C3167" s="518" t="s">
        <v>8357</v>
      </c>
      <c r="D3167" s="518" t="s">
        <v>24823</v>
      </c>
      <c r="E3167" s="519" t="s">
        <v>144</v>
      </c>
      <c r="F3167" s="518" t="s">
        <v>144</v>
      </c>
      <c r="G3167" s="518" t="s">
        <v>24941</v>
      </c>
      <c r="H3167" s="518" t="s">
        <v>8424</v>
      </c>
      <c r="I3167" s="518" t="s">
        <v>5431</v>
      </c>
      <c r="J3167" s="518" t="s">
        <v>5503</v>
      </c>
      <c r="K3167" s="519" t="s">
        <v>33662</v>
      </c>
      <c r="L3167" s="518" t="s">
        <v>5433</v>
      </c>
    </row>
    <row r="3168" spans="1:12" ht="15.75">
      <c r="A3168" s="518" t="s">
        <v>7943</v>
      </c>
      <c r="B3168" s="518" t="s">
        <v>7944</v>
      </c>
      <c r="C3168" s="518" t="s">
        <v>8357</v>
      </c>
      <c r="D3168" s="518" t="s">
        <v>24823</v>
      </c>
      <c r="E3168" s="519" t="s">
        <v>144</v>
      </c>
      <c r="F3168" s="518" t="s">
        <v>144</v>
      </c>
      <c r="G3168" s="518" t="s">
        <v>24942</v>
      </c>
      <c r="H3168" s="518" t="s">
        <v>8425</v>
      </c>
      <c r="I3168" s="518" t="s">
        <v>5431</v>
      </c>
      <c r="J3168" s="518" t="s">
        <v>5503</v>
      </c>
      <c r="K3168" s="519" t="s">
        <v>17244</v>
      </c>
      <c r="L3168" s="518" t="s">
        <v>5433</v>
      </c>
    </row>
    <row r="3169" spans="1:12" ht="15.75">
      <c r="A3169" s="518" t="s">
        <v>7943</v>
      </c>
      <c r="B3169" s="518" t="s">
        <v>7944</v>
      </c>
      <c r="C3169" s="518" t="s">
        <v>8357</v>
      </c>
      <c r="D3169" s="518" t="s">
        <v>24823</v>
      </c>
      <c r="E3169" s="519" t="s">
        <v>144</v>
      </c>
      <c r="F3169" s="518" t="s">
        <v>144</v>
      </c>
      <c r="G3169" s="518" t="s">
        <v>24943</v>
      </c>
      <c r="H3169" s="518" t="s">
        <v>8426</v>
      </c>
      <c r="I3169" s="518" t="s">
        <v>5431</v>
      </c>
      <c r="J3169" s="518" t="s">
        <v>5503</v>
      </c>
      <c r="K3169" s="519" t="s">
        <v>22888</v>
      </c>
      <c r="L3169" s="518" t="s">
        <v>5433</v>
      </c>
    </row>
    <row r="3170" spans="1:12" ht="15.75">
      <c r="A3170" s="518" t="s">
        <v>7943</v>
      </c>
      <c r="B3170" s="518" t="s">
        <v>7944</v>
      </c>
      <c r="C3170" s="518" t="s">
        <v>8357</v>
      </c>
      <c r="D3170" s="518" t="s">
        <v>24823</v>
      </c>
      <c r="E3170" s="519" t="s">
        <v>144</v>
      </c>
      <c r="F3170" s="518" t="s">
        <v>144</v>
      </c>
      <c r="G3170" s="518" t="s">
        <v>24945</v>
      </c>
      <c r="H3170" s="518" t="s">
        <v>8427</v>
      </c>
      <c r="I3170" s="518" t="s">
        <v>5431</v>
      </c>
      <c r="J3170" s="518" t="s">
        <v>5503</v>
      </c>
      <c r="K3170" s="519" t="s">
        <v>33663</v>
      </c>
      <c r="L3170" s="518" t="s">
        <v>5433</v>
      </c>
    </row>
    <row r="3171" spans="1:12" ht="15.75">
      <c r="A3171" s="518" t="s">
        <v>7943</v>
      </c>
      <c r="B3171" s="518" t="s">
        <v>7944</v>
      </c>
      <c r="C3171" s="518" t="s">
        <v>8357</v>
      </c>
      <c r="D3171" s="518" t="s">
        <v>24823</v>
      </c>
      <c r="E3171" s="519" t="s">
        <v>144</v>
      </c>
      <c r="F3171" s="518" t="s">
        <v>144</v>
      </c>
      <c r="G3171" s="518" t="s">
        <v>24946</v>
      </c>
      <c r="H3171" s="518" t="s">
        <v>8428</v>
      </c>
      <c r="I3171" s="518" t="s">
        <v>5431</v>
      </c>
      <c r="J3171" s="518" t="s">
        <v>5503</v>
      </c>
      <c r="K3171" s="519" t="s">
        <v>32962</v>
      </c>
      <c r="L3171" s="518" t="s">
        <v>5433</v>
      </c>
    </row>
    <row r="3172" spans="1:12" ht="15.75">
      <c r="A3172" s="518" t="s">
        <v>7943</v>
      </c>
      <c r="B3172" s="518" t="s">
        <v>7944</v>
      </c>
      <c r="C3172" s="518" t="s">
        <v>8357</v>
      </c>
      <c r="D3172" s="518" t="s">
        <v>24823</v>
      </c>
      <c r="E3172" s="519" t="s">
        <v>144</v>
      </c>
      <c r="F3172" s="518" t="s">
        <v>144</v>
      </c>
      <c r="G3172" s="518" t="s">
        <v>24948</v>
      </c>
      <c r="H3172" s="518" t="s">
        <v>8429</v>
      </c>
      <c r="I3172" s="518" t="s">
        <v>5431</v>
      </c>
      <c r="J3172" s="518" t="s">
        <v>5503</v>
      </c>
      <c r="K3172" s="519" t="s">
        <v>32298</v>
      </c>
      <c r="L3172" s="518" t="s">
        <v>5433</v>
      </c>
    </row>
    <row r="3173" spans="1:12" ht="15.75">
      <c r="A3173" s="518" t="s">
        <v>7943</v>
      </c>
      <c r="B3173" s="518" t="s">
        <v>7944</v>
      </c>
      <c r="C3173" s="518" t="s">
        <v>8357</v>
      </c>
      <c r="D3173" s="518" t="s">
        <v>24823</v>
      </c>
      <c r="E3173" s="519" t="s">
        <v>144</v>
      </c>
      <c r="F3173" s="518" t="s">
        <v>144</v>
      </c>
      <c r="G3173" s="518" t="s">
        <v>24949</v>
      </c>
      <c r="H3173" s="518" t="s">
        <v>8430</v>
      </c>
      <c r="I3173" s="518" t="s">
        <v>5431</v>
      </c>
      <c r="J3173" s="518" t="s">
        <v>5503</v>
      </c>
      <c r="K3173" s="519" t="s">
        <v>33664</v>
      </c>
      <c r="L3173" s="518" t="s">
        <v>5433</v>
      </c>
    </row>
    <row r="3174" spans="1:12" ht="15.75">
      <c r="A3174" s="518" t="s">
        <v>7943</v>
      </c>
      <c r="B3174" s="518" t="s">
        <v>7944</v>
      </c>
      <c r="C3174" s="518" t="s">
        <v>8357</v>
      </c>
      <c r="D3174" s="518" t="s">
        <v>24823</v>
      </c>
      <c r="E3174" s="519" t="s">
        <v>144</v>
      </c>
      <c r="F3174" s="518" t="s">
        <v>144</v>
      </c>
      <c r="G3174" s="518" t="s">
        <v>24950</v>
      </c>
      <c r="H3174" s="518" t="s">
        <v>8431</v>
      </c>
      <c r="I3174" s="518" t="s">
        <v>5502</v>
      </c>
      <c r="J3174" s="518" t="s">
        <v>5503</v>
      </c>
      <c r="K3174" s="519" t="s">
        <v>33665</v>
      </c>
      <c r="L3174" s="518" t="s">
        <v>5433</v>
      </c>
    </row>
    <row r="3175" spans="1:12" ht="15.75">
      <c r="A3175" s="518" t="s">
        <v>7943</v>
      </c>
      <c r="B3175" s="518" t="s">
        <v>7944</v>
      </c>
      <c r="C3175" s="518" t="s">
        <v>8357</v>
      </c>
      <c r="D3175" s="518" t="s">
        <v>24823</v>
      </c>
      <c r="E3175" s="519" t="s">
        <v>144</v>
      </c>
      <c r="F3175" s="518" t="s">
        <v>144</v>
      </c>
      <c r="G3175" s="518" t="s">
        <v>24952</v>
      </c>
      <c r="H3175" s="518" t="s">
        <v>8432</v>
      </c>
      <c r="I3175" s="518" t="s">
        <v>5502</v>
      </c>
      <c r="J3175" s="518" t="s">
        <v>5503</v>
      </c>
      <c r="K3175" s="519" t="s">
        <v>33666</v>
      </c>
      <c r="L3175" s="518" t="s">
        <v>5433</v>
      </c>
    </row>
    <row r="3176" spans="1:12" ht="15.75">
      <c r="A3176" s="518" t="s">
        <v>7943</v>
      </c>
      <c r="B3176" s="518" t="s">
        <v>7944</v>
      </c>
      <c r="C3176" s="518" t="s">
        <v>8357</v>
      </c>
      <c r="D3176" s="518" t="s">
        <v>24823</v>
      </c>
      <c r="E3176" s="519" t="s">
        <v>144</v>
      </c>
      <c r="F3176" s="518" t="s">
        <v>144</v>
      </c>
      <c r="G3176" s="518" t="s">
        <v>24953</v>
      </c>
      <c r="H3176" s="518" t="s">
        <v>8433</v>
      </c>
      <c r="I3176" s="518" t="s">
        <v>5502</v>
      </c>
      <c r="J3176" s="518" t="s">
        <v>5503</v>
      </c>
      <c r="K3176" s="519" t="s">
        <v>29345</v>
      </c>
      <c r="L3176" s="518" t="s">
        <v>5433</v>
      </c>
    </row>
    <row r="3177" spans="1:12" ht="15.75">
      <c r="A3177" s="518" t="s">
        <v>7943</v>
      </c>
      <c r="B3177" s="518" t="s">
        <v>7944</v>
      </c>
      <c r="C3177" s="518" t="s">
        <v>8357</v>
      </c>
      <c r="D3177" s="518" t="s">
        <v>24823</v>
      </c>
      <c r="E3177" s="519" t="s">
        <v>144</v>
      </c>
      <c r="F3177" s="518" t="s">
        <v>144</v>
      </c>
      <c r="G3177" s="518" t="s">
        <v>24954</v>
      </c>
      <c r="H3177" s="518" t="s">
        <v>8434</v>
      </c>
      <c r="I3177" s="518" t="s">
        <v>5502</v>
      </c>
      <c r="J3177" s="518" t="s">
        <v>5503</v>
      </c>
      <c r="K3177" s="519" t="s">
        <v>33667</v>
      </c>
      <c r="L3177" s="518" t="s">
        <v>5433</v>
      </c>
    </row>
    <row r="3178" spans="1:12" ht="15.75">
      <c r="A3178" s="518" t="s">
        <v>7943</v>
      </c>
      <c r="B3178" s="518" t="s">
        <v>7944</v>
      </c>
      <c r="C3178" s="518" t="s">
        <v>8357</v>
      </c>
      <c r="D3178" s="518" t="s">
        <v>24823</v>
      </c>
      <c r="E3178" s="519" t="s">
        <v>144</v>
      </c>
      <c r="F3178" s="518" t="s">
        <v>144</v>
      </c>
      <c r="G3178" s="518" t="s">
        <v>24955</v>
      </c>
      <c r="H3178" s="518" t="s">
        <v>8435</v>
      </c>
      <c r="I3178" s="518" t="s">
        <v>5502</v>
      </c>
      <c r="J3178" s="518" t="s">
        <v>5432</v>
      </c>
      <c r="K3178" s="519" t="s">
        <v>33668</v>
      </c>
      <c r="L3178" s="518" t="s">
        <v>5433</v>
      </c>
    </row>
    <row r="3179" spans="1:12" ht="15.75">
      <c r="A3179" s="518" t="s">
        <v>7943</v>
      </c>
      <c r="B3179" s="518" t="s">
        <v>7944</v>
      </c>
      <c r="C3179" s="518" t="s">
        <v>8357</v>
      </c>
      <c r="D3179" s="518" t="s">
        <v>24823</v>
      </c>
      <c r="E3179" s="519" t="s">
        <v>144</v>
      </c>
      <c r="F3179" s="518" t="s">
        <v>144</v>
      </c>
      <c r="G3179" s="518" t="s">
        <v>24956</v>
      </c>
      <c r="H3179" s="518" t="s">
        <v>8436</v>
      </c>
      <c r="I3179" s="518" t="s">
        <v>5502</v>
      </c>
      <c r="J3179" s="518" t="s">
        <v>5432</v>
      </c>
      <c r="K3179" s="519" t="s">
        <v>21489</v>
      </c>
      <c r="L3179" s="518" t="s">
        <v>5433</v>
      </c>
    </row>
    <row r="3180" spans="1:12" ht="15.75">
      <c r="A3180" s="518" t="s">
        <v>7943</v>
      </c>
      <c r="B3180" s="518" t="s">
        <v>7944</v>
      </c>
      <c r="C3180" s="518" t="s">
        <v>8357</v>
      </c>
      <c r="D3180" s="518" t="s">
        <v>24823</v>
      </c>
      <c r="E3180" s="519" t="s">
        <v>144</v>
      </c>
      <c r="F3180" s="518" t="s">
        <v>144</v>
      </c>
      <c r="G3180" s="518" t="s">
        <v>24958</v>
      </c>
      <c r="H3180" s="518" t="s">
        <v>8437</v>
      </c>
      <c r="I3180" s="518" t="s">
        <v>5502</v>
      </c>
      <c r="J3180" s="518" t="s">
        <v>5503</v>
      </c>
      <c r="K3180" s="519" t="s">
        <v>31308</v>
      </c>
      <c r="L3180" s="518" t="s">
        <v>5433</v>
      </c>
    </row>
    <row r="3181" spans="1:12" ht="15.75">
      <c r="A3181" s="518" t="s">
        <v>7943</v>
      </c>
      <c r="B3181" s="518" t="s">
        <v>7944</v>
      </c>
      <c r="C3181" s="518" t="s">
        <v>8357</v>
      </c>
      <c r="D3181" s="518" t="s">
        <v>24823</v>
      </c>
      <c r="E3181" s="519" t="s">
        <v>144</v>
      </c>
      <c r="F3181" s="518" t="s">
        <v>144</v>
      </c>
      <c r="G3181" s="518" t="s">
        <v>24960</v>
      </c>
      <c r="H3181" s="518" t="s">
        <v>8438</v>
      </c>
      <c r="I3181" s="518" t="s">
        <v>5502</v>
      </c>
      <c r="J3181" s="518" t="s">
        <v>5432</v>
      </c>
      <c r="K3181" s="519" t="s">
        <v>29529</v>
      </c>
      <c r="L3181" s="518" t="s">
        <v>5433</v>
      </c>
    </row>
    <row r="3182" spans="1:12" ht="15.75">
      <c r="A3182" s="518" t="s">
        <v>7943</v>
      </c>
      <c r="B3182" s="518" t="s">
        <v>7944</v>
      </c>
      <c r="C3182" s="518" t="s">
        <v>8357</v>
      </c>
      <c r="D3182" s="518" t="s">
        <v>24823</v>
      </c>
      <c r="E3182" s="519" t="s">
        <v>144</v>
      </c>
      <c r="F3182" s="518" t="s">
        <v>144</v>
      </c>
      <c r="G3182" s="518" t="s">
        <v>24961</v>
      </c>
      <c r="H3182" s="518" t="s">
        <v>8439</v>
      </c>
      <c r="I3182" s="518" t="s">
        <v>5502</v>
      </c>
      <c r="J3182" s="518" t="s">
        <v>5432</v>
      </c>
      <c r="K3182" s="519" t="s">
        <v>12928</v>
      </c>
      <c r="L3182" s="518" t="s">
        <v>5433</v>
      </c>
    </row>
    <row r="3183" spans="1:12" ht="15.75">
      <c r="A3183" s="518" t="s">
        <v>7943</v>
      </c>
      <c r="B3183" s="518" t="s">
        <v>7944</v>
      </c>
      <c r="C3183" s="518" t="s">
        <v>8357</v>
      </c>
      <c r="D3183" s="518" t="s">
        <v>24823</v>
      </c>
      <c r="E3183" s="519" t="s">
        <v>144</v>
      </c>
      <c r="F3183" s="518" t="s">
        <v>144</v>
      </c>
      <c r="G3183" s="518" t="s">
        <v>24962</v>
      </c>
      <c r="H3183" s="518" t="s">
        <v>8440</v>
      </c>
      <c r="I3183" s="518" t="s">
        <v>5502</v>
      </c>
      <c r="J3183" s="518" t="s">
        <v>5432</v>
      </c>
      <c r="K3183" s="519" t="s">
        <v>33669</v>
      </c>
      <c r="L3183" s="518" t="s">
        <v>5433</v>
      </c>
    </row>
    <row r="3184" spans="1:12" ht="15.75">
      <c r="A3184" s="518" t="s">
        <v>7943</v>
      </c>
      <c r="B3184" s="518" t="s">
        <v>7944</v>
      </c>
      <c r="C3184" s="518" t="s">
        <v>8357</v>
      </c>
      <c r="D3184" s="518" t="s">
        <v>24823</v>
      </c>
      <c r="E3184" s="519" t="s">
        <v>144</v>
      </c>
      <c r="F3184" s="518" t="s">
        <v>144</v>
      </c>
      <c r="G3184" s="518" t="s">
        <v>24963</v>
      </c>
      <c r="H3184" s="518" t="s">
        <v>8441</v>
      </c>
      <c r="I3184" s="518" t="s">
        <v>5502</v>
      </c>
      <c r="J3184" s="518" t="s">
        <v>5503</v>
      </c>
      <c r="K3184" s="519" t="s">
        <v>33670</v>
      </c>
      <c r="L3184" s="518" t="s">
        <v>5433</v>
      </c>
    </row>
    <row r="3185" spans="1:12" ht="15.75">
      <c r="A3185" s="518" t="s">
        <v>7943</v>
      </c>
      <c r="B3185" s="518" t="s">
        <v>7944</v>
      </c>
      <c r="C3185" s="518" t="s">
        <v>8357</v>
      </c>
      <c r="D3185" s="518" t="s">
        <v>24823</v>
      </c>
      <c r="E3185" s="519" t="s">
        <v>144</v>
      </c>
      <c r="F3185" s="518" t="s">
        <v>144</v>
      </c>
      <c r="G3185" s="518" t="s">
        <v>24964</v>
      </c>
      <c r="H3185" s="518" t="s">
        <v>8442</v>
      </c>
      <c r="I3185" s="518" t="s">
        <v>5502</v>
      </c>
      <c r="J3185" s="518" t="s">
        <v>5503</v>
      </c>
      <c r="K3185" s="519" t="s">
        <v>33671</v>
      </c>
      <c r="L3185" s="518" t="s">
        <v>5433</v>
      </c>
    </row>
    <row r="3186" spans="1:12" ht="15.75">
      <c r="A3186" s="518" t="s">
        <v>7943</v>
      </c>
      <c r="B3186" s="518" t="s">
        <v>7944</v>
      </c>
      <c r="C3186" s="518" t="s">
        <v>8357</v>
      </c>
      <c r="D3186" s="518" t="s">
        <v>24823</v>
      </c>
      <c r="E3186" s="519" t="s">
        <v>144</v>
      </c>
      <c r="F3186" s="518" t="s">
        <v>144</v>
      </c>
      <c r="G3186" s="518" t="s">
        <v>24966</v>
      </c>
      <c r="H3186" s="518" t="s">
        <v>8443</v>
      </c>
      <c r="I3186" s="518" t="s">
        <v>5502</v>
      </c>
      <c r="J3186" s="518" t="s">
        <v>5503</v>
      </c>
      <c r="K3186" s="519" t="s">
        <v>24383</v>
      </c>
      <c r="L3186" s="518" t="s">
        <v>5433</v>
      </c>
    </row>
    <row r="3187" spans="1:12" ht="15.75">
      <c r="A3187" s="518" t="s">
        <v>7943</v>
      </c>
      <c r="B3187" s="518" t="s">
        <v>7944</v>
      </c>
      <c r="C3187" s="518" t="s">
        <v>8357</v>
      </c>
      <c r="D3187" s="518" t="s">
        <v>24823</v>
      </c>
      <c r="E3187" s="519" t="s">
        <v>144</v>
      </c>
      <c r="F3187" s="518" t="s">
        <v>144</v>
      </c>
      <c r="G3187" s="518" t="s">
        <v>24967</v>
      </c>
      <c r="H3187" s="518" t="s">
        <v>8444</v>
      </c>
      <c r="I3187" s="518" t="s">
        <v>5502</v>
      </c>
      <c r="J3187" s="518" t="s">
        <v>5503</v>
      </c>
      <c r="K3187" s="519" t="s">
        <v>33672</v>
      </c>
      <c r="L3187" s="518" t="s">
        <v>5433</v>
      </c>
    </row>
    <row r="3188" spans="1:12" ht="15.75">
      <c r="A3188" s="518" t="s">
        <v>7943</v>
      </c>
      <c r="B3188" s="518" t="s">
        <v>7944</v>
      </c>
      <c r="C3188" s="518" t="s">
        <v>8357</v>
      </c>
      <c r="D3188" s="518" t="s">
        <v>24823</v>
      </c>
      <c r="E3188" s="519" t="s">
        <v>144</v>
      </c>
      <c r="F3188" s="518" t="s">
        <v>144</v>
      </c>
      <c r="G3188" s="518" t="s">
        <v>24968</v>
      </c>
      <c r="H3188" s="518" t="s">
        <v>8445</v>
      </c>
      <c r="I3188" s="518" t="s">
        <v>5502</v>
      </c>
      <c r="J3188" s="518" t="s">
        <v>5503</v>
      </c>
      <c r="K3188" s="519" t="s">
        <v>33673</v>
      </c>
      <c r="L3188" s="518" t="s">
        <v>5433</v>
      </c>
    </row>
    <row r="3189" spans="1:12" ht="15.75">
      <c r="A3189" s="518" t="s">
        <v>7943</v>
      </c>
      <c r="B3189" s="518" t="s">
        <v>7944</v>
      </c>
      <c r="C3189" s="518" t="s">
        <v>8357</v>
      </c>
      <c r="D3189" s="518" t="s">
        <v>24823</v>
      </c>
      <c r="E3189" s="519" t="s">
        <v>144</v>
      </c>
      <c r="F3189" s="518" t="s">
        <v>144</v>
      </c>
      <c r="G3189" s="518" t="s">
        <v>24969</v>
      </c>
      <c r="H3189" s="518" t="s">
        <v>8446</v>
      </c>
      <c r="I3189" s="518" t="s">
        <v>5502</v>
      </c>
      <c r="J3189" s="518" t="s">
        <v>5503</v>
      </c>
      <c r="K3189" s="519" t="s">
        <v>27136</v>
      </c>
      <c r="L3189" s="518" t="s">
        <v>5433</v>
      </c>
    </row>
    <row r="3190" spans="1:12" ht="15.75">
      <c r="A3190" s="518" t="s">
        <v>7943</v>
      </c>
      <c r="B3190" s="518" t="s">
        <v>7944</v>
      </c>
      <c r="C3190" s="518" t="s">
        <v>8357</v>
      </c>
      <c r="D3190" s="518" t="s">
        <v>24823</v>
      </c>
      <c r="E3190" s="519" t="s">
        <v>144</v>
      </c>
      <c r="F3190" s="518" t="s">
        <v>144</v>
      </c>
      <c r="G3190" s="518" t="s">
        <v>24971</v>
      </c>
      <c r="H3190" s="518" t="s">
        <v>8447</v>
      </c>
      <c r="I3190" s="518" t="s">
        <v>5502</v>
      </c>
      <c r="J3190" s="518" t="s">
        <v>5503</v>
      </c>
      <c r="K3190" s="519" t="s">
        <v>27600</v>
      </c>
      <c r="L3190" s="518" t="s">
        <v>5433</v>
      </c>
    </row>
    <row r="3191" spans="1:12" ht="15.75">
      <c r="A3191" s="518" t="s">
        <v>7943</v>
      </c>
      <c r="B3191" s="518" t="s">
        <v>7944</v>
      </c>
      <c r="C3191" s="518" t="s">
        <v>8357</v>
      </c>
      <c r="D3191" s="518" t="s">
        <v>24823</v>
      </c>
      <c r="E3191" s="519" t="s">
        <v>144</v>
      </c>
      <c r="F3191" s="518" t="s">
        <v>144</v>
      </c>
      <c r="G3191" s="518" t="s">
        <v>24972</v>
      </c>
      <c r="H3191" s="518" t="s">
        <v>8448</v>
      </c>
      <c r="I3191" s="518" t="s">
        <v>5502</v>
      </c>
      <c r="J3191" s="518" t="s">
        <v>5503</v>
      </c>
      <c r="K3191" s="519" t="s">
        <v>21401</v>
      </c>
      <c r="L3191" s="518" t="s">
        <v>5433</v>
      </c>
    </row>
    <row r="3192" spans="1:12" ht="15.75">
      <c r="A3192" s="518" t="s">
        <v>7943</v>
      </c>
      <c r="B3192" s="518" t="s">
        <v>7944</v>
      </c>
      <c r="C3192" s="518" t="s">
        <v>8357</v>
      </c>
      <c r="D3192" s="518" t="s">
        <v>24823</v>
      </c>
      <c r="E3192" s="519" t="s">
        <v>144</v>
      </c>
      <c r="F3192" s="518" t="s">
        <v>144</v>
      </c>
      <c r="G3192" s="518" t="s">
        <v>24973</v>
      </c>
      <c r="H3192" s="518" t="s">
        <v>8449</v>
      </c>
      <c r="I3192" s="518" t="s">
        <v>5502</v>
      </c>
      <c r="J3192" s="518" t="s">
        <v>5503</v>
      </c>
      <c r="K3192" s="519" t="s">
        <v>33674</v>
      </c>
      <c r="L3192" s="518" t="s">
        <v>5433</v>
      </c>
    </row>
    <row r="3193" spans="1:12" ht="15.75">
      <c r="A3193" s="518" t="s">
        <v>7943</v>
      </c>
      <c r="B3193" s="518" t="s">
        <v>7944</v>
      </c>
      <c r="C3193" s="518" t="s">
        <v>8357</v>
      </c>
      <c r="D3193" s="518" t="s">
        <v>24823</v>
      </c>
      <c r="E3193" s="519" t="s">
        <v>144</v>
      </c>
      <c r="F3193" s="518" t="s">
        <v>144</v>
      </c>
      <c r="G3193" s="518" t="s">
        <v>24974</v>
      </c>
      <c r="H3193" s="518" t="s">
        <v>8450</v>
      </c>
      <c r="I3193" s="518" t="s">
        <v>5502</v>
      </c>
      <c r="J3193" s="518" t="s">
        <v>5503</v>
      </c>
      <c r="K3193" s="519" t="s">
        <v>30889</v>
      </c>
      <c r="L3193" s="518" t="s">
        <v>5433</v>
      </c>
    </row>
    <row r="3194" spans="1:12" ht="15.75">
      <c r="A3194" s="518" t="s">
        <v>7943</v>
      </c>
      <c r="B3194" s="518" t="s">
        <v>7944</v>
      </c>
      <c r="C3194" s="518" t="s">
        <v>8357</v>
      </c>
      <c r="D3194" s="518" t="s">
        <v>24823</v>
      </c>
      <c r="E3194" s="519" t="s">
        <v>144</v>
      </c>
      <c r="F3194" s="518" t="s">
        <v>144</v>
      </c>
      <c r="G3194" s="518" t="s">
        <v>24975</v>
      </c>
      <c r="H3194" s="518" t="s">
        <v>8451</v>
      </c>
      <c r="I3194" s="518" t="s">
        <v>5502</v>
      </c>
      <c r="J3194" s="518" t="s">
        <v>5503</v>
      </c>
      <c r="K3194" s="519" t="s">
        <v>33675</v>
      </c>
      <c r="L3194" s="518" t="s">
        <v>5433</v>
      </c>
    </row>
    <row r="3195" spans="1:12" ht="15.75">
      <c r="A3195" s="518" t="s">
        <v>7943</v>
      </c>
      <c r="B3195" s="518" t="s">
        <v>7944</v>
      </c>
      <c r="C3195" s="518" t="s">
        <v>8357</v>
      </c>
      <c r="D3195" s="518" t="s">
        <v>24823</v>
      </c>
      <c r="E3195" s="519" t="s">
        <v>144</v>
      </c>
      <c r="F3195" s="518" t="s">
        <v>144</v>
      </c>
      <c r="G3195" s="518" t="s">
        <v>24976</v>
      </c>
      <c r="H3195" s="518" t="s">
        <v>8452</v>
      </c>
      <c r="I3195" s="518" t="s">
        <v>5502</v>
      </c>
      <c r="J3195" s="518" t="s">
        <v>5432</v>
      </c>
      <c r="K3195" s="519" t="s">
        <v>33676</v>
      </c>
      <c r="L3195" s="518" t="s">
        <v>5433</v>
      </c>
    </row>
    <row r="3196" spans="1:12" ht="15.75">
      <c r="A3196" s="518" t="s">
        <v>7943</v>
      </c>
      <c r="B3196" s="518" t="s">
        <v>7944</v>
      </c>
      <c r="C3196" s="518" t="s">
        <v>8357</v>
      </c>
      <c r="D3196" s="518" t="s">
        <v>24823</v>
      </c>
      <c r="E3196" s="519" t="s">
        <v>144</v>
      </c>
      <c r="F3196" s="518" t="s">
        <v>144</v>
      </c>
      <c r="G3196" s="518" t="s">
        <v>24977</v>
      </c>
      <c r="H3196" s="518" t="s">
        <v>8453</v>
      </c>
      <c r="I3196" s="518" t="s">
        <v>5502</v>
      </c>
      <c r="J3196" s="518" t="s">
        <v>5432</v>
      </c>
      <c r="K3196" s="519" t="s">
        <v>27388</v>
      </c>
      <c r="L3196" s="518" t="s">
        <v>5433</v>
      </c>
    </row>
    <row r="3197" spans="1:12" ht="15.75">
      <c r="A3197" s="518" t="s">
        <v>7943</v>
      </c>
      <c r="B3197" s="518" t="s">
        <v>7944</v>
      </c>
      <c r="C3197" s="518" t="s">
        <v>8357</v>
      </c>
      <c r="D3197" s="518" t="s">
        <v>24823</v>
      </c>
      <c r="E3197" s="519" t="s">
        <v>144</v>
      </c>
      <c r="F3197" s="518" t="s">
        <v>144</v>
      </c>
      <c r="G3197" s="518" t="s">
        <v>24978</v>
      </c>
      <c r="H3197" s="518" t="s">
        <v>8454</v>
      </c>
      <c r="I3197" s="518" t="s">
        <v>5502</v>
      </c>
      <c r="J3197" s="518" t="s">
        <v>5432</v>
      </c>
      <c r="K3197" s="519" t="s">
        <v>33677</v>
      </c>
      <c r="L3197" s="518" t="s">
        <v>5433</v>
      </c>
    </row>
    <row r="3198" spans="1:12" ht="15.75">
      <c r="A3198" s="518" t="s">
        <v>7943</v>
      </c>
      <c r="B3198" s="518" t="s">
        <v>7944</v>
      </c>
      <c r="C3198" s="518" t="s">
        <v>8357</v>
      </c>
      <c r="D3198" s="518" t="s">
        <v>24823</v>
      </c>
      <c r="E3198" s="519" t="s">
        <v>144</v>
      </c>
      <c r="F3198" s="518" t="s">
        <v>144</v>
      </c>
      <c r="G3198" s="518" t="s">
        <v>24979</v>
      </c>
      <c r="H3198" s="518" t="s">
        <v>8455</v>
      </c>
      <c r="I3198" s="518" t="s">
        <v>5502</v>
      </c>
      <c r="J3198" s="518" t="s">
        <v>5432</v>
      </c>
      <c r="K3198" s="519" t="s">
        <v>33678</v>
      </c>
      <c r="L3198" s="518" t="s">
        <v>5433</v>
      </c>
    </row>
    <row r="3199" spans="1:12" ht="15.75">
      <c r="A3199" s="518" t="s">
        <v>7943</v>
      </c>
      <c r="B3199" s="518" t="s">
        <v>7944</v>
      </c>
      <c r="C3199" s="518" t="s">
        <v>8357</v>
      </c>
      <c r="D3199" s="518" t="s">
        <v>24823</v>
      </c>
      <c r="E3199" s="519" t="s">
        <v>144</v>
      </c>
      <c r="F3199" s="518" t="s">
        <v>144</v>
      </c>
      <c r="G3199" s="518" t="s">
        <v>24980</v>
      </c>
      <c r="H3199" s="518" t="s">
        <v>8456</v>
      </c>
      <c r="I3199" s="518" t="s">
        <v>5502</v>
      </c>
      <c r="J3199" s="518" t="s">
        <v>5432</v>
      </c>
      <c r="K3199" s="519" t="s">
        <v>33679</v>
      </c>
      <c r="L3199" s="518" t="s">
        <v>5433</v>
      </c>
    </row>
    <row r="3200" spans="1:12" ht="15.75">
      <c r="A3200" s="518" t="s">
        <v>7943</v>
      </c>
      <c r="B3200" s="518" t="s">
        <v>7944</v>
      </c>
      <c r="C3200" s="518" t="s">
        <v>8357</v>
      </c>
      <c r="D3200" s="518" t="s">
        <v>24823</v>
      </c>
      <c r="E3200" s="519" t="s">
        <v>144</v>
      </c>
      <c r="F3200" s="518" t="s">
        <v>144</v>
      </c>
      <c r="G3200" s="518" t="s">
        <v>24981</v>
      </c>
      <c r="H3200" s="518" t="s">
        <v>8457</v>
      </c>
      <c r="I3200" s="518" t="s">
        <v>5502</v>
      </c>
      <c r="J3200" s="518" t="s">
        <v>5432</v>
      </c>
      <c r="K3200" s="519" t="s">
        <v>33680</v>
      </c>
      <c r="L3200" s="518" t="s">
        <v>5433</v>
      </c>
    </row>
    <row r="3201" spans="1:12" ht="15.75">
      <c r="A3201" s="518" t="s">
        <v>7943</v>
      </c>
      <c r="B3201" s="518" t="s">
        <v>7944</v>
      </c>
      <c r="C3201" s="518" t="s">
        <v>8357</v>
      </c>
      <c r="D3201" s="518" t="s">
        <v>24823</v>
      </c>
      <c r="E3201" s="519" t="s">
        <v>144</v>
      </c>
      <c r="F3201" s="518" t="s">
        <v>144</v>
      </c>
      <c r="G3201" s="518" t="s">
        <v>24982</v>
      </c>
      <c r="H3201" s="518" t="s">
        <v>8458</v>
      </c>
      <c r="I3201" s="518" t="s">
        <v>5502</v>
      </c>
      <c r="J3201" s="518" t="s">
        <v>5432</v>
      </c>
      <c r="K3201" s="519" t="s">
        <v>33681</v>
      </c>
      <c r="L3201" s="518" t="s">
        <v>5433</v>
      </c>
    </row>
    <row r="3202" spans="1:12" ht="15.75">
      <c r="A3202" s="518" t="s">
        <v>7943</v>
      </c>
      <c r="B3202" s="518" t="s">
        <v>7944</v>
      </c>
      <c r="C3202" s="518" t="s">
        <v>8357</v>
      </c>
      <c r="D3202" s="518" t="s">
        <v>24823</v>
      </c>
      <c r="E3202" s="519" t="s">
        <v>144</v>
      </c>
      <c r="F3202" s="518" t="s">
        <v>144</v>
      </c>
      <c r="G3202" s="518" t="s">
        <v>24983</v>
      </c>
      <c r="H3202" s="518" t="s">
        <v>8459</v>
      </c>
      <c r="I3202" s="518" t="s">
        <v>5502</v>
      </c>
      <c r="J3202" s="518" t="s">
        <v>5432</v>
      </c>
      <c r="K3202" s="519" t="s">
        <v>33682</v>
      </c>
      <c r="L3202" s="518" t="s">
        <v>5433</v>
      </c>
    </row>
    <row r="3203" spans="1:12" ht="15.75">
      <c r="A3203" s="518" t="s">
        <v>7943</v>
      </c>
      <c r="B3203" s="518" t="s">
        <v>7944</v>
      </c>
      <c r="C3203" s="518" t="s">
        <v>8357</v>
      </c>
      <c r="D3203" s="518" t="s">
        <v>24823</v>
      </c>
      <c r="E3203" s="519" t="s">
        <v>144</v>
      </c>
      <c r="F3203" s="518" t="s">
        <v>144</v>
      </c>
      <c r="G3203" s="518" t="s">
        <v>24984</v>
      </c>
      <c r="H3203" s="518" t="s">
        <v>8460</v>
      </c>
      <c r="I3203" s="518" t="s">
        <v>5502</v>
      </c>
      <c r="J3203" s="518" t="s">
        <v>5432</v>
      </c>
      <c r="K3203" s="519" t="s">
        <v>33683</v>
      </c>
      <c r="L3203" s="518" t="s">
        <v>5433</v>
      </c>
    </row>
    <row r="3204" spans="1:12" ht="15.75">
      <c r="A3204" s="518" t="s">
        <v>7943</v>
      </c>
      <c r="B3204" s="518" t="s">
        <v>7944</v>
      </c>
      <c r="C3204" s="518" t="s">
        <v>8357</v>
      </c>
      <c r="D3204" s="518" t="s">
        <v>24823</v>
      </c>
      <c r="E3204" s="519" t="s">
        <v>144</v>
      </c>
      <c r="F3204" s="518" t="s">
        <v>144</v>
      </c>
      <c r="G3204" s="518" t="s">
        <v>24985</v>
      </c>
      <c r="H3204" s="518" t="s">
        <v>8461</v>
      </c>
      <c r="I3204" s="518" t="s">
        <v>5502</v>
      </c>
      <c r="J3204" s="518" t="s">
        <v>5432</v>
      </c>
      <c r="K3204" s="519" t="s">
        <v>33684</v>
      </c>
      <c r="L3204" s="518" t="s">
        <v>5433</v>
      </c>
    </row>
    <row r="3205" spans="1:12" ht="15.75">
      <c r="A3205" s="518" t="s">
        <v>7943</v>
      </c>
      <c r="B3205" s="518" t="s">
        <v>7944</v>
      </c>
      <c r="C3205" s="518" t="s">
        <v>8357</v>
      </c>
      <c r="D3205" s="518" t="s">
        <v>24823</v>
      </c>
      <c r="E3205" s="519" t="s">
        <v>144</v>
      </c>
      <c r="F3205" s="518" t="s">
        <v>144</v>
      </c>
      <c r="G3205" s="518" t="s">
        <v>24986</v>
      </c>
      <c r="H3205" s="518" t="s">
        <v>8462</v>
      </c>
      <c r="I3205" s="518" t="s">
        <v>5502</v>
      </c>
      <c r="J3205" s="518" t="s">
        <v>5432</v>
      </c>
      <c r="K3205" s="519" t="s">
        <v>33685</v>
      </c>
      <c r="L3205" s="518" t="s">
        <v>5433</v>
      </c>
    </row>
    <row r="3206" spans="1:12" ht="15.75">
      <c r="A3206" s="518" t="s">
        <v>7943</v>
      </c>
      <c r="B3206" s="518" t="s">
        <v>7944</v>
      </c>
      <c r="C3206" s="518" t="s">
        <v>8357</v>
      </c>
      <c r="D3206" s="518" t="s">
        <v>24823</v>
      </c>
      <c r="E3206" s="519" t="s">
        <v>144</v>
      </c>
      <c r="F3206" s="518" t="s">
        <v>144</v>
      </c>
      <c r="G3206" s="518" t="s">
        <v>24987</v>
      </c>
      <c r="H3206" s="518" t="s">
        <v>8463</v>
      </c>
      <c r="I3206" s="518" t="s">
        <v>5502</v>
      </c>
      <c r="J3206" s="518" t="s">
        <v>5432</v>
      </c>
      <c r="K3206" s="519" t="s">
        <v>33686</v>
      </c>
      <c r="L3206" s="518" t="s">
        <v>5433</v>
      </c>
    </row>
    <row r="3207" spans="1:12" ht="15.75">
      <c r="A3207" s="518" t="s">
        <v>7943</v>
      </c>
      <c r="B3207" s="518" t="s">
        <v>7944</v>
      </c>
      <c r="C3207" s="518" t="s">
        <v>8357</v>
      </c>
      <c r="D3207" s="518" t="s">
        <v>24823</v>
      </c>
      <c r="E3207" s="519" t="s">
        <v>144</v>
      </c>
      <c r="F3207" s="518" t="s">
        <v>144</v>
      </c>
      <c r="G3207" s="518" t="s">
        <v>24988</v>
      </c>
      <c r="H3207" s="518" t="s">
        <v>8464</v>
      </c>
      <c r="I3207" s="518" t="s">
        <v>5502</v>
      </c>
      <c r="J3207" s="518" t="s">
        <v>5432</v>
      </c>
      <c r="K3207" s="519" t="s">
        <v>33687</v>
      </c>
      <c r="L3207" s="518" t="s">
        <v>5433</v>
      </c>
    </row>
    <row r="3208" spans="1:12" ht="15.75">
      <c r="A3208" s="518" t="s">
        <v>7943</v>
      </c>
      <c r="B3208" s="518" t="s">
        <v>7944</v>
      </c>
      <c r="C3208" s="518" t="s">
        <v>8357</v>
      </c>
      <c r="D3208" s="518" t="s">
        <v>24823</v>
      </c>
      <c r="E3208" s="519" t="s">
        <v>144</v>
      </c>
      <c r="F3208" s="518" t="s">
        <v>144</v>
      </c>
      <c r="G3208" s="518" t="s">
        <v>24990</v>
      </c>
      <c r="H3208" s="518" t="s">
        <v>8465</v>
      </c>
      <c r="I3208" s="518" t="s">
        <v>5502</v>
      </c>
      <c r="J3208" s="518" t="s">
        <v>5432</v>
      </c>
      <c r="K3208" s="519" t="s">
        <v>27598</v>
      </c>
      <c r="L3208" s="518" t="s">
        <v>5433</v>
      </c>
    </row>
    <row r="3209" spans="1:12" ht="15.75">
      <c r="A3209" s="518" t="s">
        <v>7943</v>
      </c>
      <c r="B3209" s="518" t="s">
        <v>7944</v>
      </c>
      <c r="C3209" s="518" t="s">
        <v>8357</v>
      </c>
      <c r="D3209" s="518" t="s">
        <v>24823</v>
      </c>
      <c r="E3209" s="519" t="s">
        <v>144</v>
      </c>
      <c r="F3209" s="518" t="s">
        <v>144</v>
      </c>
      <c r="G3209" s="518" t="s">
        <v>24991</v>
      </c>
      <c r="H3209" s="518" t="s">
        <v>8466</v>
      </c>
      <c r="I3209" s="518" t="s">
        <v>5502</v>
      </c>
      <c r="J3209" s="518" t="s">
        <v>5432</v>
      </c>
      <c r="K3209" s="519" t="s">
        <v>26677</v>
      </c>
      <c r="L3209" s="518" t="s">
        <v>5433</v>
      </c>
    </row>
    <row r="3210" spans="1:12" ht="15.75">
      <c r="A3210" s="518" t="s">
        <v>7943</v>
      </c>
      <c r="B3210" s="518" t="s">
        <v>7944</v>
      </c>
      <c r="C3210" s="518" t="s">
        <v>8357</v>
      </c>
      <c r="D3210" s="518" t="s">
        <v>24823</v>
      </c>
      <c r="E3210" s="519" t="s">
        <v>144</v>
      </c>
      <c r="F3210" s="518" t="s">
        <v>144</v>
      </c>
      <c r="G3210" s="518" t="s">
        <v>24992</v>
      </c>
      <c r="H3210" s="518" t="s">
        <v>8467</v>
      </c>
      <c r="I3210" s="518" t="s">
        <v>5502</v>
      </c>
      <c r="J3210" s="518" t="s">
        <v>5503</v>
      </c>
      <c r="K3210" s="519" t="s">
        <v>33688</v>
      </c>
      <c r="L3210" s="518" t="s">
        <v>5433</v>
      </c>
    </row>
    <row r="3211" spans="1:12" ht="15.75">
      <c r="A3211" s="518" t="s">
        <v>7943</v>
      </c>
      <c r="B3211" s="518" t="s">
        <v>7944</v>
      </c>
      <c r="C3211" s="518" t="s">
        <v>8357</v>
      </c>
      <c r="D3211" s="518" t="s">
        <v>24823</v>
      </c>
      <c r="E3211" s="519" t="s">
        <v>144</v>
      </c>
      <c r="F3211" s="518" t="s">
        <v>144</v>
      </c>
      <c r="G3211" s="518" t="s">
        <v>24993</v>
      </c>
      <c r="H3211" s="518" t="s">
        <v>8468</v>
      </c>
      <c r="I3211" s="518" t="s">
        <v>5502</v>
      </c>
      <c r="J3211" s="518" t="s">
        <v>5503</v>
      </c>
      <c r="K3211" s="519" t="s">
        <v>33689</v>
      </c>
      <c r="L3211" s="518" t="s">
        <v>5433</v>
      </c>
    </row>
    <row r="3212" spans="1:12" ht="15.75">
      <c r="A3212" s="518" t="s">
        <v>7943</v>
      </c>
      <c r="B3212" s="518" t="s">
        <v>7944</v>
      </c>
      <c r="C3212" s="518" t="s">
        <v>8469</v>
      </c>
      <c r="D3212" s="518" t="s">
        <v>24994</v>
      </c>
      <c r="E3212" s="519" t="s">
        <v>144</v>
      </c>
      <c r="F3212" s="518" t="s">
        <v>144</v>
      </c>
      <c r="G3212" s="518" t="s">
        <v>24995</v>
      </c>
      <c r="H3212" s="518" t="s">
        <v>8470</v>
      </c>
      <c r="I3212" s="518" t="s">
        <v>5502</v>
      </c>
      <c r="J3212" s="518" t="s">
        <v>5432</v>
      </c>
      <c r="K3212" s="519" t="s">
        <v>33690</v>
      </c>
      <c r="L3212" s="518" t="s">
        <v>5433</v>
      </c>
    </row>
    <row r="3213" spans="1:12" ht="15.75">
      <c r="A3213" s="518" t="s">
        <v>7943</v>
      </c>
      <c r="B3213" s="518" t="s">
        <v>7944</v>
      </c>
      <c r="C3213" s="518" t="s">
        <v>8469</v>
      </c>
      <c r="D3213" s="518" t="s">
        <v>24994</v>
      </c>
      <c r="E3213" s="519" t="s">
        <v>144</v>
      </c>
      <c r="F3213" s="518" t="s">
        <v>144</v>
      </c>
      <c r="G3213" s="518" t="s">
        <v>24996</v>
      </c>
      <c r="H3213" s="518" t="s">
        <v>8471</v>
      </c>
      <c r="I3213" s="518" t="s">
        <v>5502</v>
      </c>
      <c r="J3213" s="518" t="s">
        <v>5432</v>
      </c>
      <c r="K3213" s="519" t="s">
        <v>33691</v>
      </c>
      <c r="L3213" s="518" t="s">
        <v>5433</v>
      </c>
    </row>
    <row r="3214" spans="1:12" ht="15.75">
      <c r="A3214" s="518" t="s">
        <v>7943</v>
      </c>
      <c r="B3214" s="518" t="s">
        <v>7944</v>
      </c>
      <c r="C3214" s="518" t="s">
        <v>8469</v>
      </c>
      <c r="D3214" s="518" t="s">
        <v>24994</v>
      </c>
      <c r="E3214" s="519" t="s">
        <v>144</v>
      </c>
      <c r="F3214" s="518" t="s">
        <v>144</v>
      </c>
      <c r="G3214" s="518" t="s">
        <v>24997</v>
      </c>
      <c r="H3214" s="518" t="s">
        <v>8472</v>
      </c>
      <c r="I3214" s="518" t="s">
        <v>5502</v>
      </c>
      <c r="J3214" s="518" t="s">
        <v>5432</v>
      </c>
      <c r="K3214" s="519" t="s">
        <v>33692</v>
      </c>
      <c r="L3214" s="518" t="s">
        <v>5433</v>
      </c>
    </row>
    <row r="3215" spans="1:12" ht="15.75">
      <c r="A3215" s="518" t="s">
        <v>7943</v>
      </c>
      <c r="B3215" s="518" t="s">
        <v>7944</v>
      </c>
      <c r="C3215" s="518" t="s">
        <v>8469</v>
      </c>
      <c r="D3215" s="518" t="s">
        <v>24994</v>
      </c>
      <c r="E3215" s="519" t="s">
        <v>144</v>
      </c>
      <c r="F3215" s="518" t="s">
        <v>144</v>
      </c>
      <c r="G3215" s="518" t="s">
        <v>24998</v>
      </c>
      <c r="H3215" s="518" t="s">
        <v>8473</v>
      </c>
      <c r="I3215" s="518" t="s">
        <v>5502</v>
      </c>
      <c r="J3215" s="518" t="s">
        <v>5432</v>
      </c>
      <c r="K3215" s="519" t="s">
        <v>33693</v>
      </c>
      <c r="L3215" s="518" t="s">
        <v>5433</v>
      </c>
    </row>
    <row r="3216" spans="1:12" ht="15.75">
      <c r="A3216" s="518" t="s">
        <v>7943</v>
      </c>
      <c r="B3216" s="518" t="s">
        <v>7944</v>
      </c>
      <c r="C3216" s="518" t="s">
        <v>8469</v>
      </c>
      <c r="D3216" s="518" t="s">
        <v>24994</v>
      </c>
      <c r="E3216" s="519" t="s">
        <v>144</v>
      </c>
      <c r="F3216" s="518" t="s">
        <v>144</v>
      </c>
      <c r="G3216" s="518" t="s">
        <v>24999</v>
      </c>
      <c r="H3216" s="518" t="s">
        <v>8474</v>
      </c>
      <c r="I3216" s="518" t="s">
        <v>5502</v>
      </c>
      <c r="J3216" s="518" t="s">
        <v>5432</v>
      </c>
      <c r="K3216" s="519" t="s">
        <v>33694</v>
      </c>
      <c r="L3216" s="518" t="s">
        <v>5433</v>
      </c>
    </row>
    <row r="3217" spans="1:12" ht="15.75">
      <c r="A3217" s="518" t="s">
        <v>7943</v>
      </c>
      <c r="B3217" s="518" t="s">
        <v>7944</v>
      </c>
      <c r="C3217" s="518" t="s">
        <v>8469</v>
      </c>
      <c r="D3217" s="518" t="s">
        <v>24994</v>
      </c>
      <c r="E3217" s="519" t="s">
        <v>144</v>
      </c>
      <c r="F3217" s="518" t="s">
        <v>144</v>
      </c>
      <c r="G3217" s="518" t="s">
        <v>25000</v>
      </c>
      <c r="H3217" s="518" t="s">
        <v>8475</v>
      </c>
      <c r="I3217" s="518" t="s">
        <v>5502</v>
      </c>
      <c r="J3217" s="518" t="s">
        <v>5432</v>
      </c>
      <c r="K3217" s="519" t="s">
        <v>33695</v>
      </c>
      <c r="L3217" s="518" t="s">
        <v>5433</v>
      </c>
    </row>
    <row r="3218" spans="1:12" ht="15.75">
      <c r="A3218" s="518" t="s">
        <v>7943</v>
      </c>
      <c r="B3218" s="518" t="s">
        <v>7944</v>
      </c>
      <c r="C3218" s="518" t="s">
        <v>8469</v>
      </c>
      <c r="D3218" s="518" t="s">
        <v>24994</v>
      </c>
      <c r="E3218" s="519" t="s">
        <v>144</v>
      </c>
      <c r="F3218" s="518" t="s">
        <v>144</v>
      </c>
      <c r="G3218" s="518" t="s">
        <v>25002</v>
      </c>
      <c r="H3218" s="518" t="s">
        <v>8476</v>
      </c>
      <c r="I3218" s="518" t="s">
        <v>5502</v>
      </c>
      <c r="J3218" s="518" t="s">
        <v>5432</v>
      </c>
      <c r="K3218" s="519" t="s">
        <v>33696</v>
      </c>
      <c r="L3218" s="518" t="s">
        <v>5433</v>
      </c>
    </row>
    <row r="3219" spans="1:12" ht="15.75">
      <c r="A3219" s="518" t="s">
        <v>7943</v>
      </c>
      <c r="B3219" s="518" t="s">
        <v>7944</v>
      </c>
      <c r="C3219" s="518" t="s">
        <v>8469</v>
      </c>
      <c r="D3219" s="518" t="s">
        <v>24994</v>
      </c>
      <c r="E3219" s="519" t="s">
        <v>144</v>
      </c>
      <c r="F3219" s="518" t="s">
        <v>144</v>
      </c>
      <c r="G3219" s="518" t="s">
        <v>25003</v>
      </c>
      <c r="H3219" s="518" t="s">
        <v>8477</v>
      </c>
      <c r="I3219" s="518" t="s">
        <v>5502</v>
      </c>
      <c r="J3219" s="518" t="s">
        <v>5432</v>
      </c>
      <c r="K3219" s="519" t="s">
        <v>33697</v>
      </c>
      <c r="L3219" s="518" t="s">
        <v>5433</v>
      </c>
    </row>
    <row r="3220" spans="1:12" ht="15.75">
      <c r="A3220" s="518" t="s">
        <v>7943</v>
      </c>
      <c r="B3220" s="518" t="s">
        <v>7944</v>
      </c>
      <c r="C3220" s="518" t="s">
        <v>8469</v>
      </c>
      <c r="D3220" s="518" t="s">
        <v>24994</v>
      </c>
      <c r="E3220" s="519" t="s">
        <v>144</v>
      </c>
      <c r="F3220" s="518" t="s">
        <v>144</v>
      </c>
      <c r="G3220" s="518" t="s">
        <v>25004</v>
      </c>
      <c r="H3220" s="518" t="s">
        <v>8478</v>
      </c>
      <c r="I3220" s="518" t="s">
        <v>5502</v>
      </c>
      <c r="J3220" s="518" t="s">
        <v>5432</v>
      </c>
      <c r="K3220" s="519" t="s">
        <v>33698</v>
      </c>
      <c r="L3220" s="518" t="s">
        <v>5433</v>
      </c>
    </row>
    <row r="3221" spans="1:12" ht="15.75">
      <c r="A3221" s="518" t="s">
        <v>7943</v>
      </c>
      <c r="B3221" s="518" t="s">
        <v>7944</v>
      </c>
      <c r="C3221" s="518" t="s">
        <v>8469</v>
      </c>
      <c r="D3221" s="518" t="s">
        <v>24994</v>
      </c>
      <c r="E3221" s="519" t="s">
        <v>144</v>
      </c>
      <c r="F3221" s="518" t="s">
        <v>144</v>
      </c>
      <c r="G3221" s="518" t="s">
        <v>25005</v>
      </c>
      <c r="H3221" s="518" t="s">
        <v>8479</v>
      </c>
      <c r="I3221" s="518" t="s">
        <v>5502</v>
      </c>
      <c r="J3221" s="518" t="s">
        <v>5432</v>
      </c>
      <c r="K3221" s="519" t="s">
        <v>30773</v>
      </c>
      <c r="L3221" s="518" t="s">
        <v>5433</v>
      </c>
    </row>
    <row r="3222" spans="1:12" ht="15.75">
      <c r="A3222" s="518" t="s">
        <v>7943</v>
      </c>
      <c r="B3222" s="518" t="s">
        <v>7944</v>
      </c>
      <c r="C3222" s="518" t="s">
        <v>8469</v>
      </c>
      <c r="D3222" s="518" t="s">
        <v>24994</v>
      </c>
      <c r="E3222" s="519" t="s">
        <v>144</v>
      </c>
      <c r="F3222" s="518" t="s">
        <v>144</v>
      </c>
      <c r="G3222" s="518" t="s">
        <v>25006</v>
      </c>
      <c r="H3222" s="518" t="s">
        <v>8480</v>
      </c>
      <c r="I3222" s="518" t="s">
        <v>5502</v>
      </c>
      <c r="J3222" s="518" t="s">
        <v>5432</v>
      </c>
      <c r="K3222" s="519" t="s">
        <v>33699</v>
      </c>
      <c r="L3222" s="518" t="s">
        <v>5433</v>
      </c>
    </row>
    <row r="3223" spans="1:12" ht="15.75">
      <c r="A3223" s="518" t="s">
        <v>7943</v>
      </c>
      <c r="B3223" s="518" t="s">
        <v>7944</v>
      </c>
      <c r="C3223" s="518" t="s">
        <v>8469</v>
      </c>
      <c r="D3223" s="518" t="s">
        <v>24994</v>
      </c>
      <c r="E3223" s="519" t="s">
        <v>144</v>
      </c>
      <c r="F3223" s="518" t="s">
        <v>144</v>
      </c>
      <c r="G3223" s="518" t="s">
        <v>25007</v>
      </c>
      <c r="H3223" s="518" t="s">
        <v>8481</v>
      </c>
      <c r="I3223" s="518" t="s">
        <v>5502</v>
      </c>
      <c r="J3223" s="518" t="s">
        <v>5432</v>
      </c>
      <c r="K3223" s="519" t="s">
        <v>33700</v>
      </c>
      <c r="L3223" s="518" t="s">
        <v>5433</v>
      </c>
    </row>
    <row r="3224" spans="1:12" ht="15.75">
      <c r="A3224" s="518" t="s">
        <v>7943</v>
      </c>
      <c r="B3224" s="518" t="s">
        <v>7944</v>
      </c>
      <c r="C3224" s="518" t="s">
        <v>8469</v>
      </c>
      <c r="D3224" s="518" t="s">
        <v>24994</v>
      </c>
      <c r="E3224" s="519" t="s">
        <v>144</v>
      </c>
      <c r="F3224" s="518" t="s">
        <v>144</v>
      </c>
      <c r="G3224" s="518" t="s">
        <v>25008</v>
      </c>
      <c r="H3224" s="518" t="s">
        <v>8482</v>
      </c>
      <c r="I3224" s="518" t="s">
        <v>5502</v>
      </c>
      <c r="J3224" s="518" t="s">
        <v>5432</v>
      </c>
      <c r="K3224" s="519" t="s">
        <v>33701</v>
      </c>
      <c r="L3224" s="518" t="s">
        <v>5433</v>
      </c>
    </row>
    <row r="3225" spans="1:12" ht="15.75">
      <c r="A3225" s="518" t="s">
        <v>7943</v>
      </c>
      <c r="B3225" s="518" t="s">
        <v>7944</v>
      </c>
      <c r="C3225" s="518" t="s">
        <v>8469</v>
      </c>
      <c r="D3225" s="518" t="s">
        <v>24994</v>
      </c>
      <c r="E3225" s="519" t="s">
        <v>144</v>
      </c>
      <c r="F3225" s="518" t="s">
        <v>144</v>
      </c>
      <c r="G3225" s="518" t="s">
        <v>25009</v>
      </c>
      <c r="H3225" s="518" t="s">
        <v>8483</v>
      </c>
      <c r="I3225" s="518" t="s">
        <v>5502</v>
      </c>
      <c r="J3225" s="518" t="s">
        <v>5432</v>
      </c>
      <c r="K3225" s="519" t="s">
        <v>33702</v>
      </c>
      <c r="L3225" s="518" t="s">
        <v>5433</v>
      </c>
    </row>
    <row r="3226" spans="1:12" ht="15.75">
      <c r="A3226" s="518" t="s">
        <v>7943</v>
      </c>
      <c r="B3226" s="518" t="s">
        <v>7944</v>
      </c>
      <c r="C3226" s="518" t="s">
        <v>8469</v>
      </c>
      <c r="D3226" s="518" t="s">
        <v>24994</v>
      </c>
      <c r="E3226" s="519" t="s">
        <v>144</v>
      </c>
      <c r="F3226" s="518" t="s">
        <v>144</v>
      </c>
      <c r="G3226" s="518" t="s">
        <v>25010</v>
      </c>
      <c r="H3226" s="518" t="s">
        <v>8484</v>
      </c>
      <c r="I3226" s="518" t="s">
        <v>5502</v>
      </c>
      <c r="J3226" s="518" t="s">
        <v>5432</v>
      </c>
      <c r="K3226" s="519" t="s">
        <v>33703</v>
      </c>
      <c r="L3226" s="518" t="s">
        <v>5433</v>
      </c>
    </row>
    <row r="3227" spans="1:12" ht="15.75">
      <c r="A3227" s="518" t="s">
        <v>7943</v>
      </c>
      <c r="B3227" s="518" t="s">
        <v>7944</v>
      </c>
      <c r="C3227" s="518" t="s">
        <v>8469</v>
      </c>
      <c r="D3227" s="518" t="s">
        <v>24994</v>
      </c>
      <c r="E3227" s="519" t="s">
        <v>144</v>
      </c>
      <c r="F3227" s="518" t="s">
        <v>144</v>
      </c>
      <c r="G3227" s="518" t="s">
        <v>25011</v>
      </c>
      <c r="H3227" s="518" t="s">
        <v>8485</v>
      </c>
      <c r="I3227" s="518" t="s">
        <v>5502</v>
      </c>
      <c r="J3227" s="518" t="s">
        <v>5432</v>
      </c>
      <c r="K3227" s="519" t="s">
        <v>33704</v>
      </c>
      <c r="L3227" s="518" t="s">
        <v>5433</v>
      </c>
    </row>
    <row r="3228" spans="1:12" ht="15.75">
      <c r="A3228" s="518" t="s">
        <v>7943</v>
      </c>
      <c r="B3228" s="518" t="s">
        <v>7944</v>
      </c>
      <c r="C3228" s="518" t="s">
        <v>8469</v>
      </c>
      <c r="D3228" s="518" t="s">
        <v>24994</v>
      </c>
      <c r="E3228" s="519" t="s">
        <v>144</v>
      </c>
      <c r="F3228" s="518" t="s">
        <v>144</v>
      </c>
      <c r="G3228" s="518" t="s">
        <v>25012</v>
      </c>
      <c r="H3228" s="518" t="s">
        <v>8486</v>
      </c>
      <c r="I3228" s="518" t="s">
        <v>5502</v>
      </c>
      <c r="J3228" s="518" t="s">
        <v>5432</v>
      </c>
      <c r="K3228" s="519" t="s">
        <v>33705</v>
      </c>
      <c r="L3228" s="518" t="s">
        <v>5433</v>
      </c>
    </row>
    <row r="3229" spans="1:12" ht="15.75">
      <c r="A3229" s="518" t="s">
        <v>7943</v>
      </c>
      <c r="B3229" s="518" t="s">
        <v>7944</v>
      </c>
      <c r="C3229" s="518" t="s">
        <v>8469</v>
      </c>
      <c r="D3229" s="518" t="s">
        <v>24994</v>
      </c>
      <c r="E3229" s="519" t="s">
        <v>144</v>
      </c>
      <c r="F3229" s="518" t="s">
        <v>144</v>
      </c>
      <c r="G3229" s="518" t="s">
        <v>25013</v>
      </c>
      <c r="H3229" s="518" t="s">
        <v>8487</v>
      </c>
      <c r="I3229" s="518" t="s">
        <v>5502</v>
      </c>
      <c r="J3229" s="518" t="s">
        <v>5432</v>
      </c>
      <c r="K3229" s="519" t="s">
        <v>33706</v>
      </c>
      <c r="L3229" s="518" t="s">
        <v>5433</v>
      </c>
    </row>
    <row r="3230" spans="1:12" ht="15.75">
      <c r="A3230" s="518" t="s">
        <v>7943</v>
      </c>
      <c r="B3230" s="518" t="s">
        <v>7944</v>
      </c>
      <c r="C3230" s="518" t="s">
        <v>8469</v>
      </c>
      <c r="D3230" s="518" t="s">
        <v>24994</v>
      </c>
      <c r="E3230" s="519" t="s">
        <v>144</v>
      </c>
      <c r="F3230" s="518" t="s">
        <v>144</v>
      </c>
      <c r="G3230" s="518" t="s">
        <v>25014</v>
      </c>
      <c r="H3230" s="518" t="s">
        <v>8488</v>
      </c>
      <c r="I3230" s="518" t="s">
        <v>5502</v>
      </c>
      <c r="J3230" s="518" t="s">
        <v>5432</v>
      </c>
      <c r="K3230" s="519" t="s">
        <v>33707</v>
      </c>
      <c r="L3230" s="518" t="s">
        <v>5433</v>
      </c>
    </row>
    <row r="3231" spans="1:12" ht="15.75">
      <c r="A3231" s="518" t="s">
        <v>7943</v>
      </c>
      <c r="B3231" s="518" t="s">
        <v>7944</v>
      </c>
      <c r="C3231" s="518" t="s">
        <v>8469</v>
      </c>
      <c r="D3231" s="518" t="s">
        <v>24994</v>
      </c>
      <c r="E3231" s="519" t="s">
        <v>144</v>
      </c>
      <c r="F3231" s="518" t="s">
        <v>144</v>
      </c>
      <c r="G3231" s="518" t="s">
        <v>25015</v>
      </c>
      <c r="H3231" s="518" t="s">
        <v>8489</v>
      </c>
      <c r="I3231" s="518" t="s">
        <v>5502</v>
      </c>
      <c r="J3231" s="518" t="s">
        <v>5432</v>
      </c>
      <c r="K3231" s="519" t="s">
        <v>33708</v>
      </c>
      <c r="L3231" s="518" t="s">
        <v>5433</v>
      </c>
    </row>
    <row r="3232" spans="1:12" ht="15.75">
      <c r="A3232" s="518" t="s">
        <v>7943</v>
      </c>
      <c r="B3232" s="518" t="s">
        <v>7944</v>
      </c>
      <c r="C3232" s="518" t="s">
        <v>8469</v>
      </c>
      <c r="D3232" s="518" t="s">
        <v>24994</v>
      </c>
      <c r="E3232" s="519" t="s">
        <v>144</v>
      </c>
      <c r="F3232" s="518" t="s">
        <v>144</v>
      </c>
      <c r="G3232" s="518" t="s">
        <v>25016</v>
      </c>
      <c r="H3232" s="518" t="s">
        <v>8490</v>
      </c>
      <c r="I3232" s="518" t="s">
        <v>5502</v>
      </c>
      <c r="J3232" s="518" t="s">
        <v>5432</v>
      </c>
      <c r="K3232" s="519" t="s">
        <v>33709</v>
      </c>
      <c r="L3232" s="518" t="s">
        <v>5433</v>
      </c>
    </row>
    <row r="3233" spans="1:12" ht="15.75">
      <c r="A3233" s="518" t="s">
        <v>7943</v>
      </c>
      <c r="B3233" s="518" t="s">
        <v>7944</v>
      </c>
      <c r="C3233" s="518" t="s">
        <v>8469</v>
      </c>
      <c r="D3233" s="518" t="s">
        <v>24994</v>
      </c>
      <c r="E3233" s="519" t="s">
        <v>144</v>
      </c>
      <c r="F3233" s="518" t="s">
        <v>144</v>
      </c>
      <c r="G3233" s="518" t="s">
        <v>25017</v>
      </c>
      <c r="H3233" s="518" t="s">
        <v>8491</v>
      </c>
      <c r="I3233" s="518" t="s">
        <v>5502</v>
      </c>
      <c r="J3233" s="518" t="s">
        <v>5432</v>
      </c>
      <c r="K3233" s="519" t="s">
        <v>33710</v>
      </c>
      <c r="L3233" s="518" t="s">
        <v>5433</v>
      </c>
    </row>
    <row r="3234" spans="1:12" ht="15.75">
      <c r="A3234" s="518" t="s">
        <v>7943</v>
      </c>
      <c r="B3234" s="518" t="s">
        <v>7944</v>
      </c>
      <c r="C3234" s="518" t="s">
        <v>8469</v>
      </c>
      <c r="D3234" s="518" t="s">
        <v>24994</v>
      </c>
      <c r="E3234" s="519" t="s">
        <v>144</v>
      </c>
      <c r="F3234" s="518" t="s">
        <v>144</v>
      </c>
      <c r="G3234" s="518" t="s">
        <v>25018</v>
      </c>
      <c r="H3234" s="518" t="s">
        <v>8492</v>
      </c>
      <c r="I3234" s="518" t="s">
        <v>5502</v>
      </c>
      <c r="J3234" s="518" t="s">
        <v>5432</v>
      </c>
      <c r="K3234" s="519" t="s">
        <v>33711</v>
      </c>
      <c r="L3234" s="518" t="s">
        <v>5433</v>
      </c>
    </row>
    <row r="3235" spans="1:12" ht="15.75">
      <c r="A3235" s="518" t="s">
        <v>7943</v>
      </c>
      <c r="B3235" s="518" t="s">
        <v>7944</v>
      </c>
      <c r="C3235" s="518" t="s">
        <v>8469</v>
      </c>
      <c r="D3235" s="518" t="s">
        <v>24994</v>
      </c>
      <c r="E3235" s="519" t="s">
        <v>144</v>
      </c>
      <c r="F3235" s="518" t="s">
        <v>144</v>
      </c>
      <c r="G3235" s="518" t="s">
        <v>25019</v>
      </c>
      <c r="H3235" s="518" t="s">
        <v>8493</v>
      </c>
      <c r="I3235" s="518" t="s">
        <v>5502</v>
      </c>
      <c r="J3235" s="518" t="s">
        <v>5432</v>
      </c>
      <c r="K3235" s="519" t="s">
        <v>33712</v>
      </c>
      <c r="L3235" s="518" t="s">
        <v>5433</v>
      </c>
    </row>
    <row r="3236" spans="1:12" ht="15.75">
      <c r="A3236" s="518" t="s">
        <v>7943</v>
      </c>
      <c r="B3236" s="518" t="s">
        <v>7944</v>
      </c>
      <c r="C3236" s="518" t="s">
        <v>8469</v>
      </c>
      <c r="D3236" s="518" t="s">
        <v>24994</v>
      </c>
      <c r="E3236" s="519" t="s">
        <v>144</v>
      </c>
      <c r="F3236" s="518" t="s">
        <v>144</v>
      </c>
      <c r="G3236" s="518" t="s">
        <v>25020</v>
      </c>
      <c r="H3236" s="518" t="s">
        <v>8494</v>
      </c>
      <c r="I3236" s="518" t="s">
        <v>5502</v>
      </c>
      <c r="J3236" s="518" t="s">
        <v>5432</v>
      </c>
      <c r="K3236" s="519" t="s">
        <v>33713</v>
      </c>
      <c r="L3236" s="518" t="s">
        <v>5433</v>
      </c>
    </row>
    <row r="3237" spans="1:12" ht="15.75">
      <c r="A3237" s="518" t="s">
        <v>7943</v>
      </c>
      <c r="B3237" s="518" t="s">
        <v>7944</v>
      </c>
      <c r="C3237" s="518" t="s">
        <v>8469</v>
      </c>
      <c r="D3237" s="518" t="s">
        <v>24994</v>
      </c>
      <c r="E3237" s="519" t="s">
        <v>144</v>
      </c>
      <c r="F3237" s="518" t="s">
        <v>144</v>
      </c>
      <c r="G3237" s="518" t="s">
        <v>25021</v>
      </c>
      <c r="H3237" s="518" t="s">
        <v>8495</v>
      </c>
      <c r="I3237" s="518" t="s">
        <v>5502</v>
      </c>
      <c r="J3237" s="518" t="s">
        <v>5432</v>
      </c>
      <c r="K3237" s="519" t="s">
        <v>33714</v>
      </c>
      <c r="L3237" s="518" t="s">
        <v>5433</v>
      </c>
    </row>
    <row r="3238" spans="1:12" ht="15.75">
      <c r="A3238" s="518" t="s">
        <v>7943</v>
      </c>
      <c r="B3238" s="518" t="s">
        <v>7944</v>
      </c>
      <c r="C3238" s="518" t="s">
        <v>8469</v>
      </c>
      <c r="D3238" s="518" t="s">
        <v>24994</v>
      </c>
      <c r="E3238" s="519" t="s">
        <v>144</v>
      </c>
      <c r="F3238" s="518" t="s">
        <v>144</v>
      </c>
      <c r="G3238" s="518" t="s">
        <v>25022</v>
      </c>
      <c r="H3238" s="518" t="s">
        <v>8496</v>
      </c>
      <c r="I3238" s="518" t="s">
        <v>5502</v>
      </c>
      <c r="J3238" s="518" t="s">
        <v>5432</v>
      </c>
      <c r="K3238" s="519" t="s">
        <v>33715</v>
      </c>
      <c r="L3238" s="518" t="s">
        <v>5433</v>
      </c>
    </row>
    <row r="3239" spans="1:12" ht="15.75">
      <c r="A3239" s="518" t="s">
        <v>7943</v>
      </c>
      <c r="B3239" s="518" t="s">
        <v>7944</v>
      </c>
      <c r="C3239" s="518" t="s">
        <v>8469</v>
      </c>
      <c r="D3239" s="518" t="s">
        <v>24994</v>
      </c>
      <c r="E3239" s="519" t="s">
        <v>144</v>
      </c>
      <c r="F3239" s="518" t="s">
        <v>144</v>
      </c>
      <c r="G3239" s="518" t="s">
        <v>25023</v>
      </c>
      <c r="H3239" s="518" t="s">
        <v>8497</v>
      </c>
      <c r="I3239" s="518" t="s">
        <v>5502</v>
      </c>
      <c r="J3239" s="518" t="s">
        <v>5432</v>
      </c>
      <c r="K3239" s="519" t="s">
        <v>32856</v>
      </c>
      <c r="L3239" s="518" t="s">
        <v>5433</v>
      </c>
    </row>
    <row r="3240" spans="1:12" ht="15.75">
      <c r="A3240" s="518" t="s">
        <v>7943</v>
      </c>
      <c r="B3240" s="518" t="s">
        <v>7944</v>
      </c>
      <c r="C3240" s="518" t="s">
        <v>8469</v>
      </c>
      <c r="D3240" s="518" t="s">
        <v>24994</v>
      </c>
      <c r="E3240" s="519" t="s">
        <v>144</v>
      </c>
      <c r="F3240" s="518" t="s">
        <v>144</v>
      </c>
      <c r="G3240" s="518" t="s">
        <v>25024</v>
      </c>
      <c r="H3240" s="518" t="s">
        <v>8498</v>
      </c>
      <c r="I3240" s="518" t="s">
        <v>5502</v>
      </c>
      <c r="J3240" s="518" t="s">
        <v>5432</v>
      </c>
      <c r="K3240" s="519" t="s">
        <v>33716</v>
      </c>
      <c r="L3240" s="518" t="s">
        <v>5433</v>
      </c>
    </row>
    <row r="3241" spans="1:12" ht="15.75">
      <c r="A3241" s="518" t="s">
        <v>7943</v>
      </c>
      <c r="B3241" s="518" t="s">
        <v>7944</v>
      </c>
      <c r="C3241" s="518" t="s">
        <v>8469</v>
      </c>
      <c r="D3241" s="518" t="s">
        <v>24994</v>
      </c>
      <c r="E3241" s="519" t="s">
        <v>144</v>
      </c>
      <c r="F3241" s="518" t="s">
        <v>144</v>
      </c>
      <c r="G3241" s="518" t="s">
        <v>25025</v>
      </c>
      <c r="H3241" s="518" t="s">
        <v>8499</v>
      </c>
      <c r="I3241" s="518" t="s">
        <v>5502</v>
      </c>
      <c r="J3241" s="518" t="s">
        <v>5432</v>
      </c>
      <c r="K3241" s="519" t="s">
        <v>33717</v>
      </c>
      <c r="L3241" s="518" t="s">
        <v>5433</v>
      </c>
    </row>
    <row r="3242" spans="1:12" ht="15.75">
      <c r="A3242" s="518" t="s">
        <v>7943</v>
      </c>
      <c r="B3242" s="518" t="s">
        <v>7944</v>
      </c>
      <c r="C3242" s="518" t="s">
        <v>8469</v>
      </c>
      <c r="D3242" s="518" t="s">
        <v>24994</v>
      </c>
      <c r="E3242" s="519" t="s">
        <v>144</v>
      </c>
      <c r="F3242" s="518" t="s">
        <v>144</v>
      </c>
      <c r="G3242" s="518" t="s">
        <v>25026</v>
      </c>
      <c r="H3242" s="518" t="s">
        <v>8500</v>
      </c>
      <c r="I3242" s="518" t="s">
        <v>5502</v>
      </c>
      <c r="J3242" s="518" t="s">
        <v>5432</v>
      </c>
      <c r="K3242" s="519" t="s">
        <v>33718</v>
      </c>
      <c r="L3242" s="518" t="s">
        <v>5433</v>
      </c>
    </row>
    <row r="3243" spans="1:12" ht="15.75">
      <c r="A3243" s="518" t="s">
        <v>7943</v>
      </c>
      <c r="B3243" s="518" t="s">
        <v>7944</v>
      </c>
      <c r="C3243" s="518" t="s">
        <v>8469</v>
      </c>
      <c r="D3243" s="518" t="s">
        <v>24994</v>
      </c>
      <c r="E3243" s="519" t="s">
        <v>144</v>
      </c>
      <c r="F3243" s="518" t="s">
        <v>144</v>
      </c>
      <c r="G3243" s="518" t="s">
        <v>25027</v>
      </c>
      <c r="H3243" s="518" t="s">
        <v>8501</v>
      </c>
      <c r="I3243" s="518" t="s">
        <v>5502</v>
      </c>
      <c r="J3243" s="518" t="s">
        <v>5432</v>
      </c>
      <c r="K3243" s="519" t="s">
        <v>33719</v>
      </c>
      <c r="L3243" s="518" t="s">
        <v>5433</v>
      </c>
    </row>
    <row r="3244" spans="1:12" ht="15.75">
      <c r="A3244" s="518" t="s">
        <v>7943</v>
      </c>
      <c r="B3244" s="518" t="s">
        <v>7944</v>
      </c>
      <c r="C3244" s="518" t="s">
        <v>8469</v>
      </c>
      <c r="D3244" s="518" t="s">
        <v>24994</v>
      </c>
      <c r="E3244" s="519" t="s">
        <v>144</v>
      </c>
      <c r="F3244" s="518" t="s">
        <v>144</v>
      </c>
      <c r="G3244" s="518" t="s">
        <v>25028</v>
      </c>
      <c r="H3244" s="518" t="s">
        <v>8502</v>
      </c>
      <c r="I3244" s="518" t="s">
        <v>5502</v>
      </c>
      <c r="J3244" s="518" t="s">
        <v>5432</v>
      </c>
      <c r="K3244" s="519" t="s">
        <v>33720</v>
      </c>
      <c r="L3244" s="518" t="s">
        <v>5433</v>
      </c>
    </row>
    <row r="3245" spans="1:12" ht="15.75">
      <c r="A3245" s="518" t="s">
        <v>7943</v>
      </c>
      <c r="B3245" s="518" t="s">
        <v>7944</v>
      </c>
      <c r="C3245" s="518" t="s">
        <v>8469</v>
      </c>
      <c r="D3245" s="518" t="s">
        <v>24994</v>
      </c>
      <c r="E3245" s="519" t="s">
        <v>144</v>
      </c>
      <c r="F3245" s="518" t="s">
        <v>144</v>
      </c>
      <c r="G3245" s="518" t="s">
        <v>25029</v>
      </c>
      <c r="H3245" s="518" t="s">
        <v>8503</v>
      </c>
      <c r="I3245" s="518" t="s">
        <v>5502</v>
      </c>
      <c r="J3245" s="518" t="s">
        <v>5432</v>
      </c>
      <c r="K3245" s="519" t="s">
        <v>33721</v>
      </c>
      <c r="L3245" s="518" t="s">
        <v>5433</v>
      </c>
    </row>
    <row r="3246" spans="1:12" ht="15.75">
      <c r="A3246" s="518" t="s">
        <v>7943</v>
      </c>
      <c r="B3246" s="518" t="s">
        <v>7944</v>
      </c>
      <c r="C3246" s="518" t="s">
        <v>8469</v>
      </c>
      <c r="D3246" s="518" t="s">
        <v>24994</v>
      </c>
      <c r="E3246" s="519" t="s">
        <v>144</v>
      </c>
      <c r="F3246" s="518" t="s">
        <v>144</v>
      </c>
      <c r="G3246" s="518" t="s">
        <v>25030</v>
      </c>
      <c r="H3246" s="518" t="s">
        <v>8504</v>
      </c>
      <c r="I3246" s="518" t="s">
        <v>5502</v>
      </c>
      <c r="J3246" s="518" t="s">
        <v>5432</v>
      </c>
      <c r="K3246" s="519" t="s">
        <v>33722</v>
      </c>
      <c r="L3246" s="518" t="s">
        <v>5433</v>
      </c>
    </row>
    <row r="3247" spans="1:12" ht="15.75">
      <c r="A3247" s="518" t="s">
        <v>7943</v>
      </c>
      <c r="B3247" s="518" t="s">
        <v>7944</v>
      </c>
      <c r="C3247" s="518" t="s">
        <v>8469</v>
      </c>
      <c r="D3247" s="518" t="s">
        <v>24994</v>
      </c>
      <c r="E3247" s="519" t="s">
        <v>144</v>
      </c>
      <c r="F3247" s="518" t="s">
        <v>144</v>
      </c>
      <c r="G3247" s="518" t="s">
        <v>25031</v>
      </c>
      <c r="H3247" s="518" t="s">
        <v>8505</v>
      </c>
      <c r="I3247" s="518" t="s">
        <v>5502</v>
      </c>
      <c r="J3247" s="518" t="s">
        <v>5432</v>
      </c>
      <c r="K3247" s="519" t="s">
        <v>24840</v>
      </c>
      <c r="L3247" s="518" t="s">
        <v>5433</v>
      </c>
    </row>
    <row r="3248" spans="1:12" ht="15.75">
      <c r="A3248" s="518" t="s">
        <v>7943</v>
      </c>
      <c r="B3248" s="518" t="s">
        <v>7944</v>
      </c>
      <c r="C3248" s="518" t="s">
        <v>8469</v>
      </c>
      <c r="D3248" s="518" t="s">
        <v>24994</v>
      </c>
      <c r="E3248" s="519" t="s">
        <v>144</v>
      </c>
      <c r="F3248" s="518" t="s">
        <v>144</v>
      </c>
      <c r="G3248" s="518" t="s">
        <v>25032</v>
      </c>
      <c r="H3248" s="518" t="s">
        <v>8506</v>
      </c>
      <c r="I3248" s="518" t="s">
        <v>5502</v>
      </c>
      <c r="J3248" s="518" t="s">
        <v>5432</v>
      </c>
      <c r="K3248" s="519" t="s">
        <v>33723</v>
      </c>
      <c r="L3248" s="518" t="s">
        <v>5433</v>
      </c>
    </row>
    <row r="3249" spans="1:12" ht="15.75">
      <c r="A3249" s="518" t="s">
        <v>7943</v>
      </c>
      <c r="B3249" s="518" t="s">
        <v>7944</v>
      </c>
      <c r="C3249" s="518" t="s">
        <v>8469</v>
      </c>
      <c r="D3249" s="518" t="s">
        <v>24994</v>
      </c>
      <c r="E3249" s="519" t="s">
        <v>144</v>
      </c>
      <c r="F3249" s="518" t="s">
        <v>144</v>
      </c>
      <c r="G3249" s="518" t="s">
        <v>25033</v>
      </c>
      <c r="H3249" s="518" t="s">
        <v>8507</v>
      </c>
      <c r="I3249" s="518" t="s">
        <v>5502</v>
      </c>
      <c r="J3249" s="518" t="s">
        <v>5432</v>
      </c>
      <c r="K3249" s="519" t="s">
        <v>24573</v>
      </c>
      <c r="L3249" s="518" t="s">
        <v>5433</v>
      </c>
    </row>
    <row r="3250" spans="1:12" ht="15.75">
      <c r="A3250" s="518" t="s">
        <v>7943</v>
      </c>
      <c r="B3250" s="518" t="s">
        <v>7944</v>
      </c>
      <c r="C3250" s="518" t="s">
        <v>8469</v>
      </c>
      <c r="D3250" s="518" t="s">
        <v>24994</v>
      </c>
      <c r="E3250" s="519" t="s">
        <v>144</v>
      </c>
      <c r="F3250" s="518" t="s">
        <v>144</v>
      </c>
      <c r="G3250" s="518" t="s">
        <v>25034</v>
      </c>
      <c r="H3250" s="518" t="s">
        <v>8508</v>
      </c>
      <c r="I3250" s="518" t="s">
        <v>5502</v>
      </c>
      <c r="J3250" s="518" t="s">
        <v>5432</v>
      </c>
      <c r="K3250" s="519" t="s">
        <v>33724</v>
      </c>
      <c r="L3250" s="518" t="s">
        <v>5433</v>
      </c>
    </row>
    <row r="3251" spans="1:12" ht="15.75">
      <c r="A3251" s="518" t="s">
        <v>7943</v>
      </c>
      <c r="B3251" s="518" t="s">
        <v>7944</v>
      </c>
      <c r="C3251" s="518" t="s">
        <v>8469</v>
      </c>
      <c r="D3251" s="518" t="s">
        <v>24994</v>
      </c>
      <c r="E3251" s="519" t="s">
        <v>144</v>
      </c>
      <c r="F3251" s="518" t="s">
        <v>144</v>
      </c>
      <c r="G3251" s="518" t="s">
        <v>25035</v>
      </c>
      <c r="H3251" s="518" t="s">
        <v>8509</v>
      </c>
      <c r="I3251" s="518" t="s">
        <v>5502</v>
      </c>
      <c r="J3251" s="518" t="s">
        <v>5432</v>
      </c>
      <c r="K3251" s="519" t="s">
        <v>33725</v>
      </c>
      <c r="L3251" s="518" t="s">
        <v>5433</v>
      </c>
    </row>
    <row r="3252" spans="1:12" ht="15.75">
      <c r="A3252" s="518" t="s">
        <v>7943</v>
      </c>
      <c r="B3252" s="518" t="s">
        <v>7944</v>
      </c>
      <c r="C3252" s="518" t="s">
        <v>8469</v>
      </c>
      <c r="D3252" s="518" t="s">
        <v>24994</v>
      </c>
      <c r="E3252" s="519" t="s">
        <v>144</v>
      </c>
      <c r="F3252" s="518" t="s">
        <v>144</v>
      </c>
      <c r="G3252" s="518" t="s">
        <v>25036</v>
      </c>
      <c r="H3252" s="518" t="s">
        <v>8510</v>
      </c>
      <c r="I3252" s="518" t="s">
        <v>5502</v>
      </c>
      <c r="J3252" s="518" t="s">
        <v>5432</v>
      </c>
      <c r="K3252" s="519" t="s">
        <v>33726</v>
      </c>
      <c r="L3252" s="518" t="s">
        <v>5433</v>
      </c>
    </row>
    <row r="3253" spans="1:12" ht="15.75">
      <c r="A3253" s="518" t="s">
        <v>7943</v>
      </c>
      <c r="B3253" s="518" t="s">
        <v>7944</v>
      </c>
      <c r="C3253" s="518" t="s">
        <v>8511</v>
      </c>
      <c r="D3253" s="518" t="s">
        <v>25037</v>
      </c>
      <c r="E3253" s="519" t="s">
        <v>144</v>
      </c>
      <c r="F3253" s="518" t="s">
        <v>144</v>
      </c>
      <c r="G3253" s="518" t="s">
        <v>25038</v>
      </c>
      <c r="H3253" s="518" t="s">
        <v>8512</v>
      </c>
      <c r="I3253" s="518" t="s">
        <v>5502</v>
      </c>
      <c r="J3253" s="518" t="s">
        <v>5432</v>
      </c>
      <c r="K3253" s="519" t="s">
        <v>33727</v>
      </c>
      <c r="L3253" s="518" t="s">
        <v>5433</v>
      </c>
    </row>
    <row r="3254" spans="1:12" ht="15.75">
      <c r="A3254" s="518" t="s">
        <v>7943</v>
      </c>
      <c r="B3254" s="518" t="s">
        <v>7944</v>
      </c>
      <c r="C3254" s="518" t="s">
        <v>8511</v>
      </c>
      <c r="D3254" s="518" t="s">
        <v>25037</v>
      </c>
      <c r="E3254" s="519" t="s">
        <v>144</v>
      </c>
      <c r="F3254" s="518" t="s">
        <v>144</v>
      </c>
      <c r="G3254" s="518" t="s">
        <v>25039</v>
      </c>
      <c r="H3254" s="518" t="s">
        <v>8513</v>
      </c>
      <c r="I3254" s="518" t="s">
        <v>5502</v>
      </c>
      <c r="J3254" s="518" t="s">
        <v>5432</v>
      </c>
      <c r="K3254" s="519" t="s">
        <v>33728</v>
      </c>
      <c r="L3254" s="518" t="s">
        <v>5433</v>
      </c>
    </row>
    <row r="3255" spans="1:12" ht="15.75">
      <c r="A3255" s="518" t="s">
        <v>7943</v>
      </c>
      <c r="B3255" s="518" t="s">
        <v>7944</v>
      </c>
      <c r="C3255" s="518" t="s">
        <v>8511</v>
      </c>
      <c r="D3255" s="518" t="s">
        <v>25037</v>
      </c>
      <c r="E3255" s="519" t="s">
        <v>144</v>
      </c>
      <c r="F3255" s="518" t="s">
        <v>144</v>
      </c>
      <c r="G3255" s="518" t="s">
        <v>25040</v>
      </c>
      <c r="H3255" s="518" t="s">
        <v>8514</v>
      </c>
      <c r="I3255" s="518" t="s">
        <v>5502</v>
      </c>
      <c r="J3255" s="518" t="s">
        <v>5432</v>
      </c>
      <c r="K3255" s="519" t="s">
        <v>33729</v>
      </c>
      <c r="L3255" s="518" t="s">
        <v>5433</v>
      </c>
    </row>
    <row r="3256" spans="1:12" ht="15.75">
      <c r="A3256" s="518" t="s">
        <v>7943</v>
      </c>
      <c r="B3256" s="518" t="s">
        <v>7944</v>
      </c>
      <c r="C3256" s="518" t="s">
        <v>8511</v>
      </c>
      <c r="D3256" s="518" t="s">
        <v>25037</v>
      </c>
      <c r="E3256" s="519" t="s">
        <v>144</v>
      </c>
      <c r="F3256" s="518" t="s">
        <v>144</v>
      </c>
      <c r="G3256" s="518" t="s">
        <v>25041</v>
      </c>
      <c r="H3256" s="518" t="s">
        <v>8515</v>
      </c>
      <c r="I3256" s="518" t="s">
        <v>5502</v>
      </c>
      <c r="J3256" s="518" t="s">
        <v>5432</v>
      </c>
      <c r="K3256" s="519" t="s">
        <v>33730</v>
      </c>
      <c r="L3256" s="518" t="s">
        <v>5433</v>
      </c>
    </row>
    <row r="3257" spans="1:12" ht="15.75">
      <c r="A3257" s="518" t="s">
        <v>7943</v>
      </c>
      <c r="B3257" s="518" t="s">
        <v>7944</v>
      </c>
      <c r="C3257" s="518" t="s">
        <v>8511</v>
      </c>
      <c r="D3257" s="518" t="s">
        <v>25037</v>
      </c>
      <c r="E3257" s="519" t="s">
        <v>144</v>
      </c>
      <c r="F3257" s="518" t="s">
        <v>144</v>
      </c>
      <c r="G3257" s="518" t="s">
        <v>25042</v>
      </c>
      <c r="H3257" s="518" t="s">
        <v>8516</v>
      </c>
      <c r="I3257" s="518" t="s">
        <v>5502</v>
      </c>
      <c r="J3257" s="518" t="s">
        <v>5432</v>
      </c>
      <c r="K3257" s="519" t="s">
        <v>33731</v>
      </c>
      <c r="L3257" s="518" t="s">
        <v>5433</v>
      </c>
    </row>
    <row r="3258" spans="1:12" ht="15.75">
      <c r="A3258" s="518" t="s">
        <v>7943</v>
      </c>
      <c r="B3258" s="518" t="s">
        <v>7944</v>
      </c>
      <c r="C3258" s="518" t="s">
        <v>8517</v>
      </c>
      <c r="D3258" s="518" t="s">
        <v>25043</v>
      </c>
      <c r="E3258" s="519" t="s">
        <v>144</v>
      </c>
      <c r="F3258" s="518" t="s">
        <v>144</v>
      </c>
      <c r="G3258" s="518" t="s">
        <v>25044</v>
      </c>
      <c r="H3258" s="518" t="s">
        <v>8518</v>
      </c>
      <c r="I3258" s="518" t="s">
        <v>5502</v>
      </c>
      <c r="J3258" s="518" t="s">
        <v>5503</v>
      </c>
      <c r="K3258" s="519" t="s">
        <v>33732</v>
      </c>
      <c r="L3258" s="518" t="s">
        <v>5433</v>
      </c>
    </row>
    <row r="3259" spans="1:12" ht="15.75">
      <c r="A3259" s="518" t="s">
        <v>7943</v>
      </c>
      <c r="B3259" s="518" t="s">
        <v>7944</v>
      </c>
      <c r="C3259" s="518" t="s">
        <v>8517</v>
      </c>
      <c r="D3259" s="518" t="s">
        <v>25043</v>
      </c>
      <c r="E3259" s="519" t="s">
        <v>144</v>
      </c>
      <c r="F3259" s="518" t="s">
        <v>144</v>
      </c>
      <c r="G3259" s="518" t="s">
        <v>25045</v>
      </c>
      <c r="H3259" s="518" t="s">
        <v>8519</v>
      </c>
      <c r="I3259" s="518" t="s">
        <v>5502</v>
      </c>
      <c r="J3259" s="518" t="s">
        <v>5503</v>
      </c>
      <c r="K3259" s="519" t="s">
        <v>33733</v>
      </c>
      <c r="L3259" s="518" t="s">
        <v>5433</v>
      </c>
    </row>
    <row r="3260" spans="1:12" ht="15.75">
      <c r="A3260" s="518" t="s">
        <v>7943</v>
      </c>
      <c r="B3260" s="518" t="s">
        <v>7944</v>
      </c>
      <c r="C3260" s="518" t="s">
        <v>8517</v>
      </c>
      <c r="D3260" s="518" t="s">
        <v>25043</v>
      </c>
      <c r="E3260" s="519" t="s">
        <v>144</v>
      </c>
      <c r="F3260" s="518" t="s">
        <v>144</v>
      </c>
      <c r="G3260" s="518" t="s">
        <v>25046</v>
      </c>
      <c r="H3260" s="518" t="s">
        <v>8520</v>
      </c>
      <c r="I3260" s="518" t="s">
        <v>5502</v>
      </c>
      <c r="J3260" s="518" t="s">
        <v>5503</v>
      </c>
      <c r="K3260" s="519" t="s">
        <v>32845</v>
      </c>
      <c r="L3260" s="518" t="s">
        <v>5433</v>
      </c>
    </row>
    <row r="3261" spans="1:12" ht="15.75">
      <c r="A3261" s="518" t="s">
        <v>7943</v>
      </c>
      <c r="B3261" s="518" t="s">
        <v>7944</v>
      </c>
      <c r="C3261" s="518" t="s">
        <v>8517</v>
      </c>
      <c r="D3261" s="518" t="s">
        <v>25043</v>
      </c>
      <c r="E3261" s="519" t="s">
        <v>144</v>
      </c>
      <c r="F3261" s="518" t="s">
        <v>144</v>
      </c>
      <c r="G3261" s="518" t="s">
        <v>25047</v>
      </c>
      <c r="H3261" s="518" t="s">
        <v>8521</v>
      </c>
      <c r="I3261" s="518" t="s">
        <v>5502</v>
      </c>
      <c r="J3261" s="518" t="s">
        <v>5503</v>
      </c>
      <c r="K3261" s="519" t="s">
        <v>33734</v>
      </c>
      <c r="L3261" s="518" t="s">
        <v>5433</v>
      </c>
    </row>
    <row r="3262" spans="1:12" ht="15.75">
      <c r="A3262" s="518" t="s">
        <v>7943</v>
      </c>
      <c r="B3262" s="518" t="s">
        <v>7944</v>
      </c>
      <c r="C3262" s="518" t="s">
        <v>8517</v>
      </c>
      <c r="D3262" s="518" t="s">
        <v>25043</v>
      </c>
      <c r="E3262" s="519" t="s">
        <v>144</v>
      </c>
      <c r="F3262" s="518" t="s">
        <v>144</v>
      </c>
      <c r="G3262" s="518" t="s">
        <v>25048</v>
      </c>
      <c r="H3262" s="518" t="s">
        <v>8522</v>
      </c>
      <c r="I3262" s="518" t="s">
        <v>5502</v>
      </c>
      <c r="J3262" s="518" t="s">
        <v>5503</v>
      </c>
      <c r="K3262" s="519" t="s">
        <v>33735</v>
      </c>
      <c r="L3262" s="518" t="s">
        <v>5433</v>
      </c>
    </row>
    <row r="3263" spans="1:12" ht="15.75">
      <c r="A3263" s="518" t="s">
        <v>7943</v>
      </c>
      <c r="B3263" s="518" t="s">
        <v>7944</v>
      </c>
      <c r="C3263" s="518" t="s">
        <v>8517</v>
      </c>
      <c r="D3263" s="518" t="s">
        <v>25043</v>
      </c>
      <c r="E3263" s="519" t="s">
        <v>144</v>
      </c>
      <c r="F3263" s="518" t="s">
        <v>144</v>
      </c>
      <c r="G3263" s="518" t="s">
        <v>25050</v>
      </c>
      <c r="H3263" s="518" t="s">
        <v>8523</v>
      </c>
      <c r="I3263" s="518" t="s">
        <v>5502</v>
      </c>
      <c r="J3263" s="518" t="s">
        <v>5503</v>
      </c>
      <c r="K3263" s="519" t="s">
        <v>33736</v>
      </c>
      <c r="L3263" s="518" t="s">
        <v>5433</v>
      </c>
    </row>
    <row r="3264" spans="1:12" ht="15.75">
      <c r="A3264" s="518" t="s">
        <v>7943</v>
      </c>
      <c r="B3264" s="518" t="s">
        <v>7944</v>
      </c>
      <c r="C3264" s="518" t="s">
        <v>8524</v>
      </c>
      <c r="D3264" s="518" t="s">
        <v>25052</v>
      </c>
      <c r="E3264" s="519" t="s">
        <v>144</v>
      </c>
      <c r="F3264" s="518" t="s">
        <v>144</v>
      </c>
      <c r="G3264" s="518" t="s">
        <v>25053</v>
      </c>
      <c r="H3264" s="518" t="s">
        <v>8525</v>
      </c>
      <c r="I3264" s="518" t="s">
        <v>5502</v>
      </c>
      <c r="J3264" s="518" t="s">
        <v>5432</v>
      </c>
      <c r="K3264" s="519" t="s">
        <v>33737</v>
      </c>
      <c r="L3264" s="518" t="s">
        <v>5433</v>
      </c>
    </row>
    <row r="3265" spans="1:12" ht="15.75">
      <c r="A3265" s="518" t="s">
        <v>7943</v>
      </c>
      <c r="B3265" s="518" t="s">
        <v>7944</v>
      </c>
      <c r="C3265" s="518" t="s">
        <v>8524</v>
      </c>
      <c r="D3265" s="518" t="s">
        <v>25052</v>
      </c>
      <c r="E3265" s="519" t="s">
        <v>144</v>
      </c>
      <c r="F3265" s="518" t="s">
        <v>144</v>
      </c>
      <c r="G3265" s="518" t="s">
        <v>25054</v>
      </c>
      <c r="H3265" s="518" t="s">
        <v>8526</v>
      </c>
      <c r="I3265" s="518" t="s">
        <v>5502</v>
      </c>
      <c r="J3265" s="518" t="s">
        <v>5432</v>
      </c>
      <c r="K3265" s="519" t="s">
        <v>33738</v>
      </c>
      <c r="L3265" s="518" t="s">
        <v>5433</v>
      </c>
    </row>
    <row r="3266" spans="1:12" ht="15.75">
      <c r="A3266" s="518" t="s">
        <v>7943</v>
      </c>
      <c r="B3266" s="518" t="s">
        <v>7944</v>
      </c>
      <c r="C3266" s="518" t="s">
        <v>8524</v>
      </c>
      <c r="D3266" s="518" t="s">
        <v>25052</v>
      </c>
      <c r="E3266" s="519" t="s">
        <v>144</v>
      </c>
      <c r="F3266" s="518" t="s">
        <v>144</v>
      </c>
      <c r="G3266" s="518" t="s">
        <v>25055</v>
      </c>
      <c r="H3266" s="518" t="s">
        <v>8527</v>
      </c>
      <c r="I3266" s="518" t="s">
        <v>5502</v>
      </c>
      <c r="J3266" s="518" t="s">
        <v>5432</v>
      </c>
      <c r="K3266" s="519" t="s">
        <v>33739</v>
      </c>
      <c r="L3266" s="518" t="s">
        <v>5433</v>
      </c>
    </row>
    <row r="3267" spans="1:12" ht="15.75">
      <c r="A3267" s="518" t="s">
        <v>7943</v>
      </c>
      <c r="B3267" s="518" t="s">
        <v>7944</v>
      </c>
      <c r="C3267" s="518" t="s">
        <v>8524</v>
      </c>
      <c r="D3267" s="518" t="s">
        <v>25052</v>
      </c>
      <c r="E3267" s="519" t="s">
        <v>144</v>
      </c>
      <c r="F3267" s="518" t="s">
        <v>144</v>
      </c>
      <c r="G3267" s="518" t="s">
        <v>25056</v>
      </c>
      <c r="H3267" s="518" t="s">
        <v>8528</v>
      </c>
      <c r="I3267" s="518" t="s">
        <v>5502</v>
      </c>
      <c r="J3267" s="518" t="s">
        <v>5432</v>
      </c>
      <c r="K3267" s="519" t="s">
        <v>33740</v>
      </c>
      <c r="L3267" s="518" t="s">
        <v>5433</v>
      </c>
    </row>
    <row r="3268" spans="1:12" ht="15.75">
      <c r="A3268" s="518" t="s">
        <v>7943</v>
      </c>
      <c r="B3268" s="518" t="s">
        <v>7944</v>
      </c>
      <c r="C3268" s="518" t="s">
        <v>8524</v>
      </c>
      <c r="D3268" s="518" t="s">
        <v>25052</v>
      </c>
      <c r="E3268" s="519" t="s">
        <v>144</v>
      </c>
      <c r="F3268" s="518" t="s">
        <v>144</v>
      </c>
      <c r="G3268" s="518" t="s">
        <v>25057</v>
      </c>
      <c r="H3268" s="518" t="s">
        <v>8529</v>
      </c>
      <c r="I3268" s="518" t="s">
        <v>5502</v>
      </c>
      <c r="J3268" s="518" t="s">
        <v>5432</v>
      </c>
      <c r="K3268" s="519" t="s">
        <v>33741</v>
      </c>
      <c r="L3268" s="518" t="s">
        <v>5433</v>
      </c>
    </row>
    <row r="3269" spans="1:12" ht="15.75">
      <c r="A3269" s="518" t="s">
        <v>7943</v>
      </c>
      <c r="B3269" s="518" t="s">
        <v>7944</v>
      </c>
      <c r="C3269" s="518" t="s">
        <v>8524</v>
      </c>
      <c r="D3269" s="518" t="s">
        <v>25052</v>
      </c>
      <c r="E3269" s="519" t="s">
        <v>144</v>
      </c>
      <c r="F3269" s="518" t="s">
        <v>144</v>
      </c>
      <c r="G3269" s="518" t="s">
        <v>25058</v>
      </c>
      <c r="H3269" s="518" t="s">
        <v>8530</v>
      </c>
      <c r="I3269" s="518" t="s">
        <v>5502</v>
      </c>
      <c r="J3269" s="518" t="s">
        <v>5432</v>
      </c>
      <c r="K3269" s="519" t="s">
        <v>33742</v>
      </c>
      <c r="L3269" s="518" t="s">
        <v>5433</v>
      </c>
    </row>
    <row r="3270" spans="1:12" ht="15.75">
      <c r="A3270" s="518" t="s">
        <v>7943</v>
      </c>
      <c r="B3270" s="518" t="s">
        <v>7944</v>
      </c>
      <c r="C3270" s="518" t="s">
        <v>8524</v>
      </c>
      <c r="D3270" s="518" t="s">
        <v>25052</v>
      </c>
      <c r="E3270" s="519" t="s">
        <v>144</v>
      </c>
      <c r="F3270" s="518" t="s">
        <v>144</v>
      </c>
      <c r="G3270" s="518" t="s">
        <v>25059</v>
      </c>
      <c r="H3270" s="518" t="s">
        <v>8531</v>
      </c>
      <c r="I3270" s="518" t="s">
        <v>5502</v>
      </c>
      <c r="J3270" s="518" t="s">
        <v>5432</v>
      </c>
      <c r="K3270" s="519" t="s">
        <v>33743</v>
      </c>
      <c r="L3270" s="518" t="s">
        <v>5433</v>
      </c>
    </row>
    <row r="3271" spans="1:12" ht="15.75">
      <c r="A3271" s="518" t="s">
        <v>7943</v>
      </c>
      <c r="B3271" s="518" t="s">
        <v>7944</v>
      </c>
      <c r="C3271" s="518" t="s">
        <v>8524</v>
      </c>
      <c r="D3271" s="518" t="s">
        <v>25052</v>
      </c>
      <c r="E3271" s="519" t="s">
        <v>144</v>
      </c>
      <c r="F3271" s="518" t="s">
        <v>144</v>
      </c>
      <c r="G3271" s="518" t="s">
        <v>25060</v>
      </c>
      <c r="H3271" s="518" t="s">
        <v>8532</v>
      </c>
      <c r="I3271" s="518" t="s">
        <v>5502</v>
      </c>
      <c r="J3271" s="518" t="s">
        <v>5503</v>
      </c>
      <c r="K3271" s="519" t="s">
        <v>33744</v>
      </c>
      <c r="L3271" s="518" t="s">
        <v>5433</v>
      </c>
    </row>
    <row r="3272" spans="1:12" ht="15.75">
      <c r="A3272" s="518" t="s">
        <v>7943</v>
      </c>
      <c r="B3272" s="518" t="s">
        <v>7944</v>
      </c>
      <c r="C3272" s="518" t="s">
        <v>8524</v>
      </c>
      <c r="D3272" s="518" t="s">
        <v>25052</v>
      </c>
      <c r="E3272" s="519" t="s">
        <v>144</v>
      </c>
      <c r="F3272" s="518" t="s">
        <v>144</v>
      </c>
      <c r="G3272" s="518" t="s">
        <v>25062</v>
      </c>
      <c r="H3272" s="518" t="s">
        <v>8533</v>
      </c>
      <c r="I3272" s="518" t="s">
        <v>5502</v>
      </c>
      <c r="J3272" s="518" t="s">
        <v>5503</v>
      </c>
      <c r="K3272" s="519" t="s">
        <v>33745</v>
      </c>
      <c r="L3272" s="518" t="s">
        <v>5433</v>
      </c>
    </row>
    <row r="3273" spans="1:12" ht="15.75">
      <c r="A3273" s="518" t="s">
        <v>7943</v>
      </c>
      <c r="B3273" s="518" t="s">
        <v>7944</v>
      </c>
      <c r="C3273" s="518" t="s">
        <v>8524</v>
      </c>
      <c r="D3273" s="518" t="s">
        <v>25052</v>
      </c>
      <c r="E3273" s="519" t="s">
        <v>144</v>
      </c>
      <c r="F3273" s="518" t="s">
        <v>144</v>
      </c>
      <c r="G3273" s="518" t="s">
        <v>25063</v>
      </c>
      <c r="H3273" s="518" t="s">
        <v>25064</v>
      </c>
      <c r="I3273" s="518" t="s">
        <v>5502</v>
      </c>
      <c r="J3273" s="518" t="s">
        <v>5432</v>
      </c>
      <c r="K3273" s="519" t="s">
        <v>33746</v>
      </c>
      <c r="L3273" s="518" t="s">
        <v>5433</v>
      </c>
    </row>
    <row r="3274" spans="1:12" ht="15.75">
      <c r="A3274" s="518" t="s">
        <v>7943</v>
      </c>
      <c r="B3274" s="518" t="s">
        <v>7944</v>
      </c>
      <c r="C3274" s="518" t="s">
        <v>8524</v>
      </c>
      <c r="D3274" s="518" t="s">
        <v>25052</v>
      </c>
      <c r="E3274" s="519" t="s">
        <v>144</v>
      </c>
      <c r="F3274" s="518" t="s">
        <v>144</v>
      </c>
      <c r="G3274" s="518" t="s">
        <v>25065</v>
      </c>
      <c r="H3274" s="518" t="s">
        <v>25066</v>
      </c>
      <c r="I3274" s="518" t="s">
        <v>5502</v>
      </c>
      <c r="J3274" s="518" t="s">
        <v>5432</v>
      </c>
      <c r="K3274" s="519" t="s">
        <v>33747</v>
      </c>
      <c r="L3274" s="518" t="s">
        <v>5433</v>
      </c>
    </row>
    <row r="3275" spans="1:12" ht="15.75">
      <c r="A3275" s="518" t="s">
        <v>7943</v>
      </c>
      <c r="B3275" s="518" t="s">
        <v>7944</v>
      </c>
      <c r="C3275" s="518" t="s">
        <v>8524</v>
      </c>
      <c r="D3275" s="518" t="s">
        <v>25052</v>
      </c>
      <c r="E3275" s="519" t="s">
        <v>144</v>
      </c>
      <c r="F3275" s="518" t="s">
        <v>144</v>
      </c>
      <c r="G3275" s="518" t="s">
        <v>25067</v>
      </c>
      <c r="H3275" s="518" t="s">
        <v>25068</v>
      </c>
      <c r="I3275" s="518" t="s">
        <v>5502</v>
      </c>
      <c r="J3275" s="518" t="s">
        <v>5432</v>
      </c>
      <c r="K3275" s="519" t="s">
        <v>33748</v>
      </c>
      <c r="L3275" s="518" t="s">
        <v>5433</v>
      </c>
    </row>
    <row r="3276" spans="1:12" ht="15.75">
      <c r="A3276" s="518" t="s">
        <v>7943</v>
      </c>
      <c r="B3276" s="518" t="s">
        <v>7944</v>
      </c>
      <c r="C3276" s="518" t="s">
        <v>8534</v>
      </c>
      <c r="D3276" s="518" t="s">
        <v>25069</v>
      </c>
      <c r="E3276" s="519" t="s">
        <v>144</v>
      </c>
      <c r="F3276" s="518" t="s">
        <v>144</v>
      </c>
      <c r="G3276" s="518" t="s">
        <v>25070</v>
      </c>
      <c r="H3276" s="518" t="s">
        <v>25071</v>
      </c>
      <c r="I3276" s="518" t="s">
        <v>5502</v>
      </c>
      <c r="J3276" s="518" t="s">
        <v>5503</v>
      </c>
      <c r="K3276" s="519" t="s">
        <v>33749</v>
      </c>
      <c r="L3276" s="518" t="s">
        <v>5433</v>
      </c>
    </row>
    <row r="3277" spans="1:12" ht="15.75">
      <c r="A3277" s="518" t="s">
        <v>7943</v>
      </c>
      <c r="B3277" s="518" t="s">
        <v>7944</v>
      </c>
      <c r="C3277" s="518" t="s">
        <v>8534</v>
      </c>
      <c r="D3277" s="518" t="s">
        <v>25069</v>
      </c>
      <c r="E3277" s="519" t="s">
        <v>144</v>
      </c>
      <c r="F3277" s="518" t="s">
        <v>144</v>
      </c>
      <c r="G3277" s="518" t="s">
        <v>25072</v>
      </c>
      <c r="H3277" s="518" t="s">
        <v>25073</v>
      </c>
      <c r="I3277" s="518" t="s">
        <v>5502</v>
      </c>
      <c r="J3277" s="518" t="s">
        <v>5503</v>
      </c>
      <c r="K3277" s="519" t="s">
        <v>33750</v>
      </c>
      <c r="L3277" s="518" t="s">
        <v>5433</v>
      </c>
    </row>
    <row r="3278" spans="1:12" ht="15.75">
      <c r="A3278" s="518" t="s">
        <v>7943</v>
      </c>
      <c r="B3278" s="518" t="s">
        <v>7944</v>
      </c>
      <c r="C3278" s="518" t="s">
        <v>8534</v>
      </c>
      <c r="D3278" s="518" t="s">
        <v>25069</v>
      </c>
      <c r="E3278" s="519" t="s">
        <v>144</v>
      </c>
      <c r="F3278" s="518" t="s">
        <v>144</v>
      </c>
      <c r="G3278" s="518" t="s">
        <v>25074</v>
      </c>
      <c r="H3278" s="518" t="s">
        <v>25075</v>
      </c>
      <c r="I3278" s="518" t="s">
        <v>5502</v>
      </c>
      <c r="J3278" s="518" t="s">
        <v>5503</v>
      </c>
      <c r="K3278" s="519" t="s">
        <v>33141</v>
      </c>
      <c r="L3278" s="518" t="s">
        <v>5433</v>
      </c>
    </row>
    <row r="3279" spans="1:12" ht="15.75">
      <c r="A3279" s="518" t="s">
        <v>7943</v>
      </c>
      <c r="B3279" s="518" t="s">
        <v>7944</v>
      </c>
      <c r="C3279" s="518" t="s">
        <v>8534</v>
      </c>
      <c r="D3279" s="518" t="s">
        <v>25069</v>
      </c>
      <c r="E3279" s="519" t="s">
        <v>144</v>
      </c>
      <c r="F3279" s="518" t="s">
        <v>144</v>
      </c>
      <c r="G3279" s="518" t="s">
        <v>25076</v>
      </c>
      <c r="H3279" s="518" t="s">
        <v>25077</v>
      </c>
      <c r="I3279" s="518" t="s">
        <v>5502</v>
      </c>
      <c r="J3279" s="518" t="s">
        <v>5503</v>
      </c>
      <c r="K3279" s="519" t="s">
        <v>33751</v>
      </c>
      <c r="L3279" s="518" t="s">
        <v>5433</v>
      </c>
    </row>
    <row r="3280" spans="1:12" ht="15.75">
      <c r="A3280" s="518" t="s">
        <v>7943</v>
      </c>
      <c r="B3280" s="518" t="s">
        <v>7944</v>
      </c>
      <c r="C3280" s="518" t="s">
        <v>8534</v>
      </c>
      <c r="D3280" s="518" t="s">
        <v>25069</v>
      </c>
      <c r="E3280" s="519" t="s">
        <v>144</v>
      </c>
      <c r="F3280" s="518" t="s">
        <v>144</v>
      </c>
      <c r="G3280" s="518" t="s">
        <v>25078</v>
      </c>
      <c r="H3280" s="518" t="s">
        <v>25079</v>
      </c>
      <c r="I3280" s="518" t="s">
        <v>5502</v>
      </c>
      <c r="J3280" s="518" t="s">
        <v>5503</v>
      </c>
      <c r="K3280" s="519" t="s">
        <v>33752</v>
      </c>
      <c r="L3280" s="518" t="s">
        <v>5433</v>
      </c>
    </row>
    <row r="3281" spans="1:12" ht="15.75">
      <c r="A3281" s="518" t="s">
        <v>7943</v>
      </c>
      <c r="B3281" s="518" t="s">
        <v>7944</v>
      </c>
      <c r="C3281" s="518" t="s">
        <v>8534</v>
      </c>
      <c r="D3281" s="518" t="s">
        <v>25069</v>
      </c>
      <c r="E3281" s="519" t="s">
        <v>144</v>
      </c>
      <c r="F3281" s="518" t="s">
        <v>144</v>
      </c>
      <c r="G3281" s="518" t="s">
        <v>25080</v>
      </c>
      <c r="H3281" s="518" t="s">
        <v>25081</v>
      </c>
      <c r="I3281" s="518" t="s">
        <v>5502</v>
      </c>
      <c r="J3281" s="518" t="s">
        <v>5503</v>
      </c>
      <c r="K3281" s="519" t="s">
        <v>33753</v>
      </c>
      <c r="L3281" s="518" t="s">
        <v>5433</v>
      </c>
    </row>
    <row r="3282" spans="1:12" ht="15.75">
      <c r="A3282" s="518" t="s">
        <v>7943</v>
      </c>
      <c r="B3282" s="518" t="s">
        <v>7944</v>
      </c>
      <c r="C3282" s="518" t="s">
        <v>8534</v>
      </c>
      <c r="D3282" s="518" t="s">
        <v>25069</v>
      </c>
      <c r="E3282" s="519" t="s">
        <v>144</v>
      </c>
      <c r="F3282" s="518" t="s">
        <v>144</v>
      </c>
      <c r="G3282" s="518" t="s">
        <v>25082</v>
      </c>
      <c r="H3282" s="518" t="s">
        <v>25083</v>
      </c>
      <c r="I3282" s="518" t="s">
        <v>5502</v>
      </c>
      <c r="J3282" s="518" t="s">
        <v>5503</v>
      </c>
      <c r="K3282" s="519" t="s">
        <v>33754</v>
      </c>
      <c r="L3282" s="518" t="s">
        <v>5433</v>
      </c>
    </row>
    <row r="3283" spans="1:12" ht="15.75">
      <c r="A3283" s="518" t="s">
        <v>7943</v>
      </c>
      <c r="B3283" s="518" t="s">
        <v>7944</v>
      </c>
      <c r="C3283" s="518" t="s">
        <v>8534</v>
      </c>
      <c r="D3283" s="518" t="s">
        <v>25069</v>
      </c>
      <c r="E3283" s="519" t="s">
        <v>144</v>
      </c>
      <c r="F3283" s="518" t="s">
        <v>144</v>
      </c>
      <c r="G3283" s="518" t="s">
        <v>25084</v>
      </c>
      <c r="H3283" s="518" t="s">
        <v>25085</v>
      </c>
      <c r="I3283" s="518" t="s">
        <v>5502</v>
      </c>
      <c r="J3283" s="518" t="s">
        <v>5503</v>
      </c>
      <c r="K3283" s="519" t="s">
        <v>33755</v>
      </c>
      <c r="L3283" s="518" t="s">
        <v>5433</v>
      </c>
    </row>
    <row r="3284" spans="1:12" ht="15.75">
      <c r="A3284" s="518" t="s">
        <v>7943</v>
      </c>
      <c r="B3284" s="518" t="s">
        <v>7944</v>
      </c>
      <c r="C3284" s="518" t="s">
        <v>8534</v>
      </c>
      <c r="D3284" s="518" t="s">
        <v>25069</v>
      </c>
      <c r="E3284" s="519" t="s">
        <v>144</v>
      </c>
      <c r="F3284" s="518" t="s">
        <v>144</v>
      </c>
      <c r="G3284" s="518" t="s">
        <v>25086</v>
      </c>
      <c r="H3284" s="518" t="s">
        <v>25087</v>
      </c>
      <c r="I3284" s="518" t="s">
        <v>5502</v>
      </c>
      <c r="J3284" s="518" t="s">
        <v>5503</v>
      </c>
      <c r="K3284" s="519" t="s">
        <v>33756</v>
      </c>
      <c r="L3284" s="518" t="s">
        <v>5433</v>
      </c>
    </row>
    <row r="3285" spans="1:12" ht="15.75">
      <c r="A3285" s="518" t="s">
        <v>7943</v>
      </c>
      <c r="B3285" s="518" t="s">
        <v>7944</v>
      </c>
      <c r="C3285" s="518" t="s">
        <v>8547</v>
      </c>
      <c r="D3285" s="518" t="s">
        <v>25088</v>
      </c>
      <c r="E3285" s="519" t="s">
        <v>144</v>
      </c>
      <c r="F3285" s="518" t="s">
        <v>144</v>
      </c>
      <c r="G3285" s="518" t="s">
        <v>25089</v>
      </c>
      <c r="H3285" s="518" t="s">
        <v>8548</v>
      </c>
      <c r="I3285" s="518" t="s">
        <v>5431</v>
      </c>
      <c r="J3285" s="518" t="s">
        <v>5432</v>
      </c>
      <c r="K3285" s="519" t="s">
        <v>33757</v>
      </c>
      <c r="L3285" s="518" t="s">
        <v>5433</v>
      </c>
    </row>
    <row r="3286" spans="1:12" ht="15.75">
      <c r="A3286" s="518" t="s">
        <v>7943</v>
      </c>
      <c r="B3286" s="518" t="s">
        <v>7944</v>
      </c>
      <c r="C3286" s="518" t="s">
        <v>8547</v>
      </c>
      <c r="D3286" s="518" t="s">
        <v>25088</v>
      </c>
      <c r="E3286" s="519" t="s">
        <v>144</v>
      </c>
      <c r="F3286" s="518" t="s">
        <v>144</v>
      </c>
      <c r="G3286" s="518" t="s">
        <v>25090</v>
      </c>
      <c r="H3286" s="518" t="s">
        <v>8549</v>
      </c>
      <c r="I3286" s="518" t="s">
        <v>5431</v>
      </c>
      <c r="J3286" s="518" t="s">
        <v>5432</v>
      </c>
      <c r="K3286" s="519" t="s">
        <v>29872</v>
      </c>
      <c r="L3286" s="518" t="s">
        <v>5433</v>
      </c>
    </row>
    <row r="3287" spans="1:12" ht="15.75">
      <c r="A3287" s="518" t="s">
        <v>7943</v>
      </c>
      <c r="B3287" s="518" t="s">
        <v>7944</v>
      </c>
      <c r="C3287" s="518" t="s">
        <v>8547</v>
      </c>
      <c r="D3287" s="518" t="s">
        <v>25088</v>
      </c>
      <c r="E3287" s="519" t="s">
        <v>144</v>
      </c>
      <c r="F3287" s="518" t="s">
        <v>144</v>
      </c>
      <c r="G3287" s="518" t="s">
        <v>25091</v>
      </c>
      <c r="H3287" s="518" t="s">
        <v>8550</v>
      </c>
      <c r="I3287" s="518" t="s">
        <v>5431</v>
      </c>
      <c r="J3287" s="518" t="s">
        <v>5432</v>
      </c>
      <c r="K3287" s="519" t="s">
        <v>33758</v>
      </c>
      <c r="L3287" s="518" t="s">
        <v>5433</v>
      </c>
    </row>
    <row r="3288" spans="1:12" ht="15.75">
      <c r="A3288" s="518" t="s">
        <v>7943</v>
      </c>
      <c r="B3288" s="518" t="s">
        <v>7944</v>
      </c>
      <c r="C3288" s="518" t="s">
        <v>8547</v>
      </c>
      <c r="D3288" s="518" t="s">
        <v>25088</v>
      </c>
      <c r="E3288" s="519" t="s">
        <v>144</v>
      </c>
      <c r="F3288" s="518" t="s">
        <v>144</v>
      </c>
      <c r="G3288" s="518" t="s">
        <v>25092</v>
      </c>
      <c r="H3288" s="518" t="s">
        <v>8551</v>
      </c>
      <c r="I3288" s="518" t="s">
        <v>5431</v>
      </c>
      <c r="J3288" s="518" t="s">
        <v>5432</v>
      </c>
      <c r="K3288" s="519" t="s">
        <v>33759</v>
      </c>
      <c r="L3288" s="518" t="s">
        <v>5433</v>
      </c>
    </row>
    <row r="3289" spans="1:12" ht="15.75">
      <c r="A3289" s="518" t="s">
        <v>7943</v>
      </c>
      <c r="B3289" s="518" t="s">
        <v>7944</v>
      </c>
      <c r="C3289" s="518" t="s">
        <v>8547</v>
      </c>
      <c r="D3289" s="518" t="s">
        <v>25088</v>
      </c>
      <c r="E3289" s="519" t="s">
        <v>144</v>
      </c>
      <c r="F3289" s="518" t="s">
        <v>144</v>
      </c>
      <c r="G3289" s="518" t="s">
        <v>25094</v>
      </c>
      <c r="H3289" s="518" t="s">
        <v>8552</v>
      </c>
      <c r="I3289" s="518" t="s">
        <v>5431</v>
      </c>
      <c r="J3289" s="518" t="s">
        <v>5432</v>
      </c>
      <c r="K3289" s="519" t="s">
        <v>33760</v>
      </c>
      <c r="L3289" s="518" t="s">
        <v>5433</v>
      </c>
    </row>
    <row r="3290" spans="1:12" ht="15.75">
      <c r="A3290" s="518" t="s">
        <v>7943</v>
      </c>
      <c r="B3290" s="518" t="s">
        <v>7944</v>
      </c>
      <c r="C3290" s="518" t="s">
        <v>8547</v>
      </c>
      <c r="D3290" s="518" t="s">
        <v>25088</v>
      </c>
      <c r="E3290" s="519" t="s">
        <v>144</v>
      </c>
      <c r="F3290" s="518" t="s">
        <v>144</v>
      </c>
      <c r="G3290" s="518" t="s">
        <v>25095</v>
      </c>
      <c r="H3290" s="518" t="s">
        <v>8553</v>
      </c>
      <c r="I3290" s="518" t="s">
        <v>5431</v>
      </c>
      <c r="J3290" s="518" t="s">
        <v>5432</v>
      </c>
      <c r="K3290" s="519" t="s">
        <v>33761</v>
      </c>
      <c r="L3290" s="518" t="s">
        <v>5433</v>
      </c>
    </row>
    <row r="3291" spans="1:12" ht="15.75">
      <c r="A3291" s="518" t="s">
        <v>7943</v>
      </c>
      <c r="B3291" s="518" t="s">
        <v>7944</v>
      </c>
      <c r="C3291" s="518" t="s">
        <v>8547</v>
      </c>
      <c r="D3291" s="518" t="s">
        <v>25088</v>
      </c>
      <c r="E3291" s="519" t="s">
        <v>144</v>
      </c>
      <c r="F3291" s="518" t="s">
        <v>144</v>
      </c>
      <c r="G3291" s="518" t="s">
        <v>25096</v>
      </c>
      <c r="H3291" s="518" t="s">
        <v>8554</v>
      </c>
      <c r="I3291" s="518" t="s">
        <v>5431</v>
      </c>
      <c r="J3291" s="518" t="s">
        <v>5503</v>
      </c>
      <c r="K3291" s="519" t="s">
        <v>25407</v>
      </c>
      <c r="L3291" s="518" t="s">
        <v>5433</v>
      </c>
    </row>
    <row r="3292" spans="1:12" ht="15.75">
      <c r="A3292" s="518" t="s">
        <v>7943</v>
      </c>
      <c r="B3292" s="518" t="s">
        <v>7944</v>
      </c>
      <c r="C3292" s="518" t="s">
        <v>8547</v>
      </c>
      <c r="D3292" s="518" t="s">
        <v>25088</v>
      </c>
      <c r="E3292" s="519" t="s">
        <v>144</v>
      </c>
      <c r="F3292" s="518" t="s">
        <v>144</v>
      </c>
      <c r="G3292" s="518" t="s">
        <v>25097</v>
      </c>
      <c r="H3292" s="518" t="s">
        <v>8555</v>
      </c>
      <c r="I3292" s="518" t="s">
        <v>5431</v>
      </c>
      <c r="J3292" s="518" t="s">
        <v>5503</v>
      </c>
      <c r="K3292" s="519" t="s">
        <v>33762</v>
      </c>
      <c r="L3292" s="518" t="s">
        <v>5433</v>
      </c>
    </row>
    <row r="3293" spans="1:12" ht="15.75">
      <c r="A3293" s="518" t="s">
        <v>7943</v>
      </c>
      <c r="B3293" s="518" t="s">
        <v>7944</v>
      </c>
      <c r="C3293" s="518" t="s">
        <v>8547</v>
      </c>
      <c r="D3293" s="518" t="s">
        <v>25088</v>
      </c>
      <c r="E3293" s="519" t="s">
        <v>144</v>
      </c>
      <c r="F3293" s="518" t="s">
        <v>144</v>
      </c>
      <c r="G3293" s="518" t="s">
        <v>25098</v>
      </c>
      <c r="H3293" s="518" t="s">
        <v>8556</v>
      </c>
      <c r="I3293" s="518" t="s">
        <v>5431</v>
      </c>
      <c r="J3293" s="518" t="s">
        <v>5503</v>
      </c>
      <c r="K3293" s="519" t="s">
        <v>33763</v>
      </c>
      <c r="L3293" s="518" t="s">
        <v>5433</v>
      </c>
    </row>
    <row r="3294" spans="1:12" ht="15.75">
      <c r="A3294" s="518" t="s">
        <v>7943</v>
      </c>
      <c r="B3294" s="518" t="s">
        <v>7944</v>
      </c>
      <c r="C3294" s="518" t="s">
        <v>8547</v>
      </c>
      <c r="D3294" s="518" t="s">
        <v>25088</v>
      </c>
      <c r="E3294" s="519" t="s">
        <v>144</v>
      </c>
      <c r="F3294" s="518" t="s">
        <v>144</v>
      </c>
      <c r="G3294" s="518" t="s">
        <v>25099</v>
      </c>
      <c r="H3294" s="518" t="s">
        <v>8557</v>
      </c>
      <c r="I3294" s="518" t="s">
        <v>5502</v>
      </c>
      <c r="J3294" s="518" t="s">
        <v>5503</v>
      </c>
      <c r="K3294" s="519" t="s">
        <v>20100</v>
      </c>
      <c r="L3294" s="518" t="s">
        <v>5433</v>
      </c>
    </row>
    <row r="3295" spans="1:12" ht="15.75">
      <c r="A3295" s="518" t="s">
        <v>7943</v>
      </c>
      <c r="B3295" s="518" t="s">
        <v>7944</v>
      </c>
      <c r="C3295" s="518" t="s">
        <v>8547</v>
      </c>
      <c r="D3295" s="518" t="s">
        <v>25088</v>
      </c>
      <c r="E3295" s="519" t="s">
        <v>144</v>
      </c>
      <c r="F3295" s="518" t="s">
        <v>144</v>
      </c>
      <c r="G3295" s="518" t="s">
        <v>25101</v>
      </c>
      <c r="H3295" s="518" t="s">
        <v>8558</v>
      </c>
      <c r="I3295" s="518" t="s">
        <v>5502</v>
      </c>
      <c r="J3295" s="518" t="s">
        <v>5503</v>
      </c>
      <c r="K3295" s="519" t="s">
        <v>33764</v>
      </c>
      <c r="L3295" s="518" t="s">
        <v>5433</v>
      </c>
    </row>
    <row r="3296" spans="1:12" ht="15.75">
      <c r="A3296" s="518" t="s">
        <v>7943</v>
      </c>
      <c r="B3296" s="518" t="s">
        <v>7944</v>
      </c>
      <c r="C3296" s="518" t="s">
        <v>8547</v>
      </c>
      <c r="D3296" s="518" t="s">
        <v>25088</v>
      </c>
      <c r="E3296" s="519" t="s">
        <v>144</v>
      </c>
      <c r="F3296" s="518" t="s">
        <v>144</v>
      </c>
      <c r="G3296" s="518" t="s">
        <v>25103</v>
      </c>
      <c r="H3296" s="518" t="s">
        <v>8559</v>
      </c>
      <c r="I3296" s="518" t="s">
        <v>5502</v>
      </c>
      <c r="J3296" s="518" t="s">
        <v>5503</v>
      </c>
      <c r="K3296" s="519" t="s">
        <v>33765</v>
      </c>
      <c r="L3296" s="518" t="s">
        <v>5433</v>
      </c>
    </row>
    <row r="3297" spans="1:12" ht="15.75">
      <c r="A3297" s="518" t="s">
        <v>7943</v>
      </c>
      <c r="B3297" s="518" t="s">
        <v>7944</v>
      </c>
      <c r="C3297" s="518" t="s">
        <v>8547</v>
      </c>
      <c r="D3297" s="518" t="s">
        <v>25088</v>
      </c>
      <c r="E3297" s="519" t="s">
        <v>144</v>
      </c>
      <c r="F3297" s="518" t="s">
        <v>144</v>
      </c>
      <c r="G3297" s="518" t="s">
        <v>25104</v>
      </c>
      <c r="H3297" s="518" t="s">
        <v>8560</v>
      </c>
      <c r="I3297" s="518" t="s">
        <v>5502</v>
      </c>
      <c r="J3297" s="518" t="s">
        <v>5503</v>
      </c>
      <c r="K3297" s="519" t="s">
        <v>33766</v>
      </c>
      <c r="L3297" s="518" t="s">
        <v>5433</v>
      </c>
    </row>
    <row r="3298" spans="1:12" ht="15.75">
      <c r="A3298" s="518" t="s">
        <v>7943</v>
      </c>
      <c r="B3298" s="518" t="s">
        <v>7944</v>
      </c>
      <c r="C3298" s="518" t="s">
        <v>8547</v>
      </c>
      <c r="D3298" s="518" t="s">
        <v>25088</v>
      </c>
      <c r="E3298" s="519" t="s">
        <v>144</v>
      </c>
      <c r="F3298" s="518" t="s">
        <v>144</v>
      </c>
      <c r="G3298" s="518" t="s">
        <v>25105</v>
      </c>
      <c r="H3298" s="518" t="s">
        <v>8561</v>
      </c>
      <c r="I3298" s="518" t="s">
        <v>5502</v>
      </c>
      <c r="J3298" s="518" t="s">
        <v>5503</v>
      </c>
      <c r="K3298" s="519" t="s">
        <v>33767</v>
      </c>
      <c r="L3298" s="518" t="s">
        <v>5433</v>
      </c>
    </row>
    <row r="3299" spans="1:12" ht="15.75">
      <c r="A3299" s="518" t="s">
        <v>7943</v>
      </c>
      <c r="B3299" s="518" t="s">
        <v>7944</v>
      </c>
      <c r="C3299" s="518" t="s">
        <v>8547</v>
      </c>
      <c r="D3299" s="518" t="s">
        <v>25088</v>
      </c>
      <c r="E3299" s="519" t="s">
        <v>144</v>
      </c>
      <c r="F3299" s="518" t="s">
        <v>144</v>
      </c>
      <c r="G3299" s="518" t="s">
        <v>25106</v>
      </c>
      <c r="H3299" s="518" t="s">
        <v>8562</v>
      </c>
      <c r="I3299" s="518" t="s">
        <v>5502</v>
      </c>
      <c r="J3299" s="518" t="s">
        <v>5503</v>
      </c>
      <c r="K3299" s="519" t="s">
        <v>33768</v>
      </c>
      <c r="L3299" s="518" t="s">
        <v>5433</v>
      </c>
    </row>
    <row r="3300" spans="1:12" ht="15.75">
      <c r="A3300" s="518" t="s">
        <v>7943</v>
      </c>
      <c r="B3300" s="518" t="s">
        <v>7944</v>
      </c>
      <c r="C3300" s="518" t="s">
        <v>8547</v>
      </c>
      <c r="D3300" s="518" t="s">
        <v>25088</v>
      </c>
      <c r="E3300" s="519" t="s">
        <v>144</v>
      </c>
      <c r="F3300" s="518" t="s">
        <v>144</v>
      </c>
      <c r="G3300" s="518" t="s">
        <v>25107</v>
      </c>
      <c r="H3300" s="518" t="s">
        <v>8563</v>
      </c>
      <c r="I3300" s="518" t="s">
        <v>5502</v>
      </c>
      <c r="J3300" s="518" t="s">
        <v>5432</v>
      </c>
      <c r="K3300" s="519" t="s">
        <v>16387</v>
      </c>
      <c r="L3300" s="518" t="s">
        <v>5433</v>
      </c>
    </row>
    <row r="3301" spans="1:12" ht="15.75">
      <c r="A3301" s="518" t="s">
        <v>7943</v>
      </c>
      <c r="B3301" s="518" t="s">
        <v>7944</v>
      </c>
      <c r="C3301" s="518" t="s">
        <v>10253</v>
      </c>
      <c r="D3301" s="518" t="s">
        <v>25109</v>
      </c>
      <c r="E3301" s="519" t="s">
        <v>144</v>
      </c>
      <c r="F3301" s="518" t="s">
        <v>144</v>
      </c>
      <c r="G3301" s="518" t="s">
        <v>25110</v>
      </c>
      <c r="H3301" s="518" t="s">
        <v>25111</v>
      </c>
      <c r="I3301" s="518" t="s">
        <v>6762</v>
      </c>
      <c r="J3301" s="518" t="s">
        <v>5432</v>
      </c>
      <c r="K3301" s="519" t="s">
        <v>33769</v>
      </c>
      <c r="L3301" s="518" t="s">
        <v>5433</v>
      </c>
    </row>
    <row r="3302" spans="1:12" ht="15.75">
      <c r="A3302" s="518" t="s">
        <v>7943</v>
      </c>
      <c r="B3302" s="518" t="s">
        <v>7944</v>
      </c>
      <c r="C3302" s="518" t="s">
        <v>10253</v>
      </c>
      <c r="D3302" s="518" t="s">
        <v>25109</v>
      </c>
      <c r="E3302" s="519" t="s">
        <v>144</v>
      </c>
      <c r="F3302" s="518" t="s">
        <v>144</v>
      </c>
      <c r="G3302" s="518" t="s">
        <v>25112</v>
      </c>
      <c r="H3302" s="518" t="s">
        <v>25113</v>
      </c>
      <c r="I3302" s="518" t="s">
        <v>6762</v>
      </c>
      <c r="J3302" s="518" t="s">
        <v>5503</v>
      </c>
      <c r="K3302" s="519" t="s">
        <v>33770</v>
      </c>
      <c r="L3302" s="518" t="s">
        <v>5433</v>
      </c>
    </row>
    <row r="3303" spans="1:12" ht="15.75">
      <c r="A3303" s="518" t="s">
        <v>8564</v>
      </c>
      <c r="B3303" s="518" t="s">
        <v>8565</v>
      </c>
      <c r="C3303" s="518" t="s">
        <v>8566</v>
      </c>
      <c r="D3303" s="518" t="s">
        <v>25114</v>
      </c>
      <c r="E3303" s="519" t="s">
        <v>144</v>
      </c>
      <c r="F3303" s="518" t="s">
        <v>144</v>
      </c>
      <c r="G3303" s="518" t="s">
        <v>25115</v>
      </c>
      <c r="H3303" s="518" t="s">
        <v>8567</v>
      </c>
      <c r="I3303" s="518" t="s">
        <v>5502</v>
      </c>
      <c r="J3303" s="518" t="s">
        <v>5432</v>
      </c>
      <c r="K3303" s="519" t="s">
        <v>33771</v>
      </c>
      <c r="L3303" s="518" t="s">
        <v>5433</v>
      </c>
    </row>
    <row r="3304" spans="1:12" ht="15.75">
      <c r="A3304" s="518" t="s">
        <v>8564</v>
      </c>
      <c r="B3304" s="518" t="s">
        <v>8565</v>
      </c>
      <c r="C3304" s="518" t="s">
        <v>8566</v>
      </c>
      <c r="D3304" s="518" t="s">
        <v>25114</v>
      </c>
      <c r="E3304" s="519" t="s">
        <v>144</v>
      </c>
      <c r="F3304" s="518" t="s">
        <v>144</v>
      </c>
      <c r="G3304" s="518" t="s">
        <v>25116</v>
      </c>
      <c r="H3304" s="518" t="s">
        <v>25117</v>
      </c>
      <c r="I3304" s="518" t="s">
        <v>5502</v>
      </c>
      <c r="J3304" s="518" t="s">
        <v>5432</v>
      </c>
      <c r="K3304" s="519" t="s">
        <v>33772</v>
      </c>
      <c r="L3304" s="518" t="s">
        <v>5433</v>
      </c>
    </row>
    <row r="3305" spans="1:12" ht="15.75">
      <c r="A3305" s="518" t="s">
        <v>8564</v>
      </c>
      <c r="B3305" s="518" t="s">
        <v>8565</v>
      </c>
      <c r="C3305" s="518" t="s">
        <v>8566</v>
      </c>
      <c r="D3305" s="518" t="s">
        <v>25114</v>
      </c>
      <c r="E3305" s="519" t="s">
        <v>144</v>
      </c>
      <c r="F3305" s="518" t="s">
        <v>144</v>
      </c>
      <c r="G3305" s="518" t="s">
        <v>25118</v>
      </c>
      <c r="H3305" s="518" t="s">
        <v>25119</v>
      </c>
      <c r="I3305" s="518" t="s">
        <v>5502</v>
      </c>
      <c r="J3305" s="518" t="s">
        <v>5432</v>
      </c>
      <c r="K3305" s="519" t="s">
        <v>33773</v>
      </c>
      <c r="L3305" s="518" t="s">
        <v>5433</v>
      </c>
    </row>
    <row r="3306" spans="1:12" ht="15.75">
      <c r="A3306" s="518" t="s">
        <v>8564</v>
      </c>
      <c r="B3306" s="518" t="s">
        <v>8565</v>
      </c>
      <c r="C3306" s="518" t="s">
        <v>8566</v>
      </c>
      <c r="D3306" s="518" t="s">
        <v>25114</v>
      </c>
      <c r="E3306" s="519" t="s">
        <v>144</v>
      </c>
      <c r="F3306" s="518" t="s">
        <v>144</v>
      </c>
      <c r="G3306" s="518" t="s">
        <v>25120</v>
      </c>
      <c r="H3306" s="518" t="s">
        <v>25121</v>
      </c>
      <c r="I3306" s="518" t="s">
        <v>5502</v>
      </c>
      <c r="J3306" s="518" t="s">
        <v>5432</v>
      </c>
      <c r="K3306" s="519" t="s">
        <v>33774</v>
      </c>
      <c r="L3306" s="518" t="s">
        <v>5433</v>
      </c>
    </row>
    <row r="3307" spans="1:12" ht="15.75">
      <c r="A3307" s="518" t="s">
        <v>8564</v>
      </c>
      <c r="B3307" s="518" t="s">
        <v>8565</v>
      </c>
      <c r="C3307" s="518" t="s">
        <v>8566</v>
      </c>
      <c r="D3307" s="518" t="s">
        <v>25114</v>
      </c>
      <c r="E3307" s="519" t="s">
        <v>144</v>
      </c>
      <c r="F3307" s="518" t="s">
        <v>144</v>
      </c>
      <c r="G3307" s="518" t="s">
        <v>25122</v>
      </c>
      <c r="H3307" s="518" t="s">
        <v>25123</v>
      </c>
      <c r="I3307" s="518" t="s">
        <v>5502</v>
      </c>
      <c r="J3307" s="518" t="s">
        <v>5432</v>
      </c>
      <c r="K3307" s="519" t="s">
        <v>33775</v>
      </c>
      <c r="L3307" s="518" t="s">
        <v>5433</v>
      </c>
    </row>
    <row r="3308" spans="1:12" ht="15.75">
      <c r="A3308" s="518" t="s">
        <v>8564</v>
      </c>
      <c r="B3308" s="518" t="s">
        <v>8565</v>
      </c>
      <c r="C3308" s="518" t="s">
        <v>8566</v>
      </c>
      <c r="D3308" s="518" t="s">
        <v>25114</v>
      </c>
      <c r="E3308" s="519" t="s">
        <v>144</v>
      </c>
      <c r="F3308" s="518" t="s">
        <v>144</v>
      </c>
      <c r="G3308" s="518" t="s">
        <v>25124</v>
      </c>
      <c r="H3308" s="518" t="s">
        <v>25125</v>
      </c>
      <c r="I3308" s="518" t="s">
        <v>5502</v>
      </c>
      <c r="J3308" s="518" t="s">
        <v>5432</v>
      </c>
      <c r="K3308" s="519" t="s">
        <v>33776</v>
      </c>
      <c r="L3308" s="518" t="s">
        <v>5433</v>
      </c>
    </row>
    <row r="3309" spans="1:12" ht="15.75">
      <c r="A3309" s="518" t="s">
        <v>8564</v>
      </c>
      <c r="B3309" s="518" t="s">
        <v>8565</v>
      </c>
      <c r="C3309" s="518" t="s">
        <v>8566</v>
      </c>
      <c r="D3309" s="518" t="s">
        <v>25114</v>
      </c>
      <c r="E3309" s="519" t="s">
        <v>144</v>
      </c>
      <c r="F3309" s="518" t="s">
        <v>144</v>
      </c>
      <c r="G3309" s="518" t="s">
        <v>25126</v>
      </c>
      <c r="H3309" s="518" t="s">
        <v>25127</v>
      </c>
      <c r="I3309" s="518" t="s">
        <v>5502</v>
      </c>
      <c r="J3309" s="518" t="s">
        <v>5432</v>
      </c>
      <c r="K3309" s="519" t="s">
        <v>33777</v>
      </c>
      <c r="L3309" s="518" t="s">
        <v>5433</v>
      </c>
    </row>
    <row r="3310" spans="1:12" ht="15.75">
      <c r="A3310" s="518" t="s">
        <v>8564</v>
      </c>
      <c r="B3310" s="518" t="s">
        <v>8565</v>
      </c>
      <c r="C3310" s="518" t="s">
        <v>8566</v>
      </c>
      <c r="D3310" s="518" t="s">
        <v>25114</v>
      </c>
      <c r="E3310" s="519" t="s">
        <v>144</v>
      </c>
      <c r="F3310" s="518" t="s">
        <v>144</v>
      </c>
      <c r="G3310" s="518" t="s">
        <v>25128</v>
      </c>
      <c r="H3310" s="518" t="s">
        <v>25129</v>
      </c>
      <c r="I3310" s="518" t="s">
        <v>5502</v>
      </c>
      <c r="J3310" s="518" t="s">
        <v>5432</v>
      </c>
      <c r="K3310" s="519" t="s">
        <v>33778</v>
      </c>
      <c r="L3310" s="518" t="s">
        <v>5433</v>
      </c>
    </row>
    <row r="3311" spans="1:12" ht="15.75">
      <c r="A3311" s="518" t="s">
        <v>8564</v>
      </c>
      <c r="B3311" s="518" t="s">
        <v>8565</v>
      </c>
      <c r="C3311" s="518" t="s">
        <v>8566</v>
      </c>
      <c r="D3311" s="518" t="s">
        <v>25114</v>
      </c>
      <c r="E3311" s="519" t="s">
        <v>144</v>
      </c>
      <c r="F3311" s="518" t="s">
        <v>144</v>
      </c>
      <c r="G3311" s="518" t="s">
        <v>25130</v>
      </c>
      <c r="H3311" s="518" t="s">
        <v>8575</v>
      </c>
      <c r="I3311" s="518" t="s">
        <v>5502</v>
      </c>
      <c r="J3311" s="518" t="s">
        <v>5503</v>
      </c>
      <c r="K3311" s="519" t="s">
        <v>33779</v>
      </c>
      <c r="L3311" s="518" t="s">
        <v>5433</v>
      </c>
    </row>
    <row r="3312" spans="1:12" ht="15.75">
      <c r="A3312" s="518" t="s">
        <v>8564</v>
      </c>
      <c r="B3312" s="518" t="s">
        <v>8565</v>
      </c>
      <c r="C3312" s="518" t="s">
        <v>8566</v>
      </c>
      <c r="D3312" s="518" t="s">
        <v>25114</v>
      </c>
      <c r="E3312" s="519" t="s">
        <v>144</v>
      </c>
      <c r="F3312" s="518" t="s">
        <v>144</v>
      </c>
      <c r="G3312" s="518" t="s">
        <v>25131</v>
      </c>
      <c r="H3312" s="518" t="s">
        <v>8576</v>
      </c>
      <c r="I3312" s="518" t="s">
        <v>5502</v>
      </c>
      <c r="J3312" s="518" t="s">
        <v>5503</v>
      </c>
      <c r="K3312" s="519" t="s">
        <v>33780</v>
      </c>
      <c r="L3312" s="518" t="s">
        <v>5433</v>
      </c>
    </row>
    <row r="3313" spans="1:12" ht="15.75">
      <c r="A3313" s="518" t="s">
        <v>8564</v>
      </c>
      <c r="B3313" s="518" t="s">
        <v>8565</v>
      </c>
      <c r="C3313" s="518" t="s">
        <v>8566</v>
      </c>
      <c r="D3313" s="518" t="s">
        <v>25114</v>
      </c>
      <c r="E3313" s="519" t="s">
        <v>144</v>
      </c>
      <c r="F3313" s="518" t="s">
        <v>144</v>
      </c>
      <c r="G3313" s="518" t="s">
        <v>25132</v>
      </c>
      <c r="H3313" s="518" t="s">
        <v>8577</v>
      </c>
      <c r="I3313" s="518" t="s">
        <v>5502</v>
      </c>
      <c r="J3313" s="518" t="s">
        <v>5503</v>
      </c>
      <c r="K3313" s="519" t="s">
        <v>33781</v>
      </c>
      <c r="L3313" s="518" t="s">
        <v>5433</v>
      </c>
    </row>
    <row r="3314" spans="1:12" ht="15.75">
      <c r="A3314" s="518" t="s">
        <v>8564</v>
      </c>
      <c r="B3314" s="518" t="s">
        <v>8565</v>
      </c>
      <c r="C3314" s="518" t="s">
        <v>8566</v>
      </c>
      <c r="D3314" s="518" t="s">
        <v>25114</v>
      </c>
      <c r="E3314" s="519" t="s">
        <v>144</v>
      </c>
      <c r="F3314" s="518" t="s">
        <v>144</v>
      </c>
      <c r="G3314" s="518" t="s">
        <v>25133</v>
      </c>
      <c r="H3314" s="518" t="s">
        <v>8578</v>
      </c>
      <c r="I3314" s="518" t="s">
        <v>5502</v>
      </c>
      <c r="J3314" s="518" t="s">
        <v>5503</v>
      </c>
      <c r="K3314" s="519" t="s">
        <v>33782</v>
      </c>
      <c r="L3314" s="518" t="s">
        <v>5433</v>
      </c>
    </row>
    <row r="3315" spans="1:12" ht="15.75">
      <c r="A3315" s="518" t="s">
        <v>8564</v>
      </c>
      <c r="B3315" s="518" t="s">
        <v>8565</v>
      </c>
      <c r="C3315" s="518" t="s">
        <v>8566</v>
      </c>
      <c r="D3315" s="518" t="s">
        <v>25114</v>
      </c>
      <c r="E3315" s="519" t="s">
        <v>144</v>
      </c>
      <c r="F3315" s="518" t="s">
        <v>144</v>
      </c>
      <c r="G3315" s="518" t="s">
        <v>25134</v>
      </c>
      <c r="H3315" s="518" t="s">
        <v>8579</v>
      </c>
      <c r="I3315" s="518" t="s">
        <v>5502</v>
      </c>
      <c r="J3315" s="518" t="s">
        <v>5432</v>
      </c>
      <c r="K3315" s="519" t="s">
        <v>33783</v>
      </c>
      <c r="L3315" s="518" t="s">
        <v>5433</v>
      </c>
    </row>
    <row r="3316" spans="1:12" ht="15.75">
      <c r="A3316" s="518" t="s">
        <v>8564</v>
      </c>
      <c r="B3316" s="518" t="s">
        <v>8565</v>
      </c>
      <c r="C3316" s="518" t="s">
        <v>8566</v>
      </c>
      <c r="D3316" s="518" t="s">
        <v>25114</v>
      </c>
      <c r="E3316" s="519" t="s">
        <v>144</v>
      </c>
      <c r="F3316" s="518" t="s">
        <v>144</v>
      </c>
      <c r="G3316" s="518" t="s">
        <v>25135</v>
      </c>
      <c r="H3316" s="518" t="s">
        <v>8580</v>
      </c>
      <c r="I3316" s="518" t="s">
        <v>5502</v>
      </c>
      <c r="J3316" s="518" t="s">
        <v>5432</v>
      </c>
      <c r="K3316" s="519" t="s">
        <v>33784</v>
      </c>
      <c r="L3316" s="518" t="s">
        <v>5433</v>
      </c>
    </row>
    <row r="3317" spans="1:12" ht="15.75">
      <c r="A3317" s="518" t="s">
        <v>8564</v>
      </c>
      <c r="B3317" s="518" t="s">
        <v>8565</v>
      </c>
      <c r="C3317" s="518" t="s">
        <v>8581</v>
      </c>
      <c r="D3317" s="518" t="s">
        <v>25136</v>
      </c>
      <c r="E3317" s="519" t="s">
        <v>144</v>
      </c>
      <c r="F3317" s="518" t="s">
        <v>144</v>
      </c>
      <c r="G3317" s="518" t="s">
        <v>25137</v>
      </c>
      <c r="H3317" s="518" t="s">
        <v>8582</v>
      </c>
      <c r="I3317" s="518" t="s">
        <v>5431</v>
      </c>
      <c r="J3317" s="518" t="s">
        <v>5503</v>
      </c>
      <c r="K3317" s="519" t="s">
        <v>13644</v>
      </c>
      <c r="L3317" s="518" t="s">
        <v>5433</v>
      </c>
    </row>
    <row r="3318" spans="1:12" ht="15.75">
      <c r="A3318" s="518" t="s">
        <v>8564</v>
      </c>
      <c r="B3318" s="518" t="s">
        <v>8565</v>
      </c>
      <c r="C3318" s="518" t="s">
        <v>8581</v>
      </c>
      <c r="D3318" s="518" t="s">
        <v>25136</v>
      </c>
      <c r="E3318" s="519" t="s">
        <v>144</v>
      </c>
      <c r="F3318" s="518" t="s">
        <v>144</v>
      </c>
      <c r="G3318" s="518" t="s">
        <v>25138</v>
      </c>
      <c r="H3318" s="518" t="s">
        <v>8583</v>
      </c>
      <c r="I3318" s="518" t="s">
        <v>5431</v>
      </c>
      <c r="J3318" s="518" t="s">
        <v>5503</v>
      </c>
      <c r="K3318" s="519" t="s">
        <v>33785</v>
      </c>
      <c r="L3318" s="518" t="s">
        <v>5433</v>
      </c>
    </row>
    <row r="3319" spans="1:12" ht="15.75">
      <c r="A3319" s="518" t="s">
        <v>8564</v>
      </c>
      <c r="B3319" s="518" t="s">
        <v>8565</v>
      </c>
      <c r="C3319" s="518" t="s">
        <v>8581</v>
      </c>
      <c r="D3319" s="518" t="s">
        <v>25136</v>
      </c>
      <c r="E3319" s="519" t="s">
        <v>144</v>
      </c>
      <c r="F3319" s="518" t="s">
        <v>144</v>
      </c>
      <c r="G3319" s="518" t="s">
        <v>25139</v>
      </c>
      <c r="H3319" s="518" t="s">
        <v>8584</v>
      </c>
      <c r="I3319" s="518" t="s">
        <v>5431</v>
      </c>
      <c r="J3319" s="518" t="s">
        <v>5503</v>
      </c>
      <c r="K3319" s="519" t="s">
        <v>28040</v>
      </c>
      <c r="L3319" s="518" t="s">
        <v>5433</v>
      </c>
    </row>
    <row r="3320" spans="1:12" ht="15.75">
      <c r="A3320" s="518" t="s">
        <v>8564</v>
      </c>
      <c r="B3320" s="518" t="s">
        <v>8565</v>
      </c>
      <c r="C3320" s="518" t="s">
        <v>8581</v>
      </c>
      <c r="D3320" s="518" t="s">
        <v>25136</v>
      </c>
      <c r="E3320" s="519" t="s">
        <v>144</v>
      </c>
      <c r="F3320" s="518" t="s">
        <v>144</v>
      </c>
      <c r="G3320" s="518" t="s">
        <v>25140</v>
      </c>
      <c r="H3320" s="518" t="s">
        <v>8585</v>
      </c>
      <c r="I3320" s="518" t="s">
        <v>5431</v>
      </c>
      <c r="J3320" s="518" t="s">
        <v>5503</v>
      </c>
      <c r="K3320" s="519" t="s">
        <v>13604</v>
      </c>
      <c r="L3320" s="518" t="s">
        <v>5433</v>
      </c>
    </row>
    <row r="3321" spans="1:12" ht="15.75">
      <c r="A3321" s="518" t="s">
        <v>8564</v>
      </c>
      <c r="B3321" s="518" t="s">
        <v>8565</v>
      </c>
      <c r="C3321" s="518" t="s">
        <v>8581</v>
      </c>
      <c r="D3321" s="518" t="s">
        <v>25136</v>
      </c>
      <c r="E3321" s="519" t="s">
        <v>144</v>
      </c>
      <c r="F3321" s="518" t="s">
        <v>144</v>
      </c>
      <c r="G3321" s="518" t="s">
        <v>25141</v>
      </c>
      <c r="H3321" s="518" t="s">
        <v>8586</v>
      </c>
      <c r="I3321" s="518" t="s">
        <v>5431</v>
      </c>
      <c r="J3321" s="518" t="s">
        <v>5503</v>
      </c>
      <c r="K3321" s="519" t="s">
        <v>15400</v>
      </c>
      <c r="L3321" s="518" t="s">
        <v>5433</v>
      </c>
    </row>
    <row r="3322" spans="1:12" ht="15.75">
      <c r="A3322" s="518" t="s">
        <v>8564</v>
      </c>
      <c r="B3322" s="518" t="s">
        <v>8565</v>
      </c>
      <c r="C3322" s="518" t="s">
        <v>8581</v>
      </c>
      <c r="D3322" s="518" t="s">
        <v>25136</v>
      </c>
      <c r="E3322" s="519" t="s">
        <v>144</v>
      </c>
      <c r="F3322" s="518" t="s">
        <v>144</v>
      </c>
      <c r="G3322" s="518" t="s">
        <v>25142</v>
      </c>
      <c r="H3322" s="518" t="s">
        <v>8587</v>
      </c>
      <c r="I3322" s="518" t="s">
        <v>5431</v>
      </c>
      <c r="J3322" s="518" t="s">
        <v>5503</v>
      </c>
      <c r="K3322" s="519" t="s">
        <v>33786</v>
      </c>
      <c r="L3322" s="518" t="s">
        <v>5433</v>
      </c>
    </row>
    <row r="3323" spans="1:12" ht="15.75">
      <c r="A3323" s="518" t="s">
        <v>8564</v>
      </c>
      <c r="B3323" s="518" t="s">
        <v>8565</v>
      </c>
      <c r="C3323" s="518" t="s">
        <v>8581</v>
      </c>
      <c r="D3323" s="518" t="s">
        <v>25136</v>
      </c>
      <c r="E3323" s="519" t="s">
        <v>144</v>
      </c>
      <c r="F3323" s="518" t="s">
        <v>144</v>
      </c>
      <c r="G3323" s="518" t="s">
        <v>25143</v>
      </c>
      <c r="H3323" s="518" t="s">
        <v>8588</v>
      </c>
      <c r="I3323" s="518" t="s">
        <v>5431</v>
      </c>
      <c r="J3323" s="518" t="s">
        <v>5503</v>
      </c>
      <c r="K3323" s="519" t="s">
        <v>20191</v>
      </c>
      <c r="L3323" s="518" t="s">
        <v>5433</v>
      </c>
    </row>
    <row r="3324" spans="1:12" ht="15.75">
      <c r="A3324" s="518" t="s">
        <v>8564</v>
      </c>
      <c r="B3324" s="518" t="s">
        <v>8565</v>
      </c>
      <c r="C3324" s="518" t="s">
        <v>8581</v>
      </c>
      <c r="D3324" s="518" t="s">
        <v>25136</v>
      </c>
      <c r="E3324" s="519" t="s">
        <v>144</v>
      </c>
      <c r="F3324" s="518" t="s">
        <v>144</v>
      </c>
      <c r="G3324" s="518" t="s">
        <v>25144</v>
      </c>
      <c r="H3324" s="518" t="s">
        <v>8589</v>
      </c>
      <c r="I3324" s="518" t="s">
        <v>5431</v>
      </c>
      <c r="J3324" s="518" t="s">
        <v>5503</v>
      </c>
      <c r="K3324" s="519" t="s">
        <v>25865</v>
      </c>
      <c r="L3324" s="518" t="s">
        <v>5433</v>
      </c>
    </row>
    <row r="3325" spans="1:12" ht="15.75">
      <c r="A3325" s="518" t="s">
        <v>8564</v>
      </c>
      <c r="B3325" s="518" t="s">
        <v>8565</v>
      </c>
      <c r="C3325" s="518" t="s">
        <v>8581</v>
      </c>
      <c r="D3325" s="518" t="s">
        <v>25136</v>
      </c>
      <c r="E3325" s="519" t="s">
        <v>144</v>
      </c>
      <c r="F3325" s="518" t="s">
        <v>144</v>
      </c>
      <c r="G3325" s="518" t="s">
        <v>25145</v>
      </c>
      <c r="H3325" s="518" t="s">
        <v>8590</v>
      </c>
      <c r="I3325" s="518" t="s">
        <v>5431</v>
      </c>
      <c r="J3325" s="518" t="s">
        <v>5503</v>
      </c>
      <c r="K3325" s="519" t="s">
        <v>31847</v>
      </c>
      <c r="L3325" s="518" t="s">
        <v>5433</v>
      </c>
    </row>
    <row r="3326" spans="1:12" ht="15.75">
      <c r="A3326" s="518" t="s">
        <v>8564</v>
      </c>
      <c r="B3326" s="518" t="s">
        <v>8565</v>
      </c>
      <c r="C3326" s="518" t="s">
        <v>8581</v>
      </c>
      <c r="D3326" s="518" t="s">
        <v>25136</v>
      </c>
      <c r="E3326" s="519" t="s">
        <v>144</v>
      </c>
      <c r="F3326" s="518" t="s">
        <v>144</v>
      </c>
      <c r="G3326" s="518" t="s">
        <v>25146</v>
      </c>
      <c r="H3326" s="518" t="s">
        <v>8591</v>
      </c>
      <c r="I3326" s="518" t="s">
        <v>5431</v>
      </c>
      <c r="J3326" s="518" t="s">
        <v>5503</v>
      </c>
      <c r="K3326" s="519" t="s">
        <v>33787</v>
      </c>
      <c r="L3326" s="518" t="s">
        <v>5433</v>
      </c>
    </row>
    <row r="3327" spans="1:12" ht="15.75">
      <c r="A3327" s="518" t="s">
        <v>8564</v>
      </c>
      <c r="B3327" s="518" t="s">
        <v>8565</v>
      </c>
      <c r="C3327" s="518" t="s">
        <v>8581</v>
      </c>
      <c r="D3327" s="518" t="s">
        <v>25136</v>
      </c>
      <c r="E3327" s="519" t="s">
        <v>144</v>
      </c>
      <c r="F3327" s="518" t="s">
        <v>144</v>
      </c>
      <c r="G3327" s="518" t="s">
        <v>25147</v>
      </c>
      <c r="H3327" s="518" t="s">
        <v>8592</v>
      </c>
      <c r="I3327" s="518" t="s">
        <v>5431</v>
      </c>
      <c r="J3327" s="518" t="s">
        <v>5503</v>
      </c>
      <c r="K3327" s="519" t="s">
        <v>33788</v>
      </c>
      <c r="L3327" s="518" t="s">
        <v>5433</v>
      </c>
    </row>
    <row r="3328" spans="1:12" ht="15.75">
      <c r="A3328" s="518" t="s">
        <v>8564</v>
      </c>
      <c r="B3328" s="518" t="s">
        <v>8565</v>
      </c>
      <c r="C3328" s="518" t="s">
        <v>8581</v>
      </c>
      <c r="D3328" s="518" t="s">
        <v>25136</v>
      </c>
      <c r="E3328" s="519" t="s">
        <v>144</v>
      </c>
      <c r="F3328" s="518" t="s">
        <v>144</v>
      </c>
      <c r="G3328" s="518" t="s">
        <v>25148</v>
      </c>
      <c r="H3328" s="518" t="s">
        <v>8593</v>
      </c>
      <c r="I3328" s="518" t="s">
        <v>5431</v>
      </c>
      <c r="J3328" s="518" t="s">
        <v>5503</v>
      </c>
      <c r="K3328" s="519" t="s">
        <v>33789</v>
      </c>
      <c r="L3328" s="518" t="s">
        <v>5433</v>
      </c>
    </row>
    <row r="3329" spans="1:12" ht="15.75">
      <c r="A3329" s="518" t="s">
        <v>8564</v>
      </c>
      <c r="B3329" s="518" t="s">
        <v>8565</v>
      </c>
      <c r="C3329" s="518" t="s">
        <v>8581</v>
      </c>
      <c r="D3329" s="518" t="s">
        <v>25136</v>
      </c>
      <c r="E3329" s="519" t="s">
        <v>144</v>
      </c>
      <c r="F3329" s="518" t="s">
        <v>144</v>
      </c>
      <c r="G3329" s="518" t="s">
        <v>25149</v>
      </c>
      <c r="H3329" s="518" t="s">
        <v>8594</v>
      </c>
      <c r="I3329" s="518" t="s">
        <v>5431</v>
      </c>
      <c r="J3329" s="518" t="s">
        <v>5503</v>
      </c>
      <c r="K3329" s="519" t="s">
        <v>19365</v>
      </c>
      <c r="L3329" s="518" t="s">
        <v>5433</v>
      </c>
    </row>
    <row r="3330" spans="1:12" ht="15.75">
      <c r="A3330" s="518" t="s">
        <v>8564</v>
      </c>
      <c r="B3330" s="518" t="s">
        <v>8565</v>
      </c>
      <c r="C3330" s="518" t="s">
        <v>8581</v>
      </c>
      <c r="D3330" s="518" t="s">
        <v>25136</v>
      </c>
      <c r="E3330" s="519" t="s">
        <v>144</v>
      </c>
      <c r="F3330" s="518" t="s">
        <v>144</v>
      </c>
      <c r="G3330" s="518" t="s">
        <v>25151</v>
      </c>
      <c r="H3330" s="518" t="s">
        <v>8595</v>
      </c>
      <c r="I3330" s="518" t="s">
        <v>5431</v>
      </c>
      <c r="J3330" s="518" t="s">
        <v>5503</v>
      </c>
      <c r="K3330" s="519" t="s">
        <v>17428</v>
      </c>
      <c r="L3330" s="518" t="s">
        <v>5433</v>
      </c>
    </row>
    <row r="3331" spans="1:12" ht="15.75">
      <c r="A3331" s="518" t="s">
        <v>8564</v>
      </c>
      <c r="B3331" s="518" t="s">
        <v>8565</v>
      </c>
      <c r="C3331" s="518" t="s">
        <v>8581</v>
      </c>
      <c r="D3331" s="518" t="s">
        <v>25136</v>
      </c>
      <c r="E3331" s="519" t="s">
        <v>144</v>
      </c>
      <c r="F3331" s="518" t="s">
        <v>144</v>
      </c>
      <c r="G3331" s="518" t="s">
        <v>25152</v>
      </c>
      <c r="H3331" s="518" t="s">
        <v>8596</v>
      </c>
      <c r="I3331" s="518" t="s">
        <v>5431</v>
      </c>
      <c r="J3331" s="518" t="s">
        <v>5503</v>
      </c>
      <c r="K3331" s="519" t="s">
        <v>33465</v>
      </c>
      <c r="L3331" s="518" t="s">
        <v>5433</v>
      </c>
    </row>
    <row r="3332" spans="1:12" ht="15.75">
      <c r="A3332" s="518" t="s">
        <v>8564</v>
      </c>
      <c r="B3332" s="518" t="s">
        <v>8565</v>
      </c>
      <c r="C3332" s="518" t="s">
        <v>8581</v>
      </c>
      <c r="D3332" s="518" t="s">
        <v>25136</v>
      </c>
      <c r="E3332" s="519" t="s">
        <v>144</v>
      </c>
      <c r="F3332" s="518" t="s">
        <v>144</v>
      </c>
      <c r="G3332" s="518" t="s">
        <v>25153</v>
      </c>
      <c r="H3332" s="518" t="s">
        <v>8597</v>
      </c>
      <c r="I3332" s="518" t="s">
        <v>5431</v>
      </c>
      <c r="J3332" s="518" t="s">
        <v>5503</v>
      </c>
      <c r="K3332" s="519" t="s">
        <v>16532</v>
      </c>
      <c r="L3332" s="518" t="s">
        <v>5433</v>
      </c>
    </row>
    <row r="3333" spans="1:12" ht="15.75">
      <c r="A3333" s="518" t="s">
        <v>8564</v>
      </c>
      <c r="B3333" s="518" t="s">
        <v>8565</v>
      </c>
      <c r="C3333" s="518" t="s">
        <v>8581</v>
      </c>
      <c r="D3333" s="518" t="s">
        <v>25136</v>
      </c>
      <c r="E3333" s="519" t="s">
        <v>144</v>
      </c>
      <c r="F3333" s="518" t="s">
        <v>144</v>
      </c>
      <c r="G3333" s="518" t="s">
        <v>25154</v>
      </c>
      <c r="H3333" s="518" t="s">
        <v>8598</v>
      </c>
      <c r="I3333" s="518" t="s">
        <v>5431</v>
      </c>
      <c r="J3333" s="518" t="s">
        <v>5503</v>
      </c>
      <c r="K3333" s="519" t="s">
        <v>15585</v>
      </c>
      <c r="L3333" s="518" t="s">
        <v>5433</v>
      </c>
    </row>
    <row r="3334" spans="1:12" ht="15.75">
      <c r="A3334" s="518" t="s">
        <v>8564</v>
      </c>
      <c r="B3334" s="518" t="s">
        <v>8565</v>
      </c>
      <c r="C3334" s="518" t="s">
        <v>8581</v>
      </c>
      <c r="D3334" s="518" t="s">
        <v>25136</v>
      </c>
      <c r="E3334" s="519" t="s">
        <v>144</v>
      </c>
      <c r="F3334" s="518" t="s">
        <v>144</v>
      </c>
      <c r="G3334" s="518" t="s">
        <v>25155</v>
      </c>
      <c r="H3334" s="518" t="s">
        <v>8599</v>
      </c>
      <c r="I3334" s="518" t="s">
        <v>5431</v>
      </c>
      <c r="J3334" s="518" t="s">
        <v>5503</v>
      </c>
      <c r="K3334" s="519" t="s">
        <v>16103</v>
      </c>
      <c r="L3334" s="518" t="s">
        <v>5433</v>
      </c>
    </row>
    <row r="3335" spans="1:12" ht="15.75">
      <c r="A3335" s="518" t="s">
        <v>8564</v>
      </c>
      <c r="B3335" s="518" t="s">
        <v>8565</v>
      </c>
      <c r="C3335" s="518" t="s">
        <v>8581</v>
      </c>
      <c r="D3335" s="518" t="s">
        <v>25136</v>
      </c>
      <c r="E3335" s="519" t="s">
        <v>144</v>
      </c>
      <c r="F3335" s="518" t="s">
        <v>144</v>
      </c>
      <c r="G3335" s="518" t="s">
        <v>25156</v>
      </c>
      <c r="H3335" s="518" t="s">
        <v>8600</v>
      </c>
      <c r="I3335" s="518" t="s">
        <v>5431</v>
      </c>
      <c r="J3335" s="518" t="s">
        <v>5503</v>
      </c>
      <c r="K3335" s="519" t="s">
        <v>33790</v>
      </c>
      <c r="L3335" s="518" t="s">
        <v>5433</v>
      </c>
    </row>
    <row r="3336" spans="1:12" ht="15.75">
      <c r="A3336" s="518" t="s">
        <v>8564</v>
      </c>
      <c r="B3336" s="518" t="s">
        <v>8565</v>
      </c>
      <c r="C3336" s="518" t="s">
        <v>8581</v>
      </c>
      <c r="D3336" s="518" t="s">
        <v>25136</v>
      </c>
      <c r="E3336" s="519" t="s">
        <v>144</v>
      </c>
      <c r="F3336" s="518" t="s">
        <v>144</v>
      </c>
      <c r="G3336" s="518" t="s">
        <v>25157</v>
      </c>
      <c r="H3336" s="518" t="s">
        <v>8601</v>
      </c>
      <c r="I3336" s="518" t="s">
        <v>5431</v>
      </c>
      <c r="J3336" s="518" t="s">
        <v>5503</v>
      </c>
      <c r="K3336" s="519" t="s">
        <v>29248</v>
      </c>
      <c r="L3336" s="518" t="s">
        <v>5433</v>
      </c>
    </row>
    <row r="3337" spans="1:12" ht="15.75">
      <c r="A3337" s="518" t="s">
        <v>8564</v>
      </c>
      <c r="B3337" s="518" t="s">
        <v>8565</v>
      </c>
      <c r="C3337" s="518" t="s">
        <v>8581</v>
      </c>
      <c r="D3337" s="518" t="s">
        <v>25136</v>
      </c>
      <c r="E3337" s="519" t="s">
        <v>144</v>
      </c>
      <c r="F3337" s="518" t="s">
        <v>144</v>
      </c>
      <c r="G3337" s="518" t="s">
        <v>25158</v>
      </c>
      <c r="H3337" s="518" t="s">
        <v>8602</v>
      </c>
      <c r="I3337" s="518" t="s">
        <v>5431</v>
      </c>
      <c r="J3337" s="518" t="s">
        <v>5503</v>
      </c>
      <c r="K3337" s="519" t="s">
        <v>14103</v>
      </c>
      <c r="L3337" s="518" t="s">
        <v>5433</v>
      </c>
    </row>
    <row r="3338" spans="1:12" ht="15.75">
      <c r="A3338" s="518" t="s">
        <v>8564</v>
      </c>
      <c r="B3338" s="518" t="s">
        <v>8565</v>
      </c>
      <c r="C3338" s="518" t="s">
        <v>8581</v>
      </c>
      <c r="D3338" s="518" t="s">
        <v>25136</v>
      </c>
      <c r="E3338" s="519" t="s">
        <v>144</v>
      </c>
      <c r="F3338" s="518" t="s">
        <v>144</v>
      </c>
      <c r="G3338" s="518" t="s">
        <v>25159</v>
      </c>
      <c r="H3338" s="518" t="s">
        <v>8603</v>
      </c>
      <c r="I3338" s="518" t="s">
        <v>5431</v>
      </c>
      <c r="J3338" s="518" t="s">
        <v>5503</v>
      </c>
      <c r="K3338" s="519" t="s">
        <v>13262</v>
      </c>
      <c r="L3338" s="518" t="s">
        <v>5433</v>
      </c>
    </row>
    <row r="3339" spans="1:12" ht="15.75">
      <c r="A3339" s="518" t="s">
        <v>8564</v>
      </c>
      <c r="B3339" s="518" t="s">
        <v>8565</v>
      </c>
      <c r="C3339" s="518" t="s">
        <v>8581</v>
      </c>
      <c r="D3339" s="518" t="s">
        <v>25136</v>
      </c>
      <c r="E3339" s="519" t="s">
        <v>144</v>
      </c>
      <c r="F3339" s="518" t="s">
        <v>144</v>
      </c>
      <c r="G3339" s="518" t="s">
        <v>25160</v>
      </c>
      <c r="H3339" s="518" t="s">
        <v>8604</v>
      </c>
      <c r="I3339" s="518" t="s">
        <v>5431</v>
      </c>
      <c r="J3339" s="518" t="s">
        <v>5503</v>
      </c>
      <c r="K3339" s="519" t="s">
        <v>25896</v>
      </c>
      <c r="L3339" s="518" t="s">
        <v>5433</v>
      </c>
    </row>
    <row r="3340" spans="1:12" ht="15.75">
      <c r="A3340" s="518" t="s">
        <v>8564</v>
      </c>
      <c r="B3340" s="518" t="s">
        <v>8565</v>
      </c>
      <c r="C3340" s="518" t="s">
        <v>8581</v>
      </c>
      <c r="D3340" s="518" t="s">
        <v>25136</v>
      </c>
      <c r="E3340" s="519" t="s">
        <v>144</v>
      </c>
      <c r="F3340" s="518" t="s">
        <v>144</v>
      </c>
      <c r="G3340" s="518" t="s">
        <v>25161</v>
      </c>
      <c r="H3340" s="518" t="s">
        <v>8605</v>
      </c>
      <c r="I3340" s="518" t="s">
        <v>5431</v>
      </c>
      <c r="J3340" s="518" t="s">
        <v>5503</v>
      </c>
      <c r="K3340" s="519" t="s">
        <v>33791</v>
      </c>
      <c r="L3340" s="518" t="s">
        <v>5433</v>
      </c>
    </row>
    <row r="3341" spans="1:12" ht="15.75">
      <c r="A3341" s="518" t="s">
        <v>8564</v>
      </c>
      <c r="B3341" s="518" t="s">
        <v>8565</v>
      </c>
      <c r="C3341" s="518" t="s">
        <v>8581</v>
      </c>
      <c r="D3341" s="518" t="s">
        <v>25136</v>
      </c>
      <c r="E3341" s="519" t="s">
        <v>144</v>
      </c>
      <c r="F3341" s="518" t="s">
        <v>144</v>
      </c>
      <c r="G3341" s="518" t="s">
        <v>25162</v>
      </c>
      <c r="H3341" s="518" t="s">
        <v>8606</v>
      </c>
      <c r="I3341" s="518" t="s">
        <v>5431</v>
      </c>
      <c r="J3341" s="518" t="s">
        <v>5503</v>
      </c>
      <c r="K3341" s="519" t="s">
        <v>14627</v>
      </c>
      <c r="L3341" s="518" t="s">
        <v>5433</v>
      </c>
    </row>
    <row r="3342" spans="1:12" ht="15.75">
      <c r="A3342" s="518" t="s">
        <v>8564</v>
      </c>
      <c r="B3342" s="518" t="s">
        <v>8565</v>
      </c>
      <c r="C3342" s="518" t="s">
        <v>8581</v>
      </c>
      <c r="D3342" s="518" t="s">
        <v>25136</v>
      </c>
      <c r="E3342" s="519" t="s">
        <v>144</v>
      </c>
      <c r="F3342" s="518" t="s">
        <v>144</v>
      </c>
      <c r="G3342" s="518" t="s">
        <v>25163</v>
      </c>
      <c r="H3342" s="518" t="s">
        <v>8607</v>
      </c>
      <c r="I3342" s="518" t="s">
        <v>5431</v>
      </c>
      <c r="J3342" s="518" t="s">
        <v>5503</v>
      </c>
      <c r="K3342" s="519" t="s">
        <v>13235</v>
      </c>
      <c r="L3342" s="518" t="s">
        <v>5433</v>
      </c>
    </row>
    <row r="3343" spans="1:12" ht="15.75">
      <c r="A3343" s="518" t="s">
        <v>8564</v>
      </c>
      <c r="B3343" s="518" t="s">
        <v>8565</v>
      </c>
      <c r="C3343" s="518" t="s">
        <v>8581</v>
      </c>
      <c r="D3343" s="518" t="s">
        <v>25136</v>
      </c>
      <c r="E3343" s="519" t="s">
        <v>144</v>
      </c>
      <c r="F3343" s="518" t="s">
        <v>144</v>
      </c>
      <c r="G3343" s="518" t="s">
        <v>25164</v>
      </c>
      <c r="H3343" s="518" t="s">
        <v>8608</v>
      </c>
      <c r="I3343" s="518" t="s">
        <v>5431</v>
      </c>
      <c r="J3343" s="518" t="s">
        <v>5503</v>
      </c>
      <c r="K3343" s="519" t="s">
        <v>19300</v>
      </c>
      <c r="L3343" s="518" t="s">
        <v>5433</v>
      </c>
    </row>
    <row r="3344" spans="1:12" ht="15.75">
      <c r="A3344" s="518" t="s">
        <v>8564</v>
      </c>
      <c r="B3344" s="518" t="s">
        <v>8565</v>
      </c>
      <c r="C3344" s="518" t="s">
        <v>8581</v>
      </c>
      <c r="D3344" s="518" t="s">
        <v>25136</v>
      </c>
      <c r="E3344" s="519" t="s">
        <v>144</v>
      </c>
      <c r="F3344" s="518" t="s">
        <v>144</v>
      </c>
      <c r="G3344" s="518" t="s">
        <v>25165</v>
      </c>
      <c r="H3344" s="518" t="s">
        <v>8609</v>
      </c>
      <c r="I3344" s="518" t="s">
        <v>5431</v>
      </c>
      <c r="J3344" s="518" t="s">
        <v>5503</v>
      </c>
      <c r="K3344" s="519" t="s">
        <v>13855</v>
      </c>
      <c r="L3344" s="518" t="s">
        <v>5433</v>
      </c>
    </row>
    <row r="3345" spans="1:12" ht="15.75">
      <c r="A3345" s="518" t="s">
        <v>8564</v>
      </c>
      <c r="B3345" s="518" t="s">
        <v>8565</v>
      </c>
      <c r="C3345" s="518" t="s">
        <v>8581</v>
      </c>
      <c r="D3345" s="518" t="s">
        <v>25136</v>
      </c>
      <c r="E3345" s="519" t="s">
        <v>144</v>
      </c>
      <c r="F3345" s="518" t="s">
        <v>144</v>
      </c>
      <c r="G3345" s="518" t="s">
        <v>25166</v>
      </c>
      <c r="H3345" s="518" t="s">
        <v>8610</v>
      </c>
      <c r="I3345" s="518" t="s">
        <v>5431</v>
      </c>
      <c r="J3345" s="518" t="s">
        <v>5503</v>
      </c>
      <c r="K3345" s="519" t="s">
        <v>12974</v>
      </c>
      <c r="L3345" s="518" t="s">
        <v>5433</v>
      </c>
    </row>
    <row r="3346" spans="1:12" ht="15.75">
      <c r="A3346" s="518" t="s">
        <v>8564</v>
      </c>
      <c r="B3346" s="518" t="s">
        <v>8565</v>
      </c>
      <c r="C3346" s="518" t="s">
        <v>8581</v>
      </c>
      <c r="D3346" s="518" t="s">
        <v>25136</v>
      </c>
      <c r="E3346" s="519" t="s">
        <v>144</v>
      </c>
      <c r="F3346" s="518" t="s">
        <v>144</v>
      </c>
      <c r="G3346" s="518" t="s">
        <v>25167</v>
      </c>
      <c r="H3346" s="518" t="s">
        <v>8611</v>
      </c>
      <c r="I3346" s="518" t="s">
        <v>5431</v>
      </c>
      <c r="J3346" s="518" t="s">
        <v>5503</v>
      </c>
      <c r="K3346" s="519" t="s">
        <v>18764</v>
      </c>
      <c r="L3346" s="518" t="s">
        <v>5433</v>
      </c>
    </row>
    <row r="3347" spans="1:12" ht="15.75">
      <c r="A3347" s="518" t="s">
        <v>8564</v>
      </c>
      <c r="B3347" s="518" t="s">
        <v>8565</v>
      </c>
      <c r="C3347" s="518" t="s">
        <v>8581</v>
      </c>
      <c r="D3347" s="518" t="s">
        <v>25136</v>
      </c>
      <c r="E3347" s="519" t="s">
        <v>144</v>
      </c>
      <c r="F3347" s="518" t="s">
        <v>144</v>
      </c>
      <c r="G3347" s="518" t="s">
        <v>25168</v>
      </c>
      <c r="H3347" s="518" t="s">
        <v>8612</v>
      </c>
      <c r="I3347" s="518" t="s">
        <v>5431</v>
      </c>
      <c r="J3347" s="518" t="s">
        <v>5503</v>
      </c>
      <c r="K3347" s="519" t="s">
        <v>33792</v>
      </c>
      <c r="L3347" s="518" t="s">
        <v>5433</v>
      </c>
    </row>
    <row r="3348" spans="1:12" ht="15.75">
      <c r="A3348" s="518" t="s">
        <v>8564</v>
      </c>
      <c r="B3348" s="518" t="s">
        <v>8565</v>
      </c>
      <c r="C3348" s="518" t="s">
        <v>8581</v>
      </c>
      <c r="D3348" s="518" t="s">
        <v>25136</v>
      </c>
      <c r="E3348" s="519" t="s">
        <v>144</v>
      </c>
      <c r="F3348" s="518" t="s">
        <v>144</v>
      </c>
      <c r="G3348" s="518" t="s">
        <v>25169</v>
      </c>
      <c r="H3348" s="518" t="s">
        <v>8613</v>
      </c>
      <c r="I3348" s="518" t="s">
        <v>5431</v>
      </c>
      <c r="J3348" s="518" t="s">
        <v>5503</v>
      </c>
      <c r="K3348" s="519" t="s">
        <v>15218</v>
      </c>
      <c r="L3348" s="518" t="s">
        <v>5433</v>
      </c>
    </row>
    <row r="3349" spans="1:12" ht="15.75">
      <c r="A3349" s="518" t="s">
        <v>8564</v>
      </c>
      <c r="B3349" s="518" t="s">
        <v>8565</v>
      </c>
      <c r="C3349" s="518" t="s">
        <v>8581</v>
      </c>
      <c r="D3349" s="518" t="s">
        <v>25136</v>
      </c>
      <c r="E3349" s="519" t="s">
        <v>144</v>
      </c>
      <c r="F3349" s="518" t="s">
        <v>144</v>
      </c>
      <c r="G3349" s="518" t="s">
        <v>25170</v>
      </c>
      <c r="H3349" s="518" t="s">
        <v>8614</v>
      </c>
      <c r="I3349" s="518" t="s">
        <v>5431</v>
      </c>
      <c r="J3349" s="518" t="s">
        <v>5503</v>
      </c>
      <c r="K3349" s="519" t="s">
        <v>27369</v>
      </c>
      <c r="L3349" s="518" t="s">
        <v>5433</v>
      </c>
    </row>
    <row r="3350" spans="1:12" ht="15.75">
      <c r="A3350" s="518" t="s">
        <v>8564</v>
      </c>
      <c r="B3350" s="518" t="s">
        <v>8565</v>
      </c>
      <c r="C3350" s="518" t="s">
        <v>8581</v>
      </c>
      <c r="D3350" s="518" t="s">
        <v>25136</v>
      </c>
      <c r="E3350" s="519" t="s">
        <v>144</v>
      </c>
      <c r="F3350" s="518" t="s">
        <v>144</v>
      </c>
      <c r="G3350" s="518" t="s">
        <v>25171</v>
      </c>
      <c r="H3350" s="518" t="s">
        <v>8615</v>
      </c>
      <c r="I3350" s="518" t="s">
        <v>5431</v>
      </c>
      <c r="J3350" s="518" t="s">
        <v>5503</v>
      </c>
      <c r="K3350" s="519" t="s">
        <v>17183</v>
      </c>
      <c r="L3350" s="518" t="s">
        <v>5433</v>
      </c>
    </row>
    <row r="3351" spans="1:12" ht="15.75">
      <c r="A3351" s="518" t="s">
        <v>8564</v>
      </c>
      <c r="B3351" s="518" t="s">
        <v>8565</v>
      </c>
      <c r="C3351" s="518" t="s">
        <v>8581</v>
      </c>
      <c r="D3351" s="518" t="s">
        <v>25136</v>
      </c>
      <c r="E3351" s="519" t="s">
        <v>144</v>
      </c>
      <c r="F3351" s="518" t="s">
        <v>144</v>
      </c>
      <c r="G3351" s="518" t="s">
        <v>25172</v>
      </c>
      <c r="H3351" s="518" t="s">
        <v>8616</v>
      </c>
      <c r="I3351" s="518" t="s">
        <v>5431</v>
      </c>
      <c r="J3351" s="518" t="s">
        <v>5503</v>
      </c>
      <c r="K3351" s="519" t="s">
        <v>29774</v>
      </c>
      <c r="L3351" s="518" t="s">
        <v>5433</v>
      </c>
    </row>
    <row r="3352" spans="1:12" ht="15.75">
      <c r="A3352" s="518" t="s">
        <v>8564</v>
      </c>
      <c r="B3352" s="518" t="s">
        <v>8565</v>
      </c>
      <c r="C3352" s="518" t="s">
        <v>8581</v>
      </c>
      <c r="D3352" s="518" t="s">
        <v>25136</v>
      </c>
      <c r="E3352" s="519" t="s">
        <v>144</v>
      </c>
      <c r="F3352" s="518" t="s">
        <v>144</v>
      </c>
      <c r="G3352" s="518" t="s">
        <v>25174</v>
      </c>
      <c r="H3352" s="518" t="s">
        <v>8617</v>
      </c>
      <c r="I3352" s="518" t="s">
        <v>5431</v>
      </c>
      <c r="J3352" s="518" t="s">
        <v>5503</v>
      </c>
      <c r="K3352" s="519" t="s">
        <v>24795</v>
      </c>
      <c r="L3352" s="518" t="s">
        <v>5433</v>
      </c>
    </row>
    <row r="3353" spans="1:12" ht="15.75">
      <c r="A3353" s="518" t="s">
        <v>8564</v>
      </c>
      <c r="B3353" s="518" t="s">
        <v>8565</v>
      </c>
      <c r="C3353" s="518" t="s">
        <v>8581</v>
      </c>
      <c r="D3353" s="518" t="s">
        <v>25136</v>
      </c>
      <c r="E3353" s="519" t="s">
        <v>144</v>
      </c>
      <c r="F3353" s="518" t="s">
        <v>144</v>
      </c>
      <c r="G3353" s="518" t="s">
        <v>25176</v>
      </c>
      <c r="H3353" s="518" t="s">
        <v>8618</v>
      </c>
      <c r="I3353" s="518" t="s">
        <v>5502</v>
      </c>
      <c r="J3353" s="518" t="s">
        <v>5503</v>
      </c>
      <c r="K3353" s="519" t="s">
        <v>29765</v>
      </c>
      <c r="L3353" s="518" t="s">
        <v>5433</v>
      </c>
    </row>
    <row r="3354" spans="1:12" ht="15.75">
      <c r="A3354" s="518" t="s">
        <v>8564</v>
      </c>
      <c r="B3354" s="518" t="s">
        <v>8565</v>
      </c>
      <c r="C3354" s="518" t="s">
        <v>8581</v>
      </c>
      <c r="D3354" s="518" t="s">
        <v>25136</v>
      </c>
      <c r="E3354" s="519" t="s">
        <v>144</v>
      </c>
      <c r="F3354" s="518" t="s">
        <v>144</v>
      </c>
      <c r="G3354" s="518" t="s">
        <v>25177</v>
      </c>
      <c r="H3354" s="518" t="s">
        <v>8619</v>
      </c>
      <c r="I3354" s="518" t="s">
        <v>5502</v>
      </c>
      <c r="J3354" s="518" t="s">
        <v>5503</v>
      </c>
      <c r="K3354" s="519" t="s">
        <v>33793</v>
      </c>
      <c r="L3354" s="518" t="s">
        <v>5433</v>
      </c>
    </row>
    <row r="3355" spans="1:12" ht="15.75">
      <c r="A3355" s="518" t="s">
        <v>8564</v>
      </c>
      <c r="B3355" s="518" t="s">
        <v>8565</v>
      </c>
      <c r="C3355" s="518" t="s">
        <v>8581</v>
      </c>
      <c r="D3355" s="518" t="s">
        <v>25136</v>
      </c>
      <c r="E3355" s="519" t="s">
        <v>144</v>
      </c>
      <c r="F3355" s="518" t="s">
        <v>144</v>
      </c>
      <c r="G3355" s="518" t="s">
        <v>25178</v>
      </c>
      <c r="H3355" s="518" t="s">
        <v>8620</v>
      </c>
      <c r="I3355" s="518" t="s">
        <v>5502</v>
      </c>
      <c r="J3355" s="518" t="s">
        <v>5503</v>
      </c>
      <c r="K3355" s="519" t="s">
        <v>33794</v>
      </c>
      <c r="L3355" s="518" t="s">
        <v>5433</v>
      </c>
    </row>
    <row r="3356" spans="1:12" ht="15.75">
      <c r="A3356" s="518" t="s">
        <v>8564</v>
      </c>
      <c r="B3356" s="518" t="s">
        <v>8565</v>
      </c>
      <c r="C3356" s="518" t="s">
        <v>8581</v>
      </c>
      <c r="D3356" s="518" t="s">
        <v>25136</v>
      </c>
      <c r="E3356" s="519" t="s">
        <v>144</v>
      </c>
      <c r="F3356" s="518" t="s">
        <v>144</v>
      </c>
      <c r="G3356" s="518" t="s">
        <v>25180</v>
      </c>
      <c r="H3356" s="518" t="s">
        <v>8621</v>
      </c>
      <c r="I3356" s="518" t="s">
        <v>5502</v>
      </c>
      <c r="J3356" s="518" t="s">
        <v>5503</v>
      </c>
      <c r="K3356" s="519" t="s">
        <v>33795</v>
      </c>
      <c r="L3356" s="518" t="s">
        <v>5433</v>
      </c>
    </row>
    <row r="3357" spans="1:12" ht="15.75">
      <c r="A3357" s="518" t="s">
        <v>8564</v>
      </c>
      <c r="B3357" s="518" t="s">
        <v>8565</v>
      </c>
      <c r="C3357" s="518" t="s">
        <v>8581</v>
      </c>
      <c r="D3357" s="518" t="s">
        <v>25136</v>
      </c>
      <c r="E3357" s="519" t="s">
        <v>144</v>
      </c>
      <c r="F3357" s="518" t="s">
        <v>144</v>
      </c>
      <c r="G3357" s="518" t="s">
        <v>25181</v>
      </c>
      <c r="H3357" s="518" t="s">
        <v>8622</v>
      </c>
      <c r="I3357" s="518" t="s">
        <v>5502</v>
      </c>
      <c r="J3357" s="518" t="s">
        <v>5503</v>
      </c>
      <c r="K3357" s="519" t="s">
        <v>33796</v>
      </c>
      <c r="L3357" s="518" t="s">
        <v>5433</v>
      </c>
    </row>
    <row r="3358" spans="1:12" ht="15.75">
      <c r="A3358" s="518" t="s">
        <v>8564</v>
      </c>
      <c r="B3358" s="518" t="s">
        <v>8565</v>
      </c>
      <c r="C3358" s="518" t="s">
        <v>8581</v>
      </c>
      <c r="D3358" s="518" t="s">
        <v>25136</v>
      </c>
      <c r="E3358" s="519" t="s">
        <v>144</v>
      </c>
      <c r="F3358" s="518" t="s">
        <v>144</v>
      </c>
      <c r="G3358" s="518" t="s">
        <v>25182</v>
      </c>
      <c r="H3358" s="518" t="s">
        <v>8623</v>
      </c>
      <c r="I3358" s="518" t="s">
        <v>5502</v>
      </c>
      <c r="J3358" s="518" t="s">
        <v>5503</v>
      </c>
      <c r="K3358" s="519" t="s">
        <v>33797</v>
      </c>
      <c r="L3358" s="518" t="s">
        <v>5433</v>
      </c>
    </row>
    <row r="3359" spans="1:12" ht="15.75">
      <c r="A3359" s="518" t="s">
        <v>8564</v>
      </c>
      <c r="B3359" s="518" t="s">
        <v>8565</v>
      </c>
      <c r="C3359" s="518" t="s">
        <v>8581</v>
      </c>
      <c r="D3359" s="518" t="s">
        <v>25136</v>
      </c>
      <c r="E3359" s="519" t="s">
        <v>144</v>
      </c>
      <c r="F3359" s="518" t="s">
        <v>144</v>
      </c>
      <c r="G3359" s="518" t="s">
        <v>25183</v>
      </c>
      <c r="H3359" s="518" t="s">
        <v>8624</v>
      </c>
      <c r="I3359" s="518" t="s">
        <v>5502</v>
      </c>
      <c r="J3359" s="518" t="s">
        <v>5432</v>
      </c>
      <c r="K3359" s="519" t="s">
        <v>33798</v>
      </c>
      <c r="L3359" s="518" t="s">
        <v>5433</v>
      </c>
    </row>
    <row r="3360" spans="1:12" ht="15.75">
      <c r="A3360" s="518" t="s">
        <v>8564</v>
      </c>
      <c r="B3360" s="518" t="s">
        <v>8565</v>
      </c>
      <c r="C3360" s="518" t="s">
        <v>8581</v>
      </c>
      <c r="D3360" s="518" t="s">
        <v>25136</v>
      </c>
      <c r="E3360" s="519" t="s">
        <v>144</v>
      </c>
      <c r="F3360" s="518" t="s">
        <v>144</v>
      </c>
      <c r="G3360" s="518" t="s">
        <v>25184</v>
      </c>
      <c r="H3360" s="518" t="s">
        <v>8625</v>
      </c>
      <c r="I3360" s="518" t="s">
        <v>5502</v>
      </c>
      <c r="J3360" s="518" t="s">
        <v>5432</v>
      </c>
      <c r="K3360" s="519" t="s">
        <v>33799</v>
      </c>
      <c r="L3360" s="518" t="s">
        <v>5433</v>
      </c>
    </row>
    <row r="3361" spans="1:12" ht="15.75">
      <c r="A3361" s="518" t="s">
        <v>8564</v>
      </c>
      <c r="B3361" s="518" t="s">
        <v>8565</v>
      </c>
      <c r="C3361" s="518" t="s">
        <v>8581</v>
      </c>
      <c r="D3361" s="518" t="s">
        <v>25136</v>
      </c>
      <c r="E3361" s="519" t="s">
        <v>144</v>
      </c>
      <c r="F3361" s="518" t="s">
        <v>144</v>
      </c>
      <c r="G3361" s="518" t="s">
        <v>25185</v>
      </c>
      <c r="H3361" s="518" t="s">
        <v>8626</v>
      </c>
      <c r="I3361" s="518" t="s">
        <v>5502</v>
      </c>
      <c r="J3361" s="518" t="s">
        <v>5432</v>
      </c>
      <c r="K3361" s="519" t="s">
        <v>33800</v>
      </c>
      <c r="L3361" s="518" t="s">
        <v>5433</v>
      </c>
    </row>
    <row r="3362" spans="1:12" ht="15.75">
      <c r="A3362" s="518" t="s">
        <v>8564</v>
      </c>
      <c r="B3362" s="518" t="s">
        <v>8565</v>
      </c>
      <c r="C3362" s="518" t="s">
        <v>8627</v>
      </c>
      <c r="D3362" s="518" t="s">
        <v>25186</v>
      </c>
      <c r="E3362" s="519" t="s">
        <v>144</v>
      </c>
      <c r="F3362" s="518" t="s">
        <v>144</v>
      </c>
      <c r="G3362" s="518" t="s">
        <v>25187</v>
      </c>
      <c r="H3362" s="518" t="s">
        <v>8628</v>
      </c>
      <c r="I3362" s="518" t="s">
        <v>5650</v>
      </c>
      <c r="J3362" s="518" t="s">
        <v>5503</v>
      </c>
      <c r="K3362" s="519" t="s">
        <v>17103</v>
      </c>
      <c r="L3362" s="518" t="s">
        <v>5433</v>
      </c>
    </row>
    <row r="3363" spans="1:12" ht="15.75">
      <c r="A3363" s="518" t="s">
        <v>8564</v>
      </c>
      <c r="B3363" s="518" t="s">
        <v>8565</v>
      </c>
      <c r="C3363" s="518" t="s">
        <v>8627</v>
      </c>
      <c r="D3363" s="518" t="s">
        <v>25186</v>
      </c>
      <c r="E3363" s="519" t="s">
        <v>144</v>
      </c>
      <c r="F3363" s="518" t="s">
        <v>144</v>
      </c>
      <c r="G3363" s="518" t="s">
        <v>25188</v>
      </c>
      <c r="H3363" s="518" t="s">
        <v>25189</v>
      </c>
      <c r="I3363" s="518" t="s">
        <v>5502</v>
      </c>
      <c r="J3363" s="518" t="s">
        <v>5432</v>
      </c>
      <c r="K3363" s="519" t="s">
        <v>33801</v>
      </c>
      <c r="L3363" s="518" t="s">
        <v>5433</v>
      </c>
    </row>
    <row r="3364" spans="1:12" ht="15.75">
      <c r="A3364" s="518" t="s">
        <v>8564</v>
      </c>
      <c r="B3364" s="518" t="s">
        <v>8565</v>
      </c>
      <c r="C3364" s="518" t="s">
        <v>8627</v>
      </c>
      <c r="D3364" s="518" t="s">
        <v>25186</v>
      </c>
      <c r="E3364" s="519" t="s">
        <v>144</v>
      </c>
      <c r="F3364" s="518" t="s">
        <v>144</v>
      </c>
      <c r="G3364" s="518" t="s">
        <v>25190</v>
      </c>
      <c r="H3364" s="518" t="s">
        <v>25191</v>
      </c>
      <c r="I3364" s="518" t="s">
        <v>5502</v>
      </c>
      <c r="J3364" s="518" t="s">
        <v>5432</v>
      </c>
      <c r="K3364" s="519" t="s">
        <v>33802</v>
      </c>
      <c r="L3364" s="518" t="s">
        <v>5433</v>
      </c>
    </row>
    <row r="3365" spans="1:12" ht="15.75">
      <c r="A3365" s="518" t="s">
        <v>8564</v>
      </c>
      <c r="B3365" s="518" t="s">
        <v>8565</v>
      </c>
      <c r="C3365" s="518" t="s">
        <v>8627</v>
      </c>
      <c r="D3365" s="518" t="s">
        <v>25186</v>
      </c>
      <c r="E3365" s="519" t="s">
        <v>144</v>
      </c>
      <c r="F3365" s="518" t="s">
        <v>144</v>
      </c>
      <c r="G3365" s="518" t="s">
        <v>25192</v>
      </c>
      <c r="H3365" s="518" t="s">
        <v>25193</v>
      </c>
      <c r="I3365" s="518" t="s">
        <v>5502</v>
      </c>
      <c r="J3365" s="518" t="s">
        <v>5432</v>
      </c>
      <c r="K3365" s="519" t="s">
        <v>33803</v>
      </c>
      <c r="L3365" s="518" t="s">
        <v>5433</v>
      </c>
    </row>
    <row r="3366" spans="1:12" ht="15.75">
      <c r="A3366" s="518" t="s">
        <v>8564</v>
      </c>
      <c r="B3366" s="518" t="s">
        <v>8565</v>
      </c>
      <c r="C3366" s="518" t="s">
        <v>8627</v>
      </c>
      <c r="D3366" s="518" t="s">
        <v>25186</v>
      </c>
      <c r="E3366" s="519" t="s">
        <v>144</v>
      </c>
      <c r="F3366" s="518" t="s">
        <v>144</v>
      </c>
      <c r="G3366" s="518" t="s">
        <v>25194</v>
      </c>
      <c r="H3366" s="518" t="s">
        <v>25195</v>
      </c>
      <c r="I3366" s="518" t="s">
        <v>5502</v>
      </c>
      <c r="J3366" s="518" t="s">
        <v>5432</v>
      </c>
      <c r="K3366" s="519" t="s">
        <v>33804</v>
      </c>
      <c r="L3366" s="518" t="s">
        <v>5433</v>
      </c>
    </row>
    <row r="3367" spans="1:12" ht="15.75">
      <c r="A3367" s="518" t="s">
        <v>8564</v>
      </c>
      <c r="B3367" s="518" t="s">
        <v>8565</v>
      </c>
      <c r="C3367" s="518" t="s">
        <v>8627</v>
      </c>
      <c r="D3367" s="518" t="s">
        <v>25186</v>
      </c>
      <c r="E3367" s="519" t="s">
        <v>144</v>
      </c>
      <c r="F3367" s="518" t="s">
        <v>144</v>
      </c>
      <c r="G3367" s="518" t="s">
        <v>25196</v>
      </c>
      <c r="H3367" s="518" t="s">
        <v>25197</v>
      </c>
      <c r="I3367" s="518" t="s">
        <v>5502</v>
      </c>
      <c r="J3367" s="518" t="s">
        <v>5432</v>
      </c>
      <c r="K3367" s="519" t="s">
        <v>33805</v>
      </c>
      <c r="L3367" s="518" t="s">
        <v>5433</v>
      </c>
    </row>
    <row r="3368" spans="1:12" ht="15.75">
      <c r="A3368" s="518" t="s">
        <v>8564</v>
      </c>
      <c r="B3368" s="518" t="s">
        <v>8565</v>
      </c>
      <c r="C3368" s="518" t="s">
        <v>8627</v>
      </c>
      <c r="D3368" s="518" t="s">
        <v>25186</v>
      </c>
      <c r="E3368" s="519" t="s">
        <v>144</v>
      </c>
      <c r="F3368" s="518" t="s">
        <v>144</v>
      </c>
      <c r="G3368" s="518" t="s">
        <v>25198</v>
      </c>
      <c r="H3368" s="518" t="s">
        <v>25199</v>
      </c>
      <c r="I3368" s="518" t="s">
        <v>5502</v>
      </c>
      <c r="J3368" s="518" t="s">
        <v>5432</v>
      </c>
      <c r="K3368" s="519" t="s">
        <v>33806</v>
      </c>
      <c r="L3368" s="518" t="s">
        <v>5433</v>
      </c>
    </row>
    <row r="3369" spans="1:12" ht="15.75">
      <c r="A3369" s="518" t="s">
        <v>8564</v>
      </c>
      <c r="B3369" s="518" t="s">
        <v>8565</v>
      </c>
      <c r="C3369" s="518" t="s">
        <v>8627</v>
      </c>
      <c r="D3369" s="518" t="s">
        <v>25186</v>
      </c>
      <c r="E3369" s="519" t="s">
        <v>144</v>
      </c>
      <c r="F3369" s="518" t="s">
        <v>144</v>
      </c>
      <c r="G3369" s="518" t="s">
        <v>25200</v>
      </c>
      <c r="H3369" s="518" t="s">
        <v>25201</v>
      </c>
      <c r="I3369" s="518" t="s">
        <v>5502</v>
      </c>
      <c r="J3369" s="518" t="s">
        <v>5432</v>
      </c>
      <c r="K3369" s="519" t="s">
        <v>33807</v>
      </c>
      <c r="L3369" s="518" t="s">
        <v>5433</v>
      </c>
    </row>
    <row r="3370" spans="1:12" ht="15.75">
      <c r="A3370" s="518" t="s">
        <v>8564</v>
      </c>
      <c r="B3370" s="518" t="s">
        <v>8565</v>
      </c>
      <c r="C3370" s="518" t="s">
        <v>8627</v>
      </c>
      <c r="D3370" s="518" t="s">
        <v>25186</v>
      </c>
      <c r="E3370" s="519" t="s">
        <v>144</v>
      </c>
      <c r="F3370" s="518" t="s">
        <v>144</v>
      </c>
      <c r="G3370" s="518" t="s">
        <v>25202</v>
      </c>
      <c r="H3370" s="518" t="s">
        <v>25203</v>
      </c>
      <c r="I3370" s="518" t="s">
        <v>5502</v>
      </c>
      <c r="J3370" s="518" t="s">
        <v>5432</v>
      </c>
      <c r="K3370" s="519" t="s">
        <v>33808</v>
      </c>
      <c r="L3370" s="518" t="s">
        <v>5433</v>
      </c>
    </row>
    <row r="3371" spans="1:12" ht="15.75">
      <c r="A3371" s="518" t="s">
        <v>8564</v>
      </c>
      <c r="B3371" s="518" t="s">
        <v>8565</v>
      </c>
      <c r="C3371" s="518" t="s">
        <v>8627</v>
      </c>
      <c r="D3371" s="518" t="s">
        <v>25186</v>
      </c>
      <c r="E3371" s="519" t="s">
        <v>144</v>
      </c>
      <c r="F3371" s="518" t="s">
        <v>144</v>
      </c>
      <c r="G3371" s="518" t="s">
        <v>25204</v>
      </c>
      <c r="H3371" s="518" t="s">
        <v>25205</v>
      </c>
      <c r="I3371" s="518" t="s">
        <v>5502</v>
      </c>
      <c r="J3371" s="518" t="s">
        <v>5432</v>
      </c>
      <c r="K3371" s="519" t="s">
        <v>33809</v>
      </c>
      <c r="L3371" s="518" t="s">
        <v>5433</v>
      </c>
    </row>
    <row r="3372" spans="1:12" ht="15.75">
      <c r="A3372" s="518" t="s">
        <v>8564</v>
      </c>
      <c r="B3372" s="518" t="s">
        <v>8565</v>
      </c>
      <c r="C3372" s="518" t="s">
        <v>8627</v>
      </c>
      <c r="D3372" s="518" t="s">
        <v>25186</v>
      </c>
      <c r="E3372" s="519" t="s">
        <v>144</v>
      </c>
      <c r="F3372" s="518" t="s">
        <v>144</v>
      </c>
      <c r="G3372" s="518" t="s">
        <v>25206</v>
      </c>
      <c r="H3372" s="518" t="s">
        <v>25207</v>
      </c>
      <c r="I3372" s="518" t="s">
        <v>5502</v>
      </c>
      <c r="J3372" s="518" t="s">
        <v>5432</v>
      </c>
      <c r="K3372" s="519" t="s">
        <v>33810</v>
      </c>
      <c r="L3372" s="518" t="s">
        <v>5433</v>
      </c>
    </row>
    <row r="3373" spans="1:12" ht="15.75">
      <c r="A3373" s="518" t="s">
        <v>8564</v>
      </c>
      <c r="B3373" s="518" t="s">
        <v>8565</v>
      </c>
      <c r="C3373" s="518" t="s">
        <v>8627</v>
      </c>
      <c r="D3373" s="518" t="s">
        <v>25186</v>
      </c>
      <c r="E3373" s="519" t="s">
        <v>144</v>
      </c>
      <c r="F3373" s="518" t="s">
        <v>144</v>
      </c>
      <c r="G3373" s="518" t="s">
        <v>25208</v>
      </c>
      <c r="H3373" s="518" t="s">
        <v>25209</v>
      </c>
      <c r="I3373" s="518" t="s">
        <v>5502</v>
      </c>
      <c r="J3373" s="518" t="s">
        <v>5432</v>
      </c>
      <c r="K3373" s="519" t="s">
        <v>33811</v>
      </c>
      <c r="L3373" s="518" t="s">
        <v>5433</v>
      </c>
    </row>
    <row r="3374" spans="1:12" ht="15.75">
      <c r="A3374" s="518" t="s">
        <v>8564</v>
      </c>
      <c r="B3374" s="518" t="s">
        <v>8565</v>
      </c>
      <c r="C3374" s="518" t="s">
        <v>8627</v>
      </c>
      <c r="D3374" s="518" t="s">
        <v>25186</v>
      </c>
      <c r="E3374" s="519" t="s">
        <v>144</v>
      </c>
      <c r="F3374" s="518" t="s">
        <v>144</v>
      </c>
      <c r="G3374" s="518" t="s">
        <v>25210</v>
      </c>
      <c r="H3374" s="518" t="s">
        <v>25211</v>
      </c>
      <c r="I3374" s="518" t="s">
        <v>5502</v>
      </c>
      <c r="J3374" s="518" t="s">
        <v>5432</v>
      </c>
      <c r="K3374" s="519" t="s">
        <v>33812</v>
      </c>
      <c r="L3374" s="518" t="s">
        <v>5433</v>
      </c>
    </row>
    <row r="3375" spans="1:12" ht="15.75">
      <c r="A3375" s="518" t="s">
        <v>8564</v>
      </c>
      <c r="B3375" s="518" t="s">
        <v>8565</v>
      </c>
      <c r="C3375" s="518" t="s">
        <v>8627</v>
      </c>
      <c r="D3375" s="518" t="s">
        <v>25186</v>
      </c>
      <c r="E3375" s="519" t="s">
        <v>144</v>
      </c>
      <c r="F3375" s="518" t="s">
        <v>144</v>
      </c>
      <c r="G3375" s="518" t="s">
        <v>25212</v>
      </c>
      <c r="H3375" s="518" t="s">
        <v>25213</v>
      </c>
      <c r="I3375" s="518" t="s">
        <v>5502</v>
      </c>
      <c r="J3375" s="518" t="s">
        <v>5432</v>
      </c>
      <c r="K3375" s="519" t="s">
        <v>33813</v>
      </c>
      <c r="L3375" s="518" t="s">
        <v>5433</v>
      </c>
    </row>
    <row r="3376" spans="1:12" ht="15.75">
      <c r="A3376" s="518" t="s">
        <v>8564</v>
      </c>
      <c r="B3376" s="518" t="s">
        <v>8565</v>
      </c>
      <c r="C3376" s="518" t="s">
        <v>8627</v>
      </c>
      <c r="D3376" s="518" t="s">
        <v>25186</v>
      </c>
      <c r="E3376" s="519" t="s">
        <v>144</v>
      </c>
      <c r="F3376" s="518" t="s">
        <v>144</v>
      </c>
      <c r="G3376" s="518" t="s">
        <v>25214</v>
      </c>
      <c r="H3376" s="518" t="s">
        <v>25215</v>
      </c>
      <c r="I3376" s="518" t="s">
        <v>5502</v>
      </c>
      <c r="J3376" s="518" t="s">
        <v>5432</v>
      </c>
      <c r="K3376" s="519" t="s">
        <v>33814</v>
      </c>
      <c r="L3376" s="518" t="s">
        <v>5433</v>
      </c>
    </row>
    <row r="3377" spans="1:12" ht="15.75">
      <c r="A3377" s="518" t="s">
        <v>8564</v>
      </c>
      <c r="B3377" s="518" t="s">
        <v>8565</v>
      </c>
      <c r="C3377" s="518" t="s">
        <v>8627</v>
      </c>
      <c r="D3377" s="518" t="s">
        <v>25186</v>
      </c>
      <c r="E3377" s="519" t="s">
        <v>144</v>
      </c>
      <c r="F3377" s="518" t="s">
        <v>144</v>
      </c>
      <c r="G3377" s="518" t="s">
        <v>25216</v>
      </c>
      <c r="H3377" s="518" t="s">
        <v>25217</v>
      </c>
      <c r="I3377" s="518" t="s">
        <v>5502</v>
      </c>
      <c r="J3377" s="518" t="s">
        <v>5432</v>
      </c>
      <c r="K3377" s="519" t="s">
        <v>33815</v>
      </c>
      <c r="L3377" s="518" t="s">
        <v>5433</v>
      </c>
    </row>
    <row r="3378" spans="1:12" ht="15.75">
      <c r="A3378" s="518" t="s">
        <v>8564</v>
      </c>
      <c r="B3378" s="518" t="s">
        <v>8565</v>
      </c>
      <c r="C3378" s="518" t="s">
        <v>8627</v>
      </c>
      <c r="D3378" s="518" t="s">
        <v>25186</v>
      </c>
      <c r="E3378" s="519" t="s">
        <v>144</v>
      </c>
      <c r="F3378" s="518" t="s">
        <v>144</v>
      </c>
      <c r="G3378" s="518" t="s">
        <v>25218</v>
      </c>
      <c r="H3378" s="518" t="s">
        <v>25219</v>
      </c>
      <c r="I3378" s="518" t="s">
        <v>5502</v>
      </c>
      <c r="J3378" s="518" t="s">
        <v>5432</v>
      </c>
      <c r="K3378" s="519" t="s">
        <v>33816</v>
      </c>
      <c r="L3378" s="518" t="s">
        <v>5433</v>
      </c>
    </row>
    <row r="3379" spans="1:12" ht="15.75">
      <c r="A3379" s="518" t="s">
        <v>8564</v>
      </c>
      <c r="B3379" s="518" t="s">
        <v>8565</v>
      </c>
      <c r="C3379" s="518" t="s">
        <v>8627</v>
      </c>
      <c r="D3379" s="518" t="s">
        <v>25186</v>
      </c>
      <c r="E3379" s="519" t="s">
        <v>144</v>
      </c>
      <c r="F3379" s="518" t="s">
        <v>144</v>
      </c>
      <c r="G3379" s="518" t="s">
        <v>25220</v>
      </c>
      <c r="H3379" s="518" t="s">
        <v>25221</v>
      </c>
      <c r="I3379" s="518" t="s">
        <v>5502</v>
      </c>
      <c r="J3379" s="518" t="s">
        <v>5432</v>
      </c>
      <c r="K3379" s="519" t="s">
        <v>33817</v>
      </c>
      <c r="L3379" s="518" t="s">
        <v>5433</v>
      </c>
    </row>
    <row r="3380" spans="1:12" ht="15.75">
      <c r="A3380" s="518" t="s">
        <v>8564</v>
      </c>
      <c r="B3380" s="518" t="s">
        <v>8565</v>
      </c>
      <c r="C3380" s="518" t="s">
        <v>8627</v>
      </c>
      <c r="D3380" s="518" t="s">
        <v>25186</v>
      </c>
      <c r="E3380" s="519" t="s">
        <v>144</v>
      </c>
      <c r="F3380" s="518" t="s">
        <v>144</v>
      </c>
      <c r="G3380" s="518" t="s">
        <v>25222</v>
      </c>
      <c r="H3380" s="518" t="s">
        <v>25223</v>
      </c>
      <c r="I3380" s="518" t="s">
        <v>5502</v>
      </c>
      <c r="J3380" s="518" t="s">
        <v>5432</v>
      </c>
      <c r="K3380" s="519" t="s">
        <v>33818</v>
      </c>
      <c r="L3380" s="518" t="s">
        <v>5433</v>
      </c>
    </row>
    <row r="3381" spans="1:12" ht="15.75">
      <c r="A3381" s="518" t="s">
        <v>8564</v>
      </c>
      <c r="B3381" s="518" t="s">
        <v>8565</v>
      </c>
      <c r="C3381" s="518" t="s">
        <v>8627</v>
      </c>
      <c r="D3381" s="518" t="s">
        <v>25186</v>
      </c>
      <c r="E3381" s="519" t="s">
        <v>144</v>
      </c>
      <c r="F3381" s="518" t="s">
        <v>144</v>
      </c>
      <c r="G3381" s="518" t="s">
        <v>25224</v>
      </c>
      <c r="H3381" s="518" t="s">
        <v>25225</v>
      </c>
      <c r="I3381" s="518" t="s">
        <v>5502</v>
      </c>
      <c r="J3381" s="518" t="s">
        <v>5432</v>
      </c>
      <c r="K3381" s="519" t="s">
        <v>33819</v>
      </c>
      <c r="L3381" s="518" t="s">
        <v>5433</v>
      </c>
    </row>
    <row r="3382" spans="1:12" ht="15.75">
      <c r="A3382" s="518" t="s">
        <v>8564</v>
      </c>
      <c r="B3382" s="518" t="s">
        <v>8565</v>
      </c>
      <c r="C3382" s="518" t="s">
        <v>8627</v>
      </c>
      <c r="D3382" s="518" t="s">
        <v>25186</v>
      </c>
      <c r="E3382" s="519" t="s">
        <v>144</v>
      </c>
      <c r="F3382" s="518" t="s">
        <v>144</v>
      </c>
      <c r="G3382" s="518" t="s">
        <v>25226</v>
      </c>
      <c r="H3382" s="518" t="s">
        <v>25227</v>
      </c>
      <c r="I3382" s="518" t="s">
        <v>5502</v>
      </c>
      <c r="J3382" s="518" t="s">
        <v>5432</v>
      </c>
      <c r="K3382" s="519" t="s">
        <v>33820</v>
      </c>
      <c r="L3382" s="518" t="s">
        <v>5433</v>
      </c>
    </row>
    <row r="3383" spans="1:12" ht="15.75">
      <c r="A3383" s="518" t="s">
        <v>8564</v>
      </c>
      <c r="B3383" s="518" t="s">
        <v>8565</v>
      </c>
      <c r="C3383" s="518" t="s">
        <v>8627</v>
      </c>
      <c r="D3383" s="518" t="s">
        <v>25186</v>
      </c>
      <c r="E3383" s="519" t="s">
        <v>144</v>
      </c>
      <c r="F3383" s="518" t="s">
        <v>144</v>
      </c>
      <c r="G3383" s="518" t="s">
        <v>25228</v>
      </c>
      <c r="H3383" s="518" t="s">
        <v>25229</v>
      </c>
      <c r="I3383" s="518" t="s">
        <v>5502</v>
      </c>
      <c r="J3383" s="518" t="s">
        <v>5432</v>
      </c>
      <c r="K3383" s="519" t="s">
        <v>33821</v>
      </c>
      <c r="L3383" s="518" t="s">
        <v>5433</v>
      </c>
    </row>
    <row r="3384" spans="1:12" ht="15.75">
      <c r="A3384" s="518" t="s">
        <v>8564</v>
      </c>
      <c r="B3384" s="518" t="s">
        <v>8565</v>
      </c>
      <c r="C3384" s="518" t="s">
        <v>8627</v>
      </c>
      <c r="D3384" s="518" t="s">
        <v>25186</v>
      </c>
      <c r="E3384" s="519" t="s">
        <v>144</v>
      </c>
      <c r="F3384" s="518" t="s">
        <v>144</v>
      </c>
      <c r="G3384" s="518" t="s">
        <v>25230</v>
      </c>
      <c r="H3384" s="518" t="s">
        <v>25231</v>
      </c>
      <c r="I3384" s="518" t="s">
        <v>5502</v>
      </c>
      <c r="J3384" s="518" t="s">
        <v>5432</v>
      </c>
      <c r="K3384" s="519" t="s">
        <v>33822</v>
      </c>
      <c r="L3384" s="518" t="s">
        <v>5433</v>
      </c>
    </row>
    <row r="3385" spans="1:12" ht="15.75">
      <c r="A3385" s="518" t="s">
        <v>8564</v>
      </c>
      <c r="B3385" s="518" t="s">
        <v>8565</v>
      </c>
      <c r="C3385" s="518" t="s">
        <v>8627</v>
      </c>
      <c r="D3385" s="518" t="s">
        <v>25186</v>
      </c>
      <c r="E3385" s="519" t="s">
        <v>144</v>
      </c>
      <c r="F3385" s="518" t="s">
        <v>144</v>
      </c>
      <c r="G3385" s="518" t="s">
        <v>25232</v>
      </c>
      <c r="H3385" s="518" t="s">
        <v>25233</v>
      </c>
      <c r="I3385" s="518" t="s">
        <v>5502</v>
      </c>
      <c r="J3385" s="518" t="s">
        <v>5432</v>
      </c>
      <c r="K3385" s="519" t="s">
        <v>33823</v>
      </c>
      <c r="L3385" s="518" t="s">
        <v>5433</v>
      </c>
    </row>
    <row r="3386" spans="1:12" ht="15.75">
      <c r="A3386" s="518" t="s">
        <v>8564</v>
      </c>
      <c r="B3386" s="518" t="s">
        <v>8565</v>
      </c>
      <c r="C3386" s="518" t="s">
        <v>8627</v>
      </c>
      <c r="D3386" s="518" t="s">
        <v>25186</v>
      </c>
      <c r="E3386" s="519" t="s">
        <v>144</v>
      </c>
      <c r="F3386" s="518" t="s">
        <v>144</v>
      </c>
      <c r="G3386" s="518" t="s">
        <v>25234</v>
      </c>
      <c r="H3386" s="518" t="s">
        <v>25235</v>
      </c>
      <c r="I3386" s="518" t="s">
        <v>5502</v>
      </c>
      <c r="J3386" s="518" t="s">
        <v>5432</v>
      </c>
      <c r="K3386" s="519" t="s">
        <v>33824</v>
      </c>
      <c r="L3386" s="518" t="s">
        <v>5433</v>
      </c>
    </row>
    <row r="3387" spans="1:12" ht="15.75">
      <c r="A3387" s="518" t="s">
        <v>8564</v>
      </c>
      <c r="B3387" s="518" t="s">
        <v>8565</v>
      </c>
      <c r="C3387" s="518" t="s">
        <v>8627</v>
      </c>
      <c r="D3387" s="518" t="s">
        <v>25186</v>
      </c>
      <c r="E3387" s="519" t="s">
        <v>144</v>
      </c>
      <c r="F3387" s="518" t="s">
        <v>144</v>
      </c>
      <c r="G3387" s="518" t="s">
        <v>25236</v>
      </c>
      <c r="H3387" s="518" t="s">
        <v>25237</v>
      </c>
      <c r="I3387" s="518" t="s">
        <v>5502</v>
      </c>
      <c r="J3387" s="518" t="s">
        <v>5432</v>
      </c>
      <c r="K3387" s="519" t="s">
        <v>33825</v>
      </c>
      <c r="L3387" s="518" t="s">
        <v>5433</v>
      </c>
    </row>
    <row r="3388" spans="1:12" ht="15.75">
      <c r="A3388" s="518" t="s">
        <v>8564</v>
      </c>
      <c r="B3388" s="518" t="s">
        <v>8565</v>
      </c>
      <c r="C3388" s="518" t="s">
        <v>8627</v>
      </c>
      <c r="D3388" s="518" t="s">
        <v>25186</v>
      </c>
      <c r="E3388" s="519" t="s">
        <v>144</v>
      </c>
      <c r="F3388" s="518" t="s">
        <v>144</v>
      </c>
      <c r="G3388" s="518" t="s">
        <v>25238</v>
      </c>
      <c r="H3388" s="518" t="s">
        <v>25239</v>
      </c>
      <c r="I3388" s="518" t="s">
        <v>5502</v>
      </c>
      <c r="J3388" s="518" t="s">
        <v>5432</v>
      </c>
      <c r="K3388" s="519" t="s">
        <v>33826</v>
      </c>
      <c r="L3388" s="518" t="s">
        <v>5433</v>
      </c>
    </row>
    <row r="3389" spans="1:12" ht="15.75">
      <c r="A3389" s="518" t="s">
        <v>8564</v>
      </c>
      <c r="B3389" s="518" t="s">
        <v>8565</v>
      </c>
      <c r="C3389" s="518" t="s">
        <v>8627</v>
      </c>
      <c r="D3389" s="518" t="s">
        <v>25186</v>
      </c>
      <c r="E3389" s="519" t="s">
        <v>144</v>
      </c>
      <c r="F3389" s="518" t="s">
        <v>144</v>
      </c>
      <c r="G3389" s="518" t="s">
        <v>25240</v>
      </c>
      <c r="H3389" s="518" t="s">
        <v>25241</v>
      </c>
      <c r="I3389" s="518" t="s">
        <v>5502</v>
      </c>
      <c r="J3389" s="518" t="s">
        <v>5432</v>
      </c>
      <c r="K3389" s="519" t="s">
        <v>33827</v>
      </c>
      <c r="L3389" s="518" t="s">
        <v>5433</v>
      </c>
    </row>
    <row r="3390" spans="1:12" ht="15.75">
      <c r="A3390" s="518" t="s">
        <v>8564</v>
      </c>
      <c r="B3390" s="518" t="s">
        <v>8565</v>
      </c>
      <c r="C3390" s="518" t="s">
        <v>8627</v>
      </c>
      <c r="D3390" s="518" t="s">
        <v>25186</v>
      </c>
      <c r="E3390" s="519" t="s">
        <v>144</v>
      </c>
      <c r="F3390" s="518" t="s">
        <v>144</v>
      </c>
      <c r="G3390" s="518" t="s">
        <v>25242</v>
      </c>
      <c r="H3390" s="518" t="s">
        <v>25243</v>
      </c>
      <c r="I3390" s="518" t="s">
        <v>5502</v>
      </c>
      <c r="J3390" s="518" t="s">
        <v>5432</v>
      </c>
      <c r="K3390" s="519" t="s">
        <v>33828</v>
      </c>
      <c r="L3390" s="518" t="s">
        <v>5433</v>
      </c>
    </row>
    <row r="3391" spans="1:12" ht="15.75">
      <c r="A3391" s="518" t="s">
        <v>8564</v>
      </c>
      <c r="B3391" s="518" t="s">
        <v>8565</v>
      </c>
      <c r="C3391" s="518" t="s">
        <v>8627</v>
      </c>
      <c r="D3391" s="518" t="s">
        <v>25186</v>
      </c>
      <c r="E3391" s="519" t="s">
        <v>144</v>
      </c>
      <c r="F3391" s="518" t="s">
        <v>144</v>
      </c>
      <c r="G3391" s="518" t="s">
        <v>25244</v>
      </c>
      <c r="H3391" s="518" t="s">
        <v>25245</v>
      </c>
      <c r="I3391" s="518" t="s">
        <v>5502</v>
      </c>
      <c r="J3391" s="518" t="s">
        <v>5432</v>
      </c>
      <c r="K3391" s="519" t="s">
        <v>33829</v>
      </c>
      <c r="L3391" s="518" t="s">
        <v>5433</v>
      </c>
    </row>
    <row r="3392" spans="1:12" ht="15.75">
      <c r="A3392" s="518" t="s">
        <v>8564</v>
      </c>
      <c r="B3392" s="518" t="s">
        <v>8565</v>
      </c>
      <c r="C3392" s="518" t="s">
        <v>8627</v>
      </c>
      <c r="D3392" s="518" t="s">
        <v>25186</v>
      </c>
      <c r="E3392" s="519" t="s">
        <v>144</v>
      </c>
      <c r="F3392" s="518" t="s">
        <v>144</v>
      </c>
      <c r="G3392" s="518" t="s">
        <v>25246</v>
      </c>
      <c r="H3392" s="518" t="s">
        <v>25247</v>
      </c>
      <c r="I3392" s="518" t="s">
        <v>5502</v>
      </c>
      <c r="J3392" s="518" t="s">
        <v>5432</v>
      </c>
      <c r="K3392" s="519" t="s">
        <v>33830</v>
      </c>
      <c r="L3392" s="518" t="s">
        <v>5433</v>
      </c>
    </row>
    <row r="3393" spans="1:12" ht="15.75">
      <c r="A3393" s="518" t="s">
        <v>8564</v>
      </c>
      <c r="B3393" s="518" t="s">
        <v>8565</v>
      </c>
      <c r="C3393" s="518" t="s">
        <v>8627</v>
      </c>
      <c r="D3393" s="518" t="s">
        <v>25186</v>
      </c>
      <c r="E3393" s="519" t="s">
        <v>144</v>
      </c>
      <c r="F3393" s="518" t="s">
        <v>144</v>
      </c>
      <c r="G3393" s="518" t="s">
        <v>25248</v>
      </c>
      <c r="H3393" s="518" t="s">
        <v>25249</v>
      </c>
      <c r="I3393" s="518" t="s">
        <v>5502</v>
      </c>
      <c r="J3393" s="518" t="s">
        <v>5432</v>
      </c>
      <c r="K3393" s="519" t="s">
        <v>33831</v>
      </c>
      <c r="L3393" s="518" t="s">
        <v>5433</v>
      </c>
    </row>
    <row r="3394" spans="1:12" ht="15.75">
      <c r="A3394" s="518" t="s">
        <v>8564</v>
      </c>
      <c r="B3394" s="518" t="s">
        <v>8565</v>
      </c>
      <c r="C3394" s="518" t="s">
        <v>8627</v>
      </c>
      <c r="D3394" s="518" t="s">
        <v>25186</v>
      </c>
      <c r="E3394" s="519" t="s">
        <v>144</v>
      </c>
      <c r="F3394" s="518" t="s">
        <v>144</v>
      </c>
      <c r="G3394" s="518" t="s">
        <v>25250</v>
      </c>
      <c r="H3394" s="518" t="s">
        <v>25251</v>
      </c>
      <c r="I3394" s="518" t="s">
        <v>5502</v>
      </c>
      <c r="J3394" s="518" t="s">
        <v>5432</v>
      </c>
      <c r="K3394" s="519" t="s">
        <v>33832</v>
      </c>
      <c r="L3394" s="518" t="s">
        <v>5433</v>
      </c>
    </row>
    <row r="3395" spans="1:12" ht="15.75">
      <c r="A3395" s="518" t="s">
        <v>8564</v>
      </c>
      <c r="B3395" s="518" t="s">
        <v>8565</v>
      </c>
      <c r="C3395" s="518" t="s">
        <v>8627</v>
      </c>
      <c r="D3395" s="518" t="s">
        <v>25186</v>
      </c>
      <c r="E3395" s="519" t="s">
        <v>144</v>
      </c>
      <c r="F3395" s="518" t="s">
        <v>144</v>
      </c>
      <c r="G3395" s="518" t="s">
        <v>25252</v>
      </c>
      <c r="H3395" s="518" t="s">
        <v>25253</v>
      </c>
      <c r="I3395" s="518" t="s">
        <v>5502</v>
      </c>
      <c r="J3395" s="518" t="s">
        <v>5432</v>
      </c>
      <c r="K3395" s="519" t="s">
        <v>33833</v>
      </c>
      <c r="L3395" s="518" t="s">
        <v>5433</v>
      </c>
    </row>
    <row r="3396" spans="1:12" ht="15.75">
      <c r="A3396" s="518" t="s">
        <v>8564</v>
      </c>
      <c r="B3396" s="518" t="s">
        <v>8565</v>
      </c>
      <c r="C3396" s="518" t="s">
        <v>8627</v>
      </c>
      <c r="D3396" s="518" t="s">
        <v>25186</v>
      </c>
      <c r="E3396" s="519" t="s">
        <v>144</v>
      </c>
      <c r="F3396" s="518" t="s">
        <v>144</v>
      </c>
      <c r="G3396" s="518" t="s">
        <v>25254</v>
      </c>
      <c r="H3396" s="518" t="s">
        <v>25255</v>
      </c>
      <c r="I3396" s="518" t="s">
        <v>5502</v>
      </c>
      <c r="J3396" s="518" t="s">
        <v>5432</v>
      </c>
      <c r="K3396" s="519" t="s">
        <v>33834</v>
      </c>
      <c r="L3396" s="518" t="s">
        <v>5433</v>
      </c>
    </row>
    <row r="3397" spans="1:12" ht="15.75">
      <c r="A3397" s="518" t="s">
        <v>8564</v>
      </c>
      <c r="B3397" s="518" t="s">
        <v>8565</v>
      </c>
      <c r="C3397" s="518" t="s">
        <v>8627</v>
      </c>
      <c r="D3397" s="518" t="s">
        <v>25186</v>
      </c>
      <c r="E3397" s="519" t="s">
        <v>144</v>
      </c>
      <c r="F3397" s="518" t="s">
        <v>144</v>
      </c>
      <c r="G3397" s="518" t="s">
        <v>25256</v>
      </c>
      <c r="H3397" s="518" t="s">
        <v>25257</v>
      </c>
      <c r="I3397" s="518" t="s">
        <v>5502</v>
      </c>
      <c r="J3397" s="518" t="s">
        <v>5432</v>
      </c>
      <c r="K3397" s="519" t="s">
        <v>33835</v>
      </c>
      <c r="L3397" s="518" t="s">
        <v>5433</v>
      </c>
    </row>
    <row r="3398" spans="1:12" ht="15.75">
      <c r="A3398" s="518" t="s">
        <v>8564</v>
      </c>
      <c r="B3398" s="518" t="s">
        <v>8565</v>
      </c>
      <c r="C3398" s="518" t="s">
        <v>8627</v>
      </c>
      <c r="D3398" s="518" t="s">
        <v>25186</v>
      </c>
      <c r="E3398" s="519" t="s">
        <v>144</v>
      </c>
      <c r="F3398" s="518" t="s">
        <v>144</v>
      </c>
      <c r="G3398" s="518" t="s">
        <v>25258</v>
      </c>
      <c r="H3398" s="518" t="s">
        <v>25259</v>
      </c>
      <c r="I3398" s="518" t="s">
        <v>5502</v>
      </c>
      <c r="J3398" s="518" t="s">
        <v>5503</v>
      </c>
      <c r="K3398" s="519" t="s">
        <v>23888</v>
      </c>
      <c r="L3398" s="518" t="s">
        <v>5433</v>
      </c>
    </row>
    <row r="3399" spans="1:12" ht="15.75">
      <c r="A3399" s="518" t="s">
        <v>8564</v>
      </c>
      <c r="B3399" s="518" t="s">
        <v>8565</v>
      </c>
      <c r="C3399" s="518" t="s">
        <v>8627</v>
      </c>
      <c r="D3399" s="518" t="s">
        <v>25186</v>
      </c>
      <c r="E3399" s="519" t="s">
        <v>144</v>
      </c>
      <c r="F3399" s="518" t="s">
        <v>144</v>
      </c>
      <c r="G3399" s="518" t="s">
        <v>25260</v>
      </c>
      <c r="H3399" s="518" t="s">
        <v>25261</v>
      </c>
      <c r="I3399" s="518" t="s">
        <v>5431</v>
      </c>
      <c r="J3399" s="518" t="s">
        <v>5503</v>
      </c>
      <c r="K3399" s="519" t="s">
        <v>30593</v>
      </c>
      <c r="L3399" s="518" t="s">
        <v>5433</v>
      </c>
    </row>
    <row r="3400" spans="1:12" ht="15.75">
      <c r="A3400" s="518" t="s">
        <v>8564</v>
      </c>
      <c r="B3400" s="518" t="s">
        <v>8565</v>
      </c>
      <c r="C3400" s="518" t="s">
        <v>8627</v>
      </c>
      <c r="D3400" s="518" t="s">
        <v>25186</v>
      </c>
      <c r="E3400" s="519" t="s">
        <v>144</v>
      </c>
      <c r="F3400" s="518" t="s">
        <v>144</v>
      </c>
      <c r="G3400" s="518" t="s">
        <v>25262</v>
      </c>
      <c r="H3400" s="518" t="s">
        <v>25263</v>
      </c>
      <c r="I3400" s="518" t="s">
        <v>5431</v>
      </c>
      <c r="J3400" s="518" t="s">
        <v>5503</v>
      </c>
      <c r="K3400" s="519" t="s">
        <v>33836</v>
      </c>
      <c r="L3400" s="518" t="s">
        <v>5433</v>
      </c>
    </row>
    <row r="3401" spans="1:12" ht="15.75">
      <c r="A3401" s="518" t="s">
        <v>8564</v>
      </c>
      <c r="B3401" s="518" t="s">
        <v>8565</v>
      </c>
      <c r="C3401" s="518" t="s">
        <v>8627</v>
      </c>
      <c r="D3401" s="518" t="s">
        <v>25186</v>
      </c>
      <c r="E3401" s="519" t="s">
        <v>144</v>
      </c>
      <c r="F3401" s="518" t="s">
        <v>144</v>
      </c>
      <c r="G3401" s="518" t="s">
        <v>25265</v>
      </c>
      <c r="H3401" s="518" t="s">
        <v>25266</v>
      </c>
      <c r="I3401" s="518" t="s">
        <v>5431</v>
      </c>
      <c r="J3401" s="518" t="s">
        <v>5503</v>
      </c>
      <c r="K3401" s="519" t="s">
        <v>33837</v>
      </c>
      <c r="L3401" s="518" t="s">
        <v>5433</v>
      </c>
    </row>
    <row r="3402" spans="1:12" ht="15.75">
      <c r="A3402" s="518" t="s">
        <v>8564</v>
      </c>
      <c r="B3402" s="518" t="s">
        <v>8565</v>
      </c>
      <c r="C3402" s="518" t="s">
        <v>8627</v>
      </c>
      <c r="D3402" s="518" t="s">
        <v>25186</v>
      </c>
      <c r="E3402" s="519" t="s">
        <v>144</v>
      </c>
      <c r="F3402" s="518" t="s">
        <v>144</v>
      </c>
      <c r="G3402" s="518" t="s">
        <v>25267</v>
      </c>
      <c r="H3402" s="518" t="s">
        <v>25268</v>
      </c>
      <c r="I3402" s="518" t="s">
        <v>5431</v>
      </c>
      <c r="J3402" s="518" t="s">
        <v>5503</v>
      </c>
      <c r="K3402" s="519" t="s">
        <v>33838</v>
      </c>
      <c r="L3402" s="518" t="s">
        <v>5433</v>
      </c>
    </row>
    <row r="3403" spans="1:12" ht="15.75">
      <c r="A3403" s="518" t="s">
        <v>8564</v>
      </c>
      <c r="B3403" s="518" t="s">
        <v>8565</v>
      </c>
      <c r="C3403" s="518" t="s">
        <v>8629</v>
      </c>
      <c r="D3403" s="518" t="s">
        <v>25269</v>
      </c>
      <c r="E3403" s="519" t="s">
        <v>144</v>
      </c>
      <c r="F3403" s="518" t="s">
        <v>144</v>
      </c>
      <c r="G3403" s="518" t="s">
        <v>25270</v>
      </c>
      <c r="H3403" s="518" t="s">
        <v>8630</v>
      </c>
      <c r="I3403" s="518" t="s">
        <v>5502</v>
      </c>
      <c r="J3403" s="518" t="s">
        <v>5432</v>
      </c>
      <c r="K3403" s="519" t="s">
        <v>33839</v>
      </c>
      <c r="L3403" s="518" t="s">
        <v>5433</v>
      </c>
    </row>
    <row r="3404" spans="1:12" ht="15.75">
      <c r="A3404" s="518" t="s">
        <v>8564</v>
      </c>
      <c r="B3404" s="518" t="s">
        <v>8565</v>
      </c>
      <c r="C3404" s="518" t="s">
        <v>8629</v>
      </c>
      <c r="D3404" s="518" t="s">
        <v>25269</v>
      </c>
      <c r="E3404" s="519" t="s">
        <v>144</v>
      </c>
      <c r="F3404" s="518" t="s">
        <v>144</v>
      </c>
      <c r="G3404" s="518" t="s">
        <v>25271</v>
      </c>
      <c r="H3404" s="518" t="s">
        <v>8631</v>
      </c>
      <c r="I3404" s="518" t="s">
        <v>5502</v>
      </c>
      <c r="J3404" s="518" t="s">
        <v>5432</v>
      </c>
      <c r="K3404" s="519" t="s">
        <v>33840</v>
      </c>
      <c r="L3404" s="518" t="s">
        <v>5433</v>
      </c>
    </row>
    <row r="3405" spans="1:12" ht="15.75">
      <c r="A3405" s="518" t="s">
        <v>8564</v>
      </c>
      <c r="B3405" s="518" t="s">
        <v>8565</v>
      </c>
      <c r="C3405" s="518" t="s">
        <v>8632</v>
      </c>
      <c r="D3405" s="518" t="s">
        <v>25272</v>
      </c>
      <c r="E3405" s="519" t="s">
        <v>144</v>
      </c>
      <c r="F3405" s="518" t="s">
        <v>144</v>
      </c>
      <c r="G3405" s="518" t="s">
        <v>25273</v>
      </c>
      <c r="H3405" s="518" t="s">
        <v>8633</v>
      </c>
      <c r="I3405" s="518" t="s">
        <v>5431</v>
      </c>
      <c r="J3405" s="518" t="s">
        <v>5503</v>
      </c>
      <c r="K3405" s="519" t="s">
        <v>17936</v>
      </c>
      <c r="L3405" s="518" t="s">
        <v>5433</v>
      </c>
    </row>
    <row r="3406" spans="1:12" ht="15.75">
      <c r="A3406" s="518" t="s">
        <v>8564</v>
      </c>
      <c r="B3406" s="518" t="s">
        <v>8565</v>
      </c>
      <c r="C3406" s="518" t="s">
        <v>8632</v>
      </c>
      <c r="D3406" s="518" t="s">
        <v>25272</v>
      </c>
      <c r="E3406" s="519" t="s">
        <v>144</v>
      </c>
      <c r="F3406" s="518" t="s">
        <v>144</v>
      </c>
      <c r="G3406" s="518" t="s">
        <v>25274</v>
      </c>
      <c r="H3406" s="518" t="s">
        <v>8634</v>
      </c>
      <c r="I3406" s="518" t="s">
        <v>5431</v>
      </c>
      <c r="J3406" s="518" t="s">
        <v>5503</v>
      </c>
      <c r="K3406" s="519" t="s">
        <v>27847</v>
      </c>
      <c r="L3406" s="518" t="s">
        <v>5433</v>
      </c>
    </row>
    <row r="3407" spans="1:12" ht="15.75">
      <c r="A3407" s="518" t="s">
        <v>8564</v>
      </c>
      <c r="B3407" s="518" t="s">
        <v>8565</v>
      </c>
      <c r="C3407" s="518" t="s">
        <v>8632</v>
      </c>
      <c r="D3407" s="518" t="s">
        <v>25272</v>
      </c>
      <c r="E3407" s="519" t="s">
        <v>144</v>
      </c>
      <c r="F3407" s="518" t="s">
        <v>144</v>
      </c>
      <c r="G3407" s="518" t="s">
        <v>25275</v>
      </c>
      <c r="H3407" s="518" t="s">
        <v>8635</v>
      </c>
      <c r="I3407" s="518" t="s">
        <v>5431</v>
      </c>
      <c r="J3407" s="518" t="s">
        <v>5503</v>
      </c>
      <c r="K3407" s="519" t="s">
        <v>25928</v>
      </c>
      <c r="L3407" s="518" t="s">
        <v>5433</v>
      </c>
    </row>
    <row r="3408" spans="1:12" ht="15.75">
      <c r="A3408" s="518" t="s">
        <v>8564</v>
      </c>
      <c r="B3408" s="518" t="s">
        <v>8565</v>
      </c>
      <c r="C3408" s="518" t="s">
        <v>8632</v>
      </c>
      <c r="D3408" s="518" t="s">
        <v>25272</v>
      </c>
      <c r="E3408" s="519" t="s">
        <v>144</v>
      </c>
      <c r="F3408" s="518" t="s">
        <v>144</v>
      </c>
      <c r="G3408" s="518" t="s">
        <v>25277</v>
      </c>
      <c r="H3408" s="518" t="s">
        <v>8636</v>
      </c>
      <c r="I3408" s="518" t="s">
        <v>5431</v>
      </c>
      <c r="J3408" s="518" t="s">
        <v>5503</v>
      </c>
      <c r="K3408" s="519" t="s">
        <v>21594</v>
      </c>
      <c r="L3408" s="518" t="s">
        <v>5433</v>
      </c>
    </row>
    <row r="3409" spans="1:12" ht="15.75">
      <c r="A3409" s="518" t="s">
        <v>8564</v>
      </c>
      <c r="B3409" s="518" t="s">
        <v>8565</v>
      </c>
      <c r="C3409" s="518" t="s">
        <v>8632</v>
      </c>
      <c r="D3409" s="518" t="s">
        <v>25272</v>
      </c>
      <c r="E3409" s="519" t="s">
        <v>144</v>
      </c>
      <c r="F3409" s="518" t="s">
        <v>144</v>
      </c>
      <c r="G3409" s="518" t="s">
        <v>25279</v>
      </c>
      <c r="H3409" s="518" t="s">
        <v>25280</v>
      </c>
      <c r="I3409" s="518" t="s">
        <v>5431</v>
      </c>
      <c r="J3409" s="518" t="s">
        <v>5503</v>
      </c>
      <c r="K3409" s="519" t="s">
        <v>26626</v>
      </c>
      <c r="L3409" s="518" t="s">
        <v>5433</v>
      </c>
    </row>
    <row r="3410" spans="1:12" ht="15.75">
      <c r="A3410" s="518" t="s">
        <v>8564</v>
      </c>
      <c r="B3410" s="518" t="s">
        <v>8565</v>
      </c>
      <c r="C3410" s="518" t="s">
        <v>8632</v>
      </c>
      <c r="D3410" s="518" t="s">
        <v>25272</v>
      </c>
      <c r="E3410" s="519" t="s">
        <v>144</v>
      </c>
      <c r="F3410" s="518" t="s">
        <v>144</v>
      </c>
      <c r="G3410" s="518" t="s">
        <v>25281</v>
      </c>
      <c r="H3410" s="518" t="s">
        <v>25282</v>
      </c>
      <c r="I3410" s="518" t="s">
        <v>5431</v>
      </c>
      <c r="J3410" s="518" t="s">
        <v>5503</v>
      </c>
      <c r="K3410" s="519" t="s">
        <v>15181</v>
      </c>
      <c r="L3410" s="518" t="s">
        <v>5433</v>
      </c>
    </row>
    <row r="3411" spans="1:12" ht="15.75">
      <c r="A3411" s="518" t="s">
        <v>8564</v>
      </c>
      <c r="B3411" s="518" t="s">
        <v>8565</v>
      </c>
      <c r="C3411" s="518" t="s">
        <v>8632</v>
      </c>
      <c r="D3411" s="518" t="s">
        <v>25272</v>
      </c>
      <c r="E3411" s="519" t="s">
        <v>144</v>
      </c>
      <c r="F3411" s="518" t="s">
        <v>144</v>
      </c>
      <c r="G3411" s="518" t="s">
        <v>25284</v>
      </c>
      <c r="H3411" s="518" t="s">
        <v>25285</v>
      </c>
      <c r="I3411" s="518" t="s">
        <v>5431</v>
      </c>
      <c r="J3411" s="518" t="s">
        <v>5503</v>
      </c>
      <c r="K3411" s="519" t="s">
        <v>29069</v>
      </c>
      <c r="L3411" s="518" t="s">
        <v>5433</v>
      </c>
    </row>
    <row r="3412" spans="1:12" ht="15.75">
      <c r="A3412" s="518" t="s">
        <v>8564</v>
      </c>
      <c r="B3412" s="518" t="s">
        <v>8565</v>
      </c>
      <c r="C3412" s="518" t="s">
        <v>8632</v>
      </c>
      <c r="D3412" s="518" t="s">
        <v>25272</v>
      </c>
      <c r="E3412" s="519" t="s">
        <v>144</v>
      </c>
      <c r="F3412" s="518" t="s">
        <v>144</v>
      </c>
      <c r="G3412" s="518" t="s">
        <v>25286</v>
      </c>
      <c r="H3412" s="518" t="s">
        <v>8637</v>
      </c>
      <c r="I3412" s="518" t="s">
        <v>5502</v>
      </c>
      <c r="J3412" s="518" t="s">
        <v>5432</v>
      </c>
      <c r="K3412" s="519" t="s">
        <v>33841</v>
      </c>
      <c r="L3412" s="518" t="s">
        <v>5433</v>
      </c>
    </row>
    <row r="3413" spans="1:12" ht="15.75">
      <c r="A3413" s="518" t="s">
        <v>8564</v>
      </c>
      <c r="B3413" s="518" t="s">
        <v>8565</v>
      </c>
      <c r="C3413" s="518" t="s">
        <v>8632</v>
      </c>
      <c r="D3413" s="518" t="s">
        <v>25272</v>
      </c>
      <c r="E3413" s="519" t="s">
        <v>144</v>
      </c>
      <c r="F3413" s="518" t="s">
        <v>144</v>
      </c>
      <c r="G3413" s="518" t="s">
        <v>25287</v>
      </c>
      <c r="H3413" s="518" t="s">
        <v>8638</v>
      </c>
      <c r="I3413" s="518" t="s">
        <v>5502</v>
      </c>
      <c r="J3413" s="518" t="s">
        <v>5432</v>
      </c>
      <c r="K3413" s="519" t="s">
        <v>33842</v>
      </c>
      <c r="L3413" s="518" t="s">
        <v>5433</v>
      </c>
    </row>
    <row r="3414" spans="1:12" ht="15.75">
      <c r="A3414" s="518" t="s">
        <v>8564</v>
      </c>
      <c r="B3414" s="518" t="s">
        <v>8565</v>
      </c>
      <c r="C3414" s="518" t="s">
        <v>8632</v>
      </c>
      <c r="D3414" s="518" t="s">
        <v>25272</v>
      </c>
      <c r="E3414" s="519" t="s">
        <v>144</v>
      </c>
      <c r="F3414" s="518" t="s">
        <v>144</v>
      </c>
      <c r="G3414" s="518" t="s">
        <v>25288</v>
      </c>
      <c r="H3414" s="518" t="s">
        <v>8639</v>
      </c>
      <c r="I3414" s="518" t="s">
        <v>5502</v>
      </c>
      <c r="J3414" s="518" t="s">
        <v>5432</v>
      </c>
      <c r="K3414" s="519" t="s">
        <v>33843</v>
      </c>
      <c r="L3414" s="518" t="s">
        <v>5433</v>
      </c>
    </row>
    <row r="3415" spans="1:12" ht="15.75">
      <c r="A3415" s="518" t="s">
        <v>8564</v>
      </c>
      <c r="B3415" s="518" t="s">
        <v>8565</v>
      </c>
      <c r="C3415" s="518" t="s">
        <v>8632</v>
      </c>
      <c r="D3415" s="518" t="s">
        <v>25272</v>
      </c>
      <c r="E3415" s="519" t="s">
        <v>144</v>
      </c>
      <c r="F3415" s="518" t="s">
        <v>144</v>
      </c>
      <c r="G3415" s="518" t="s">
        <v>25289</v>
      </c>
      <c r="H3415" s="518" t="s">
        <v>25290</v>
      </c>
      <c r="I3415" s="518" t="s">
        <v>5502</v>
      </c>
      <c r="J3415" s="518" t="s">
        <v>5432</v>
      </c>
      <c r="K3415" s="519" t="s">
        <v>33844</v>
      </c>
      <c r="L3415" s="518" t="s">
        <v>5433</v>
      </c>
    </row>
    <row r="3416" spans="1:12" ht="15.75">
      <c r="A3416" s="518" t="s">
        <v>8564</v>
      </c>
      <c r="B3416" s="518" t="s">
        <v>8565</v>
      </c>
      <c r="C3416" s="518" t="s">
        <v>8632</v>
      </c>
      <c r="D3416" s="518" t="s">
        <v>25272</v>
      </c>
      <c r="E3416" s="519" t="s">
        <v>144</v>
      </c>
      <c r="F3416" s="518" t="s">
        <v>144</v>
      </c>
      <c r="G3416" s="518" t="s">
        <v>25291</v>
      </c>
      <c r="H3416" s="518" t="s">
        <v>25292</v>
      </c>
      <c r="I3416" s="518" t="s">
        <v>5502</v>
      </c>
      <c r="J3416" s="518" t="s">
        <v>5432</v>
      </c>
      <c r="K3416" s="519" t="s">
        <v>25100</v>
      </c>
      <c r="L3416" s="518" t="s">
        <v>5433</v>
      </c>
    </row>
    <row r="3417" spans="1:12" ht="15.75">
      <c r="A3417" s="518" t="s">
        <v>8564</v>
      </c>
      <c r="B3417" s="518" t="s">
        <v>8565</v>
      </c>
      <c r="C3417" s="518" t="s">
        <v>8632</v>
      </c>
      <c r="D3417" s="518" t="s">
        <v>25272</v>
      </c>
      <c r="E3417" s="519" t="s">
        <v>144</v>
      </c>
      <c r="F3417" s="518" t="s">
        <v>144</v>
      </c>
      <c r="G3417" s="518" t="s">
        <v>25293</v>
      </c>
      <c r="H3417" s="518" t="s">
        <v>8640</v>
      </c>
      <c r="I3417" s="518" t="s">
        <v>5502</v>
      </c>
      <c r="J3417" s="518" t="s">
        <v>5503</v>
      </c>
      <c r="K3417" s="519" t="s">
        <v>33845</v>
      </c>
      <c r="L3417" s="518" t="s">
        <v>5433</v>
      </c>
    </row>
    <row r="3418" spans="1:12" ht="15.75">
      <c r="A3418" s="518" t="s">
        <v>8564</v>
      </c>
      <c r="B3418" s="518" t="s">
        <v>8565</v>
      </c>
      <c r="C3418" s="518" t="s">
        <v>8632</v>
      </c>
      <c r="D3418" s="518" t="s">
        <v>25272</v>
      </c>
      <c r="E3418" s="519" t="s">
        <v>144</v>
      </c>
      <c r="F3418" s="518" t="s">
        <v>144</v>
      </c>
      <c r="G3418" s="518" t="s">
        <v>25294</v>
      </c>
      <c r="H3418" s="518" t="s">
        <v>8641</v>
      </c>
      <c r="I3418" s="518" t="s">
        <v>5502</v>
      </c>
      <c r="J3418" s="518" t="s">
        <v>5503</v>
      </c>
      <c r="K3418" s="519" t="s">
        <v>33846</v>
      </c>
      <c r="L3418" s="518" t="s">
        <v>5433</v>
      </c>
    </row>
    <row r="3419" spans="1:12" ht="15.75">
      <c r="A3419" s="518" t="s">
        <v>8564</v>
      </c>
      <c r="B3419" s="518" t="s">
        <v>8565</v>
      </c>
      <c r="C3419" s="518" t="s">
        <v>8632</v>
      </c>
      <c r="D3419" s="518" t="s">
        <v>25272</v>
      </c>
      <c r="E3419" s="519" t="s">
        <v>144</v>
      </c>
      <c r="F3419" s="518" t="s">
        <v>144</v>
      </c>
      <c r="G3419" s="518" t="s">
        <v>25295</v>
      </c>
      <c r="H3419" s="518" t="s">
        <v>8642</v>
      </c>
      <c r="I3419" s="518" t="s">
        <v>5502</v>
      </c>
      <c r="J3419" s="518" t="s">
        <v>5432</v>
      </c>
      <c r="K3419" s="519" t="s">
        <v>33847</v>
      </c>
      <c r="L3419" s="518" t="s">
        <v>5433</v>
      </c>
    </row>
    <row r="3420" spans="1:12" ht="15.75">
      <c r="A3420" s="518" t="s">
        <v>8564</v>
      </c>
      <c r="B3420" s="518" t="s">
        <v>8565</v>
      </c>
      <c r="C3420" s="518" t="s">
        <v>8632</v>
      </c>
      <c r="D3420" s="518" t="s">
        <v>25272</v>
      </c>
      <c r="E3420" s="519" t="s">
        <v>144</v>
      </c>
      <c r="F3420" s="518" t="s">
        <v>144</v>
      </c>
      <c r="G3420" s="518" t="s">
        <v>25296</v>
      </c>
      <c r="H3420" s="518" t="s">
        <v>25297</v>
      </c>
      <c r="I3420" s="518" t="s">
        <v>5431</v>
      </c>
      <c r="J3420" s="518" t="s">
        <v>5503</v>
      </c>
      <c r="K3420" s="519" t="s">
        <v>13551</v>
      </c>
      <c r="L3420" s="518" t="s">
        <v>5433</v>
      </c>
    </row>
    <row r="3421" spans="1:12" ht="15.75">
      <c r="A3421" s="518" t="s">
        <v>8564</v>
      </c>
      <c r="B3421" s="518" t="s">
        <v>8565</v>
      </c>
      <c r="C3421" s="518" t="s">
        <v>8632</v>
      </c>
      <c r="D3421" s="518" t="s">
        <v>25272</v>
      </c>
      <c r="E3421" s="519" t="s">
        <v>144</v>
      </c>
      <c r="F3421" s="518" t="s">
        <v>144</v>
      </c>
      <c r="G3421" s="518" t="s">
        <v>25299</v>
      </c>
      <c r="H3421" s="518" t="s">
        <v>25300</v>
      </c>
      <c r="I3421" s="518" t="s">
        <v>5431</v>
      </c>
      <c r="J3421" s="518" t="s">
        <v>5503</v>
      </c>
      <c r="K3421" s="519" t="s">
        <v>29145</v>
      </c>
      <c r="L3421" s="518" t="s">
        <v>5433</v>
      </c>
    </row>
    <row r="3422" spans="1:12" ht="15.75">
      <c r="A3422" s="518" t="s">
        <v>8564</v>
      </c>
      <c r="B3422" s="518" t="s">
        <v>8565</v>
      </c>
      <c r="C3422" s="518" t="s">
        <v>8632</v>
      </c>
      <c r="D3422" s="518" t="s">
        <v>25272</v>
      </c>
      <c r="E3422" s="519" t="s">
        <v>144</v>
      </c>
      <c r="F3422" s="518" t="s">
        <v>144</v>
      </c>
      <c r="G3422" s="518" t="s">
        <v>25301</v>
      </c>
      <c r="H3422" s="518" t="s">
        <v>25302</v>
      </c>
      <c r="I3422" s="518" t="s">
        <v>5502</v>
      </c>
      <c r="J3422" s="518" t="s">
        <v>5432</v>
      </c>
      <c r="K3422" s="519" t="s">
        <v>33848</v>
      </c>
      <c r="L3422" s="518" t="s">
        <v>5433</v>
      </c>
    </row>
    <row r="3423" spans="1:12" ht="15.75">
      <c r="A3423" s="518" t="s">
        <v>8643</v>
      </c>
      <c r="B3423" s="518" t="s">
        <v>8644</v>
      </c>
      <c r="C3423" s="518" t="s">
        <v>8645</v>
      </c>
      <c r="D3423" s="518" t="s">
        <v>25303</v>
      </c>
      <c r="E3423" s="519" t="s">
        <v>144</v>
      </c>
      <c r="F3423" s="518" t="s">
        <v>144</v>
      </c>
      <c r="G3423" s="518" t="s">
        <v>25304</v>
      </c>
      <c r="H3423" s="518" t="s">
        <v>25305</v>
      </c>
      <c r="I3423" s="518" t="s">
        <v>5431</v>
      </c>
      <c r="J3423" s="518" t="s">
        <v>5503</v>
      </c>
      <c r="K3423" s="519" t="s">
        <v>15416</v>
      </c>
      <c r="L3423" s="518" t="s">
        <v>5433</v>
      </c>
    </row>
    <row r="3424" spans="1:12" ht="15.75">
      <c r="A3424" s="518" t="s">
        <v>8643</v>
      </c>
      <c r="B3424" s="518" t="s">
        <v>8644</v>
      </c>
      <c r="C3424" s="518" t="s">
        <v>8645</v>
      </c>
      <c r="D3424" s="518" t="s">
        <v>25303</v>
      </c>
      <c r="E3424" s="519" t="s">
        <v>144</v>
      </c>
      <c r="F3424" s="518" t="s">
        <v>144</v>
      </c>
      <c r="G3424" s="518" t="s">
        <v>25306</v>
      </c>
      <c r="H3424" s="518" t="s">
        <v>25307</v>
      </c>
      <c r="I3424" s="518" t="s">
        <v>5431</v>
      </c>
      <c r="J3424" s="518" t="s">
        <v>5503</v>
      </c>
      <c r="K3424" s="519" t="s">
        <v>33849</v>
      </c>
      <c r="L3424" s="518" t="s">
        <v>5433</v>
      </c>
    </row>
    <row r="3425" spans="1:12" ht="15.75">
      <c r="A3425" s="518" t="s">
        <v>8643</v>
      </c>
      <c r="B3425" s="518" t="s">
        <v>8644</v>
      </c>
      <c r="C3425" s="518" t="s">
        <v>8645</v>
      </c>
      <c r="D3425" s="518" t="s">
        <v>25303</v>
      </c>
      <c r="E3425" s="519" t="s">
        <v>144</v>
      </c>
      <c r="F3425" s="518" t="s">
        <v>144</v>
      </c>
      <c r="G3425" s="518" t="s">
        <v>25308</v>
      </c>
      <c r="H3425" s="518" t="s">
        <v>25309</v>
      </c>
      <c r="I3425" s="518" t="s">
        <v>5431</v>
      </c>
      <c r="J3425" s="518" t="s">
        <v>5503</v>
      </c>
      <c r="K3425" s="519" t="s">
        <v>12829</v>
      </c>
      <c r="L3425" s="518" t="s">
        <v>5433</v>
      </c>
    </row>
    <row r="3426" spans="1:12" ht="15.75">
      <c r="A3426" s="518" t="s">
        <v>8643</v>
      </c>
      <c r="B3426" s="518" t="s">
        <v>8644</v>
      </c>
      <c r="C3426" s="518" t="s">
        <v>8645</v>
      </c>
      <c r="D3426" s="518" t="s">
        <v>25303</v>
      </c>
      <c r="E3426" s="519" t="s">
        <v>144</v>
      </c>
      <c r="F3426" s="518" t="s">
        <v>144</v>
      </c>
      <c r="G3426" s="518" t="s">
        <v>25311</v>
      </c>
      <c r="H3426" s="518" t="s">
        <v>25312</v>
      </c>
      <c r="I3426" s="518" t="s">
        <v>5431</v>
      </c>
      <c r="J3426" s="518" t="s">
        <v>5503</v>
      </c>
      <c r="K3426" s="519" t="s">
        <v>28700</v>
      </c>
      <c r="L3426" s="518" t="s">
        <v>5433</v>
      </c>
    </row>
    <row r="3427" spans="1:12" ht="15.75">
      <c r="A3427" s="518" t="s">
        <v>8643</v>
      </c>
      <c r="B3427" s="518" t="s">
        <v>8644</v>
      </c>
      <c r="C3427" s="518" t="s">
        <v>8645</v>
      </c>
      <c r="D3427" s="518" t="s">
        <v>25303</v>
      </c>
      <c r="E3427" s="519" t="s">
        <v>144</v>
      </c>
      <c r="F3427" s="518" t="s">
        <v>144</v>
      </c>
      <c r="G3427" s="518" t="s">
        <v>25313</v>
      </c>
      <c r="H3427" s="518" t="s">
        <v>25314</v>
      </c>
      <c r="I3427" s="518" t="s">
        <v>5431</v>
      </c>
      <c r="J3427" s="518" t="s">
        <v>5503</v>
      </c>
      <c r="K3427" s="519" t="s">
        <v>26349</v>
      </c>
      <c r="L3427" s="518" t="s">
        <v>5433</v>
      </c>
    </row>
    <row r="3428" spans="1:12" ht="15.75">
      <c r="A3428" s="518" t="s">
        <v>8643</v>
      </c>
      <c r="B3428" s="518" t="s">
        <v>8644</v>
      </c>
      <c r="C3428" s="518" t="s">
        <v>8645</v>
      </c>
      <c r="D3428" s="518" t="s">
        <v>25303</v>
      </c>
      <c r="E3428" s="519" t="s">
        <v>144</v>
      </c>
      <c r="F3428" s="518" t="s">
        <v>144</v>
      </c>
      <c r="G3428" s="518" t="s">
        <v>25315</v>
      </c>
      <c r="H3428" s="518" t="s">
        <v>25316</v>
      </c>
      <c r="I3428" s="518" t="s">
        <v>5431</v>
      </c>
      <c r="J3428" s="518" t="s">
        <v>5503</v>
      </c>
      <c r="K3428" s="519" t="s">
        <v>27144</v>
      </c>
      <c r="L3428" s="518" t="s">
        <v>5433</v>
      </c>
    </row>
    <row r="3429" spans="1:12" ht="15.75">
      <c r="A3429" s="518" t="s">
        <v>8643</v>
      </c>
      <c r="B3429" s="518" t="s">
        <v>8644</v>
      </c>
      <c r="C3429" s="518" t="s">
        <v>8645</v>
      </c>
      <c r="D3429" s="518" t="s">
        <v>25303</v>
      </c>
      <c r="E3429" s="519" t="s">
        <v>144</v>
      </c>
      <c r="F3429" s="518" t="s">
        <v>144</v>
      </c>
      <c r="G3429" s="518" t="s">
        <v>25318</v>
      </c>
      <c r="H3429" s="518" t="s">
        <v>25319</v>
      </c>
      <c r="I3429" s="518" t="s">
        <v>5431</v>
      </c>
      <c r="J3429" s="518" t="s">
        <v>5503</v>
      </c>
      <c r="K3429" s="519" t="s">
        <v>16853</v>
      </c>
      <c r="L3429" s="518" t="s">
        <v>5433</v>
      </c>
    </row>
    <row r="3430" spans="1:12" ht="15.75">
      <c r="A3430" s="518" t="s">
        <v>8643</v>
      </c>
      <c r="B3430" s="518" t="s">
        <v>8644</v>
      </c>
      <c r="C3430" s="518" t="s">
        <v>8645</v>
      </c>
      <c r="D3430" s="518" t="s">
        <v>25303</v>
      </c>
      <c r="E3430" s="519" t="s">
        <v>144</v>
      </c>
      <c r="F3430" s="518" t="s">
        <v>144</v>
      </c>
      <c r="G3430" s="518" t="s">
        <v>25320</v>
      </c>
      <c r="H3430" s="518" t="s">
        <v>25321</v>
      </c>
      <c r="I3430" s="518" t="s">
        <v>5431</v>
      </c>
      <c r="J3430" s="518" t="s">
        <v>5503</v>
      </c>
      <c r="K3430" s="519" t="s">
        <v>16776</v>
      </c>
      <c r="L3430" s="518" t="s">
        <v>5433</v>
      </c>
    </row>
    <row r="3431" spans="1:12" ht="15.75">
      <c r="A3431" s="518" t="s">
        <v>8643</v>
      </c>
      <c r="B3431" s="518" t="s">
        <v>8644</v>
      </c>
      <c r="C3431" s="518" t="s">
        <v>8645</v>
      </c>
      <c r="D3431" s="518" t="s">
        <v>25303</v>
      </c>
      <c r="E3431" s="519" t="s">
        <v>144</v>
      </c>
      <c r="F3431" s="518" t="s">
        <v>144</v>
      </c>
      <c r="G3431" s="518" t="s">
        <v>25322</v>
      </c>
      <c r="H3431" s="518" t="s">
        <v>25323</v>
      </c>
      <c r="I3431" s="518" t="s">
        <v>5431</v>
      </c>
      <c r="J3431" s="518" t="s">
        <v>5503</v>
      </c>
      <c r="K3431" s="519" t="s">
        <v>33850</v>
      </c>
      <c r="L3431" s="518" t="s">
        <v>5433</v>
      </c>
    </row>
    <row r="3432" spans="1:12" ht="15.75">
      <c r="A3432" s="518" t="s">
        <v>8643</v>
      </c>
      <c r="B3432" s="518" t="s">
        <v>8644</v>
      </c>
      <c r="C3432" s="518" t="s">
        <v>8645</v>
      </c>
      <c r="D3432" s="518" t="s">
        <v>25303</v>
      </c>
      <c r="E3432" s="519" t="s">
        <v>144</v>
      </c>
      <c r="F3432" s="518" t="s">
        <v>144</v>
      </c>
      <c r="G3432" s="518" t="s">
        <v>25324</v>
      </c>
      <c r="H3432" s="518" t="s">
        <v>25325</v>
      </c>
      <c r="I3432" s="518" t="s">
        <v>5431</v>
      </c>
      <c r="J3432" s="518" t="s">
        <v>5503</v>
      </c>
      <c r="K3432" s="519" t="s">
        <v>16390</v>
      </c>
      <c r="L3432" s="518" t="s">
        <v>5433</v>
      </c>
    </row>
    <row r="3433" spans="1:12" ht="15.75">
      <c r="A3433" s="518" t="s">
        <v>8643</v>
      </c>
      <c r="B3433" s="518" t="s">
        <v>8644</v>
      </c>
      <c r="C3433" s="518" t="s">
        <v>8645</v>
      </c>
      <c r="D3433" s="518" t="s">
        <v>25303</v>
      </c>
      <c r="E3433" s="519" t="s">
        <v>144</v>
      </c>
      <c r="F3433" s="518" t="s">
        <v>144</v>
      </c>
      <c r="G3433" s="518" t="s">
        <v>25326</v>
      </c>
      <c r="H3433" s="518" t="s">
        <v>25327</v>
      </c>
      <c r="I3433" s="518" t="s">
        <v>5431</v>
      </c>
      <c r="J3433" s="518" t="s">
        <v>5503</v>
      </c>
      <c r="K3433" s="519" t="s">
        <v>21029</v>
      </c>
      <c r="L3433" s="518" t="s">
        <v>5433</v>
      </c>
    </row>
    <row r="3434" spans="1:12" ht="15.75">
      <c r="A3434" s="518" t="s">
        <v>8643</v>
      </c>
      <c r="B3434" s="518" t="s">
        <v>8644</v>
      </c>
      <c r="C3434" s="518" t="s">
        <v>8645</v>
      </c>
      <c r="D3434" s="518" t="s">
        <v>25303</v>
      </c>
      <c r="E3434" s="519" t="s">
        <v>144</v>
      </c>
      <c r="F3434" s="518" t="s">
        <v>144</v>
      </c>
      <c r="G3434" s="518" t="s">
        <v>25328</v>
      </c>
      <c r="H3434" s="518" t="s">
        <v>25329</v>
      </c>
      <c r="I3434" s="518" t="s">
        <v>5431</v>
      </c>
      <c r="J3434" s="518" t="s">
        <v>5503</v>
      </c>
      <c r="K3434" s="519" t="s">
        <v>33851</v>
      </c>
      <c r="L3434" s="518" t="s">
        <v>5433</v>
      </c>
    </row>
    <row r="3435" spans="1:12" ht="15.75">
      <c r="A3435" s="518" t="s">
        <v>8643</v>
      </c>
      <c r="B3435" s="518" t="s">
        <v>8644</v>
      </c>
      <c r="C3435" s="518" t="s">
        <v>8645</v>
      </c>
      <c r="D3435" s="518" t="s">
        <v>25303</v>
      </c>
      <c r="E3435" s="519" t="s">
        <v>144</v>
      </c>
      <c r="F3435" s="518" t="s">
        <v>144</v>
      </c>
      <c r="G3435" s="518" t="s">
        <v>25330</v>
      </c>
      <c r="H3435" s="518" t="s">
        <v>25331</v>
      </c>
      <c r="I3435" s="518" t="s">
        <v>5431</v>
      </c>
      <c r="J3435" s="518" t="s">
        <v>5503</v>
      </c>
      <c r="K3435" s="519" t="s">
        <v>33852</v>
      </c>
      <c r="L3435" s="518" t="s">
        <v>5433</v>
      </c>
    </row>
    <row r="3436" spans="1:12" ht="15.75">
      <c r="A3436" s="518" t="s">
        <v>8643</v>
      </c>
      <c r="B3436" s="518" t="s">
        <v>8644</v>
      </c>
      <c r="C3436" s="518" t="s">
        <v>8645</v>
      </c>
      <c r="D3436" s="518" t="s">
        <v>25303</v>
      </c>
      <c r="E3436" s="519" t="s">
        <v>144</v>
      </c>
      <c r="F3436" s="518" t="s">
        <v>144</v>
      </c>
      <c r="G3436" s="518" t="s">
        <v>25333</v>
      </c>
      <c r="H3436" s="518" t="s">
        <v>25334</v>
      </c>
      <c r="I3436" s="518" t="s">
        <v>5431</v>
      </c>
      <c r="J3436" s="518" t="s">
        <v>5503</v>
      </c>
      <c r="K3436" s="519" t="s">
        <v>14487</v>
      </c>
      <c r="L3436" s="518" t="s">
        <v>5433</v>
      </c>
    </row>
    <row r="3437" spans="1:12" ht="15.75">
      <c r="A3437" s="518" t="s">
        <v>8643</v>
      </c>
      <c r="B3437" s="518" t="s">
        <v>8644</v>
      </c>
      <c r="C3437" s="518" t="s">
        <v>8645</v>
      </c>
      <c r="D3437" s="518" t="s">
        <v>25303</v>
      </c>
      <c r="E3437" s="519" t="s">
        <v>144</v>
      </c>
      <c r="F3437" s="518" t="s">
        <v>144</v>
      </c>
      <c r="G3437" s="518" t="s">
        <v>25335</v>
      </c>
      <c r="H3437" s="518" t="s">
        <v>25336</v>
      </c>
      <c r="I3437" s="518" t="s">
        <v>5431</v>
      </c>
      <c r="J3437" s="518" t="s">
        <v>5503</v>
      </c>
      <c r="K3437" s="519" t="s">
        <v>21299</v>
      </c>
      <c r="L3437" s="518" t="s">
        <v>5433</v>
      </c>
    </row>
    <row r="3438" spans="1:12" ht="15.75">
      <c r="A3438" s="518" t="s">
        <v>8643</v>
      </c>
      <c r="B3438" s="518" t="s">
        <v>8644</v>
      </c>
      <c r="C3438" s="518" t="s">
        <v>8645</v>
      </c>
      <c r="D3438" s="518" t="s">
        <v>25303</v>
      </c>
      <c r="E3438" s="519" t="s">
        <v>144</v>
      </c>
      <c r="F3438" s="518" t="s">
        <v>144</v>
      </c>
      <c r="G3438" s="518" t="s">
        <v>25337</v>
      </c>
      <c r="H3438" s="518" t="s">
        <v>25338</v>
      </c>
      <c r="I3438" s="518" t="s">
        <v>5431</v>
      </c>
      <c r="J3438" s="518" t="s">
        <v>5503</v>
      </c>
      <c r="K3438" s="519" t="s">
        <v>27751</v>
      </c>
      <c r="L3438" s="518" t="s">
        <v>5433</v>
      </c>
    </row>
    <row r="3439" spans="1:12" ht="15.75">
      <c r="A3439" s="518" t="s">
        <v>8643</v>
      </c>
      <c r="B3439" s="518" t="s">
        <v>8644</v>
      </c>
      <c r="C3439" s="518" t="s">
        <v>8645</v>
      </c>
      <c r="D3439" s="518" t="s">
        <v>25303</v>
      </c>
      <c r="E3439" s="519" t="s">
        <v>144</v>
      </c>
      <c r="F3439" s="518" t="s">
        <v>144</v>
      </c>
      <c r="G3439" s="518" t="s">
        <v>25340</v>
      </c>
      <c r="H3439" s="518" t="s">
        <v>25341</v>
      </c>
      <c r="I3439" s="518" t="s">
        <v>5431</v>
      </c>
      <c r="J3439" s="518" t="s">
        <v>5503</v>
      </c>
      <c r="K3439" s="519" t="s">
        <v>33853</v>
      </c>
      <c r="L3439" s="518" t="s">
        <v>5433</v>
      </c>
    </row>
    <row r="3440" spans="1:12" ht="15.75">
      <c r="A3440" s="518" t="s">
        <v>8643</v>
      </c>
      <c r="B3440" s="518" t="s">
        <v>8644</v>
      </c>
      <c r="C3440" s="518" t="s">
        <v>8645</v>
      </c>
      <c r="D3440" s="518" t="s">
        <v>25303</v>
      </c>
      <c r="E3440" s="519" t="s">
        <v>144</v>
      </c>
      <c r="F3440" s="518" t="s">
        <v>144</v>
      </c>
      <c r="G3440" s="518" t="s">
        <v>25342</v>
      </c>
      <c r="H3440" s="518" t="s">
        <v>25343</v>
      </c>
      <c r="I3440" s="518" t="s">
        <v>5431</v>
      </c>
      <c r="J3440" s="518" t="s">
        <v>5503</v>
      </c>
      <c r="K3440" s="519" t="s">
        <v>15086</v>
      </c>
      <c r="L3440" s="518" t="s">
        <v>5433</v>
      </c>
    </row>
    <row r="3441" spans="1:12" ht="15.75">
      <c r="A3441" s="518" t="s">
        <v>8643</v>
      </c>
      <c r="B3441" s="518" t="s">
        <v>8644</v>
      </c>
      <c r="C3441" s="518" t="s">
        <v>8645</v>
      </c>
      <c r="D3441" s="518" t="s">
        <v>25303</v>
      </c>
      <c r="E3441" s="519" t="s">
        <v>144</v>
      </c>
      <c r="F3441" s="518" t="s">
        <v>144</v>
      </c>
      <c r="G3441" s="518" t="s">
        <v>25344</v>
      </c>
      <c r="H3441" s="518" t="s">
        <v>25345</v>
      </c>
      <c r="I3441" s="518" t="s">
        <v>5431</v>
      </c>
      <c r="J3441" s="518" t="s">
        <v>5503</v>
      </c>
      <c r="K3441" s="519" t="s">
        <v>26539</v>
      </c>
      <c r="L3441" s="518" t="s">
        <v>5433</v>
      </c>
    </row>
    <row r="3442" spans="1:12" ht="15.75">
      <c r="A3442" s="518" t="s">
        <v>8643</v>
      </c>
      <c r="B3442" s="518" t="s">
        <v>8644</v>
      </c>
      <c r="C3442" s="518" t="s">
        <v>8645</v>
      </c>
      <c r="D3442" s="518" t="s">
        <v>25303</v>
      </c>
      <c r="E3442" s="519" t="s">
        <v>144</v>
      </c>
      <c r="F3442" s="518" t="s">
        <v>144</v>
      </c>
      <c r="G3442" s="518" t="s">
        <v>25346</v>
      </c>
      <c r="H3442" s="518" t="s">
        <v>25347</v>
      </c>
      <c r="I3442" s="518" t="s">
        <v>5431</v>
      </c>
      <c r="J3442" s="518" t="s">
        <v>5503</v>
      </c>
      <c r="K3442" s="519" t="s">
        <v>17613</v>
      </c>
      <c r="L3442" s="518" t="s">
        <v>5433</v>
      </c>
    </row>
    <row r="3443" spans="1:12" ht="15.75">
      <c r="A3443" s="518" t="s">
        <v>8643</v>
      </c>
      <c r="B3443" s="518" t="s">
        <v>8644</v>
      </c>
      <c r="C3443" s="518" t="s">
        <v>8645</v>
      </c>
      <c r="D3443" s="518" t="s">
        <v>25303</v>
      </c>
      <c r="E3443" s="519" t="s">
        <v>144</v>
      </c>
      <c r="F3443" s="518" t="s">
        <v>144</v>
      </c>
      <c r="G3443" s="518" t="s">
        <v>25349</v>
      </c>
      <c r="H3443" s="518" t="s">
        <v>25350</v>
      </c>
      <c r="I3443" s="518" t="s">
        <v>5431</v>
      </c>
      <c r="J3443" s="518" t="s">
        <v>5503</v>
      </c>
      <c r="K3443" s="519" t="s">
        <v>33854</v>
      </c>
      <c r="L3443" s="518" t="s">
        <v>5433</v>
      </c>
    </row>
    <row r="3444" spans="1:12" ht="15.75">
      <c r="A3444" s="518" t="s">
        <v>8643</v>
      </c>
      <c r="B3444" s="518" t="s">
        <v>8644</v>
      </c>
      <c r="C3444" s="518" t="s">
        <v>8645</v>
      </c>
      <c r="D3444" s="518" t="s">
        <v>25303</v>
      </c>
      <c r="E3444" s="519" t="s">
        <v>144</v>
      </c>
      <c r="F3444" s="518" t="s">
        <v>144</v>
      </c>
      <c r="G3444" s="518" t="s">
        <v>25352</v>
      </c>
      <c r="H3444" s="518" t="s">
        <v>25353</v>
      </c>
      <c r="I3444" s="518" t="s">
        <v>5431</v>
      </c>
      <c r="J3444" s="518" t="s">
        <v>5503</v>
      </c>
      <c r="K3444" s="519" t="s">
        <v>24510</v>
      </c>
      <c r="L3444" s="518" t="s">
        <v>5433</v>
      </c>
    </row>
    <row r="3445" spans="1:12" ht="15.75">
      <c r="A3445" s="518" t="s">
        <v>8643</v>
      </c>
      <c r="B3445" s="518" t="s">
        <v>8644</v>
      </c>
      <c r="C3445" s="518" t="s">
        <v>8645</v>
      </c>
      <c r="D3445" s="518" t="s">
        <v>25303</v>
      </c>
      <c r="E3445" s="519" t="s">
        <v>144</v>
      </c>
      <c r="F3445" s="518" t="s">
        <v>144</v>
      </c>
      <c r="G3445" s="518" t="s">
        <v>25354</v>
      </c>
      <c r="H3445" s="518" t="s">
        <v>25355</v>
      </c>
      <c r="I3445" s="518" t="s">
        <v>5431</v>
      </c>
      <c r="J3445" s="518" t="s">
        <v>5503</v>
      </c>
      <c r="K3445" s="519" t="s">
        <v>33855</v>
      </c>
      <c r="L3445" s="518" t="s">
        <v>5433</v>
      </c>
    </row>
    <row r="3446" spans="1:12" ht="15.75">
      <c r="A3446" s="518" t="s">
        <v>8643</v>
      </c>
      <c r="B3446" s="518" t="s">
        <v>8644</v>
      </c>
      <c r="C3446" s="518" t="s">
        <v>8645</v>
      </c>
      <c r="D3446" s="518" t="s">
        <v>25303</v>
      </c>
      <c r="E3446" s="519" t="s">
        <v>144</v>
      </c>
      <c r="F3446" s="518" t="s">
        <v>144</v>
      </c>
      <c r="G3446" s="518" t="s">
        <v>25356</v>
      </c>
      <c r="H3446" s="518" t="s">
        <v>25357</v>
      </c>
      <c r="I3446" s="518" t="s">
        <v>5431</v>
      </c>
      <c r="J3446" s="518" t="s">
        <v>5503</v>
      </c>
      <c r="K3446" s="519" t="s">
        <v>33856</v>
      </c>
      <c r="L3446" s="518" t="s">
        <v>5433</v>
      </c>
    </row>
    <row r="3447" spans="1:12" ht="15.75">
      <c r="A3447" s="518" t="s">
        <v>8643</v>
      </c>
      <c r="B3447" s="518" t="s">
        <v>8644</v>
      </c>
      <c r="C3447" s="518" t="s">
        <v>8645</v>
      </c>
      <c r="D3447" s="518" t="s">
        <v>25303</v>
      </c>
      <c r="E3447" s="519" t="s">
        <v>144</v>
      </c>
      <c r="F3447" s="518" t="s">
        <v>144</v>
      </c>
      <c r="G3447" s="518" t="s">
        <v>25359</v>
      </c>
      <c r="H3447" s="518" t="s">
        <v>25360</v>
      </c>
      <c r="I3447" s="518" t="s">
        <v>5431</v>
      </c>
      <c r="J3447" s="518" t="s">
        <v>5503</v>
      </c>
      <c r="K3447" s="519" t="s">
        <v>31351</v>
      </c>
      <c r="L3447" s="518" t="s">
        <v>5433</v>
      </c>
    </row>
    <row r="3448" spans="1:12" ht="15.75">
      <c r="A3448" s="518" t="s">
        <v>8643</v>
      </c>
      <c r="B3448" s="518" t="s">
        <v>8644</v>
      </c>
      <c r="C3448" s="518" t="s">
        <v>8645</v>
      </c>
      <c r="D3448" s="518" t="s">
        <v>25303</v>
      </c>
      <c r="E3448" s="519" t="s">
        <v>144</v>
      </c>
      <c r="F3448" s="518" t="s">
        <v>144</v>
      </c>
      <c r="G3448" s="518" t="s">
        <v>25361</v>
      </c>
      <c r="H3448" s="518" t="s">
        <v>25362</v>
      </c>
      <c r="I3448" s="518" t="s">
        <v>5431</v>
      </c>
      <c r="J3448" s="518" t="s">
        <v>5503</v>
      </c>
      <c r="K3448" s="519" t="s">
        <v>25392</v>
      </c>
      <c r="L3448" s="518" t="s">
        <v>5433</v>
      </c>
    </row>
    <row r="3449" spans="1:12" ht="15.75">
      <c r="A3449" s="518" t="s">
        <v>8643</v>
      </c>
      <c r="B3449" s="518" t="s">
        <v>8644</v>
      </c>
      <c r="C3449" s="518" t="s">
        <v>8645</v>
      </c>
      <c r="D3449" s="518" t="s">
        <v>25303</v>
      </c>
      <c r="E3449" s="519" t="s">
        <v>144</v>
      </c>
      <c r="F3449" s="518" t="s">
        <v>144</v>
      </c>
      <c r="G3449" s="518" t="s">
        <v>25364</v>
      </c>
      <c r="H3449" s="518" t="s">
        <v>25365</v>
      </c>
      <c r="I3449" s="518" t="s">
        <v>5431</v>
      </c>
      <c r="J3449" s="518" t="s">
        <v>5503</v>
      </c>
      <c r="K3449" s="519" t="s">
        <v>33857</v>
      </c>
      <c r="L3449" s="518" t="s">
        <v>5433</v>
      </c>
    </row>
    <row r="3450" spans="1:12" ht="15.75">
      <c r="A3450" s="518" t="s">
        <v>8643</v>
      </c>
      <c r="B3450" s="518" t="s">
        <v>8644</v>
      </c>
      <c r="C3450" s="518" t="s">
        <v>8645</v>
      </c>
      <c r="D3450" s="518" t="s">
        <v>25303</v>
      </c>
      <c r="E3450" s="519" t="s">
        <v>144</v>
      </c>
      <c r="F3450" s="518" t="s">
        <v>144</v>
      </c>
      <c r="G3450" s="518" t="s">
        <v>25366</v>
      </c>
      <c r="H3450" s="518" t="s">
        <v>25367</v>
      </c>
      <c r="I3450" s="518" t="s">
        <v>5431</v>
      </c>
      <c r="J3450" s="518" t="s">
        <v>5503</v>
      </c>
      <c r="K3450" s="519" t="s">
        <v>27814</v>
      </c>
      <c r="L3450" s="518" t="s">
        <v>5433</v>
      </c>
    </row>
    <row r="3451" spans="1:12" ht="15.75">
      <c r="A3451" s="518" t="s">
        <v>8643</v>
      </c>
      <c r="B3451" s="518" t="s">
        <v>8644</v>
      </c>
      <c r="C3451" s="518" t="s">
        <v>8645</v>
      </c>
      <c r="D3451" s="518" t="s">
        <v>25303</v>
      </c>
      <c r="E3451" s="519" t="s">
        <v>144</v>
      </c>
      <c r="F3451" s="518" t="s">
        <v>144</v>
      </c>
      <c r="G3451" s="518" t="s">
        <v>25368</v>
      </c>
      <c r="H3451" s="518" t="s">
        <v>25369</v>
      </c>
      <c r="I3451" s="518" t="s">
        <v>5431</v>
      </c>
      <c r="J3451" s="518" t="s">
        <v>5503</v>
      </c>
      <c r="K3451" s="519" t="s">
        <v>24959</v>
      </c>
      <c r="L3451" s="518" t="s">
        <v>5433</v>
      </c>
    </row>
    <row r="3452" spans="1:12" ht="15.75">
      <c r="A3452" s="518" t="s">
        <v>8643</v>
      </c>
      <c r="B3452" s="518" t="s">
        <v>8644</v>
      </c>
      <c r="C3452" s="518" t="s">
        <v>8645</v>
      </c>
      <c r="D3452" s="518" t="s">
        <v>25303</v>
      </c>
      <c r="E3452" s="519" t="s">
        <v>144</v>
      </c>
      <c r="F3452" s="518" t="s">
        <v>144</v>
      </c>
      <c r="G3452" s="518" t="s">
        <v>25371</v>
      </c>
      <c r="H3452" s="518" t="s">
        <v>25372</v>
      </c>
      <c r="I3452" s="518" t="s">
        <v>5431</v>
      </c>
      <c r="J3452" s="518" t="s">
        <v>5503</v>
      </c>
      <c r="K3452" s="519" t="s">
        <v>33857</v>
      </c>
      <c r="L3452" s="518" t="s">
        <v>5433</v>
      </c>
    </row>
    <row r="3453" spans="1:12" ht="15.75">
      <c r="A3453" s="518" t="s">
        <v>8643</v>
      </c>
      <c r="B3453" s="518" t="s">
        <v>8644</v>
      </c>
      <c r="C3453" s="518" t="s">
        <v>8645</v>
      </c>
      <c r="D3453" s="518" t="s">
        <v>25303</v>
      </c>
      <c r="E3453" s="519" t="s">
        <v>144</v>
      </c>
      <c r="F3453" s="518" t="s">
        <v>144</v>
      </c>
      <c r="G3453" s="518" t="s">
        <v>25373</v>
      </c>
      <c r="H3453" s="518" t="s">
        <v>25374</v>
      </c>
      <c r="I3453" s="518" t="s">
        <v>5431</v>
      </c>
      <c r="J3453" s="518" t="s">
        <v>5503</v>
      </c>
      <c r="K3453" s="519" t="s">
        <v>25995</v>
      </c>
      <c r="L3453" s="518" t="s">
        <v>5433</v>
      </c>
    </row>
    <row r="3454" spans="1:12" ht="15.75">
      <c r="A3454" s="518" t="s">
        <v>8643</v>
      </c>
      <c r="B3454" s="518" t="s">
        <v>8644</v>
      </c>
      <c r="C3454" s="518" t="s">
        <v>8645</v>
      </c>
      <c r="D3454" s="518" t="s">
        <v>25303</v>
      </c>
      <c r="E3454" s="519" t="s">
        <v>144</v>
      </c>
      <c r="F3454" s="518" t="s">
        <v>144</v>
      </c>
      <c r="G3454" s="518" t="s">
        <v>25375</v>
      </c>
      <c r="H3454" s="518" t="s">
        <v>25376</v>
      </c>
      <c r="I3454" s="518" t="s">
        <v>5431</v>
      </c>
      <c r="J3454" s="518" t="s">
        <v>5503</v>
      </c>
      <c r="K3454" s="519" t="s">
        <v>33858</v>
      </c>
      <c r="L3454" s="518" t="s">
        <v>5433</v>
      </c>
    </row>
    <row r="3455" spans="1:12" ht="15.75">
      <c r="A3455" s="518" t="s">
        <v>8643</v>
      </c>
      <c r="B3455" s="518" t="s">
        <v>8644</v>
      </c>
      <c r="C3455" s="518" t="s">
        <v>8645</v>
      </c>
      <c r="D3455" s="518" t="s">
        <v>25303</v>
      </c>
      <c r="E3455" s="519" t="s">
        <v>144</v>
      </c>
      <c r="F3455" s="518" t="s">
        <v>144</v>
      </c>
      <c r="G3455" s="518" t="s">
        <v>25377</v>
      </c>
      <c r="H3455" s="518" t="s">
        <v>25378</v>
      </c>
      <c r="I3455" s="518" t="s">
        <v>5431</v>
      </c>
      <c r="J3455" s="518" t="s">
        <v>5503</v>
      </c>
      <c r="K3455" s="519" t="s">
        <v>27223</v>
      </c>
      <c r="L3455" s="518" t="s">
        <v>5433</v>
      </c>
    </row>
    <row r="3456" spans="1:12" ht="15.75">
      <c r="A3456" s="518" t="s">
        <v>8643</v>
      </c>
      <c r="B3456" s="518" t="s">
        <v>8644</v>
      </c>
      <c r="C3456" s="518" t="s">
        <v>8645</v>
      </c>
      <c r="D3456" s="518" t="s">
        <v>25303</v>
      </c>
      <c r="E3456" s="519" t="s">
        <v>144</v>
      </c>
      <c r="F3456" s="518" t="s">
        <v>144</v>
      </c>
      <c r="G3456" s="518" t="s">
        <v>25379</v>
      </c>
      <c r="H3456" s="518" t="s">
        <v>25380</v>
      </c>
      <c r="I3456" s="518" t="s">
        <v>5431</v>
      </c>
      <c r="J3456" s="518" t="s">
        <v>5503</v>
      </c>
      <c r="K3456" s="519" t="s">
        <v>33859</v>
      </c>
      <c r="L3456" s="518" t="s">
        <v>5433</v>
      </c>
    </row>
    <row r="3457" spans="1:12" ht="15.75">
      <c r="A3457" s="518" t="s">
        <v>8643</v>
      </c>
      <c r="B3457" s="518" t="s">
        <v>8644</v>
      </c>
      <c r="C3457" s="518" t="s">
        <v>8645</v>
      </c>
      <c r="D3457" s="518" t="s">
        <v>25303</v>
      </c>
      <c r="E3457" s="519" t="s">
        <v>144</v>
      </c>
      <c r="F3457" s="518" t="s">
        <v>144</v>
      </c>
      <c r="G3457" s="518" t="s">
        <v>25381</v>
      </c>
      <c r="H3457" s="518" t="s">
        <v>25382</v>
      </c>
      <c r="I3457" s="518" t="s">
        <v>5431</v>
      </c>
      <c r="J3457" s="518" t="s">
        <v>5503</v>
      </c>
      <c r="K3457" s="519" t="s">
        <v>28047</v>
      </c>
      <c r="L3457" s="518" t="s">
        <v>5433</v>
      </c>
    </row>
    <row r="3458" spans="1:12" ht="15.75">
      <c r="A3458" s="518" t="s">
        <v>8643</v>
      </c>
      <c r="B3458" s="518" t="s">
        <v>8644</v>
      </c>
      <c r="C3458" s="518" t="s">
        <v>8645</v>
      </c>
      <c r="D3458" s="518" t="s">
        <v>25303</v>
      </c>
      <c r="E3458" s="519" t="s">
        <v>144</v>
      </c>
      <c r="F3458" s="518" t="s">
        <v>144</v>
      </c>
      <c r="G3458" s="518" t="s">
        <v>25384</v>
      </c>
      <c r="H3458" s="518" t="s">
        <v>25385</v>
      </c>
      <c r="I3458" s="518" t="s">
        <v>5431</v>
      </c>
      <c r="J3458" s="518" t="s">
        <v>5503</v>
      </c>
      <c r="K3458" s="519" t="s">
        <v>16101</v>
      </c>
      <c r="L3458" s="518" t="s">
        <v>5433</v>
      </c>
    </row>
    <row r="3459" spans="1:12" ht="15.75">
      <c r="A3459" s="518" t="s">
        <v>8643</v>
      </c>
      <c r="B3459" s="518" t="s">
        <v>8644</v>
      </c>
      <c r="C3459" s="518" t="s">
        <v>8645</v>
      </c>
      <c r="D3459" s="518" t="s">
        <v>25303</v>
      </c>
      <c r="E3459" s="519" t="s">
        <v>144</v>
      </c>
      <c r="F3459" s="518" t="s">
        <v>144</v>
      </c>
      <c r="G3459" s="518" t="s">
        <v>25387</v>
      </c>
      <c r="H3459" s="518" t="s">
        <v>25388</v>
      </c>
      <c r="I3459" s="518" t="s">
        <v>5431</v>
      </c>
      <c r="J3459" s="518" t="s">
        <v>5503</v>
      </c>
      <c r="K3459" s="519" t="s">
        <v>31852</v>
      </c>
      <c r="L3459" s="518" t="s">
        <v>5433</v>
      </c>
    </row>
    <row r="3460" spans="1:12" ht="15.75">
      <c r="A3460" s="518" t="s">
        <v>8643</v>
      </c>
      <c r="B3460" s="518" t="s">
        <v>8644</v>
      </c>
      <c r="C3460" s="518" t="s">
        <v>8645</v>
      </c>
      <c r="D3460" s="518" t="s">
        <v>25303</v>
      </c>
      <c r="E3460" s="519" t="s">
        <v>144</v>
      </c>
      <c r="F3460" s="518" t="s">
        <v>144</v>
      </c>
      <c r="G3460" s="518" t="s">
        <v>25390</v>
      </c>
      <c r="H3460" s="518" t="s">
        <v>25391</v>
      </c>
      <c r="I3460" s="518" t="s">
        <v>5431</v>
      </c>
      <c r="J3460" s="518" t="s">
        <v>5503</v>
      </c>
      <c r="K3460" s="519" t="s">
        <v>33860</v>
      </c>
      <c r="L3460" s="518" t="s">
        <v>5433</v>
      </c>
    </row>
    <row r="3461" spans="1:12" ht="15.75">
      <c r="A3461" s="518" t="s">
        <v>8643</v>
      </c>
      <c r="B3461" s="518" t="s">
        <v>8644</v>
      </c>
      <c r="C3461" s="518" t="s">
        <v>8645</v>
      </c>
      <c r="D3461" s="518" t="s">
        <v>25303</v>
      </c>
      <c r="E3461" s="519" t="s">
        <v>144</v>
      </c>
      <c r="F3461" s="518" t="s">
        <v>144</v>
      </c>
      <c r="G3461" s="518" t="s">
        <v>25393</v>
      </c>
      <c r="H3461" s="518" t="s">
        <v>25394</v>
      </c>
      <c r="I3461" s="518" t="s">
        <v>5431</v>
      </c>
      <c r="J3461" s="518" t="s">
        <v>5503</v>
      </c>
      <c r="K3461" s="519" t="s">
        <v>33861</v>
      </c>
      <c r="L3461" s="518" t="s">
        <v>5433</v>
      </c>
    </row>
    <row r="3462" spans="1:12" ht="15.75">
      <c r="A3462" s="518" t="s">
        <v>8643</v>
      </c>
      <c r="B3462" s="518" t="s">
        <v>8644</v>
      </c>
      <c r="C3462" s="518" t="s">
        <v>8645</v>
      </c>
      <c r="D3462" s="518" t="s">
        <v>25303</v>
      </c>
      <c r="E3462" s="519" t="s">
        <v>144</v>
      </c>
      <c r="F3462" s="518" t="s">
        <v>144</v>
      </c>
      <c r="G3462" s="518" t="s">
        <v>25395</v>
      </c>
      <c r="H3462" s="518" t="s">
        <v>25396</v>
      </c>
      <c r="I3462" s="518" t="s">
        <v>5431</v>
      </c>
      <c r="J3462" s="518" t="s">
        <v>5503</v>
      </c>
      <c r="K3462" s="519" t="s">
        <v>23403</v>
      </c>
      <c r="L3462" s="518" t="s">
        <v>5433</v>
      </c>
    </row>
    <row r="3463" spans="1:12" ht="15.75">
      <c r="A3463" s="518" t="s">
        <v>8643</v>
      </c>
      <c r="B3463" s="518" t="s">
        <v>8644</v>
      </c>
      <c r="C3463" s="518" t="s">
        <v>8645</v>
      </c>
      <c r="D3463" s="518" t="s">
        <v>25303</v>
      </c>
      <c r="E3463" s="519" t="s">
        <v>144</v>
      </c>
      <c r="F3463" s="518" t="s">
        <v>144</v>
      </c>
      <c r="G3463" s="518" t="s">
        <v>25397</v>
      </c>
      <c r="H3463" s="518" t="s">
        <v>8686</v>
      </c>
      <c r="I3463" s="518" t="s">
        <v>5431</v>
      </c>
      <c r="J3463" s="518" t="s">
        <v>5503</v>
      </c>
      <c r="K3463" s="519" t="s">
        <v>33862</v>
      </c>
      <c r="L3463" s="518" t="s">
        <v>5433</v>
      </c>
    </row>
    <row r="3464" spans="1:12" ht="15.75">
      <c r="A3464" s="518" t="s">
        <v>8643</v>
      </c>
      <c r="B3464" s="518" t="s">
        <v>8644</v>
      </c>
      <c r="C3464" s="518" t="s">
        <v>8645</v>
      </c>
      <c r="D3464" s="518" t="s">
        <v>25303</v>
      </c>
      <c r="E3464" s="519" t="s">
        <v>144</v>
      </c>
      <c r="F3464" s="518" t="s">
        <v>144</v>
      </c>
      <c r="G3464" s="518" t="s">
        <v>25399</v>
      </c>
      <c r="H3464" s="518" t="s">
        <v>8687</v>
      </c>
      <c r="I3464" s="518" t="s">
        <v>5431</v>
      </c>
      <c r="J3464" s="518" t="s">
        <v>5432</v>
      </c>
      <c r="K3464" s="519" t="s">
        <v>22325</v>
      </c>
      <c r="L3464" s="518" t="s">
        <v>5433</v>
      </c>
    </row>
    <row r="3465" spans="1:12" ht="15.75">
      <c r="A3465" s="518" t="s">
        <v>8643</v>
      </c>
      <c r="B3465" s="518" t="s">
        <v>8644</v>
      </c>
      <c r="C3465" s="518" t="s">
        <v>8645</v>
      </c>
      <c r="D3465" s="518" t="s">
        <v>25303</v>
      </c>
      <c r="E3465" s="519" t="s">
        <v>144</v>
      </c>
      <c r="F3465" s="518" t="s">
        <v>144</v>
      </c>
      <c r="G3465" s="518" t="s">
        <v>25400</v>
      </c>
      <c r="H3465" s="518" t="s">
        <v>8688</v>
      </c>
      <c r="I3465" s="518" t="s">
        <v>5431</v>
      </c>
      <c r="J3465" s="518" t="s">
        <v>5503</v>
      </c>
      <c r="K3465" s="519" t="s">
        <v>13324</v>
      </c>
      <c r="L3465" s="518" t="s">
        <v>5433</v>
      </c>
    </row>
    <row r="3466" spans="1:12" ht="15.75">
      <c r="A3466" s="518" t="s">
        <v>8643</v>
      </c>
      <c r="B3466" s="518" t="s">
        <v>8644</v>
      </c>
      <c r="C3466" s="518" t="s">
        <v>8645</v>
      </c>
      <c r="D3466" s="518" t="s">
        <v>25303</v>
      </c>
      <c r="E3466" s="519" t="s">
        <v>144</v>
      </c>
      <c r="F3466" s="518" t="s">
        <v>144</v>
      </c>
      <c r="G3466" s="518" t="s">
        <v>25401</v>
      </c>
      <c r="H3466" s="518" t="s">
        <v>8689</v>
      </c>
      <c r="I3466" s="518" t="s">
        <v>5431</v>
      </c>
      <c r="J3466" s="518" t="s">
        <v>5432</v>
      </c>
      <c r="K3466" s="519" t="s">
        <v>33863</v>
      </c>
      <c r="L3466" s="518" t="s">
        <v>5433</v>
      </c>
    </row>
    <row r="3467" spans="1:12" ht="15.75">
      <c r="A3467" s="518" t="s">
        <v>8643</v>
      </c>
      <c r="B3467" s="518" t="s">
        <v>8644</v>
      </c>
      <c r="C3467" s="518" t="s">
        <v>8645</v>
      </c>
      <c r="D3467" s="518" t="s">
        <v>25303</v>
      </c>
      <c r="E3467" s="519" t="s">
        <v>144</v>
      </c>
      <c r="F3467" s="518" t="s">
        <v>144</v>
      </c>
      <c r="G3467" s="518" t="s">
        <v>25402</v>
      </c>
      <c r="H3467" s="518" t="s">
        <v>8690</v>
      </c>
      <c r="I3467" s="518" t="s">
        <v>5431</v>
      </c>
      <c r="J3467" s="518" t="s">
        <v>5432</v>
      </c>
      <c r="K3467" s="519" t="s">
        <v>18063</v>
      </c>
      <c r="L3467" s="518" t="s">
        <v>5433</v>
      </c>
    </row>
    <row r="3468" spans="1:12" ht="15.75">
      <c r="A3468" s="518" t="s">
        <v>8643</v>
      </c>
      <c r="B3468" s="518" t="s">
        <v>8644</v>
      </c>
      <c r="C3468" s="518" t="s">
        <v>8645</v>
      </c>
      <c r="D3468" s="518" t="s">
        <v>25303</v>
      </c>
      <c r="E3468" s="519" t="s">
        <v>144</v>
      </c>
      <c r="F3468" s="518" t="s">
        <v>144</v>
      </c>
      <c r="G3468" s="518" t="s">
        <v>25403</v>
      </c>
      <c r="H3468" s="518" t="s">
        <v>8691</v>
      </c>
      <c r="I3468" s="518" t="s">
        <v>5431</v>
      </c>
      <c r="J3468" s="518" t="s">
        <v>5503</v>
      </c>
      <c r="K3468" s="519" t="s">
        <v>29883</v>
      </c>
      <c r="L3468" s="518" t="s">
        <v>5433</v>
      </c>
    </row>
    <row r="3469" spans="1:12" ht="15.75">
      <c r="A3469" s="518" t="s">
        <v>8643</v>
      </c>
      <c r="B3469" s="518" t="s">
        <v>8644</v>
      </c>
      <c r="C3469" s="518" t="s">
        <v>8645</v>
      </c>
      <c r="D3469" s="518" t="s">
        <v>25303</v>
      </c>
      <c r="E3469" s="519" t="s">
        <v>144</v>
      </c>
      <c r="F3469" s="518" t="s">
        <v>144</v>
      </c>
      <c r="G3469" s="518" t="s">
        <v>25404</v>
      </c>
      <c r="H3469" s="518" t="s">
        <v>8692</v>
      </c>
      <c r="I3469" s="518" t="s">
        <v>5431</v>
      </c>
      <c r="J3469" s="518" t="s">
        <v>5432</v>
      </c>
      <c r="K3469" s="519" t="s">
        <v>18417</v>
      </c>
      <c r="L3469" s="518" t="s">
        <v>5433</v>
      </c>
    </row>
    <row r="3470" spans="1:12" ht="15.75">
      <c r="A3470" s="518" t="s">
        <v>8643</v>
      </c>
      <c r="B3470" s="518" t="s">
        <v>8644</v>
      </c>
      <c r="C3470" s="518" t="s">
        <v>8645</v>
      </c>
      <c r="D3470" s="518" t="s">
        <v>25303</v>
      </c>
      <c r="E3470" s="519" t="s">
        <v>144</v>
      </c>
      <c r="F3470" s="518" t="s">
        <v>144</v>
      </c>
      <c r="G3470" s="518" t="s">
        <v>25405</v>
      </c>
      <c r="H3470" s="518" t="s">
        <v>8693</v>
      </c>
      <c r="I3470" s="518" t="s">
        <v>5431</v>
      </c>
      <c r="J3470" s="518" t="s">
        <v>5432</v>
      </c>
      <c r="K3470" s="519" t="s">
        <v>33864</v>
      </c>
      <c r="L3470" s="518" t="s">
        <v>5433</v>
      </c>
    </row>
    <row r="3471" spans="1:12" ht="15.75">
      <c r="A3471" s="518" t="s">
        <v>8643</v>
      </c>
      <c r="B3471" s="518" t="s">
        <v>8644</v>
      </c>
      <c r="C3471" s="518" t="s">
        <v>8645</v>
      </c>
      <c r="D3471" s="518" t="s">
        <v>25303</v>
      </c>
      <c r="E3471" s="519" t="s">
        <v>144</v>
      </c>
      <c r="F3471" s="518" t="s">
        <v>144</v>
      </c>
      <c r="G3471" s="518" t="s">
        <v>25406</v>
      </c>
      <c r="H3471" s="518" t="s">
        <v>8694</v>
      </c>
      <c r="I3471" s="518" t="s">
        <v>5431</v>
      </c>
      <c r="J3471" s="518" t="s">
        <v>5432</v>
      </c>
      <c r="K3471" s="519" t="s">
        <v>30548</v>
      </c>
      <c r="L3471" s="518" t="s">
        <v>5433</v>
      </c>
    </row>
    <row r="3472" spans="1:12" ht="15.75">
      <c r="A3472" s="518" t="s">
        <v>8643</v>
      </c>
      <c r="B3472" s="518" t="s">
        <v>8644</v>
      </c>
      <c r="C3472" s="518" t="s">
        <v>8645</v>
      </c>
      <c r="D3472" s="518" t="s">
        <v>25303</v>
      </c>
      <c r="E3472" s="519" t="s">
        <v>144</v>
      </c>
      <c r="F3472" s="518" t="s">
        <v>144</v>
      </c>
      <c r="G3472" s="518" t="s">
        <v>25408</v>
      </c>
      <c r="H3472" s="518" t="s">
        <v>8695</v>
      </c>
      <c r="I3472" s="518" t="s">
        <v>5431</v>
      </c>
      <c r="J3472" s="518" t="s">
        <v>5432</v>
      </c>
      <c r="K3472" s="519" t="s">
        <v>33865</v>
      </c>
      <c r="L3472" s="518" t="s">
        <v>5433</v>
      </c>
    </row>
    <row r="3473" spans="1:12" ht="15.75">
      <c r="A3473" s="518" t="s">
        <v>8643</v>
      </c>
      <c r="B3473" s="518" t="s">
        <v>8644</v>
      </c>
      <c r="C3473" s="518" t="s">
        <v>8645</v>
      </c>
      <c r="D3473" s="518" t="s">
        <v>25303</v>
      </c>
      <c r="E3473" s="519" t="s">
        <v>144</v>
      </c>
      <c r="F3473" s="518" t="s">
        <v>144</v>
      </c>
      <c r="G3473" s="518" t="s">
        <v>25409</v>
      </c>
      <c r="H3473" s="518" t="s">
        <v>8696</v>
      </c>
      <c r="I3473" s="518" t="s">
        <v>5431</v>
      </c>
      <c r="J3473" s="518" t="s">
        <v>5432</v>
      </c>
      <c r="K3473" s="519" t="s">
        <v>33866</v>
      </c>
      <c r="L3473" s="518" t="s">
        <v>5433</v>
      </c>
    </row>
    <row r="3474" spans="1:12" ht="15.75">
      <c r="A3474" s="518" t="s">
        <v>8643</v>
      </c>
      <c r="B3474" s="518" t="s">
        <v>8644</v>
      </c>
      <c r="C3474" s="518" t="s">
        <v>8645</v>
      </c>
      <c r="D3474" s="518" t="s">
        <v>25303</v>
      </c>
      <c r="E3474" s="519" t="s">
        <v>144</v>
      </c>
      <c r="F3474" s="518" t="s">
        <v>144</v>
      </c>
      <c r="G3474" s="518" t="s">
        <v>25410</v>
      </c>
      <c r="H3474" s="518" t="s">
        <v>8697</v>
      </c>
      <c r="I3474" s="518" t="s">
        <v>5431</v>
      </c>
      <c r="J3474" s="518" t="s">
        <v>5432</v>
      </c>
      <c r="K3474" s="519" t="s">
        <v>33867</v>
      </c>
      <c r="L3474" s="518" t="s">
        <v>5433</v>
      </c>
    </row>
    <row r="3475" spans="1:12" ht="15.75">
      <c r="A3475" s="518" t="s">
        <v>8643</v>
      </c>
      <c r="B3475" s="518" t="s">
        <v>8644</v>
      </c>
      <c r="C3475" s="518" t="s">
        <v>8645</v>
      </c>
      <c r="D3475" s="518" t="s">
        <v>25303</v>
      </c>
      <c r="E3475" s="519" t="s">
        <v>144</v>
      </c>
      <c r="F3475" s="518" t="s">
        <v>144</v>
      </c>
      <c r="G3475" s="518" t="s">
        <v>25411</v>
      </c>
      <c r="H3475" s="518" t="s">
        <v>8698</v>
      </c>
      <c r="I3475" s="518" t="s">
        <v>5431</v>
      </c>
      <c r="J3475" s="518" t="s">
        <v>5503</v>
      </c>
      <c r="K3475" s="519" t="s">
        <v>13786</v>
      </c>
      <c r="L3475" s="518" t="s">
        <v>5433</v>
      </c>
    </row>
    <row r="3476" spans="1:12" ht="15.75">
      <c r="A3476" s="518" t="s">
        <v>8643</v>
      </c>
      <c r="B3476" s="518" t="s">
        <v>8644</v>
      </c>
      <c r="C3476" s="518" t="s">
        <v>8645</v>
      </c>
      <c r="D3476" s="518" t="s">
        <v>25303</v>
      </c>
      <c r="E3476" s="519" t="s">
        <v>144</v>
      </c>
      <c r="F3476" s="518" t="s">
        <v>144</v>
      </c>
      <c r="G3476" s="518" t="s">
        <v>25412</v>
      </c>
      <c r="H3476" s="518" t="s">
        <v>25413</v>
      </c>
      <c r="I3476" s="518" t="s">
        <v>5431</v>
      </c>
      <c r="J3476" s="518" t="s">
        <v>5503</v>
      </c>
      <c r="K3476" s="519" t="s">
        <v>25264</v>
      </c>
      <c r="L3476" s="518" t="s">
        <v>5433</v>
      </c>
    </row>
    <row r="3477" spans="1:12" ht="15.75">
      <c r="A3477" s="518" t="s">
        <v>8643</v>
      </c>
      <c r="B3477" s="518" t="s">
        <v>8644</v>
      </c>
      <c r="C3477" s="518" t="s">
        <v>8645</v>
      </c>
      <c r="D3477" s="518" t="s">
        <v>25303</v>
      </c>
      <c r="E3477" s="519" t="s">
        <v>144</v>
      </c>
      <c r="F3477" s="518" t="s">
        <v>144</v>
      </c>
      <c r="G3477" s="518" t="s">
        <v>25415</v>
      </c>
      <c r="H3477" s="518" t="s">
        <v>25416</v>
      </c>
      <c r="I3477" s="518" t="s">
        <v>5431</v>
      </c>
      <c r="J3477" s="518" t="s">
        <v>5503</v>
      </c>
      <c r="K3477" s="519" t="s">
        <v>33868</v>
      </c>
      <c r="L3477" s="518" t="s">
        <v>5433</v>
      </c>
    </row>
    <row r="3478" spans="1:12" ht="15.75">
      <c r="A3478" s="518" t="s">
        <v>8643</v>
      </c>
      <c r="B3478" s="518" t="s">
        <v>8644</v>
      </c>
      <c r="C3478" s="518" t="s">
        <v>8645</v>
      </c>
      <c r="D3478" s="518" t="s">
        <v>25303</v>
      </c>
      <c r="E3478" s="519" t="s">
        <v>144</v>
      </c>
      <c r="F3478" s="518" t="s">
        <v>144</v>
      </c>
      <c r="G3478" s="518" t="s">
        <v>25417</v>
      </c>
      <c r="H3478" s="518" t="s">
        <v>25418</v>
      </c>
      <c r="I3478" s="518" t="s">
        <v>5431</v>
      </c>
      <c r="J3478" s="518" t="s">
        <v>5503</v>
      </c>
      <c r="K3478" s="519" t="s">
        <v>16957</v>
      </c>
      <c r="L3478" s="518" t="s">
        <v>5433</v>
      </c>
    </row>
    <row r="3479" spans="1:12" ht="15.75">
      <c r="A3479" s="518" t="s">
        <v>8643</v>
      </c>
      <c r="B3479" s="518" t="s">
        <v>8644</v>
      </c>
      <c r="C3479" s="518" t="s">
        <v>8645</v>
      </c>
      <c r="D3479" s="518" t="s">
        <v>25303</v>
      </c>
      <c r="E3479" s="519" t="s">
        <v>144</v>
      </c>
      <c r="F3479" s="518" t="s">
        <v>144</v>
      </c>
      <c r="G3479" s="518" t="s">
        <v>25419</v>
      </c>
      <c r="H3479" s="518" t="s">
        <v>25420</v>
      </c>
      <c r="I3479" s="518" t="s">
        <v>5431</v>
      </c>
      <c r="J3479" s="518" t="s">
        <v>5503</v>
      </c>
      <c r="K3479" s="519" t="s">
        <v>33869</v>
      </c>
      <c r="L3479" s="518" t="s">
        <v>5433</v>
      </c>
    </row>
    <row r="3480" spans="1:12" ht="15.75">
      <c r="A3480" s="518" t="s">
        <v>8643</v>
      </c>
      <c r="B3480" s="518" t="s">
        <v>8644</v>
      </c>
      <c r="C3480" s="518" t="s">
        <v>8645</v>
      </c>
      <c r="D3480" s="518" t="s">
        <v>25303</v>
      </c>
      <c r="E3480" s="519" t="s">
        <v>144</v>
      </c>
      <c r="F3480" s="518" t="s">
        <v>144</v>
      </c>
      <c r="G3480" s="518" t="s">
        <v>25421</v>
      </c>
      <c r="H3480" s="518" t="s">
        <v>25422</v>
      </c>
      <c r="I3480" s="518" t="s">
        <v>5431</v>
      </c>
      <c r="J3480" s="518" t="s">
        <v>5503</v>
      </c>
      <c r="K3480" s="519" t="s">
        <v>29483</v>
      </c>
      <c r="L3480" s="518" t="s">
        <v>5433</v>
      </c>
    </row>
    <row r="3481" spans="1:12" ht="15.75">
      <c r="A3481" s="518" t="s">
        <v>8643</v>
      </c>
      <c r="B3481" s="518" t="s">
        <v>8644</v>
      </c>
      <c r="C3481" s="518" t="s">
        <v>8645</v>
      </c>
      <c r="D3481" s="518" t="s">
        <v>25303</v>
      </c>
      <c r="E3481" s="519" t="s">
        <v>144</v>
      </c>
      <c r="F3481" s="518" t="s">
        <v>144</v>
      </c>
      <c r="G3481" s="518" t="s">
        <v>25423</v>
      </c>
      <c r="H3481" s="518" t="s">
        <v>25424</v>
      </c>
      <c r="I3481" s="518" t="s">
        <v>5431</v>
      </c>
      <c r="J3481" s="518" t="s">
        <v>5503</v>
      </c>
      <c r="K3481" s="519" t="s">
        <v>33870</v>
      </c>
      <c r="L3481" s="518" t="s">
        <v>5433</v>
      </c>
    </row>
    <row r="3482" spans="1:12" ht="15.75">
      <c r="A3482" s="518" t="s">
        <v>8643</v>
      </c>
      <c r="B3482" s="518" t="s">
        <v>8644</v>
      </c>
      <c r="C3482" s="518" t="s">
        <v>8645</v>
      </c>
      <c r="D3482" s="518" t="s">
        <v>25303</v>
      </c>
      <c r="E3482" s="519" t="s">
        <v>144</v>
      </c>
      <c r="F3482" s="518" t="s">
        <v>144</v>
      </c>
      <c r="G3482" s="518" t="s">
        <v>25425</v>
      </c>
      <c r="H3482" s="518" t="s">
        <v>25426</v>
      </c>
      <c r="I3482" s="518" t="s">
        <v>5431</v>
      </c>
      <c r="J3482" s="518" t="s">
        <v>5503</v>
      </c>
      <c r="K3482" s="519" t="s">
        <v>33871</v>
      </c>
      <c r="L3482" s="518" t="s">
        <v>5433</v>
      </c>
    </row>
    <row r="3483" spans="1:12" ht="15.75">
      <c r="A3483" s="518" t="s">
        <v>8643</v>
      </c>
      <c r="B3483" s="518" t="s">
        <v>8644</v>
      </c>
      <c r="C3483" s="518" t="s">
        <v>8645</v>
      </c>
      <c r="D3483" s="518" t="s">
        <v>25303</v>
      </c>
      <c r="E3483" s="519" t="s">
        <v>144</v>
      </c>
      <c r="F3483" s="518" t="s">
        <v>144</v>
      </c>
      <c r="G3483" s="518" t="s">
        <v>25427</v>
      </c>
      <c r="H3483" s="518" t="s">
        <v>25428</v>
      </c>
      <c r="I3483" s="518" t="s">
        <v>5431</v>
      </c>
      <c r="J3483" s="518" t="s">
        <v>5503</v>
      </c>
      <c r="K3483" s="519" t="s">
        <v>33872</v>
      </c>
      <c r="L3483" s="518" t="s">
        <v>5433</v>
      </c>
    </row>
    <row r="3484" spans="1:12" ht="15.75">
      <c r="A3484" s="518" t="s">
        <v>8643</v>
      </c>
      <c r="B3484" s="518" t="s">
        <v>8644</v>
      </c>
      <c r="C3484" s="518" t="s">
        <v>8645</v>
      </c>
      <c r="D3484" s="518" t="s">
        <v>25303</v>
      </c>
      <c r="E3484" s="519" t="s">
        <v>144</v>
      </c>
      <c r="F3484" s="518" t="s">
        <v>144</v>
      </c>
      <c r="G3484" s="518" t="s">
        <v>25430</v>
      </c>
      <c r="H3484" s="518" t="s">
        <v>25431</v>
      </c>
      <c r="I3484" s="518" t="s">
        <v>5431</v>
      </c>
      <c r="J3484" s="518" t="s">
        <v>5503</v>
      </c>
      <c r="K3484" s="519" t="s">
        <v>33873</v>
      </c>
      <c r="L3484" s="518" t="s">
        <v>5433</v>
      </c>
    </row>
    <row r="3485" spans="1:12" ht="15.75">
      <c r="A3485" s="518" t="s">
        <v>8643</v>
      </c>
      <c r="B3485" s="518" t="s">
        <v>8644</v>
      </c>
      <c r="C3485" s="518" t="s">
        <v>8645</v>
      </c>
      <c r="D3485" s="518" t="s">
        <v>25303</v>
      </c>
      <c r="E3485" s="519" t="s">
        <v>144</v>
      </c>
      <c r="F3485" s="518" t="s">
        <v>144</v>
      </c>
      <c r="G3485" s="518" t="s">
        <v>25432</v>
      </c>
      <c r="H3485" s="518" t="s">
        <v>25433</v>
      </c>
      <c r="I3485" s="518" t="s">
        <v>5431</v>
      </c>
      <c r="J3485" s="518" t="s">
        <v>5503</v>
      </c>
      <c r="K3485" s="519" t="s">
        <v>33874</v>
      </c>
      <c r="L3485" s="518" t="s">
        <v>5433</v>
      </c>
    </row>
    <row r="3486" spans="1:12" ht="15.75">
      <c r="A3486" s="518" t="s">
        <v>8643</v>
      </c>
      <c r="B3486" s="518" t="s">
        <v>8644</v>
      </c>
      <c r="C3486" s="518" t="s">
        <v>8645</v>
      </c>
      <c r="D3486" s="518" t="s">
        <v>25303</v>
      </c>
      <c r="E3486" s="519" t="s">
        <v>144</v>
      </c>
      <c r="F3486" s="518" t="s">
        <v>144</v>
      </c>
      <c r="G3486" s="518" t="s">
        <v>25434</v>
      </c>
      <c r="H3486" s="518" t="s">
        <v>25435</v>
      </c>
      <c r="I3486" s="518" t="s">
        <v>5431</v>
      </c>
      <c r="J3486" s="518" t="s">
        <v>5503</v>
      </c>
      <c r="K3486" s="519" t="s">
        <v>33875</v>
      </c>
      <c r="L3486" s="518" t="s">
        <v>5433</v>
      </c>
    </row>
    <row r="3487" spans="1:12" ht="15.75">
      <c r="A3487" s="518" t="s">
        <v>8643</v>
      </c>
      <c r="B3487" s="518" t="s">
        <v>8644</v>
      </c>
      <c r="C3487" s="518" t="s">
        <v>8645</v>
      </c>
      <c r="D3487" s="518" t="s">
        <v>25303</v>
      </c>
      <c r="E3487" s="519" t="s">
        <v>144</v>
      </c>
      <c r="F3487" s="518" t="s">
        <v>144</v>
      </c>
      <c r="G3487" s="518" t="s">
        <v>25436</v>
      </c>
      <c r="H3487" s="518" t="s">
        <v>25437</v>
      </c>
      <c r="I3487" s="518" t="s">
        <v>5431</v>
      </c>
      <c r="J3487" s="518" t="s">
        <v>5503</v>
      </c>
      <c r="K3487" s="519" t="s">
        <v>33876</v>
      </c>
      <c r="L3487" s="518" t="s">
        <v>5433</v>
      </c>
    </row>
    <row r="3488" spans="1:12" ht="15.75">
      <c r="A3488" s="518" t="s">
        <v>8643</v>
      </c>
      <c r="B3488" s="518" t="s">
        <v>8644</v>
      </c>
      <c r="C3488" s="518" t="s">
        <v>8645</v>
      </c>
      <c r="D3488" s="518" t="s">
        <v>25303</v>
      </c>
      <c r="E3488" s="519" t="s">
        <v>144</v>
      </c>
      <c r="F3488" s="518" t="s">
        <v>144</v>
      </c>
      <c r="G3488" s="518" t="s">
        <v>25438</v>
      </c>
      <c r="H3488" s="518" t="s">
        <v>25439</v>
      </c>
      <c r="I3488" s="518" t="s">
        <v>5431</v>
      </c>
      <c r="J3488" s="518" t="s">
        <v>5503</v>
      </c>
      <c r="K3488" s="519" t="s">
        <v>33877</v>
      </c>
      <c r="L3488" s="518" t="s">
        <v>5433</v>
      </c>
    </row>
    <row r="3489" spans="1:12" ht="15.75">
      <c r="A3489" s="518" t="s">
        <v>8643</v>
      </c>
      <c r="B3489" s="518" t="s">
        <v>8644</v>
      </c>
      <c r="C3489" s="518" t="s">
        <v>8645</v>
      </c>
      <c r="D3489" s="518" t="s">
        <v>25303</v>
      </c>
      <c r="E3489" s="519" t="s">
        <v>144</v>
      </c>
      <c r="F3489" s="518" t="s">
        <v>144</v>
      </c>
      <c r="G3489" s="518" t="s">
        <v>25440</v>
      </c>
      <c r="H3489" s="518" t="s">
        <v>25441</v>
      </c>
      <c r="I3489" s="518" t="s">
        <v>5431</v>
      </c>
      <c r="J3489" s="518" t="s">
        <v>5503</v>
      </c>
      <c r="K3489" s="519" t="s">
        <v>14479</v>
      </c>
      <c r="L3489" s="518" t="s">
        <v>5433</v>
      </c>
    </row>
    <row r="3490" spans="1:12" ht="15.75">
      <c r="A3490" s="518" t="s">
        <v>8643</v>
      </c>
      <c r="B3490" s="518" t="s">
        <v>8644</v>
      </c>
      <c r="C3490" s="518" t="s">
        <v>8645</v>
      </c>
      <c r="D3490" s="518" t="s">
        <v>25303</v>
      </c>
      <c r="E3490" s="519" t="s">
        <v>144</v>
      </c>
      <c r="F3490" s="518" t="s">
        <v>144</v>
      </c>
      <c r="G3490" s="518" t="s">
        <v>25442</v>
      </c>
      <c r="H3490" s="518" t="s">
        <v>25443</v>
      </c>
      <c r="I3490" s="518" t="s">
        <v>5431</v>
      </c>
      <c r="J3490" s="518" t="s">
        <v>5503</v>
      </c>
      <c r="K3490" s="519" t="s">
        <v>33878</v>
      </c>
      <c r="L3490" s="518" t="s">
        <v>5433</v>
      </c>
    </row>
    <row r="3491" spans="1:12" ht="15.75">
      <c r="A3491" s="518" t="s">
        <v>8643</v>
      </c>
      <c r="B3491" s="518" t="s">
        <v>8644</v>
      </c>
      <c r="C3491" s="518" t="s">
        <v>8645</v>
      </c>
      <c r="D3491" s="518" t="s">
        <v>25303</v>
      </c>
      <c r="E3491" s="519" t="s">
        <v>144</v>
      </c>
      <c r="F3491" s="518" t="s">
        <v>144</v>
      </c>
      <c r="G3491" s="518" t="s">
        <v>25445</v>
      </c>
      <c r="H3491" s="518" t="s">
        <v>25446</v>
      </c>
      <c r="I3491" s="518" t="s">
        <v>5431</v>
      </c>
      <c r="J3491" s="518" t="s">
        <v>5503</v>
      </c>
      <c r="K3491" s="519" t="s">
        <v>32153</v>
      </c>
      <c r="L3491" s="518" t="s">
        <v>5433</v>
      </c>
    </row>
    <row r="3492" spans="1:12" ht="15.75">
      <c r="A3492" s="518" t="s">
        <v>8643</v>
      </c>
      <c r="B3492" s="518" t="s">
        <v>8644</v>
      </c>
      <c r="C3492" s="518" t="s">
        <v>8645</v>
      </c>
      <c r="D3492" s="518" t="s">
        <v>25303</v>
      </c>
      <c r="E3492" s="519" t="s">
        <v>144</v>
      </c>
      <c r="F3492" s="518" t="s">
        <v>144</v>
      </c>
      <c r="G3492" s="518" t="s">
        <v>25447</v>
      </c>
      <c r="H3492" s="518" t="s">
        <v>25448</v>
      </c>
      <c r="I3492" s="518" t="s">
        <v>5431</v>
      </c>
      <c r="J3492" s="518" t="s">
        <v>5503</v>
      </c>
      <c r="K3492" s="519" t="s">
        <v>33879</v>
      </c>
      <c r="L3492" s="518" t="s">
        <v>5433</v>
      </c>
    </row>
    <row r="3493" spans="1:12" ht="15.75">
      <c r="A3493" s="518" t="s">
        <v>8643</v>
      </c>
      <c r="B3493" s="518" t="s">
        <v>8644</v>
      </c>
      <c r="C3493" s="518" t="s">
        <v>8645</v>
      </c>
      <c r="D3493" s="518" t="s">
        <v>25303</v>
      </c>
      <c r="E3493" s="519" t="s">
        <v>144</v>
      </c>
      <c r="F3493" s="518" t="s">
        <v>144</v>
      </c>
      <c r="G3493" s="518" t="s">
        <v>25449</v>
      </c>
      <c r="H3493" s="518" t="s">
        <v>25450</v>
      </c>
      <c r="I3493" s="518" t="s">
        <v>5431</v>
      </c>
      <c r="J3493" s="518" t="s">
        <v>5503</v>
      </c>
      <c r="K3493" s="519" t="s">
        <v>33880</v>
      </c>
      <c r="L3493" s="518" t="s">
        <v>5433</v>
      </c>
    </row>
    <row r="3494" spans="1:12" ht="15.75">
      <c r="A3494" s="518" t="s">
        <v>8643</v>
      </c>
      <c r="B3494" s="518" t="s">
        <v>8644</v>
      </c>
      <c r="C3494" s="518" t="s">
        <v>8645</v>
      </c>
      <c r="D3494" s="518" t="s">
        <v>25303</v>
      </c>
      <c r="E3494" s="519" t="s">
        <v>144</v>
      </c>
      <c r="F3494" s="518" t="s">
        <v>144</v>
      </c>
      <c r="G3494" s="518" t="s">
        <v>25452</v>
      </c>
      <c r="H3494" s="518" t="s">
        <v>25453</v>
      </c>
      <c r="I3494" s="518" t="s">
        <v>5431</v>
      </c>
      <c r="J3494" s="518" t="s">
        <v>5503</v>
      </c>
      <c r="K3494" s="519" t="s">
        <v>33881</v>
      </c>
      <c r="L3494" s="518" t="s">
        <v>5433</v>
      </c>
    </row>
    <row r="3495" spans="1:12" ht="15.75">
      <c r="A3495" s="518" t="s">
        <v>8643</v>
      </c>
      <c r="B3495" s="518" t="s">
        <v>8644</v>
      </c>
      <c r="C3495" s="518" t="s">
        <v>8645</v>
      </c>
      <c r="D3495" s="518" t="s">
        <v>25303</v>
      </c>
      <c r="E3495" s="519" t="s">
        <v>144</v>
      </c>
      <c r="F3495" s="518" t="s">
        <v>144</v>
      </c>
      <c r="G3495" s="518" t="s">
        <v>25454</v>
      </c>
      <c r="H3495" s="518" t="s">
        <v>25455</v>
      </c>
      <c r="I3495" s="518" t="s">
        <v>5431</v>
      </c>
      <c r="J3495" s="518" t="s">
        <v>5503</v>
      </c>
      <c r="K3495" s="519" t="s">
        <v>33882</v>
      </c>
      <c r="L3495" s="518" t="s">
        <v>5433</v>
      </c>
    </row>
    <row r="3496" spans="1:12" ht="15.75">
      <c r="A3496" s="518" t="s">
        <v>8643</v>
      </c>
      <c r="B3496" s="518" t="s">
        <v>8644</v>
      </c>
      <c r="C3496" s="518" t="s">
        <v>8645</v>
      </c>
      <c r="D3496" s="518" t="s">
        <v>25303</v>
      </c>
      <c r="E3496" s="519" t="s">
        <v>144</v>
      </c>
      <c r="F3496" s="518" t="s">
        <v>144</v>
      </c>
      <c r="G3496" s="518" t="s">
        <v>25456</v>
      </c>
      <c r="H3496" s="518" t="s">
        <v>25457</v>
      </c>
      <c r="I3496" s="518" t="s">
        <v>5431</v>
      </c>
      <c r="J3496" s="518" t="s">
        <v>5503</v>
      </c>
      <c r="K3496" s="519" t="s">
        <v>33883</v>
      </c>
      <c r="L3496" s="518" t="s">
        <v>5433</v>
      </c>
    </row>
    <row r="3497" spans="1:12" ht="15.75">
      <c r="A3497" s="518" t="s">
        <v>8643</v>
      </c>
      <c r="B3497" s="518" t="s">
        <v>8644</v>
      </c>
      <c r="C3497" s="518" t="s">
        <v>8645</v>
      </c>
      <c r="D3497" s="518" t="s">
        <v>25303</v>
      </c>
      <c r="E3497" s="519" t="s">
        <v>144</v>
      </c>
      <c r="F3497" s="518" t="s">
        <v>144</v>
      </c>
      <c r="G3497" s="518" t="s">
        <v>25458</v>
      </c>
      <c r="H3497" s="518" t="s">
        <v>25459</v>
      </c>
      <c r="I3497" s="518" t="s">
        <v>5431</v>
      </c>
      <c r="J3497" s="518" t="s">
        <v>5503</v>
      </c>
      <c r="K3497" s="519" t="s">
        <v>33884</v>
      </c>
      <c r="L3497" s="518" t="s">
        <v>5433</v>
      </c>
    </row>
    <row r="3498" spans="1:12" ht="15.75">
      <c r="A3498" s="518" t="s">
        <v>8643</v>
      </c>
      <c r="B3498" s="518" t="s">
        <v>8644</v>
      </c>
      <c r="C3498" s="518" t="s">
        <v>8645</v>
      </c>
      <c r="D3498" s="518" t="s">
        <v>25303</v>
      </c>
      <c r="E3498" s="519" t="s">
        <v>144</v>
      </c>
      <c r="F3498" s="518" t="s">
        <v>144</v>
      </c>
      <c r="G3498" s="518" t="s">
        <v>25460</v>
      </c>
      <c r="H3498" s="518" t="s">
        <v>25461</v>
      </c>
      <c r="I3498" s="518" t="s">
        <v>5431</v>
      </c>
      <c r="J3498" s="518" t="s">
        <v>5503</v>
      </c>
      <c r="K3498" s="519" t="s">
        <v>33885</v>
      </c>
      <c r="L3498" s="518" t="s">
        <v>5433</v>
      </c>
    </row>
    <row r="3499" spans="1:12" ht="15.75">
      <c r="A3499" s="518" t="s">
        <v>8643</v>
      </c>
      <c r="B3499" s="518" t="s">
        <v>8644</v>
      </c>
      <c r="C3499" s="518" t="s">
        <v>8645</v>
      </c>
      <c r="D3499" s="518" t="s">
        <v>25303</v>
      </c>
      <c r="E3499" s="519" t="s">
        <v>144</v>
      </c>
      <c r="F3499" s="518" t="s">
        <v>144</v>
      </c>
      <c r="G3499" s="518" t="s">
        <v>25462</v>
      </c>
      <c r="H3499" s="518" t="s">
        <v>25463</v>
      </c>
      <c r="I3499" s="518" t="s">
        <v>5431</v>
      </c>
      <c r="J3499" s="518" t="s">
        <v>5503</v>
      </c>
      <c r="K3499" s="519" t="s">
        <v>33886</v>
      </c>
      <c r="L3499" s="518" t="s">
        <v>5433</v>
      </c>
    </row>
    <row r="3500" spans="1:12" ht="15.75">
      <c r="A3500" s="518" t="s">
        <v>8643</v>
      </c>
      <c r="B3500" s="518" t="s">
        <v>8644</v>
      </c>
      <c r="C3500" s="518" t="s">
        <v>8645</v>
      </c>
      <c r="D3500" s="518" t="s">
        <v>25303</v>
      </c>
      <c r="E3500" s="519" t="s">
        <v>144</v>
      </c>
      <c r="F3500" s="518" t="s">
        <v>144</v>
      </c>
      <c r="G3500" s="518" t="s">
        <v>25464</v>
      </c>
      <c r="H3500" s="518" t="s">
        <v>8723</v>
      </c>
      <c r="I3500" s="518" t="s">
        <v>5431</v>
      </c>
      <c r="J3500" s="518" t="s">
        <v>5503</v>
      </c>
      <c r="K3500" s="519" t="s">
        <v>33887</v>
      </c>
      <c r="L3500" s="518" t="s">
        <v>5433</v>
      </c>
    </row>
    <row r="3501" spans="1:12" ht="15.75">
      <c r="A3501" s="518" t="s">
        <v>8643</v>
      </c>
      <c r="B3501" s="518" t="s">
        <v>8644</v>
      </c>
      <c r="C3501" s="518" t="s">
        <v>8645</v>
      </c>
      <c r="D3501" s="518" t="s">
        <v>25303</v>
      </c>
      <c r="E3501" s="519" t="s">
        <v>144</v>
      </c>
      <c r="F3501" s="518" t="s">
        <v>144</v>
      </c>
      <c r="G3501" s="518" t="s">
        <v>25465</v>
      </c>
      <c r="H3501" s="518" t="s">
        <v>8724</v>
      </c>
      <c r="I3501" s="518" t="s">
        <v>5431</v>
      </c>
      <c r="J3501" s="518" t="s">
        <v>5503</v>
      </c>
      <c r="K3501" s="519" t="s">
        <v>33888</v>
      </c>
      <c r="L3501" s="518" t="s">
        <v>5433</v>
      </c>
    </row>
    <row r="3502" spans="1:12" ht="15.75">
      <c r="A3502" s="518" t="s">
        <v>8643</v>
      </c>
      <c r="B3502" s="518" t="s">
        <v>8644</v>
      </c>
      <c r="C3502" s="518" t="s">
        <v>8645</v>
      </c>
      <c r="D3502" s="518" t="s">
        <v>25303</v>
      </c>
      <c r="E3502" s="519" t="s">
        <v>144</v>
      </c>
      <c r="F3502" s="518" t="s">
        <v>144</v>
      </c>
      <c r="G3502" s="518" t="s">
        <v>25466</v>
      </c>
      <c r="H3502" s="518" t="s">
        <v>8725</v>
      </c>
      <c r="I3502" s="518" t="s">
        <v>5431</v>
      </c>
      <c r="J3502" s="518" t="s">
        <v>5503</v>
      </c>
      <c r="K3502" s="519" t="s">
        <v>33889</v>
      </c>
      <c r="L3502" s="518" t="s">
        <v>5433</v>
      </c>
    </row>
    <row r="3503" spans="1:12" ht="15.75">
      <c r="A3503" s="518" t="s">
        <v>8643</v>
      </c>
      <c r="B3503" s="518" t="s">
        <v>8644</v>
      </c>
      <c r="C3503" s="518" t="s">
        <v>8645</v>
      </c>
      <c r="D3503" s="518" t="s">
        <v>25303</v>
      </c>
      <c r="E3503" s="519" t="s">
        <v>144</v>
      </c>
      <c r="F3503" s="518" t="s">
        <v>144</v>
      </c>
      <c r="G3503" s="518" t="s">
        <v>25467</v>
      </c>
      <c r="H3503" s="518" t="s">
        <v>8726</v>
      </c>
      <c r="I3503" s="518" t="s">
        <v>5431</v>
      </c>
      <c r="J3503" s="518" t="s">
        <v>5503</v>
      </c>
      <c r="K3503" s="519" t="s">
        <v>29356</v>
      </c>
      <c r="L3503" s="518" t="s">
        <v>5433</v>
      </c>
    </row>
    <row r="3504" spans="1:12" ht="15.75">
      <c r="A3504" s="518" t="s">
        <v>8643</v>
      </c>
      <c r="B3504" s="518" t="s">
        <v>8644</v>
      </c>
      <c r="C3504" s="518" t="s">
        <v>8645</v>
      </c>
      <c r="D3504" s="518" t="s">
        <v>25303</v>
      </c>
      <c r="E3504" s="519" t="s">
        <v>144</v>
      </c>
      <c r="F3504" s="518" t="s">
        <v>144</v>
      </c>
      <c r="G3504" s="518" t="s">
        <v>25468</v>
      </c>
      <c r="H3504" s="518" t="s">
        <v>8727</v>
      </c>
      <c r="I3504" s="518" t="s">
        <v>5431</v>
      </c>
      <c r="J3504" s="518" t="s">
        <v>5503</v>
      </c>
      <c r="K3504" s="519" t="s">
        <v>33890</v>
      </c>
      <c r="L3504" s="518" t="s">
        <v>5433</v>
      </c>
    </row>
    <row r="3505" spans="1:12" ht="15.75">
      <c r="A3505" s="518" t="s">
        <v>8643</v>
      </c>
      <c r="B3505" s="518" t="s">
        <v>8644</v>
      </c>
      <c r="C3505" s="518" t="s">
        <v>8645</v>
      </c>
      <c r="D3505" s="518" t="s">
        <v>25303</v>
      </c>
      <c r="E3505" s="519" t="s">
        <v>144</v>
      </c>
      <c r="F3505" s="518" t="s">
        <v>144</v>
      </c>
      <c r="G3505" s="518" t="s">
        <v>25469</v>
      </c>
      <c r="H3505" s="518" t="s">
        <v>8728</v>
      </c>
      <c r="I3505" s="518" t="s">
        <v>5431</v>
      </c>
      <c r="J3505" s="518" t="s">
        <v>5503</v>
      </c>
      <c r="K3505" s="519" t="s">
        <v>18565</v>
      </c>
      <c r="L3505" s="518" t="s">
        <v>5433</v>
      </c>
    </row>
    <row r="3506" spans="1:12" ht="15.75">
      <c r="A3506" s="518" t="s">
        <v>8643</v>
      </c>
      <c r="B3506" s="518" t="s">
        <v>8644</v>
      </c>
      <c r="C3506" s="518" t="s">
        <v>8645</v>
      </c>
      <c r="D3506" s="518" t="s">
        <v>25303</v>
      </c>
      <c r="E3506" s="519" t="s">
        <v>144</v>
      </c>
      <c r="F3506" s="518" t="s">
        <v>144</v>
      </c>
      <c r="G3506" s="518" t="s">
        <v>25470</v>
      </c>
      <c r="H3506" s="518" t="s">
        <v>8729</v>
      </c>
      <c r="I3506" s="518" t="s">
        <v>5431</v>
      </c>
      <c r="J3506" s="518" t="s">
        <v>5503</v>
      </c>
      <c r="K3506" s="519" t="s">
        <v>33891</v>
      </c>
      <c r="L3506" s="518" t="s">
        <v>5433</v>
      </c>
    </row>
    <row r="3507" spans="1:12" ht="15.75">
      <c r="A3507" s="518" t="s">
        <v>8643</v>
      </c>
      <c r="B3507" s="518" t="s">
        <v>8644</v>
      </c>
      <c r="C3507" s="518" t="s">
        <v>8645</v>
      </c>
      <c r="D3507" s="518" t="s">
        <v>25303</v>
      </c>
      <c r="E3507" s="519" t="s">
        <v>144</v>
      </c>
      <c r="F3507" s="518" t="s">
        <v>144</v>
      </c>
      <c r="G3507" s="518" t="s">
        <v>25471</v>
      </c>
      <c r="H3507" s="518" t="s">
        <v>8730</v>
      </c>
      <c r="I3507" s="518" t="s">
        <v>5431</v>
      </c>
      <c r="J3507" s="518" t="s">
        <v>5503</v>
      </c>
      <c r="K3507" s="519" t="s">
        <v>33892</v>
      </c>
      <c r="L3507" s="518" t="s">
        <v>5433</v>
      </c>
    </row>
    <row r="3508" spans="1:12" ht="15.75">
      <c r="A3508" s="518" t="s">
        <v>8643</v>
      </c>
      <c r="B3508" s="518" t="s">
        <v>8644</v>
      </c>
      <c r="C3508" s="518" t="s">
        <v>8645</v>
      </c>
      <c r="D3508" s="518" t="s">
        <v>25303</v>
      </c>
      <c r="E3508" s="519" t="s">
        <v>144</v>
      </c>
      <c r="F3508" s="518" t="s">
        <v>144</v>
      </c>
      <c r="G3508" s="518" t="s">
        <v>25472</v>
      </c>
      <c r="H3508" s="518" t="s">
        <v>8731</v>
      </c>
      <c r="I3508" s="518" t="s">
        <v>5431</v>
      </c>
      <c r="J3508" s="518" t="s">
        <v>5503</v>
      </c>
      <c r="K3508" s="519" t="s">
        <v>33893</v>
      </c>
      <c r="L3508" s="518" t="s">
        <v>5433</v>
      </c>
    </row>
    <row r="3509" spans="1:12" ht="15.75">
      <c r="A3509" s="518" t="s">
        <v>8643</v>
      </c>
      <c r="B3509" s="518" t="s">
        <v>8644</v>
      </c>
      <c r="C3509" s="518" t="s">
        <v>8645</v>
      </c>
      <c r="D3509" s="518" t="s">
        <v>25303</v>
      </c>
      <c r="E3509" s="519" t="s">
        <v>144</v>
      </c>
      <c r="F3509" s="518" t="s">
        <v>144</v>
      </c>
      <c r="G3509" s="518" t="s">
        <v>25474</v>
      </c>
      <c r="H3509" s="518" t="s">
        <v>8732</v>
      </c>
      <c r="I3509" s="518" t="s">
        <v>5431</v>
      </c>
      <c r="J3509" s="518" t="s">
        <v>5503</v>
      </c>
      <c r="K3509" s="519" t="s">
        <v>23097</v>
      </c>
      <c r="L3509" s="518" t="s">
        <v>5433</v>
      </c>
    </row>
    <row r="3510" spans="1:12" ht="15.75">
      <c r="A3510" s="518" t="s">
        <v>8643</v>
      </c>
      <c r="B3510" s="518" t="s">
        <v>8644</v>
      </c>
      <c r="C3510" s="518" t="s">
        <v>8645</v>
      </c>
      <c r="D3510" s="518" t="s">
        <v>25303</v>
      </c>
      <c r="E3510" s="519" t="s">
        <v>144</v>
      </c>
      <c r="F3510" s="518" t="s">
        <v>144</v>
      </c>
      <c r="G3510" s="518" t="s">
        <v>25475</v>
      </c>
      <c r="H3510" s="518" t="s">
        <v>8733</v>
      </c>
      <c r="I3510" s="518" t="s">
        <v>5431</v>
      </c>
      <c r="J3510" s="518" t="s">
        <v>5503</v>
      </c>
      <c r="K3510" s="519" t="s">
        <v>33894</v>
      </c>
      <c r="L3510" s="518" t="s">
        <v>5433</v>
      </c>
    </row>
    <row r="3511" spans="1:12" ht="15.75">
      <c r="A3511" s="518" t="s">
        <v>8643</v>
      </c>
      <c r="B3511" s="518" t="s">
        <v>8644</v>
      </c>
      <c r="C3511" s="518" t="s">
        <v>8645</v>
      </c>
      <c r="D3511" s="518" t="s">
        <v>25303</v>
      </c>
      <c r="E3511" s="519" t="s">
        <v>144</v>
      </c>
      <c r="F3511" s="518" t="s">
        <v>144</v>
      </c>
      <c r="G3511" s="518" t="s">
        <v>25476</v>
      </c>
      <c r="H3511" s="518" t="s">
        <v>8734</v>
      </c>
      <c r="I3511" s="518" t="s">
        <v>5431</v>
      </c>
      <c r="J3511" s="518" t="s">
        <v>5503</v>
      </c>
      <c r="K3511" s="519" t="s">
        <v>15899</v>
      </c>
      <c r="L3511" s="518" t="s">
        <v>5433</v>
      </c>
    </row>
    <row r="3512" spans="1:12" ht="15.75">
      <c r="A3512" s="518" t="s">
        <v>8643</v>
      </c>
      <c r="B3512" s="518" t="s">
        <v>8644</v>
      </c>
      <c r="C3512" s="518" t="s">
        <v>8645</v>
      </c>
      <c r="D3512" s="518" t="s">
        <v>25303</v>
      </c>
      <c r="E3512" s="519" t="s">
        <v>144</v>
      </c>
      <c r="F3512" s="518" t="s">
        <v>144</v>
      </c>
      <c r="G3512" s="518" t="s">
        <v>25477</v>
      </c>
      <c r="H3512" s="518" t="s">
        <v>8735</v>
      </c>
      <c r="I3512" s="518" t="s">
        <v>5431</v>
      </c>
      <c r="J3512" s="518" t="s">
        <v>5503</v>
      </c>
      <c r="K3512" s="519" t="s">
        <v>24750</v>
      </c>
      <c r="L3512" s="518" t="s">
        <v>5433</v>
      </c>
    </row>
    <row r="3513" spans="1:12" ht="15.75">
      <c r="A3513" s="518" t="s">
        <v>8643</v>
      </c>
      <c r="B3513" s="518" t="s">
        <v>8644</v>
      </c>
      <c r="C3513" s="518" t="s">
        <v>8645</v>
      </c>
      <c r="D3513" s="518" t="s">
        <v>25303</v>
      </c>
      <c r="E3513" s="519" t="s">
        <v>144</v>
      </c>
      <c r="F3513" s="518" t="s">
        <v>144</v>
      </c>
      <c r="G3513" s="518" t="s">
        <v>25478</v>
      </c>
      <c r="H3513" s="518" t="s">
        <v>8736</v>
      </c>
      <c r="I3513" s="518" t="s">
        <v>5431</v>
      </c>
      <c r="J3513" s="518" t="s">
        <v>5503</v>
      </c>
      <c r="K3513" s="519" t="s">
        <v>33895</v>
      </c>
      <c r="L3513" s="518" t="s">
        <v>5433</v>
      </c>
    </row>
    <row r="3514" spans="1:12" ht="15.75">
      <c r="A3514" s="518" t="s">
        <v>8643</v>
      </c>
      <c r="B3514" s="518" t="s">
        <v>8644</v>
      </c>
      <c r="C3514" s="518" t="s">
        <v>8645</v>
      </c>
      <c r="D3514" s="518" t="s">
        <v>25303</v>
      </c>
      <c r="E3514" s="519" t="s">
        <v>144</v>
      </c>
      <c r="F3514" s="518" t="s">
        <v>144</v>
      </c>
      <c r="G3514" s="518" t="s">
        <v>25479</v>
      </c>
      <c r="H3514" s="518" t="s">
        <v>8737</v>
      </c>
      <c r="I3514" s="518" t="s">
        <v>5431</v>
      </c>
      <c r="J3514" s="518" t="s">
        <v>5503</v>
      </c>
      <c r="K3514" s="519" t="s">
        <v>29370</v>
      </c>
      <c r="L3514" s="518" t="s">
        <v>5433</v>
      </c>
    </row>
    <row r="3515" spans="1:12" ht="15.75">
      <c r="A3515" s="518" t="s">
        <v>8643</v>
      </c>
      <c r="B3515" s="518" t="s">
        <v>8644</v>
      </c>
      <c r="C3515" s="518" t="s">
        <v>8645</v>
      </c>
      <c r="D3515" s="518" t="s">
        <v>25303</v>
      </c>
      <c r="E3515" s="519" t="s">
        <v>144</v>
      </c>
      <c r="F3515" s="518" t="s">
        <v>144</v>
      </c>
      <c r="G3515" s="518" t="s">
        <v>25481</v>
      </c>
      <c r="H3515" s="518" t="s">
        <v>8738</v>
      </c>
      <c r="I3515" s="518" t="s">
        <v>5431</v>
      </c>
      <c r="J3515" s="518" t="s">
        <v>5503</v>
      </c>
      <c r="K3515" s="519" t="s">
        <v>31977</v>
      </c>
      <c r="L3515" s="518" t="s">
        <v>5433</v>
      </c>
    </row>
    <row r="3516" spans="1:12" ht="15.75">
      <c r="A3516" s="518" t="s">
        <v>8643</v>
      </c>
      <c r="B3516" s="518" t="s">
        <v>8644</v>
      </c>
      <c r="C3516" s="518" t="s">
        <v>8645</v>
      </c>
      <c r="D3516" s="518" t="s">
        <v>25303</v>
      </c>
      <c r="E3516" s="519" t="s">
        <v>144</v>
      </c>
      <c r="F3516" s="518" t="s">
        <v>144</v>
      </c>
      <c r="G3516" s="518" t="s">
        <v>25482</v>
      </c>
      <c r="H3516" s="518" t="s">
        <v>8739</v>
      </c>
      <c r="I3516" s="518" t="s">
        <v>5431</v>
      </c>
      <c r="J3516" s="518" t="s">
        <v>5503</v>
      </c>
      <c r="K3516" s="519" t="s">
        <v>19578</v>
      </c>
      <c r="L3516" s="518" t="s">
        <v>5433</v>
      </c>
    </row>
    <row r="3517" spans="1:12" ht="15.75">
      <c r="A3517" s="518" t="s">
        <v>8643</v>
      </c>
      <c r="B3517" s="518" t="s">
        <v>8644</v>
      </c>
      <c r="C3517" s="518" t="s">
        <v>8645</v>
      </c>
      <c r="D3517" s="518" t="s">
        <v>25303</v>
      </c>
      <c r="E3517" s="519" t="s">
        <v>144</v>
      </c>
      <c r="F3517" s="518" t="s">
        <v>144</v>
      </c>
      <c r="G3517" s="518" t="s">
        <v>25483</v>
      </c>
      <c r="H3517" s="518" t="s">
        <v>8740</v>
      </c>
      <c r="I3517" s="518" t="s">
        <v>5431</v>
      </c>
      <c r="J3517" s="518" t="s">
        <v>5503</v>
      </c>
      <c r="K3517" s="519" t="s">
        <v>33896</v>
      </c>
      <c r="L3517" s="518" t="s">
        <v>5433</v>
      </c>
    </row>
    <row r="3518" spans="1:12" ht="15.75">
      <c r="A3518" s="518" t="s">
        <v>8643</v>
      </c>
      <c r="B3518" s="518" t="s">
        <v>8644</v>
      </c>
      <c r="C3518" s="518" t="s">
        <v>8645</v>
      </c>
      <c r="D3518" s="518" t="s">
        <v>25303</v>
      </c>
      <c r="E3518" s="519" t="s">
        <v>144</v>
      </c>
      <c r="F3518" s="518" t="s">
        <v>144</v>
      </c>
      <c r="G3518" s="518" t="s">
        <v>25484</v>
      </c>
      <c r="H3518" s="518" t="s">
        <v>8741</v>
      </c>
      <c r="I3518" s="518" t="s">
        <v>5431</v>
      </c>
      <c r="J3518" s="518" t="s">
        <v>5503</v>
      </c>
      <c r="K3518" s="519" t="s">
        <v>26615</v>
      </c>
      <c r="L3518" s="518" t="s">
        <v>5433</v>
      </c>
    </row>
    <row r="3519" spans="1:12" ht="15.75">
      <c r="A3519" s="518" t="s">
        <v>8643</v>
      </c>
      <c r="B3519" s="518" t="s">
        <v>8644</v>
      </c>
      <c r="C3519" s="518" t="s">
        <v>8645</v>
      </c>
      <c r="D3519" s="518" t="s">
        <v>25303</v>
      </c>
      <c r="E3519" s="519" t="s">
        <v>144</v>
      </c>
      <c r="F3519" s="518" t="s">
        <v>144</v>
      </c>
      <c r="G3519" s="518" t="s">
        <v>25485</v>
      </c>
      <c r="H3519" s="518" t="s">
        <v>8742</v>
      </c>
      <c r="I3519" s="518" t="s">
        <v>5431</v>
      </c>
      <c r="J3519" s="518" t="s">
        <v>5503</v>
      </c>
      <c r="K3519" s="519" t="s">
        <v>33897</v>
      </c>
      <c r="L3519" s="518" t="s">
        <v>5433</v>
      </c>
    </row>
    <row r="3520" spans="1:12" ht="15.75">
      <c r="A3520" s="518" t="s">
        <v>8643</v>
      </c>
      <c r="B3520" s="518" t="s">
        <v>8644</v>
      </c>
      <c r="C3520" s="518" t="s">
        <v>8645</v>
      </c>
      <c r="D3520" s="518" t="s">
        <v>25303</v>
      </c>
      <c r="E3520" s="519" t="s">
        <v>144</v>
      </c>
      <c r="F3520" s="518" t="s">
        <v>144</v>
      </c>
      <c r="G3520" s="518" t="s">
        <v>25486</v>
      </c>
      <c r="H3520" s="518" t="s">
        <v>8743</v>
      </c>
      <c r="I3520" s="518" t="s">
        <v>5431</v>
      </c>
      <c r="J3520" s="518" t="s">
        <v>5503</v>
      </c>
      <c r="K3520" s="519" t="s">
        <v>33898</v>
      </c>
      <c r="L3520" s="518" t="s">
        <v>5433</v>
      </c>
    </row>
    <row r="3521" spans="1:12" ht="15.75">
      <c r="A3521" s="518" t="s">
        <v>8643</v>
      </c>
      <c r="B3521" s="518" t="s">
        <v>8644</v>
      </c>
      <c r="C3521" s="518" t="s">
        <v>8645</v>
      </c>
      <c r="D3521" s="518" t="s">
        <v>25303</v>
      </c>
      <c r="E3521" s="519" t="s">
        <v>144</v>
      </c>
      <c r="F3521" s="518" t="s">
        <v>144</v>
      </c>
      <c r="G3521" s="518" t="s">
        <v>25487</v>
      </c>
      <c r="H3521" s="518" t="s">
        <v>8744</v>
      </c>
      <c r="I3521" s="518" t="s">
        <v>5431</v>
      </c>
      <c r="J3521" s="518" t="s">
        <v>5503</v>
      </c>
      <c r="K3521" s="519" t="s">
        <v>33899</v>
      </c>
      <c r="L3521" s="518" t="s">
        <v>5433</v>
      </c>
    </row>
    <row r="3522" spans="1:12" ht="15.75">
      <c r="A3522" s="518" t="s">
        <v>8643</v>
      </c>
      <c r="B3522" s="518" t="s">
        <v>8644</v>
      </c>
      <c r="C3522" s="518" t="s">
        <v>8645</v>
      </c>
      <c r="D3522" s="518" t="s">
        <v>25303</v>
      </c>
      <c r="E3522" s="519" t="s">
        <v>144</v>
      </c>
      <c r="F3522" s="518" t="s">
        <v>144</v>
      </c>
      <c r="G3522" s="518" t="s">
        <v>25488</v>
      </c>
      <c r="H3522" s="518" t="s">
        <v>8745</v>
      </c>
      <c r="I3522" s="518" t="s">
        <v>5431</v>
      </c>
      <c r="J3522" s="518" t="s">
        <v>5503</v>
      </c>
      <c r="K3522" s="519" t="s">
        <v>23525</v>
      </c>
      <c r="L3522" s="518" t="s">
        <v>5433</v>
      </c>
    </row>
    <row r="3523" spans="1:12" ht="15.75">
      <c r="A3523" s="518" t="s">
        <v>8643</v>
      </c>
      <c r="B3523" s="518" t="s">
        <v>8644</v>
      </c>
      <c r="C3523" s="518" t="s">
        <v>8645</v>
      </c>
      <c r="D3523" s="518" t="s">
        <v>25303</v>
      </c>
      <c r="E3523" s="519" t="s">
        <v>144</v>
      </c>
      <c r="F3523" s="518" t="s">
        <v>144</v>
      </c>
      <c r="G3523" s="518" t="s">
        <v>25489</v>
      </c>
      <c r="H3523" s="518" t="s">
        <v>8746</v>
      </c>
      <c r="I3523" s="518" t="s">
        <v>5431</v>
      </c>
      <c r="J3523" s="518" t="s">
        <v>5503</v>
      </c>
      <c r="K3523" s="519" t="s">
        <v>33900</v>
      </c>
      <c r="L3523" s="518" t="s">
        <v>5433</v>
      </c>
    </row>
    <row r="3524" spans="1:12" ht="15.75">
      <c r="A3524" s="518" t="s">
        <v>8643</v>
      </c>
      <c r="B3524" s="518" t="s">
        <v>8644</v>
      </c>
      <c r="C3524" s="518" t="s">
        <v>8645</v>
      </c>
      <c r="D3524" s="518" t="s">
        <v>25303</v>
      </c>
      <c r="E3524" s="519" t="s">
        <v>144</v>
      </c>
      <c r="F3524" s="518" t="s">
        <v>144</v>
      </c>
      <c r="G3524" s="518" t="s">
        <v>25490</v>
      </c>
      <c r="H3524" s="518" t="s">
        <v>8747</v>
      </c>
      <c r="I3524" s="518" t="s">
        <v>5431</v>
      </c>
      <c r="J3524" s="518" t="s">
        <v>5503</v>
      </c>
      <c r="K3524" s="519" t="s">
        <v>15730</v>
      </c>
      <c r="L3524" s="518" t="s">
        <v>5433</v>
      </c>
    </row>
    <row r="3525" spans="1:12" ht="15.75">
      <c r="A3525" s="518" t="s">
        <v>8643</v>
      </c>
      <c r="B3525" s="518" t="s">
        <v>8644</v>
      </c>
      <c r="C3525" s="518" t="s">
        <v>8645</v>
      </c>
      <c r="D3525" s="518" t="s">
        <v>25303</v>
      </c>
      <c r="E3525" s="519" t="s">
        <v>144</v>
      </c>
      <c r="F3525" s="518" t="s">
        <v>144</v>
      </c>
      <c r="G3525" s="518" t="s">
        <v>25492</v>
      </c>
      <c r="H3525" s="518" t="s">
        <v>8748</v>
      </c>
      <c r="I3525" s="518" t="s">
        <v>5431</v>
      </c>
      <c r="J3525" s="518" t="s">
        <v>5503</v>
      </c>
      <c r="K3525" s="519" t="s">
        <v>33044</v>
      </c>
      <c r="L3525" s="518" t="s">
        <v>5433</v>
      </c>
    </row>
    <row r="3526" spans="1:12" ht="15.75">
      <c r="A3526" s="518" t="s">
        <v>8643</v>
      </c>
      <c r="B3526" s="518" t="s">
        <v>8644</v>
      </c>
      <c r="C3526" s="518" t="s">
        <v>8645</v>
      </c>
      <c r="D3526" s="518" t="s">
        <v>25303</v>
      </c>
      <c r="E3526" s="519" t="s">
        <v>144</v>
      </c>
      <c r="F3526" s="518" t="s">
        <v>144</v>
      </c>
      <c r="G3526" s="518" t="s">
        <v>25493</v>
      </c>
      <c r="H3526" s="518" t="s">
        <v>8749</v>
      </c>
      <c r="I3526" s="518" t="s">
        <v>5431</v>
      </c>
      <c r="J3526" s="518" t="s">
        <v>5503</v>
      </c>
      <c r="K3526" s="519" t="s">
        <v>33901</v>
      </c>
      <c r="L3526" s="518" t="s">
        <v>5433</v>
      </c>
    </row>
    <row r="3527" spans="1:12" ht="15.75">
      <c r="A3527" s="518" t="s">
        <v>8643</v>
      </c>
      <c r="B3527" s="518" t="s">
        <v>8644</v>
      </c>
      <c r="C3527" s="518" t="s">
        <v>8645</v>
      </c>
      <c r="D3527" s="518" t="s">
        <v>25303</v>
      </c>
      <c r="E3527" s="519" t="s">
        <v>144</v>
      </c>
      <c r="F3527" s="518" t="s">
        <v>144</v>
      </c>
      <c r="G3527" s="518" t="s">
        <v>25494</v>
      </c>
      <c r="H3527" s="518" t="s">
        <v>8750</v>
      </c>
      <c r="I3527" s="518" t="s">
        <v>5431</v>
      </c>
      <c r="J3527" s="518" t="s">
        <v>5503</v>
      </c>
      <c r="K3527" s="519" t="s">
        <v>26941</v>
      </c>
      <c r="L3527" s="518" t="s">
        <v>5433</v>
      </c>
    </row>
    <row r="3528" spans="1:12" ht="15.75">
      <c r="A3528" s="518" t="s">
        <v>8643</v>
      </c>
      <c r="B3528" s="518" t="s">
        <v>8644</v>
      </c>
      <c r="C3528" s="518" t="s">
        <v>8645</v>
      </c>
      <c r="D3528" s="518" t="s">
        <v>25303</v>
      </c>
      <c r="E3528" s="519" t="s">
        <v>144</v>
      </c>
      <c r="F3528" s="518" t="s">
        <v>144</v>
      </c>
      <c r="G3528" s="518" t="s">
        <v>25495</v>
      </c>
      <c r="H3528" s="518" t="s">
        <v>8751</v>
      </c>
      <c r="I3528" s="518" t="s">
        <v>5431</v>
      </c>
      <c r="J3528" s="518" t="s">
        <v>5503</v>
      </c>
      <c r="K3528" s="519" t="s">
        <v>33902</v>
      </c>
      <c r="L3528" s="518" t="s">
        <v>5433</v>
      </c>
    </row>
    <row r="3529" spans="1:12" ht="15.75">
      <c r="A3529" s="518" t="s">
        <v>8643</v>
      </c>
      <c r="B3529" s="518" t="s">
        <v>8644</v>
      </c>
      <c r="C3529" s="518" t="s">
        <v>8645</v>
      </c>
      <c r="D3529" s="518" t="s">
        <v>25303</v>
      </c>
      <c r="E3529" s="519" t="s">
        <v>144</v>
      </c>
      <c r="F3529" s="518" t="s">
        <v>144</v>
      </c>
      <c r="G3529" s="518" t="s">
        <v>25496</v>
      </c>
      <c r="H3529" s="518" t="s">
        <v>8752</v>
      </c>
      <c r="I3529" s="518" t="s">
        <v>5431</v>
      </c>
      <c r="J3529" s="518" t="s">
        <v>5503</v>
      </c>
      <c r="K3529" s="519" t="s">
        <v>33903</v>
      </c>
      <c r="L3529" s="518" t="s">
        <v>5433</v>
      </c>
    </row>
    <row r="3530" spans="1:12" ht="15.75">
      <c r="A3530" s="518" t="s">
        <v>8643</v>
      </c>
      <c r="B3530" s="518" t="s">
        <v>8644</v>
      </c>
      <c r="C3530" s="518" t="s">
        <v>8645</v>
      </c>
      <c r="D3530" s="518" t="s">
        <v>25303</v>
      </c>
      <c r="E3530" s="519" t="s">
        <v>144</v>
      </c>
      <c r="F3530" s="518" t="s">
        <v>144</v>
      </c>
      <c r="G3530" s="518" t="s">
        <v>25498</v>
      </c>
      <c r="H3530" s="518" t="s">
        <v>8753</v>
      </c>
      <c r="I3530" s="518" t="s">
        <v>5431</v>
      </c>
      <c r="J3530" s="518" t="s">
        <v>5503</v>
      </c>
      <c r="K3530" s="519" t="s">
        <v>33904</v>
      </c>
      <c r="L3530" s="518" t="s">
        <v>5433</v>
      </c>
    </row>
    <row r="3531" spans="1:12" ht="15.75">
      <c r="A3531" s="518" t="s">
        <v>8643</v>
      </c>
      <c r="B3531" s="518" t="s">
        <v>8644</v>
      </c>
      <c r="C3531" s="518" t="s">
        <v>8645</v>
      </c>
      <c r="D3531" s="518" t="s">
        <v>25303</v>
      </c>
      <c r="E3531" s="519" t="s">
        <v>144</v>
      </c>
      <c r="F3531" s="518" t="s">
        <v>144</v>
      </c>
      <c r="G3531" s="518" t="s">
        <v>25499</v>
      </c>
      <c r="H3531" s="518" t="s">
        <v>8754</v>
      </c>
      <c r="I3531" s="518" t="s">
        <v>5431</v>
      </c>
      <c r="J3531" s="518" t="s">
        <v>5503</v>
      </c>
      <c r="K3531" s="519" t="s">
        <v>33905</v>
      </c>
      <c r="L3531" s="518" t="s">
        <v>5433</v>
      </c>
    </row>
    <row r="3532" spans="1:12" ht="15.75">
      <c r="A3532" s="518" t="s">
        <v>8643</v>
      </c>
      <c r="B3532" s="518" t="s">
        <v>8644</v>
      </c>
      <c r="C3532" s="518" t="s">
        <v>8645</v>
      </c>
      <c r="D3532" s="518" t="s">
        <v>25303</v>
      </c>
      <c r="E3532" s="519" t="s">
        <v>144</v>
      </c>
      <c r="F3532" s="518" t="s">
        <v>144</v>
      </c>
      <c r="G3532" s="518" t="s">
        <v>25500</v>
      </c>
      <c r="H3532" s="518" t="s">
        <v>8755</v>
      </c>
      <c r="I3532" s="518" t="s">
        <v>5431</v>
      </c>
      <c r="J3532" s="518" t="s">
        <v>5503</v>
      </c>
      <c r="K3532" s="519" t="s">
        <v>33906</v>
      </c>
      <c r="L3532" s="518" t="s">
        <v>5433</v>
      </c>
    </row>
    <row r="3533" spans="1:12" ht="15.75">
      <c r="A3533" s="518" t="s">
        <v>8643</v>
      </c>
      <c r="B3533" s="518" t="s">
        <v>8644</v>
      </c>
      <c r="C3533" s="518" t="s">
        <v>8645</v>
      </c>
      <c r="D3533" s="518" t="s">
        <v>25303</v>
      </c>
      <c r="E3533" s="519" t="s">
        <v>144</v>
      </c>
      <c r="F3533" s="518" t="s">
        <v>144</v>
      </c>
      <c r="G3533" s="518" t="s">
        <v>25501</v>
      </c>
      <c r="H3533" s="518" t="s">
        <v>8756</v>
      </c>
      <c r="I3533" s="518" t="s">
        <v>5431</v>
      </c>
      <c r="J3533" s="518" t="s">
        <v>5503</v>
      </c>
      <c r="K3533" s="519" t="s">
        <v>18957</v>
      </c>
      <c r="L3533" s="518" t="s">
        <v>5433</v>
      </c>
    </row>
    <row r="3534" spans="1:12" ht="15.75">
      <c r="A3534" s="518" t="s">
        <v>8643</v>
      </c>
      <c r="B3534" s="518" t="s">
        <v>8644</v>
      </c>
      <c r="C3534" s="518" t="s">
        <v>8645</v>
      </c>
      <c r="D3534" s="518" t="s">
        <v>25303</v>
      </c>
      <c r="E3534" s="519" t="s">
        <v>144</v>
      </c>
      <c r="F3534" s="518" t="s">
        <v>144</v>
      </c>
      <c r="G3534" s="518" t="s">
        <v>25502</v>
      </c>
      <c r="H3534" s="518" t="s">
        <v>8757</v>
      </c>
      <c r="I3534" s="518" t="s">
        <v>5431</v>
      </c>
      <c r="J3534" s="518" t="s">
        <v>5503</v>
      </c>
      <c r="K3534" s="519" t="s">
        <v>33907</v>
      </c>
      <c r="L3534" s="518" t="s">
        <v>5433</v>
      </c>
    </row>
    <row r="3535" spans="1:12" ht="15.75">
      <c r="A3535" s="518" t="s">
        <v>8643</v>
      </c>
      <c r="B3535" s="518" t="s">
        <v>8644</v>
      </c>
      <c r="C3535" s="518" t="s">
        <v>8645</v>
      </c>
      <c r="D3535" s="518" t="s">
        <v>25303</v>
      </c>
      <c r="E3535" s="519" t="s">
        <v>144</v>
      </c>
      <c r="F3535" s="518" t="s">
        <v>144</v>
      </c>
      <c r="G3535" s="518" t="s">
        <v>25504</v>
      </c>
      <c r="H3535" s="518" t="s">
        <v>8758</v>
      </c>
      <c r="I3535" s="518" t="s">
        <v>5431</v>
      </c>
      <c r="J3535" s="518" t="s">
        <v>5503</v>
      </c>
      <c r="K3535" s="519" t="s">
        <v>33908</v>
      </c>
      <c r="L3535" s="518" t="s">
        <v>5433</v>
      </c>
    </row>
    <row r="3536" spans="1:12" ht="15.75">
      <c r="A3536" s="518" t="s">
        <v>8643</v>
      </c>
      <c r="B3536" s="518" t="s">
        <v>8644</v>
      </c>
      <c r="C3536" s="518" t="s">
        <v>8645</v>
      </c>
      <c r="D3536" s="518" t="s">
        <v>25303</v>
      </c>
      <c r="E3536" s="519" t="s">
        <v>144</v>
      </c>
      <c r="F3536" s="518" t="s">
        <v>144</v>
      </c>
      <c r="G3536" s="518" t="s">
        <v>25505</v>
      </c>
      <c r="H3536" s="518" t="s">
        <v>8759</v>
      </c>
      <c r="I3536" s="518" t="s">
        <v>5431</v>
      </c>
      <c r="J3536" s="518" t="s">
        <v>5503</v>
      </c>
      <c r="K3536" s="519" t="s">
        <v>33909</v>
      </c>
      <c r="L3536" s="518" t="s">
        <v>5433</v>
      </c>
    </row>
    <row r="3537" spans="1:12" ht="15.75">
      <c r="A3537" s="518" t="s">
        <v>8643</v>
      </c>
      <c r="B3537" s="518" t="s">
        <v>8644</v>
      </c>
      <c r="C3537" s="518" t="s">
        <v>8645</v>
      </c>
      <c r="D3537" s="518" t="s">
        <v>25303</v>
      </c>
      <c r="E3537" s="519" t="s">
        <v>144</v>
      </c>
      <c r="F3537" s="518" t="s">
        <v>144</v>
      </c>
      <c r="G3537" s="518" t="s">
        <v>25506</v>
      </c>
      <c r="H3537" s="518" t="s">
        <v>8760</v>
      </c>
      <c r="I3537" s="518" t="s">
        <v>5431</v>
      </c>
      <c r="J3537" s="518" t="s">
        <v>5503</v>
      </c>
      <c r="K3537" s="519" t="s">
        <v>33910</v>
      </c>
      <c r="L3537" s="518" t="s">
        <v>5433</v>
      </c>
    </row>
    <row r="3538" spans="1:12" ht="15.75">
      <c r="A3538" s="518" t="s">
        <v>8643</v>
      </c>
      <c r="B3538" s="518" t="s">
        <v>8644</v>
      </c>
      <c r="C3538" s="518" t="s">
        <v>8645</v>
      </c>
      <c r="D3538" s="518" t="s">
        <v>25303</v>
      </c>
      <c r="E3538" s="519" t="s">
        <v>144</v>
      </c>
      <c r="F3538" s="518" t="s">
        <v>144</v>
      </c>
      <c r="G3538" s="518" t="s">
        <v>25507</v>
      </c>
      <c r="H3538" s="518" t="s">
        <v>8761</v>
      </c>
      <c r="I3538" s="518" t="s">
        <v>5431</v>
      </c>
      <c r="J3538" s="518" t="s">
        <v>5503</v>
      </c>
      <c r="K3538" s="519" t="s">
        <v>33911</v>
      </c>
      <c r="L3538" s="518" t="s">
        <v>5433</v>
      </c>
    </row>
    <row r="3539" spans="1:12" ht="15.75">
      <c r="A3539" s="518" t="s">
        <v>8643</v>
      </c>
      <c r="B3539" s="518" t="s">
        <v>8644</v>
      </c>
      <c r="C3539" s="518" t="s">
        <v>8645</v>
      </c>
      <c r="D3539" s="518" t="s">
        <v>25303</v>
      </c>
      <c r="E3539" s="519" t="s">
        <v>144</v>
      </c>
      <c r="F3539" s="518" t="s">
        <v>144</v>
      </c>
      <c r="G3539" s="518" t="s">
        <v>25508</v>
      </c>
      <c r="H3539" s="518" t="s">
        <v>8762</v>
      </c>
      <c r="I3539" s="518" t="s">
        <v>5431</v>
      </c>
      <c r="J3539" s="518" t="s">
        <v>5503</v>
      </c>
      <c r="K3539" s="519" t="s">
        <v>27406</v>
      </c>
      <c r="L3539" s="518" t="s">
        <v>5433</v>
      </c>
    </row>
    <row r="3540" spans="1:12" ht="15.75">
      <c r="A3540" s="518" t="s">
        <v>8643</v>
      </c>
      <c r="B3540" s="518" t="s">
        <v>8644</v>
      </c>
      <c r="C3540" s="518" t="s">
        <v>8645</v>
      </c>
      <c r="D3540" s="518" t="s">
        <v>25303</v>
      </c>
      <c r="E3540" s="519" t="s">
        <v>144</v>
      </c>
      <c r="F3540" s="518" t="s">
        <v>144</v>
      </c>
      <c r="G3540" s="518" t="s">
        <v>25510</v>
      </c>
      <c r="H3540" s="518" t="s">
        <v>8763</v>
      </c>
      <c r="I3540" s="518" t="s">
        <v>5431</v>
      </c>
      <c r="J3540" s="518" t="s">
        <v>5503</v>
      </c>
      <c r="K3540" s="519" t="s">
        <v>26300</v>
      </c>
      <c r="L3540" s="518" t="s">
        <v>5433</v>
      </c>
    </row>
    <row r="3541" spans="1:12" ht="15.75">
      <c r="A3541" s="518" t="s">
        <v>8643</v>
      </c>
      <c r="B3541" s="518" t="s">
        <v>8644</v>
      </c>
      <c r="C3541" s="518" t="s">
        <v>8645</v>
      </c>
      <c r="D3541" s="518" t="s">
        <v>25303</v>
      </c>
      <c r="E3541" s="519" t="s">
        <v>144</v>
      </c>
      <c r="F3541" s="518" t="s">
        <v>144</v>
      </c>
      <c r="G3541" s="518" t="s">
        <v>25511</v>
      </c>
      <c r="H3541" s="518" t="s">
        <v>8764</v>
      </c>
      <c r="I3541" s="518" t="s">
        <v>5431</v>
      </c>
      <c r="J3541" s="518" t="s">
        <v>5503</v>
      </c>
      <c r="K3541" s="519" t="s">
        <v>21061</v>
      </c>
      <c r="L3541" s="518" t="s">
        <v>5433</v>
      </c>
    </row>
    <row r="3542" spans="1:12" ht="15.75">
      <c r="A3542" s="518" t="s">
        <v>8643</v>
      </c>
      <c r="B3542" s="518" t="s">
        <v>8644</v>
      </c>
      <c r="C3542" s="518" t="s">
        <v>8645</v>
      </c>
      <c r="D3542" s="518" t="s">
        <v>25303</v>
      </c>
      <c r="E3542" s="519" t="s">
        <v>144</v>
      </c>
      <c r="F3542" s="518" t="s">
        <v>144</v>
      </c>
      <c r="G3542" s="518" t="s">
        <v>25512</v>
      </c>
      <c r="H3542" s="518" t="s">
        <v>8765</v>
      </c>
      <c r="I3542" s="518" t="s">
        <v>5431</v>
      </c>
      <c r="J3542" s="518" t="s">
        <v>5503</v>
      </c>
      <c r="K3542" s="519" t="s">
        <v>33912</v>
      </c>
      <c r="L3542" s="518" t="s">
        <v>5433</v>
      </c>
    </row>
    <row r="3543" spans="1:12" ht="15.75">
      <c r="A3543" s="518" t="s">
        <v>8643</v>
      </c>
      <c r="B3543" s="518" t="s">
        <v>8644</v>
      </c>
      <c r="C3543" s="518" t="s">
        <v>8645</v>
      </c>
      <c r="D3543" s="518" t="s">
        <v>25303</v>
      </c>
      <c r="E3543" s="519" t="s">
        <v>144</v>
      </c>
      <c r="F3543" s="518" t="s">
        <v>144</v>
      </c>
      <c r="G3543" s="518" t="s">
        <v>25514</v>
      </c>
      <c r="H3543" s="518" t="s">
        <v>8766</v>
      </c>
      <c r="I3543" s="518" t="s">
        <v>5431</v>
      </c>
      <c r="J3543" s="518" t="s">
        <v>5503</v>
      </c>
      <c r="K3543" s="519" t="s">
        <v>33913</v>
      </c>
      <c r="L3543" s="518" t="s">
        <v>5433</v>
      </c>
    </row>
    <row r="3544" spans="1:12" ht="15.75">
      <c r="A3544" s="518" t="s">
        <v>8643</v>
      </c>
      <c r="B3544" s="518" t="s">
        <v>8644</v>
      </c>
      <c r="C3544" s="518" t="s">
        <v>8645</v>
      </c>
      <c r="D3544" s="518" t="s">
        <v>25303</v>
      </c>
      <c r="E3544" s="519" t="s">
        <v>144</v>
      </c>
      <c r="F3544" s="518" t="s">
        <v>144</v>
      </c>
      <c r="G3544" s="518" t="s">
        <v>25515</v>
      </c>
      <c r="H3544" s="518" t="s">
        <v>8767</v>
      </c>
      <c r="I3544" s="518" t="s">
        <v>5431</v>
      </c>
      <c r="J3544" s="518" t="s">
        <v>5503</v>
      </c>
      <c r="K3544" s="519" t="s">
        <v>33914</v>
      </c>
      <c r="L3544" s="518" t="s">
        <v>5433</v>
      </c>
    </row>
    <row r="3545" spans="1:12" ht="15.75">
      <c r="A3545" s="518" t="s">
        <v>8643</v>
      </c>
      <c r="B3545" s="518" t="s">
        <v>8644</v>
      </c>
      <c r="C3545" s="518" t="s">
        <v>8645</v>
      </c>
      <c r="D3545" s="518" t="s">
        <v>25303</v>
      </c>
      <c r="E3545" s="519" t="s">
        <v>144</v>
      </c>
      <c r="F3545" s="518" t="s">
        <v>144</v>
      </c>
      <c r="G3545" s="518" t="s">
        <v>25516</v>
      </c>
      <c r="H3545" s="518" t="s">
        <v>8768</v>
      </c>
      <c r="I3545" s="518" t="s">
        <v>5431</v>
      </c>
      <c r="J3545" s="518" t="s">
        <v>5503</v>
      </c>
      <c r="K3545" s="519" t="s">
        <v>33915</v>
      </c>
      <c r="L3545" s="518" t="s">
        <v>5433</v>
      </c>
    </row>
    <row r="3546" spans="1:12" ht="15.75">
      <c r="A3546" s="518" t="s">
        <v>8643</v>
      </c>
      <c r="B3546" s="518" t="s">
        <v>8644</v>
      </c>
      <c r="C3546" s="518" t="s">
        <v>8645</v>
      </c>
      <c r="D3546" s="518" t="s">
        <v>25303</v>
      </c>
      <c r="E3546" s="519" t="s">
        <v>144</v>
      </c>
      <c r="F3546" s="518" t="s">
        <v>144</v>
      </c>
      <c r="G3546" s="518" t="s">
        <v>25517</v>
      </c>
      <c r="H3546" s="518" t="s">
        <v>8769</v>
      </c>
      <c r="I3546" s="518" t="s">
        <v>5431</v>
      </c>
      <c r="J3546" s="518" t="s">
        <v>5503</v>
      </c>
      <c r="K3546" s="519" t="s">
        <v>33916</v>
      </c>
      <c r="L3546" s="518" t="s">
        <v>5433</v>
      </c>
    </row>
    <row r="3547" spans="1:12" ht="15.75">
      <c r="A3547" s="518" t="s">
        <v>8643</v>
      </c>
      <c r="B3547" s="518" t="s">
        <v>8644</v>
      </c>
      <c r="C3547" s="518" t="s">
        <v>8645</v>
      </c>
      <c r="D3547" s="518" t="s">
        <v>25303</v>
      </c>
      <c r="E3547" s="519" t="s">
        <v>144</v>
      </c>
      <c r="F3547" s="518" t="s">
        <v>144</v>
      </c>
      <c r="G3547" s="518" t="s">
        <v>25518</v>
      </c>
      <c r="H3547" s="518" t="s">
        <v>8770</v>
      </c>
      <c r="I3547" s="518" t="s">
        <v>5431</v>
      </c>
      <c r="J3547" s="518" t="s">
        <v>5503</v>
      </c>
      <c r="K3547" s="519" t="s">
        <v>15416</v>
      </c>
      <c r="L3547" s="518" t="s">
        <v>5433</v>
      </c>
    </row>
    <row r="3548" spans="1:12" ht="15.75">
      <c r="A3548" s="518" t="s">
        <v>8643</v>
      </c>
      <c r="B3548" s="518" t="s">
        <v>8644</v>
      </c>
      <c r="C3548" s="518" t="s">
        <v>8645</v>
      </c>
      <c r="D3548" s="518" t="s">
        <v>25303</v>
      </c>
      <c r="E3548" s="519" t="s">
        <v>144</v>
      </c>
      <c r="F3548" s="518" t="s">
        <v>144</v>
      </c>
      <c r="G3548" s="518" t="s">
        <v>25519</v>
      </c>
      <c r="H3548" s="518" t="s">
        <v>8771</v>
      </c>
      <c r="I3548" s="518" t="s">
        <v>5431</v>
      </c>
      <c r="J3548" s="518" t="s">
        <v>5503</v>
      </c>
      <c r="K3548" s="519" t="s">
        <v>33917</v>
      </c>
      <c r="L3548" s="518" t="s">
        <v>5433</v>
      </c>
    </row>
    <row r="3549" spans="1:12" ht="15.75">
      <c r="A3549" s="518" t="s">
        <v>8643</v>
      </c>
      <c r="B3549" s="518" t="s">
        <v>8644</v>
      </c>
      <c r="C3549" s="518" t="s">
        <v>8645</v>
      </c>
      <c r="D3549" s="518" t="s">
        <v>25303</v>
      </c>
      <c r="E3549" s="519" t="s">
        <v>144</v>
      </c>
      <c r="F3549" s="518" t="s">
        <v>144</v>
      </c>
      <c r="G3549" s="518" t="s">
        <v>25521</v>
      </c>
      <c r="H3549" s="518" t="s">
        <v>8772</v>
      </c>
      <c r="I3549" s="518" t="s">
        <v>5431</v>
      </c>
      <c r="J3549" s="518" t="s">
        <v>5503</v>
      </c>
      <c r="K3549" s="519" t="s">
        <v>33918</v>
      </c>
      <c r="L3549" s="518" t="s">
        <v>5433</v>
      </c>
    </row>
    <row r="3550" spans="1:12" ht="15.75">
      <c r="A3550" s="518" t="s">
        <v>8643</v>
      </c>
      <c r="B3550" s="518" t="s">
        <v>8644</v>
      </c>
      <c r="C3550" s="518" t="s">
        <v>8645</v>
      </c>
      <c r="D3550" s="518" t="s">
        <v>25303</v>
      </c>
      <c r="E3550" s="519" t="s">
        <v>144</v>
      </c>
      <c r="F3550" s="518" t="s">
        <v>144</v>
      </c>
      <c r="G3550" s="518" t="s">
        <v>25523</v>
      </c>
      <c r="H3550" s="518" t="s">
        <v>8773</v>
      </c>
      <c r="I3550" s="518" t="s">
        <v>5431</v>
      </c>
      <c r="J3550" s="518" t="s">
        <v>5503</v>
      </c>
      <c r="K3550" s="519" t="s">
        <v>18415</v>
      </c>
      <c r="L3550" s="518" t="s">
        <v>5433</v>
      </c>
    </row>
    <row r="3551" spans="1:12" ht="15.75">
      <c r="A3551" s="518" t="s">
        <v>8643</v>
      </c>
      <c r="B3551" s="518" t="s">
        <v>8644</v>
      </c>
      <c r="C3551" s="518" t="s">
        <v>8645</v>
      </c>
      <c r="D3551" s="518" t="s">
        <v>25303</v>
      </c>
      <c r="E3551" s="519" t="s">
        <v>144</v>
      </c>
      <c r="F3551" s="518" t="s">
        <v>144</v>
      </c>
      <c r="G3551" s="518" t="s">
        <v>25524</v>
      </c>
      <c r="H3551" s="518" t="s">
        <v>8774</v>
      </c>
      <c r="I3551" s="518" t="s">
        <v>5431</v>
      </c>
      <c r="J3551" s="518" t="s">
        <v>5503</v>
      </c>
      <c r="K3551" s="519" t="s">
        <v>26395</v>
      </c>
      <c r="L3551" s="518" t="s">
        <v>5433</v>
      </c>
    </row>
    <row r="3552" spans="1:12" ht="15.75">
      <c r="A3552" s="518" t="s">
        <v>8643</v>
      </c>
      <c r="B3552" s="518" t="s">
        <v>8644</v>
      </c>
      <c r="C3552" s="518" t="s">
        <v>8645</v>
      </c>
      <c r="D3552" s="518" t="s">
        <v>25303</v>
      </c>
      <c r="E3552" s="519" t="s">
        <v>144</v>
      </c>
      <c r="F3552" s="518" t="s">
        <v>144</v>
      </c>
      <c r="G3552" s="518" t="s">
        <v>25525</v>
      </c>
      <c r="H3552" s="518" t="s">
        <v>8775</v>
      </c>
      <c r="I3552" s="518" t="s">
        <v>5431</v>
      </c>
      <c r="J3552" s="518" t="s">
        <v>5503</v>
      </c>
      <c r="K3552" s="519" t="s">
        <v>19811</v>
      </c>
      <c r="L3552" s="518" t="s">
        <v>5433</v>
      </c>
    </row>
    <row r="3553" spans="1:12" ht="15.75">
      <c r="A3553" s="518" t="s">
        <v>8643</v>
      </c>
      <c r="B3553" s="518" t="s">
        <v>8644</v>
      </c>
      <c r="C3553" s="518" t="s">
        <v>8645</v>
      </c>
      <c r="D3553" s="518" t="s">
        <v>25303</v>
      </c>
      <c r="E3553" s="519" t="s">
        <v>144</v>
      </c>
      <c r="F3553" s="518" t="s">
        <v>144</v>
      </c>
      <c r="G3553" s="518" t="s">
        <v>25526</v>
      </c>
      <c r="H3553" s="518" t="s">
        <v>8776</v>
      </c>
      <c r="I3553" s="518" t="s">
        <v>5431</v>
      </c>
      <c r="J3553" s="518" t="s">
        <v>5503</v>
      </c>
      <c r="K3553" s="519" t="s">
        <v>33919</v>
      </c>
      <c r="L3553" s="518" t="s">
        <v>5433</v>
      </c>
    </row>
    <row r="3554" spans="1:12" ht="15.75">
      <c r="A3554" s="518" t="s">
        <v>8643</v>
      </c>
      <c r="B3554" s="518" t="s">
        <v>8644</v>
      </c>
      <c r="C3554" s="518" t="s">
        <v>8645</v>
      </c>
      <c r="D3554" s="518" t="s">
        <v>25303</v>
      </c>
      <c r="E3554" s="519" t="s">
        <v>144</v>
      </c>
      <c r="F3554" s="518" t="s">
        <v>144</v>
      </c>
      <c r="G3554" s="518" t="s">
        <v>25527</v>
      </c>
      <c r="H3554" s="518" t="s">
        <v>25528</v>
      </c>
      <c r="I3554" s="518" t="s">
        <v>5431</v>
      </c>
      <c r="J3554" s="518" t="s">
        <v>5503</v>
      </c>
      <c r="K3554" s="519" t="s">
        <v>33920</v>
      </c>
      <c r="L3554" s="518" t="s">
        <v>5433</v>
      </c>
    </row>
    <row r="3555" spans="1:12" ht="15.75">
      <c r="A3555" s="518" t="s">
        <v>8643</v>
      </c>
      <c r="B3555" s="518" t="s">
        <v>8644</v>
      </c>
      <c r="C3555" s="518" t="s">
        <v>8645</v>
      </c>
      <c r="D3555" s="518" t="s">
        <v>25303</v>
      </c>
      <c r="E3555" s="519" t="s">
        <v>144</v>
      </c>
      <c r="F3555" s="518" t="s">
        <v>144</v>
      </c>
      <c r="G3555" s="518" t="s">
        <v>25529</v>
      </c>
      <c r="H3555" s="518" t="s">
        <v>8777</v>
      </c>
      <c r="I3555" s="518" t="s">
        <v>5431</v>
      </c>
      <c r="J3555" s="518" t="s">
        <v>5503</v>
      </c>
      <c r="K3555" s="519" t="s">
        <v>33921</v>
      </c>
      <c r="L3555" s="518" t="s">
        <v>5433</v>
      </c>
    </row>
    <row r="3556" spans="1:12" ht="15.75">
      <c r="A3556" s="518" t="s">
        <v>8643</v>
      </c>
      <c r="B3556" s="518" t="s">
        <v>8644</v>
      </c>
      <c r="C3556" s="518" t="s">
        <v>8645</v>
      </c>
      <c r="D3556" s="518" t="s">
        <v>25303</v>
      </c>
      <c r="E3556" s="519" t="s">
        <v>144</v>
      </c>
      <c r="F3556" s="518" t="s">
        <v>144</v>
      </c>
      <c r="G3556" s="518" t="s">
        <v>25530</v>
      </c>
      <c r="H3556" s="518" t="s">
        <v>25531</v>
      </c>
      <c r="I3556" s="518" t="s">
        <v>5431</v>
      </c>
      <c r="J3556" s="518" t="s">
        <v>5503</v>
      </c>
      <c r="K3556" s="519" t="s">
        <v>33922</v>
      </c>
      <c r="L3556" s="518" t="s">
        <v>5433</v>
      </c>
    </row>
    <row r="3557" spans="1:12" ht="15.75">
      <c r="A3557" s="518" t="s">
        <v>8643</v>
      </c>
      <c r="B3557" s="518" t="s">
        <v>8644</v>
      </c>
      <c r="C3557" s="518" t="s">
        <v>8645</v>
      </c>
      <c r="D3557" s="518" t="s">
        <v>25303</v>
      </c>
      <c r="E3557" s="519" t="s">
        <v>144</v>
      </c>
      <c r="F3557" s="518" t="s">
        <v>144</v>
      </c>
      <c r="G3557" s="518" t="s">
        <v>25532</v>
      </c>
      <c r="H3557" s="518" t="s">
        <v>25533</v>
      </c>
      <c r="I3557" s="518" t="s">
        <v>5431</v>
      </c>
      <c r="J3557" s="518" t="s">
        <v>5503</v>
      </c>
      <c r="K3557" s="519" t="s">
        <v>33923</v>
      </c>
      <c r="L3557" s="518" t="s">
        <v>5433</v>
      </c>
    </row>
    <row r="3558" spans="1:12" ht="15.75">
      <c r="A3558" s="518" t="s">
        <v>8643</v>
      </c>
      <c r="B3558" s="518" t="s">
        <v>8644</v>
      </c>
      <c r="C3558" s="518" t="s">
        <v>8645</v>
      </c>
      <c r="D3558" s="518" t="s">
        <v>25303</v>
      </c>
      <c r="E3558" s="519" t="s">
        <v>144</v>
      </c>
      <c r="F3558" s="518" t="s">
        <v>144</v>
      </c>
      <c r="G3558" s="518" t="s">
        <v>25534</v>
      </c>
      <c r="H3558" s="518" t="s">
        <v>25535</v>
      </c>
      <c r="I3558" s="518" t="s">
        <v>5431</v>
      </c>
      <c r="J3558" s="518" t="s">
        <v>5503</v>
      </c>
      <c r="K3558" s="519" t="s">
        <v>24715</v>
      </c>
      <c r="L3558" s="518" t="s">
        <v>5433</v>
      </c>
    </row>
    <row r="3559" spans="1:12" ht="15.75">
      <c r="A3559" s="518" t="s">
        <v>8643</v>
      </c>
      <c r="B3559" s="518" t="s">
        <v>8644</v>
      </c>
      <c r="C3559" s="518" t="s">
        <v>8645</v>
      </c>
      <c r="D3559" s="518" t="s">
        <v>25303</v>
      </c>
      <c r="E3559" s="519" t="s">
        <v>144</v>
      </c>
      <c r="F3559" s="518" t="s">
        <v>144</v>
      </c>
      <c r="G3559" s="518" t="s">
        <v>25536</v>
      </c>
      <c r="H3559" s="518" t="s">
        <v>25537</v>
      </c>
      <c r="I3559" s="518" t="s">
        <v>5431</v>
      </c>
      <c r="J3559" s="518" t="s">
        <v>5503</v>
      </c>
      <c r="K3559" s="519" t="s">
        <v>27144</v>
      </c>
      <c r="L3559" s="518" t="s">
        <v>5433</v>
      </c>
    </row>
    <row r="3560" spans="1:12" ht="15.75">
      <c r="A3560" s="518" t="s">
        <v>8643</v>
      </c>
      <c r="B3560" s="518" t="s">
        <v>8644</v>
      </c>
      <c r="C3560" s="518" t="s">
        <v>8645</v>
      </c>
      <c r="D3560" s="518" t="s">
        <v>25303</v>
      </c>
      <c r="E3560" s="519" t="s">
        <v>144</v>
      </c>
      <c r="F3560" s="518" t="s">
        <v>144</v>
      </c>
      <c r="G3560" s="518" t="s">
        <v>25538</v>
      </c>
      <c r="H3560" s="518" t="s">
        <v>25539</v>
      </c>
      <c r="I3560" s="518" t="s">
        <v>5431</v>
      </c>
      <c r="J3560" s="518" t="s">
        <v>5503</v>
      </c>
      <c r="K3560" s="519" t="s">
        <v>17305</v>
      </c>
      <c r="L3560" s="518" t="s">
        <v>5433</v>
      </c>
    </row>
    <row r="3561" spans="1:12" ht="15.75">
      <c r="A3561" s="518" t="s">
        <v>8643</v>
      </c>
      <c r="B3561" s="518" t="s">
        <v>8644</v>
      </c>
      <c r="C3561" s="518" t="s">
        <v>8645</v>
      </c>
      <c r="D3561" s="518" t="s">
        <v>25303</v>
      </c>
      <c r="E3561" s="519" t="s">
        <v>144</v>
      </c>
      <c r="F3561" s="518" t="s">
        <v>144</v>
      </c>
      <c r="G3561" s="518" t="s">
        <v>25540</v>
      </c>
      <c r="H3561" s="518" t="s">
        <v>25541</v>
      </c>
      <c r="I3561" s="518" t="s">
        <v>5431</v>
      </c>
      <c r="J3561" s="518" t="s">
        <v>5503</v>
      </c>
      <c r="K3561" s="519" t="s">
        <v>18052</v>
      </c>
      <c r="L3561" s="518" t="s">
        <v>5433</v>
      </c>
    </row>
    <row r="3562" spans="1:12" ht="15.75">
      <c r="A3562" s="518" t="s">
        <v>8643</v>
      </c>
      <c r="B3562" s="518" t="s">
        <v>8644</v>
      </c>
      <c r="C3562" s="518" t="s">
        <v>8645</v>
      </c>
      <c r="D3562" s="518" t="s">
        <v>25303</v>
      </c>
      <c r="E3562" s="519" t="s">
        <v>144</v>
      </c>
      <c r="F3562" s="518" t="s">
        <v>144</v>
      </c>
      <c r="G3562" s="518" t="s">
        <v>25542</v>
      </c>
      <c r="H3562" s="518" t="s">
        <v>25543</v>
      </c>
      <c r="I3562" s="518" t="s">
        <v>5431</v>
      </c>
      <c r="J3562" s="518" t="s">
        <v>5503</v>
      </c>
      <c r="K3562" s="519" t="s">
        <v>26688</v>
      </c>
      <c r="L3562" s="518" t="s">
        <v>5433</v>
      </c>
    </row>
    <row r="3563" spans="1:12" ht="15.75">
      <c r="A3563" s="518" t="s">
        <v>8643</v>
      </c>
      <c r="B3563" s="518" t="s">
        <v>8644</v>
      </c>
      <c r="C3563" s="518" t="s">
        <v>8645</v>
      </c>
      <c r="D3563" s="518" t="s">
        <v>25303</v>
      </c>
      <c r="E3563" s="519" t="s">
        <v>144</v>
      </c>
      <c r="F3563" s="518" t="s">
        <v>144</v>
      </c>
      <c r="G3563" s="518" t="s">
        <v>25544</v>
      </c>
      <c r="H3563" s="518" t="s">
        <v>25545</v>
      </c>
      <c r="I3563" s="518" t="s">
        <v>5431</v>
      </c>
      <c r="J3563" s="518" t="s">
        <v>5503</v>
      </c>
      <c r="K3563" s="519" t="s">
        <v>13939</v>
      </c>
      <c r="L3563" s="518" t="s">
        <v>5433</v>
      </c>
    </row>
    <row r="3564" spans="1:12" ht="15.75">
      <c r="A3564" s="518" t="s">
        <v>8643</v>
      </c>
      <c r="B3564" s="518" t="s">
        <v>8644</v>
      </c>
      <c r="C3564" s="518" t="s">
        <v>8645</v>
      </c>
      <c r="D3564" s="518" t="s">
        <v>25303</v>
      </c>
      <c r="E3564" s="519" t="s">
        <v>144</v>
      </c>
      <c r="F3564" s="518" t="s">
        <v>144</v>
      </c>
      <c r="G3564" s="518" t="s">
        <v>25546</v>
      </c>
      <c r="H3564" s="518" t="s">
        <v>25547</v>
      </c>
      <c r="I3564" s="518" t="s">
        <v>5431</v>
      </c>
      <c r="J3564" s="518" t="s">
        <v>5503</v>
      </c>
      <c r="K3564" s="519" t="s">
        <v>16906</v>
      </c>
      <c r="L3564" s="518" t="s">
        <v>5433</v>
      </c>
    </row>
    <row r="3565" spans="1:12" ht="15.75">
      <c r="A3565" s="518" t="s">
        <v>8643</v>
      </c>
      <c r="B3565" s="518" t="s">
        <v>8644</v>
      </c>
      <c r="C3565" s="518" t="s">
        <v>8645</v>
      </c>
      <c r="D3565" s="518" t="s">
        <v>25303</v>
      </c>
      <c r="E3565" s="519" t="s">
        <v>144</v>
      </c>
      <c r="F3565" s="518" t="s">
        <v>144</v>
      </c>
      <c r="G3565" s="518" t="s">
        <v>25549</v>
      </c>
      <c r="H3565" s="518" t="s">
        <v>25550</v>
      </c>
      <c r="I3565" s="518" t="s">
        <v>5431</v>
      </c>
      <c r="J3565" s="518" t="s">
        <v>5503</v>
      </c>
      <c r="K3565" s="519" t="s">
        <v>33924</v>
      </c>
      <c r="L3565" s="518" t="s">
        <v>5433</v>
      </c>
    </row>
    <row r="3566" spans="1:12" ht="15.75">
      <c r="A3566" s="518" t="s">
        <v>8643</v>
      </c>
      <c r="B3566" s="518" t="s">
        <v>8644</v>
      </c>
      <c r="C3566" s="518" t="s">
        <v>8645</v>
      </c>
      <c r="D3566" s="518" t="s">
        <v>25303</v>
      </c>
      <c r="E3566" s="519" t="s">
        <v>144</v>
      </c>
      <c r="F3566" s="518" t="s">
        <v>144</v>
      </c>
      <c r="G3566" s="518" t="s">
        <v>25552</v>
      </c>
      <c r="H3566" s="518" t="s">
        <v>25553</v>
      </c>
      <c r="I3566" s="518" t="s">
        <v>5431</v>
      </c>
      <c r="J3566" s="518" t="s">
        <v>5503</v>
      </c>
      <c r="K3566" s="519" t="s">
        <v>29025</v>
      </c>
      <c r="L3566" s="518" t="s">
        <v>5433</v>
      </c>
    </row>
    <row r="3567" spans="1:12" ht="15.75">
      <c r="A3567" s="518" t="s">
        <v>8643</v>
      </c>
      <c r="B3567" s="518" t="s">
        <v>8644</v>
      </c>
      <c r="C3567" s="518" t="s">
        <v>8645</v>
      </c>
      <c r="D3567" s="518" t="s">
        <v>25303</v>
      </c>
      <c r="E3567" s="519" t="s">
        <v>144</v>
      </c>
      <c r="F3567" s="518" t="s">
        <v>144</v>
      </c>
      <c r="G3567" s="518" t="s">
        <v>25554</v>
      </c>
      <c r="H3567" s="518" t="s">
        <v>25555</v>
      </c>
      <c r="I3567" s="518" t="s">
        <v>5431</v>
      </c>
      <c r="J3567" s="518" t="s">
        <v>5503</v>
      </c>
      <c r="K3567" s="519" t="s">
        <v>16357</v>
      </c>
      <c r="L3567" s="518" t="s">
        <v>5433</v>
      </c>
    </row>
    <row r="3568" spans="1:12" ht="15.75">
      <c r="A3568" s="518" t="s">
        <v>8643</v>
      </c>
      <c r="B3568" s="518" t="s">
        <v>8644</v>
      </c>
      <c r="C3568" s="518" t="s">
        <v>8645</v>
      </c>
      <c r="D3568" s="518" t="s">
        <v>25303</v>
      </c>
      <c r="E3568" s="519" t="s">
        <v>144</v>
      </c>
      <c r="F3568" s="518" t="s">
        <v>144</v>
      </c>
      <c r="G3568" s="518" t="s">
        <v>25556</v>
      </c>
      <c r="H3568" s="518" t="s">
        <v>25557</v>
      </c>
      <c r="I3568" s="518" t="s">
        <v>5431</v>
      </c>
      <c r="J3568" s="518" t="s">
        <v>5503</v>
      </c>
      <c r="K3568" s="519" t="s">
        <v>33925</v>
      </c>
      <c r="L3568" s="518" t="s">
        <v>5433</v>
      </c>
    </row>
    <row r="3569" spans="1:12" ht="15.75">
      <c r="A3569" s="518" t="s">
        <v>8643</v>
      </c>
      <c r="B3569" s="518" t="s">
        <v>8644</v>
      </c>
      <c r="C3569" s="518" t="s">
        <v>8645</v>
      </c>
      <c r="D3569" s="518" t="s">
        <v>25303</v>
      </c>
      <c r="E3569" s="519" t="s">
        <v>144</v>
      </c>
      <c r="F3569" s="518" t="s">
        <v>144</v>
      </c>
      <c r="G3569" s="518" t="s">
        <v>25558</v>
      </c>
      <c r="H3569" s="518" t="s">
        <v>25559</v>
      </c>
      <c r="I3569" s="518" t="s">
        <v>5431</v>
      </c>
      <c r="J3569" s="518" t="s">
        <v>5503</v>
      </c>
      <c r="K3569" s="519" t="s">
        <v>33926</v>
      </c>
      <c r="L3569" s="518" t="s">
        <v>5433</v>
      </c>
    </row>
    <row r="3570" spans="1:12" ht="15.75">
      <c r="A3570" s="518" t="s">
        <v>8643</v>
      </c>
      <c r="B3570" s="518" t="s">
        <v>8644</v>
      </c>
      <c r="C3570" s="518" t="s">
        <v>8645</v>
      </c>
      <c r="D3570" s="518" t="s">
        <v>25303</v>
      </c>
      <c r="E3570" s="519" t="s">
        <v>144</v>
      </c>
      <c r="F3570" s="518" t="s">
        <v>144</v>
      </c>
      <c r="G3570" s="518" t="s">
        <v>25560</v>
      </c>
      <c r="H3570" s="518" t="s">
        <v>25561</v>
      </c>
      <c r="I3570" s="518" t="s">
        <v>5431</v>
      </c>
      <c r="J3570" s="518" t="s">
        <v>5503</v>
      </c>
      <c r="K3570" s="519" t="s">
        <v>33927</v>
      </c>
      <c r="L3570" s="518" t="s">
        <v>5433</v>
      </c>
    </row>
    <row r="3571" spans="1:12" ht="15.75">
      <c r="A3571" s="518" t="s">
        <v>8643</v>
      </c>
      <c r="B3571" s="518" t="s">
        <v>8644</v>
      </c>
      <c r="C3571" s="518" t="s">
        <v>8645</v>
      </c>
      <c r="D3571" s="518" t="s">
        <v>25303</v>
      </c>
      <c r="E3571" s="519" t="s">
        <v>144</v>
      </c>
      <c r="F3571" s="518" t="s">
        <v>144</v>
      </c>
      <c r="G3571" s="518" t="s">
        <v>25563</v>
      </c>
      <c r="H3571" s="518" t="s">
        <v>25564</v>
      </c>
      <c r="I3571" s="518" t="s">
        <v>5431</v>
      </c>
      <c r="J3571" s="518" t="s">
        <v>5503</v>
      </c>
      <c r="K3571" s="519" t="s">
        <v>33928</v>
      </c>
      <c r="L3571" s="518" t="s">
        <v>5433</v>
      </c>
    </row>
    <row r="3572" spans="1:12" ht="15.75">
      <c r="A3572" s="518" t="s">
        <v>8643</v>
      </c>
      <c r="B3572" s="518" t="s">
        <v>8644</v>
      </c>
      <c r="C3572" s="518" t="s">
        <v>8645</v>
      </c>
      <c r="D3572" s="518" t="s">
        <v>25303</v>
      </c>
      <c r="E3572" s="519" t="s">
        <v>144</v>
      </c>
      <c r="F3572" s="518" t="s">
        <v>144</v>
      </c>
      <c r="G3572" s="518" t="s">
        <v>25565</v>
      </c>
      <c r="H3572" s="518" t="s">
        <v>25566</v>
      </c>
      <c r="I3572" s="518" t="s">
        <v>5431</v>
      </c>
      <c r="J3572" s="518" t="s">
        <v>5503</v>
      </c>
      <c r="K3572" s="519" t="s">
        <v>33929</v>
      </c>
      <c r="L3572" s="518" t="s">
        <v>5433</v>
      </c>
    </row>
    <row r="3573" spans="1:12" ht="15.75">
      <c r="A3573" s="518" t="s">
        <v>8643</v>
      </c>
      <c r="B3573" s="518" t="s">
        <v>8644</v>
      </c>
      <c r="C3573" s="518" t="s">
        <v>8645</v>
      </c>
      <c r="D3573" s="518" t="s">
        <v>25303</v>
      </c>
      <c r="E3573" s="519" t="s">
        <v>144</v>
      </c>
      <c r="F3573" s="518" t="s">
        <v>144</v>
      </c>
      <c r="G3573" s="518" t="s">
        <v>25567</v>
      </c>
      <c r="H3573" s="518" t="s">
        <v>25568</v>
      </c>
      <c r="I3573" s="518" t="s">
        <v>5431</v>
      </c>
      <c r="J3573" s="518" t="s">
        <v>5503</v>
      </c>
      <c r="K3573" s="519" t="s">
        <v>33930</v>
      </c>
      <c r="L3573" s="518" t="s">
        <v>5433</v>
      </c>
    </row>
    <row r="3574" spans="1:12" ht="15.75">
      <c r="A3574" s="518" t="s">
        <v>8643</v>
      </c>
      <c r="B3574" s="518" t="s">
        <v>8644</v>
      </c>
      <c r="C3574" s="518" t="s">
        <v>8645</v>
      </c>
      <c r="D3574" s="518" t="s">
        <v>25303</v>
      </c>
      <c r="E3574" s="519" t="s">
        <v>144</v>
      </c>
      <c r="F3574" s="518" t="s">
        <v>144</v>
      </c>
      <c r="G3574" s="518" t="s">
        <v>25570</v>
      </c>
      <c r="H3574" s="518" t="s">
        <v>25571</v>
      </c>
      <c r="I3574" s="518" t="s">
        <v>5431</v>
      </c>
      <c r="J3574" s="518" t="s">
        <v>5503</v>
      </c>
      <c r="K3574" s="519" t="s">
        <v>30271</v>
      </c>
      <c r="L3574" s="518" t="s">
        <v>5433</v>
      </c>
    </row>
    <row r="3575" spans="1:12" ht="15.75">
      <c r="A3575" s="518" t="s">
        <v>8643</v>
      </c>
      <c r="B3575" s="518" t="s">
        <v>8644</v>
      </c>
      <c r="C3575" s="518" t="s">
        <v>8645</v>
      </c>
      <c r="D3575" s="518" t="s">
        <v>25303</v>
      </c>
      <c r="E3575" s="519" t="s">
        <v>144</v>
      </c>
      <c r="F3575" s="518" t="s">
        <v>144</v>
      </c>
      <c r="G3575" s="518" t="s">
        <v>25572</v>
      </c>
      <c r="H3575" s="518" t="s">
        <v>25573</v>
      </c>
      <c r="I3575" s="518" t="s">
        <v>5431</v>
      </c>
      <c r="J3575" s="518" t="s">
        <v>5503</v>
      </c>
      <c r="K3575" s="519" t="s">
        <v>13677</v>
      </c>
      <c r="L3575" s="518" t="s">
        <v>5433</v>
      </c>
    </row>
    <row r="3576" spans="1:12" ht="15.75">
      <c r="A3576" s="518" t="s">
        <v>8643</v>
      </c>
      <c r="B3576" s="518" t="s">
        <v>8644</v>
      </c>
      <c r="C3576" s="518" t="s">
        <v>8645</v>
      </c>
      <c r="D3576" s="518" t="s">
        <v>25303</v>
      </c>
      <c r="E3576" s="519" t="s">
        <v>144</v>
      </c>
      <c r="F3576" s="518" t="s">
        <v>144</v>
      </c>
      <c r="G3576" s="518" t="s">
        <v>25574</v>
      </c>
      <c r="H3576" s="518" t="s">
        <v>25575</v>
      </c>
      <c r="I3576" s="518" t="s">
        <v>5431</v>
      </c>
      <c r="J3576" s="518" t="s">
        <v>5503</v>
      </c>
      <c r="K3576" s="519" t="s">
        <v>33931</v>
      </c>
      <c r="L3576" s="518" t="s">
        <v>5433</v>
      </c>
    </row>
    <row r="3577" spans="1:12" ht="15.75">
      <c r="A3577" s="518" t="s">
        <v>8643</v>
      </c>
      <c r="B3577" s="518" t="s">
        <v>8644</v>
      </c>
      <c r="C3577" s="518" t="s">
        <v>8645</v>
      </c>
      <c r="D3577" s="518" t="s">
        <v>25303</v>
      </c>
      <c r="E3577" s="519" t="s">
        <v>144</v>
      </c>
      <c r="F3577" s="518" t="s">
        <v>144</v>
      </c>
      <c r="G3577" s="518" t="s">
        <v>25576</v>
      </c>
      <c r="H3577" s="518" t="s">
        <v>25577</v>
      </c>
      <c r="I3577" s="518" t="s">
        <v>5431</v>
      </c>
      <c r="J3577" s="518" t="s">
        <v>5503</v>
      </c>
      <c r="K3577" s="519" t="s">
        <v>33932</v>
      </c>
      <c r="L3577" s="518" t="s">
        <v>5433</v>
      </c>
    </row>
    <row r="3578" spans="1:12" ht="15.75">
      <c r="A3578" s="518" t="s">
        <v>8643</v>
      </c>
      <c r="B3578" s="518" t="s">
        <v>8644</v>
      </c>
      <c r="C3578" s="518" t="s">
        <v>8645</v>
      </c>
      <c r="D3578" s="518" t="s">
        <v>25303</v>
      </c>
      <c r="E3578" s="519" t="s">
        <v>144</v>
      </c>
      <c r="F3578" s="518" t="s">
        <v>144</v>
      </c>
      <c r="G3578" s="518" t="s">
        <v>25578</v>
      </c>
      <c r="H3578" s="518" t="s">
        <v>25579</v>
      </c>
      <c r="I3578" s="518" t="s">
        <v>5431</v>
      </c>
      <c r="J3578" s="518" t="s">
        <v>5503</v>
      </c>
      <c r="K3578" s="519" t="s">
        <v>33933</v>
      </c>
      <c r="L3578" s="518" t="s">
        <v>5433</v>
      </c>
    </row>
    <row r="3579" spans="1:12" ht="15.75">
      <c r="A3579" s="518" t="s">
        <v>8643</v>
      </c>
      <c r="B3579" s="518" t="s">
        <v>8644</v>
      </c>
      <c r="C3579" s="518" t="s">
        <v>8645</v>
      </c>
      <c r="D3579" s="518" t="s">
        <v>25303</v>
      </c>
      <c r="E3579" s="519" t="s">
        <v>144</v>
      </c>
      <c r="F3579" s="518" t="s">
        <v>144</v>
      </c>
      <c r="G3579" s="518" t="s">
        <v>25580</v>
      </c>
      <c r="H3579" s="518" t="s">
        <v>25581</v>
      </c>
      <c r="I3579" s="518" t="s">
        <v>5431</v>
      </c>
      <c r="J3579" s="518" t="s">
        <v>5503</v>
      </c>
      <c r="K3579" s="519" t="s">
        <v>33934</v>
      </c>
      <c r="L3579" s="518" t="s">
        <v>5433</v>
      </c>
    </row>
    <row r="3580" spans="1:12" ht="15.75">
      <c r="A3580" s="518" t="s">
        <v>8643</v>
      </c>
      <c r="B3580" s="518" t="s">
        <v>8644</v>
      </c>
      <c r="C3580" s="518" t="s">
        <v>8645</v>
      </c>
      <c r="D3580" s="518" t="s">
        <v>25303</v>
      </c>
      <c r="E3580" s="519" t="s">
        <v>144</v>
      </c>
      <c r="F3580" s="518" t="s">
        <v>144</v>
      </c>
      <c r="G3580" s="518" t="s">
        <v>25582</v>
      </c>
      <c r="H3580" s="518" t="s">
        <v>8802</v>
      </c>
      <c r="I3580" s="518" t="s">
        <v>5431</v>
      </c>
      <c r="J3580" s="518" t="s">
        <v>5503</v>
      </c>
      <c r="K3580" s="519" t="s">
        <v>25583</v>
      </c>
      <c r="L3580" s="518" t="s">
        <v>5433</v>
      </c>
    </row>
    <row r="3581" spans="1:12" ht="15.75">
      <c r="A3581" s="518" t="s">
        <v>8643</v>
      </c>
      <c r="B3581" s="518" t="s">
        <v>8644</v>
      </c>
      <c r="C3581" s="518" t="s">
        <v>8645</v>
      </c>
      <c r="D3581" s="518" t="s">
        <v>25303</v>
      </c>
      <c r="E3581" s="519" t="s">
        <v>144</v>
      </c>
      <c r="F3581" s="518" t="s">
        <v>144</v>
      </c>
      <c r="G3581" s="518" t="s">
        <v>25584</v>
      </c>
      <c r="H3581" s="518" t="s">
        <v>8803</v>
      </c>
      <c r="I3581" s="518" t="s">
        <v>5431</v>
      </c>
      <c r="J3581" s="518" t="s">
        <v>5503</v>
      </c>
      <c r="K3581" s="519" t="s">
        <v>14790</v>
      </c>
      <c r="L3581" s="518" t="s">
        <v>5433</v>
      </c>
    </row>
    <row r="3582" spans="1:12" ht="15.75">
      <c r="A3582" s="518" t="s">
        <v>8643</v>
      </c>
      <c r="B3582" s="518" t="s">
        <v>8644</v>
      </c>
      <c r="C3582" s="518" t="s">
        <v>8645</v>
      </c>
      <c r="D3582" s="518" t="s">
        <v>25303</v>
      </c>
      <c r="E3582" s="519" t="s">
        <v>144</v>
      </c>
      <c r="F3582" s="518" t="s">
        <v>144</v>
      </c>
      <c r="G3582" s="518" t="s">
        <v>25585</v>
      </c>
      <c r="H3582" s="518" t="s">
        <v>8804</v>
      </c>
      <c r="I3582" s="518" t="s">
        <v>5431</v>
      </c>
      <c r="J3582" s="518" t="s">
        <v>5503</v>
      </c>
      <c r="K3582" s="519" t="s">
        <v>27027</v>
      </c>
      <c r="L3582" s="518" t="s">
        <v>5433</v>
      </c>
    </row>
    <row r="3583" spans="1:12" ht="15.75">
      <c r="A3583" s="518" t="s">
        <v>8643</v>
      </c>
      <c r="B3583" s="518" t="s">
        <v>8644</v>
      </c>
      <c r="C3583" s="518" t="s">
        <v>8645</v>
      </c>
      <c r="D3583" s="518" t="s">
        <v>25303</v>
      </c>
      <c r="E3583" s="519" t="s">
        <v>144</v>
      </c>
      <c r="F3583" s="518" t="s">
        <v>144</v>
      </c>
      <c r="G3583" s="518" t="s">
        <v>25586</v>
      </c>
      <c r="H3583" s="518" t="s">
        <v>8805</v>
      </c>
      <c r="I3583" s="518" t="s">
        <v>5431</v>
      </c>
      <c r="J3583" s="518" t="s">
        <v>5503</v>
      </c>
      <c r="K3583" s="519" t="s">
        <v>16123</v>
      </c>
      <c r="L3583" s="518" t="s">
        <v>5433</v>
      </c>
    </row>
    <row r="3584" spans="1:12" ht="15.75">
      <c r="A3584" s="518" t="s">
        <v>8643</v>
      </c>
      <c r="B3584" s="518" t="s">
        <v>8644</v>
      </c>
      <c r="C3584" s="518" t="s">
        <v>8645</v>
      </c>
      <c r="D3584" s="518" t="s">
        <v>25303</v>
      </c>
      <c r="E3584" s="519" t="s">
        <v>144</v>
      </c>
      <c r="F3584" s="518" t="s">
        <v>144</v>
      </c>
      <c r="G3584" s="518" t="s">
        <v>25587</v>
      </c>
      <c r="H3584" s="518" t="s">
        <v>8806</v>
      </c>
      <c r="I3584" s="518" t="s">
        <v>5431</v>
      </c>
      <c r="J3584" s="518" t="s">
        <v>5503</v>
      </c>
      <c r="K3584" s="519" t="s">
        <v>33542</v>
      </c>
      <c r="L3584" s="518" t="s">
        <v>5433</v>
      </c>
    </row>
    <row r="3585" spans="1:12" ht="15.75">
      <c r="A3585" s="518" t="s">
        <v>8643</v>
      </c>
      <c r="B3585" s="518" t="s">
        <v>8644</v>
      </c>
      <c r="C3585" s="518" t="s">
        <v>8645</v>
      </c>
      <c r="D3585" s="518" t="s">
        <v>25303</v>
      </c>
      <c r="E3585" s="519" t="s">
        <v>144</v>
      </c>
      <c r="F3585" s="518" t="s">
        <v>144</v>
      </c>
      <c r="G3585" s="518" t="s">
        <v>25588</v>
      </c>
      <c r="H3585" s="518" t="s">
        <v>8807</v>
      </c>
      <c r="I3585" s="518" t="s">
        <v>5431</v>
      </c>
      <c r="J3585" s="518" t="s">
        <v>5503</v>
      </c>
      <c r="K3585" s="519" t="s">
        <v>17397</v>
      </c>
      <c r="L3585" s="518" t="s">
        <v>5433</v>
      </c>
    </row>
    <row r="3586" spans="1:12" ht="15.75">
      <c r="A3586" s="518" t="s">
        <v>8643</v>
      </c>
      <c r="B3586" s="518" t="s">
        <v>8644</v>
      </c>
      <c r="C3586" s="518" t="s">
        <v>8645</v>
      </c>
      <c r="D3586" s="518" t="s">
        <v>25303</v>
      </c>
      <c r="E3586" s="519" t="s">
        <v>144</v>
      </c>
      <c r="F3586" s="518" t="s">
        <v>144</v>
      </c>
      <c r="G3586" s="518" t="s">
        <v>25589</v>
      </c>
      <c r="H3586" s="518" t="s">
        <v>8808</v>
      </c>
      <c r="I3586" s="518" t="s">
        <v>5431</v>
      </c>
      <c r="J3586" s="518" t="s">
        <v>5503</v>
      </c>
      <c r="K3586" s="519" t="s">
        <v>16665</v>
      </c>
      <c r="L3586" s="518" t="s">
        <v>5433</v>
      </c>
    </row>
    <row r="3587" spans="1:12" ht="15.75">
      <c r="A3587" s="518" t="s">
        <v>8643</v>
      </c>
      <c r="B3587" s="518" t="s">
        <v>8644</v>
      </c>
      <c r="C3587" s="518" t="s">
        <v>8645</v>
      </c>
      <c r="D3587" s="518" t="s">
        <v>25303</v>
      </c>
      <c r="E3587" s="519" t="s">
        <v>144</v>
      </c>
      <c r="F3587" s="518" t="s">
        <v>144</v>
      </c>
      <c r="G3587" s="518" t="s">
        <v>25590</v>
      </c>
      <c r="H3587" s="518" t="s">
        <v>8809</v>
      </c>
      <c r="I3587" s="518" t="s">
        <v>5431</v>
      </c>
      <c r="J3587" s="518" t="s">
        <v>5503</v>
      </c>
      <c r="K3587" s="519" t="s">
        <v>33935</v>
      </c>
      <c r="L3587" s="518" t="s">
        <v>5433</v>
      </c>
    </row>
    <row r="3588" spans="1:12" ht="15.75">
      <c r="A3588" s="518" t="s">
        <v>8643</v>
      </c>
      <c r="B3588" s="518" t="s">
        <v>8644</v>
      </c>
      <c r="C3588" s="518" t="s">
        <v>8645</v>
      </c>
      <c r="D3588" s="518" t="s">
        <v>25303</v>
      </c>
      <c r="E3588" s="519" t="s">
        <v>144</v>
      </c>
      <c r="F3588" s="518" t="s">
        <v>144</v>
      </c>
      <c r="G3588" s="518" t="s">
        <v>25591</v>
      </c>
      <c r="H3588" s="518" t="s">
        <v>8810</v>
      </c>
      <c r="I3588" s="518" t="s">
        <v>5431</v>
      </c>
      <c r="J3588" s="518" t="s">
        <v>5503</v>
      </c>
      <c r="K3588" s="519" t="s">
        <v>25635</v>
      </c>
      <c r="L3588" s="518" t="s">
        <v>5433</v>
      </c>
    </row>
    <row r="3589" spans="1:12" ht="15.75">
      <c r="A3589" s="518" t="s">
        <v>8643</v>
      </c>
      <c r="B3589" s="518" t="s">
        <v>8644</v>
      </c>
      <c r="C3589" s="518" t="s">
        <v>8645</v>
      </c>
      <c r="D3589" s="518" t="s">
        <v>25303</v>
      </c>
      <c r="E3589" s="519" t="s">
        <v>144</v>
      </c>
      <c r="F3589" s="518" t="s">
        <v>144</v>
      </c>
      <c r="G3589" s="518" t="s">
        <v>25592</v>
      </c>
      <c r="H3589" s="518" t="s">
        <v>8811</v>
      </c>
      <c r="I3589" s="518" t="s">
        <v>5431</v>
      </c>
      <c r="J3589" s="518" t="s">
        <v>5503</v>
      </c>
      <c r="K3589" s="519" t="s">
        <v>33936</v>
      </c>
      <c r="L3589" s="518" t="s">
        <v>5433</v>
      </c>
    </row>
    <row r="3590" spans="1:12" ht="15.75">
      <c r="A3590" s="518" t="s">
        <v>8643</v>
      </c>
      <c r="B3590" s="518" t="s">
        <v>8644</v>
      </c>
      <c r="C3590" s="518" t="s">
        <v>8645</v>
      </c>
      <c r="D3590" s="518" t="s">
        <v>25303</v>
      </c>
      <c r="E3590" s="519" t="s">
        <v>144</v>
      </c>
      <c r="F3590" s="518" t="s">
        <v>144</v>
      </c>
      <c r="G3590" s="518" t="s">
        <v>25593</v>
      </c>
      <c r="H3590" s="518" t="s">
        <v>8812</v>
      </c>
      <c r="I3590" s="518" t="s">
        <v>5431</v>
      </c>
      <c r="J3590" s="518" t="s">
        <v>5503</v>
      </c>
      <c r="K3590" s="519" t="s">
        <v>14819</v>
      </c>
      <c r="L3590" s="518" t="s">
        <v>5433</v>
      </c>
    </row>
    <row r="3591" spans="1:12" ht="15.75">
      <c r="A3591" s="518" t="s">
        <v>8643</v>
      </c>
      <c r="B3591" s="518" t="s">
        <v>8644</v>
      </c>
      <c r="C3591" s="518" t="s">
        <v>8645</v>
      </c>
      <c r="D3591" s="518" t="s">
        <v>25303</v>
      </c>
      <c r="E3591" s="519" t="s">
        <v>144</v>
      </c>
      <c r="F3591" s="518" t="s">
        <v>144</v>
      </c>
      <c r="G3591" s="518" t="s">
        <v>25594</v>
      </c>
      <c r="H3591" s="518" t="s">
        <v>8813</v>
      </c>
      <c r="I3591" s="518" t="s">
        <v>5431</v>
      </c>
      <c r="J3591" s="518" t="s">
        <v>5503</v>
      </c>
      <c r="K3591" s="519" t="s">
        <v>31630</v>
      </c>
      <c r="L3591" s="518" t="s">
        <v>5433</v>
      </c>
    </row>
    <row r="3592" spans="1:12" ht="15.75">
      <c r="A3592" s="518" t="s">
        <v>8643</v>
      </c>
      <c r="B3592" s="518" t="s">
        <v>8644</v>
      </c>
      <c r="C3592" s="518" t="s">
        <v>8645</v>
      </c>
      <c r="D3592" s="518" t="s">
        <v>25303</v>
      </c>
      <c r="E3592" s="519" t="s">
        <v>144</v>
      </c>
      <c r="F3592" s="518" t="s">
        <v>144</v>
      </c>
      <c r="G3592" s="518" t="s">
        <v>25596</v>
      </c>
      <c r="H3592" s="518" t="s">
        <v>8814</v>
      </c>
      <c r="I3592" s="518" t="s">
        <v>5431</v>
      </c>
      <c r="J3592" s="518" t="s">
        <v>5503</v>
      </c>
      <c r="K3592" s="519" t="s">
        <v>13450</v>
      </c>
      <c r="L3592" s="518" t="s">
        <v>5433</v>
      </c>
    </row>
    <row r="3593" spans="1:12" ht="15.75">
      <c r="A3593" s="518" t="s">
        <v>8643</v>
      </c>
      <c r="B3593" s="518" t="s">
        <v>8644</v>
      </c>
      <c r="C3593" s="518" t="s">
        <v>8645</v>
      </c>
      <c r="D3593" s="518" t="s">
        <v>25303</v>
      </c>
      <c r="E3593" s="519" t="s">
        <v>144</v>
      </c>
      <c r="F3593" s="518" t="s">
        <v>144</v>
      </c>
      <c r="G3593" s="518" t="s">
        <v>25597</v>
      </c>
      <c r="H3593" s="518" t="s">
        <v>8815</v>
      </c>
      <c r="I3593" s="518" t="s">
        <v>5431</v>
      </c>
      <c r="J3593" s="518" t="s">
        <v>5503</v>
      </c>
      <c r="K3593" s="519" t="s">
        <v>24208</v>
      </c>
      <c r="L3593" s="518" t="s">
        <v>5433</v>
      </c>
    </row>
    <row r="3594" spans="1:12" ht="15.75">
      <c r="A3594" s="518" t="s">
        <v>8643</v>
      </c>
      <c r="B3594" s="518" t="s">
        <v>8644</v>
      </c>
      <c r="C3594" s="518" t="s">
        <v>8645</v>
      </c>
      <c r="D3594" s="518" t="s">
        <v>25303</v>
      </c>
      <c r="E3594" s="519" t="s">
        <v>144</v>
      </c>
      <c r="F3594" s="518" t="s">
        <v>144</v>
      </c>
      <c r="G3594" s="518" t="s">
        <v>25598</v>
      </c>
      <c r="H3594" s="518" t="s">
        <v>8816</v>
      </c>
      <c r="I3594" s="518" t="s">
        <v>5431</v>
      </c>
      <c r="J3594" s="518" t="s">
        <v>5503</v>
      </c>
      <c r="K3594" s="519" t="s">
        <v>33937</v>
      </c>
      <c r="L3594" s="518" t="s">
        <v>5433</v>
      </c>
    </row>
    <row r="3595" spans="1:12" ht="15.75">
      <c r="A3595" s="518" t="s">
        <v>8643</v>
      </c>
      <c r="B3595" s="518" t="s">
        <v>8644</v>
      </c>
      <c r="C3595" s="518" t="s">
        <v>8645</v>
      </c>
      <c r="D3595" s="518" t="s">
        <v>25303</v>
      </c>
      <c r="E3595" s="519" t="s">
        <v>144</v>
      </c>
      <c r="F3595" s="518" t="s">
        <v>144</v>
      </c>
      <c r="G3595" s="518" t="s">
        <v>25599</v>
      </c>
      <c r="H3595" s="518" t="s">
        <v>8817</v>
      </c>
      <c r="I3595" s="518" t="s">
        <v>5431</v>
      </c>
      <c r="J3595" s="518" t="s">
        <v>5503</v>
      </c>
      <c r="K3595" s="519" t="s">
        <v>33938</v>
      </c>
      <c r="L3595" s="518" t="s">
        <v>5433</v>
      </c>
    </row>
    <row r="3596" spans="1:12" ht="15.75">
      <c r="A3596" s="518" t="s">
        <v>8643</v>
      </c>
      <c r="B3596" s="518" t="s">
        <v>8644</v>
      </c>
      <c r="C3596" s="518" t="s">
        <v>8645</v>
      </c>
      <c r="D3596" s="518" t="s">
        <v>25303</v>
      </c>
      <c r="E3596" s="519" t="s">
        <v>144</v>
      </c>
      <c r="F3596" s="518" t="s">
        <v>144</v>
      </c>
      <c r="G3596" s="518" t="s">
        <v>25600</v>
      </c>
      <c r="H3596" s="518" t="s">
        <v>8818</v>
      </c>
      <c r="I3596" s="518" t="s">
        <v>5431</v>
      </c>
      <c r="J3596" s="518" t="s">
        <v>5503</v>
      </c>
      <c r="K3596" s="519" t="s">
        <v>33939</v>
      </c>
      <c r="L3596" s="518" t="s">
        <v>5433</v>
      </c>
    </row>
    <row r="3597" spans="1:12" ht="15.75">
      <c r="A3597" s="518" t="s">
        <v>8643</v>
      </c>
      <c r="B3597" s="518" t="s">
        <v>8644</v>
      </c>
      <c r="C3597" s="518" t="s">
        <v>8645</v>
      </c>
      <c r="D3597" s="518" t="s">
        <v>25303</v>
      </c>
      <c r="E3597" s="519" t="s">
        <v>144</v>
      </c>
      <c r="F3597" s="518" t="s">
        <v>144</v>
      </c>
      <c r="G3597" s="518" t="s">
        <v>25601</v>
      </c>
      <c r="H3597" s="518" t="s">
        <v>8819</v>
      </c>
      <c r="I3597" s="518" t="s">
        <v>5431</v>
      </c>
      <c r="J3597" s="518" t="s">
        <v>5503</v>
      </c>
      <c r="K3597" s="519" t="s">
        <v>33940</v>
      </c>
      <c r="L3597" s="518" t="s">
        <v>5433</v>
      </c>
    </row>
    <row r="3598" spans="1:12" ht="15.75">
      <c r="A3598" s="518" t="s">
        <v>8643</v>
      </c>
      <c r="B3598" s="518" t="s">
        <v>8644</v>
      </c>
      <c r="C3598" s="518" t="s">
        <v>8645</v>
      </c>
      <c r="D3598" s="518" t="s">
        <v>25303</v>
      </c>
      <c r="E3598" s="519" t="s">
        <v>144</v>
      </c>
      <c r="F3598" s="518" t="s">
        <v>144</v>
      </c>
      <c r="G3598" s="518" t="s">
        <v>25602</v>
      </c>
      <c r="H3598" s="518" t="s">
        <v>8824</v>
      </c>
      <c r="I3598" s="518" t="s">
        <v>5431</v>
      </c>
      <c r="J3598" s="518" t="s">
        <v>5432</v>
      </c>
      <c r="K3598" s="519" t="s">
        <v>24490</v>
      </c>
      <c r="L3598" s="518" t="s">
        <v>5433</v>
      </c>
    </row>
    <row r="3599" spans="1:12" ht="15.75">
      <c r="A3599" s="518" t="s">
        <v>8643</v>
      </c>
      <c r="B3599" s="518" t="s">
        <v>8644</v>
      </c>
      <c r="C3599" s="518" t="s">
        <v>8645</v>
      </c>
      <c r="D3599" s="518" t="s">
        <v>25303</v>
      </c>
      <c r="E3599" s="519" t="s">
        <v>144</v>
      </c>
      <c r="F3599" s="518" t="s">
        <v>144</v>
      </c>
      <c r="G3599" s="518" t="s">
        <v>25603</v>
      </c>
      <c r="H3599" s="518" t="s">
        <v>8825</v>
      </c>
      <c r="I3599" s="518" t="s">
        <v>5431</v>
      </c>
      <c r="J3599" s="518" t="s">
        <v>5432</v>
      </c>
      <c r="K3599" s="519" t="s">
        <v>23788</v>
      </c>
      <c r="L3599" s="518" t="s">
        <v>5433</v>
      </c>
    </row>
    <row r="3600" spans="1:12" ht="15.75">
      <c r="A3600" s="518" t="s">
        <v>8643</v>
      </c>
      <c r="B3600" s="518" t="s">
        <v>8644</v>
      </c>
      <c r="C3600" s="518" t="s">
        <v>8645</v>
      </c>
      <c r="D3600" s="518" t="s">
        <v>25303</v>
      </c>
      <c r="E3600" s="519" t="s">
        <v>144</v>
      </c>
      <c r="F3600" s="518" t="s">
        <v>144</v>
      </c>
      <c r="G3600" s="518" t="s">
        <v>25604</v>
      </c>
      <c r="H3600" s="518" t="s">
        <v>8826</v>
      </c>
      <c r="I3600" s="518" t="s">
        <v>5431</v>
      </c>
      <c r="J3600" s="518" t="s">
        <v>5432</v>
      </c>
      <c r="K3600" s="519" t="s">
        <v>29795</v>
      </c>
      <c r="L3600" s="518" t="s">
        <v>5433</v>
      </c>
    </row>
    <row r="3601" spans="1:12" ht="15.75">
      <c r="A3601" s="518" t="s">
        <v>8643</v>
      </c>
      <c r="B3601" s="518" t="s">
        <v>8644</v>
      </c>
      <c r="C3601" s="518" t="s">
        <v>8645</v>
      </c>
      <c r="D3601" s="518" t="s">
        <v>25303</v>
      </c>
      <c r="E3601" s="519" t="s">
        <v>144</v>
      </c>
      <c r="F3601" s="518" t="s">
        <v>144</v>
      </c>
      <c r="G3601" s="518" t="s">
        <v>25606</v>
      </c>
      <c r="H3601" s="518" t="s">
        <v>8827</v>
      </c>
      <c r="I3601" s="518" t="s">
        <v>5431</v>
      </c>
      <c r="J3601" s="518" t="s">
        <v>5432</v>
      </c>
      <c r="K3601" s="519" t="s">
        <v>33540</v>
      </c>
      <c r="L3601" s="518" t="s">
        <v>5433</v>
      </c>
    </row>
    <row r="3602" spans="1:12" ht="15.75">
      <c r="A3602" s="518" t="s">
        <v>8643</v>
      </c>
      <c r="B3602" s="518" t="s">
        <v>8644</v>
      </c>
      <c r="C3602" s="518" t="s">
        <v>8645</v>
      </c>
      <c r="D3602" s="518" t="s">
        <v>25303</v>
      </c>
      <c r="E3602" s="519" t="s">
        <v>144</v>
      </c>
      <c r="F3602" s="518" t="s">
        <v>144</v>
      </c>
      <c r="G3602" s="518" t="s">
        <v>25607</v>
      </c>
      <c r="H3602" s="518" t="s">
        <v>8828</v>
      </c>
      <c r="I3602" s="518" t="s">
        <v>5431</v>
      </c>
      <c r="J3602" s="518" t="s">
        <v>5503</v>
      </c>
      <c r="K3602" s="519" t="s">
        <v>26770</v>
      </c>
      <c r="L3602" s="518" t="s">
        <v>5433</v>
      </c>
    </row>
    <row r="3603" spans="1:12" ht="15.75">
      <c r="A3603" s="518" t="s">
        <v>8643</v>
      </c>
      <c r="B3603" s="518" t="s">
        <v>8644</v>
      </c>
      <c r="C3603" s="518" t="s">
        <v>8645</v>
      </c>
      <c r="D3603" s="518" t="s">
        <v>25303</v>
      </c>
      <c r="E3603" s="519" t="s">
        <v>144</v>
      </c>
      <c r="F3603" s="518" t="s">
        <v>144</v>
      </c>
      <c r="G3603" s="518" t="s">
        <v>25608</v>
      </c>
      <c r="H3603" s="518" t="s">
        <v>8829</v>
      </c>
      <c r="I3603" s="518" t="s">
        <v>5431</v>
      </c>
      <c r="J3603" s="518" t="s">
        <v>5503</v>
      </c>
      <c r="K3603" s="519" t="s">
        <v>33941</v>
      </c>
      <c r="L3603" s="518" t="s">
        <v>5433</v>
      </c>
    </row>
    <row r="3604" spans="1:12" ht="15.75">
      <c r="A3604" s="518" t="s">
        <v>8643</v>
      </c>
      <c r="B3604" s="518" t="s">
        <v>8644</v>
      </c>
      <c r="C3604" s="518" t="s">
        <v>8645</v>
      </c>
      <c r="D3604" s="518" t="s">
        <v>25303</v>
      </c>
      <c r="E3604" s="519" t="s">
        <v>144</v>
      </c>
      <c r="F3604" s="518" t="s">
        <v>144</v>
      </c>
      <c r="G3604" s="518" t="s">
        <v>25610</v>
      </c>
      <c r="H3604" s="518" t="s">
        <v>8830</v>
      </c>
      <c r="I3604" s="518" t="s">
        <v>5431</v>
      </c>
      <c r="J3604" s="518" t="s">
        <v>5503</v>
      </c>
      <c r="K3604" s="519" t="s">
        <v>30422</v>
      </c>
      <c r="L3604" s="518" t="s">
        <v>5433</v>
      </c>
    </row>
    <row r="3605" spans="1:12" ht="15.75">
      <c r="A3605" s="518" t="s">
        <v>8643</v>
      </c>
      <c r="B3605" s="518" t="s">
        <v>8644</v>
      </c>
      <c r="C3605" s="518" t="s">
        <v>8645</v>
      </c>
      <c r="D3605" s="518" t="s">
        <v>25303</v>
      </c>
      <c r="E3605" s="519" t="s">
        <v>144</v>
      </c>
      <c r="F3605" s="518" t="s">
        <v>144</v>
      </c>
      <c r="G3605" s="518" t="s">
        <v>25611</v>
      </c>
      <c r="H3605" s="518" t="s">
        <v>8831</v>
      </c>
      <c r="I3605" s="518" t="s">
        <v>5431</v>
      </c>
      <c r="J3605" s="518" t="s">
        <v>5503</v>
      </c>
      <c r="K3605" s="519" t="s">
        <v>30469</v>
      </c>
      <c r="L3605" s="518" t="s">
        <v>5433</v>
      </c>
    </row>
    <row r="3606" spans="1:12" ht="15.75">
      <c r="A3606" s="518" t="s">
        <v>8643</v>
      </c>
      <c r="B3606" s="518" t="s">
        <v>8644</v>
      </c>
      <c r="C3606" s="518" t="s">
        <v>8645</v>
      </c>
      <c r="D3606" s="518" t="s">
        <v>25303</v>
      </c>
      <c r="E3606" s="519" t="s">
        <v>144</v>
      </c>
      <c r="F3606" s="518" t="s">
        <v>144</v>
      </c>
      <c r="G3606" s="518" t="s">
        <v>25613</v>
      </c>
      <c r="H3606" s="518" t="s">
        <v>8832</v>
      </c>
      <c r="I3606" s="518" t="s">
        <v>5431</v>
      </c>
      <c r="J3606" s="518" t="s">
        <v>5503</v>
      </c>
      <c r="K3606" s="519" t="s">
        <v>14287</v>
      </c>
      <c r="L3606" s="518" t="s">
        <v>5433</v>
      </c>
    </row>
    <row r="3607" spans="1:12" ht="15.75">
      <c r="A3607" s="518" t="s">
        <v>8643</v>
      </c>
      <c r="B3607" s="518" t="s">
        <v>8644</v>
      </c>
      <c r="C3607" s="518" t="s">
        <v>8645</v>
      </c>
      <c r="D3607" s="518" t="s">
        <v>25303</v>
      </c>
      <c r="E3607" s="519" t="s">
        <v>144</v>
      </c>
      <c r="F3607" s="518" t="s">
        <v>144</v>
      </c>
      <c r="G3607" s="518" t="s">
        <v>25615</v>
      </c>
      <c r="H3607" s="518" t="s">
        <v>8833</v>
      </c>
      <c r="I3607" s="518" t="s">
        <v>5431</v>
      </c>
      <c r="J3607" s="518" t="s">
        <v>5503</v>
      </c>
      <c r="K3607" s="519" t="s">
        <v>33942</v>
      </c>
      <c r="L3607" s="518" t="s">
        <v>5433</v>
      </c>
    </row>
    <row r="3608" spans="1:12" ht="15.75">
      <c r="A3608" s="518" t="s">
        <v>8643</v>
      </c>
      <c r="B3608" s="518" t="s">
        <v>8644</v>
      </c>
      <c r="C3608" s="518" t="s">
        <v>8645</v>
      </c>
      <c r="D3608" s="518" t="s">
        <v>25303</v>
      </c>
      <c r="E3608" s="519" t="s">
        <v>144</v>
      </c>
      <c r="F3608" s="518" t="s">
        <v>144</v>
      </c>
      <c r="G3608" s="518" t="s">
        <v>25617</v>
      </c>
      <c r="H3608" s="518" t="s">
        <v>8834</v>
      </c>
      <c r="I3608" s="518" t="s">
        <v>5431</v>
      </c>
      <c r="J3608" s="518" t="s">
        <v>5503</v>
      </c>
      <c r="K3608" s="519" t="s">
        <v>23232</v>
      </c>
      <c r="L3608" s="518" t="s">
        <v>5433</v>
      </c>
    </row>
    <row r="3609" spans="1:12" ht="15.75">
      <c r="A3609" s="518" t="s">
        <v>8643</v>
      </c>
      <c r="B3609" s="518" t="s">
        <v>8644</v>
      </c>
      <c r="C3609" s="518" t="s">
        <v>8645</v>
      </c>
      <c r="D3609" s="518" t="s">
        <v>25303</v>
      </c>
      <c r="E3609" s="519" t="s">
        <v>144</v>
      </c>
      <c r="F3609" s="518" t="s">
        <v>144</v>
      </c>
      <c r="G3609" s="518" t="s">
        <v>25619</v>
      </c>
      <c r="H3609" s="518" t="s">
        <v>8835</v>
      </c>
      <c r="I3609" s="518" t="s">
        <v>5431</v>
      </c>
      <c r="J3609" s="518" t="s">
        <v>5503</v>
      </c>
      <c r="K3609" s="519" t="s">
        <v>33943</v>
      </c>
      <c r="L3609" s="518" t="s">
        <v>5433</v>
      </c>
    </row>
    <row r="3610" spans="1:12" ht="15.75">
      <c r="A3610" s="518" t="s">
        <v>8643</v>
      </c>
      <c r="B3610" s="518" t="s">
        <v>8644</v>
      </c>
      <c r="C3610" s="518" t="s">
        <v>8645</v>
      </c>
      <c r="D3610" s="518" t="s">
        <v>25303</v>
      </c>
      <c r="E3610" s="519" t="s">
        <v>144</v>
      </c>
      <c r="F3610" s="518" t="s">
        <v>144</v>
      </c>
      <c r="G3610" s="518" t="s">
        <v>25620</v>
      </c>
      <c r="H3610" s="518" t="s">
        <v>25621</v>
      </c>
      <c r="I3610" s="518" t="s">
        <v>5431</v>
      </c>
      <c r="J3610" s="518" t="s">
        <v>5503</v>
      </c>
      <c r="K3610" s="519" t="s">
        <v>33944</v>
      </c>
      <c r="L3610" s="518" t="s">
        <v>5433</v>
      </c>
    </row>
    <row r="3611" spans="1:12" ht="15.75">
      <c r="A3611" s="518" t="s">
        <v>8643</v>
      </c>
      <c r="B3611" s="518" t="s">
        <v>8644</v>
      </c>
      <c r="C3611" s="518" t="s">
        <v>8645</v>
      </c>
      <c r="D3611" s="518" t="s">
        <v>25303</v>
      </c>
      <c r="E3611" s="519" t="s">
        <v>144</v>
      </c>
      <c r="F3611" s="518" t="s">
        <v>144</v>
      </c>
      <c r="G3611" s="518" t="s">
        <v>25622</v>
      </c>
      <c r="H3611" s="518" t="s">
        <v>25623</v>
      </c>
      <c r="I3611" s="518" t="s">
        <v>5431</v>
      </c>
      <c r="J3611" s="518" t="s">
        <v>5503</v>
      </c>
      <c r="K3611" s="519" t="s">
        <v>33945</v>
      </c>
      <c r="L3611" s="518" t="s">
        <v>5433</v>
      </c>
    </row>
    <row r="3612" spans="1:12" ht="15.75">
      <c r="A3612" s="518" t="s">
        <v>8643</v>
      </c>
      <c r="B3612" s="518" t="s">
        <v>8644</v>
      </c>
      <c r="C3612" s="518" t="s">
        <v>8645</v>
      </c>
      <c r="D3612" s="518" t="s">
        <v>25303</v>
      </c>
      <c r="E3612" s="519" t="s">
        <v>144</v>
      </c>
      <c r="F3612" s="518" t="s">
        <v>144</v>
      </c>
      <c r="G3612" s="518" t="s">
        <v>25624</v>
      </c>
      <c r="H3612" s="518" t="s">
        <v>25625</v>
      </c>
      <c r="I3612" s="518" t="s">
        <v>5431</v>
      </c>
      <c r="J3612" s="518" t="s">
        <v>5503</v>
      </c>
      <c r="K3612" s="519" t="s">
        <v>33946</v>
      </c>
      <c r="L3612" s="518" t="s">
        <v>5433</v>
      </c>
    </row>
    <row r="3613" spans="1:12" ht="15.75">
      <c r="A3613" s="518" t="s">
        <v>8643</v>
      </c>
      <c r="B3613" s="518" t="s">
        <v>8644</v>
      </c>
      <c r="C3613" s="518" t="s">
        <v>8645</v>
      </c>
      <c r="D3613" s="518" t="s">
        <v>25303</v>
      </c>
      <c r="E3613" s="519" t="s">
        <v>144</v>
      </c>
      <c r="F3613" s="518" t="s">
        <v>144</v>
      </c>
      <c r="G3613" s="518" t="s">
        <v>25626</v>
      </c>
      <c r="H3613" s="518" t="s">
        <v>25627</v>
      </c>
      <c r="I3613" s="518" t="s">
        <v>5431</v>
      </c>
      <c r="J3613" s="518" t="s">
        <v>5503</v>
      </c>
      <c r="K3613" s="519" t="s">
        <v>33947</v>
      </c>
      <c r="L3613" s="518" t="s">
        <v>5433</v>
      </c>
    </row>
    <row r="3614" spans="1:12" ht="15.75">
      <c r="A3614" s="518" t="s">
        <v>8643</v>
      </c>
      <c r="B3614" s="518" t="s">
        <v>8644</v>
      </c>
      <c r="C3614" s="518" t="s">
        <v>8645</v>
      </c>
      <c r="D3614" s="518" t="s">
        <v>25303</v>
      </c>
      <c r="E3614" s="519" t="s">
        <v>144</v>
      </c>
      <c r="F3614" s="518" t="s">
        <v>144</v>
      </c>
      <c r="G3614" s="518" t="s">
        <v>25629</v>
      </c>
      <c r="H3614" s="518" t="s">
        <v>25630</v>
      </c>
      <c r="I3614" s="518" t="s">
        <v>5431</v>
      </c>
      <c r="J3614" s="518" t="s">
        <v>5503</v>
      </c>
      <c r="K3614" s="519" t="s">
        <v>29483</v>
      </c>
      <c r="L3614" s="518" t="s">
        <v>5433</v>
      </c>
    </row>
    <row r="3615" spans="1:12" ht="15.75">
      <c r="A3615" s="518" t="s">
        <v>8643</v>
      </c>
      <c r="B3615" s="518" t="s">
        <v>8644</v>
      </c>
      <c r="C3615" s="518" t="s">
        <v>8645</v>
      </c>
      <c r="D3615" s="518" t="s">
        <v>25303</v>
      </c>
      <c r="E3615" s="519" t="s">
        <v>144</v>
      </c>
      <c r="F3615" s="518" t="s">
        <v>144</v>
      </c>
      <c r="G3615" s="518" t="s">
        <v>25631</v>
      </c>
      <c r="H3615" s="518" t="s">
        <v>25632</v>
      </c>
      <c r="I3615" s="518" t="s">
        <v>5431</v>
      </c>
      <c r="J3615" s="518" t="s">
        <v>5503</v>
      </c>
      <c r="K3615" s="519" t="s">
        <v>33948</v>
      </c>
      <c r="L3615" s="518" t="s">
        <v>5433</v>
      </c>
    </row>
    <row r="3616" spans="1:12" ht="15.75">
      <c r="A3616" s="518" t="s">
        <v>8643</v>
      </c>
      <c r="B3616" s="518" t="s">
        <v>8644</v>
      </c>
      <c r="C3616" s="518" t="s">
        <v>8645</v>
      </c>
      <c r="D3616" s="518" t="s">
        <v>25303</v>
      </c>
      <c r="E3616" s="519" t="s">
        <v>144</v>
      </c>
      <c r="F3616" s="518" t="s">
        <v>144</v>
      </c>
      <c r="G3616" s="518" t="s">
        <v>25633</v>
      </c>
      <c r="H3616" s="518" t="s">
        <v>8848</v>
      </c>
      <c r="I3616" s="518" t="s">
        <v>5431</v>
      </c>
      <c r="J3616" s="518" t="s">
        <v>5503</v>
      </c>
      <c r="K3616" s="519" t="s">
        <v>33949</v>
      </c>
      <c r="L3616" s="518" t="s">
        <v>5433</v>
      </c>
    </row>
    <row r="3617" spans="1:12" ht="15.75">
      <c r="A3617" s="518" t="s">
        <v>8643</v>
      </c>
      <c r="B3617" s="518" t="s">
        <v>8644</v>
      </c>
      <c r="C3617" s="518" t="s">
        <v>8645</v>
      </c>
      <c r="D3617" s="518" t="s">
        <v>25303</v>
      </c>
      <c r="E3617" s="519" t="s">
        <v>144</v>
      </c>
      <c r="F3617" s="518" t="s">
        <v>144</v>
      </c>
      <c r="G3617" s="518" t="s">
        <v>25634</v>
      </c>
      <c r="H3617" s="518" t="s">
        <v>8849</v>
      </c>
      <c r="I3617" s="518" t="s">
        <v>5431</v>
      </c>
      <c r="J3617" s="518" t="s">
        <v>5503</v>
      </c>
      <c r="K3617" s="519" t="s">
        <v>33950</v>
      </c>
      <c r="L3617" s="518" t="s">
        <v>5433</v>
      </c>
    </row>
    <row r="3618" spans="1:12" ht="15.75">
      <c r="A3618" s="518" t="s">
        <v>8643</v>
      </c>
      <c r="B3618" s="518" t="s">
        <v>8644</v>
      </c>
      <c r="C3618" s="518" t="s">
        <v>8645</v>
      </c>
      <c r="D3618" s="518" t="s">
        <v>25303</v>
      </c>
      <c r="E3618" s="519" t="s">
        <v>144</v>
      </c>
      <c r="F3618" s="518" t="s">
        <v>144</v>
      </c>
      <c r="G3618" s="518" t="s">
        <v>25636</v>
      </c>
      <c r="H3618" s="518" t="s">
        <v>8850</v>
      </c>
      <c r="I3618" s="518" t="s">
        <v>5431</v>
      </c>
      <c r="J3618" s="518" t="s">
        <v>5503</v>
      </c>
      <c r="K3618" s="519" t="s">
        <v>33951</v>
      </c>
      <c r="L3618" s="518" t="s">
        <v>5433</v>
      </c>
    </row>
    <row r="3619" spans="1:12" ht="15.75">
      <c r="A3619" s="518" t="s">
        <v>8643</v>
      </c>
      <c r="B3619" s="518" t="s">
        <v>8644</v>
      </c>
      <c r="C3619" s="518" t="s">
        <v>8645</v>
      </c>
      <c r="D3619" s="518" t="s">
        <v>25303</v>
      </c>
      <c r="E3619" s="519" t="s">
        <v>144</v>
      </c>
      <c r="F3619" s="518" t="s">
        <v>144</v>
      </c>
      <c r="G3619" s="518" t="s">
        <v>25637</v>
      </c>
      <c r="H3619" s="518" t="s">
        <v>8851</v>
      </c>
      <c r="I3619" s="518" t="s">
        <v>5431</v>
      </c>
      <c r="J3619" s="518" t="s">
        <v>5503</v>
      </c>
      <c r="K3619" s="519" t="s">
        <v>33952</v>
      </c>
      <c r="L3619" s="518" t="s">
        <v>5433</v>
      </c>
    </row>
    <row r="3620" spans="1:12" ht="15.75">
      <c r="A3620" s="518" t="s">
        <v>8643</v>
      </c>
      <c r="B3620" s="518" t="s">
        <v>8644</v>
      </c>
      <c r="C3620" s="518" t="s">
        <v>8645</v>
      </c>
      <c r="D3620" s="518" t="s">
        <v>25303</v>
      </c>
      <c r="E3620" s="519" t="s">
        <v>144</v>
      </c>
      <c r="F3620" s="518" t="s">
        <v>144</v>
      </c>
      <c r="G3620" s="518" t="s">
        <v>25638</v>
      </c>
      <c r="H3620" s="518" t="s">
        <v>8852</v>
      </c>
      <c r="I3620" s="518" t="s">
        <v>5431</v>
      </c>
      <c r="J3620" s="518" t="s">
        <v>5503</v>
      </c>
      <c r="K3620" s="519" t="s">
        <v>33953</v>
      </c>
      <c r="L3620" s="518" t="s">
        <v>5433</v>
      </c>
    </row>
    <row r="3621" spans="1:12" ht="15.75">
      <c r="A3621" s="518" t="s">
        <v>8643</v>
      </c>
      <c r="B3621" s="518" t="s">
        <v>8644</v>
      </c>
      <c r="C3621" s="518" t="s">
        <v>8645</v>
      </c>
      <c r="D3621" s="518" t="s">
        <v>25303</v>
      </c>
      <c r="E3621" s="519" t="s">
        <v>144</v>
      </c>
      <c r="F3621" s="518" t="s">
        <v>144</v>
      </c>
      <c r="G3621" s="518" t="s">
        <v>25639</v>
      </c>
      <c r="H3621" s="518" t="s">
        <v>8853</v>
      </c>
      <c r="I3621" s="518" t="s">
        <v>5431</v>
      </c>
      <c r="J3621" s="518" t="s">
        <v>5503</v>
      </c>
      <c r="K3621" s="519" t="s">
        <v>33954</v>
      </c>
      <c r="L3621" s="518" t="s">
        <v>5433</v>
      </c>
    </row>
    <row r="3622" spans="1:12" ht="15.75">
      <c r="A3622" s="518" t="s">
        <v>8643</v>
      </c>
      <c r="B3622" s="518" t="s">
        <v>8644</v>
      </c>
      <c r="C3622" s="518" t="s">
        <v>8645</v>
      </c>
      <c r="D3622" s="518" t="s">
        <v>25303</v>
      </c>
      <c r="E3622" s="519" t="s">
        <v>144</v>
      </c>
      <c r="F3622" s="518" t="s">
        <v>144</v>
      </c>
      <c r="G3622" s="518" t="s">
        <v>25640</v>
      </c>
      <c r="H3622" s="518" t="s">
        <v>8854</v>
      </c>
      <c r="I3622" s="518" t="s">
        <v>5431</v>
      </c>
      <c r="J3622" s="518" t="s">
        <v>5503</v>
      </c>
      <c r="K3622" s="519" t="s">
        <v>33955</v>
      </c>
      <c r="L3622" s="518" t="s">
        <v>5433</v>
      </c>
    </row>
    <row r="3623" spans="1:12" ht="15.75">
      <c r="A3623" s="518" t="s">
        <v>8643</v>
      </c>
      <c r="B3623" s="518" t="s">
        <v>8644</v>
      </c>
      <c r="C3623" s="518" t="s">
        <v>8645</v>
      </c>
      <c r="D3623" s="518" t="s">
        <v>25303</v>
      </c>
      <c r="E3623" s="519" t="s">
        <v>144</v>
      </c>
      <c r="F3623" s="518" t="s">
        <v>144</v>
      </c>
      <c r="G3623" s="518" t="s">
        <v>25641</v>
      </c>
      <c r="H3623" s="518" t="s">
        <v>8855</v>
      </c>
      <c r="I3623" s="518" t="s">
        <v>5431</v>
      </c>
      <c r="J3623" s="518" t="s">
        <v>5503</v>
      </c>
      <c r="K3623" s="519" t="s">
        <v>33956</v>
      </c>
      <c r="L3623" s="518" t="s">
        <v>5433</v>
      </c>
    </row>
    <row r="3624" spans="1:12" ht="15.75">
      <c r="A3624" s="518" t="s">
        <v>8643</v>
      </c>
      <c r="B3624" s="518" t="s">
        <v>8644</v>
      </c>
      <c r="C3624" s="518" t="s">
        <v>8645</v>
      </c>
      <c r="D3624" s="518" t="s">
        <v>25303</v>
      </c>
      <c r="E3624" s="519" t="s">
        <v>144</v>
      </c>
      <c r="F3624" s="518" t="s">
        <v>144</v>
      </c>
      <c r="G3624" s="518" t="s">
        <v>25642</v>
      </c>
      <c r="H3624" s="518" t="s">
        <v>8856</v>
      </c>
      <c r="I3624" s="518" t="s">
        <v>5431</v>
      </c>
      <c r="J3624" s="518" t="s">
        <v>5503</v>
      </c>
      <c r="K3624" s="519" t="s">
        <v>33957</v>
      </c>
      <c r="L3624" s="518" t="s">
        <v>5433</v>
      </c>
    </row>
    <row r="3625" spans="1:12" ht="15.75">
      <c r="A3625" s="518" t="s">
        <v>8643</v>
      </c>
      <c r="B3625" s="518" t="s">
        <v>8644</v>
      </c>
      <c r="C3625" s="518" t="s">
        <v>8645</v>
      </c>
      <c r="D3625" s="518" t="s">
        <v>25303</v>
      </c>
      <c r="E3625" s="519" t="s">
        <v>144</v>
      </c>
      <c r="F3625" s="518" t="s">
        <v>144</v>
      </c>
      <c r="G3625" s="518" t="s">
        <v>25643</v>
      </c>
      <c r="H3625" s="518" t="s">
        <v>8857</v>
      </c>
      <c r="I3625" s="518" t="s">
        <v>5431</v>
      </c>
      <c r="J3625" s="518" t="s">
        <v>5503</v>
      </c>
      <c r="K3625" s="519" t="s">
        <v>33958</v>
      </c>
      <c r="L3625" s="518" t="s">
        <v>5433</v>
      </c>
    </row>
    <row r="3626" spans="1:12" ht="15.75">
      <c r="A3626" s="518" t="s">
        <v>8643</v>
      </c>
      <c r="B3626" s="518" t="s">
        <v>8644</v>
      </c>
      <c r="C3626" s="518" t="s">
        <v>8645</v>
      </c>
      <c r="D3626" s="518" t="s">
        <v>25303</v>
      </c>
      <c r="E3626" s="519" t="s">
        <v>144</v>
      </c>
      <c r="F3626" s="518" t="s">
        <v>144</v>
      </c>
      <c r="G3626" s="518" t="s">
        <v>25645</v>
      </c>
      <c r="H3626" s="518" t="s">
        <v>8858</v>
      </c>
      <c r="I3626" s="518" t="s">
        <v>5431</v>
      </c>
      <c r="J3626" s="518" t="s">
        <v>5503</v>
      </c>
      <c r="K3626" s="519" t="s">
        <v>20742</v>
      </c>
      <c r="L3626" s="518" t="s">
        <v>5433</v>
      </c>
    </row>
    <row r="3627" spans="1:12" ht="15.75">
      <c r="A3627" s="518" t="s">
        <v>8643</v>
      </c>
      <c r="B3627" s="518" t="s">
        <v>8644</v>
      </c>
      <c r="C3627" s="518" t="s">
        <v>8645</v>
      </c>
      <c r="D3627" s="518" t="s">
        <v>25303</v>
      </c>
      <c r="E3627" s="519" t="s">
        <v>144</v>
      </c>
      <c r="F3627" s="518" t="s">
        <v>144</v>
      </c>
      <c r="G3627" s="518" t="s">
        <v>25646</v>
      </c>
      <c r="H3627" s="518" t="s">
        <v>8859</v>
      </c>
      <c r="I3627" s="518" t="s">
        <v>5431</v>
      </c>
      <c r="J3627" s="518" t="s">
        <v>5503</v>
      </c>
      <c r="K3627" s="519" t="s">
        <v>33959</v>
      </c>
      <c r="L3627" s="518" t="s">
        <v>5433</v>
      </c>
    </row>
    <row r="3628" spans="1:12" ht="15.75">
      <c r="A3628" s="518" t="s">
        <v>8643</v>
      </c>
      <c r="B3628" s="518" t="s">
        <v>8644</v>
      </c>
      <c r="C3628" s="518" t="s">
        <v>8645</v>
      </c>
      <c r="D3628" s="518" t="s">
        <v>25303</v>
      </c>
      <c r="E3628" s="519" t="s">
        <v>144</v>
      </c>
      <c r="F3628" s="518" t="s">
        <v>144</v>
      </c>
      <c r="G3628" s="518" t="s">
        <v>25647</v>
      </c>
      <c r="H3628" s="518" t="s">
        <v>8860</v>
      </c>
      <c r="I3628" s="518" t="s">
        <v>5431</v>
      </c>
      <c r="J3628" s="518" t="s">
        <v>5503</v>
      </c>
      <c r="K3628" s="519" t="s">
        <v>33162</v>
      </c>
      <c r="L3628" s="518" t="s">
        <v>5433</v>
      </c>
    </row>
    <row r="3629" spans="1:12" ht="15.75">
      <c r="A3629" s="518" t="s">
        <v>8643</v>
      </c>
      <c r="B3629" s="518" t="s">
        <v>8644</v>
      </c>
      <c r="C3629" s="518" t="s">
        <v>8645</v>
      </c>
      <c r="D3629" s="518" t="s">
        <v>25303</v>
      </c>
      <c r="E3629" s="519" t="s">
        <v>144</v>
      </c>
      <c r="F3629" s="518" t="s">
        <v>144</v>
      </c>
      <c r="G3629" s="518" t="s">
        <v>25648</v>
      </c>
      <c r="H3629" s="518" t="s">
        <v>8861</v>
      </c>
      <c r="I3629" s="518" t="s">
        <v>5431</v>
      </c>
      <c r="J3629" s="518" t="s">
        <v>5503</v>
      </c>
      <c r="K3629" s="519" t="s">
        <v>33960</v>
      </c>
      <c r="L3629" s="518" t="s">
        <v>5433</v>
      </c>
    </row>
    <row r="3630" spans="1:12" ht="15.75">
      <c r="A3630" s="518" t="s">
        <v>8643</v>
      </c>
      <c r="B3630" s="518" t="s">
        <v>8644</v>
      </c>
      <c r="C3630" s="518" t="s">
        <v>8645</v>
      </c>
      <c r="D3630" s="518" t="s">
        <v>25303</v>
      </c>
      <c r="E3630" s="519" t="s">
        <v>144</v>
      </c>
      <c r="F3630" s="518" t="s">
        <v>144</v>
      </c>
      <c r="G3630" s="518" t="s">
        <v>25649</v>
      </c>
      <c r="H3630" s="518" t="s">
        <v>8862</v>
      </c>
      <c r="I3630" s="518" t="s">
        <v>5431</v>
      </c>
      <c r="J3630" s="518" t="s">
        <v>5503</v>
      </c>
      <c r="K3630" s="519" t="s">
        <v>33961</v>
      </c>
      <c r="L3630" s="518" t="s">
        <v>5433</v>
      </c>
    </row>
    <row r="3631" spans="1:12" ht="15.75">
      <c r="A3631" s="518" t="s">
        <v>8643</v>
      </c>
      <c r="B3631" s="518" t="s">
        <v>8644</v>
      </c>
      <c r="C3631" s="518" t="s">
        <v>8645</v>
      </c>
      <c r="D3631" s="518" t="s">
        <v>25303</v>
      </c>
      <c r="E3631" s="519" t="s">
        <v>144</v>
      </c>
      <c r="F3631" s="518" t="s">
        <v>144</v>
      </c>
      <c r="G3631" s="518" t="s">
        <v>25650</v>
      </c>
      <c r="H3631" s="518" t="s">
        <v>8863</v>
      </c>
      <c r="I3631" s="518" t="s">
        <v>5502</v>
      </c>
      <c r="J3631" s="518" t="s">
        <v>5432</v>
      </c>
      <c r="K3631" s="519" t="s">
        <v>33962</v>
      </c>
      <c r="L3631" s="518" t="s">
        <v>5433</v>
      </c>
    </row>
    <row r="3632" spans="1:12" ht="15.75">
      <c r="A3632" s="518" t="s">
        <v>8643</v>
      </c>
      <c r="B3632" s="518" t="s">
        <v>8644</v>
      </c>
      <c r="C3632" s="518" t="s">
        <v>8645</v>
      </c>
      <c r="D3632" s="518" t="s">
        <v>25303</v>
      </c>
      <c r="E3632" s="519" t="s">
        <v>144</v>
      </c>
      <c r="F3632" s="518" t="s">
        <v>144</v>
      </c>
      <c r="G3632" s="518" t="s">
        <v>25651</v>
      </c>
      <c r="H3632" s="518" t="s">
        <v>8864</v>
      </c>
      <c r="I3632" s="518" t="s">
        <v>5431</v>
      </c>
      <c r="J3632" s="518" t="s">
        <v>5432</v>
      </c>
      <c r="K3632" s="519" t="s">
        <v>15420</v>
      </c>
      <c r="L3632" s="518" t="s">
        <v>5433</v>
      </c>
    </row>
    <row r="3633" spans="1:12" ht="15.75">
      <c r="A3633" s="518" t="s">
        <v>8643</v>
      </c>
      <c r="B3633" s="518" t="s">
        <v>8644</v>
      </c>
      <c r="C3633" s="518" t="s">
        <v>8645</v>
      </c>
      <c r="D3633" s="518" t="s">
        <v>25303</v>
      </c>
      <c r="E3633" s="519" t="s">
        <v>144</v>
      </c>
      <c r="F3633" s="518" t="s">
        <v>144</v>
      </c>
      <c r="G3633" s="518" t="s">
        <v>25652</v>
      </c>
      <c r="H3633" s="518" t="s">
        <v>8865</v>
      </c>
      <c r="I3633" s="518" t="s">
        <v>5431</v>
      </c>
      <c r="J3633" s="518" t="s">
        <v>5432</v>
      </c>
      <c r="K3633" s="519" t="s">
        <v>19128</v>
      </c>
      <c r="L3633" s="518" t="s">
        <v>5433</v>
      </c>
    </row>
    <row r="3634" spans="1:12" ht="15.75">
      <c r="A3634" s="518" t="s">
        <v>8643</v>
      </c>
      <c r="B3634" s="518" t="s">
        <v>8644</v>
      </c>
      <c r="C3634" s="518" t="s">
        <v>8645</v>
      </c>
      <c r="D3634" s="518" t="s">
        <v>25303</v>
      </c>
      <c r="E3634" s="519" t="s">
        <v>144</v>
      </c>
      <c r="F3634" s="518" t="s">
        <v>144</v>
      </c>
      <c r="G3634" s="518" t="s">
        <v>25653</v>
      </c>
      <c r="H3634" s="518" t="s">
        <v>8866</v>
      </c>
      <c r="I3634" s="518" t="s">
        <v>5431</v>
      </c>
      <c r="J3634" s="518" t="s">
        <v>5432</v>
      </c>
      <c r="K3634" s="519" t="s">
        <v>14452</v>
      </c>
      <c r="L3634" s="518" t="s">
        <v>5433</v>
      </c>
    </row>
    <row r="3635" spans="1:12" ht="15.75">
      <c r="A3635" s="518" t="s">
        <v>8643</v>
      </c>
      <c r="B3635" s="518" t="s">
        <v>8644</v>
      </c>
      <c r="C3635" s="518" t="s">
        <v>8645</v>
      </c>
      <c r="D3635" s="518" t="s">
        <v>25303</v>
      </c>
      <c r="E3635" s="519" t="s">
        <v>144</v>
      </c>
      <c r="F3635" s="518" t="s">
        <v>144</v>
      </c>
      <c r="G3635" s="518" t="s">
        <v>25654</v>
      </c>
      <c r="H3635" s="518" t="s">
        <v>8867</v>
      </c>
      <c r="I3635" s="518" t="s">
        <v>5431</v>
      </c>
      <c r="J3635" s="518" t="s">
        <v>5432</v>
      </c>
      <c r="K3635" s="519" t="s">
        <v>16047</v>
      </c>
      <c r="L3635" s="518" t="s">
        <v>5433</v>
      </c>
    </row>
    <row r="3636" spans="1:12" ht="15.75">
      <c r="A3636" s="518" t="s">
        <v>8643</v>
      </c>
      <c r="B3636" s="518" t="s">
        <v>8644</v>
      </c>
      <c r="C3636" s="518" t="s">
        <v>8645</v>
      </c>
      <c r="D3636" s="518" t="s">
        <v>25303</v>
      </c>
      <c r="E3636" s="519" t="s">
        <v>144</v>
      </c>
      <c r="F3636" s="518" t="s">
        <v>144</v>
      </c>
      <c r="G3636" s="518" t="s">
        <v>25655</v>
      </c>
      <c r="H3636" s="518" t="s">
        <v>12561</v>
      </c>
      <c r="I3636" s="518" t="s">
        <v>5431</v>
      </c>
      <c r="J3636" s="518" t="s">
        <v>5432</v>
      </c>
      <c r="K3636" s="519" t="s">
        <v>33963</v>
      </c>
      <c r="L3636" s="518" t="s">
        <v>5433</v>
      </c>
    </row>
    <row r="3637" spans="1:12" ht="15.75">
      <c r="A3637" s="518" t="s">
        <v>8643</v>
      </c>
      <c r="B3637" s="518" t="s">
        <v>8644</v>
      </c>
      <c r="C3637" s="518" t="s">
        <v>8645</v>
      </c>
      <c r="D3637" s="518" t="s">
        <v>25303</v>
      </c>
      <c r="E3637" s="519" t="s">
        <v>144</v>
      </c>
      <c r="F3637" s="518" t="s">
        <v>144</v>
      </c>
      <c r="G3637" s="518" t="s">
        <v>25656</v>
      </c>
      <c r="H3637" s="518" t="s">
        <v>12562</v>
      </c>
      <c r="I3637" s="518" t="s">
        <v>5431</v>
      </c>
      <c r="J3637" s="518" t="s">
        <v>5432</v>
      </c>
      <c r="K3637" s="519" t="s">
        <v>14669</v>
      </c>
      <c r="L3637" s="518" t="s">
        <v>5433</v>
      </c>
    </row>
    <row r="3638" spans="1:12" ht="15.75">
      <c r="A3638" s="518" t="s">
        <v>8643</v>
      </c>
      <c r="B3638" s="518" t="s">
        <v>8644</v>
      </c>
      <c r="C3638" s="518" t="s">
        <v>8645</v>
      </c>
      <c r="D3638" s="518" t="s">
        <v>25303</v>
      </c>
      <c r="E3638" s="519" t="s">
        <v>144</v>
      </c>
      <c r="F3638" s="518" t="s">
        <v>144</v>
      </c>
      <c r="G3638" s="518" t="s">
        <v>25657</v>
      </c>
      <c r="H3638" s="518" t="s">
        <v>12563</v>
      </c>
      <c r="I3638" s="518" t="s">
        <v>5431</v>
      </c>
      <c r="J3638" s="518" t="s">
        <v>5432</v>
      </c>
      <c r="K3638" s="519" t="s">
        <v>13832</v>
      </c>
      <c r="L3638" s="518" t="s">
        <v>5433</v>
      </c>
    </row>
    <row r="3639" spans="1:12" ht="15.75">
      <c r="A3639" s="518" t="s">
        <v>8643</v>
      </c>
      <c r="B3639" s="518" t="s">
        <v>8644</v>
      </c>
      <c r="C3639" s="518" t="s">
        <v>8645</v>
      </c>
      <c r="D3639" s="518" t="s">
        <v>25303</v>
      </c>
      <c r="E3639" s="519" t="s">
        <v>144</v>
      </c>
      <c r="F3639" s="518" t="s">
        <v>144</v>
      </c>
      <c r="G3639" s="518" t="s">
        <v>25658</v>
      </c>
      <c r="H3639" s="518" t="s">
        <v>12564</v>
      </c>
      <c r="I3639" s="518" t="s">
        <v>5431</v>
      </c>
      <c r="J3639" s="518" t="s">
        <v>5432</v>
      </c>
      <c r="K3639" s="519" t="s">
        <v>24818</v>
      </c>
      <c r="L3639" s="518" t="s">
        <v>5433</v>
      </c>
    </row>
    <row r="3640" spans="1:12" ht="15.75">
      <c r="A3640" s="518" t="s">
        <v>8643</v>
      </c>
      <c r="B3640" s="518" t="s">
        <v>8644</v>
      </c>
      <c r="C3640" s="518" t="s">
        <v>8645</v>
      </c>
      <c r="D3640" s="518" t="s">
        <v>25303</v>
      </c>
      <c r="E3640" s="519" t="s">
        <v>144</v>
      </c>
      <c r="F3640" s="518" t="s">
        <v>144</v>
      </c>
      <c r="G3640" s="518" t="s">
        <v>25659</v>
      </c>
      <c r="H3640" s="518" t="s">
        <v>8868</v>
      </c>
      <c r="I3640" s="518" t="s">
        <v>5431</v>
      </c>
      <c r="J3640" s="518" t="s">
        <v>5432</v>
      </c>
      <c r="K3640" s="519" t="s">
        <v>33964</v>
      </c>
      <c r="L3640" s="518" t="s">
        <v>5433</v>
      </c>
    </row>
    <row r="3641" spans="1:12" ht="15.75">
      <c r="A3641" s="518" t="s">
        <v>8643</v>
      </c>
      <c r="B3641" s="518" t="s">
        <v>8644</v>
      </c>
      <c r="C3641" s="518" t="s">
        <v>8645</v>
      </c>
      <c r="D3641" s="518" t="s">
        <v>25303</v>
      </c>
      <c r="E3641" s="519" t="s">
        <v>144</v>
      </c>
      <c r="F3641" s="518" t="s">
        <v>144</v>
      </c>
      <c r="G3641" s="518" t="s">
        <v>25661</v>
      </c>
      <c r="H3641" s="518" t="s">
        <v>8869</v>
      </c>
      <c r="I3641" s="518" t="s">
        <v>5431</v>
      </c>
      <c r="J3641" s="518" t="s">
        <v>5432</v>
      </c>
      <c r="K3641" s="519" t="s">
        <v>33540</v>
      </c>
      <c r="L3641" s="518" t="s">
        <v>5433</v>
      </c>
    </row>
    <row r="3642" spans="1:12" ht="15.75">
      <c r="A3642" s="518" t="s">
        <v>8643</v>
      </c>
      <c r="B3642" s="518" t="s">
        <v>8644</v>
      </c>
      <c r="C3642" s="518" t="s">
        <v>8645</v>
      </c>
      <c r="D3642" s="518" t="s">
        <v>25303</v>
      </c>
      <c r="E3642" s="519" t="s">
        <v>144</v>
      </c>
      <c r="F3642" s="518" t="s">
        <v>144</v>
      </c>
      <c r="G3642" s="518" t="s">
        <v>25663</v>
      </c>
      <c r="H3642" s="518" t="s">
        <v>8870</v>
      </c>
      <c r="I3642" s="518" t="s">
        <v>5431</v>
      </c>
      <c r="J3642" s="518" t="s">
        <v>5432</v>
      </c>
      <c r="K3642" s="519" t="s">
        <v>33965</v>
      </c>
      <c r="L3642" s="518" t="s">
        <v>5433</v>
      </c>
    </row>
    <row r="3643" spans="1:12" ht="15.75">
      <c r="A3643" s="518" t="s">
        <v>8643</v>
      </c>
      <c r="B3643" s="518" t="s">
        <v>8644</v>
      </c>
      <c r="C3643" s="518" t="s">
        <v>8645</v>
      </c>
      <c r="D3643" s="518" t="s">
        <v>25303</v>
      </c>
      <c r="E3643" s="519" t="s">
        <v>144</v>
      </c>
      <c r="F3643" s="518" t="s">
        <v>144</v>
      </c>
      <c r="G3643" s="518" t="s">
        <v>25664</v>
      </c>
      <c r="H3643" s="518" t="s">
        <v>8871</v>
      </c>
      <c r="I3643" s="518" t="s">
        <v>5431</v>
      </c>
      <c r="J3643" s="518" t="s">
        <v>5432</v>
      </c>
      <c r="K3643" s="519" t="s">
        <v>17186</v>
      </c>
      <c r="L3643" s="518" t="s">
        <v>5433</v>
      </c>
    </row>
    <row r="3644" spans="1:12" ht="15.75">
      <c r="A3644" s="518" t="s">
        <v>8643</v>
      </c>
      <c r="B3644" s="518" t="s">
        <v>8644</v>
      </c>
      <c r="C3644" s="518" t="s">
        <v>8645</v>
      </c>
      <c r="D3644" s="518" t="s">
        <v>25303</v>
      </c>
      <c r="E3644" s="519" t="s">
        <v>144</v>
      </c>
      <c r="F3644" s="518" t="s">
        <v>144</v>
      </c>
      <c r="G3644" s="518" t="s">
        <v>25665</v>
      </c>
      <c r="H3644" s="518" t="s">
        <v>12565</v>
      </c>
      <c r="I3644" s="518" t="s">
        <v>5431</v>
      </c>
      <c r="J3644" s="518" t="s">
        <v>5432</v>
      </c>
      <c r="K3644" s="519" t="s">
        <v>33966</v>
      </c>
      <c r="L3644" s="518" t="s">
        <v>5433</v>
      </c>
    </row>
    <row r="3645" spans="1:12" ht="15.75">
      <c r="A3645" s="518" t="s">
        <v>8643</v>
      </c>
      <c r="B3645" s="518" t="s">
        <v>8644</v>
      </c>
      <c r="C3645" s="518" t="s">
        <v>8645</v>
      </c>
      <c r="D3645" s="518" t="s">
        <v>25303</v>
      </c>
      <c r="E3645" s="519" t="s">
        <v>144</v>
      </c>
      <c r="F3645" s="518" t="s">
        <v>144</v>
      </c>
      <c r="G3645" s="518" t="s">
        <v>25667</v>
      </c>
      <c r="H3645" s="518" t="s">
        <v>12566</v>
      </c>
      <c r="I3645" s="518" t="s">
        <v>5431</v>
      </c>
      <c r="J3645" s="518" t="s">
        <v>5432</v>
      </c>
      <c r="K3645" s="519" t="s">
        <v>25995</v>
      </c>
      <c r="L3645" s="518" t="s">
        <v>5433</v>
      </c>
    </row>
    <row r="3646" spans="1:12" ht="15.75">
      <c r="A3646" s="518" t="s">
        <v>8643</v>
      </c>
      <c r="B3646" s="518" t="s">
        <v>8644</v>
      </c>
      <c r="C3646" s="518" t="s">
        <v>8645</v>
      </c>
      <c r="D3646" s="518" t="s">
        <v>25303</v>
      </c>
      <c r="E3646" s="519" t="s">
        <v>144</v>
      </c>
      <c r="F3646" s="518" t="s">
        <v>144</v>
      </c>
      <c r="G3646" s="518" t="s">
        <v>25668</v>
      </c>
      <c r="H3646" s="518" t="s">
        <v>12567</v>
      </c>
      <c r="I3646" s="518" t="s">
        <v>5431</v>
      </c>
      <c r="J3646" s="518" t="s">
        <v>5432</v>
      </c>
      <c r="K3646" s="519" t="s">
        <v>33866</v>
      </c>
      <c r="L3646" s="518" t="s">
        <v>5433</v>
      </c>
    </row>
    <row r="3647" spans="1:12" ht="15.75">
      <c r="A3647" s="518" t="s">
        <v>8643</v>
      </c>
      <c r="B3647" s="518" t="s">
        <v>8644</v>
      </c>
      <c r="C3647" s="518" t="s">
        <v>8645</v>
      </c>
      <c r="D3647" s="518" t="s">
        <v>25303</v>
      </c>
      <c r="E3647" s="519" t="s">
        <v>144</v>
      </c>
      <c r="F3647" s="518" t="s">
        <v>144</v>
      </c>
      <c r="G3647" s="518" t="s">
        <v>25669</v>
      </c>
      <c r="H3647" s="518" t="s">
        <v>12568</v>
      </c>
      <c r="I3647" s="518" t="s">
        <v>5431</v>
      </c>
      <c r="J3647" s="518" t="s">
        <v>5432</v>
      </c>
      <c r="K3647" s="519" t="s">
        <v>13326</v>
      </c>
      <c r="L3647" s="518" t="s">
        <v>5433</v>
      </c>
    </row>
    <row r="3648" spans="1:12" ht="15.75">
      <c r="A3648" s="518" t="s">
        <v>8643</v>
      </c>
      <c r="B3648" s="518" t="s">
        <v>8644</v>
      </c>
      <c r="C3648" s="518" t="s">
        <v>8645</v>
      </c>
      <c r="D3648" s="518" t="s">
        <v>25303</v>
      </c>
      <c r="E3648" s="519" t="s">
        <v>144</v>
      </c>
      <c r="F3648" s="518" t="s">
        <v>144</v>
      </c>
      <c r="G3648" s="518" t="s">
        <v>25670</v>
      </c>
      <c r="H3648" s="518" t="s">
        <v>8872</v>
      </c>
      <c r="I3648" s="518" t="s">
        <v>5431</v>
      </c>
      <c r="J3648" s="518" t="s">
        <v>5503</v>
      </c>
      <c r="K3648" s="519" t="s">
        <v>33967</v>
      </c>
      <c r="L3648" s="518" t="s">
        <v>5433</v>
      </c>
    </row>
    <row r="3649" spans="1:12" ht="15.75">
      <c r="A3649" s="518" t="s">
        <v>8643</v>
      </c>
      <c r="B3649" s="518" t="s">
        <v>8644</v>
      </c>
      <c r="C3649" s="518" t="s">
        <v>8645</v>
      </c>
      <c r="D3649" s="518" t="s">
        <v>25303</v>
      </c>
      <c r="E3649" s="519" t="s">
        <v>144</v>
      </c>
      <c r="F3649" s="518" t="s">
        <v>144</v>
      </c>
      <c r="G3649" s="518" t="s">
        <v>25671</v>
      </c>
      <c r="H3649" s="518" t="s">
        <v>8873</v>
      </c>
      <c r="I3649" s="518" t="s">
        <v>5502</v>
      </c>
      <c r="J3649" s="518" t="s">
        <v>5432</v>
      </c>
      <c r="K3649" s="519" t="s">
        <v>33968</v>
      </c>
      <c r="L3649" s="518" t="s">
        <v>5433</v>
      </c>
    </row>
    <row r="3650" spans="1:12" ht="15.75">
      <c r="A3650" s="518" t="s">
        <v>8643</v>
      </c>
      <c r="B3650" s="518" t="s">
        <v>8644</v>
      </c>
      <c r="C3650" s="518" t="s">
        <v>8645</v>
      </c>
      <c r="D3650" s="518" t="s">
        <v>25303</v>
      </c>
      <c r="E3650" s="519" t="s">
        <v>144</v>
      </c>
      <c r="F3650" s="518" t="s">
        <v>144</v>
      </c>
      <c r="G3650" s="518" t="s">
        <v>25672</v>
      </c>
      <c r="H3650" s="518" t="s">
        <v>8874</v>
      </c>
      <c r="I3650" s="518" t="s">
        <v>5502</v>
      </c>
      <c r="J3650" s="518" t="s">
        <v>5432</v>
      </c>
      <c r="K3650" s="519" t="s">
        <v>25429</v>
      </c>
      <c r="L3650" s="518" t="s">
        <v>5433</v>
      </c>
    </row>
    <row r="3651" spans="1:12" ht="15.75">
      <c r="A3651" s="518" t="s">
        <v>8643</v>
      </c>
      <c r="B3651" s="518" t="s">
        <v>8644</v>
      </c>
      <c r="C3651" s="518" t="s">
        <v>8645</v>
      </c>
      <c r="D3651" s="518" t="s">
        <v>25303</v>
      </c>
      <c r="E3651" s="519" t="s">
        <v>144</v>
      </c>
      <c r="F3651" s="518" t="s">
        <v>144</v>
      </c>
      <c r="G3651" s="518" t="s">
        <v>25673</v>
      </c>
      <c r="H3651" s="518" t="s">
        <v>8875</v>
      </c>
      <c r="I3651" s="518" t="s">
        <v>5502</v>
      </c>
      <c r="J3651" s="518" t="s">
        <v>5432</v>
      </c>
      <c r="K3651" s="519" t="s">
        <v>33969</v>
      </c>
      <c r="L3651" s="518" t="s">
        <v>5433</v>
      </c>
    </row>
    <row r="3652" spans="1:12" ht="15.75">
      <c r="A3652" s="518" t="s">
        <v>8643</v>
      </c>
      <c r="B3652" s="518" t="s">
        <v>8644</v>
      </c>
      <c r="C3652" s="518" t="s">
        <v>8645</v>
      </c>
      <c r="D3652" s="518" t="s">
        <v>25303</v>
      </c>
      <c r="E3652" s="519" t="s">
        <v>144</v>
      </c>
      <c r="F3652" s="518" t="s">
        <v>144</v>
      </c>
      <c r="G3652" s="518" t="s">
        <v>25674</v>
      </c>
      <c r="H3652" s="518" t="s">
        <v>8876</v>
      </c>
      <c r="I3652" s="518" t="s">
        <v>5502</v>
      </c>
      <c r="J3652" s="518" t="s">
        <v>5432</v>
      </c>
      <c r="K3652" s="519" t="s">
        <v>33969</v>
      </c>
      <c r="L3652" s="518" t="s">
        <v>5433</v>
      </c>
    </row>
    <row r="3653" spans="1:12" ht="15.75">
      <c r="A3653" s="518" t="s">
        <v>8643</v>
      </c>
      <c r="B3653" s="518" t="s">
        <v>8644</v>
      </c>
      <c r="C3653" s="518" t="s">
        <v>8645</v>
      </c>
      <c r="D3653" s="518" t="s">
        <v>25303</v>
      </c>
      <c r="E3653" s="519" t="s">
        <v>144</v>
      </c>
      <c r="F3653" s="518" t="s">
        <v>144</v>
      </c>
      <c r="G3653" s="518" t="s">
        <v>25675</v>
      </c>
      <c r="H3653" s="518" t="s">
        <v>8877</v>
      </c>
      <c r="I3653" s="518" t="s">
        <v>5502</v>
      </c>
      <c r="J3653" s="518" t="s">
        <v>5432</v>
      </c>
      <c r="K3653" s="519" t="s">
        <v>33969</v>
      </c>
      <c r="L3653" s="518" t="s">
        <v>5433</v>
      </c>
    </row>
    <row r="3654" spans="1:12" ht="15.75">
      <c r="A3654" s="518" t="s">
        <v>8643</v>
      </c>
      <c r="B3654" s="518" t="s">
        <v>8644</v>
      </c>
      <c r="C3654" s="518" t="s">
        <v>8645</v>
      </c>
      <c r="D3654" s="518" t="s">
        <v>25303</v>
      </c>
      <c r="E3654" s="519" t="s">
        <v>144</v>
      </c>
      <c r="F3654" s="518" t="s">
        <v>144</v>
      </c>
      <c r="G3654" s="518" t="s">
        <v>25676</v>
      </c>
      <c r="H3654" s="518" t="s">
        <v>8878</v>
      </c>
      <c r="I3654" s="518" t="s">
        <v>5502</v>
      </c>
      <c r="J3654" s="518" t="s">
        <v>5432</v>
      </c>
      <c r="K3654" s="519" t="s">
        <v>21135</v>
      </c>
      <c r="L3654" s="518" t="s">
        <v>5433</v>
      </c>
    </row>
    <row r="3655" spans="1:12" ht="15.75">
      <c r="A3655" s="518" t="s">
        <v>8643</v>
      </c>
      <c r="B3655" s="518" t="s">
        <v>8644</v>
      </c>
      <c r="C3655" s="518" t="s">
        <v>8645</v>
      </c>
      <c r="D3655" s="518" t="s">
        <v>25303</v>
      </c>
      <c r="E3655" s="519" t="s">
        <v>144</v>
      </c>
      <c r="F3655" s="518" t="s">
        <v>144</v>
      </c>
      <c r="G3655" s="518" t="s">
        <v>25677</v>
      </c>
      <c r="H3655" s="518" t="s">
        <v>8879</v>
      </c>
      <c r="I3655" s="518" t="s">
        <v>5502</v>
      </c>
      <c r="J3655" s="518" t="s">
        <v>5432</v>
      </c>
      <c r="K3655" s="519" t="s">
        <v>33970</v>
      </c>
      <c r="L3655" s="518" t="s">
        <v>5433</v>
      </c>
    </row>
    <row r="3656" spans="1:12" ht="15.75">
      <c r="A3656" s="518" t="s">
        <v>8643</v>
      </c>
      <c r="B3656" s="518" t="s">
        <v>8644</v>
      </c>
      <c r="C3656" s="518" t="s">
        <v>8645</v>
      </c>
      <c r="D3656" s="518" t="s">
        <v>25303</v>
      </c>
      <c r="E3656" s="519" t="s">
        <v>144</v>
      </c>
      <c r="F3656" s="518" t="s">
        <v>144</v>
      </c>
      <c r="G3656" s="518" t="s">
        <v>25678</v>
      </c>
      <c r="H3656" s="518" t="s">
        <v>8880</v>
      </c>
      <c r="I3656" s="518" t="s">
        <v>5502</v>
      </c>
      <c r="J3656" s="518" t="s">
        <v>5432</v>
      </c>
      <c r="K3656" s="519" t="s">
        <v>33971</v>
      </c>
      <c r="L3656" s="518" t="s">
        <v>5433</v>
      </c>
    </row>
    <row r="3657" spans="1:12" ht="15.75">
      <c r="A3657" s="518" t="s">
        <v>8643</v>
      </c>
      <c r="B3657" s="518" t="s">
        <v>8644</v>
      </c>
      <c r="C3657" s="518" t="s">
        <v>8645</v>
      </c>
      <c r="D3657" s="518" t="s">
        <v>25303</v>
      </c>
      <c r="E3657" s="519" t="s">
        <v>144</v>
      </c>
      <c r="F3657" s="518" t="s">
        <v>144</v>
      </c>
      <c r="G3657" s="518" t="s">
        <v>25679</v>
      </c>
      <c r="H3657" s="518" t="s">
        <v>8881</v>
      </c>
      <c r="I3657" s="518" t="s">
        <v>5431</v>
      </c>
      <c r="J3657" s="518" t="s">
        <v>5503</v>
      </c>
      <c r="K3657" s="519" t="s">
        <v>33972</v>
      </c>
      <c r="L3657" s="518" t="s">
        <v>5433</v>
      </c>
    </row>
    <row r="3658" spans="1:12" ht="15.75">
      <c r="A3658" s="518" t="s">
        <v>8643</v>
      </c>
      <c r="B3658" s="518" t="s">
        <v>8644</v>
      </c>
      <c r="C3658" s="518" t="s">
        <v>8645</v>
      </c>
      <c r="D3658" s="518" t="s">
        <v>25303</v>
      </c>
      <c r="E3658" s="519" t="s">
        <v>144</v>
      </c>
      <c r="F3658" s="518" t="s">
        <v>144</v>
      </c>
      <c r="G3658" s="518" t="s">
        <v>25680</v>
      </c>
      <c r="H3658" s="518" t="s">
        <v>8882</v>
      </c>
      <c r="I3658" s="518" t="s">
        <v>5502</v>
      </c>
      <c r="J3658" s="518" t="s">
        <v>5432</v>
      </c>
      <c r="K3658" s="519" t="s">
        <v>33973</v>
      </c>
      <c r="L3658" s="518" t="s">
        <v>5433</v>
      </c>
    </row>
    <row r="3659" spans="1:12" ht="15.75">
      <c r="A3659" s="518" t="s">
        <v>8643</v>
      </c>
      <c r="B3659" s="518" t="s">
        <v>8644</v>
      </c>
      <c r="C3659" s="518" t="s">
        <v>8645</v>
      </c>
      <c r="D3659" s="518" t="s">
        <v>25303</v>
      </c>
      <c r="E3659" s="519" t="s">
        <v>144</v>
      </c>
      <c r="F3659" s="518" t="s">
        <v>144</v>
      </c>
      <c r="G3659" s="518" t="s">
        <v>25681</v>
      </c>
      <c r="H3659" s="518" t="s">
        <v>8883</v>
      </c>
      <c r="I3659" s="518" t="s">
        <v>5502</v>
      </c>
      <c r="J3659" s="518" t="s">
        <v>5432</v>
      </c>
      <c r="K3659" s="519" t="s">
        <v>33974</v>
      </c>
      <c r="L3659" s="518" t="s">
        <v>5433</v>
      </c>
    </row>
    <row r="3660" spans="1:12" ht="15.75">
      <c r="A3660" s="518" t="s">
        <v>8643</v>
      </c>
      <c r="B3660" s="518" t="s">
        <v>8644</v>
      </c>
      <c r="C3660" s="518" t="s">
        <v>8645</v>
      </c>
      <c r="D3660" s="518" t="s">
        <v>25303</v>
      </c>
      <c r="E3660" s="519" t="s">
        <v>144</v>
      </c>
      <c r="F3660" s="518" t="s">
        <v>144</v>
      </c>
      <c r="G3660" s="518" t="s">
        <v>25682</v>
      </c>
      <c r="H3660" s="518" t="s">
        <v>8884</v>
      </c>
      <c r="I3660" s="518" t="s">
        <v>5502</v>
      </c>
      <c r="J3660" s="518" t="s">
        <v>5432</v>
      </c>
      <c r="K3660" s="519" t="s">
        <v>33975</v>
      </c>
      <c r="L3660" s="518" t="s">
        <v>5433</v>
      </c>
    </row>
    <row r="3661" spans="1:12" ht="15.75">
      <c r="A3661" s="518" t="s">
        <v>8643</v>
      </c>
      <c r="B3661" s="518" t="s">
        <v>8644</v>
      </c>
      <c r="C3661" s="518" t="s">
        <v>8645</v>
      </c>
      <c r="D3661" s="518" t="s">
        <v>25303</v>
      </c>
      <c r="E3661" s="519" t="s">
        <v>144</v>
      </c>
      <c r="F3661" s="518" t="s">
        <v>144</v>
      </c>
      <c r="G3661" s="518" t="s">
        <v>25683</v>
      </c>
      <c r="H3661" s="518" t="s">
        <v>8885</v>
      </c>
      <c r="I3661" s="518" t="s">
        <v>5502</v>
      </c>
      <c r="J3661" s="518" t="s">
        <v>5432</v>
      </c>
      <c r="K3661" s="519" t="s">
        <v>33975</v>
      </c>
      <c r="L3661" s="518" t="s">
        <v>5433</v>
      </c>
    </row>
    <row r="3662" spans="1:12" ht="15.75">
      <c r="A3662" s="518" t="s">
        <v>8643</v>
      </c>
      <c r="B3662" s="518" t="s">
        <v>8644</v>
      </c>
      <c r="C3662" s="518" t="s">
        <v>8645</v>
      </c>
      <c r="D3662" s="518" t="s">
        <v>25303</v>
      </c>
      <c r="E3662" s="519" t="s">
        <v>144</v>
      </c>
      <c r="F3662" s="518" t="s">
        <v>144</v>
      </c>
      <c r="G3662" s="518" t="s">
        <v>25684</v>
      </c>
      <c r="H3662" s="518" t="s">
        <v>8886</v>
      </c>
      <c r="I3662" s="518" t="s">
        <v>5502</v>
      </c>
      <c r="J3662" s="518" t="s">
        <v>5432</v>
      </c>
      <c r="K3662" s="519" t="s">
        <v>33975</v>
      </c>
      <c r="L3662" s="518" t="s">
        <v>5433</v>
      </c>
    </row>
    <row r="3663" spans="1:12" ht="15.75">
      <c r="A3663" s="518" t="s">
        <v>8643</v>
      </c>
      <c r="B3663" s="518" t="s">
        <v>8644</v>
      </c>
      <c r="C3663" s="518" t="s">
        <v>8645</v>
      </c>
      <c r="D3663" s="518" t="s">
        <v>25303</v>
      </c>
      <c r="E3663" s="519" t="s">
        <v>144</v>
      </c>
      <c r="F3663" s="518" t="s">
        <v>144</v>
      </c>
      <c r="G3663" s="518" t="s">
        <v>25685</v>
      </c>
      <c r="H3663" s="518" t="s">
        <v>8887</v>
      </c>
      <c r="I3663" s="518" t="s">
        <v>5502</v>
      </c>
      <c r="J3663" s="518" t="s">
        <v>5432</v>
      </c>
      <c r="K3663" s="519" t="s">
        <v>33976</v>
      </c>
      <c r="L3663" s="518" t="s">
        <v>5433</v>
      </c>
    </row>
    <row r="3664" spans="1:12" ht="15.75">
      <c r="A3664" s="518" t="s">
        <v>8643</v>
      </c>
      <c r="B3664" s="518" t="s">
        <v>8644</v>
      </c>
      <c r="C3664" s="518" t="s">
        <v>8645</v>
      </c>
      <c r="D3664" s="518" t="s">
        <v>25303</v>
      </c>
      <c r="E3664" s="519" t="s">
        <v>144</v>
      </c>
      <c r="F3664" s="518" t="s">
        <v>144</v>
      </c>
      <c r="G3664" s="518" t="s">
        <v>25686</v>
      </c>
      <c r="H3664" s="518" t="s">
        <v>8888</v>
      </c>
      <c r="I3664" s="518" t="s">
        <v>5502</v>
      </c>
      <c r="J3664" s="518" t="s">
        <v>5432</v>
      </c>
      <c r="K3664" s="519" t="s">
        <v>33977</v>
      </c>
      <c r="L3664" s="518" t="s">
        <v>5433</v>
      </c>
    </row>
    <row r="3665" spans="1:12" ht="15.75">
      <c r="A3665" s="518" t="s">
        <v>8643</v>
      </c>
      <c r="B3665" s="518" t="s">
        <v>8644</v>
      </c>
      <c r="C3665" s="518" t="s">
        <v>8645</v>
      </c>
      <c r="D3665" s="518" t="s">
        <v>25303</v>
      </c>
      <c r="E3665" s="519" t="s">
        <v>144</v>
      </c>
      <c r="F3665" s="518" t="s">
        <v>144</v>
      </c>
      <c r="G3665" s="518" t="s">
        <v>25687</v>
      </c>
      <c r="H3665" s="518" t="s">
        <v>8889</v>
      </c>
      <c r="I3665" s="518" t="s">
        <v>5502</v>
      </c>
      <c r="J3665" s="518" t="s">
        <v>5432</v>
      </c>
      <c r="K3665" s="519" t="s">
        <v>33978</v>
      </c>
      <c r="L3665" s="518" t="s">
        <v>5433</v>
      </c>
    </row>
    <row r="3666" spans="1:12" ht="15.75">
      <c r="A3666" s="518" t="s">
        <v>8643</v>
      </c>
      <c r="B3666" s="518" t="s">
        <v>8644</v>
      </c>
      <c r="C3666" s="518" t="s">
        <v>8645</v>
      </c>
      <c r="D3666" s="518" t="s">
        <v>25303</v>
      </c>
      <c r="E3666" s="519" t="s">
        <v>144</v>
      </c>
      <c r="F3666" s="518" t="s">
        <v>144</v>
      </c>
      <c r="G3666" s="518" t="s">
        <v>25688</v>
      </c>
      <c r="H3666" s="518" t="s">
        <v>25689</v>
      </c>
      <c r="I3666" s="518" t="s">
        <v>5431</v>
      </c>
      <c r="J3666" s="518" t="s">
        <v>5503</v>
      </c>
      <c r="K3666" s="519" t="s">
        <v>14739</v>
      </c>
      <c r="L3666" s="518" t="s">
        <v>5433</v>
      </c>
    </row>
    <row r="3667" spans="1:12" ht="15.75">
      <c r="A3667" s="518" t="s">
        <v>8643</v>
      </c>
      <c r="B3667" s="518" t="s">
        <v>8644</v>
      </c>
      <c r="C3667" s="518" t="s">
        <v>8645</v>
      </c>
      <c r="D3667" s="518" t="s">
        <v>25303</v>
      </c>
      <c r="E3667" s="519" t="s">
        <v>144</v>
      </c>
      <c r="F3667" s="518" t="s">
        <v>144</v>
      </c>
      <c r="G3667" s="518" t="s">
        <v>25690</v>
      </c>
      <c r="H3667" s="518" t="s">
        <v>25691</v>
      </c>
      <c r="I3667" s="518" t="s">
        <v>5431</v>
      </c>
      <c r="J3667" s="518" t="s">
        <v>5503</v>
      </c>
      <c r="K3667" s="519" t="s">
        <v>20329</v>
      </c>
      <c r="L3667" s="518" t="s">
        <v>5433</v>
      </c>
    </row>
    <row r="3668" spans="1:12" ht="15.75">
      <c r="A3668" s="518" t="s">
        <v>8643</v>
      </c>
      <c r="B3668" s="518" t="s">
        <v>8644</v>
      </c>
      <c r="C3668" s="518" t="s">
        <v>8645</v>
      </c>
      <c r="D3668" s="518" t="s">
        <v>25303</v>
      </c>
      <c r="E3668" s="519" t="s">
        <v>144</v>
      </c>
      <c r="F3668" s="518" t="s">
        <v>144</v>
      </c>
      <c r="G3668" s="518" t="s">
        <v>25692</v>
      </c>
      <c r="H3668" s="518" t="s">
        <v>25693</v>
      </c>
      <c r="I3668" s="518" t="s">
        <v>5431</v>
      </c>
      <c r="J3668" s="518" t="s">
        <v>5503</v>
      </c>
      <c r="K3668" s="519" t="s">
        <v>23723</v>
      </c>
      <c r="L3668" s="518" t="s">
        <v>5433</v>
      </c>
    </row>
    <row r="3669" spans="1:12" ht="15.75">
      <c r="A3669" s="518" t="s">
        <v>8643</v>
      </c>
      <c r="B3669" s="518" t="s">
        <v>8644</v>
      </c>
      <c r="C3669" s="518" t="s">
        <v>8645</v>
      </c>
      <c r="D3669" s="518" t="s">
        <v>25303</v>
      </c>
      <c r="E3669" s="519" t="s">
        <v>144</v>
      </c>
      <c r="F3669" s="518" t="s">
        <v>144</v>
      </c>
      <c r="G3669" s="518" t="s">
        <v>25694</v>
      </c>
      <c r="H3669" s="518" t="s">
        <v>25695</v>
      </c>
      <c r="I3669" s="518" t="s">
        <v>5431</v>
      </c>
      <c r="J3669" s="518" t="s">
        <v>5503</v>
      </c>
      <c r="K3669" s="519" t="s">
        <v>33979</v>
      </c>
      <c r="L3669" s="518" t="s">
        <v>5433</v>
      </c>
    </row>
    <row r="3670" spans="1:12" ht="15.75">
      <c r="A3670" s="518" t="s">
        <v>8643</v>
      </c>
      <c r="B3670" s="518" t="s">
        <v>8644</v>
      </c>
      <c r="C3670" s="518" t="s">
        <v>8645</v>
      </c>
      <c r="D3670" s="518" t="s">
        <v>25303</v>
      </c>
      <c r="E3670" s="519" t="s">
        <v>144</v>
      </c>
      <c r="F3670" s="518" t="s">
        <v>144</v>
      </c>
      <c r="G3670" s="518" t="s">
        <v>25697</v>
      </c>
      <c r="H3670" s="518" t="s">
        <v>25698</v>
      </c>
      <c r="I3670" s="518" t="s">
        <v>5431</v>
      </c>
      <c r="J3670" s="518" t="s">
        <v>5503</v>
      </c>
      <c r="K3670" s="519" t="s">
        <v>33980</v>
      </c>
      <c r="L3670" s="518" t="s">
        <v>5433</v>
      </c>
    </row>
    <row r="3671" spans="1:12" ht="15.75">
      <c r="A3671" s="518" t="s">
        <v>8643</v>
      </c>
      <c r="B3671" s="518" t="s">
        <v>8644</v>
      </c>
      <c r="C3671" s="518" t="s">
        <v>8645</v>
      </c>
      <c r="D3671" s="518" t="s">
        <v>25303</v>
      </c>
      <c r="E3671" s="519" t="s">
        <v>144</v>
      </c>
      <c r="F3671" s="518" t="s">
        <v>144</v>
      </c>
      <c r="G3671" s="518" t="s">
        <v>25699</v>
      </c>
      <c r="H3671" s="518" t="s">
        <v>25700</v>
      </c>
      <c r="I3671" s="518" t="s">
        <v>5431</v>
      </c>
      <c r="J3671" s="518" t="s">
        <v>5503</v>
      </c>
      <c r="K3671" s="519" t="s">
        <v>33981</v>
      </c>
      <c r="L3671" s="518" t="s">
        <v>5433</v>
      </c>
    </row>
    <row r="3672" spans="1:12" ht="15.75">
      <c r="A3672" s="518" t="s">
        <v>8643</v>
      </c>
      <c r="B3672" s="518" t="s">
        <v>8644</v>
      </c>
      <c r="C3672" s="518" t="s">
        <v>8645</v>
      </c>
      <c r="D3672" s="518" t="s">
        <v>25303</v>
      </c>
      <c r="E3672" s="519" t="s">
        <v>144</v>
      </c>
      <c r="F3672" s="518" t="s">
        <v>144</v>
      </c>
      <c r="G3672" s="518" t="s">
        <v>25701</v>
      </c>
      <c r="H3672" s="518" t="s">
        <v>25702</v>
      </c>
      <c r="I3672" s="518" t="s">
        <v>5431</v>
      </c>
      <c r="J3672" s="518" t="s">
        <v>5503</v>
      </c>
      <c r="K3672" s="519" t="s">
        <v>33982</v>
      </c>
      <c r="L3672" s="518" t="s">
        <v>5433</v>
      </c>
    </row>
    <row r="3673" spans="1:12" ht="15.75">
      <c r="A3673" s="518" t="s">
        <v>8643</v>
      </c>
      <c r="B3673" s="518" t="s">
        <v>8644</v>
      </c>
      <c r="C3673" s="518" t="s">
        <v>8645</v>
      </c>
      <c r="D3673" s="518" t="s">
        <v>25303</v>
      </c>
      <c r="E3673" s="519" t="s">
        <v>144</v>
      </c>
      <c r="F3673" s="518" t="s">
        <v>144</v>
      </c>
      <c r="G3673" s="518" t="s">
        <v>25703</v>
      </c>
      <c r="H3673" s="518" t="s">
        <v>25704</v>
      </c>
      <c r="I3673" s="518" t="s">
        <v>5431</v>
      </c>
      <c r="J3673" s="518" t="s">
        <v>5503</v>
      </c>
      <c r="K3673" s="519" t="s">
        <v>29982</v>
      </c>
      <c r="L3673" s="518" t="s">
        <v>5433</v>
      </c>
    </row>
    <row r="3674" spans="1:12" ht="15.75">
      <c r="A3674" s="518" t="s">
        <v>8643</v>
      </c>
      <c r="B3674" s="518" t="s">
        <v>8644</v>
      </c>
      <c r="C3674" s="518" t="s">
        <v>8645</v>
      </c>
      <c r="D3674" s="518" t="s">
        <v>25303</v>
      </c>
      <c r="E3674" s="519" t="s">
        <v>144</v>
      </c>
      <c r="F3674" s="518" t="s">
        <v>144</v>
      </c>
      <c r="G3674" s="518" t="s">
        <v>25705</v>
      </c>
      <c r="H3674" s="518" t="s">
        <v>25706</v>
      </c>
      <c r="I3674" s="518" t="s">
        <v>5431</v>
      </c>
      <c r="J3674" s="518" t="s">
        <v>5503</v>
      </c>
      <c r="K3674" s="519" t="s">
        <v>33983</v>
      </c>
      <c r="L3674" s="518" t="s">
        <v>5433</v>
      </c>
    </row>
    <row r="3675" spans="1:12" ht="15.75">
      <c r="A3675" s="518" t="s">
        <v>8643</v>
      </c>
      <c r="B3675" s="518" t="s">
        <v>8644</v>
      </c>
      <c r="C3675" s="518" t="s">
        <v>8645</v>
      </c>
      <c r="D3675" s="518" t="s">
        <v>25303</v>
      </c>
      <c r="E3675" s="519" t="s">
        <v>144</v>
      </c>
      <c r="F3675" s="518" t="s">
        <v>144</v>
      </c>
      <c r="G3675" s="518" t="s">
        <v>25707</v>
      </c>
      <c r="H3675" s="518" t="s">
        <v>25708</v>
      </c>
      <c r="I3675" s="518" t="s">
        <v>5431</v>
      </c>
      <c r="J3675" s="518" t="s">
        <v>5503</v>
      </c>
      <c r="K3675" s="519" t="s">
        <v>33984</v>
      </c>
      <c r="L3675" s="518" t="s">
        <v>5433</v>
      </c>
    </row>
    <row r="3676" spans="1:12" ht="15.75">
      <c r="A3676" s="518" t="s">
        <v>8643</v>
      </c>
      <c r="B3676" s="518" t="s">
        <v>8644</v>
      </c>
      <c r="C3676" s="518" t="s">
        <v>8645</v>
      </c>
      <c r="D3676" s="518" t="s">
        <v>25303</v>
      </c>
      <c r="E3676" s="519" t="s">
        <v>144</v>
      </c>
      <c r="F3676" s="518" t="s">
        <v>144</v>
      </c>
      <c r="G3676" s="518" t="s">
        <v>25709</v>
      </c>
      <c r="H3676" s="518" t="s">
        <v>25710</v>
      </c>
      <c r="I3676" s="518" t="s">
        <v>5431</v>
      </c>
      <c r="J3676" s="518" t="s">
        <v>5503</v>
      </c>
      <c r="K3676" s="519" t="s">
        <v>33985</v>
      </c>
      <c r="L3676" s="518" t="s">
        <v>5433</v>
      </c>
    </row>
    <row r="3677" spans="1:12" ht="15.75">
      <c r="A3677" s="518" t="s">
        <v>8643</v>
      </c>
      <c r="B3677" s="518" t="s">
        <v>8644</v>
      </c>
      <c r="C3677" s="518" t="s">
        <v>8645</v>
      </c>
      <c r="D3677" s="518" t="s">
        <v>25303</v>
      </c>
      <c r="E3677" s="519" t="s">
        <v>144</v>
      </c>
      <c r="F3677" s="518" t="s">
        <v>144</v>
      </c>
      <c r="G3677" s="518" t="s">
        <v>25711</v>
      </c>
      <c r="H3677" s="518" t="s">
        <v>25712</v>
      </c>
      <c r="I3677" s="518" t="s">
        <v>5431</v>
      </c>
      <c r="J3677" s="518" t="s">
        <v>5503</v>
      </c>
      <c r="K3677" s="519" t="s">
        <v>33986</v>
      </c>
      <c r="L3677" s="518" t="s">
        <v>5433</v>
      </c>
    </row>
    <row r="3678" spans="1:12" ht="15.75">
      <c r="A3678" s="518" t="s">
        <v>8643</v>
      </c>
      <c r="B3678" s="518" t="s">
        <v>8644</v>
      </c>
      <c r="C3678" s="518" t="s">
        <v>8645</v>
      </c>
      <c r="D3678" s="518" t="s">
        <v>25303</v>
      </c>
      <c r="E3678" s="519" t="s">
        <v>144</v>
      </c>
      <c r="F3678" s="518" t="s">
        <v>144</v>
      </c>
      <c r="G3678" s="518" t="s">
        <v>25713</v>
      </c>
      <c r="H3678" s="518" t="s">
        <v>25714</v>
      </c>
      <c r="I3678" s="518" t="s">
        <v>5431</v>
      </c>
      <c r="J3678" s="518" t="s">
        <v>5503</v>
      </c>
      <c r="K3678" s="519" t="s">
        <v>19170</v>
      </c>
      <c r="L3678" s="518" t="s">
        <v>5433</v>
      </c>
    </row>
    <row r="3679" spans="1:12" ht="15.75">
      <c r="A3679" s="518" t="s">
        <v>8643</v>
      </c>
      <c r="B3679" s="518" t="s">
        <v>8644</v>
      </c>
      <c r="C3679" s="518" t="s">
        <v>8645</v>
      </c>
      <c r="D3679" s="518" t="s">
        <v>25303</v>
      </c>
      <c r="E3679" s="519" t="s">
        <v>144</v>
      </c>
      <c r="F3679" s="518" t="s">
        <v>144</v>
      </c>
      <c r="G3679" s="518" t="s">
        <v>25715</v>
      </c>
      <c r="H3679" s="518" t="s">
        <v>25716</v>
      </c>
      <c r="I3679" s="518" t="s">
        <v>5431</v>
      </c>
      <c r="J3679" s="518" t="s">
        <v>5503</v>
      </c>
      <c r="K3679" s="519" t="s">
        <v>33987</v>
      </c>
      <c r="L3679" s="518" t="s">
        <v>5433</v>
      </c>
    </row>
    <row r="3680" spans="1:12" ht="15.75">
      <c r="A3680" s="518" t="s">
        <v>8643</v>
      </c>
      <c r="B3680" s="518" t="s">
        <v>8644</v>
      </c>
      <c r="C3680" s="518" t="s">
        <v>8645</v>
      </c>
      <c r="D3680" s="518" t="s">
        <v>25303</v>
      </c>
      <c r="E3680" s="519" t="s">
        <v>144</v>
      </c>
      <c r="F3680" s="518" t="s">
        <v>144</v>
      </c>
      <c r="G3680" s="518" t="s">
        <v>25717</v>
      </c>
      <c r="H3680" s="518" t="s">
        <v>25718</v>
      </c>
      <c r="I3680" s="518" t="s">
        <v>5431</v>
      </c>
      <c r="J3680" s="518" t="s">
        <v>5503</v>
      </c>
      <c r="K3680" s="519" t="s">
        <v>33988</v>
      </c>
      <c r="L3680" s="518" t="s">
        <v>5433</v>
      </c>
    </row>
    <row r="3681" spans="1:12" ht="15.75">
      <c r="A3681" s="518" t="s">
        <v>8643</v>
      </c>
      <c r="B3681" s="518" t="s">
        <v>8644</v>
      </c>
      <c r="C3681" s="518" t="s">
        <v>8645</v>
      </c>
      <c r="D3681" s="518" t="s">
        <v>25303</v>
      </c>
      <c r="E3681" s="519" t="s">
        <v>144</v>
      </c>
      <c r="F3681" s="518" t="s">
        <v>144</v>
      </c>
      <c r="G3681" s="518" t="s">
        <v>25719</v>
      </c>
      <c r="H3681" s="518" t="s">
        <v>25720</v>
      </c>
      <c r="I3681" s="518" t="s">
        <v>5431</v>
      </c>
      <c r="J3681" s="518" t="s">
        <v>5503</v>
      </c>
      <c r="K3681" s="519" t="s">
        <v>33989</v>
      </c>
      <c r="L3681" s="518" t="s">
        <v>5433</v>
      </c>
    </row>
    <row r="3682" spans="1:12" ht="15.75">
      <c r="A3682" s="518" t="s">
        <v>8643</v>
      </c>
      <c r="B3682" s="518" t="s">
        <v>8644</v>
      </c>
      <c r="C3682" s="518" t="s">
        <v>8645</v>
      </c>
      <c r="D3682" s="518" t="s">
        <v>25303</v>
      </c>
      <c r="E3682" s="519" t="s">
        <v>144</v>
      </c>
      <c r="F3682" s="518" t="s">
        <v>144</v>
      </c>
      <c r="G3682" s="518" t="s">
        <v>25721</v>
      </c>
      <c r="H3682" s="518" t="s">
        <v>25722</v>
      </c>
      <c r="I3682" s="518" t="s">
        <v>5431</v>
      </c>
      <c r="J3682" s="518" t="s">
        <v>5503</v>
      </c>
      <c r="K3682" s="519" t="s">
        <v>12862</v>
      </c>
      <c r="L3682" s="518" t="s">
        <v>5433</v>
      </c>
    </row>
    <row r="3683" spans="1:12" ht="15.75">
      <c r="A3683" s="518" t="s">
        <v>8643</v>
      </c>
      <c r="B3683" s="518" t="s">
        <v>8644</v>
      </c>
      <c r="C3683" s="518" t="s">
        <v>8645</v>
      </c>
      <c r="D3683" s="518" t="s">
        <v>25303</v>
      </c>
      <c r="E3683" s="519" t="s">
        <v>144</v>
      </c>
      <c r="F3683" s="518" t="s">
        <v>144</v>
      </c>
      <c r="G3683" s="518" t="s">
        <v>25723</v>
      </c>
      <c r="H3683" s="518" t="s">
        <v>25724</v>
      </c>
      <c r="I3683" s="518" t="s">
        <v>5431</v>
      </c>
      <c r="J3683" s="518" t="s">
        <v>5503</v>
      </c>
      <c r="K3683" s="519" t="s">
        <v>16567</v>
      </c>
      <c r="L3683" s="518" t="s">
        <v>5433</v>
      </c>
    </row>
    <row r="3684" spans="1:12" ht="15.75">
      <c r="A3684" s="518" t="s">
        <v>8643</v>
      </c>
      <c r="B3684" s="518" t="s">
        <v>8644</v>
      </c>
      <c r="C3684" s="518" t="s">
        <v>8645</v>
      </c>
      <c r="D3684" s="518" t="s">
        <v>25303</v>
      </c>
      <c r="E3684" s="519" t="s">
        <v>144</v>
      </c>
      <c r="F3684" s="518" t="s">
        <v>144</v>
      </c>
      <c r="G3684" s="518" t="s">
        <v>25725</v>
      </c>
      <c r="H3684" s="518" t="s">
        <v>25726</v>
      </c>
      <c r="I3684" s="518" t="s">
        <v>5431</v>
      </c>
      <c r="J3684" s="518" t="s">
        <v>5503</v>
      </c>
      <c r="K3684" s="519" t="s">
        <v>24397</v>
      </c>
      <c r="L3684" s="518" t="s">
        <v>5433</v>
      </c>
    </row>
    <row r="3685" spans="1:12" ht="15.75">
      <c r="A3685" s="518" t="s">
        <v>8643</v>
      </c>
      <c r="B3685" s="518" t="s">
        <v>8644</v>
      </c>
      <c r="C3685" s="518" t="s">
        <v>8645</v>
      </c>
      <c r="D3685" s="518" t="s">
        <v>25303</v>
      </c>
      <c r="E3685" s="519" t="s">
        <v>144</v>
      </c>
      <c r="F3685" s="518" t="s">
        <v>144</v>
      </c>
      <c r="G3685" s="518" t="s">
        <v>25727</v>
      </c>
      <c r="H3685" s="518" t="s">
        <v>25728</v>
      </c>
      <c r="I3685" s="518" t="s">
        <v>5431</v>
      </c>
      <c r="J3685" s="518" t="s">
        <v>5503</v>
      </c>
      <c r="K3685" s="519" t="s">
        <v>25175</v>
      </c>
      <c r="L3685" s="518" t="s">
        <v>5433</v>
      </c>
    </row>
    <row r="3686" spans="1:12" ht="15.75">
      <c r="A3686" s="518" t="s">
        <v>8643</v>
      </c>
      <c r="B3686" s="518" t="s">
        <v>8644</v>
      </c>
      <c r="C3686" s="518" t="s">
        <v>8009</v>
      </c>
      <c r="D3686" s="518" t="s">
        <v>25729</v>
      </c>
      <c r="E3686" s="519" t="s">
        <v>144</v>
      </c>
      <c r="F3686" s="518" t="s">
        <v>144</v>
      </c>
      <c r="G3686" s="518" t="s">
        <v>25730</v>
      </c>
      <c r="H3686" s="518" t="s">
        <v>25731</v>
      </c>
      <c r="I3686" s="518" t="s">
        <v>5502</v>
      </c>
      <c r="J3686" s="518" t="s">
        <v>5503</v>
      </c>
      <c r="K3686" s="519" t="s">
        <v>27323</v>
      </c>
      <c r="L3686" s="518" t="s">
        <v>5433</v>
      </c>
    </row>
    <row r="3687" spans="1:12" ht="15.75">
      <c r="A3687" s="518" t="s">
        <v>8643</v>
      </c>
      <c r="B3687" s="518" t="s">
        <v>8644</v>
      </c>
      <c r="C3687" s="518" t="s">
        <v>8009</v>
      </c>
      <c r="D3687" s="518" t="s">
        <v>25729</v>
      </c>
      <c r="E3687" s="519" t="s">
        <v>144</v>
      </c>
      <c r="F3687" s="518" t="s">
        <v>144</v>
      </c>
      <c r="G3687" s="518" t="s">
        <v>25732</v>
      </c>
      <c r="H3687" s="518" t="s">
        <v>25733</v>
      </c>
      <c r="I3687" s="518" t="s">
        <v>5502</v>
      </c>
      <c r="J3687" s="518" t="s">
        <v>5503</v>
      </c>
      <c r="K3687" s="519" t="s">
        <v>16670</v>
      </c>
      <c r="L3687" s="518" t="s">
        <v>5433</v>
      </c>
    </row>
    <row r="3688" spans="1:12" ht="15.75">
      <c r="A3688" s="518" t="s">
        <v>8643</v>
      </c>
      <c r="B3688" s="518" t="s">
        <v>8644</v>
      </c>
      <c r="C3688" s="518" t="s">
        <v>8009</v>
      </c>
      <c r="D3688" s="518" t="s">
        <v>25729</v>
      </c>
      <c r="E3688" s="519" t="s">
        <v>144</v>
      </c>
      <c r="F3688" s="518" t="s">
        <v>144</v>
      </c>
      <c r="G3688" s="518" t="s">
        <v>25734</v>
      </c>
      <c r="H3688" s="518" t="s">
        <v>25735</v>
      </c>
      <c r="I3688" s="518" t="s">
        <v>5502</v>
      </c>
      <c r="J3688" s="518" t="s">
        <v>5503</v>
      </c>
      <c r="K3688" s="519" t="s">
        <v>26046</v>
      </c>
      <c r="L3688" s="518" t="s">
        <v>5433</v>
      </c>
    </row>
    <row r="3689" spans="1:12" ht="15.75">
      <c r="A3689" s="518" t="s">
        <v>8643</v>
      </c>
      <c r="B3689" s="518" t="s">
        <v>8644</v>
      </c>
      <c r="C3689" s="518" t="s">
        <v>8009</v>
      </c>
      <c r="D3689" s="518" t="s">
        <v>25729</v>
      </c>
      <c r="E3689" s="519" t="s">
        <v>144</v>
      </c>
      <c r="F3689" s="518" t="s">
        <v>144</v>
      </c>
      <c r="G3689" s="518" t="s">
        <v>25736</v>
      </c>
      <c r="H3689" s="518" t="s">
        <v>25737</v>
      </c>
      <c r="I3689" s="518" t="s">
        <v>5502</v>
      </c>
      <c r="J3689" s="518" t="s">
        <v>5503</v>
      </c>
      <c r="K3689" s="519" t="s">
        <v>33990</v>
      </c>
      <c r="L3689" s="518" t="s">
        <v>5433</v>
      </c>
    </row>
    <row r="3690" spans="1:12" ht="15.75">
      <c r="A3690" s="518" t="s">
        <v>8643</v>
      </c>
      <c r="B3690" s="518" t="s">
        <v>8644</v>
      </c>
      <c r="C3690" s="518" t="s">
        <v>8009</v>
      </c>
      <c r="D3690" s="518" t="s">
        <v>25729</v>
      </c>
      <c r="E3690" s="519" t="s">
        <v>144</v>
      </c>
      <c r="F3690" s="518" t="s">
        <v>144</v>
      </c>
      <c r="G3690" s="518" t="s">
        <v>25738</v>
      </c>
      <c r="H3690" s="518" t="s">
        <v>25739</v>
      </c>
      <c r="I3690" s="518" t="s">
        <v>5502</v>
      </c>
      <c r="J3690" s="518" t="s">
        <v>5503</v>
      </c>
      <c r="K3690" s="519" t="s">
        <v>33991</v>
      </c>
      <c r="L3690" s="518" t="s">
        <v>5433</v>
      </c>
    </row>
    <row r="3691" spans="1:12" ht="15.75">
      <c r="A3691" s="518" t="s">
        <v>8643</v>
      </c>
      <c r="B3691" s="518" t="s">
        <v>8644</v>
      </c>
      <c r="C3691" s="518" t="s">
        <v>8009</v>
      </c>
      <c r="D3691" s="518" t="s">
        <v>25729</v>
      </c>
      <c r="E3691" s="519" t="s">
        <v>144</v>
      </c>
      <c r="F3691" s="518" t="s">
        <v>144</v>
      </c>
      <c r="G3691" s="518" t="s">
        <v>25740</v>
      </c>
      <c r="H3691" s="518" t="s">
        <v>25741</v>
      </c>
      <c r="I3691" s="518" t="s">
        <v>5502</v>
      </c>
      <c r="J3691" s="518" t="s">
        <v>5503</v>
      </c>
      <c r="K3691" s="519" t="s">
        <v>29036</v>
      </c>
      <c r="L3691" s="518" t="s">
        <v>5433</v>
      </c>
    </row>
    <row r="3692" spans="1:12" ht="15.75">
      <c r="A3692" s="518" t="s">
        <v>8643</v>
      </c>
      <c r="B3692" s="518" t="s">
        <v>8644</v>
      </c>
      <c r="C3692" s="518" t="s">
        <v>8009</v>
      </c>
      <c r="D3692" s="518" t="s">
        <v>25729</v>
      </c>
      <c r="E3692" s="519" t="s">
        <v>144</v>
      </c>
      <c r="F3692" s="518" t="s">
        <v>144</v>
      </c>
      <c r="G3692" s="518" t="s">
        <v>25742</v>
      </c>
      <c r="H3692" s="518" t="s">
        <v>25743</v>
      </c>
      <c r="I3692" s="518" t="s">
        <v>5502</v>
      </c>
      <c r="J3692" s="518" t="s">
        <v>5503</v>
      </c>
      <c r="K3692" s="519" t="s">
        <v>32579</v>
      </c>
      <c r="L3692" s="518" t="s">
        <v>5433</v>
      </c>
    </row>
    <row r="3693" spans="1:12" ht="15.75">
      <c r="A3693" s="518" t="s">
        <v>8643</v>
      </c>
      <c r="B3693" s="518" t="s">
        <v>8644</v>
      </c>
      <c r="C3693" s="518" t="s">
        <v>8009</v>
      </c>
      <c r="D3693" s="518" t="s">
        <v>25729</v>
      </c>
      <c r="E3693" s="519" t="s">
        <v>144</v>
      </c>
      <c r="F3693" s="518" t="s">
        <v>144</v>
      </c>
      <c r="G3693" s="518" t="s">
        <v>25744</v>
      </c>
      <c r="H3693" s="518" t="s">
        <v>25745</v>
      </c>
      <c r="I3693" s="518" t="s">
        <v>5502</v>
      </c>
      <c r="J3693" s="518" t="s">
        <v>5503</v>
      </c>
      <c r="K3693" s="519" t="s">
        <v>33267</v>
      </c>
      <c r="L3693" s="518" t="s">
        <v>5433</v>
      </c>
    </row>
    <row r="3694" spans="1:12" ht="15.75">
      <c r="A3694" s="518" t="s">
        <v>8643</v>
      </c>
      <c r="B3694" s="518" t="s">
        <v>8644</v>
      </c>
      <c r="C3694" s="518" t="s">
        <v>8009</v>
      </c>
      <c r="D3694" s="518" t="s">
        <v>25729</v>
      </c>
      <c r="E3694" s="519" t="s">
        <v>144</v>
      </c>
      <c r="F3694" s="518" t="s">
        <v>144</v>
      </c>
      <c r="G3694" s="518" t="s">
        <v>25746</v>
      </c>
      <c r="H3694" s="518" t="s">
        <v>25747</v>
      </c>
      <c r="I3694" s="518" t="s">
        <v>5502</v>
      </c>
      <c r="J3694" s="518" t="s">
        <v>5503</v>
      </c>
      <c r="K3694" s="519" t="s">
        <v>27245</v>
      </c>
      <c r="L3694" s="518" t="s">
        <v>5433</v>
      </c>
    </row>
    <row r="3695" spans="1:12" ht="15.75">
      <c r="A3695" s="518" t="s">
        <v>8643</v>
      </c>
      <c r="B3695" s="518" t="s">
        <v>8644</v>
      </c>
      <c r="C3695" s="518" t="s">
        <v>8009</v>
      </c>
      <c r="D3695" s="518" t="s">
        <v>25729</v>
      </c>
      <c r="E3695" s="519" t="s">
        <v>144</v>
      </c>
      <c r="F3695" s="518" t="s">
        <v>144</v>
      </c>
      <c r="G3695" s="518" t="s">
        <v>25749</v>
      </c>
      <c r="H3695" s="518" t="s">
        <v>25750</v>
      </c>
      <c r="I3695" s="518" t="s">
        <v>5502</v>
      </c>
      <c r="J3695" s="518" t="s">
        <v>5503</v>
      </c>
      <c r="K3695" s="519" t="s">
        <v>25931</v>
      </c>
      <c r="L3695" s="518" t="s">
        <v>5433</v>
      </c>
    </row>
    <row r="3696" spans="1:12" ht="15.75">
      <c r="A3696" s="518" t="s">
        <v>8643</v>
      </c>
      <c r="B3696" s="518" t="s">
        <v>8644</v>
      </c>
      <c r="C3696" s="518" t="s">
        <v>8009</v>
      </c>
      <c r="D3696" s="518" t="s">
        <v>25729</v>
      </c>
      <c r="E3696" s="519" t="s">
        <v>144</v>
      </c>
      <c r="F3696" s="518" t="s">
        <v>144</v>
      </c>
      <c r="G3696" s="518" t="s">
        <v>25751</v>
      </c>
      <c r="H3696" s="518" t="s">
        <v>25752</v>
      </c>
      <c r="I3696" s="518" t="s">
        <v>5502</v>
      </c>
      <c r="J3696" s="518" t="s">
        <v>5503</v>
      </c>
      <c r="K3696" s="519" t="s">
        <v>15988</v>
      </c>
      <c r="L3696" s="518" t="s">
        <v>5433</v>
      </c>
    </row>
    <row r="3697" spans="1:12" ht="15.75">
      <c r="A3697" s="518" t="s">
        <v>8643</v>
      </c>
      <c r="B3697" s="518" t="s">
        <v>8644</v>
      </c>
      <c r="C3697" s="518" t="s">
        <v>8009</v>
      </c>
      <c r="D3697" s="518" t="s">
        <v>25729</v>
      </c>
      <c r="E3697" s="519" t="s">
        <v>144</v>
      </c>
      <c r="F3697" s="518" t="s">
        <v>144</v>
      </c>
      <c r="G3697" s="518" t="s">
        <v>25753</v>
      </c>
      <c r="H3697" s="518" t="s">
        <v>25754</v>
      </c>
      <c r="I3697" s="518" t="s">
        <v>5502</v>
      </c>
      <c r="J3697" s="518" t="s">
        <v>5503</v>
      </c>
      <c r="K3697" s="519" t="s">
        <v>28835</v>
      </c>
      <c r="L3697" s="518" t="s">
        <v>5433</v>
      </c>
    </row>
    <row r="3698" spans="1:12" ht="15.75">
      <c r="A3698" s="518" t="s">
        <v>8643</v>
      </c>
      <c r="B3698" s="518" t="s">
        <v>8644</v>
      </c>
      <c r="C3698" s="518" t="s">
        <v>8009</v>
      </c>
      <c r="D3698" s="518" t="s">
        <v>25729</v>
      </c>
      <c r="E3698" s="519" t="s">
        <v>144</v>
      </c>
      <c r="F3698" s="518" t="s">
        <v>144</v>
      </c>
      <c r="G3698" s="518" t="s">
        <v>25755</v>
      </c>
      <c r="H3698" s="518" t="s">
        <v>25756</v>
      </c>
      <c r="I3698" s="518" t="s">
        <v>5502</v>
      </c>
      <c r="J3698" s="518" t="s">
        <v>5503</v>
      </c>
      <c r="K3698" s="519" t="s">
        <v>18640</v>
      </c>
      <c r="L3698" s="518" t="s">
        <v>5433</v>
      </c>
    </row>
    <row r="3699" spans="1:12" ht="15.75">
      <c r="A3699" s="518" t="s">
        <v>8643</v>
      </c>
      <c r="B3699" s="518" t="s">
        <v>8644</v>
      </c>
      <c r="C3699" s="518" t="s">
        <v>8009</v>
      </c>
      <c r="D3699" s="518" t="s">
        <v>25729</v>
      </c>
      <c r="E3699" s="519" t="s">
        <v>144</v>
      </c>
      <c r="F3699" s="518" t="s">
        <v>144</v>
      </c>
      <c r="G3699" s="518" t="s">
        <v>25758</v>
      </c>
      <c r="H3699" s="518" t="s">
        <v>25759</v>
      </c>
      <c r="I3699" s="518" t="s">
        <v>5502</v>
      </c>
      <c r="J3699" s="518" t="s">
        <v>5503</v>
      </c>
      <c r="K3699" s="519" t="s">
        <v>16623</v>
      </c>
      <c r="L3699" s="518" t="s">
        <v>5433</v>
      </c>
    </row>
    <row r="3700" spans="1:12" ht="15.75">
      <c r="A3700" s="518" t="s">
        <v>8643</v>
      </c>
      <c r="B3700" s="518" t="s">
        <v>8644</v>
      </c>
      <c r="C3700" s="518" t="s">
        <v>8009</v>
      </c>
      <c r="D3700" s="518" t="s">
        <v>25729</v>
      </c>
      <c r="E3700" s="519" t="s">
        <v>144</v>
      </c>
      <c r="F3700" s="518" t="s">
        <v>144</v>
      </c>
      <c r="G3700" s="518" t="s">
        <v>25760</v>
      </c>
      <c r="H3700" s="518" t="s">
        <v>25761</v>
      </c>
      <c r="I3700" s="518" t="s">
        <v>5502</v>
      </c>
      <c r="J3700" s="518" t="s">
        <v>5503</v>
      </c>
      <c r="K3700" s="519" t="s">
        <v>24437</v>
      </c>
      <c r="L3700" s="518" t="s">
        <v>5433</v>
      </c>
    </row>
    <row r="3701" spans="1:12" ht="15.75">
      <c r="A3701" s="518" t="s">
        <v>8643</v>
      </c>
      <c r="B3701" s="518" t="s">
        <v>8644</v>
      </c>
      <c r="C3701" s="518" t="s">
        <v>8009</v>
      </c>
      <c r="D3701" s="518" t="s">
        <v>25729</v>
      </c>
      <c r="E3701" s="519" t="s">
        <v>144</v>
      </c>
      <c r="F3701" s="518" t="s">
        <v>144</v>
      </c>
      <c r="G3701" s="518" t="s">
        <v>25763</v>
      </c>
      <c r="H3701" s="518" t="s">
        <v>25764</v>
      </c>
      <c r="I3701" s="518" t="s">
        <v>5502</v>
      </c>
      <c r="J3701" s="518" t="s">
        <v>5503</v>
      </c>
      <c r="K3701" s="519" t="s">
        <v>16185</v>
      </c>
      <c r="L3701" s="518" t="s">
        <v>5433</v>
      </c>
    </row>
    <row r="3702" spans="1:12" ht="15.75">
      <c r="A3702" s="518" t="s">
        <v>8643</v>
      </c>
      <c r="B3702" s="518" t="s">
        <v>8644</v>
      </c>
      <c r="C3702" s="518" t="s">
        <v>8009</v>
      </c>
      <c r="D3702" s="518" t="s">
        <v>25729</v>
      </c>
      <c r="E3702" s="519" t="s">
        <v>144</v>
      </c>
      <c r="F3702" s="518" t="s">
        <v>144</v>
      </c>
      <c r="G3702" s="518" t="s">
        <v>25765</v>
      </c>
      <c r="H3702" s="518" t="s">
        <v>25766</v>
      </c>
      <c r="I3702" s="518" t="s">
        <v>5502</v>
      </c>
      <c r="J3702" s="518" t="s">
        <v>5503</v>
      </c>
      <c r="K3702" s="519" t="s">
        <v>33992</v>
      </c>
      <c r="L3702" s="518" t="s">
        <v>5433</v>
      </c>
    </row>
    <row r="3703" spans="1:12" ht="15.75">
      <c r="A3703" s="518" t="s">
        <v>8643</v>
      </c>
      <c r="B3703" s="518" t="s">
        <v>8644</v>
      </c>
      <c r="C3703" s="518" t="s">
        <v>8009</v>
      </c>
      <c r="D3703" s="518" t="s">
        <v>25729</v>
      </c>
      <c r="E3703" s="519" t="s">
        <v>144</v>
      </c>
      <c r="F3703" s="518" t="s">
        <v>144</v>
      </c>
      <c r="G3703" s="518" t="s">
        <v>25768</v>
      </c>
      <c r="H3703" s="518" t="s">
        <v>25769</v>
      </c>
      <c r="I3703" s="518" t="s">
        <v>5502</v>
      </c>
      <c r="J3703" s="518" t="s">
        <v>5503</v>
      </c>
      <c r="K3703" s="519" t="s">
        <v>24351</v>
      </c>
      <c r="L3703" s="518" t="s">
        <v>5433</v>
      </c>
    </row>
    <row r="3704" spans="1:12" ht="15.75">
      <c r="A3704" s="518" t="s">
        <v>8643</v>
      </c>
      <c r="B3704" s="518" t="s">
        <v>8644</v>
      </c>
      <c r="C3704" s="518" t="s">
        <v>8009</v>
      </c>
      <c r="D3704" s="518" t="s">
        <v>25729</v>
      </c>
      <c r="E3704" s="519" t="s">
        <v>144</v>
      </c>
      <c r="F3704" s="518" t="s">
        <v>144</v>
      </c>
      <c r="G3704" s="518" t="s">
        <v>25770</v>
      </c>
      <c r="H3704" s="518" t="s">
        <v>25771</v>
      </c>
      <c r="I3704" s="518" t="s">
        <v>5502</v>
      </c>
      <c r="J3704" s="518" t="s">
        <v>5503</v>
      </c>
      <c r="K3704" s="519" t="s">
        <v>19370</v>
      </c>
      <c r="L3704" s="518" t="s">
        <v>5433</v>
      </c>
    </row>
    <row r="3705" spans="1:12" ht="15.75">
      <c r="A3705" s="518" t="s">
        <v>8643</v>
      </c>
      <c r="B3705" s="518" t="s">
        <v>8644</v>
      </c>
      <c r="C3705" s="518" t="s">
        <v>8009</v>
      </c>
      <c r="D3705" s="518" t="s">
        <v>25729</v>
      </c>
      <c r="E3705" s="519" t="s">
        <v>144</v>
      </c>
      <c r="F3705" s="518" t="s">
        <v>144</v>
      </c>
      <c r="G3705" s="518" t="s">
        <v>25772</v>
      </c>
      <c r="H3705" s="518" t="s">
        <v>25773</v>
      </c>
      <c r="I3705" s="518" t="s">
        <v>5502</v>
      </c>
      <c r="J3705" s="518" t="s">
        <v>5503</v>
      </c>
      <c r="K3705" s="519" t="s">
        <v>16997</v>
      </c>
      <c r="L3705" s="518" t="s">
        <v>5433</v>
      </c>
    </row>
    <row r="3706" spans="1:12" ht="15.75">
      <c r="A3706" s="518" t="s">
        <v>8643</v>
      </c>
      <c r="B3706" s="518" t="s">
        <v>8644</v>
      </c>
      <c r="C3706" s="518" t="s">
        <v>8009</v>
      </c>
      <c r="D3706" s="518" t="s">
        <v>25729</v>
      </c>
      <c r="E3706" s="519" t="s">
        <v>144</v>
      </c>
      <c r="F3706" s="518" t="s">
        <v>144</v>
      </c>
      <c r="G3706" s="518" t="s">
        <v>25775</v>
      </c>
      <c r="H3706" s="518" t="s">
        <v>25776</v>
      </c>
      <c r="I3706" s="518" t="s">
        <v>5502</v>
      </c>
      <c r="J3706" s="518" t="s">
        <v>5503</v>
      </c>
      <c r="K3706" s="519" t="s">
        <v>33993</v>
      </c>
      <c r="L3706" s="518" t="s">
        <v>5433</v>
      </c>
    </row>
    <row r="3707" spans="1:12" ht="15.75">
      <c r="A3707" s="518" t="s">
        <v>8643</v>
      </c>
      <c r="B3707" s="518" t="s">
        <v>8644</v>
      </c>
      <c r="C3707" s="518" t="s">
        <v>8009</v>
      </c>
      <c r="D3707" s="518" t="s">
        <v>25729</v>
      </c>
      <c r="E3707" s="519" t="s">
        <v>144</v>
      </c>
      <c r="F3707" s="518" t="s">
        <v>144</v>
      </c>
      <c r="G3707" s="518" t="s">
        <v>25777</v>
      </c>
      <c r="H3707" s="518" t="s">
        <v>8911</v>
      </c>
      <c r="I3707" s="518" t="s">
        <v>5502</v>
      </c>
      <c r="J3707" s="518" t="s">
        <v>5503</v>
      </c>
      <c r="K3707" s="519" t="s">
        <v>33994</v>
      </c>
      <c r="L3707" s="518" t="s">
        <v>5433</v>
      </c>
    </row>
    <row r="3708" spans="1:12" ht="15.75">
      <c r="A3708" s="518" t="s">
        <v>8643</v>
      </c>
      <c r="B3708" s="518" t="s">
        <v>8644</v>
      </c>
      <c r="C3708" s="518" t="s">
        <v>8009</v>
      </c>
      <c r="D3708" s="518" t="s">
        <v>25729</v>
      </c>
      <c r="E3708" s="519" t="s">
        <v>144</v>
      </c>
      <c r="F3708" s="518" t="s">
        <v>144</v>
      </c>
      <c r="G3708" s="518" t="s">
        <v>25779</v>
      </c>
      <c r="H3708" s="518" t="s">
        <v>25780</v>
      </c>
      <c r="I3708" s="518" t="s">
        <v>5502</v>
      </c>
      <c r="J3708" s="518" t="s">
        <v>5503</v>
      </c>
      <c r="K3708" s="519" t="s">
        <v>33995</v>
      </c>
      <c r="L3708" s="518" t="s">
        <v>5433</v>
      </c>
    </row>
    <row r="3709" spans="1:12" ht="15.75">
      <c r="A3709" s="518" t="s">
        <v>8643</v>
      </c>
      <c r="B3709" s="518" t="s">
        <v>8644</v>
      </c>
      <c r="C3709" s="518" t="s">
        <v>8009</v>
      </c>
      <c r="D3709" s="518" t="s">
        <v>25729</v>
      </c>
      <c r="E3709" s="519" t="s">
        <v>144</v>
      </c>
      <c r="F3709" s="518" t="s">
        <v>144</v>
      </c>
      <c r="G3709" s="518" t="s">
        <v>25782</v>
      </c>
      <c r="H3709" s="518" t="s">
        <v>25783</v>
      </c>
      <c r="I3709" s="518" t="s">
        <v>5502</v>
      </c>
      <c r="J3709" s="518" t="s">
        <v>5503</v>
      </c>
      <c r="K3709" s="519" t="s">
        <v>12733</v>
      </c>
      <c r="L3709" s="518" t="s">
        <v>5433</v>
      </c>
    </row>
    <row r="3710" spans="1:12" ht="15.75">
      <c r="A3710" s="518" t="s">
        <v>8643</v>
      </c>
      <c r="B3710" s="518" t="s">
        <v>8644</v>
      </c>
      <c r="C3710" s="518" t="s">
        <v>8009</v>
      </c>
      <c r="D3710" s="518" t="s">
        <v>25729</v>
      </c>
      <c r="E3710" s="519" t="s">
        <v>144</v>
      </c>
      <c r="F3710" s="518" t="s">
        <v>144</v>
      </c>
      <c r="G3710" s="518" t="s">
        <v>25784</v>
      </c>
      <c r="H3710" s="518" t="s">
        <v>25785</v>
      </c>
      <c r="I3710" s="518" t="s">
        <v>5502</v>
      </c>
      <c r="J3710" s="518" t="s">
        <v>5503</v>
      </c>
      <c r="K3710" s="519" t="s">
        <v>33996</v>
      </c>
      <c r="L3710" s="518" t="s">
        <v>5433</v>
      </c>
    </row>
    <row r="3711" spans="1:12" ht="15.75">
      <c r="A3711" s="518" t="s">
        <v>8643</v>
      </c>
      <c r="B3711" s="518" t="s">
        <v>8644</v>
      </c>
      <c r="C3711" s="518" t="s">
        <v>8009</v>
      </c>
      <c r="D3711" s="518" t="s">
        <v>25729</v>
      </c>
      <c r="E3711" s="519" t="s">
        <v>144</v>
      </c>
      <c r="F3711" s="518" t="s">
        <v>144</v>
      </c>
      <c r="G3711" s="518" t="s">
        <v>25787</v>
      </c>
      <c r="H3711" s="518" t="s">
        <v>25788</v>
      </c>
      <c r="I3711" s="518" t="s">
        <v>5502</v>
      </c>
      <c r="J3711" s="518" t="s">
        <v>5503</v>
      </c>
      <c r="K3711" s="519" t="s">
        <v>13430</v>
      </c>
      <c r="L3711" s="518" t="s">
        <v>5433</v>
      </c>
    </row>
    <row r="3712" spans="1:12" ht="15.75">
      <c r="A3712" s="518" t="s">
        <v>8643</v>
      </c>
      <c r="B3712" s="518" t="s">
        <v>8644</v>
      </c>
      <c r="C3712" s="518" t="s">
        <v>8009</v>
      </c>
      <c r="D3712" s="518" t="s">
        <v>25729</v>
      </c>
      <c r="E3712" s="519" t="s">
        <v>144</v>
      </c>
      <c r="F3712" s="518" t="s">
        <v>144</v>
      </c>
      <c r="G3712" s="518" t="s">
        <v>25789</v>
      </c>
      <c r="H3712" s="518" t="s">
        <v>25790</v>
      </c>
      <c r="I3712" s="518" t="s">
        <v>5502</v>
      </c>
      <c r="J3712" s="518" t="s">
        <v>5503</v>
      </c>
      <c r="K3712" s="519" t="s">
        <v>20512</v>
      </c>
      <c r="L3712" s="518" t="s">
        <v>5433</v>
      </c>
    </row>
    <row r="3713" spans="1:12" ht="15.75">
      <c r="A3713" s="518" t="s">
        <v>8643</v>
      </c>
      <c r="B3713" s="518" t="s">
        <v>8644</v>
      </c>
      <c r="C3713" s="518" t="s">
        <v>8009</v>
      </c>
      <c r="D3713" s="518" t="s">
        <v>25729</v>
      </c>
      <c r="E3713" s="519" t="s">
        <v>144</v>
      </c>
      <c r="F3713" s="518" t="s">
        <v>144</v>
      </c>
      <c r="G3713" s="518" t="s">
        <v>25791</v>
      </c>
      <c r="H3713" s="518" t="s">
        <v>25792</v>
      </c>
      <c r="I3713" s="518" t="s">
        <v>5502</v>
      </c>
      <c r="J3713" s="518" t="s">
        <v>5503</v>
      </c>
      <c r="K3713" s="519" t="s">
        <v>33997</v>
      </c>
      <c r="L3713" s="518" t="s">
        <v>5433</v>
      </c>
    </row>
    <row r="3714" spans="1:12" ht="15.75">
      <c r="A3714" s="518" t="s">
        <v>8643</v>
      </c>
      <c r="B3714" s="518" t="s">
        <v>8644</v>
      </c>
      <c r="C3714" s="518" t="s">
        <v>8009</v>
      </c>
      <c r="D3714" s="518" t="s">
        <v>25729</v>
      </c>
      <c r="E3714" s="519" t="s">
        <v>144</v>
      </c>
      <c r="F3714" s="518" t="s">
        <v>144</v>
      </c>
      <c r="G3714" s="518" t="s">
        <v>25793</v>
      </c>
      <c r="H3714" s="518" t="s">
        <v>25794</v>
      </c>
      <c r="I3714" s="518" t="s">
        <v>5502</v>
      </c>
      <c r="J3714" s="518" t="s">
        <v>5503</v>
      </c>
      <c r="K3714" s="519" t="s">
        <v>33998</v>
      </c>
      <c r="L3714" s="518" t="s">
        <v>5433</v>
      </c>
    </row>
    <row r="3715" spans="1:12" ht="15.75">
      <c r="A3715" s="518" t="s">
        <v>8643</v>
      </c>
      <c r="B3715" s="518" t="s">
        <v>8644</v>
      </c>
      <c r="C3715" s="518" t="s">
        <v>8009</v>
      </c>
      <c r="D3715" s="518" t="s">
        <v>25729</v>
      </c>
      <c r="E3715" s="519" t="s">
        <v>144</v>
      </c>
      <c r="F3715" s="518" t="s">
        <v>144</v>
      </c>
      <c r="G3715" s="518" t="s">
        <v>25795</v>
      </c>
      <c r="H3715" s="518" t="s">
        <v>25796</v>
      </c>
      <c r="I3715" s="518" t="s">
        <v>5502</v>
      </c>
      <c r="J3715" s="518" t="s">
        <v>5503</v>
      </c>
      <c r="K3715" s="519" t="s">
        <v>24510</v>
      </c>
      <c r="L3715" s="518" t="s">
        <v>5433</v>
      </c>
    </row>
    <row r="3716" spans="1:12" ht="15.75">
      <c r="A3716" s="518" t="s">
        <v>8643</v>
      </c>
      <c r="B3716" s="518" t="s">
        <v>8644</v>
      </c>
      <c r="C3716" s="518" t="s">
        <v>8009</v>
      </c>
      <c r="D3716" s="518" t="s">
        <v>25729</v>
      </c>
      <c r="E3716" s="519" t="s">
        <v>144</v>
      </c>
      <c r="F3716" s="518" t="s">
        <v>144</v>
      </c>
      <c r="G3716" s="518" t="s">
        <v>25797</v>
      </c>
      <c r="H3716" s="518" t="s">
        <v>25798</v>
      </c>
      <c r="I3716" s="518" t="s">
        <v>5502</v>
      </c>
      <c r="J3716" s="518" t="s">
        <v>5503</v>
      </c>
      <c r="K3716" s="519" t="s">
        <v>15601</v>
      </c>
      <c r="L3716" s="518" t="s">
        <v>5433</v>
      </c>
    </row>
    <row r="3717" spans="1:12" ht="15.75">
      <c r="A3717" s="518" t="s">
        <v>8643</v>
      </c>
      <c r="B3717" s="518" t="s">
        <v>8644</v>
      </c>
      <c r="C3717" s="518" t="s">
        <v>8009</v>
      </c>
      <c r="D3717" s="518" t="s">
        <v>25729</v>
      </c>
      <c r="E3717" s="519" t="s">
        <v>144</v>
      </c>
      <c r="F3717" s="518" t="s">
        <v>144</v>
      </c>
      <c r="G3717" s="518" t="s">
        <v>25799</v>
      </c>
      <c r="H3717" s="518" t="s">
        <v>25800</v>
      </c>
      <c r="I3717" s="518" t="s">
        <v>5502</v>
      </c>
      <c r="J3717" s="518" t="s">
        <v>5503</v>
      </c>
      <c r="K3717" s="519" t="s">
        <v>33999</v>
      </c>
      <c r="L3717" s="518" t="s">
        <v>5433</v>
      </c>
    </row>
    <row r="3718" spans="1:12" ht="15.75">
      <c r="A3718" s="518" t="s">
        <v>8643</v>
      </c>
      <c r="B3718" s="518" t="s">
        <v>8644</v>
      </c>
      <c r="C3718" s="518" t="s">
        <v>8009</v>
      </c>
      <c r="D3718" s="518" t="s">
        <v>25729</v>
      </c>
      <c r="E3718" s="519" t="s">
        <v>144</v>
      </c>
      <c r="F3718" s="518" t="s">
        <v>144</v>
      </c>
      <c r="G3718" s="518" t="s">
        <v>25801</v>
      </c>
      <c r="H3718" s="518" t="s">
        <v>25802</v>
      </c>
      <c r="I3718" s="518" t="s">
        <v>5502</v>
      </c>
      <c r="J3718" s="518" t="s">
        <v>5503</v>
      </c>
      <c r="K3718" s="519" t="s">
        <v>15428</v>
      </c>
      <c r="L3718" s="518" t="s">
        <v>5433</v>
      </c>
    </row>
    <row r="3719" spans="1:12" ht="15.75">
      <c r="A3719" s="518" t="s">
        <v>8643</v>
      </c>
      <c r="B3719" s="518" t="s">
        <v>8644</v>
      </c>
      <c r="C3719" s="518" t="s">
        <v>8009</v>
      </c>
      <c r="D3719" s="518" t="s">
        <v>25729</v>
      </c>
      <c r="E3719" s="519" t="s">
        <v>144</v>
      </c>
      <c r="F3719" s="518" t="s">
        <v>144</v>
      </c>
      <c r="G3719" s="518" t="s">
        <v>25803</v>
      </c>
      <c r="H3719" s="518" t="s">
        <v>25804</v>
      </c>
      <c r="I3719" s="518" t="s">
        <v>5502</v>
      </c>
      <c r="J3719" s="518" t="s">
        <v>5503</v>
      </c>
      <c r="K3719" s="519" t="s">
        <v>14735</v>
      </c>
      <c r="L3719" s="518" t="s">
        <v>5433</v>
      </c>
    </row>
    <row r="3720" spans="1:12" ht="15.75">
      <c r="A3720" s="518" t="s">
        <v>8643</v>
      </c>
      <c r="B3720" s="518" t="s">
        <v>8644</v>
      </c>
      <c r="C3720" s="518" t="s">
        <v>8009</v>
      </c>
      <c r="D3720" s="518" t="s">
        <v>25729</v>
      </c>
      <c r="E3720" s="519" t="s">
        <v>144</v>
      </c>
      <c r="F3720" s="518" t="s">
        <v>144</v>
      </c>
      <c r="G3720" s="518" t="s">
        <v>25806</v>
      </c>
      <c r="H3720" s="518" t="s">
        <v>25807</v>
      </c>
      <c r="I3720" s="518" t="s">
        <v>5502</v>
      </c>
      <c r="J3720" s="518" t="s">
        <v>5503</v>
      </c>
      <c r="K3720" s="519" t="s">
        <v>24301</v>
      </c>
      <c r="L3720" s="518" t="s">
        <v>5433</v>
      </c>
    </row>
    <row r="3721" spans="1:12" ht="15.75">
      <c r="A3721" s="518" t="s">
        <v>8643</v>
      </c>
      <c r="B3721" s="518" t="s">
        <v>8644</v>
      </c>
      <c r="C3721" s="518" t="s">
        <v>8009</v>
      </c>
      <c r="D3721" s="518" t="s">
        <v>25729</v>
      </c>
      <c r="E3721" s="519" t="s">
        <v>144</v>
      </c>
      <c r="F3721" s="518" t="s">
        <v>144</v>
      </c>
      <c r="G3721" s="518" t="s">
        <v>25808</v>
      </c>
      <c r="H3721" s="518" t="s">
        <v>25809</v>
      </c>
      <c r="I3721" s="518" t="s">
        <v>5502</v>
      </c>
      <c r="J3721" s="518" t="s">
        <v>5503</v>
      </c>
      <c r="K3721" s="519" t="s">
        <v>31605</v>
      </c>
      <c r="L3721" s="518" t="s">
        <v>5433</v>
      </c>
    </row>
    <row r="3722" spans="1:12" ht="15.75">
      <c r="A3722" s="518" t="s">
        <v>8643</v>
      </c>
      <c r="B3722" s="518" t="s">
        <v>8644</v>
      </c>
      <c r="C3722" s="518" t="s">
        <v>8009</v>
      </c>
      <c r="D3722" s="518" t="s">
        <v>25729</v>
      </c>
      <c r="E3722" s="519" t="s">
        <v>144</v>
      </c>
      <c r="F3722" s="518" t="s">
        <v>144</v>
      </c>
      <c r="G3722" s="518" t="s">
        <v>25810</v>
      </c>
      <c r="H3722" s="518" t="s">
        <v>25811</v>
      </c>
      <c r="I3722" s="518" t="s">
        <v>5502</v>
      </c>
      <c r="J3722" s="518" t="s">
        <v>5503</v>
      </c>
      <c r="K3722" s="519" t="s">
        <v>12733</v>
      </c>
      <c r="L3722" s="518" t="s">
        <v>5433</v>
      </c>
    </row>
    <row r="3723" spans="1:12" ht="15.75">
      <c r="A3723" s="518" t="s">
        <v>8643</v>
      </c>
      <c r="B3723" s="518" t="s">
        <v>8644</v>
      </c>
      <c r="C3723" s="518" t="s">
        <v>8009</v>
      </c>
      <c r="D3723" s="518" t="s">
        <v>25729</v>
      </c>
      <c r="E3723" s="519" t="s">
        <v>144</v>
      </c>
      <c r="F3723" s="518" t="s">
        <v>144</v>
      </c>
      <c r="G3723" s="518" t="s">
        <v>25812</v>
      </c>
      <c r="H3723" s="518" t="s">
        <v>25813</v>
      </c>
      <c r="I3723" s="518" t="s">
        <v>5502</v>
      </c>
      <c r="J3723" s="518" t="s">
        <v>5503</v>
      </c>
      <c r="K3723" s="519" t="s">
        <v>15966</v>
      </c>
      <c r="L3723" s="518" t="s">
        <v>5433</v>
      </c>
    </row>
    <row r="3724" spans="1:12" ht="15.75">
      <c r="A3724" s="518" t="s">
        <v>8643</v>
      </c>
      <c r="B3724" s="518" t="s">
        <v>8644</v>
      </c>
      <c r="C3724" s="518" t="s">
        <v>8009</v>
      </c>
      <c r="D3724" s="518" t="s">
        <v>25729</v>
      </c>
      <c r="E3724" s="519" t="s">
        <v>144</v>
      </c>
      <c r="F3724" s="518" t="s">
        <v>144</v>
      </c>
      <c r="G3724" s="518" t="s">
        <v>25814</v>
      </c>
      <c r="H3724" s="518" t="s">
        <v>25815</v>
      </c>
      <c r="I3724" s="518" t="s">
        <v>5502</v>
      </c>
      <c r="J3724" s="518" t="s">
        <v>5503</v>
      </c>
      <c r="K3724" s="519" t="s">
        <v>34000</v>
      </c>
      <c r="L3724" s="518" t="s">
        <v>5433</v>
      </c>
    </row>
    <row r="3725" spans="1:12" ht="15.75">
      <c r="A3725" s="518" t="s">
        <v>8643</v>
      </c>
      <c r="B3725" s="518" t="s">
        <v>8644</v>
      </c>
      <c r="C3725" s="518" t="s">
        <v>8009</v>
      </c>
      <c r="D3725" s="518" t="s">
        <v>25729</v>
      </c>
      <c r="E3725" s="519" t="s">
        <v>144</v>
      </c>
      <c r="F3725" s="518" t="s">
        <v>144</v>
      </c>
      <c r="G3725" s="518" t="s">
        <v>25817</v>
      </c>
      <c r="H3725" s="518" t="s">
        <v>25818</v>
      </c>
      <c r="I3725" s="518" t="s">
        <v>5502</v>
      </c>
      <c r="J3725" s="518" t="s">
        <v>5503</v>
      </c>
      <c r="K3725" s="519" t="s">
        <v>34001</v>
      </c>
      <c r="L3725" s="518" t="s">
        <v>5433</v>
      </c>
    </row>
    <row r="3726" spans="1:12" ht="15.75">
      <c r="A3726" s="518" t="s">
        <v>8643</v>
      </c>
      <c r="B3726" s="518" t="s">
        <v>8644</v>
      </c>
      <c r="C3726" s="518" t="s">
        <v>8009</v>
      </c>
      <c r="D3726" s="518" t="s">
        <v>25729</v>
      </c>
      <c r="E3726" s="519" t="s">
        <v>144</v>
      </c>
      <c r="F3726" s="518" t="s">
        <v>144</v>
      </c>
      <c r="G3726" s="518" t="s">
        <v>25819</v>
      </c>
      <c r="H3726" s="518" t="s">
        <v>25820</v>
      </c>
      <c r="I3726" s="518" t="s">
        <v>5502</v>
      </c>
      <c r="J3726" s="518" t="s">
        <v>5503</v>
      </c>
      <c r="K3726" s="519" t="s">
        <v>34002</v>
      </c>
      <c r="L3726" s="518" t="s">
        <v>5433</v>
      </c>
    </row>
    <row r="3727" spans="1:12" ht="15.75">
      <c r="A3727" s="518" t="s">
        <v>8643</v>
      </c>
      <c r="B3727" s="518" t="s">
        <v>8644</v>
      </c>
      <c r="C3727" s="518" t="s">
        <v>8009</v>
      </c>
      <c r="D3727" s="518" t="s">
        <v>25729</v>
      </c>
      <c r="E3727" s="519" t="s">
        <v>144</v>
      </c>
      <c r="F3727" s="518" t="s">
        <v>144</v>
      </c>
      <c r="G3727" s="518" t="s">
        <v>25821</v>
      </c>
      <c r="H3727" s="518" t="s">
        <v>25822</v>
      </c>
      <c r="I3727" s="518" t="s">
        <v>5502</v>
      </c>
      <c r="J3727" s="518" t="s">
        <v>5503</v>
      </c>
      <c r="K3727" s="519" t="s">
        <v>16927</v>
      </c>
      <c r="L3727" s="518" t="s">
        <v>5433</v>
      </c>
    </row>
    <row r="3728" spans="1:12" ht="15.75">
      <c r="A3728" s="518" t="s">
        <v>8643</v>
      </c>
      <c r="B3728" s="518" t="s">
        <v>8644</v>
      </c>
      <c r="C3728" s="518" t="s">
        <v>8009</v>
      </c>
      <c r="D3728" s="518" t="s">
        <v>25729</v>
      </c>
      <c r="E3728" s="519" t="s">
        <v>144</v>
      </c>
      <c r="F3728" s="518" t="s">
        <v>144</v>
      </c>
      <c r="G3728" s="518" t="s">
        <v>25824</v>
      </c>
      <c r="H3728" s="518" t="s">
        <v>25825</v>
      </c>
      <c r="I3728" s="518" t="s">
        <v>5502</v>
      </c>
      <c r="J3728" s="518" t="s">
        <v>5503</v>
      </c>
      <c r="K3728" s="519" t="s">
        <v>16995</v>
      </c>
      <c r="L3728" s="518" t="s">
        <v>5433</v>
      </c>
    </row>
    <row r="3729" spans="1:12" ht="15.75">
      <c r="A3729" s="518" t="s">
        <v>8643</v>
      </c>
      <c r="B3729" s="518" t="s">
        <v>8644</v>
      </c>
      <c r="C3729" s="518" t="s">
        <v>8009</v>
      </c>
      <c r="D3729" s="518" t="s">
        <v>25729</v>
      </c>
      <c r="E3729" s="519" t="s">
        <v>144</v>
      </c>
      <c r="F3729" s="518" t="s">
        <v>144</v>
      </c>
      <c r="G3729" s="518" t="s">
        <v>25826</v>
      </c>
      <c r="H3729" s="518" t="s">
        <v>25827</v>
      </c>
      <c r="I3729" s="518" t="s">
        <v>5502</v>
      </c>
      <c r="J3729" s="518" t="s">
        <v>5503</v>
      </c>
      <c r="K3729" s="519" t="s">
        <v>21791</v>
      </c>
      <c r="L3729" s="518" t="s">
        <v>5433</v>
      </c>
    </row>
    <row r="3730" spans="1:12" ht="15.75">
      <c r="A3730" s="518" t="s">
        <v>8643</v>
      </c>
      <c r="B3730" s="518" t="s">
        <v>8644</v>
      </c>
      <c r="C3730" s="518" t="s">
        <v>8009</v>
      </c>
      <c r="D3730" s="518" t="s">
        <v>25729</v>
      </c>
      <c r="E3730" s="519" t="s">
        <v>144</v>
      </c>
      <c r="F3730" s="518" t="s">
        <v>144</v>
      </c>
      <c r="G3730" s="518" t="s">
        <v>25828</v>
      </c>
      <c r="H3730" s="518" t="s">
        <v>25829</v>
      </c>
      <c r="I3730" s="518" t="s">
        <v>5502</v>
      </c>
      <c r="J3730" s="518" t="s">
        <v>5503</v>
      </c>
      <c r="K3730" s="519" t="s">
        <v>34003</v>
      </c>
      <c r="L3730" s="518" t="s">
        <v>5433</v>
      </c>
    </row>
    <row r="3731" spans="1:12" ht="15.75">
      <c r="A3731" s="518" t="s">
        <v>8643</v>
      </c>
      <c r="B3731" s="518" t="s">
        <v>8644</v>
      </c>
      <c r="C3731" s="518" t="s">
        <v>8009</v>
      </c>
      <c r="D3731" s="518" t="s">
        <v>25729</v>
      </c>
      <c r="E3731" s="519" t="s">
        <v>144</v>
      </c>
      <c r="F3731" s="518" t="s">
        <v>144</v>
      </c>
      <c r="G3731" s="518" t="s">
        <v>25830</v>
      </c>
      <c r="H3731" s="518" t="s">
        <v>25831</v>
      </c>
      <c r="I3731" s="518" t="s">
        <v>5502</v>
      </c>
      <c r="J3731" s="518" t="s">
        <v>5503</v>
      </c>
      <c r="K3731" s="519" t="s">
        <v>12795</v>
      </c>
      <c r="L3731" s="518" t="s">
        <v>5433</v>
      </c>
    </row>
    <row r="3732" spans="1:12" ht="15.75">
      <c r="A3732" s="518" t="s">
        <v>8643</v>
      </c>
      <c r="B3732" s="518" t="s">
        <v>8644</v>
      </c>
      <c r="C3732" s="518" t="s">
        <v>8009</v>
      </c>
      <c r="D3732" s="518" t="s">
        <v>25729</v>
      </c>
      <c r="E3732" s="519" t="s">
        <v>144</v>
      </c>
      <c r="F3732" s="518" t="s">
        <v>144</v>
      </c>
      <c r="G3732" s="518" t="s">
        <v>25832</v>
      </c>
      <c r="H3732" s="518" t="s">
        <v>25833</v>
      </c>
      <c r="I3732" s="518" t="s">
        <v>5502</v>
      </c>
      <c r="J3732" s="518" t="s">
        <v>5503</v>
      </c>
      <c r="K3732" s="519" t="s">
        <v>14629</v>
      </c>
      <c r="L3732" s="518" t="s">
        <v>5433</v>
      </c>
    </row>
    <row r="3733" spans="1:12" ht="15.75">
      <c r="A3733" s="518" t="s">
        <v>8643</v>
      </c>
      <c r="B3733" s="518" t="s">
        <v>8644</v>
      </c>
      <c r="C3733" s="518" t="s">
        <v>8009</v>
      </c>
      <c r="D3733" s="518" t="s">
        <v>25729</v>
      </c>
      <c r="E3733" s="519" t="s">
        <v>144</v>
      </c>
      <c r="F3733" s="518" t="s">
        <v>144</v>
      </c>
      <c r="G3733" s="518" t="s">
        <v>25834</v>
      </c>
      <c r="H3733" s="518" t="s">
        <v>25835</v>
      </c>
      <c r="I3733" s="518" t="s">
        <v>5502</v>
      </c>
      <c r="J3733" s="518" t="s">
        <v>5503</v>
      </c>
      <c r="K3733" s="519" t="s">
        <v>12740</v>
      </c>
      <c r="L3733" s="518" t="s">
        <v>5433</v>
      </c>
    </row>
    <row r="3734" spans="1:12" ht="15.75">
      <c r="A3734" s="518" t="s">
        <v>8643</v>
      </c>
      <c r="B3734" s="518" t="s">
        <v>8644</v>
      </c>
      <c r="C3734" s="518" t="s">
        <v>8009</v>
      </c>
      <c r="D3734" s="518" t="s">
        <v>25729</v>
      </c>
      <c r="E3734" s="519" t="s">
        <v>144</v>
      </c>
      <c r="F3734" s="518" t="s">
        <v>144</v>
      </c>
      <c r="G3734" s="518" t="s">
        <v>25836</v>
      </c>
      <c r="H3734" s="518" t="s">
        <v>25837</v>
      </c>
      <c r="I3734" s="518" t="s">
        <v>5502</v>
      </c>
      <c r="J3734" s="518" t="s">
        <v>5503</v>
      </c>
      <c r="K3734" s="519" t="s">
        <v>14774</v>
      </c>
      <c r="L3734" s="518" t="s">
        <v>5433</v>
      </c>
    </row>
    <row r="3735" spans="1:12" ht="15.75">
      <c r="A3735" s="518" t="s">
        <v>8643</v>
      </c>
      <c r="B3735" s="518" t="s">
        <v>8644</v>
      </c>
      <c r="C3735" s="518" t="s">
        <v>8009</v>
      </c>
      <c r="D3735" s="518" t="s">
        <v>25729</v>
      </c>
      <c r="E3735" s="519" t="s">
        <v>144</v>
      </c>
      <c r="F3735" s="518" t="s">
        <v>144</v>
      </c>
      <c r="G3735" s="518" t="s">
        <v>25838</v>
      </c>
      <c r="H3735" s="518" t="s">
        <v>25839</v>
      </c>
      <c r="I3735" s="518" t="s">
        <v>5502</v>
      </c>
      <c r="J3735" s="518" t="s">
        <v>5503</v>
      </c>
      <c r="K3735" s="519" t="s">
        <v>13821</v>
      </c>
      <c r="L3735" s="518" t="s">
        <v>5433</v>
      </c>
    </row>
    <row r="3736" spans="1:12" ht="15.75">
      <c r="A3736" s="518" t="s">
        <v>8643</v>
      </c>
      <c r="B3736" s="518" t="s">
        <v>8644</v>
      </c>
      <c r="C3736" s="518" t="s">
        <v>8009</v>
      </c>
      <c r="D3736" s="518" t="s">
        <v>25729</v>
      </c>
      <c r="E3736" s="519" t="s">
        <v>144</v>
      </c>
      <c r="F3736" s="518" t="s">
        <v>144</v>
      </c>
      <c r="G3736" s="518" t="s">
        <v>25840</v>
      </c>
      <c r="H3736" s="518" t="s">
        <v>25841</v>
      </c>
      <c r="I3736" s="518" t="s">
        <v>5502</v>
      </c>
      <c r="J3736" s="518" t="s">
        <v>5503</v>
      </c>
      <c r="K3736" s="519" t="s">
        <v>17689</v>
      </c>
      <c r="L3736" s="518" t="s">
        <v>5433</v>
      </c>
    </row>
    <row r="3737" spans="1:12" ht="15.75">
      <c r="A3737" s="518" t="s">
        <v>8643</v>
      </c>
      <c r="B3737" s="518" t="s">
        <v>8644</v>
      </c>
      <c r="C3737" s="518" t="s">
        <v>8009</v>
      </c>
      <c r="D3737" s="518" t="s">
        <v>25729</v>
      </c>
      <c r="E3737" s="519" t="s">
        <v>144</v>
      </c>
      <c r="F3737" s="518" t="s">
        <v>144</v>
      </c>
      <c r="G3737" s="518" t="s">
        <v>25842</v>
      </c>
      <c r="H3737" s="518" t="s">
        <v>25843</v>
      </c>
      <c r="I3737" s="518" t="s">
        <v>5502</v>
      </c>
      <c r="J3737" s="518" t="s">
        <v>5503</v>
      </c>
      <c r="K3737" s="519" t="s">
        <v>26884</v>
      </c>
      <c r="L3737" s="518" t="s">
        <v>5433</v>
      </c>
    </row>
    <row r="3738" spans="1:12" ht="15.75">
      <c r="A3738" s="518" t="s">
        <v>8643</v>
      </c>
      <c r="B3738" s="518" t="s">
        <v>8644</v>
      </c>
      <c r="C3738" s="518" t="s">
        <v>8009</v>
      </c>
      <c r="D3738" s="518" t="s">
        <v>25729</v>
      </c>
      <c r="E3738" s="519" t="s">
        <v>144</v>
      </c>
      <c r="F3738" s="518" t="s">
        <v>144</v>
      </c>
      <c r="G3738" s="518" t="s">
        <v>25844</v>
      </c>
      <c r="H3738" s="518" t="s">
        <v>25845</v>
      </c>
      <c r="I3738" s="518" t="s">
        <v>5502</v>
      </c>
      <c r="J3738" s="518" t="s">
        <v>5503</v>
      </c>
      <c r="K3738" s="519" t="s">
        <v>14415</v>
      </c>
      <c r="L3738" s="518" t="s">
        <v>5433</v>
      </c>
    </row>
    <row r="3739" spans="1:12" ht="15.75">
      <c r="A3739" s="518" t="s">
        <v>8643</v>
      </c>
      <c r="B3739" s="518" t="s">
        <v>8644</v>
      </c>
      <c r="C3739" s="518" t="s">
        <v>8009</v>
      </c>
      <c r="D3739" s="518" t="s">
        <v>25729</v>
      </c>
      <c r="E3739" s="519" t="s">
        <v>144</v>
      </c>
      <c r="F3739" s="518" t="s">
        <v>144</v>
      </c>
      <c r="G3739" s="518" t="s">
        <v>25846</v>
      </c>
      <c r="H3739" s="518" t="s">
        <v>25847</v>
      </c>
      <c r="I3739" s="518" t="s">
        <v>5502</v>
      </c>
      <c r="J3739" s="518" t="s">
        <v>5503</v>
      </c>
      <c r="K3739" s="519" t="s">
        <v>16625</v>
      </c>
      <c r="L3739" s="518" t="s">
        <v>5433</v>
      </c>
    </row>
    <row r="3740" spans="1:12" ht="15.75">
      <c r="A3740" s="518" t="s">
        <v>8643</v>
      </c>
      <c r="B3740" s="518" t="s">
        <v>8644</v>
      </c>
      <c r="C3740" s="518" t="s">
        <v>8009</v>
      </c>
      <c r="D3740" s="518" t="s">
        <v>25729</v>
      </c>
      <c r="E3740" s="519" t="s">
        <v>144</v>
      </c>
      <c r="F3740" s="518" t="s">
        <v>144</v>
      </c>
      <c r="G3740" s="518" t="s">
        <v>25848</v>
      </c>
      <c r="H3740" s="518" t="s">
        <v>25849</v>
      </c>
      <c r="I3740" s="518" t="s">
        <v>5502</v>
      </c>
      <c r="J3740" s="518" t="s">
        <v>5503</v>
      </c>
      <c r="K3740" s="519" t="s">
        <v>19033</v>
      </c>
      <c r="L3740" s="518" t="s">
        <v>5433</v>
      </c>
    </row>
    <row r="3741" spans="1:12" ht="15.75">
      <c r="A3741" s="518" t="s">
        <v>8643</v>
      </c>
      <c r="B3741" s="518" t="s">
        <v>8644</v>
      </c>
      <c r="C3741" s="518" t="s">
        <v>8009</v>
      </c>
      <c r="D3741" s="518" t="s">
        <v>25729</v>
      </c>
      <c r="E3741" s="519" t="s">
        <v>144</v>
      </c>
      <c r="F3741" s="518" t="s">
        <v>144</v>
      </c>
      <c r="G3741" s="518" t="s">
        <v>25850</v>
      </c>
      <c r="H3741" s="518" t="s">
        <v>25851</v>
      </c>
      <c r="I3741" s="518" t="s">
        <v>5502</v>
      </c>
      <c r="J3741" s="518" t="s">
        <v>5503</v>
      </c>
      <c r="K3741" s="519" t="s">
        <v>18701</v>
      </c>
      <c r="L3741" s="518" t="s">
        <v>5433</v>
      </c>
    </row>
    <row r="3742" spans="1:12" ht="15.75">
      <c r="A3742" s="518" t="s">
        <v>8643</v>
      </c>
      <c r="B3742" s="518" t="s">
        <v>8644</v>
      </c>
      <c r="C3742" s="518" t="s">
        <v>8009</v>
      </c>
      <c r="D3742" s="518" t="s">
        <v>25729</v>
      </c>
      <c r="E3742" s="519" t="s">
        <v>144</v>
      </c>
      <c r="F3742" s="518" t="s">
        <v>144</v>
      </c>
      <c r="G3742" s="518" t="s">
        <v>25853</v>
      </c>
      <c r="H3742" s="518" t="s">
        <v>25854</v>
      </c>
      <c r="I3742" s="518" t="s">
        <v>5502</v>
      </c>
      <c r="J3742" s="518" t="s">
        <v>5503</v>
      </c>
      <c r="K3742" s="519" t="s">
        <v>18965</v>
      </c>
      <c r="L3742" s="518" t="s">
        <v>5433</v>
      </c>
    </row>
    <row r="3743" spans="1:12" ht="15.75">
      <c r="A3743" s="518" t="s">
        <v>8643</v>
      </c>
      <c r="B3743" s="518" t="s">
        <v>8644</v>
      </c>
      <c r="C3743" s="518" t="s">
        <v>8009</v>
      </c>
      <c r="D3743" s="518" t="s">
        <v>25729</v>
      </c>
      <c r="E3743" s="519" t="s">
        <v>144</v>
      </c>
      <c r="F3743" s="518" t="s">
        <v>144</v>
      </c>
      <c r="G3743" s="518" t="s">
        <v>25855</v>
      </c>
      <c r="H3743" s="518" t="s">
        <v>25856</v>
      </c>
      <c r="I3743" s="518" t="s">
        <v>5502</v>
      </c>
      <c r="J3743" s="518" t="s">
        <v>5503</v>
      </c>
      <c r="K3743" s="519" t="s">
        <v>18419</v>
      </c>
      <c r="L3743" s="518" t="s">
        <v>5433</v>
      </c>
    </row>
    <row r="3744" spans="1:12" ht="15.75">
      <c r="A3744" s="518" t="s">
        <v>8643</v>
      </c>
      <c r="B3744" s="518" t="s">
        <v>8644</v>
      </c>
      <c r="C3744" s="518" t="s">
        <v>8009</v>
      </c>
      <c r="D3744" s="518" t="s">
        <v>25729</v>
      </c>
      <c r="E3744" s="519" t="s">
        <v>144</v>
      </c>
      <c r="F3744" s="518" t="s">
        <v>144</v>
      </c>
      <c r="G3744" s="518" t="s">
        <v>25857</v>
      </c>
      <c r="H3744" s="518" t="s">
        <v>25858</v>
      </c>
      <c r="I3744" s="518" t="s">
        <v>5502</v>
      </c>
      <c r="J3744" s="518" t="s">
        <v>5503</v>
      </c>
      <c r="K3744" s="519" t="s">
        <v>16006</v>
      </c>
      <c r="L3744" s="518" t="s">
        <v>5433</v>
      </c>
    </row>
    <row r="3745" spans="1:12" ht="15.75">
      <c r="A3745" s="518" t="s">
        <v>8643</v>
      </c>
      <c r="B3745" s="518" t="s">
        <v>8644</v>
      </c>
      <c r="C3745" s="518" t="s">
        <v>8009</v>
      </c>
      <c r="D3745" s="518" t="s">
        <v>25729</v>
      </c>
      <c r="E3745" s="519" t="s">
        <v>144</v>
      </c>
      <c r="F3745" s="518" t="s">
        <v>144</v>
      </c>
      <c r="G3745" s="518" t="s">
        <v>25859</v>
      </c>
      <c r="H3745" s="518" t="s">
        <v>25860</v>
      </c>
      <c r="I3745" s="518" t="s">
        <v>5502</v>
      </c>
      <c r="J3745" s="518" t="s">
        <v>5503</v>
      </c>
      <c r="K3745" s="519" t="s">
        <v>17556</v>
      </c>
      <c r="L3745" s="518" t="s">
        <v>5433</v>
      </c>
    </row>
    <row r="3746" spans="1:12" ht="15.75">
      <c r="A3746" s="518" t="s">
        <v>8643</v>
      </c>
      <c r="B3746" s="518" t="s">
        <v>8644</v>
      </c>
      <c r="C3746" s="518" t="s">
        <v>8009</v>
      </c>
      <c r="D3746" s="518" t="s">
        <v>25729</v>
      </c>
      <c r="E3746" s="519" t="s">
        <v>144</v>
      </c>
      <c r="F3746" s="518" t="s">
        <v>144</v>
      </c>
      <c r="G3746" s="518" t="s">
        <v>25861</v>
      </c>
      <c r="H3746" s="518" t="s">
        <v>25862</v>
      </c>
      <c r="I3746" s="518" t="s">
        <v>5502</v>
      </c>
      <c r="J3746" s="518" t="s">
        <v>5503</v>
      </c>
      <c r="K3746" s="519" t="s">
        <v>14893</v>
      </c>
      <c r="L3746" s="518" t="s">
        <v>5433</v>
      </c>
    </row>
    <row r="3747" spans="1:12" ht="15.75">
      <c r="A3747" s="518" t="s">
        <v>8643</v>
      </c>
      <c r="B3747" s="518" t="s">
        <v>8644</v>
      </c>
      <c r="C3747" s="518" t="s">
        <v>8009</v>
      </c>
      <c r="D3747" s="518" t="s">
        <v>25729</v>
      </c>
      <c r="E3747" s="519" t="s">
        <v>144</v>
      </c>
      <c r="F3747" s="518" t="s">
        <v>144</v>
      </c>
      <c r="G3747" s="518" t="s">
        <v>25863</v>
      </c>
      <c r="H3747" s="518" t="s">
        <v>25864</v>
      </c>
      <c r="I3747" s="518" t="s">
        <v>5502</v>
      </c>
      <c r="J3747" s="518" t="s">
        <v>5503</v>
      </c>
      <c r="K3747" s="519" t="s">
        <v>26707</v>
      </c>
      <c r="L3747" s="518" t="s">
        <v>5433</v>
      </c>
    </row>
    <row r="3748" spans="1:12" ht="15.75">
      <c r="A3748" s="518" t="s">
        <v>8643</v>
      </c>
      <c r="B3748" s="518" t="s">
        <v>8644</v>
      </c>
      <c r="C3748" s="518" t="s">
        <v>8009</v>
      </c>
      <c r="D3748" s="518" t="s">
        <v>25729</v>
      </c>
      <c r="E3748" s="519" t="s">
        <v>144</v>
      </c>
      <c r="F3748" s="518" t="s">
        <v>144</v>
      </c>
      <c r="G3748" s="518" t="s">
        <v>25866</v>
      </c>
      <c r="H3748" s="518" t="s">
        <v>25867</v>
      </c>
      <c r="I3748" s="518" t="s">
        <v>5502</v>
      </c>
      <c r="J3748" s="518" t="s">
        <v>5503</v>
      </c>
      <c r="K3748" s="519" t="s">
        <v>33998</v>
      </c>
      <c r="L3748" s="518" t="s">
        <v>5433</v>
      </c>
    </row>
    <row r="3749" spans="1:12" ht="15.75">
      <c r="A3749" s="518" t="s">
        <v>8643</v>
      </c>
      <c r="B3749" s="518" t="s">
        <v>8644</v>
      </c>
      <c r="C3749" s="518" t="s">
        <v>8009</v>
      </c>
      <c r="D3749" s="518" t="s">
        <v>25729</v>
      </c>
      <c r="E3749" s="519" t="s">
        <v>144</v>
      </c>
      <c r="F3749" s="518" t="s">
        <v>144</v>
      </c>
      <c r="G3749" s="518" t="s">
        <v>25868</v>
      </c>
      <c r="H3749" s="518" t="s">
        <v>25869</v>
      </c>
      <c r="I3749" s="518" t="s">
        <v>5502</v>
      </c>
      <c r="J3749" s="518" t="s">
        <v>5503</v>
      </c>
      <c r="K3749" s="519" t="s">
        <v>14715</v>
      </c>
      <c r="L3749" s="518" t="s">
        <v>5433</v>
      </c>
    </row>
    <row r="3750" spans="1:12" ht="15.75">
      <c r="A3750" s="518" t="s">
        <v>8643</v>
      </c>
      <c r="B3750" s="518" t="s">
        <v>8644</v>
      </c>
      <c r="C3750" s="518" t="s">
        <v>8009</v>
      </c>
      <c r="D3750" s="518" t="s">
        <v>25729</v>
      </c>
      <c r="E3750" s="519" t="s">
        <v>144</v>
      </c>
      <c r="F3750" s="518" t="s">
        <v>144</v>
      </c>
      <c r="G3750" s="518" t="s">
        <v>25871</v>
      </c>
      <c r="H3750" s="518" t="s">
        <v>25872</v>
      </c>
      <c r="I3750" s="518" t="s">
        <v>5502</v>
      </c>
      <c r="J3750" s="518" t="s">
        <v>5503</v>
      </c>
      <c r="K3750" s="519" t="s">
        <v>14219</v>
      </c>
      <c r="L3750" s="518" t="s">
        <v>5433</v>
      </c>
    </row>
    <row r="3751" spans="1:12" ht="15.75">
      <c r="A3751" s="518" t="s">
        <v>8643</v>
      </c>
      <c r="B3751" s="518" t="s">
        <v>8644</v>
      </c>
      <c r="C3751" s="518" t="s">
        <v>8009</v>
      </c>
      <c r="D3751" s="518" t="s">
        <v>25729</v>
      </c>
      <c r="E3751" s="519" t="s">
        <v>144</v>
      </c>
      <c r="F3751" s="518" t="s">
        <v>144</v>
      </c>
      <c r="G3751" s="518" t="s">
        <v>25874</v>
      </c>
      <c r="H3751" s="518" t="s">
        <v>25875</v>
      </c>
      <c r="I3751" s="518" t="s">
        <v>5502</v>
      </c>
      <c r="J3751" s="518" t="s">
        <v>5503</v>
      </c>
      <c r="K3751" s="519" t="s">
        <v>34004</v>
      </c>
      <c r="L3751" s="518" t="s">
        <v>5433</v>
      </c>
    </row>
    <row r="3752" spans="1:12" ht="15.75">
      <c r="A3752" s="518" t="s">
        <v>8643</v>
      </c>
      <c r="B3752" s="518" t="s">
        <v>8644</v>
      </c>
      <c r="C3752" s="518" t="s">
        <v>8009</v>
      </c>
      <c r="D3752" s="518" t="s">
        <v>25729</v>
      </c>
      <c r="E3752" s="519" t="s">
        <v>144</v>
      </c>
      <c r="F3752" s="518" t="s">
        <v>144</v>
      </c>
      <c r="G3752" s="518" t="s">
        <v>25876</v>
      </c>
      <c r="H3752" s="518" t="s">
        <v>25877</v>
      </c>
      <c r="I3752" s="518" t="s">
        <v>5502</v>
      </c>
      <c r="J3752" s="518" t="s">
        <v>5503</v>
      </c>
      <c r="K3752" s="519" t="s">
        <v>28930</v>
      </c>
      <c r="L3752" s="518" t="s">
        <v>5433</v>
      </c>
    </row>
    <row r="3753" spans="1:12" ht="15.75">
      <c r="A3753" s="518" t="s">
        <v>8643</v>
      </c>
      <c r="B3753" s="518" t="s">
        <v>8644</v>
      </c>
      <c r="C3753" s="518" t="s">
        <v>8009</v>
      </c>
      <c r="D3753" s="518" t="s">
        <v>25729</v>
      </c>
      <c r="E3753" s="519" t="s">
        <v>144</v>
      </c>
      <c r="F3753" s="518" t="s">
        <v>144</v>
      </c>
      <c r="G3753" s="518" t="s">
        <v>25878</v>
      </c>
      <c r="H3753" s="518" t="s">
        <v>25879</v>
      </c>
      <c r="I3753" s="518" t="s">
        <v>5502</v>
      </c>
      <c r="J3753" s="518" t="s">
        <v>5503</v>
      </c>
      <c r="K3753" s="519" t="s">
        <v>12795</v>
      </c>
      <c r="L3753" s="518" t="s">
        <v>5433</v>
      </c>
    </row>
    <row r="3754" spans="1:12" ht="15.75">
      <c r="A3754" s="518" t="s">
        <v>8643</v>
      </c>
      <c r="B3754" s="518" t="s">
        <v>8644</v>
      </c>
      <c r="C3754" s="518" t="s">
        <v>8009</v>
      </c>
      <c r="D3754" s="518" t="s">
        <v>25729</v>
      </c>
      <c r="E3754" s="519" t="s">
        <v>144</v>
      </c>
      <c r="F3754" s="518" t="s">
        <v>144</v>
      </c>
      <c r="G3754" s="518" t="s">
        <v>25880</v>
      </c>
      <c r="H3754" s="518" t="s">
        <v>25881</v>
      </c>
      <c r="I3754" s="518" t="s">
        <v>5502</v>
      </c>
      <c r="J3754" s="518" t="s">
        <v>5503</v>
      </c>
      <c r="K3754" s="519" t="s">
        <v>34005</v>
      </c>
      <c r="L3754" s="518" t="s">
        <v>5433</v>
      </c>
    </row>
    <row r="3755" spans="1:12" ht="15.75">
      <c r="A3755" s="518" t="s">
        <v>8643</v>
      </c>
      <c r="B3755" s="518" t="s">
        <v>8644</v>
      </c>
      <c r="C3755" s="518" t="s">
        <v>8009</v>
      </c>
      <c r="D3755" s="518" t="s">
        <v>25729</v>
      </c>
      <c r="E3755" s="519" t="s">
        <v>144</v>
      </c>
      <c r="F3755" s="518" t="s">
        <v>144</v>
      </c>
      <c r="G3755" s="518" t="s">
        <v>25883</v>
      </c>
      <c r="H3755" s="518" t="s">
        <v>25884</v>
      </c>
      <c r="I3755" s="518" t="s">
        <v>5502</v>
      </c>
      <c r="J3755" s="518" t="s">
        <v>5503</v>
      </c>
      <c r="K3755" s="519" t="s">
        <v>19136</v>
      </c>
      <c r="L3755" s="518" t="s">
        <v>5433</v>
      </c>
    </row>
    <row r="3756" spans="1:12" ht="15.75">
      <c r="A3756" s="518" t="s">
        <v>8643</v>
      </c>
      <c r="B3756" s="518" t="s">
        <v>8644</v>
      </c>
      <c r="C3756" s="518" t="s">
        <v>8009</v>
      </c>
      <c r="D3756" s="518" t="s">
        <v>25729</v>
      </c>
      <c r="E3756" s="519" t="s">
        <v>144</v>
      </c>
      <c r="F3756" s="518" t="s">
        <v>144</v>
      </c>
      <c r="G3756" s="518" t="s">
        <v>25885</v>
      </c>
      <c r="H3756" s="518" t="s">
        <v>25886</v>
      </c>
      <c r="I3756" s="518" t="s">
        <v>5502</v>
      </c>
      <c r="J3756" s="518" t="s">
        <v>5503</v>
      </c>
      <c r="K3756" s="519" t="s">
        <v>14623</v>
      </c>
      <c r="L3756" s="518" t="s">
        <v>5433</v>
      </c>
    </row>
    <row r="3757" spans="1:12" ht="15.75">
      <c r="A3757" s="518" t="s">
        <v>8643</v>
      </c>
      <c r="B3757" s="518" t="s">
        <v>8644</v>
      </c>
      <c r="C3757" s="518" t="s">
        <v>8009</v>
      </c>
      <c r="D3757" s="518" t="s">
        <v>25729</v>
      </c>
      <c r="E3757" s="519" t="s">
        <v>144</v>
      </c>
      <c r="F3757" s="518" t="s">
        <v>144</v>
      </c>
      <c r="G3757" s="518" t="s">
        <v>25887</v>
      </c>
      <c r="H3757" s="518" t="s">
        <v>25888</v>
      </c>
      <c r="I3757" s="518" t="s">
        <v>5502</v>
      </c>
      <c r="J3757" s="518" t="s">
        <v>5503</v>
      </c>
      <c r="K3757" s="519" t="s">
        <v>19644</v>
      </c>
      <c r="L3757" s="518" t="s">
        <v>5433</v>
      </c>
    </row>
    <row r="3758" spans="1:12" ht="15.75">
      <c r="A3758" s="518" t="s">
        <v>8643</v>
      </c>
      <c r="B3758" s="518" t="s">
        <v>8644</v>
      </c>
      <c r="C3758" s="518" t="s">
        <v>8009</v>
      </c>
      <c r="D3758" s="518" t="s">
        <v>25729</v>
      </c>
      <c r="E3758" s="519" t="s">
        <v>144</v>
      </c>
      <c r="F3758" s="518" t="s">
        <v>144</v>
      </c>
      <c r="G3758" s="518" t="s">
        <v>25889</v>
      </c>
      <c r="H3758" s="518" t="s">
        <v>25890</v>
      </c>
      <c r="I3758" s="518" t="s">
        <v>5502</v>
      </c>
      <c r="J3758" s="518" t="s">
        <v>5503</v>
      </c>
      <c r="K3758" s="519" t="s">
        <v>20361</v>
      </c>
      <c r="L3758" s="518" t="s">
        <v>5433</v>
      </c>
    </row>
    <row r="3759" spans="1:12" ht="15.75">
      <c r="A3759" s="518" t="s">
        <v>8643</v>
      </c>
      <c r="B3759" s="518" t="s">
        <v>8644</v>
      </c>
      <c r="C3759" s="518" t="s">
        <v>8009</v>
      </c>
      <c r="D3759" s="518" t="s">
        <v>25729</v>
      </c>
      <c r="E3759" s="519" t="s">
        <v>144</v>
      </c>
      <c r="F3759" s="518" t="s">
        <v>144</v>
      </c>
      <c r="G3759" s="518" t="s">
        <v>25892</v>
      </c>
      <c r="H3759" s="518" t="s">
        <v>25893</v>
      </c>
      <c r="I3759" s="518" t="s">
        <v>5502</v>
      </c>
      <c r="J3759" s="518" t="s">
        <v>5503</v>
      </c>
      <c r="K3759" s="519" t="s">
        <v>15048</v>
      </c>
      <c r="L3759" s="518" t="s">
        <v>5433</v>
      </c>
    </row>
    <row r="3760" spans="1:12" ht="15.75">
      <c r="A3760" s="518" t="s">
        <v>8643</v>
      </c>
      <c r="B3760" s="518" t="s">
        <v>8644</v>
      </c>
      <c r="C3760" s="518" t="s">
        <v>8009</v>
      </c>
      <c r="D3760" s="518" t="s">
        <v>25729</v>
      </c>
      <c r="E3760" s="519" t="s">
        <v>144</v>
      </c>
      <c r="F3760" s="518" t="s">
        <v>144</v>
      </c>
      <c r="G3760" s="518" t="s">
        <v>25894</v>
      </c>
      <c r="H3760" s="518" t="s">
        <v>25895</v>
      </c>
      <c r="I3760" s="518" t="s">
        <v>5502</v>
      </c>
      <c r="J3760" s="518" t="s">
        <v>5503</v>
      </c>
      <c r="K3760" s="519" t="s">
        <v>16219</v>
      </c>
      <c r="L3760" s="518" t="s">
        <v>5433</v>
      </c>
    </row>
    <row r="3761" spans="1:12" ht="15.75">
      <c r="A3761" s="518" t="s">
        <v>8643</v>
      </c>
      <c r="B3761" s="518" t="s">
        <v>8644</v>
      </c>
      <c r="C3761" s="518" t="s">
        <v>8009</v>
      </c>
      <c r="D3761" s="518" t="s">
        <v>25729</v>
      </c>
      <c r="E3761" s="519" t="s">
        <v>144</v>
      </c>
      <c r="F3761" s="518" t="s">
        <v>144</v>
      </c>
      <c r="G3761" s="518" t="s">
        <v>25897</v>
      </c>
      <c r="H3761" s="518" t="s">
        <v>25898</v>
      </c>
      <c r="I3761" s="518" t="s">
        <v>5502</v>
      </c>
      <c r="J3761" s="518" t="s">
        <v>5503</v>
      </c>
      <c r="K3761" s="519" t="s">
        <v>19984</v>
      </c>
      <c r="L3761" s="518" t="s">
        <v>5433</v>
      </c>
    </row>
    <row r="3762" spans="1:12" ht="15.75">
      <c r="A3762" s="518" t="s">
        <v>8643</v>
      </c>
      <c r="B3762" s="518" t="s">
        <v>8644</v>
      </c>
      <c r="C3762" s="518" t="s">
        <v>8009</v>
      </c>
      <c r="D3762" s="518" t="s">
        <v>25729</v>
      </c>
      <c r="E3762" s="519" t="s">
        <v>144</v>
      </c>
      <c r="F3762" s="518" t="s">
        <v>144</v>
      </c>
      <c r="G3762" s="518" t="s">
        <v>25899</v>
      </c>
      <c r="H3762" s="518" t="s">
        <v>25900</v>
      </c>
      <c r="I3762" s="518" t="s">
        <v>5502</v>
      </c>
      <c r="J3762" s="518" t="s">
        <v>5503</v>
      </c>
      <c r="K3762" s="519" t="s">
        <v>18706</v>
      </c>
      <c r="L3762" s="518" t="s">
        <v>5433</v>
      </c>
    </row>
    <row r="3763" spans="1:12" ht="15.75">
      <c r="A3763" s="518" t="s">
        <v>8643</v>
      </c>
      <c r="B3763" s="518" t="s">
        <v>8644</v>
      </c>
      <c r="C3763" s="518" t="s">
        <v>8009</v>
      </c>
      <c r="D3763" s="518" t="s">
        <v>25729</v>
      </c>
      <c r="E3763" s="519" t="s">
        <v>144</v>
      </c>
      <c r="F3763" s="518" t="s">
        <v>144</v>
      </c>
      <c r="G3763" s="518" t="s">
        <v>25901</v>
      </c>
      <c r="H3763" s="518" t="s">
        <v>25902</v>
      </c>
      <c r="I3763" s="518" t="s">
        <v>5502</v>
      </c>
      <c r="J3763" s="518" t="s">
        <v>5503</v>
      </c>
      <c r="K3763" s="519" t="s">
        <v>20392</v>
      </c>
      <c r="L3763" s="518" t="s">
        <v>5433</v>
      </c>
    </row>
    <row r="3764" spans="1:12" ht="15.75">
      <c r="A3764" s="518" t="s">
        <v>8643</v>
      </c>
      <c r="B3764" s="518" t="s">
        <v>8644</v>
      </c>
      <c r="C3764" s="518" t="s">
        <v>8009</v>
      </c>
      <c r="D3764" s="518" t="s">
        <v>25729</v>
      </c>
      <c r="E3764" s="519" t="s">
        <v>144</v>
      </c>
      <c r="F3764" s="518" t="s">
        <v>144</v>
      </c>
      <c r="G3764" s="518" t="s">
        <v>25903</v>
      </c>
      <c r="H3764" s="518" t="s">
        <v>25904</v>
      </c>
      <c r="I3764" s="518" t="s">
        <v>5502</v>
      </c>
      <c r="J3764" s="518" t="s">
        <v>5503</v>
      </c>
      <c r="K3764" s="519" t="s">
        <v>34006</v>
      </c>
      <c r="L3764" s="518" t="s">
        <v>5433</v>
      </c>
    </row>
    <row r="3765" spans="1:12" ht="15.75">
      <c r="A3765" s="518" t="s">
        <v>8643</v>
      </c>
      <c r="B3765" s="518" t="s">
        <v>8644</v>
      </c>
      <c r="C3765" s="518" t="s">
        <v>8009</v>
      </c>
      <c r="D3765" s="518" t="s">
        <v>25729</v>
      </c>
      <c r="E3765" s="519" t="s">
        <v>144</v>
      </c>
      <c r="F3765" s="518" t="s">
        <v>144</v>
      </c>
      <c r="G3765" s="518" t="s">
        <v>25905</v>
      </c>
      <c r="H3765" s="518" t="s">
        <v>25906</v>
      </c>
      <c r="I3765" s="518" t="s">
        <v>5502</v>
      </c>
      <c r="J3765" s="518" t="s">
        <v>5503</v>
      </c>
      <c r="K3765" s="519" t="s">
        <v>24585</v>
      </c>
      <c r="L3765" s="518" t="s">
        <v>5433</v>
      </c>
    </row>
    <row r="3766" spans="1:12" ht="15.75">
      <c r="A3766" s="518" t="s">
        <v>8643</v>
      </c>
      <c r="B3766" s="518" t="s">
        <v>8644</v>
      </c>
      <c r="C3766" s="518" t="s">
        <v>8009</v>
      </c>
      <c r="D3766" s="518" t="s">
        <v>25729</v>
      </c>
      <c r="E3766" s="519" t="s">
        <v>144</v>
      </c>
      <c r="F3766" s="518" t="s">
        <v>144</v>
      </c>
      <c r="G3766" s="518" t="s">
        <v>25908</v>
      </c>
      <c r="H3766" s="518" t="s">
        <v>25909</v>
      </c>
      <c r="I3766" s="518" t="s">
        <v>5502</v>
      </c>
      <c r="J3766" s="518" t="s">
        <v>5503</v>
      </c>
      <c r="K3766" s="519" t="s">
        <v>14330</v>
      </c>
      <c r="L3766" s="518" t="s">
        <v>5433</v>
      </c>
    </row>
    <row r="3767" spans="1:12" ht="15.75">
      <c r="A3767" s="518" t="s">
        <v>8643</v>
      </c>
      <c r="B3767" s="518" t="s">
        <v>8644</v>
      </c>
      <c r="C3767" s="518" t="s">
        <v>8009</v>
      </c>
      <c r="D3767" s="518" t="s">
        <v>25729</v>
      </c>
      <c r="E3767" s="519" t="s">
        <v>144</v>
      </c>
      <c r="F3767" s="518" t="s">
        <v>144</v>
      </c>
      <c r="G3767" s="518" t="s">
        <v>25910</v>
      </c>
      <c r="H3767" s="518" t="s">
        <v>25911</v>
      </c>
      <c r="I3767" s="518" t="s">
        <v>5502</v>
      </c>
      <c r="J3767" s="518" t="s">
        <v>5503</v>
      </c>
      <c r="K3767" s="519" t="s">
        <v>14263</v>
      </c>
      <c r="L3767" s="518" t="s">
        <v>5433</v>
      </c>
    </row>
    <row r="3768" spans="1:12" ht="15.75">
      <c r="A3768" s="518" t="s">
        <v>8643</v>
      </c>
      <c r="B3768" s="518" t="s">
        <v>8644</v>
      </c>
      <c r="C3768" s="518" t="s">
        <v>8009</v>
      </c>
      <c r="D3768" s="518" t="s">
        <v>25729</v>
      </c>
      <c r="E3768" s="519" t="s">
        <v>144</v>
      </c>
      <c r="F3768" s="518" t="s">
        <v>144</v>
      </c>
      <c r="G3768" s="518" t="s">
        <v>25912</v>
      </c>
      <c r="H3768" s="518" t="s">
        <v>25913</v>
      </c>
      <c r="I3768" s="518" t="s">
        <v>5502</v>
      </c>
      <c r="J3768" s="518" t="s">
        <v>5503</v>
      </c>
      <c r="K3768" s="519" t="s">
        <v>21793</v>
      </c>
      <c r="L3768" s="518" t="s">
        <v>5433</v>
      </c>
    </row>
    <row r="3769" spans="1:12" ht="15.75">
      <c r="A3769" s="518" t="s">
        <v>8643</v>
      </c>
      <c r="B3769" s="518" t="s">
        <v>8644</v>
      </c>
      <c r="C3769" s="518" t="s">
        <v>8009</v>
      </c>
      <c r="D3769" s="518" t="s">
        <v>25729</v>
      </c>
      <c r="E3769" s="519" t="s">
        <v>144</v>
      </c>
      <c r="F3769" s="518" t="s">
        <v>144</v>
      </c>
      <c r="G3769" s="518" t="s">
        <v>25914</v>
      </c>
      <c r="H3769" s="518" t="s">
        <v>25915</v>
      </c>
      <c r="I3769" s="518" t="s">
        <v>5502</v>
      </c>
      <c r="J3769" s="518" t="s">
        <v>5503</v>
      </c>
      <c r="K3769" s="519" t="s">
        <v>34007</v>
      </c>
      <c r="L3769" s="518" t="s">
        <v>5433</v>
      </c>
    </row>
    <row r="3770" spans="1:12" ht="15.75">
      <c r="A3770" s="518" t="s">
        <v>8643</v>
      </c>
      <c r="B3770" s="518" t="s">
        <v>8644</v>
      </c>
      <c r="C3770" s="518" t="s">
        <v>8009</v>
      </c>
      <c r="D3770" s="518" t="s">
        <v>25729</v>
      </c>
      <c r="E3770" s="519" t="s">
        <v>144</v>
      </c>
      <c r="F3770" s="518" t="s">
        <v>144</v>
      </c>
      <c r="G3770" s="518" t="s">
        <v>25917</v>
      </c>
      <c r="H3770" s="518" t="s">
        <v>25918</v>
      </c>
      <c r="I3770" s="518" t="s">
        <v>5502</v>
      </c>
      <c r="J3770" s="518" t="s">
        <v>5503</v>
      </c>
      <c r="K3770" s="519" t="s">
        <v>14252</v>
      </c>
      <c r="L3770" s="518" t="s">
        <v>5433</v>
      </c>
    </row>
    <row r="3771" spans="1:12" ht="15.75">
      <c r="A3771" s="518" t="s">
        <v>8643</v>
      </c>
      <c r="B3771" s="518" t="s">
        <v>8644</v>
      </c>
      <c r="C3771" s="518" t="s">
        <v>8009</v>
      </c>
      <c r="D3771" s="518" t="s">
        <v>25729</v>
      </c>
      <c r="E3771" s="519" t="s">
        <v>144</v>
      </c>
      <c r="F3771" s="518" t="s">
        <v>144</v>
      </c>
      <c r="G3771" s="518" t="s">
        <v>25919</v>
      </c>
      <c r="H3771" s="518" t="s">
        <v>25920</v>
      </c>
      <c r="I3771" s="518" t="s">
        <v>5502</v>
      </c>
      <c r="J3771" s="518" t="s">
        <v>5503</v>
      </c>
      <c r="K3771" s="519" t="s">
        <v>14878</v>
      </c>
      <c r="L3771" s="518" t="s">
        <v>5433</v>
      </c>
    </row>
    <row r="3772" spans="1:12" ht="15.75">
      <c r="A3772" s="518" t="s">
        <v>8643</v>
      </c>
      <c r="B3772" s="518" t="s">
        <v>8644</v>
      </c>
      <c r="C3772" s="518" t="s">
        <v>8009</v>
      </c>
      <c r="D3772" s="518" t="s">
        <v>25729</v>
      </c>
      <c r="E3772" s="519" t="s">
        <v>144</v>
      </c>
      <c r="F3772" s="518" t="s">
        <v>144</v>
      </c>
      <c r="G3772" s="518" t="s">
        <v>25921</v>
      </c>
      <c r="H3772" s="518" t="s">
        <v>25922</v>
      </c>
      <c r="I3772" s="518" t="s">
        <v>5502</v>
      </c>
      <c r="J3772" s="518" t="s">
        <v>5503</v>
      </c>
      <c r="K3772" s="519" t="s">
        <v>18900</v>
      </c>
      <c r="L3772" s="518" t="s">
        <v>5433</v>
      </c>
    </row>
    <row r="3773" spans="1:12" ht="15.75">
      <c r="A3773" s="518" t="s">
        <v>8643</v>
      </c>
      <c r="B3773" s="518" t="s">
        <v>8644</v>
      </c>
      <c r="C3773" s="518" t="s">
        <v>8009</v>
      </c>
      <c r="D3773" s="518" t="s">
        <v>25729</v>
      </c>
      <c r="E3773" s="519" t="s">
        <v>144</v>
      </c>
      <c r="F3773" s="518" t="s">
        <v>144</v>
      </c>
      <c r="G3773" s="518" t="s">
        <v>25924</v>
      </c>
      <c r="H3773" s="518" t="s">
        <v>25925</v>
      </c>
      <c r="I3773" s="518" t="s">
        <v>5502</v>
      </c>
      <c r="J3773" s="518" t="s">
        <v>5503</v>
      </c>
      <c r="K3773" s="519" t="s">
        <v>12735</v>
      </c>
      <c r="L3773" s="518" t="s">
        <v>5433</v>
      </c>
    </row>
    <row r="3774" spans="1:12" ht="15.75">
      <c r="A3774" s="518" t="s">
        <v>8643</v>
      </c>
      <c r="B3774" s="518" t="s">
        <v>8644</v>
      </c>
      <c r="C3774" s="518" t="s">
        <v>8009</v>
      </c>
      <c r="D3774" s="518" t="s">
        <v>25729</v>
      </c>
      <c r="E3774" s="519" t="s">
        <v>144</v>
      </c>
      <c r="F3774" s="518" t="s">
        <v>144</v>
      </c>
      <c r="G3774" s="518" t="s">
        <v>25926</v>
      </c>
      <c r="H3774" s="518" t="s">
        <v>25927</v>
      </c>
      <c r="I3774" s="518" t="s">
        <v>5502</v>
      </c>
      <c r="J3774" s="518" t="s">
        <v>5503</v>
      </c>
      <c r="K3774" s="519" t="s">
        <v>26177</v>
      </c>
      <c r="L3774" s="518" t="s">
        <v>5433</v>
      </c>
    </row>
    <row r="3775" spans="1:12" ht="15.75">
      <c r="A3775" s="518" t="s">
        <v>8643</v>
      </c>
      <c r="B3775" s="518" t="s">
        <v>8644</v>
      </c>
      <c r="C3775" s="518" t="s">
        <v>8009</v>
      </c>
      <c r="D3775" s="518" t="s">
        <v>25729</v>
      </c>
      <c r="E3775" s="519" t="s">
        <v>144</v>
      </c>
      <c r="F3775" s="518" t="s">
        <v>144</v>
      </c>
      <c r="G3775" s="518" t="s">
        <v>25929</v>
      </c>
      <c r="H3775" s="518" t="s">
        <v>25930</v>
      </c>
      <c r="I3775" s="518" t="s">
        <v>5502</v>
      </c>
      <c r="J3775" s="518" t="s">
        <v>5503</v>
      </c>
      <c r="K3775" s="519" t="s">
        <v>33264</v>
      </c>
      <c r="L3775" s="518" t="s">
        <v>5433</v>
      </c>
    </row>
    <row r="3776" spans="1:12" ht="15.75">
      <c r="A3776" s="518" t="s">
        <v>8643</v>
      </c>
      <c r="B3776" s="518" t="s">
        <v>8644</v>
      </c>
      <c r="C3776" s="518" t="s">
        <v>8009</v>
      </c>
      <c r="D3776" s="518" t="s">
        <v>25729</v>
      </c>
      <c r="E3776" s="519" t="s">
        <v>144</v>
      </c>
      <c r="F3776" s="518" t="s">
        <v>144</v>
      </c>
      <c r="G3776" s="518" t="s">
        <v>25932</v>
      </c>
      <c r="H3776" s="518" t="s">
        <v>25933</v>
      </c>
      <c r="I3776" s="518" t="s">
        <v>5502</v>
      </c>
      <c r="J3776" s="518" t="s">
        <v>5503</v>
      </c>
      <c r="K3776" s="519" t="s">
        <v>34008</v>
      </c>
      <c r="L3776" s="518" t="s">
        <v>5433</v>
      </c>
    </row>
    <row r="3777" spans="1:12" ht="15.75">
      <c r="A3777" s="518" t="s">
        <v>8643</v>
      </c>
      <c r="B3777" s="518" t="s">
        <v>8644</v>
      </c>
      <c r="C3777" s="518" t="s">
        <v>8009</v>
      </c>
      <c r="D3777" s="518" t="s">
        <v>25729</v>
      </c>
      <c r="E3777" s="519" t="s">
        <v>144</v>
      </c>
      <c r="F3777" s="518" t="s">
        <v>144</v>
      </c>
      <c r="G3777" s="518" t="s">
        <v>25934</v>
      </c>
      <c r="H3777" s="518" t="s">
        <v>25935</v>
      </c>
      <c r="I3777" s="518" t="s">
        <v>5502</v>
      </c>
      <c r="J3777" s="518" t="s">
        <v>5503</v>
      </c>
      <c r="K3777" s="519" t="s">
        <v>32390</v>
      </c>
      <c r="L3777" s="518" t="s">
        <v>5433</v>
      </c>
    </row>
    <row r="3778" spans="1:12" ht="15.75">
      <c r="A3778" s="518" t="s">
        <v>8643</v>
      </c>
      <c r="B3778" s="518" t="s">
        <v>8644</v>
      </c>
      <c r="C3778" s="518" t="s">
        <v>8009</v>
      </c>
      <c r="D3778" s="518" t="s">
        <v>25729</v>
      </c>
      <c r="E3778" s="519" t="s">
        <v>144</v>
      </c>
      <c r="F3778" s="518" t="s">
        <v>144</v>
      </c>
      <c r="G3778" s="518" t="s">
        <v>25937</v>
      </c>
      <c r="H3778" s="518" t="s">
        <v>25938</v>
      </c>
      <c r="I3778" s="518" t="s">
        <v>5502</v>
      </c>
      <c r="J3778" s="518" t="s">
        <v>5503</v>
      </c>
      <c r="K3778" s="519" t="s">
        <v>13259</v>
      </c>
      <c r="L3778" s="518" t="s">
        <v>5433</v>
      </c>
    </row>
    <row r="3779" spans="1:12" ht="15.75">
      <c r="A3779" s="518" t="s">
        <v>8643</v>
      </c>
      <c r="B3779" s="518" t="s">
        <v>8644</v>
      </c>
      <c r="C3779" s="518" t="s">
        <v>8009</v>
      </c>
      <c r="D3779" s="518" t="s">
        <v>25729</v>
      </c>
      <c r="E3779" s="519" t="s">
        <v>144</v>
      </c>
      <c r="F3779" s="518" t="s">
        <v>144</v>
      </c>
      <c r="G3779" s="518" t="s">
        <v>25939</v>
      </c>
      <c r="H3779" s="518" t="s">
        <v>25940</v>
      </c>
      <c r="I3779" s="518" t="s">
        <v>5502</v>
      </c>
      <c r="J3779" s="518" t="s">
        <v>5503</v>
      </c>
      <c r="K3779" s="519" t="s">
        <v>28935</v>
      </c>
      <c r="L3779" s="518" t="s">
        <v>5433</v>
      </c>
    </row>
    <row r="3780" spans="1:12" ht="15.75">
      <c r="A3780" s="518" t="s">
        <v>8643</v>
      </c>
      <c r="B3780" s="518" t="s">
        <v>8644</v>
      </c>
      <c r="C3780" s="518" t="s">
        <v>8009</v>
      </c>
      <c r="D3780" s="518" t="s">
        <v>25729</v>
      </c>
      <c r="E3780" s="519" t="s">
        <v>144</v>
      </c>
      <c r="F3780" s="518" t="s">
        <v>144</v>
      </c>
      <c r="G3780" s="518" t="s">
        <v>25941</v>
      </c>
      <c r="H3780" s="518" t="s">
        <v>25942</v>
      </c>
      <c r="I3780" s="518" t="s">
        <v>5502</v>
      </c>
      <c r="J3780" s="518" t="s">
        <v>5503</v>
      </c>
      <c r="K3780" s="519" t="s">
        <v>34009</v>
      </c>
      <c r="L3780" s="518" t="s">
        <v>5433</v>
      </c>
    </row>
    <row r="3781" spans="1:12" ht="15.75">
      <c r="A3781" s="518" t="s">
        <v>8643</v>
      </c>
      <c r="B3781" s="518" t="s">
        <v>8644</v>
      </c>
      <c r="C3781" s="518" t="s">
        <v>8009</v>
      </c>
      <c r="D3781" s="518" t="s">
        <v>25729</v>
      </c>
      <c r="E3781" s="519" t="s">
        <v>144</v>
      </c>
      <c r="F3781" s="518" t="s">
        <v>144</v>
      </c>
      <c r="G3781" s="518" t="s">
        <v>25943</v>
      </c>
      <c r="H3781" s="518" t="s">
        <v>25944</v>
      </c>
      <c r="I3781" s="518" t="s">
        <v>5502</v>
      </c>
      <c r="J3781" s="518" t="s">
        <v>5503</v>
      </c>
      <c r="K3781" s="519" t="s">
        <v>16508</v>
      </c>
      <c r="L3781" s="518" t="s">
        <v>5433</v>
      </c>
    </row>
    <row r="3782" spans="1:12" ht="15.75">
      <c r="A3782" s="518" t="s">
        <v>8643</v>
      </c>
      <c r="B3782" s="518" t="s">
        <v>8644</v>
      </c>
      <c r="C3782" s="518" t="s">
        <v>8009</v>
      </c>
      <c r="D3782" s="518" t="s">
        <v>25729</v>
      </c>
      <c r="E3782" s="519" t="s">
        <v>144</v>
      </c>
      <c r="F3782" s="518" t="s">
        <v>144</v>
      </c>
      <c r="G3782" s="518" t="s">
        <v>25945</v>
      </c>
      <c r="H3782" s="518" t="s">
        <v>25946</v>
      </c>
      <c r="I3782" s="518" t="s">
        <v>5502</v>
      </c>
      <c r="J3782" s="518" t="s">
        <v>5503</v>
      </c>
      <c r="K3782" s="519" t="s">
        <v>14764</v>
      </c>
      <c r="L3782" s="518" t="s">
        <v>5433</v>
      </c>
    </row>
    <row r="3783" spans="1:12" ht="15.75">
      <c r="A3783" s="518" t="s">
        <v>8643</v>
      </c>
      <c r="B3783" s="518" t="s">
        <v>8644</v>
      </c>
      <c r="C3783" s="518" t="s">
        <v>8009</v>
      </c>
      <c r="D3783" s="518" t="s">
        <v>25729</v>
      </c>
      <c r="E3783" s="519" t="s">
        <v>144</v>
      </c>
      <c r="F3783" s="518" t="s">
        <v>144</v>
      </c>
      <c r="G3783" s="518" t="s">
        <v>25947</v>
      </c>
      <c r="H3783" s="518" t="s">
        <v>25948</v>
      </c>
      <c r="I3783" s="518" t="s">
        <v>5502</v>
      </c>
      <c r="J3783" s="518" t="s">
        <v>5503</v>
      </c>
      <c r="K3783" s="519" t="s">
        <v>17373</v>
      </c>
      <c r="L3783" s="518" t="s">
        <v>5433</v>
      </c>
    </row>
    <row r="3784" spans="1:12" ht="15.75">
      <c r="A3784" s="518" t="s">
        <v>8643</v>
      </c>
      <c r="B3784" s="518" t="s">
        <v>8644</v>
      </c>
      <c r="C3784" s="518" t="s">
        <v>8009</v>
      </c>
      <c r="D3784" s="518" t="s">
        <v>25729</v>
      </c>
      <c r="E3784" s="519" t="s">
        <v>144</v>
      </c>
      <c r="F3784" s="518" t="s">
        <v>144</v>
      </c>
      <c r="G3784" s="518" t="s">
        <v>25950</v>
      </c>
      <c r="H3784" s="518" t="s">
        <v>25951</v>
      </c>
      <c r="I3784" s="518" t="s">
        <v>5502</v>
      </c>
      <c r="J3784" s="518" t="s">
        <v>5503</v>
      </c>
      <c r="K3784" s="519" t="s">
        <v>34010</v>
      </c>
      <c r="L3784" s="518" t="s">
        <v>5433</v>
      </c>
    </row>
    <row r="3785" spans="1:12" ht="15.75">
      <c r="A3785" s="518" t="s">
        <v>8643</v>
      </c>
      <c r="B3785" s="518" t="s">
        <v>8644</v>
      </c>
      <c r="C3785" s="518" t="s">
        <v>8009</v>
      </c>
      <c r="D3785" s="518" t="s">
        <v>25729</v>
      </c>
      <c r="E3785" s="519" t="s">
        <v>144</v>
      </c>
      <c r="F3785" s="518" t="s">
        <v>144</v>
      </c>
      <c r="G3785" s="518" t="s">
        <v>25952</v>
      </c>
      <c r="H3785" s="518" t="s">
        <v>25953</v>
      </c>
      <c r="I3785" s="518" t="s">
        <v>5502</v>
      </c>
      <c r="J3785" s="518" t="s">
        <v>5503</v>
      </c>
      <c r="K3785" s="519" t="s">
        <v>34011</v>
      </c>
      <c r="L3785" s="518" t="s">
        <v>5433</v>
      </c>
    </row>
    <row r="3786" spans="1:12" ht="15.75">
      <c r="A3786" s="518" t="s">
        <v>8643</v>
      </c>
      <c r="B3786" s="518" t="s">
        <v>8644</v>
      </c>
      <c r="C3786" s="518" t="s">
        <v>8009</v>
      </c>
      <c r="D3786" s="518" t="s">
        <v>25729</v>
      </c>
      <c r="E3786" s="519" t="s">
        <v>144</v>
      </c>
      <c r="F3786" s="518" t="s">
        <v>144</v>
      </c>
      <c r="G3786" s="518" t="s">
        <v>25955</v>
      </c>
      <c r="H3786" s="518" t="s">
        <v>25956</v>
      </c>
      <c r="I3786" s="518" t="s">
        <v>5502</v>
      </c>
      <c r="J3786" s="518" t="s">
        <v>5503</v>
      </c>
      <c r="K3786" s="519" t="s">
        <v>29828</v>
      </c>
      <c r="L3786" s="518" t="s">
        <v>5433</v>
      </c>
    </row>
    <row r="3787" spans="1:12" ht="15.75">
      <c r="A3787" s="518" t="s">
        <v>8643</v>
      </c>
      <c r="B3787" s="518" t="s">
        <v>8644</v>
      </c>
      <c r="C3787" s="518" t="s">
        <v>8009</v>
      </c>
      <c r="D3787" s="518" t="s">
        <v>25729</v>
      </c>
      <c r="E3787" s="519" t="s">
        <v>144</v>
      </c>
      <c r="F3787" s="518" t="s">
        <v>144</v>
      </c>
      <c r="G3787" s="518" t="s">
        <v>25958</v>
      </c>
      <c r="H3787" s="518" t="s">
        <v>25959</v>
      </c>
      <c r="I3787" s="518" t="s">
        <v>5502</v>
      </c>
      <c r="J3787" s="518" t="s">
        <v>5503</v>
      </c>
      <c r="K3787" s="519" t="s">
        <v>34012</v>
      </c>
      <c r="L3787" s="518" t="s">
        <v>5433</v>
      </c>
    </row>
    <row r="3788" spans="1:12" ht="15.75">
      <c r="A3788" s="518" t="s">
        <v>8643</v>
      </c>
      <c r="B3788" s="518" t="s">
        <v>8644</v>
      </c>
      <c r="C3788" s="518" t="s">
        <v>8009</v>
      </c>
      <c r="D3788" s="518" t="s">
        <v>25729</v>
      </c>
      <c r="E3788" s="519" t="s">
        <v>144</v>
      </c>
      <c r="F3788" s="518" t="s">
        <v>144</v>
      </c>
      <c r="G3788" s="518" t="s">
        <v>25960</v>
      </c>
      <c r="H3788" s="518" t="s">
        <v>25961</v>
      </c>
      <c r="I3788" s="518" t="s">
        <v>5502</v>
      </c>
      <c r="J3788" s="518" t="s">
        <v>5503</v>
      </c>
      <c r="K3788" s="519" t="s">
        <v>34013</v>
      </c>
      <c r="L3788" s="518" t="s">
        <v>5433</v>
      </c>
    </row>
    <row r="3789" spans="1:12" ht="15.75">
      <c r="A3789" s="518" t="s">
        <v>8643</v>
      </c>
      <c r="B3789" s="518" t="s">
        <v>8644</v>
      </c>
      <c r="C3789" s="518" t="s">
        <v>8009</v>
      </c>
      <c r="D3789" s="518" t="s">
        <v>25729</v>
      </c>
      <c r="E3789" s="519" t="s">
        <v>144</v>
      </c>
      <c r="F3789" s="518" t="s">
        <v>144</v>
      </c>
      <c r="G3789" s="518" t="s">
        <v>25962</v>
      </c>
      <c r="H3789" s="518" t="s">
        <v>25963</v>
      </c>
      <c r="I3789" s="518" t="s">
        <v>5502</v>
      </c>
      <c r="J3789" s="518" t="s">
        <v>5503</v>
      </c>
      <c r="K3789" s="519" t="s">
        <v>34014</v>
      </c>
      <c r="L3789" s="518" t="s">
        <v>5433</v>
      </c>
    </row>
    <row r="3790" spans="1:12" ht="15.75">
      <c r="A3790" s="518" t="s">
        <v>8643</v>
      </c>
      <c r="B3790" s="518" t="s">
        <v>8644</v>
      </c>
      <c r="C3790" s="518" t="s">
        <v>8009</v>
      </c>
      <c r="D3790" s="518" t="s">
        <v>25729</v>
      </c>
      <c r="E3790" s="519" t="s">
        <v>144</v>
      </c>
      <c r="F3790" s="518" t="s">
        <v>144</v>
      </c>
      <c r="G3790" s="518" t="s">
        <v>25964</v>
      </c>
      <c r="H3790" s="518" t="s">
        <v>25965</v>
      </c>
      <c r="I3790" s="518" t="s">
        <v>5502</v>
      </c>
      <c r="J3790" s="518" t="s">
        <v>5503</v>
      </c>
      <c r="K3790" s="519" t="s">
        <v>13436</v>
      </c>
      <c r="L3790" s="518" t="s">
        <v>5433</v>
      </c>
    </row>
    <row r="3791" spans="1:12" ht="15.75">
      <c r="A3791" s="518" t="s">
        <v>8643</v>
      </c>
      <c r="B3791" s="518" t="s">
        <v>8644</v>
      </c>
      <c r="C3791" s="518" t="s">
        <v>8009</v>
      </c>
      <c r="D3791" s="518" t="s">
        <v>25729</v>
      </c>
      <c r="E3791" s="519" t="s">
        <v>144</v>
      </c>
      <c r="F3791" s="518" t="s">
        <v>144</v>
      </c>
      <c r="G3791" s="518" t="s">
        <v>25966</v>
      </c>
      <c r="H3791" s="518" t="s">
        <v>25967</v>
      </c>
      <c r="I3791" s="518" t="s">
        <v>5502</v>
      </c>
      <c r="J3791" s="518" t="s">
        <v>5503</v>
      </c>
      <c r="K3791" s="519" t="s">
        <v>34015</v>
      </c>
      <c r="L3791" s="518" t="s">
        <v>5433</v>
      </c>
    </row>
    <row r="3792" spans="1:12" ht="15.75">
      <c r="A3792" s="518" t="s">
        <v>8643</v>
      </c>
      <c r="B3792" s="518" t="s">
        <v>8644</v>
      </c>
      <c r="C3792" s="518" t="s">
        <v>8009</v>
      </c>
      <c r="D3792" s="518" t="s">
        <v>25729</v>
      </c>
      <c r="E3792" s="519" t="s">
        <v>144</v>
      </c>
      <c r="F3792" s="518" t="s">
        <v>144</v>
      </c>
      <c r="G3792" s="518" t="s">
        <v>25968</v>
      </c>
      <c r="H3792" s="518" t="s">
        <v>25969</v>
      </c>
      <c r="I3792" s="518" t="s">
        <v>5502</v>
      </c>
      <c r="J3792" s="518" t="s">
        <v>5503</v>
      </c>
      <c r="K3792" s="519" t="s">
        <v>26454</v>
      </c>
      <c r="L3792" s="518" t="s">
        <v>5433</v>
      </c>
    </row>
    <row r="3793" spans="1:12" ht="15.75">
      <c r="A3793" s="518" t="s">
        <v>8643</v>
      </c>
      <c r="B3793" s="518" t="s">
        <v>8644</v>
      </c>
      <c r="C3793" s="518" t="s">
        <v>8009</v>
      </c>
      <c r="D3793" s="518" t="s">
        <v>25729</v>
      </c>
      <c r="E3793" s="519" t="s">
        <v>144</v>
      </c>
      <c r="F3793" s="518" t="s">
        <v>144</v>
      </c>
      <c r="G3793" s="518" t="s">
        <v>25971</v>
      </c>
      <c r="H3793" s="518" t="s">
        <v>25972</v>
      </c>
      <c r="I3793" s="518" t="s">
        <v>5502</v>
      </c>
      <c r="J3793" s="518" t="s">
        <v>5503</v>
      </c>
      <c r="K3793" s="519" t="s">
        <v>32240</v>
      </c>
      <c r="L3793" s="518" t="s">
        <v>5433</v>
      </c>
    </row>
    <row r="3794" spans="1:12" ht="15.75">
      <c r="A3794" s="518" t="s">
        <v>8643</v>
      </c>
      <c r="B3794" s="518" t="s">
        <v>8644</v>
      </c>
      <c r="C3794" s="518" t="s">
        <v>8009</v>
      </c>
      <c r="D3794" s="518" t="s">
        <v>25729</v>
      </c>
      <c r="E3794" s="519" t="s">
        <v>144</v>
      </c>
      <c r="F3794" s="518" t="s">
        <v>144</v>
      </c>
      <c r="G3794" s="518" t="s">
        <v>25973</v>
      </c>
      <c r="H3794" s="518" t="s">
        <v>25974</v>
      </c>
      <c r="I3794" s="518" t="s">
        <v>5502</v>
      </c>
      <c r="J3794" s="518" t="s">
        <v>5503</v>
      </c>
      <c r="K3794" s="519" t="s">
        <v>18026</v>
      </c>
      <c r="L3794" s="518" t="s">
        <v>5433</v>
      </c>
    </row>
    <row r="3795" spans="1:12" ht="15.75">
      <c r="A3795" s="518" t="s">
        <v>8643</v>
      </c>
      <c r="B3795" s="518" t="s">
        <v>8644</v>
      </c>
      <c r="C3795" s="518" t="s">
        <v>8009</v>
      </c>
      <c r="D3795" s="518" t="s">
        <v>25729</v>
      </c>
      <c r="E3795" s="519" t="s">
        <v>144</v>
      </c>
      <c r="F3795" s="518" t="s">
        <v>144</v>
      </c>
      <c r="G3795" s="518" t="s">
        <v>25975</v>
      </c>
      <c r="H3795" s="518" t="s">
        <v>25976</v>
      </c>
      <c r="I3795" s="518" t="s">
        <v>5502</v>
      </c>
      <c r="J3795" s="518" t="s">
        <v>5503</v>
      </c>
      <c r="K3795" s="519" t="s">
        <v>34016</v>
      </c>
      <c r="L3795" s="518" t="s">
        <v>5433</v>
      </c>
    </row>
    <row r="3796" spans="1:12" ht="15.75">
      <c r="A3796" s="518" t="s">
        <v>8643</v>
      </c>
      <c r="B3796" s="518" t="s">
        <v>8644</v>
      </c>
      <c r="C3796" s="518" t="s">
        <v>8009</v>
      </c>
      <c r="D3796" s="518" t="s">
        <v>25729</v>
      </c>
      <c r="E3796" s="519" t="s">
        <v>144</v>
      </c>
      <c r="F3796" s="518" t="s">
        <v>144</v>
      </c>
      <c r="G3796" s="518" t="s">
        <v>25977</v>
      </c>
      <c r="H3796" s="518" t="s">
        <v>25978</v>
      </c>
      <c r="I3796" s="518" t="s">
        <v>5502</v>
      </c>
      <c r="J3796" s="518" t="s">
        <v>5503</v>
      </c>
      <c r="K3796" s="519" t="s">
        <v>34017</v>
      </c>
      <c r="L3796" s="518" t="s">
        <v>5433</v>
      </c>
    </row>
    <row r="3797" spans="1:12" ht="15.75">
      <c r="A3797" s="518" t="s">
        <v>8643</v>
      </c>
      <c r="B3797" s="518" t="s">
        <v>8644</v>
      </c>
      <c r="C3797" s="518" t="s">
        <v>8009</v>
      </c>
      <c r="D3797" s="518" t="s">
        <v>25729</v>
      </c>
      <c r="E3797" s="519" t="s">
        <v>144</v>
      </c>
      <c r="F3797" s="518" t="s">
        <v>144</v>
      </c>
      <c r="G3797" s="518" t="s">
        <v>25979</v>
      </c>
      <c r="H3797" s="518" t="s">
        <v>25980</v>
      </c>
      <c r="I3797" s="518" t="s">
        <v>5502</v>
      </c>
      <c r="J3797" s="518" t="s">
        <v>5503</v>
      </c>
      <c r="K3797" s="519" t="s">
        <v>34018</v>
      </c>
      <c r="L3797" s="518" t="s">
        <v>5433</v>
      </c>
    </row>
    <row r="3798" spans="1:12" ht="15.75">
      <c r="A3798" s="518" t="s">
        <v>8643</v>
      </c>
      <c r="B3798" s="518" t="s">
        <v>8644</v>
      </c>
      <c r="C3798" s="518" t="s">
        <v>8009</v>
      </c>
      <c r="D3798" s="518" t="s">
        <v>25729</v>
      </c>
      <c r="E3798" s="519" t="s">
        <v>144</v>
      </c>
      <c r="F3798" s="518" t="s">
        <v>144</v>
      </c>
      <c r="G3798" s="518" t="s">
        <v>25981</v>
      </c>
      <c r="H3798" s="518" t="s">
        <v>25982</v>
      </c>
      <c r="I3798" s="518" t="s">
        <v>5502</v>
      </c>
      <c r="J3798" s="518" t="s">
        <v>5503</v>
      </c>
      <c r="K3798" s="519" t="s">
        <v>16635</v>
      </c>
      <c r="L3798" s="518" t="s">
        <v>5433</v>
      </c>
    </row>
    <row r="3799" spans="1:12" ht="15.75">
      <c r="A3799" s="518" t="s">
        <v>8643</v>
      </c>
      <c r="B3799" s="518" t="s">
        <v>8644</v>
      </c>
      <c r="C3799" s="518" t="s">
        <v>8009</v>
      </c>
      <c r="D3799" s="518" t="s">
        <v>25729</v>
      </c>
      <c r="E3799" s="519" t="s">
        <v>144</v>
      </c>
      <c r="F3799" s="518" t="s">
        <v>144</v>
      </c>
      <c r="G3799" s="518" t="s">
        <v>25983</v>
      </c>
      <c r="H3799" s="518" t="s">
        <v>25984</v>
      </c>
      <c r="I3799" s="518" t="s">
        <v>5502</v>
      </c>
      <c r="J3799" s="518" t="s">
        <v>5503</v>
      </c>
      <c r="K3799" s="519" t="s">
        <v>30360</v>
      </c>
      <c r="L3799" s="518" t="s">
        <v>5433</v>
      </c>
    </row>
    <row r="3800" spans="1:12" ht="15.75">
      <c r="A3800" s="518" t="s">
        <v>8643</v>
      </c>
      <c r="B3800" s="518" t="s">
        <v>8644</v>
      </c>
      <c r="C3800" s="518" t="s">
        <v>8009</v>
      </c>
      <c r="D3800" s="518" t="s">
        <v>25729</v>
      </c>
      <c r="E3800" s="519" t="s">
        <v>144</v>
      </c>
      <c r="F3800" s="518" t="s">
        <v>144</v>
      </c>
      <c r="G3800" s="518" t="s">
        <v>25985</v>
      </c>
      <c r="H3800" s="518" t="s">
        <v>25986</v>
      </c>
      <c r="I3800" s="518" t="s">
        <v>5502</v>
      </c>
      <c r="J3800" s="518" t="s">
        <v>5503</v>
      </c>
      <c r="K3800" s="519" t="s">
        <v>34019</v>
      </c>
      <c r="L3800" s="518" t="s">
        <v>5433</v>
      </c>
    </row>
    <row r="3801" spans="1:12" ht="15.75">
      <c r="A3801" s="518" t="s">
        <v>8643</v>
      </c>
      <c r="B3801" s="518" t="s">
        <v>8644</v>
      </c>
      <c r="C3801" s="518" t="s">
        <v>8009</v>
      </c>
      <c r="D3801" s="518" t="s">
        <v>25729</v>
      </c>
      <c r="E3801" s="519" t="s">
        <v>144</v>
      </c>
      <c r="F3801" s="518" t="s">
        <v>144</v>
      </c>
      <c r="G3801" s="518" t="s">
        <v>25988</v>
      </c>
      <c r="H3801" s="518" t="s">
        <v>25989</v>
      </c>
      <c r="I3801" s="518" t="s">
        <v>5502</v>
      </c>
      <c r="J3801" s="518" t="s">
        <v>5503</v>
      </c>
      <c r="K3801" s="519" t="s">
        <v>34020</v>
      </c>
      <c r="L3801" s="518" t="s">
        <v>5433</v>
      </c>
    </row>
    <row r="3802" spans="1:12" ht="15.75">
      <c r="A3802" s="518" t="s">
        <v>8643</v>
      </c>
      <c r="B3802" s="518" t="s">
        <v>8644</v>
      </c>
      <c r="C3802" s="518" t="s">
        <v>8009</v>
      </c>
      <c r="D3802" s="518" t="s">
        <v>25729</v>
      </c>
      <c r="E3802" s="519" t="s">
        <v>144</v>
      </c>
      <c r="F3802" s="518" t="s">
        <v>144</v>
      </c>
      <c r="G3802" s="518" t="s">
        <v>25991</v>
      </c>
      <c r="H3802" s="518" t="s">
        <v>25992</v>
      </c>
      <c r="I3802" s="518" t="s">
        <v>5502</v>
      </c>
      <c r="J3802" s="518" t="s">
        <v>5503</v>
      </c>
      <c r="K3802" s="519" t="s">
        <v>13762</v>
      </c>
      <c r="L3802" s="518" t="s">
        <v>5433</v>
      </c>
    </row>
    <row r="3803" spans="1:12" ht="15.75">
      <c r="A3803" s="518" t="s">
        <v>8643</v>
      </c>
      <c r="B3803" s="518" t="s">
        <v>8644</v>
      </c>
      <c r="C3803" s="518" t="s">
        <v>8009</v>
      </c>
      <c r="D3803" s="518" t="s">
        <v>25729</v>
      </c>
      <c r="E3803" s="519" t="s">
        <v>144</v>
      </c>
      <c r="F3803" s="518" t="s">
        <v>144</v>
      </c>
      <c r="G3803" s="518" t="s">
        <v>25993</v>
      </c>
      <c r="H3803" s="518" t="s">
        <v>25994</v>
      </c>
      <c r="I3803" s="518" t="s">
        <v>5502</v>
      </c>
      <c r="J3803" s="518" t="s">
        <v>5503</v>
      </c>
      <c r="K3803" s="519" t="s">
        <v>34021</v>
      </c>
      <c r="L3803" s="518" t="s">
        <v>5433</v>
      </c>
    </row>
    <row r="3804" spans="1:12" ht="15.75">
      <c r="A3804" s="518" t="s">
        <v>8643</v>
      </c>
      <c r="B3804" s="518" t="s">
        <v>8644</v>
      </c>
      <c r="C3804" s="518" t="s">
        <v>8009</v>
      </c>
      <c r="D3804" s="518" t="s">
        <v>25729</v>
      </c>
      <c r="E3804" s="519" t="s">
        <v>144</v>
      </c>
      <c r="F3804" s="518" t="s">
        <v>144</v>
      </c>
      <c r="G3804" s="518" t="s">
        <v>25996</v>
      </c>
      <c r="H3804" s="518" t="s">
        <v>25997</v>
      </c>
      <c r="I3804" s="518" t="s">
        <v>5502</v>
      </c>
      <c r="J3804" s="518" t="s">
        <v>5503</v>
      </c>
      <c r="K3804" s="519" t="s">
        <v>14730</v>
      </c>
      <c r="L3804" s="518" t="s">
        <v>5433</v>
      </c>
    </row>
    <row r="3805" spans="1:12" ht="15.75">
      <c r="A3805" s="518" t="s">
        <v>8643</v>
      </c>
      <c r="B3805" s="518" t="s">
        <v>8644</v>
      </c>
      <c r="C3805" s="518" t="s">
        <v>8009</v>
      </c>
      <c r="D3805" s="518" t="s">
        <v>25729</v>
      </c>
      <c r="E3805" s="519" t="s">
        <v>144</v>
      </c>
      <c r="F3805" s="518" t="s">
        <v>144</v>
      </c>
      <c r="G3805" s="518" t="s">
        <v>25998</v>
      </c>
      <c r="H3805" s="518" t="s">
        <v>25999</v>
      </c>
      <c r="I3805" s="518" t="s">
        <v>5502</v>
      </c>
      <c r="J3805" s="518" t="s">
        <v>5503</v>
      </c>
      <c r="K3805" s="519" t="s">
        <v>17025</v>
      </c>
      <c r="L3805" s="518" t="s">
        <v>5433</v>
      </c>
    </row>
    <row r="3806" spans="1:12" ht="15.75">
      <c r="A3806" s="518" t="s">
        <v>8643</v>
      </c>
      <c r="B3806" s="518" t="s">
        <v>8644</v>
      </c>
      <c r="C3806" s="518" t="s">
        <v>8009</v>
      </c>
      <c r="D3806" s="518" t="s">
        <v>25729</v>
      </c>
      <c r="E3806" s="519" t="s">
        <v>144</v>
      </c>
      <c r="F3806" s="518" t="s">
        <v>144</v>
      </c>
      <c r="G3806" s="518" t="s">
        <v>26000</v>
      </c>
      <c r="H3806" s="518" t="s">
        <v>26001</v>
      </c>
      <c r="I3806" s="518" t="s">
        <v>5502</v>
      </c>
      <c r="J3806" s="518" t="s">
        <v>5503</v>
      </c>
      <c r="K3806" s="519" t="s">
        <v>19395</v>
      </c>
      <c r="L3806" s="518" t="s">
        <v>5433</v>
      </c>
    </row>
    <row r="3807" spans="1:12" ht="15.75">
      <c r="A3807" s="518" t="s">
        <v>8643</v>
      </c>
      <c r="B3807" s="518" t="s">
        <v>8644</v>
      </c>
      <c r="C3807" s="518" t="s">
        <v>8009</v>
      </c>
      <c r="D3807" s="518" t="s">
        <v>25729</v>
      </c>
      <c r="E3807" s="519" t="s">
        <v>144</v>
      </c>
      <c r="F3807" s="518" t="s">
        <v>144</v>
      </c>
      <c r="G3807" s="518" t="s">
        <v>26002</v>
      </c>
      <c r="H3807" s="518" t="s">
        <v>26003</v>
      </c>
      <c r="I3807" s="518" t="s">
        <v>5502</v>
      </c>
      <c r="J3807" s="518" t="s">
        <v>5503</v>
      </c>
      <c r="K3807" s="519" t="s">
        <v>34022</v>
      </c>
      <c r="L3807" s="518" t="s">
        <v>5433</v>
      </c>
    </row>
    <row r="3808" spans="1:12" ht="15.75">
      <c r="A3808" s="518" t="s">
        <v>8643</v>
      </c>
      <c r="B3808" s="518" t="s">
        <v>8644</v>
      </c>
      <c r="C3808" s="518" t="s">
        <v>8009</v>
      </c>
      <c r="D3808" s="518" t="s">
        <v>25729</v>
      </c>
      <c r="E3808" s="519" t="s">
        <v>144</v>
      </c>
      <c r="F3808" s="518" t="s">
        <v>144</v>
      </c>
      <c r="G3808" s="518" t="s">
        <v>26004</v>
      </c>
      <c r="H3808" s="518" t="s">
        <v>26005</v>
      </c>
      <c r="I3808" s="518" t="s">
        <v>5502</v>
      </c>
      <c r="J3808" s="518" t="s">
        <v>5503</v>
      </c>
      <c r="K3808" s="519" t="s">
        <v>28215</v>
      </c>
      <c r="L3808" s="518" t="s">
        <v>5433</v>
      </c>
    </row>
    <row r="3809" spans="1:12" ht="15.75">
      <c r="A3809" s="518" t="s">
        <v>8643</v>
      </c>
      <c r="B3809" s="518" t="s">
        <v>8644</v>
      </c>
      <c r="C3809" s="518" t="s">
        <v>8009</v>
      </c>
      <c r="D3809" s="518" t="s">
        <v>25729</v>
      </c>
      <c r="E3809" s="519" t="s">
        <v>144</v>
      </c>
      <c r="F3809" s="518" t="s">
        <v>144</v>
      </c>
      <c r="G3809" s="518" t="s">
        <v>26006</v>
      </c>
      <c r="H3809" s="518" t="s">
        <v>26007</v>
      </c>
      <c r="I3809" s="518" t="s">
        <v>5502</v>
      </c>
      <c r="J3809" s="518" t="s">
        <v>5503</v>
      </c>
      <c r="K3809" s="519" t="s">
        <v>16379</v>
      </c>
      <c r="L3809" s="518" t="s">
        <v>5433</v>
      </c>
    </row>
    <row r="3810" spans="1:12" ht="15.75">
      <c r="A3810" s="518" t="s">
        <v>8643</v>
      </c>
      <c r="B3810" s="518" t="s">
        <v>8644</v>
      </c>
      <c r="C3810" s="518" t="s">
        <v>8009</v>
      </c>
      <c r="D3810" s="518" t="s">
        <v>25729</v>
      </c>
      <c r="E3810" s="519" t="s">
        <v>144</v>
      </c>
      <c r="F3810" s="518" t="s">
        <v>144</v>
      </c>
      <c r="G3810" s="518" t="s">
        <v>26009</v>
      </c>
      <c r="H3810" s="518" t="s">
        <v>26010</v>
      </c>
      <c r="I3810" s="518" t="s">
        <v>5502</v>
      </c>
      <c r="J3810" s="518" t="s">
        <v>5503</v>
      </c>
      <c r="K3810" s="519" t="s">
        <v>20026</v>
      </c>
      <c r="L3810" s="518" t="s">
        <v>5433</v>
      </c>
    </row>
    <row r="3811" spans="1:12" ht="15.75">
      <c r="A3811" s="518" t="s">
        <v>8643</v>
      </c>
      <c r="B3811" s="518" t="s">
        <v>8644</v>
      </c>
      <c r="C3811" s="518" t="s">
        <v>8009</v>
      </c>
      <c r="D3811" s="518" t="s">
        <v>25729</v>
      </c>
      <c r="E3811" s="519" t="s">
        <v>144</v>
      </c>
      <c r="F3811" s="518" t="s">
        <v>144</v>
      </c>
      <c r="G3811" s="518" t="s">
        <v>26011</v>
      </c>
      <c r="H3811" s="518" t="s">
        <v>26012</v>
      </c>
      <c r="I3811" s="518" t="s">
        <v>5502</v>
      </c>
      <c r="J3811" s="518" t="s">
        <v>5503</v>
      </c>
      <c r="K3811" s="519" t="s">
        <v>18559</v>
      </c>
      <c r="L3811" s="518" t="s">
        <v>5433</v>
      </c>
    </row>
    <row r="3812" spans="1:12" ht="15.75">
      <c r="A3812" s="518" t="s">
        <v>8643</v>
      </c>
      <c r="B3812" s="518" t="s">
        <v>8644</v>
      </c>
      <c r="C3812" s="518" t="s">
        <v>8009</v>
      </c>
      <c r="D3812" s="518" t="s">
        <v>25729</v>
      </c>
      <c r="E3812" s="519" t="s">
        <v>144</v>
      </c>
      <c r="F3812" s="518" t="s">
        <v>144</v>
      </c>
      <c r="G3812" s="518" t="s">
        <v>26014</v>
      </c>
      <c r="H3812" s="518" t="s">
        <v>26015</v>
      </c>
      <c r="I3812" s="518" t="s">
        <v>5502</v>
      </c>
      <c r="J3812" s="518" t="s">
        <v>5503</v>
      </c>
      <c r="K3812" s="519" t="s">
        <v>30931</v>
      </c>
      <c r="L3812" s="518" t="s">
        <v>5433</v>
      </c>
    </row>
    <row r="3813" spans="1:12" ht="15.75">
      <c r="A3813" s="518" t="s">
        <v>8643</v>
      </c>
      <c r="B3813" s="518" t="s">
        <v>8644</v>
      </c>
      <c r="C3813" s="518" t="s">
        <v>8009</v>
      </c>
      <c r="D3813" s="518" t="s">
        <v>25729</v>
      </c>
      <c r="E3813" s="519" t="s">
        <v>144</v>
      </c>
      <c r="F3813" s="518" t="s">
        <v>144</v>
      </c>
      <c r="G3813" s="518" t="s">
        <v>26016</v>
      </c>
      <c r="H3813" s="518" t="s">
        <v>26017</v>
      </c>
      <c r="I3813" s="518" t="s">
        <v>5502</v>
      </c>
      <c r="J3813" s="518" t="s">
        <v>5503</v>
      </c>
      <c r="K3813" s="519" t="s">
        <v>13754</v>
      </c>
      <c r="L3813" s="518" t="s">
        <v>5433</v>
      </c>
    </row>
    <row r="3814" spans="1:12" ht="15.75">
      <c r="A3814" s="518" t="s">
        <v>8643</v>
      </c>
      <c r="B3814" s="518" t="s">
        <v>8644</v>
      </c>
      <c r="C3814" s="518" t="s">
        <v>8009</v>
      </c>
      <c r="D3814" s="518" t="s">
        <v>25729</v>
      </c>
      <c r="E3814" s="519" t="s">
        <v>144</v>
      </c>
      <c r="F3814" s="518" t="s">
        <v>144</v>
      </c>
      <c r="G3814" s="518" t="s">
        <v>26018</v>
      </c>
      <c r="H3814" s="518" t="s">
        <v>26019</v>
      </c>
      <c r="I3814" s="518" t="s">
        <v>5502</v>
      </c>
      <c r="J3814" s="518" t="s">
        <v>5503</v>
      </c>
      <c r="K3814" s="519" t="s">
        <v>14814</v>
      </c>
      <c r="L3814" s="518" t="s">
        <v>5433</v>
      </c>
    </row>
    <row r="3815" spans="1:12" ht="15.75">
      <c r="A3815" s="518" t="s">
        <v>8643</v>
      </c>
      <c r="B3815" s="518" t="s">
        <v>8644</v>
      </c>
      <c r="C3815" s="518" t="s">
        <v>8009</v>
      </c>
      <c r="D3815" s="518" t="s">
        <v>25729</v>
      </c>
      <c r="E3815" s="519" t="s">
        <v>144</v>
      </c>
      <c r="F3815" s="518" t="s">
        <v>144</v>
      </c>
      <c r="G3815" s="518" t="s">
        <v>26020</v>
      </c>
      <c r="H3815" s="518" t="s">
        <v>26021</v>
      </c>
      <c r="I3815" s="518" t="s">
        <v>5502</v>
      </c>
      <c r="J3815" s="518" t="s">
        <v>5503</v>
      </c>
      <c r="K3815" s="519" t="s">
        <v>29251</v>
      </c>
      <c r="L3815" s="518" t="s">
        <v>5433</v>
      </c>
    </row>
    <row r="3816" spans="1:12" ht="15.75">
      <c r="A3816" s="518" t="s">
        <v>8643</v>
      </c>
      <c r="B3816" s="518" t="s">
        <v>8644</v>
      </c>
      <c r="C3816" s="518" t="s">
        <v>8009</v>
      </c>
      <c r="D3816" s="518" t="s">
        <v>25729</v>
      </c>
      <c r="E3816" s="519" t="s">
        <v>144</v>
      </c>
      <c r="F3816" s="518" t="s">
        <v>144</v>
      </c>
      <c r="G3816" s="518" t="s">
        <v>26022</v>
      </c>
      <c r="H3816" s="518" t="s">
        <v>26023</v>
      </c>
      <c r="I3816" s="518" t="s">
        <v>5502</v>
      </c>
      <c r="J3816" s="518" t="s">
        <v>5503</v>
      </c>
      <c r="K3816" s="519" t="s">
        <v>17134</v>
      </c>
      <c r="L3816" s="518" t="s">
        <v>5433</v>
      </c>
    </row>
    <row r="3817" spans="1:12" ht="15.75">
      <c r="A3817" s="518" t="s">
        <v>8643</v>
      </c>
      <c r="B3817" s="518" t="s">
        <v>8644</v>
      </c>
      <c r="C3817" s="518" t="s">
        <v>8009</v>
      </c>
      <c r="D3817" s="518" t="s">
        <v>25729</v>
      </c>
      <c r="E3817" s="519" t="s">
        <v>144</v>
      </c>
      <c r="F3817" s="518" t="s">
        <v>144</v>
      </c>
      <c r="G3817" s="518" t="s">
        <v>26024</v>
      </c>
      <c r="H3817" s="518" t="s">
        <v>26025</v>
      </c>
      <c r="I3817" s="518" t="s">
        <v>5502</v>
      </c>
      <c r="J3817" s="518" t="s">
        <v>5503</v>
      </c>
      <c r="K3817" s="519" t="s">
        <v>24144</v>
      </c>
      <c r="L3817" s="518" t="s">
        <v>5433</v>
      </c>
    </row>
    <row r="3818" spans="1:12" ht="15.75">
      <c r="A3818" s="518" t="s">
        <v>8643</v>
      </c>
      <c r="B3818" s="518" t="s">
        <v>8644</v>
      </c>
      <c r="C3818" s="518" t="s">
        <v>8009</v>
      </c>
      <c r="D3818" s="518" t="s">
        <v>25729</v>
      </c>
      <c r="E3818" s="519" t="s">
        <v>144</v>
      </c>
      <c r="F3818" s="518" t="s">
        <v>144</v>
      </c>
      <c r="G3818" s="518" t="s">
        <v>26026</v>
      </c>
      <c r="H3818" s="518" t="s">
        <v>26027</v>
      </c>
      <c r="I3818" s="518" t="s">
        <v>5502</v>
      </c>
      <c r="J3818" s="518" t="s">
        <v>5503</v>
      </c>
      <c r="K3818" s="519" t="s">
        <v>34023</v>
      </c>
      <c r="L3818" s="518" t="s">
        <v>5433</v>
      </c>
    </row>
    <row r="3819" spans="1:12" ht="15.75">
      <c r="A3819" s="518" t="s">
        <v>8643</v>
      </c>
      <c r="B3819" s="518" t="s">
        <v>8644</v>
      </c>
      <c r="C3819" s="518" t="s">
        <v>8009</v>
      </c>
      <c r="D3819" s="518" t="s">
        <v>25729</v>
      </c>
      <c r="E3819" s="519" t="s">
        <v>144</v>
      </c>
      <c r="F3819" s="518" t="s">
        <v>144</v>
      </c>
      <c r="G3819" s="518" t="s">
        <v>26028</v>
      </c>
      <c r="H3819" s="518" t="s">
        <v>26029</v>
      </c>
      <c r="I3819" s="518" t="s">
        <v>5502</v>
      </c>
      <c r="J3819" s="518" t="s">
        <v>5503</v>
      </c>
      <c r="K3819" s="519" t="s">
        <v>33446</v>
      </c>
      <c r="L3819" s="518" t="s">
        <v>5433</v>
      </c>
    </row>
    <row r="3820" spans="1:12" ht="15.75">
      <c r="A3820" s="518" t="s">
        <v>8643</v>
      </c>
      <c r="B3820" s="518" t="s">
        <v>8644</v>
      </c>
      <c r="C3820" s="518" t="s">
        <v>8009</v>
      </c>
      <c r="D3820" s="518" t="s">
        <v>25729</v>
      </c>
      <c r="E3820" s="519" t="s">
        <v>144</v>
      </c>
      <c r="F3820" s="518" t="s">
        <v>144</v>
      </c>
      <c r="G3820" s="518" t="s">
        <v>26030</v>
      </c>
      <c r="H3820" s="518" t="s">
        <v>26031</v>
      </c>
      <c r="I3820" s="518" t="s">
        <v>5502</v>
      </c>
      <c r="J3820" s="518" t="s">
        <v>5503</v>
      </c>
      <c r="K3820" s="519" t="s">
        <v>25317</v>
      </c>
      <c r="L3820" s="518" t="s">
        <v>5433</v>
      </c>
    </row>
    <row r="3821" spans="1:12" ht="15.75">
      <c r="A3821" s="518" t="s">
        <v>8643</v>
      </c>
      <c r="B3821" s="518" t="s">
        <v>8644</v>
      </c>
      <c r="C3821" s="518" t="s">
        <v>8009</v>
      </c>
      <c r="D3821" s="518" t="s">
        <v>25729</v>
      </c>
      <c r="E3821" s="519" t="s">
        <v>144</v>
      </c>
      <c r="F3821" s="518" t="s">
        <v>144</v>
      </c>
      <c r="G3821" s="518" t="s">
        <v>26032</v>
      </c>
      <c r="H3821" s="518" t="s">
        <v>26033</v>
      </c>
      <c r="I3821" s="518" t="s">
        <v>5502</v>
      </c>
      <c r="J3821" s="518" t="s">
        <v>5503</v>
      </c>
      <c r="K3821" s="519" t="s">
        <v>17806</v>
      </c>
      <c r="L3821" s="518" t="s">
        <v>5433</v>
      </c>
    </row>
    <row r="3822" spans="1:12" ht="15.75">
      <c r="A3822" s="518" t="s">
        <v>8643</v>
      </c>
      <c r="B3822" s="518" t="s">
        <v>8644</v>
      </c>
      <c r="C3822" s="518" t="s">
        <v>8009</v>
      </c>
      <c r="D3822" s="518" t="s">
        <v>25729</v>
      </c>
      <c r="E3822" s="519" t="s">
        <v>144</v>
      </c>
      <c r="F3822" s="518" t="s">
        <v>144</v>
      </c>
      <c r="G3822" s="518" t="s">
        <v>26034</v>
      </c>
      <c r="H3822" s="518" t="s">
        <v>26035</v>
      </c>
      <c r="I3822" s="518" t="s">
        <v>5502</v>
      </c>
      <c r="J3822" s="518" t="s">
        <v>5503</v>
      </c>
      <c r="K3822" s="519" t="s">
        <v>19035</v>
      </c>
      <c r="L3822" s="518" t="s">
        <v>5433</v>
      </c>
    </row>
    <row r="3823" spans="1:12" ht="15.75">
      <c r="A3823" s="518" t="s">
        <v>8643</v>
      </c>
      <c r="B3823" s="518" t="s">
        <v>8644</v>
      </c>
      <c r="C3823" s="518" t="s">
        <v>8009</v>
      </c>
      <c r="D3823" s="518" t="s">
        <v>25729</v>
      </c>
      <c r="E3823" s="519" t="s">
        <v>144</v>
      </c>
      <c r="F3823" s="518" t="s">
        <v>144</v>
      </c>
      <c r="G3823" s="518" t="s">
        <v>26037</v>
      </c>
      <c r="H3823" s="518" t="s">
        <v>26038</v>
      </c>
      <c r="I3823" s="518" t="s">
        <v>5502</v>
      </c>
      <c r="J3823" s="518" t="s">
        <v>5503</v>
      </c>
      <c r="K3823" s="519" t="s">
        <v>26532</v>
      </c>
      <c r="L3823" s="518" t="s">
        <v>5433</v>
      </c>
    </row>
    <row r="3824" spans="1:12" ht="15.75">
      <c r="A3824" s="518" t="s">
        <v>8643</v>
      </c>
      <c r="B3824" s="518" t="s">
        <v>8644</v>
      </c>
      <c r="C3824" s="518" t="s">
        <v>8009</v>
      </c>
      <c r="D3824" s="518" t="s">
        <v>25729</v>
      </c>
      <c r="E3824" s="519" t="s">
        <v>144</v>
      </c>
      <c r="F3824" s="518" t="s">
        <v>144</v>
      </c>
      <c r="G3824" s="518" t="s">
        <v>26040</v>
      </c>
      <c r="H3824" s="518" t="s">
        <v>26041</v>
      </c>
      <c r="I3824" s="518" t="s">
        <v>5502</v>
      </c>
      <c r="J3824" s="518" t="s">
        <v>5503</v>
      </c>
      <c r="K3824" s="519" t="s">
        <v>34024</v>
      </c>
      <c r="L3824" s="518" t="s">
        <v>5433</v>
      </c>
    </row>
    <row r="3825" spans="1:12" ht="15.75">
      <c r="A3825" s="518" t="s">
        <v>8643</v>
      </c>
      <c r="B3825" s="518" t="s">
        <v>8644</v>
      </c>
      <c r="C3825" s="518" t="s">
        <v>8009</v>
      </c>
      <c r="D3825" s="518" t="s">
        <v>25729</v>
      </c>
      <c r="E3825" s="519" t="s">
        <v>144</v>
      </c>
      <c r="F3825" s="518" t="s">
        <v>144</v>
      </c>
      <c r="G3825" s="518" t="s">
        <v>26042</v>
      </c>
      <c r="H3825" s="518" t="s">
        <v>26043</v>
      </c>
      <c r="I3825" s="518" t="s">
        <v>5502</v>
      </c>
      <c r="J3825" s="518" t="s">
        <v>5503</v>
      </c>
      <c r="K3825" s="519" t="s">
        <v>34025</v>
      </c>
      <c r="L3825" s="518" t="s">
        <v>5433</v>
      </c>
    </row>
    <row r="3826" spans="1:12" ht="15.75">
      <c r="A3826" s="518" t="s">
        <v>8643</v>
      </c>
      <c r="B3826" s="518" t="s">
        <v>8644</v>
      </c>
      <c r="C3826" s="518" t="s">
        <v>8009</v>
      </c>
      <c r="D3826" s="518" t="s">
        <v>25729</v>
      </c>
      <c r="E3826" s="519" t="s">
        <v>144</v>
      </c>
      <c r="F3826" s="518" t="s">
        <v>144</v>
      </c>
      <c r="G3826" s="518" t="s">
        <v>26044</v>
      </c>
      <c r="H3826" s="518" t="s">
        <v>26045</v>
      </c>
      <c r="I3826" s="518" t="s">
        <v>5502</v>
      </c>
      <c r="J3826" s="518" t="s">
        <v>5503</v>
      </c>
      <c r="K3826" s="519" t="s">
        <v>25781</v>
      </c>
      <c r="L3826" s="518" t="s">
        <v>5433</v>
      </c>
    </row>
    <row r="3827" spans="1:12" ht="15.75">
      <c r="A3827" s="518" t="s">
        <v>8643</v>
      </c>
      <c r="B3827" s="518" t="s">
        <v>8644</v>
      </c>
      <c r="C3827" s="518" t="s">
        <v>8009</v>
      </c>
      <c r="D3827" s="518" t="s">
        <v>25729</v>
      </c>
      <c r="E3827" s="519" t="s">
        <v>144</v>
      </c>
      <c r="F3827" s="518" t="s">
        <v>144</v>
      </c>
      <c r="G3827" s="518" t="s">
        <v>26047</v>
      </c>
      <c r="H3827" s="518" t="s">
        <v>26048</v>
      </c>
      <c r="I3827" s="518" t="s">
        <v>5502</v>
      </c>
      <c r="J3827" s="518" t="s">
        <v>5503</v>
      </c>
      <c r="K3827" s="519" t="s">
        <v>22058</v>
      </c>
      <c r="L3827" s="518" t="s">
        <v>5433</v>
      </c>
    </row>
    <row r="3828" spans="1:12" ht="15.75">
      <c r="A3828" s="518" t="s">
        <v>8643</v>
      </c>
      <c r="B3828" s="518" t="s">
        <v>8644</v>
      </c>
      <c r="C3828" s="518" t="s">
        <v>8009</v>
      </c>
      <c r="D3828" s="518" t="s">
        <v>25729</v>
      </c>
      <c r="E3828" s="519" t="s">
        <v>144</v>
      </c>
      <c r="F3828" s="518" t="s">
        <v>144</v>
      </c>
      <c r="G3828" s="518" t="s">
        <v>26049</v>
      </c>
      <c r="H3828" s="518" t="s">
        <v>26050</v>
      </c>
      <c r="I3828" s="518" t="s">
        <v>5502</v>
      </c>
      <c r="J3828" s="518" t="s">
        <v>5503</v>
      </c>
      <c r="K3828" s="519" t="s">
        <v>34026</v>
      </c>
      <c r="L3828" s="518" t="s">
        <v>5433</v>
      </c>
    </row>
    <row r="3829" spans="1:12" ht="15.75">
      <c r="A3829" s="518" t="s">
        <v>8643</v>
      </c>
      <c r="B3829" s="518" t="s">
        <v>8644</v>
      </c>
      <c r="C3829" s="518" t="s">
        <v>8009</v>
      </c>
      <c r="D3829" s="518" t="s">
        <v>25729</v>
      </c>
      <c r="E3829" s="519" t="s">
        <v>144</v>
      </c>
      <c r="F3829" s="518" t="s">
        <v>144</v>
      </c>
      <c r="G3829" s="518" t="s">
        <v>26051</v>
      </c>
      <c r="H3829" s="518" t="s">
        <v>26052</v>
      </c>
      <c r="I3829" s="518" t="s">
        <v>5502</v>
      </c>
      <c r="J3829" s="518" t="s">
        <v>5503</v>
      </c>
      <c r="K3829" s="519" t="s">
        <v>19165</v>
      </c>
      <c r="L3829" s="518" t="s">
        <v>5433</v>
      </c>
    </row>
    <row r="3830" spans="1:12" ht="15.75">
      <c r="A3830" s="518" t="s">
        <v>8643</v>
      </c>
      <c r="B3830" s="518" t="s">
        <v>8644</v>
      </c>
      <c r="C3830" s="518" t="s">
        <v>8009</v>
      </c>
      <c r="D3830" s="518" t="s">
        <v>25729</v>
      </c>
      <c r="E3830" s="519" t="s">
        <v>144</v>
      </c>
      <c r="F3830" s="518" t="s">
        <v>144</v>
      </c>
      <c r="G3830" s="518" t="s">
        <v>26053</v>
      </c>
      <c r="H3830" s="518" t="s">
        <v>26054</v>
      </c>
      <c r="I3830" s="518" t="s">
        <v>5502</v>
      </c>
      <c r="J3830" s="518" t="s">
        <v>5503</v>
      </c>
      <c r="K3830" s="519" t="s">
        <v>19312</v>
      </c>
      <c r="L3830" s="518" t="s">
        <v>5433</v>
      </c>
    </row>
    <row r="3831" spans="1:12" ht="15.75">
      <c r="A3831" s="518" t="s">
        <v>8643</v>
      </c>
      <c r="B3831" s="518" t="s">
        <v>8644</v>
      </c>
      <c r="C3831" s="518" t="s">
        <v>8009</v>
      </c>
      <c r="D3831" s="518" t="s">
        <v>25729</v>
      </c>
      <c r="E3831" s="519" t="s">
        <v>144</v>
      </c>
      <c r="F3831" s="518" t="s">
        <v>144</v>
      </c>
      <c r="G3831" s="518" t="s">
        <v>26055</v>
      </c>
      <c r="H3831" s="518" t="s">
        <v>26056</v>
      </c>
      <c r="I3831" s="518" t="s">
        <v>5502</v>
      </c>
      <c r="J3831" s="518" t="s">
        <v>5503</v>
      </c>
      <c r="K3831" s="519" t="s">
        <v>34027</v>
      </c>
      <c r="L3831" s="518" t="s">
        <v>5433</v>
      </c>
    </row>
    <row r="3832" spans="1:12" ht="15.75">
      <c r="A3832" s="518" t="s">
        <v>8643</v>
      </c>
      <c r="B3832" s="518" t="s">
        <v>8644</v>
      </c>
      <c r="C3832" s="518" t="s">
        <v>8009</v>
      </c>
      <c r="D3832" s="518" t="s">
        <v>25729</v>
      </c>
      <c r="E3832" s="519" t="s">
        <v>144</v>
      </c>
      <c r="F3832" s="518" t="s">
        <v>144</v>
      </c>
      <c r="G3832" s="518" t="s">
        <v>26057</v>
      </c>
      <c r="H3832" s="518" t="s">
        <v>26058</v>
      </c>
      <c r="I3832" s="518" t="s">
        <v>5502</v>
      </c>
      <c r="J3832" s="518" t="s">
        <v>5503</v>
      </c>
      <c r="K3832" s="519" t="s">
        <v>27106</v>
      </c>
      <c r="L3832" s="518" t="s">
        <v>5433</v>
      </c>
    </row>
    <row r="3833" spans="1:12" ht="15.75">
      <c r="A3833" s="518" t="s">
        <v>8643</v>
      </c>
      <c r="B3833" s="518" t="s">
        <v>8644</v>
      </c>
      <c r="C3833" s="518" t="s">
        <v>8009</v>
      </c>
      <c r="D3833" s="518" t="s">
        <v>25729</v>
      </c>
      <c r="E3833" s="519" t="s">
        <v>144</v>
      </c>
      <c r="F3833" s="518" t="s">
        <v>144</v>
      </c>
      <c r="G3833" s="518" t="s">
        <v>26059</v>
      </c>
      <c r="H3833" s="518" t="s">
        <v>26060</v>
      </c>
      <c r="I3833" s="518" t="s">
        <v>5502</v>
      </c>
      <c r="J3833" s="518" t="s">
        <v>5503</v>
      </c>
      <c r="K3833" s="519" t="s">
        <v>34028</v>
      </c>
      <c r="L3833" s="518" t="s">
        <v>5433</v>
      </c>
    </row>
    <row r="3834" spans="1:12" ht="15.75">
      <c r="A3834" s="518" t="s">
        <v>8643</v>
      </c>
      <c r="B3834" s="518" t="s">
        <v>8644</v>
      </c>
      <c r="C3834" s="518" t="s">
        <v>8009</v>
      </c>
      <c r="D3834" s="518" t="s">
        <v>25729</v>
      </c>
      <c r="E3834" s="519" t="s">
        <v>144</v>
      </c>
      <c r="F3834" s="518" t="s">
        <v>144</v>
      </c>
      <c r="G3834" s="518" t="s">
        <v>26061</v>
      </c>
      <c r="H3834" s="518" t="s">
        <v>26062</v>
      </c>
      <c r="I3834" s="518" t="s">
        <v>5502</v>
      </c>
      <c r="J3834" s="518" t="s">
        <v>5503</v>
      </c>
      <c r="K3834" s="519" t="s">
        <v>34029</v>
      </c>
      <c r="L3834" s="518" t="s">
        <v>5433</v>
      </c>
    </row>
    <row r="3835" spans="1:12" ht="15.75">
      <c r="A3835" s="518" t="s">
        <v>8643</v>
      </c>
      <c r="B3835" s="518" t="s">
        <v>8644</v>
      </c>
      <c r="C3835" s="518" t="s">
        <v>8009</v>
      </c>
      <c r="D3835" s="518" t="s">
        <v>25729</v>
      </c>
      <c r="E3835" s="519" t="s">
        <v>144</v>
      </c>
      <c r="F3835" s="518" t="s">
        <v>144</v>
      </c>
      <c r="G3835" s="518" t="s">
        <v>26063</v>
      </c>
      <c r="H3835" s="518" t="s">
        <v>26064</v>
      </c>
      <c r="I3835" s="518" t="s">
        <v>5502</v>
      </c>
      <c r="J3835" s="518" t="s">
        <v>5503</v>
      </c>
      <c r="K3835" s="519" t="s">
        <v>34030</v>
      </c>
      <c r="L3835" s="518" t="s">
        <v>5433</v>
      </c>
    </row>
    <row r="3836" spans="1:12" ht="15.75">
      <c r="A3836" s="518" t="s">
        <v>8643</v>
      </c>
      <c r="B3836" s="518" t="s">
        <v>8644</v>
      </c>
      <c r="C3836" s="518" t="s">
        <v>8009</v>
      </c>
      <c r="D3836" s="518" t="s">
        <v>25729</v>
      </c>
      <c r="E3836" s="519" t="s">
        <v>144</v>
      </c>
      <c r="F3836" s="518" t="s">
        <v>144</v>
      </c>
      <c r="G3836" s="518" t="s">
        <v>26065</v>
      </c>
      <c r="H3836" s="518" t="s">
        <v>26066</v>
      </c>
      <c r="I3836" s="518" t="s">
        <v>5502</v>
      </c>
      <c r="J3836" s="518" t="s">
        <v>5503</v>
      </c>
      <c r="K3836" s="519" t="s">
        <v>34031</v>
      </c>
      <c r="L3836" s="518" t="s">
        <v>5433</v>
      </c>
    </row>
    <row r="3837" spans="1:12" ht="15.75">
      <c r="A3837" s="518" t="s">
        <v>8643</v>
      </c>
      <c r="B3837" s="518" t="s">
        <v>8644</v>
      </c>
      <c r="C3837" s="518" t="s">
        <v>8009</v>
      </c>
      <c r="D3837" s="518" t="s">
        <v>25729</v>
      </c>
      <c r="E3837" s="519" t="s">
        <v>144</v>
      </c>
      <c r="F3837" s="518" t="s">
        <v>144</v>
      </c>
      <c r="G3837" s="518" t="s">
        <v>26067</v>
      </c>
      <c r="H3837" s="518" t="s">
        <v>26068</v>
      </c>
      <c r="I3837" s="518" t="s">
        <v>5502</v>
      </c>
      <c r="J3837" s="518" t="s">
        <v>5503</v>
      </c>
      <c r="K3837" s="519" t="s">
        <v>34032</v>
      </c>
      <c r="L3837" s="518" t="s">
        <v>5433</v>
      </c>
    </row>
    <row r="3838" spans="1:12" ht="15.75">
      <c r="A3838" s="518" t="s">
        <v>8643</v>
      </c>
      <c r="B3838" s="518" t="s">
        <v>8644</v>
      </c>
      <c r="C3838" s="518" t="s">
        <v>8009</v>
      </c>
      <c r="D3838" s="518" t="s">
        <v>25729</v>
      </c>
      <c r="E3838" s="519" t="s">
        <v>144</v>
      </c>
      <c r="F3838" s="518" t="s">
        <v>144</v>
      </c>
      <c r="G3838" s="518" t="s">
        <v>26069</v>
      </c>
      <c r="H3838" s="518" t="s">
        <v>26070</v>
      </c>
      <c r="I3838" s="518" t="s">
        <v>5502</v>
      </c>
      <c r="J3838" s="518" t="s">
        <v>5503</v>
      </c>
      <c r="K3838" s="519" t="s">
        <v>24340</v>
      </c>
      <c r="L3838" s="518" t="s">
        <v>5433</v>
      </c>
    </row>
    <row r="3839" spans="1:12" ht="15.75">
      <c r="A3839" s="518" t="s">
        <v>8643</v>
      </c>
      <c r="B3839" s="518" t="s">
        <v>8644</v>
      </c>
      <c r="C3839" s="518" t="s">
        <v>8009</v>
      </c>
      <c r="D3839" s="518" t="s">
        <v>25729</v>
      </c>
      <c r="E3839" s="519" t="s">
        <v>144</v>
      </c>
      <c r="F3839" s="518" t="s">
        <v>144</v>
      </c>
      <c r="G3839" s="518" t="s">
        <v>26071</v>
      </c>
      <c r="H3839" s="518" t="s">
        <v>26072</v>
      </c>
      <c r="I3839" s="518" t="s">
        <v>5502</v>
      </c>
      <c r="J3839" s="518" t="s">
        <v>5503</v>
      </c>
      <c r="K3839" s="519" t="s">
        <v>22925</v>
      </c>
      <c r="L3839" s="518" t="s">
        <v>5433</v>
      </c>
    </row>
    <row r="3840" spans="1:12" ht="15.75">
      <c r="A3840" s="518" t="s">
        <v>8643</v>
      </c>
      <c r="B3840" s="518" t="s">
        <v>8644</v>
      </c>
      <c r="C3840" s="518" t="s">
        <v>8009</v>
      </c>
      <c r="D3840" s="518" t="s">
        <v>25729</v>
      </c>
      <c r="E3840" s="519" t="s">
        <v>144</v>
      </c>
      <c r="F3840" s="518" t="s">
        <v>144</v>
      </c>
      <c r="G3840" s="518" t="s">
        <v>26073</v>
      </c>
      <c r="H3840" s="518" t="s">
        <v>26074</v>
      </c>
      <c r="I3840" s="518" t="s">
        <v>5502</v>
      </c>
      <c r="J3840" s="518" t="s">
        <v>5503</v>
      </c>
      <c r="K3840" s="519" t="s">
        <v>24268</v>
      </c>
      <c r="L3840" s="518" t="s">
        <v>5433</v>
      </c>
    </row>
    <row r="3841" spans="1:12" ht="15.75">
      <c r="A3841" s="518" t="s">
        <v>8643</v>
      </c>
      <c r="B3841" s="518" t="s">
        <v>8644</v>
      </c>
      <c r="C3841" s="518" t="s">
        <v>8009</v>
      </c>
      <c r="D3841" s="518" t="s">
        <v>25729</v>
      </c>
      <c r="E3841" s="519" t="s">
        <v>144</v>
      </c>
      <c r="F3841" s="518" t="s">
        <v>144</v>
      </c>
      <c r="G3841" s="518" t="s">
        <v>26075</v>
      </c>
      <c r="H3841" s="518" t="s">
        <v>26076</v>
      </c>
      <c r="I3841" s="518" t="s">
        <v>5502</v>
      </c>
      <c r="J3841" s="518" t="s">
        <v>5503</v>
      </c>
      <c r="K3841" s="519" t="s">
        <v>34033</v>
      </c>
      <c r="L3841" s="518" t="s">
        <v>5433</v>
      </c>
    </row>
    <row r="3842" spans="1:12" ht="15.75">
      <c r="A3842" s="518" t="s">
        <v>8643</v>
      </c>
      <c r="B3842" s="518" t="s">
        <v>8644</v>
      </c>
      <c r="C3842" s="518" t="s">
        <v>8009</v>
      </c>
      <c r="D3842" s="518" t="s">
        <v>25729</v>
      </c>
      <c r="E3842" s="519" t="s">
        <v>144</v>
      </c>
      <c r="F3842" s="518" t="s">
        <v>144</v>
      </c>
      <c r="G3842" s="518" t="s">
        <v>26077</v>
      </c>
      <c r="H3842" s="518" t="s">
        <v>26078</v>
      </c>
      <c r="I3842" s="518" t="s">
        <v>5502</v>
      </c>
      <c r="J3842" s="518" t="s">
        <v>5503</v>
      </c>
      <c r="K3842" s="519" t="s">
        <v>20595</v>
      </c>
      <c r="L3842" s="518" t="s">
        <v>5433</v>
      </c>
    </row>
    <row r="3843" spans="1:12" ht="15.75">
      <c r="A3843" s="518" t="s">
        <v>8643</v>
      </c>
      <c r="B3843" s="518" t="s">
        <v>8644</v>
      </c>
      <c r="C3843" s="518" t="s">
        <v>8009</v>
      </c>
      <c r="D3843" s="518" t="s">
        <v>25729</v>
      </c>
      <c r="E3843" s="519" t="s">
        <v>144</v>
      </c>
      <c r="F3843" s="518" t="s">
        <v>144</v>
      </c>
      <c r="G3843" s="518" t="s">
        <v>26079</v>
      </c>
      <c r="H3843" s="518" t="s">
        <v>26080</v>
      </c>
      <c r="I3843" s="518" t="s">
        <v>5502</v>
      </c>
      <c r="J3843" s="518" t="s">
        <v>5503</v>
      </c>
      <c r="K3843" s="519" t="s">
        <v>33272</v>
      </c>
      <c r="L3843" s="518" t="s">
        <v>5433</v>
      </c>
    </row>
    <row r="3844" spans="1:12" ht="15.75">
      <c r="A3844" s="518" t="s">
        <v>8643</v>
      </c>
      <c r="B3844" s="518" t="s">
        <v>8644</v>
      </c>
      <c r="C3844" s="518" t="s">
        <v>8009</v>
      </c>
      <c r="D3844" s="518" t="s">
        <v>25729</v>
      </c>
      <c r="E3844" s="519" t="s">
        <v>144</v>
      </c>
      <c r="F3844" s="518" t="s">
        <v>144</v>
      </c>
      <c r="G3844" s="518" t="s">
        <v>26081</v>
      </c>
      <c r="H3844" s="518" t="s">
        <v>26082</v>
      </c>
      <c r="I3844" s="518" t="s">
        <v>5502</v>
      </c>
      <c r="J3844" s="518" t="s">
        <v>5503</v>
      </c>
      <c r="K3844" s="519" t="s">
        <v>18072</v>
      </c>
      <c r="L3844" s="518" t="s">
        <v>5433</v>
      </c>
    </row>
    <row r="3845" spans="1:12" ht="15.75">
      <c r="A3845" s="518" t="s">
        <v>8643</v>
      </c>
      <c r="B3845" s="518" t="s">
        <v>8644</v>
      </c>
      <c r="C3845" s="518" t="s">
        <v>8009</v>
      </c>
      <c r="D3845" s="518" t="s">
        <v>25729</v>
      </c>
      <c r="E3845" s="519" t="s">
        <v>144</v>
      </c>
      <c r="F3845" s="518" t="s">
        <v>144</v>
      </c>
      <c r="G3845" s="518" t="s">
        <v>26084</v>
      </c>
      <c r="H3845" s="518" t="s">
        <v>26085</v>
      </c>
      <c r="I3845" s="518" t="s">
        <v>5502</v>
      </c>
      <c r="J3845" s="518" t="s">
        <v>5503</v>
      </c>
      <c r="K3845" s="519" t="s">
        <v>14632</v>
      </c>
      <c r="L3845" s="518" t="s">
        <v>5433</v>
      </c>
    </row>
    <row r="3846" spans="1:12" ht="15.75">
      <c r="A3846" s="518" t="s">
        <v>8643</v>
      </c>
      <c r="B3846" s="518" t="s">
        <v>8644</v>
      </c>
      <c r="C3846" s="518" t="s">
        <v>8009</v>
      </c>
      <c r="D3846" s="518" t="s">
        <v>25729</v>
      </c>
      <c r="E3846" s="519" t="s">
        <v>144</v>
      </c>
      <c r="F3846" s="518" t="s">
        <v>144</v>
      </c>
      <c r="G3846" s="518" t="s">
        <v>26086</v>
      </c>
      <c r="H3846" s="518" t="s">
        <v>26087</v>
      </c>
      <c r="I3846" s="518" t="s">
        <v>5502</v>
      </c>
      <c r="J3846" s="518" t="s">
        <v>5503</v>
      </c>
      <c r="K3846" s="519" t="s">
        <v>17224</v>
      </c>
      <c r="L3846" s="518" t="s">
        <v>5433</v>
      </c>
    </row>
    <row r="3847" spans="1:12" ht="15.75">
      <c r="A3847" s="518" t="s">
        <v>8643</v>
      </c>
      <c r="B3847" s="518" t="s">
        <v>8644</v>
      </c>
      <c r="C3847" s="518" t="s">
        <v>8009</v>
      </c>
      <c r="D3847" s="518" t="s">
        <v>25729</v>
      </c>
      <c r="E3847" s="519" t="s">
        <v>144</v>
      </c>
      <c r="F3847" s="518" t="s">
        <v>144</v>
      </c>
      <c r="G3847" s="518" t="s">
        <v>26089</v>
      </c>
      <c r="H3847" s="518" t="s">
        <v>26090</v>
      </c>
      <c r="I3847" s="518" t="s">
        <v>5502</v>
      </c>
      <c r="J3847" s="518" t="s">
        <v>5503</v>
      </c>
      <c r="K3847" s="519" t="s">
        <v>34034</v>
      </c>
      <c r="L3847" s="518" t="s">
        <v>5433</v>
      </c>
    </row>
    <row r="3848" spans="1:12" ht="15.75">
      <c r="A3848" s="518" t="s">
        <v>8643</v>
      </c>
      <c r="B3848" s="518" t="s">
        <v>8644</v>
      </c>
      <c r="C3848" s="518" t="s">
        <v>8009</v>
      </c>
      <c r="D3848" s="518" t="s">
        <v>25729</v>
      </c>
      <c r="E3848" s="519" t="s">
        <v>144</v>
      </c>
      <c r="F3848" s="518" t="s">
        <v>144</v>
      </c>
      <c r="G3848" s="518" t="s">
        <v>26091</v>
      </c>
      <c r="H3848" s="518" t="s">
        <v>26092</v>
      </c>
      <c r="I3848" s="518" t="s">
        <v>5502</v>
      </c>
      <c r="J3848" s="518" t="s">
        <v>5503</v>
      </c>
      <c r="K3848" s="519" t="s">
        <v>25949</v>
      </c>
      <c r="L3848" s="518" t="s">
        <v>5433</v>
      </c>
    </row>
    <row r="3849" spans="1:12" ht="15.75">
      <c r="A3849" s="518" t="s">
        <v>8643</v>
      </c>
      <c r="B3849" s="518" t="s">
        <v>8644</v>
      </c>
      <c r="C3849" s="518" t="s">
        <v>8009</v>
      </c>
      <c r="D3849" s="518" t="s">
        <v>25729</v>
      </c>
      <c r="E3849" s="519" t="s">
        <v>144</v>
      </c>
      <c r="F3849" s="518" t="s">
        <v>144</v>
      </c>
      <c r="G3849" s="518" t="s">
        <v>26093</v>
      </c>
      <c r="H3849" s="518" t="s">
        <v>26094</v>
      </c>
      <c r="I3849" s="518" t="s">
        <v>5502</v>
      </c>
      <c r="J3849" s="518" t="s">
        <v>5503</v>
      </c>
      <c r="K3849" s="519" t="s">
        <v>34035</v>
      </c>
      <c r="L3849" s="518" t="s">
        <v>5433</v>
      </c>
    </row>
    <row r="3850" spans="1:12" ht="15.75">
      <c r="A3850" s="518" t="s">
        <v>8643</v>
      </c>
      <c r="B3850" s="518" t="s">
        <v>8644</v>
      </c>
      <c r="C3850" s="518" t="s">
        <v>8009</v>
      </c>
      <c r="D3850" s="518" t="s">
        <v>25729</v>
      </c>
      <c r="E3850" s="519" t="s">
        <v>144</v>
      </c>
      <c r="F3850" s="518" t="s">
        <v>144</v>
      </c>
      <c r="G3850" s="518" t="s">
        <v>26095</v>
      </c>
      <c r="H3850" s="518" t="s">
        <v>26096</v>
      </c>
      <c r="I3850" s="518" t="s">
        <v>5502</v>
      </c>
      <c r="J3850" s="518" t="s">
        <v>5503</v>
      </c>
      <c r="K3850" s="519" t="s">
        <v>34036</v>
      </c>
      <c r="L3850" s="518" t="s">
        <v>5433</v>
      </c>
    </row>
    <row r="3851" spans="1:12" ht="15.75">
      <c r="A3851" s="518" t="s">
        <v>8643</v>
      </c>
      <c r="B3851" s="518" t="s">
        <v>8644</v>
      </c>
      <c r="C3851" s="518" t="s">
        <v>8009</v>
      </c>
      <c r="D3851" s="518" t="s">
        <v>25729</v>
      </c>
      <c r="E3851" s="519" t="s">
        <v>144</v>
      </c>
      <c r="F3851" s="518" t="s">
        <v>144</v>
      </c>
      <c r="G3851" s="518" t="s">
        <v>26097</v>
      </c>
      <c r="H3851" s="518" t="s">
        <v>26098</v>
      </c>
      <c r="I3851" s="518" t="s">
        <v>5502</v>
      </c>
      <c r="J3851" s="518" t="s">
        <v>5503</v>
      </c>
      <c r="K3851" s="519" t="s">
        <v>34037</v>
      </c>
      <c r="L3851" s="518" t="s">
        <v>5433</v>
      </c>
    </row>
    <row r="3852" spans="1:12" ht="15.75">
      <c r="A3852" s="518" t="s">
        <v>8643</v>
      </c>
      <c r="B3852" s="518" t="s">
        <v>8644</v>
      </c>
      <c r="C3852" s="518" t="s">
        <v>8009</v>
      </c>
      <c r="D3852" s="518" t="s">
        <v>25729</v>
      </c>
      <c r="E3852" s="519" t="s">
        <v>144</v>
      </c>
      <c r="F3852" s="518" t="s">
        <v>144</v>
      </c>
      <c r="G3852" s="518" t="s">
        <v>26099</v>
      </c>
      <c r="H3852" s="518" t="s">
        <v>26100</v>
      </c>
      <c r="I3852" s="518" t="s">
        <v>5502</v>
      </c>
      <c r="J3852" s="518" t="s">
        <v>5503</v>
      </c>
      <c r="K3852" s="519" t="s">
        <v>34038</v>
      </c>
      <c r="L3852" s="518" t="s">
        <v>5433</v>
      </c>
    </row>
    <row r="3853" spans="1:12" ht="15.75">
      <c r="A3853" s="518" t="s">
        <v>8643</v>
      </c>
      <c r="B3853" s="518" t="s">
        <v>8644</v>
      </c>
      <c r="C3853" s="518" t="s">
        <v>8009</v>
      </c>
      <c r="D3853" s="518" t="s">
        <v>25729</v>
      </c>
      <c r="E3853" s="519" t="s">
        <v>144</v>
      </c>
      <c r="F3853" s="518" t="s">
        <v>144</v>
      </c>
      <c r="G3853" s="518" t="s">
        <v>26101</v>
      </c>
      <c r="H3853" s="518" t="s">
        <v>26102</v>
      </c>
      <c r="I3853" s="518" t="s">
        <v>5502</v>
      </c>
      <c r="J3853" s="518" t="s">
        <v>5503</v>
      </c>
      <c r="K3853" s="519" t="s">
        <v>34039</v>
      </c>
      <c r="L3853" s="518" t="s">
        <v>5433</v>
      </c>
    </row>
    <row r="3854" spans="1:12" ht="15.75">
      <c r="A3854" s="518" t="s">
        <v>8643</v>
      </c>
      <c r="B3854" s="518" t="s">
        <v>8644</v>
      </c>
      <c r="C3854" s="518" t="s">
        <v>8009</v>
      </c>
      <c r="D3854" s="518" t="s">
        <v>25729</v>
      </c>
      <c r="E3854" s="519" t="s">
        <v>144</v>
      </c>
      <c r="F3854" s="518" t="s">
        <v>144</v>
      </c>
      <c r="G3854" s="518" t="s">
        <v>26103</v>
      </c>
      <c r="H3854" s="518" t="s">
        <v>26104</v>
      </c>
      <c r="I3854" s="518" t="s">
        <v>5502</v>
      </c>
      <c r="J3854" s="518" t="s">
        <v>5503</v>
      </c>
      <c r="K3854" s="519" t="s">
        <v>34040</v>
      </c>
      <c r="L3854" s="518" t="s">
        <v>5433</v>
      </c>
    </row>
    <row r="3855" spans="1:12" ht="15.75">
      <c r="A3855" s="518" t="s">
        <v>8643</v>
      </c>
      <c r="B3855" s="518" t="s">
        <v>8644</v>
      </c>
      <c r="C3855" s="518" t="s">
        <v>8009</v>
      </c>
      <c r="D3855" s="518" t="s">
        <v>25729</v>
      </c>
      <c r="E3855" s="519" t="s">
        <v>144</v>
      </c>
      <c r="F3855" s="518" t="s">
        <v>144</v>
      </c>
      <c r="G3855" s="518" t="s">
        <v>26105</v>
      </c>
      <c r="H3855" s="518" t="s">
        <v>26106</v>
      </c>
      <c r="I3855" s="518" t="s">
        <v>5502</v>
      </c>
      <c r="J3855" s="518" t="s">
        <v>5503</v>
      </c>
      <c r="K3855" s="519" t="s">
        <v>34041</v>
      </c>
      <c r="L3855" s="518" t="s">
        <v>5433</v>
      </c>
    </row>
    <row r="3856" spans="1:12" ht="15.75">
      <c r="A3856" s="518" t="s">
        <v>8643</v>
      </c>
      <c r="B3856" s="518" t="s">
        <v>8644</v>
      </c>
      <c r="C3856" s="518" t="s">
        <v>8009</v>
      </c>
      <c r="D3856" s="518" t="s">
        <v>25729</v>
      </c>
      <c r="E3856" s="519" t="s">
        <v>144</v>
      </c>
      <c r="F3856" s="518" t="s">
        <v>144</v>
      </c>
      <c r="G3856" s="518" t="s">
        <v>26108</v>
      </c>
      <c r="H3856" s="518" t="s">
        <v>26109</v>
      </c>
      <c r="I3856" s="518" t="s">
        <v>5502</v>
      </c>
      <c r="J3856" s="518" t="s">
        <v>5503</v>
      </c>
      <c r="K3856" s="519" t="s">
        <v>34042</v>
      </c>
      <c r="L3856" s="518" t="s">
        <v>5433</v>
      </c>
    </row>
    <row r="3857" spans="1:12" ht="15.75">
      <c r="A3857" s="518" t="s">
        <v>8643</v>
      </c>
      <c r="B3857" s="518" t="s">
        <v>8644</v>
      </c>
      <c r="C3857" s="518" t="s">
        <v>8009</v>
      </c>
      <c r="D3857" s="518" t="s">
        <v>25729</v>
      </c>
      <c r="E3857" s="519" t="s">
        <v>144</v>
      </c>
      <c r="F3857" s="518" t="s">
        <v>144</v>
      </c>
      <c r="G3857" s="518" t="s">
        <v>26110</v>
      </c>
      <c r="H3857" s="518" t="s">
        <v>26111</v>
      </c>
      <c r="I3857" s="518" t="s">
        <v>5502</v>
      </c>
      <c r="J3857" s="518" t="s">
        <v>5503</v>
      </c>
      <c r="K3857" s="519" t="s">
        <v>34043</v>
      </c>
      <c r="L3857" s="518" t="s">
        <v>5433</v>
      </c>
    </row>
    <row r="3858" spans="1:12" ht="15.75">
      <c r="A3858" s="518" t="s">
        <v>8643</v>
      </c>
      <c r="B3858" s="518" t="s">
        <v>8644</v>
      </c>
      <c r="C3858" s="518" t="s">
        <v>8009</v>
      </c>
      <c r="D3858" s="518" t="s">
        <v>25729</v>
      </c>
      <c r="E3858" s="519" t="s">
        <v>144</v>
      </c>
      <c r="F3858" s="518" t="s">
        <v>144</v>
      </c>
      <c r="G3858" s="518" t="s">
        <v>26112</v>
      </c>
      <c r="H3858" s="518" t="s">
        <v>26113</v>
      </c>
      <c r="I3858" s="518" t="s">
        <v>5502</v>
      </c>
      <c r="J3858" s="518" t="s">
        <v>5503</v>
      </c>
      <c r="K3858" s="519" t="s">
        <v>16997</v>
      </c>
      <c r="L3858" s="518" t="s">
        <v>5433</v>
      </c>
    </row>
    <row r="3859" spans="1:12" ht="15.75">
      <c r="A3859" s="518" t="s">
        <v>8643</v>
      </c>
      <c r="B3859" s="518" t="s">
        <v>8644</v>
      </c>
      <c r="C3859" s="518" t="s">
        <v>8009</v>
      </c>
      <c r="D3859" s="518" t="s">
        <v>25729</v>
      </c>
      <c r="E3859" s="519" t="s">
        <v>144</v>
      </c>
      <c r="F3859" s="518" t="s">
        <v>144</v>
      </c>
      <c r="G3859" s="518" t="s">
        <v>26114</v>
      </c>
      <c r="H3859" s="518" t="s">
        <v>26115</v>
      </c>
      <c r="I3859" s="518" t="s">
        <v>5502</v>
      </c>
      <c r="J3859" s="518" t="s">
        <v>5503</v>
      </c>
      <c r="K3859" s="519" t="s">
        <v>21583</v>
      </c>
      <c r="L3859" s="518" t="s">
        <v>5433</v>
      </c>
    </row>
    <row r="3860" spans="1:12" ht="15.75">
      <c r="A3860" s="518" t="s">
        <v>8643</v>
      </c>
      <c r="B3860" s="518" t="s">
        <v>8644</v>
      </c>
      <c r="C3860" s="518" t="s">
        <v>8009</v>
      </c>
      <c r="D3860" s="518" t="s">
        <v>25729</v>
      </c>
      <c r="E3860" s="519" t="s">
        <v>144</v>
      </c>
      <c r="F3860" s="518" t="s">
        <v>144</v>
      </c>
      <c r="G3860" s="518" t="s">
        <v>26116</v>
      </c>
      <c r="H3860" s="518" t="s">
        <v>26117</v>
      </c>
      <c r="I3860" s="518" t="s">
        <v>5502</v>
      </c>
      <c r="J3860" s="518" t="s">
        <v>5503</v>
      </c>
      <c r="K3860" s="519" t="s">
        <v>34044</v>
      </c>
      <c r="L3860" s="518" t="s">
        <v>5433</v>
      </c>
    </row>
    <row r="3861" spans="1:12" ht="15.75">
      <c r="A3861" s="518" t="s">
        <v>8643</v>
      </c>
      <c r="B3861" s="518" t="s">
        <v>8644</v>
      </c>
      <c r="C3861" s="518" t="s">
        <v>8009</v>
      </c>
      <c r="D3861" s="518" t="s">
        <v>25729</v>
      </c>
      <c r="E3861" s="519" t="s">
        <v>144</v>
      </c>
      <c r="F3861" s="518" t="s">
        <v>144</v>
      </c>
      <c r="G3861" s="518" t="s">
        <v>26118</v>
      </c>
      <c r="H3861" s="518" t="s">
        <v>26119</v>
      </c>
      <c r="I3861" s="518" t="s">
        <v>5502</v>
      </c>
      <c r="J3861" s="518" t="s">
        <v>5503</v>
      </c>
      <c r="K3861" s="519" t="s">
        <v>29269</v>
      </c>
      <c r="L3861" s="518" t="s">
        <v>5433</v>
      </c>
    </row>
    <row r="3862" spans="1:12" ht="15.75">
      <c r="A3862" s="518" t="s">
        <v>8643</v>
      </c>
      <c r="B3862" s="518" t="s">
        <v>8644</v>
      </c>
      <c r="C3862" s="518" t="s">
        <v>8009</v>
      </c>
      <c r="D3862" s="518" t="s">
        <v>25729</v>
      </c>
      <c r="E3862" s="519" t="s">
        <v>144</v>
      </c>
      <c r="F3862" s="518" t="s">
        <v>144</v>
      </c>
      <c r="G3862" s="518" t="s">
        <v>26120</v>
      </c>
      <c r="H3862" s="518" t="s">
        <v>26121</v>
      </c>
      <c r="I3862" s="518" t="s">
        <v>5502</v>
      </c>
      <c r="J3862" s="518" t="s">
        <v>5503</v>
      </c>
      <c r="K3862" s="519" t="s">
        <v>34045</v>
      </c>
      <c r="L3862" s="518" t="s">
        <v>5433</v>
      </c>
    </row>
    <row r="3863" spans="1:12" ht="15.75">
      <c r="A3863" s="518" t="s">
        <v>8643</v>
      </c>
      <c r="B3863" s="518" t="s">
        <v>8644</v>
      </c>
      <c r="C3863" s="518" t="s">
        <v>8009</v>
      </c>
      <c r="D3863" s="518" t="s">
        <v>25729</v>
      </c>
      <c r="E3863" s="519" t="s">
        <v>144</v>
      </c>
      <c r="F3863" s="518" t="s">
        <v>144</v>
      </c>
      <c r="G3863" s="518" t="s">
        <v>26122</v>
      </c>
      <c r="H3863" s="518" t="s">
        <v>26123</v>
      </c>
      <c r="I3863" s="518" t="s">
        <v>5502</v>
      </c>
      <c r="J3863" s="518" t="s">
        <v>5503</v>
      </c>
      <c r="K3863" s="519" t="s">
        <v>34046</v>
      </c>
      <c r="L3863" s="518" t="s">
        <v>5433</v>
      </c>
    </row>
    <row r="3864" spans="1:12" ht="15.75">
      <c r="A3864" s="518" t="s">
        <v>8643</v>
      </c>
      <c r="B3864" s="518" t="s">
        <v>8644</v>
      </c>
      <c r="C3864" s="518" t="s">
        <v>8009</v>
      </c>
      <c r="D3864" s="518" t="s">
        <v>25729</v>
      </c>
      <c r="E3864" s="519" t="s">
        <v>144</v>
      </c>
      <c r="F3864" s="518" t="s">
        <v>144</v>
      </c>
      <c r="G3864" s="518" t="s">
        <v>26124</v>
      </c>
      <c r="H3864" s="518" t="s">
        <v>26125</v>
      </c>
      <c r="I3864" s="518" t="s">
        <v>5502</v>
      </c>
      <c r="J3864" s="518" t="s">
        <v>5503</v>
      </c>
      <c r="K3864" s="519" t="s">
        <v>34047</v>
      </c>
      <c r="L3864" s="518" t="s">
        <v>5433</v>
      </c>
    </row>
    <row r="3865" spans="1:12" ht="15.75">
      <c r="A3865" s="518" t="s">
        <v>8643</v>
      </c>
      <c r="B3865" s="518" t="s">
        <v>8644</v>
      </c>
      <c r="C3865" s="518" t="s">
        <v>8009</v>
      </c>
      <c r="D3865" s="518" t="s">
        <v>25729</v>
      </c>
      <c r="E3865" s="519" t="s">
        <v>144</v>
      </c>
      <c r="F3865" s="518" t="s">
        <v>144</v>
      </c>
      <c r="G3865" s="518" t="s">
        <v>26127</v>
      </c>
      <c r="H3865" s="518" t="s">
        <v>26128</v>
      </c>
      <c r="I3865" s="518" t="s">
        <v>5502</v>
      </c>
      <c r="J3865" s="518" t="s">
        <v>5503</v>
      </c>
      <c r="K3865" s="519" t="s">
        <v>15246</v>
      </c>
      <c r="L3865" s="518" t="s">
        <v>5433</v>
      </c>
    </row>
    <row r="3866" spans="1:12" ht="15.75">
      <c r="A3866" s="518" t="s">
        <v>8643</v>
      </c>
      <c r="B3866" s="518" t="s">
        <v>8644</v>
      </c>
      <c r="C3866" s="518" t="s">
        <v>8009</v>
      </c>
      <c r="D3866" s="518" t="s">
        <v>25729</v>
      </c>
      <c r="E3866" s="519" t="s">
        <v>144</v>
      </c>
      <c r="F3866" s="518" t="s">
        <v>144</v>
      </c>
      <c r="G3866" s="518" t="s">
        <v>26129</v>
      </c>
      <c r="H3866" s="518" t="s">
        <v>26130</v>
      </c>
      <c r="I3866" s="518" t="s">
        <v>5502</v>
      </c>
      <c r="J3866" s="518" t="s">
        <v>5503</v>
      </c>
      <c r="K3866" s="519" t="s">
        <v>34048</v>
      </c>
      <c r="L3866" s="518" t="s">
        <v>5433</v>
      </c>
    </row>
    <row r="3867" spans="1:12" ht="15.75">
      <c r="A3867" s="518" t="s">
        <v>8643</v>
      </c>
      <c r="B3867" s="518" t="s">
        <v>8644</v>
      </c>
      <c r="C3867" s="518" t="s">
        <v>8009</v>
      </c>
      <c r="D3867" s="518" t="s">
        <v>25729</v>
      </c>
      <c r="E3867" s="519" t="s">
        <v>144</v>
      </c>
      <c r="F3867" s="518" t="s">
        <v>144</v>
      </c>
      <c r="G3867" s="518" t="s">
        <v>26131</v>
      </c>
      <c r="H3867" s="518" t="s">
        <v>26132</v>
      </c>
      <c r="I3867" s="518" t="s">
        <v>5502</v>
      </c>
      <c r="J3867" s="518" t="s">
        <v>5503</v>
      </c>
      <c r="K3867" s="519" t="s">
        <v>34049</v>
      </c>
      <c r="L3867" s="518" t="s">
        <v>5433</v>
      </c>
    </row>
    <row r="3868" spans="1:12" ht="15.75">
      <c r="A3868" s="518" t="s">
        <v>8643</v>
      </c>
      <c r="B3868" s="518" t="s">
        <v>8644</v>
      </c>
      <c r="C3868" s="518" t="s">
        <v>8009</v>
      </c>
      <c r="D3868" s="518" t="s">
        <v>25729</v>
      </c>
      <c r="E3868" s="519" t="s">
        <v>144</v>
      </c>
      <c r="F3868" s="518" t="s">
        <v>144</v>
      </c>
      <c r="G3868" s="518" t="s">
        <v>26133</v>
      </c>
      <c r="H3868" s="518" t="s">
        <v>9079</v>
      </c>
      <c r="I3868" s="518" t="s">
        <v>5502</v>
      </c>
      <c r="J3868" s="518" t="s">
        <v>5503</v>
      </c>
      <c r="K3868" s="519" t="s">
        <v>34050</v>
      </c>
      <c r="L3868" s="518" t="s">
        <v>5433</v>
      </c>
    </row>
    <row r="3869" spans="1:12" ht="15.75">
      <c r="A3869" s="518" t="s">
        <v>8643</v>
      </c>
      <c r="B3869" s="518" t="s">
        <v>8644</v>
      </c>
      <c r="C3869" s="518" t="s">
        <v>8009</v>
      </c>
      <c r="D3869" s="518" t="s">
        <v>25729</v>
      </c>
      <c r="E3869" s="519" t="s">
        <v>144</v>
      </c>
      <c r="F3869" s="518" t="s">
        <v>144</v>
      </c>
      <c r="G3869" s="518" t="s">
        <v>26134</v>
      </c>
      <c r="H3869" s="518" t="s">
        <v>26135</v>
      </c>
      <c r="I3869" s="518" t="s">
        <v>5502</v>
      </c>
      <c r="J3869" s="518" t="s">
        <v>5503</v>
      </c>
      <c r="K3869" s="519" t="s">
        <v>20566</v>
      </c>
      <c r="L3869" s="518" t="s">
        <v>5433</v>
      </c>
    </row>
    <row r="3870" spans="1:12" ht="15.75">
      <c r="A3870" s="518" t="s">
        <v>8643</v>
      </c>
      <c r="B3870" s="518" t="s">
        <v>8644</v>
      </c>
      <c r="C3870" s="518" t="s">
        <v>8009</v>
      </c>
      <c r="D3870" s="518" t="s">
        <v>25729</v>
      </c>
      <c r="E3870" s="519" t="s">
        <v>144</v>
      </c>
      <c r="F3870" s="518" t="s">
        <v>144</v>
      </c>
      <c r="G3870" s="518" t="s">
        <v>26137</v>
      </c>
      <c r="H3870" s="518" t="s">
        <v>26138</v>
      </c>
      <c r="I3870" s="518" t="s">
        <v>5502</v>
      </c>
      <c r="J3870" s="518" t="s">
        <v>5503</v>
      </c>
      <c r="K3870" s="519" t="s">
        <v>34051</v>
      </c>
      <c r="L3870" s="518" t="s">
        <v>5433</v>
      </c>
    </row>
    <row r="3871" spans="1:12" ht="15.75">
      <c r="A3871" s="518" t="s">
        <v>8643</v>
      </c>
      <c r="B3871" s="518" t="s">
        <v>8644</v>
      </c>
      <c r="C3871" s="518" t="s">
        <v>8009</v>
      </c>
      <c r="D3871" s="518" t="s">
        <v>25729</v>
      </c>
      <c r="E3871" s="519" t="s">
        <v>144</v>
      </c>
      <c r="F3871" s="518" t="s">
        <v>144</v>
      </c>
      <c r="G3871" s="518" t="s">
        <v>26139</v>
      </c>
      <c r="H3871" s="518" t="s">
        <v>26140</v>
      </c>
      <c r="I3871" s="518" t="s">
        <v>5502</v>
      </c>
      <c r="J3871" s="518" t="s">
        <v>5503</v>
      </c>
      <c r="K3871" s="519" t="s">
        <v>34052</v>
      </c>
      <c r="L3871" s="518" t="s">
        <v>5433</v>
      </c>
    </row>
    <row r="3872" spans="1:12" ht="15.75">
      <c r="A3872" s="518" t="s">
        <v>8643</v>
      </c>
      <c r="B3872" s="518" t="s">
        <v>8644</v>
      </c>
      <c r="C3872" s="518" t="s">
        <v>8009</v>
      </c>
      <c r="D3872" s="518" t="s">
        <v>25729</v>
      </c>
      <c r="E3872" s="519" t="s">
        <v>144</v>
      </c>
      <c r="F3872" s="518" t="s">
        <v>144</v>
      </c>
      <c r="G3872" s="518" t="s">
        <v>26142</v>
      </c>
      <c r="H3872" s="518" t="s">
        <v>26143</v>
      </c>
      <c r="I3872" s="518" t="s">
        <v>5502</v>
      </c>
      <c r="J3872" s="518" t="s">
        <v>5503</v>
      </c>
      <c r="K3872" s="519" t="s">
        <v>34053</v>
      </c>
      <c r="L3872" s="518" t="s">
        <v>5433</v>
      </c>
    </row>
    <row r="3873" spans="1:12" ht="15.75">
      <c r="A3873" s="518" t="s">
        <v>8643</v>
      </c>
      <c r="B3873" s="518" t="s">
        <v>8644</v>
      </c>
      <c r="C3873" s="518" t="s">
        <v>8009</v>
      </c>
      <c r="D3873" s="518" t="s">
        <v>25729</v>
      </c>
      <c r="E3873" s="519" t="s">
        <v>144</v>
      </c>
      <c r="F3873" s="518" t="s">
        <v>144</v>
      </c>
      <c r="G3873" s="518" t="s">
        <v>26145</v>
      </c>
      <c r="H3873" s="518" t="s">
        <v>26146</v>
      </c>
      <c r="I3873" s="518" t="s">
        <v>5502</v>
      </c>
      <c r="J3873" s="518" t="s">
        <v>5503</v>
      </c>
      <c r="K3873" s="519" t="s">
        <v>29019</v>
      </c>
      <c r="L3873" s="518" t="s">
        <v>5433</v>
      </c>
    </row>
    <row r="3874" spans="1:12" ht="15.75">
      <c r="A3874" s="518" t="s">
        <v>8643</v>
      </c>
      <c r="B3874" s="518" t="s">
        <v>8644</v>
      </c>
      <c r="C3874" s="518" t="s">
        <v>8009</v>
      </c>
      <c r="D3874" s="518" t="s">
        <v>25729</v>
      </c>
      <c r="E3874" s="519" t="s">
        <v>144</v>
      </c>
      <c r="F3874" s="518" t="s">
        <v>144</v>
      </c>
      <c r="G3874" s="518" t="s">
        <v>26147</v>
      </c>
      <c r="H3874" s="518" t="s">
        <v>26148</v>
      </c>
      <c r="I3874" s="518" t="s">
        <v>5502</v>
      </c>
      <c r="J3874" s="518" t="s">
        <v>5503</v>
      </c>
      <c r="K3874" s="519" t="s">
        <v>28935</v>
      </c>
      <c r="L3874" s="518" t="s">
        <v>5433</v>
      </c>
    </row>
    <row r="3875" spans="1:12" ht="15.75">
      <c r="A3875" s="518" t="s">
        <v>8643</v>
      </c>
      <c r="B3875" s="518" t="s">
        <v>8644</v>
      </c>
      <c r="C3875" s="518" t="s">
        <v>8009</v>
      </c>
      <c r="D3875" s="518" t="s">
        <v>25729</v>
      </c>
      <c r="E3875" s="519" t="s">
        <v>144</v>
      </c>
      <c r="F3875" s="518" t="s">
        <v>144</v>
      </c>
      <c r="G3875" s="518" t="s">
        <v>26149</v>
      </c>
      <c r="H3875" s="518" t="s">
        <v>26150</v>
      </c>
      <c r="I3875" s="518" t="s">
        <v>5502</v>
      </c>
      <c r="J3875" s="518" t="s">
        <v>5503</v>
      </c>
      <c r="K3875" s="519" t="s">
        <v>24319</v>
      </c>
      <c r="L3875" s="518" t="s">
        <v>5433</v>
      </c>
    </row>
    <row r="3876" spans="1:12" ht="15.75">
      <c r="A3876" s="518" t="s">
        <v>8643</v>
      </c>
      <c r="B3876" s="518" t="s">
        <v>8644</v>
      </c>
      <c r="C3876" s="518" t="s">
        <v>8009</v>
      </c>
      <c r="D3876" s="518" t="s">
        <v>25729</v>
      </c>
      <c r="E3876" s="519" t="s">
        <v>144</v>
      </c>
      <c r="F3876" s="518" t="s">
        <v>144</v>
      </c>
      <c r="G3876" s="518" t="s">
        <v>26151</v>
      </c>
      <c r="H3876" s="518" t="s">
        <v>26152</v>
      </c>
      <c r="I3876" s="518" t="s">
        <v>5502</v>
      </c>
      <c r="J3876" s="518" t="s">
        <v>5503</v>
      </c>
      <c r="K3876" s="519" t="s">
        <v>29002</v>
      </c>
      <c r="L3876" s="518" t="s">
        <v>5433</v>
      </c>
    </row>
    <row r="3877" spans="1:12" ht="15.75">
      <c r="A3877" s="518" t="s">
        <v>8643</v>
      </c>
      <c r="B3877" s="518" t="s">
        <v>8644</v>
      </c>
      <c r="C3877" s="518" t="s">
        <v>8009</v>
      </c>
      <c r="D3877" s="518" t="s">
        <v>25729</v>
      </c>
      <c r="E3877" s="519" t="s">
        <v>144</v>
      </c>
      <c r="F3877" s="518" t="s">
        <v>144</v>
      </c>
      <c r="G3877" s="518" t="s">
        <v>26154</v>
      </c>
      <c r="H3877" s="518" t="s">
        <v>26155</v>
      </c>
      <c r="I3877" s="518" t="s">
        <v>5502</v>
      </c>
      <c r="J3877" s="518" t="s">
        <v>5503</v>
      </c>
      <c r="K3877" s="519" t="s">
        <v>16488</v>
      </c>
      <c r="L3877" s="518" t="s">
        <v>5433</v>
      </c>
    </row>
    <row r="3878" spans="1:12" ht="15.75">
      <c r="A3878" s="518" t="s">
        <v>8643</v>
      </c>
      <c r="B3878" s="518" t="s">
        <v>8644</v>
      </c>
      <c r="C3878" s="518" t="s">
        <v>8009</v>
      </c>
      <c r="D3878" s="518" t="s">
        <v>25729</v>
      </c>
      <c r="E3878" s="519" t="s">
        <v>144</v>
      </c>
      <c r="F3878" s="518" t="s">
        <v>144</v>
      </c>
      <c r="G3878" s="518" t="s">
        <v>26156</v>
      </c>
      <c r="H3878" s="518" t="s">
        <v>26157</v>
      </c>
      <c r="I3878" s="518" t="s">
        <v>5502</v>
      </c>
      <c r="J3878" s="518" t="s">
        <v>5503</v>
      </c>
      <c r="K3878" s="519" t="s">
        <v>27423</v>
      </c>
      <c r="L3878" s="518" t="s">
        <v>5433</v>
      </c>
    </row>
    <row r="3879" spans="1:12" ht="15.75">
      <c r="A3879" s="518" t="s">
        <v>8643</v>
      </c>
      <c r="B3879" s="518" t="s">
        <v>8644</v>
      </c>
      <c r="C3879" s="518" t="s">
        <v>8009</v>
      </c>
      <c r="D3879" s="518" t="s">
        <v>25729</v>
      </c>
      <c r="E3879" s="519" t="s">
        <v>144</v>
      </c>
      <c r="F3879" s="518" t="s">
        <v>144</v>
      </c>
      <c r="G3879" s="518" t="s">
        <v>26158</v>
      </c>
      <c r="H3879" s="518" t="s">
        <v>26159</v>
      </c>
      <c r="I3879" s="518" t="s">
        <v>5502</v>
      </c>
      <c r="J3879" s="518" t="s">
        <v>5503</v>
      </c>
      <c r="K3879" s="519" t="s">
        <v>15416</v>
      </c>
      <c r="L3879" s="518" t="s">
        <v>5433</v>
      </c>
    </row>
    <row r="3880" spans="1:12" ht="15.75">
      <c r="A3880" s="518" t="s">
        <v>8643</v>
      </c>
      <c r="B3880" s="518" t="s">
        <v>8644</v>
      </c>
      <c r="C3880" s="518" t="s">
        <v>8009</v>
      </c>
      <c r="D3880" s="518" t="s">
        <v>25729</v>
      </c>
      <c r="E3880" s="519" t="s">
        <v>144</v>
      </c>
      <c r="F3880" s="518" t="s">
        <v>144</v>
      </c>
      <c r="G3880" s="518" t="s">
        <v>26160</v>
      </c>
      <c r="H3880" s="518" t="s">
        <v>26161</v>
      </c>
      <c r="I3880" s="518" t="s">
        <v>5502</v>
      </c>
      <c r="J3880" s="518" t="s">
        <v>5503</v>
      </c>
      <c r="K3880" s="519" t="s">
        <v>18572</v>
      </c>
      <c r="L3880" s="518" t="s">
        <v>5433</v>
      </c>
    </row>
    <row r="3881" spans="1:12" ht="15.75">
      <c r="A3881" s="518" t="s">
        <v>8643</v>
      </c>
      <c r="B3881" s="518" t="s">
        <v>8644</v>
      </c>
      <c r="C3881" s="518" t="s">
        <v>8009</v>
      </c>
      <c r="D3881" s="518" t="s">
        <v>25729</v>
      </c>
      <c r="E3881" s="519" t="s">
        <v>144</v>
      </c>
      <c r="F3881" s="518" t="s">
        <v>144</v>
      </c>
      <c r="G3881" s="518" t="s">
        <v>26163</v>
      </c>
      <c r="H3881" s="518" t="s">
        <v>26164</v>
      </c>
      <c r="I3881" s="518" t="s">
        <v>5502</v>
      </c>
      <c r="J3881" s="518" t="s">
        <v>5503</v>
      </c>
      <c r="K3881" s="519" t="s">
        <v>34054</v>
      </c>
      <c r="L3881" s="518" t="s">
        <v>5433</v>
      </c>
    </row>
    <row r="3882" spans="1:12" ht="15.75">
      <c r="A3882" s="518" t="s">
        <v>8643</v>
      </c>
      <c r="B3882" s="518" t="s">
        <v>8644</v>
      </c>
      <c r="C3882" s="518" t="s">
        <v>8009</v>
      </c>
      <c r="D3882" s="518" t="s">
        <v>25729</v>
      </c>
      <c r="E3882" s="519" t="s">
        <v>144</v>
      </c>
      <c r="F3882" s="518" t="s">
        <v>144</v>
      </c>
      <c r="G3882" s="518" t="s">
        <v>26165</v>
      </c>
      <c r="H3882" s="518" t="s">
        <v>26166</v>
      </c>
      <c r="I3882" s="518" t="s">
        <v>5502</v>
      </c>
      <c r="J3882" s="518" t="s">
        <v>5503</v>
      </c>
      <c r="K3882" s="519" t="s">
        <v>34055</v>
      </c>
      <c r="L3882" s="518" t="s">
        <v>5433</v>
      </c>
    </row>
    <row r="3883" spans="1:12" ht="15.75">
      <c r="A3883" s="518" t="s">
        <v>8643</v>
      </c>
      <c r="B3883" s="518" t="s">
        <v>8644</v>
      </c>
      <c r="C3883" s="518" t="s">
        <v>8009</v>
      </c>
      <c r="D3883" s="518" t="s">
        <v>25729</v>
      </c>
      <c r="E3883" s="519" t="s">
        <v>144</v>
      </c>
      <c r="F3883" s="518" t="s">
        <v>144</v>
      </c>
      <c r="G3883" s="518" t="s">
        <v>26167</v>
      </c>
      <c r="H3883" s="518" t="s">
        <v>26168</v>
      </c>
      <c r="I3883" s="518" t="s">
        <v>5502</v>
      </c>
      <c r="J3883" s="518" t="s">
        <v>5503</v>
      </c>
      <c r="K3883" s="519" t="s">
        <v>15934</v>
      </c>
      <c r="L3883" s="518" t="s">
        <v>5433</v>
      </c>
    </row>
    <row r="3884" spans="1:12" ht="15.75">
      <c r="A3884" s="518" t="s">
        <v>8643</v>
      </c>
      <c r="B3884" s="518" t="s">
        <v>8644</v>
      </c>
      <c r="C3884" s="518" t="s">
        <v>8009</v>
      </c>
      <c r="D3884" s="518" t="s">
        <v>25729</v>
      </c>
      <c r="E3884" s="519" t="s">
        <v>144</v>
      </c>
      <c r="F3884" s="518" t="s">
        <v>144</v>
      </c>
      <c r="G3884" s="518" t="s">
        <v>26169</v>
      </c>
      <c r="H3884" s="518" t="s">
        <v>26170</v>
      </c>
      <c r="I3884" s="518" t="s">
        <v>5502</v>
      </c>
      <c r="J3884" s="518" t="s">
        <v>5503</v>
      </c>
      <c r="K3884" s="519" t="s">
        <v>34056</v>
      </c>
      <c r="L3884" s="518" t="s">
        <v>5433</v>
      </c>
    </row>
    <row r="3885" spans="1:12" ht="15.75">
      <c r="A3885" s="518" t="s">
        <v>8643</v>
      </c>
      <c r="B3885" s="518" t="s">
        <v>8644</v>
      </c>
      <c r="C3885" s="518" t="s">
        <v>8009</v>
      </c>
      <c r="D3885" s="518" t="s">
        <v>25729</v>
      </c>
      <c r="E3885" s="519" t="s">
        <v>144</v>
      </c>
      <c r="F3885" s="518" t="s">
        <v>144</v>
      </c>
      <c r="G3885" s="518" t="s">
        <v>26171</v>
      </c>
      <c r="H3885" s="518" t="s">
        <v>26172</v>
      </c>
      <c r="I3885" s="518" t="s">
        <v>5502</v>
      </c>
      <c r="J3885" s="518" t="s">
        <v>5503</v>
      </c>
      <c r="K3885" s="519" t="s">
        <v>14646</v>
      </c>
      <c r="L3885" s="518" t="s">
        <v>5433</v>
      </c>
    </row>
    <row r="3886" spans="1:12" ht="15.75">
      <c r="A3886" s="518" t="s">
        <v>8643</v>
      </c>
      <c r="B3886" s="518" t="s">
        <v>8644</v>
      </c>
      <c r="C3886" s="518" t="s">
        <v>8009</v>
      </c>
      <c r="D3886" s="518" t="s">
        <v>25729</v>
      </c>
      <c r="E3886" s="519" t="s">
        <v>144</v>
      </c>
      <c r="F3886" s="518" t="s">
        <v>144</v>
      </c>
      <c r="G3886" s="518" t="s">
        <v>26173</v>
      </c>
      <c r="H3886" s="518" t="s">
        <v>26174</v>
      </c>
      <c r="I3886" s="518" t="s">
        <v>5502</v>
      </c>
      <c r="J3886" s="518" t="s">
        <v>5503</v>
      </c>
      <c r="K3886" s="519" t="s">
        <v>34057</v>
      </c>
      <c r="L3886" s="518" t="s">
        <v>5433</v>
      </c>
    </row>
    <row r="3887" spans="1:12" ht="15.75">
      <c r="A3887" s="518" t="s">
        <v>8643</v>
      </c>
      <c r="B3887" s="518" t="s">
        <v>8644</v>
      </c>
      <c r="C3887" s="518" t="s">
        <v>8009</v>
      </c>
      <c r="D3887" s="518" t="s">
        <v>25729</v>
      </c>
      <c r="E3887" s="519" t="s">
        <v>144</v>
      </c>
      <c r="F3887" s="518" t="s">
        <v>144</v>
      </c>
      <c r="G3887" s="518" t="s">
        <v>26175</v>
      </c>
      <c r="H3887" s="518" t="s">
        <v>26176</v>
      </c>
      <c r="I3887" s="518" t="s">
        <v>5502</v>
      </c>
      <c r="J3887" s="518" t="s">
        <v>5503</v>
      </c>
      <c r="K3887" s="519" t="s">
        <v>12948</v>
      </c>
      <c r="L3887" s="518" t="s">
        <v>5433</v>
      </c>
    </row>
    <row r="3888" spans="1:12" ht="15.75">
      <c r="A3888" s="518" t="s">
        <v>8643</v>
      </c>
      <c r="B3888" s="518" t="s">
        <v>8644</v>
      </c>
      <c r="C3888" s="518" t="s">
        <v>8009</v>
      </c>
      <c r="D3888" s="518" t="s">
        <v>25729</v>
      </c>
      <c r="E3888" s="519" t="s">
        <v>144</v>
      </c>
      <c r="F3888" s="518" t="s">
        <v>144</v>
      </c>
      <c r="G3888" s="518" t="s">
        <v>26178</v>
      </c>
      <c r="H3888" s="518" t="s">
        <v>26179</v>
      </c>
      <c r="I3888" s="518" t="s">
        <v>5502</v>
      </c>
      <c r="J3888" s="518" t="s">
        <v>5503</v>
      </c>
      <c r="K3888" s="519" t="s">
        <v>20515</v>
      </c>
      <c r="L3888" s="518" t="s">
        <v>5433</v>
      </c>
    </row>
    <row r="3889" spans="1:12" ht="15.75">
      <c r="A3889" s="518" t="s">
        <v>8643</v>
      </c>
      <c r="B3889" s="518" t="s">
        <v>8644</v>
      </c>
      <c r="C3889" s="518" t="s">
        <v>8009</v>
      </c>
      <c r="D3889" s="518" t="s">
        <v>25729</v>
      </c>
      <c r="E3889" s="519" t="s">
        <v>144</v>
      </c>
      <c r="F3889" s="518" t="s">
        <v>144</v>
      </c>
      <c r="G3889" s="518" t="s">
        <v>26180</v>
      </c>
      <c r="H3889" s="518" t="s">
        <v>26181</v>
      </c>
      <c r="I3889" s="518" t="s">
        <v>5502</v>
      </c>
      <c r="J3889" s="518" t="s">
        <v>5503</v>
      </c>
      <c r="K3889" s="519" t="s">
        <v>34058</v>
      </c>
      <c r="L3889" s="518" t="s">
        <v>5433</v>
      </c>
    </row>
    <row r="3890" spans="1:12" ht="15.75">
      <c r="A3890" s="518" t="s">
        <v>8643</v>
      </c>
      <c r="B3890" s="518" t="s">
        <v>8644</v>
      </c>
      <c r="C3890" s="518" t="s">
        <v>8009</v>
      </c>
      <c r="D3890" s="518" t="s">
        <v>25729</v>
      </c>
      <c r="E3890" s="519" t="s">
        <v>144</v>
      </c>
      <c r="F3890" s="518" t="s">
        <v>144</v>
      </c>
      <c r="G3890" s="518" t="s">
        <v>26183</v>
      </c>
      <c r="H3890" s="518" t="s">
        <v>26184</v>
      </c>
      <c r="I3890" s="518" t="s">
        <v>5502</v>
      </c>
      <c r="J3890" s="518" t="s">
        <v>5503</v>
      </c>
      <c r="K3890" s="519" t="s">
        <v>14386</v>
      </c>
      <c r="L3890" s="518" t="s">
        <v>5433</v>
      </c>
    </row>
    <row r="3891" spans="1:12" ht="15.75">
      <c r="A3891" s="518" t="s">
        <v>8643</v>
      </c>
      <c r="B3891" s="518" t="s">
        <v>8644</v>
      </c>
      <c r="C3891" s="518" t="s">
        <v>8009</v>
      </c>
      <c r="D3891" s="518" t="s">
        <v>25729</v>
      </c>
      <c r="E3891" s="519" t="s">
        <v>144</v>
      </c>
      <c r="F3891" s="518" t="s">
        <v>144</v>
      </c>
      <c r="G3891" s="518" t="s">
        <v>26186</v>
      </c>
      <c r="H3891" s="518" t="s">
        <v>26187</v>
      </c>
      <c r="I3891" s="518" t="s">
        <v>5502</v>
      </c>
      <c r="J3891" s="518" t="s">
        <v>5503</v>
      </c>
      <c r="K3891" s="519" t="s">
        <v>14397</v>
      </c>
      <c r="L3891" s="518" t="s">
        <v>5433</v>
      </c>
    </row>
    <row r="3892" spans="1:12" ht="15.75">
      <c r="A3892" s="518" t="s">
        <v>8643</v>
      </c>
      <c r="B3892" s="518" t="s">
        <v>8644</v>
      </c>
      <c r="C3892" s="518" t="s">
        <v>8009</v>
      </c>
      <c r="D3892" s="518" t="s">
        <v>25729</v>
      </c>
      <c r="E3892" s="519" t="s">
        <v>144</v>
      </c>
      <c r="F3892" s="518" t="s">
        <v>144</v>
      </c>
      <c r="G3892" s="518" t="s">
        <v>26188</v>
      </c>
      <c r="H3892" s="518" t="s">
        <v>26189</v>
      </c>
      <c r="I3892" s="518" t="s">
        <v>5502</v>
      </c>
      <c r="J3892" s="518" t="s">
        <v>5503</v>
      </c>
      <c r="K3892" s="519" t="s">
        <v>29791</v>
      </c>
      <c r="L3892" s="518" t="s">
        <v>5433</v>
      </c>
    </row>
    <row r="3893" spans="1:12" ht="15.75">
      <c r="A3893" s="518" t="s">
        <v>8643</v>
      </c>
      <c r="B3893" s="518" t="s">
        <v>8644</v>
      </c>
      <c r="C3893" s="518" t="s">
        <v>8009</v>
      </c>
      <c r="D3893" s="518" t="s">
        <v>25729</v>
      </c>
      <c r="E3893" s="519" t="s">
        <v>144</v>
      </c>
      <c r="F3893" s="518" t="s">
        <v>144</v>
      </c>
      <c r="G3893" s="518" t="s">
        <v>26190</v>
      </c>
      <c r="H3893" s="518" t="s">
        <v>26191</v>
      </c>
      <c r="I3893" s="518" t="s">
        <v>5502</v>
      </c>
      <c r="J3893" s="518" t="s">
        <v>5503</v>
      </c>
      <c r="K3893" s="519" t="s">
        <v>25957</v>
      </c>
      <c r="L3893" s="518" t="s">
        <v>5433</v>
      </c>
    </row>
    <row r="3894" spans="1:12" ht="15.75">
      <c r="A3894" s="518" t="s">
        <v>8643</v>
      </c>
      <c r="B3894" s="518" t="s">
        <v>8644</v>
      </c>
      <c r="C3894" s="518" t="s">
        <v>8009</v>
      </c>
      <c r="D3894" s="518" t="s">
        <v>25729</v>
      </c>
      <c r="E3894" s="519" t="s">
        <v>144</v>
      </c>
      <c r="F3894" s="518" t="s">
        <v>144</v>
      </c>
      <c r="G3894" s="518" t="s">
        <v>26193</v>
      </c>
      <c r="H3894" s="518" t="s">
        <v>26194</v>
      </c>
      <c r="I3894" s="518" t="s">
        <v>5502</v>
      </c>
      <c r="J3894" s="518" t="s">
        <v>5503</v>
      </c>
      <c r="K3894" s="519" t="s">
        <v>34059</v>
      </c>
      <c r="L3894" s="518" t="s">
        <v>5433</v>
      </c>
    </row>
    <row r="3895" spans="1:12" ht="15.75">
      <c r="A3895" s="518" t="s">
        <v>8643</v>
      </c>
      <c r="B3895" s="518" t="s">
        <v>8644</v>
      </c>
      <c r="C3895" s="518" t="s">
        <v>8009</v>
      </c>
      <c r="D3895" s="518" t="s">
        <v>25729</v>
      </c>
      <c r="E3895" s="519" t="s">
        <v>144</v>
      </c>
      <c r="F3895" s="518" t="s">
        <v>144</v>
      </c>
      <c r="G3895" s="518" t="s">
        <v>26195</v>
      </c>
      <c r="H3895" s="518" t="s">
        <v>26196</v>
      </c>
      <c r="I3895" s="518" t="s">
        <v>5502</v>
      </c>
      <c r="J3895" s="518" t="s">
        <v>5503</v>
      </c>
      <c r="K3895" s="519" t="s">
        <v>19532</v>
      </c>
      <c r="L3895" s="518" t="s">
        <v>5433</v>
      </c>
    </row>
    <row r="3896" spans="1:12" ht="15.75">
      <c r="A3896" s="518" t="s">
        <v>8643</v>
      </c>
      <c r="B3896" s="518" t="s">
        <v>8644</v>
      </c>
      <c r="C3896" s="518" t="s">
        <v>8009</v>
      </c>
      <c r="D3896" s="518" t="s">
        <v>25729</v>
      </c>
      <c r="E3896" s="519" t="s">
        <v>144</v>
      </c>
      <c r="F3896" s="518" t="s">
        <v>144</v>
      </c>
      <c r="G3896" s="518" t="s">
        <v>26198</v>
      </c>
      <c r="H3896" s="518" t="s">
        <v>26199</v>
      </c>
      <c r="I3896" s="518" t="s">
        <v>5502</v>
      </c>
      <c r="J3896" s="518" t="s">
        <v>5503</v>
      </c>
      <c r="K3896" s="519" t="s">
        <v>12842</v>
      </c>
      <c r="L3896" s="518" t="s">
        <v>5433</v>
      </c>
    </row>
    <row r="3897" spans="1:12" ht="15.75">
      <c r="A3897" s="518" t="s">
        <v>8643</v>
      </c>
      <c r="B3897" s="518" t="s">
        <v>8644</v>
      </c>
      <c r="C3897" s="518" t="s">
        <v>8009</v>
      </c>
      <c r="D3897" s="518" t="s">
        <v>25729</v>
      </c>
      <c r="E3897" s="519" t="s">
        <v>144</v>
      </c>
      <c r="F3897" s="518" t="s">
        <v>144</v>
      </c>
      <c r="G3897" s="518" t="s">
        <v>26200</v>
      </c>
      <c r="H3897" s="518" t="s">
        <v>26201</v>
      </c>
      <c r="I3897" s="518" t="s">
        <v>5502</v>
      </c>
      <c r="J3897" s="518" t="s">
        <v>5503</v>
      </c>
      <c r="K3897" s="519" t="s">
        <v>26997</v>
      </c>
      <c r="L3897" s="518" t="s">
        <v>5433</v>
      </c>
    </row>
    <row r="3898" spans="1:12" ht="15.75">
      <c r="A3898" s="518" t="s">
        <v>8643</v>
      </c>
      <c r="B3898" s="518" t="s">
        <v>8644</v>
      </c>
      <c r="C3898" s="518" t="s">
        <v>8009</v>
      </c>
      <c r="D3898" s="518" t="s">
        <v>25729</v>
      </c>
      <c r="E3898" s="519" t="s">
        <v>144</v>
      </c>
      <c r="F3898" s="518" t="s">
        <v>144</v>
      </c>
      <c r="G3898" s="518" t="s">
        <v>26203</v>
      </c>
      <c r="H3898" s="518" t="s">
        <v>26204</v>
      </c>
      <c r="I3898" s="518" t="s">
        <v>5502</v>
      </c>
      <c r="J3898" s="518" t="s">
        <v>5503</v>
      </c>
      <c r="K3898" s="519" t="s">
        <v>29863</v>
      </c>
      <c r="L3898" s="518" t="s">
        <v>5433</v>
      </c>
    </row>
    <row r="3899" spans="1:12" ht="15.75">
      <c r="A3899" s="518" t="s">
        <v>8643</v>
      </c>
      <c r="B3899" s="518" t="s">
        <v>8644</v>
      </c>
      <c r="C3899" s="518" t="s">
        <v>8009</v>
      </c>
      <c r="D3899" s="518" t="s">
        <v>25729</v>
      </c>
      <c r="E3899" s="519" t="s">
        <v>144</v>
      </c>
      <c r="F3899" s="518" t="s">
        <v>144</v>
      </c>
      <c r="G3899" s="518" t="s">
        <v>26206</v>
      </c>
      <c r="H3899" s="518" t="s">
        <v>26207</v>
      </c>
      <c r="I3899" s="518" t="s">
        <v>5502</v>
      </c>
      <c r="J3899" s="518" t="s">
        <v>5503</v>
      </c>
      <c r="K3899" s="519" t="s">
        <v>33447</v>
      </c>
      <c r="L3899" s="518" t="s">
        <v>5433</v>
      </c>
    </row>
    <row r="3900" spans="1:12" ht="15.75">
      <c r="A3900" s="518" t="s">
        <v>8643</v>
      </c>
      <c r="B3900" s="518" t="s">
        <v>8644</v>
      </c>
      <c r="C3900" s="518" t="s">
        <v>8009</v>
      </c>
      <c r="D3900" s="518" t="s">
        <v>25729</v>
      </c>
      <c r="E3900" s="519" t="s">
        <v>144</v>
      </c>
      <c r="F3900" s="518" t="s">
        <v>144</v>
      </c>
      <c r="G3900" s="518" t="s">
        <v>26208</v>
      </c>
      <c r="H3900" s="518" t="s">
        <v>26209</v>
      </c>
      <c r="I3900" s="518" t="s">
        <v>5502</v>
      </c>
      <c r="J3900" s="518" t="s">
        <v>5503</v>
      </c>
      <c r="K3900" s="519" t="s">
        <v>13821</v>
      </c>
      <c r="L3900" s="518" t="s">
        <v>5433</v>
      </c>
    </row>
    <row r="3901" spans="1:12" ht="15.75">
      <c r="A3901" s="518" t="s">
        <v>8643</v>
      </c>
      <c r="B3901" s="518" t="s">
        <v>8644</v>
      </c>
      <c r="C3901" s="518" t="s">
        <v>8009</v>
      </c>
      <c r="D3901" s="518" t="s">
        <v>25729</v>
      </c>
      <c r="E3901" s="519" t="s">
        <v>144</v>
      </c>
      <c r="F3901" s="518" t="s">
        <v>144</v>
      </c>
      <c r="G3901" s="518" t="s">
        <v>26210</v>
      </c>
      <c r="H3901" s="518" t="s">
        <v>26211</v>
      </c>
      <c r="I3901" s="518" t="s">
        <v>5502</v>
      </c>
      <c r="J3901" s="518" t="s">
        <v>5503</v>
      </c>
      <c r="K3901" s="519" t="s">
        <v>20176</v>
      </c>
      <c r="L3901" s="518" t="s">
        <v>5433</v>
      </c>
    </row>
    <row r="3902" spans="1:12" ht="15.75">
      <c r="A3902" s="518" t="s">
        <v>8643</v>
      </c>
      <c r="B3902" s="518" t="s">
        <v>8644</v>
      </c>
      <c r="C3902" s="518" t="s">
        <v>8009</v>
      </c>
      <c r="D3902" s="518" t="s">
        <v>25729</v>
      </c>
      <c r="E3902" s="519" t="s">
        <v>144</v>
      </c>
      <c r="F3902" s="518" t="s">
        <v>144</v>
      </c>
      <c r="G3902" s="518" t="s">
        <v>26212</v>
      </c>
      <c r="H3902" s="518" t="s">
        <v>26213</v>
      </c>
      <c r="I3902" s="518" t="s">
        <v>5502</v>
      </c>
      <c r="J3902" s="518" t="s">
        <v>5503</v>
      </c>
      <c r="K3902" s="519" t="s">
        <v>34060</v>
      </c>
      <c r="L3902" s="518" t="s">
        <v>5433</v>
      </c>
    </row>
    <row r="3903" spans="1:12" ht="15.75">
      <c r="A3903" s="518" t="s">
        <v>8643</v>
      </c>
      <c r="B3903" s="518" t="s">
        <v>8644</v>
      </c>
      <c r="C3903" s="518" t="s">
        <v>8009</v>
      </c>
      <c r="D3903" s="518" t="s">
        <v>25729</v>
      </c>
      <c r="E3903" s="519" t="s">
        <v>144</v>
      </c>
      <c r="F3903" s="518" t="s">
        <v>144</v>
      </c>
      <c r="G3903" s="518" t="s">
        <v>26215</v>
      </c>
      <c r="H3903" s="518" t="s">
        <v>26216</v>
      </c>
      <c r="I3903" s="518" t="s">
        <v>5502</v>
      </c>
      <c r="J3903" s="518" t="s">
        <v>5503</v>
      </c>
      <c r="K3903" s="519" t="s">
        <v>14764</v>
      </c>
      <c r="L3903" s="518" t="s">
        <v>5433</v>
      </c>
    </row>
    <row r="3904" spans="1:12" ht="15.75">
      <c r="A3904" s="518" t="s">
        <v>8643</v>
      </c>
      <c r="B3904" s="518" t="s">
        <v>8644</v>
      </c>
      <c r="C3904" s="518" t="s">
        <v>8009</v>
      </c>
      <c r="D3904" s="518" t="s">
        <v>25729</v>
      </c>
      <c r="E3904" s="519" t="s">
        <v>144</v>
      </c>
      <c r="F3904" s="518" t="s">
        <v>144</v>
      </c>
      <c r="G3904" s="518" t="s">
        <v>26217</v>
      </c>
      <c r="H3904" s="518" t="s">
        <v>26218</v>
      </c>
      <c r="I3904" s="518" t="s">
        <v>5502</v>
      </c>
      <c r="J3904" s="518" t="s">
        <v>5503</v>
      </c>
      <c r="K3904" s="519" t="s">
        <v>33936</v>
      </c>
      <c r="L3904" s="518" t="s">
        <v>5433</v>
      </c>
    </row>
    <row r="3905" spans="1:12" ht="15.75">
      <c r="A3905" s="518" t="s">
        <v>8643</v>
      </c>
      <c r="B3905" s="518" t="s">
        <v>8644</v>
      </c>
      <c r="C3905" s="518" t="s">
        <v>8009</v>
      </c>
      <c r="D3905" s="518" t="s">
        <v>25729</v>
      </c>
      <c r="E3905" s="519" t="s">
        <v>144</v>
      </c>
      <c r="F3905" s="518" t="s">
        <v>144</v>
      </c>
      <c r="G3905" s="518" t="s">
        <v>26219</v>
      </c>
      <c r="H3905" s="518" t="s">
        <v>26220</v>
      </c>
      <c r="I3905" s="518" t="s">
        <v>5502</v>
      </c>
      <c r="J3905" s="518" t="s">
        <v>5503</v>
      </c>
      <c r="K3905" s="519" t="s">
        <v>14417</v>
      </c>
      <c r="L3905" s="518" t="s">
        <v>5433</v>
      </c>
    </row>
    <row r="3906" spans="1:12" ht="15.75">
      <c r="A3906" s="518" t="s">
        <v>8643</v>
      </c>
      <c r="B3906" s="518" t="s">
        <v>8644</v>
      </c>
      <c r="C3906" s="518" t="s">
        <v>8009</v>
      </c>
      <c r="D3906" s="518" t="s">
        <v>25729</v>
      </c>
      <c r="E3906" s="519" t="s">
        <v>144</v>
      </c>
      <c r="F3906" s="518" t="s">
        <v>144</v>
      </c>
      <c r="G3906" s="518" t="s">
        <v>26221</v>
      </c>
      <c r="H3906" s="518" t="s">
        <v>26222</v>
      </c>
      <c r="I3906" s="518" t="s">
        <v>5502</v>
      </c>
      <c r="J3906" s="518" t="s">
        <v>5503</v>
      </c>
      <c r="K3906" s="519" t="s">
        <v>34061</v>
      </c>
      <c r="L3906" s="518" t="s">
        <v>5433</v>
      </c>
    </row>
    <row r="3907" spans="1:12" ht="15.75">
      <c r="A3907" s="518" t="s">
        <v>8643</v>
      </c>
      <c r="B3907" s="518" t="s">
        <v>8644</v>
      </c>
      <c r="C3907" s="518" t="s">
        <v>8009</v>
      </c>
      <c r="D3907" s="518" t="s">
        <v>25729</v>
      </c>
      <c r="E3907" s="519" t="s">
        <v>144</v>
      </c>
      <c r="F3907" s="518" t="s">
        <v>144</v>
      </c>
      <c r="G3907" s="518" t="s">
        <v>26224</v>
      </c>
      <c r="H3907" s="518" t="s">
        <v>26225</v>
      </c>
      <c r="I3907" s="518" t="s">
        <v>5502</v>
      </c>
      <c r="J3907" s="518" t="s">
        <v>5503</v>
      </c>
      <c r="K3907" s="519" t="s">
        <v>25816</v>
      </c>
      <c r="L3907" s="518" t="s">
        <v>5433</v>
      </c>
    </row>
    <row r="3908" spans="1:12" ht="15.75">
      <c r="A3908" s="518" t="s">
        <v>8643</v>
      </c>
      <c r="B3908" s="518" t="s">
        <v>8644</v>
      </c>
      <c r="C3908" s="518" t="s">
        <v>8009</v>
      </c>
      <c r="D3908" s="518" t="s">
        <v>25729</v>
      </c>
      <c r="E3908" s="519" t="s">
        <v>144</v>
      </c>
      <c r="F3908" s="518" t="s">
        <v>144</v>
      </c>
      <c r="G3908" s="518" t="s">
        <v>26227</v>
      </c>
      <c r="H3908" s="518" t="s">
        <v>26228</v>
      </c>
      <c r="I3908" s="518" t="s">
        <v>5502</v>
      </c>
      <c r="J3908" s="518" t="s">
        <v>5503</v>
      </c>
      <c r="K3908" s="519" t="s">
        <v>21177</v>
      </c>
      <c r="L3908" s="518" t="s">
        <v>5433</v>
      </c>
    </row>
    <row r="3909" spans="1:12" ht="15.75">
      <c r="A3909" s="518" t="s">
        <v>8643</v>
      </c>
      <c r="B3909" s="518" t="s">
        <v>8644</v>
      </c>
      <c r="C3909" s="518" t="s">
        <v>8009</v>
      </c>
      <c r="D3909" s="518" t="s">
        <v>25729</v>
      </c>
      <c r="E3909" s="519" t="s">
        <v>144</v>
      </c>
      <c r="F3909" s="518" t="s">
        <v>144</v>
      </c>
      <c r="G3909" s="518" t="s">
        <v>26230</v>
      </c>
      <c r="H3909" s="518" t="s">
        <v>26231</v>
      </c>
      <c r="I3909" s="518" t="s">
        <v>5502</v>
      </c>
      <c r="J3909" s="518" t="s">
        <v>5503</v>
      </c>
      <c r="K3909" s="519" t="s">
        <v>25317</v>
      </c>
      <c r="L3909" s="518" t="s">
        <v>5433</v>
      </c>
    </row>
    <row r="3910" spans="1:12" ht="15.75">
      <c r="A3910" s="518" t="s">
        <v>8643</v>
      </c>
      <c r="B3910" s="518" t="s">
        <v>8644</v>
      </c>
      <c r="C3910" s="518" t="s">
        <v>8009</v>
      </c>
      <c r="D3910" s="518" t="s">
        <v>25729</v>
      </c>
      <c r="E3910" s="519" t="s">
        <v>144</v>
      </c>
      <c r="F3910" s="518" t="s">
        <v>144</v>
      </c>
      <c r="G3910" s="518" t="s">
        <v>26232</v>
      </c>
      <c r="H3910" s="518" t="s">
        <v>26233</v>
      </c>
      <c r="I3910" s="518" t="s">
        <v>5502</v>
      </c>
      <c r="J3910" s="518" t="s">
        <v>5503</v>
      </c>
      <c r="K3910" s="519" t="s">
        <v>34062</v>
      </c>
      <c r="L3910" s="518" t="s">
        <v>5433</v>
      </c>
    </row>
    <row r="3911" spans="1:12" ht="15.75">
      <c r="A3911" s="518" t="s">
        <v>8643</v>
      </c>
      <c r="B3911" s="518" t="s">
        <v>8644</v>
      </c>
      <c r="C3911" s="518" t="s">
        <v>8009</v>
      </c>
      <c r="D3911" s="518" t="s">
        <v>25729</v>
      </c>
      <c r="E3911" s="519" t="s">
        <v>144</v>
      </c>
      <c r="F3911" s="518" t="s">
        <v>144</v>
      </c>
      <c r="G3911" s="518" t="s">
        <v>26234</v>
      </c>
      <c r="H3911" s="518" t="s">
        <v>26235</v>
      </c>
      <c r="I3911" s="518" t="s">
        <v>5502</v>
      </c>
      <c r="J3911" s="518" t="s">
        <v>5503</v>
      </c>
      <c r="K3911" s="519" t="s">
        <v>34063</v>
      </c>
      <c r="L3911" s="518" t="s">
        <v>5433</v>
      </c>
    </row>
    <row r="3912" spans="1:12" ht="15.75">
      <c r="A3912" s="518" t="s">
        <v>8643</v>
      </c>
      <c r="B3912" s="518" t="s">
        <v>8644</v>
      </c>
      <c r="C3912" s="518" t="s">
        <v>8009</v>
      </c>
      <c r="D3912" s="518" t="s">
        <v>25729</v>
      </c>
      <c r="E3912" s="519" t="s">
        <v>144</v>
      </c>
      <c r="F3912" s="518" t="s">
        <v>144</v>
      </c>
      <c r="G3912" s="518" t="s">
        <v>26237</v>
      </c>
      <c r="H3912" s="518" t="s">
        <v>26238</v>
      </c>
      <c r="I3912" s="518" t="s">
        <v>5502</v>
      </c>
      <c r="J3912" s="518" t="s">
        <v>5503</v>
      </c>
      <c r="K3912" s="519" t="s">
        <v>17598</v>
      </c>
      <c r="L3912" s="518" t="s">
        <v>5433</v>
      </c>
    </row>
    <row r="3913" spans="1:12" ht="15.75">
      <c r="A3913" s="518" t="s">
        <v>8643</v>
      </c>
      <c r="B3913" s="518" t="s">
        <v>8644</v>
      </c>
      <c r="C3913" s="518" t="s">
        <v>8009</v>
      </c>
      <c r="D3913" s="518" t="s">
        <v>25729</v>
      </c>
      <c r="E3913" s="519" t="s">
        <v>144</v>
      </c>
      <c r="F3913" s="518" t="s">
        <v>144</v>
      </c>
      <c r="G3913" s="518" t="s">
        <v>26239</v>
      </c>
      <c r="H3913" s="518" t="s">
        <v>26240</v>
      </c>
      <c r="I3913" s="518" t="s">
        <v>5502</v>
      </c>
      <c r="J3913" s="518" t="s">
        <v>5503</v>
      </c>
      <c r="K3913" s="519" t="s">
        <v>24348</v>
      </c>
      <c r="L3913" s="518" t="s">
        <v>5433</v>
      </c>
    </row>
    <row r="3914" spans="1:12" ht="15.75">
      <c r="A3914" s="518" t="s">
        <v>8643</v>
      </c>
      <c r="B3914" s="518" t="s">
        <v>8644</v>
      </c>
      <c r="C3914" s="518" t="s">
        <v>8009</v>
      </c>
      <c r="D3914" s="518" t="s">
        <v>25729</v>
      </c>
      <c r="E3914" s="519" t="s">
        <v>144</v>
      </c>
      <c r="F3914" s="518" t="s">
        <v>144</v>
      </c>
      <c r="G3914" s="518" t="s">
        <v>26242</v>
      </c>
      <c r="H3914" s="518" t="s">
        <v>26243</v>
      </c>
      <c r="I3914" s="518" t="s">
        <v>5502</v>
      </c>
      <c r="J3914" s="518" t="s">
        <v>5503</v>
      </c>
      <c r="K3914" s="519" t="s">
        <v>34035</v>
      </c>
      <c r="L3914" s="518" t="s">
        <v>5433</v>
      </c>
    </row>
    <row r="3915" spans="1:12" ht="15.75">
      <c r="A3915" s="518" t="s">
        <v>8643</v>
      </c>
      <c r="B3915" s="518" t="s">
        <v>8644</v>
      </c>
      <c r="C3915" s="518" t="s">
        <v>8009</v>
      </c>
      <c r="D3915" s="518" t="s">
        <v>25729</v>
      </c>
      <c r="E3915" s="519" t="s">
        <v>144</v>
      </c>
      <c r="F3915" s="518" t="s">
        <v>144</v>
      </c>
      <c r="G3915" s="518" t="s">
        <v>26244</v>
      </c>
      <c r="H3915" s="518" t="s">
        <v>26245</v>
      </c>
      <c r="I3915" s="518" t="s">
        <v>5502</v>
      </c>
      <c r="J3915" s="518" t="s">
        <v>5503</v>
      </c>
      <c r="K3915" s="519" t="s">
        <v>21269</v>
      </c>
      <c r="L3915" s="518" t="s">
        <v>5433</v>
      </c>
    </row>
    <row r="3916" spans="1:12" ht="15.75">
      <c r="A3916" s="518" t="s">
        <v>8643</v>
      </c>
      <c r="B3916" s="518" t="s">
        <v>8644</v>
      </c>
      <c r="C3916" s="518" t="s">
        <v>8009</v>
      </c>
      <c r="D3916" s="518" t="s">
        <v>25729</v>
      </c>
      <c r="E3916" s="519" t="s">
        <v>144</v>
      </c>
      <c r="F3916" s="518" t="s">
        <v>144</v>
      </c>
      <c r="G3916" s="518" t="s">
        <v>26246</v>
      </c>
      <c r="H3916" s="518" t="s">
        <v>26247</v>
      </c>
      <c r="I3916" s="518" t="s">
        <v>5502</v>
      </c>
      <c r="J3916" s="518" t="s">
        <v>5503</v>
      </c>
      <c r="K3916" s="519" t="s">
        <v>26088</v>
      </c>
      <c r="L3916" s="518" t="s">
        <v>5433</v>
      </c>
    </row>
    <row r="3917" spans="1:12" ht="15.75">
      <c r="A3917" s="518" t="s">
        <v>8643</v>
      </c>
      <c r="B3917" s="518" t="s">
        <v>8644</v>
      </c>
      <c r="C3917" s="518" t="s">
        <v>8009</v>
      </c>
      <c r="D3917" s="518" t="s">
        <v>25729</v>
      </c>
      <c r="E3917" s="519" t="s">
        <v>144</v>
      </c>
      <c r="F3917" s="518" t="s">
        <v>144</v>
      </c>
      <c r="G3917" s="518" t="s">
        <v>26248</v>
      </c>
      <c r="H3917" s="518" t="s">
        <v>26249</v>
      </c>
      <c r="I3917" s="518" t="s">
        <v>5502</v>
      </c>
      <c r="J3917" s="518" t="s">
        <v>5503</v>
      </c>
      <c r="K3917" s="519" t="s">
        <v>26349</v>
      </c>
      <c r="L3917" s="518" t="s">
        <v>5433</v>
      </c>
    </row>
    <row r="3918" spans="1:12" ht="15.75">
      <c r="A3918" s="518" t="s">
        <v>8643</v>
      </c>
      <c r="B3918" s="518" t="s">
        <v>8644</v>
      </c>
      <c r="C3918" s="518" t="s">
        <v>8009</v>
      </c>
      <c r="D3918" s="518" t="s">
        <v>25729</v>
      </c>
      <c r="E3918" s="519" t="s">
        <v>144</v>
      </c>
      <c r="F3918" s="518" t="s">
        <v>144</v>
      </c>
      <c r="G3918" s="518" t="s">
        <v>26250</v>
      </c>
      <c r="H3918" s="518" t="s">
        <v>26251</v>
      </c>
      <c r="I3918" s="518" t="s">
        <v>5502</v>
      </c>
      <c r="J3918" s="518" t="s">
        <v>5503</v>
      </c>
      <c r="K3918" s="519" t="s">
        <v>34064</v>
      </c>
      <c r="L3918" s="518" t="s">
        <v>5433</v>
      </c>
    </row>
    <row r="3919" spans="1:12" ht="15.75">
      <c r="A3919" s="518" t="s">
        <v>8643</v>
      </c>
      <c r="B3919" s="518" t="s">
        <v>8644</v>
      </c>
      <c r="C3919" s="518" t="s">
        <v>8009</v>
      </c>
      <c r="D3919" s="518" t="s">
        <v>25729</v>
      </c>
      <c r="E3919" s="519" t="s">
        <v>144</v>
      </c>
      <c r="F3919" s="518" t="s">
        <v>144</v>
      </c>
      <c r="G3919" s="518" t="s">
        <v>26252</v>
      </c>
      <c r="H3919" s="518" t="s">
        <v>26253</v>
      </c>
      <c r="I3919" s="518" t="s">
        <v>5502</v>
      </c>
      <c r="J3919" s="518" t="s">
        <v>5503</v>
      </c>
      <c r="K3919" s="519" t="s">
        <v>18428</v>
      </c>
      <c r="L3919" s="518" t="s">
        <v>5433</v>
      </c>
    </row>
    <row r="3920" spans="1:12" ht="15.75">
      <c r="A3920" s="518" t="s">
        <v>8643</v>
      </c>
      <c r="B3920" s="518" t="s">
        <v>8644</v>
      </c>
      <c r="C3920" s="518" t="s">
        <v>8009</v>
      </c>
      <c r="D3920" s="518" t="s">
        <v>25729</v>
      </c>
      <c r="E3920" s="519" t="s">
        <v>144</v>
      </c>
      <c r="F3920" s="518" t="s">
        <v>144</v>
      </c>
      <c r="G3920" s="518" t="s">
        <v>26254</v>
      </c>
      <c r="H3920" s="518" t="s">
        <v>26255</v>
      </c>
      <c r="I3920" s="518" t="s">
        <v>5502</v>
      </c>
      <c r="J3920" s="518" t="s">
        <v>5503</v>
      </c>
      <c r="K3920" s="519" t="s">
        <v>24647</v>
      </c>
      <c r="L3920" s="518" t="s">
        <v>5433</v>
      </c>
    </row>
    <row r="3921" spans="1:12" ht="15.75">
      <c r="A3921" s="518" t="s">
        <v>8643</v>
      </c>
      <c r="B3921" s="518" t="s">
        <v>8644</v>
      </c>
      <c r="C3921" s="518" t="s">
        <v>8009</v>
      </c>
      <c r="D3921" s="518" t="s">
        <v>25729</v>
      </c>
      <c r="E3921" s="519" t="s">
        <v>144</v>
      </c>
      <c r="F3921" s="518" t="s">
        <v>144</v>
      </c>
      <c r="G3921" s="518" t="s">
        <v>26256</v>
      </c>
      <c r="H3921" s="518" t="s">
        <v>26257</v>
      </c>
      <c r="I3921" s="518" t="s">
        <v>5502</v>
      </c>
      <c r="J3921" s="518" t="s">
        <v>5503</v>
      </c>
      <c r="K3921" s="519" t="s">
        <v>27663</v>
      </c>
      <c r="L3921" s="518" t="s">
        <v>5433</v>
      </c>
    </row>
    <row r="3922" spans="1:12" ht="15.75">
      <c r="A3922" s="518" t="s">
        <v>8643</v>
      </c>
      <c r="B3922" s="518" t="s">
        <v>8644</v>
      </c>
      <c r="C3922" s="518" t="s">
        <v>8009</v>
      </c>
      <c r="D3922" s="518" t="s">
        <v>25729</v>
      </c>
      <c r="E3922" s="519" t="s">
        <v>144</v>
      </c>
      <c r="F3922" s="518" t="s">
        <v>144</v>
      </c>
      <c r="G3922" s="518" t="s">
        <v>26258</v>
      </c>
      <c r="H3922" s="518" t="s">
        <v>26259</v>
      </c>
      <c r="I3922" s="518" t="s">
        <v>5502</v>
      </c>
      <c r="J3922" s="518" t="s">
        <v>5503</v>
      </c>
      <c r="K3922" s="519" t="s">
        <v>34065</v>
      </c>
      <c r="L3922" s="518" t="s">
        <v>5433</v>
      </c>
    </row>
    <row r="3923" spans="1:12" ht="15.75">
      <c r="A3923" s="518" t="s">
        <v>8643</v>
      </c>
      <c r="B3923" s="518" t="s">
        <v>8644</v>
      </c>
      <c r="C3923" s="518" t="s">
        <v>8009</v>
      </c>
      <c r="D3923" s="518" t="s">
        <v>25729</v>
      </c>
      <c r="E3923" s="519" t="s">
        <v>144</v>
      </c>
      <c r="F3923" s="518" t="s">
        <v>144</v>
      </c>
      <c r="G3923" s="518" t="s">
        <v>26260</v>
      </c>
      <c r="H3923" s="518" t="s">
        <v>26261</v>
      </c>
      <c r="I3923" s="518" t="s">
        <v>5502</v>
      </c>
      <c r="J3923" s="518" t="s">
        <v>5503</v>
      </c>
      <c r="K3923" s="519" t="s">
        <v>26542</v>
      </c>
      <c r="L3923" s="518" t="s">
        <v>5433</v>
      </c>
    </row>
    <row r="3924" spans="1:12" ht="15.75">
      <c r="A3924" s="518" t="s">
        <v>8643</v>
      </c>
      <c r="B3924" s="518" t="s">
        <v>8644</v>
      </c>
      <c r="C3924" s="518" t="s">
        <v>8009</v>
      </c>
      <c r="D3924" s="518" t="s">
        <v>25729</v>
      </c>
      <c r="E3924" s="519" t="s">
        <v>144</v>
      </c>
      <c r="F3924" s="518" t="s">
        <v>144</v>
      </c>
      <c r="G3924" s="518" t="s">
        <v>26262</v>
      </c>
      <c r="H3924" s="518" t="s">
        <v>26263</v>
      </c>
      <c r="I3924" s="518" t="s">
        <v>5502</v>
      </c>
      <c r="J3924" s="518" t="s">
        <v>5503</v>
      </c>
      <c r="K3924" s="519" t="s">
        <v>32846</v>
      </c>
      <c r="L3924" s="518" t="s">
        <v>5433</v>
      </c>
    </row>
    <row r="3925" spans="1:12" ht="15.75">
      <c r="A3925" s="518" t="s">
        <v>8643</v>
      </c>
      <c r="B3925" s="518" t="s">
        <v>8644</v>
      </c>
      <c r="C3925" s="518" t="s">
        <v>8009</v>
      </c>
      <c r="D3925" s="518" t="s">
        <v>25729</v>
      </c>
      <c r="E3925" s="519" t="s">
        <v>144</v>
      </c>
      <c r="F3925" s="518" t="s">
        <v>144</v>
      </c>
      <c r="G3925" s="518" t="s">
        <v>26264</v>
      </c>
      <c r="H3925" s="518" t="s">
        <v>26265</v>
      </c>
      <c r="I3925" s="518" t="s">
        <v>5502</v>
      </c>
      <c r="J3925" s="518" t="s">
        <v>5503</v>
      </c>
      <c r="K3925" s="519" t="s">
        <v>13848</v>
      </c>
      <c r="L3925" s="518" t="s">
        <v>5433</v>
      </c>
    </row>
    <row r="3926" spans="1:12" ht="15.75">
      <c r="A3926" s="518" t="s">
        <v>8643</v>
      </c>
      <c r="B3926" s="518" t="s">
        <v>8644</v>
      </c>
      <c r="C3926" s="518" t="s">
        <v>8009</v>
      </c>
      <c r="D3926" s="518" t="s">
        <v>25729</v>
      </c>
      <c r="E3926" s="519" t="s">
        <v>144</v>
      </c>
      <c r="F3926" s="518" t="s">
        <v>144</v>
      </c>
      <c r="G3926" s="518" t="s">
        <v>26266</v>
      </c>
      <c r="H3926" s="518" t="s">
        <v>26267</v>
      </c>
      <c r="I3926" s="518" t="s">
        <v>5502</v>
      </c>
      <c r="J3926" s="518" t="s">
        <v>5503</v>
      </c>
      <c r="K3926" s="519" t="s">
        <v>34066</v>
      </c>
      <c r="L3926" s="518" t="s">
        <v>5433</v>
      </c>
    </row>
    <row r="3927" spans="1:12" ht="15.75">
      <c r="A3927" s="518" t="s">
        <v>8643</v>
      </c>
      <c r="B3927" s="518" t="s">
        <v>8644</v>
      </c>
      <c r="C3927" s="518" t="s">
        <v>8009</v>
      </c>
      <c r="D3927" s="518" t="s">
        <v>25729</v>
      </c>
      <c r="E3927" s="519" t="s">
        <v>144</v>
      </c>
      <c r="F3927" s="518" t="s">
        <v>144</v>
      </c>
      <c r="G3927" s="518" t="s">
        <v>26268</v>
      </c>
      <c r="H3927" s="518" t="s">
        <v>26269</v>
      </c>
      <c r="I3927" s="518" t="s">
        <v>5502</v>
      </c>
      <c r="J3927" s="518" t="s">
        <v>5503</v>
      </c>
      <c r="K3927" s="519" t="s">
        <v>27334</v>
      </c>
      <c r="L3927" s="518" t="s">
        <v>5433</v>
      </c>
    </row>
    <row r="3928" spans="1:12" ht="15.75">
      <c r="A3928" s="518" t="s">
        <v>8643</v>
      </c>
      <c r="B3928" s="518" t="s">
        <v>8644</v>
      </c>
      <c r="C3928" s="518" t="s">
        <v>8009</v>
      </c>
      <c r="D3928" s="518" t="s">
        <v>25729</v>
      </c>
      <c r="E3928" s="519" t="s">
        <v>144</v>
      </c>
      <c r="F3928" s="518" t="s">
        <v>144</v>
      </c>
      <c r="G3928" s="518" t="s">
        <v>26271</v>
      </c>
      <c r="H3928" s="518" t="s">
        <v>26272</v>
      </c>
      <c r="I3928" s="518" t="s">
        <v>5502</v>
      </c>
      <c r="J3928" s="518" t="s">
        <v>5503</v>
      </c>
      <c r="K3928" s="519" t="s">
        <v>34067</v>
      </c>
      <c r="L3928" s="518" t="s">
        <v>5433</v>
      </c>
    </row>
    <row r="3929" spans="1:12" ht="15.75">
      <c r="A3929" s="518" t="s">
        <v>8643</v>
      </c>
      <c r="B3929" s="518" t="s">
        <v>8644</v>
      </c>
      <c r="C3929" s="518" t="s">
        <v>8009</v>
      </c>
      <c r="D3929" s="518" t="s">
        <v>25729</v>
      </c>
      <c r="E3929" s="519" t="s">
        <v>144</v>
      </c>
      <c r="F3929" s="518" t="s">
        <v>144</v>
      </c>
      <c r="G3929" s="518" t="s">
        <v>26273</v>
      </c>
      <c r="H3929" s="518" t="s">
        <v>26274</v>
      </c>
      <c r="I3929" s="518" t="s">
        <v>5502</v>
      </c>
      <c r="J3929" s="518" t="s">
        <v>5503</v>
      </c>
      <c r="K3929" s="519" t="s">
        <v>26997</v>
      </c>
      <c r="L3929" s="518" t="s">
        <v>5433</v>
      </c>
    </row>
    <row r="3930" spans="1:12" ht="15.75">
      <c r="A3930" s="518" t="s">
        <v>8643</v>
      </c>
      <c r="B3930" s="518" t="s">
        <v>8644</v>
      </c>
      <c r="C3930" s="518" t="s">
        <v>8009</v>
      </c>
      <c r="D3930" s="518" t="s">
        <v>25729</v>
      </c>
      <c r="E3930" s="519" t="s">
        <v>144</v>
      </c>
      <c r="F3930" s="518" t="s">
        <v>144</v>
      </c>
      <c r="G3930" s="518" t="s">
        <v>26275</v>
      </c>
      <c r="H3930" s="518" t="s">
        <v>26276</v>
      </c>
      <c r="I3930" s="518" t="s">
        <v>5502</v>
      </c>
      <c r="J3930" s="518" t="s">
        <v>5503</v>
      </c>
      <c r="K3930" s="519" t="s">
        <v>34068</v>
      </c>
      <c r="L3930" s="518" t="s">
        <v>5433</v>
      </c>
    </row>
    <row r="3931" spans="1:12" ht="15.75">
      <c r="A3931" s="518" t="s">
        <v>8643</v>
      </c>
      <c r="B3931" s="518" t="s">
        <v>8644</v>
      </c>
      <c r="C3931" s="518" t="s">
        <v>8009</v>
      </c>
      <c r="D3931" s="518" t="s">
        <v>25729</v>
      </c>
      <c r="E3931" s="519" t="s">
        <v>144</v>
      </c>
      <c r="F3931" s="518" t="s">
        <v>144</v>
      </c>
      <c r="G3931" s="518" t="s">
        <v>26277</v>
      </c>
      <c r="H3931" s="518" t="s">
        <v>26278</v>
      </c>
      <c r="I3931" s="518" t="s">
        <v>5502</v>
      </c>
      <c r="J3931" s="518" t="s">
        <v>5503</v>
      </c>
      <c r="K3931" s="519" t="s">
        <v>33542</v>
      </c>
      <c r="L3931" s="518" t="s">
        <v>5433</v>
      </c>
    </row>
    <row r="3932" spans="1:12" ht="15.75">
      <c r="A3932" s="518" t="s">
        <v>8643</v>
      </c>
      <c r="B3932" s="518" t="s">
        <v>8644</v>
      </c>
      <c r="C3932" s="518" t="s">
        <v>8009</v>
      </c>
      <c r="D3932" s="518" t="s">
        <v>25729</v>
      </c>
      <c r="E3932" s="519" t="s">
        <v>144</v>
      </c>
      <c r="F3932" s="518" t="s">
        <v>144</v>
      </c>
      <c r="G3932" s="518" t="s">
        <v>26279</v>
      </c>
      <c r="H3932" s="518" t="s">
        <v>26280</v>
      </c>
      <c r="I3932" s="518" t="s">
        <v>5502</v>
      </c>
      <c r="J3932" s="518" t="s">
        <v>5503</v>
      </c>
      <c r="K3932" s="519" t="s">
        <v>34069</v>
      </c>
      <c r="L3932" s="518" t="s">
        <v>5433</v>
      </c>
    </row>
    <row r="3933" spans="1:12" ht="15.75">
      <c r="A3933" s="518" t="s">
        <v>8643</v>
      </c>
      <c r="B3933" s="518" t="s">
        <v>8644</v>
      </c>
      <c r="C3933" s="518" t="s">
        <v>8009</v>
      </c>
      <c r="D3933" s="518" t="s">
        <v>25729</v>
      </c>
      <c r="E3933" s="519" t="s">
        <v>144</v>
      </c>
      <c r="F3933" s="518" t="s">
        <v>144</v>
      </c>
      <c r="G3933" s="518" t="s">
        <v>26282</v>
      </c>
      <c r="H3933" s="518" t="s">
        <v>26283</v>
      </c>
      <c r="I3933" s="518" t="s">
        <v>5502</v>
      </c>
      <c r="J3933" s="518" t="s">
        <v>5503</v>
      </c>
      <c r="K3933" s="519" t="s">
        <v>19173</v>
      </c>
      <c r="L3933" s="518" t="s">
        <v>5433</v>
      </c>
    </row>
    <row r="3934" spans="1:12" ht="15.75">
      <c r="A3934" s="518" t="s">
        <v>8643</v>
      </c>
      <c r="B3934" s="518" t="s">
        <v>8644</v>
      </c>
      <c r="C3934" s="518" t="s">
        <v>8009</v>
      </c>
      <c r="D3934" s="518" t="s">
        <v>25729</v>
      </c>
      <c r="E3934" s="519" t="s">
        <v>144</v>
      </c>
      <c r="F3934" s="518" t="s">
        <v>144</v>
      </c>
      <c r="G3934" s="518" t="s">
        <v>26284</v>
      </c>
      <c r="H3934" s="518" t="s">
        <v>26285</v>
      </c>
      <c r="I3934" s="518" t="s">
        <v>5502</v>
      </c>
      <c r="J3934" s="518" t="s">
        <v>5503</v>
      </c>
      <c r="K3934" s="519" t="s">
        <v>21592</v>
      </c>
      <c r="L3934" s="518" t="s">
        <v>5433</v>
      </c>
    </row>
    <row r="3935" spans="1:12" ht="15.75">
      <c r="A3935" s="518" t="s">
        <v>8643</v>
      </c>
      <c r="B3935" s="518" t="s">
        <v>8644</v>
      </c>
      <c r="C3935" s="518" t="s">
        <v>8009</v>
      </c>
      <c r="D3935" s="518" t="s">
        <v>25729</v>
      </c>
      <c r="E3935" s="519" t="s">
        <v>144</v>
      </c>
      <c r="F3935" s="518" t="s">
        <v>144</v>
      </c>
      <c r="G3935" s="518" t="s">
        <v>26286</v>
      </c>
      <c r="H3935" s="518" t="s">
        <v>26287</v>
      </c>
      <c r="I3935" s="518" t="s">
        <v>5502</v>
      </c>
      <c r="J3935" s="518" t="s">
        <v>5503</v>
      </c>
      <c r="K3935" s="519" t="s">
        <v>13139</v>
      </c>
      <c r="L3935" s="518" t="s">
        <v>5433</v>
      </c>
    </row>
    <row r="3936" spans="1:12" ht="15.75">
      <c r="A3936" s="518" t="s">
        <v>8643</v>
      </c>
      <c r="B3936" s="518" t="s">
        <v>8644</v>
      </c>
      <c r="C3936" s="518" t="s">
        <v>8009</v>
      </c>
      <c r="D3936" s="518" t="s">
        <v>25729</v>
      </c>
      <c r="E3936" s="519" t="s">
        <v>144</v>
      </c>
      <c r="F3936" s="518" t="s">
        <v>144</v>
      </c>
      <c r="G3936" s="518" t="s">
        <v>26289</v>
      </c>
      <c r="H3936" s="518" t="s">
        <v>26290</v>
      </c>
      <c r="I3936" s="518" t="s">
        <v>5502</v>
      </c>
      <c r="J3936" s="518" t="s">
        <v>5503</v>
      </c>
      <c r="K3936" s="519" t="s">
        <v>34070</v>
      </c>
      <c r="L3936" s="518" t="s">
        <v>5433</v>
      </c>
    </row>
    <row r="3937" spans="1:12" ht="15.75">
      <c r="A3937" s="518" t="s">
        <v>8643</v>
      </c>
      <c r="B3937" s="518" t="s">
        <v>8644</v>
      </c>
      <c r="C3937" s="518" t="s">
        <v>8009</v>
      </c>
      <c r="D3937" s="518" t="s">
        <v>25729</v>
      </c>
      <c r="E3937" s="519" t="s">
        <v>144</v>
      </c>
      <c r="F3937" s="518" t="s">
        <v>144</v>
      </c>
      <c r="G3937" s="518" t="s">
        <v>26291</v>
      </c>
      <c r="H3937" s="518" t="s">
        <v>26292</v>
      </c>
      <c r="I3937" s="518" t="s">
        <v>5502</v>
      </c>
      <c r="J3937" s="518" t="s">
        <v>5503</v>
      </c>
      <c r="K3937" s="519" t="s">
        <v>27083</v>
      </c>
      <c r="L3937" s="518" t="s">
        <v>5433</v>
      </c>
    </row>
    <row r="3938" spans="1:12" ht="15.75">
      <c r="A3938" s="518" t="s">
        <v>8643</v>
      </c>
      <c r="B3938" s="518" t="s">
        <v>8644</v>
      </c>
      <c r="C3938" s="518" t="s">
        <v>8009</v>
      </c>
      <c r="D3938" s="518" t="s">
        <v>25729</v>
      </c>
      <c r="E3938" s="519" t="s">
        <v>144</v>
      </c>
      <c r="F3938" s="518" t="s">
        <v>144</v>
      </c>
      <c r="G3938" s="518" t="s">
        <v>26293</v>
      </c>
      <c r="H3938" s="518" t="s">
        <v>26294</v>
      </c>
      <c r="I3938" s="518" t="s">
        <v>5502</v>
      </c>
      <c r="J3938" s="518" t="s">
        <v>5503</v>
      </c>
      <c r="K3938" s="519" t="s">
        <v>34071</v>
      </c>
      <c r="L3938" s="518" t="s">
        <v>5433</v>
      </c>
    </row>
    <row r="3939" spans="1:12" ht="15.75">
      <c r="A3939" s="518" t="s">
        <v>8643</v>
      </c>
      <c r="B3939" s="518" t="s">
        <v>8644</v>
      </c>
      <c r="C3939" s="518" t="s">
        <v>8009</v>
      </c>
      <c r="D3939" s="518" t="s">
        <v>25729</v>
      </c>
      <c r="E3939" s="519" t="s">
        <v>144</v>
      </c>
      <c r="F3939" s="518" t="s">
        <v>144</v>
      </c>
      <c r="G3939" s="518" t="s">
        <v>26296</v>
      </c>
      <c r="H3939" s="518" t="s">
        <v>26297</v>
      </c>
      <c r="I3939" s="518" t="s">
        <v>5502</v>
      </c>
      <c r="J3939" s="518" t="s">
        <v>5503</v>
      </c>
      <c r="K3939" s="519" t="s">
        <v>34072</v>
      </c>
      <c r="L3939" s="518" t="s">
        <v>5433</v>
      </c>
    </row>
    <row r="3940" spans="1:12" ht="15.75">
      <c r="A3940" s="518" t="s">
        <v>8643</v>
      </c>
      <c r="B3940" s="518" t="s">
        <v>8644</v>
      </c>
      <c r="C3940" s="518" t="s">
        <v>8009</v>
      </c>
      <c r="D3940" s="518" t="s">
        <v>25729</v>
      </c>
      <c r="E3940" s="519" t="s">
        <v>144</v>
      </c>
      <c r="F3940" s="518" t="s">
        <v>144</v>
      </c>
      <c r="G3940" s="518" t="s">
        <v>26298</v>
      </c>
      <c r="H3940" s="518" t="s">
        <v>26299</v>
      </c>
      <c r="I3940" s="518" t="s">
        <v>5502</v>
      </c>
      <c r="J3940" s="518" t="s">
        <v>5503</v>
      </c>
      <c r="K3940" s="519" t="s">
        <v>16374</v>
      </c>
      <c r="L3940" s="518" t="s">
        <v>5433</v>
      </c>
    </row>
    <row r="3941" spans="1:12" ht="15.75">
      <c r="A3941" s="518" t="s">
        <v>8643</v>
      </c>
      <c r="B3941" s="518" t="s">
        <v>8644</v>
      </c>
      <c r="C3941" s="518" t="s">
        <v>8009</v>
      </c>
      <c r="D3941" s="518" t="s">
        <v>25729</v>
      </c>
      <c r="E3941" s="519" t="s">
        <v>144</v>
      </c>
      <c r="F3941" s="518" t="s">
        <v>144</v>
      </c>
      <c r="G3941" s="518" t="s">
        <v>26301</v>
      </c>
      <c r="H3941" s="518" t="s">
        <v>26302</v>
      </c>
      <c r="I3941" s="518" t="s">
        <v>5502</v>
      </c>
      <c r="J3941" s="518" t="s">
        <v>5503</v>
      </c>
      <c r="K3941" s="519" t="s">
        <v>34073</v>
      </c>
      <c r="L3941" s="518" t="s">
        <v>5433</v>
      </c>
    </row>
    <row r="3942" spans="1:12" ht="15.75">
      <c r="A3942" s="518" t="s">
        <v>8643</v>
      </c>
      <c r="B3942" s="518" t="s">
        <v>8644</v>
      </c>
      <c r="C3942" s="518" t="s">
        <v>8009</v>
      </c>
      <c r="D3942" s="518" t="s">
        <v>25729</v>
      </c>
      <c r="E3942" s="519" t="s">
        <v>144</v>
      </c>
      <c r="F3942" s="518" t="s">
        <v>144</v>
      </c>
      <c r="G3942" s="518" t="s">
        <v>26304</v>
      </c>
      <c r="H3942" s="518" t="s">
        <v>26305</v>
      </c>
      <c r="I3942" s="518" t="s">
        <v>5502</v>
      </c>
      <c r="J3942" s="518" t="s">
        <v>5503</v>
      </c>
      <c r="K3942" s="519" t="s">
        <v>34074</v>
      </c>
      <c r="L3942" s="518" t="s">
        <v>5433</v>
      </c>
    </row>
    <row r="3943" spans="1:12" ht="15.75">
      <c r="A3943" s="518" t="s">
        <v>8643</v>
      </c>
      <c r="B3943" s="518" t="s">
        <v>8644</v>
      </c>
      <c r="C3943" s="518" t="s">
        <v>8009</v>
      </c>
      <c r="D3943" s="518" t="s">
        <v>25729</v>
      </c>
      <c r="E3943" s="519" t="s">
        <v>144</v>
      </c>
      <c r="F3943" s="518" t="s">
        <v>144</v>
      </c>
      <c r="G3943" s="518" t="s">
        <v>26306</v>
      </c>
      <c r="H3943" s="518" t="s">
        <v>26307</v>
      </c>
      <c r="I3943" s="518" t="s">
        <v>5502</v>
      </c>
      <c r="J3943" s="518" t="s">
        <v>5503</v>
      </c>
      <c r="K3943" s="519" t="s">
        <v>16482</v>
      </c>
      <c r="L3943" s="518" t="s">
        <v>5433</v>
      </c>
    </row>
    <row r="3944" spans="1:12" ht="15.75">
      <c r="A3944" s="518" t="s">
        <v>8643</v>
      </c>
      <c r="B3944" s="518" t="s">
        <v>8644</v>
      </c>
      <c r="C3944" s="518" t="s">
        <v>8009</v>
      </c>
      <c r="D3944" s="518" t="s">
        <v>25729</v>
      </c>
      <c r="E3944" s="519" t="s">
        <v>144</v>
      </c>
      <c r="F3944" s="518" t="s">
        <v>144</v>
      </c>
      <c r="G3944" s="518" t="s">
        <v>26309</v>
      </c>
      <c r="H3944" s="518" t="s">
        <v>26310</v>
      </c>
      <c r="I3944" s="518" t="s">
        <v>5502</v>
      </c>
      <c r="J3944" s="518" t="s">
        <v>5503</v>
      </c>
      <c r="K3944" s="519" t="s">
        <v>34075</v>
      </c>
      <c r="L3944" s="518" t="s">
        <v>5433</v>
      </c>
    </row>
    <row r="3945" spans="1:12" ht="15.75">
      <c r="A3945" s="518" t="s">
        <v>8643</v>
      </c>
      <c r="B3945" s="518" t="s">
        <v>8644</v>
      </c>
      <c r="C3945" s="518" t="s">
        <v>8009</v>
      </c>
      <c r="D3945" s="518" t="s">
        <v>25729</v>
      </c>
      <c r="E3945" s="519" t="s">
        <v>144</v>
      </c>
      <c r="F3945" s="518" t="s">
        <v>144</v>
      </c>
      <c r="G3945" s="518" t="s">
        <v>26311</v>
      </c>
      <c r="H3945" s="518" t="s">
        <v>26312</v>
      </c>
      <c r="I3945" s="518" t="s">
        <v>5502</v>
      </c>
      <c r="J3945" s="518" t="s">
        <v>5503</v>
      </c>
      <c r="K3945" s="519" t="s">
        <v>34076</v>
      </c>
      <c r="L3945" s="518" t="s">
        <v>5433</v>
      </c>
    </row>
    <row r="3946" spans="1:12" ht="15.75">
      <c r="A3946" s="518" t="s">
        <v>8643</v>
      </c>
      <c r="B3946" s="518" t="s">
        <v>8644</v>
      </c>
      <c r="C3946" s="518" t="s">
        <v>8009</v>
      </c>
      <c r="D3946" s="518" t="s">
        <v>25729</v>
      </c>
      <c r="E3946" s="519" t="s">
        <v>144</v>
      </c>
      <c r="F3946" s="518" t="s">
        <v>144</v>
      </c>
      <c r="G3946" s="518" t="s">
        <v>26313</v>
      </c>
      <c r="H3946" s="518" t="s">
        <v>26314</v>
      </c>
      <c r="I3946" s="518" t="s">
        <v>5502</v>
      </c>
      <c r="J3946" s="518" t="s">
        <v>5503</v>
      </c>
      <c r="K3946" s="519" t="s">
        <v>15155</v>
      </c>
      <c r="L3946" s="518" t="s">
        <v>5433</v>
      </c>
    </row>
    <row r="3947" spans="1:12" ht="15.75">
      <c r="A3947" s="518" t="s">
        <v>8643</v>
      </c>
      <c r="B3947" s="518" t="s">
        <v>8644</v>
      </c>
      <c r="C3947" s="518" t="s">
        <v>8009</v>
      </c>
      <c r="D3947" s="518" t="s">
        <v>25729</v>
      </c>
      <c r="E3947" s="519" t="s">
        <v>144</v>
      </c>
      <c r="F3947" s="518" t="s">
        <v>144</v>
      </c>
      <c r="G3947" s="518" t="s">
        <v>26315</v>
      </c>
      <c r="H3947" s="518" t="s">
        <v>26316</v>
      </c>
      <c r="I3947" s="518" t="s">
        <v>5502</v>
      </c>
      <c r="J3947" s="518" t="s">
        <v>5503</v>
      </c>
      <c r="K3947" s="519" t="s">
        <v>34077</v>
      </c>
      <c r="L3947" s="518" t="s">
        <v>5433</v>
      </c>
    </row>
    <row r="3948" spans="1:12" ht="15.75">
      <c r="A3948" s="518" t="s">
        <v>8643</v>
      </c>
      <c r="B3948" s="518" t="s">
        <v>8644</v>
      </c>
      <c r="C3948" s="518" t="s">
        <v>8009</v>
      </c>
      <c r="D3948" s="518" t="s">
        <v>25729</v>
      </c>
      <c r="E3948" s="519" t="s">
        <v>144</v>
      </c>
      <c r="F3948" s="518" t="s">
        <v>144</v>
      </c>
      <c r="G3948" s="518" t="s">
        <v>26317</v>
      </c>
      <c r="H3948" s="518" t="s">
        <v>26318</v>
      </c>
      <c r="I3948" s="518" t="s">
        <v>5502</v>
      </c>
      <c r="J3948" s="518" t="s">
        <v>5503</v>
      </c>
      <c r="K3948" s="519" t="s">
        <v>23448</v>
      </c>
      <c r="L3948" s="518" t="s">
        <v>5433</v>
      </c>
    </row>
    <row r="3949" spans="1:12" ht="15.75">
      <c r="A3949" s="518" t="s">
        <v>8643</v>
      </c>
      <c r="B3949" s="518" t="s">
        <v>8644</v>
      </c>
      <c r="C3949" s="518" t="s">
        <v>8009</v>
      </c>
      <c r="D3949" s="518" t="s">
        <v>25729</v>
      </c>
      <c r="E3949" s="519" t="s">
        <v>144</v>
      </c>
      <c r="F3949" s="518" t="s">
        <v>144</v>
      </c>
      <c r="G3949" s="518" t="s">
        <v>26319</v>
      </c>
      <c r="H3949" s="518" t="s">
        <v>26320</v>
      </c>
      <c r="I3949" s="518" t="s">
        <v>5502</v>
      </c>
      <c r="J3949" s="518" t="s">
        <v>5503</v>
      </c>
      <c r="K3949" s="519" t="s">
        <v>21168</v>
      </c>
      <c r="L3949" s="518" t="s">
        <v>5433</v>
      </c>
    </row>
    <row r="3950" spans="1:12" ht="15.75">
      <c r="A3950" s="518" t="s">
        <v>8643</v>
      </c>
      <c r="B3950" s="518" t="s">
        <v>8644</v>
      </c>
      <c r="C3950" s="518" t="s">
        <v>8009</v>
      </c>
      <c r="D3950" s="518" t="s">
        <v>25729</v>
      </c>
      <c r="E3950" s="519" t="s">
        <v>144</v>
      </c>
      <c r="F3950" s="518" t="s">
        <v>144</v>
      </c>
      <c r="G3950" s="518" t="s">
        <v>26321</v>
      </c>
      <c r="H3950" s="518" t="s">
        <v>26322</v>
      </c>
      <c r="I3950" s="518" t="s">
        <v>5502</v>
      </c>
      <c r="J3950" s="518" t="s">
        <v>5503</v>
      </c>
      <c r="K3950" s="519" t="s">
        <v>34078</v>
      </c>
      <c r="L3950" s="518" t="s">
        <v>5433</v>
      </c>
    </row>
    <row r="3951" spans="1:12" ht="15.75">
      <c r="A3951" s="518" t="s">
        <v>8643</v>
      </c>
      <c r="B3951" s="518" t="s">
        <v>8644</v>
      </c>
      <c r="C3951" s="518" t="s">
        <v>8009</v>
      </c>
      <c r="D3951" s="518" t="s">
        <v>25729</v>
      </c>
      <c r="E3951" s="519" t="s">
        <v>144</v>
      </c>
      <c r="F3951" s="518" t="s">
        <v>144</v>
      </c>
      <c r="G3951" s="518" t="s">
        <v>26323</v>
      </c>
      <c r="H3951" s="518" t="s">
        <v>26324</v>
      </c>
      <c r="I3951" s="518" t="s">
        <v>5502</v>
      </c>
      <c r="J3951" s="518" t="s">
        <v>5503</v>
      </c>
      <c r="K3951" s="519" t="s">
        <v>13561</v>
      </c>
      <c r="L3951" s="518" t="s">
        <v>5433</v>
      </c>
    </row>
    <row r="3952" spans="1:12" ht="15.75">
      <c r="A3952" s="518" t="s">
        <v>8643</v>
      </c>
      <c r="B3952" s="518" t="s">
        <v>8644</v>
      </c>
      <c r="C3952" s="518" t="s">
        <v>8009</v>
      </c>
      <c r="D3952" s="518" t="s">
        <v>25729</v>
      </c>
      <c r="E3952" s="519" t="s">
        <v>144</v>
      </c>
      <c r="F3952" s="518" t="s">
        <v>144</v>
      </c>
      <c r="G3952" s="518" t="s">
        <v>26325</v>
      </c>
      <c r="H3952" s="518" t="s">
        <v>26326</v>
      </c>
      <c r="I3952" s="518" t="s">
        <v>5502</v>
      </c>
      <c r="J3952" s="518" t="s">
        <v>5503</v>
      </c>
      <c r="K3952" s="519" t="s">
        <v>14660</v>
      </c>
      <c r="L3952" s="518" t="s">
        <v>5433</v>
      </c>
    </row>
    <row r="3953" spans="1:12" ht="15.75">
      <c r="A3953" s="518" t="s">
        <v>8643</v>
      </c>
      <c r="B3953" s="518" t="s">
        <v>8644</v>
      </c>
      <c r="C3953" s="518" t="s">
        <v>8009</v>
      </c>
      <c r="D3953" s="518" t="s">
        <v>25729</v>
      </c>
      <c r="E3953" s="519" t="s">
        <v>144</v>
      </c>
      <c r="F3953" s="518" t="s">
        <v>144</v>
      </c>
      <c r="G3953" s="518" t="s">
        <v>26327</v>
      </c>
      <c r="H3953" s="518" t="s">
        <v>26328</v>
      </c>
      <c r="I3953" s="518" t="s">
        <v>5431</v>
      </c>
      <c r="J3953" s="518" t="s">
        <v>5503</v>
      </c>
      <c r="K3953" s="519" t="s">
        <v>34079</v>
      </c>
      <c r="L3953" s="518" t="s">
        <v>5433</v>
      </c>
    </row>
    <row r="3954" spans="1:12" ht="15.75">
      <c r="A3954" s="518" t="s">
        <v>8643</v>
      </c>
      <c r="B3954" s="518" t="s">
        <v>8644</v>
      </c>
      <c r="C3954" s="518" t="s">
        <v>8009</v>
      </c>
      <c r="D3954" s="518" t="s">
        <v>25729</v>
      </c>
      <c r="E3954" s="519" t="s">
        <v>144</v>
      </c>
      <c r="F3954" s="518" t="s">
        <v>144</v>
      </c>
      <c r="G3954" s="518" t="s">
        <v>26329</v>
      </c>
      <c r="H3954" s="518" t="s">
        <v>26330</v>
      </c>
      <c r="I3954" s="518" t="s">
        <v>5502</v>
      </c>
      <c r="J3954" s="518" t="s">
        <v>5503</v>
      </c>
      <c r="K3954" s="519" t="s">
        <v>12799</v>
      </c>
      <c r="L3954" s="518" t="s">
        <v>5433</v>
      </c>
    </row>
    <row r="3955" spans="1:12" ht="15.75">
      <c r="A3955" s="518" t="s">
        <v>8643</v>
      </c>
      <c r="B3955" s="518" t="s">
        <v>8644</v>
      </c>
      <c r="C3955" s="518" t="s">
        <v>8009</v>
      </c>
      <c r="D3955" s="518" t="s">
        <v>25729</v>
      </c>
      <c r="E3955" s="519" t="s">
        <v>144</v>
      </c>
      <c r="F3955" s="518" t="s">
        <v>144</v>
      </c>
      <c r="G3955" s="518" t="s">
        <v>26331</v>
      </c>
      <c r="H3955" s="518" t="s">
        <v>26332</v>
      </c>
      <c r="I3955" s="518" t="s">
        <v>5502</v>
      </c>
      <c r="J3955" s="518" t="s">
        <v>5503</v>
      </c>
      <c r="K3955" s="519" t="s">
        <v>17476</v>
      </c>
      <c r="L3955" s="518" t="s">
        <v>5433</v>
      </c>
    </row>
    <row r="3956" spans="1:12" ht="15.75">
      <c r="A3956" s="518" t="s">
        <v>8643</v>
      </c>
      <c r="B3956" s="518" t="s">
        <v>8644</v>
      </c>
      <c r="C3956" s="518" t="s">
        <v>8009</v>
      </c>
      <c r="D3956" s="518" t="s">
        <v>25729</v>
      </c>
      <c r="E3956" s="519" t="s">
        <v>144</v>
      </c>
      <c r="F3956" s="518" t="s">
        <v>144</v>
      </c>
      <c r="G3956" s="518" t="s">
        <v>26333</v>
      </c>
      <c r="H3956" s="518" t="s">
        <v>26334</v>
      </c>
      <c r="I3956" s="518" t="s">
        <v>5502</v>
      </c>
      <c r="J3956" s="518" t="s">
        <v>5503</v>
      </c>
      <c r="K3956" s="519" t="s">
        <v>14415</v>
      </c>
      <c r="L3956" s="518" t="s">
        <v>5433</v>
      </c>
    </row>
    <row r="3957" spans="1:12" ht="15.75">
      <c r="A3957" s="518" t="s">
        <v>8643</v>
      </c>
      <c r="B3957" s="518" t="s">
        <v>8644</v>
      </c>
      <c r="C3957" s="518" t="s">
        <v>8009</v>
      </c>
      <c r="D3957" s="518" t="s">
        <v>25729</v>
      </c>
      <c r="E3957" s="519" t="s">
        <v>144</v>
      </c>
      <c r="F3957" s="518" t="s">
        <v>144</v>
      </c>
      <c r="G3957" s="518" t="s">
        <v>26335</v>
      </c>
      <c r="H3957" s="518" t="s">
        <v>26336</v>
      </c>
      <c r="I3957" s="518" t="s">
        <v>5502</v>
      </c>
      <c r="J3957" s="518" t="s">
        <v>5503</v>
      </c>
      <c r="K3957" s="519" t="s">
        <v>23403</v>
      </c>
      <c r="L3957" s="518" t="s">
        <v>5433</v>
      </c>
    </row>
    <row r="3958" spans="1:12" ht="15.75">
      <c r="A3958" s="518" t="s">
        <v>8643</v>
      </c>
      <c r="B3958" s="518" t="s">
        <v>8644</v>
      </c>
      <c r="C3958" s="518" t="s">
        <v>8009</v>
      </c>
      <c r="D3958" s="518" t="s">
        <v>25729</v>
      </c>
      <c r="E3958" s="519" t="s">
        <v>144</v>
      </c>
      <c r="F3958" s="518" t="s">
        <v>144</v>
      </c>
      <c r="G3958" s="518" t="s">
        <v>26337</v>
      </c>
      <c r="H3958" s="518" t="s">
        <v>26338</v>
      </c>
      <c r="I3958" s="518" t="s">
        <v>5502</v>
      </c>
      <c r="J3958" s="518" t="s">
        <v>5503</v>
      </c>
      <c r="K3958" s="519" t="s">
        <v>12731</v>
      </c>
      <c r="L3958" s="518" t="s">
        <v>5433</v>
      </c>
    </row>
    <row r="3959" spans="1:12" ht="15.75">
      <c r="A3959" s="518" t="s">
        <v>8643</v>
      </c>
      <c r="B3959" s="518" t="s">
        <v>8644</v>
      </c>
      <c r="C3959" s="518" t="s">
        <v>8009</v>
      </c>
      <c r="D3959" s="518" t="s">
        <v>25729</v>
      </c>
      <c r="E3959" s="519" t="s">
        <v>144</v>
      </c>
      <c r="F3959" s="518" t="s">
        <v>144</v>
      </c>
      <c r="G3959" s="518" t="s">
        <v>26339</v>
      </c>
      <c r="H3959" s="518" t="s">
        <v>26340</v>
      </c>
      <c r="I3959" s="518" t="s">
        <v>5502</v>
      </c>
      <c r="J3959" s="518" t="s">
        <v>5503</v>
      </c>
      <c r="K3959" s="519" t="s">
        <v>34006</v>
      </c>
      <c r="L3959" s="518" t="s">
        <v>5433</v>
      </c>
    </row>
    <row r="3960" spans="1:12" ht="15.75">
      <c r="A3960" s="518" t="s">
        <v>8643</v>
      </c>
      <c r="B3960" s="518" t="s">
        <v>8644</v>
      </c>
      <c r="C3960" s="518" t="s">
        <v>8009</v>
      </c>
      <c r="D3960" s="518" t="s">
        <v>25729</v>
      </c>
      <c r="E3960" s="519" t="s">
        <v>144</v>
      </c>
      <c r="F3960" s="518" t="s">
        <v>144</v>
      </c>
      <c r="G3960" s="518" t="s">
        <v>26341</v>
      </c>
      <c r="H3960" s="518" t="s">
        <v>26342</v>
      </c>
      <c r="I3960" s="518" t="s">
        <v>5502</v>
      </c>
      <c r="J3960" s="518" t="s">
        <v>5503</v>
      </c>
      <c r="K3960" s="519" t="s">
        <v>15858</v>
      </c>
      <c r="L3960" s="518" t="s">
        <v>5433</v>
      </c>
    </row>
    <row r="3961" spans="1:12" ht="15.75">
      <c r="A3961" s="518" t="s">
        <v>8643</v>
      </c>
      <c r="B3961" s="518" t="s">
        <v>8644</v>
      </c>
      <c r="C3961" s="518" t="s">
        <v>8009</v>
      </c>
      <c r="D3961" s="518" t="s">
        <v>25729</v>
      </c>
      <c r="E3961" s="519" t="s">
        <v>144</v>
      </c>
      <c r="F3961" s="518" t="s">
        <v>144</v>
      </c>
      <c r="G3961" s="518" t="s">
        <v>26344</v>
      </c>
      <c r="H3961" s="518" t="s">
        <v>26345</v>
      </c>
      <c r="I3961" s="518" t="s">
        <v>5502</v>
      </c>
      <c r="J3961" s="518" t="s">
        <v>5503</v>
      </c>
      <c r="K3961" s="519" t="s">
        <v>17463</v>
      </c>
      <c r="L3961" s="518" t="s">
        <v>5433</v>
      </c>
    </row>
    <row r="3962" spans="1:12" ht="15.75">
      <c r="A3962" s="518" t="s">
        <v>8643</v>
      </c>
      <c r="B3962" s="518" t="s">
        <v>8644</v>
      </c>
      <c r="C3962" s="518" t="s">
        <v>8009</v>
      </c>
      <c r="D3962" s="518" t="s">
        <v>25729</v>
      </c>
      <c r="E3962" s="519" t="s">
        <v>144</v>
      </c>
      <c r="F3962" s="518" t="s">
        <v>144</v>
      </c>
      <c r="G3962" s="518" t="s">
        <v>26347</v>
      </c>
      <c r="H3962" s="518" t="s">
        <v>26348</v>
      </c>
      <c r="I3962" s="518" t="s">
        <v>5502</v>
      </c>
      <c r="J3962" s="518" t="s">
        <v>5503</v>
      </c>
      <c r="K3962" s="519" t="s">
        <v>15671</v>
      </c>
      <c r="L3962" s="518" t="s">
        <v>5433</v>
      </c>
    </row>
    <row r="3963" spans="1:12" ht="15.75">
      <c r="A3963" s="518" t="s">
        <v>8643</v>
      </c>
      <c r="B3963" s="518" t="s">
        <v>8644</v>
      </c>
      <c r="C3963" s="518" t="s">
        <v>8009</v>
      </c>
      <c r="D3963" s="518" t="s">
        <v>25729</v>
      </c>
      <c r="E3963" s="519" t="s">
        <v>144</v>
      </c>
      <c r="F3963" s="518" t="s">
        <v>144</v>
      </c>
      <c r="G3963" s="518" t="s">
        <v>26350</v>
      </c>
      <c r="H3963" s="518" t="s">
        <v>26351</v>
      </c>
      <c r="I3963" s="518" t="s">
        <v>5502</v>
      </c>
      <c r="J3963" s="518" t="s">
        <v>5503</v>
      </c>
      <c r="K3963" s="519" t="s">
        <v>24585</v>
      </c>
      <c r="L3963" s="518" t="s">
        <v>5433</v>
      </c>
    </row>
    <row r="3964" spans="1:12" ht="15.75">
      <c r="A3964" s="518" t="s">
        <v>8643</v>
      </c>
      <c r="B3964" s="518" t="s">
        <v>8644</v>
      </c>
      <c r="C3964" s="518" t="s">
        <v>8009</v>
      </c>
      <c r="D3964" s="518" t="s">
        <v>25729</v>
      </c>
      <c r="E3964" s="519" t="s">
        <v>144</v>
      </c>
      <c r="F3964" s="518" t="s">
        <v>144</v>
      </c>
      <c r="G3964" s="518" t="s">
        <v>26353</v>
      </c>
      <c r="H3964" s="518" t="s">
        <v>26354</v>
      </c>
      <c r="I3964" s="518" t="s">
        <v>5502</v>
      </c>
      <c r="J3964" s="518" t="s">
        <v>5503</v>
      </c>
      <c r="K3964" s="519" t="s">
        <v>25757</v>
      </c>
      <c r="L3964" s="518" t="s">
        <v>5433</v>
      </c>
    </row>
    <row r="3965" spans="1:12" ht="15.75">
      <c r="A3965" s="518" t="s">
        <v>8643</v>
      </c>
      <c r="B3965" s="518" t="s">
        <v>8644</v>
      </c>
      <c r="C3965" s="518" t="s">
        <v>8009</v>
      </c>
      <c r="D3965" s="518" t="s">
        <v>25729</v>
      </c>
      <c r="E3965" s="519" t="s">
        <v>144</v>
      </c>
      <c r="F3965" s="518" t="s">
        <v>144</v>
      </c>
      <c r="G3965" s="518" t="s">
        <v>26356</v>
      </c>
      <c r="H3965" s="518" t="s">
        <v>26357</v>
      </c>
      <c r="I3965" s="518" t="s">
        <v>5502</v>
      </c>
      <c r="J3965" s="518" t="s">
        <v>5503</v>
      </c>
      <c r="K3965" s="519" t="s">
        <v>34080</v>
      </c>
      <c r="L3965" s="518" t="s">
        <v>5433</v>
      </c>
    </row>
    <row r="3966" spans="1:12" ht="15.75">
      <c r="A3966" s="518" t="s">
        <v>8643</v>
      </c>
      <c r="B3966" s="518" t="s">
        <v>8644</v>
      </c>
      <c r="C3966" s="518" t="s">
        <v>8009</v>
      </c>
      <c r="D3966" s="518" t="s">
        <v>25729</v>
      </c>
      <c r="E3966" s="519" t="s">
        <v>144</v>
      </c>
      <c r="F3966" s="518" t="s">
        <v>144</v>
      </c>
      <c r="G3966" s="518" t="s">
        <v>26358</v>
      </c>
      <c r="H3966" s="518" t="s">
        <v>26359</v>
      </c>
      <c r="I3966" s="518" t="s">
        <v>5502</v>
      </c>
      <c r="J3966" s="518" t="s">
        <v>5503</v>
      </c>
      <c r="K3966" s="519" t="s">
        <v>16981</v>
      </c>
      <c r="L3966" s="518" t="s">
        <v>5433</v>
      </c>
    </row>
    <row r="3967" spans="1:12" ht="15.75">
      <c r="A3967" s="518" t="s">
        <v>8643</v>
      </c>
      <c r="B3967" s="518" t="s">
        <v>8644</v>
      </c>
      <c r="C3967" s="518" t="s">
        <v>8009</v>
      </c>
      <c r="D3967" s="518" t="s">
        <v>25729</v>
      </c>
      <c r="E3967" s="519" t="s">
        <v>144</v>
      </c>
      <c r="F3967" s="518" t="s">
        <v>144</v>
      </c>
      <c r="G3967" s="518" t="s">
        <v>26360</v>
      </c>
      <c r="H3967" s="518" t="s">
        <v>26361</v>
      </c>
      <c r="I3967" s="518" t="s">
        <v>5502</v>
      </c>
      <c r="J3967" s="518" t="s">
        <v>5503</v>
      </c>
      <c r="K3967" s="519" t="s">
        <v>23428</v>
      </c>
      <c r="L3967" s="518" t="s">
        <v>5433</v>
      </c>
    </row>
    <row r="3968" spans="1:12" ht="15.75">
      <c r="A3968" s="518" t="s">
        <v>8643</v>
      </c>
      <c r="B3968" s="518" t="s">
        <v>8644</v>
      </c>
      <c r="C3968" s="518" t="s">
        <v>8009</v>
      </c>
      <c r="D3968" s="518" t="s">
        <v>25729</v>
      </c>
      <c r="E3968" s="519" t="s">
        <v>144</v>
      </c>
      <c r="F3968" s="518" t="s">
        <v>144</v>
      </c>
      <c r="G3968" s="518" t="s">
        <v>26362</v>
      </c>
      <c r="H3968" s="518" t="s">
        <v>26363</v>
      </c>
      <c r="I3968" s="518" t="s">
        <v>5502</v>
      </c>
      <c r="J3968" s="518" t="s">
        <v>5503</v>
      </c>
      <c r="K3968" s="519" t="s">
        <v>29832</v>
      </c>
      <c r="L3968" s="518" t="s">
        <v>5433</v>
      </c>
    </row>
    <row r="3969" spans="1:12" ht="15.75">
      <c r="A3969" s="518" t="s">
        <v>8643</v>
      </c>
      <c r="B3969" s="518" t="s">
        <v>8644</v>
      </c>
      <c r="C3969" s="518" t="s">
        <v>8009</v>
      </c>
      <c r="D3969" s="518" t="s">
        <v>25729</v>
      </c>
      <c r="E3969" s="519" t="s">
        <v>144</v>
      </c>
      <c r="F3969" s="518" t="s">
        <v>144</v>
      </c>
      <c r="G3969" s="518" t="s">
        <v>26364</v>
      </c>
      <c r="H3969" s="518" t="s">
        <v>26365</v>
      </c>
      <c r="I3969" s="518" t="s">
        <v>5502</v>
      </c>
      <c r="J3969" s="518" t="s">
        <v>5503</v>
      </c>
      <c r="K3969" s="519" t="s">
        <v>33966</v>
      </c>
      <c r="L3969" s="518" t="s">
        <v>5433</v>
      </c>
    </row>
    <row r="3970" spans="1:12" ht="15.75">
      <c r="A3970" s="518" t="s">
        <v>8643</v>
      </c>
      <c r="B3970" s="518" t="s">
        <v>8644</v>
      </c>
      <c r="C3970" s="518" t="s">
        <v>8009</v>
      </c>
      <c r="D3970" s="518" t="s">
        <v>25729</v>
      </c>
      <c r="E3970" s="519" t="s">
        <v>144</v>
      </c>
      <c r="F3970" s="518" t="s">
        <v>144</v>
      </c>
      <c r="G3970" s="518" t="s">
        <v>26366</v>
      </c>
      <c r="H3970" s="518" t="s">
        <v>26367</v>
      </c>
      <c r="I3970" s="518" t="s">
        <v>5502</v>
      </c>
      <c r="J3970" s="518" t="s">
        <v>5503</v>
      </c>
      <c r="K3970" s="519" t="s">
        <v>14867</v>
      </c>
      <c r="L3970" s="518" t="s">
        <v>5433</v>
      </c>
    </row>
    <row r="3971" spans="1:12" ht="15.75">
      <c r="A3971" s="518" t="s">
        <v>8643</v>
      </c>
      <c r="B3971" s="518" t="s">
        <v>8644</v>
      </c>
      <c r="C3971" s="518" t="s">
        <v>8009</v>
      </c>
      <c r="D3971" s="518" t="s">
        <v>25729</v>
      </c>
      <c r="E3971" s="519" t="s">
        <v>144</v>
      </c>
      <c r="F3971" s="518" t="s">
        <v>144</v>
      </c>
      <c r="G3971" s="518" t="s">
        <v>26368</v>
      </c>
      <c r="H3971" s="518" t="s">
        <v>26369</v>
      </c>
      <c r="I3971" s="518" t="s">
        <v>5502</v>
      </c>
      <c r="J3971" s="518" t="s">
        <v>5503</v>
      </c>
      <c r="K3971" s="519" t="s">
        <v>28967</v>
      </c>
      <c r="L3971" s="518" t="s">
        <v>5433</v>
      </c>
    </row>
    <row r="3972" spans="1:12" ht="15.75">
      <c r="A3972" s="518" t="s">
        <v>8643</v>
      </c>
      <c r="B3972" s="518" t="s">
        <v>8644</v>
      </c>
      <c r="C3972" s="518" t="s">
        <v>8009</v>
      </c>
      <c r="D3972" s="518" t="s">
        <v>25729</v>
      </c>
      <c r="E3972" s="519" t="s">
        <v>144</v>
      </c>
      <c r="F3972" s="518" t="s">
        <v>144</v>
      </c>
      <c r="G3972" s="518" t="s">
        <v>26370</v>
      </c>
      <c r="H3972" s="518" t="s">
        <v>9187</v>
      </c>
      <c r="I3972" s="518" t="s">
        <v>5502</v>
      </c>
      <c r="J3972" s="518" t="s">
        <v>5503</v>
      </c>
      <c r="K3972" s="519" t="s">
        <v>19037</v>
      </c>
      <c r="L3972" s="518" t="s">
        <v>5433</v>
      </c>
    </row>
    <row r="3973" spans="1:12" ht="15.75">
      <c r="A3973" s="518" t="s">
        <v>8643</v>
      </c>
      <c r="B3973" s="518" t="s">
        <v>8644</v>
      </c>
      <c r="C3973" s="518" t="s">
        <v>8009</v>
      </c>
      <c r="D3973" s="518" t="s">
        <v>25729</v>
      </c>
      <c r="E3973" s="519" t="s">
        <v>144</v>
      </c>
      <c r="F3973" s="518" t="s">
        <v>144</v>
      </c>
      <c r="G3973" s="518" t="s">
        <v>26371</v>
      </c>
      <c r="H3973" s="518" t="s">
        <v>26372</v>
      </c>
      <c r="I3973" s="518" t="s">
        <v>5502</v>
      </c>
      <c r="J3973" s="518" t="s">
        <v>5503</v>
      </c>
      <c r="K3973" s="519" t="s">
        <v>34081</v>
      </c>
      <c r="L3973" s="518" t="s">
        <v>5433</v>
      </c>
    </row>
    <row r="3974" spans="1:12" ht="15.75">
      <c r="A3974" s="518" t="s">
        <v>8643</v>
      </c>
      <c r="B3974" s="518" t="s">
        <v>8644</v>
      </c>
      <c r="C3974" s="518" t="s">
        <v>8009</v>
      </c>
      <c r="D3974" s="518" t="s">
        <v>25729</v>
      </c>
      <c r="E3974" s="519" t="s">
        <v>144</v>
      </c>
      <c r="F3974" s="518" t="s">
        <v>144</v>
      </c>
      <c r="G3974" s="518" t="s">
        <v>26373</v>
      </c>
      <c r="H3974" s="518" t="s">
        <v>26374</v>
      </c>
      <c r="I3974" s="518" t="s">
        <v>5502</v>
      </c>
      <c r="J3974" s="518" t="s">
        <v>5503</v>
      </c>
      <c r="K3974" s="519" t="s">
        <v>15007</v>
      </c>
      <c r="L3974" s="518" t="s">
        <v>5433</v>
      </c>
    </row>
    <row r="3975" spans="1:12" ht="15.75">
      <c r="A3975" s="518" t="s">
        <v>8643</v>
      </c>
      <c r="B3975" s="518" t="s">
        <v>8644</v>
      </c>
      <c r="C3975" s="518" t="s">
        <v>8009</v>
      </c>
      <c r="D3975" s="518" t="s">
        <v>25729</v>
      </c>
      <c r="E3975" s="519" t="s">
        <v>144</v>
      </c>
      <c r="F3975" s="518" t="s">
        <v>144</v>
      </c>
      <c r="G3975" s="518" t="s">
        <v>26375</v>
      </c>
      <c r="H3975" s="518" t="s">
        <v>26376</v>
      </c>
      <c r="I3975" s="518" t="s">
        <v>5502</v>
      </c>
      <c r="J3975" s="518" t="s">
        <v>5503</v>
      </c>
      <c r="K3975" s="519" t="s">
        <v>34082</v>
      </c>
      <c r="L3975" s="518" t="s">
        <v>5433</v>
      </c>
    </row>
    <row r="3976" spans="1:12" ht="15.75">
      <c r="A3976" s="518" t="s">
        <v>8643</v>
      </c>
      <c r="B3976" s="518" t="s">
        <v>8644</v>
      </c>
      <c r="C3976" s="518" t="s">
        <v>8009</v>
      </c>
      <c r="D3976" s="518" t="s">
        <v>25729</v>
      </c>
      <c r="E3976" s="519" t="s">
        <v>144</v>
      </c>
      <c r="F3976" s="518" t="s">
        <v>144</v>
      </c>
      <c r="G3976" s="518" t="s">
        <v>26377</v>
      </c>
      <c r="H3976" s="518" t="s">
        <v>26378</v>
      </c>
      <c r="I3976" s="518" t="s">
        <v>5502</v>
      </c>
      <c r="J3976" s="518" t="s">
        <v>5503</v>
      </c>
      <c r="K3976" s="519" t="s">
        <v>34083</v>
      </c>
      <c r="L3976" s="518" t="s">
        <v>5433</v>
      </c>
    </row>
    <row r="3977" spans="1:12" ht="15.75">
      <c r="A3977" s="518" t="s">
        <v>8643</v>
      </c>
      <c r="B3977" s="518" t="s">
        <v>8644</v>
      </c>
      <c r="C3977" s="518" t="s">
        <v>8009</v>
      </c>
      <c r="D3977" s="518" t="s">
        <v>25729</v>
      </c>
      <c r="E3977" s="519" t="s">
        <v>144</v>
      </c>
      <c r="F3977" s="518" t="s">
        <v>144</v>
      </c>
      <c r="G3977" s="518" t="s">
        <v>26379</v>
      </c>
      <c r="H3977" s="518" t="s">
        <v>26380</v>
      </c>
      <c r="I3977" s="518" t="s">
        <v>5502</v>
      </c>
      <c r="J3977" s="518" t="s">
        <v>5503</v>
      </c>
      <c r="K3977" s="519" t="s">
        <v>23585</v>
      </c>
      <c r="L3977" s="518" t="s">
        <v>5433</v>
      </c>
    </row>
    <row r="3978" spans="1:12" ht="15.75">
      <c r="A3978" s="518" t="s">
        <v>8643</v>
      </c>
      <c r="B3978" s="518" t="s">
        <v>8644</v>
      </c>
      <c r="C3978" s="518" t="s">
        <v>8009</v>
      </c>
      <c r="D3978" s="518" t="s">
        <v>25729</v>
      </c>
      <c r="E3978" s="519" t="s">
        <v>144</v>
      </c>
      <c r="F3978" s="518" t="s">
        <v>144</v>
      </c>
      <c r="G3978" s="518" t="s">
        <v>26381</v>
      </c>
      <c r="H3978" s="518" t="s">
        <v>26382</v>
      </c>
      <c r="I3978" s="518" t="s">
        <v>5502</v>
      </c>
      <c r="J3978" s="518" t="s">
        <v>5503</v>
      </c>
      <c r="K3978" s="519" t="s">
        <v>26997</v>
      </c>
      <c r="L3978" s="518" t="s">
        <v>5433</v>
      </c>
    </row>
    <row r="3979" spans="1:12" ht="15.75">
      <c r="A3979" s="518" t="s">
        <v>8643</v>
      </c>
      <c r="B3979" s="518" t="s">
        <v>8644</v>
      </c>
      <c r="C3979" s="518" t="s">
        <v>8009</v>
      </c>
      <c r="D3979" s="518" t="s">
        <v>25729</v>
      </c>
      <c r="E3979" s="519" t="s">
        <v>144</v>
      </c>
      <c r="F3979" s="518" t="s">
        <v>144</v>
      </c>
      <c r="G3979" s="518" t="s">
        <v>26383</v>
      </c>
      <c r="H3979" s="518" t="s">
        <v>26384</v>
      </c>
      <c r="I3979" s="518" t="s">
        <v>5502</v>
      </c>
      <c r="J3979" s="518" t="s">
        <v>5503</v>
      </c>
      <c r="K3979" s="519" t="s">
        <v>20087</v>
      </c>
      <c r="L3979" s="518" t="s">
        <v>5433</v>
      </c>
    </row>
    <row r="3980" spans="1:12" ht="15.75">
      <c r="A3980" s="518" t="s">
        <v>8643</v>
      </c>
      <c r="B3980" s="518" t="s">
        <v>8644</v>
      </c>
      <c r="C3980" s="518" t="s">
        <v>8009</v>
      </c>
      <c r="D3980" s="518" t="s">
        <v>25729</v>
      </c>
      <c r="E3980" s="519" t="s">
        <v>144</v>
      </c>
      <c r="F3980" s="518" t="s">
        <v>144</v>
      </c>
      <c r="G3980" s="518" t="s">
        <v>26386</v>
      </c>
      <c r="H3980" s="518" t="s">
        <v>26387</v>
      </c>
      <c r="I3980" s="518" t="s">
        <v>5502</v>
      </c>
      <c r="J3980" s="518" t="s">
        <v>5503</v>
      </c>
      <c r="K3980" s="519" t="s">
        <v>34084</v>
      </c>
      <c r="L3980" s="518" t="s">
        <v>5433</v>
      </c>
    </row>
    <row r="3981" spans="1:12" ht="15.75">
      <c r="A3981" s="518" t="s">
        <v>8643</v>
      </c>
      <c r="B3981" s="518" t="s">
        <v>8644</v>
      </c>
      <c r="C3981" s="518" t="s">
        <v>8009</v>
      </c>
      <c r="D3981" s="518" t="s">
        <v>25729</v>
      </c>
      <c r="E3981" s="519" t="s">
        <v>144</v>
      </c>
      <c r="F3981" s="518" t="s">
        <v>144</v>
      </c>
      <c r="G3981" s="518" t="s">
        <v>26388</v>
      </c>
      <c r="H3981" s="518" t="s">
        <v>26389</v>
      </c>
      <c r="I3981" s="518" t="s">
        <v>5502</v>
      </c>
      <c r="J3981" s="518" t="s">
        <v>5503</v>
      </c>
      <c r="K3981" s="519" t="s">
        <v>29763</v>
      </c>
      <c r="L3981" s="518" t="s">
        <v>5433</v>
      </c>
    </row>
    <row r="3982" spans="1:12" ht="15.75">
      <c r="A3982" s="518" t="s">
        <v>8643</v>
      </c>
      <c r="B3982" s="518" t="s">
        <v>8644</v>
      </c>
      <c r="C3982" s="518" t="s">
        <v>8009</v>
      </c>
      <c r="D3982" s="518" t="s">
        <v>25729</v>
      </c>
      <c r="E3982" s="519" t="s">
        <v>144</v>
      </c>
      <c r="F3982" s="518" t="s">
        <v>144</v>
      </c>
      <c r="G3982" s="518" t="s">
        <v>26390</v>
      </c>
      <c r="H3982" s="518" t="s">
        <v>26391</v>
      </c>
      <c r="I3982" s="518" t="s">
        <v>5502</v>
      </c>
      <c r="J3982" s="518" t="s">
        <v>5503</v>
      </c>
      <c r="K3982" s="519" t="s">
        <v>34085</v>
      </c>
      <c r="L3982" s="518" t="s">
        <v>5433</v>
      </c>
    </row>
    <row r="3983" spans="1:12" ht="15.75">
      <c r="A3983" s="518" t="s">
        <v>8643</v>
      </c>
      <c r="B3983" s="518" t="s">
        <v>8644</v>
      </c>
      <c r="C3983" s="518" t="s">
        <v>8009</v>
      </c>
      <c r="D3983" s="518" t="s">
        <v>25729</v>
      </c>
      <c r="E3983" s="519" t="s">
        <v>144</v>
      </c>
      <c r="F3983" s="518" t="s">
        <v>144</v>
      </c>
      <c r="G3983" s="518" t="s">
        <v>26393</v>
      </c>
      <c r="H3983" s="518" t="s">
        <v>26394</v>
      </c>
      <c r="I3983" s="518" t="s">
        <v>5502</v>
      </c>
      <c r="J3983" s="518" t="s">
        <v>5503</v>
      </c>
      <c r="K3983" s="519" t="s">
        <v>34086</v>
      </c>
      <c r="L3983" s="518" t="s">
        <v>5433</v>
      </c>
    </row>
    <row r="3984" spans="1:12" ht="15.75">
      <c r="A3984" s="518" t="s">
        <v>8643</v>
      </c>
      <c r="B3984" s="518" t="s">
        <v>8644</v>
      </c>
      <c r="C3984" s="518" t="s">
        <v>8009</v>
      </c>
      <c r="D3984" s="518" t="s">
        <v>25729</v>
      </c>
      <c r="E3984" s="519" t="s">
        <v>144</v>
      </c>
      <c r="F3984" s="518" t="s">
        <v>144</v>
      </c>
      <c r="G3984" s="518" t="s">
        <v>26396</v>
      </c>
      <c r="H3984" s="518" t="s">
        <v>26397</v>
      </c>
      <c r="I3984" s="518" t="s">
        <v>5502</v>
      </c>
      <c r="J3984" s="518" t="s">
        <v>5503</v>
      </c>
      <c r="K3984" s="519" t="s">
        <v>34087</v>
      </c>
      <c r="L3984" s="518" t="s">
        <v>5433</v>
      </c>
    </row>
    <row r="3985" spans="1:12" ht="15.75">
      <c r="A3985" s="518" t="s">
        <v>8643</v>
      </c>
      <c r="B3985" s="518" t="s">
        <v>8644</v>
      </c>
      <c r="C3985" s="518" t="s">
        <v>8009</v>
      </c>
      <c r="D3985" s="518" t="s">
        <v>25729</v>
      </c>
      <c r="E3985" s="519" t="s">
        <v>144</v>
      </c>
      <c r="F3985" s="518" t="s">
        <v>144</v>
      </c>
      <c r="G3985" s="518" t="s">
        <v>26398</v>
      </c>
      <c r="H3985" s="518" t="s">
        <v>26399</v>
      </c>
      <c r="I3985" s="518" t="s">
        <v>5502</v>
      </c>
      <c r="J3985" s="518" t="s">
        <v>5503</v>
      </c>
      <c r="K3985" s="519" t="s">
        <v>34088</v>
      </c>
      <c r="L3985" s="518" t="s">
        <v>5433</v>
      </c>
    </row>
    <row r="3986" spans="1:12" ht="15.75">
      <c r="A3986" s="518" t="s">
        <v>8643</v>
      </c>
      <c r="B3986" s="518" t="s">
        <v>8644</v>
      </c>
      <c r="C3986" s="518" t="s">
        <v>8009</v>
      </c>
      <c r="D3986" s="518" t="s">
        <v>25729</v>
      </c>
      <c r="E3986" s="519" t="s">
        <v>144</v>
      </c>
      <c r="F3986" s="518" t="s">
        <v>144</v>
      </c>
      <c r="G3986" s="518" t="s">
        <v>26400</v>
      </c>
      <c r="H3986" s="518" t="s">
        <v>26401</v>
      </c>
      <c r="I3986" s="518" t="s">
        <v>5502</v>
      </c>
      <c r="J3986" s="518" t="s">
        <v>5503</v>
      </c>
      <c r="K3986" s="519" t="s">
        <v>32345</v>
      </c>
      <c r="L3986" s="518" t="s">
        <v>5433</v>
      </c>
    </row>
    <row r="3987" spans="1:12" ht="15.75">
      <c r="A3987" s="518" t="s">
        <v>8643</v>
      </c>
      <c r="B3987" s="518" t="s">
        <v>8644</v>
      </c>
      <c r="C3987" s="518" t="s">
        <v>8009</v>
      </c>
      <c r="D3987" s="518" t="s">
        <v>25729</v>
      </c>
      <c r="E3987" s="519" t="s">
        <v>144</v>
      </c>
      <c r="F3987" s="518" t="s">
        <v>144</v>
      </c>
      <c r="G3987" s="518" t="s">
        <v>26402</v>
      </c>
      <c r="H3987" s="518" t="s">
        <v>26403</v>
      </c>
      <c r="I3987" s="518" t="s">
        <v>5502</v>
      </c>
      <c r="J3987" s="518" t="s">
        <v>5503</v>
      </c>
      <c r="K3987" s="519" t="s">
        <v>21720</v>
      </c>
      <c r="L3987" s="518" t="s">
        <v>5433</v>
      </c>
    </row>
    <row r="3988" spans="1:12" ht="15.75">
      <c r="A3988" s="518" t="s">
        <v>8643</v>
      </c>
      <c r="B3988" s="518" t="s">
        <v>8644</v>
      </c>
      <c r="C3988" s="518" t="s">
        <v>8009</v>
      </c>
      <c r="D3988" s="518" t="s">
        <v>25729</v>
      </c>
      <c r="E3988" s="519" t="s">
        <v>144</v>
      </c>
      <c r="F3988" s="518" t="s">
        <v>144</v>
      </c>
      <c r="G3988" s="518" t="s">
        <v>26404</v>
      </c>
      <c r="H3988" s="518" t="s">
        <v>26405</v>
      </c>
      <c r="I3988" s="518" t="s">
        <v>5502</v>
      </c>
      <c r="J3988" s="518" t="s">
        <v>5503</v>
      </c>
      <c r="K3988" s="519" t="s">
        <v>25317</v>
      </c>
      <c r="L3988" s="518" t="s">
        <v>5433</v>
      </c>
    </row>
    <row r="3989" spans="1:12" ht="15.75">
      <c r="A3989" s="518" t="s">
        <v>8643</v>
      </c>
      <c r="B3989" s="518" t="s">
        <v>8644</v>
      </c>
      <c r="C3989" s="518" t="s">
        <v>8009</v>
      </c>
      <c r="D3989" s="518" t="s">
        <v>25729</v>
      </c>
      <c r="E3989" s="519" t="s">
        <v>144</v>
      </c>
      <c r="F3989" s="518" t="s">
        <v>144</v>
      </c>
      <c r="G3989" s="518" t="s">
        <v>26406</v>
      </c>
      <c r="H3989" s="518" t="s">
        <v>26407</v>
      </c>
      <c r="I3989" s="518" t="s">
        <v>5502</v>
      </c>
      <c r="J3989" s="518" t="s">
        <v>5503</v>
      </c>
      <c r="K3989" s="519" t="s">
        <v>32837</v>
      </c>
      <c r="L3989" s="518" t="s">
        <v>5433</v>
      </c>
    </row>
    <row r="3990" spans="1:12" ht="15.75">
      <c r="A3990" s="518" t="s">
        <v>8643</v>
      </c>
      <c r="B3990" s="518" t="s">
        <v>8644</v>
      </c>
      <c r="C3990" s="518" t="s">
        <v>8009</v>
      </c>
      <c r="D3990" s="518" t="s">
        <v>25729</v>
      </c>
      <c r="E3990" s="519" t="s">
        <v>144</v>
      </c>
      <c r="F3990" s="518" t="s">
        <v>144</v>
      </c>
      <c r="G3990" s="518" t="s">
        <v>26409</v>
      </c>
      <c r="H3990" s="518" t="s">
        <v>26410</v>
      </c>
      <c r="I3990" s="518" t="s">
        <v>5502</v>
      </c>
      <c r="J3990" s="518" t="s">
        <v>5503</v>
      </c>
      <c r="K3990" s="519" t="s">
        <v>20180</v>
      </c>
      <c r="L3990" s="518" t="s">
        <v>5433</v>
      </c>
    </row>
    <row r="3991" spans="1:12" ht="15.75">
      <c r="A3991" s="518" t="s">
        <v>8643</v>
      </c>
      <c r="B3991" s="518" t="s">
        <v>8644</v>
      </c>
      <c r="C3991" s="518" t="s">
        <v>8009</v>
      </c>
      <c r="D3991" s="518" t="s">
        <v>25729</v>
      </c>
      <c r="E3991" s="519" t="s">
        <v>144</v>
      </c>
      <c r="F3991" s="518" t="s">
        <v>144</v>
      </c>
      <c r="G3991" s="518" t="s">
        <v>26411</v>
      </c>
      <c r="H3991" s="518" t="s">
        <v>26412</v>
      </c>
      <c r="I3991" s="518" t="s">
        <v>5502</v>
      </c>
      <c r="J3991" s="518" t="s">
        <v>5503</v>
      </c>
      <c r="K3991" s="519" t="s">
        <v>14906</v>
      </c>
      <c r="L3991" s="518" t="s">
        <v>5433</v>
      </c>
    </row>
    <row r="3992" spans="1:12" ht="15.75">
      <c r="A3992" s="518" t="s">
        <v>8643</v>
      </c>
      <c r="B3992" s="518" t="s">
        <v>8644</v>
      </c>
      <c r="C3992" s="518" t="s">
        <v>8009</v>
      </c>
      <c r="D3992" s="518" t="s">
        <v>25729</v>
      </c>
      <c r="E3992" s="519" t="s">
        <v>144</v>
      </c>
      <c r="F3992" s="518" t="s">
        <v>144</v>
      </c>
      <c r="G3992" s="518" t="s">
        <v>26413</v>
      </c>
      <c r="H3992" s="518" t="s">
        <v>26414</v>
      </c>
      <c r="I3992" s="518" t="s">
        <v>5502</v>
      </c>
      <c r="J3992" s="518" t="s">
        <v>5503</v>
      </c>
      <c r="K3992" s="519" t="s">
        <v>26270</v>
      </c>
      <c r="L3992" s="518" t="s">
        <v>5433</v>
      </c>
    </row>
    <row r="3993" spans="1:12" ht="15.75">
      <c r="A3993" s="518" t="s">
        <v>8643</v>
      </c>
      <c r="B3993" s="518" t="s">
        <v>8644</v>
      </c>
      <c r="C3993" s="518" t="s">
        <v>8009</v>
      </c>
      <c r="D3993" s="518" t="s">
        <v>25729</v>
      </c>
      <c r="E3993" s="519" t="s">
        <v>144</v>
      </c>
      <c r="F3993" s="518" t="s">
        <v>144</v>
      </c>
      <c r="G3993" s="518" t="s">
        <v>26416</v>
      </c>
      <c r="H3993" s="518" t="s">
        <v>26417</v>
      </c>
      <c r="I3993" s="518" t="s">
        <v>5502</v>
      </c>
      <c r="J3993" s="518" t="s">
        <v>5503</v>
      </c>
      <c r="K3993" s="519" t="s">
        <v>34089</v>
      </c>
      <c r="L3993" s="518" t="s">
        <v>5433</v>
      </c>
    </row>
    <row r="3994" spans="1:12" ht="15.75">
      <c r="A3994" s="518" t="s">
        <v>8643</v>
      </c>
      <c r="B3994" s="518" t="s">
        <v>8644</v>
      </c>
      <c r="C3994" s="518" t="s">
        <v>8009</v>
      </c>
      <c r="D3994" s="518" t="s">
        <v>25729</v>
      </c>
      <c r="E3994" s="519" t="s">
        <v>144</v>
      </c>
      <c r="F3994" s="518" t="s">
        <v>144</v>
      </c>
      <c r="G3994" s="518" t="s">
        <v>26418</v>
      </c>
      <c r="H3994" s="518" t="s">
        <v>26419</v>
      </c>
      <c r="I3994" s="518" t="s">
        <v>5502</v>
      </c>
      <c r="J3994" s="518" t="s">
        <v>5503</v>
      </c>
      <c r="K3994" s="519" t="s">
        <v>34090</v>
      </c>
      <c r="L3994" s="518" t="s">
        <v>5433</v>
      </c>
    </row>
    <row r="3995" spans="1:12" ht="15.75">
      <c r="A3995" s="518" t="s">
        <v>8643</v>
      </c>
      <c r="B3995" s="518" t="s">
        <v>8644</v>
      </c>
      <c r="C3995" s="518" t="s">
        <v>8009</v>
      </c>
      <c r="D3995" s="518" t="s">
        <v>25729</v>
      </c>
      <c r="E3995" s="519" t="s">
        <v>144</v>
      </c>
      <c r="F3995" s="518" t="s">
        <v>144</v>
      </c>
      <c r="G3995" s="518" t="s">
        <v>26421</v>
      </c>
      <c r="H3995" s="518" t="s">
        <v>26422</v>
      </c>
      <c r="I3995" s="518" t="s">
        <v>5502</v>
      </c>
      <c r="J3995" s="518" t="s">
        <v>5503</v>
      </c>
      <c r="K3995" s="519" t="s">
        <v>14454</v>
      </c>
      <c r="L3995" s="518" t="s">
        <v>5433</v>
      </c>
    </row>
    <row r="3996" spans="1:12" ht="15.75">
      <c r="A3996" s="518" t="s">
        <v>8643</v>
      </c>
      <c r="B3996" s="518" t="s">
        <v>8644</v>
      </c>
      <c r="C3996" s="518" t="s">
        <v>8009</v>
      </c>
      <c r="D3996" s="518" t="s">
        <v>25729</v>
      </c>
      <c r="E3996" s="519" t="s">
        <v>144</v>
      </c>
      <c r="F3996" s="518" t="s">
        <v>144</v>
      </c>
      <c r="G3996" s="518" t="s">
        <v>26423</v>
      </c>
      <c r="H3996" s="518" t="s">
        <v>26424</v>
      </c>
      <c r="I3996" s="518" t="s">
        <v>5502</v>
      </c>
      <c r="J3996" s="518" t="s">
        <v>5503</v>
      </c>
      <c r="K3996" s="519" t="s">
        <v>19388</v>
      </c>
      <c r="L3996" s="518" t="s">
        <v>5433</v>
      </c>
    </row>
    <row r="3997" spans="1:12" ht="15.75">
      <c r="A3997" s="518" t="s">
        <v>8643</v>
      </c>
      <c r="B3997" s="518" t="s">
        <v>8644</v>
      </c>
      <c r="C3997" s="518" t="s">
        <v>8009</v>
      </c>
      <c r="D3997" s="518" t="s">
        <v>25729</v>
      </c>
      <c r="E3997" s="519" t="s">
        <v>144</v>
      </c>
      <c r="F3997" s="518" t="s">
        <v>144</v>
      </c>
      <c r="G3997" s="518" t="s">
        <v>26425</v>
      </c>
      <c r="H3997" s="518" t="s">
        <v>26426</v>
      </c>
      <c r="I3997" s="518" t="s">
        <v>5502</v>
      </c>
      <c r="J3997" s="518" t="s">
        <v>5503</v>
      </c>
      <c r="K3997" s="519" t="s">
        <v>14713</v>
      </c>
      <c r="L3997" s="518" t="s">
        <v>5433</v>
      </c>
    </row>
    <row r="3998" spans="1:12" ht="15.75">
      <c r="A3998" s="518" t="s">
        <v>8643</v>
      </c>
      <c r="B3998" s="518" t="s">
        <v>8644</v>
      </c>
      <c r="C3998" s="518" t="s">
        <v>8009</v>
      </c>
      <c r="D3998" s="518" t="s">
        <v>25729</v>
      </c>
      <c r="E3998" s="519" t="s">
        <v>144</v>
      </c>
      <c r="F3998" s="518" t="s">
        <v>144</v>
      </c>
      <c r="G3998" s="518" t="s">
        <v>26428</v>
      </c>
      <c r="H3998" s="518" t="s">
        <v>26429</v>
      </c>
      <c r="I3998" s="518" t="s">
        <v>5502</v>
      </c>
      <c r="J3998" s="518" t="s">
        <v>5503</v>
      </c>
      <c r="K3998" s="519" t="s">
        <v>26270</v>
      </c>
      <c r="L3998" s="518" t="s">
        <v>5433</v>
      </c>
    </row>
    <row r="3999" spans="1:12" ht="15.75">
      <c r="A3999" s="518" t="s">
        <v>8643</v>
      </c>
      <c r="B3999" s="518" t="s">
        <v>8644</v>
      </c>
      <c r="C3999" s="518" t="s">
        <v>8009</v>
      </c>
      <c r="D3999" s="518" t="s">
        <v>25729</v>
      </c>
      <c r="E3999" s="519" t="s">
        <v>144</v>
      </c>
      <c r="F3999" s="518" t="s">
        <v>144</v>
      </c>
      <c r="G3999" s="518" t="s">
        <v>26430</v>
      </c>
      <c r="H3999" s="518" t="s">
        <v>26431</v>
      </c>
      <c r="I3999" s="518" t="s">
        <v>5502</v>
      </c>
      <c r="J3999" s="518" t="s">
        <v>5503</v>
      </c>
      <c r="K3999" s="519" t="s">
        <v>21495</v>
      </c>
      <c r="L3999" s="518" t="s">
        <v>5433</v>
      </c>
    </row>
    <row r="4000" spans="1:12" ht="15.75">
      <c r="A4000" s="518" t="s">
        <v>8643</v>
      </c>
      <c r="B4000" s="518" t="s">
        <v>8644</v>
      </c>
      <c r="C4000" s="518" t="s">
        <v>8009</v>
      </c>
      <c r="D4000" s="518" t="s">
        <v>25729</v>
      </c>
      <c r="E4000" s="519" t="s">
        <v>144</v>
      </c>
      <c r="F4000" s="518" t="s">
        <v>144</v>
      </c>
      <c r="G4000" s="518" t="s">
        <v>26432</v>
      </c>
      <c r="H4000" s="518" t="s">
        <v>26433</v>
      </c>
      <c r="I4000" s="518" t="s">
        <v>5502</v>
      </c>
      <c r="J4000" s="518" t="s">
        <v>5503</v>
      </c>
      <c r="K4000" s="519" t="s">
        <v>34091</v>
      </c>
      <c r="L4000" s="518" t="s">
        <v>5433</v>
      </c>
    </row>
    <row r="4001" spans="1:12" ht="15.75">
      <c r="A4001" s="518" t="s">
        <v>8643</v>
      </c>
      <c r="B4001" s="518" t="s">
        <v>8644</v>
      </c>
      <c r="C4001" s="518" t="s">
        <v>8009</v>
      </c>
      <c r="D4001" s="518" t="s">
        <v>25729</v>
      </c>
      <c r="E4001" s="519" t="s">
        <v>144</v>
      </c>
      <c r="F4001" s="518" t="s">
        <v>144</v>
      </c>
      <c r="G4001" s="518" t="s">
        <v>26434</v>
      </c>
      <c r="H4001" s="518" t="s">
        <v>26435</v>
      </c>
      <c r="I4001" s="518" t="s">
        <v>5431</v>
      </c>
      <c r="J4001" s="518" t="s">
        <v>5503</v>
      </c>
      <c r="K4001" s="519" t="s">
        <v>18793</v>
      </c>
      <c r="L4001" s="518" t="s">
        <v>5433</v>
      </c>
    </row>
    <row r="4002" spans="1:12" ht="15.75">
      <c r="A4002" s="518" t="s">
        <v>8643</v>
      </c>
      <c r="B4002" s="518" t="s">
        <v>8644</v>
      </c>
      <c r="C4002" s="518" t="s">
        <v>8009</v>
      </c>
      <c r="D4002" s="518" t="s">
        <v>25729</v>
      </c>
      <c r="E4002" s="519" t="s">
        <v>144</v>
      </c>
      <c r="F4002" s="518" t="s">
        <v>144</v>
      </c>
      <c r="G4002" s="518" t="s">
        <v>26436</v>
      </c>
      <c r="H4002" s="518" t="s">
        <v>26437</v>
      </c>
      <c r="I4002" s="518" t="s">
        <v>5502</v>
      </c>
      <c r="J4002" s="518" t="s">
        <v>5503</v>
      </c>
      <c r="K4002" s="519" t="s">
        <v>15476</v>
      </c>
      <c r="L4002" s="518" t="s">
        <v>5433</v>
      </c>
    </row>
    <row r="4003" spans="1:12" ht="15.75">
      <c r="A4003" s="518" t="s">
        <v>8643</v>
      </c>
      <c r="B4003" s="518" t="s">
        <v>8644</v>
      </c>
      <c r="C4003" s="518" t="s">
        <v>8009</v>
      </c>
      <c r="D4003" s="518" t="s">
        <v>25729</v>
      </c>
      <c r="E4003" s="519" t="s">
        <v>144</v>
      </c>
      <c r="F4003" s="518" t="s">
        <v>144</v>
      </c>
      <c r="G4003" s="518" t="s">
        <v>26439</v>
      </c>
      <c r="H4003" s="518" t="s">
        <v>26440</v>
      </c>
      <c r="I4003" s="518" t="s">
        <v>5502</v>
      </c>
      <c r="J4003" s="518" t="s">
        <v>5503</v>
      </c>
      <c r="K4003" s="519" t="s">
        <v>17822</v>
      </c>
      <c r="L4003" s="518" t="s">
        <v>5433</v>
      </c>
    </row>
    <row r="4004" spans="1:12" ht="15.75">
      <c r="A4004" s="518" t="s">
        <v>8643</v>
      </c>
      <c r="B4004" s="518" t="s">
        <v>8644</v>
      </c>
      <c r="C4004" s="518" t="s">
        <v>8009</v>
      </c>
      <c r="D4004" s="518" t="s">
        <v>25729</v>
      </c>
      <c r="E4004" s="519" t="s">
        <v>144</v>
      </c>
      <c r="F4004" s="518" t="s">
        <v>144</v>
      </c>
      <c r="G4004" s="518" t="s">
        <v>26441</v>
      </c>
      <c r="H4004" s="518" t="s">
        <v>26442</v>
      </c>
      <c r="I4004" s="518" t="s">
        <v>5502</v>
      </c>
      <c r="J4004" s="518" t="s">
        <v>5503</v>
      </c>
      <c r="K4004" s="519" t="s">
        <v>18500</v>
      </c>
      <c r="L4004" s="518" t="s">
        <v>5433</v>
      </c>
    </row>
    <row r="4005" spans="1:12" ht="15.75">
      <c r="A4005" s="518" t="s">
        <v>8643</v>
      </c>
      <c r="B4005" s="518" t="s">
        <v>8644</v>
      </c>
      <c r="C4005" s="518" t="s">
        <v>8009</v>
      </c>
      <c r="D4005" s="518" t="s">
        <v>25729</v>
      </c>
      <c r="E4005" s="519" t="s">
        <v>144</v>
      </c>
      <c r="F4005" s="518" t="s">
        <v>144</v>
      </c>
      <c r="G4005" s="518" t="s">
        <v>26443</v>
      </c>
      <c r="H4005" s="518" t="s">
        <v>26444</v>
      </c>
      <c r="I4005" s="518" t="s">
        <v>5502</v>
      </c>
      <c r="J4005" s="518" t="s">
        <v>5503</v>
      </c>
      <c r="K4005" s="519" t="s">
        <v>12827</v>
      </c>
      <c r="L4005" s="518" t="s">
        <v>5433</v>
      </c>
    </row>
    <row r="4006" spans="1:12" ht="15.75">
      <c r="A4006" s="518" t="s">
        <v>8643</v>
      </c>
      <c r="B4006" s="518" t="s">
        <v>8644</v>
      </c>
      <c r="C4006" s="518" t="s">
        <v>8009</v>
      </c>
      <c r="D4006" s="518" t="s">
        <v>25729</v>
      </c>
      <c r="E4006" s="519" t="s">
        <v>144</v>
      </c>
      <c r="F4006" s="518" t="s">
        <v>144</v>
      </c>
      <c r="G4006" s="518" t="s">
        <v>26446</v>
      </c>
      <c r="H4006" s="518" t="s">
        <v>26447</v>
      </c>
      <c r="I4006" s="518" t="s">
        <v>5502</v>
      </c>
      <c r="J4006" s="518" t="s">
        <v>5503</v>
      </c>
      <c r="K4006" s="519" t="s">
        <v>27701</v>
      </c>
      <c r="L4006" s="518" t="s">
        <v>5433</v>
      </c>
    </row>
    <row r="4007" spans="1:12" ht="15.75">
      <c r="A4007" s="518" t="s">
        <v>8643</v>
      </c>
      <c r="B4007" s="518" t="s">
        <v>8644</v>
      </c>
      <c r="C4007" s="518" t="s">
        <v>8009</v>
      </c>
      <c r="D4007" s="518" t="s">
        <v>25729</v>
      </c>
      <c r="E4007" s="519" t="s">
        <v>144</v>
      </c>
      <c r="F4007" s="518" t="s">
        <v>144</v>
      </c>
      <c r="G4007" s="518" t="s">
        <v>26448</v>
      </c>
      <c r="H4007" s="518" t="s">
        <v>26449</v>
      </c>
      <c r="I4007" s="518" t="s">
        <v>5502</v>
      </c>
      <c r="J4007" s="518" t="s">
        <v>5503</v>
      </c>
      <c r="K4007" s="519" t="s">
        <v>29835</v>
      </c>
      <c r="L4007" s="518" t="s">
        <v>5433</v>
      </c>
    </row>
    <row r="4008" spans="1:12" ht="15.75">
      <c r="A4008" s="518" t="s">
        <v>8643</v>
      </c>
      <c r="B4008" s="518" t="s">
        <v>8644</v>
      </c>
      <c r="C4008" s="518" t="s">
        <v>8009</v>
      </c>
      <c r="D4008" s="518" t="s">
        <v>25729</v>
      </c>
      <c r="E4008" s="519" t="s">
        <v>144</v>
      </c>
      <c r="F4008" s="518" t="s">
        <v>144</v>
      </c>
      <c r="G4008" s="518" t="s">
        <v>26450</v>
      </c>
      <c r="H4008" s="518" t="s">
        <v>26451</v>
      </c>
      <c r="I4008" s="518" t="s">
        <v>5502</v>
      </c>
      <c r="J4008" s="518" t="s">
        <v>5503</v>
      </c>
      <c r="K4008" s="519" t="s">
        <v>18841</v>
      </c>
      <c r="L4008" s="518" t="s">
        <v>5433</v>
      </c>
    </row>
    <row r="4009" spans="1:12" ht="15.75">
      <c r="A4009" s="518" t="s">
        <v>8643</v>
      </c>
      <c r="B4009" s="518" t="s">
        <v>8644</v>
      </c>
      <c r="C4009" s="518" t="s">
        <v>8009</v>
      </c>
      <c r="D4009" s="518" t="s">
        <v>25729</v>
      </c>
      <c r="E4009" s="519" t="s">
        <v>144</v>
      </c>
      <c r="F4009" s="518" t="s">
        <v>144</v>
      </c>
      <c r="G4009" s="518" t="s">
        <v>26452</v>
      </c>
      <c r="H4009" s="518" t="s">
        <v>26453</v>
      </c>
      <c r="I4009" s="518" t="s">
        <v>5502</v>
      </c>
      <c r="J4009" s="518" t="s">
        <v>5503</v>
      </c>
      <c r="K4009" s="519" t="s">
        <v>17513</v>
      </c>
      <c r="L4009" s="518" t="s">
        <v>5433</v>
      </c>
    </row>
    <row r="4010" spans="1:12" ht="15.75">
      <c r="A4010" s="518" t="s">
        <v>8643</v>
      </c>
      <c r="B4010" s="518" t="s">
        <v>8644</v>
      </c>
      <c r="C4010" s="518" t="s">
        <v>8009</v>
      </c>
      <c r="D4010" s="518" t="s">
        <v>25729</v>
      </c>
      <c r="E4010" s="519" t="s">
        <v>144</v>
      </c>
      <c r="F4010" s="518" t="s">
        <v>144</v>
      </c>
      <c r="G4010" s="518" t="s">
        <v>26455</v>
      </c>
      <c r="H4010" s="518" t="s">
        <v>26456</v>
      </c>
      <c r="I4010" s="518" t="s">
        <v>5502</v>
      </c>
      <c r="J4010" s="518" t="s">
        <v>5503</v>
      </c>
      <c r="K4010" s="519" t="s">
        <v>34092</v>
      </c>
      <c r="L4010" s="518" t="s">
        <v>5433</v>
      </c>
    </row>
    <row r="4011" spans="1:12" ht="15.75">
      <c r="A4011" s="518" t="s">
        <v>8643</v>
      </c>
      <c r="B4011" s="518" t="s">
        <v>8644</v>
      </c>
      <c r="C4011" s="518" t="s">
        <v>8009</v>
      </c>
      <c r="D4011" s="518" t="s">
        <v>25729</v>
      </c>
      <c r="E4011" s="519" t="s">
        <v>144</v>
      </c>
      <c r="F4011" s="518" t="s">
        <v>144</v>
      </c>
      <c r="G4011" s="518" t="s">
        <v>26457</v>
      </c>
      <c r="H4011" s="518" t="s">
        <v>26458</v>
      </c>
      <c r="I4011" s="518" t="s">
        <v>5502</v>
      </c>
      <c r="J4011" s="518" t="s">
        <v>5503</v>
      </c>
      <c r="K4011" s="519" t="s">
        <v>14153</v>
      </c>
      <c r="L4011" s="518" t="s">
        <v>5433</v>
      </c>
    </row>
    <row r="4012" spans="1:12" ht="15.75">
      <c r="A4012" s="518" t="s">
        <v>8643</v>
      </c>
      <c r="B4012" s="518" t="s">
        <v>8644</v>
      </c>
      <c r="C4012" s="518" t="s">
        <v>8009</v>
      </c>
      <c r="D4012" s="518" t="s">
        <v>25729</v>
      </c>
      <c r="E4012" s="519" t="s">
        <v>144</v>
      </c>
      <c r="F4012" s="518" t="s">
        <v>144</v>
      </c>
      <c r="G4012" s="518" t="s">
        <v>26460</v>
      </c>
      <c r="H4012" s="518" t="s">
        <v>26461</v>
      </c>
      <c r="I4012" s="518" t="s">
        <v>5502</v>
      </c>
      <c r="J4012" s="518" t="s">
        <v>5503</v>
      </c>
      <c r="K4012" s="519" t="s">
        <v>33460</v>
      </c>
      <c r="L4012" s="518" t="s">
        <v>5433</v>
      </c>
    </row>
    <row r="4013" spans="1:12" ht="15.75">
      <c r="A4013" s="518" t="s">
        <v>8643</v>
      </c>
      <c r="B4013" s="518" t="s">
        <v>8644</v>
      </c>
      <c r="C4013" s="518" t="s">
        <v>8009</v>
      </c>
      <c r="D4013" s="518" t="s">
        <v>25729</v>
      </c>
      <c r="E4013" s="519" t="s">
        <v>144</v>
      </c>
      <c r="F4013" s="518" t="s">
        <v>144</v>
      </c>
      <c r="G4013" s="518" t="s">
        <v>26462</v>
      </c>
      <c r="H4013" s="518" t="s">
        <v>26463</v>
      </c>
      <c r="I4013" s="518" t="s">
        <v>5502</v>
      </c>
      <c r="J4013" s="518" t="s">
        <v>5503</v>
      </c>
      <c r="K4013" s="519" t="s">
        <v>34093</v>
      </c>
      <c r="L4013" s="518" t="s">
        <v>5433</v>
      </c>
    </row>
    <row r="4014" spans="1:12" ht="15.75">
      <c r="A4014" s="518" t="s">
        <v>8643</v>
      </c>
      <c r="B4014" s="518" t="s">
        <v>8644</v>
      </c>
      <c r="C4014" s="518" t="s">
        <v>8009</v>
      </c>
      <c r="D4014" s="518" t="s">
        <v>25729</v>
      </c>
      <c r="E4014" s="519" t="s">
        <v>144</v>
      </c>
      <c r="F4014" s="518" t="s">
        <v>144</v>
      </c>
      <c r="G4014" s="518" t="s">
        <v>26464</v>
      </c>
      <c r="H4014" s="518" t="s">
        <v>26465</v>
      </c>
      <c r="I4014" s="518" t="s">
        <v>5502</v>
      </c>
      <c r="J4014" s="518" t="s">
        <v>5503</v>
      </c>
      <c r="K4014" s="519" t="s">
        <v>26288</v>
      </c>
      <c r="L4014" s="518" t="s">
        <v>5433</v>
      </c>
    </row>
    <row r="4015" spans="1:12" ht="15.75">
      <c r="A4015" s="518" t="s">
        <v>8643</v>
      </c>
      <c r="B4015" s="518" t="s">
        <v>8644</v>
      </c>
      <c r="C4015" s="518" t="s">
        <v>8009</v>
      </c>
      <c r="D4015" s="518" t="s">
        <v>25729</v>
      </c>
      <c r="E4015" s="519" t="s">
        <v>144</v>
      </c>
      <c r="F4015" s="518" t="s">
        <v>144</v>
      </c>
      <c r="G4015" s="518" t="s">
        <v>26466</v>
      </c>
      <c r="H4015" s="518" t="s">
        <v>26467</v>
      </c>
      <c r="I4015" s="518" t="s">
        <v>5502</v>
      </c>
      <c r="J4015" s="518" t="s">
        <v>5503</v>
      </c>
      <c r="K4015" s="519" t="s">
        <v>34094</v>
      </c>
      <c r="L4015" s="518" t="s">
        <v>5433</v>
      </c>
    </row>
    <row r="4016" spans="1:12" ht="15.75">
      <c r="A4016" s="518" t="s">
        <v>8643</v>
      </c>
      <c r="B4016" s="518" t="s">
        <v>8644</v>
      </c>
      <c r="C4016" s="518" t="s">
        <v>8009</v>
      </c>
      <c r="D4016" s="518" t="s">
        <v>25729</v>
      </c>
      <c r="E4016" s="519" t="s">
        <v>144</v>
      </c>
      <c r="F4016" s="518" t="s">
        <v>144</v>
      </c>
      <c r="G4016" s="518" t="s">
        <v>26469</v>
      </c>
      <c r="H4016" s="518" t="s">
        <v>26470</v>
      </c>
      <c r="I4016" s="518" t="s">
        <v>5502</v>
      </c>
      <c r="J4016" s="518" t="s">
        <v>5503</v>
      </c>
      <c r="K4016" s="519" t="s">
        <v>34095</v>
      </c>
      <c r="L4016" s="518" t="s">
        <v>5433</v>
      </c>
    </row>
    <row r="4017" spans="1:12" ht="15.75">
      <c r="A4017" s="518" t="s">
        <v>8643</v>
      </c>
      <c r="B4017" s="518" t="s">
        <v>8644</v>
      </c>
      <c r="C4017" s="518" t="s">
        <v>8009</v>
      </c>
      <c r="D4017" s="518" t="s">
        <v>25729</v>
      </c>
      <c r="E4017" s="519" t="s">
        <v>144</v>
      </c>
      <c r="F4017" s="518" t="s">
        <v>144</v>
      </c>
      <c r="G4017" s="518" t="s">
        <v>26471</v>
      </c>
      <c r="H4017" s="518" t="s">
        <v>26472</v>
      </c>
      <c r="I4017" s="518" t="s">
        <v>5502</v>
      </c>
      <c r="J4017" s="518" t="s">
        <v>5503</v>
      </c>
      <c r="K4017" s="519" t="s">
        <v>32335</v>
      </c>
      <c r="L4017" s="518" t="s">
        <v>5433</v>
      </c>
    </row>
    <row r="4018" spans="1:12" ht="15.75">
      <c r="A4018" s="518" t="s">
        <v>8643</v>
      </c>
      <c r="B4018" s="518" t="s">
        <v>8644</v>
      </c>
      <c r="C4018" s="518" t="s">
        <v>8009</v>
      </c>
      <c r="D4018" s="518" t="s">
        <v>25729</v>
      </c>
      <c r="E4018" s="519" t="s">
        <v>144</v>
      </c>
      <c r="F4018" s="518" t="s">
        <v>144</v>
      </c>
      <c r="G4018" s="518" t="s">
        <v>26473</v>
      </c>
      <c r="H4018" s="518" t="s">
        <v>26474</v>
      </c>
      <c r="I4018" s="518" t="s">
        <v>5502</v>
      </c>
      <c r="J4018" s="518" t="s">
        <v>5503</v>
      </c>
      <c r="K4018" s="519" t="s">
        <v>34096</v>
      </c>
      <c r="L4018" s="518" t="s">
        <v>5433</v>
      </c>
    </row>
    <row r="4019" spans="1:12" ht="15.75">
      <c r="A4019" s="518" t="s">
        <v>8643</v>
      </c>
      <c r="B4019" s="518" t="s">
        <v>8644</v>
      </c>
      <c r="C4019" s="518" t="s">
        <v>8009</v>
      </c>
      <c r="D4019" s="518" t="s">
        <v>25729</v>
      </c>
      <c r="E4019" s="519" t="s">
        <v>144</v>
      </c>
      <c r="F4019" s="518" t="s">
        <v>144</v>
      </c>
      <c r="G4019" s="518" t="s">
        <v>26475</v>
      </c>
      <c r="H4019" s="518" t="s">
        <v>26476</v>
      </c>
      <c r="I4019" s="518" t="s">
        <v>5502</v>
      </c>
      <c r="J4019" s="518" t="s">
        <v>5503</v>
      </c>
      <c r="K4019" s="519" t="s">
        <v>34097</v>
      </c>
      <c r="L4019" s="518" t="s">
        <v>5433</v>
      </c>
    </row>
    <row r="4020" spans="1:12" ht="15.75">
      <c r="A4020" s="518" t="s">
        <v>8643</v>
      </c>
      <c r="B4020" s="518" t="s">
        <v>8644</v>
      </c>
      <c r="C4020" s="518" t="s">
        <v>8009</v>
      </c>
      <c r="D4020" s="518" t="s">
        <v>25729</v>
      </c>
      <c r="E4020" s="519" t="s">
        <v>144</v>
      </c>
      <c r="F4020" s="518" t="s">
        <v>144</v>
      </c>
      <c r="G4020" s="518" t="s">
        <v>26477</v>
      </c>
      <c r="H4020" s="518" t="s">
        <v>26478</v>
      </c>
      <c r="I4020" s="518" t="s">
        <v>5502</v>
      </c>
      <c r="J4020" s="518" t="s">
        <v>5503</v>
      </c>
      <c r="K4020" s="519" t="s">
        <v>34098</v>
      </c>
      <c r="L4020" s="518" t="s">
        <v>5433</v>
      </c>
    </row>
    <row r="4021" spans="1:12" ht="15.75">
      <c r="A4021" s="518" t="s">
        <v>8643</v>
      </c>
      <c r="B4021" s="518" t="s">
        <v>8644</v>
      </c>
      <c r="C4021" s="518" t="s">
        <v>8009</v>
      </c>
      <c r="D4021" s="518" t="s">
        <v>25729</v>
      </c>
      <c r="E4021" s="519" t="s">
        <v>144</v>
      </c>
      <c r="F4021" s="518" t="s">
        <v>144</v>
      </c>
      <c r="G4021" s="518" t="s">
        <v>26479</v>
      </c>
      <c r="H4021" s="518" t="s">
        <v>26480</v>
      </c>
      <c r="I4021" s="518" t="s">
        <v>5502</v>
      </c>
      <c r="J4021" s="518" t="s">
        <v>5503</v>
      </c>
      <c r="K4021" s="519" t="s">
        <v>28977</v>
      </c>
      <c r="L4021" s="518" t="s">
        <v>5433</v>
      </c>
    </row>
    <row r="4022" spans="1:12" ht="15.75">
      <c r="A4022" s="518" t="s">
        <v>8643</v>
      </c>
      <c r="B4022" s="518" t="s">
        <v>8644</v>
      </c>
      <c r="C4022" s="518" t="s">
        <v>8009</v>
      </c>
      <c r="D4022" s="518" t="s">
        <v>25729</v>
      </c>
      <c r="E4022" s="519" t="s">
        <v>144</v>
      </c>
      <c r="F4022" s="518" t="s">
        <v>144</v>
      </c>
      <c r="G4022" s="518" t="s">
        <v>26481</v>
      </c>
      <c r="H4022" s="518" t="s">
        <v>26482</v>
      </c>
      <c r="I4022" s="518" t="s">
        <v>5502</v>
      </c>
      <c r="J4022" s="518" t="s">
        <v>5503</v>
      </c>
      <c r="K4022" s="519" t="s">
        <v>34099</v>
      </c>
      <c r="L4022" s="518" t="s">
        <v>5433</v>
      </c>
    </row>
    <row r="4023" spans="1:12" ht="15.75">
      <c r="A4023" s="518" t="s">
        <v>8643</v>
      </c>
      <c r="B4023" s="518" t="s">
        <v>8644</v>
      </c>
      <c r="C4023" s="518" t="s">
        <v>8009</v>
      </c>
      <c r="D4023" s="518" t="s">
        <v>25729</v>
      </c>
      <c r="E4023" s="519" t="s">
        <v>144</v>
      </c>
      <c r="F4023" s="518" t="s">
        <v>144</v>
      </c>
      <c r="G4023" s="518" t="s">
        <v>26483</v>
      </c>
      <c r="H4023" s="518" t="s">
        <v>26484</v>
      </c>
      <c r="I4023" s="518" t="s">
        <v>5502</v>
      </c>
      <c r="J4023" s="518" t="s">
        <v>5503</v>
      </c>
      <c r="K4023" s="519" t="s">
        <v>21349</v>
      </c>
      <c r="L4023" s="518" t="s">
        <v>5433</v>
      </c>
    </row>
    <row r="4024" spans="1:12" ht="15.75">
      <c r="A4024" s="518" t="s">
        <v>8643</v>
      </c>
      <c r="B4024" s="518" t="s">
        <v>8644</v>
      </c>
      <c r="C4024" s="518" t="s">
        <v>8009</v>
      </c>
      <c r="D4024" s="518" t="s">
        <v>25729</v>
      </c>
      <c r="E4024" s="519" t="s">
        <v>144</v>
      </c>
      <c r="F4024" s="518" t="s">
        <v>144</v>
      </c>
      <c r="G4024" s="518" t="s">
        <v>26485</v>
      </c>
      <c r="H4024" s="518" t="s">
        <v>26486</v>
      </c>
      <c r="I4024" s="518" t="s">
        <v>5502</v>
      </c>
      <c r="J4024" s="518" t="s">
        <v>5503</v>
      </c>
      <c r="K4024" s="519" t="s">
        <v>33853</v>
      </c>
      <c r="L4024" s="518" t="s">
        <v>5433</v>
      </c>
    </row>
    <row r="4025" spans="1:12" ht="15.75">
      <c r="A4025" s="518" t="s">
        <v>8643</v>
      </c>
      <c r="B4025" s="518" t="s">
        <v>8644</v>
      </c>
      <c r="C4025" s="518" t="s">
        <v>8009</v>
      </c>
      <c r="D4025" s="518" t="s">
        <v>25729</v>
      </c>
      <c r="E4025" s="519" t="s">
        <v>144</v>
      </c>
      <c r="F4025" s="518" t="s">
        <v>144</v>
      </c>
      <c r="G4025" s="518" t="s">
        <v>26487</v>
      </c>
      <c r="H4025" s="518" t="s">
        <v>26488</v>
      </c>
      <c r="I4025" s="518" t="s">
        <v>5502</v>
      </c>
      <c r="J4025" s="518" t="s">
        <v>5503</v>
      </c>
      <c r="K4025" s="519" t="s">
        <v>12875</v>
      </c>
      <c r="L4025" s="518" t="s">
        <v>5433</v>
      </c>
    </row>
    <row r="4026" spans="1:12" ht="15.75">
      <c r="A4026" s="518" t="s">
        <v>8643</v>
      </c>
      <c r="B4026" s="518" t="s">
        <v>8644</v>
      </c>
      <c r="C4026" s="518" t="s">
        <v>8009</v>
      </c>
      <c r="D4026" s="518" t="s">
        <v>25729</v>
      </c>
      <c r="E4026" s="519" t="s">
        <v>144</v>
      </c>
      <c r="F4026" s="518" t="s">
        <v>144</v>
      </c>
      <c r="G4026" s="518" t="s">
        <v>26490</v>
      </c>
      <c r="H4026" s="518" t="s">
        <v>26491</v>
      </c>
      <c r="I4026" s="518" t="s">
        <v>5502</v>
      </c>
      <c r="J4026" s="518" t="s">
        <v>5503</v>
      </c>
      <c r="K4026" s="519" t="s">
        <v>13584</v>
      </c>
      <c r="L4026" s="518" t="s">
        <v>5433</v>
      </c>
    </row>
    <row r="4027" spans="1:12" ht="15.75">
      <c r="A4027" s="518" t="s">
        <v>8643</v>
      </c>
      <c r="B4027" s="518" t="s">
        <v>8644</v>
      </c>
      <c r="C4027" s="518" t="s">
        <v>8009</v>
      </c>
      <c r="D4027" s="518" t="s">
        <v>25729</v>
      </c>
      <c r="E4027" s="519" t="s">
        <v>144</v>
      </c>
      <c r="F4027" s="518" t="s">
        <v>144</v>
      </c>
      <c r="G4027" s="518" t="s">
        <v>26493</v>
      </c>
      <c r="H4027" s="518" t="s">
        <v>26494</v>
      </c>
      <c r="I4027" s="518" t="s">
        <v>5502</v>
      </c>
      <c r="J4027" s="518" t="s">
        <v>5503</v>
      </c>
      <c r="K4027" s="519" t="s">
        <v>26153</v>
      </c>
      <c r="L4027" s="518" t="s">
        <v>5433</v>
      </c>
    </row>
    <row r="4028" spans="1:12" ht="15.75">
      <c r="A4028" s="518" t="s">
        <v>8643</v>
      </c>
      <c r="B4028" s="518" t="s">
        <v>8644</v>
      </c>
      <c r="C4028" s="518" t="s">
        <v>8009</v>
      </c>
      <c r="D4028" s="518" t="s">
        <v>25729</v>
      </c>
      <c r="E4028" s="519" t="s">
        <v>144</v>
      </c>
      <c r="F4028" s="518" t="s">
        <v>144</v>
      </c>
      <c r="G4028" s="518" t="s">
        <v>26495</v>
      </c>
      <c r="H4028" s="518" t="s">
        <v>26496</v>
      </c>
      <c r="I4028" s="518" t="s">
        <v>5502</v>
      </c>
      <c r="J4028" s="518" t="s">
        <v>5503</v>
      </c>
      <c r="K4028" s="519" t="s">
        <v>14527</v>
      </c>
      <c r="L4028" s="518" t="s">
        <v>5433</v>
      </c>
    </row>
    <row r="4029" spans="1:12" ht="15.75">
      <c r="A4029" s="518" t="s">
        <v>8643</v>
      </c>
      <c r="B4029" s="518" t="s">
        <v>8644</v>
      </c>
      <c r="C4029" s="518" t="s">
        <v>8009</v>
      </c>
      <c r="D4029" s="518" t="s">
        <v>25729</v>
      </c>
      <c r="E4029" s="519" t="s">
        <v>144</v>
      </c>
      <c r="F4029" s="518" t="s">
        <v>144</v>
      </c>
      <c r="G4029" s="518" t="s">
        <v>26497</v>
      </c>
      <c r="H4029" s="518" t="s">
        <v>26498</v>
      </c>
      <c r="I4029" s="518" t="s">
        <v>5502</v>
      </c>
      <c r="J4029" s="518" t="s">
        <v>5503</v>
      </c>
      <c r="K4029" s="519" t="s">
        <v>19357</v>
      </c>
      <c r="L4029" s="518" t="s">
        <v>5433</v>
      </c>
    </row>
    <row r="4030" spans="1:12" ht="15.75">
      <c r="A4030" s="518" t="s">
        <v>8643</v>
      </c>
      <c r="B4030" s="518" t="s">
        <v>8644</v>
      </c>
      <c r="C4030" s="518" t="s">
        <v>8009</v>
      </c>
      <c r="D4030" s="518" t="s">
        <v>25729</v>
      </c>
      <c r="E4030" s="519" t="s">
        <v>144</v>
      </c>
      <c r="F4030" s="518" t="s">
        <v>144</v>
      </c>
      <c r="G4030" s="518" t="s">
        <v>26499</v>
      </c>
      <c r="H4030" s="518" t="s">
        <v>26500</v>
      </c>
      <c r="I4030" s="518" t="s">
        <v>5502</v>
      </c>
      <c r="J4030" s="518" t="s">
        <v>5503</v>
      </c>
      <c r="K4030" s="519" t="s">
        <v>33522</v>
      </c>
      <c r="L4030" s="518" t="s">
        <v>5433</v>
      </c>
    </row>
    <row r="4031" spans="1:12" ht="15.75">
      <c r="A4031" s="518" t="s">
        <v>8643</v>
      </c>
      <c r="B4031" s="518" t="s">
        <v>8644</v>
      </c>
      <c r="C4031" s="518" t="s">
        <v>8009</v>
      </c>
      <c r="D4031" s="518" t="s">
        <v>25729</v>
      </c>
      <c r="E4031" s="519" t="s">
        <v>144</v>
      </c>
      <c r="F4031" s="518" t="s">
        <v>144</v>
      </c>
      <c r="G4031" s="518" t="s">
        <v>26501</v>
      </c>
      <c r="H4031" s="518" t="s">
        <v>26502</v>
      </c>
      <c r="I4031" s="518" t="s">
        <v>5502</v>
      </c>
      <c r="J4031" s="518" t="s">
        <v>5503</v>
      </c>
      <c r="K4031" s="519" t="s">
        <v>34026</v>
      </c>
      <c r="L4031" s="518" t="s">
        <v>5433</v>
      </c>
    </row>
    <row r="4032" spans="1:12" ht="15.75">
      <c r="A4032" s="518" t="s">
        <v>8643</v>
      </c>
      <c r="B4032" s="518" t="s">
        <v>8644</v>
      </c>
      <c r="C4032" s="518" t="s">
        <v>8009</v>
      </c>
      <c r="D4032" s="518" t="s">
        <v>25729</v>
      </c>
      <c r="E4032" s="519" t="s">
        <v>144</v>
      </c>
      <c r="F4032" s="518" t="s">
        <v>144</v>
      </c>
      <c r="G4032" s="518" t="s">
        <v>26504</v>
      </c>
      <c r="H4032" s="518" t="s">
        <v>26505</v>
      </c>
      <c r="I4032" s="518" t="s">
        <v>5502</v>
      </c>
      <c r="J4032" s="518" t="s">
        <v>5503</v>
      </c>
      <c r="K4032" s="519" t="s">
        <v>27613</v>
      </c>
      <c r="L4032" s="518" t="s">
        <v>5433</v>
      </c>
    </row>
    <row r="4033" spans="1:12" ht="15.75">
      <c r="A4033" s="518" t="s">
        <v>8643</v>
      </c>
      <c r="B4033" s="518" t="s">
        <v>8644</v>
      </c>
      <c r="C4033" s="518" t="s">
        <v>8009</v>
      </c>
      <c r="D4033" s="518" t="s">
        <v>25729</v>
      </c>
      <c r="E4033" s="519" t="s">
        <v>144</v>
      </c>
      <c r="F4033" s="518" t="s">
        <v>144</v>
      </c>
      <c r="G4033" s="518" t="s">
        <v>26506</v>
      </c>
      <c r="H4033" s="518" t="s">
        <v>26507</v>
      </c>
      <c r="I4033" s="518" t="s">
        <v>5502</v>
      </c>
      <c r="J4033" s="518" t="s">
        <v>5503</v>
      </c>
      <c r="K4033" s="519" t="s">
        <v>34100</v>
      </c>
      <c r="L4033" s="518" t="s">
        <v>5433</v>
      </c>
    </row>
    <row r="4034" spans="1:12" ht="15.75">
      <c r="A4034" s="518" t="s">
        <v>8643</v>
      </c>
      <c r="B4034" s="518" t="s">
        <v>8644</v>
      </c>
      <c r="C4034" s="518" t="s">
        <v>8009</v>
      </c>
      <c r="D4034" s="518" t="s">
        <v>25729</v>
      </c>
      <c r="E4034" s="519" t="s">
        <v>144</v>
      </c>
      <c r="F4034" s="518" t="s">
        <v>144</v>
      </c>
      <c r="G4034" s="518" t="s">
        <v>26508</v>
      </c>
      <c r="H4034" s="518" t="s">
        <v>26509</v>
      </c>
      <c r="I4034" s="518" t="s">
        <v>5502</v>
      </c>
      <c r="J4034" s="518" t="s">
        <v>5503</v>
      </c>
      <c r="K4034" s="519" t="s">
        <v>34101</v>
      </c>
      <c r="L4034" s="518" t="s">
        <v>5433</v>
      </c>
    </row>
    <row r="4035" spans="1:12" ht="15.75">
      <c r="A4035" s="518" t="s">
        <v>8643</v>
      </c>
      <c r="B4035" s="518" t="s">
        <v>8644</v>
      </c>
      <c r="C4035" s="518" t="s">
        <v>8009</v>
      </c>
      <c r="D4035" s="518" t="s">
        <v>25729</v>
      </c>
      <c r="E4035" s="519" t="s">
        <v>144</v>
      </c>
      <c r="F4035" s="518" t="s">
        <v>144</v>
      </c>
      <c r="G4035" s="518" t="s">
        <v>26510</v>
      </c>
      <c r="H4035" s="518" t="s">
        <v>26511</v>
      </c>
      <c r="I4035" s="518" t="s">
        <v>5502</v>
      </c>
      <c r="J4035" s="518" t="s">
        <v>5503</v>
      </c>
      <c r="K4035" s="519" t="s">
        <v>28299</v>
      </c>
      <c r="L4035" s="518" t="s">
        <v>5433</v>
      </c>
    </row>
    <row r="4036" spans="1:12" ht="15.75">
      <c r="A4036" s="518" t="s">
        <v>8643</v>
      </c>
      <c r="B4036" s="518" t="s">
        <v>8644</v>
      </c>
      <c r="C4036" s="518" t="s">
        <v>8009</v>
      </c>
      <c r="D4036" s="518" t="s">
        <v>25729</v>
      </c>
      <c r="E4036" s="519" t="s">
        <v>144</v>
      </c>
      <c r="F4036" s="518" t="s">
        <v>144</v>
      </c>
      <c r="G4036" s="518" t="s">
        <v>26513</v>
      </c>
      <c r="H4036" s="518" t="s">
        <v>26514</v>
      </c>
      <c r="I4036" s="518" t="s">
        <v>5502</v>
      </c>
      <c r="J4036" s="518" t="s">
        <v>5503</v>
      </c>
      <c r="K4036" s="519" t="s">
        <v>34102</v>
      </c>
      <c r="L4036" s="518" t="s">
        <v>5433</v>
      </c>
    </row>
    <row r="4037" spans="1:12" ht="15.75">
      <c r="A4037" s="518" t="s">
        <v>8643</v>
      </c>
      <c r="B4037" s="518" t="s">
        <v>8644</v>
      </c>
      <c r="C4037" s="518" t="s">
        <v>8009</v>
      </c>
      <c r="D4037" s="518" t="s">
        <v>25729</v>
      </c>
      <c r="E4037" s="519" t="s">
        <v>144</v>
      </c>
      <c r="F4037" s="518" t="s">
        <v>144</v>
      </c>
      <c r="G4037" s="518" t="s">
        <v>26515</v>
      </c>
      <c r="H4037" s="518" t="s">
        <v>26516</v>
      </c>
      <c r="I4037" s="518" t="s">
        <v>5502</v>
      </c>
      <c r="J4037" s="518" t="s">
        <v>5503</v>
      </c>
      <c r="K4037" s="519" t="s">
        <v>17096</v>
      </c>
      <c r="L4037" s="518" t="s">
        <v>5433</v>
      </c>
    </row>
    <row r="4038" spans="1:12" ht="15.75">
      <c r="A4038" s="518" t="s">
        <v>8643</v>
      </c>
      <c r="B4038" s="518" t="s">
        <v>8644</v>
      </c>
      <c r="C4038" s="518" t="s">
        <v>8009</v>
      </c>
      <c r="D4038" s="518" t="s">
        <v>25729</v>
      </c>
      <c r="E4038" s="519" t="s">
        <v>144</v>
      </c>
      <c r="F4038" s="518" t="s">
        <v>144</v>
      </c>
      <c r="G4038" s="518" t="s">
        <v>26517</v>
      </c>
      <c r="H4038" s="518" t="s">
        <v>26518</v>
      </c>
      <c r="I4038" s="518" t="s">
        <v>5502</v>
      </c>
      <c r="J4038" s="518" t="s">
        <v>5503</v>
      </c>
      <c r="K4038" s="519" t="s">
        <v>32120</v>
      </c>
      <c r="L4038" s="518" t="s">
        <v>5433</v>
      </c>
    </row>
    <row r="4039" spans="1:12" ht="15.75">
      <c r="A4039" s="518" t="s">
        <v>8643</v>
      </c>
      <c r="B4039" s="518" t="s">
        <v>8644</v>
      </c>
      <c r="C4039" s="518" t="s">
        <v>8009</v>
      </c>
      <c r="D4039" s="518" t="s">
        <v>25729</v>
      </c>
      <c r="E4039" s="519" t="s">
        <v>144</v>
      </c>
      <c r="F4039" s="518" t="s">
        <v>144</v>
      </c>
      <c r="G4039" s="518" t="s">
        <v>26519</v>
      </c>
      <c r="H4039" s="518" t="s">
        <v>26520</v>
      </c>
      <c r="I4039" s="518" t="s">
        <v>5502</v>
      </c>
      <c r="J4039" s="518" t="s">
        <v>5503</v>
      </c>
      <c r="K4039" s="519" t="s">
        <v>21048</v>
      </c>
      <c r="L4039" s="518" t="s">
        <v>5433</v>
      </c>
    </row>
    <row r="4040" spans="1:12" ht="15.75">
      <c r="A4040" s="518" t="s">
        <v>8643</v>
      </c>
      <c r="B4040" s="518" t="s">
        <v>8644</v>
      </c>
      <c r="C4040" s="518" t="s">
        <v>8009</v>
      </c>
      <c r="D4040" s="518" t="s">
        <v>25729</v>
      </c>
      <c r="E4040" s="519" t="s">
        <v>144</v>
      </c>
      <c r="F4040" s="518" t="s">
        <v>144</v>
      </c>
      <c r="G4040" s="518" t="s">
        <v>26522</v>
      </c>
      <c r="H4040" s="518" t="s">
        <v>26523</v>
      </c>
      <c r="I4040" s="518" t="s">
        <v>5502</v>
      </c>
      <c r="J4040" s="518" t="s">
        <v>5503</v>
      </c>
      <c r="K4040" s="519" t="s">
        <v>17347</v>
      </c>
      <c r="L4040" s="518" t="s">
        <v>5433</v>
      </c>
    </row>
    <row r="4041" spans="1:12" ht="15.75">
      <c r="A4041" s="518" t="s">
        <v>8643</v>
      </c>
      <c r="B4041" s="518" t="s">
        <v>8644</v>
      </c>
      <c r="C4041" s="518" t="s">
        <v>8009</v>
      </c>
      <c r="D4041" s="518" t="s">
        <v>25729</v>
      </c>
      <c r="E4041" s="519" t="s">
        <v>144</v>
      </c>
      <c r="F4041" s="518" t="s">
        <v>144</v>
      </c>
      <c r="G4041" s="518" t="s">
        <v>26524</v>
      </c>
      <c r="H4041" s="518" t="s">
        <v>26525</v>
      </c>
      <c r="I4041" s="518" t="s">
        <v>5502</v>
      </c>
      <c r="J4041" s="518" t="s">
        <v>5503</v>
      </c>
      <c r="K4041" s="519" t="s">
        <v>17021</v>
      </c>
      <c r="L4041" s="518" t="s">
        <v>5433</v>
      </c>
    </row>
    <row r="4042" spans="1:12" ht="15.75">
      <c r="A4042" s="518" t="s">
        <v>8643</v>
      </c>
      <c r="B4042" s="518" t="s">
        <v>8644</v>
      </c>
      <c r="C4042" s="518" t="s">
        <v>8009</v>
      </c>
      <c r="D4042" s="518" t="s">
        <v>25729</v>
      </c>
      <c r="E4042" s="519" t="s">
        <v>144</v>
      </c>
      <c r="F4042" s="518" t="s">
        <v>144</v>
      </c>
      <c r="G4042" s="518" t="s">
        <v>26527</v>
      </c>
      <c r="H4042" s="518" t="s">
        <v>26528</v>
      </c>
      <c r="I4042" s="518" t="s">
        <v>5502</v>
      </c>
      <c r="J4042" s="518" t="s">
        <v>5503</v>
      </c>
      <c r="K4042" s="519" t="s">
        <v>14743</v>
      </c>
      <c r="L4042" s="518" t="s">
        <v>5433</v>
      </c>
    </row>
    <row r="4043" spans="1:12" ht="15.75">
      <c r="A4043" s="518" t="s">
        <v>8643</v>
      </c>
      <c r="B4043" s="518" t="s">
        <v>8644</v>
      </c>
      <c r="C4043" s="518" t="s">
        <v>8009</v>
      </c>
      <c r="D4043" s="518" t="s">
        <v>25729</v>
      </c>
      <c r="E4043" s="519" t="s">
        <v>144</v>
      </c>
      <c r="F4043" s="518" t="s">
        <v>144</v>
      </c>
      <c r="G4043" s="518" t="s">
        <v>26530</v>
      </c>
      <c r="H4043" s="518" t="s">
        <v>26531</v>
      </c>
      <c r="I4043" s="518" t="s">
        <v>5502</v>
      </c>
      <c r="J4043" s="518" t="s">
        <v>5503</v>
      </c>
      <c r="K4043" s="519" t="s">
        <v>17048</v>
      </c>
      <c r="L4043" s="518" t="s">
        <v>5433</v>
      </c>
    </row>
    <row r="4044" spans="1:12" ht="15.75">
      <c r="A4044" s="518" t="s">
        <v>8643</v>
      </c>
      <c r="B4044" s="518" t="s">
        <v>8644</v>
      </c>
      <c r="C4044" s="518" t="s">
        <v>8009</v>
      </c>
      <c r="D4044" s="518" t="s">
        <v>25729</v>
      </c>
      <c r="E4044" s="519" t="s">
        <v>144</v>
      </c>
      <c r="F4044" s="518" t="s">
        <v>144</v>
      </c>
      <c r="G4044" s="518" t="s">
        <v>26533</v>
      </c>
      <c r="H4044" s="518" t="s">
        <v>26534</v>
      </c>
      <c r="I4044" s="518" t="s">
        <v>5502</v>
      </c>
      <c r="J4044" s="518" t="s">
        <v>5503</v>
      </c>
      <c r="K4044" s="519" t="s">
        <v>34103</v>
      </c>
      <c r="L4044" s="518" t="s">
        <v>5433</v>
      </c>
    </row>
    <row r="4045" spans="1:12" ht="15.75">
      <c r="A4045" s="518" t="s">
        <v>8643</v>
      </c>
      <c r="B4045" s="518" t="s">
        <v>8644</v>
      </c>
      <c r="C4045" s="518" t="s">
        <v>8009</v>
      </c>
      <c r="D4045" s="518" t="s">
        <v>25729</v>
      </c>
      <c r="E4045" s="519" t="s">
        <v>144</v>
      </c>
      <c r="F4045" s="518" t="s">
        <v>144</v>
      </c>
      <c r="G4045" s="518" t="s">
        <v>26535</v>
      </c>
      <c r="H4045" s="518" t="s">
        <v>26536</v>
      </c>
      <c r="I4045" s="518" t="s">
        <v>5502</v>
      </c>
      <c r="J4045" s="518" t="s">
        <v>5503</v>
      </c>
      <c r="K4045" s="519" t="s">
        <v>17294</v>
      </c>
      <c r="L4045" s="518" t="s">
        <v>5433</v>
      </c>
    </row>
    <row r="4046" spans="1:12" ht="15.75">
      <c r="A4046" s="518" t="s">
        <v>8643</v>
      </c>
      <c r="B4046" s="518" t="s">
        <v>8644</v>
      </c>
      <c r="C4046" s="518" t="s">
        <v>8009</v>
      </c>
      <c r="D4046" s="518" t="s">
        <v>25729</v>
      </c>
      <c r="E4046" s="519" t="s">
        <v>144</v>
      </c>
      <c r="F4046" s="518" t="s">
        <v>144</v>
      </c>
      <c r="G4046" s="518" t="s">
        <v>26537</v>
      </c>
      <c r="H4046" s="518" t="s">
        <v>26538</v>
      </c>
      <c r="I4046" s="518" t="s">
        <v>5502</v>
      </c>
      <c r="J4046" s="518" t="s">
        <v>5503</v>
      </c>
      <c r="K4046" s="519" t="s">
        <v>34104</v>
      </c>
      <c r="L4046" s="518" t="s">
        <v>5433</v>
      </c>
    </row>
    <row r="4047" spans="1:12" ht="15.75">
      <c r="A4047" s="518" t="s">
        <v>8643</v>
      </c>
      <c r="B4047" s="518" t="s">
        <v>8644</v>
      </c>
      <c r="C4047" s="518" t="s">
        <v>8009</v>
      </c>
      <c r="D4047" s="518" t="s">
        <v>25729</v>
      </c>
      <c r="E4047" s="519" t="s">
        <v>144</v>
      </c>
      <c r="F4047" s="518" t="s">
        <v>144</v>
      </c>
      <c r="G4047" s="518" t="s">
        <v>26540</v>
      </c>
      <c r="H4047" s="518" t="s">
        <v>26541</v>
      </c>
      <c r="I4047" s="518" t="s">
        <v>5502</v>
      </c>
      <c r="J4047" s="518" t="s">
        <v>5503</v>
      </c>
      <c r="K4047" s="519" t="s">
        <v>33903</v>
      </c>
      <c r="L4047" s="518" t="s">
        <v>5433</v>
      </c>
    </row>
    <row r="4048" spans="1:12" ht="15.75">
      <c r="A4048" s="518" t="s">
        <v>8643</v>
      </c>
      <c r="B4048" s="518" t="s">
        <v>8644</v>
      </c>
      <c r="C4048" s="518" t="s">
        <v>8009</v>
      </c>
      <c r="D4048" s="518" t="s">
        <v>25729</v>
      </c>
      <c r="E4048" s="519" t="s">
        <v>144</v>
      </c>
      <c r="F4048" s="518" t="s">
        <v>144</v>
      </c>
      <c r="G4048" s="518" t="s">
        <v>26543</v>
      </c>
      <c r="H4048" s="518" t="s">
        <v>26544</v>
      </c>
      <c r="I4048" s="518" t="s">
        <v>5502</v>
      </c>
      <c r="J4048" s="518" t="s">
        <v>5503</v>
      </c>
      <c r="K4048" s="519" t="s">
        <v>31665</v>
      </c>
      <c r="L4048" s="518" t="s">
        <v>5433</v>
      </c>
    </row>
    <row r="4049" spans="1:12" ht="15.75">
      <c r="A4049" s="518" t="s">
        <v>8643</v>
      </c>
      <c r="B4049" s="518" t="s">
        <v>8644</v>
      </c>
      <c r="C4049" s="518" t="s">
        <v>8009</v>
      </c>
      <c r="D4049" s="518" t="s">
        <v>25729</v>
      </c>
      <c r="E4049" s="519" t="s">
        <v>144</v>
      </c>
      <c r="F4049" s="518" t="s">
        <v>144</v>
      </c>
      <c r="G4049" s="518" t="s">
        <v>26545</v>
      </c>
      <c r="H4049" s="518" t="s">
        <v>26546</v>
      </c>
      <c r="I4049" s="518" t="s">
        <v>5502</v>
      </c>
      <c r="J4049" s="518" t="s">
        <v>5503</v>
      </c>
      <c r="K4049" s="519" t="s">
        <v>30079</v>
      </c>
      <c r="L4049" s="518" t="s">
        <v>5433</v>
      </c>
    </row>
    <row r="4050" spans="1:12" ht="15.75">
      <c r="A4050" s="518" t="s">
        <v>8643</v>
      </c>
      <c r="B4050" s="518" t="s">
        <v>8644</v>
      </c>
      <c r="C4050" s="518" t="s">
        <v>8009</v>
      </c>
      <c r="D4050" s="518" t="s">
        <v>25729</v>
      </c>
      <c r="E4050" s="519" t="s">
        <v>144</v>
      </c>
      <c r="F4050" s="518" t="s">
        <v>144</v>
      </c>
      <c r="G4050" s="518" t="s">
        <v>26547</v>
      </c>
      <c r="H4050" s="518" t="s">
        <v>26548</v>
      </c>
      <c r="I4050" s="518" t="s">
        <v>5502</v>
      </c>
      <c r="J4050" s="518" t="s">
        <v>5503</v>
      </c>
      <c r="K4050" s="519" t="s">
        <v>29016</v>
      </c>
      <c r="L4050" s="518" t="s">
        <v>5433</v>
      </c>
    </row>
    <row r="4051" spans="1:12" ht="15.75">
      <c r="A4051" s="518" t="s">
        <v>8643</v>
      </c>
      <c r="B4051" s="518" t="s">
        <v>8644</v>
      </c>
      <c r="C4051" s="518" t="s">
        <v>8009</v>
      </c>
      <c r="D4051" s="518" t="s">
        <v>25729</v>
      </c>
      <c r="E4051" s="519" t="s">
        <v>144</v>
      </c>
      <c r="F4051" s="518" t="s">
        <v>144</v>
      </c>
      <c r="G4051" s="518" t="s">
        <v>26549</v>
      </c>
      <c r="H4051" s="518" t="s">
        <v>26550</v>
      </c>
      <c r="I4051" s="518" t="s">
        <v>5502</v>
      </c>
      <c r="J4051" s="518" t="s">
        <v>5503</v>
      </c>
      <c r="K4051" s="519" t="s">
        <v>25954</v>
      </c>
      <c r="L4051" s="518" t="s">
        <v>5433</v>
      </c>
    </row>
    <row r="4052" spans="1:12" ht="15.75">
      <c r="A4052" s="518" t="s">
        <v>8643</v>
      </c>
      <c r="B4052" s="518" t="s">
        <v>8644</v>
      </c>
      <c r="C4052" s="518" t="s">
        <v>8009</v>
      </c>
      <c r="D4052" s="518" t="s">
        <v>25729</v>
      </c>
      <c r="E4052" s="519" t="s">
        <v>144</v>
      </c>
      <c r="F4052" s="518" t="s">
        <v>144</v>
      </c>
      <c r="G4052" s="518" t="s">
        <v>26552</v>
      </c>
      <c r="H4052" s="518" t="s">
        <v>26553</v>
      </c>
      <c r="I4052" s="518" t="s">
        <v>5502</v>
      </c>
      <c r="J4052" s="518" t="s">
        <v>5503</v>
      </c>
      <c r="K4052" s="519" t="s">
        <v>34105</v>
      </c>
      <c r="L4052" s="518" t="s">
        <v>5433</v>
      </c>
    </row>
    <row r="4053" spans="1:12" ht="15.75">
      <c r="A4053" s="518" t="s">
        <v>8643</v>
      </c>
      <c r="B4053" s="518" t="s">
        <v>8644</v>
      </c>
      <c r="C4053" s="518" t="s">
        <v>8009</v>
      </c>
      <c r="D4053" s="518" t="s">
        <v>25729</v>
      </c>
      <c r="E4053" s="519" t="s">
        <v>144</v>
      </c>
      <c r="F4053" s="518" t="s">
        <v>144</v>
      </c>
      <c r="G4053" s="518" t="s">
        <v>26554</v>
      </c>
      <c r="H4053" s="518" t="s">
        <v>26555</v>
      </c>
      <c r="I4053" s="518" t="s">
        <v>5502</v>
      </c>
      <c r="J4053" s="518" t="s">
        <v>5503</v>
      </c>
      <c r="K4053" s="519" t="s">
        <v>18588</v>
      </c>
      <c r="L4053" s="518" t="s">
        <v>5433</v>
      </c>
    </row>
    <row r="4054" spans="1:12" ht="15.75">
      <c r="A4054" s="518" t="s">
        <v>8643</v>
      </c>
      <c r="B4054" s="518" t="s">
        <v>8644</v>
      </c>
      <c r="C4054" s="518" t="s">
        <v>8009</v>
      </c>
      <c r="D4054" s="518" t="s">
        <v>25729</v>
      </c>
      <c r="E4054" s="519" t="s">
        <v>144</v>
      </c>
      <c r="F4054" s="518" t="s">
        <v>144</v>
      </c>
      <c r="G4054" s="518" t="s">
        <v>26557</v>
      </c>
      <c r="H4054" s="518" t="s">
        <v>26558</v>
      </c>
      <c r="I4054" s="518" t="s">
        <v>5502</v>
      </c>
      <c r="J4054" s="518" t="s">
        <v>5503</v>
      </c>
      <c r="K4054" s="519" t="s">
        <v>34106</v>
      </c>
      <c r="L4054" s="518" t="s">
        <v>5433</v>
      </c>
    </row>
    <row r="4055" spans="1:12" ht="15.75">
      <c r="A4055" s="518" t="s">
        <v>8643</v>
      </c>
      <c r="B4055" s="518" t="s">
        <v>8644</v>
      </c>
      <c r="C4055" s="518" t="s">
        <v>8009</v>
      </c>
      <c r="D4055" s="518" t="s">
        <v>25729</v>
      </c>
      <c r="E4055" s="519" t="s">
        <v>144</v>
      </c>
      <c r="F4055" s="518" t="s">
        <v>144</v>
      </c>
      <c r="G4055" s="518" t="s">
        <v>26560</v>
      </c>
      <c r="H4055" s="518" t="s">
        <v>26561</v>
      </c>
      <c r="I4055" s="518" t="s">
        <v>5502</v>
      </c>
      <c r="J4055" s="518" t="s">
        <v>5503</v>
      </c>
      <c r="K4055" s="519" t="s">
        <v>34107</v>
      </c>
      <c r="L4055" s="518" t="s">
        <v>5433</v>
      </c>
    </row>
    <row r="4056" spans="1:12" ht="15.75">
      <c r="A4056" s="518" t="s">
        <v>8643</v>
      </c>
      <c r="B4056" s="518" t="s">
        <v>8644</v>
      </c>
      <c r="C4056" s="518" t="s">
        <v>8009</v>
      </c>
      <c r="D4056" s="518" t="s">
        <v>25729</v>
      </c>
      <c r="E4056" s="519" t="s">
        <v>144</v>
      </c>
      <c r="F4056" s="518" t="s">
        <v>144</v>
      </c>
      <c r="G4056" s="518" t="s">
        <v>26562</v>
      </c>
      <c r="H4056" s="518" t="s">
        <v>26563</v>
      </c>
      <c r="I4056" s="518" t="s">
        <v>5502</v>
      </c>
      <c r="J4056" s="518" t="s">
        <v>5503</v>
      </c>
      <c r="K4056" s="519" t="s">
        <v>27957</v>
      </c>
      <c r="L4056" s="518" t="s">
        <v>5433</v>
      </c>
    </row>
    <row r="4057" spans="1:12" ht="15.75">
      <c r="A4057" s="518" t="s">
        <v>8643</v>
      </c>
      <c r="B4057" s="518" t="s">
        <v>8644</v>
      </c>
      <c r="C4057" s="518" t="s">
        <v>8009</v>
      </c>
      <c r="D4057" s="518" t="s">
        <v>25729</v>
      </c>
      <c r="E4057" s="519" t="s">
        <v>144</v>
      </c>
      <c r="F4057" s="518" t="s">
        <v>144</v>
      </c>
      <c r="G4057" s="518" t="s">
        <v>26564</v>
      </c>
      <c r="H4057" s="518" t="s">
        <v>26565</v>
      </c>
      <c r="I4057" s="518" t="s">
        <v>5502</v>
      </c>
      <c r="J4057" s="518" t="s">
        <v>5503</v>
      </c>
      <c r="K4057" s="519" t="s">
        <v>33541</v>
      </c>
      <c r="L4057" s="518" t="s">
        <v>5433</v>
      </c>
    </row>
    <row r="4058" spans="1:12" ht="15.75">
      <c r="A4058" s="518" t="s">
        <v>8643</v>
      </c>
      <c r="B4058" s="518" t="s">
        <v>8644</v>
      </c>
      <c r="C4058" s="518" t="s">
        <v>8009</v>
      </c>
      <c r="D4058" s="518" t="s">
        <v>25729</v>
      </c>
      <c r="E4058" s="519" t="s">
        <v>144</v>
      </c>
      <c r="F4058" s="518" t="s">
        <v>144</v>
      </c>
      <c r="G4058" s="518" t="s">
        <v>26567</v>
      </c>
      <c r="H4058" s="518" t="s">
        <v>26568</v>
      </c>
      <c r="I4058" s="518" t="s">
        <v>5502</v>
      </c>
      <c r="J4058" s="518" t="s">
        <v>5503</v>
      </c>
      <c r="K4058" s="519" t="s">
        <v>34108</v>
      </c>
      <c r="L4058" s="518" t="s">
        <v>5433</v>
      </c>
    </row>
    <row r="4059" spans="1:12" ht="15.75">
      <c r="A4059" s="518" t="s">
        <v>8643</v>
      </c>
      <c r="B4059" s="518" t="s">
        <v>8644</v>
      </c>
      <c r="C4059" s="518" t="s">
        <v>8009</v>
      </c>
      <c r="D4059" s="518" t="s">
        <v>25729</v>
      </c>
      <c r="E4059" s="519" t="s">
        <v>144</v>
      </c>
      <c r="F4059" s="518" t="s">
        <v>144</v>
      </c>
      <c r="G4059" s="518" t="s">
        <v>26569</v>
      </c>
      <c r="H4059" s="518" t="s">
        <v>26570</v>
      </c>
      <c r="I4059" s="518" t="s">
        <v>5502</v>
      </c>
      <c r="J4059" s="518" t="s">
        <v>5503</v>
      </c>
      <c r="K4059" s="519" t="s">
        <v>32232</v>
      </c>
      <c r="L4059" s="518" t="s">
        <v>5433</v>
      </c>
    </row>
    <row r="4060" spans="1:12" ht="15.75">
      <c r="A4060" s="518" t="s">
        <v>8643</v>
      </c>
      <c r="B4060" s="518" t="s">
        <v>8644</v>
      </c>
      <c r="C4060" s="518" t="s">
        <v>8009</v>
      </c>
      <c r="D4060" s="518" t="s">
        <v>25729</v>
      </c>
      <c r="E4060" s="519" t="s">
        <v>144</v>
      </c>
      <c r="F4060" s="518" t="s">
        <v>144</v>
      </c>
      <c r="G4060" s="518" t="s">
        <v>26571</v>
      </c>
      <c r="H4060" s="518" t="s">
        <v>26572</v>
      </c>
      <c r="I4060" s="518" t="s">
        <v>5502</v>
      </c>
      <c r="J4060" s="518" t="s">
        <v>5503</v>
      </c>
      <c r="K4060" s="519" t="s">
        <v>15479</v>
      </c>
      <c r="L4060" s="518" t="s">
        <v>5433</v>
      </c>
    </row>
    <row r="4061" spans="1:12" ht="15.75">
      <c r="A4061" s="518" t="s">
        <v>8643</v>
      </c>
      <c r="B4061" s="518" t="s">
        <v>8644</v>
      </c>
      <c r="C4061" s="518" t="s">
        <v>8009</v>
      </c>
      <c r="D4061" s="518" t="s">
        <v>25729</v>
      </c>
      <c r="E4061" s="519" t="s">
        <v>144</v>
      </c>
      <c r="F4061" s="518" t="s">
        <v>144</v>
      </c>
      <c r="G4061" s="518" t="s">
        <v>26573</v>
      </c>
      <c r="H4061" s="518" t="s">
        <v>26574</v>
      </c>
      <c r="I4061" s="518" t="s">
        <v>5502</v>
      </c>
      <c r="J4061" s="518" t="s">
        <v>5503</v>
      </c>
      <c r="K4061" s="519" t="s">
        <v>20601</v>
      </c>
      <c r="L4061" s="518" t="s">
        <v>5433</v>
      </c>
    </row>
    <row r="4062" spans="1:12" ht="15.75">
      <c r="A4062" s="518" t="s">
        <v>8643</v>
      </c>
      <c r="B4062" s="518" t="s">
        <v>8644</v>
      </c>
      <c r="C4062" s="518" t="s">
        <v>8009</v>
      </c>
      <c r="D4062" s="518" t="s">
        <v>25729</v>
      </c>
      <c r="E4062" s="519" t="s">
        <v>144</v>
      </c>
      <c r="F4062" s="518" t="s">
        <v>144</v>
      </c>
      <c r="G4062" s="518" t="s">
        <v>26575</v>
      </c>
      <c r="H4062" s="518" t="s">
        <v>26576</v>
      </c>
      <c r="I4062" s="518" t="s">
        <v>5502</v>
      </c>
      <c r="J4062" s="518" t="s">
        <v>5503</v>
      </c>
      <c r="K4062" s="519" t="s">
        <v>34109</v>
      </c>
      <c r="L4062" s="518" t="s">
        <v>5433</v>
      </c>
    </row>
    <row r="4063" spans="1:12" ht="15.75">
      <c r="A4063" s="518" t="s">
        <v>8643</v>
      </c>
      <c r="B4063" s="518" t="s">
        <v>8644</v>
      </c>
      <c r="C4063" s="518" t="s">
        <v>8009</v>
      </c>
      <c r="D4063" s="518" t="s">
        <v>25729</v>
      </c>
      <c r="E4063" s="519" t="s">
        <v>144</v>
      </c>
      <c r="F4063" s="518" t="s">
        <v>144</v>
      </c>
      <c r="G4063" s="518" t="s">
        <v>26577</v>
      </c>
      <c r="H4063" s="518" t="s">
        <v>26578</v>
      </c>
      <c r="I4063" s="518" t="s">
        <v>5502</v>
      </c>
      <c r="J4063" s="518" t="s">
        <v>5503</v>
      </c>
      <c r="K4063" s="519" t="s">
        <v>34110</v>
      </c>
      <c r="L4063" s="518" t="s">
        <v>5433</v>
      </c>
    </row>
    <row r="4064" spans="1:12" ht="15.75">
      <c r="A4064" s="518" t="s">
        <v>8643</v>
      </c>
      <c r="B4064" s="518" t="s">
        <v>8644</v>
      </c>
      <c r="C4064" s="518" t="s">
        <v>8009</v>
      </c>
      <c r="D4064" s="518" t="s">
        <v>25729</v>
      </c>
      <c r="E4064" s="519" t="s">
        <v>144</v>
      </c>
      <c r="F4064" s="518" t="s">
        <v>144</v>
      </c>
      <c r="G4064" s="518" t="s">
        <v>26579</v>
      </c>
      <c r="H4064" s="518" t="s">
        <v>26580</v>
      </c>
      <c r="I4064" s="518" t="s">
        <v>5502</v>
      </c>
      <c r="J4064" s="518" t="s">
        <v>5503</v>
      </c>
      <c r="K4064" s="519" t="s">
        <v>34111</v>
      </c>
      <c r="L4064" s="518" t="s">
        <v>5433</v>
      </c>
    </row>
    <row r="4065" spans="1:12" ht="15.75">
      <c r="A4065" s="518" t="s">
        <v>8643</v>
      </c>
      <c r="B4065" s="518" t="s">
        <v>8644</v>
      </c>
      <c r="C4065" s="518" t="s">
        <v>8009</v>
      </c>
      <c r="D4065" s="518" t="s">
        <v>25729</v>
      </c>
      <c r="E4065" s="519" t="s">
        <v>144</v>
      </c>
      <c r="F4065" s="518" t="s">
        <v>144</v>
      </c>
      <c r="G4065" s="518" t="s">
        <v>26581</v>
      </c>
      <c r="H4065" s="518" t="s">
        <v>26582</v>
      </c>
      <c r="I4065" s="518" t="s">
        <v>5502</v>
      </c>
      <c r="J4065" s="518" t="s">
        <v>5503</v>
      </c>
      <c r="K4065" s="519" t="s">
        <v>20842</v>
      </c>
      <c r="L4065" s="518" t="s">
        <v>5433</v>
      </c>
    </row>
    <row r="4066" spans="1:12" ht="15.75">
      <c r="A4066" s="518" t="s">
        <v>8643</v>
      </c>
      <c r="B4066" s="518" t="s">
        <v>8644</v>
      </c>
      <c r="C4066" s="518" t="s">
        <v>8009</v>
      </c>
      <c r="D4066" s="518" t="s">
        <v>25729</v>
      </c>
      <c r="E4066" s="519" t="s">
        <v>144</v>
      </c>
      <c r="F4066" s="518" t="s">
        <v>144</v>
      </c>
      <c r="G4066" s="518" t="s">
        <v>26583</v>
      </c>
      <c r="H4066" s="518" t="s">
        <v>26584</v>
      </c>
      <c r="I4066" s="518" t="s">
        <v>5502</v>
      </c>
      <c r="J4066" s="518" t="s">
        <v>5503</v>
      </c>
      <c r="K4066" s="519" t="s">
        <v>32219</v>
      </c>
      <c r="L4066" s="518" t="s">
        <v>5433</v>
      </c>
    </row>
    <row r="4067" spans="1:12" ht="15.75">
      <c r="A4067" s="518" t="s">
        <v>8643</v>
      </c>
      <c r="B4067" s="518" t="s">
        <v>8644</v>
      </c>
      <c r="C4067" s="518" t="s">
        <v>8009</v>
      </c>
      <c r="D4067" s="518" t="s">
        <v>25729</v>
      </c>
      <c r="E4067" s="519" t="s">
        <v>144</v>
      </c>
      <c r="F4067" s="518" t="s">
        <v>144</v>
      </c>
      <c r="G4067" s="518" t="s">
        <v>26585</v>
      </c>
      <c r="H4067" s="518" t="s">
        <v>26586</v>
      </c>
      <c r="I4067" s="518" t="s">
        <v>5502</v>
      </c>
      <c r="J4067" s="518" t="s">
        <v>5503</v>
      </c>
      <c r="K4067" s="519" t="s">
        <v>34112</v>
      </c>
      <c r="L4067" s="518" t="s">
        <v>5433</v>
      </c>
    </row>
    <row r="4068" spans="1:12" ht="15.75">
      <c r="A4068" s="518" t="s">
        <v>8643</v>
      </c>
      <c r="B4068" s="518" t="s">
        <v>8644</v>
      </c>
      <c r="C4068" s="518" t="s">
        <v>8009</v>
      </c>
      <c r="D4068" s="518" t="s">
        <v>25729</v>
      </c>
      <c r="E4068" s="519" t="s">
        <v>144</v>
      </c>
      <c r="F4068" s="518" t="s">
        <v>144</v>
      </c>
      <c r="G4068" s="518" t="s">
        <v>26587</v>
      </c>
      <c r="H4068" s="518" t="s">
        <v>26588</v>
      </c>
      <c r="I4068" s="518" t="s">
        <v>5502</v>
      </c>
      <c r="J4068" s="518" t="s">
        <v>5503</v>
      </c>
      <c r="K4068" s="519" t="s">
        <v>34113</v>
      </c>
      <c r="L4068" s="518" t="s">
        <v>5433</v>
      </c>
    </row>
    <row r="4069" spans="1:12" ht="15.75">
      <c r="A4069" s="518" t="s">
        <v>8643</v>
      </c>
      <c r="B4069" s="518" t="s">
        <v>8644</v>
      </c>
      <c r="C4069" s="518" t="s">
        <v>8009</v>
      </c>
      <c r="D4069" s="518" t="s">
        <v>25729</v>
      </c>
      <c r="E4069" s="519" t="s">
        <v>144</v>
      </c>
      <c r="F4069" s="518" t="s">
        <v>144</v>
      </c>
      <c r="G4069" s="518" t="s">
        <v>26589</v>
      </c>
      <c r="H4069" s="518" t="s">
        <v>26590</v>
      </c>
      <c r="I4069" s="518" t="s">
        <v>5502</v>
      </c>
      <c r="J4069" s="518" t="s">
        <v>5503</v>
      </c>
      <c r="K4069" s="519" t="s">
        <v>34114</v>
      </c>
      <c r="L4069" s="518" t="s">
        <v>5433</v>
      </c>
    </row>
    <row r="4070" spans="1:12" ht="15.75">
      <c r="A4070" s="518" t="s">
        <v>8643</v>
      </c>
      <c r="B4070" s="518" t="s">
        <v>8644</v>
      </c>
      <c r="C4070" s="518" t="s">
        <v>8009</v>
      </c>
      <c r="D4070" s="518" t="s">
        <v>25729</v>
      </c>
      <c r="E4070" s="519" t="s">
        <v>144</v>
      </c>
      <c r="F4070" s="518" t="s">
        <v>144</v>
      </c>
      <c r="G4070" s="518" t="s">
        <v>26591</v>
      </c>
      <c r="H4070" s="518" t="s">
        <v>26592</v>
      </c>
      <c r="I4070" s="518" t="s">
        <v>5502</v>
      </c>
      <c r="J4070" s="518" t="s">
        <v>5503</v>
      </c>
      <c r="K4070" s="519" t="s">
        <v>34025</v>
      </c>
      <c r="L4070" s="518" t="s">
        <v>5433</v>
      </c>
    </row>
    <row r="4071" spans="1:12" ht="15.75">
      <c r="A4071" s="518" t="s">
        <v>8643</v>
      </c>
      <c r="B4071" s="518" t="s">
        <v>8644</v>
      </c>
      <c r="C4071" s="518" t="s">
        <v>8009</v>
      </c>
      <c r="D4071" s="518" t="s">
        <v>25729</v>
      </c>
      <c r="E4071" s="519" t="s">
        <v>144</v>
      </c>
      <c r="F4071" s="518" t="s">
        <v>144</v>
      </c>
      <c r="G4071" s="518" t="s">
        <v>26593</v>
      </c>
      <c r="H4071" s="518" t="s">
        <v>26594</v>
      </c>
      <c r="I4071" s="518" t="s">
        <v>5502</v>
      </c>
      <c r="J4071" s="518" t="s">
        <v>5503</v>
      </c>
      <c r="K4071" s="519" t="s">
        <v>21327</v>
      </c>
      <c r="L4071" s="518" t="s">
        <v>5433</v>
      </c>
    </row>
    <row r="4072" spans="1:12" ht="15.75">
      <c r="A4072" s="518" t="s">
        <v>8643</v>
      </c>
      <c r="B4072" s="518" t="s">
        <v>8644</v>
      </c>
      <c r="C4072" s="518" t="s">
        <v>8009</v>
      </c>
      <c r="D4072" s="518" t="s">
        <v>25729</v>
      </c>
      <c r="E4072" s="519" t="s">
        <v>144</v>
      </c>
      <c r="F4072" s="518" t="s">
        <v>144</v>
      </c>
      <c r="G4072" s="518" t="s">
        <v>26595</v>
      </c>
      <c r="H4072" s="518" t="s">
        <v>26596</v>
      </c>
      <c r="I4072" s="518" t="s">
        <v>5502</v>
      </c>
      <c r="J4072" s="518" t="s">
        <v>5503</v>
      </c>
      <c r="K4072" s="519" t="s">
        <v>34115</v>
      </c>
      <c r="L4072" s="518" t="s">
        <v>5433</v>
      </c>
    </row>
    <row r="4073" spans="1:12" ht="15.75">
      <c r="A4073" s="518" t="s">
        <v>8643</v>
      </c>
      <c r="B4073" s="518" t="s">
        <v>8644</v>
      </c>
      <c r="C4073" s="518" t="s">
        <v>8009</v>
      </c>
      <c r="D4073" s="518" t="s">
        <v>25729</v>
      </c>
      <c r="E4073" s="519" t="s">
        <v>144</v>
      </c>
      <c r="F4073" s="518" t="s">
        <v>144</v>
      </c>
      <c r="G4073" s="518" t="s">
        <v>26598</v>
      </c>
      <c r="H4073" s="518" t="s">
        <v>26599</v>
      </c>
      <c r="I4073" s="518" t="s">
        <v>5502</v>
      </c>
      <c r="J4073" s="518" t="s">
        <v>5503</v>
      </c>
      <c r="K4073" s="519" t="s">
        <v>29907</v>
      </c>
      <c r="L4073" s="518" t="s">
        <v>5433</v>
      </c>
    </row>
    <row r="4074" spans="1:12" ht="15.75">
      <c r="A4074" s="518" t="s">
        <v>8643</v>
      </c>
      <c r="B4074" s="518" t="s">
        <v>8644</v>
      </c>
      <c r="C4074" s="518" t="s">
        <v>8009</v>
      </c>
      <c r="D4074" s="518" t="s">
        <v>25729</v>
      </c>
      <c r="E4074" s="519" t="s">
        <v>144</v>
      </c>
      <c r="F4074" s="518" t="s">
        <v>144</v>
      </c>
      <c r="G4074" s="518" t="s">
        <v>26600</v>
      </c>
      <c r="H4074" s="518" t="s">
        <v>26601</v>
      </c>
      <c r="I4074" s="518" t="s">
        <v>5502</v>
      </c>
      <c r="J4074" s="518" t="s">
        <v>5503</v>
      </c>
      <c r="K4074" s="519" t="s">
        <v>34116</v>
      </c>
      <c r="L4074" s="518" t="s">
        <v>5433</v>
      </c>
    </row>
    <row r="4075" spans="1:12" ht="15.75">
      <c r="A4075" s="518" t="s">
        <v>8643</v>
      </c>
      <c r="B4075" s="518" t="s">
        <v>8644</v>
      </c>
      <c r="C4075" s="518" t="s">
        <v>8009</v>
      </c>
      <c r="D4075" s="518" t="s">
        <v>25729</v>
      </c>
      <c r="E4075" s="519" t="s">
        <v>144</v>
      </c>
      <c r="F4075" s="518" t="s">
        <v>144</v>
      </c>
      <c r="G4075" s="518" t="s">
        <v>26603</v>
      </c>
      <c r="H4075" s="518" t="s">
        <v>26604</v>
      </c>
      <c r="I4075" s="518" t="s">
        <v>5502</v>
      </c>
      <c r="J4075" s="518" t="s">
        <v>5503</v>
      </c>
      <c r="K4075" s="519" t="s">
        <v>34117</v>
      </c>
      <c r="L4075" s="518" t="s">
        <v>5433</v>
      </c>
    </row>
    <row r="4076" spans="1:12" ht="15.75">
      <c r="A4076" s="518" t="s">
        <v>8643</v>
      </c>
      <c r="B4076" s="518" t="s">
        <v>8644</v>
      </c>
      <c r="C4076" s="518" t="s">
        <v>8009</v>
      </c>
      <c r="D4076" s="518" t="s">
        <v>25729</v>
      </c>
      <c r="E4076" s="519" t="s">
        <v>144</v>
      </c>
      <c r="F4076" s="518" t="s">
        <v>144</v>
      </c>
      <c r="G4076" s="518" t="s">
        <v>26605</v>
      </c>
      <c r="H4076" s="518" t="s">
        <v>26606</v>
      </c>
      <c r="I4076" s="518" t="s">
        <v>5502</v>
      </c>
      <c r="J4076" s="518" t="s">
        <v>5503</v>
      </c>
      <c r="K4076" s="519" t="s">
        <v>34118</v>
      </c>
      <c r="L4076" s="518" t="s">
        <v>5433</v>
      </c>
    </row>
    <row r="4077" spans="1:12" ht="15.75">
      <c r="A4077" s="518" t="s">
        <v>8643</v>
      </c>
      <c r="B4077" s="518" t="s">
        <v>8644</v>
      </c>
      <c r="C4077" s="518" t="s">
        <v>8009</v>
      </c>
      <c r="D4077" s="518" t="s">
        <v>25729</v>
      </c>
      <c r="E4077" s="519" t="s">
        <v>144</v>
      </c>
      <c r="F4077" s="518" t="s">
        <v>144</v>
      </c>
      <c r="G4077" s="518" t="s">
        <v>26608</v>
      </c>
      <c r="H4077" s="518" t="s">
        <v>26609</v>
      </c>
      <c r="I4077" s="518" t="s">
        <v>5502</v>
      </c>
      <c r="J4077" s="518" t="s">
        <v>5503</v>
      </c>
      <c r="K4077" s="519" t="s">
        <v>34119</v>
      </c>
      <c r="L4077" s="518" t="s">
        <v>5433</v>
      </c>
    </row>
    <row r="4078" spans="1:12" ht="15.75">
      <c r="A4078" s="518" t="s">
        <v>8643</v>
      </c>
      <c r="B4078" s="518" t="s">
        <v>8644</v>
      </c>
      <c r="C4078" s="518" t="s">
        <v>8009</v>
      </c>
      <c r="D4078" s="518" t="s">
        <v>25729</v>
      </c>
      <c r="E4078" s="519" t="s">
        <v>144</v>
      </c>
      <c r="F4078" s="518" t="s">
        <v>144</v>
      </c>
      <c r="G4078" s="518" t="s">
        <v>26611</v>
      </c>
      <c r="H4078" s="518" t="s">
        <v>26612</v>
      </c>
      <c r="I4078" s="518" t="s">
        <v>5502</v>
      </c>
      <c r="J4078" s="518" t="s">
        <v>5503</v>
      </c>
      <c r="K4078" s="519" t="s">
        <v>34120</v>
      </c>
      <c r="L4078" s="518" t="s">
        <v>5433</v>
      </c>
    </row>
    <row r="4079" spans="1:12" ht="15.75">
      <c r="A4079" s="518" t="s">
        <v>8643</v>
      </c>
      <c r="B4079" s="518" t="s">
        <v>8644</v>
      </c>
      <c r="C4079" s="518" t="s">
        <v>8009</v>
      </c>
      <c r="D4079" s="518" t="s">
        <v>25729</v>
      </c>
      <c r="E4079" s="519" t="s">
        <v>144</v>
      </c>
      <c r="F4079" s="518" t="s">
        <v>144</v>
      </c>
      <c r="G4079" s="518" t="s">
        <v>26613</v>
      </c>
      <c r="H4079" s="518" t="s">
        <v>26614</v>
      </c>
      <c r="I4079" s="518" t="s">
        <v>5502</v>
      </c>
      <c r="J4079" s="518" t="s">
        <v>5503</v>
      </c>
      <c r="K4079" s="519" t="s">
        <v>27092</v>
      </c>
      <c r="L4079" s="518" t="s">
        <v>5433</v>
      </c>
    </row>
    <row r="4080" spans="1:12" ht="15.75">
      <c r="A4080" s="518" t="s">
        <v>8643</v>
      </c>
      <c r="B4080" s="518" t="s">
        <v>8644</v>
      </c>
      <c r="C4080" s="518" t="s">
        <v>8009</v>
      </c>
      <c r="D4080" s="518" t="s">
        <v>25729</v>
      </c>
      <c r="E4080" s="519" t="s">
        <v>144</v>
      </c>
      <c r="F4080" s="518" t="s">
        <v>144</v>
      </c>
      <c r="G4080" s="518" t="s">
        <v>26616</v>
      </c>
      <c r="H4080" s="518" t="s">
        <v>26617</v>
      </c>
      <c r="I4080" s="518" t="s">
        <v>5502</v>
      </c>
      <c r="J4080" s="518" t="s">
        <v>5503</v>
      </c>
      <c r="K4080" s="519" t="s">
        <v>19395</v>
      </c>
      <c r="L4080" s="518" t="s">
        <v>5433</v>
      </c>
    </row>
    <row r="4081" spans="1:12" ht="15.75">
      <c r="A4081" s="518" t="s">
        <v>8643</v>
      </c>
      <c r="B4081" s="518" t="s">
        <v>8644</v>
      </c>
      <c r="C4081" s="518" t="s">
        <v>8009</v>
      </c>
      <c r="D4081" s="518" t="s">
        <v>25729</v>
      </c>
      <c r="E4081" s="519" t="s">
        <v>144</v>
      </c>
      <c r="F4081" s="518" t="s">
        <v>144</v>
      </c>
      <c r="G4081" s="518" t="s">
        <v>26618</v>
      </c>
      <c r="H4081" s="518" t="s">
        <v>26619</v>
      </c>
      <c r="I4081" s="518" t="s">
        <v>5502</v>
      </c>
      <c r="J4081" s="518" t="s">
        <v>5503</v>
      </c>
      <c r="K4081" s="519" t="s">
        <v>34121</v>
      </c>
      <c r="L4081" s="518" t="s">
        <v>5433</v>
      </c>
    </row>
    <row r="4082" spans="1:12" ht="15.75">
      <c r="A4082" s="518" t="s">
        <v>8643</v>
      </c>
      <c r="B4082" s="518" t="s">
        <v>8644</v>
      </c>
      <c r="C4082" s="518" t="s">
        <v>8009</v>
      </c>
      <c r="D4082" s="518" t="s">
        <v>25729</v>
      </c>
      <c r="E4082" s="519" t="s">
        <v>144</v>
      </c>
      <c r="F4082" s="518" t="s">
        <v>144</v>
      </c>
      <c r="G4082" s="518" t="s">
        <v>26620</v>
      </c>
      <c r="H4082" s="518" t="s">
        <v>26621</v>
      </c>
      <c r="I4082" s="518" t="s">
        <v>5502</v>
      </c>
      <c r="J4082" s="518" t="s">
        <v>5503</v>
      </c>
      <c r="K4082" s="519" t="s">
        <v>13420</v>
      </c>
      <c r="L4082" s="518" t="s">
        <v>5433</v>
      </c>
    </row>
    <row r="4083" spans="1:12" ht="15.75">
      <c r="A4083" s="518" t="s">
        <v>8643</v>
      </c>
      <c r="B4083" s="518" t="s">
        <v>8644</v>
      </c>
      <c r="C4083" s="518" t="s">
        <v>8009</v>
      </c>
      <c r="D4083" s="518" t="s">
        <v>25729</v>
      </c>
      <c r="E4083" s="519" t="s">
        <v>144</v>
      </c>
      <c r="F4083" s="518" t="s">
        <v>144</v>
      </c>
      <c r="G4083" s="518" t="s">
        <v>26622</v>
      </c>
      <c r="H4083" s="518" t="s">
        <v>26623</v>
      </c>
      <c r="I4083" s="518" t="s">
        <v>5502</v>
      </c>
      <c r="J4083" s="518" t="s">
        <v>5503</v>
      </c>
      <c r="K4083" s="519" t="s">
        <v>26343</v>
      </c>
      <c r="L4083" s="518" t="s">
        <v>5433</v>
      </c>
    </row>
    <row r="4084" spans="1:12" ht="15.75">
      <c r="A4084" s="518" t="s">
        <v>8643</v>
      </c>
      <c r="B4084" s="518" t="s">
        <v>8644</v>
      </c>
      <c r="C4084" s="518" t="s">
        <v>8009</v>
      </c>
      <c r="D4084" s="518" t="s">
        <v>25729</v>
      </c>
      <c r="E4084" s="519" t="s">
        <v>144</v>
      </c>
      <c r="F4084" s="518" t="s">
        <v>144</v>
      </c>
      <c r="G4084" s="518" t="s">
        <v>26624</v>
      </c>
      <c r="H4084" s="518" t="s">
        <v>26625</v>
      </c>
      <c r="I4084" s="518" t="s">
        <v>5502</v>
      </c>
      <c r="J4084" s="518" t="s">
        <v>5503</v>
      </c>
      <c r="K4084" s="519" t="s">
        <v>34122</v>
      </c>
      <c r="L4084" s="518" t="s">
        <v>5433</v>
      </c>
    </row>
    <row r="4085" spans="1:12" ht="15.75">
      <c r="A4085" s="518" t="s">
        <v>8643</v>
      </c>
      <c r="B4085" s="518" t="s">
        <v>8644</v>
      </c>
      <c r="C4085" s="518" t="s">
        <v>8009</v>
      </c>
      <c r="D4085" s="518" t="s">
        <v>25729</v>
      </c>
      <c r="E4085" s="519" t="s">
        <v>144</v>
      </c>
      <c r="F4085" s="518" t="s">
        <v>144</v>
      </c>
      <c r="G4085" s="518" t="s">
        <v>26627</v>
      </c>
      <c r="H4085" s="518" t="s">
        <v>26628</v>
      </c>
      <c r="I4085" s="518" t="s">
        <v>5502</v>
      </c>
      <c r="J4085" s="518" t="s">
        <v>5503</v>
      </c>
      <c r="K4085" s="519" t="s">
        <v>18783</v>
      </c>
      <c r="L4085" s="518" t="s">
        <v>5433</v>
      </c>
    </row>
    <row r="4086" spans="1:12" ht="15.75">
      <c r="A4086" s="518" t="s">
        <v>8643</v>
      </c>
      <c r="B4086" s="518" t="s">
        <v>8644</v>
      </c>
      <c r="C4086" s="518" t="s">
        <v>8009</v>
      </c>
      <c r="D4086" s="518" t="s">
        <v>25729</v>
      </c>
      <c r="E4086" s="519" t="s">
        <v>144</v>
      </c>
      <c r="F4086" s="518" t="s">
        <v>144</v>
      </c>
      <c r="G4086" s="518" t="s">
        <v>26629</v>
      </c>
      <c r="H4086" s="518" t="s">
        <v>26630</v>
      </c>
      <c r="I4086" s="518" t="s">
        <v>5502</v>
      </c>
      <c r="J4086" s="518" t="s">
        <v>5503</v>
      </c>
      <c r="K4086" s="519" t="s">
        <v>33266</v>
      </c>
      <c r="L4086" s="518" t="s">
        <v>5433</v>
      </c>
    </row>
    <row r="4087" spans="1:12" ht="15.75">
      <c r="A4087" s="518" t="s">
        <v>8643</v>
      </c>
      <c r="B4087" s="518" t="s">
        <v>8644</v>
      </c>
      <c r="C4087" s="518" t="s">
        <v>8009</v>
      </c>
      <c r="D4087" s="518" t="s">
        <v>25729</v>
      </c>
      <c r="E4087" s="519" t="s">
        <v>144</v>
      </c>
      <c r="F4087" s="518" t="s">
        <v>144</v>
      </c>
      <c r="G4087" s="518" t="s">
        <v>26632</v>
      </c>
      <c r="H4087" s="518" t="s">
        <v>26633</v>
      </c>
      <c r="I4087" s="518" t="s">
        <v>5502</v>
      </c>
      <c r="J4087" s="518" t="s">
        <v>5503</v>
      </c>
      <c r="K4087" s="519" t="s">
        <v>27746</v>
      </c>
      <c r="L4087" s="518" t="s">
        <v>5433</v>
      </c>
    </row>
    <row r="4088" spans="1:12" ht="15.75">
      <c r="A4088" s="518" t="s">
        <v>8643</v>
      </c>
      <c r="B4088" s="518" t="s">
        <v>8644</v>
      </c>
      <c r="C4088" s="518" t="s">
        <v>8009</v>
      </c>
      <c r="D4088" s="518" t="s">
        <v>25729</v>
      </c>
      <c r="E4088" s="519" t="s">
        <v>144</v>
      </c>
      <c r="F4088" s="518" t="s">
        <v>144</v>
      </c>
      <c r="G4088" s="518" t="s">
        <v>26634</v>
      </c>
      <c r="H4088" s="518" t="s">
        <v>26635</v>
      </c>
      <c r="I4088" s="518" t="s">
        <v>5502</v>
      </c>
      <c r="J4088" s="518" t="s">
        <v>5503</v>
      </c>
      <c r="K4088" s="519" t="s">
        <v>14751</v>
      </c>
      <c r="L4088" s="518" t="s">
        <v>5433</v>
      </c>
    </row>
    <row r="4089" spans="1:12" ht="15.75">
      <c r="A4089" s="518" t="s">
        <v>8643</v>
      </c>
      <c r="B4089" s="518" t="s">
        <v>8644</v>
      </c>
      <c r="C4089" s="518" t="s">
        <v>8009</v>
      </c>
      <c r="D4089" s="518" t="s">
        <v>25729</v>
      </c>
      <c r="E4089" s="519" t="s">
        <v>144</v>
      </c>
      <c r="F4089" s="518" t="s">
        <v>144</v>
      </c>
      <c r="G4089" s="518" t="s">
        <v>26637</v>
      </c>
      <c r="H4089" s="518" t="s">
        <v>26638</v>
      </c>
      <c r="I4089" s="518" t="s">
        <v>5502</v>
      </c>
      <c r="J4089" s="518" t="s">
        <v>5503</v>
      </c>
      <c r="K4089" s="519" t="s">
        <v>33498</v>
      </c>
      <c r="L4089" s="518" t="s">
        <v>5433</v>
      </c>
    </row>
    <row r="4090" spans="1:12" ht="15.75">
      <c r="A4090" s="518" t="s">
        <v>8643</v>
      </c>
      <c r="B4090" s="518" t="s">
        <v>8644</v>
      </c>
      <c r="C4090" s="518" t="s">
        <v>8009</v>
      </c>
      <c r="D4090" s="518" t="s">
        <v>25729</v>
      </c>
      <c r="E4090" s="519" t="s">
        <v>144</v>
      </c>
      <c r="F4090" s="518" t="s">
        <v>144</v>
      </c>
      <c r="G4090" s="518" t="s">
        <v>26639</v>
      </c>
      <c r="H4090" s="518" t="s">
        <v>26640</v>
      </c>
      <c r="I4090" s="518" t="s">
        <v>5502</v>
      </c>
      <c r="J4090" s="518" t="s">
        <v>5503</v>
      </c>
      <c r="K4090" s="519" t="s">
        <v>34123</v>
      </c>
      <c r="L4090" s="518" t="s">
        <v>5433</v>
      </c>
    </row>
    <row r="4091" spans="1:12" ht="15.75">
      <c r="A4091" s="518" t="s">
        <v>8643</v>
      </c>
      <c r="B4091" s="518" t="s">
        <v>8644</v>
      </c>
      <c r="C4091" s="518" t="s">
        <v>8009</v>
      </c>
      <c r="D4091" s="518" t="s">
        <v>25729</v>
      </c>
      <c r="E4091" s="519" t="s">
        <v>144</v>
      </c>
      <c r="F4091" s="518" t="s">
        <v>144</v>
      </c>
      <c r="G4091" s="518" t="s">
        <v>26641</v>
      </c>
      <c r="H4091" s="518" t="s">
        <v>26642</v>
      </c>
      <c r="I4091" s="518" t="s">
        <v>5502</v>
      </c>
      <c r="J4091" s="518" t="s">
        <v>5503</v>
      </c>
      <c r="K4091" s="519" t="s">
        <v>34124</v>
      </c>
      <c r="L4091" s="518" t="s">
        <v>5433</v>
      </c>
    </row>
    <row r="4092" spans="1:12" ht="15.75">
      <c r="A4092" s="518" t="s">
        <v>8643</v>
      </c>
      <c r="B4092" s="518" t="s">
        <v>8644</v>
      </c>
      <c r="C4092" s="518" t="s">
        <v>8009</v>
      </c>
      <c r="D4092" s="518" t="s">
        <v>25729</v>
      </c>
      <c r="E4092" s="519" t="s">
        <v>144</v>
      </c>
      <c r="F4092" s="518" t="s">
        <v>144</v>
      </c>
      <c r="G4092" s="518" t="s">
        <v>26643</v>
      </c>
      <c r="H4092" s="518" t="s">
        <v>26644</v>
      </c>
      <c r="I4092" s="518" t="s">
        <v>5502</v>
      </c>
      <c r="J4092" s="518" t="s">
        <v>5503</v>
      </c>
      <c r="K4092" s="519" t="s">
        <v>34125</v>
      </c>
      <c r="L4092" s="518" t="s">
        <v>5433</v>
      </c>
    </row>
    <row r="4093" spans="1:12" ht="15.75">
      <c r="A4093" s="518" t="s">
        <v>8643</v>
      </c>
      <c r="B4093" s="518" t="s">
        <v>8644</v>
      </c>
      <c r="C4093" s="518" t="s">
        <v>8009</v>
      </c>
      <c r="D4093" s="518" t="s">
        <v>25729</v>
      </c>
      <c r="E4093" s="519" t="s">
        <v>144</v>
      </c>
      <c r="F4093" s="518" t="s">
        <v>144</v>
      </c>
      <c r="G4093" s="518" t="s">
        <v>26645</v>
      </c>
      <c r="H4093" s="518" t="s">
        <v>26646</v>
      </c>
      <c r="I4093" s="518" t="s">
        <v>5502</v>
      </c>
      <c r="J4093" s="518" t="s">
        <v>5503</v>
      </c>
      <c r="K4093" s="519" t="s">
        <v>34126</v>
      </c>
      <c r="L4093" s="518" t="s">
        <v>5433</v>
      </c>
    </row>
    <row r="4094" spans="1:12" ht="15.75">
      <c r="A4094" s="518" t="s">
        <v>8643</v>
      </c>
      <c r="B4094" s="518" t="s">
        <v>8644</v>
      </c>
      <c r="C4094" s="518" t="s">
        <v>8009</v>
      </c>
      <c r="D4094" s="518" t="s">
        <v>25729</v>
      </c>
      <c r="E4094" s="519" t="s">
        <v>144</v>
      </c>
      <c r="F4094" s="518" t="s">
        <v>144</v>
      </c>
      <c r="G4094" s="518" t="s">
        <v>26647</v>
      </c>
      <c r="H4094" s="518" t="s">
        <v>26648</v>
      </c>
      <c r="I4094" s="518" t="s">
        <v>5502</v>
      </c>
      <c r="J4094" s="518" t="s">
        <v>5503</v>
      </c>
      <c r="K4094" s="519" t="s">
        <v>16575</v>
      </c>
      <c r="L4094" s="518" t="s">
        <v>5433</v>
      </c>
    </row>
    <row r="4095" spans="1:12" ht="15.75">
      <c r="A4095" s="518" t="s">
        <v>8643</v>
      </c>
      <c r="B4095" s="518" t="s">
        <v>8644</v>
      </c>
      <c r="C4095" s="518" t="s">
        <v>8009</v>
      </c>
      <c r="D4095" s="518" t="s">
        <v>25729</v>
      </c>
      <c r="E4095" s="519" t="s">
        <v>144</v>
      </c>
      <c r="F4095" s="518" t="s">
        <v>144</v>
      </c>
      <c r="G4095" s="518" t="s">
        <v>26649</v>
      </c>
      <c r="H4095" s="518" t="s">
        <v>26650</v>
      </c>
      <c r="I4095" s="518" t="s">
        <v>5502</v>
      </c>
      <c r="J4095" s="518" t="s">
        <v>5503</v>
      </c>
      <c r="K4095" s="519" t="s">
        <v>15404</v>
      </c>
      <c r="L4095" s="518" t="s">
        <v>5433</v>
      </c>
    </row>
    <row r="4096" spans="1:12" ht="15.75">
      <c r="A4096" s="518" t="s">
        <v>8643</v>
      </c>
      <c r="B4096" s="518" t="s">
        <v>8644</v>
      </c>
      <c r="C4096" s="518" t="s">
        <v>8009</v>
      </c>
      <c r="D4096" s="518" t="s">
        <v>25729</v>
      </c>
      <c r="E4096" s="519" t="s">
        <v>144</v>
      </c>
      <c r="F4096" s="518" t="s">
        <v>144</v>
      </c>
      <c r="G4096" s="518" t="s">
        <v>26651</v>
      </c>
      <c r="H4096" s="518" t="s">
        <v>26652</v>
      </c>
      <c r="I4096" s="518" t="s">
        <v>5502</v>
      </c>
      <c r="J4096" s="518" t="s">
        <v>5503</v>
      </c>
      <c r="K4096" s="519" t="s">
        <v>34127</v>
      </c>
      <c r="L4096" s="518" t="s">
        <v>5433</v>
      </c>
    </row>
    <row r="4097" spans="1:12" ht="15.75">
      <c r="A4097" s="518" t="s">
        <v>8643</v>
      </c>
      <c r="B4097" s="518" t="s">
        <v>8644</v>
      </c>
      <c r="C4097" s="518" t="s">
        <v>8009</v>
      </c>
      <c r="D4097" s="518" t="s">
        <v>25729</v>
      </c>
      <c r="E4097" s="519" t="s">
        <v>144</v>
      </c>
      <c r="F4097" s="518" t="s">
        <v>144</v>
      </c>
      <c r="G4097" s="518" t="s">
        <v>26653</v>
      </c>
      <c r="H4097" s="518" t="s">
        <v>26654</v>
      </c>
      <c r="I4097" s="518" t="s">
        <v>5502</v>
      </c>
      <c r="J4097" s="518" t="s">
        <v>5503</v>
      </c>
      <c r="K4097" s="519" t="s">
        <v>32418</v>
      </c>
      <c r="L4097" s="518" t="s">
        <v>5433</v>
      </c>
    </row>
    <row r="4098" spans="1:12" ht="15.75">
      <c r="A4098" s="518" t="s">
        <v>8643</v>
      </c>
      <c r="B4098" s="518" t="s">
        <v>8644</v>
      </c>
      <c r="C4098" s="518" t="s">
        <v>8009</v>
      </c>
      <c r="D4098" s="518" t="s">
        <v>25729</v>
      </c>
      <c r="E4098" s="519" t="s">
        <v>144</v>
      </c>
      <c r="F4098" s="518" t="s">
        <v>144</v>
      </c>
      <c r="G4098" s="518" t="s">
        <v>26655</v>
      </c>
      <c r="H4098" s="518" t="s">
        <v>26656</v>
      </c>
      <c r="I4098" s="518" t="s">
        <v>5502</v>
      </c>
      <c r="J4098" s="518" t="s">
        <v>5503</v>
      </c>
      <c r="K4098" s="519" t="s">
        <v>23498</v>
      </c>
      <c r="L4098" s="518" t="s">
        <v>5433</v>
      </c>
    </row>
    <row r="4099" spans="1:12" ht="15.75">
      <c r="A4099" s="518" t="s">
        <v>8643</v>
      </c>
      <c r="B4099" s="518" t="s">
        <v>8644</v>
      </c>
      <c r="C4099" s="518" t="s">
        <v>8009</v>
      </c>
      <c r="D4099" s="518" t="s">
        <v>25729</v>
      </c>
      <c r="E4099" s="519" t="s">
        <v>144</v>
      </c>
      <c r="F4099" s="518" t="s">
        <v>144</v>
      </c>
      <c r="G4099" s="518" t="s">
        <v>26657</v>
      </c>
      <c r="H4099" s="518" t="s">
        <v>26658</v>
      </c>
      <c r="I4099" s="518" t="s">
        <v>5502</v>
      </c>
      <c r="J4099" s="518" t="s">
        <v>5503</v>
      </c>
      <c r="K4099" s="519" t="s">
        <v>34128</v>
      </c>
      <c r="L4099" s="518" t="s">
        <v>5433</v>
      </c>
    </row>
    <row r="4100" spans="1:12" ht="15.75">
      <c r="A4100" s="518" t="s">
        <v>8643</v>
      </c>
      <c r="B4100" s="518" t="s">
        <v>8644</v>
      </c>
      <c r="C4100" s="518" t="s">
        <v>8009</v>
      </c>
      <c r="D4100" s="518" t="s">
        <v>25729</v>
      </c>
      <c r="E4100" s="519" t="s">
        <v>144</v>
      </c>
      <c r="F4100" s="518" t="s">
        <v>144</v>
      </c>
      <c r="G4100" s="518" t="s">
        <v>26659</v>
      </c>
      <c r="H4100" s="518" t="s">
        <v>26660</v>
      </c>
      <c r="I4100" s="518" t="s">
        <v>5502</v>
      </c>
      <c r="J4100" s="518" t="s">
        <v>5503</v>
      </c>
      <c r="K4100" s="519" t="s">
        <v>25805</v>
      </c>
      <c r="L4100" s="518" t="s">
        <v>5433</v>
      </c>
    </row>
    <row r="4101" spans="1:12" ht="15.75">
      <c r="A4101" s="518" t="s">
        <v>8643</v>
      </c>
      <c r="B4101" s="518" t="s">
        <v>8644</v>
      </c>
      <c r="C4101" s="518" t="s">
        <v>8009</v>
      </c>
      <c r="D4101" s="518" t="s">
        <v>25729</v>
      </c>
      <c r="E4101" s="519" t="s">
        <v>144</v>
      </c>
      <c r="F4101" s="518" t="s">
        <v>144</v>
      </c>
      <c r="G4101" s="518" t="s">
        <v>26661</v>
      </c>
      <c r="H4101" s="518" t="s">
        <v>26662</v>
      </c>
      <c r="I4101" s="518" t="s">
        <v>5502</v>
      </c>
      <c r="J4101" s="518" t="s">
        <v>5503</v>
      </c>
      <c r="K4101" s="519" t="s">
        <v>34129</v>
      </c>
      <c r="L4101" s="518" t="s">
        <v>5433</v>
      </c>
    </row>
    <row r="4102" spans="1:12" ht="15.75">
      <c r="A4102" s="518" t="s">
        <v>8643</v>
      </c>
      <c r="B4102" s="518" t="s">
        <v>8644</v>
      </c>
      <c r="C4102" s="518" t="s">
        <v>8009</v>
      </c>
      <c r="D4102" s="518" t="s">
        <v>25729</v>
      </c>
      <c r="E4102" s="519" t="s">
        <v>144</v>
      </c>
      <c r="F4102" s="518" t="s">
        <v>144</v>
      </c>
      <c r="G4102" s="518" t="s">
        <v>26663</v>
      </c>
      <c r="H4102" s="518" t="s">
        <v>26664</v>
      </c>
      <c r="I4102" s="518" t="s">
        <v>5502</v>
      </c>
      <c r="J4102" s="518" t="s">
        <v>5503</v>
      </c>
      <c r="K4102" s="519" t="s">
        <v>34130</v>
      </c>
      <c r="L4102" s="518" t="s">
        <v>5433</v>
      </c>
    </row>
    <row r="4103" spans="1:12" ht="15.75">
      <c r="A4103" s="518" t="s">
        <v>8643</v>
      </c>
      <c r="B4103" s="518" t="s">
        <v>8644</v>
      </c>
      <c r="C4103" s="518" t="s">
        <v>8009</v>
      </c>
      <c r="D4103" s="518" t="s">
        <v>25729</v>
      </c>
      <c r="E4103" s="519" t="s">
        <v>144</v>
      </c>
      <c r="F4103" s="518" t="s">
        <v>144</v>
      </c>
      <c r="G4103" s="518" t="s">
        <v>26665</v>
      </c>
      <c r="H4103" s="518" t="s">
        <v>26666</v>
      </c>
      <c r="I4103" s="518" t="s">
        <v>5502</v>
      </c>
      <c r="J4103" s="518" t="s">
        <v>5503</v>
      </c>
      <c r="K4103" s="519" t="s">
        <v>34131</v>
      </c>
      <c r="L4103" s="518" t="s">
        <v>5433</v>
      </c>
    </row>
    <row r="4104" spans="1:12" ht="15.75">
      <c r="A4104" s="518" t="s">
        <v>8643</v>
      </c>
      <c r="B4104" s="518" t="s">
        <v>8644</v>
      </c>
      <c r="C4104" s="518" t="s">
        <v>8009</v>
      </c>
      <c r="D4104" s="518" t="s">
        <v>25729</v>
      </c>
      <c r="E4104" s="519" t="s">
        <v>144</v>
      </c>
      <c r="F4104" s="518" t="s">
        <v>144</v>
      </c>
      <c r="G4104" s="518" t="s">
        <v>26667</v>
      </c>
      <c r="H4104" s="518" t="s">
        <v>26668</v>
      </c>
      <c r="I4104" s="518" t="s">
        <v>5502</v>
      </c>
      <c r="J4104" s="518" t="s">
        <v>5503</v>
      </c>
      <c r="K4104" s="519" t="s">
        <v>22556</v>
      </c>
      <c r="L4104" s="518" t="s">
        <v>5433</v>
      </c>
    </row>
    <row r="4105" spans="1:12" ht="15.75">
      <c r="A4105" s="518" t="s">
        <v>8643</v>
      </c>
      <c r="B4105" s="518" t="s">
        <v>8644</v>
      </c>
      <c r="C4105" s="518" t="s">
        <v>8009</v>
      </c>
      <c r="D4105" s="518" t="s">
        <v>25729</v>
      </c>
      <c r="E4105" s="519" t="s">
        <v>144</v>
      </c>
      <c r="F4105" s="518" t="s">
        <v>144</v>
      </c>
      <c r="G4105" s="518" t="s">
        <v>26669</v>
      </c>
      <c r="H4105" s="518" t="s">
        <v>26670</v>
      </c>
      <c r="I4105" s="518" t="s">
        <v>5502</v>
      </c>
      <c r="J4105" s="518" t="s">
        <v>5503</v>
      </c>
      <c r="K4105" s="519" t="s">
        <v>34132</v>
      </c>
      <c r="L4105" s="518" t="s">
        <v>5433</v>
      </c>
    </row>
    <row r="4106" spans="1:12" ht="15.75">
      <c r="A4106" s="518" t="s">
        <v>8643</v>
      </c>
      <c r="B4106" s="518" t="s">
        <v>8644</v>
      </c>
      <c r="C4106" s="518" t="s">
        <v>8009</v>
      </c>
      <c r="D4106" s="518" t="s">
        <v>25729</v>
      </c>
      <c r="E4106" s="519" t="s">
        <v>144</v>
      </c>
      <c r="F4106" s="518" t="s">
        <v>144</v>
      </c>
      <c r="G4106" s="518" t="s">
        <v>26671</v>
      </c>
      <c r="H4106" s="518" t="s">
        <v>26672</v>
      </c>
      <c r="I4106" s="518" t="s">
        <v>5502</v>
      </c>
      <c r="J4106" s="518" t="s">
        <v>5503</v>
      </c>
      <c r="K4106" s="519" t="s">
        <v>14858</v>
      </c>
      <c r="L4106" s="518" t="s">
        <v>5433</v>
      </c>
    </row>
    <row r="4107" spans="1:12" ht="15.75">
      <c r="A4107" s="518" t="s">
        <v>8643</v>
      </c>
      <c r="B4107" s="518" t="s">
        <v>8644</v>
      </c>
      <c r="C4107" s="518" t="s">
        <v>8009</v>
      </c>
      <c r="D4107" s="518" t="s">
        <v>25729</v>
      </c>
      <c r="E4107" s="519" t="s">
        <v>144</v>
      </c>
      <c r="F4107" s="518" t="s">
        <v>144</v>
      </c>
      <c r="G4107" s="518" t="s">
        <v>26673</v>
      </c>
      <c r="H4107" s="518" t="s">
        <v>26674</v>
      </c>
      <c r="I4107" s="518" t="s">
        <v>5502</v>
      </c>
      <c r="J4107" s="518" t="s">
        <v>5503</v>
      </c>
      <c r="K4107" s="519" t="s">
        <v>27746</v>
      </c>
      <c r="L4107" s="518" t="s">
        <v>5433</v>
      </c>
    </row>
    <row r="4108" spans="1:12" ht="15.75">
      <c r="A4108" s="518" t="s">
        <v>8643</v>
      </c>
      <c r="B4108" s="518" t="s">
        <v>8644</v>
      </c>
      <c r="C4108" s="518" t="s">
        <v>8009</v>
      </c>
      <c r="D4108" s="518" t="s">
        <v>25729</v>
      </c>
      <c r="E4108" s="519" t="s">
        <v>144</v>
      </c>
      <c r="F4108" s="518" t="s">
        <v>144</v>
      </c>
      <c r="G4108" s="518" t="s">
        <v>26675</v>
      </c>
      <c r="H4108" s="518" t="s">
        <v>26676</v>
      </c>
      <c r="I4108" s="518" t="s">
        <v>5502</v>
      </c>
      <c r="J4108" s="518" t="s">
        <v>5503</v>
      </c>
      <c r="K4108" s="519" t="s">
        <v>20449</v>
      </c>
      <c r="L4108" s="518" t="s">
        <v>5433</v>
      </c>
    </row>
    <row r="4109" spans="1:12" ht="15.75">
      <c r="A4109" s="518" t="s">
        <v>8643</v>
      </c>
      <c r="B4109" s="518" t="s">
        <v>8644</v>
      </c>
      <c r="C4109" s="518" t="s">
        <v>8009</v>
      </c>
      <c r="D4109" s="518" t="s">
        <v>25729</v>
      </c>
      <c r="E4109" s="519" t="s">
        <v>144</v>
      </c>
      <c r="F4109" s="518" t="s">
        <v>144</v>
      </c>
      <c r="G4109" s="518" t="s">
        <v>26678</v>
      </c>
      <c r="H4109" s="518" t="s">
        <v>26679</v>
      </c>
      <c r="I4109" s="518" t="s">
        <v>5502</v>
      </c>
      <c r="J4109" s="518" t="s">
        <v>5503</v>
      </c>
      <c r="K4109" s="519" t="s">
        <v>12875</v>
      </c>
      <c r="L4109" s="518" t="s">
        <v>5433</v>
      </c>
    </row>
    <row r="4110" spans="1:12" ht="15.75">
      <c r="A4110" s="518" t="s">
        <v>8643</v>
      </c>
      <c r="B4110" s="518" t="s">
        <v>8644</v>
      </c>
      <c r="C4110" s="518" t="s">
        <v>8009</v>
      </c>
      <c r="D4110" s="518" t="s">
        <v>25729</v>
      </c>
      <c r="E4110" s="519" t="s">
        <v>144</v>
      </c>
      <c r="F4110" s="518" t="s">
        <v>144</v>
      </c>
      <c r="G4110" s="518" t="s">
        <v>26680</v>
      </c>
      <c r="H4110" s="518" t="s">
        <v>26681</v>
      </c>
      <c r="I4110" s="518" t="s">
        <v>5502</v>
      </c>
      <c r="J4110" s="518" t="s">
        <v>5503</v>
      </c>
      <c r="K4110" s="519" t="s">
        <v>24095</v>
      </c>
      <c r="L4110" s="518" t="s">
        <v>5433</v>
      </c>
    </row>
    <row r="4111" spans="1:12" ht="15.75">
      <c r="A4111" s="518" t="s">
        <v>8643</v>
      </c>
      <c r="B4111" s="518" t="s">
        <v>8644</v>
      </c>
      <c r="C4111" s="518" t="s">
        <v>8009</v>
      </c>
      <c r="D4111" s="518" t="s">
        <v>25729</v>
      </c>
      <c r="E4111" s="519" t="s">
        <v>144</v>
      </c>
      <c r="F4111" s="518" t="s">
        <v>144</v>
      </c>
      <c r="G4111" s="518" t="s">
        <v>26682</v>
      </c>
      <c r="H4111" s="518" t="s">
        <v>26683</v>
      </c>
      <c r="I4111" s="518" t="s">
        <v>5502</v>
      </c>
      <c r="J4111" s="518" t="s">
        <v>5503</v>
      </c>
      <c r="K4111" s="519" t="s">
        <v>15874</v>
      </c>
      <c r="L4111" s="518" t="s">
        <v>5433</v>
      </c>
    </row>
    <row r="4112" spans="1:12" ht="15.75">
      <c r="A4112" s="518" t="s">
        <v>8643</v>
      </c>
      <c r="B4112" s="518" t="s">
        <v>8644</v>
      </c>
      <c r="C4112" s="518" t="s">
        <v>8009</v>
      </c>
      <c r="D4112" s="518" t="s">
        <v>25729</v>
      </c>
      <c r="E4112" s="519" t="s">
        <v>144</v>
      </c>
      <c r="F4112" s="518" t="s">
        <v>144</v>
      </c>
      <c r="G4112" s="518" t="s">
        <v>26684</v>
      </c>
      <c r="H4112" s="518" t="s">
        <v>26685</v>
      </c>
      <c r="I4112" s="518" t="s">
        <v>5502</v>
      </c>
      <c r="J4112" s="518" t="s">
        <v>5503</v>
      </c>
      <c r="K4112" s="519" t="s">
        <v>18546</v>
      </c>
      <c r="L4112" s="518" t="s">
        <v>5433</v>
      </c>
    </row>
    <row r="4113" spans="1:12" ht="15.75">
      <c r="A4113" s="518" t="s">
        <v>8643</v>
      </c>
      <c r="B4113" s="518" t="s">
        <v>8644</v>
      </c>
      <c r="C4113" s="518" t="s">
        <v>8009</v>
      </c>
      <c r="D4113" s="518" t="s">
        <v>25729</v>
      </c>
      <c r="E4113" s="519" t="s">
        <v>144</v>
      </c>
      <c r="F4113" s="518" t="s">
        <v>144</v>
      </c>
      <c r="G4113" s="518" t="s">
        <v>26686</v>
      </c>
      <c r="H4113" s="518" t="s">
        <v>26687</v>
      </c>
      <c r="I4113" s="518" t="s">
        <v>5502</v>
      </c>
      <c r="J4113" s="518" t="s">
        <v>5503</v>
      </c>
      <c r="K4113" s="519" t="s">
        <v>34025</v>
      </c>
      <c r="L4113" s="518" t="s">
        <v>5433</v>
      </c>
    </row>
    <row r="4114" spans="1:12" ht="15.75">
      <c r="A4114" s="518" t="s">
        <v>8643</v>
      </c>
      <c r="B4114" s="518" t="s">
        <v>8644</v>
      </c>
      <c r="C4114" s="518" t="s">
        <v>8009</v>
      </c>
      <c r="D4114" s="518" t="s">
        <v>25729</v>
      </c>
      <c r="E4114" s="519" t="s">
        <v>144</v>
      </c>
      <c r="F4114" s="518" t="s">
        <v>144</v>
      </c>
      <c r="G4114" s="518" t="s">
        <v>26689</v>
      </c>
      <c r="H4114" s="518" t="s">
        <v>26690</v>
      </c>
      <c r="I4114" s="518" t="s">
        <v>5502</v>
      </c>
      <c r="J4114" s="518" t="s">
        <v>5503</v>
      </c>
      <c r="K4114" s="519" t="s">
        <v>34133</v>
      </c>
      <c r="L4114" s="518" t="s">
        <v>5433</v>
      </c>
    </row>
    <row r="4115" spans="1:12" ht="15.75">
      <c r="A4115" s="518" t="s">
        <v>8643</v>
      </c>
      <c r="B4115" s="518" t="s">
        <v>8644</v>
      </c>
      <c r="C4115" s="518" t="s">
        <v>8009</v>
      </c>
      <c r="D4115" s="518" t="s">
        <v>25729</v>
      </c>
      <c r="E4115" s="519" t="s">
        <v>144</v>
      </c>
      <c r="F4115" s="518" t="s">
        <v>144</v>
      </c>
      <c r="G4115" s="518" t="s">
        <v>26691</v>
      </c>
      <c r="H4115" s="518" t="s">
        <v>26692</v>
      </c>
      <c r="I4115" s="518" t="s">
        <v>5502</v>
      </c>
      <c r="J4115" s="518" t="s">
        <v>5503</v>
      </c>
      <c r="K4115" s="519" t="s">
        <v>34134</v>
      </c>
      <c r="L4115" s="518" t="s">
        <v>5433</v>
      </c>
    </row>
    <row r="4116" spans="1:12" ht="15.75">
      <c r="A4116" s="518" t="s">
        <v>8643</v>
      </c>
      <c r="B4116" s="518" t="s">
        <v>8644</v>
      </c>
      <c r="C4116" s="518" t="s">
        <v>8009</v>
      </c>
      <c r="D4116" s="518" t="s">
        <v>25729</v>
      </c>
      <c r="E4116" s="519" t="s">
        <v>144</v>
      </c>
      <c r="F4116" s="518" t="s">
        <v>144</v>
      </c>
      <c r="G4116" s="518" t="s">
        <v>26693</v>
      </c>
      <c r="H4116" s="518" t="s">
        <v>26694</v>
      </c>
      <c r="I4116" s="518" t="s">
        <v>5502</v>
      </c>
      <c r="J4116" s="518" t="s">
        <v>5503</v>
      </c>
      <c r="K4116" s="519" t="s">
        <v>25513</v>
      </c>
      <c r="L4116" s="518" t="s">
        <v>5433</v>
      </c>
    </row>
    <row r="4117" spans="1:12" ht="15.75">
      <c r="A4117" s="518" t="s">
        <v>8643</v>
      </c>
      <c r="B4117" s="518" t="s">
        <v>8644</v>
      </c>
      <c r="C4117" s="518" t="s">
        <v>8009</v>
      </c>
      <c r="D4117" s="518" t="s">
        <v>25729</v>
      </c>
      <c r="E4117" s="519" t="s">
        <v>144</v>
      </c>
      <c r="F4117" s="518" t="s">
        <v>144</v>
      </c>
      <c r="G4117" s="518" t="s">
        <v>26695</v>
      </c>
      <c r="H4117" s="518" t="s">
        <v>26696</v>
      </c>
      <c r="I4117" s="518" t="s">
        <v>5502</v>
      </c>
      <c r="J4117" s="518" t="s">
        <v>5503</v>
      </c>
      <c r="K4117" s="519" t="s">
        <v>34135</v>
      </c>
      <c r="L4117" s="518" t="s">
        <v>5433</v>
      </c>
    </row>
    <row r="4118" spans="1:12" ht="15.75">
      <c r="A4118" s="518" t="s">
        <v>8643</v>
      </c>
      <c r="B4118" s="518" t="s">
        <v>8644</v>
      </c>
      <c r="C4118" s="518" t="s">
        <v>8009</v>
      </c>
      <c r="D4118" s="518" t="s">
        <v>25729</v>
      </c>
      <c r="E4118" s="519" t="s">
        <v>144</v>
      </c>
      <c r="F4118" s="518" t="s">
        <v>144</v>
      </c>
      <c r="G4118" s="518" t="s">
        <v>26698</v>
      </c>
      <c r="H4118" s="518" t="s">
        <v>26699</v>
      </c>
      <c r="I4118" s="518" t="s">
        <v>5502</v>
      </c>
      <c r="J4118" s="518" t="s">
        <v>5503</v>
      </c>
      <c r="K4118" s="519" t="s">
        <v>34136</v>
      </c>
      <c r="L4118" s="518" t="s">
        <v>5433</v>
      </c>
    </row>
    <row r="4119" spans="1:12" ht="15.75">
      <c r="A4119" s="518" t="s">
        <v>8643</v>
      </c>
      <c r="B4119" s="518" t="s">
        <v>8644</v>
      </c>
      <c r="C4119" s="518" t="s">
        <v>8009</v>
      </c>
      <c r="D4119" s="518" t="s">
        <v>25729</v>
      </c>
      <c r="E4119" s="519" t="s">
        <v>144</v>
      </c>
      <c r="F4119" s="518" t="s">
        <v>144</v>
      </c>
      <c r="G4119" s="518" t="s">
        <v>26700</v>
      </c>
      <c r="H4119" s="518" t="s">
        <v>26701</v>
      </c>
      <c r="I4119" s="518" t="s">
        <v>5502</v>
      </c>
      <c r="J4119" s="518" t="s">
        <v>5503</v>
      </c>
      <c r="K4119" s="519" t="s">
        <v>15585</v>
      </c>
      <c r="L4119" s="518" t="s">
        <v>5433</v>
      </c>
    </row>
    <row r="4120" spans="1:12" ht="15.75">
      <c r="A4120" s="518" t="s">
        <v>8643</v>
      </c>
      <c r="B4120" s="518" t="s">
        <v>8644</v>
      </c>
      <c r="C4120" s="518" t="s">
        <v>8009</v>
      </c>
      <c r="D4120" s="518" t="s">
        <v>25729</v>
      </c>
      <c r="E4120" s="519" t="s">
        <v>144</v>
      </c>
      <c r="F4120" s="518" t="s">
        <v>144</v>
      </c>
      <c r="G4120" s="518" t="s">
        <v>26703</v>
      </c>
      <c r="H4120" s="518" t="s">
        <v>26704</v>
      </c>
      <c r="I4120" s="518" t="s">
        <v>5502</v>
      </c>
      <c r="J4120" s="518" t="s">
        <v>5503</v>
      </c>
      <c r="K4120" s="519" t="s">
        <v>17305</v>
      </c>
      <c r="L4120" s="518" t="s">
        <v>5433</v>
      </c>
    </row>
    <row r="4121" spans="1:12" ht="15.75">
      <c r="A4121" s="518" t="s">
        <v>8643</v>
      </c>
      <c r="B4121" s="518" t="s">
        <v>8644</v>
      </c>
      <c r="C4121" s="518" t="s">
        <v>8009</v>
      </c>
      <c r="D4121" s="518" t="s">
        <v>25729</v>
      </c>
      <c r="E4121" s="519" t="s">
        <v>144</v>
      </c>
      <c r="F4121" s="518" t="s">
        <v>144</v>
      </c>
      <c r="G4121" s="518" t="s">
        <v>26705</v>
      </c>
      <c r="H4121" s="518" t="s">
        <v>26706</v>
      </c>
      <c r="I4121" s="518" t="s">
        <v>5502</v>
      </c>
      <c r="J4121" s="518" t="s">
        <v>5503</v>
      </c>
      <c r="K4121" s="519" t="s">
        <v>22033</v>
      </c>
      <c r="L4121" s="518" t="s">
        <v>5433</v>
      </c>
    </row>
    <row r="4122" spans="1:12" ht="15.75">
      <c r="A4122" s="518" t="s">
        <v>8643</v>
      </c>
      <c r="B4122" s="518" t="s">
        <v>8644</v>
      </c>
      <c r="C4122" s="518" t="s">
        <v>8009</v>
      </c>
      <c r="D4122" s="518" t="s">
        <v>25729</v>
      </c>
      <c r="E4122" s="519" t="s">
        <v>144</v>
      </c>
      <c r="F4122" s="518" t="s">
        <v>144</v>
      </c>
      <c r="G4122" s="518" t="s">
        <v>26708</v>
      </c>
      <c r="H4122" s="518" t="s">
        <v>26709</v>
      </c>
      <c r="I4122" s="518" t="s">
        <v>5502</v>
      </c>
      <c r="J4122" s="518" t="s">
        <v>5503</v>
      </c>
      <c r="K4122" s="519" t="s">
        <v>34137</v>
      </c>
      <c r="L4122" s="518" t="s">
        <v>5433</v>
      </c>
    </row>
    <row r="4123" spans="1:12" ht="15.75">
      <c r="A4123" s="518" t="s">
        <v>8643</v>
      </c>
      <c r="B4123" s="518" t="s">
        <v>8644</v>
      </c>
      <c r="C4123" s="518" t="s">
        <v>8009</v>
      </c>
      <c r="D4123" s="518" t="s">
        <v>25729</v>
      </c>
      <c r="E4123" s="519" t="s">
        <v>144</v>
      </c>
      <c r="F4123" s="518" t="s">
        <v>144</v>
      </c>
      <c r="G4123" s="518" t="s">
        <v>26710</v>
      </c>
      <c r="H4123" s="518" t="s">
        <v>26711</v>
      </c>
      <c r="I4123" s="518" t="s">
        <v>5502</v>
      </c>
      <c r="J4123" s="518" t="s">
        <v>5503</v>
      </c>
      <c r="K4123" s="519" t="s">
        <v>33113</v>
      </c>
      <c r="L4123" s="518" t="s">
        <v>5433</v>
      </c>
    </row>
    <row r="4124" spans="1:12" ht="15.75">
      <c r="A4124" s="518" t="s">
        <v>8643</v>
      </c>
      <c r="B4124" s="518" t="s">
        <v>8644</v>
      </c>
      <c r="C4124" s="518" t="s">
        <v>8009</v>
      </c>
      <c r="D4124" s="518" t="s">
        <v>25729</v>
      </c>
      <c r="E4124" s="519" t="s">
        <v>144</v>
      </c>
      <c r="F4124" s="518" t="s">
        <v>144</v>
      </c>
      <c r="G4124" s="518" t="s">
        <v>26712</v>
      </c>
      <c r="H4124" s="518" t="s">
        <v>9348</v>
      </c>
      <c r="I4124" s="518" t="s">
        <v>5502</v>
      </c>
      <c r="J4124" s="518" t="s">
        <v>5432</v>
      </c>
      <c r="K4124" s="519" t="s">
        <v>34138</v>
      </c>
      <c r="L4124" s="518" t="s">
        <v>5433</v>
      </c>
    </row>
    <row r="4125" spans="1:12" ht="15.75">
      <c r="A4125" s="518" t="s">
        <v>8643</v>
      </c>
      <c r="B4125" s="518" t="s">
        <v>8644</v>
      </c>
      <c r="C4125" s="518" t="s">
        <v>8009</v>
      </c>
      <c r="D4125" s="518" t="s">
        <v>25729</v>
      </c>
      <c r="E4125" s="519" t="s">
        <v>144</v>
      </c>
      <c r="F4125" s="518" t="s">
        <v>144</v>
      </c>
      <c r="G4125" s="518" t="s">
        <v>26713</v>
      </c>
      <c r="H4125" s="518" t="s">
        <v>9349</v>
      </c>
      <c r="I4125" s="518" t="s">
        <v>5502</v>
      </c>
      <c r="J4125" s="518" t="s">
        <v>5432</v>
      </c>
      <c r="K4125" s="519" t="s">
        <v>18349</v>
      </c>
      <c r="L4125" s="518" t="s">
        <v>5433</v>
      </c>
    </row>
    <row r="4126" spans="1:12" ht="15.75">
      <c r="A4126" s="518" t="s">
        <v>8643</v>
      </c>
      <c r="B4126" s="518" t="s">
        <v>8644</v>
      </c>
      <c r="C4126" s="518" t="s">
        <v>8009</v>
      </c>
      <c r="D4126" s="518" t="s">
        <v>25729</v>
      </c>
      <c r="E4126" s="519" t="s">
        <v>144</v>
      </c>
      <c r="F4126" s="518" t="s">
        <v>144</v>
      </c>
      <c r="G4126" s="518" t="s">
        <v>26714</v>
      </c>
      <c r="H4126" s="518" t="s">
        <v>9350</v>
      </c>
      <c r="I4126" s="518" t="s">
        <v>5502</v>
      </c>
      <c r="J4126" s="518" t="s">
        <v>5432</v>
      </c>
      <c r="K4126" s="519" t="s">
        <v>23114</v>
      </c>
      <c r="L4126" s="518" t="s">
        <v>5433</v>
      </c>
    </row>
    <row r="4127" spans="1:12" ht="15.75">
      <c r="A4127" s="518" t="s">
        <v>8643</v>
      </c>
      <c r="B4127" s="518" t="s">
        <v>8644</v>
      </c>
      <c r="C4127" s="518" t="s">
        <v>8009</v>
      </c>
      <c r="D4127" s="518" t="s">
        <v>25729</v>
      </c>
      <c r="E4127" s="519" t="s">
        <v>144</v>
      </c>
      <c r="F4127" s="518" t="s">
        <v>144</v>
      </c>
      <c r="G4127" s="518" t="s">
        <v>26716</v>
      </c>
      <c r="H4127" s="518" t="s">
        <v>9351</v>
      </c>
      <c r="I4127" s="518" t="s">
        <v>5502</v>
      </c>
      <c r="J4127" s="518" t="s">
        <v>5432</v>
      </c>
      <c r="K4127" s="519" t="s">
        <v>20653</v>
      </c>
      <c r="L4127" s="518" t="s">
        <v>5433</v>
      </c>
    </row>
    <row r="4128" spans="1:12" ht="15.75">
      <c r="A4128" s="518" t="s">
        <v>8643</v>
      </c>
      <c r="B4128" s="518" t="s">
        <v>8644</v>
      </c>
      <c r="C4128" s="518" t="s">
        <v>8009</v>
      </c>
      <c r="D4128" s="518" t="s">
        <v>25729</v>
      </c>
      <c r="E4128" s="519" t="s">
        <v>144</v>
      </c>
      <c r="F4128" s="518" t="s">
        <v>144</v>
      </c>
      <c r="G4128" s="518" t="s">
        <v>26718</v>
      </c>
      <c r="H4128" s="518" t="s">
        <v>9352</v>
      </c>
      <c r="I4128" s="518" t="s">
        <v>5502</v>
      </c>
      <c r="J4128" s="518" t="s">
        <v>5432</v>
      </c>
      <c r="K4128" s="519" t="s">
        <v>14697</v>
      </c>
      <c r="L4128" s="518" t="s">
        <v>5433</v>
      </c>
    </row>
    <row r="4129" spans="1:12" ht="15.75">
      <c r="A4129" s="518" t="s">
        <v>8643</v>
      </c>
      <c r="B4129" s="518" t="s">
        <v>8644</v>
      </c>
      <c r="C4129" s="518" t="s">
        <v>8009</v>
      </c>
      <c r="D4129" s="518" t="s">
        <v>25729</v>
      </c>
      <c r="E4129" s="519" t="s">
        <v>144</v>
      </c>
      <c r="F4129" s="518" t="s">
        <v>144</v>
      </c>
      <c r="G4129" s="518" t="s">
        <v>26719</v>
      </c>
      <c r="H4129" s="518" t="s">
        <v>9353</v>
      </c>
      <c r="I4129" s="518" t="s">
        <v>5502</v>
      </c>
      <c r="J4129" s="518" t="s">
        <v>5432</v>
      </c>
      <c r="K4129" s="519" t="s">
        <v>34139</v>
      </c>
      <c r="L4129" s="518" t="s">
        <v>5433</v>
      </c>
    </row>
    <row r="4130" spans="1:12" ht="15.75">
      <c r="A4130" s="518" t="s">
        <v>8643</v>
      </c>
      <c r="B4130" s="518" t="s">
        <v>8644</v>
      </c>
      <c r="C4130" s="518" t="s">
        <v>8009</v>
      </c>
      <c r="D4130" s="518" t="s">
        <v>25729</v>
      </c>
      <c r="E4130" s="519" t="s">
        <v>144</v>
      </c>
      <c r="F4130" s="518" t="s">
        <v>144</v>
      </c>
      <c r="G4130" s="518" t="s">
        <v>26721</v>
      </c>
      <c r="H4130" s="518" t="s">
        <v>9354</v>
      </c>
      <c r="I4130" s="518" t="s">
        <v>5502</v>
      </c>
      <c r="J4130" s="518" t="s">
        <v>5432</v>
      </c>
      <c r="K4130" s="519" t="s">
        <v>21682</v>
      </c>
      <c r="L4130" s="518" t="s">
        <v>5433</v>
      </c>
    </row>
    <row r="4131" spans="1:12" ht="15.75">
      <c r="A4131" s="518" t="s">
        <v>8643</v>
      </c>
      <c r="B4131" s="518" t="s">
        <v>8644</v>
      </c>
      <c r="C4131" s="518" t="s">
        <v>8009</v>
      </c>
      <c r="D4131" s="518" t="s">
        <v>25729</v>
      </c>
      <c r="E4131" s="519" t="s">
        <v>144</v>
      </c>
      <c r="F4131" s="518" t="s">
        <v>144</v>
      </c>
      <c r="G4131" s="518" t="s">
        <v>26722</v>
      </c>
      <c r="H4131" s="518" t="s">
        <v>9355</v>
      </c>
      <c r="I4131" s="518" t="s">
        <v>5502</v>
      </c>
      <c r="J4131" s="518" t="s">
        <v>5432</v>
      </c>
      <c r="K4131" s="519" t="s">
        <v>34140</v>
      </c>
      <c r="L4131" s="518" t="s">
        <v>5433</v>
      </c>
    </row>
    <row r="4132" spans="1:12" ht="15.75">
      <c r="A4132" s="518" t="s">
        <v>8643</v>
      </c>
      <c r="B4132" s="518" t="s">
        <v>8644</v>
      </c>
      <c r="C4132" s="518" t="s">
        <v>8009</v>
      </c>
      <c r="D4132" s="518" t="s">
        <v>25729</v>
      </c>
      <c r="E4132" s="519" t="s">
        <v>144</v>
      </c>
      <c r="F4132" s="518" t="s">
        <v>144</v>
      </c>
      <c r="G4132" s="518" t="s">
        <v>26723</v>
      </c>
      <c r="H4132" s="518" t="s">
        <v>9356</v>
      </c>
      <c r="I4132" s="518" t="s">
        <v>5502</v>
      </c>
      <c r="J4132" s="518" t="s">
        <v>5432</v>
      </c>
      <c r="K4132" s="519" t="s">
        <v>15975</v>
      </c>
      <c r="L4132" s="518" t="s">
        <v>5433</v>
      </c>
    </row>
    <row r="4133" spans="1:12" ht="15.75">
      <c r="A4133" s="518" t="s">
        <v>8643</v>
      </c>
      <c r="B4133" s="518" t="s">
        <v>8644</v>
      </c>
      <c r="C4133" s="518" t="s">
        <v>8009</v>
      </c>
      <c r="D4133" s="518" t="s">
        <v>25729</v>
      </c>
      <c r="E4133" s="519" t="s">
        <v>144</v>
      </c>
      <c r="F4133" s="518" t="s">
        <v>144</v>
      </c>
      <c r="G4133" s="518" t="s">
        <v>26724</v>
      </c>
      <c r="H4133" s="518" t="s">
        <v>9357</v>
      </c>
      <c r="I4133" s="518" t="s">
        <v>5502</v>
      </c>
      <c r="J4133" s="518" t="s">
        <v>5432</v>
      </c>
      <c r="K4133" s="519" t="s">
        <v>34141</v>
      </c>
      <c r="L4133" s="518" t="s">
        <v>5433</v>
      </c>
    </row>
    <row r="4134" spans="1:12" ht="15.75">
      <c r="A4134" s="518" t="s">
        <v>8643</v>
      </c>
      <c r="B4134" s="518" t="s">
        <v>8644</v>
      </c>
      <c r="C4134" s="518" t="s">
        <v>8009</v>
      </c>
      <c r="D4134" s="518" t="s">
        <v>25729</v>
      </c>
      <c r="E4134" s="519" t="s">
        <v>144</v>
      </c>
      <c r="F4134" s="518" t="s">
        <v>144</v>
      </c>
      <c r="G4134" s="518" t="s">
        <v>26725</v>
      </c>
      <c r="H4134" s="518" t="s">
        <v>9358</v>
      </c>
      <c r="I4134" s="518" t="s">
        <v>5502</v>
      </c>
      <c r="J4134" s="518" t="s">
        <v>5432</v>
      </c>
      <c r="K4134" s="519" t="s">
        <v>34142</v>
      </c>
      <c r="L4134" s="518" t="s">
        <v>5433</v>
      </c>
    </row>
    <row r="4135" spans="1:12" ht="15.75">
      <c r="A4135" s="518" t="s">
        <v>8643</v>
      </c>
      <c r="B4135" s="518" t="s">
        <v>8644</v>
      </c>
      <c r="C4135" s="518" t="s">
        <v>8009</v>
      </c>
      <c r="D4135" s="518" t="s">
        <v>25729</v>
      </c>
      <c r="E4135" s="519" t="s">
        <v>144</v>
      </c>
      <c r="F4135" s="518" t="s">
        <v>144</v>
      </c>
      <c r="G4135" s="518" t="s">
        <v>26726</v>
      </c>
      <c r="H4135" s="518" t="s">
        <v>9359</v>
      </c>
      <c r="I4135" s="518" t="s">
        <v>5502</v>
      </c>
      <c r="J4135" s="518" t="s">
        <v>5432</v>
      </c>
      <c r="K4135" s="519" t="s">
        <v>34143</v>
      </c>
      <c r="L4135" s="518" t="s">
        <v>5433</v>
      </c>
    </row>
    <row r="4136" spans="1:12" ht="15.75">
      <c r="A4136" s="518" t="s">
        <v>8643</v>
      </c>
      <c r="B4136" s="518" t="s">
        <v>8644</v>
      </c>
      <c r="C4136" s="518" t="s">
        <v>8009</v>
      </c>
      <c r="D4136" s="518" t="s">
        <v>25729</v>
      </c>
      <c r="E4136" s="519" t="s">
        <v>144</v>
      </c>
      <c r="F4136" s="518" t="s">
        <v>144</v>
      </c>
      <c r="G4136" s="518" t="s">
        <v>26727</v>
      </c>
      <c r="H4136" s="518" t="s">
        <v>9360</v>
      </c>
      <c r="I4136" s="518" t="s">
        <v>5502</v>
      </c>
      <c r="J4136" s="518" t="s">
        <v>5432</v>
      </c>
      <c r="K4136" s="519" t="s">
        <v>16089</v>
      </c>
      <c r="L4136" s="518" t="s">
        <v>5433</v>
      </c>
    </row>
    <row r="4137" spans="1:12" ht="15.75">
      <c r="A4137" s="518" t="s">
        <v>8643</v>
      </c>
      <c r="B4137" s="518" t="s">
        <v>8644</v>
      </c>
      <c r="C4137" s="518" t="s">
        <v>8009</v>
      </c>
      <c r="D4137" s="518" t="s">
        <v>25729</v>
      </c>
      <c r="E4137" s="519" t="s">
        <v>144</v>
      </c>
      <c r="F4137" s="518" t="s">
        <v>144</v>
      </c>
      <c r="G4137" s="518" t="s">
        <v>26728</v>
      </c>
      <c r="H4137" s="518" t="s">
        <v>9361</v>
      </c>
      <c r="I4137" s="518" t="s">
        <v>5502</v>
      </c>
      <c r="J4137" s="518" t="s">
        <v>5432</v>
      </c>
      <c r="K4137" s="519" t="s">
        <v>34144</v>
      </c>
      <c r="L4137" s="518" t="s">
        <v>5433</v>
      </c>
    </row>
    <row r="4138" spans="1:12" ht="15.75">
      <c r="A4138" s="518" t="s">
        <v>8643</v>
      </c>
      <c r="B4138" s="518" t="s">
        <v>8644</v>
      </c>
      <c r="C4138" s="518" t="s">
        <v>8009</v>
      </c>
      <c r="D4138" s="518" t="s">
        <v>25729</v>
      </c>
      <c r="E4138" s="519" t="s">
        <v>144</v>
      </c>
      <c r="F4138" s="518" t="s">
        <v>144</v>
      </c>
      <c r="G4138" s="518" t="s">
        <v>26729</v>
      </c>
      <c r="H4138" s="518" t="s">
        <v>9362</v>
      </c>
      <c r="I4138" s="518" t="s">
        <v>5502</v>
      </c>
      <c r="J4138" s="518" t="s">
        <v>5432</v>
      </c>
      <c r="K4138" s="519" t="s">
        <v>34145</v>
      </c>
      <c r="L4138" s="518" t="s">
        <v>5433</v>
      </c>
    </row>
    <row r="4139" spans="1:12" ht="15.75">
      <c r="A4139" s="518" t="s">
        <v>8643</v>
      </c>
      <c r="B4139" s="518" t="s">
        <v>8644</v>
      </c>
      <c r="C4139" s="518" t="s">
        <v>8009</v>
      </c>
      <c r="D4139" s="518" t="s">
        <v>25729</v>
      </c>
      <c r="E4139" s="519" t="s">
        <v>144</v>
      </c>
      <c r="F4139" s="518" t="s">
        <v>144</v>
      </c>
      <c r="G4139" s="518" t="s">
        <v>26730</v>
      </c>
      <c r="H4139" s="518" t="s">
        <v>9363</v>
      </c>
      <c r="I4139" s="518" t="s">
        <v>5502</v>
      </c>
      <c r="J4139" s="518" t="s">
        <v>5432</v>
      </c>
      <c r="K4139" s="519" t="s">
        <v>31674</v>
      </c>
      <c r="L4139" s="518" t="s">
        <v>5433</v>
      </c>
    </row>
    <row r="4140" spans="1:12" ht="15.75">
      <c r="A4140" s="518" t="s">
        <v>8643</v>
      </c>
      <c r="B4140" s="518" t="s">
        <v>8644</v>
      </c>
      <c r="C4140" s="518" t="s">
        <v>8009</v>
      </c>
      <c r="D4140" s="518" t="s">
        <v>25729</v>
      </c>
      <c r="E4140" s="519" t="s">
        <v>144</v>
      </c>
      <c r="F4140" s="518" t="s">
        <v>144</v>
      </c>
      <c r="G4140" s="518" t="s">
        <v>26732</v>
      </c>
      <c r="H4140" s="518" t="s">
        <v>9364</v>
      </c>
      <c r="I4140" s="518" t="s">
        <v>5502</v>
      </c>
      <c r="J4140" s="518" t="s">
        <v>5432</v>
      </c>
      <c r="K4140" s="519" t="s">
        <v>17136</v>
      </c>
      <c r="L4140" s="518" t="s">
        <v>5433</v>
      </c>
    </row>
    <row r="4141" spans="1:12" ht="15.75">
      <c r="A4141" s="518" t="s">
        <v>8643</v>
      </c>
      <c r="B4141" s="518" t="s">
        <v>8644</v>
      </c>
      <c r="C4141" s="518" t="s">
        <v>8009</v>
      </c>
      <c r="D4141" s="518" t="s">
        <v>25729</v>
      </c>
      <c r="E4141" s="519" t="s">
        <v>144</v>
      </c>
      <c r="F4141" s="518" t="s">
        <v>144</v>
      </c>
      <c r="G4141" s="518" t="s">
        <v>26733</v>
      </c>
      <c r="H4141" s="518" t="s">
        <v>9365</v>
      </c>
      <c r="I4141" s="518" t="s">
        <v>5502</v>
      </c>
      <c r="J4141" s="518" t="s">
        <v>5432</v>
      </c>
      <c r="K4141" s="519" t="s">
        <v>17114</v>
      </c>
      <c r="L4141" s="518" t="s">
        <v>5433</v>
      </c>
    </row>
    <row r="4142" spans="1:12" ht="15.75">
      <c r="A4142" s="518" t="s">
        <v>8643</v>
      </c>
      <c r="B4142" s="518" t="s">
        <v>8644</v>
      </c>
      <c r="C4142" s="518" t="s">
        <v>8009</v>
      </c>
      <c r="D4142" s="518" t="s">
        <v>25729</v>
      </c>
      <c r="E4142" s="519" t="s">
        <v>144</v>
      </c>
      <c r="F4142" s="518" t="s">
        <v>144</v>
      </c>
      <c r="G4142" s="518" t="s">
        <v>26734</v>
      </c>
      <c r="H4142" s="518" t="s">
        <v>9366</v>
      </c>
      <c r="I4142" s="518" t="s">
        <v>5502</v>
      </c>
      <c r="J4142" s="518" t="s">
        <v>5432</v>
      </c>
      <c r="K4142" s="519" t="s">
        <v>23463</v>
      </c>
      <c r="L4142" s="518" t="s">
        <v>5433</v>
      </c>
    </row>
    <row r="4143" spans="1:12" ht="15.75">
      <c r="A4143" s="518" t="s">
        <v>8643</v>
      </c>
      <c r="B4143" s="518" t="s">
        <v>8644</v>
      </c>
      <c r="C4143" s="518" t="s">
        <v>8009</v>
      </c>
      <c r="D4143" s="518" t="s">
        <v>25729</v>
      </c>
      <c r="E4143" s="519" t="s">
        <v>144</v>
      </c>
      <c r="F4143" s="518" t="s">
        <v>144</v>
      </c>
      <c r="G4143" s="518" t="s">
        <v>26735</v>
      </c>
      <c r="H4143" s="518" t="s">
        <v>9367</v>
      </c>
      <c r="I4143" s="518" t="s">
        <v>5502</v>
      </c>
      <c r="J4143" s="518" t="s">
        <v>5432</v>
      </c>
      <c r="K4143" s="519" t="s">
        <v>34044</v>
      </c>
      <c r="L4143" s="518" t="s">
        <v>5433</v>
      </c>
    </row>
    <row r="4144" spans="1:12" ht="15.75">
      <c r="A4144" s="518" t="s">
        <v>8643</v>
      </c>
      <c r="B4144" s="518" t="s">
        <v>8644</v>
      </c>
      <c r="C4144" s="518" t="s">
        <v>8009</v>
      </c>
      <c r="D4144" s="518" t="s">
        <v>25729</v>
      </c>
      <c r="E4144" s="519" t="s">
        <v>144</v>
      </c>
      <c r="F4144" s="518" t="s">
        <v>144</v>
      </c>
      <c r="G4144" s="518" t="s">
        <v>26736</v>
      </c>
      <c r="H4144" s="518" t="s">
        <v>9368</v>
      </c>
      <c r="I4144" s="518" t="s">
        <v>5502</v>
      </c>
      <c r="J4144" s="518" t="s">
        <v>5432</v>
      </c>
      <c r="K4144" s="519" t="s">
        <v>33570</v>
      </c>
      <c r="L4144" s="518" t="s">
        <v>5433</v>
      </c>
    </row>
    <row r="4145" spans="1:12" ht="15.75">
      <c r="A4145" s="518" t="s">
        <v>8643</v>
      </c>
      <c r="B4145" s="518" t="s">
        <v>8644</v>
      </c>
      <c r="C4145" s="518" t="s">
        <v>8009</v>
      </c>
      <c r="D4145" s="518" t="s">
        <v>25729</v>
      </c>
      <c r="E4145" s="519" t="s">
        <v>144</v>
      </c>
      <c r="F4145" s="518" t="s">
        <v>144</v>
      </c>
      <c r="G4145" s="518" t="s">
        <v>26737</v>
      </c>
      <c r="H4145" s="518" t="s">
        <v>9369</v>
      </c>
      <c r="I4145" s="518" t="s">
        <v>5502</v>
      </c>
      <c r="J4145" s="518" t="s">
        <v>5432</v>
      </c>
      <c r="K4145" s="519" t="s">
        <v>30566</v>
      </c>
      <c r="L4145" s="518" t="s">
        <v>5433</v>
      </c>
    </row>
    <row r="4146" spans="1:12" ht="15.75">
      <c r="A4146" s="518" t="s">
        <v>8643</v>
      </c>
      <c r="B4146" s="518" t="s">
        <v>8644</v>
      </c>
      <c r="C4146" s="518" t="s">
        <v>8009</v>
      </c>
      <c r="D4146" s="518" t="s">
        <v>25729</v>
      </c>
      <c r="E4146" s="519" t="s">
        <v>144</v>
      </c>
      <c r="F4146" s="518" t="s">
        <v>144</v>
      </c>
      <c r="G4146" s="518" t="s">
        <v>26739</v>
      </c>
      <c r="H4146" s="518" t="s">
        <v>9370</v>
      </c>
      <c r="I4146" s="518" t="s">
        <v>5502</v>
      </c>
      <c r="J4146" s="518" t="s">
        <v>5432</v>
      </c>
      <c r="K4146" s="519" t="s">
        <v>34146</v>
      </c>
      <c r="L4146" s="518" t="s">
        <v>5433</v>
      </c>
    </row>
    <row r="4147" spans="1:12" ht="15.75">
      <c r="A4147" s="518" t="s">
        <v>8643</v>
      </c>
      <c r="B4147" s="518" t="s">
        <v>8644</v>
      </c>
      <c r="C4147" s="518" t="s">
        <v>8009</v>
      </c>
      <c r="D4147" s="518" t="s">
        <v>25729</v>
      </c>
      <c r="E4147" s="519" t="s">
        <v>144</v>
      </c>
      <c r="F4147" s="518" t="s">
        <v>144</v>
      </c>
      <c r="G4147" s="518" t="s">
        <v>26740</v>
      </c>
      <c r="H4147" s="518" t="s">
        <v>9371</v>
      </c>
      <c r="I4147" s="518" t="s">
        <v>5502</v>
      </c>
      <c r="J4147" s="518" t="s">
        <v>5432</v>
      </c>
      <c r="K4147" s="519" t="s">
        <v>34147</v>
      </c>
      <c r="L4147" s="518" t="s">
        <v>5433</v>
      </c>
    </row>
    <row r="4148" spans="1:12" ht="15.75">
      <c r="A4148" s="518" t="s">
        <v>8643</v>
      </c>
      <c r="B4148" s="518" t="s">
        <v>8644</v>
      </c>
      <c r="C4148" s="518" t="s">
        <v>8009</v>
      </c>
      <c r="D4148" s="518" t="s">
        <v>25729</v>
      </c>
      <c r="E4148" s="519" t="s">
        <v>144</v>
      </c>
      <c r="F4148" s="518" t="s">
        <v>144</v>
      </c>
      <c r="G4148" s="518" t="s">
        <v>26741</v>
      </c>
      <c r="H4148" s="518" t="s">
        <v>9372</v>
      </c>
      <c r="I4148" s="518" t="s">
        <v>5502</v>
      </c>
      <c r="J4148" s="518" t="s">
        <v>5432</v>
      </c>
      <c r="K4148" s="519" t="s">
        <v>29381</v>
      </c>
      <c r="L4148" s="518" t="s">
        <v>5433</v>
      </c>
    </row>
    <row r="4149" spans="1:12" ht="15.75">
      <c r="A4149" s="518" t="s">
        <v>8643</v>
      </c>
      <c r="B4149" s="518" t="s">
        <v>8644</v>
      </c>
      <c r="C4149" s="518" t="s">
        <v>8009</v>
      </c>
      <c r="D4149" s="518" t="s">
        <v>25729</v>
      </c>
      <c r="E4149" s="519" t="s">
        <v>144</v>
      </c>
      <c r="F4149" s="518" t="s">
        <v>144</v>
      </c>
      <c r="G4149" s="518" t="s">
        <v>26742</v>
      </c>
      <c r="H4149" s="518" t="s">
        <v>9373</v>
      </c>
      <c r="I4149" s="518" t="s">
        <v>5502</v>
      </c>
      <c r="J4149" s="518" t="s">
        <v>5432</v>
      </c>
      <c r="K4149" s="519" t="s">
        <v>34148</v>
      </c>
      <c r="L4149" s="518" t="s">
        <v>5433</v>
      </c>
    </row>
    <row r="4150" spans="1:12" ht="15.75">
      <c r="A4150" s="518" t="s">
        <v>8643</v>
      </c>
      <c r="B4150" s="518" t="s">
        <v>8644</v>
      </c>
      <c r="C4150" s="518" t="s">
        <v>8009</v>
      </c>
      <c r="D4150" s="518" t="s">
        <v>25729</v>
      </c>
      <c r="E4150" s="519" t="s">
        <v>144</v>
      </c>
      <c r="F4150" s="518" t="s">
        <v>144</v>
      </c>
      <c r="G4150" s="518" t="s">
        <v>26743</v>
      </c>
      <c r="H4150" s="518" t="s">
        <v>9374</v>
      </c>
      <c r="I4150" s="518" t="s">
        <v>5502</v>
      </c>
      <c r="J4150" s="518" t="s">
        <v>5432</v>
      </c>
      <c r="K4150" s="519" t="s">
        <v>34149</v>
      </c>
      <c r="L4150" s="518" t="s">
        <v>5433</v>
      </c>
    </row>
    <row r="4151" spans="1:12" ht="15.75">
      <c r="A4151" s="518" t="s">
        <v>8643</v>
      </c>
      <c r="B4151" s="518" t="s">
        <v>8644</v>
      </c>
      <c r="C4151" s="518" t="s">
        <v>8009</v>
      </c>
      <c r="D4151" s="518" t="s">
        <v>25729</v>
      </c>
      <c r="E4151" s="519" t="s">
        <v>144</v>
      </c>
      <c r="F4151" s="518" t="s">
        <v>144</v>
      </c>
      <c r="G4151" s="518" t="s">
        <v>26744</v>
      </c>
      <c r="H4151" s="518" t="s">
        <v>9375</v>
      </c>
      <c r="I4151" s="518" t="s">
        <v>5502</v>
      </c>
      <c r="J4151" s="518" t="s">
        <v>5432</v>
      </c>
      <c r="K4151" s="519" t="s">
        <v>34150</v>
      </c>
      <c r="L4151" s="518" t="s">
        <v>5433</v>
      </c>
    </row>
    <row r="4152" spans="1:12" ht="15.75">
      <c r="A4152" s="518" t="s">
        <v>8643</v>
      </c>
      <c r="B4152" s="518" t="s">
        <v>8644</v>
      </c>
      <c r="C4152" s="518" t="s">
        <v>8009</v>
      </c>
      <c r="D4152" s="518" t="s">
        <v>25729</v>
      </c>
      <c r="E4152" s="519" t="s">
        <v>144</v>
      </c>
      <c r="F4152" s="518" t="s">
        <v>144</v>
      </c>
      <c r="G4152" s="518" t="s">
        <v>26745</v>
      </c>
      <c r="H4152" s="518" t="s">
        <v>9376</v>
      </c>
      <c r="I4152" s="518" t="s">
        <v>5502</v>
      </c>
      <c r="J4152" s="518" t="s">
        <v>5432</v>
      </c>
      <c r="K4152" s="519" t="s">
        <v>30040</v>
      </c>
      <c r="L4152" s="518" t="s">
        <v>5433</v>
      </c>
    </row>
    <row r="4153" spans="1:12" ht="15.75">
      <c r="A4153" s="518" t="s">
        <v>8643</v>
      </c>
      <c r="B4153" s="518" t="s">
        <v>8644</v>
      </c>
      <c r="C4153" s="518" t="s">
        <v>8009</v>
      </c>
      <c r="D4153" s="518" t="s">
        <v>25729</v>
      </c>
      <c r="E4153" s="519" t="s">
        <v>144</v>
      </c>
      <c r="F4153" s="518" t="s">
        <v>144</v>
      </c>
      <c r="G4153" s="518" t="s">
        <v>26747</v>
      </c>
      <c r="H4153" s="518" t="s">
        <v>9377</v>
      </c>
      <c r="I4153" s="518" t="s">
        <v>5502</v>
      </c>
      <c r="J4153" s="518" t="s">
        <v>5432</v>
      </c>
      <c r="K4153" s="519" t="s">
        <v>34151</v>
      </c>
      <c r="L4153" s="518" t="s">
        <v>5433</v>
      </c>
    </row>
    <row r="4154" spans="1:12" ht="15.75">
      <c r="A4154" s="518" t="s">
        <v>8643</v>
      </c>
      <c r="B4154" s="518" t="s">
        <v>8644</v>
      </c>
      <c r="C4154" s="518" t="s">
        <v>8009</v>
      </c>
      <c r="D4154" s="518" t="s">
        <v>25729</v>
      </c>
      <c r="E4154" s="519" t="s">
        <v>144</v>
      </c>
      <c r="F4154" s="518" t="s">
        <v>144</v>
      </c>
      <c r="G4154" s="518" t="s">
        <v>26748</v>
      </c>
      <c r="H4154" s="518" t="s">
        <v>9378</v>
      </c>
      <c r="I4154" s="518" t="s">
        <v>5502</v>
      </c>
      <c r="J4154" s="518" t="s">
        <v>5432</v>
      </c>
      <c r="K4154" s="519" t="s">
        <v>16075</v>
      </c>
      <c r="L4154" s="518" t="s">
        <v>5433</v>
      </c>
    </row>
    <row r="4155" spans="1:12" ht="15.75">
      <c r="A4155" s="518" t="s">
        <v>8643</v>
      </c>
      <c r="B4155" s="518" t="s">
        <v>8644</v>
      </c>
      <c r="C4155" s="518" t="s">
        <v>8009</v>
      </c>
      <c r="D4155" s="518" t="s">
        <v>25729</v>
      </c>
      <c r="E4155" s="519" t="s">
        <v>144</v>
      </c>
      <c r="F4155" s="518" t="s">
        <v>144</v>
      </c>
      <c r="G4155" s="518" t="s">
        <v>26750</v>
      </c>
      <c r="H4155" s="518" t="s">
        <v>9379</v>
      </c>
      <c r="I4155" s="518" t="s">
        <v>5502</v>
      </c>
      <c r="J4155" s="518" t="s">
        <v>5432</v>
      </c>
      <c r="K4155" s="519" t="s">
        <v>32224</v>
      </c>
      <c r="L4155" s="518" t="s">
        <v>5433</v>
      </c>
    </row>
    <row r="4156" spans="1:12" ht="15.75">
      <c r="A4156" s="518" t="s">
        <v>8643</v>
      </c>
      <c r="B4156" s="518" t="s">
        <v>8644</v>
      </c>
      <c r="C4156" s="518" t="s">
        <v>8009</v>
      </c>
      <c r="D4156" s="518" t="s">
        <v>25729</v>
      </c>
      <c r="E4156" s="519" t="s">
        <v>144</v>
      </c>
      <c r="F4156" s="518" t="s">
        <v>144</v>
      </c>
      <c r="G4156" s="518" t="s">
        <v>26751</v>
      </c>
      <c r="H4156" s="518" t="s">
        <v>9380</v>
      </c>
      <c r="I4156" s="518" t="s">
        <v>5502</v>
      </c>
      <c r="J4156" s="518" t="s">
        <v>5432</v>
      </c>
      <c r="K4156" s="519" t="s">
        <v>33668</v>
      </c>
      <c r="L4156" s="518" t="s">
        <v>5433</v>
      </c>
    </row>
    <row r="4157" spans="1:12" ht="15.75">
      <c r="A4157" s="518" t="s">
        <v>8643</v>
      </c>
      <c r="B4157" s="518" t="s">
        <v>8644</v>
      </c>
      <c r="C4157" s="518" t="s">
        <v>8009</v>
      </c>
      <c r="D4157" s="518" t="s">
        <v>25729</v>
      </c>
      <c r="E4157" s="519" t="s">
        <v>144</v>
      </c>
      <c r="F4157" s="518" t="s">
        <v>144</v>
      </c>
      <c r="G4157" s="518" t="s">
        <v>26752</v>
      </c>
      <c r="H4157" s="518" t="s">
        <v>9381</v>
      </c>
      <c r="I4157" s="518" t="s">
        <v>5502</v>
      </c>
      <c r="J4157" s="518" t="s">
        <v>5432</v>
      </c>
      <c r="K4157" s="519" t="s">
        <v>34152</v>
      </c>
      <c r="L4157" s="518" t="s">
        <v>5433</v>
      </c>
    </row>
    <row r="4158" spans="1:12" ht="15.75">
      <c r="A4158" s="518" t="s">
        <v>8643</v>
      </c>
      <c r="B4158" s="518" t="s">
        <v>8644</v>
      </c>
      <c r="C4158" s="518" t="s">
        <v>8009</v>
      </c>
      <c r="D4158" s="518" t="s">
        <v>25729</v>
      </c>
      <c r="E4158" s="519" t="s">
        <v>144</v>
      </c>
      <c r="F4158" s="518" t="s">
        <v>144</v>
      </c>
      <c r="G4158" s="518" t="s">
        <v>26753</v>
      </c>
      <c r="H4158" s="518" t="s">
        <v>9382</v>
      </c>
      <c r="I4158" s="518" t="s">
        <v>5502</v>
      </c>
      <c r="J4158" s="518" t="s">
        <v>5432</v>
      </c>
      <c r="K4158" s="519" t="s">
        <v>34153</v>
      </c>
      <c r="L4158" s="518" t="s">
        <v>5433</v>
      </c>
    </row>
    <row r="4159" spans="1:12" ht="15.75">
      <c r="A4159" s="518" t="s">
        <v>8643</v>
      </c>
      <c r="B4159" s="518" t="s">
        <v>8644</v>
      </c>
      <c r="C4159" s="518" t="s">
        <v>8009</v>
      </c>
      <c r="D4159" s="518" t="s">
        <v>25729</v>
      </c>
      <c r="E4159" s="519" t="s">
        <v>144</v>
      </c>
      <c r="F4159" s="518" t="s">
        <v>144</v>
      </c>
      <c r="G4159" s="518" t="s">
        <v>26755</v>
      </c>
      <c r="H4159" s="518" t="s">
        <v>9383</v>
      </c>
      <c r="I4159" s="518" t="s">
        <v>5502</v>
      </c>
      <c r="J4159" s="518" t="s">
        <v>5432</v>
      </c>
      <c r="K4159" s="519" t="s">
        <v>34154</v>
      </c>
      <c r="L4159" s="518" t="s">
        <v>5433</v>
      </c>
    </row>
    <row r="4160" spans="1:12" ht="15.75">
      <c r="A4160" s="518" t="s">
        <v>8643</v>
      </c>
      <c r="B4160" s="518" t="s">
        <v>8644</v>
      </c>
      <c r="C4160" s="518" t="s">
        <v>8009</v>
      </c>
      <c r="D4160" s="518" t="s">
        <v>25729</v>
      </c>
      <c r="E4160" s="519" t="s">
        <v>144</v>
      </c>
      <c r="F4160" s="518" t="s">
        <v>144</v>
      </c>
      <c r="G4160" s="518" t="s">
        <v>26757</v>
      </c>
      <c r="H4160" s="518" t="s">
        <v>9384</v>
      </c>
      <c r="I4160" s="518" t="s">
        <v>5502</v>
      </c>
      <c r="J4160" s="518" t="s">
        <v>5432</v>
      </c>
      <c r="K4160" s="519" t="s">
        <v>34155</v>
      </c>
      <c r="L4160" s="518" t="s">
        <v>5433</v>
      </c>
    </row>
    <row r="4161" spans="1:12" ht="15.75">
      <c r="A4161" s="518" t="s">
        <v>8643</v>
      </c>
      <c r="B4161" s="518" t="s">
        <v>8644</v>
      </c>
      <c r="C4161" s="518" t="s">
        <v>8009</v>
      </c>
      <c r="D4161" s="518" t="s">
        <v>25729</v>
      </c>
      <c r="E4161" s="519" t="s">
        <v>144</v>
      </c>
      <c r="F4161" s="518" t="s">
        <v>144</v>
      </c>
      <c r="G4161" s="518" t="s">
        <v>26758</v>
      </c>
      <c r="H4161" s="518" t="s">
        <v>9385</v>
      </c>
      <c r="I4161" s="518" t="s">
        <v>5502</v>
      </c>
      <c r="J4161" s="518" t="s">
        <v>5432</v>
      </c>
      <c r="K4161" s="519" t="s">
        <v>34156</v>
      </c>
      <c r="L4161" s="518" t="s">
        <v>5433</v>
      </c>
    </row>
    <row r="4162" spans="1:12" ht="15.75">
      <c r="A4162" s="518" t="s">
        <v>8643</v>
      </c>
      <c r="B4162" s="518" t="s">
        <v>8644</v>
      </c>
      <c r="C4162" s="518" t="s">
        <v>8009</v>
      </c>
      <c r="D4162" s="518" t="s">
        <v>25729</v>
      </c>
      <c r="E4162" s="519" t="s">
        <v>144</v>
      </c>
      <c r="F4162" s="518" t="s">
        <v>144</v>
      </c>
      <c r="G4162" s="518" t="s">
        <v>26759</v>
      </c>
      <c r="H4162" s="518" t="s">
        <v>9386</v>
      </c>
      <c r="I4162" s="518" t="s">
        <v>5502</v>
      </c>
      <c r="J4162" s="518" t="s">
        <v>5432</v>
      </c>
      <c r="K4162" s="519" t="s">
        <v>34157</v>
      </c>
      <c r="L4162" s="518" t="s">
        <v>5433</v>
      </c>
    </row>
    <row r="4163" spans="1:12" ht="15.75">
      <c r="A4163" s="518" t="s">
        <v>8643</v>
      </c>
      <c r="B4163" s="518" t="s">
        <v>8644</v>
      </c>
      <c r="C4163" s="518" t="s">
        <v>8009</v>
      </c>
      <c r="D4163" s="518" t="s">
        <v>25729</v>
      </c>
      <c r="E4163" s="519" t="s">
        <v>144</v>
      </c>
      <c r="F4163" s="518" t="s">
        <v>144</v>
      </c>
      <c r="G4163" s="518" t="s">
        <v>26760</v>
      </c>
      <c r="H4163" s="518" t="s">
        <v>9387</v>
      </c>
      <c r="I4163" s="518" t="s">
        <v>5502</v>
      </c>
      <c r="J4163" s="518" t="s">
        <v>5432</v>
      </c>
      <c r="K4163" s="519" t="s">
        <v>14293</v>
      </c>
      <c r="L4163" s="518" t="s">
        <v>5433</v>
      </c>
    </row>
    <row r="4164" spans="1:12" ht="15.75">
      <c r="A4164" s="518" t="s">
        <v>8643</v>
      </c>
      <c r="B4164" s="518" t="s">
        <v>8644</v>
      </c>
      <c r="C4164" s="518" t="s">
        <v>8009</v>
      </c>
      <c r="D4164" s="518" t="s">
        <v>25729</v>
      </c>
      <c r="E4164" s="519" t="s">
        <v>144</v>
      </c>
      <c r="F4164" s="518" t="s">
        <v>144</v>
      </c>
      <c r="G4164" s="518" t="s">
        <v>26761</v>
      </c>
      <c r="H4164" s="518" t="s">
        <v>9388</v>
      </c>
      <c r="I4164" s="518" t="s">
        <v>5502</v>
      </c>
      <c r="J4164" s="518" t="s">
        <v>5432</v>
      </c>
      <c r="K4164" s="519" t="s">
        <v>20319</v>
      </c>
      <c r="L4164" s="518" t="s">
        <v>5433</v>
      </c>
    </row>
    <row r="4165" spans="1:12" ht="15.75">
      <c r="A4165" s="518" t="s">
        <v>8643</v>
      </c>
      <c r="B4165" s="518" t="s">
        <v>8644</v>
      </c>
      <c r="C4165" s="518" t="s">
        <v>8009</v>
      </c>
      <c r="D4165" s="518" t="s">
        <v>25729</v>
      </c>
      <c r="E4165" s="519" t="s">
        <v>144</v>
      </c>
      <c r="F4165" s="518" t="s">
        <v>144</v>
      </c>
      <c r="G4165" s="518" t="s">
        <v>26762</v>
      </c>
      <c r="H4165" s="518" t="s">
        <v>9389</v>
      </c>
      <c r="I4165" s="518" t="s">
        <v>5502</v>
      </c>
      <c r="J4165" s="518" t="s">
        <v>5432</v>
      </c>
      <c r="K4165" s="519" t="s">
        <v>24261</v>
      </c>
      <c r="L4165" s="518" t="s">
        <v>5433</v>
      </c>
    </row>
    <row r="4166" spans="1:12" ht="15.75">
      <c r="A4166" s="518" t="s">
        <v>8643</v>
      </c>
      <c r="B4166" s="518" t="s">
        <v>8644</v>
      </c>
      <c r="C4166" s="518" t="s">
        <v>8009</v>
      </c>
      <c r="D4166" s="518" t="s">
        <v>25729</v>
      </c>
      <c r="E4166" s="519" t="s">
        <v>144</v>
      </c>
      <c r="F4166" s="518" t="s">
        <v>144</v>
      </c>
      <c r="G4166" s="518" t="s">
        <v>26763</v>
      </c>
      <c r="H4166" s="518" t="s">
        <v>9390</v>
      </c>
      <c r="I4166" s="518" t="s">
        <v>5502</v>
      </c>
      <c r="J4166" s="518" t="s">
        <v>5432</v>
      </c>
      <c r="K4166" s="519" t="s">
        <v>34158</v>
      </c>
      <c r="L4166" s="518" t="s">
        <v>5433</v>
      </c>
    </row>
    <row r="4167" spans="1:12" ht="15.75">
      <c r="A4167" s="518" t="s">
        <v>8643</v>
      </c>
      <c r="B4167" s="518" t="s">
        <v>8644</v>
      </c>
      <c r="C4167" s="518" t="s">
        <v>8009</v>
      </c>
      <c r="D4167" s="518" t="s">
        <v>25729</v>
      </c>
      <c r="E4167" s="519" t="s">
        <v>144</v>
      </c>
      <c r="F4167" s="518" t="s">
        <v>144</v>
      </c>
      <c r="G4167" s="518" t="s">
        <v>26764</v>
      </c>
      <c r="H4167" s="518" t="s">
        <v>9391</v>
      </c>
      <c r="I4167" s="518" t="s">
        <v>5502</v>
      </c>
      <c r="J4167" s="518" t="s">
        <v>5432</v>
      </c>
      <c r="K4167" s="519" t="s">
        <v>34159</v>
      </c>
      <c r="L4167" s="518" t="s">
        <v>5433</v>
      </c>
    </row>
    <row r="4168" spans="1:12" ht="15.75">
      <c r="A4168" s="518" t="s">
        <v>8643</v>
      </c>
      <c r="B4168" s="518" t="s">
        <v>8644</v>
      </c>
      <c r="C4168" s="518" t="s">
        <v>8009</v>
      </c>
      <c r="D4168" s="518" t="s">
        <v>25729</v>
      </c>
      <c r="E4168" s="519" t="s">
        <v>144</v>
      </c>
      <c r="F4168" s="518" t="s">
        <v>144</v>
      </c>
      <c r="G4168" s="518" t="s">
        <v>26765</v>
      </c>
      <c r="H4168" s="518" t="s">
        <v>9392</v>
      </c>
      <c r="I4168" s="518" t="s">
        <v>5502</v>
      </c>
      <c r="J4168" s="518" t="s">
        <v>5432</v>
      </c>
      <c r="K4168" s="519" t="s">
        <v>32892</v>
      </c>
      <c r="L4168" s="518" t="s">
        <v>5433</v>
      </c>
    </row>
    <row r="4169" spans="1:12" ht="15.75">
      <c r="A4169" s="518" t="s">
        <v>8643</v>
      </c>
      <c r="B4169" s="518" t="s">
        <v>8644</v>
      </c>
      <c r="C4169" s="518" t="s">
        <v>8009</v>
      </c>
      <c r="D4169" s="518" t="s">
        <v>25729</v>
      </c>
      <c r="E4169" s="519" t="s">
        <v>144</v>
      </c>
      <c r="F4169" s="518" t="s">
        <v>144</v>
      </c>
      <c r="G4169" s="518" t="s">
        <v>26766</v>
      </c>
      <c r="H4169" s="518" t="s">
        <v>9393</v>
      </c>
      <c r="I4169" s="518" t="s">
        <v>5502</v>
      </c>
      <c r="J4169" s="518" t="s">
        <v>5432</v>
      </c>
      <c r="K4169" s="519" t="s">
        <v>20087</v>
      </c>
      <c r="L4169" s="518" t="s">
        <v>5433</v>
      </c>
    </row>
    <row r="4170" spans="1:12" ht="15.75">
      <c r="A4170" s="518" t="s">
        <v>8643</v>
      </c>
      <c r="B4170" s="518" t="s">
        <v>8644</v>
      </c>
      <c r="C4170" s="518" t="s">
        <v>8009</v>
      </c>
      <c r="D4170" s="518" t="s">
        <v>25729</v>
      </c>
      <c r="E4170" s="519" t="s">
        <v>144</v>
      </c>
      <c r="F4170" s="518" t="s">
        <v>144</v>
      </c>
      <c r="G4170" s="518" t="s">
        <v>26767</v>
      </c>
      <c r="H4170" s="518" t="s">
        <v>9394</v>
      </c>
      <c r="I4170" s="518" t="s">
        <v>5502</v>
      </c>
      <c r="J4170" s="518" t="s">
        <v>5432</v>
      </c>
      <c r="K4170" s="519" t="s">
        <v>16635</v>
      </c>
      <c r="L4170" s="518" t="s">
        <v>5433</v>
      </c>
    </row>
    <row r="4171" spans="1:12" ht="15.75">
      <c r="A4171" s="518" t="s">
        <v>8643</v>
      </c>
      <c r="B4171" s="518" t="s">
        <v>8644</v>
      </c>
      <c r="C4171" s="518" t="s">
        <v>8009</v>
      </c>
      <c r="D4171" s="518" t="s">
        <v>25729</v>
      </c>
      <c r="E4171" s="519" t="s">
        <v>144</v>
      </c>
      <c r="F4171" s="518" t="s">
        <v>144</v>
      </c>
      <c r="G4171" s="518" t="s">
        <v>26769</v>
      </c>
      <c r="H4171" s="518" t="s">
        <v>9395</v>
      </c>
      <c r="I4171" s="518" t="s">
        <v>5502</v>
      </c>
      <c r="J4171" s="518" t="s">
        <v>5432</v>
      </c>
      <c r="K4171" s="519" t="s">
        <v>14821</v>
      </c>
      <c r="L4171" s="518" t="s">
        <v>5433</v>
      </c>
    </row>
    <row r="4172" spans="1:12" ht="15.75">
      <c r="A4172" s="518" t="s">
        <v>8643</v>
      </c>
      <c r="B4172" s="518" t="s">
        <v>8644</v>
      </c>
      <c r="C4172" s="518" t="s">
        <v>8009</v>
      </c>
      <c r="D4172" s="518" t="s">
        <v>25729</v>
      </c>
      <c r="E4172" s="519" t="s">
        <v>144</v>
      </c>
      <c r="F4172" s="518" t="s">
        <v>144</v>
      </c>
      <c r="G4172" s="518" t="s">
        <v>26771</v>
      </c>
      <c r="H4172" s="518" t="s">
        <v>9396</v>
      </c>
      <c r="I4172" s="518" t="s">
        <v>5502</v>
      </c>
      <c r="J4172" s="518" t="s">
        <v>5432</v>
      </c>
      <c r="K4172" s="519" t="s">
        <v>19226</v>
      </c>
      <c r="L4172" s="518" t="s">
        <v>5433</v>
      </c>
    </row>
    <row r="4173" spans="1:12" ht="15.75">
      <c r="A4173" s="518" t="s">
        <v>8643</v>
      </c>
      <c r="B4173" s="518" t="s">
        <v>8644</v>
      </c>
      <c r="C4173" s="518" t="s">
        <v>8009</v>
      </c>
      <c r="D4173" s="518" t="s">
        <v>25729</v>
      </c>
      <c r="E4173" s="519" t="s">
        <v>144</v>
      </c>
      <c r="F4173" s="518" t="s">
        <v>144</v>
      </c>
      <c r="G4173" s="518" t="s">
        <v>26772</v>
      </c>
      <c r="H4173" s="518" t="s">
        <v>9397</v>
      </c>
      <c r="I4173" s="518" t="s">
        <v>5502</v>
      </c>
      <c r="J4173" s="518" t="s">
        <v>5432</v>
      </c>
      <c r="K4173" s="519" t="s">
        <v>26141</v>
      </c>
      <c r="L4173" s="518" t="s">
        <v>5433</v>
      </c>
    </row>
    <row r="4174" spans="1:12" ht="15.75">
      <c r="A4174" s="518" t="s">
        <v>8643</v>
      </c>
      <c r="B4174" s="518" t="s">
        <v>8644</v>
      </c>
      <c r="C4174" s="518" t="s">
        <v>8009</v>
      </c>
      <c r="D4174" s="518" t="s">
        <v>25729</v>
      </c>
      <c r="E4174" s="519" t="s">
        <v>144</v>
      </c>
      <c r="F4174" s="518" t="s">
        <v>144</v>
      </c>
      <c r="G4174" s="518" t="s">
        <v>26773</v>
      </c>
      <c r="H4174" s="518" t="s">
        <v>9398</v>
      </c>
      <c r="I4174" s="518" t="s">
        <v>5502</v>
      </c>
      <c r="J4174" s="518" t="s">
        <v>5432</v>
      </c>
      <c r="K4174" s="519" t="s">
        <v>34160</v>
      </c>
      <c r="L4174" s="518" t="s">
        <v>5433</v>
      </c>
    </row>
    <row r="4175" spans="1:12" ht="15.75">
      <c r="A4175" s="518" t="s">
        <v>8643</v>
      </c>
      <c r="B4175" s="518" t="s">
        <v>8644</v>
      </c>
      <c r="C4175" s="518" t="s">
        <v>8009</v>
      </c>
      <c r="D4175" s="518" t="s">
        <v>25729</v>
      </c>
      <c r="E4175" s="519" t="s">
        <v>144</v>
      </c>
      <c r="F4175" s="518" t="s">
        <v>144</v>
      </c>
      <c r="G4175" s="518" t="s">
        <v>26774</v>
      </c>
      <c r="H4175" s="518" t="s">
        <v>9399</v>
      </c>
      <c r="I4175" s="518" t="s">
        <v>5502</v>
      </c>
      <c r="J4175" s="518" t="s">
        <v>5432</v>
      </c>
      <c r="K4175" s="519" t="s">
        <v>34161</v>
      </c>
      <c r="L4175" s="518" t="s">
        <v>5433</v>
      </c>
    </row>
    <row r="4176" spans="1:12" ht="15.75">
      <c r="A4176" s="518" t="s">
        <v>8643</v>
      </c>
      <c r="B4176" s="518" t="s">
        <v>8644</v>
      </c>
      <c r="C4176" s="518" t="s">
        <v>8009</v>
      </c>
      <c r="D4176" s="518" t="s">
        <v>25729</v>
      </c>
      <c r="E4176" s="519" t="s">
        <v>144</v>
      </c>
      <c r="F4176" s="518" t="s">
        <v>144</v>
      </c>
      <c r="G4176" s="518" t="s">
        <v>26775</v>
      </c>
      <c r="H4176" s="518" t="s">
        <v>9400</v>
      </c>
      <c r="I4176" s="518" t="s">
        <v>5502</v>
      </c>
      <c r="J4176" s="518" t="s">
        <v>5432</v>
      </c>
      <c r="K4176" s="519" t="s">
        <v>34162</v>
      </c>
      <c r="L4176" s="518" t="s">
        <v>5433</v>
      </c>
    </row>
    <row r="4177" spans="1:12" ht="15.75">
      <c r="A4177" s="518" t="s">
        <v>8643</v>
      </c>
      <c r="B4177" s="518" t="s">
        <v>8644</v>
      </c>
      <c r="C4177" s="518" t="s">
        <v>8009</v>
      </c>
      <c r="D4177" s="518" t="s">
        <v>25729</v>
      </c>
      <c r="E4177" s="519" t="s">
        <v>144</v>
      </c>
      <c r="F4177" s="518" t="s">
        <v>144</v>
      </c>
      <c r="G4177" s="518" t="s">
        <v>26776</v>
      </c>
      <c r="H4177" s="518" t="s">
        <v>9401</v>
      </c>
      <c r="I4177" s="518" t="s">
        <v>5502</v>
      </c>
      <c r="J4177" s="518" t="s">
        <v>5432</v>
      </c>
      <c r="K4177" s="519" t="s">
        <v>29600</v>
      </c>
      <c r="L4177" s="518" t="s">
        <v>5433</v>
      </c>
    </row>
    <row r="4178" spans="1:12" ht="15.75">
      <c r="A4178" s="518" t="s">
        <v>8643</v>
      </c>
      <c r="B4178" s="518" t="s">
        <v>8644</v>
      </c>
      <c r="C4178" s="518" t="s">
        <v>8009</v>
      </c>
      <c r="D4178" s="518" t="s">
        <v>25729</v>
      </c>
      <c r="E4178" s="519" t="s">
        <v>144</v>
      </c>
      <c r="F4178" s="518" t="s">
        <v>144</v>
      </c>
      <c r="G4178" s="518" t="s">
        <v>26777</v>
      </c>
      <c r="H4178" s="518" t="s">
        <v>9402</v>
      </c>
      <c r="I4178" s="518" t="s">
        <v>5502</v>
      </c>
      <c r="J4178" s="518" t="s">
        <v>5432</v>
      </c>
      <c r="K4178" s="519" t="s">
        <v>34163</v>
      </c>
      <c r="L4178" s="518" t="s">
        <v>5433</v>
      </c>
    </row>
    <row r="4179" spans="1:12" ht="15.75">
      <c r="A4179" s="518" t="s">
        <v>8643</v>
      </c>
      <c r="B4179" s="518" t="s">
        <v>8644</v>
      </c>
      <c r="C4179" s="518" t="s">
        <v>8009</v>
      </c>
      <c r="D4179" s="518" t="s">
        <v>25729</v>
      </c>
      <c r="E4179" s="519" t="s">
        <v>144</v>
      </c>
      <c r="F4179" s="518" t="s">
        <v>144</v>
      </c>
      <c r="G4179" s="518" t="s">
        <v>26778</v>
      </c>
      <c r="H4179" s="518" t="s">
        <v>9403</v>
      </c>
      <c r="I4179" s="518" t="s">
        <v>5502</v>
      </c>
      <c r="J4179" s="518" t="s">
        <v>5432</v>
      </c>
      <c r="K4179" s="519" t="s">
        <v>34164</v>
      </c>
      <c r="L4179" s="518" t="s">
        <v>5433</v>
      </c>
    </row>
    <row r="4180" spans="1:12" ht="15.75">
      <c r="A4180" s="518" t="s">
        <v>8643</v>
      </c>
      <c r="B4180" s="518" t="s">
        <v>8644</v>
      </c>
      <c r="C4180" s="518" t="s">
        <v>8009</v>
      </c>
      <c r="D4180" s="518" t="s">
        <v>25729</v>
      </c>
      <c r="E4180" s="519" t="s">
        <v>144</v>
      </c>
      <c r="F4180" s="518" t="s">
        <v>144</v>
      </c>
      <c r="G4180" s="518" t="s">
        <v>26779</v>
      </c>
      <c r="H4180" s="518" t="s">
        <v>9404</v>
      </c>
      <c r="I4180" s="518" t="s">
        <v>5502</v>
      </c>
      <c r="J4180" s="518" t="s">
        <v>5432</v>
      </c>
      <c r="K4180" s="519" t="s">
        <v>34165</v>
      </c>
      <c r="L4180" s="518" t="s">
        <v>5433</v>
      </c>
    </row>
    <row r="4181" spans="1:12" ht="15.75">
      <c r="A4181" s="518" t="s">
        <v>8643</v>
      </c>
      <c r="B4181" s="518" t="s">
        <v>8644</v>
      </c>
      <c r="C4181" s="518" t="s">
        <v>8009</v>
      </c>
      <c r="D4181" s="518" t="s">
        <v>25729</v>
      </c>
      <c r="E4181" s="519" t="s">
        <v>144</v>
      </c>
      <c r="F4181" s="518" t="s">
        <v>144</v>
      </c>
      <c r="G4181" s="518" t="s">
        <v>26780</v>
      </c>
      <c r="H4181" s="518" t="s">
        <v>9405</v>
      </c>
      <c r="I4181" s="518" t="s">
        <v>5502</v>
      </c>
      <c r="J4181" s="518" t="s">
        <v>5432</v>
      </c>
      <c r="K4181" s="519" t="s">
        <v>30472</v>
      </c>
      <c r="L4181" s="518" t="s">
        <v>5433</v>
      </c>
    </row>
    <row r="4182" spans="1:12" ht="15.75">
      <c r="A4182" s="518" t="s">
        <v>8643</v>
      </c>
      <c r="B4182" s="518" t="s">
        <v>8644</v>
      </c>
      <c r="C4182" s="518" t="s">
        <v>8009</v>
      </c>
      <c r="D4182" s="518" t="s">
        <v>25729</v>
      </c>
      <c r="E4182" s="519" t="s">
        <v>144</v>
      </c>
      <c r="F4182" s="518" t="s">
        <v>144</v>
      </c>
      <c r="G4182" s="518" t="s">
        <v>26781</v>
      </c>
      <c r="H4182" s="518" t="s">
        <v>9406</v>
      </c>
      <c r="I4182" s="518" t="s">
        <v>5502</v>
      </c>
      <c r="J4182" s="518" t="s">
        <v>5432</v>
      </c>
      <c r="K4182" s="519" t="s">
        <v>27565</v>
      </c>
      <c r="L4182" s="518" t="s">
        <v>5433</v>
      </c>
    </row>
    <row r="4183" spans="1:12" ht="15.75">
      <c r="A4183" s="518" t="s">
        <v>8643</v>
      </c>
      <c r="B4183" s="518" t="s">
        <v>8644</v>
      </c>
      <c r="C4183" s="518" t="s">
        <v>8009</v>
      </c>
      <c r="D4183" s="518" t="s">
        <v>25729</v>
      </c>
      <c r="E4183" s="519" t="s">
        <v>144</v>
      </c>
      <c r="F4183" s="518" t="s">
        <v>144</v>
      </c>
      <c r="G4183" s="518" t="s">
        <v>26782</v>
      </c>
      <c r="H4183" s="518" t="s">
        <v>9407</v>
      </c>
      <c r="I4183" s="518" t="s">
        <v>5502</v>
      </c>
      <c r="J4183" s="518" t="s">
        <v>5432</v>
      </c>
      <c r="K4183" s="519" t="s">
        <v>34166</v>
      </c>
      <c r="L4183" s="518" t="s">
        <v>5433</v>
      </c>
    </row>
    <row r="4184" spans="1:12" ht="15.75">
      <c r="A4184" s="518" t="s">
        <v>8643</v>
      </c>
      <c r="B4184" s="518" t="s">
        <v>8644</v>
      </c>
      <c r="C4184" s="518" t="s">
        <v>8009</v>
      </c>
      <c r="D4184" s="518" t="s">
        <v>25729</v>
      </c>
      <c r="E4184" s="519" t="s">
        <v>144</v>
      </c>
      <c r="F4184" s="518" t="s">
        <v>144</v>
      </c>
      <c r="G4184" s="518" t="s">
        <v>26784</v>
      </c>
      <c r="H4184" s="518" t="s">
        <v>9408</v>
      </c>
      <c r="I4184" s="518" t="s">
        <v>5502</v>
      </c>
      <c r="J4184" s="518" t="s">
        <v>5432</v>
      </c>
      <c r="K4184" s="519" t="s">
        <v>34167</v>
      </c>
      <c r="L4184" s="518" t="s">
        <v>5433</v>
      </c>
    </row>
    <row r="4185" spans="1:12" ht="15.75">
      <c r="A4185" s="518" t="s">
        <v>8643</v>
      </c>
      <c r="B4185" s="518" t="s">
        <v>8644</v>
      </c>
      <c r="C4185" s="518" t="s">
        <v>8009</v>
      </c>
      <c r="D4185" s="518" t="s">
        <v>25729</v>
      </c>
      <c r="E4185" s="519" t="s">
        <v>144</v>
      </c>
      <c r="F4185" s="518" t="s">
        <v>144</v>
      </c>
      <c r="G4185" s="518" t="s">
        <v>26786</v>
      </c>
      <c r="H4185" s="518" t="s">
        <v>9409</v>
      </c>
      <c r="I4185" s="518" t="s">
        <v>5502</v>
      </c>
      <c r="J4185" s="518" t="s">
        <v>5432</v>
      </c>
      <c r="K4185" s="519" t="s">
        <v>34168</v>
      </c>
      <c r="L4185" s="518" t="s">
        <v>5433</v>
      </c>
    </row>
    <row r="4186" spans="1:12" ht="15.75">
      <c r="A4186" s="518" t="s">
        <v>8643</v>
      </c>
      <c r="B4186" s="518" t="s">
        <v>8644</v>
      </c>
      <c r="C4186" s="518" t="s">
        <v>8009</v>
      </c>
      <c r="D4186" s="518" t="s">
        <v>25729</v>
      </c>
      <c r="E4186" s="519" t="s">
        <v>144</v>
      </c>
      <c r="F4186" s="518" t="s">
        <v>144</v>
      </c>
      <c r="G4186" s="518" t="s">
        <v>26787</v>
      </c>
      <c r="H4186" s="518" t="s">
        <v>9410</v>
      </c>
      <c r="I4186" s="518" t="s">
        <v>5502</v>
      </c>
      <c r="J4186" s="518" t="s">
        <v>5432</v>
      </c>
      <c r="K4186" s="519" t="s">
        <v>34169</v>
      </c>
      <c r="L4186" s="518" t="s">
        <v>5433</v>
      </c>
    </row>
    <row r="4187" spans="1:12" ht="15.75">
      <c r="A4187" s="518" t="s">
        <v>8643</v>
      </c>
      <c r="B4187" s="518" t="s">
        <v>8644</v>
      </c>
      <c r="C4187" s="518" t="s">
        <v>8009</v>
      </c>
      <c r="D4187" s="518" t="s">
        <v>25729</v>
      </c>
      <c r="E4187" s="519" t="s">
        <v>144</v>
      </c>
      <c r="F4187" s="518" t="s">
        <v>144</v>
      </c>
      <c r="G4187" s="518" t="s">
        <v>26789</v>
      </c>
      <c r="H4187" s="518" t="s">
        <v>9411</v>
      </c>
      <c r="I4187" s="518" t="s">
        <v>5502</v>
      </c>
      <c r="J4187" s="518" t="s">
        <v>5432</v>
      </c>
      <c r="K4187" s="519" t="s">
        <v>24129</v>
      </c>
      <c r="L4187" s="518" t="s">
        <v>5433</v>
      </c>
    </row>
    <row r="4188" spans="1:12" ht="15.75">
      <c r="A4188" s="518" t="s">
        <v>8643</v>
      </c>
      <c r="B4188" s="518" t="s">
        <v>8644</v>
      </c>
      <c r="C4188" s="518" t="s">
        <v>8009</v>
      </c>
      <c r="D4188" s="518" t="s">
        <v>25729</v>
      </c>
      <c r="E4188" s="519" t="s">
        <v>144</v>
      </c>
      <c r="F4188" s="518" t="s">
        <v>144</v>
      </c>
      <c r="G4188" s="518" t="s">
        <v>26790</v>
      </c>
      <c r="H4188" s="518" t="s">
        <v>9412</v>
      </c>
      <c r="I4188" s="518" t="s">
        <v>5502</v>
      </c>
      <c r="J4188" s="518" t="s">
        <v>5432</v>
      </c>
      <c r="K4188" s="519" t="s">
        <v>34170</v>
      </c>
      <c r="L4188" s="518" t="s">
        <v>5433</v>
      </c>
    </row>
    <row r="4189" spans="1:12" ht="15.75">
      <c r="A4189" s="518" t="s">
        <v>8643</v>
      </c>
      <c r="B4189" s="518" t="s">
        <v>8644</v>
      </c>
      <c r="C4189" s="518" t="s">
        <v>8009</v>
      </c>
      <c r="D4189" s="518" t="s">
        <v>25729</v>
      </c>
      <c r="E4189" s="519" t="s">
        <v>144</v>
      </c>
      <c r="F4189" s="518" t="s">
        <v>144</v>
      </c>
      <c r="G4189" s="518" t="s">
        <v>26791</v>
      </c>
      <c r="H4189" s="518" t="s">
        <v>9413</v>
      </c>
      <c r="I4189" s="518" t="s">
        <v>5502</v>
      </c>
      <c r="J4189" s="518" t="s">
        <v>5432</v>
      </c>
      <c r="K4189" s="519" t="s">
        <v>34171</v>
      </c>
      <c r="L4189" s="518" t="s">
        <v>5433</v>
      </c>
    </row>
    <row r="4190" spans="1:12" ht="15.75">
      <c r="A4190" s="518" t="s">
        <v>8643</v>
      </c>
      <c r="B4190" s="518" t="s">
        <v>8644</v>
      </c>
      <c r="C4190" s="518" t="s">
        <v>8009</v>
      </c>
      <c r="D4190" s="518" t="s">
        <v>25729</v>
      </c>
      <c r="E4190" s="519" t="s">
        <v>144</v>
      </c>
      <c r="F4190" s="518" t="s">
        <v>144</v>
      </c>
      <c r="G4190" s="518" t="s">
        <v>26792</v>
      </c>
      <c r="H4190" s="518" t="s">
        <v>9414</v>
      </c>
      <c r="I4190" s="518" t="s">
        <v>5502</v>
      </c>
      <c r="J4190" s="518" t="s">
        <v>5432</v>
      </c>
      <c r="K4190" s="519" t="s">
        <v>34172</v>
      </c>
      <c r="L4190" s="518" t="s">
        <v>5433</v>
      </c>
    </row>
    <row r="4191" spans="1:12" ht="15.75">
      <c r="A4191" s="518" t="s">
        <v>8643</v>
      </c>
      <c r="B4191" s="518" t="s">
        <v>8644</v>
      </c>
      <c r="C4191" s="518" t="s">
        <v>8009</v>
      </c>
      <c r="D4191" s="518" t="s">
        <v>25729</v>
      </c>
      <c r="E4191" s="519" t="s">
        <v>144</v>
      </c>
      <c r="F4191" s="518" t="s">
        <v>144</v>
      </c>
      <c r="G4191" s="518" t="s">
        <v>26793</v>
      </c>
      <c r="H4191" s="518" t="s">
        <v>9415</v>
      </c>
      <c r="I4191" s="518" t="s">
        <v>5502</v>
      </c>
      <c r="J4191" s="518" t="s">
        <v>5432</v>
      </c>
      <c r="K4191" s="519" t="s">
        <v>34173</v>
      </c>
      <c r="L4191" s="518" t="s">
        <v>5433</v>
      </c>
    </row>
    <row r="4192" spans="1:12" ht="15.75">
      <c r="A4192" s="518" t="s">
        <v>8643</v>
      </c>
      <c r="B4192" s="518" t="s">
        <v>8644</v>
      </c>
      <c r="C4192" s="518" t="s">
        <v>8009</v>
      </c>
      <c r="D4192" s="518" t="s">
        <v>25729</v>
      </c>
      <c r="E4192" s="519" t="s">
        <v>144</v>
      </c>
      <c r="F4192" s="518" t="s">
        <v>144</v>
      </c>
      <c r="G4192" s="518" t="s">
        <v>26794</v>
      </c>
      <c r="H4192" s="518" t="s">
        <v>9416</v>
      </c>
      <c r="I4192" s="518" t="s">
        <v>5502</v>
      </c>
      <c r="J4192" s="518" t="s">
        <v>5432</v>
      </c>
      <c r="K4192" s="519" t="s">
        <v>34174</v>
      </c>
      <c r="L4192" s="518" t="s">
        <v>5433</v>
      </c>
    </row>
    <row r="4193" spans="1:12" ht="15.75">
      <c r="A4193" s="518" t="s">
        <v>8643</v>
      </c>
      <c r="B4193" s="518" t="s">
        <v>8644</v>
      </c>
      <c r="C4193" s="518" t="s">
        <v>8009</v>
      </c>
      <c r="D4193" s="518" t="s">
        <v>25729</v>
      </c>
      <c r="E4193" s="519" t="s">
        <v>144</v>
      </c>
      <c r="F4193" s="518" t="s">
        <v>144</v>
      </c>
      <c r="G4193" s="518" t="s">
        <v>26795</v>
      </c>
      <c r="H4193" s="518" t="s">
        <v>9417</v>
      </c>
      <c r="I4193" s="518" t="s">
        <v>5502</v>
      </c>
      <c r="J4193" s="518" t="s">
        <v>5432</v>
      </c>
      <c r="K4193" s="519" t="s">
        <v>34175</v>
      </c>
      <c r="L4193" s="518" t="s">
        <v>5433</v>
      </c>
    </row>
    <row r="4194" spans="1:12" ht="15.75">
      <c r="A4194" s="518" t="s">
        <v>8643</v>
      </c>
      <c r="B4194" s="518" t="s">
        <v>8644</v>
      </c>
      <c r="C4194" s="518" t="s">
        <v>8009</v>
      </c>
      <c r="D4194" s="518" t="s">
        <v>25729</v>
      </c>
      <c r="E4194" s="519" t="s">
        <v>144</v>
      </c>
      <c r="F4194" s="518" t="s">
        <v>144</v>
      </c>
      <c r="G4194" s="518" t="s">
        <v>26796</v>
      </c>
      <c r="H4194" s="518" t="s">
        <v>9418</v>
      </c>
      <c r="I4194" s="518" t="s">
        <v>5502</v>
      </c>
      <c r="J4194" s="518" t="s">
        <v>5432</v>
      </c>
      <c r="K4194" s="519" t="s">
        <v>34176</v>
      </c>
      <c r="L4194" s="518" t="s">
        <v>5433</v>
      </c>
    </row>
    <row r="4195" spans="1:12" ht="15.75">
      <c r="A4195" s="518" t="s">
        <v>8643</v>
      </c>
      <c r="B4195" s="518" t="s">
        <v>8644</v>
      </c>
      <c r="C4195" s="518" t="s">
        <v>8009</v>
      </c>
      <c r="D4195" s="518" t="s">
        <v>25729</v>
      </c>
      <c r="E4195" s="519" t="s">
        <v>144</v>
      </c>
      <c r="F4195" s="518" t="s">
        <v>144</v>
      </c>
      <c r="G4195" s="518" t="s">
        <v>26797</v>
      </c>
      <c r="H4195" s="518" t="s">
        <v>9419</v>
      </c>
      <c r="I4195" s="518" t="s">
        <v>5502</v>
      </c>
      <c r="J4195" s="518" t="s">
        <v>5432</v>
      </c>
      <c r="K4195" s="519" t="s">
        <v>34086</v>
      </c>
      <c r="L4195" s="518" t="s">
        <v>5433</v>
      </c>
    </row>
    <row r="4196" spans="1:12" ht="15.75">
      <c r="A4196" s="518" t="s">
        <v>8643</v>
      </c>
      <c r="B4196" s="518" t="s">
        <v>8644</v>
      </c>
      <c r="C4196" s="518" t="s">
        <v>8009</v>
      </c>
      <c r="D4196" s="518" t="s">
        <v>25729</v>
      </c>
      <c r="E4196" s="519" t="s">
        <v>144</v>
      </c>
      <c r="F4196" s="518" t="s">
        <v>144</v>
      </c>
      <c r="G4196" s="518" t="s">
        <v>26799</v>
      </c>
      <c r="H4196" s="518" t="s">
        <v>9420</v>
      </c>
      <c r="I4196" s="518" t="s">
        <v>5502</v>
      </c>
      <c r="J4196" s="518" t="s">
        <v>5432</v>
      </c>
      <c r="K4196" s="519" t="s">
        <v>34177</v>
      </c>
      <c r="L4196" s="518" t="s">
        <v>5433</v>
      </c>
    </row>
    <row r="4197" spans="1:12" ht="15.75">
      <c r="A4197" s="518" t="s">
        <v>8643</v>
      </c>
      <c r="B4197" s="518" t="s">
        <v>8644</v>
      </c>
      <c r="C4197" s="518" t="s">
        <v>8009</v>
      </c>
      <c r="D4197" s="518" t="s">
        <v>25729</v>
      </c>
      <c r="E4197" s="519" t="s">
        <v>144</v>
      </c>
      <c r="F4197" s="518" t="s">
        <v>144</v>
      </c>
      <c r="G4197" s="518" t="s">
        <v>26800</v>
      </c>
      <c r="H4197" s="518" t="s">
        <v>9421</v>
      </c>
      <c r="I4197" s="518" t="s">
        <v>5502</v>
      </c>
      <c r="J4197" s="518" t="s">
        <v>5432</v>
      </c>
      <c r="K4197" s="519" t="s">
        <v>34178</v>
      </c>
      <c r="L4197" s="518" t="s">
        <v>5433</v>
      </c>
    </row>
    <row r="4198" spans="1:12" ht="15.75">
      <c r="A4198" s="518" t="s">
        <v>8643</v>
      </c>
      <c r="B4198" s="518" t="s">
        <v>8644</v>
      </c>
      <c r="C4198" s="518" t="s">
        <v>8009</v>
      </c>
      <c r="D4198" s="518" t="s">
        <v>25729</v>
      </c>
      <c r="E4198" s="519" t="s">
        <v>144</v>
      </c>
      <c r="F4198" s="518" t="s">
        <v>144</v>
      </c>
      <c r="G4198" s="518" t="s">
        <v>26801</v>
      </c>
      <c r="H4198" s="518" t="s">
        <v>9422</v>
      </c>
      <c r="I4198" s="518" t="s">
        <v>5502</v>
      </c>
      <c r="J4198" s="518" t="s">
        <v>5432</v>
      </c>
      <c r="K4198" s="519" t="s">
        <v>34179</v>
      </c>
      <c r="L4198" s="518" t="s">
        <v>5433</v>
      </c>
    </row>
    <row r="4199" spans="1:12" ht="15.75">
      <c r="A4199" s="518" t="s">
        <v>8643</v>
      </c>
      <c r="B4199" s="518" t="s">
        <v>8644</v>
      </c>
      <c r="C4199" s="518" t="s">
        <v>8009</v>
      </c>
      <c r="D4199" s="518" t="s">
        <v>25729</v>
      </c>
      <c r="E4199" s="519" t="s">
        <v>144</v>
      </c>
      <c r="F4199" s="518" t="s">
        <v>144</v>
      </c>
      <c r="G4199" s="518" t="s">
        <v>26802</v>
      </c>
      <c r="H4199" s="518" t="s">
        <v>9423</v>
      </c>
      <c r="I4199" s="518" t="s">
        <v>5502</v>
      </c>
      <c r="J4199" s="518" t="s">
        <v>5432</v>
      </c>
      <c r="K4199" s="519" t="s">
        <v>14625</v>
      </c>
      <c r="L4199" s="518" t="s">
        <v>5433</v>
      </c>
    </row>
    <row r="4200" spans="1:12" ht="15.75">
      <c r="A4200" s="518" t="s">
        <v>8643</v>
      </c>
      <c r="B4200" s="518" t="s">
        <v>8644</v>
      </c>
      <c r="C4200" s="518" t="s">
        <v>8009</v>
      </c>
      <c r="D4200" s="518" t="s">
        <v>25729</v>
      </c>
      <c r="E4200" s="519" t="s">
        <v>144</v>
      </c>
      <c r="F4200" s="518" t="s">
        <v>144</v>
      </c>
      <c r="G4200" s="518" t="s">
        <v>26803</v>
      </c>
      <c r="H4200" s="518" t="s">
        <v>9424</v>
      </c>
      <c r="I4200" s="518" t="s">
        <v>5502</v>
      </c>
      <c r="J4200" s="518" t="s">
        <v>5432</v>
      </c>
      <c r="K4200" s="519" t="s">
        <v>21333</v>
      </c>
      <c r="L4200" s="518" t="s">
        <v>5433</v>
      </c>
    </row>
    <row r="4201" spans="1:12" ht="15.75">
      <c r="A4201" s="518" t="s">
        <v>8643</v>
      </c>
      <c r="B4201" s="518" t="s">
        <v>8644</v>
      </c>
      <c r="C4201" s="518" t="s">
        <v>8009</v>
      </c>
      <c r="D4201" s="518" t="s">
        <v>25729</v>
      </c>
      <c r="E4201" s="519" t="s">
        <v>144</v>
      </c>
      <c r="F4201" s="518" t="s">
        <v>144</v>
      </c>
      <c r="G4201" s="518" t="s">
        <v>26804</v>
      </c>
      <c r="H4201" s="518" t="s">
        <v>9425</v>
      </c>
      <c r="I4201" s="518" t="s">
        <v>5502</v>
      </c>
      <c r="J4201" s="518" t="s">
        <v>5432</v>
      </c>
      <c r="K4201" s="519" t="s">
        <v>16646</v>
      </c>
      <c r="L4201" s="518" t="s">
        <v>5433</v>
      </c>
    </row>
    <row r="4202" spans="1:12" ht="15.75">
      <c r="A4202" s="518" t="s">
        <v>8643</v>
      </c>
      <c r="B4202" s="518" t="s">
        <v>8644</v>
      </c>
      <c r="C4202" s="518" t="s">
        <v>8009</v>
      </c>
      <c r="D4202" s="518" t="s">
        <v>25729</v>
      </c>
      <c r="E4202" s="519" t="s">
        <v>144</v>
      </c>
      <c r="F4202" s="518" t="s">
        <v>144</v>
      </c>
      <c r="G4202" s="518" t="s">
        <v>26805</v>
      </c>
      <c r="H4202" s="518" t="s">
        <v>9426</v>
      </c>
      <c r="I4202" s="518" t="s">
        <v>5502</v>
      </c>
      <c r="J4202" s="518" t="s">
        <v>5432</v>
      </c>
      <c r="K4202" s="519" t="s">
        <v>15644</v>
      </c>
      <c r="L4202" s="518" t="s">
        <v>5433</v>
      </c>
    </row>
    <row r="4203" spans="1:12" ht="15.75">
      <c r="A4203" s="518" t="s">
        <v>8643</v>
      </c>
      <c r="B4203" s="518" t="s">
        <v>8644</v>
      </c>
      <c r="C4203" s="518" t="s">
        <v>8009</v>
      </c>
      <c r="D4203" s="518" t="s">
        <v>25729</v>
      </c>
      <c r="E4203" s="519" t="s">
        <v>144</v>
      </c>
      <c r="F4203" s="518" t="s">
        <v>144</v>
      </c>
      <c r="G4203" s="518" t="s">
        <v>26806</v>
      </c>
      <c r="H4203" s="518" t="s">
        <v>9427</v>
      </c>
      <c r="I4203" s="518" t="s">
        <v>5502</v>
      </c>
      <c r="J4203" s="518" t="s">
        <v>5432</v>
      </c>
      <c r="K4203" s="519" t="s">
        <v>18671</v>
      </c>
      <c r="L4203" s="518" t="s">
        <v>5433</v>
      </c>
    </row>
    <row r="4204" spans="1:12" ht="15.75">
      <c r="A4204" s="518" t="s">
        <v>8643</v>
      </c>
      <c r="B4204" s="518" t="s">
        <v>8644</v>
      </c>
      <c r="C4204" s="518" t="s">
        <v>8009</v>
      </c>
      <c r="D4204" s="518" t="s">
        <v>25729</v>
      </c>
      <c r="E4204" s="519" t="s">
        <v>144</v>
      </c>
      <c r="F4204" s="518" t="s">
        <v>144</v>
      </c>
      <c r="G4204" s="518" t="s">
        <v>26807</v>
      </c>
      <c r="H4204" s="518" t="s">
        <v>9428</v>
      </c>
      <c r="I4204" s="518" t="s">
        <v>5502</v>
      </c>
      <c r="J4204" s="518" t="s">
        <v>5432</v>
      </c>
      <c r="K4204" s="519" t="s">
        <v>34180</v>
      </c>
      <c r="L4204" s="518" t="s">
        <v>5433</v>
      </c>
    </row>
    <row r="4205" spans="1:12" ht="15.75">
      <c r="A4205" s="518" t="s">
        <v>8643</v>
      </c>
      <c r="B4205" s="518" t="s">
        <v>8644</v>
      </c>
      <c r="C4205" s="518" t="s">
        <v>8009</v>
      </c>
      <c r="D4205" s="518" t="s">
        <v>25729</v>
      </c>
      <c r="E4205" s="519" t="s">
        <v>144</v>
      </c>
      <c r="F4205" s="518" t="s">
        <v>144</v>
      </c>
      <c r="G4205" s="518" t="s">
        <v>26808</v>
      </c>
      <c r="H4205" s="518" t="s">
        <v>9429</v>
      </c>
      <c r="I4205" s="518" t="s">
        <v>5502</v>
      </c>
      <c r="J4205" s="518" t="s">
        <v>5432</v>
      </c>
      <c r="K4205" s="519" t="s">
        <v>34181</v>
      </c>
      <c r="L4205" s="518" t="s">
        <v>5433</v>
      </c>
    </row>
    <row r="4206" spans="1:12" ht="15.75">
      <c r="A4206" s="518" t="s">
        <v>8643</v>
      </c>
      <c r="B4206" s="518" t="s">
        <v>8644</v>
      </c>
      <c r="C4206" s="518" t="s">
        <v>8009</v>
      </c>
      <c r="D4206" s="518" t="s">
        <v>25729</v>
      </c>
      <c r="E4206" s="519" t="s">
        <v>144</v>
      </c>
      <c r="F4206" s="518" t="s">
        <v>144</v>
      </c>
      <c r="G4206" s="518" t="s">
        <v>26809</v>
      </c>
      <c r="H4206" s="518" t="s">
        <v>9430</v>
      </c>
      <c r="I4206" s="518" t="s">
        <v>5502</v>
      </c>
      <c r="J4206" s="518" t="s">
        <v>5432</v>
      </c>
      <c r="K4206" s="519" t="s">
        <v>13658</v>
      </c>
      <c r="L4206" s="518" t="s">
        <v>5433</v>
      </c>
    </row>
    <row r="4207" spans="1:12" ht="15.75">
      <c r="A4207" s="518" t="s">
        <v>8643</v>
      </c>
      <c r="B4207" s="518" t="s">
        <v>8644</v>
      </c>
      <c r="C4207" s="518" t="s">
        <v>8009</v>
      </c>
      <c r="D4207" s="518" t="s">
        <v>25729</v>
      </c>
      <c r="E4207" s="519" t="s">
        <v>144</v>
      </c>
      <c r="F4207" s="518" t="s">
        <v>144</v>
      </c>
      <c r="G4207" s="518" t="s">
        <v>26810</v>
      </c>
      <c r="H4207" s="518" t="s">
        <v>9431</v>
      </c>
      <c r="I4207" s="518" t="s">
        <v>5502</v>
      </c>
      <c r="J4207" s="518" t="s">
        <v>5432</v>
      </c>
      <c r="K4207" s="519" t="s">
        <v>29734</v>
      </c>
      <c r="L4207" s="518" t="s">
        <v>5433</v>
      </c>
    </row>
    <row r="4208" spans="1:12" ht="15.75">
      <c r="A4208" s="518" t="s">
        <v>8643</v>
      </c>
      <c r="B4208" s="518" t="s">
        <v>8644</v>
      </c>
      <c r="C4208" s="518" t="s">
        <v>8009</v>
      </c>
      <c r="D4208" s="518" t="s">
        <v>25729</v>
      </c>
      <c r="E4208" s="519" t="s">
        <v>144</v>
      </c>
      <c r="F4208" s="518" t="s">
        <v>144</v>
      </c>
      <c r="G4208" s="518" t="s">
        <v>26811</v>
      </c>
      <c r="H4208" s="518" t="s">
        <v>9432</v>
      </c>
      <c r="I4208" s="518" t="s">
        <v>5502</v>
      </c>
      <c r="J4208" s="518" t="s">
        <v>5432</v>
      </c>
      <c r="K4208" s="519" t="s">
        <v>34182</v>
      </c>
      <c r="L4208" s="518" t="s">
        <v>5433</v>
      </c>
    </row>
    <row r="4209" spans="1:12" ht="15.75">
      <c r="A4209" s="518" t="s">
        <v>8643</v>
      </c>
      <c r="B4209" s="518" t="s">
        <v>8644</v>
      </c>
      <c r="C4209" s="518" t="s">
        <v>8009</v>
      </c>
      <c r="D4209" s="518" t="s">
        <v>25729</v>
      </c>
      <c r="E4209" s="519" t="s">
        <v>144</v>
      </c>
      <c r="F4209" s="518" t="s">
        <v>144</v>
      </c>
      <c r="G4209" s="518" t="s">
        <v>26813</v>
      </c>
      <c r="H4209" s="518" t="s">
        <v>9433</v>
      </c>
      <c r="I4209" s="518" t="s">
        <v>5502</v>
      </c>
      <c r="J4209" s="518" t="s">
        <v>5432</v>
      </c>
      <c r="K4209" s="519" t="s">
        <v>34183</v>
      </c>
      <c r="L4209" s="518" t="s">
        <v>5433</v>
      </c>
    </row>
    <row r="4210" spans="1:12" ht="15.75">
      <c r="A4210" s="518" t="s">
        <v>8643</v>
      </c>
      <c r="B4210" s="518" t="s">
        <v>8644</v>
      </c>
      <c r="C4210" s="518" t="s">
        <v>8009</v>
      </c>
      <c r="D4210" s="518" t="s">
        <v>25729</v>
      </c>
      <c r="E4210" s="519" t="s">
        <v>144</v>
      </c>
      <c r="F4210" s="518" t="s">
        <v>144</v>
      </c>
      <c r="G4210" s="518" t="s">
        <v>26814</v>
      </c>
      <c r="H4210" s="518" t="s">
        <v>9434</v>
      </c>
      <c r="I4210" s="518" t="s">
        <v>5502</v>
      </c>
      <c r="J4210" s="518" t="s">
        <v>5432</v>
      </c>
      <c r="K4210" s="519" t="s">
        <v>34184</v>
      </c>
      <c r="L4210" s="518" t="s">
        <v>5433</v>
      </c>
    </row>
    <row r="4211" spans="1:12" ht="15.75">
      <c r="A4211" s="518" t="s">
        <v>8643</v>
      </c>
      <c r="B4211" s="518" t="s">
        <v>8644</v>
      </c>
      <c r="C4211" s="518" t="s">
        <v>8009</v>
      </c>
      <c r="D4211" s="518" t="s">
        <v>25729</v>
      </c>
      <c r="E4211" s="519" t="s">
        <v>144</v>
      </c>
      <c r="F4211" s="518" t="s">
        <v>144</v>
      </c>
      <c r="G4211" s="518" t="s">
        <v>26815</v>
      </c>
      <c r="H4211" s="518" t="s">
        <v>9435</v>
      </c>
      <c r="I4211" s="518" t="s">
        <v>5502</v>
      </c>
      <c r="J4211" s="518" t="s">
        <v>5432</v>
      </c>
      <c r="K4211" s="519" t="s">
        <v>34185</v>
      </c>
      <c r="L4211" s="518" t="s">
        <v>5433</v>
      </c>
    </row>
    <row r="4212" spans="1:12" ht="15.75">
      <c r="A4212" s="518" t="s">
        <v>8643</v>
      </c>
      <c r="B4212" s="518" t="s">
        <v>8644</v>
      </c>
      <c r="C4212" s="518" t="s">
        <v>8009</v>
      </c>
      <c r="D4212" s="518" t="s">
        <v>25729</v>
      </c>
      <c r="E4212" s="519" t="s">
        <v>144</v>
      </c>
      <c r="F4212" s="518" t="s">
        <v>144</v>
      </c>
      <c r="G4212" s="518" t="s">
        <v>26816</v>
      </c>
      <c r="H4212" s="518" t="s">
        <v>9436</v>
      </c>
      <c r="I4212" s="518" t="s">
        <v>5502</v>
      </c>
      <c r="J4212" s="518" t="s">
        <v>5432</v>
      </c>
      <c r="K4212" s="519" t="s">
        <v>34036</v>
      </c>
      <c r="L4212" s="518" t="s">
        <v>5433</v>
      </c>
    </row>
    <row r="4213" spans="1:12" ht="15.75">
      <c r="A4213" s="518" t="s">
        <v>8643</v>
      </c>
      <c r="B4213" s="518" t="s">
        <v>8644</v>
      </c>
      <c r="C4213" s="518" t="s">
        <v>8009</v>
      </c>
      <c r="D4213" s="518" t="s">
        <v>25729</v>
      </c>
      <c r="E4213" s="519" t="s">
        <v>144</v>
      </c>
      <c r="F4213" s="518" t="s">
        <v>144</v>
      </c>
      <c r="G4213" s="518" t="s">
        <v>26817</v>
      </c>
      <c r="H4213" s="518" t="s">
        <v>9437</v>
      </c>
      <c r="I4213" s="518" t="s">
        <v>5502</v>
      </c>
      <c r="J4213" s="518" t="s">
        <v>5432</v>
      </c>
      <c r="K4213" s="519" t="s">
        <v>34186</v>
      </c>
      <c r="L4213" s="518" t="s">
        <v>5433</v>
      </c>
    </row>
    <row r="4214" spans="1:12" ht="15.75">
      <c r="A4214" s="518" t="s">
        <v>8643</v>
      </c>
      <c r="B4214" s="518" t="s">
        <v>8644</v>
      </c>
      <c r="C4214" s="518" t="s">
        <v>8009</v>
      </c>
      <c r="D4214" s="518" t="s">
        <v>25729</v>
      </c>
      <c r="E4214" s="519" t="s">
        <v>144</v>
      </c>
      <c r="F4214" s="518" t="s">
        <v>144</v>
      </c>
      <c r="G4214" s="518" t="s">
        <v>26818</v>
      </c>
      <c r="H4214" s="518" t="s">
        <v>9438</v>
      </c>
      <c r="I4214" s="518" t="s">
        <v>5502</v>
      </c>
      <c r="J4214" s="518" t="s">
        <v>5432</v>
      </c>
      <c r="K4214" s="519" t="s">
        <v>34187</v>
      </c>
      <c r="L4214" s="518" t="s">
        <v>5433</v>
      </c>
    </row>
    <row r="4215" spans="1:12" ht="15.75">
      <c r="A4215" s="518" t="s">
        <v>8643</v>
      </c>
      <c r="B4215" s="518" t="s">
        <v>8644</v>
      </c>
      <c r="C4215" s="518" t="s">
        <v>8009</v>
      </c>
      <c r="D4215" s="518" t="s">
        <v>25729</v>
      </c>
      <c r="E4215" s="519" t="s">
        <v>144</v>
      </c>
      <c r="F4215" s="518" t="s">
        <v>144</v>
      </c>
      <c r="G4215" s="518" t="s">
        <v>26819</v>
      </c>
      <c r="H4215" s="518" t="s">
        <v>9439</v>
      </c>
      <c r="I4215" s="518" t="s">
        <v>5502</v>
      </c>
      <c r="J4215" s="518" t="s">
        <v>5432</v>
      </c>
      <c r="K4215" s="519" t="s">
        <v>34188</v>
      </c>
      <c r="L4215" s="518" t="s">
        <v>5433</v>
      </c>
    </row>
    <row r="4216" spans="1:12" ht="15.75">
      <c r="A4216" s="518" t="s">
        <v>8643</v>
      </c>
      <c r="B4216" s="518" t="s">
        <v>8644</v>
      </c>
      <c r="C4216" s="518" t="s">
        <v>8009</v>
      </c>
      <c r="D4216" s="518" t="s">
        <v>25729</v>
      </c>
      <c r="E4216" s="519" t="s">
        <v>144</v>
      </c>
      <c r="F4216" s="518" t="s">
        <v>144</v>
      </c>
      <c r="G4216" s="518" t="s">
        <v>26820</v>
      </c>
      <c r="H4216" s="518" t="s">
        <v>9440</v>
      </c>
      <c r="I4216" s="518" t="s">
        <v>5502</v>
      </c>
      <c r="J4216" s="518" t="s">
        <v>5432</v>
      </c>
      <c r="K4216" s="519" t="s">
        <v>34189</v>
      </c>
      <c r="L4216" s="518" t="s">
        <v>5433</v>
      </c>
    </row>
    <row r="4217" spans="1:12" ht="15.75">
      <c r="A4217" s="518" t="s">
        <v>8643</v>
      </c>
      <c r="B4217" s="518" t="s">
        <v>8644</v>
      </c>
      <c r="C4217" s="518" t="s">
        <v>8009</v>
      </c>
      <c r="D4217" s="518" t="s">
        <v>25729</v>
      </c>
      <c r="E4217" s="519" t="s">
        <v>144</v>
      </c>
      <c r="F4217" s="518" t="s">
        <v>144</v>
      </c>
      <c r="G4217" s="518" t="s">
        <v>26821</v>
      </c>
      <c r="H4217" s="518" t="s">
        <v>9441</v>
      </c>
      <c r="I4217" s="518" t="s">
        <v>5502</v>
      </c>
      <c r="J4217" s="518" t="s">
        <v>5432</v>
      </c>
      <c r="K4217" s="519" t="s">
        <v>34190</v>
      </c>
      <c r="L4217" s="518" t="s">
        <v>5433</v>
      </c>
    </row>
    <row r="4218" spans="1:12" ht="15.75">
      <c r="A4218" s="518" t="s">
        <v>8643</v>
      </c>
      <c r="B4218" s="518" t="s">
        <v>8644</v>
      </c>
      <c r="C4218" s="518" t="s">
        <v>8009</v>
      </c>
      <c r="D4218" s="518" t="s">
        <v>25729</v>
      </c>
      <c r="E4218" s="519" t="s">
        <v>144</v>
      </c>
      <c r="F4218" s="518" t="s">
        <v>144</v>
      </c>
      <c r="G4218" s="518" t="s">
        <v>26822</v>
      </c>
      <c r="H4218" s="518" t="s">
        <v>9442</v>
      </c>
      <c r="I4218" s="518" t="s">
        <v>5502</v>
      </c>
      <c r="J4218" s="518" t="s">
        <v>5432</v>
      </c>
      <c r="K4218" s="519" t="s">
        <v>34191</v>
      </c>
      <c r="L4218" s="518" t="s">
        <v>5433</v>
      </c>
    </row>
    <row r="4219" spans="1:12" ht="15.75">
      <c r="A4219" s="518" t="s">
        <v>8643</v>
      </c>
      <c r="B4219" s="518" t="s">
        <v>8644</v>
      </c>
      <c r="C4219" s="518" t="s">
        <v>8009</v>
      </c>
      <c r="D4219" s="518" t="s">
        <v>25729</v>
      </c>
      <c r="E4219" s="519" t="s">
        <v>144</v>
      </c>
      <c r="F4219" s="518" t="s">
        <v>144</v>
      </c>
      <c r="G4219" s="518" t="s">
        <v>26823</v>
      </c>
      <c r="H4219" s="518" t="s">
        <v>9443</v>
      </c>
      <c r="I4219" s="518" t="s">
        <v>5502</v>
      </c>
      <c r="J4219" s="518" t="s">
        <v>5432</v>
      </c>
      <c r="K4219" s="519" t="s">
        <v>34192</v>
      </c>
      <c r="L4219" s="518" t="s">
        <v>5433</v>
      </c>
    </row>
    <row r="4220" spans="1:12" ht="15.75">
      <c r="A4220" s="518" t="s">
        <v>8643</v>
      </c>
      <c r="B4220" s="518" t="s">
        <v>8644</v>
      </c>
      <c r="C4220" s="518" t="s">
        <v>8009</v>
      </c>
      <c r="D4220" s="518" t="s">
        <v>25729</v>
      </c>
      <c r="E4220" s="519" t="s">
        <v>144</v>
      </c>
      <c r="F4220" s="518" t="s">
        <v>144</v>
      </c>
      <c r="G4220" s="518" t="s">
        <v>26824</v>
      </c>
      <c r="H4220" s="518" t="s">
        <v>9444</v>
      </c>
      <c r="I4220" s="518" t="s">
        <v>5502</v>
      </c>
      <c r="J4220" s="518" t="s">
        <v>5432</v>
      </c>
      <c r="K4220" s="519" t="s">
        <v>34193</v>
      </c>
      <c r="L4220" s="518" t="s">
        <v>5433</v>
      </c>
    </row>
    <row r="4221" spans="1:12" ht="15.75">
      <c r="A4221" s="518" t="s">
        <v>8643</v>
      </c>
      <c r="B4221" s="518" t="s">
        <v>8644</v>
      </c>
      <c r="C4221" s="518" t="s">
        <v>8009</v>
      </c>
      <c r="D4221" s="518" t="s">
        <v>25729</v>
      </c>
      <c r="E4221" s="519" t="s">
        <v>144</v>
      </c>
      <c r="F4221" s="518" t="s">
        <v>144</v>
      </c>
      <c r="G4221" s="518" t="s">
        <v>26825</v>
      </c>
      <c r="H4221" s="518" t="s">
        <v>9445</v>
      </c>
      <c r="I4221" s="518" t="s">
        <v>5502</v>
      </c>
      <c r="J4221" s="518" t="s">
        <v>5432</v>
      </c>
      <c r="K4221" s="519" t="s">
        <v>33486</v>
      </c>
      <c r="L4221" s="518" t="s">
        <v>5433</v>
      </c>
    </row>
    <row r="4222" spans="1:12" ht="15.75">
      <c r="A4222" s="518" t="s">
        <v>8643</v>
      </c>
      <c r="B4222" s="518" t="s">
        <v>8644</v>
      </c>
      <c r="C4222" s="518" t="s">
        <v>8009</v>
      </c>
      <c r="D4222" s="518" t="s">
        <v>25729</v>
      </c>
      <c r="E4222" s="519" t="s">
        <v>144</v>
      </c>
      <c r="F4222" s="518" t="s">
        <v>144</v>
      </c>
      <c r="G4222" s="518" t="s">
        <v>26826</v>
      </c>
      <c r="H4222" s="518" t="s">
        <v>9446</v>
      </c>
      <c r="I4222" s="518" t="s">
        <v>5502</v>
      </c>
      <c r="J4222" s="518" t="s">
        <v>5432</v>
      </c>
      <c r="K4222" s="519" t="s">
        <v>34194</v>
      </c>
      <c r="L4222" s="518" t="s">
        <v>5433</v>
      </c>
    </row>
    <row r="4223" spans="1:12" ht="15.75">
      <c r="A4223" s="518" t="s">
        <v>8643</v>
      </c>
      <c r="B4223" s="518" t="s">
        <v>8644</v>
      </c>
      <c r="C4223" s="518" t="s">
        <v>8009</v>
      </c>
      <c r="D4223" s="518" t="s">
        <v>25729</v>
      </c>
      <c r="E4223" s="519" t="s">
        <v>144</v>
      </c>
      <c r="F4223" s="518" t="s">
        <v>144</v>
      </c>
      <c r="G4223" s="518" t="s">
        <v>26827</v>
      </c>
      <c r="H4223" s="518" t="s">
        <v>9447</v>
      </c>
      <c r="I4223" s="518" t="s">
        <v>5502</v>
      </c>
      <c r="J4223" s="518" t="s">
        <v>5432</v>
      </c>
      <c r="K4223" s="519" t="s">
        <v>34195</v>
      </c>
      <c r="L4223" s="518" t="s">
        <v>5433</v>
      </c>
    </row>
    <row r="4224" spans="1:12" ht="15.75">
      <c r="A4224" s="518" t="s">
        <v>8643</v>
      </c>
      <c r="B4224" s="518" t="s">
        <v>8644</v>
      </c>
      <c r="C4224" s="518" t="s">
        <v>8009</v>
      </c>
      <c r="D4224" s="518" t="s">
        <v>25729</v>
      </c>
      <c r="E4224" s="519" t="s">
        <v>144</v>
      </c>
      <c r="F4224" s="518" t="s">
        <v>144</v>
      </c>
      <c r="G4224" s="518" t="s">
        <v>26828</v>
      </c>
      <c r="H4224" s="518" t="s">
        <v>9448</v>
      </c>
      <c r="I4224" s="518" t="s">
        <v>5502</v>
      </c>
      <c r="J4224" s="518" t="s">
        <v>5432</v>
      </c>
      <c r="K4224" s="519" t="s">
        <v>34196</v>
      </c>
      <c r="L4224" s="518" t="s">
        <v>5433</v>
      </c>
    </row>
    <row r="4225" spans="1:12" ht="15.75">
      <c r="A4225" s="518" t="s">
        <v>8643</v>
      </c>
      <c r="B4225" s="518" t="s">
        <v>8644</v>
      </c>
      <c r="C4225" s="518" t="s">
        <v>8009</v>
      </c>
      <c r="D4225" s="518" t="s">
        <v>25729</v>
      </c>
      <c r="E4225" s="519" t="s">
        <v>144</v>
      </c>
      <c r="F4225" s="518" t="s">
        <v>144</v>
      </c>
      <c r="G4225" s="518" t="s">
        <v>26829</v>
      </c>
      <c r="H4225" s="518" t="s">
        <v>9449</v>
      </c>
      <c r="I4225" s="518" t="s">
        <v>5502</v>
      </c>
      <c r="J4225" s="518" t="s">
        <v>5432</v>
      </c>
      <c r="K4225" s="519" t="s">
        <v>34197</v>
      </c>
      <c r="L4225" s="518" t="s">
        <v>5433</v>
      </c>
    </row>
    <row r="4226" spans="1:12" ht="15.75">
      <c r="A4226" s="518" t="s">
        <v>8643</v>
      </c>
      <c r="B4226" s="518" t="s">
        <v>8644</v>
      </c>
      <c r="C4226" s="518" t="s">
        <v>8009</v>
      </c>
      <c r="D4226" s="518" t="s">
        <v>25729</v>
      </c>
      <c r="E4226" s="519" t="s">
        <v>144</v>
      </c>
      <c r="F4226" s="518" t="s">
        <v>144</v>
      </c>
      <c r="G4226" s="518" t="s">
        <v>26830</v>
      </c>
      <c r="H4226" s="518" t="s">
        <v>9450</v>
      </c>
      <c r="I4226" s="518" t="s">
        <v>5502</v>
      </c>
      <c r="J4226" s="518" t="s">
        <v>5432</v>
      </c>
      <c r="K4226" s="519" t="s">
        <v>25179</v>
      </c>
      <c r="L4226" s="518" t="s">
        <v>5433</v>
      </c>
    </row>
    <row r="4227" spans="1:12" ht="15.75">
      <c r="A4227" s="518" t="s">
        <v>8643</v>
      </c>
      <c r="B4227" s="518" t="s">
        <v>8644</v>
      </c>
      <c r="C4227" s="518" t="s">
        <v>8009</v>
      </c>
      <c r="D4227" s="518" t="s">
        <v>25729</v>
      </c>
      <c r="E4227" s="519" t="s">
        <v>144</v>
      </c>
      <c r="F4227" s="518" t="s">
        <v>144</v>
      </c>
      <c r="G4227" s="518" t="s">
        <v>26831</v>
      </c>
      <c r="H4227" s="518" t="s">
        <v>9451</v>
      </c>
      <c r="I4227" s="518" t="s">
        <v>5502</v>
      </c>
      <c r="J4227" s="518" t="s">
        <v>5432</v>
      </c>
      <c r="K4227" s="519" t="s">
        <v>34198</v>
      </c>
      <c r="L4227" s="518" t="s">
        <v>5433</v>
      </c>
    </row>
    <row r="4228" spans="1:12" ht="15.75">
      <c r="A4228" s="518" t="s">
        <v>8643</v>
      </c>
      <c r="B4228" s="518" t="s">
        <v>8644</v>
      </c>
      <c r="C4228" s="518" t="s">
        <v>8009</v>
      </c>
      <c r="D4228" s="518" t="s">
        <v>25729</v>
      </c>
      <c r="E4228" s="519" t="s">
        <v>144</v>
      </c>
      <c r="F4228" s="518" t="s">
        <v>144</v>
      </c>
      <c r="G4228" s="518" t="s">
        <v>26832</v>
      </c>
      <c r="H4228" s="518" t="s">
        <v>9452</v>
      </c>
      <c r="I4228" s="518" t="s">
        <v>5502</v>
      </c>
      <c r="J4228" s="518" t="s">
        <v>5432</v>
      </c>
      <c r="K4228" s="519" t="s">
        <v>34199</v>
      </c>
      <c r="L4228" s="518" t="s">
        <v>5433</v>
      </c>
    </row>
    <row r="4229" spans="1:12" ht="15.75">
      <c r="A4229" s="518" t="s">
        <v>8643</v>
      </c>
      <c r="B4229" s="518" t="s">
        <v>8644</v>
      </c>
      <c r="C4229" s="518" t="s">
        <v>8009</v>
      </c>
      <c r="D4229" s="518" t="s">
        <v>25729</v>
      </c>
      <c r="E4229" s="519" t="s">
        <v>144</v>
      </c>
      <c r="F4229" s="518" t="s">
        <v>144</v>
      </c>
      <c r="G4229" s="518" t="s">
        <v>26833</v>
      </c>
      <c r="H4229" s="518" t="s">
        <v>9453</v>
      </c>
      <c r="I4229" s="518" t="s">
        <v>5502</v>
      </c>
      <c r="J4229" s="518" t="s">
        <v>5432</v>
      </c>
      <c r="K4229" s="519" t="s">
        <v>22886</v>
      </c>
      <c r="L4229" s="518" t="s">
        <v>5433</v>
      </c>
    </row>
    <row r="4230" spans="1:12" ht="15.75">
      <c r="A4230" s="518" t="s">
        <v>8643</v>
      </c>
      <c r="B4230" s="518" t="s">
        <v>8644</v>
      </c>
      <c r="C4230" s="518" t="s">
        <v>8009</v>
      </c>
      <c r="D4230" s="518" t="s">
        <v>25729</v>
      </c>
      <c r="E4230" s="519" t="s">
        <v>144</v>
      </c>
      <c r="F4230" s="518" t="s">
        <v>144</v>
      </c>
      <c r="G4230" s="518" t="s">
        <v>26835</v>
      </c>
      <c r="H4230" s="518" t="s">
        <v>9454</v>
      </c>
      <c r="I4230" s="518" t="s">
        <v>5502</v>
      </c>
      <c r="J4230" s="518" t="s">
        <v>5432</v>
      </c>
      <c r="K4230" s="519" t="s">
        <v>34200</v>
      </c>
      <c r="L4230" s="518" t="s">
        <v>5433</v>
      </c>
    </row>
    <row r="4231" spans="1:12" ht="15.75">
      <c r="A4231" s="518" t="s">
        <v>8643</v>
      </c>
      <c r="B4231" s="518" t="s">
        <v>8644</v>
      </c>
      <c r="C4231" s="518" t="s">
        <v>8009</v>
      </c>
      <c r="D4231" s="518" t="s">
        <v>25729</v>
      </c>
      <c r="E4231" s="519" t="s">
        <v>144</v>
      </c>
      <c r="F4231" s="518" t="s">
        <v>144</v>
      </c>
      <c r="G4231" s="518" t="s">
        <v>26836</v>
      </c>
      <c r="H4231" s="518" t="s">
        <v>9455</v>
      </c>
      <c r="I4231" s="518" t="s">
        <v>5502</v>
      </c>
      <c r="J4231" s="518" t="s">
        <v>5432</v>
      </c>
      <c r="K4231" s="519" t="s">
        <v>13800</v>
      </c>
      <c r="L4231" s="518" t="s">
        <v>5433</v>
      </c>
    </row>
    <row r="4232" spans="1:12" ht="15.75">
      <c r="A4232" s="518" t="s">
        <v>8643</v>
      </c>
      <c r="B4232" s="518" t="s">
        <v>8644</v>
      </c>
      <c r="C4232" s="518" t="s">
        <v>8009</v>
      </c>
      <c r="D4232" s="518" t="s">
        <v>25729</v>
      </c>
      <c r="E4232" s="519" t="s">
        <v>144</v>
      </c>
      <c r="F4232" s="518" t="s">
        <v>144</v>
      </c>
      <c r="G4232" s="518" t="s">
        <v>26838</v>
      </c>
      <c r="H4232" s="518" t="s">
        <v>9456</v>
      </c>
      <c r="I4232" s="518" t="s">
        <v>5502</v>
      </c>
      <c r="J4232" s="518" t="s">
        <v>5432</v>
      </c>
      <c r="K4232" s="519" t="s">
        <v>34201</v>
      </c>
      <c r="L4232" s="518" t="s">
        <v>5433</v>
      </c>
    </row>
    <row r="4233" spans="1:12" ht="15.75">
      <c r="A4233" s="518" t="s">
        <v>8643</v>
      </c>
      <c r="B4233" s="518" t="s">
        <v>8644</v>
      </c>
      <c r="C4233" s="518" t="s">
        <v>8009</v>
      </c>
      <c r="D4233" s="518" t="s">
        <v>25729</v>
      </c>
      <c r="E4233" s="519" t="s">
        <v>144</v>
      </c>
      <c r="F4233" s="518" t="s">
        <v>144</v>
      </c>
      <c r="G4233" s="518" t="s">
        <v>26840</v>
      </c>
      <c r="H4233" s="518" t="s">
        <v>9457</v>
      </c>
      <c r="I4233" s="518" t="s">
        <v>5502</v>
      </c>
      <c r="J4233" s="518" t="s">
        <v>5432</v>
      </c>
      <c r="K4233" s="519" t="s">
        <v>34201</v>
      </c>
      <c r="L4233" s="518" t="s">
        <v>5433</v>
      </c>
    </row>
    <row r="4234" spans="1:12" ht="15.75">
      <c r="A4234" s="518" t="s">
        <v>8643</v>
      </c>
      <c r="B4234" s="518" t="s">
        <v>8644</v>
      </c>
      <c r="C4234" s="518" t="s">
        <v>8009</v>
      </c>
      <c r="D4234" s="518" t="s">
        <v>25729</v>
      </c>
      <c r="E4234" s="519" t="s">
        <v>144</v>
      </c>
      <c r="F4234" s="518" t="s">
        <v>144</v>
      </c>
      <c r="G4234" s="518" t="s">
        <v>26841</v>
      </c>
      <c r="H4234" s="518" t="s">
        <v>9458</v>
      </c>
      <c r="I4234" s="518" t="s">
        <v>5502</v>
      </c>
      <c r="J4234" s="518" t="s">
        <v>5432</v>
      </c>
      <c r="K4234" s="519" t="s">
        <v>34201</v>
      </c>
      <c r="L4234" s="518" t="s">
        <v>5433</v>
      </c>
    </row>
    <row r="4235" spans="1:12" ht="15.75">
      <c r="A4235" s="518" t="s">
        <v>8643</v>
      </c>
      <c r="B4235" s="518" t="s">
        <v>8644</v>
      </c>
      <c r="C4235" s="518" t="s">
        <v>8009</v>
      </c>
      <c r="D4235" s="518" t="s">
        <v>25729</v>
      </c>
      <c r="E4235" s="519" t="s">
        <v>144</v>
      </c>
      <c r="F4235" s="518" t="s">
        <v>144</v>
      </c>
      <c r="G4235" s="518" t="s">
        <v>26842</v>
      </c>
      <c r="H4235" s="518" t="s">
        <v>9459</v>
      </c>
      <c r="I4235" s="518" t="s">
        <v>5502</v>
      </c>
      <c r="J4235" s="518" t="s">
        <v>5432</v>
      </c>
      <c r="K4235" s="519" t="s">
        <v>34202</v>
      </c>
      <c r="L4235" s="518" t="s">
        <v>5433</v>
      </c>
    </row>
    <row r="4236" spans="1:12" ht="15.75">
      <c r="A4236" s="518" t="s">
        <v>8643</v>
      </c>
      <c r="B4236" s="518" t="s">
        <v>8644</v>
      </c>
      <c r="C4236" s="518" t="s">
        <v>8009</v>
      </c>
      <c r="D4236" s="518" t="s">
        <v>25729</v>
      </c>
      <c r="E4236" s="519" t="s">
        <v>144</v>
      </c>
      <c r="F4236" s="518" t="s">
        <v>144</v>
      </c>
      <c r="G4236" s="518" t="s">
        <v>26843</v>
      </c>
      <c r="H4236" s="518" t="s">
        <v>9460</v>
      </c>
      <c r="I4236" s="518" t="s">
        <v>5502</v>
      </c>
      <c r="J4236" s="518" t="s">
        <v>5432</v>
      </c>
      <c r="K4236" s="519" t="s">
        <v>34202</v>
      </c>
      <c r="L4236" s="518" t="s">
        <v>5433</v>
      </c>
    </row>
    <row r="4237" spans="1:12" ht="15.75">
      <c r="A4237" s="518" t="s">
        <v>8643</v>
      </c>
      <c r="B4237" s="518" t="s">
        <v>8644</v>
      </c>
      <c r="C4237" s="518" t="s">
        <v>8009</v>
      </c>
      <c r="D4237" s="518" t="s">
        <v>25729</v>
      </c>
      <c r="E4237" s="519" t="s">
        <v>144</v>
      </c>
      <c r="F4237" s="518" t="s">
        <v>144</v>
      </c>
      <c r="G4237" s="518" t="s">
        <v>26844</v>
      </c>
      <c r="H4237" s="518" t="s">
        <v>9461</v>
      </c>
      <c r="I4237" s="518" t="s">
        <v>5502</v>
      </c>
      <c r="J4237" s="518" t="s">
        <v>5432</v>
      </c>
      <c r="K4237" s="519" t="s">
        <v>34203</v>
      </c>
      <c r="L4237" s="518" t="s">
        <v>5433</v>
      </c>
    </row>
    <row r="4238" spans="1:12" ht="15.75">
      <c r="A4238" s="518" t="s">
        <v>8643</v>
      </c>
      <c r="B4238" s="518" t="s">
        <v>8644</v>
      </c>
      <c r="C4238" s="518" t="s">
        <v>8009</v>
      </c>
      <c r="D4238" s="518" t="s">
        <v>25729</v>
      </c>
      <c r="E4238" s="519" t="s">
        <v>144</v>
      </c>
      <c r="F4238" s="518" t="s">
        <v>144</v>
      </c>
      <c r="G4238" s="518" t="s">
        <v>26846</v>
      </c>
      <c r="H4238" s="518" t="s">
        <v>9462</v>
      </c>
      <c r="I4238" s="518" t="s">
        <v>5502</v>
      </c>
      <c r="J4238" s="518" t="s">
        <v>5432</v>
      </c>
      <c r="K4238" s="519" t="s">
        <v>34204</v>
      </c>
      <c r="L4238" s="518" t="s">
        <v>5433</v>
      </c>
    </row>
    <row r="4239" spans="1:12" ht="15.75">
      <c r="A4239" s="518" t="s">
        <v>8643</v>
      </c>
      <c r="B4239" s="518" t="s">
        <v>8644</v>
      </c>
      <c r="C4239" s="518" t="s">
        <v>8009</v>
      </c>
      <c r="D4239" s="518" t="s">
        <v>25729</v>
      </c>
      <c r="E4239" s="519" t="s">
        <v>144</v>
      </c>
      <c r="F4239" s="518" t="s">
        <v>144</v>
      </c>
      <c r="G4239" s="518" t="s">
        <v>26847</v>
      </c>
      <c r="H4239" s="518" t="s">
        <v>9463</v>
      </c>
      <c r="I4239" s="518" t="s">
        <v>5502</v>
      </c>
      <c r="J4239" s="518" t="s">
        <v>5432</v>
      </c>
      <c r="K4239" s="519" t="s">
        <v>34204</v>
      </c>
      <c r="L4239" s="518" t="s">
        <v>5433</v>
      </c>
    </row>
    <row r="4240" spans="1:12" ht="15.75">
      <c r="A4240" s="518" t="s">
        <v>8643</v>
      </c>
      <c r="B4240" s="518" t="s">
        <v>8644</v>
      </c>
      <c r="C4240" s="518" t="s">
        <v>8009</v>
      </c>
      <c r="D4240" s="518" t="s">
        <v>25729</v>
      </c>
      <c r="E4240" s="519" t="s">
        <v>144</v>
      </c>
      <c r="F4240" s="518" t="s">
        <v>144</v>
      </c>
      <c r="G4240" s="518" t="s">
        <v>26848</v>
      </c>
      <c r="H4240" s="518" t="s">
        <v>9464</v>
      </c>
      <c r="I4240" s="518" t="s">
        <v>5502</v>
      </c>
      <c r="J4240" s="518" t="s">
        <v>5432</v>
      </c>
      <c r="K4240" s="519" t="s">
        <v>27978</v>
      </c>
      <c r="L4240" s="518" t="s">
        <v>5433</v>
      </c>
    </row>
    <row r="4241" spans="1:12" ht="15.75">
      <c r="A4241" s="518" t="s">
        <v>8643</v>
      </c>
      <c r="B4241" s="518" t="s">
        <v>8644</v>
      </c>
      <c r="C4241" s="518" t="s">
        <v>8009</v>
      </c>
      <c r="D4241" s="518" t="s">
        <v>25729</v>
      </c>
      <c r="E4241" s="519" t="s">
        <v>144</v>
      </c>
      <c r="F4241" s="518" t="s">
        <v>144</v>
      </c>
      <c r="G4241" s="518" t="s">
        <v>26849</v>
      </c>
      <c r="H4241" s="518" t="s">
        <v>9465</v>
      </c>
      <c r="I4241" s="518" t="s">
        <v>5502</v>
      </c>
      <c r="J4241" s="518" t="s">
        <v>5432</v>
      </c>
      <c r="K4241" s="519" t="s">
        <v>34024</v>
      </c>
      <c r="L4241" s="518" t="s">
        <v>5433</v>
      </c>
    </row>
    <row r="4242" spans="1:12" ht="15.75">
      <c r="A4242" s="518" t="s">
        <v>8643</v>
      </c>
      <c r="B4242" s="518" t="s">
        <v>8644</v>
      </c>
      <c r="C4242" s="518" t="s">
        <v>8009</v>
      </c>
      <c r="D4242" s="518" t="s">
        <v>25729</v>
      </c>
      <c r="E4242" s="519" t="s">
        <v>144</v>
      </c>
      <c r="F4242" s="518" t="s">
        <v>144</v>
      </c>
      <c r="G4242" s="518" t="s">
        <v>26850</v>
      </c>
      <c r="H4242" s="518" t="s">
        <v>9466</v>
      </c>
      <c r="I4242" s="518" t="s">
        <v>5502</v>
      </c>
      <c r="J4242" s="518" t="s">
        <v>5432</v>
      </c>
      <c r="K4242" s="519" t="s">
        <v>34205</v>
      </c>
      <c r="L4242" s="518" t="s">
        <v>5433</v>
      </c>
    </row>
    <row r="4243" spans="1:12" ht="15.75">
      <c r="A4243" s="518" t="s">
        <v>8643</v>
      </c>
      <c r="B4243" s="518" t="s">
        <v>8644</v>
      </c>
      <c r="C4243" s="518" t="s">
        <v>8009</v>
      </c>
      <c r="D4243" s="518" t="s">
        <v>25729</v>
      </c>
      <c r="E4243" s="519" t="s">
        <v>144</v>
      </c>
      <c r="F4243" s="518" t="s">
        <v>144</v>
      </c>
      <c r="G4243" s="518" t="s">
        <v>26852</v>
      </c>
      <c r="H4243" s="518" t="s">
        <v>9467</v>
      </c>
      <c r="I4243" s="518" t="s">
        <v>5502</v>
      </c>
      <c r="J4243" s="518" t="s">
        <v>5432</v>
      </c>
      <c r="K4243" s="519" t="s">
        <v>34206</v>
      </c>
      <c r="L4243" s="518" t="s">
        <v>5433</v>
      </c>
    </row>
    <row r="4244" spans="1:12" ht="15.75">
      <c r="A4244" s="518" t="s">
        <v>8643</v>
      </c>
      <c r="B4244" s="518" t="s">
        <v>8644</v>
      </c>
      <c r="C4244" s="518" t="s">
        <v>8009</v>
      </c>
      <c r="D4244" s="518" t="s">
        <v>25729</v>
      </c>
      <c r="E4244" s="519" t="s">
        <v>144</v>
      </c>
      <c r="F4244" s="518" t="s">
        <v>144</v>
      </c>
      <c r="G4244" s="518" t="s">
        <v>26853</v>
      </c>
      <c r="H4244" s="518" t="s">
        <v>9468</v>
      </c>
      <c r="I4244" s="518" t="s">
        <v>5502</v>
      </c>
      <c r="J4244" s="518" t="s">
        <v>5432</v>
      </c>
      <c r="K4244" s="519" t="s">
        <v>34206</v>
      </c>
      <c r="L4244" s="518" t="s">
        <v>5433</v>
      </c>
    </row>
    <row r="4245" spans="1:12" ht="15.75">
      <c r="A4245" s="518" t="s">
        <v>8643</v>
      </c>
      <c r="B4245" s="518" t="s">
        <v>8644</v>
      </c>
      <c r="C4245" s="518" t="s">
        <v>8009</v>
      </c>
      <c r="D4245" s="518" t="s">
        <v>25729</v>
      </c>
      <c r="E4245" s="519" t="s">
        <v>144</v>
      </c>
      <c r="F4245" s="518" t="s">
        <v>144</v>
      </c>
      <c r="G4245" s="518" t="s">
        <v>26854</v>
      </c>
      <c r="H4245" s="518" t="s">
        <v>9469</v>
      </c>
      <c r="I4245" s="518" t="s">
        <v>5502</v>
      </c>
      <c r="J4245" s="518" t="s">
        <v>5432</v>
      </c>
      <c r="K4245" s="519" t="s">
        <v>15167</v>
      </c>
      <c r="L4245" s="518" t="s">
        <v>5433</v>
      </c>
    </row>
    <row r="4246" spans="1:12" ht="15.75">
      <c r="A4246" s="518" t="s">
        <v>8643</v>
      </c>
      <c r="B4246" s="518" t="s">
        <v>8644</v>
      </c>
      <c r="C4246" s="518" t="s">
        <v>8009</v>
      </c>
      <c r="D4246" s="518" t="s">
        <v>25729</v>
      </c>
      <c r="E4246" s="519" t="s">
        <v>144</v>
      </c>
      <c r="F4246" s="518" t="s">
        <v>144</v>
      </c>
      <c r="G4246" s="518" t="s">
        <v>26855</v>
      </c>
      <c r="H4246" s="518" t="s">
        <v>9470</v>
      </c>
      <c r="I4246" s="518" t="s">
        <v>5502</v>
      </c>
      <c r="J4246" s="518" t="s">
        <v>5432</v>
      </c>
      <c r="K4246" s="519" t="s">
        <v>15167</v>
      </c>
      <c r="L4246" s="518" t="s">
        <v>5433</v>
      </c>
    </row>
    <row r="4247" spans="1:12" ht="15.75">
      <c r="A4247" s="518" t="s">
        <v>8643</v>
      </c>
      <c r="B4247" s="518" t="s">
        <v>8644</v>
      </c>
      <c r="C4247" s="518" t="s">
        <v>8009</v>
      </c>
      <c r="D4247" s="518" t="s">
        <v>25729</v>
      </c>
      <c r="E4247" s="519" t="s">
        <v>144</v>
      </c>
      <c r="F4247" s="518" t="s">
        <v>144</v>
      </c>
      <c r="G4247" s="518" t="s">
        <v>26856</v>
      </c>
      <c r="H4247" s="518" t="s">
        <v>9471</v>
      </c>
      <c r="I4247" s="518" t="s">
        <v>5502</v>
      </c>
      <c r="J4247" s="518" t="s">
        <v>5432</v>
      </c>
      <c r="K4247" s="519" t="s">
        <v>15167</v>
      </c>
      <c r="L4247" s="518" t="s">
        <v>5433</v>
      </c>
    </row>
    <row r="4248" spans="1:12" ht="15.75">
      <c r="A4248" s="518" t="s">
        <v>8643</v>
      </c>
      <c r="B4248" s="518" t="s">
        <v>8644</v>
      </c>
      <c r="C4248" s="518" t="s">
        <v>8009</v>
      </c>
      <c r="D4248" s="518" t="s">
        <v>25729</v>
      </c>
      <c r="E4248" s="519" t="s">
        <v>144</v>
      </c>
      <c r="F4248" s="518" t="s">
        <v>144</v>
      </c>
      <c r="G4248" s="518" t="s">
        <v>26857</v>
      </c>
      <c r="H4248" s="518" t="s">
        <v>9472</v>
      </c>
      <c r="I4248" s="518" t="s">
        <v>5502</v>
      </c>
      <c r="J4248" s="518" t="s">
        <v>5432</v>
      </c>
      <c r="K4248" s="519" t="s">
        <v>18597</v>
      </c>
      <c r="L4248" s="518" t="s">
        <v>5433</v>
      </c>
    </row>
    <row r="4249" spans="1:12" ht="15.75">
      <c r="A4249" s="518" t="s">
        <v>8643</v>
      </c>
      <c r="B4249" s="518" t="s">
        <v>8644</v>
      </c>
      <c r="C4249" s="518" t="s">
        <v>8009</v>
      </c>
      <c r="D4249" s="518" t="s">
        <v>25729</v>
      </c>
      <c r="E4249" s="519" t="s">
        <v>144</v>
      </c>
      <c r="F4249" s="518" t="s">
        <v>144</v>
      </c>
      <c r="G4249" s="518" t="s">
        <v>26858</v>
      </c>
      <c r="H4249" s="518" t="s">
        <v>9473</v>
      </c>
      <c r="I4249" s="518" t="s">
        <v>5502</v>
      </c>
      <c r="J4249" s="518" t="s">
        <v>5432</v>
      </c>
      <c r="K4249" s="519" t="s">
        <v>18597</v>
      </c>
      <c r="L4249" s="518" t="s">
        <v>5433</v>
      </c>
    </row>
    <row r="4250" spans="1:12" ht="15.75">
      <c r="A4250" s="518" t="s">
        <v>8643</v>
      </c>
      <c r="B4250" s="518" t="s">
        <v>8644</v>
      </c>
      <c r="C4250" s="518" t="s">
        <v>8009</v>
      </c>
      <c r="D4250" s="518" t="s">
        <v>25729</v>
      </c>
      <c r="E4250" s="519" t="s">
        <v>144</v>
      </c>
      <c r="F4250" s="518" t="s">
        <v>144</v>
      </c>
      <c r="G4250" s="518" t="s">
        <v>26859</v>
      </c>
      <c r="H4250" s="518" t="s">
        <v>9474</v>
      </c>
      <c r="I4250" s="518" t="s">
        <v>5502</v>
      </c>
      <c r="J4250" s="518" t="s">
        <v>5432</v>
      </c>
      <c r="K4250" s="519" t="s">
        <v>18597</v>
      </c>
      <c r="L4250" s="518" t="s">
        <v>5433</v>
      </c>
    </row>
    <row r="4251" spans="1:12" ht="15.75">
      <c r="A4251" s="518" t="s">
        <v>8643</v>
      </c>
      <c r="B4251" s="518" t="s">
        <v>8644</v>
      </c>
      <c r="C4251" s="518" t="s">
        <v>8009</v>
      </c>
      <c r="D4251" s="518" t="s">
        <v>25729</v>
      </c>
      <c r="E4251" s="519" t="s">
        <v>144</v>
      </c>
      <c r="F4251" s="518" t="s">
        <v>144</v>
      </c>
      <c r="G4251" s="518" t="s">
        <v>26860</v>
      </c>
      <c r="H4251" s="518" t="s">
        <v>9475</v>
      </c>
      <c r="I4251" s="518" t="s">
        <v>5502</v>
      </c>
      <c r="J4251" s="518" t="s">
        <v>5432</v>
      </c>
      <c r="K4251" s="519" t="s">
        <v>34207</v>
      </c>
      <c r="L4251" s="518" t="s">
        <v>5433</v>
      </c>
    </row>
    <row r="4252" spans="1:12" ht="15.75">
      <c r="A4252" s="518" t="s">
        <v>8643</v>
      </c>
      <c r="B4252" s="518" t="s">
        <v>8644</v>
      </c>
      <c r="C4252" s="518" t="s">
        <v>8009</v>
      </c>
      <c r="D4252" s="518" t="s">
        <v>25729</v>
      </c>
      <c r="E4252" s="519" t="s">
        <v>144</v>
      </c>
      <c r="F4252" s="518" t="s">
        <v>144</v>
      </c>
      <c r="G4252" s="518" t="s">
        <v>26861</v>
      </c>
      <c r="H4252" s="518" t="s">
        <v>9476</v>
      </c>
      <c r="I4252" s="518" t="s">
        <v>5502</v>
      </c>
      <c r="J4252" s="518" t="s">
        <v>5432</v>
      </c>
      <c r="K4252" s="519" t="s">
        <v>34207</v>
      </c>
      <c r="L4252" s="518" t="s">
        <v>5433</v>
      </c>
    </row>
    <row r="4253" spans="1:12" ht="15.75">
      <c r="A4253" s="518" t="s">
        <v>8643</v>
      </c>
      <c r="B4253" s="518" t="s">
        <v>8644</v>
      </c>
      <c r="C4253" s="518" t="s">
        <v>8009</v>
      </c>
      <c r="D4253" s="518" t="s">
        <v>25729</v>
      </c>
      <c r="E4253" s="519" t="s">
        <v>144</v>
      </c>
      <c r="F4253" s="518" t="s">
        <v>144</v>
      </c>
      <c r="G4253" s="518" t="s">
        <v>26862</v>
      </c>
      <c r="H4253" s="518" t="s">
        <v>9477</v>
      </c>
      <c r="I4253" s="518" t="s">
        <v>5502</v>
      </c>
      <c r="J4253" s="518" t="s">
        <v>5432</v>
      </c>
      <c r="K4253" s="519" t="s">
        <v>34208</v>
      </c>
      <c r="L4253" s="518" t="s">
        <v>5433</v>
      </c>
    </row>
    <row r="4254" spans="1:12" ht="15.75">
      <c r="A4254" s="518" t="s">
        <v>8643</v>
      </c>
      <c r="B4254" s="518" t="s">
        <v>8644</v>
      </c>
      <c r="C4254" s="518" t="s">
        <v>8009</v>
      </c>
      <c r="D4254" s="518" t="s">
        <v>25729</v>
      </c>
      <c r="E4254" s="519" t="s">
        <v>144</v>
      </c>
      <c r="F4254" s="518" t="s">
        <v>144</v>
      </c>
      <c r="G4254" s="518" t="s">
        <v>26863</v>
      </c>
      <c r="H4254" s="518" t="s">
        <v>9478</v>
      </c>
      <c r="I4254" s="518" t="s">
        <v>5502</v>
      </c>
      <c r="J4254" s="518" t="s">
        <v>5432</v>
      </c>
      <c r="K4254" s="519" t="s">
        <v>34208</v>
      </c>
      <c r="L4254" s="518" t="s">
        <v>5433</v>
      </c>
    </row>
    <row r="4255" spans="1:12" ht="15.75">
      <c r="A4255" s="518" t="s">
        <v>8643</v>
      </c>
      <c r="B4255" s="518" t="s">
        <v>8644</v>
      </c>
      <c r="C4255" s="518" t="s">
        <v>8009</v>
      </c>
      <c r="D4255" s="518" t="s">
        <v>25729</v>
      </c>
      <c r="E4255" s="519" t="s">
        <v>144</v>
      </c>
      <c r="F4255" s="518" t="s">
        <v>144</v>
      </c>
      <c r="G4255" s="518" t="s">
        <v>26864</v>
      </c>
      <c r="H4255" s="518" t="s">
        <v>9479</v>
      </c>
      <c r="I4255" s="518" t="s">
        <v>5502</v>
      </c>
      <c r="J4255" s="518" t="s">
        <v>5432</v>
      </c>
      <c r="K4255" s="519" t="s">
        <v>34209</v>
      </c>
      <c r="L4255" s="518" t="s">
        <v>5433</v>
      </c>
    </row>
    <row r="4256" spans="1:12" ht="15.75">
      <c r="A4256" s="518" t="s">
        <v>8643</v>
      </c>
      <c r="B4256" s="518" t="s">
        <v>8644</v>
      </c>
      <c r="C4256" s="518" t="s">
        <v>8009</v>
      </c>
      <c r="D4256" s="518" t="s">
        <v>25729</v>
      </c>
      <c r="E4256" s="519" t="s">
        <v>144</v>
      </c>
      <c r="F4256" s="518" t="s">
        <v>144</v>
      </c>
      <c r="G4256" s="518" t="s">
        <v>26865</v>
      </c>
      <c r="H4256" s="518" t="s">
        <v>9480</v>
      </c>
      <c r="I4256" s="518" t="s">
        <v>5502</v>
      </c>
      <c r="J4256" s="518" t="s">
        <v>5432</v>
      </c>
      <c r="K4256" s="519" t="s">
        <v>34210</v>
      </c>
      <c r="L4256" s="518" t="s">
        <v>5433</v>
      </c>
    </row>
    <row r="4257" spans="1:12" ht="15.75">
      <c r="A4257" s="518" t="s">
        <v>8643</v>
      </c>
      <c r="B4257" s="518" t="s">
        <v>8644</v>
      </c>
      <c r="C4257" s="518" t="s">
        <v>8009</v>
      </c>
      <c r="D4257" s="518" t="s">
        <v>25729</v>
      </c>
      <c r="E4257" s="519" t="s">
        <v>144</v>
      </c>
      <c r="F4257" s="518" t="s">
        <v>144</v>
      </c>
      <c r="G4257" s="518" t="s">
        <v>26867</v>
      </c>
      <c r="H4257" s="518" t="s">
        <v>9481</v>
      </c>
      <c r="I4257" s="518" t="s">
        <v>5502</v>
      </c>
      <c r="J4257" s="518" t="s">
        <v>5432</v>
      </c>
      <c r="K4257" s="519" t="s">
        <v>29987</v>
      </c>
      <c r="L4257" s="518" t="s">
        <v>5433</v>
      </c>
    </row>
    <row r="4258" spans="1:12" ht="15.75">
      <c r="A4258" s="518" t="s">
        <v>8643</v>
      </c>
      <c r="B4258" s="518" t="s">
        <v>8644</v>
      </c>
      <c r="C4258" s="518" t="s">
        <v>8009</v>
      </c>
      <c r="D4258" s="518" t="s">
        <v>25729</v>
      </c>
      <c r="E4258" s="519" t="s">
        <v>144</v>
      </c>
      <c r="F4258" s="518" t="s">
        <v>144</v>
      </c>
      <c r="G4258" s="518" t="s">
        <v>26868</v>
      </c>
      <c r="H4258" s="518" t="s">
        <v>9482</v>
      </c>
      <c r="I4258" s="518" t="s">
        <v>5502</v>
      </c>
      <c r="J4258" s="518" t="s">
        <v>5432</v>
      </c>
      <c r="K4258" s="519" t="s">
        <v>29471</v>
      </c>
      <c r="L4258" s="518" t="s">
        <v>5433</v>
      </c>
    </row>
    <row r="4259" spans="1:12" ht="15.75">
      <c r="A4259" s="518" t="s">
        <v>8643</v>
      </c>
      <c r="B4259" s="518" t="s">
        <v>8644</v>
      </c>
      <c r="C4259" s="518" t="s">
        <v>8009</v>
      </c>
      <c r="D4259" s="518" t="s">
        <v>25729</v>
      </c>
      <c r="E4259" s="519" t="s">
        <v>144</v>
      </c>
      <c r="F4259" s="518" t="s">
        <v>144</v>
      </c>
      <c r="G4259" s="518" t="s">
        <v>26869</v>
      </c>
      <c r="H4259" s="518" t="s">
        <v>9483</v>
      </c>
      <c r="I4259" s="518" t="s">
        <v>5502</v>
      </c>
      <c r="J4259" s="518" t="s">
        <v>5432</v>
      </c>
      <c r="K4259" s="519" t="s">
        <v>29471</v>
      </c>
      <c r="L4259" s="518" t="s">
        <v>5433</v>
      </c>
    </row>
    <row r="4260" spans="1:12" ht="15.75">
      <c r="A4260" s="518" t="s">
        <v>8643</v>
      </c>
      <c r="B4260" s="518" t="s">
        <v>8644</v>
      </c>
      <c r="C4260" s="518" t="s">
        <v>8009</v>
      </c>
      <c r="D4260" s="518" t="s">
        <v>25729</v>
      </c>
      <c r="E4260" s="519" t="s">
        <v>144</v>
      </c>
      <c r="F4260" s="518" t="s">
        <v>144</v>
      </c>
      <c r="G4260" s="518" t="s">
        <v>26870</v>
      </c>
      <c r="H4260" s="518" t="s">
        <v>9484</v>
      </c>
      <c r="I4260" s="518" t="s">
        <v>5502</v>
      </c>
      <c r="J4260" s="518" t="s">
        <v>5432</v>
      </c>
      <c r="K4260" s="519" t="s">
        <v>34211</v>
      </c>
      <c r="L4260" s="518" t="s">
        <v>5433</v>
      </c>
    </row>
    <row r="4261" spans="1:12" ht="15.75">
      <c r="A4261" s="518" t="s">
        <v>8643</v>
      </c>
      <c r="B4261" s="518" t="s">
        <v>8644</v>
      </c>
      <c r="C4261" s="518" t="s">
        <v>8009</v>
      </c>
      <c r="D4261" s="518" t="s">
        <v>25729</v>
      </c>
      <c r="E4261" s="519" t="s">
        <v>144</v>
      </c>
      <c r="F4261" s="518" t="s">
        <v>144</v>
      </c>
      <c r="G4261" s="518" t="s">
        <v>26871</v>
      </c>
      <c r="H4261" s="518" t="s">
        <v>9485</v>
      </c>
      <c r="I4261" s="518" t="s">
        <v>5502</v>
      </c>
      <c r="J4261" s="518" t="s">
        <v>5432</v>
      </c>
      <c r="K4261" s="519" t="s">
        <v>34211</v>
      </c>
      <c r="L4261" s="518" t="s">
        <v>5433</v>
      </c>
    </row>
    <row r="4262" spans="1:12" ht="15.75">
      <c r="A4262" s="518" t="s">
        <v>8643</v>
      </c>
      <c r="B4262" s="518" t="s">
        <v>8644</v>
      </c>
      <c r="C4262" s="518" t="s">
        <v>8009</v>
      </c>
      <c r="D4262" s="518" t="s">
        <v>25729</v>
      </c>
      <c r="E4262" s="519" t="s">
        <v>144</v>
      </c>
      <c r="F4262" s="518" t="s">
        <v>144</v>
      </c>
      <c r="G4262" s="518" t="s">
        <v>26872</v>
      </c>
      <c r="H4262" s="518" t="s">
        <v>9486</v>
      </c>
      <c r="I4262" s="518" t="s">
        <v>5502</v>
      </c>
      <c r="J4262" s="518" t="s">
        <v>5432</v>
      </c>
      <c r="K4262" s="519" t="s">
        <v>34211</v>
      </c>
      <c r="L4262" s="518" t="s">
        <v>5433</v>
      </c>
    </row>
    <row r="4263" spans="1:12" ht="15.75">
      <c r="A4263" s="518" t="s">
        <v>8643</v>
      </c>
      <c r="B4263" s="518" t="s">
        <v>8644</v>
      </c>
      <c r="C4263" s="518" t="s">
        <v>8009</v>
      </c>
      <c r="D4263" s="518" t="s">
        <v>25729</v>
      </c>
      <c r="E4263" s="519" t="s">
        <v>144</v>
      </c>
      <c r="F4263" s="518" t="s">
        <v>144</v>
      </c>
      <c r="G4263" s="518" t="s">
        <v>26873</v>
      </c>
      <c r="H4263" s="518" t="s">
        <v>9487</v>
      </c>
      <c r="I4263" s="518" t="s">
        <v>5502</v>
      </c>
      <c r="J4263" s="518" t="s">
        <v>5432</v>
      </c>
      <c r="K4263" s="519" t="s">
        <v>20845</v>
      </c>
      <c r="L4263" s="518" t="s">
        <v>5433</v>
      </c>
    </row>
    <row r="4264" spans="1:12" ht="15.75">
      <c r="A4264" s="518" t="s">
        <v>8643</v>
      </c>
      <c r="B4264" s="518" t="s">
        <v>8644</v>
      </c>
      <c r="C4264" s="518" t="s">
        <v>8009</v>
      </c>
      <c r="D4264" s="518" t="s">
        <v>25729</v>
      </c>
      <c r="E4264" s="519" t="s">
        <v>144</v>
      </c>
      <c r="F4264" s="518" t="s">
        <v>144</v>
      </c>
      <c r="G4264" s="518" t="s">
        <v>26874</v>
      </c>
      <c r="H4264" s="518" t="s">
        <v>9488</v>
      </c>
      <c r="I4264" s="518" t="s">
        <v>5502</v>
      </c>
      <c r="J4264" s="518" t="s">
        <v>5432</v>
      </c>
      <c r="K4264" s="519" t="s">
        <v>20845</v>
      </c>
      <c r="L4264" s="518" t="s">
        <v>5433</v>
      </c>
    </row>
    <row r="4265" spans="1:12" ht="15.75">
      <c r="A4265" s="518" t="s">
        <v>8643</v>
      </c>
      <c r="B4265" s="518" t="s">
        <v>8644</v>
      </c>
      <c r="C4265" s="518" t="s">
        <v>8009</v>
      </c>
      <c r="D4265" s="518" t="s">
        <v>25729</v>
      </c>
      <c r="E4265" s="519" t="s">
        <v>144</v>
      </c>
      <c r="F4265" s="518" t="s">
        <v>144</v>
      </c>
      <c r="G4265" s="518" t="s">
        <v>26875</v>
      </c>
      <c r="H4265" s="518" t="s">
        <v>9489</v>
      </c>
      <c r="I4265" s="518" t="s">
        <v>5502</v>
      </c>
      <c r="J4265" s="518" t="s">
        <v>5432</v>
      </c>
      <c r="K4265" s="519" t="s">
        <v>20845</v>
      </c>
      <c r="L4265" s="518" t="s">
        <v>5433</v>
      </c>
    </row>
    <row r="4266" spans="1:12" ht="15.75">
      <c r="A4266" s="518" t="s">
        <v>8643</v>
      </c>
      <c r="B4266" s="518" t="s">
        <v>8644</v>
      </c>
      <c r="C4266" s="518" t="s">
        <v>8009</v>
      </c>
      <c r="D4266" s="518" t="s">
        <v>25729</v>
      </c>
      <c r="E4266" s="519" t="s">
        <v>144</v>
      </c>
      <c r="F4266" s="518" t="s">
        <v>144</v>
      </c>
      <c r="G4266" s="518" t="s">
        <v>26876</v>
      </c>
      <c r="H4266" s="518" t="s">
        <v>9490</v>
      </c>
      <c r="I4266" s="518" t="s">
        <v>5502</v>
      </c>
      <c r="J4266" s="518" t="s">
        <v>5432</v>
      </c>
      <c r="K4266" s="519" t="s">
        <v>34212</v>
      </c>
      <c r="L4266" s="518" t="s">
        <v>5433</v>
      </c>
    </row>
    <row r="4267" spans="1:12" ht="15.75">
      <c r="A4267" s="518" t="s">
        <v>8643</v>
      </c>
      <c r="B4267" s="518" t="s">
        <v>8644</v>
      </c>
      <c r="C4267" s="518" t="s">
        <v>8009</v>
      </c>
      <c r="D4267" s="518" t="s">
        <v>25729</v>
      </c>
      <c r="E4267" s="519" t="s">
        <v>144</v>
      </c>
      <c r="F4267" s="518" t="s">
        <v>144</v>
      </c>
      <c r="G4267" s="518" t="s">
        <v>26878</v>
      </c>
      <c r="H4267" s="518" t="s">
        <v>9491</v>
      </c>
      <c r="I4267" s="518" t="s">
        <v>5502</v>
      </c>
      <c r="J4267" s="518" t="s">
        <v>5432</v>
      </c>
      <c r="K4267" s="519" t="s">
        <v>34212</v>
      </c>
      <c r="L4267" s="518" t="s">
        <v>5433</v>
      </c>
    </row>
    <row r="4268" spans="1:12" ht="15.75">
      <c r="A4268" s="518" t="s">
        <v>8643</v>
      </c>
      <c r="B4268" s="518" t="s">
        <v>8644</v>
      </c>
      <c r="C4268" s="518" t="s">
        <v>8009</v>
      </c>
      <c r="D4268" s="518" t="s">
        <v>25729</v>
      </c>
      <c r="E4268" s="519" t="s">
        <v>144</v>
      </c>
      <c r="F4268" s="518" t="s">
        <v>144</v>
      </c>
      <c r="G4268" s="518" t="s">
        <v>26879</v>
      </c>
      <c r="H4268" s="518" t="s">
        <v>9492</v>
      </c>
      <c r="I4268" s="518" t="s">
        <v>5502</v>
      </c>
      <c r="J4268" s="518" t="s">
        <v>5432</v>
      </c>
      <c r="K4268" s="519" t="s">
        <v>34213</v>
      </c>
      <c r="L4268" s="518" t="s">
        <v>5433</v>
      </c>
    </row>
    <row r="4269" spans="1:12" ht="15.75">
      <c r="A4269" s="518" t="s">
        <v>8643</v>
      </c>
      <c r="B4269" s="518" t="s">
        <v>8644</v>
      </c>
      <c r="C4269" s="518" t="s">
        <v>8009</v>
      </c>
      <c r="D4269" s="518" t="s">
        <v>25729</v>
      </c>
      <c r="E4269" s="519" t="s">
        <v>144</v>
      </c>
      <c r="F4269" s="518" t="s">
        <v>144</v>
      </c>
      <c r="G4269" s="518" t="s">
        <v>26880</v>
      </c>
      <c r="H4269" s="518" t="s">
        <v>9493</v>
      </c>
      <c r="I4269" s="518" t="s">
        <v>5502</v>
      </c>
      <c r="J4269" s="518" t="s">
        <v>5432</v>
      </c>
      <c r="K4269" s="519" t="s">
        <v>34213</v>
      </c>
      <c r="L4269" s="518" t="s">
        <v>5433</v>
      </c>
    </row>
    <row r="4270" spans="1:12" ht="15.75">
      <c r="A4270" s="518" t="s">
        <v>8643</v>
      </c>
      <c r="B4270" s="518" t="s">
        <v>8644</v>
      </c>
      <c r="C4270" s="518" t="s">
        <v>8009</v>
      </c>
      <c r="D4270" s="518" t="s">
        <v>25729</v>
      </c>
      <c r="E4270" s="519" t="s">
        <v>144</v>
      </c>
      <c r="F4270" s="518" t="s">
        <v>144</v>
      </c>
      <c r="G4270" s="518" t="s">
        <v>26881</v>
      </c>
      <c r="H4270" s="518" t="s">
        <v>9494</v>
      </c>
      <c r="I4270" s="518" t="s">
        <v>5502</v>
      </c>
      <c r="J4270" s="518" t="s">
        <v>5432</v>
      </c>
      <c r="K4270" s="519" t="s">
        <v>34214</v>
      </c>
      <c r="L4270" s="518" t="s">
        <v>5433</v>
      </c>
    </row>
    <row r="4271" spans="1:12" ht="15.75">
      <c r="A4271" s="518" t="s">
        <v>8643</v>
      </c>
      <c r="B4271" s="518" t="s">
        <v>8644</v>
      </c>
      <c r="C4271" s="518" t="s">
        <v>8009</v>
      </c>
      <c r="D4271" s="518" t="s">
        <v>25729</v>
      </c>
      <c r="E4271" s="519" t="s">
        <v>144</v>
      </c>
      <c r="F4271" s="518" t="s">
        <v>144</v>
      </c>
      <c r="G4271" s="518" t="s">
        <v>26882</v>
      </c>
      <c r="H4271" s="518" t="s">
        <v>26883</v>
      </c>
      <c r="I4271" s="518" t="s">
        <v>5502</v>
      </c>
      <c r="J4271" s="518" t="s">
        <v>5503</v>
      </c>
      <c r="K4271" s="519" t="s">
        <v>23769</v>
      </c>
      <c r="L4271" s="518" t="s">
        <v>5433</v>
      </c>
    </row>
    <row r="4272" spans="1:12" ht="15.75">
      <c r="A4272" s="518" t="s">
        <v>8643</v>
      </c>
      <c r="B4272" s="518" t="s">
        <v>8644</v>
      </c>
      <c r="C4272" s="518" t="s">
        <v>8009</v>
      </c>
      <c r="D4272" s="518" t="s">
        <v>25729</v>
      </c>
      <c r="E4272" s="519" t="s">
        <v>144</v>
      </c>
      <c r="F4272" s="518" t="s">
        <v>144</v>
      </c>
      <c r="G4272" s="518" t="s">
        <v>26885</v>
      </c>
      <c r="H4272" s="518" t="s">
        <v>26886</v>
      </c>
      <c r="I4272" s="518" t="s">
        <v>5502</v>
      </c>
      <c r="J4272" s="518" t="s">
        <v>5503</v>
      </c>
      <c r="K4272" s="519" t="s">
        <v>34215</v>
      </c>
      <c r="L4272" s="518" t="s">
        <v>5433</v>
      </c>
    </row>
    <row r="4273" spans="1:12" ht="15.75">
      <c r="A4273" s="518" t="s">
        <v>8643</v>
      </c>
      <c r="B4273" s="518" t="s">
        <v>8644</v>
      </c>
      <c r="C4273" s="518" t="s">
        <v>8009</v>
      </c>
      <c r="D4273" s="518" t="s">
        <v>25729</v>
      </c>
      <c r="E4273" s="519" t="s">
        <v>144</v>
      </c>
      <c r="F4273" s="518" t="s">
        <v>144</v>
      </c>
      <c r="G4273" s="518" t="s">
        <v>26887</v>
      </c>
      <c r="H4273" s="518" t="s">
        <v>26888</v>
      </c>
      <c r="I4273" s="518" t="s">
        <v>5502</v>
      </c>
      <c r="J4273" s="518" t="s">
        <v>5503</v>
      </c>
      <c r="K4273" s="519" t="s">
        <v>29903</v>
      </c>
      <c r="L4273" s="518" t="s">
        <v>5433</v>
      </c>
    </row>
    <row r="4274" spans="1:12" ht="15.75">
      <c r="A4274" s="518" t="s">
        <v>8643</v>
      </c>
      <c r="B4274" s="518" t="s">
        <v>8644</v>
      </c>
      <c r="C4274" s="518" t="s">
        <v>8009</v>
      </c>
      <c r="D4274" s="518" t="s">
        <v>25729</v>
      </c>
      <c r="E4274" s="519" t="s">
        <v>144</v>
      </c>
      <c r="F4274" s="518" t="s">
        <v>144</v>
      </c>
      <c r="G4274" s="518" t="s">
        <v>26889</v>
      </c>
      <c r="H4274" s="518" t="s">
        <v>26890</v>
      </c>
      <c r="I4274" s="518" t="s">
        <v>5502</v>
      </c>
      <c r="J4274" s="518" t="s">
        <v>5503</v>
      </c>
      <c r="K4274" s="519" t="s">
        <v>19287</v>
      </c>
      <c r="L4274" s="518" t="s">
        <v>5433</v>
      </c>
    </row>
    <row r="4275" spans="1:12" ht="15.75">
      <c r="A4275" s="518" t="s">
        <v>8643</v>
      </c>
      <c r="B4275" s="518" t="s">
        <v>8644</v>
      </c>
      <c r="C4275" s="518" t="s">
        <v>8009</v>
      </c>
      <c r="D4275" s="518" t="s">
        <v>25729</v>
      </c>
      <c r="E4275" s="519" t="s">
        <v>144</v>
      </c>
      <c r="F4275" s="518" t="s">
        <v>144</v>
      </c>
      <c r="G4275" s="518" t="s">
        <v>26892</v>
      </c>
      <c r="H4275" s="518" t="s">
        <v>26893</v>
      </c>
      <c r="I4275" s="518" t="s">
        <v>5502</v>
      </c>
      <c r="J4275" s="518" t="s">
        <v>5503</v>
      </c>
      <c r="K4275" s="519" t="s">
        <v>15404</v>
      </c>
      <c r="L4275" s="518" t="s">
        <v>5433</v>
      </c>
    </row>
    <row r="4276" spans="1:12" ht="15.75">
      <c r="A4276" s="518" t="s">
        <v>8643</v>
      </c>
      <c r="B4276" s="518" t="s">
        <v>8644</v>
      </c>
      <c r="C4276" s="518" t="s">
        <v>8009</v>
      </c>
      <c r="D4276" s="518" t="s">
        <v>25729</v>
      </c>
      <c r="E4276" s="519" t="s">
        <v>144</v>
      </c>
      <c r="F4276" s="518" t="s">
        <v>144</v>
      </c>
      <c r="G4276" s="518" t="s">
        <v>26894</v>
      </c>
      <c r="H4276" s="518" t="s">
        <v>26895</v>
      </c>
      <c r="I4276" s="518" t="s">
        <v>5502</v>
      </c>
      <c r="J4276" s="518" t="s">
        <v>5503</v>
      </c>
      <c r="K4276" s="519" t="s">
        <v>34216</v>
      </c>
      <c r="L4276" s="518" t="s">
        <v>5433</v>
      </c>
    </row>
    <row r="4277" spans="1:12" ht="15.75">
      <c r="A4277" s="518" t="s">
        <v>8643</v>
      </c>
      <c r="B4277" s="518" t="s">
        <v>8644</v>
      </c>
      <c r="C4277" s="518" t="s">
        <v>8009</v>
      </c>
      <c r="D4277" s="518" t="s">
        <v>25729</v>
      </c>
      <c r="E4277" s="519" t="s">
        <v>144</v>
      </c>
      <c r="F4277" s="518" t="s">
        <v>144</v>
      </c>
      <c r="G4277" s="518" t="s">
        <v>26896</v>
      </c>
      <c r="H4277" s="518" t="s">
        <v>26897</v>
      </c>
      <c r="I4277" s="518" t="s">
        <v>5502</v>
      </c>
      <c r="J4277" s="518" t="s">
        <v>5503</v>
      </c>
      <c r="K4277" s="519" t="s">
        <v>34217</v>
      </c>
      <c r="L4277" s="518" t="s">
        <v>5433</v>
      </c>
    </row>
    <row r="4278" spans="1:12" ht="15.75">
      <c r="A4278" s="518" t="s">
        <v>8643</v>
      </c>
      <c r="B4278" s="518" t="s">
        <v>8644</v>
      </c>
      <c r="C4278" s="518" t="s">
        <v>8009</v>
      </c>
      <c r="D4278" s="518" t="s">
        <v>25729</v>
      </c>
      <c r="E4278" s="519" t="s">
        <v>144</v>
      </c>
      <c r="F4278" s="518" t="s">
        <v>144</v>
      </c>
      <c r="G4278" s="518" t="s">
        <v>26898</v>
      </c>
      <c r="H4278" s="518" t="s">
        <v>26899</v>
      </c>
      <c r="I4278" s="518" t="s">
        <v>5502</v>
      </c>
      <c r="J4278" s="518" t="s">
        <v>5503</v>
      </c>
      <c r="K4278" s="519" t="s">
        <v>27272</v>
      </c>
      <c r="L4278" s="518" t="s">
        <v>5433</v>
      </c>
    </row>
    <row r="4279" spans="1:12" ht="15.75">
      <c r="A4279" s="518" t="s">
        <v>8643</v>
      </c>
      <c r="B4279" s="518" t="s">
        <v>8644</v>
      </c>
      <c r="C4279" s="518" t="s">
        <v>8009</v>
      </c>
      <c r="D4279" s="518" t="s">
        <v>25729</v>
      </c>
      <c r="E4279" s="519" t="s">
        <v>144</v>
      </c>
      <c r="F4279" s="518" t="s">
        <v>144</v>
      </c>
      <c r="G4279" s="518" t="s">
        <v>26900</v>
      </c>
      <c r="H4279" s="518" t="s">
        <v>26901</v>
      </c>
      <c r="I4279" s="518" t="s">
        <v>5502</v>
      </c>
      <c r="J4279" s="518" t="s">
        <v>5503</v>
      </c>
      <c r="K4279" s="519" t="s">
        <v>34163</v>
      </c>
      <c r="L4279" s="518" t="s">
        <v>5433</v>
      </c>
    </row>
    <row r="4280" spans="1:12" ht="15.75">
      <c r="A4280" s="518" t="s">
        <v>8643</v>
      </c>
      <c r="B4280" s="518" t="s">
        <v>8644</v>
      </c>
      <c r="C4280" s="518" t="s">
        <v>8009</v>
      </c>
      <c r="D4280" s="518" t="s">
        <v>25729</v>
      </c>
      <c r="E4280" s="519" t="s">
        <v>144</v>
      </c>
      <c r="F4280" s="518" t="s">
        <v>144</v>
      </c>
      <c r="G4280" s="518" t="s">
        <v>26903</v>
      </c>
      <c r="H4280" s="518" t="s">
        <v>26904</v>
      </c>
      <c r="I4280" s="518" t="s">
        <v>5502</v>
      </c>
      <c r="J4280" s="518" t="s">
        <v>5503</v>
      </c>
      <c r="K4280" s="519" t="s">
        <v>13906</v>
      </c>
      <c r="L4280" s="518" t="s">
        <v>5433</v>
      </c>
    </row>
    <row r="4281" spans="1:12" ht="15.75">
      <c r="A4281" s="518" t="s">
        <v>8643</v>
      </c>
      <c r="B4281" s="518" t="s">
        <v>8644</v>
      </c>
      <c r="C4281" s="518" t="s">
        <v>8009</v>
      </c>
      <c r="D4281" s="518" t="s">
        <v>25729</v>
      </c>
      <c r="E4281" s="519" t="s">
        <v>144</v>
      </c>
      <c r="F4281" s="518" t="s">
        <v>144</v>
      </c>
      <c r="G4281" s="518" t="s">
        <v>26905</v>
      </c>
      <c r="H4281" s="518" t="s">
        <v>26906</v>
      </c>
      <c r="I4281" s="518" t="s">
        <v>5502</v>
      </c>
      <c r="J4281" s="518" t="s">
        <v>5503</v>
      </c>
      <c r="K4281" s="519" t="s">
        <v>26288</v>
      </c>
      <c r="L4281" s="518" t="s">
        <v>5433</v>
      </c>
    </row>
    <row r="4282" spans="1:12" ht="15.75">
      <c r="A4282" s="518" t="s">
        <v>8643</v>
      </c>
      <c r="B4282" s="518" t="s">
        <v>8644</v>
      </c>
      <c r="C4282" s="518" t="s">
        <v>8009</v>
      </c>
      <c r="D4282" s="518" t="s">
        <v>25729</v>
      </c>
      <c r="E4282" s="519" t="s">
        <v>144</v>
      </c>
      <c r="F4282" s="518" t="s">
        <v>144</v>
      </c>
      <c r="G4282" s="518" t="s">
        <v>26908</v>
      </c>
      <c r="H4282" s="518" t="s">
        <v>26909</v>
      </c>
      <c r="I4282" s="518" t="s">
        <v>5502</v>
      </c>
      <c r="J4282" s="518" t="s">
        <v>5503</v>
      </c>
      <c r="K4282" s="519" t="s">
        <v>34218</v>
      </c>
      <c r="L4282" s="518" t="s">
        <v>5433</v>
      </c>
    </row>
    <row r="4283" spans="1:12" ht="15.75">
      <c r="A4283" s="518" t="s">
        <v>8643</v>
      </c>
      <c r="B4283" s="518" t="s">
        <v>8644</v>
      </c>
      <c r="C4283" s="518" t="s">
        <v>8009</v>
      </c>
      <c r="D4283" s="518" t="s">
        <v>25729</v>
      </c>
      <c r="E4283" s="519" t="s">
        <v>144</v>
      </c>
      <c r="F4283" s="518" t="s">
        <v>144</v>
      </c>
      <c r="G4283" s="518" t="s">
        <v>26910</v>
      </c>
      <c r="H4283" s="518" t="s">
        <v>26911</v>
      </c>
      <c r="I4283" s="518" t="s">
        <v>5502</v>
      </c>
      <c r="J4283" s="518" t="s">
        <v>5503</v>
      </c>
      <c r="K4283" s="519" t="s">
        <v>34219</v>
      </c>
      <c r="L4283" s="518" t="s">
        <v>5433</v>
      </c>
    </row>
    <row r="4284" spans="1:12" ht="15.75">
      <c r="A4284" s="518" t="s">
        <v>8643</v>
      </c>
      <c r="B4284" s="518" t="s">
        <v>8644</v>
      </c>
      <c r="C4284" s="518" t="s">
        <v>8009</v>
      </c>
      <c r="D4284" s="518" t="s">
        <v>25729</v>
      </c>
      <c r="E4284" s="519" t="s">
        <v>144</v>
      </c>
      <c r="F4284" s="518" t="s">
        <v>144</v>
      </c>
      <c r="G4284" s="518" t="s">
        <v>26912</v>
      </c>
      <c r="H4284" s="518" t="s">
        <v>26913</v>
      </c>
      <c r="I4284" s="518" t="s">
        <v>5502</v>
      </c>
      <c r="J4284" s="518" t="s">
        <v>5503</v>
      </c>
      <c r="K4284" s="519" t="s">
        <v>22891</v>
      </c>
      <c r="L4284" s="518" t="s">
        <v>5433</v>
      </c>
    </row>
    <row r="4285" spans="1:12" ht="15.75">
      <c r="A4285" s="518" t="s">
        <v>8643</v>
      </c>
      <c r="B4285" s="518" t="s">
        <v>8644</v>
      </c>
      <c r="C4285" s="518" t="s">
        <v>8009</v>
      </c>
      <c r="D4285" s="518" t="s">
        <v>25729</v>
      </c>
      <c r="E4285" s="519" t="s">
        <v>144</v>
      </c>
      <c r="F4285" s="518" t="s">
        <v>144</v>
      </c>
      <c r="G4285" s="518" t="s">
        <v>26914</v>
      </c>
      <c r="H4285" s="518" t="s">
        <v>26915</v>
      </c>
      <c r="I4285" s="518" t="s">
        <v>5502</v>
      </c>
      <c r="J4285" s="518" t="s">
        <v>5503</v>
      </c>
      <c r="K4285" s="519" t="s">
        <v>34220</v>
      </c>
      <c r="L4285" s="518" t="s">
        <v>5433</v>
      </c>
    </row>
    <row r="4286" spans="1:12" ht="15.75">
      <c r="A4286" s="518" t="s">
        <v>8643</v>
      </c>
      <c r="B4286" s="518" t="s">
        <v>8644</v>
      </c>
      <c r="C4286" s="518" t="s">
        <v>8009</v>
      </c>
      <c r="D4286" s="518" t="s">
        <v>25729</v>
      </c>
      <c r="E4286" s="519" t="s">
        <v>144</v>
      </c>
      <c r="F4286" s="518" t="s">
        <v>144</v>
      </c>
      <c r="G4286" s="518" t="s">
        <v>26916</v>
      </c>
      <c r="H4286" s="518" t="s">
        <v>26917</v>
      </c>
      <c r="I4286" s="518" t="s">
        <v>5502</v>
      </c>
      <c r="J4286" s="518" t="s">
        <v>5503</v>
      </c>
      <c r="K4286" s="519" t="s">
        <v>32408</v>
      </c>
      <c r="L4286" s="518" t="s">
        <v>5433</v>
      </c>
    </row>
    <row r="4287" spans="1:12" ht="15.75">
      <c r="A4287" s="518" t="s">
        <v>8643</v>
      </c>
      <c r="B4287" s="518" t="s">
        <v>8644</v>
      </c>
      <c r="C4287" s="518" t="s">
        <v>8009</v>
      </c>
      <c r="D4287" s="518" t="s">
        <v>25729</v>
      </c>
      <c r="E4287" s="519" t="s">
        <v>144</v>
      </c>
      <c r="F4287" s="518" t="s">
        <v>144</v>
      </c>
      <c r="G4287" s="518" t="s">
        <v>26918</v>
      </c>
      <c r="H4287" s="518" t="s">
        <v>26919</v>
      </c>
      <c r="I4287" s="518" t="s">
        <v>5502</v>
      </c>
      <c r="J4287" s="518" t="s">
        <v>5503</v>
      </c>
      <c r="K4287" s="519" t="s">
        <v>34221</v>
      </c>
      <c r="L4287" s="518" t="s">
        <v>5433</v>
      </c>
    </row>
    <row r="4288" spans="1:12" ht="15.75">
      <c r="A4288" s="518" t="s">
        <v>8643</v>
      </c>
      <c r="B4288" s="518" t="s">
        <v>8644</v>
      </c>
      <c r="C4288" s="518" t="s">
        <v>8009</v>
      </c>
      <c r="D4288" s="518" t="s">
        <v>25729</v>
      </c>
      <c r="E4288" s="519" t="s">
        <v>144</v>
      </c>
      <c r="F4288" s="518" t="s">
        <v>144</v>
      </c>
      <c r="G4288" s="518" t="s">
        <v>26921</v>
      </c>
      <c r="H4288" s="518" t="s">
        <v>26922</v>
      </c>
      <c r="I4288" s="518" t="s">
        <v>5502</v>
      </c>
      <c r="J4288" s="518" t="s">
        <v>5503</v>
      </c>
      <c r="K4288" s="519" t="s">
        <v>34222</v>
      </c>
      <c r="L4288" s="518" t="s">
        <v>5433</v>
      </c>
    </row>
    <row r="4289" spans="1:12" ht="15.75">
      <c r="A4289" s="518" t="s">
        <v>8643</v>
      </c>
      <c r="B4289" s="518" t="s">
        <v>8644</v>
      </c>
      <c r="C4289" s="518" t="s">
        <v>8009</v>
      </c>
      <c r="D4289" s="518" t="s">
        <v>25729</v>
      </c>
      <c r="E4289" s="519" t="s">
        <v>144</v>
      </c>
      <c r="F4289" s="518" t="s">
        <v>144</v>
      </c>
      <c r="G4289" s="518" t="s">
        <v>26923</v>
      </c>
      <c r="H4289" s="518" t="s">
        <v>26924</v>
      </c>
      <c r="I4289" s="518" t="s">
        <v>5502</v>
      </c>
      <c r="J4289" s="518" t="s">
        <v>5503</v>
      </c>
      <c r="K4289" s="519" t="s">
        <v>34128</v>
      </c>
      <c r="L4289" s="518" t="s">
        <v>5433</v>
      </c>
    </row>
    <row r="4290" spans="1:12" ht="15.75">
      <c r="A4290" s="518" t="s">
        <v>8643</v>
      </c>
      <c r="B4290" s="518" t="s">
        <v>8644</v>
      </c>
      <c r="C4290" s="518" t="s">
        <v>8009</v>
      </c>
      <c r="D4290" s="518" t="s">
        <v>25729</v>
      </c>
      <c r="E4290" s="519" t="s">
        <v>144</v>
      </c>
      <c r="F4290" s="518" t="s">
        <v>144</v>
      </c>
      <c r="G4290" s="518" t="s">
        <v>26925</v>
      </c>
      <c r="H4290" s="518" t="s">
        <v>26926</v>
      </c>
      <c r="I4290" s="518" t="s">
        <v>5502</v>
      </c>
      <c r="J4290" s="518" t="s">
        <v>5503</v>
      </c>
      <c r="K4290" s="519" t="s">
        <v>34223</v>
      </c>
      <c r="L4290" s="518" t="s">
        <v>5433</v>
      </c>
    </row>
    <row r="4291" spans="1:12" ht="15.75">
      <c r="A4291" s="518" t="s">
        <v>8643</v>
      </c>
      <c r="B4291" s="518" t="s">
        <v>8644</v>
      </c>
      <c r="C4291" s="518" t="s">
        <v>8009</v>
      </c>
      <c r="D4291" s="518" t="s">
        <v>25729</v>
      </c>
      <c r="E4291" s="519" t="s">
        <v>144</v>
      </c>
      <c r="F4291" s="518" t="s">
        <v>144</v>
      </c>
      <c r="G4291" s="518" t="s">
        <v>26927</v>
      </c>
      <c r="H4291" s="518" t="s">
        <v>26928</v>
      </c>
      <c r="I4291" s="518" t="s">
        <v>5502</v>
      </c>
      <c r="J4291" s="518" t="s">
        <v>5503</v>
      </c>
      <c r="K4291" s="519" t="s">
        <v>34224</v>
      </c>
      <c r="L4291" s="518" t="s">
        <v>5433</v>
      </c>
    </row>
    <row r="4292" spans="1:12" ht="15.75">
      <c r="A4292" s="518" t="s">
        <v>8643</v>
      </c>
      <c r="B4292" s="518" t="s">
        <v>8644</v>
      </c>
      <c r="C4292" s="518" t="s">
        <v>8009</v>
      </c>
      <c r="D4292" s="518" t="s">
        <v>25729</v>
      </c>
      <c r="E4292" s="519" t="s">
        <v>144</v>
      </c>
      <c r="F4292" s="518" t="s">
        <v>144</v>
      </c>
      <c r="G4292" s="518" t="s">
        <v>26929</v>
      </c>
      <c r="H4292" s="518" t="s">
        <v>26930</v>
      </c>
      <c r="I4292" s="518" t="s">
        <v>5502</v>
      </c>
      <c r="J4292" s="518" t="s">
        <v>5503</v>
      </c>
      <c r="K4292" s="519" t="s">
        <v>12727</v>
      </c>
      <c r="L4292" s="518" t="s">
        <v>5433</v>
      </c>
    </row>
    <row r="4293" spans="1:12" ht="15.75">
      <c r="A4293" s="518" t="s">
        <v>8643</v>
      </c>
      <c r="B4293" s="518" t="s">
        <v>8644</v>
      </c>
      <c r="C4293" s="518" t="s">
        <v>8009</v>
      </c>
      <c r="D4293" s="518" t="s">
        <v>25729</v>
      </c>
      <c r="E4293" s="519" t="s">
        <v>144</v>
      </c>
      <c r="F4293" s="518" t="s">
        <v>144</v>
      </c>
      <c r="G4293" s="518" t="s">
        <v>26931</v>
      </c>
      <c r="H4293" s="518" t="s">
        <v>26932</v>
      </c>
      <c r="I4293" s="518" t="s">
        <v>5502</v>
      </c>
      <c r="J4293" s="518" t="s">
        <v>5503</v>
      </c>
      <c r="K4293" s="519" t="s">
        <v>18592</v>
      </c>
      <c r="L4293" s="518" t="s">
        <v>5433</v>
      </c>
    </row>
    <row r="4294" spans="1:12" ht="15.75">
      <c r="A4294" s="518" t="s">
        <v>8643</v>
      </c>
      <c r="B4294" s="518" t="s">
        <v>8644</v>
      </c>
      <c r="C4294" s="518" t="s">
        <v>8009</v>
      </c>
      <c r="D4294" s="518" t="s">
        <v>25729</v>
      </c>
      <c r="E4294" s="519" t="s">
        <v>144</v>
      </c>
      <c r="F4294" s="518" t="s">
        <v>144</v>
      </c>
      <c r="G4294" s="518" t="s">
        <v>26933</v>
      </c>
      <c r="H4294" s="518" t="s">
        <v>26934</v>
      </c>
      <c r="I4294" s="518" t="s">
        <v>5502</v>
      </c>
      <c r="J4294" s="518" t="s">
        <v>5503</v>
      </c>
      <c r="K4294" s="519" t="s">
        <v>20396</v>
      </c>
      <c r="L4294" s="518" t="s">
        <v>5433</v>
      </c>
    </row>
    <row r="4295" spans="1:12" ht="15.75">
      <c r="A4295" s="518" t="s">
        <v>8643</v>
      </c>
      <c r="B4295" s="518" t="s">
        <v>8644</v>
      </c>
      <c r="C4295" s="518" t="s">
        <v>8009</v>
      </c>
      <c r="D4295" s="518" t="s">
        <v>25729</v>
      </c>
      <c r="E4295" s="519" t="s">
        <v>144</v>
      </c>
      <c r="F4295" s="518" t="s">
        <v>144</v>
      </c>
      <c r="G4295" s="518" t="s">
        <v>26935</v>
      </c>
      <c r="H4295" s="518" t="s">
        <v>26936</v>
      </c>
      <c r="I4295" s="518" t="s">
        <v>5502</v>
      </c>
      <c r="J4295" s="518" t="s">
        <v>5503</v>
      </c>
      <c r="K4295" s="519" t="s">
        <v>16988</v>
      </c>
      <c r="L4295" s="518" t="s">
        <v>5433</v>
      </c>
    </row>
    <row r="4296" spans="1:12" ht="15.75">
      <c r="A4296" s="518" t="s">
        <v>8643</v>
      </c>
      <c r="B4296" s="518" t="s">
        <v>8644</v>
      </c>
      <c r="C4296" s="518" t="s">
        <v>8009</v>
      </c>
      <c r="D4296" s="518" t="s">
        <v>25729</v>
      </c>
      <c r="E4296" s="519" t="s">
        <v>144</v>
      </c>
      <c r="F4296" s="518" t="s">
        <v>144</v>
      </c>
      <c r="G4296" s="518" t="s">
        <v>26937</v>
      </c>
      <c r="H4296" s="518" t="s">
        <v>26938</v>
      </c>
      <c r="I4296" s="518" t="s">
        <v>5502</v>
      </c>
      <c r="J4296" s="518" t="s">
        <v>5503</v>
      </c>
      <c r="K4296" s="519" t="s">
        <v>18721</v>
      </c>
      <c r="L4296" s="518" t="s">
        <v>5433</v>
      </c>
    </row>
    <row r="4297" spans="1:12" ht="15.75">
      <c r="A4297" s="518" t="s">
        <v>8643</v>
      </c>
      <c r="B4297" s="518" t="s">
        <v>8644</v>
      </c>
      <c r="C4297" s="518" t="s">
        <v>8009</v>
      </c>
      <c r="D4297" s="518" t="s">
        <v>25729</v>
      </c>
      <c r="E4297" s="519" t="s">
        <v>144</v>
      </c>
      <c r="F4297" s="518" t="s">
        <v>144</v>
      </c>
      <c r="G4297" s="518" t="s">
        <v>26939</v>
      </c>
      <c r="H4297" s="518" t="s">
        <v>26940</v>
      </c>
      <c r="I4297" s="518" t="s">
        <v>5502</v>
      </c>
      <c r="J4297" s="518" t="s">
        <v>5503</v>
      </c>
      <c r="K4297" s="519" t="s">
        <v>34225</v>
      </c>
      <c r="L4297" s="518" t="s">
        <v>5433</v>
      </c>
    </row>
    <row r="4298" spans="1:12" ht="15.75">
      <c r="A4298" s="518" t="s">
        <v>8643</v>
      </c>
      <c r="B4298" s="518" t="s">
        <v>8644</v>
      </c>
      <c r="C4298" s="518" t="s">
        <v>8009</v>
      </c>
      <c r="D4298" s="518" t="s">
        <v>25729</v>
      </c>
      <c r="E4298" s="519" t="s">
        <v>144</v>
      </c>
      <c r="F4298" s="518" t="s">
        <v>144</v>
      </c>
      <c r="G4298" s="518" t="s">
        <v>26942</v>
      </c>
      <c r="H4298" s="518" t="s">
        <v>26943</v>
      </c>
      <c r="I4298" s="518" t="s">
        <v>5502</v>
      </c>
      <c r="J4298" s="518" t="s">
        <v>5503</v>
      </c>
      <c r="K4298" s="519" t="s">
        <v>21594</v>
      </c>
      <c r="L4298" s="518" t="s">
        <v>5433</v>
      </c>
    </row>
    <row r="4299" spans="1:12" ht="15.75">
      <c r="A4299" s="518" t="s">
        <v>8643</v>
      </c>
      <c r="B4299" s="518" t="s">
        <v>8644</v>
      </c>
      <c r="C4299" s="518" t="s">
        <v>8009</v>
      </c>
      <c r="D4299" s="518" t="s">
        <v>25729</v>
      </c>
      <c r="E4299" s="519" t="s">
        <v>144</v>
      </c>
      <c r="F4299" s="518" t="s">
        <v>144</v>
      </c>
      <c r="G4299" s="518" t="s">
        <v>26944</v>
      </c>
      <c r="H4299" s="518" t="s">
        <v>26945</v>
      </c>
      <c r="I4299" s="518" t="s">
        <v>5502</v>
      </c>
      <c r="J4299" s="518" t="s">
        <v>5503</v>
      </c>
      <c r="K4299" s="519" t="s">
        <v>14899</v>
      </c>
      <c r="L4299" s="518" t="s">
        <v>5433</v>
      </c>
    </row>
    <row r="4300" spans="1:12" ht="15.75">
      <c r="A4300" s="518" t="s">
        <v>8643</v>
      </c>
      <c r="B4300" s="518" t="s">
        <v>8644</v>
      </c>
      <c r="C4300" s="518" t="s">
        <v>8009</v>
      </c>
      <c r="D4300" s="518" t="s">
        <v>25729</v>
      </c>
      <c r="E4300" s="519" t="s">
        <v>144</v>
      </c>
      <c r="F4300" s="518" t="s">
        <v>144</v>
      </c>
      <c r="G4300" s="518" t="s">
        <v>26946</v>
      </c>
      <c r="H4300" s="518" t="s">
        <v>26947</v>
      </c>
      <c r="I4300" s="518" t="s">
        <v>5502</v>
      </c>
      <c r="J4300" s="518" t="s">
        <v>5503</v>
      </c>
      <c r="K4300" s="519" t="s">
        <v>14971</v>
      </c>
      <c r="L4300" s="518" t="s">
        <v>5433</v>
      </c>
    </row>
    <row r="4301" spans="1:12" ht="15.75">
      <c r="A4301" s="518" t="s">
        <v>8643</v>
      </c>
      <c r="B4301" s="518" t="s">
        <v>8644</v>
      </c>
      <c r="C4301" s="518" t="s">
        <v>8009</v>
      </c>
      <c r="D4301" s="518" t="s">
        <v>25729</v>
      </c>
      <c r="E4301" s="519" t="s">
        <v>144</v>
      </c>
      <c r="F4301" s="518" t="s">
        <v>144</v>
      </c>
      <c r="G4301" s="518" t="s">
        <v>26948</v>
      </c>
      <c r="H4301" s="518" t="s">
        <v>26949</v>
      </c>
      <c r="I4301" s="518" t="s">
        <v>5502</v>
      </c>
      <c r="J4301" s="518" t="s">
        <v>5503</v>
      </c>
      <c r="K4301" s="519" t="s">
        <v>34226</v>
      </c>
      <c r="L4301" s="518" t="s">
        <v>5433</v>
      </c>
    </row>
    <row r="4302" spans="1:12" ht="15.75">
      <c r="A4302" s="518" t="s">
        <v>8643</v>
      </c>
      <c r="B4302" s="518" t="s">
        <v>8644</v>
      </c>
      <c r="C4302" s="518" t="s">
        <v>8009</v>
      </c>
      <c r="D4302" s="518" t="s">
        <v>25729</v>
      </c>
      <c r="E4302" s="519" t="s">
        <v>144</v>
      </c>
      <c r="F4302" s="518" t="s">
        <v>144</v>
      </c>
      <c r="G4302" s="518" t="s">
        <v>26950</v>
      </c>
      <c r="H4302" s="518" t="s">
        <v>26951</v>
      </c>
      <c r="I4302" s="518" t="s">
        <v>5502</v>
      </c>
      <c r="J4302" s="518" t="s">
        <v>5503</v>
      </c>
      <c r="K4302" s="519" t="s">
        <v>26303</v>
      </c>
      <c r="L4302" s="518" t="s">
        <v>5433</v>
      </c>
    </row>
    <row r="4303" spans="1:12" ht="15.75">
      <c r="A4303" s="518" t="s">
        <v>8643</v>
      </c>
      <c r="B4303" s="518" t="s">
        <v>8644</v>
      </c>
      <c r="C4303" s="518" t="s">
        <v>8009</v>
      </c>
      <c r="D4303" s="518" t="s">
        <v>25729</v>
      </c>
      <c r="E4303" s="519" t="s">
        <v>144</v>
      </c>
      <c r="F4303" s="518" t="s">
        <v>144</v>
      </c>
      <c r="G4303" s="518" t="s">
        <v>26952</v>
      </c>
      <c r="H4303" s="518" t="s">
        <v>26953</v>
      </c>
      <c r="I4303" s="518" t="s">
        <v>5502</v>
      </c>
      <c r="J4303" s="518" t="s">
        <v>5503</v>
      </c>
      <c r="K4303" s="519" t="s">
        <v>14846</v>
      </c>
      <c r="L4303" s="518" t="s">
        <v>5433</v>
      </c>
    </row>
    <row r="4304" spans="1:12" ht="15.75">
      <c r="A4304" s="518" t="s">
        <v>8643</v>
      </c>
      <c r="B4304" s="518" t="s">
        <v>8644</v>
      </c>
      <c r="C4304" s="518" t="s">
        <v>8009</v>
      </c>
      <c r="D4304" s="518" t="s">
        <v>25729</v>
      </c>
      <c r="E4304" s="519" t="s">
        <v>144</v>
      </c>
      <c r="F4304" s="518" t="s">
        <v>144</v>
      </c>
      <c r="G4304" s="518" t="s">
        <v>26955</v>
      </c>
      <c r="H4304" s="518" t="s">
        <v>26956</v>
      </c>
      <c r="I4304" s="518" t="s">
        <v>5502</v>
      </c>
      <c r="J4304" s="518" t="s">
        <v>5503</v>
      </c>
      <c r="K4304" s="519" t="s">
        <v>34227</v>
      </c>
      <c r="L4304" s="518" t="s">
        <v>5433</v>
      </c>
    </row>
    <row r="4305" spans="1:12" ht="15.75">
      <c r="A4305" s="518" t="s">
        <v>8643</v>
      </c>
      <c r="B4305" s="518" t="s">
        <v>8644</v>
      </c>
      <c r="C4305" s="518" t="s">
        <v>8009</v>
      </c>
      <c r="D4305" s="518" t="s">
        <v>25729</v>
      </c>
      <c r="E4305" s="519" t="s">
        <v>144</v>
      </c>
      <c r="F4305" s="518" t="s">
        <v>144</v>
      </c>
      <c r="G4305" s="518" t="s">
        <v>26957</v>
      </c>
      <c r="H4305" s="518" t="s">
        <v>26958</v>
      </c>
      <c r="I4305" s="518" t="s">
        <v>5502</v>
      </c>
      <c r="J4305" s="518" t="s">
        <v>5503</v>
      </c>
      <c r="K4305" s="519" t="s">
        <v>34228</v>
      </c>
      <c r="L4305" s="518" t="s">
        <v>5433</v>
      </c>
    </row>
    <row r="4306" spans="1:12" ht="15.75">
      <c r="A4306" s="518" t="s">
        <v>8643</v>
      </c>
      <c r="B4306" s="518" t="s">
        <v>8644</v>
      </c>
      <c r="C4306" s="518" t="s">
        <v>8009</v>
      </c>
      <c r="D4306" s="518" t="s">
        <v>25729</v>
      </c>
      <c r="E4306" s="519" t="s">
        <v>144</v>
      </c>
      <c r="F4306" s="518" t="s">
        <v>144</v>
      </c>
      <c r="G4306" s="518" t="s">
        <v>26960</v>
      </c>
      <c r="H4306" s="518" t="s">
        <v>26961</v>
      </c>
      <c r="I4306" s="518" t="s">
        <v>5502</v>
      </c>
      <c r="J4306" s="518" t="s">
        <v>5503</v>
      </c>
      <c r="K4306" s="519" t="s">
        <v>14971</v>
      </c>
      <c r="L4306" s="518" t="s">
        <v>5433</v>
      </c>
    </row>
    <row r="4307" spans="1:12" ht="15.75">
      <c r="A4307" s="518" t="s">
        <v>8643</v>
      </c>
      <c r="B4307" s="518" t="s">
        <v>8644</v>
      </c>
      <c r="C4307" s="518" t="s">
        <v>8009</v>
      </c>
      <c r="D4307" s="518" t="s">
        <v>25729</v>
      </c>
      <c r="E4307" s="519" t="s">
        <v>144</v>
      </c>
      <c r="F4307" s="518" t="s">
        <v>144</v>
      </c>
      <c r="G4307" s="518" t="s">
        <v>26963</v>
      </c>
      <c r="H4307" s="518" t="s">
        <v>26964</v>
      </c>
      <c r="I4307" s="518" t="s">
        <v>5502</v>
      </c>
      <c r="J4307" s="518" t="s">
        <v>5503</v>
      </c>
      <c r="K4307" s="519" t="s">
        <v>34229</v>
      </c>
      <c r="L4307" s="518" t="s">
        <v>5433</v>
      </c>
    </row>
    <row r="4308" spans="1:12" ht="15.75">
      <c r="A4308" s="518" t="s">
        <v>8643</v>
      </c>
      <c r="B4308" s="518" t="s">
        <v>8644</v>
      </c>
      <c r="C4308" s="518" t="s">
        <v>8009</v>
      </c>
      <c r="D4308" s="518" t="s">
        <v>25729</v>
      </c>
      <c r="E4308" s="519" t="s">
        <v>144</v>
      </c>
      <c r="F4308" s="518" t="s">
        <v>144</v>
      </c>
      <c r="G4308" s="518" t="s">
        <v>26966</v>
      </c>
      <c r="H4308" s="518" t="s">
        <v>26967</v>
      </c>
      <c r="I4308" s="518" t="s">
        <v>5502</v>
      </c>
      <c r="J4308" s="518" t="s">
        <v>5503</v>
      </c>
      <c r="K4308" s="519" t="s">
        <v>15874</v>
      </c>
      <c r="L4308" s="518" t="s">
        <v>5433</v>
      </c>
    </row>
    <row r="4309" spans="1:12" ht="15.75">
      <c r="A4309" s="518" t="s">
        <v>8643</v>
      </c>
      <c r="B4309" s="518" t="s">
        <v>8644</v>
      </c>
      <c r="C4309" s="518" t="s">
        <v>8009</v>
      </c>
      <c r="D4309" s="518" t="s">
        <v>25729</v>
      </c>
      <c r="E4309" s="519" t="s">
        <v>144</v>
      </c>
      <c r="F4309" s="518" t="s">
        <v>144</v>
      </c>
      <c r="G4309" s="518" t="s">
        <v>26968</v>
      </c>
      <c r="H4309" s="518" t="s">
        <v>26969</v>
      </c>
      <c r="I4309" s="518" t="s">
        <v>5502</v>
      </c>
      <c r="J4309" s="518" t="s">
        <v>5503</v>
      </c>
      <c r="K4309" s="519" t="s">
        <v>33964</v>
      </c>
      <c r="L4309" s="518" t="s">
        <v>5433</v>
      </c>
    </row>
    <row r="4310" spans="1:12" ht="15.75">
      <c r="A4310" s="518" t="s">
        <v>8643</v>
      </c>
      <c r="B4310" s="518" t="s">
        <v>8644</v>
      </c>
      <c r="C4310" s="518" t="s">
        <v>8009</v>
      </c>
      <c r="D4310" s="518" t="s">
        <v>25729</v>
      </c>
      <c r="E4310" s="519" t="s">
        <v>144</v>
      </c>
      <c r="F4310" s="518" t="s">
        <v>144</v>
      </c>
      <c r="G4310" s="518" t="s">
        <v>26971</v>
      </c>
      <c r="H4310" s="518" t="s">
        <v>26972</v>
      </c>
      <c r="I4310" s="518" t="s">
        <v>5502</v>
      </c>
      <c r="J4310" s="518" t="s">
        <v>5503</v>
      </c>
      <c r="K4310" s="519" t="s">
        <v>34230</v>
      </c>
      <c r="L4310" s="518" t="s">
        <v>5433</v>
      </c>
    </row>
    <row r="4311" spans="1:12" ht="15.75">
      <c r="A4311" s="518" t="s">
        <v>8643</v>
      </c>
      <c r="B4311" s="518" t="s">
        <v>8644</v>
      </c>
      <c r="C4311" s="518" t="s">
        <v>8009</v>
      </c>
      <c r="D4311" s="518" t="s">
        <v>25729</v>
      </c>
      <c r="E4311" s="519" t="s">
        <v>144</v>
      </c>
      <c r="F4311" s="518" t="s">
        <v>144</v>
      </c>
      <c r="G4311" s="518" t="s">
        <v>26973</v>
      </c>
      <c r="H4311" s="518" t="s">
        <v>26974</v>
      </c>
      <c r="I4311" s="518" t="s">
        <v>5502</v>
      </c>
      <c r="J4311" s="518" t="s">
        <v>5503</v>
      </c>
      <c r="K4311" s="519" t="s">
        <v>27197</v>
      </c>
      <c r="L4311" s="518" t="s">
        <v>5433</v>
      </c>
    </row>
    <row r="4312" spans="1:12" ht="15.75">
      <c r="A4312" s="518" t="s">
        <v>8643</v>
      </c>
      <c r="B4312" s="518" t="s">
        <v>8644</v>
      </c>
      <c r="C4312" s="518" t="s">
        <v>8009</v>
      </c>
      <c r="D4312" s="518" t="s">
        <v>25729</v>
      </c>
      <c r="E4312" s="519" t="s">
        <v>144</v>
      </c>
      <c r="F4312" s="518" t="s">
        <v>144</v>
      </c>
      <c r="G4312" s="518" t="s">
        <v>26976</v>
      </c>
      <c r="H4312" s="518" t="s">
        <v>26977</v>
      </c>
      <c r="I4312" s="518" t="s">
        <v>5502</v>
      </c>
      <c r="J4312" s="518" t="s">
        <v>5503</v>
      </c>
      <c r="K4312" s="519" t="s">
        <v>34231</v>
      </c>
      <c r="L4312" s="518" t="s">
        <v>5433</v>
      </c>
    </row>
    <row r="4313" spans="1:12" ht="15.75">
      <c r="A4313" s="518" t="s">
        <v>8643</v>
      </c>
      <c r="B4313" s="518" t="s">
        <v>8644</v>
      </c>
      <c r="C4313" s="518" t="s">
        <v>8009</v>
      </c>
      <c r="D4313" s="518" t="s">
        <v>25729</v>
      </c>
      <c r="E4313" s="519" t="s">
        <v>144</v>
      </c>
      <c r="F4313" s="518" t="s">
        <v>144</v>
      </c>
      <c r="G4313" s="518" t="s">
        <v>26978</v>
      </c>
      <c r="H4313" s="518" t="s">
        <v>26979</v>
      </c>
      <c r="I4313" s="518" t="s">
        <v>5502</v>
      </c>
      <c r="J4313" s="518" t="s">
        <v>5503</v>
      </c>
      <c r="K4313" s="519" t="s">
        <v>26454</v>
      </c>
      <c r="L4313" s="518" t="s">
        <v>5433</v>
      </c>
    </row>
    <row r="4314" spans="1:12" ht="15.75">
      <c r="A4314" s="518" t="s">
        <v>8643</v>
      </c>
      <c r="B4314" s="518" t="s">
        <v>8644</v>
      </c>
      <c r="C4314" s="518" t="s">
        <v>8009</v>
      </c>
      <c r="D4314" s="518" t="s">
        <v>25729</v>
      </c>
      <c r="E4314" s="519" t="s">
        <v>144</v>
      </c>
      <c r="F4314" s="518" t="s">
        <v>144</v>
      </c>
      <c r="G4314" s="518" t="s">
        <v>26980</v>
      </c>
      <c r="H4314" s="518" t="s">
        <v>26981</v>
      </c>
      <c r="I4314" s="518" t="s">
        <v>5502</v>
      </c>
      <c r="J4314" s="518" t="s">
        <v>5503</v>
      </c>
      <c r="K4314" s="519" t="s">
        <v>34232</v>
      </c>
      <c r="L4314" s="518" t="s">
        <v>5433</v>
      </c>
    </row>
    <row r="4315" spans="1:12" ht="15.75">
      <c r="A4315" s="518" t="s">
        <v>8643</v>
      </c>
      <c r="B4315" s="518" t="s">
        <v>8644</v>
      </c>
      <c r="C4315" s="518" t="s">
        <v>8009</v>
      </c>
      <c r="D4315" s="518" t="s">
        <v>25729</v>
      </c>
      <c r="E4315" s="519" t="s">
        <v>144</v>
      </c>
      <c r="F4315" s="518" t="s">
        <v>144</v>
      </c>
      <c r="G4315" s="518" t="s">
        <v>26982</v>
      </c>
      <c r="H4315" s="518" t="s">
        <v>26983</v>
      </c>
      <c r="I4315" s="518" t="s">
        <v>5502</v>
      </c>
      <c r="J4315" s="518" t="s">
        <v>5503</v>
      </c>
      <c r="K4315" s="519" t="s">
        <v>24795</v>
      </c>
      <c r="L4315" s="518" t="s">
        <v>5433</v>
      </c>
    </row>
    <row r="4316" spans="1:12" ht="15.75">
      <c r="A4316" s="518" t="s">
        <v>8643</v>
      </c>
      <c r="B4316" s="518" t="s">
        <v>8644</v>
      </c>
      <c r="C4316" s="518" t="s">
        <v>8009</v>
      </c>
      <c r="D4316" s="518" t="s">
        <v>25729</v>
      </c>
      <c r="E4316" s="519" t="s">
        <v>144</v>
      </c>
      <c r="F4316" s="518" t="s">
        <v>144</v>
      </c>
      <c r="G4316" s="518" t="s">
        <v>26984</v>
      </c>
      <c r="H4316" s="518" t="s">
        <v>26985</v>
      </c>
      <c r="I4316" s="518" t="s">
        <v>5502</v>
      </c>
      <c r="J4316" s="518" t="s">
        <v>5503</v>
      </c>
      <c r="K4316" s="519" t="s">
        <v>15689</v>
      </c>
      <c r="L4316" s="518" t="s">
        <v>5433</v>
      </c>
    </row>
    <row r="4317" spans="1:12" ht="15.75">
      <c r="A4317" s="518" t="s">
        <v>8643</v>
      </c>
      <c r="B4317" s="518" t="s">
        <v>8644</v>
      </c>
      <c r="C4317" s="518" t="s">
        <v>8009</v>
      </c>
      <c r="D4317" s="518" t="s">
        <v>25729</v>
      </c>
      <c r="E4317" s="519" t="s">
        <v>144</v>
      </c>
      <c r="F4317" s="518" t="s">
        <v>144</v>
      </c>
      <c r="G4317" s="518" t="s">
        <v>26987</v>
      </c>
      <c r="H4317" s="518" t="s">
        <v>26988</v>
      </c>
      <c r="I4317" s="518" t="s">
        <v>5502</v>
      </c>
      <c r="J4317" s="518" t="s">
        <v>5503</v>
      </c>
      <c r="K4317" s="519" t="s">
        <v>34233</v>
      </c>
      <c r="L4317" s="518" t="s">
        <v>5433</v>
      </c>
    </row>
    <row r="4318" spans="1:12" ht="15.75">
      <c r="A4318" s="518" t="s">
        <v>8643</v>
      </c>
      <c r="B4318" s="518" t="s">
        <v>8644</v>
      </c>
      <c r="C4318" s="518" t="s">
        <v>8009</v>
      </c>
      <c r="D4318" s="518" t="s">
        <v>25729</v>
      </c>
      <c r="E4318" s="519" t="s">
        <v>144</v>
      </c>
      <c r="F4318" s="518" t="s">
        <v>144</v>
      </c>
      <c r="G4318" s="518" t="s">
        <v>26989</v>
      </c>
      <c r="H4318" s="518" t="s">
        <v>26990</v>
      </c>
      <c r="I4318" s="518" t="s">
        <v>5502</v>
      </c>
      <c r="J4318" s="518" t="s">
        <v>5503</v>
      </c>
      <c r="K4318" s="519" t="s">
        <v>34234</v>
      </c>
      <c r="L4318" s="518" t="s">
        <v>5433</v>
      </c>
    </row>
    <row r="4319" spans="1:12" ht="15.75">
      <c r="A4319" s="518" t="s">
        <v>8643</v>
      </c>
      <c r="B4319" s="518" t="s">
        <v>8644</v>
      </c>
      <c r="C4319" s="518" t="s">
        <v>8009</v>
      </c>
      <c r="D4319" s="518" t="s">
        <v>25729</v>
      </c>
      <c r="E4319" s="519" t="s">
        <v>144</v>
      </c>
      <c r="F4319" s="518" t="s">
        <v>144</v>
      </c>
      <c r="G4319" s="518" t="s">
        <v>26991</v>
      </c>
      <c r="H4319" s="518" t="s">
        <v>26992</v>
      </c>
      <c r="I4319" s="518" t="s">
        <v>5502</v>
      </c>
      <c r="J4319" s="518" t="s">
        <v>5503</v>
      </c>
      <c r="K4319" s="519" t="s">
        <v>18830</v>
      </c>
      <c r="L4319" s="518" t="s">
        <v>5433</v>
      </c>
    </row>
    <row r="4320" spans="1:12" ht="15.75">
      <c r="A4320" s="518" t="s">
        <v>8643</v>
      </c>
      <c r="B4320" s="518" t="s">
        <v>8644</v>
      </c>
      <c r="C4320" s="518" t="s">
        <v>8009</v>
      </c>
      <c r="D4320" s="518" t="s">
        <v>25729</v>
      </c>
      <c r="E4320" s="519" t="s">
        <v>144</v>
      </c>
      <c r="F4320" s="518" t="s">
        <v>144</v>
      </c>
      <c r="G4320" s="518" t="s">
        <v>26993</v>
      </c>
      <c r="H4320" s="518" t="s">
        <v>26994</v>
      </c>
      <c r="I4320" s="518" t="s">
        <v>5502</v>
      </c>
      <c r="J4320" s="518" t="s">
        <v>5503</v>
      </c>
      <c r="K4320" s="519" t="s">
        <v>34235</v>
      </c>
      <c r="L4320" s="518" t="s">
        <v>5433</v>
      </c>
    </row>
    <row r="4321" spans="1:12" ht="15.75">
      <c r="A4321" s="518" t="s">
        <v>8643</v>
      </c>
      <c r="B4321" s="518" t="s">
        <v>8644</v>
      </c>
      <c r="C4321" s="518" t="s">
        <v>8009</v>
      </c>
      <c r="D4321" s="518" t="s">
        <v>25729</v>
      </c>
      <c r="E4321" s="519" t="s">
        <v>144</v>
      </c>
      <c r="F4321" s="518" t="s">
        <v>144</v>
      </c>
      <c r="G4321" s="518" t="s">
        <v>26995</v>
      </c>
      <c r="H4321" s="518" t="s">
        <v>26996</v>
      </c>
      <c r="I4321" s="518" t="s">
        <v>5502</v>
      </c>
      <c r="J4321" s="518" t="s">
        <v>5503</v>
      </c>
      <c r="K4321" s="519" t="s">
        <v>19245</v>
      </c>
      <c r="L4321" s="518" t="s">
        <v>5433</v>
      </c>
    </row>
    <row r="4322" spans="1:12" ht="15.75">
      <c r="A4322" s="518" t="s">
        <v>8643</v>
      </c>
      <c r="B4322" s="518" t="s">
        <v>8644</v>
      </c>
      <c r="C4322" s="518" t="s">
        <v>8009</v>
      </c>
      <c r="D4322" s="518" t="s">
        <v>25729</v>
      </c>
      <c r="E4322" s="519" t="s">
        <v>144</v>
      </c>
      <c r="F4322" s="518" t="s">
        <v>144</v>
      </c>
      <c r="G4322" s="518" t="s">
        <v>26998</v>
      </c>
      <c r="H4322" s="518" t="s">
        <v>26999</v>
      </c>
      <c r="I4322" s="518" t="s">
        <v>5502</v>
      </c>
      <c r="J4322" s="518" t="s">
        <v>5503</v>
      </c>
      <c r="K4322" s="519" t="s">
        <v>34236</v>
      </c>
      <c r="L4322" s="518" t="s">
        <v>5433</v>
      </c>
    </row>
    <row r="4323" spans="1:12" ht="15.75">
      <c r="A4323" s="518" t="s">
        <v>8643</v>
      </c>
      <c r="B4323" s="518" t="s">
        <v>8644</v>
      </c>
      <c r="C4323" s="518" t="s">
        <v>8009</v>
      </c>
      <c r="D4323" s="518" t="s">
        <v>25729</v>
      </c>
      <c r="E4323" s="519" t="s">
        <v>144</v>
      </c>
      <c r="F4323" s="518" t="s">
        <v>144</v>
      </c>
      <c r="G4323" s="518" t="s">
        <v>27000</v>
      </c>
      <c r="H4323" s="518" t="s">
        <v>27001</v>
      </c>
      <c r="I4323" s="518" t="s">
        <v>5502</v>
      </c>
      <c r="J4323" s="518" t="s">
        <v>5503</v>
      </c>
      <c r="K4323" s="519" t="s">
        <v>24437</v>
      </c>
      <c r="L4323" s="518" t="s">
        <v>5433</v>
      </c>
    </row>
    <row r="4324" spans="1:12" ht="15.75">
      <c r="A4324" s="518" t="s">
        <v>8643</v>
      </c>
      <c r="B4324" s="518" t="s">
        <v>8644</v>
      </c>
      <c r="C4324" s="518" t="s">
        <v>8009</v>
      </c>
      <c r="D4324" s="518" t="s">
        <v>25729</v>
      </c>
      <c r="E4324" s="519" t="s">
        <v>144</v>
      </c>
      <c r="F4324" s="518" t="s">
        <v>144</v>
      </c>
      <c r="G4324" s="518" t="s">
        <v>27002</v>
      </c>
      <c r="H4324" s="518" t="s">
        <v>27003</v>
      </c>
      <c r="I4324" s="518" t="s">
        <v>5502</v>
      </c>
      <c r="J4324" s="518" t="s">
        <v>5503</v>
      </c>
      <c r="K4324" s="519" t="s">
        <v>34134</v>
      </c>
      <c r="L4324" s="518" t="s">
        <v>5433</v>
      </c>
    </row>
    <row r="4325" spans="1:12" ht="15.75">
      <c r="A4325" s="518" t="s">
        <v>8643</v>
      </c>
      <c r="B4325" s="518" t="s">
        <v>8644</v>
      </c>
      <c r="C4325" s="518" t="s">
        <v>8009</v>
      </c>
      <c r="D4325" s="518" t="s">
        <v>25729</v>
      </c>
      <c r="E4325" s="519" t="s">
        <v>144</v>
      </c>
      <c r="F4325" s="518" t="s">
        <v>144</v>
      </c>
      <c r="G4325" s="518" t="s">
        <v>27004</v>
      </c>
      <c r="H4325" s="518" t="s">
        <v>27005</v>
      </c>
      <c r="I4325" s="518" t="s">
        <v>5502</v>
      </c>
      <c r="J4325" s="518" t="s">
        <v>5503</v>
      </c>
      <c r="K4325" s="519" t="s">
        <v>34237</v>
      </c>
      <c r="L4325" s="518" t="s">
        <v>5433</v>
      </c>
    </row>
    <row r="4326" spans="1:12" ht="15.75">
      <c r="A4326" s="518" t="s">
        <v>8643</v>
      </c>
      <c r="B4326" s="518" t="s">
        <v>8644</v>
      </c>
      <c r="C4326" s="518" t="s">
        <v>8009</v>
      </c>
      <c r="D4326" s="518" t="s">
        <v>25729</v>
      </c>
      <c r="E4326" s="519" t="s">
        <v>144</v>
      </c>
      <c r="F4326" s="518" t="s">
        <v>144</v>
      </c>
      <c r="G4326" s="518" t="s">
        <v>27006</v>
      </c>
      <c r="H4326" s="518" t="s">
        <v>27007</v>
      </c>
      <c r="I4326" s="518" t="s">
        <v>5502</v>
      </c>
      <c r="J4326" s="518" t="s">
        <v>5503</v>
      </c>
      <c r="K4326" s="519" t="s">
        <v>22469</v>
      </c>
      <c r="L4326" s="518" t="s">
        <v>5433</v>
      </c>
    </row>
    <row r="4327" spans="1:12" ht="15.75">
      <c r="A4327" s="518" t="s">
        <v>8643</v>
      </c>
      <c r="B4327" s="518" t="s">
        <v>8644</v>
      </c>
      <c r="C4327" s="518" t="s">
        <v>8009</v>
      </c>
      <c r="D4327" s="518" t="s">
        <v>25729</v>
      </c>
      <c r="E4327" s="519" t="s">
        <v>144</v>
      </c>
      <c r="F4327" s="518" t="s">
        <v>144</v>
      </c>
      <c r="G4327" s="518" t="s">
        <v>27008</v>
      </c>
      <c r="H4327" s="518" t="s">
        <v>27009</v>
      </c>
      <c r="I4327" s="518" t="s">
        <v>5502</v>
      </c>
      <c r="J4327" s="518" t="s">
        <v>5503</v>
      </c>
      <c r="K4327" s="519" t="s">
        <v>34238</v>
      </c>
      <c r="L4327" s="518" t="s">
        <v>5433</v>
      </c>
    </row>
    <row r="4328" spans="1:12" ht="15.75">
      <c r="A4328" s="518" t="s">
        <v>8643</v>
      </c>
      <c r="B4328" s="518" t="s">
        <v>8644</v>
      </c>
      <c r="C4328" s="518" t="s">
        <v>8009</v>
      </c>
      <c r="D4328" s="518" t="s">
        <v>25729</v>
      </c>
      <c r="E4328" s="519" t="s">
        <v>144</v>
      </c>
      <c r="F4328" s="518" t="s">
        <v>144</v>
      </c>
      <c r="G4328" s="518" t="s">
        <v>27010</v>
      </c>
      <c r="H4328" s="518" t="s">
        <v>27011</v>
      </c>
      <c r="I4328" s="518" t="s">
        <v>5502</v>
      </c>
      <c r="J4328" s="518" t="s">
        <v>5503</v>
      </c>
      <c r="K4328" s="519" t="s">
        <v>34239</v>
      </c>
      <c r="L4328" s="518" t="s">
        <v>5433</v>
      </c>
    </row>
    <row r="4329" spans="1:12" ht="15.75">
      <c r="A4329" s="518" t="s">
        <v>8643</v>
      </c>
      <c r="B4329" s="518" t="s">
        <v>8644</v>
      </c>
      <c r="C4329" s="518" t="s">
        <v>8009</v>
      </c>
      <c r="D4329" s="518" t="s">
        <v>25729</v>
      </c>
      <c r="E4329" s="519" t="s">
        <v>144</v>
      </c>
      <c r="F4329" s="518" t="s">
        <v>144</v>
      </c>
      <c r="G4329" s="518" t="s">
        <v>27013</v>
      </c>
      <c r="H4329" s="518" t="s">
        <v>27014</v>
      </c>
      <c r="I4329" s="518" t="s">
        <v>5502</v>
      </c>
      <c r="J4329" s="518" t="s">
        <v>5503</v>
      </c>
      <c r="K4329" s="519" t="s">
        <v>17305</v>
      </c>
      <c r="L4329" s="518" t="s">
        <v>5433</v>
      </c>
    </row>
    <row r="4330" spans="1:12" ht="15.75">
      <c r="A4330" s="518" t="s">
        <v>8643</v>
      </c>
      <c r="B4330" s="518" t="s">
        <v>8644</v>
      </c>
      <c r="C4330" s="518" t="s">
        <v>8009</v>
      </c>
      <c r="D4330" s="518" t="s">
        <v>25729</v>
      </c>
      <c r="E4330" s="519" t="s">
        <v>144</v>
      </c>
      <c r="F4330" s="518" t="s">
        <v>144</v>
      </c>
      <c r="G4330" s="518" t="s">
        <v>27015</v>
      </c>
      <c r="H4330" s="518" t="s">
        <v>27016</v>
      </c>
      <c r="I4330" s="518" t="s">
        <v>5502</v>
      </c>
      <c r="J4330" s="518" t="s">
        <v>5503</v>
      </c>
      <c r="K4330" s="519" t="s">
        <v>34240</v>
      </c>
      <c r="L4330" s="518" t="s">
        <v>5433</v>
      </c>
    </row>
    <row r="4331" spans="1:12" ht="15.75">
      <c r="A4331" s="518" t="s">
        <v>8643</v>
      </c>
      <c r="B4331" s="518" t="s">
        <v>8644</v>
      </c>
      <c r="C4331" s="518" t="s">
        <v>8009</v>
      </c>
      <c r="D4331" s="518" t="s">
        <v>25729</v>
      </c>
      <c r="E4331" s="519" t="s">
        <v>144</v>
      </c>
      <c r="F4331" s="518" t="s">
        <v>144</v>
      </c>
      <c r="G4331" s="518" t="s">
        <v>27017</v>
      </c>
      <c r="H4331" s="518" t="s">
        <v>27018</v>
      </c>
      <c r="I4331" s="518" t="s">
        <v>5502</v>
      </c>
      <c r="J4331" s="518" t="s">
        <v>5503</v>
      </c>
      <c r="K4331" s="519" t="s">
        <v>34241</v>
      </c>
      <c r="L4331" s="518" t="s">
        <v>5433</v>
      </c>
    </row>
    <row r="4332" spans="1:12" ht="15.75">
      <c r="A4332" s="518" t="s">
        <v>8643</v>
      </c>
      <c r="B4332" s="518" t="s">
        <v>8644</v>
      </c>
      <c r="C4332" s="518" t="s">
        <v>8009</v>
      </c>
      <c r="D4332" s="518" t="s">
        <v>25729</v>
      </c>
      <c r="E4332" s="519" t="s">
        <v>144</v>
      </c>
      <c r="F4332" s="518" t="s">
        <v>144</v>
      </c>
      <c r="G4332" s="518" t="s">
        <v>27019</v>
      </c>
      <c r="H4332" s="518" t="s">
        <v>27020</v>
      </c>
      <c r="I4332" s="518" t="s">
        <v>5502</v>
      </c>
      <c r="J4332" s="518" t="s">
        <v>5503</v>
      </c>
      <c r="K4332" s="519" t="s">
        <v>34242</v>
      </c>
      <c r="L4332" s="518" t="s">
        <v>5433</v>
      </c>
    </row>
    <row r="4333" spans="1:12" ht="15.75">
      <c r="A4333" s="518" t="s">
        <v>8643</v>
      </c>
      <c r="B4333" s="518" t="s">
        <v>8644</v>
      </c>
      <c r="C4333" s="518" t="s">
        <v>8009</v>
      </c>
      <c r="D4333" s="518" t="s">
        <v>25729</v>
      </c>
      <c r="E4333" s="519" t="s">
        <v>144</v>
      </c>
      <c r="F4333" s="518" t="s">
        <v>144</v>
      </c>
      <c r="G4333" s="518" t="s">
        <v>27021</v>
      </c>
      <c r="H4333" s="518" t="s">
        <v>27022</v>
      </c>
      <c r="I4333" s="518" t="s">
        <v>5502</v>
      </c>
      <c r="J4333" s="518" t="s">
        <v>5503</v>
      </c>
      <c r="K4333" s="519" t="s">
        <v>34243</v>
      </c>
      <c r="L4333" s="518" t="s">
        <v>5433</v>
      </c>
    </row>
    <row r="4334" spans="1:12" ht="15.75">
      <c r="A4334" s="518" t="s">
        <v>8643</v>
      </c>
      <c r="B4334" s="518" t="s">
        <v>8644</v>
      </c>
      <c r="C4334" s="518" t="s">
        <v>8009</v>
      </c>
      <c r="D4334" s="518" t="s">
        <v>25729</v>
      </c>
      <c r="E4334" s="519" t="s">
        <v>144</v>
      </c>
      <c r="F4334" s="518" t="s">
        <v>144</v>
      </c>
      <c r="G4334" s="518" t="s">
        <v>27023</v>
      </c>
      <c r="H4334" s="518" t="s">
        <v>27024</v>
      </c>
      <c r="I4334" s="518" t="s">
        <v>5502</v>
      </c>
      <c r="J4334" s="518" t="s">
        <v>5503</v>
      </c>
      <c r="K4334" s="519" t="s">
        <v>34244</v>
      </c>
      <c r="L4334" s="518" t="s">
        <v>5433</v>
      </c>
    </row>
    <row r="4335" spans="1:12" ht="15.75">
      <c r="A4335" s="518" t="s">
        <v>8643</v>
      </c>
      <c r="B4335" s="518" t="s">
        <v>8644</v>
      </c>
      <c r="C4335" s="518" t="s">
        <v>8009</v>
      </c>
      <c r="D4335" s="518" t="s">
        <v>25729</v>
      </c>
      <c r="E4335" s="519" t="s">
        <v>144</v>
      </c>
      <c r="F4335" s="518" t="s">
        <v>144</v>
      </c>
      <c r="G4335" s="518" t="s">
        <v>27025</v>
      </c>
      <c r="H4335" s="518" t="s">
        <v>27026</v>
      </c>
      <c r="I4335" s="518" t="s">
        <v>5502</v>
      </c>
      <c r="J4335" s="518" t="s">
        <v>5503</v>
      </c>
      <c r="K4335" s="519" t="s">
        <v>16910</v>
      </c>
      <c r="L4335" s="518" t="s">
        <v>5433</v>
      </c>
    </row>
    <row r="4336" spans="1:12" ht="15.75">
      <c r="A4336" s="518" t="s">
        <v>8643</v>
      </c>
      <c r="B4336" s="518" t="s">
        <v>8644</v>
      </c>
      <c r="C4336" s="518" t="s">
        <v>8009</v>
      </c>
      <c r="D4336" s="518" t="s">
        <v>25729</v>
      </c>
      <c r="E4336" s="519" t="s">
        <v>144</v>
      </c>
      <c r="F4336" s="518" t="s">
        <v>144</v>
      </c>
      <c r="G4336" s="518" t="s">
        <v>27028</v>
      </c>
      <c r="H4336" s="518" t="s">
        <v>27029</v>
      </c>
      <c r="I4336" s="518" t="s">
        <v>5502</v>
      </c>
      <c r="J4336" s="518" t="s">
        <v>5503</v>
      </c>
      <c r="K4336" s="519" t="s">
        <v>28064</v>
      </c>
      <c r="L4336" s="518" t="s">
        <v>5433</v>
      </c>
    </row>
    <row r="4337" spans="1:12" ht="15.75">
      <c r="A4337" s="518" t="s">
        <v>8643</v>
      </c>
      <c r="B4337" s="518" t="s">
        <v>8644</v>
      </c>
      <c r="C4337" s="518" t="s">
        <v>8009</v>
      </c>
      <c r="D4337" s="518" t="s">
        <v>25729</v>
      </c>
      <c r="E4337" s="519" t="s">
        <v>144</v>
      </c>
      <c r="F4337" s="518" t="s">
        <v>144</v>
      </c>
      <c r="G4337" s="518" t="s">
        <v>27030</v>
      </c>
      <c r="H4337" s="518" t="s">
        <v>27031</v>
      </c>
      <c r="I4337" s="518" t="s">
        <v>5502</v>
      </c>
      <c r="J4337" s="518" t="s">
        <v>5503</v>
      </c>
      <c r="K4337" s="519" t="s">
        <v>27440</v>
      </c>
      <c r="L4337" s="518" t="s">
        <v>5433</v>
      </c>
    </row>
    <row r="4338" spans="1:12" ht="15.75">
      <c r="A4338" s="518" t="s">
        <v>8643</v>
      </c>
      <c r="B4338" s="518" t="s">
        <v>8644</v>
      </c>
      <c r="C4338" s="518" t="s">
        <v>8009</v>
      </c>
      <c r="D4338" s="518" t="s">
        <v>25729</v>
      </c>
      <c r="E4338" s="519" t="s">
        <v>144</v>
      </c>
      <c r="F4338" s="518" t="s">
        <v>144</v>
      </c>
      <c r="G4338" s="518" t="s">
        <v>27032</v>
      </c>
      <c r="H4338" s="518" t="s">
        <v>27033</v>
      </c>
      <c r="I4338" s="518" t="s">
        <v>5502</v>
      </c>
      <c r="J4338" s="518" t="s">
        <v>5503</v>
      </c>
      <c r="K4338" s="519" t="s">
        <v>34245</v>
      </c>
      <c r="L4338" s="518" t="s">
        <v>5433</v>
      </c>
    </row>
    <row r="4339" spans="1:12" ht="15.75">
      <c r="A4339" s="518" t="s">
        <v>8643</v>
      </c>
      <c r="B4339" s="518" t="s">
        <v>8644</v>
      </c>
      <c r="C4339" s="518" t="s">
        <v>8009</v>
      </c>
      <c r="D4339" s="518" t="s">
        <v>25729</v>
      </c>
      <c r="E4339" s="519" t="s">
        <v>144</v>
      </c>
      <c r="F4339" s="518" t="s">
        <v>144</v>
      </c>
      <c r="G4339" s="518" t="s">
        <v>27034</v>
      </c>
      <c r="H4339" s="518" t="s">
        <v>27035</v>
      </c>
      <c r="I4339" s="518" t="s">
        <v>5502</v>
      </c>
      <c r="J4339" s="518" t="s">
        <v>5503</v>
      </c>
      <c r="K4339" s="519" t="s">
        <v>19770</v>
      </c>
      <c r="L4339" s="518" t="s">
        <v>5433</v>
      </c>
    </row>
    <row r="4340" spans="1:12" ht="15.75">
      <c r="A4340" s="518" t="s">
        <v>8643</v>
      </c>
      <c r="B4340" s="518" t="s">
        <v>8644</v>
      </c>
      <c r="C4340" s="518" t="s">
        <v>8009</v>
      </c>
      <c r="D4340" s="518" t="s">
        <v>25729</v>
      </c>
      <c r="E4340" s="519" t="s">
        <v>144</v>
      </c>
      <c r="F4340" s="518" t="s">
        <v>144</v>
      </c>
      <c r="G4340" s="518" t="s">
        <v>27036</v>
      </c>
      <c r="H4340" s="518" t="s">
        <v>27037</v>
      </c>
      <c r="I4340" s="518" t="s">
        <v>5502</v>
      </c>
      <c r="J4340" s="518" t="s">
        <v>5503</v>
      </c>
      <c r="K4340" s="519" t="s">
        <v>34246</v>
      </c>
      <c r="L4340" s="518" t="s">
        <v>5433</v>
      </c>
    </row>
    <row r="4341" spans="1:12" ht="15.75">
      <c r="A4341" s="518" t="s">
        <v>8643</v>
      </c>
      <c r="B4341" s="518" t="s">
        <v>8644</v>
      </c>
      <c r="C4341" s="518" t="s">
        <v>8009</v>
      </c>
      <c r="D4341" s="518" t="s">
        <v>25729</v>
      </c>
      <c r="E4341" s="519" t="s">
        <v>144</v>
      </c>
      <c r="F4341" s="518" t="s">
        <v>144</v>
      </c>
      <c r="G4341" s="518" t="s">
        <v>27038</v>
      </c>
      <c r="H4341" s="518" t="s">
        <v>27039</v>
      </c>
      <c r="I4341" s="518" t="s">
        <v>5502</v>
      </c>
      <c r="J4341" s="518" t="s">
        <v>5503</v>
      </c>
      <c r="K4341" s="519" t="s">
        <v>20945</v>
      </c>
      <c r="L4341" s="518" t="s">
        <v>5433</v>
      </c>
    </row>
    <row r="4342" spans="1:12" ht="15.75">
      <c r="A4342" s="518" t="s">
        <v>8643</v>
      </c>
      <c r="B4342" s="518" t="s">
        <v>8644</v>
      </c>
      <c r="C4342" s="518" t="s">
        <v>8009</v>
      </c>
      <c r="D4342" s="518" t="s">
        <v>25729</v>
      </c>
      <c r="E4342" s="519" t="s">
        <v>144</v>
      </c>
      <c r="F4342" s="518" t="s">
        <v>144</v>
      </c>
      <c r="G4342" s="518" t="s">
        <v>27040</v>
      </c>
      <c r="H4342" s="518" t="s">
        <v>27041</v>
      </c>
      <c r="I4342" s="518" t="s">
        <v>5502</v>
      </c>
      <c r="J4342" s="518" t="s">
        <v>5503</v>
      </c>
      <c r="K4342" s="519" t="s">
        <v>34247</v>
      </c>
      <c r="L4342" s="518" t="s">
        <v>5433</v>
      </c>
    </row>
    <row r="4343" spans="1:12" ht="15.75">
      <c r="A4343" s="518" t="s">
        <v>8643</v>
      </c>
      <c r="B4343" s="518" t="s">
        <v>8644</v>
      </c>
      <c r="C4343" s="518" t="s">
        <v>8009</v>
      </c>
      <c r="D4343" s="518" t="s">
        <v>25729</v>
      </c>
      <c r="E4343" s="519" t="s">
        <v>144</v>
      </c>
      <c r="F4343" s="518" t="s">
        <v>144</v>
      </c>
      <c r="G4343" s="518" t="s">
        <v>27042</v>
      </c>
      <c r="H4343" s="518" t="s">
        <v>27043</v>
      </c>
      <c r="I4343" s="518" t="s">
        <v>5502</v>
      </c>
      <c r="J4343" s="518" t="s">
        <v>5503</v>
      </c>
      <c r="K4343" s="519" t="s">
        <v>34248</v>
      </c>
      <c r="L4343" s="518" t="s">
        <v>5433</v>
      </c>
    </row>
    <row r="4344" spans="1:12" ht="15.75">
      <c r="A4344" s="518" t="s">
        <v>8643</v>
      </c>
      <c r="B4344" s="518" t="s">
        <v>8644</v>
      </c>
      <c r="C4344" s="518" t="s">
        <v>8009</v>
      </c>
      <c r="D4344" s="518" t="s">
        <v>25729</v>
      </c>
      <c r="E4344" s="519" t="s">
        <v>144</v>
      </c>
      <c r="F4344" s="518" t="s">
        <v>144</v>
      </c>
      <c r="G4344" s="518" t="s">
        <v>27044</v>
      </c>
      <c r="H4344" s="518" t="s">
        <v>9572</v>
      </c>
      <c r="I4344" s="518" t="s">
        <v>5502</v>
      </c>
      <c r="J4344" s="518" t="s">
        <v>5432</v>
      </c>
      <c r="K4344" s="519" t="s">
        <v>34249</v>
      </c>
      <c r="L4344" s="518" t="s">
        <v>5433</v>
      </c>
    </row>
    <row r="4345" spans="1:12" ht="15.75">
      <c r="A4345" s="518" t="s">
        <v>8643</v>
      </c>
      <c r="B4345" s="518" t="s">
        <v>8644</v>
      </c>
      <c r="C4345" s="518" t="s">
        <v>8009</v>
      </c>
      <c r="D4345" s="518" t="s">
        <v>25729</v>
      </c>
      <c r="E4345" s="519" t="s">
        <v>144</v>
      </c>
      <c r="F4345" s="518" t="s">
        <v>144</v>
      </c>
      <c r="G4345" s="518" t="s">
        <v>27045</v>
      </c>
      <c r="H4345" s="518" t="s">
        <v>9573</v>
      </c>
      <c r="I4345" s="518" t="s">
        <v>5502</v>
      </c>
      <c r="J4345" s="518" t="s">
        <v>5432</v>
      </c>
      <c r="K4345" s="519" t="s">
        <v>34250</v>
      </c>
      <c r="L4345" s="518" t="s">
        <v>5433</v>
      </c>
    </row>
    <row r="4346" spans="1:12" ht="15.75">
      <c r="A4346" s="518" t="s">
        <v>8643</v>
      </c>
      <c r="B4346" s="518" t="s">
        <v>8644</v>
      </c>
      <c r="C4346" s="518" t="s">
        <v>8009</v>
      </c>
      <c r="D4346" s="518" t="s">
        <v>25729</v>
      </c>
      <c r="E4346" s="519" t="s">
        <v>144</v>
      </c>
      <c r="F4346" s="518" t="s">
        <v>144</v>
      </c>
      <c r="G4346" s="518" t="s">
        <v>27046</v>
      </c>
      <c r="H4346" s="518" t="s">
        <v>9574</v>
      </c>
      <c r="I4346" s="518" t="s">
        <v>5502</v>
      </c>
      <c r="J4346" s="518" t="s">
        <v>5432</v>
      </c>
      <c r="K4346" s="519" t="s">
        <v>34251</v>
      </c>
      <c r="L4346" s="518" t="s">
        <v>5433</v>
      </c>
    </row>
    <row r="4347" spans="1:12" ht="15.75">
      <c r="A4347" s="518" t="s">
        <v>8643</v>
      </c>
      <c r="B4347" s="518" t="s">
        <v>8644</v>
      </c>
      <c r="C4347" s="518" t="s">
        <v>8009</v>
      </c>
      <c r="D4347" s="518" t="s">
        <v>25729</v>
      </c>
      <c r="E4347" s="519" t="s">
        <v>144</v>
      </c>
      <c r="F4347" s="518" t="s">
        <v>144</v>
      </c>
      <c r="G4347" s="518" t="s">
        <v>27047</v>
      </c>
      <c r="H4347" s="518" t="s">
        <v>9575</v>
      </c>
      <c r="I4347" s="518" t="s">
        <v>5502</v>
      </c>
      <c r="J4347" s="518" t="s">
        <v>5432</v>
      </c>
      <c r="K4347" s="519" t="s">
        <v>34252</v>
      </c>
      <c r="L4347" s="518" t="s">
        <v>5433</v>
      </c>
    </row>
    <row r="4348" spans="1:12" ht="15.75">
      <c r="A4348" s="518" t="s">
        <v>8643</v>
      </c>
      <c r="B4348" s="518" t="s">
        <v>8644</v>
      </c>
      <c r="C4348" s="518" t="s">
        <v>8009</v>
      </c>
      <c r="D4348" s="518" t="s">
        <v>25729</v>
      </c>
      <c r="E4348" s="519" t="s">
        <v>144</v>
      </c>
      <c r="F4348" s="518" t="s">
        <v>144</v>
      </c>
      <c r="G4348" s="518" t="s">
        <v>27049</v>
      </c>
      <c r="H4348" s="518" t="s">
        <v>9576</v>
      </c>
      <c r="I4348" s="518" t="s">
        <v>5502</v>
      </c>
      <c r="J4348" s="518" t="s">
        <v>5432</v>
      </c>
      <c r="K4348" s="519" t="s">
        <v>34253</v>
      </c>
      <c r="L4348" s="518" t="s">
        <v>5433</v>
      </c>
    </row>
    <row r="4349" spans="1:12" ht="15.75">
      <c r="A4349" s="518" t="s">
        <v>8643</v>
      </c>
      <c r="B4349" s="518" t="s">
        <v>8644</v>
      </c>
      <c r="C4349" s="518" t="s">
        <v>8009</v>
      </c>
      <c r="D4349" s="518" t="s">
        <v>25729</v>
      </c>
      <c r="E4349" s="519" t="s">
        <v>144</v>
      </c>
      <c r="F4349" s="518" t="s">
        <v>144</v>
      </c>
      <c r="G4349" s="518" t="s">
        <v>27050</v>
      </c>
      <c r="H4349" s="518" t="s">
        <v>9577</v>
      </c>
      <c r="I4349" s="518" t="s">
        <v>5502</v>
      </c>
      <c r="J4349" s="518" t="s">
        <v>5432</v>
      </c>
      <c r="K4349" s="519" t="s">
        <v>34254</v>
      </c>
      <c r="L4349" s="518" t="s">
        <v>5433</v>
      </c>
    </row>
    <row r="4350" spans="1:12" ht="15.75">
      <c r="A4350" s="518" t="s">
        <v>8643</v>
      </c>
      <c r="B4350" s="518" t="s">
        <v>8644</v>
      </c>
      <c r="C4350" s="518" t="s">
        <v>8009</v>
      </c>
      <c r="D4350" s="518" t="s">
        <v>25729</v>
      </c>
      <c r="E4350" s="519" t="s">
        <v>144</v>
      </c>
      <c r="F4350" s="518" t="s">
        <v>144</v>
      </c>
      <c r="G4350" s="518" t="s">
        <v>27051</v>
      </c>
      <c r="H4350" s="518" t="s">
        <v>9578</v>
      </c>
      <c r="I4350" s="518" t="s">
        <v>5502</v>
      </c>
      <c r="J4350" s="518" t="s">
        <v>5432</v>
      </c>
      <c r="K4350" s="519" t="s">
        <v>34255</v>
      </c>
      <c r="L4350" s="518" t="s">
        <v>5433</v>
      </c>
    </row>
    <row r="4351" spans="1:12" ht="15.75">
      <c r="A4351" s="518" t="s">
        <v>8643</v>
      </c>
      <c r="B4351" s="518" t="s">
        <v>8644</v>
      </c>
      <c r="C4351" s="518" t="s">
        <v>8009</v>
      </c>
      <c r="D4351" s="518" t="s">
        <v>25729</v>
      </c>
      <c r="E4351" s="519" t="s">
        <v>144</v>
      </c>
      <c r="F4351" s="518" t="s">
        <v>144</v>
      </c>
      <c r="G4351" s="518" t="s">
        <v>27052</v>
      </c>
      <c r="H4351" s="518" t="s">
        <v>9579</v>
      </c>
      <c r="I4351" s="518" t="s">
        <v>5502</v>
      </c>
      <c r="J4351" s="518" t="s">
        <v>5432</v>
      </c>
      <c r="K4351" s="519" t="s">
        <v>34256</v>
      </c>
      <c r="L4351" s="518" t="s">
        <v>5433</v>
      </c>
    </row>
    <row r="4352" spans="1:12" ht="15.75">
      <c r="A4352" s="518" t="s">
        <v>8643</v>
      </c>
      <c r="B4352" s="518" t="s">
        <v>8644</v>
      </c>
      <c r="C4352" s="518" t="s">
        <v>8009</v>
      </c>
      <c r="D4352" s="518" t="s">
        <v>25729</v>
      </c>
      <c r="E4352" s="519" t="s">
        <v>144</v>
      </c>
      <c r="F4352" s="518" t="s">
        <v>144</v>
      </c>
      <c r="G4352" s="518" t="s">
        <v>27053</v>
      </c>
      <c r="H4352" s="518" t="s">
        <v>9580</v>
      </c>
      <c r="I4352" s="518" t="s">
        <v>5502</v>
      </c>
      <c r="J4352" s="518" t="s">
        <v>5432</v>
      </c>
      <c r="K4352" s="519" t="s">
        <v>34257</v>
      </c>
      <c r="L4352" s="518" t="s">
        <v>5433</v>
      </c>
    </row>
    <row r="4353" spans="1:12" ht="15.75">
      <c r="A4353" s="518" t="s">
        <v>8643</v>
      </c>
      <c r="B4353" s="518" t="s">
        <v>8644</v>
      </c>
      <c r="C4353" s="518" t="s">
        <v>8009</v>
      </c>
      <c r="D4353" s="518" t="s">
        <v>25729</v>
      </c>
      <c r="E4353" s="519" t="s">
        <v>144</v>
      </c>
      <c r="F4353" s="518" t="s">
        <v>144</v>
      </c>
      <c r="G4353" s="518" t="s">
        <v>27054</v>
      </c>
      <c r="H4353" s="518" t="s">
        <v>9581</v>
      </c>
      <c r="I4353" s="518" t="s">
        <v>5502</v>
      </c>
      <c r="J4353" s="518" t="s">
        <v>5432</v>
      </c>
      <c r="K4353" s="519" t="s">
        <v>34258</v>
      </c>
      <c r="L4353" s="518" t="s">
        <v>5433</v>
      </c>
    </row>
    <row r="4354" spans="1:12" ht="15.75">
      <c r="A4354" s="518" t="s">
        <v>8643</v>
      </c>
      <c r="B4354" s="518" t="s">
        <v>8644</v>
      </c>
      <c r="C4354" s="518" t="s">
        <v>8009</v>
      </c>
      <c r="D4354" s="518" t="s">
        <v>25729</v>
      </c>
      <c r="E4354" s="519" t="s">
        <v>144</v>
      </c>
      <c r="F4354" s="518" t="s">
        <v>144</v>
      </c>
      <c r="G4354" s="518" t="s">
        <v>27055</v>
      </c>
      <c r="H4354" s="518" t="s">
        <v>9582</v>
      </c>
      <c r="I4354" s="518" t="s">
        <v>5502</v>
      </c>
      <c r="J4354" s="518" t="s">
        <v>5432</v>
      </c>
      <c r="K4354" s="519" t="s">
        <v>34259</v>
      </c>
      <c r="L4354" s="518" t="s">
        <v>5433</v>
      </c>
    </row>
    <row r="4355" spans="1:12" ht="15.75">
      <c r="A4355" s="518" t="s">
        <v>8643</v>
      </c>
      <c r="B4355" s="518" t="s">
        <v>8644</v>
      </c>
      <c r="C4355" s="518" t="s">
        <v>8009</v>
      </c>
      <c r="D4355" s="518" t="s">
        <v>25729</v>
      </c>
      <c r="E4355" s="519" t="s">
        <v>144</v>
      </c>
      <c r="F4355" s="518" t="s">
        <v>144</v>
      </c>
      <c r="G4355" s="518" t="s">
        <v>27056</v>
      </c>
      <c r="H4355" s="518" t="s">
        <v>9583</v>
      </c>
      <c r="I4355" s="518" t="s">
        <v>5502</v>
      </c>
      <c r="J4355" s="518" t="s">
        <v>5432</v>
      </c>
      <c r="K4355" s="519" t="s">
        <v>34260</v>
      </c>
      <c r="L4355" s="518" t="s">
        <v>5433</v>
      </c>
    </row>
    <row r="4356" spans="1:12" ht="15.75">
      <c r="A4356" s="518" t="s">
        <v>8643</v>
      </c>
      <c r="B4356" s="518" t="s">
        <v>8644</v>
      </c>
      <c r="C4356" s="518" t="s">
        <v>8009</v>
      </c>
      <c r="D4356" s="518" t="s">
        <v>25729</v>
      </c>
      <c r="E4356" s="519" t="s">
        <v>144</v>
      </c>
      <c r="F4356" s="518" t="s">
        <v>144</v>
      </c>
      <c r="G4356" s="518" t="s">
        <v>27057</v>
      </c>
      <c r="H4356" s="518" t="s">
        <v>9584</v>
      </c>
      <c r="I4356" s="518" t="s">
        <v>5502</v>
      </c>
      <c r="J4356" s="518" t="s">
        <v>5432</v>
      </c>
      <c r="K4356" s="519" t="s">
        <v>32045</v>
      </c>
      <c r="L4356" s="518" t="s">
        <v>5433</v>
      </c>
    </row>
    <row r="4357" spans="1:12" ht="15.75">
      <c r="A4357" s="518" t="s">
        <v>8643</v>
      </c>
      <c r="B4357" s="518" t="s">
        <v>8644</v>
      </c>
      <c r="C4357" s="518" t="s">
        <v>8009</v>
      </c>
      <c r="D4357" s="518" t="s">
        <v>25729</v>
      </c>
      <c r="E4357" s="519" t="s">
        <v>144</v>
      </c>
      <c r="F4357" s="518" t="s">
        <v>144</v>
      </c>
      <c r="G4357" s="518" t="s">
        <v>27058</v>
      </c>
      <c r="H4357" s="518" t="s">
        <v>9585</v>
      </c>
      <c r="I4357" s="518" t="s">
        <v>5502</v>
      </c>
      <c r="J4357" s="518" t="s">
        <v>5432</v>
      </c>
      <c r="K4357" s="519" t="s">
        <v>34261</v>
      </c>
      <c r="L4357" s="518" t="s">
        <v>5433</v>
      </c>
    </row>
    <row r="4358" spans="1:12" ht="15.75">
      <c r="A4358" s="518" t="s">
        <v>8643</v>
      </c>
      <c r="B4358" s="518" t="s">
        <v>8644</v>
      </c>
      <c r="C4358" s="518" t="s">
        <v>8009</v>
      </c>
      <c r="D4358" s="518" t="s">
        <v>25729</v>
      </c>
      <c r="E4358" s="519" t="s">
        <v>144</v>
      </c>
      <c r="F4358" s="518" t="s">
        <v>144</v>
      </c>
      <c r="G4358" s="518" t="s">
        <v>27059</v>
      </c>
      <c r="H4358" s="518" t="s">
        <v>9586</v>
      </c>
      <c r="I4358" s="518" t="s">
        <v>5502</v>
      </c>
      <c r="J4358" s="518" t="s">
        <v>5432</v>
      </c>
      <c r="K4358" s="519" t="s">
        <v>34262</v>
      </c>
      <c r="L4358" s="518" t="s">
        <v>5433</v>
      </c>
    </row>
    <row r="4359" spans="1:12" ht="15.75">
      <c r="A4359" s="518" t="s">
        <v>8643</v>
      </c>
      <c r="B4359" s="518" t="s">
        <v>8644</v>
      </c>
      <c r="C4359" s="518" t="s">
        <v>8009</v>
      </c>
      <c r="D4359" s="518" t="s">
        <v>25729</v>
      </c>
      <c r="E4359" s="519" t="s">
        <v>144</v>
      </c>
      <c r="F4359" s="518" t="s">
        <v>144</v>
      </c>
      <c r="G4359" s="518" t="s">
        <v>27060</v>
      </c>
      <c r="H4359" s="518" t="s">
        <v>9587</v>
      </c>
      <c r="I4359" s="518" t="s">
        <v>5502</v>
      </c>
      <c r="J4359" s="518" t="s">
        <v>5503</v>
      </c>
      <c r="K4359" s="519" t="s">
        <v>26902</v>
      </c>
      <c r="L4359" s="518" t="s">
        <v>5433</v>
      </c>
    </row>
    <row r="4360" spans="1:12" ht="15.75">
      <c r="A4360" s="518" t="s">
        <v>8643</v>
      </c>
      <c r="B4360" s="518" t="s">
        <v>8644</v>
      </c>
      <c r="C4360" s="518" t="s">
        <v>8009</v>
      </c>
      <c r="D4360" s="518" t="s">
        <v>25729</v>
      </c>
      <c r="E4360" s="519" t="s">
        <v>144</v>
      </c>
      <c r="F4360" s="518" t="s">
        <v>144</v>
      </c>
      <c r="G4360" s="518" t="s">
        <v>27062</v>
      </c>
      <c r="H4360" s="518" t="s">
        <v>9588</v>
      </c>
      <c r="I4360" s="518" t="s">
        <v>5502</v>
      </c>
      <c r="J4360" s="518" t="s">
        <v>5503</v>
      </c>
      <c r="K4360" s="519" t="s">
        <v>20556</v>
      </c>
      <c r="L4360" s="518" t="s">
        <v>5433</v>
      </c>
    </row>
    <row r="4361" spans="1:12" ht="15.75">
      <c r="A4361" s="518" t="s">
        <v>8643</v>
      </c>
      <c r="B4361" s="518" t="s">
        <v>8644</v>
      </c>
      <c r="C4361" s="518" t="s">
        <v>8009</v>
      </c>
      <c r="D4361" s="518" t="s">
        <v>25729</v>
      </c>
      <c r="E4361" s="519" t="s">
        <v>144</v>
      </c>
      <c r="F4361" s="518" t="s">
        <v>144</v>
      </c>
      <c r="G4361" s="518" t="s">
        <v>27063</v>
      </c>
      <c r="H4361" s="518" t="s">
        <v>9589</v>
      </c>
      <c r="I4361" s="518" t="s">
        <v>5502</v>
      </c>
      <c r="J4361" s="518" t="s">
        <v>5503</v>
      </c>
      <c r="K4361" s="519" t="s">
        <v>34263</v>
      </c>
      <c r="L4361" s="518" t="s">
        <v>5433</v>
      </c>
    </row>
    <row r="4362" spans="1:12" ht="15.75">
      <c r="A4362" s="518" t="s">
        <v>8643</v>
      </c>
      <c r="B4362" s="518" t="s">
        <v>8644</v>
      </c>
      <c r="C4362" s="518" t="s">
        <v>8009</v>
      </c>
      <c r="D4362" s="518" t="s">
        <v>25729</v>
      </c>
      <c r="E4362" s="519" t="s">
        <v>144</v>
      </c>
      <c r="F4362" s="518" t="s">
        <v>144</v>
      </c>
      <c r="G4362" s="518" t="s">
        <v>27064</v>
      </c>
      <c r="H4362" s="518" t="s">
        <v>9590</v>
      </c>
      <c r="I4362" s="518" t="s">
        <v>5502</v>
      </c>
      <c r="J4362" s="518" t="s">
        <v>5503</v>
      </c>
      <c r="K4362" s="519" t="s">
        <v>34264</v>
      </c>
      <c r="L4362" s="518" t="s">
        <v>5433</v>
      </c>
    </row>
    <row r="4363" spans="1:12" ht="15.75">
      <c r="A4363" s="518" t="s">
        <v>8643</v>
      </c>
      <c r="B4363" s="518" t="s">
        <v>8644</v>
      </c>
      <c r="C4363" s="518" t="s">
        <v>8009</v>
      </c>
      <c r="D4363" s="518" t="s">
        <v>25729</v>
      </c>
      <c r="E4363" s="519" t="s">
        <v>144</v>
      </c>
      <c r="F4363" s="518" t="s">
        <v>144</v>
      </c>
      <c r="G4363" s="518" t="s">
        <v>27065</v>
      </c>
      <c r="H4363" s="518" t="s">
        <v>9591</v>
      </c>
      <c r="I4363" s="518" t="s">
        <v>5502</v>
      </c>
      <c r="J4363" s="518" t="s">
        <v>5503</v>
      </c>
      <c r="K4363" s="519" t="s">
        <v>34265</v>
      </c>
      <c r="L4363" s="518" t="s">
        <v>5433</v>
      </c>
    </row>
    <row r="4364" spans="1:12" ht="15.75">
      <c r="A4364" s="518" t="s">
        <v>8643</v>
      </c>
      <c r="B4364" s="518" t="s">
        <v>8644</v>
      </c>
      <c r="C4364" s="518" t="s">
        <v>8009</v>
      </c>
      <c r="D4364" s="518" t="s">
        <v>25729</v>
      </c>
      <c r="E4364" s="519" t="s">
        <v>144</v>
      </c>
      <c r="F4364" s="518" t="s">
        <v>144</v>
      </c>
      <c r="G4364" s="518" t="s">
        <v>27066</v>
      </c>
      <c r="H4364" s="518" t="s">
        <v>9592</v>
      </c>
      <c r="I4364" s="518" t="s">
        <v>5502</v>
      </c>
      <c r="J4364" s="518" t="s">
        <v>5503</v>
      </c>
      <c r="K4364" s="519" t="s">
        <v>34266</v>
      </c>
      <c r="L4364" s="518" t="s">
        <v>5433</v>
      </c>
    </row>
    <row r="4365" spans="1:12" ht="15.75">
      <c r="A4365" s="518" t="s">
        <v>8643</v>
      </c>
      <c r="B4365" s="518" t="s">
        <v>8644</v>
      </c>
      <c r="C4365" s="518" t="s">
        <v>8009</v>
      </c>
      <c r="D4365" s="518" t="s">
        <v>25729</v>
      </c>
      <c r="E4365" s="519" t="s">
        <v>144</v>
      </c>
      <c r="F4365" s="518" t="s">
        <v>144</v>
      </c>
      <c r="G4365" s="518" t="s">
        <v>27067</v>
      </c>
      <c r="H4365" s="518" t="s">
        <v>9593</v>
      </c>
      <c r="I4365" s="518" t="s">
        <v>5502</v>
      </c>
      <c r="J4365" s="518" t="s">
        <v>5503</v>
      </c>
      <c r="K4365" s="519" t="s">
        <v>34267</v>
      </c>
      <c r="L4365" s="518" t="s">
        <v>5433</v>
      </c>
    </row>
    <row r="4366" spans="1:12" ht="15.75">
      <c r="A4366" s="518" t="s">
        <v>8643</v>
      </c>
      <c r="B4366" s="518" t="s">
        <v>8644</v>
      </c>
      <c r="C4366" s="518" t="s">
        <v>8009</v>
      </c>
      <c r="D4366" s="518" t="s">
        <v>25729</v>
      </c>
      <c r="E4366" s="519" t="s">
        <v>144</v>
      </c>
      <c r="F4366" s="518" t="s">
        <v>144</v>
      </c>
      <c r="G4366" s="518" t="s">
        <v>27068</v>
      </c>
      <c r="H4366" s="518" t="s">
        <v>9594</v>
      </c>
      <c r="I4366" s="518" t="s">
        <v>5502</v>
      </c>
      <c r="J4366" s="518" t="s">
        <v>5503</v>
      </c>
      <c r="K4366" s="519" t="s">
        <v>34268</v>
      </c>
      <c r="L4366" s="518" t="s">
        <v>5433</v>
      </c>
    </row>
    <row r="4367" spans="1:12" ht="15.75">
      <c r="A4367" s="518" t="s">
        <v>8643</v>
      </c>
      <c r="B4367" s="518" t="s">
        <v>8644</v>
      </c>
      <c r="C4367" s="518" t="s">
        <v>8009</v>
      </c>
      <c r="D4367" s="518" t="s">
        <v>25729</v>
      </c>
      <c r="E4367" s="519" t="s">
        <v>144</v>
      </c>
      <c r="F4367" s="518" t="s">
        <v>144</v>
      </c>
      <c r="G4367" s="518" t="s">
        <v>27069</v>
      </c>
      <c r="H4367" s="518" t="s">
        <v>9595</v>
      </c>
      <c r="I4367" s="518" t="s">
        <v>5502</v>
      </c>
      <c r="J4367" s="518" t="s">
        <v>5503</v>
      </c>
      <c r="K4367" s="519" t="s">
        <v>34269</v>
      </c>
      <c r="L4367" s="518" t="s">
        <v>5433</v>
      </c>
    </row>
    <row r="4368" spans="1:12" ht="15.75">
      <c r="A4368" s="518" t="s">
        <v>8643</v>
      </c>
      <c r="B4368" s="518" t="s">
        <v>8644</v>
      </c>
      <c r="C4368" s="518" t="s">
        <v>8009</v>
      </c>
      <c r="D4368" s="518" t="s">
        <v>25729</v>
      </c>
      <c r="E4368" s="519" t="s">
        <v>144</v>
      </c>
      <c r="F4368" s="518" t="s">
        <v>144</v>
      </c>
      <c r="G4368" s="518" t="s">
        <v>27070</v>
      </c>
      <c r="H4368" s="518" t="s">
        <v>9596</v>
      </c>
      <c r="I4368" s="518" t="s">
        <v>5502</v>
      </c>
      <c r="J4368" s="518" t="s">
        <v>5503</v>
      </c>
      <c r="K4368" s="519" t="s">
        <v>34270</v>
      </c>
      <c r="L4368" s="518" t="s">
        <v>5433</v>
      </c>
    </row>
    <row r="4369" spans="1:12" ht="15.75">
      <c r="A4369" s="518" t="s">
        <v>8643</v>
      </c>
      <c r="B4369" s="518" t="s">
        <v>8644</v>
      </c>
      <c r="C4369" s="518" t="s">
        <v>8009</v>
      </c>
      <c r="D4369" s="518" t="s">
        <v>25729</v>
      </c>
      <c r="E4369" s="519" t="s">
        <v>144</v>
      </c>
      <c r="F4369" s="518" t="s">
        <v>144</v>
      </c>
      <c r="G4369" s="518" t="s">
        <v>27071</v>
      </c>
      <c r="H4369" s="518" t="s">
        <v>9597</v>
      </c>
      <c r="I4369" s="518" t="s">
        <v>5502</v>
      </c>
      <c r="J4369" s="518" t="s">
        <v>5503</v>
      </c>
      <c r="K4369" s="519" t="s">
        <v>34271</v>
      </c>
      <c r="L4369" s="518" t="s">
        <v>5433</v>
      </c>
    </row>
    <row r="4370" spans="1:12" ht="15.75">
      <c r="A4370" s="518" t="s">
        <v>8643</v>
      </c>
      <c r="B4370" s="518" t="s">
        <v>8644</v>
      </c>
      <c r="C4370" s="518" t="s">
        <v>8009</v>
      </c>
      <c r="D4370" s="518" t="s">
        <v>25729</v>
      </c>
      <c r="E4370" s="519" t="s">
        <v>144</v>
      </c>
      <c r="F4370" s="518" t="s">
        <v>144</v>
      </c>
      <c r="G4370" s="518" t="s">
        <v>27072</v>
      </c>
      <c r="H4370" s="518" t="s">
        <v>9598</v>
      </c>
      <c r="I4370" s="518" t="s">
        <v>5502</v>
      </c>
      <c r="J4370" s="518" t="s">
        <v>5503</v>
      </c>
      <c r="K4370" s="519" t="s">
        <v>34272</v>
      </c>
      <c r="L4370" s="518" t="s">
        <v>5433</v>
      </c>
    </row>
    <row r="4371" spans="1:12" ht="15.75">
      <c r="A4371" s="518" t="s">
        <v>8643</v>
      </c>
      <c r="B4371" s="518" t="s">
        <v>8644</v>
      </c>
      <c r="C4371" s="518" t="s">
        <v>8009</v>
      </c>
      <c r="D4371" s="518" t="s">
        <v>25729</v>
      </c>
      <c r="E4371" s="519" t="s">
        <v>144</v>
      </c>
      <c r="F4371" s="518" t="s">
        <v>144</v>
      </c>
      <c r="G4371" s="518" t="s">
        <v>27073</v>
      </c>
      <c r="H4371" s="518" t="s">
        <v>9599</v>
      </c>
      <c r="I4371" s="518" t="s">
        <v>5502</v>
      </c>
      <c r="J4371" s="518" t="s">
        <v>5503</v>
      </c>
      <c r="K4371" s="519" t="s">
        <v>34273</v>
      </c>
      <c r="L4371" s="518" t="s">
        <v>5433</v>
      </c>
    </row>
    <row r="4372" spans="1:12" ht="15.75">
      <c r="A4372" s="518" t="s">
        <v>8643</v>
      </c>
      <c r="B4372" s="518" t="s">
        <v>8644</v>
      </c>
      <c r="C4372" s="518" t="s">
        <v>8009</v>
      </c>
      <c r="D4372" s="518" t="s">
        <v>25729</v>
      </c>
      <c r="E4372" s="519" t="s">
        <v>144</v>
      </c>
      <c r="F4372" s="518" t="s">
        <v>144</v>
      </c>
      <c r="G4372" s="518" t="s">
        <v>27074</v>
      </c>
      <c r="H4372" s="518" t="s">
        <v>9600</v>
      </c>
      <c r="I4372" s="518" t="s">
        <v>5502</v>
      </c>
      <c r="J4372" s="518" t="s">
        <v>5503</v>
      </c>
      <c r="K4372" s="519" t="s">
        <v>34274</v>
      </c>
      <c r="L4372" s="518" t="s">
        <v>5433</v>
      </c>
    </row>
    <row r="4373" spans="1:12" ht="15.75">
      <c r="A4373" s="518" t="s">
        <v>8643</v>
      </c>
      <c r="B4373" s="518" t="s">
        <v>8644</v>
      </c>
      <c r="C4373" s="518" t="s">
        <v>8009</v>
      </c>
      <c r="D4373" s="518" t="s">
        <v>25729</v>
      </c>
      <c r="E4373" s="519" t="s">
        <v>144</v>
      </c>
      <c r="F4373" s="518" t="s">
        <v>144</v>
      </c>
      <c r="G4373" s="518" t="s">
        <v>27075</v>
      </c>
      <c r="H4373" s="518" t="s">
        <v>9601</v>
      </c>
      <c r="I4373" s="518" t="s">
        <v>5502</v>
      </c>
      <c r="J4373" s="518" t="s">
        <v>5503</v>
      </c>
      <c r="K4373" s="519" t="s">
        <v>34275</v>
      </c>
      <c r="L4373" s="518" t="s">
        <v>5433</v>
      </c>
    </row>
    <row r="4374" spans="1:12" ht="15.75">
      <c r="A4374" s="518" t="s">
        <v>8643</v>
      </c>
      <c r="B4374" s="518" t="s">
        <v>8644</v>
      </c>
      <c r="C4374" s="518" t="s">
        <v>8009</v>
      </c>
      <c r="D4374" s="518" t="s">
        <v>25729</v>
      </c>
      <c r="E4374" s="519" t="s">
        <v>144</v>
      </c>
      <c r="F4374" s="518" t="s">
        <v>144</v>
      </c>
      <c r="G4374" s="518" t="s">
        <v>27077</v>
      </c>
      <c r="H4374" s="518" t="s">
        <v>9602</v>
      </c>
      <c r="I4374" s="518" t="s">
        <v>5502</v>
      </c>
      <c r="J4374" s="518" t="s">
        <v>5503</v>
      </c>
      <c r="K4374" s="519" t="s">
        <v>16632</v>
      </c>
      <c r="L4374" s="518" t="s">
        <v>5433</v>
      </c>
    </row>
    <row r="4375" spans="1:12" ht="15.75">
      <c r="A4375" s="518" t="s">
        <v>8643</v>
      </c>
      <c r="B4375" s="518" t="s">
        <v>8644</v>
      </c>
      <c r="C4375" s="518" t="s">
        <v>8009</v>
      </c>
      <c r="D4375" s="518" t="s">
        <v>25729</v>
      </c>
      <c r="E4375" s="519" t="s">
        <v>144</v>
      </c>
      <c r="F4375" s="518" t="s">
        <v>144</v>
      </c>
      <c r="G4375" s="518" t="s">
        <v>27079</v>
      </c>
      <c r="H4375" s="518" t="s">
        <v>9603</v>
      </c>
      <c r="I4375" s="518" t="s">
        <v>5502</v>
      </c>
      <c r="J4375" s="518" t="s">
        <v>5503</v>
      </c>
      <c r="K4375" s="519" t="s">
        <v>21738</v>
      </c>
      <c r="L4375" s="518" t="s">
        <v>5433</v>
      </c>
    </row>
    <row r="4376" spans="1:12" ht="15.75">
      <c r="A4376" s="518" t="s">
        <v>8643</v>
      </c>
      <c r="B4376" s="518" t="s">
        <v>8644</v>
      </c>
      <c r="C4376" s="518" t="s">
        <v>8009</v>
      </c>
      <c r="D4376" s="518" t="s">
        <v>25729</v>
      </c>
      <c r="E4376" s="519" t="s">
        <v>144</v>
      </c>
      <c r="F4376" s="518" t="s">
        <v>144</v>
      </c>
      <c r="G4376" s="518" t="s">
        <v>27080</v>
      </c>
      <c r="H4376" s="518" t="s">
        <v>9604</v>
      </c>
      <c r="I4376" s="518" t="s">
        <v>5502</v>
      </c>
      <c r="J4376" s="518" t="s">
        <v>5503</v>
      </c>
      <c r="K4376" s="519" t="s">
        <v>14865</v>
      </c>
      <c r="L4376" s="518" t="s">
        <v>5433</v>
      </c>
    </row>
    <row r="4377" spans="1:12" ht="15.75">
      <c r="A4377" s="518" t="s">
        <v>8643</v>
      </c>
      <c r="B4377" s="518" t="s">
        <v>8644</v>
      </c>
      <c r="C4377" s="518" t="s">
        <v>8009</v>
      </c>
      <c r="D4377" s="518" t="s">
        <v>25729</v>
      </c>
      <c r="E4377" s="519" t="s">
        <v>144</v>
      </c>
      <c r="F4377" s="518" t="s">
        <v>144</v>
      </c>
      <c r="G4377" s="518" t="s">
        <v>27081</v>
      </c>
      <c r="H4377" s="518" t="s">
        <v>9605</v>
      </c>
      <c r="I4377" s="518" t="s">
        <v>5502</v>
      </c>
      <c r="J4377" s="518" t="s">
        <v>5503</v>
      </c>
      <c r="K4377" s="519" t="s">
        <v>31568</v>
      </c>
      <c r="L4377" s="518" t="s">
        <v>5433</v>
      </c>
    </row>
    <row r="4378" spans="1:12" ht="15.75">
      <c r="A4378" s="518" t="s">
        <v>8643</v>
      </c>
      <c r="B4378" s="518" t="s">
        <v>8644</v>
      </c>
      <c r="C4378" s="518" t="s">
        <v>8009</v>
      </c>
      <c r="D4378" s="518" t="s">
        <v>25729</v>
      </c>
      <c r="E4378" s="519" t="s">
        <v>144</v>
      </c>
      <c r="F4378" s="518" t="s">
        <v>144</v>
      </c>
      <c r="G4378" s="518" t="s">
        <v>27082</v>
      </c>
      <c r="H4378" s="518" t="s">
        <v>9606</v>
      </c>
      <c r="I4378" s="518" t="s">
        <v>5502</v>
      </c>
      <c r="J4378" s="518" t="s">
        <v>5503</v>
      </c>
      <c r="K4378" s="519" t="s">
        <v>17476</v>
      </c>
      <c r="L4378" s="518" t="s">
        <v>5433</v>
      </c>
    </row>
    <row r="4379" spans="1:12" ht="15.75">
      <c r="A4379" s="518" t="s">
        <v>8643</v>
      </c>
      <c r="B4379" s="518" t="s">
        <v>8644</v>
      </c>
      <c r="C4379" s="518" t="s">
        <v>8009</v>
      </c>
      <c r="D4379" s="518" t="s">
        <v>25729</v>
      </c>
      <c r="E4379" s="519" t="s">
        <v>144</v>
      </c>
      <c r="F4379" s="518" t="s">
        <v>144</v>
      </c>
      <c r="G4379" s="518" t="s">
        <v>27084</v>
      </c>
      <c r="H4379" s="518" t="s">
        <v>9607</v>
      </c>
      <c r="I4379" s="518" t="s">
        <v>5502</v>
      </c>
      <c r="J4379" s="518" t="s">
        <v>5503</v>
      </c>
      <c r="K4379" s="519" t="s">
        <v>30908</v>
      </c>
      <c r="L4379" s="518" t="s">
        <v>5433</v>
      </c>
    </row>
    <row r="4380" spans="1:12" ht="15.75">
      <c r="A4380" s="518" t="s">
        <v>8643</v>
      </c>
      <c r="B4380" s="518" t="s">
        <v>8644</v>
      </c>
      <c r="C4380" s="518" t="s">
        <v>8009</v>
      </c>
      <c r="D4380" s="518" t="s">
        <v>25729</v>
      </c>
      <c r="E4380" s="519" t="s">
        <v>144</v>
      </c>
      <c r="F4380" s="518" t="s">
        <v>144</v>
      </c>
      <c r="G4380" s="518" t="s">
        <v>27085</v>
      </c>
      <c r="H4380" s="518" t="s">
        <v>9608</v>
      </c>
      <c r="I4380" s="518" t="s">
        <v>5502</v>
      </c>
      <c r="J4380" s="518" t="s">
        <v>5503</v>
      </c>
      <c r="K4380" s="519" t="s">
        <v>19994</v>
      </c>
      <c r="L4380" s="518" t="s">
        <v>5433</v>
      </c>
    </row>
    <row r="4381" spans="1:12" ht="15.75">
      <c r="A4381" s="518" t="s">
        <v>8643</v>
      </c>
      <c r="B4381" s="518" t="s">
        <v>8644</v>
      </c>
      <c r="C4381" s="518" t="s">
        <v>8009</v>
      </c>
      <c r="D4381" s="518" t="s">
        <v>25729</v>
      </c>
      <c r="E4381" s="519" t="s">
        <v>144</v>
      </c>
      <c r="F4381" s="518" t="s">
        <v>144</v>
      </c>
      <c r="G4381" s="518" t="s">
        <v>27086</v>
      </c>
      <c r="H4381" s="518" t="s">
        <v>9609</v>
      </c>
      <c r="I4381" s="518" t="s">
        <v>5502</v>
      </c>
      <c r="J4381" s="518" t="s">
        <v>5503</v>
      </c>
      <c r="K4381" s="519" t="s">
        <v>17317</v>
      </c>
      <c r="L4381" s="518" t="s">
        <v>5433</v>
      </c>
    </row>
    <row r="4382" spans="1:12" ht="15.75">
      <c r="A4382" s="518" t="s">
        <v>8643</v>
      </c>
      <c r="B4382" s="518" t="s">
        <v>8644</v>
      </c>
      <c r="C4382" s="518" t="s">
        <v>8009</v>
      </c>
      <c r="D4382" s="518" t="s">
        <v>25729</v>
      </c>
      <c r="E4382" s="519" t="s">
        <v>144</v>
      </c>
      <c r="F4382" s="518" t="s">
        <v>144</v>
      </c>
      <c r="G4382" s="518" t="s">
        <v>27088</v>
      </c>
      <c r="H4382" s="518" t="s">
        <v>9610</v>
      </c>
      <c r="I4382" s="518" t="s">
        <v>5502</v>
      </c>
      <c r="J4382" s="518" t="s">
        <v>5503</v>
      </c>
      <c r="K4382" s="519" t="s">
        <v>34276</v>
      </c>
      <c r="L4382" s="518" t="s">
        <v>5433</v>
      </c>
    </row>
    <row r="4383" spans="1:12" ht="15.75">
      <c r="A4383" s="518" t="s">
        <v>8643</v>
      </c>
      <c r="B4383" s="518" t="s">
        <v>8644</v>
      </c>
      <c r="C4383" s="518" t="s">
        <v>8009</v>
      </c>
      <c r="D4383" s="518" t="s">
        <v>25729</v>
      </c>
      <c r="E4383" s="519" t="s">
        <v>144</v>
      </c>
      <c r="F4383" s="518" t="s">
        <v>144</v>
      </c>
      <c r="G4383" s="518" t="s">
        <v>27089</v>
      </c>
      <c r="H4383" s="518" t="s">
        <v>9611</v>
      </c>
      <c r="I4383" s="518" t="s">
        <v>5502</v>
      </c>
      <c r="J4383" s="518" t="s">
        <v>5503</v>
      </c>
      <c r="K4383" s="519" t="s">
        <v>20373</v>
      </c>
      <c r="L4383" s="518" t="s">
        <v>5433</v>
      </c>
    </row>
    <row r="4384" spans="1:12" ht="15.75">
      <c r="A4384" s="518" t="s">
        <v>8643</v>
      </c>
      <c r="B4384" s="518" t="s">
        <v>8644</v>
      </c>
      <c r="C4384" s="518" t="s">
        <v>8009</v>
      </c>
      <c r="D4384" s="518" t="s">
        <v>25729</v>
      </c>
      <c r="E4384" s="519" t="s">
        <v>144</v>
      </c>
      <c r="F4384" s="518" t="s">
        <v>144</v>
      </c>
      <c r="G4384" s="518" t="s">
        <v>27090</v>
      </c>
      <c r="H4384" s="518" t="s">
        <v>9612</v>
      </c>
      <c r="I4384" s="518" t="s">
        <v>5502</v>
      </c>
      <c r="J4384" s="518" t="s">
        <v>5503</v>
      </c>
      <c r="K4384" s="519" t="s">
        <v>34277</v>
      </c>
      <c r="L4384" s="518" t="s">
        <v>5433</v>
      </c>
    </row>
    <row r="4385" spans="1:12" ht="15.75">
      <c r="A4385" s="518" t="s">
        <v>8643</v>
      </c>
      <c r="B4385" s="518" t="s">
        <v>8644</v>
      </c>
      <c r="C4385" s="518" t="s">
        <v>8009</v>
      </c>
      <c r="D4385" s="518" t="s">
        <v>25729</v>
      </c>
      <c r="E4385" s="519" t="s">
        <v>144</v>
      </c>
      <c r="F4385" s="518" t="s">
        <v>144</v>
      </c>
      <c r="G4385" s="518" t="s">
        <v>27091</v>
      </c>
      <c r="H4385" s="518" t="s">
        <v>9613</v>
      </c>
      <c r="I4385" s="518" t="s">
        <v>5502</v>
      </c>
      <c r="J4385" s="518" t="s">
        <v>5503</v>
      </c>
      <c r="K4385" s="519" t="s">
        <v>34278</v>
      </c>
      <c r="L4385" s="518" t="s">
        <v>5433</v>
      </c>
    </row>
    <row r="4386" spans="1:12" ht="15.75">
      <c r="A4386" s="518" t="s">
        <v>8643</v>
      </c>
      <c r="B4386" s="518" t="s">
        <v>8644</v>
      </c>
      <c r="C4386" s="518" t="s">
        <v>8009</v>
      </c>
      <c r="D4386" s="518" t="s">
        <v>25729</v>
      </c>
      <c r="E4386" s="519" t="s">
        <v>144</v>
      </c>
      <c r="F4386" s="518" t="s">
        <v>144</v>
      </c>
      <c r="G4386" s="518" t="s">
        <v>27093</v>
      </c>
      <c r="H4386" s="518" t="s">
        <v>9614</v>
      </c>
      <c r="I4386" s="518" t="s">
        <v>5502</v>
      </c>
      <c r="J4386" s="518" t="s">
        <v>5503</v>
      </c>
      <c r="K4386" s="519" t="s">
        <v>34279</v>
      </c>
      <c r="L4386" s="518" t="s">
        <v>5433</v>
      </c>
    </row>
    <row r="4387" spans="1:12" ht="15.75">
      <c r="A4387" s="518" t="s">
        <v>8643</v>
      </c>
      <c r="B4387" s="518" t="s">
        <v>8644</v>
      </c>
      <c r="C4387" s="518" t="s">
        <v>8009</v>
      </c>
      <c r="D4387" s="518" t="s">
        <v>25729</v>
      </c>
      <c r="E4387" s="519" t="s">
        <v>144</v>
      </c>
      <c r="F4387" s="518" t="s">
        <v>144</v>
      </c>
      <c r="G4387" s="518" t="s">
        <v>27094</v>
      </c>
      <c r="H4387" s="518" t="s">
        <v>9615</v>
      </c>
      <c r="I4387" s="518" t="s">
        <v>5502</v>
      </c>
      <c r="J4387" s="518" t="s">
        <v>5503</v>
      </c>
      <c r="K4387" s="519" t="s">
        <v>34280</v>
      </c>
      <c r="L4387" s="518" t="s">
        <v>5433</v>
      </c>
    </row>
    <row r="4388" spans="1:12" ht="15.75">
      <c r="A4388" s="518" t="s">
        <v>8643</v>
      </c>
      <c r="B4388" s="518" t="s">
        <v>8644</v>
      </c>
      <c r="C4388" s="518" t="s">
        <v>8009</v>
      </c>
      <c r="D4388" s="518" t="s">
        <v>25729</v>
      </c>
      <c r="E4388" s="519" t="s">
        <v>144</v>
      </c>
      <c r="F4388" s="518" t="s">
        <v>144</v>
      </c>
      <c r="G4388" s="518" t="s">
        <v>27095</v>
      </c>
      <c r="H4388" s="518" t="s">
        <v>9616</v>
      </c>
      <c r="I4388" s="518" t="s">
        <v>5502</v>
      </c>
      <c r="J4388" s="518" t="s">
        <v>5503</v>
      </c>
      <c r="K4388" s="519" t="s">
        <v>34281</v>
      </c>
      <c r="L4388" s="518" t="s">
        <v>5433</v>
      </c>
    </row>
    <row r="4389" spans="1:12" ht="15.75">
      <c r="A4389" s="518" t="s">
        <v>8643</v>
      </c>
      <c r="B4389" s="518" t="s">
        <v>8644</v>
      </c>
      <c r="C4389" s="518" t="s">
        <v>8009</v>
      </c>
      <c r="D4389" s="518" t="s">
        <v>25729</v>
      </c>
      <c r="E4389" s="519" t="s">
        <v>144</v>
      </c>
      <c r="F4389" s="518" t="s">
        <v>144</v>
      </c>
      <c r="G4389" s="518" t="s">
        <v>27096</v>
      </c>
      <c r="H4389" s="518" t="s">
        <v>9617</v>
      </c>
      <c r="I4389" s="518" t="s">
        <v>5502</v>
      </c>
      <c r="J4389" s="518" t="s">
        <v>5503</v>
      </c>
      <c r="K4389" s="519" t="s">
        <v>21472</v>
      </c>
      <c r="L4389" s="518" t="s">
        <v>5433</v>
      </c>
    </row>
    <row r="4390" spans="1:12" ht="15.75">
      <c r="A4390" s="518" t="s">
        <v>8643</v>
      </c>
      <c r="B4390" s="518" t="s">
        <v>8644</v>
      </c>
      <c r="C4390" s="518" t="s">
        <v>8009</v>
      </c>
      <c r="D4390" s="518" t="s">
        <v>25729</v>
      </c>
      <c r="E4390" s="519" t="s">
        <v>144</v>
      </c>
      <c r="F4390" s="518" t="s">
        <v>144</v>
      </c>
      <c r="G4390" s="518" t="s">
        <v>27097</v>
      </c>
      <c r="H4390" s="518" t="s">
        <v>9618</v>
      </c>
      <c r="I4390" s="518" t="s">
        <v>5502</v>
      </c>
      <c r="J4390" s="518" t="s">
        <v>5503</v>
      </c>
      <c r="K4390" s="519" t="s">
        <v>29246</v>
      </c>
      <c r="L4390" s="518" t="s">
        <v>5433</v>
      </c>
    </row>
    <row r="4391" spans="1:12" ht="15.75">
      <c r="A4391" s="518" t="s">
        <v>8643</v>
      </c>
      <c r="B4391" s="518" t="s">
        <v>8644</v>
      </c>
      <c r="C4391" s="518" t="s">
        <v>8009</v>
      </c>
      <c r="D4391" s="518" t="s">
        <v>25729</v>
      </c>
      <c r="E4391" s="519" t="s">
        <v>144</v>
      </c>
      <c r="F4391" s="518" t="s">
        <v>144</v>
      </c>
      <c r="G4391" s="518" t="s">
        <v>27099</v>
      </c>
      <c r="H4391" s="518" t="s">
        <v>9619</v>
      </c>
      <c r="I4391" s="518" t="s">
        <v>5502</v>
      </c>
      <c r="J4391" s="518" t="s">
        <v>5503</v>
      </c>
      <c r="K4391" s="519" t="s">
        <v>21472</v>
      </c>
      <c r="L4391" s="518" t="s">
        <v>5433</v>
      </c>
    </row>
    <row r="4392" spans="1:12" ht="15.75">
      <c r="A4392" s="518" t="s">
        <v>8643</v>
      </c>
      <c r="B4392" s="518" t="s">
        <v>8644</v>
      </c>
      <c r="C4392" s="518" t="s">
        <v>8009</v>
      </c>
      <c r="D4392" s="518" t="s">
        <v>25729</v>
      </c>
      <c r="E4392" s="519" t="s">
        <v>144</v>
      </c>
      <c r="F4392" s="518" t="s">
        <v>144</v>
      </c>
      <c r="G4392" s="518" t="s">
        <v>27100</v>
      </c>
      <c r="H4392" s="518" t="s">
        <v>9620</v>
      </c>
      <c r="I4392" s="518" t="s">
        <v>5502</v>
      </c>
      <c r="J4392" s="518" t="s">
        <v>5503</v>
      </c>
      <c r="K4392" s="519" t="s">
        <v>19152</v>
      </c>
      <c r="L4392" s="518" t="s">
        <v>5433</v>
      </c>
    </row>
    <row r="4393" spans="1:12" ht="15.75">
      <c r="A4393" s="518" t="s">
        <v>8643</v>
      </c>
      <c r="B4393" s="518" t="s">
        <v>8644</v>
      </c>
      <c r="C4393" s="518" t="s">
        <v>8009</v>
      </c>
      <c r="D4393" s="518" t="s">
        <v>25729</v>
      </c>
      <c r="E4393" s="519" t="s">
        <v>144</v>
      </c>
      <c r="F4393" s="518" t="s">
        <v>144</v>
      </c>
      <c r="G4393" s="518" t="s">
        <v>27101</v>
      </c>
      <c r="H4393" s="518" t="s">
        <v>9621</v>
      </c>
      <c r="I4393" s="518" t="s">
        <v>5502</v>
      </c>
      <c r="J4393" s="518" t="s">
        <v>5503</v>
      </c>
      <c r="K4393" s="519" t="s">
        <v>18494</v>
      </c>
      <c r="L4393" s="518" t="s">
        <v>5433</v>
      </c>
    </row>
    <row r="4394" spans="1:12" ht="15.75">
      <c r="A4394" s="518" t="s">
        <v>8643</v>
      </c>
      <c r="B4394" s="518" t="s">
        <v>8644</v>
      </c>
      <c r="C4394" s="518" t="s">
        <v>8009</v>
      </c>
      <c r="D4394" s="518" t="s">
        <v>25729</v>
      </c>
      <c r="E4394" s="519" t="s">
        <v>144</v>
      </c>
      <c r="F4394" s="518" t="s">
        <v>144</v>
      </c>
      <c r="G4394" s="518" t="s">
        <v>27103</v>
      </c>
      <c r="H4394" s="518" t="s">
        <v>9622</v>
      </c>
      <c r="I4394" s="518" t="s">
        <v>5502</v>
      </c>
      <c r="J4394" s="518" t="s">
        <v>5503</v>
      </c>
      <c r="K4394" s="519" t="s">
        <v>31599</v>
      </c>
      <c r="L4394" s="518" t="s">
        <v>5433</v>
      </c>
    </row>
    <row r="4395" spans="1:12" ht="15.75">
      <c r="A4395" s="518" t="s">
        <v>8643</v>
      </c>
      <c r="B4395" s="518" t="s">
        <v>8644</v>
      </c>
      <c r="C4395" s="518" t="s">
        <v>8009</v>
      </c>
      <c r="D4395" s="518" t="s">
        <v>25729</v>
      </c>
      <c r="E4395" s="519" t="s">
        <v>144</v>
      </c>
      <c r="F4395" s="518" t="s">
        <v>144</v>
      </c>
      <c r="G4395" s="518" t="s">
        <v>27105</v>
      </c>
      <c r="H4395" s="518" t="s">
        <v>9623</v>
      </c>
      <c r="I4395" s="518" t="s">
        <v>5502</v>
      </c>
      <c r="J4395" s="518" t="s">
        <v>5503</v>
      </c>
      <c r="K4395" s="519" t="s">
        <v>34282</v>
      </c>
      <c r="L4395" s="518" t="s">
        <v>5433</v>
      </c>
    </row>
    <row r="4396" spans="1:12" ht="15.75">
      <c r="A4396" s="518" t="s">
        <v>8643</v>
      </c>
      <c r="B4396" s="518" t="s">
        <v>8644</v>
      </c>
      <c r="C4396" s="518" t="s">
        <v>8009</v>
      </c>
      <c r="D4396" s="518" t="s">
        <v>25729</v>
      </c>
      <c r="E4396" s="519" t="s">
        <v>144</v>
      </c>
      <c r="F4396" s="518" t="s">
        <v>144</v>
      </c>
      <c r="G4396" s="518" t="s">
        <v>27107</v>
      </c>
      <c r="H4396" s="518" t="s">
        <v>9624</v>
      </c>
      <c r="I4396" s="518" t="s">
        <v>5502</v>
      </c>
      <c r="J4396" s="518" t="s">
        <v>5503</v>
      </c>
      <c r="K4396" s="519" t="s">
        <v>24795</v>
      </c>
      <c r="L4396" s="518" t="s">
        <v>5433</v>
      </c>
    </row>
    <row r="4397" spans="1:12" ht="15.75">
      <c r="A4397" s="518" t="s">
        <v>8643</v>
      </c>
      <c r="B4397" s="518" t="s">
        <v>8644</v>
      </c>
      <c r="C4397" s="518" t="s">
        <v>8009</v>
      </c>
      <c r="D4397" s="518" t="s">
        <v>25729</v>
      </c>
      <c r="E4397" s="519" t="s">
        <v>144</v>
      </c>
      <c r="F4397" s="518" t="s">
        <v>144</v>
      </c>
      <c r="G4397" s="518" t="s">
        <v>27108</v>
      </c>
      <c r="H4397" s="518" t="s">
        <v>9625</v>
      </c>
      <c r="I4397" s="518" t="s">
        <v>5502</v>
      </c>
      <c r="J4397" s="518" t="s">
        <v>5503</v>
      </c>
      <c r="K4397" s="519" t="s">
        <v>34283</v>
      </c>
      <c r="L4397" s="518" t="s">
        <v>5433</v>
      </c>
    </row>
    <row r="4398" spans="1:12" ht="15.75">
      <c r="A4398" s="518" t="s">
        <v>8643</v>
      </c>
      <c r="B4398" s="518" t="s">
        <v>8644</v>
      </c>
      <c r="C4398" s="518" t="s">
        <v>8009</v>
      </c>
      <c r="D4398" s="518" t="s">
        <v>25729</v>
      </c>
      <c r="E4398" s="519" t="s">
        <v>144</v>
      </c>
      <c r="F4398" s="518" t="s">
        <v>144</v>
      </c>
      <c r="G4398" s="518" t="s">
        <v>27109</v>
      </c>
      <c r="H4398" s="518" t="s">
        <v>9626</v>
      </c>
      <c r="I4398" s="518" t="s">
        <v>5502</v>
      </c>
      <c r="J4398" s="518" t="s">
        <v>5503</v>
      </c>
      <c r="K4398" s="519" t="s">
        <v>34284</v>
      </c>
      <c r="L4398" s="518" t="s">
        <v>5433</v>
      </c>
    </row>
    <row r="4399" spans="1:12" ht="15.75">
      <c r="A4399" s="518" t="s">
        <v>8643</v>
      </c>
      <c r="B4399" s="518" t="s">
        <v>8644</v>
      </c>
      <c r="C4399" s="518" t="s">
        <v>8009</v>
      </c>
      <c r="D4399" s="518" t="s">
        <v>25729</v>
      </c>
      <c r="E4399" s="519" t="s">
        <v>144</v>
      </c>
      <c r="F4399" s="518" t="s">
        <v>144</v>
      </c>
      <c r="G4399" s="518" t="s">
        <v>27110</v>
      </c>
      <c r="H4399" s="518" t="s">
        <v>9627</v>
      </c>
      <c r="I4399" s="518" t="s">
        <v>5502</v>
      </c>
      <c r="J4399" s="518" t="s">
        <v>5503</v>
      </c>
      <c r="K4399" s="519" t="s">
        <v>14309</v>
      </c>
      <c r="L4399" s="518" t="s">
        <v>5433</v>
      </c>
    </row>
    <row r="4400" spans="1:12" ht="15.75">
      <c r="A4400" s="518" t="s">
        <v>8643</v>
      </c>
      <c r="B4400" s="518" t="s">
        <v>8644</v>
      </c>
      <c r="C4400" s="518" t="s">
        <v>8009</v>
      </c>
      <c r="D4400" s="518" t="s">
        <v>25729</v>
      </c>
      <c r="E4400" s="519" t="s">
        <v>144</v>
      </c>
      <c r="F4400" s="518" t="s">
        <v>144</v>
      </c>
      <c r="G4400" s="518" t="s">
        <v>27111</v>
      </c>
      <c r="H4400" s="518" t="s">
        <v>9628</v>
      </c>
      <c r="I4400" s="518" t="s">
        <v>5502</v>
      </c>
      <c r="J4400" s="518" t="s">
        <v>5503</v>
      </c>
      <c r="K4400" s="519" t="s">
        <v>34285</v>
      </c>
      <c r="L4400" s="518" t="s">
        <v>5433</v>
      </c>
    </row>
    <row r="4401" spans="1:12" ht="15.75">
      <c r="A4401" s="518" t="s">
        <v>8643</v>
      </c>
      <c r="B4401" s="518" t="s">
        <v>8644</v>
      </c>
      <c r="C4401" s="518" t="s">
        <v>8009</v>
      </c>
      <c r="D4401" s="518" t="s">
        <v>25729</v>
      </c>
      <c r="E4401" s="519" t="s">
        <v>144</v>
      </c>
      <c r="F4401" s="518" t="s">
        <v>144</v>
      </c>
      <c r="G4401" s="518" t="s">
        <v>27112</v>
      </c>
      <c r="H4401" s="518" t="s">
        <v>9629</v>
      </c>
      <c r="I4401" s="518" t="s">
        <v>5502</v>
      </c>
      <c r="J4401" s="518" t="s">
        <v>5503</v>
      </c>
      <c r="K4401" s="519" t="s">
        <v>34286</v>
      </c>
      <c r="L4401" s="518" t="s">
        <v>5433</v>
      </c>
    </row>
    <row r="4402" spans="1:12" ht="15.75">
      <c r="A4402" s="518" t="s">
        <v>8643</v>
      </c>
      <c r="B4402" s="518" t="s">
        <v>8644</v>
      </c>
      <c r="C4402" s="518" t="s">
        <v>8009</v>
      </c>
      <c r="D4402" s="518" t="s">
        <v>25729</v>
      </c>
      <c r="E4402" s="519" t="s">
        <v>144</v>
      </c>
      <c r="F4402" s="518" t="s">
        <v>144</v>
      </c>
      <c r="G4402" s="518" t="s">
        <v>27113</v>
      </c>
      <c r="H4402" s="518" t="s">
        <v>9630</v>
      </c>
      <c r="I4402" s="518" t="s">
        <v>5502</v>
      </c>
      <c r="J4402" s="518" t="s">
        <v>5503</v>
      </c>
      <c r="K4402" s="519" t="s">
        <v>34287</v>
      </c>
      <c r="L4402" s="518" t="s">
        <v>5433</v>
      </c>
    </row>
    <row r="4403" spans="1:12" ht="15.75">
      <c r="A4403" s="518" t="s">
        <v>8643</v>
      </c>
      <c r="B4403" s="518" t="s">
        <v>8644</v>
      </c>
      <c r="C4403" s="518" t="s">
        <v>8009</v>
      </c>
      <c r="D4403" s="518" t="s">
        <v>25729</v>
      </c>
      <c r="E4403" s="519" t="s">
        <v>144</v>
      </c>
      <c r="F4403" s="518" t="s">
        <v>144</v>
      </c>
      <c r="G4403" s="518" t="s">
        <v>27114</v>
      </c>
      <c r="H4403" s="518" t="s">
        <v>9631</v>
      </c>
      <c r="I4403" s="518" t="s">
        <v>5502</v>
      </c>
      <c r="J4403" s="518" t="s">
        <v>5503</v>
      </c>
      <c r="K4403" s="519" t="s">
        <v>34288</v>
      </c>
      <c r="L4403" s="518" t="s">
        <v>5433</v>
      </c>
    </row>
    <row r="4404" spans="1:12" ht="15.75">
      <c r="A4404" s="518" t="s">
        <v>8643</v>
      </c>
      <c r="B4404" s="518" t="s">
        <v>8644</v>
      </c>
      <c r="C4404" s="518" t="s">
        <v>8009</v>
      </c>
      <c r="D4404" s="518" t="s">
        <v>25729</v>
      </c>
      <c r="E4404" s="519" t="s">
        <v>144</v>
      </c>
      <c r="F4404" s="518" t="s">
        <v>144</v>
      </c>
      <c r="G4404" s="518" t="s">
        <v>27115</v>
      </c>
      <c r="H4404" s="518" t="s">
        <v>9632</v>
      </c>
      <c r="I4404" s="518" t="s">
        <v>5502</v>
      </c>
      <c r="J4404" s="518" t="s">
        <v>5503</v>
      </c>
      <c r="K4404" s="519" t="s">
        <v>34289</v>
      </c>
      <c r="L4404" s="518" t="s">
        <v>5433</v>
      </c>
    </row>
    <row r="4405" spans="1:12" ht="15.75">
      <c r="A4405" s="518" t="s">
        <v>8643</v>
      </c>
      <c r="B4405" s="518" t="s">
        <v>8644</v>
      </c>
      <c r="C4405" s="518" t="s">
        <v>8009</v>
      </c>
      <c r="D4405" s="518" t="s">
        <v>25729</v>
      </c>
      <c r="E4405" s="519" t="s">
        <v>144</v>
      </c>
      <c r="F4405" s="518" t="s">
        <v>144</v>
      </c>
      <c r="G4405" s="518" t="s">
        <v>27116</v>
      </c>
      <c r="H4405" s="518" t="s">
        <v>9633</v>
      </c>
      <c r="I4405" s="518" t="s">
        <v>5502</v>
      </c>
      <c r="J4405" s="518" t="s">
        <v>5503</v>
      </c>
      <c r="K4405" s="519" t="s">
        <v>34290</v>
      </c>
      <c r="L4405" s="518" t="s">
        <v>5433</v>
      </c>
    </row>
    <row r="4406" spans="1:12" ht="15.75">
      <c r="A4406" s="518" t="s">
        <v>8643</v>
      </c>
      <c r="B4406" s="518" t="s">
        <v>8644</v>
      </c>
      <c r="C4406" s="518" t="s">
        <v>8009</v>
      </c>
      <c r="D4406" s="518" t="s">
        <v>25729</v>
      </c>
      <c r="E4406" s="519" t="s">
        <v>144</v>
      </c>
      <c r="F4406" s="518" t="s">
        <v>144</v>
      </c>
      <c r="G4406" s="518" t="s">
        <v>27117</v>
      </c>
      <c r="H4406" s="518" t="s">
        <v>9634</v>
      </c>
      <c r="I4406" s="518" t="s">
        <v>5502</v>
      </c>
      <c r="J4406" s="518" t="s">
        <v>5503</v>
      </c>
      <c r="K4406" s="519" t="s">
        <v>14703</v>
      </c>
      <c r="L4406" s="518" t="s">
        <v>5433</v>
      </c>
    </row>
    <row r="4407" spans="1:12" ht="15.75">
      <c r="A4407" s="518" t="s">
        <v>8643</v>
      </c>
      <c r="B4407" s="518" t="s">
        <v>8644</v>
      </c>
      <c r="C4407" s="518" t="s">
        <v>8009</v>
      </c>
      <c r="D4407" s="518" t="s">
        <v>25729</v>
      </c>
      <c r="E4407" s="519" t="s">
        <v>144</v>
      </c>
      <c r="F4407" s="518" t="s">
        <v>144</v>
      </c>
      <c r="G4407" s="518" t="s">
        <v>27118</v>
      </c>
      <c r="H4407" s="518" t="s">
        <v>9635</v>
      </c>
      <c r="I4407" s="518" t="s">
        <v>5502</v>
      </c>
      <c r="J4407" s="518" t="s">
        <v>5503</v>
      </c>
      <c r="K4407" s="519" t="s">
        <v>24314</v>
      </c>
      <c r="L4407" s="518" t="s">
        <v>5433</v>
      </c>
    </row>
    <row r="4408" spans="1:12" ht="15.75">
      <c r="A4408" s="518" t="s">
        <v>8643</v>
      </c>
      <c r="B4408" s="518" t="s">
        <v>8644</v>
      </c>
      <c r="C4408" s="518" t="s">
        <v>8009</v>
      </c>
      <c r="D4408" s="518" t="s">
        <v>25729</v>
      </c>
      <c r="E4408" s="519" t="s">
        <v>144</v>
      </c>
      <c r="F4408" s="518" t="s">
        <v>144</v>
      </c>
      <c r="G4408" s="518" t="s">
        <v>27120</v>
      </c>
      <c r="H4408" s="518" t="s">
        <v>9636</v>
      </c>
      <c r="I4408" s="518" t="s">
        <v>5502</v>
      </c>
      <c r="J4408" s="518" t="s">
        <v>5503</v>
      </c>
      <c r="K4408" s="519" t="s">
        <v>27867</v>
      </c>
      <c r="L4408" s="518" t="s">
        <v>5433</v>
      </c>
    </row>
    <row r="4409" spans="1:12" ht="15.75">
      <c r="A4409" s="518" t="s">
        <v>8643</v>
      </c>
      <c r="B4409" s="518" t="s">
        <v>8644</v>
      </c>
      <c r="C4409" s="518" t="s">
        <v>8009</v>
      </c>
      <c r="D4409" s="518" t="s">
        <v>25729</v>
      </c>
      <c r="E4409" s="519" t="s">
        <v>144</v>
      </c>
      <c r="F4409" s="518" t="s">
        <v>144</v>
      </c>
      <c r="G4409" s="518" t="s">
        <v>27121</v>
      </c>
      <c r="H4409" s="518" t="s">
        <v>9637</v>
      </c>
      <c r="I4409" s="518" t="s">
        <v>5502</v>
      </c>
      <c r="J4409" s="518" t="s">
        <v>5503</v>
      </c>
      <c r="K4409" s="519" t="s">
        <v>20526</v>
      </c>
      <c r="L4409" s="518" t="s">
        <v>5433</v>
      </c>
    </row>
    <row r="4410" spans="1:12" ht="15.75">
      <c r="A4410" s="518" t="s">
        <v>8643</v>
      </c>
      <c r="B4410" s="518" t="s">
        <v>8644</v>
      </c>
      <c r="C4410" s="518" t="s">
        <v>8009</v>
      </c>
      <c r="D4410" s="518" t="s">
        <v>25729</v>
      </c>
      <c r="E4410" s="519" t="s">
        <v>144</v>
      </c>
      <c r="F4410" s="518" t="s">
        <v>144</v>
      </c>
      <c r="G4410" s="518" t="s">
        <v>27122</v>
      </c>
      <c r="H4410" s="518" t="s">
        <v>9638</v>
      </c>
      <c r="I4410" s="518" t="s">
        <v>5502</v>
      </c>
      <c r="J4410" s="518" t="s">
        <v>5503</v>
      </c>
      <c r="K4410" s="519" t="s">
        <v>33966</v>
      </c>
      <c r="L4410" s="518" t="s">
        <v>5433</v>
      </c>
    </row>
    <row r="4411" spans="1:12" ht="15.75">
      <c r="A4411" s="518" t="s">
        <v>8643</v>
      </c>
      <c r="B4411" s="518" t="s">
        <v>8644</v>
      </c>
      <c r="C4411" s="518" t="s">
        <v>8009</v>
      </c>
      <c r="D4411" s="518" t="s">
        <v>25729</v>
      </c>
      <c r="E4411" s="519" t="s">
        <v>144</v>
      </c>
      <c r="F4411" s="518" t="s">
        <v>144</v>
      </c>
      <c r="G4411" s="518" t="s">
        <v>27124</v>
      </c>
      <c r="H4411" s="518" t="s">
        <v>9639</v>
      </c>
      <c r="I4411" s="518" t="s">
        <v>5502</v>
      </c>
      <c r="J4411" s="518" t="s">
        <v>5503</v>
      </c>
      <c r="K4411" s="519" t="s">
        <v>34291</v>
      </c>
      <c r="L4411" s="518" t="s">
        <v>5433</v>
      </c>
    </row>
    <row r="4412" spans="1:12" ht="15.75">
      <c r="A4412" s="518" t="s">
        <v>8643</v>
      </c>
      <c r="B4412" s="518" t="s">
        <v>8644</v>
      </c>
      <c r="C4412" s="518" t="s">
        <v>8009</v>
      </c>
      <c r="D4412" s="518" t="s">
        <v>25729</v>
      </c>
      <c r="E4412" s="519" t="s">
        <v>144</v>
      </c>
      <c r="F4412" s="518" t="s">
        <v>144</v>
      </c>
      <c r="G4412" s="518" t="s">
        <v>27125</v>
      </c>
      <c r="H4412" s="518" t="s">
        <v>9640</v>
      </c>
      <c r="I4412" s="518" t="s">
        <v>5502</v>
      </c>
      <c r="J4412" s="518" t="s">
        <v>5503</v>
      </c>
      <c r="K4412" s="519" t="s">
        <v>15856</v>
      </c>
      <c r="L4412" s="518" t="s">
        <v>5433</v>
      </c>
    </row>
    <row r="4413" spans="1:12" ht="15.75">
      <c r="A4413" s="518" t="s">
        <v>8643</v>
      </c>
      <c r="B4413" s="518" t="s">
        <v>8644</v>
      </c>
      <c r="C4413" s="518" t="s">
        <v>8009</v>
      </c>
      <c r="D4413" s="518" t="s">
        <v>25729</v>
      </c>
      <c r="E4413" s="519" t="s">
        <v>144</v>
      </c>
      <c r="F4413" s="518" t="s">
        <v>144</v>
      </c>
      <c r="G4413" s="518" t="s">
        <v>27126</v>
      </c>
      <c r="H4413" s="518" t="s">
        <v>9641</v>
      </c>
      <c r="I4413" s="518" t="s">
        <v>5502</v>
      </c>
      <c r="J4413" s="518" t="s">
        <v>5503</v>
      </c>
      <c r="K4413" s="519" t="s">
        <v>34292</v>
      </c>
      <c r="L4413" s="518" t="s">
        <v>5433</v>
      </c>
    </row>
    <row r="4414" spans="1:12" ht="15.75">
      <c r="A4414" s="518" t="s">
        <v>8643</v>
      </c>
      <c r="B4414" s="518" t="s">
        <v>8644</v>
      </c>
      <c r="C4414" s="518" t="s">
        <v>8009</v>
      </c>
      <c r="D4414" s="518" t="s">
        <v>25729</v>
      </c>
      <c r="E4414" s="519" t="s">
        <v>144</v>
      </c>
      <c r="F4414" s="518" t="s">
        <v>144</v>
      </c>
      <c r="G4414" s="518" t="s">
        <v>27127</v>
      </c>
      <c r="H4414" s="518" t="s">
        <v>9642</v>
      </c>
      <c r="I4414" s="518" t="s">
        <v>5502</v>
      </c>
      <c r="J4414" s="518" t="s">
        <v>5503</v>
      </c>
      <c r="K4414" s="519" t="s">
        <v>34293</v>
      </c>
      <c r="L4414" s="518" t="s">
        <v>5433</v>
      </c>
    </row>
    <row r="4415" spans="1:12" ht="15.75">
      <c r="A4415" s="518" t="s">
        <v>8643</v>
      </c>
      <c r="B4415" s="518" t="s">
        <v>8644</v>
      </c>
      <c r="C4415" s="518" t="s">
        <v>8009</v>
      </c>
      <c r="D4415" s="518" t="s">
        <v>25729</v>
      </c>
      <c r="E4415" s="519" t="s">
        <v>144</v>
      </c>
      <c r="F4415" s="518" t="s">
        <v>144</v>
      </c>
      <c r="G4415" s="518" t="s">
        <v>27128</v>
      </c>
      <c r="H4415" s="518" t="s">
        <v>9643</v>
      </c>
      <c r="I4415" s="518" t="s">
        <v>5502</v>
      </c>
      <c r="J4415" s="518" t="s">
        <v>5503</v>
      </c>
      <c r="K4415" s="519" t="s">
        <v>34294</v>
      </c>
      <c r="L4415" s="518" t="s">
        <v>5433</v>
      </c>
    </row>
    <row r="4416" spans="1:12" ht="15.75">
      <c r="A4416" s="518" t="s">
        <v>8643</v>
      </c>
      <c r="B4416" s="518" t="s">
        <v>8644</v>
      </c>
      <c r="C4416" s="518" t="s">
        <v>8009</v>
      </c>
      <c r="D4416" s="518" t="s">
        <v>25729</v>
      </c>
      <c r="E4416" s="519" t="s">
        <v>144</v>
      </c>
      <c r="F4416" s="518" t="s">
        <v>144</v>
      </c>
      <c r="G4416" s="518" t="s">
        <v>27129</v>
      </c>
      <c r="H4416" s="518" t="s">
        <v>9644</v>
      </c>
      <c r="I4416" s="518" t="s">
        <v>5502</v>
      </c>
      <c r="J4416" s="518" t="s">
        <v>5503</v>
      </c>
      <c r="K4416" s="519" t="s">
        <v>34295</v>
      </c>
      <c r="L4416" s="518" t="s">
        <v>5433</v>
      </c>
    </row>
    <row r="4417" spans="1:12" ht="15.75">
      <c r="A4417" s="518" t="s">
        <v>8643</v>
      </c>
      <c r="B4417" s="518" t="s">
        <v>8644</v>
      </c>
      <c r="C4417" s="518" t="s">
        <v>8009</v>
      </c>
      <c r="D4417" s="518" t="s">
        <v>25729</v>
      </c>
      <c r="E4417" s="519" t="s">
        <v>144</v>
      </c>
      <c r="F4417" s="518" t="s">
        <v>144</v>
      </c>
      <c r="G4417" s="518" t="s">
        <v>27130</v>
      </c>
      <c r="H4417" s="518" t="s">
        <v>9645</v>
      </c>
      <c r="I4417" s="518" t="s">
        <v>5502</v>
      </c>
      <c r="J4417" s="518" t="s">
        <v>5503</v>
      </c>
      <c r="K4417" s="519" t="s">
        <v>20672</v>
      </c>
      <c r="L4417" s="518" t="s">
        <v>5433</v>
      </c>
    </row>
    <row r="4418" spans="1:12" ht="15.75">
      <c r="A4418" s="518" t="s">
        <v>8643</v>
      </c>
      <c r="B4418" s="518" t="s">
        <v>8644</v>
      </c>
      <c r="C4418" s="518" t="s">
        <v>8009</v>
      </c>
      <c r="D4418" s="518" t="s">
        <v>25729</v>
      </c>
      <c r="E4418" s="519" t="s">
        <v>144</v>
      </c>
      <c r="F4418" s="518" t="s">
        <v>144</v>
      </c>
      <c r="G4418" s="518" t="s">
        <v>27131</v>
      </c>
      <c r="H4418" s="518" t="s">
        <v>9646</v>
      </c>
      <c r="I4418" s="518" t="s">
        <v>5502</v>
      </c>
      <c r="J4418" s="518" t="s">
        <v>5503</v>
      </c>
      <c r="K4418" s="519" t="s">
        <v>34296</v>
      </c>
      <c r="L4418" s="518" t="s">
        <v>5433</v>
      </c>
    </row>
    <row r="4419" spans="1:12" ht="15.75">
      <c r="A4419" s="518" t="s">
        <v>8643</v>
      </c>
      <c r="B4419" s="518" t="s">
        <v>8644</v>
      </c>
      <c r="C4419" s="518" t="s">
        <v>8009</v>
      </c>
      <c r="D4419" s="518" t="s">
        <v>25729</v>
      </c>
      <c r="E4419" s="519" t="s">
        <v>144</v>
      </c>
      <c r="F4419" s="518" t="s">
        <v>144</v>
      </c>
      <c r="G4419" s="518" t="s">
        <v>27132</v>
      </c>
      <c r="H4419" s="518" t="s">
        <v>9647</v>
      </c>
      <c r="I4419" s="518" t="s">
        <v>5502</v>
      </c>
      <c r="J4419" s="518" t="s">
        <v>5503</v>
      </c>
      <c r="K4419" s="519" t="s">
        <v>34297</v>
      </c>
      <c r="L4419" s="518" t="s">
        <v>5433</v>
      </c>
    </row>
    <row r="4420" spans="1:12" ht="15.75">
      <c r="A4420" s="518" t="s">
        <v>8643</v>
      </c>
      <c r="B4420" s="518" t="s">
        <v>8644</v>
      </c>
      <c r="C4420" s="518" t="s">
        <v>8009</v>
      </c>
      <c r="D4420" s="518" t="s">
        <v>25729</v>
      </c>
      <c r="E4420" s="519" t="s">
        <v>144</v>
      </c>
      <c r="F4420" s="518" t="s">
        <v>144</v>
      </c>
      <c r="G4420" s="518" t="s">
        <v>27133</v>
      </c>
      <c r="H4420" s="518" t="s">
        <v>9648</v>
      </c>
      <c r="I4420" s="518" t="s">
        <v>5502</v>
      </c>
      <c r="J4420" s="518" t="s">
        <v>5503</v>
      </c>
      <c r="K4420" s="519" t="s">
        <v>15094</v>
      </c>
      <c r="L4420" s="518" t="s">
        <v>5433</v>
      </c>
    </row>
    <row r="4421" spans="1:12" ht="15.75">
      <c r="A4421" s="518" t="s">
        <v>8643</v>
      </c>
      <c r="B4421" s="518" t="s">
        <v>8644</v>
      </c>
      <c r="C4421" s="518" t="s">
        <v>8009</v>
      </c>
      <c r="D4421" s="518" t="s">
        <v>25729</v>
      </c>
      <c r="E4421" s="519" t="s">
        <v>144</v>
      </c>
      <c r="F4421" s="518" t="s">
        <v>144</v>
      </c>
      <c r="G4421" s="518" t="s">
        <v>27135</v>
      </c>
      <c r="H4421" s="518" t="s">
        <v>9649</v>
      </c>
      <c r="I4421" s="518" t="s">
        <v>5502</v>
      </c>
      <c r="J4421" s="518" t="s">
        <v>5503</v>
      </c>
      <c r="K4421" s="519" t="s">
        <v>34298</v>
      </c>
      <c r="L4421" s="518" t="s">
        <v>5433</v>
      </c>
    </row>
    <row r="4422" spans="1:12" ht="15.75">
      <c r="A4422" s="518" t="s">
        <v>8643</v>
      </c>
      <c r="B4422" s="518" t="s">
        <v>8644</v>
      </c>
      <c r="C4422" s="518" t="s">
        <v>8009</v>
      </c>
      <c r="D4422" s="518" t="s">
        <v>25729</v>
      </c>
      <c r="E4422" s="519" t="s">
        <v>144</v>
      </c>
      <c r="F4422" s="518" t="s">
        <v>144</v>
      </c>
      <c r="G4422" s="518" t="s">
        <v>27137</v>
      </c>
      <c r="H4422" s="518" t="s">
        <v>9650</v>
      </c>
      <c r="I4422" s="518" t="s">
        <v>5502</v>
      </c>
      <c r="J4422" s="518" t="s">
        <v>5503</v>
      </c>
      <c r="K4422" s="519" t="s">
        <v>26529</v>
      </c>
      <c r="L4422" s="518" t="s">
        <v>5433</v>
      </c>
    </row>
    <row r="4423" spans="1:12" ht="15.75">
      <c r="A4423" s="518" t="s">
        <v>8643</v>
      </c>
      <c r="B4423" s="518" t="s">
        <v>8644</v>
      </c>
      <c r="C4423" s="518" t="s">
        <v>8009</v>
      </c>
      <c r="D4423" s="518" t="s">
        <v>25729</v>
      </c>
      <c r="E4423" s="519" t="s">
        <v>144</v>
      </c>
      <c r="F4423" s="518" t="s">
        <v>144</v>
      </c>
      <c r="G4423" s="518" t="s">
        <v>27138</v>
      </c>
      <c r="H4423" s="518" t="s">
        <v>9651</v>
      </c>
      <c r="I4423" s="518" t="s">
        <v>5502</v>
      </c>
      <c r="J4423" s="518" t="s">
        <v>5503</v>
      </c>
      <c r="K4423" s="519" t="s">
        <v>34299</v>
      </c>
      <c r="L4423" s="518" t="s">
        <v>5433</v>
      </c>
    </row>
    <row r="4424" spans="1:12" ht="15.75">
      <c r="A4424" s="518" t="s">
        <v>8643</v>
      </c>
      <c r="B4424" s="518" t="s">
        <v>8644</v>
      </c>
      <c r="C4424" s="518" t="s">
        <v>8009</v>
      </c>
      <c r="D4424" s="518" t="s">
        <v>25729</v>
      </c>
      <c r="E4424" s="519" t="s">
        <v>144</v>
      </c>
      <c r="F4424" s="518" t="s">
        <v>144</v>
      </c>
      <c r="G4424" s="518" t="s">
        <v>27139</v>
      </c>
      <c r="H4424" s="518" t="s">
        <v>9652</v>
      </c>
      <c r="I4424" s="518" t="s">
        <v>5502</v>
      </c>
      <c r="J4424" s="518" t="s">
        <v>5503</v>
      </c>
      <c r="K4424" s="519" t="s">
        <v>34300</v>
      </c>
      <c r="L4424" s="518" t="s">
        <v>5433</v>
      </c>
    </row>
    <row r="4425" spans="1:12" ht="15.75">
      <c r="A4425" s="518" t="s">
        <v>8643</v>
      </c>
      <c r="B4425" s="518" t="s">
        <v>8644</v>
      </c>
      <c r="C4425" s="518" t="s">
        <v>8009</v>
      </c>
      <c r="D4425" s="518" t="s">
        <v>25729</v>
      </c>
      <c r="E4425" s="519" t="s">
        <v>144</v>
      </c>
      <c r="F4425" s="518" t="s">
        <v>144</v>
      </c>
      <c r="G4425" s="518" t="s">
        <v>27140</v>
      </c>
      <c r="H4425" s="518" t="s">
        <v>9658</v>
      </c>
      <c r="I4425" s="518" t="s">
        <v>5502</v>
      </c>
      <c r="J4425" s="518" t="s">
        <v>5503</v>
      </c>
      <c r="K4425" s="519" t="s">
        <v>34301</v>
      </c>
      <c r="L4425" s="518" t="s">
        <v>5433</v>
      </c>
    </row>
    <row r="4426" spans="1:12" ht="15.75">
      <c r="A4426" s="518" t="s">
        <v>8643</v>
      </c>
      <c r="B4426" s="518" t="s">
        <v>8644</v>
      </c>
      <c r="C4426" s="518" t="s">
        <v>8009</v>
      </c>
      <c r="D4426" s="518" t="s">
        <v>25729</v>
      </c>
      <c r="E4426" s="519" t="s">
        <v>144</v>
      </c>
      <c r="F4426" s="518" t="s">
        <v>144</v>
      </c>
      <c r="G4426" s="518" t="s">
        <v>27141</v>
      </c>
      <c r="H4426" s="518" t="s">
        <v>9659</v>
      </c>
      <c r="I4426" s="518" t="s">
        <v>5502</v>
      </c>
      <c r="J4426" s="518" t="s">
        <v>5503</v>
      </c>
      <c r="K4426" s="519" t="s">
        <v>34302</v>
      </c>
      <c r="L4426" s="518" t="s">
        <v>5433</v>
      </c>
    </row>
    <row r="4427" spans="1:12" ht="15.75">
      <c r="A4427" s="518" t="s">
        <v>8643</v>
      </c>
      <c r="B4427" s="518" t="s">
        <v>8644</v>
      </c>
      <c r="C4427" s="518" t="s">
        <v>8009</v>
      </c>
      <c r="D4427" s="518" t="s">
        <v>25729</v>
      </c>
      <c r="E4427" s="519" t="s">
        <v>144</v>
      </c>
      <c r="F4427" s="518" t="s">
        <v>144</v>
      </c>
      <c r="G4427" s="518" t="s">
        <v>27142</v>
      </c>
      <c r="H4427" s="518" t="s">
        <v>9660</v>
      </c>
      <c r="I4427" s="518" t="s">
        <v>5502</v>
      </c>
      <c r="J4427" s="518" t="s">
        <v>5503</v>
      </c>
      <c r="K4427" s="519" t="s">
        <v>34303</v>
      </c>
      <c r="L4427" s="518" t="s">
        <v>5433</v>
      </c>
    </row>
    <row r="4428" spans="1:12" ht="15.75">
      <c r="A4428" s="518" t="s">
        <v>8643</v>
      </c>
      <c r="B4428" s="518" t="s">
        <v>8644</v>
      </c>
      <c r="C4428" s="518" t="s">
        <v>8009</v>
      </c>
      <c r="D4428" s="518" t="s">
        <v>25729</v>
      </c>
      <c r="E4428" s="519" t="s">
        <v>144</v>
      </c>
      <c r="F4428" s="518" t="s">
        <v>144</v>
      </c>
      <c r="G4428" s="518" t="s">
        <v>27143</v>
      </c>
      <c r="H4428" s="518" t="s">
        <v>9661</v>
      </c>
      <c r="I4428" s="518" t="s">
        <v>5502</v>
      </c>
      <c r="J4428" s="518" t="s">
        <v>5503</v>
      </c>
      <c r="K4428" s="519" t="s">
        <v>17052</v>
      </c>
      <c r="L4428" s="518" t="s">
        <v>5433</v>
      </c>
    </row>
    <row r="4429" spans="1:12" ht="15.75">
      <c r="A4429" s="518" t="s">
        <v>8643</v>
      </c>
      <c r="B4429" s="518" t="s">
        <v>8644</v>
      </c>
      <c r="C4429" s="518" t="s">
        <v>8009</v>
      </c>
      <c r="D4429" s="518" t="s">
        <v>25729</v>
      </c>
      <c r="E4429" s="519" t="s">
        <v>144</v>
      </c>
      <c r="F4429" s="518" t="s">
        <v>144</v>
      </c>
      <c r="G4429" s="518" t="s">
        <v>27145</v>
      </c>
      <c r="H4429" s="518" t="s">
        <v>9662</v>
      </c>
      <c r="I4429" s="518" t="s">
        <v>5502</v>
      </c>
      <c r="J4429" s="518" t="s">
        <v>5503</v>
      </c>
      <c r="K4429" s="519" t="s">
        <v>28023</v>
      </c>
      <c r="L4429" s="518" t="s">
        <v>5433</v>
      </c>
    </row>
    <row r="4430" spans="1:12" ht="15.75">
      <c r="A4430" s="518" t="s">
        <v>8643</v>
      </c>
      <c r="B4430" s="518" t="s">
        <v>8644</v>
      </c>
      <c r="C4430" s="518" t="s">
        <v>8009</v>
      </c>
      <c r="D4430" s="518" t="s">
        <v>25729</v>
      </c>
      <c r="E4430" s="519" t="s">
        <v>144</v>
      </c>
      <c r="F4430" s="518" t="s">
        <v>144</v>
      </c>
      <c r="G4430" s="518" t="s">
        <v>27146</v>
      </c>
      <c r="H4430" s="518" t="s">
        <v>9663</v>
      </c>
      <c r="I4430" s="518" t="s">
        <v>5502</v>
      </c>
      <c r="J4430" s="518" t="s">
        <v>5503</v>
      </c>
      <c r="K4430" s="519" t="s">
        <v>14485</v>
      </c>
      <c r="L4430" s="518" t="s">
        <v>5433</v>
      </c>
    </row>
    <row r="4431" spans="1:12" ht="15.75">
      <c r="A4431" s="518" t="s">
        <v>8643</v>
      </c>
      <c r="B4431" s="518" t="s">
        <v>8644</v>
      </c>
      <c r="C4431" s="518" t="s">
        <v>8009</v>
      </c>
      <c r="D4431" s="518" t="s">
        <v>25729</v>
      </c>
      <c r="E4431" s="519" t="s">
        <v>144</v>
      </c>
      <c r="F4431" s="518" t="s">
        <v>144</v>
      </c>
      <c r="G4431" s="518" t="s">
        <v>27147</v>
      </c>
      <c r="H4431" s="518" t="s">
        <v>9664</v>
      </c>
      <c r="I4431" s="518" t="s">
        <v>5502</v>
      </c>
      <c r="J4431" s="518" t="s">
        <v>5503</v>
      </c>
      <c r="K4431" s="519" t="s">
        <v>32286</v>
      </c>
      <c r="L4431" s="518" t="s">
        <v>5433</v>
      </c>
    </row>
    <row r="4432" spans="1:12" ht="15.75">
      <c r="A4432" s="518" t="s">
        <v>8643</v>
      </c>
      <c r="B4432" s="518" t="s">
        <v>8644</v>
      </c>
      <c r="C4432" s="518" t="s">
        <v>8009</v>
      </c>
      <c r="D4432" s="518" t="s">
        <v>25729</v>
      </c>
      <c r="E4432" s="519" t="s">
        <v>144</v>
      </c>
      <c r="F4432" s="518" t="s">
        <v>144</v>
      </c>
      <c r="G4432" s="518" t="s">
        <v>27149</v>
      </c>
      <c r="H4432" s="518" t="s">
        <v>9665</v>
      </c>
      <c r="I4432" s="518" t="s">
        <v>5502</v>
      </c>
      <c r="J4432" s="518" t="s">
        <v>5503</v>
      </c>
      <c r="K4432" s="519" t="s">
        <v>14054</v>
      </c>
      <c r="L4432" s="518" t="s">
        <v>5433</v>
      </c>
    </row>
    <row r="4433" spans="1:12" ht="15.75">
      <c r="A4433" s="518" t="s">
        <v>8643</v>
      </c>
      <c r="B4433" s="518" t="s">
        <v>8644</v>
      </c>
      <c r="C4433" s="518" t="s">
        <v>8009</v>
      </c>
      <c r="D4433" s="518" t="s">
        <v>25729</v>
      </c>
      <c r="E4433" s="519" t="s">
        <v>144</v>
      </c>
      <c r="F4433" s="518" t="s">
        <v>144</v>
      </c>
      <c r="G4433" s="518" t="s">
        <v>27150</v>
      </c>
      <c r="H4433" s="518" t="s">
        <v>9666</v>
      </c>
      <c r="I4433" s="518" t="s">
        <v>5502</v>
      </c>
      <c r="J4433" s="518" t="s">
        <v>5503</v>
      </c>
      <c r="K4433" s="519" t="s">
        <v>17598</v>
      </c>
      <c r="L4433" s="518" t="s">
        <v>5433</v>
      </c>
    </row>
    <row r="4434" spans="1:12" ht="15.75">
      <c r="A4434" s="518" t="s">
        <v>8643</v>
      </c>
      <c r="B4434" s="518" t="s">
        <v>8644</v>
      </c>
      <c r="C4434" s="518" t="s">
        <v>8009</v>
      </c>
      <c r="D4434" s="518" t="s">
        <v>25729</v>
      </c>
      <c r="E4434" s="519" t="s">
        <v>144</v>
      </c>
      <c r="F4434" s="518" t="s">
        <v>144</v>
      </c>
      <c r="G4434" s="518" t="s">
        <v>27152</v>
      </c>
      <c r="H4434" s="518" t="s">
        <v>9667</v>
      </c>
      <c r="I4434" s="518" t="s">
        <v>5502</v>
      </c>
      <c r="J4434" s="518" t="s">
        <v>5503</v>
      </c>
      <c r="K4434" s="519" t="s">
        <v>34304</v>
      </c>
      <c r="L4434" s="518" t="s">
        <v>5433</v>
      </c>
    </row>
    <row r="4435" spans="1:12" ht="15.75">
      <c r="A4435" s="518" t="s">
        <v>8643</v>
      </c>
      <c r="B4435" s="518" t="s">
        <v>8644</v>
      </c>
      <c r="C4435" s="518" t="s">
        <v>8009</v>
      </c>
      <c r="D4435" s="518" t="s">
        <v>25729</v>
      </c>
      <c r="E4435" s="519" t="s">
        <v>144</v>
      </c>
      <c r="F4435" s="518" t="s">
        <v>144</v>
      </c>
      <c r="G4435" s="518" t="s">
        <v>27154</v>
      </c>
      <c r="H4435" s="518" t="s">
        <v>9668</v>
      </c>
      <c r="I4435" s="518" t="s">
        <v>5502</v>
      </c>
      <c r="J4435" s="518" t="s">
        <v>5503</v>
      </c>
      <c r="K4435" s="519" t="s">
        <v>16372</v>
      </c>
      <c r="L4435" s="518" t="s">
        <v>5433</v>
      </c>
    </row>
    <row r="4436" spans="1:12" ht="15.75">
      <c r="A4436" s="518" t="s">
        <v>8643</v>
      </c>
      <c r="B4436" s="518" t="s">
        <v>8644</v>
      </c>
      <c r="C4436" s="518" t="s">
        <v>8009</v>
      </c>
      <c r="D4436" s="518" t="s">
        <v>25729</v>
      </c>
      <c r="E4436" s="519" t="s">
        <v>144</v>
      </c>
      <c r="F4436" s="518" t="s">
        <v>144</v>
      </c>
      <c r="G4436" s="518" t="s">
        <v>27155</v>
      </c>
      <c r="H4436" s="518" t="s">
        <v>27156</v>
      </c>
      <c r="I4436" s="518" t="s">
        <v>5502</v>
      </c>
      <c r="J4436" s="518" t="s">
        <v>5503</v>
      </c>
      <c r="K4436" s="519" t="s">
        <v>34305</v>
      </c>
      <c r="L4436" s="518" t="s">
        <v>5433</v>
      </c>
    </row>
    <row r="4437" spans="1:12" ht="15.75">
      <c r="A4437" s="518" t="s">
        <v>8643</v>
      </c>
      <c r="B4437" s="518" t="s">
        <v>8644</v>
      </c>
      <c r="C4437" s="518" t="s">
        <v>8009</v>
      </c>
      <c r="D4437" s="518" t="s">
        <v>25729</v>
      </c>
      <c r="E4437" s="519" t="s">
        <v>144</v>
      </c>
      <c r="F4437" s="518" t="s">
        <v>144</v>
      </c>
      <c r="G4437" s="518" t="s">
        <v>27157</v>
      </c>
      <c r="H4437" s="518" t="s">
        <v>9669</v>
      </c>
      <c r="I4437" s="518" t="s">
        <v>5502</v>
      </c>
      <c r="J4437" s="518" t="s">
        <v>5503</v>
      </c>
      <c r="K4437" s="519" t="s">
        <v>34306</v>
      </c>
      <c r="L4437" s="518" t="s">
        <v>5433</v>
      </c>
    </row>
    <row r="4438" spans="1:12" ht="15.75">
      <c r="A4438" s="518" t="s">
        <v>8643</v>
      </c>
      <c r="B4438" s="518" t="s">
        <v>8644</v>
      </c>
      <c r="C4438" s="518" t="s">
        <v>8009</v>
      </c>
      <c r="D4438" s="518" t="s">
        <v>25729</v>
      </c>
      <c r="E4438" s="519" t="s">
        <v>144</v>
      </c>
      <c r="F4438" s="518" t="s">
        <v>144</v>
      </c>
      <c r="G4438" s="518" t="s">
        <v>27159</v>
      </c>
      <c r="H4438" s="518" t="s">
        <v>27160</v>
      </c>
      <c r="I4438" s="518" t="s">
        <v>5502</v>
      </c>
      <c r="J4438" s="518" t="s">
        <v>5503</v>
      </c>
      <c r="K4438" s="519" t="s">
        <v>34307</v>
      </c>
      <c r="L4438" s="518" t="s">
        <v>5433</v>
      </c>
    </row>
    <row r="4439" spans="1:12" ht="15.75">
      <c r="A4439" s="518" t="s">
        <v>8643</v>
      </c>
      <c r="B4439" s="518" t="s">
        <v>8644</v>
      </c>
      <c r="C4439" s="518" t="s">
        <v>8009</v>
      </c>
      <c r="D4439" s="518" t="s">
        <v>25729</v>
      </c>
      <c r="E4439" s="519" t="s">
        <v>144</v>
      </c>
      <c r="F4439" s="518" t="s">
        <v>144</v>
      </c>
      <c r="G4439" s="518" t="s">
        <v>27161</v>
      </c>
      <c r="H4439" s="518" t="s">
        <v>27162</v>
      </c>
      <c r="I4439" s="518" t="s">
        <v>5502</v>
      </c>
      <c r="J4439" s="518" t="s">
        <v>5503</v>
      </c>
      <c r="K4439" s="519" t="s">
        <v>34308</v>
      </c>
      <c r="L4439" s="518" t="s">
        <v>5433</v>
      </c>
    </row>
    <row r="4440" spans="1:12" ht="15.75">
      <c r="A4440" s="518" t="s">
        <v>8643</v>
      </c>
      <c r="B4440" s="518" t="s">
        <v>8644</v>
      </c>
      <c r="C4440" s="518" t="s">
        <v>8009</v>
      </c>
      <c r="D4440" s="518" t="s">
        <v>25729</v>
      </c>
      <c r="E4440" s="519" t="s">
        <v>144</v>
      </c>
      <c r="F4440" s="518" t="s">
        <v>144</v>
      </c>
      <c r="G4440" s="518" t="s">
        <v>27164</v>
      </c>
      <c r="H4440" s="518" t="s">
        <v>9670</v>
      </c>
      <c r="I4440" s="518" t="s">
        <v>5502</v>
      </c>
      <c r="J4440" s="518" t="s">
        <v>5503</v>
      </c>
      <c r="K4440" s="519" t="s">
        <v>34309</v>
      </c>
      <c r="L4440" s="518" t="s">
        <v>5433</v>
      </c>
    </row>
    <row r="4441" spans="1:12" ht="15.75">
      <c r="A4441" s="518" t="s">
        <v>8643</v>
      </c>
      <c r="B4441" s="518" t="s">
        <v>8644</v>
      </c>
      <c r="C4441" s="518" t="s">
        <v>8009</v>
      </c>
      <c r="D4441" s="518" t="s">
        <v>25729</v>
      </c>
      <c r="E4441" s="519" t="s">
        <v>144</v>
      </c>
      <c r="F4441" s="518" t="s">
        <v>144</v>
      </c>
      <c r="G4441" s="518" t="s">
        <v>27165</v>
      </c>
      <c r="H4441" s="518" t="s">
        <v>27166</v>
      </c>
      <c r="I4441" s="518" t="s">
        <v>5502</v>
      </c>
      <c r="J4441" s="518" t="s">
        <v>5503</v>
      </c>
      <c r="K4441" s="519" t="s">
        <v>34310</v>
      </c>
      <c r="L4441" s="518" t="s">
        <v>5433</v>
      </c>
    </row>
    <row r="4442" spans="1:12" ht="15.75">
      <c r="A4442" s="518" t="s">
        <v>8643</v>
      </c>
      <c r="B4442" s="518" t="s">
        <v>8644</v>
      </c>
      <c r="C4442" s="518" t="s">
        <v>8009</v>
      </c>
      <c r="D4442" s="518" t="s">
        <v>25729</v>
      </c>
      <c r="E4442" s="519" t="s">
        <v>144</v>
      </c>
      <c r="F4442" s="518" t="s">
        <v>144</v>
      </c>
      <c r="G4442" s="518" t="s">
        <v>27167</v>
      </c>
      <c r="H4442" s="518" t="s">
        <v>27168</v>
      </c>
      <c r="I4442" s="518" t="s">
        <v>5502</v>
      </c>
      <c r="J4442" s="518" t="s">
        <v>5503</v>
      </c>
      <c r="K4442" s="519" t="s">
        <v>16228</v>
      </c>
      <c r="L4442" s="518" t="s">
        <v>5433</v>
      </c>
    </row>
    <row r="4443" spans="1:12" ht="15.75">
      <c r="A4443" s="518" t="s">
        <v>8643</v>
      </c>
      <c r="B4443" s="518" t="s">
        <v>8644</v>
      </c>
      <c r="C4443" s="518" t="s">
        <v>8009</v>
      </c>
      <c r="D4443" s="518" t="s">
        <v>25729</v>
      </c>
      <c r="E4443" s="519" t="s">
        <v>144</v>
      </c>
      <c r="F4443" s="518" t="s">
        <v>144</v>
      </c>
      <c r="G4443" s="518" t="s">
        <v>27170</v>
      </c>
      <c r="H4443" s="518" t="s">
        <v>9671</v>
      </c>
      <c r="I4443" s="518" t="s">
        <v>5502</v>
      </c>
      <c r="J4443" s="518" t="s">
        <v>5503</v>
      </c>
      <c r="K4443" s="519" t="s">
        <v>19065</v>
      </c>
      <c r="L4443" s="518" t="s">
        <v>5433</v>
      </c>
    </row>
    <row r="4444" spans="1:12" ht="15.75">
      <c r="A4444" s="518" t="s">
        <v>8643</v>
      </c>
      <c r="B4444" s="518" t="s">
        <v>8644</v>
      </c>
      <c r="C4444" s="518" t="s">
        <v>8009</v>
      </c>
      <c r="D4444" s="518" t="s">
        <v>25729</v>
      </c>
      <c r="E4444" s="519" t="s">
        <v>144</v>
      </c>
      <c r="F4444" s="518" t="s">
        <v>144</v>
      </c>
      <c r="G4444" s="518" t="s">
        <v>27171</v>
      </c>
      <c r="H4444" s="518" t="s">
        <v>9672</v>
      </c>
      <c r="I4444" s="518" t="s">
        <v>5502</v>
      </c>
      <c r="J4444" s="518" t="s">
        <v>5503</v>
      </c>
      <c r="K4444" s="519" t="s">
        <v>31844</v>
      </c>
      <c r="L4444" s="518" t="s">
        <v>5433</v>
      </c>
    </row>
    <row r="4445" spans="1:12" ht="15.75">
      <c r="A4445" s="518" t="s">
        <v>8643</v>
      </c>
      <c r="B4445" s="518" t="s">
        <v>8644</v>
      </c>
      <c r="C4445" s="518" t="s">
        <v>8009</v>
      </c>
      <c r="D4445" s="518" t="s">
        <v>25729</v>
      </c>
      <c r="E4445" s="519" t="s">
        <v>144</v>
      </c>
      <c r="F4445" s="518" t="s">
        <v>144</v>
      </c>
      <c r="G4445" s="518" t="s">
        <v>27172</v>
      </c>
      <c r="H4445" s="518" t="s">
        <v>9673</v>
      </c>
      <c r="I4445" s="518" t="s">
        <v>5502</v>
      </c>
      <c r="J4445" s="518" t="s">
        <v>5503</v>
      </c>
      <c r="K4445" s="519" t="s">
        <v>18945</v>
      </c>
      <c r="L4445" s="518" t="s">
        <v>5433</v>
      </c>
    </row>
    <row r="4446" spans="1:12" ht="15.75">
      <c r="A4446" s="518" t="s">
        <v>8643</v>
      </c>
      <c r="B4446" s="518" t="s">
        <v>8644</v>
      </c>
      <c r="C4446" s="518" t="s">
        <v>8009</v>
      </c>
      <c r="D4446" s="518" t="s">
        <v>25729</v>
      </c>
      <c r="E4446" s="519" t="s">
        <v>144</v>
      </c>
      <c r="F4446" s="518" t="s">
        <v>144</v>
      </c>
      <c r="G4446" s="518" t="s">
        <v>27173</v>
      </c>
      <c r="H4446" s="518" t="s">
        <v>9674</v>
      </c>
      <c r="I4446" s="518" t="s">
        <v>5502</v>
      </c>
      <c r="J4446" s="518" t="s">
        <v>5503</v>
      </c>
      <c r="K4446" s="519" t="s">
        <v>15547</v>
      </c>
      <c r="L4446" s="518" t="s">
        <v>5433</v>
      </c>
    </row>
    <row r="4447" spans="1:12" ht="15.75">
      <c r="A4447" s="518" t="s">
        <v>8643</v>
      </c>
      <c r="B4447" s="518" t="s">
        <v>8644</v>
      </c>
      <c r="C4447" s="518" t="s">
        <v>8009</v>
      </c>
      <c r="D4447" s="518" t="s">
        <v>25729</v>
      </c>
      <c r="E4447" s="519" t="s">
        <v>144</v>
      </c>
      <c r="F4447" s="518" t="s">
        <v>144</v>
      </c>
      <c r="G4447" s="518" t="s">
        <v>27174</v>
      </c>
      <c r="H4447" s="518" t="s">
        <v>9675</v>
      </c>
      <c r="I4447" s="518" t="s">
        <v>5502</v>
      </c>
      <c r="J4447" s="518" t="s">
        <v>5503</v>
      </c>
      <c r="K4447" s="519" t="s">
        <v>20368</v>
      </c>
      <c r="L4447" s="518" t="s">
        <v>5433</v>
      </c>
    </row>
    <row r="4448" spans="1:12" ht="15.75">
      <c r="A4448" s="518" t="s">
        <v>8643</v>
      </c>
      <c r="B4448" s="518" t="s">
        <v>8644</v>
      </c>
      <c r="C4448" s="518" t="s">
        <v>8009</v>
      </c>
      <c r="D4448" s="518" t="s">
        <v>25729</v>
      </c>
      <c r="E4448" s="519" t="s">
        <v>144</v>
      </c>
      <c r="F4448" s="518" t="s">
        <v>144</v>
      </c>
      <c r="G4448" s="518" t="s">
        <v>27175</v>
      </c>
      <c r="H4448" s="518" t="s">
        <v>9676</v>
      </c>
      <c r="I4448" s="518" t="s">
        <v>5502</v>
      </c>
      <c r="J4448" s="518" t="s">
        <v>5503</v>
      </c>
      <c r="K4448" s="519" t="s">
        <v>34311</v>
      </c>
      <c r="L4448" s="518" t="s">
        <v>5433</v>
      </c>
    </row>
    <row r="4449" spans="1:12" ht="15.75">
      <c r="A4449" s="518" t="s">
        <v>8643</v>
      </c>
      <c r="B4449" s="518" t="s">
        <v>8644</v>
      </c>
      <c r="C4449" s="518" t="s">
        <v>8009</v>
      </c>
      <c r="D4449" s="518" t="s">
        <v>25729</v>
      </c>
      <c r="E4449" s="519" t="s">
        <v>144</v>
      </c>
      <c r="F4449" s="518" t="s">
        <v>144</v>
      </c>
      <c r="G4449" s="518" t="s">
        <v>27176</v>
      </c>
      <c r="H4449" s="518" t="s">
        <v>9677</v>
      </c>
      <c r="I4449" s="518" t="s">
        <v>5502</v>
      </c>
      <c r="J4449" s="518" t="s">
        <v>5503</v>
      </c>
      <c r="K4449" s="519" t="s">
        <v>34312</v>
      </c>
      <c r="L4449" s="518" t="s">
        <v>5433</v>
      </c>
    </row>
    <row r="4450" spans="1:12" ht="15.75">
      <c r="A4450" s="518" t="s">
        <v>8643</v>
      </c>
      <c r="B4450" s="518" t="s">
        <v>8644</v>
      </c>
      <c r="C4450" s="518" t="s">
        <v>8009</v>
      </c>
      <c r="D4450" s="518" t="s">
        <v>25729</v>
      </c>
      <c r="E4450" s="519" t="s">
        <v>144</v>
      </c>
      <c r="F4450" s="518" t="s">
        <v>144</v>
      </c>
      <c r="G4450" s="518" t="s">
        <v>27177</v>
      </c>
      <c r="H4450" s="518" t="s">
        <v>9678</v>
      </c>
      <c r="I4450" s="518" t="s">
        <v>5502</v>
      </c>
      <c r="J4450" s="518" t="s">
        <v>5503</v>
      </c>
      <c r="K4450" s="519" t="s">
        <v>34313</v>
      </c>
      <c r="L4450" s="518" t="s">
        <v>5433</v>
      </c>
    </row>
    <row r="4451" spans="1:12" ht="15.75">
      <c r="A4451" s="518" t="s">
        <v>8643</v>
      </c>
      <c r="B4451" s="518" t="s">
        <v>8644</v>
      </c>
      <c r="C4451" s="518" t="s">
        <v>8009</v>
      </c>
      <c r="D4451" s="518" t="s">
        <v>25729</v>
      </c>
      <c r="E4451" s="519" t="s">
        <v>144</v>
      </c>
      <c r="F4451" s="518" t="s">
        <v>144</v>
      </c>
      <c r="G4451" s="518" t="s">
        <v>27178</v>
      </c>
      <c r="H4451" s="518" t="s">
        <v>9679</v>
      </c>
      <c r="I4451" s="518" t="s">
        <v>5502</v>
      </c>
      <c r="J4451" s="518" t="s">
        <v>5503</v>
      </c>
      <c r="K4451" s="519" t="s">
        <v>34314</v>
      </c>
      <c r="L4451" s="518" t="s">
        <v>5433</v>
      </c>
    </row>
    <row r="4452" spans="1:12" ht="15.75">
      <c r="A4452" s="518" t="s">
        <v>8643</v>
      </c>
      <c r="B4452" s="518" t="s">
        <v>8644</v>
      </c>
      <c r="C4452" s="518" t="s">
        <v>8009</v>
      </c>
      <c r="D4452" s="518" t="s">
        <v>25729</v>
      </c>
      <c r="E4452" s="519" t="s">
        <v>144</v>
      </c>
      <c r="F4452" s="518" t="s">
        <v>144</v>
      </c>
      <c r="G4452" s="518" t="s">
        <v>27179</v>
      </c>
      <c r="H4452" s="518" t="s">
        <v>27180</v>
      </c>
      <c r="I4452" s="518" t="s">
        <v>5502</v>
      </c>
      <c r="J4452" s="518" t="s">
        <v>5503</v>
      </c>
      <c r="K4452" s="519" t="s">
        <v>34315</v>
      </c>
      <c r="L4452" s="518" t="s">
        <v>5433</v>
      </c>
    </row>
    <row r="4453" spans="1:12" ht="15.75">
      <c r="A4453" s="518" t="s">
        <v>8643</v>
      </c>
      <c r="B4453" s="518" t="s">
        <v>8644</v>
      </c>
      <c r="C4453" s="518" t="s">
        <v>8009</v>
      </c>
      <c r="D4453" s="518" t="s">
        <v>25729</v>
      </c>
      <c r="E4453" s="519" t="s">
        <v>144</v>
      </c>
      <c r="F4453" s="518" t="s">
        <v>144</v>
      </c>
      <c r="G4453" s="518" t="s">
        <v>27181</v>
      </c>
      <c r="H4453" s="518" t="s">
        <v>9680</v>
      </c>
      <c r="I4453" s="518" t="s">
        <v>5502</v>
      </c>
      <c r="J4453" s="518" t="s">
        <v>5503</v>
      </c>
      <c r="K4453" s="519" t="s">
        <v>18653</v>
      </c>
      <c r="L4453" s="518" t="s">
        <v>5433</v>
      </c>
    </row>
    <row r="4454" spans="1:12" ht="15.75">
      <c r="A4454" s="518" t="s">
        <v>8643</v>
      </c>
      <c r="B4454" s="518" t="s">
        <v>8644</v>
      </c>
      <c r="C4454" s="518" t="s">
        <v>8009</v>
      </c>
      <c r="D4454" s="518" t="s">
        <v>25729</v>
      </c>
      <c r="E4454" s="519" t="s">
        <v>144</v>
      </c>
      <c r="F4454" s="518" t="s">
        <v>144</v>
      </c>
      <c r="G4454" s="518" t="s">
        <v>27183</v>
      </c>
      <c r="H4454" s="518" t="s">
        <v>9681</v>
      </c>
      <c r="I4454" s="518" t="s">
        <v>5502</v>
      </c>
      <c r="J4454" s="518" t="s">
        <v>5503</v>
      </c>
      <c r="K4454" s="519" t="s">
        <v>34316</v>
      </c>
      <c r="L4454" s="518" t="s">
        <v>5433</v>
      </c>
    </row>
    <row r="4455" spans="1:12" ht="15.75">
      <c r="A4455" s="518" t="s">
        <v>8643</v>
      </c>
      <c r="B4455" s="518" t="s">
        <v>8644</v>
      </c>
      <c r="C4455" s="518" t="s">
        <v>8009</v>
      </c>
      <c r="D4455" s="518" t="s">
        <v>25729</v>
      </c>
      <c r="E4455" s="519" t="s">
        <v>144</v>
      </c>
      <c r="F4455" s="518" t="s">
        <v>144</v>
      </c>
      <c r="G4455" s="518" t="s">
        <v>27184</v>
      </c>
      <c r="H4455" s="518" t="s">
        <v>9682</v>
      </c>
      <c r="I4455" s="518" t="s">
        <v>5502</v>
      </c>
      <c r="J4455" s="518" t="s">
        <v>5503</v>
      </c>
      <c r="K4455" s="519" t="s">
        <v>34317</v>
      </c>
      <c r="L4455" s="518" t="s">
        <v>5433</v>
      </c>
    </row>
    <row r="4456" spans="1:12" ht="15.75">
      <c r="A4456" s="518" t="s">
        <v>8643</v>
      </c>
      <c r="B4456" s="518" t="s">
        <v>8644</v>
      </c>
      <c r="C4456" s="518" t="s">
        <v>8009</v>
      </c>
      <c r="D4456" s="518" t="s">
        <v>25729</v>
      </c>
      <c r="E4456" s="519" t="s">
        <v>144</v>
      </c>
      <c r="F4456" s="518" t="s">
        <v>144</v>
      </c>
      <c r="G4456" s="518" t="s">
        <v>27185</v>
      </c>
      <c r="H4456" s="518" t="s">
        <v>9683</v>
      </c>
      <c r="I4456" s="518" t="s">
        <v>5502</v>
      </c>
      <c r="J4456" s="518" t="s">
        <v>5503</v>
      </c>
      <c r="K4456" s="519" t="s">
        <v>34318</v>
      </c>
      <c r="L4456" s="518" t="s">
        <v>5433</v>
      </c>
    </row>
    <row r="4457" spans="1:12" ht="15.75">
      <c r="A4457" s="518" t="s">
        <v>8643</v>
      </c>
      <c r="B4457" s="518" t="s">
        <v>8644</v>
      </c>
      <c r="C4457" s="518" t="s">
        <v>8009</v>
      </c>
      <c r="D4457" s="518" t="s">
        <v>25729</v>
      </c>
      <c r="E4457" s="519" t="s">
        <v>144</v>
      </c>
      <c r="F4457" s="518" t="s">
        <v>144</v>
      </c>
      <c r="G4457" s="518" t="s">
        <v>27186</v>
      </c>
      <c r="H4457" s="518" t="s">
        <v>9684</v>
      </c>
      <c r="I4457" s="518" t="s">
        <v>5502</v>
      </c>
      <c r="J4457" s="518" t="s">
        <v>5503</v>
      </c>
      <c r="K4457" s="519" t="s">
        <v>34285</v>
      </c>
      <c r="L4457" s="518" t="s">
        <v>5433</v>
      </c>
    </row>
    <row r="4458" spans="1:12" ht="15.75">
      <c r="A4458" s="518" t="s">
        <v>8643</v>
      </c>
      <c r="B4458" s="518" t="s">
        <v>8644</v>
      </c>
      <c r="C4458" s="518" t="s">
        <v>8009</v>
      </c>
      <c r="D4458" s="518" t="s">
        <v>25729</v>
      </c>
      <c r="E4458" s="519" t="s">
        <v>144</v>
      </c>
      <c r="F4458" s="518" t="s">
        <v>144</v>
      </c>
      <c r="G4458" s="518" t="s">
        <v>27187</v>
      </c>
      <c r="H4458" s="518" t="s">
        <v>9685</v>
      </c>
      <c r="I4458" s="518" t="s">
        <v>5502</v>
      </c>
      <c r="J4458" s="518" t="s">
        <v>5503</v>
      </c>
      <c r="K4458" s="519" t="s">
        <v>34319</v>
      </c>
      <c r="L4458" s="518" t="s">
        <v>5433</v>
      </c>
    </row>
    <row r="4459" spans="1:12" ht="15.75">
      <c r="A4459" s="518" t="s">
        <v>8643</v>
      </c>
      <c r="B4459" s="518" t="s">
        <v>8644</v>
      </c>
      <c r="C4459" s="518" t="s">
        <v>8009</v>
      </c>
      <c r="D4459" s="518" t="s">
        <v>25729</v>
      </c>
      <c r="E4459" s="519" t="s">
        <v>144</v>
      </c>
      <c r="F4459" s="518" t="s">
        <v>144</v>
      </c>
      <c r="G4459" s="518" t="s">
        <v>27188</v>
      </c>
      <c r="H4459" s="518" t="s">
        <v>9686</v>
      </c>
      <c r="I4459" s="518" t="s">
        <v>5502</v>
      </c>
      <c r="J4459" s="518" t="s">
        <v>5503</v>
      </c>
      <c r="K4459" s="519" t="s">
        <v>34320</v>
      </c>
      <c r="L4459" s="518" t="s">
        <v>5433</v>
      </c>
    </row>
    <row r="4460" spans="1:12" ht="15.75">
      <c r="A4460" s="518" t="s">
        <v>8643</v>
      </c>
      <c r="B4460" s="518" t="s">
        <v>8644</v>
      </c>
      <c r="C4460" s="518" t="s">
        <v>8009</v>
      </c>
      <c r="D4460" s="518" t="s">
        <v>25729</v>
      </c>
      <c r="E4460" s="519" t="s">
        <v>144</v>
      </c>
      <c r="F4460" s="518" t="s">
        <v>144</v>
      </c>
      <c r="G4460" s="518" t="s">
        <v>27189</v>
      </c>
      <c r="H4460" s="518" t="s">
        <v>27190</v>
      </c>
      <c r="I4460" s="518" t="s">
        <v>5502</v>
      </c>
      <c r="J4460" s="518" t="s">
        <v>5503</v>
      </c>
      <c r="K4460" s="519" t="s">
        <v>34321</v>
      </c>
      <c r="L4460" s="518" t="s">
        <v>5433</v>
      </c>
    </row>
    <row r="4461" spans="1:12" ht="15.75">
      <c r="A4461" s="518" t="s">
        <v>8643</v>
      </c>
      <c r="B4461" s="518" t="s">
        <v>8644</v>
      </c>
      <c r="C4461" s="518" t="s">
        <v>8009</v>
      </c>
      <c r="D4461" s="518" t="s">
        <v>25729</v>
      </c>
      <c r="E4461" s="519" t="s">
        <v>144</v>
      </c>
      <c r="F4461" s="518" t="s">
        <v>144</v>
      </c>
      <c r="G4461" s="518" t="s">
        <v>27191</v>
      </c>
      <c r="H4461" s="518" t="s">
        <v>27192</v>
      </c>
      <c r="I4461" s="518" t="s">
        <v>5502</v>
      </c>
      <c r="J4461" s="518" t="s">
        <v>5503</v>
      </c>
      <c r="K4461" s="519" t="s">
        <v>13329</v>
      </c>
      <c r="L4461" s="518" t="s">
        <v>5433</v>
      </c>
    </row>
    <row r="4462" spans="1:12" ht="15.75">
      <c r="A4462" s="518" t="s">
        <v>8643</v>
      </c>
      <c r="B4462" s="518" t="s">
        <v>8644</v>
      </c>
      <c r="C4462" s="518" t="s">
        <v>8009</v>
      </c>
      <c r="D4462" s="518" t="s">
        <v>25729</v>
      </c>
      <c r="E4462" s="519" t="s">
        <v>144</v>
      </c>
      <c r="F4462" s="518" t="s">
        <v>144</v>
      </c>
      <c r="G4462" s="518" t="s">
        <v>27193</v>
      </c>
      <c r="H4462" s="518" t="s">
        <v>27194</v>
      </c>
      <c r="I4462" s="518" t="s">
        <v>5502</v>
      </c>
      <c r="J4462" s="518" t="s">
        <v>5503</v>
      </c>
      <c r="K4462" s="519" t="s">
        <v>34322</v>
      </c>
      <c r="L4462" s="518" t="s">
        <v>5433</v>
      </c>
    </row>
    <row r="4463" spans="1:12" ht="15.75">
      <c r="A4463" s="518" t="s">
        <v>8643</v>
      </c>
      <c r="B4463" s="518" t="s">
        <v>8644</v>
      </c>
      <c r="C4463" s="518" t="s">
        <v>8009</v>
      </c>
      <c r="D4463" s="518" t="s">
        <v>25729</v>
      </c>
      <c r="E4463" s="519" t="s">
        <v>144</v>
      </c>
      <c r="F4463" s="518" t="s">
        <v>144</v>
      </c>
      <c r="G4463" s="518" t="s">
        <v>27195</v>
      </c>
      <c r="H4463" s="518" t="s">
        <v>27196</v>
      </c>
      <c r="I4463" s="518" t="s">
        <v>5502</v>
      </c>
      <c r="J4463" s="518" t="s">
        <v>5503</v>
      </c>
      <c r="K4463" s="519" t="s">
        <v>25995</v>
      </c>
      <c r="L4463" s="518" t="s">
        <v>5433</v>
      </c>
    </row>
    <row r="4464" spans="1:12" ht="15.75">
      <c r="A4464" s="518" t="s">
        <v>8643</v>
      </c>
      <c r="B4464" s="518" t="s">
        <v>8644</v>
      </c>
      <c r="C4464" s="518" t="s">
        <v>8009</v>
      </c>
      <c r="D4464" s="518" t="s">
        <v>25729</v>
      </c>
      <c r="E4464" s="519" t="s">
        <v>144</v>
      </c>
      <c r="F4464" s="518" t="s">
        <v>144</v>
      </c>
      <c r="G4464" s="518" t="s">
        <v>27198</v>
      </c>
      <c r="H4464" s="518" t="s">
        <v>27199</v>
      </c>
      <c r="I4464" s="518" t="s">
        <v>5502</v>
      </c>
      <c r="J4464" s="518" t="s">
        <v>5503</v>
      </c>
      <c r="K4464" s="519" t="s">
        <v>23097</v>
      </c>
      <c r="L4464" s="518" t="s">
        <v>5433</v>
      </c>
    </row>
    <row r="4465" spans="1:12" ht="15.75">
      <c r="A4465" s="518" t="s">
        <v>8643</v>
      </c>
      <c r="B4465" s="518" t="s">
        <v>8644</v>
      </c>
      <c r="C4465" s="518" t="s">
        <v>8009</v>
      </c>
      <c r="D4465" s="518" t="s">
        <v>25729</v>
      </c>
      <c r="E4465" s="519" t="s">
        <v>144</v>
      </c>
      <c r="F4465" s="518" t="s">
        <v>144</v>
      </c>
      <c r="G4465" s="518" t="s">
        <v>27200</v>
      </c>
      <c r="H4465" s="518" t="s">
        <v>27201</v>
      </c>
      <c r="I4465" s="518" t="s">
        <v>5502</v>
      </c>
      <c r="J4465" s="518" t="s">
        <v>5503</v>
      </c>
      <c r="K4465" s="519" t="s">
        <v>22914</v>
      </c>
      <c r="L4465" s="518" t="s">
        <v>5433</v>
      </c>
    </row>
    <row r="4466" spans="1:12" ht="15.75">
      <c r="A4466" s="518" t="s">
        <v>8643</v>
      </c>
      <c r="B4466" s="518" t="s">
        <v>8644</v>
      </c>
      <c r="C4466" s="518" t="s">
        <v>8009</v>
      </c>
      <c r="D4466" s="518" t="s">
        <v>25729</v>
      </c>
      <c r="E4466" s="519" t="s">
        <v>144</v>
      </c>
      <c r="F4466" s="518" t="s">
        <v>144</v>
      </c>
      <c r="G4466" s="518" t="s">
        <v>27202</v>
      </c>
      <c r="H4466" s="518" t="s">
        <v>27203</v>
      </c>
      <c r="I4466" s="518" t="s">
        <v>5502</v>
      </c>
      <c r="J4466" s="518" t="s">
        <v>5503</v>
      </c>
      <c r="K4466" s="519" t="s">
        <v>34323</v>
      </c>
      <c r="L4466" s="518" t="s">
        <v>5433</v>
      </c>
    </row>
    <row r="4467" spans="1:12" ht="15.75">
      <c r="A4467" s="518" t="s">
        <v>8643</v>
      </c>
      <c r="B4467" s="518" t="s">
        <v>8644</v>
      </c>
      <c r="C4467" s="518" t="s">
        <v>8009</v>
      </c>
      <c r="D4467" s="518" t="s">
        <v>25729</v>
      </c>
      <c r="E4467" s="519" t="s">
        <v>144</v>
      </c>
      <c r="F4467" s="518" t="s">
        <v>144</v>
      </c>
      <c r="G4467" s="518" t="s">
        <v>27204</v>
      </c>
      <c r="H4467" s="518" t="s">
        <v>27205</v>
      </c>
      <c r="I4467" s="518" t="s">
        <v>5502</v>
      </c>
      <c r="J4467" s="518" t="s">
        <v>5503</v>
      </c>
      <c r="K4467" s="519" t="s">
        <v>15594</v>
      </c>
      <c r="L4467" s="518" t="s">
        <v>5433</v>
      </c>
    </row>
    <row r="4468" spans="1:12" ht="15.75">
      <c r="A4468" s="518" t="s">
        <v>8643</v>
      </c>
      <c r="B4468" s="518" t="s">
        <v>8644</v>
      </c>
      <c r="C4468" s="518" t="s">
        <v>8009</v>
      </c>
      <c r="D4468" s="518" t="s">
        <v>25729</v>
      </c>
      <c r="E4468" s="519" t="s">
        <v>144</v>
      </c>
      <c r="F4468" s="518" t="s">
        <v>144</v>
      </c>
      <c r="G4468" s="518" t="s">
        <v>27206</v>
      </c>
      <c r="H4468" s="518" t="s">
        <v>27207</v>
      </c>
      <c r="I4468" s="518" t="s">
        <v>5502</v>
      </c>
      <c r="J4468" s="518" t="s">
        <v>5503</v>
      </c>
      <c r="K4468" s="519" t="s">
        <v>18588</v>
      </c>
      <c r="L4468" s="518" t="s">
        <v>5433</v>
      </c>
    </row>
    <row r="4469" spans="1:12" ht="15.75">
      <c r="A4469" s="518" t="s">
        <v>8643</v>
      </c>
      <c r="B4469" s="518" t="s">
        <v>8644</v>
      </c>
      <c r="C4469" s="518" t="s">
        <v>8009</v>
      </c>
      <c r="D4469" s="518" t="s">
        <v>25729</v>
      </c>
      <c r="E4469" s="519" t="s">
        <v>144</v>
      </c>
      <c r="F4469" s="518" t="s">
        <v>144</v>
      </c>
      <c r="G4469" s="518" t="s">
        <v>27208</v>
      </c>
      <c r="H4469" s="518" t="s">
        <v>27209</v>
      </c>
      <c r="I4469" s="518" t="s">
        <v>5502</v>
      </c>
      <c r="J4469" s="518" t="s">
        <v>5503</v>
      </c>
      <c r="K4469" s="519" t="s">
        <v>19391</v>
      </c>
      <c r="L4469" s="518" t="s">
        <v>5433</v>
      </c>
    </row>
    <row r="4470" spans="1:12" ht="15.75">
      <c r="A4470" s="518" t="s">
        <v>8643</v>
      </c>
      <c r="B4470" s="518" t="s">
        <v>8644</v>
      </c>
      <c r="C4470" s="518" t="s">
        <v>8009</v>
      </c>
      <c r="D4470" s="518" t="s">
        <v>25729</v>
      </c>
      <c r="E4470" s="519" t="s">
        <v>144</v>
      </c>
      <c r="F4470" s="518" t="s">
        <v>144</v>
      </c>
      <c r="G4470" s="518" t="s">
        <v>27210</v>
      </c>
      <c r="H4470" s="518" t="s">
        <v>27211</v>
      </c>
      <c r="I4470" s="518" t="s">
        <v>5502</v>
      </c>
      <c r="J4470" s="518" t="s">
        <v>5503</v>
      </c>
      <c r="K4470" s="519" t="s">
        <v>25358</v>
      </c>
      <c r="L4470" s="518" t="s">
        <v>5433</v>
      </c>
    </row>
    <row r="4471" spans="1:12" ht="15.75">
      <c r="A4471" s="518" t="s">
        <v>8643</v>
      </c>
      <c r="B4471" s="518" t="s">
        <v>8644</v>
      </c>
      <c r="C4471" s="518" t="s">
        <v>8009</v>
      </c>
      <c r="D4471" s="518" t="s">
        <v>25729</v>
      </c>
      <c r="E4471" s="519" t="s">
        <v>144</v>
      </c>
      <c r="F4471" s="518" t="s">
        <v>144</v>
      </c>
      <c r="G4471" s="518" t="s">
        <v>27212</v>
      </c>
      <c r="H4471" s="518" t="s">
        <v>27213</v>
      </c>
      <c r="I4471" s="518" t="s">
        <v>5502</v>
      </c>
      <c r="J4471" s="518" t="s">
        <v>5503</v>
      </c>
      <c r="K4471" s="519" t="s">
        <v>30281</v>
      </c>
      <c r="L4471" s="518" t="s">
        <v>5433</v>
      </c>
    </row>
    <row r="4472" spans="1:12" ht="15.75">
      <c r="A4472" s="518" t="s">
        <v>8643</v>
      </c>
      <c r="B4472" s="518" t="s">
        <v>8644</v>
      </c>
      <c r="C4472" s="518" t="s">
        <v>8009</v>
      </c>
      <c r="D4472" s="518" t="s">
        <v>25729</v>
      </c>
      <c r="E4472" s="519" t="s">
        <v>144</v>
      </c>
      <c r="F4472" s="518" t="s">
        <v>144</v>
      </c>
      <c r="G4472" s="518" t="s">
        <v>27214</v>
      </c>
      <c r="H4472" s="518" t="s">
        <v>27215</v>
      </c>
      <c r="I4472" s="518" t="s">
        <v>5502</v>
      </c>
      <c r="J4472" s="518" t="s">
        <v>5503</v>
      </c>
      <c r="K4472" s="519" t="s">
        <v>25444</v>
      </c>
      <c r="L4472" s="518" t="s">
        <v>5433</v>
      </c>
    </row>
    <row r="4473" spans="1:12" ht="15.75">
      <c r="A4473" s="518" t="s">
        <v>8643</v>
      </c>
      <c r="B4473" s="518" t="s">
        <v>8644</v>
      </c>
      <c r="C4473" s="518" t="s">
        <v>8009</v>
      </c>
      <c r="D4473" s="518" t="s">
        <v>25729</v>
      </c>
      <c r="E4473" s="519" t="s">
        <v>144</v>
      </c>
      <c r="F4473" s="518" t="s">
        <v>144</v>
      </c>
      <c r="G4473" s="518" t="s">
        <v>27216</v>
      </c>
      <c r="H4473" s="518" t="s">
        <v>9687</v>
      </c>
      <c r="I4473" s="518" t="s">
        <v>5502</v>
      </c>
      <c r="J4473" s="518" t="s">
        <v>5503</v>
      </c>
      <c r="K4473" s="519" t="s">
        <v>14194</v>
      </c>
      <c r="L4473" s="518" t="s">
        <v>5433</v>
      </c>
    </row>
    <row r="4474" spans="1:12" ht="15.75">
      <c r="A4474" s="518" t="s">
        <v>8643</v>
      </c>
      <c r="B4474" s="518" t="s">
        <v>8644</v>
      </c>
      <c r="C4474" s="518" t="s">
        <v>8009</v>
      </c>
      <c r="D4474" s="518" t="s">
        <v>25729</v>
      </c>
      <c r="E4474" s="519" t="s">
        <v>144</v>
      </c>
      <c r="F4474" s="518" t="s">
        <v>144</v>
      </c>
      <c r="G4474" s="518" t="s">
        <v>27218</v>
      </c>
      <c r="H4474" s="518" t="s">
        <v>9688</v>
      </c>
      <c r="I4474" s="518" t="s">
        <v>5502</v>
      </c>
      <c r="J4474" s="518" t="s">
        <v>5503</v>
      </c>
      <c r="K4474" s="519" t="s">
        <v>18594</v>
      </c>
      <c r="L4474" s="518" t="s">
        <v>5433</v>
      </c>
    </row>
    <row r="4475" spans="1:12" ht="15.75">
      <c r="A4475" s="518" t="s">
        <v>8643</v>
      </c>
      <c r="B4475" s="518" t="s">
        <v>8644</v>
      </c>
      <c r="C4475" s="518" t="s">
        <v>8009</v>
      </c>
      <c r="D4475" s="518" t="s">
        <v>25729</v>
      </c>
      <c r="E4475" s="519" t="s">
        <v>144</v>
      </c>
      <c r="F4475" s="518" t="s">
        <v>144</v>
      </c>
      <c r="G4475" s="518" t="s">
        <v>27219</v>
      </c>
      <c r="H4475" s="518" t="s">
        <v>9692</v>
      </c>
      <c r="I4475" s="518" t="s">
        <v>5502</v>
      </c>
      <c r="J4475" s="518" t="s">
        <v>5503</v>
      </c>
      <c r="K4475" s="519" t="s">
        <v>34324</v>
      </c>
      <c r="L4475" s="518" t="s">
        <v>5433</v>
      </c>
    </row>
    <row r="4476" spans="1:12" ht="15.75">
      <c r="A4476" s="518" t="s">
        <v>8643</v>
      </c>
      <c r="B4476" s="518" t="s">
        <v>8644</v>
      </c>
      <c r="C4476" s="518" t="s">
        <v>8009</v>
      </c>
      <c r="D4476" s="518" t="s">
        <v>25729</v>
      </c>
      <c r="E4476" s="519" t="s">
        <v>144</v>
      </c>
      <c r="F4476" s="518" t="s">
        <v>144</v>
      </c>
      <c r="G4476" s="518" t="s">
        <v>27220</v>
      </c>
      <c r="H4476" s="518" t="s">
        <v>9693</v>
      </c>
      <c r="I4476" s="518" t="s">
        <v>5502</v>
      </c>
      <c r="J4476" s="518" t="s">
        <v>5503</v>
      </c>
      <c r="K4476" s="519" t="s">
        <v>34325</v>
      </c>
      <c r="L4476" s="518" t="s">
        <v>5433</v>
      </c>
    </row>
    <row r="4477" spans="1:12" ht="15.75">
      <c r="A4477" s="518" t="s">
        <v>8643</v>
      </c>
      <c r="B4477" s="518" t="s">
        <v>8644</v>
      </c>
      <c r="C4477" s="518" t="s">
        <v>8009</v>
      </c>
      <c r="D4477" s="518" t="s">
        <v>25729</v>
      </c>
      <c r="E4477" s="519" t="s">
        <v>144</v>
      </c>
      <c r="F4477" s="518" t="s">
        <v>144</v>
      </c>
      <c r="G4477" s="518" t="s">
        <v>27221</v>
      </c>
      <c r="H4477" s="518" t="s">
        <v>9694</v>
      </c>
      <c r="I4477" s="518" t="s">
        <v>5502</v>
      </c>
      <c r="J4477" s="518" t="s">
        <v>5503</v>
      </c>
      <c r="K4477" s="519" t="s">
        <v>34326</v>
      </c>
      <c r="L4477" s="518" t="s">
        <v>5433</v>
      </c>
    </row>
    <row r="4478" spans="1:12" ht="15.75">
      <c r="A4478" s="518" t="s">
        <v>8643</v>
      </c>
      <c r="B4478" s="518" t="s">
        <v>8644</v>
      </c>
      <c r="C4478" s="518" t="s">
        <v>8009</v>
      </c>
      <c r="D4478" s="518" t="s">
        <v>25729</v>
      </c>
      <c r="E4478" s="519" t="s">
        <v>144</v>
      </c>
      <c r="F4478" s="518" t="s">
        <v>144</v>
      </c>
      <c r="G4478" s="518" t="s">
        <v>27222</v>
      </c>
      <c r="H4478" s="518" t="s">
        <v>9695</v>
      </c>
      <c r="I4478" s="518" t="s">
        <v>5502</v>
      </c>
      <c r="J4478" s="518" t="s">
        <v>5503</v>
      </c>
      <c r="K4478" s="519" t="s">
        <v>29705</v>
      </c>
      <c r="L4478" s="518" t="s">
        <v>5433</v>
      </c>
    </row>
    <row r="4479" spans="1:12" ht="15.75">
      <c r="A4479" s="518" t="s">
        <v>8643</v>
      </c>
      <c r="B4479" s="518" t="s">
        <v>8644</v>
      </c>
      <c r="C4479" s="518" t="s">
        <v>8009</v>
      </c>
      <c r="D4479" s="518" t="s">
        <v>25729</v>
      </c>
      <c r="E4479" s="519" t="s">
        <v>144</v>
      </c>
      <c r="F4479" s="518" t="s">
        <v>144</v>
      </c>
      <c r="G4479" s="518" t="s">
        <v>27224</v>
      </c>
      <c r="H4479" s="518" t="s">
        <v>27225</v>
      </c>
      <c r="I4479" s="518" t="s">
        <v>5502</v>
      </c>
      <c r="J4479" s="518" t="s">
        <v>5503</v>
      </c>
      <c r="K4479" s="519" t="s">
        <v>34327</v>
      </c>
      <c r="L4479" s="518" t="s">
        <v>5433</v>
      </c>
    </row>
    <row r="4480" spans="1:12" ht="15.75">
      <c r="A4480" s="518" t="s">
        <v>8643</v>
      </c>
      <c r="B4480" s="518" t="s">
        <v>8644</v>
      </c>
      <c r="C4480" s="518" t="s">
        <v>8009</v>
      </c>
      <c r="D4480" s="518" t="s">
        <v>25729</v>
      </c>
      <c r="E4480" s="519" t="s">
        <v>144</v>
      </c>
      <c r="F4480" s="518" t="s">
        <v>144</v>
      </c>
      <c r="G4480" s="518" t="s">
        <v>27227</v>
      </c>
      <c r="H4480" s="518" t="s">
        <v>27228</v>
      </c>
      <c r="I4480" s="518" t="s">
        <v>5502</v>
      </c>
      <c r="J4480" s="518" t="s">
        <v>5503</v>
      </c>
      <c r="K4480" s="519" t="s">
        <v>33559</v>
      </c>
      <c r="L4480" s="518" t="s">
        <v>5433</v>
      </c>
    </row>
    <row r="4481" spans="1:12" ht="15.75">
      <c r="A4481" s="518" t="s">
        <v>8643</v>
      </c>
      <c r="B4481" s="518" t="s">
        <v>8644</v>
      </c>
      <c r="C4481" s="518" t="s">
        <v>8009</v>
      </c>
      <c r="D4481" s="518" t="s">
        <v>25729</v>
      </c>
      <c r="E4481" s="519" t="s">
        <v>144</v>
      </c>
      <c r="F4481" s="518" t="s">
        <v>144</v>
      </c>
      <c r="G4481" s="518" t="s">
        <v>27229</v>
      </c>
      <c r="H4481" s="518" t="s">
        <v>27230</v>
      </c>
      <c r="I4481" s="518" t="s">
        <v>5502</v>
      </c>
      <c r="J4481" s="518" t="s">
        <v>5503</v>
      </c>
      <c r="K4481" s="519" t="s">
        <v>34328</v>
      </c>
      <c r="L4481" s="518" t="s">
        <v>5433</v>
      </c>
    </row>
    <row r="4482" spans="1:12" ht="15.75">
      <c r="A4482" s="518" t="s">
        <v>8643</v>
      </c>
      <c r="B4482" s="518" t="s">
        <v>8644</v>
      </c>
      <c r="C4482" s="518" t="s">
        <v>8009</v>
      </c>
      <c r="D4482" s="518" t="s">
        <v>25729</v>
      </c>
      <c r="E4482" s="519" t="s">
        <v>144</v>
      </c>
      <c r="F4482" s="518" t="s">
        <v>144</v>
      </c>
      <c r="G4482" s="518" t="s">
        <v>27232</v>
      </c>
      <c r="H4482" s="518" t="s">
        <v>27233</v>
      </c>
      <c r="I4482" s="518" t="s">
        <v>5502</v>
      </c>
      <c r="J4482" s="518" t="s">
        <v>5503</v>
      </c>
      <c r="K4482" s="519" t="s">
        <v>34329</v>
      </c>
      <c r="L4482" s="518" t="s">
        <v>5433</v>
      </c>
    </row>
    <row r="4483" spans="1:12" ht="15.75">
      <c r="A4483" s="518" t="s">
        <v>8643</v>
      </c>
      <c r="B4483" s="518" t="s">
        <v>8644</v>
      </c>
      <c r="C4483" s="518" t="s">
        <v>8009</v>
      </c>
      <c r="D4483" s="518" t="s">
        <v>25729</v>
      </c>
      <c r="E4483" s="519" t="s">
        <v>144</v>
      </c>
      <c r="F4483" s="518" t="s">
        <v>144</v>
      </c>
      <c r="G4483" s="518" t="s">
        <v>27234</v>
      </c>
      <c r="H4483" s="518" t="s">
        <v>9701</v>
      </c>
      <c r="I4483" s="518" t="s">
        <v>5502</v>
      </c>
      <c r="J4483" s="518" t="s">
        <v>5503</v>
      </c>
      <c r="K4483" s="519" t="s">
        <v>19274</v>
      </c>
      <c r="L4483" s="518" t="s">
        <v>5433</v>
      </c>
    </row>
    <row r="4484" spans="1:12" ht="15.75">
      <c r="A4484" s="518" t="s">
        <v>8643</v>
      </c>
      <c r="B4484" s="518" t="s">
        <v>8644</v>
      </c>
      <c r="C4484" s="518" t="s">
        <v>8009</v>
      </c>
      <c r="D4484" s="518" t="s">
        <v>25729</v>
      </c>
      <c r="E4484" s="519" t="s">
        <v>144</v>
      </c>
      <c r="F4484" s="518" t="s">
        <v>144</v>
      </c>
      <c r="G4484" s="518" t="s">
        <v>27235</v>
      </c>
      <c r="H4484" s="518" t="s">
        <v>27236</v>
      </c>
      <c r="I4484" s="518" t="s">
        <v>5502</v>
      </c>
      <c r="J4484" s="518" t="s">
        <v>5503</v>
      </c>
      <c r="K4484" s="519" t="s">
        <v>34330</v>
      </c>
      <c r="L4484" s="518" t="s">
        <v>5433</v>
      </c>
    </row>
    <row r="4485" spans="1:12" ht="15.75">
      <c r="A4485" s="518" t="s">
        <v>8643</v>
      </c>
      <c r="B4485" s="518" t="s">
        <v>8644</v>
      </c>
      <c r="C4485" s="518" t="s">
        <v>8009</v>
      </c>
      <c r="D4485" s="518" t="s">
        <v>25729</v>
      </c>
      <c r="E4485" s="519" t="s">
        <v>144</v>
      </c>
      <c r="F4485" s="518" t="s">
        <v>144</v>
      </c>
      <c r="G4485" s="518" t="s">
        <v>27237</v>
      </c>
      <c r="H4485" s="518" t="s">
        <v>27238</v>
      </c>
      <c r="I4485" s="518" t="s">
        <v>5502</v>
      </c>
      <c r="J4485" s="518" t="s">
        <v>5503</v>
      </c>
      <c r="K4485" s="519" t="s">
        <v>34331</v>
      </c>
      <c r="L4485" s="518" t="s">
        <v>5433</v>
      </c>
    </row>
    <row r="4486" spans="1:12" ht="15.75">
      <c r="A4486" s="518" t="s">
        <v>8643</v>
      </c>
      <c r="B4486" s="518" t="s">
        <v>8644</v>
      </c>
      <c r="C4486" s="518" t="s">
        <v>8009</v>
      </c>
      <c r="D4486" s="518" t="s">
        <v>25729</v>
      </c>
      <c r="E4486" s="519" t="s">
        <v>144</v>
      </c>
      <c r="F4486" s="518" t="s">
        <v>144</v>
      </c>
      <c r="G4486" s="518" t="s">
        <v>27239</v>
      </c>
      <c r="H4486" s="518" t="s">
        <v>27240</v>
      </c>
      <c r="I4486" s="518" t="s">
        <v>5502</v>
      </c>
      <c r="J4486" s="518" t="s">
        <v>5503</v>
      </c>
      <c r="K4486" s="519" t="s">
        <v>34332</v>
      </c>
      <c r="L4486" s="518" t="s">
        <v>5433</v>
      </c>
    </row>
    <row r="4487" spans="1:12" ht="15.75">
      <c r="A4487" s="518" t="s">
        <v>8643</v>
      </c>
      <c r="B4487" s="518" t="s">
        <v>8644</v>
      </c>
      <c r="C4487" s="518" t="s">
        <v>8009</v>
      </c>
      <c r="D4487" s="518" t="s">
        <v>25729</v>
      </c>
      <c r="E4487" s="519" t="s">
        <v>144</v>
      </c>
      <c r="F4487" s="518" t="s">
        <v>144</v>
      </c>
      <c r="G4487" s="518" t="s">
        <v>27241</v>
      </c>
      <c r="H4487" s="518" t="s">
        <v>27242</v>
      </c>
      <c r="I4487" s="518" t="s">
        <v>5502</v>
      </c>
      <c r="J4487" s="518" t="s">
        <v>5503</v>
      </c>
      <c r="K4487" s="519" t="s">
        <v>17093</v>
      </c>
      <c r="L4487" s="518" t="s">
        <v>5433</v>
      </c>
    </row>
    <row r="4488" spans="1:12" ht="15.75">
      <c r="A4488" s="518" t="s">
        <v>8643</v>
      </c>
      <c r="B4488" s="518" t="s">
        <v>8644</v>
      </c>
      <c r="C4488" s="518" t="s">
        <v>8009</v>
      </c>
      <c r="D4488" s="518" t="s">
        <v>25729</v>
      </c>
      <c r="E4488" s="519" t="s">
        <v>144</v>
      </c>
      <c r="F4488" s="518" t="s">
        <v>144</v>
      </c>
      <c r="G4488" s="518" t="s">
        <v>27243</v>
      </c>
      <c r="H4488" s="518" t="s">
        <v>27244</v>
      </c>
      <c r="I4488" s="518" t="s">
        <v>5502</v>
      </c>
      <c r="J4488" s="518" t="s">
        <v>5503</v>
      </c>
      <c r="K4488" s="519" t="s">
        <v>24437</v>
      </c>
      <c r="L4488" s="518" t="s">
        <v>5433</v>
      </c>
    </row>
    <row r="4489" spans="1:12" ht="15.75">
      <c r="A4489" s="518" t="s">
        <v>8643</v>
      </c>
      <c r="B4489" s="518" t="s">
        <v>8644</v>
      </c>
      <c r="C4489" s="518" t="s">
        <v>8009</v>
      </c>
      <c r="D4489" s="518" t="s">
        <v>25729</v>
      </c>
      <c r="E4489" s="519" t="s">
        <v>144</v>
      </c>
      <c r="F4489" s="518" t="s">
        <v>144</v>
      </c>
      <c r="G4489" s="518" t="s">
        <v>27246</v>
      </c>
      <c r="H4489" s="518" t="s">
        <v>27247</v>
      </c>
      <c r="I4489" s="518" t="s">
        <v>5502</v>
      </c>
      <c r="J4489" s="518" t="s">
        <v>5503</v>
      </c>
      <c r="K4489" s="519" t="s">
        <v>21561</v>
      </c>
      <c r="L4489" s="518" t="s">
        <v>5433</v>
      </c>
    </row>
    <row r="4490" spans="1:12" ht="15.75">
      <c r="A4490" s="518" t="s">
        <v>8643</v>
      </c>
      <c r="B4490" s="518" t="s">
        <v>8644</v>
      </c>
      <c r="C4490" s="518" t="s">
        <v>8009</v>
      </c>
      <c r="D4490" s="518" t="s">
        <v>25729</v>
      </c>
      <c r="E4490" s="519" t="s">
        <v>144</v>
      </c>
      <c r="F4490" s="518" t="s">
        <v>144</v>
      </c>
      <c r="G4490" s="518" t="s">
        <v>27248</v>
      </c>
      <c r="H4490" s="518" t="s">
        <v>27249</v>
      </c>
      <c r="I4490" s="518" t="s">
        <v>5502</v>
      </c>
      <c r="J4490" s="518" t="s">
        <v>5503</v>
      </c>
      <c r="K4490" s="519" t="s">
        <v>34333</v>
      </c>
      <c r="L4490" s="518" t="s">
        <v>5433</v>
      </c>
    </row>
    <row r="4491" spans="1:12" ht="15.75">
      <c r="A4491" s="518" t="s">
        <v>8643</v>
      </c>
      <c r="B4491" s="518" t="s">
        <v>8644</v>
      </c>
      <c r="C4491" s="518" t="s">
        <v>8009</v>
      </c>
      <c r="D4491" s="518" t="s">
        <v>25729</v>
      </c>
      <c r="E4491" s="519" t="s">
        <v>144</v>
      </c>
      <c r="F4491" s="518" t="s">
        <v>144</v>
      </c>
      <c r="G4491" s="518" t="s">
        <v>27250</v>
      </c>
      <c r="H4491" s="518" t="s">
        <v>27251</v>
      </c>
      <c r="I4491" s="518" t="s">
        <v>5502</v>
      </c>
      <c r="J4491" s="518" t="s">
        <v>5503</v>
      </c>
      <c r="K4491" s="519" t="s">
        <v>14103</v>
      </c>
      <c r="L4491" s="518" t="s">
        <v>5433</v>
      </c>
    </row>
    <row r="4492" spans="1:12" ht="15.75">
      <c r="A4492" s="518" t="s">
        <v>8643</v>
      </c>
      <c r="B4492" s="518" t="s">
        <v>8644</v>
      </c>
      <c r="C4492" s="518" t="s">
        <v>8009</v>
      </c>
      <c r="D4492" s="518" t="s">
        <v>25729</v>
      </c>
      <c r="E4492" s="519" t="s">
        <v>144</v>
      </c>
      <c r="F4492" s="518" t="s">
        <v>144</v>
      </c>
      <c r="G4492" s="518" t="s">
        <v>27252</v>
      </c>
      <c r="H4492" s="518" t="s">
        <v>27253</v>
      </c>
      <c r="I4492" s="518" t="s">
        <v>5502</v>
      </c>
      <c r="J4492" s="518" t="s">
        <v>5503</v>
      </c>
      <c r="K4492" s="519" t="s">
        <v>24490</v>
      </c>
      <c r="L4492" s="518" t="s">
        <v>5433</v>
      </c>
    </row>
    <row r="4493" spans="1:12" ht="15.75">
      <c r="A4493" s="518" t="s">
        <v>8643</v>
      </c>
      <c r="B4493" s="518" t="s">
        <v>8644</v>
      </c>
      <c r="C4493" s="518" t="s">
        <v>8009</v>
      </c>
      <c r="D4493" s="518" t="s">
        <v>25729</v>
      </c>
      <c r="E4493" s="519" t="s">
        <v>144</v>
      </c>
      <c r="F4493" s="518" t="s">
        <v>144</v>
      </c>
      <c r="G4493" s="518" t="s">
        <v>27254</v>
      </c>
      <c r="H4493" s="518" t="s">
        <v>27255</v>
      </c>
      <c r="I4493" s="518" t="s">
        <v>5502</v>
      </c>
      <c r="J4493" s="518" t="s">
        <v>5503</v>
      </c>
      <c r="K4493" s="519" t="s">
        <v>25583</v>
      </c>
      <c r="L4493" s="518" t="s">
        <v>5433</v>
      </c>
    </row>
    <row r="4494" spans="1:12" ht="15.75">
      <c r="A4494" s="518" t="s">
        <v>8643</v>
      </c>
      <c r="B4494" s="518" t="s">
        <v>8644</v>
      </c>
      <c r="C4494" s="518" t="s">
        <v>8009</v>
      </c>
      <c r="D4494" s="518" t="s">
        <v>25729</v>
      </c>
      <c r="E4494" s="519" t="s">
        <v>144</v>
      </c>
      <c r="F4494" s="518" t="s">
        <v>144</v>
      </c>
      <c r="G4494" s="518" t="s">
        <v>27256</v>
      </c>
      <c r="H4494" s="518" t="s">
        <v>27257</v>
      </c>
      <c r="I4494" s="518" t="s">
        <v>5502</v>
      </c>
      <c r="J4494" s="518" t="s">
        <v>5503</v>
      </c>
      <c r="K4494" s="519" t="s">
        <v>12737</v>
      </c>
      <c r="L4494" s="518" t="s">
        <v>5433</v>
      </c>
    </row>
    <row r="4495" spans="1:12" ht="15.75">
      <c r="A4495" s="518" t="s">
        <v>8643</v>
      </c>
      <c r="B4495" s="518" t="s">
        <v>8644</v>
      </c>
      <c r="C4495" s="518" t="s">
        <v>8009</v>
      </c>
      <c r="D4495" s="518" t="s">
        <v>25729</v>
      </c>
      <c r="E4495" s="519" t="s">
        <v>144</v>
      </c>
      <c r="F4495" s="518" t="s">
        <v>144</v>
      </c>
      <c r="G4495" s="518" t="s">
        <v>27258</v>
      </c>
      <c r="H4495" s="518" t="s">
        <v>27259</v>
      </c>
      <c r="I4495" s="518" t="s">
        <v>5502</v>
      </c>
      <c r="J4495" s="518" t="s">
        <v>5503</v>
      </c>
      <c r="K4495" s="519" t="s">
        <v>14705</v>
      </c>
      <c r="L4495" s="518" t="s">
        <v>5433</v>
      </c>
    </row>
    <row r="4496" spans="1:12" ht="15.75">
      <c r="A4496" s="518" t="s">
        <v>8643</v>
      </c>
      <c r="B4496" s="518" t="s">
        <v>8644</v>
      </c>
      <c r="C4496" s="518" t="s">
        <v>8009</v>
      </c>
      <c r="D4496" s="518" t="s">
        <v>25729</v>
      </c>
      <c r="E4496" s="519" t="s">
        <v>144</v>
      </c>
      <c r="F4496" s="518" t="s">
        <v>144</v>
      </c>
      <c r="G4496" s="518" t="s">
        <v>27260</v>
      </c>
      <c r="H4496" s="518" t="s">
        <v>27261</v>
      </c>
      <c r="I4496" s="518" t="s">
        <v>5502</v>
      </c>
      <c r="J4496" s="518" t="s">
        <v>5503</v>
      </c>
      <c r="K4496" s="519" t="s">
        <v>16121</v>
      </c>
      <c r="L4496" s="518" t="s">
        <v>5433</v>
      </c>
    </row>
    <row r="4497" spans="1:12" ht="15.75">
      <c r="A4497" s="518" t="s">
        <v>8643</v>
      </c>
      <c r="B4497" s="518" t="s">
        <v>8644</v>
      </c>
      <c r="C4497" s="518" t="s">
        <v>8009</v>
      </c>
      <c r="D4497" s="518" t="s">
        <v>25729</v>
      </c>
      <c r="E4497" s="519" t="s">
        <v>144</v>
      </c>
      <c r="F4497" s="518" t="s">
        <v>144</v>
      </c>
      <c r="G4497" s="518" t="s">
        <v>27262</v>
      </c>
      <c r="H4497" s="518" t="s">
        <v>27263</v>
      </c>
      <c r="I4497" s="518" t="s">
        <v>5502</v>
      </c>
      <c r="J4497" s="518" t="s">
        <v>5503</v>
      </c>
      <c r="K4497" s="519" t="s">
        <v>14198</v>
      </c>
      <c r="L4497" s="518" t="s">
        <v>5433</v>
      </c>
    </row>
    <row r="4498" spans="1:12" ht="15.75">
      <c r="A4498" s="518" t="s">
        <v>8643</v>
      </c>
      <c r="B4498" s="518" t="s">
        <v>8644</v>
      </c>
      <c r="C4498" s="518" t="s">
        <v>8009</v>
      </c>
      <c r="D4498" s="518" t="s">
        <v>25729</v>
      </c>
      <c r="E4498" s="519" t="s">
        <v>144</v>
      </c>
      <c r="F4498" s="518" t="s">
        <v>144</v>
      </c>
      <c r="G4498" s="518" t="s">
        <v>27264</v>
      </c>
      <c r="H4498" s="518" t="s">
        <v>27265</v>
      </c>
      <c r="I4498" s="518" t="s">
        <v>5502</v>
      </c>
      <c r="J4498" s="518" t="s">
        <v>5503</v>
      </c>
      <c r="K4498" s="519" t="s">
        <v>16508</v>
      </c>
      <c r="L4498" s="518" t="s">
        <v>5433</v>
      </c>
    </row>
    <row r="4499" spans="1:12" ht="15.75">
      <c r="A4499" s="518" t="s">
        <v>8643</v>
      </c>
      <c r="B4499" s="518" t="s">
        <v>8644</v>
      </c>
      <c r="C4499" s="518" t="s">
        <v>8009</v>
      </c>
      <c r="D4499" s="518" t="s">
        <v>25729</v>
      </c>
      <c r="E4499" s="519" t="s">
        <v>144</v>
      </c>
      <c r="F4499" s="518" t="s">
        <v>144</v>
      </c>
      <c r="G4499" s="518" t="s">
        <v>27266</v>
      </c>
      <c r="H4499" s="518" t="s">
        <v>27267</v>
      </c>
      <c r="I4499" s="518" t="s">
        <v>5502</v>
      </c>
      <c r="J4499" s="518" t="s">
        <v>5503</v>
      </c>
      <c r="K4499" s="519" t="s">
        <v>21333</v>
      </c>
      <c r="L4499" s="518" t="s">
        <v>5433</v>
      </c>
    </row>
    <row r="4500" spans="1:12" ht="15.75">
      <c r="A4500" s="518" t="s">
        <v>8643</v>
      </c>
      <c r="B4500" s="518" t="s">
        <v>8644</v>
      </c>
      <c r="C4500" s="518" t="s">
        <v>8009</v>
      </c>
      <c r="D4500" s="518" t="s">
        <v>25729</v>
      </c>
      <c r="E4500" s="519" t="s">
        <v>144</v>
      </c>
      <c r="F4500" s="518" t="s">
        <v>144</v>
      </c>
      <c r="G4500" s="518" t="s">
        <v>27268</v>
      </c>
      <c r="H4500" s="518" t="s">
        <v>27269</v>
      </c>
      <c r="I4500" s="518" t="s">
        <v>5502</v>
      </c>
      <c r="J4500" s="518" t="s">
        <v>5503</v>
      </c>
      <c r="K4500" s="519" t="s">
        <v>16542</v>
      </c>
      <c r="L4500" s="518" t="s">
        <v>5433</v>
      </c>
    </row>
    <row r="4501" spans="1:12" ht="15.75">
      <c r="A4501" s="518" t="s">
        <v>8643</v>
      </c>
      <c r="B4501" s="518" t="s">
        <v>8644</v>
      </c>
      <c r="C4501" s="518" t="s">
        <v>8009</v>
      </c>
      <c r="D4501" s="518" t="s">
        <v>25729</v>
      </c>
      <c r="E4501" s="519" t="s">
        <v>144</v>
      </c>
      <c r="F4501" s="518" t="s">
        <v>144</v>
      </c>
      <c r="G4501" s="518" t="s">
        <v>27270</v>
      </c>
      <c r="H4501" s="518" t="s">
        <v>27271</v>
      </c>
      <c r="I4501" s="518" t="s">
        <v>5502</v>
      </c>
      <c r="J4501" s="518" t="s">
        <v>5503</v>
      </c>
      <c r="K4501" s="519" t="s">
        <v>28292</v>
      </c>
      <c r="L4501" s="518" t="s">
        <v>5433</v>
      </c>
    </row>
    <row r="4502" spans="1:12" ht="15.75">
      <c r="A4502" s="518" t="s">
        <v>8643</v>
      </c>
      <c r="B4502" s="518" t="s">
        <v>8644</v>
      </c>
      <c r="C4502" s="518" t="s">
        <v>8009</v>
      </c>
      <c r="D4502" s="518" t="s">
        <v>25729</v>
      </c>
      <c r="E4502" s="519" t="s">
        <v>144</v>
      </c>
      <c r="F4502" s="518" t="s">
        <v>144</v>
      </c>
      <c r="G4502" s="518" t="s">
        <v>27273</v>
      </c>
      <c r="H4502" s="518" t="s">
        <v>27274</v>
      </c>
      <c r="I4502" s="518" t="s">
        <v>5502</v>
      </c>
      <c r="J4502" s="518" t="s">
        <v>5503</v>
      </c>
      <c r="K4502" s="519" t="s">
        <v>34334</v>
      </c>
      <c r="L4502" s="518" t="s">
        <v>5433</v>
      </c>
    </row>
    <row r="4503" spans="1:12" ht="15.75">
      <c r="A4503" s="518" t="s">
        <v>8643</v>
      </c>
      <c r="B4503" s="518" t="s">
        <v>8644</v>
      </c>
      <c r="C4503" s="518" t="s">
        <v>8009</v>
      </c>
      <c r="D4503" s="518" t="s">
        <v>25729</v>
      </c>
      <c r="E4503" s="519" t="s">
        <v>144</v>
      </c>
      <c r="F4503" s="518" t="s">
        <v>144</v>
      </c>
      <c r="G4503" s="518" t="s">
        <v>27275</v>
      </c>
      <c r="H4503" s="518" t="s">
        <v>27276</v>
      </c>
      <c r="I4503" s="518" t="s">
        <v>5502</v>
      </c>
      <c r="J4503" s="518" t="s">
        <v>5503</v>
      </c>
      <c r="K4503" s="519" t="s">
        <v>21609</v>
      </c>
      <c r="L4503" s="518" t="s">
        <v>5433</v>
      </c>
    </row>
    <row r="4504" spans="1:12" ht="15.75">
      <c r="A4504" s="518" t="s">
        <v>8643</v>
      </c>
      <c r="B4504" s="518" t="s">
        <v>8644</v>
      </c>
      <c r="C4504" s="518" t="s">
        <v>8009</v>
      </c>
      <c r="D4504" s="518" t="s">
        <v>25729</v>
      </c>
      <c r="E4504" s="519" t="s">
        <v>144</v>
      </c>
      <c r="F4504" s="518" t="s">
        <v>144</v>
      </c>
      <c r="G4504" s="518" t="s">
        <v>27277</v>
      </c>
      <c r="H4504" s="518" t="s">
        <v>27278</v>
      </c>
      <c r="I4504" s="518" t="s">
        <v>5502</v>
      </c>
      <c r="J4504" s="518" t="s">
        <v>5503</v>
      </c>
      <c r="K4504" s="519" t="s">
        <v>19267</v>
      </c>
      <c r="L4504" s="518" t="s">
        <v>5433</v>
      </c>
    </row>
    <row r="4505" spans="1:12" ht="15.75">
      <c r="A4505" s="518" t="s">
        <v>8643</v>
      </c>
      <c r="B4505" s="518" t="s">
        <v>8644</v>
      </c>
      <c r="C4505" s="518" t="s">
        <v>8009</v>
      </c>
      <c r="D4505" s="518" t="s">
        <v>25729</v>
      </c>
      <c r="E4505" s="519" t="s">
        <v>144</v>
      </c>
      <c r="F4505" s="518" t="s">
        <v>144</v>
      </c>
      <c r="G4505" s="518" t="s">
        <v>27279</v>
      </c>
      <c r="H4505" s="518" t="s">
        <v>27280</v>
      </c>
      <c r="I4505" s="518" t="s">
        <v>5502</v>
      </c>
      <c r="J4505" s="518" t="s">
        <v>5503</v>
      </c>
      <c r="K4505" s="519" t="s">
        <v>27102</v>
      </c>
      <c r="L4505" s="518" t="s">
        <v>5433</v>
      </c>
    </row>
    <row r="4506" spans="1:12" ht="15.75">
      <c r="A4506" s="518" t="s">
        <v>8643</v>
      </c>
      <c r="B4506" s="518" t="s">
        <v>8644</v>
      </c>
      <c r="C4506" s="518" t="s">
        <v>8009</v>
      </c>
      <c r="D4506" s="518" t="s">
        <v>25729</v>
      </c>
      <c r="E4506" s="519" t="s">
        <v>144</v>
      </c>
      <c r="F4506" s="518" t="s">
        <v>144</v>
      </c>
      <c r="G4506" s="518" t="s">
        <v>27281</v>
      </c>
      <c r="H4506" s="518" t="s">
        <v>27282</v>
      </c>
      <c r="I4506" s="518" t="s">
        <v>5502</v>
      </c>
      <c r="J4506" s="518" t="s">
        <v>5503</v>
      </c>
      <c r="K4506" s="519" t="s">
        <v>19289</v>
      </c>
      <c r="L4506" s="518" t="s">
        <v>5433</v>
      </c>
    </row>
    <row r="4507" spans="1:12" ht="15.75">
      <c r="A4507" s="518" t="s">
        <v>8643</v>
      </c>
      <c r="B4507" s="518" t="s">
        <v>8644</v>
      </c>
      <c r="C4507" s="518" t="s">
        <v>8009</v>
      </c>
      <c r="D4507" s="518" t="s">
        <v>25729</v>
      </c>
      <c r="E4507" s="519" t="s">
        <v>144</v>
      </c>
      <c r="F4507" s="518" t="s">
        <v>144</v>
      </c>
      <c r="G4507" s="518" t="s">
        <v>27284</v>
      </c>
      <c r="H4507" s="518" t="s">
        <v>27285</v>
      </c>
      <c r="I4507" s="518" t="s">
        <v>5502</v>
      </c>
      <c r="J4507" s="518" t="s">
        <v>5503</v>
      </c>
      <c r="K4507" s="519" t="s">
        <v>12844</v>
      </c>
      <c r="L4507" s="518" t="s">
        <v>5433</v>
      </c>
    </row>
    <row r="4508" spans="1:12" ht="15.75">
      <c r="A4508" s="518" t="s">
        <v>8643</v>
      </c>
      <c r="B4508" s="518" t="s">
        <v>8644</v>
      </c>
      <c r="C4508" s="518" t="s">
        <v>8009</v>
      </c>
      <c r="D4508" s="518" t="s">
        <v>25729</v>
      </c>
      <c r="E4508" s="519" t="s">
        <v>144</v>
      </c>
      <c r="F4508" s="518" t="s">
        <v>144</v>
      </c>
      <c r="G4508" s="518" t="s">
        <v>27287</v>
      </c>
      <c r="H4508" s="518" t="s">
        <v>27288</v>
      </c>
      <c r="I4508" s="518" t="s">
        <v>5502</v>
      </c>
      <c r="J4508" s="518" t="s">
        <v>5503</v>
      </c>
      <c r="K4508" s="519" t="s">
        <v>16954</v>
      </c>
      <c r="L4508" s="518" t="s">
        <v>5433</v>
      </c>
    </row>
    <row r="4509" spans="1:12" ht="15.75">
      <c r="A4509" s="518" t="s">
        <v>8643</v>
      </c>
      <c r="B4509" s="518" t="s">
        <v>8644</v>
      </c>
      <c r="C4509" s="518" t="s">
        <v>8009</v>
      </c>
      <c r="D4509" s="518" t="s">
        <v>25729</v>
      </c>
      <c r="E4509" s="519" t="s">
        <v>144</v>
      </c>
      <c r="F4509" s="518" t="s">
        <v>144</v>
      </c>
      <c r="G4509" s="518" t="s">
        <v>27289</v>
      </c>
      <c r="H4509" s="518" t="s">
        <v>27290</v>
      </c>
      <c r="I4509" s="518" t="s">
        <v>5502</v>
      </c>
      <c r="J4509" s="518" t="s">
        <v>5503</v>
      </c>
      <c r="K4509" s="519" t="s">
        <v>23803</v>
      </c>
      <c r="L4509" s="518" t="s">
        <v>5433</v>
      </c>
    </row>
    <row r="4510" spans="1:12" ht="15.75">
      <c r="A4510" s="518" t="s">
        <v>8643</v>
      </c>
      <c r="B4510" s="518" t="s">
        <v>8644</v>
      </c>
      <c r="C4510" s="518" t="s">
        <v>8009</v>
      </c>
      <c r="D4510" s="518" t="s">
        <v>25729</v>
      </c>
      <c r="E4510" s="519" t="s">
        <v>144</v>
      </c>
      <c r="F4510" s="518" t="s">
        <v>144</v>
      </c>
      <c r="G4510" s="518" t="s">
        <v>27292</v>
      </c>
      <c r="H4510" s="518" t="s">
        <v>27293</v>
      </c>
      <c r="I4510" s="518" t="s">
        <v>5502</v>
      </c>
      <c r="J4510" s="518" t="s">
        <v>5503</v>
      </c>
      <c r="K4510" s="519" t="s">
        <v>14671</v>
      </c>
      <c r="L4510" s="518" t="s">
        <v>5433</v>
      </c>
    </row>
    <row r="4511" spans="1:12" ht="15.75">
      <c r="A4511" s="518" t="s">
        <v>8643</v>
      </c>
      <c r="B4511" s="518" t="s">
        <v>8644</v>
      </c>
      <c r="C4511" s="518" t="s">
        <v>8009</v>
      </c>
      <c r="D4511" s="518" t="s">
        <v>25729</v>
      </c>
      <c r="E4511" s="519" t="s">
        <v>144</v>
      </c>
      <c r="F4511" s="518" t="s">
        <v>144</v>
      </c>
      <c r="G4511" s="518" t="s">
        <v>27295</v>
      </c>
      <c r="H4511" s="518" t="s">
        <v>27296</v>
      </c>
      <c r="I4511" s="518" t="s">
        <v>5502</v>
      </c>
      <c r="J4511" s="518" t="s">
        <v>5503</v>
      </c>
      <c r="K4511" s="519" t="s">
        <v>31634</v>
      </c>
      <c r="L4511" s="518" t="s">
        <v>5433</v>
      </c>
    </row>
    <row r="4512" spans="1:12" ht="15.75">
      <c r="A4512" s="518" t="s">
        <v>8643</v>
      </c>
      <c r="B4512" s="518" t="s">
        <v>8644</v>
      </c>
      <c r="C4512" s="518" t="s">
        <v>8009</v>
      </c>
      <c r="D4512" s="518" t="s">
        <v>25729</v>
      </c>
      <c r="E4512" s="519" t="s">
        <v>144</v>
      </c>
      <c r="F4512" s="518" t="s">
        <v>144</v>
      </c>
      <c r="G4512" s="518" t="s">
        <v>27297</v>
      </c>
      <c r="H4512" s="518" t="s">
        <v>27298</v>
      </c>
      <c r="I4512" s="518" t="s">
        <v>5502</v>
      </c>
      <c r="J4512" s="518" t="s">
        <v>5503</v>
      </c>
      <c r="K4512" s="519" t="s">
        <v>27431</v>
      </c>
      <c r="L4512" s="518" t="s">
        <v>5433</v>
      </c>
    </row>
    <row r="4513" spans="1:12" ht="15.75">
      <c r="A4513" s="518" t="s">
        <v>8643</v>
      </c>
      <c r="B4513" s="518" t="s">
        <v>8644</v>
      </c>
      <c r="C4513" s="518" t="s">
        <v>8009</v>
      </c>
      <c r="D4513" s="518" t="s">
        <v>25729</v>
      </c>
      <c r="E4513" s="519" t="s">
        <v>144</v>
      </c>
      <c r="F4513" s="518" t="s">
        <v>144</v>
      </c>
      <c r="G4513" s="518" t="s">
        <v>27299</v>
      </c>
      <c r="H4513" s="518" t="s">
        <v>27300</v>
      </c>
      <c r="I4513" s="518" t="s">
        <v>5502</v>
      </c>
      <c r="J4513" s="518" t="s">
        <v>5503</v>
      </c>
      <c r="K4513" s="519" t="s">
        <v>16127</v>
      </c>
      <c r="L4513" s="518" t="s">
        <v>5433</v>
      </c>
    </row>
    <row r="4514" spans="1:12" ht="15.75">
      <c r="A4514" s="518" t="s">
        <v>8643</v>
      </c>
      <c r="B4514" s="518" t="s">
        <v>8644</v>
      </c>
      <c r="C4514" s="518" t="s">
        <v>8009</v>
      </c>
      <c r="D4514" s="518" t="s">
        <v>25729</v>
      </c>
      <c r="E4514" s="519" t="s">
        <v>144</v>
      </c>
      <c r="F4514" s="518" t="s">
        <v>144</v>
      </c>
      <c r="G4514" s="518" t="s">
        <v>27302</v>
      </c>
      <c r="H4514" s="518" t="s">
        <v>27303</v>
      </c>
      <c r="I4514" s="518" t="s">
        <v>5502</v>
      </c>
      <c r="J4514" s="518" t="s">
        <v>5503</v>
      </c>
      <c r="K4514" s="519" t="s">
        <v>34335</v>
      </c>
      <c r="L4514" s="518" t="s">
        <v>5433</v>
      </c>
    </row>
    <row r="4515" spans="1:12" ht="15.75">
      <c r="A4515" s="518" t="s">
        <v>8643</v>
      </c>
      <c r="B4515" s="518" t="s">
        <v>8644</v>
      </c>
      <c r="C4515" s="518" t="s">
        <v>8009</v>
      </c>
      <c r="D4515" s="518" t="s">
        <v>25729</v>
      </c>
      <c r="E4515" s="519" t="s">
        <v>144</v>
      </c>
      <c r="F4515" s="518" t="s">
        <v>144</v>
      </c>
      <c r="G4515" s="518" t="s">
        <v>27304</v>
      </c>
      <c r="H4515" s="518" t="s">
        <v>27305</v>
      </c>
      <c r="I4515" s="518" t="s">
        <v>5502</v>
      </c>
      <c r="J4515" s="518" t="s">
        <v>5503</v>
      </c>
      <c r="K4515" s="519" t="s">
        <v>14158</v>
      </c>
      <c r="L4515" s="518" t="s">
        <v>5433</v>
      </c>
    </row>
    <row r="4516" spans="1:12" ht="15.75">
      <c r="A4516" s="518" t="s">
        <v>8643</v>
      </c>
      <c r="B4516" s="518" t="s">
        <v>8644</v>
      </c>
      <c r="C4516" s="518" t="s">
        <v>8009</v>
      </c>
      <c r="D4516" s="518" t="s">
        <v>25729</v>
      </c>
      <c r="E4516" s="519" t="s">
        <v>144</v>
      </c>
      <c r="F4516" s="518" t="s">
        <v>144</v>
      </c>
      <c r="G4516" s="518" t="s">
        <v>27306</v>
      </c>
      <c r="H4516" s="518" t="s">
        <v>27307</v>
      </c>
      <c r="I4516" s="518" t="s">
        <v>5502</v>
      </c>
      <c r="J4516" s="518" t="s">
        <v>5503</v>
      </c>
      <c r="K4516" s="519" t="s">
        <v>34336</v>
      </c>
      <c r="L4516" s="518" t="s">
        <v>5433</v>
      </c>
    </row>
    <row r="4517" spans="1:12" ht="15.75">
      <c r="A4517" s="518" t="s">
        <v>8643</v>
      </c>
      <c r="B4517" s="518" t="s">
        <v>8644</v>
      </c>
      <c r="C4517" s="518" t="s">
        <v>8009</v>
      </c>
      <c r="D4517" s="518" t="s">
        <v>25729</v>
      </c>
      <c r="E4517" s="519" t="s">
        <v>144</v>
      </c>
      <c r="F4517" s="518" t="s">
        <v>144</v>
      </c>
      <c r="G4517" s="518" t="s">
        <v>27308</v>
      </c>
      <c r="H4517" s="518" t="s">
        <v>27309</v>
      </c>
      <c r="I4517" s="518" t="s">
        <v>5502</v>
      </c>
      <c r="J4517" s="518" t="s">
        <v>5503</v>
      </c>
      <c r="K4517" s="519" t="s">
        <v>34337</v>
      </c>
      <c r="L4517" s="518" t="s">
        <v>5433</v>
      </c>
    </row>
    <row r="4518" spans="1:12" ht="15.75">
      <c r="A4518" s="518" t="s">
        <v>8643</v>
      </c>
      <c r="B4518" s="518" t="s">
        <v>8644</v>
      </c>
      <c r="C4518" s="518" t="s">
        <v>8009</v>
      </c>
      <c r="D4518" s="518" t="s">
        <v>25729</v>
      </c>
      <c r="E4518" s="519" t="s">
        <v>144</v>
      </c>
      <c r="F4518" s="518" t="s">
        <v>144</v>
      </c>
      <c r="G4518" s="518" t="s">
        <v>27310</v>
      </c>
      <c r="H4518" s="518" t="s">
        <v>27311</v>
      </c>
      <c r="I4518" s="518" t="s">
        <v>5502</v>
      </c>
      <c r="J4518" s="518" t="s">
        <v>5503</v>
      </c>
      <c r="K4518" s="519" t="s">
        <v>34338</v>
      </c>
      <c r="L4518" s="518" t="s">
        <v>5433</v>
      </c>
    </row>
    <row r="4519" spans="1:12" ht="15.75">
      <c r="A4519" s="518" t="s">
        <v>8643</v>
      </c>
      <c r="B4519" s="518" t="s">
        <v>8644</v>
      </c>
      <c r="C4519" s="518" t="s">
        <v>8009</v>
      </c>
      <c r="D4519" s="518" t="s">
        <v>25729</v>
      </c>
      <c r="E4519" s="519" t="s">
        <v>144</v>
      </c>
      <c r="F4519" s="518" t="s">
        <v>144</v>
      </c>
      <c r="G4519" s="518" t="s">
        <v>27312</v>
      </c>
      <c r="H4519" s="518" t="s">
        <v>27313</v>
      </c>
      <c r="I4519" s="518" t="s">
        <v>5502</v>
      </c>
      <c r="J4519" s="518" t="s">
        <v>5503</v>
      </c>
      <c r="K4519" s="519" t="s">
        <v>34339</v>
      </c>
      <c r="L4519" s="518" t="s">
        <v>5433</v>
      </c>
    </row>
    <row r="4520" spans="1:12" ht="15.75">
      <c r="A4520" s="518" t="s">
        <v>8643</v>
      </c>
      <c r="B4520" s="518" t="s">
        <v>8644</v>
      </c>
      <c r="C4520" s="518" t="s">
        <v>8009</v>
      </c>
      <c r="D4520" s="518" t="s">
        <v>25729</v>
      </c>
      <c r="E4520" s="519" t="s">
        <v>144</v>
      </c>
      <c r="F4520" s="518" t="s">
        <v>144</v>
      </c>
      <c r="G4520" s="518" t="s">
        <v>27314</v>
      </c>
      <c r="H4520" s="518" t="s">
        <v>27315</v>
      </c>
      <c r="I4520" s="518" t="s">
        <v>5502</v>
      </c>
      <c r="J4520" s="518" t="s">
        <v>5503</v>
      </c>
      <c r="K4520" s="519" t="s">
        <v>34340</v>
      </c>
      <c r="L4520" s="518" t="s">
        <v>5433</v>
      </c>
    </row>
    <row r="4521" spans="1:12" ht="15.75">
      <c r="A4521" s="518" t="s">
        <v>8643</v>
      </c>
      <c r="B4521" s="518" t="s">
        <v>8644</v>
      </c>
      <c r="C4521" s="518" t="s">
        <v>8009</v>
      </c>
      <c r="D4521" s="518" t="s">
        <v>25729</v>
      </c>
      <c r="E4521" s="519" t="s">
        <v>144</v>
      </c>
      <c r="F4521" s="518" t="s">
        <v>144</v>
      </c>
      <c r="G4521" s="518" t="s">
        <v>27317</v>
      </c>
      <c r="H4521" s="518" t="s">
        <v>27318</v>
      </c>
      <c r="I4521" s="518" t="s">
        <v>5502</v>
      </c>
      <c r="J4521" s="518" t="s">
        <v>5503</v>
      </c>
      <c r="K4521" s="519" t="s">
        <v>34341</v>
      </c>
      <c r="L4521" s="518" t="s">
        <v>5433</v>
      </c>
    </row>
    <row r="4522" spans="1:12" ht="15.75">
      <c r="A4522" s="518" t="s">
        <v>8643</v>
      </c>
      <c r="B4522" s="518" t="s">
        <v>8644</v>
      </c>
      <c r="C4522" s="518" t="s">
        <v>8009</v>
      </c>
      <c r="D4522" s="518" t="s">
        <v>25729</v>
      </c>
      <c r="E4522" s="519" t="s">
        <v>144</v>
      </c>
      <c r="F4522" s="518" t="s">
        <v>144</v>
      </c>
      <c r="G4522" s="518" t="s">
        <v>27319</v>
      </c>
      <c r="H4522" s="518" t="s">
        <v>27320</v>
      </c>
      <c r="I4522" s="518" t="s">
        <v>5502</v>
      </c>
      <c r="J4522" s="518" t="s">
        <v>5503</v>
      </c>
      <c r="K4522" s="519" t="s">
        <v>34342</v>
      </c>
      <c r="L4522" s="518" t="s">
        <v>5433</v>
      </c>
    </row>
    <row r="4523" spans="1:12" ht="15.75">
      <c r="A4523" s="518" t="s">
        <v>8643</v>
      </c>
      <c r="B4523" s="518" t="s">
        <v>8644</v>
      </c>
      <c r="C4523" s="518" t="s">
        <v>8009</v>
      </c>
      <c r="D4523" s="518" t="s">
        <v>25729</v>
      </c>
      <c r="E4523" s="519" t="s">
        <v>144</v>
      </c>
      <c r="F4523" s="518" t="s">
        <v>144</v>
      </c>
      <c r="G4523" s="518" t="s">
        <v>27321</v>
      </c>
      <c r="H4523" s="518" t="s">
        <v>27322</v>
      </c>
      <c r="I4523" s="518" t="s">
        <v>5502</v>
      </c>
      <c r="J4523" s="518" t="s">
        <v>5503</v>
      </c>
      <c r="K4523" s="519" t="s">
        <v>34343</v>
      </c>
      <c r="L4523" s="518" t="s">
        <v>5433</v>
      </c>
    </row>
    <row r="4524" spans="1:12" ht="15.75">
      <c r="A4524" s="518" t="s">
        <v>8643</v>
      </c>
      <c r="B4524" s="518" t="s">
        <v>8644</v>
      </c>
      <c r="C4524" s="518" t="s">
        <v>8009</v>
      </c>
      <c r="D4524" s="518" t="s">
        <v>25729</v>
      </c>
      <c r="E4524" s="519" t="s">
        <v>144</v>
      </c>
      <c r="F4524" s="518" t="s">
        <v>144</v>
      </c>
      <c r="G4524" s="518" t="s">
        <v>27324</v>
      </c>
      <c r="H4524" s="518" t="s">
        <v>27325</v>
      </c>
      <c r="I4524" s="518" t="s">
        <v>5502</v>
      </c>
      <c r="J4524" s="518" t="s">
        <v>5503</v>
      </c>
      <c r="K4524" s="519" t="s">
        <v>20138</v>
      </c>
      <c r="L4524" s="518" t="s">
        <v>5433</v>
      </c>
    </row>
    <row r="4525" spans="1:12" ht="15.75">
      <c r="A4525" s="518" t="s">
        <v>8643</v>
      </c>
      <c r="B4525" s="518" t="s">
        <v>8644</v>
      </c>
      <c r="C4525" s="518" t="s">
        <v>8009</v>
      </c>
      <c r="D4525" s="518" t="s">
        <v>25729</v>
      </c>
      <c r="E4525" s="519" t="s">
        <v>144</v>
      </c>
      <c r="F4525" s="518" t="s">
        <v>144</v>
      </c>
      <c r="G4525" s="518" t="s">
        <v>27326</v>
      </c>
      <c r="H4525" s="518" t="s">
        <v>27327</v>
      </c>
      <c r="I4525" s="518" t="s">
        <v>5502</v>
      </c>
      <c r="J4525" s="518" t="s">
        <v>5503</v>
      </c>
      <c r="K4525" s="519" t="s">
        <v>15175</v>
      </c>
      <c r="L4525" s="518" t="s">
        <v>5433</v>
      </c>
    </row>
    <row r="4526" spans="1:12" ht="15.75">
      <c r="A4526" s="518" t="s">
        <v>8643</v>
      </c>
      <c r="B4526" s="518" t="s">
        <v>8644</v>
      </c>
      <c r="C4526" s="518" t="s">
        <v>8009</v>
      </c>
      <c r="D4526" s="518" t="s">
        <v>25729</v>
      </c>
      <c r="E4526" s="519" t="s">
        <v>144</v>
      </c>
      <c r="F4526" s="518" t="s">
        <v>144</v>
      </c>
      <c r="G4526" s="518" t="s">
        <v>27328</v>
      </c>
      <c r="H4526" s="518" t="s">
        <v>27329</v>
      </c>
      <c r="I4526" s="518" t="s">
        <v>5502</v>
      </c>
      <c r="J4526" s="518" t="s">
        <v>5503</v>
      </c>
      <c r="K4526" s="519" t="s">
        <v>20956</v>
      </c>
      <c r="L4526" s="518" t="s">
        <v>5433</v>
      </c>
    </row>
    <row r="4527" spans="1:12" ht="15.75">
      <c r="A4527" s="518" t="s">
        <v>8643</v>
      </c>
      <c r="B4527" s="518" t="s">
        <v>8644</v>
      </c>
      <c r="C4527" s="518" t="s">
        <v>8009</v>
      </c>
      <c r="D4527" s="518" t="s">
        <v>25729</v>
      </c>
      <c r="E4527" s="519" t="s">
        <v>144</v>
      </c>
      <c r="F4527" s="518" t="s">
        <v>144</v>
      </c>
      <c r="G4527" s="518" t="s">
        <v>27330</v>
      </c>
      <c r="H4527" s="518" t="s">
        <v>27331</v>
      </c>
      <c r="I4527" s="518" t="s">
        <v>5502</v>
      </c>
      <c r="J4527" s="518" t="s">
        <v>5503</v>
      </c>
      <c r="K4527" s="519" t="s">
        <v>19289</v>
      </c>
      <c r="L4527" s="518" t="s">
        <v>5433</v>
      </c>
    </row>
    <row r="4528" spans="1:12" ht="15.75">
      <c r="A4528" s="518" t="s">
        <v>8643</v>
      </c>
      <c r="B4528" s="518" t="s">
        <v>8644</v>
      </c>
      <c r="C4528" s="518" t="s">
        <v>8009</v>
      </c>
      <c r="D4528" s="518" t="s">
        <v>25729</v>
      </c>
      <c r="E4528" s="519" t="s">
        <v>144</v>
      </c>
      <c r="F4528" s="518" t="s">
        <v>144</v>
      </c>
      <c r="G4528" s="518" t="s">
        <v>27332</v>
      </c>
      <c r="H4528" s="518" t="s">
        <v>27333</v>
      </c>
      <c r="I4528" s="518" t="s">
        <v>5502</v>
      </c>
      <c r="J4528" s="518" t="s">
        <v>5503</v>
      </c>
      <c r="K4528" s="519" t="s">
        <v>28688</v>
      </c>
      <c r="L4528" s="518" t="s">
        <v>5433</v>
      </c>
    </row>
    <row r="4529" spans="1:12" ht="15.75">
      <c r="A4529" s="518" t="s">
        <v>8643</v>
      </c>
      <c r="B4529" s="518" t="s">
        <v>8644</v>
      </c>
      <c r="C4529" s="518" t="s">
        <v>8009</v>
      </c>
      <c r="D4529" s="518" t="s">
        <v>25729</v>
      </c>
      <c r="E4529" s="519" t="s">
        <v>144</v>
      </c>
      <c r="F4529" s="518" t="s">
        <v>144</v>
      </c>
      <c r="G4529" s="518" t="s">
        <v>27335</v>
      </c>
      <c r="H4529" s="518" t="s">
        <v>27336</v>
      </c>
      <c r="I4529" s="518" t="s">
        <v>5502</v>
      </c>
      <c r="J4529" s="518" t="s">
        <v>5503</v>
      </c>
      <c r="K4529" s="519" t="s">
        <v>13778</v>
      </c>
      <c r="L4529" s="518" t="s">
        <v>5433</v>
      </c>
    </row>
    <row r="4530" spans="1:12" ht="15.75">
      <c r="A4530" s="518" t="s">
        <v>8643</v>
      </c>
      <c r="B4530" s="518" t="s">
        <v>8644</v>
      </c>
      <c r="C4530" s="518" t="s">
        <v>8009</v>
      </c>
      <c r="D4530" s="518" t="s">
        <v>25729</v>
      </c>
      <c r="E4530" s="519" t="s">
        <v>144</v>
      </c>
      <c r="F4530" s="518" t="s">
        <v>144</v>
      </c>
      <c r="G4530" s="518" t="s">
        <v>27337</v>
      </c>
      <c r="H4530" s="518" t="s">
        <v>27338</v>
      </c>
      <c r="I4530" s="518" t="s">
        <v>5502</v>
      </c>
      <c r="J4530" s="518" t="s">
        <v>5503</v>
      </c>
      <c r="K4530" s="519" t="s">
        <v>34344</v>
      </c>
      <c r="L4530" s="518" t="s">
        <v>5433</v>
      </c>
    </row>
    <row r="4531" spans="1:12" ht="15.75">
      <c r="A4531" s="518" t="s">
        <v>8643</v>
      </c>
      <c r="B4531" s="518" t="s">
        <v>8644</v>
      </c>
      <c r="C4531" s="518" t="s">
        <v>8009</v>
      </c>
      <c r="D4531" s="518" t="s">
        <v>25729</v>
      </c>
      <c r="E4531" s="519" t="s">
        <v>144</v>
      </c>
      <c r="F4531" s="518" t="s">
        <v>144</v>
      </c>
      <c r="G4531" s="518" t="s">
        <v>27339</v>
      </c>
      <c r="H4531" s="518" t="s">
        <v>27340</v>
      </c>
      <c r="I4531" s="518" t="s">
        <v>5502</v>
      </c>
      <c r="J4531" s="518" t="s">
        <v>5503</v>
      </c>
      <c r="K4531" s="519" t="s">
        <v>18540</v>
      </c>
      <c r="L4531" s="518" t="s">
        <v>5433</v>
      </c>
    </row>
    <row r="4532" spans="1:12" ht="15.75">
      <c r="A4532" s="518" t="s">
        <v>8643</v>
      </c>
      <c r="B4532" s="518" t="s">
        <v>8644</v>
      </c>
      <c r="C4532" s="518" t="s">
        <v>8009</v>
      </c>
      <c r="D4532" s="518" t="s">
        <v>25729</v>
      </c>
      <c r="E4532" s="519" t="s">
        <v>144</v>
      </c>
      <c r="F4532" s="518" t="s">
        <v>144</v>
      </c>
      <c r="G4532" s="518" t="s">
        <v>27341</v>
      </c>
      <c r="H4532" s="518" t="s">
        <v>27342</v>
      </c>
      <c r="I4532" s="518" t="s">
        <v>5502</v>
      </c>
      <c r="J4532" s="518" t="s">
        <v>5503</v>
      </c>
      <c r="K4532" s="519" t="s">
        <v>32514</v>
      </c>
      <c r="L4532" s="518" t="s">
        <v>5433</v>
      </c>
    </row>
    <row r="4533" spans="1:12" ht="15.75">
      <c r="A4533" s="518" t="s">
        <v>8643</v>
      </c>
      <c r="B4533" s="518" t="s">
        <v>8644</v>
      </c>
      <c r="C4533" s="518" t="s">
        <v>8009</v>
      </c>
      <c r="D4533" s="518" t="s">
        <v>25729</v>
      </c>
      <c r="E4533" s="519" t="s">
        <v>144</v>
      </c>
      <c r="F4533" s="518" t="s">
        <v>144</v>
      </c>
      <c r="G4533" s="518" t="s">
        <v>27343</v>
      </c>
      <c r="H4533" s="518" t="s">
        <v>27344</v>
      </c>
      <c r="I4533" s="518" t="s">
        <v>5502</v>
      </c>
      <c r="J4533" s="518" t="s">
        <v>5503</v>
      </c>
      <c r="K4533" s="519" t="s">
        <v>34345</v>
      </c>
      <c r="L4533" s="518" t="s">
        <v>5433</v>
      </c>
    </row>
    <row r="4534" spans="1:12" ht="15.75">
      <c r="A4534" s="518" t="s">
        <v>8643</v>
      </c>
      <c r="B4534" s="518" t="s">
        <v>8644</v>
      </c>
      <c r="C4534" s="518" t="s">
        <v>8009</v>
      </c>
      <c r="D4534" s="518" t="s">
        <v>25729</v>
      </c>
      <c r="E4534" s="519" t="s">
        <v>144</v>
      </c>
      <c r="F4534" s="518" t="s">
        <v>144</v>
      </c>
      <c r="G4534" s="518" t="s">
        <v>27345</v>
      </c>
      <c r="H4534" s="518" t="s">
        <v>27346</v>
      </c>
      <c r="I4534" s="518" t="s">
        <v>5502</v>
      </c>
      <c r="J4534" s="518" t="s">
        <v>5503</v>
      </c>
      <c r="K4534" s="519" t="s">
        <v>29217</v>
      </c>
      <c r="L4534" s="518" t="s">
        <v>5433</v>
      </c>
    </row>
    <row r="4535" spans="1:12" ht="15.75">
      <c r="A4535" s="518" t="s">
        <v>8643</v>
      </c>
      <c r="B4535" s="518" t="s">
        <v>8644</v>
      </c>
      <c r="C4535" s="518" t="s">
        <v>8009</v>
      </c>
      <c r="D4535" s="518" t="s">
        <v>25729</v>
      </c>
      <c r="E4535" s="519" t="s">
        <v>144</v>
      </c>
      <c r="F4535" s="518" t="s">
        <v>144</v>
      </c>
      <c r="G4535" s="518" t="s">
        <v>27347</v>
      </c>
      <c r="H4535" s="518" t="s">
        <v>27348</v>
      </c>
      <c r="I4535" s="518" t="s">
        <v>5502</v>
      </c>
      <c r="J4535" s="518" t="s">
        <v>5503</v>
      </c>
      <c r="K4535" s="519" t="s">
        <v>24608</v>
      </c>
      <c r="L4535" s="518" t="s">
        <v>5433</v>
      </c>
    </row>
    <row r="4536" spans="1:12" ht="15.75">
      <c r="A4536" s="518" t="s">
        <v>8643</v>
      </c>
      <c r="B4536" s="518" t="s">
        <v>8644</v>
      </c>
      <c r="C4536" s="518" t="s">
        <v>8009</v>
      </c>
      <c r="D4536" s="518" t="s">
        <v>25729</v>
      </c>
      <c r="E4536" s="519" t="s">
        <v>144</v>
      </c>
      <c r="F4536" s="518" t="s">
        <v>144</v>
      </c>
      <c r="G4536" s="518" t="s">
        <v>27349</v>
      </c>
      <c r="H4536" s="518" t="s">
        <v>27350</v>
      </c>
      <c r="I4536" s="518" t="s">
        <v>5502</v>
      </c>
      <c r="J4536" s="518" t="s">
        <v>5503</v>
      </c>
      <c r="K4536" s="519" t="s">
        <v>27885</v>
      </c>
      <c r="L4536" s="518" t="s">
        <v>5433</v>
      </c>
    </row>
    <row r="4537" spans="1:12" ht="15.75">
      <c r="A4537" s="518" t="s">
        <v>8643</v>
      </c>
      <c r="B4537" s="518" t="s">
        <v>8644</v>
      </c>
      <c r="C4537" s="518" t="s">
        <v>8009</v>
      </c>
      <c r="D4537" s="518" t="s">
        <v>25729</v>
      </c>
      <c r="E4537" s="519" t="s">
        <v>144</v>
      </c>
      <c r="F4537" s="518" t="s">
        <v>144</v>
      </c>
      <c r="G4537" s="518" t="s">
        <v>27352</v>
      </c>
      <c r="H4537" s="518" t="s">
        <v>27353</v>
      </c>
      <c r="I4537" s="518" t="s">
        <v>5502</v>
      </c>
      <c r="J4537" s="518" t="s">
        <v>5503</v>
      </c>
      <c r="K4537" s="519" t="s">
        <v>34346</v>
      </c>
      <c r="L4537" s="518" t="s">
        <v>5433</v>
      </c>
    </row>
    <row r="4538" spans="1:12" ht="15.75">
      <c r="A4538" s="518" t="s">
        <v>8643</v>
      </c>
      <c r="B4538" s="518" t="s">
        <v>8644</v>
      </c>
      <c r="C4538" s="518" t="s">
        <v>8009</v>
      </c>
      <c r="D4538" s="518" t="s">
        <v>25729</v>
      </c>
      <c r="E4538" s="519" t="s">
        <v>144</v>
      </c>
      <c r="F4538" s="518" t="s">
        <v>144</v>
      </c>
      <c r="G4538" s="518" t="s">
        <v>27355</v>
      </c>
      <c r="H4538" s="518" t="s">
        <v>27356</v>
      </c>
      <c r="I4538" s="518" t="s">
        <v>5502</v>
      </c>
      <c r="J4538" s="518" t="s">
        <v>5503</v>
      </c>
      <c r="K4538" s="519" t="s">
        <v>26162</v>
      </c>
      <c r="L4538" s="518" t="s">
        <v>5433</v>
      </c>
    </row>
    <row r="4539" spans="1:12" ht="15.75">
      <c r="A4539" s="518" t="s">
        <v>8643</v>
      </c>
      <c r="B4539" s="518" t="s">
        <v>8644</v>
      </c>
      <c r="C4539" s="518" t="s">
        <v>8009</v>
      </c>
      <c r="D4539" s="518" t="s">
        <v>25729</v>
      </c>
      <c r="E4539" s="519" t="s">
        <v>144</v>
      </c>
      <c r="F4539" s="518" t="s">
        <v>144</v>
      </c>
      <c r="G4539" s="518" t="s">
        <v>27357</v>
      </c>
      <c r="H4539" s="518" t="s">
        <v>27358</v>
      </c>
      <c r="I4539" s="518" t="s">
        <v>5502</v>
      </c>
      <c r="J4539" s="518" t="s">
        <v>5503</v>
      </c>
      <c r="K4539" s="519" t="s">
        <v>34347</v>
      </c>
      <c r="L4539" s="518" t="s">
        <v>5433</v>
      </c>
    </row>
    <row r="4540" spans="1:12" ht="15.75">
      <c r="A4540" s="518" t="s">
        <v>8643</v>
      </c>
      <c r="B4540" s="518" t="s">
        <v>8644</v>
      </c>
      <c r="C4540" s="518" t="s">
        <v>8009</v>
      </c>
      <c r="D4540" s="518" t="s">
        <v>25729</v>
      </c>
      <c r="E4540" s="519" t="s">
        <v>144</v>
      </c>
      <c r="F4540" s="518" t="s">
        <v>144</v>
      </c>
      <c r="G4540" s="518" t="s">
        <v>27359</v>
      </c>
      <c r="H4540" s="518" t="s">
        <v>27360</v>
      </c>
      <c r="I4540" s="518" t="s">
        <v>5502</v>
      </c>
      <c r="J4540" s="518" t="s">
        <v>5503</v>
      </c>
      <c r="K4540" s="519" t="s">
        <v>34348</v>
      </c>
      <c r="L4540" s="518" t="s">
        <v>5433</v>
      </c>
    </row>
    <row r="4541" spans="1:12" ht="15.75">
      <c r="A4541" s="518" t="s">
        <v>8643</v>
      </c>
      <c r="B4541" s="518" t="s">
        <v>8644</v>
      </c>
      <c r="C4541" s="518" t="s">
        <v>8009</v>
      </c>
      <c r="D4541" s="518" t="s">
        <v>25729</v>
      </c>
      <c r="E4541" s="519" t="s">
        <v>144</v>
      </c>
      <c r="F4541" s="518" t="s">
        <v>144</v>
      </c>
      <c r="G4541" s="518" t="s">
        <v>27361</v>
      </c>
      <c r="H4541" s="518" t="s">
        <v>27362</v>
      </c>
      <c r="I4541" s="518" t="s">
        <v>5502</v>
      </c>
      <c r="J4541" s="518" t="s">
        <v>5503</v>
      </c>
      <c r="K4541" s="519" t="s">
        <v>34349</v>
      </c>
      <c r="L4541" s="518" t="s">
        <v>5433</v>
      </c>
    </row>
    <row r="4542" spans="1:12" ht="15.75">
      <c r="A4542" s="518" t="s">
        <v>8643</v>
      </c>
      <c r="B4542" s="518" t="s">
        <v>8644</v>
      </c>
      <c r="C4542" s="518" t="s">
        <v>8009</v>
      </c>
      <c r="D4542" s="518" t="s">
        <v>25729</v>
      </c>
      <c r="E4542" s="519" t="s">
        <v>144</v>
      </c>
      <c r="F4542" s="518" t="s">
        <v>144</v>
      </c>
      <c r="G4542" s="518" t="s">
        <v>27363</v>
      </c>
      <c r="H4542" s="518" t="s">
        <v>27364</v>
      </c>
      <c r="I4542" s="518" t="s">
        <v>5502</v>
      </c>
      <c r="J4542" s="518" t="s">
        <v>5503</v>
      </c>
      <c r="K4542" s="519" t="s">
        <v>34350</v>
      </c>
      <c r="L4542" s="518" t="s">
        <v>5433</v>
      </c>
    </row>
    <row r="4543" spans="1:12" ht="15.75">
      <c r="A4543" s="518" t="s">
        <v>8643</v>
      </c>
      <c r="B4543" s="518" t="s">
        <v>8644</v>
      </c>
      <c r="C4543" s="518" t="s">
        <v>8009</v>
      </c>
      <c r="D4543" s="518" t="s">
        <v>25729</v>
      </c>
      <c r="E4543" s="519" t="s">
        <v>144</v>
      </c>
      <c r="F4543" s="518" t="s">
        <v>144</v>
      </c>
      <c r="G4543" s="518" t="s">
        <v>27365</v>
      </c>
      <c r="H4543" s="518" t="s">
        <v>9761</v>
      </c>
      <c r="I4543" s="518" t="s">
        <v>5502</v>
      </c>
      <c r="J4543" s="518" t="s">
        <v>5503</v>
      </c>
      <c r="K4543" s="519" t="s">
        <v>18419</v>
      </c>
      <c r="L4543" s="518" t="s">
        <v>5433</v>
      </c>
    </row>
    <row r="4544" spans="1:12" ht="15.75">
      <c r="A4544" s="518" t="s">
        <v>8643</v>
      </c>
      <c r="B4544" s="518" t="s">
        <v>8644</v>
      </c>
      <c r="C4544" s="518" t="s">
        <v>8009</v>
      </c>
      <c r="D4544" s="518" t="s">
        <v>25729</v>
      </c>
      <c r="E4544" s="519" t="s">
        <v>144</v>
      </c>
      <c r="F4544" s="518" t="s">
        <v>144</v>
      </c>
      <c r="G4544" s="518" t="s">
        <v>27366</v>
      </c>
      <c r="H4544" s="518" t="s">
        <v>9762</v>
      </c>
      <c r="I4544" s="518" t="s">
        <v>5502</v>
      </c>
      <c r="J4544" s="518" t="s">
        <v>5503</v>
      </c>
      <c r="K4544" s="519" t="s">
        <v>34351</v>
      </c>
      <c r="L4544" s="518" t="s">
        <v>5433</v>
      </c>
    </row>
    <row r="4545" spans="1:12" ht="15.75">
      <c r="A4545" s="518" t="s">
        <v>8643</v>
      </c>
      <c r="B4545" s="518" t="s">
        <v>8644</v>
      </c>
      <c r="C4545" s="518" t="s">
        <v>8009</v>
      </c>
      <c r="D4545" s="518" t="s">
        <v>25729</v>
      </c>
      <c r="E4545" s="519" t="s">
        <v>144</v>
      </c>
      <c r="F4545" s="518" t="s">
        <v>144</v>
      </c>
      <c r="G4545" s="518" t="s">
        <v>27367</v>
      </c>
      <c r="H4545" s="518" t="s">
        <v>9763</v>
      </c>
      <c r="I4545" s="518" t="s">
        <v>5502</v>
      </c>
      <c r="J4545" s="518" t="s">
        <v>5503</v>
      </c>
      <c r="K4545" s="519" t="s">
        <v>14311</v>
      </c>
      <c r="L4545" s="518" t="s">
        <v>5433</v>
      </c>
    </row>
    <row r="4546" spans="1:12" ht="15.75">
      <c r="A4546" s="518" t="s">
        <v>8643</v>
      </c>
      <c r="B4546" s="518" t="s">
        <v>8644</v>
      </c>
      <c r="C4546" s="518" t="s">
        <v>8009</v>
      </c>
      <c r="D4546" s="518" t="s">
        <v>25729</v>
      </c>
      <c r="E4546" s="519" t="s">
        <v>144</v>
      </c>
      <c r="F4546" s="518" t="s">
        <v>144</v>
      </c>
      <c r="G4546" s="518" t="s">
        <v>27368</v>
      </c>
      <c r="H4546" s="518" t="s">
        <v>9764</v>
      </c>
      <c r="I4546" s="518" t="s">
        <v>5502</v>
      </c>
      <c r="J4546" s="518" t="s">
        <v>5503</v>
      </c>
      <c r="K4546" s="519" t="s">
        <v>14956</v>
      </c>
      <c r="L4546" s="518" t="s">
        <v>5433</v>
      </c>
    </row>
    <row r="4547" spans="1:12" ht="15.75">
      <c r="A4547" s="518" t="s">
        <v>8643</v>
      </c>
      <c r="B4547" s="518" t="s">
        <v>8644</v>
      </c>
      <c r="C4547" s="518" t="s">
        <v>8009</v>
      </c>
      <c r="D4547" s="518" t="s">
        <v>25729</v>
      </c>
      <c r="E4547" s="519" t="s">
        <v>144</v>
      </c>
      <c r="F4547" s="518" t="s">
        <v>144</v>
      </c>
      <c r="G4547" s="518" t="s">
        <v>27370</v>
      </c>
      <c r="H4547" s="518" t="s">
        <v>9765</v>
      </c>
      <c r="I4547" s="518" t="s">
        <v>5502</v>
      </c>
      <c r="J4547" s="518" t="s">
        <v>5503</v>
      </c>
      <c r="K4547" s="519" t="s">
        <v>25614</v>
      </c>
      <c r="L4547" s="518" t="s">
        <v>5433</v>
      </c>
    </row>
    <row r="4548" spans="1:12" ht="15.75">
      <c r="A4548" s="518" t="s">
        <v>8643</v>
      </c>
      <c r="B4548" s="518" t="s">
        <v>8644</v>
      </c>
      <c r="C4548" s="518" t="s">
        <v>8009</v>
      </c>
      <c r="D4548" s="518" t="s">
        <v>25729</v>
      </c>
      <c r="E4548" s="519" t="s">
        <v>144</v>
      </c>
      <c r="F4548" s="518" t="s">
        <v>144</v>
      </c>
      <c r="G4548" s="518" t="s">
        <v>27371</v>
      </c>
      <c r="H4548" s="518" t="s">
        <v>9766</v>
      </c>
      <c r="I4548" s="518" t="s">
        <v>5502</v>
      </c>
      <c r="J4548" s="518" t="s">
        <v>5503</v>
      </c>
      <c r="K4548" s="519" t="s">
        <v>33478</v>
      </c>
      <c r="L4548" s="518" t="s">
        <v>5433</v>
      </c>
    </row>
    <row r="4549" spans="1:12" ht="15.75">
      <c r="A4549" s="518" t="s">
        <v>8643</v>
      </c>
      <c r="B4549" s="518" t="s">
        <v>8644</v>
      </c>
      <c r="C4549" s="518" t="s">
        <v>8009</v>
      </c>
      <c r="D4549" s="518" t="s">
        <v>25729</v>
      </c>
      <c r="E4549" s="519" t="s">
        <v>144</v>
      </c>
      <c r="F4549" s="518" t="s">
        <v>144</v>
      </c>
      <c r="G4549" s="518" t="s">
        <v>27372</v>
      </c>
      <c r="H4549" s="518" t="s">
        <v>9767</v>
      </c>
      <c r="I4549" s="518" t="s">
        <v>5502</v>
      </c>
      <c r="J4549" s="518" t="s">
        <v>5503</v>
      </c>
      <c r="K4549" s="519" t="s">
        <v>34352</v>
      </c>
      <c r="L4549" s="518" t="s">
        <v>5433</v>
      </c>
    </row>
    <row r="4550" spans="1:12" ht="15.75">
      <c r="A4550" s="518" t="s">
        <v>8643</v>
      </c>
      <c r="B4550" s="518" t="s">
        <v>8644</v>
      </c>
      <c r="C4550" s="518" t="s">
        <v>8009</v>
      </c>
      <c r="D4550" s="518" t="s">
        <v>25729</v>
      </c>
      <c r="E4550" s="519" t="s">
        <v>144</v>
      </c>
      <c r="F4550" s="518" t="s">
        <v>144</v>
      </c>
      <c r="G4550" s="518" t="s">
        <v>27374</v>
      </c>
      <c r="H4550" s="518" t="s">
        <v>9768</v>
      </c>
      <c r="I4550" s="518" t="s">
        <v>5502</v>
      </c>
      <c r="J4550" s="518" t="s">
        <v>5503</v>
      </c>
      <c r="K4550" s="519" t="s">
        <v>14753</v>
      </c>
      <c r="L4550" s="518" t="s">
        <v>5433</v>
      </c>
    </row>
    <row r="4551" spans="1:12" ht="15.75">
      <c r="A4551" s="518" t="s">
        <v>8643</v>
      </c>
      <c r="B4551" s="518" t="s">
        <v>8644</v>
      </c>
      <c r="C4551" s="518" t="s">
        <v>8009</v>
      </c>
      <c r="D4551" s="518" t="s">
        <v>25729</v>
      </c>
      <c r="E4551" s="519" t="s">
        <v>144</v>
      </c>
      <c r="F4551" s="518" t="s">
        <v>144</v>
      </c>
      <c r="G4551" s="518" t="s">
        <v>27375</v>
      </c>
      <c r="H4551" s="518" t="s">
        <v>9769</v>
      </c>
      <c r="I4551" s="518" t="s">
        <v>5502</v>
      </c>
      <c r="J4551" s="518" t="s">
        <v>5503</v>
      </c>
      <c r="K4551" s="519" t="s">
        <v>34353</v>
      </c>
      <c r="L4551" s="518" t="s">
        <v>5433</v>
      </c>
    </row>
    <row r="4552" spans="1:12" ht="15.75">
      <c r="A4552" s="518" t="s">
        <v>8643</v>
      </c>
      <c r="B4552" s="518" t="s">
        <v>8644</v>
      </c>
      <c r="C4552" s="518" t="s">
        <v>8009</v>
      </c>
      <c r="D4552" s="518" t="s">
        <v>25729</v>
      </c>
      <c r="E4552" s="519" t="s">
        <v>144</v>
      </c>
      <c r="F4552" s="518" t="s">
        <v>144</v>
      </c>
      <c r="G4552" s="518" t="s">
        <v>27376</v>
      </c>
      <c r="H4552" s="518" t="s">
        <v>9770</v>
      </c>
      <c r="I4552" s="518" t="s">
        <v>5502</v>
      </c>
      <c r="J4552" s="518" t="s">
        <v>5503</v>
      </c>
      <c r="K4552" s="519" t="s">
        <v>34354</v>
      </c>
      <c r="L4552" s="518" t="s">
        <v>5433</v>
      </c>
    </row>
    <row r="4553" spans="1:12" ht="15.75">
      <c r="A4553" s="518" t="s">
        <v>8643</v>
      </c>
      <c r="B4553" s="518" t="s">
        <v>8644</v>
      </c>
      <c r="C4553" s="518" t="s">
        <v>8009</v>
      </c>
      <c r="D4553" s="518" t="s">
        <v>25729</v>
      </c>
      <c r="E4553" s="519" t="s">
        <v>144</v>
      </c>
      <c r="F4553" s="518" t="s">
        <v>144</v>
      </c>
      <c r="G4553" s="518" t="s">
        <v>27377</v>
      </c>
      <c r="H4553" s="518" t="s">
        <v>9771</v>
      </c>
      <c r="I4553" s="518" t="s">
        <v>5502</v>
      </c>
      <c r="J4553" s="518" t="s">
        <v>5503</v>
      </c>
      <c r="K4553" s="519" t="s">
        <v>34355</v>
      </c>
      <c r="L4553" s="518" t="s">
        <v>5433</v>
      </c>
    </row>
    <row r="4554" spans="1:12" ht="15.75">
      <c r="A4554" s="518" t="s">
        <v>8643</v>
      </c>
      <c r="B4554" s="518" t="s">
        <v>8644</v>
      </c>
      <c r="C4554" s="518" t="s">
        <v>8009</v>
      </c>
      <c r="D4554" s="518" t="s">
        <v>25729</v>
      </c>
      <c r="E4554" s="519" t="s">
        <v>144</v>
      </c>
      <c r="F4554" s="518" t="s">
        <v>144</v>
      </c>
      <c r="G4554" s="518" t="s">
        <v>27378</v>
      </c>
      <c r="H4554" s="518" t="s">
        <v>9772</v>
      </c>
      <c r="I4554" s="518" t="s">
        <v>5502</v>
      </c>
      <c r="J4554" s="518" t="s">
        <v>5503</v>
      </c>
      <c r="K4554" s="519" t="s">
        <v>34356</v>
      </c>
      <c r="L4554" s="518" t="s">
        <v>5433</v>
      </c>
    </row>
    <row r="4555" spans="1:12" ht="15.75">
      <c r="A4555" s="518" t="s">
        <v>8643</v>
      </c>
      <c r="B4555" s="518" t="s">
        <v>8644</v>
      </c>
      <c r="C4555" s="518" t="s">
        <v>8009</v>
      </c>
      <c r="D4555" s="518" t="s">
        <v>25729</v>
      </c>
      <c r="E4555" s="519" t="s">
        <v>144</v>
      </c>
      <c r="F4555" s="518" t="s">
        <v>144</v>
      </c>
      <c r="G4555" s="518" t="s">
        <v>27379</v>
      </c>
      <c r="H4555" s="518" t="s">
        <v>9773</v>
      </c>
      <c r="I4555" s="518" t="s">
        <v>5502</v>
      </c>
      <c r="J4555" s="518" t="s">
        <v>5503</v>
      </c>
      <c r="K4555" s="519" t="s">
        <v>34061</v>
      </c>
      <c r="L4555" s="518" t="s">
        <v>5433</v>
      </c>
    </row>
    <row r="4556" spans="1:12" ht="15.75">
      <c r="A4556" s="518" t="s">
        <v>8643</v>
      </c>
      <c r="B4556" s="518" t="s">
        <v>8644</v>
      </c>
      <c r="C4556" s="518" t="s">
        <v>8009</v>
      </c>
      <c r="D4556" s="518" t="s">
        <v>25729</v>
      </c>
      <c r="E4556" s="519" t="s">
        <v>144</v>
      </c>
      <c r="F4556" s="518" t="s">
        <v>144</v>
      </c>
      <c r="G4556" s="518" t="s">
        <v>27380</v>
      </c>
      <c r="H4556" s="518" t="s">
        <v>9774</v>
      </c>
      <c r="I4556" s="518" t="s">
        <v>5502</v>
      </c>
      <c r="J4556" s="518" t="s">
        <v>5503</v>
      </c>
      <c r="K4556" s="519" t="s">
        <v>15042</v>
      </c>
      <c r="L4556" s="518" t="s">
        <v>5433</v>
      </c>
    </row>
    <row r="4557" spans="1:12" ht="15.75">
      <c r="A4557" s="518" t="s">
        <v>8643</v>
      </c>
      <c r="B4557" s="518" t="s">
        <v>8644</v>
      </c>
      <c r="C4557" s="518" t="s">
        <v>8009</v>
      </c>
      <c r="D4557" s="518" t="s">
        <v>25729</v>
      </c>
      <c r="E4557" s="519" t="s">
        <v>144</v>
      </c>
      <c r="F4557" s="518" t="s">
        <v>144</v>
      </c>
      <c r="G4557" s="518" t="s">
        <v>27381</v>
      </c>
      <c r="H4557" s="518" t="s">
        <v>9775</v>
      </c>
      <c r="I4557" s="518" t="s">
        <v>5502</v>
      </c>
      <c r="J4557" s="518" t="s">
        <v>5503</v>
      </c>
      <c r="K4557" s="519" t="s">
        <v>16769</v>
      </c>
      <c r="L4557" s="518" t="s">
        <v>5433</v>
      </c>
    </row>
    <row r="4558" spans="1:12" ht="15.75">
      <c r="A4558" s="518" t="s">
        <v>8643</v>
      </c>
      <c r="B4558" s="518" t="s">
        <v>8644</v>
      </c>
      <c r="C4558" s="518" t="s">
        <v>8009</v>
      </c>
      <c r="D4558" s="518" t="s">
        <v>25729</v>
      </c>
      <c r="E4558" s="519" t="s">
        <v>144</v>
      </c>
      <c r="F4558" s="518" t="s">
        <v>144</v>
      </c>
      <c r="G4558" s="518" t="s">
        <v>27382</v>
      </c>
      <c r="H4558" s="518" t="s">
        <v>9776</v>
      </c>
      <c r="I4558" s="518" t="s">
        <v>5502</v>
      </c>
      <c r="J4558" s="518" t="s">
        <v>5503</v>
      </c>
      <c r="K4558" s="519" t="s">
        <v>34357</v>
      </c>
      <c r="L4558" s="518" t="s">
        <v>5433</v>
      </c>
    </row>
    <row r="4559" spans="1:12" ht="15.75">
      <c r="A4559" s="518" t="s">
        <v>8643</v>
      </c>
      <c r="B4559" s="518" t="s">
        <v>8644</v>
      </c>
      <c r="C4559" s="518" t="s">
        <v>8009</v>
      </c>
      <c r="D4559" s="518" t="s">
        <v>25729</v>
      </c>
      <c r="E4559" s="519" t="s">
        <v>144</v>
      </c>
      <c r="F4559" s="518" t="s">
        <v>144</v>
      </c>
      <c r="G4559" s="518" t="s">
        <v>27383</v>
      </c>
      <c r="H4559" s="518" t="s">
        <v>9777</v>
      </c>
      <c r="I4559" s="518" t="s">
        <v>5502</v>
      </c>
      <c r="J4559" s="518" t="s">
        <v>5503</v>
      </c>
      <c r="K4559" s="519" t="s">
        <v>14139</v>
      </c>
      <c r="L4559" s="518" t="s">
        <v>5433</v>
      </c>
    </row>
    <row r="4560" spans="1:12" ht="15.75">
      <c r="A4560" s="518" t="s">
        <v>8643</v>
      </c>
      <c r="B4560" s="518" t="s">
        <v>8644</v>
      </c>
      <c r="C4560" s="518" t="s">
        <v>8009</v>
      </c>
      <c r="D4560" s="518" t="s">
        <v>25729</v>
      </c>
      <c r="E4560" s="519" t="s">
        <v>144</v>
      </c>
      <c r="F4560" s="518" t="s">
        <v>144</v>
      </c>
      <c r="G4560" s="518" t="s">
        <v>27385</v>
      </c>
      <c r="H4560" s="518" t="s">
        <v>9778</v>
      </c>
      <c r="I4560" s="518" t="s">
        <v>5502</v>
      </c>
      <c r="J4560" s="518" t="s">
        <v>5503</v>
      </c>
      <c r="K4560" s="519" t="s">
        <v>22328</v>
      </c>
      <c r="L4560" s="518" t="s">
        <v>5433</v>
      </c>
    </row>
    <row r="4561" spans="1:12" ht="15.75">
      <c r="A4561" s="518" t="s">
        <v>8643</v>
      </c>
      <c r="B4561" s="518" t="s">
        <v>8644</v>
      </c>
      <c r="C4561" s="518" t="s">
        <v>8009</v>
      </c>
      <c r="D4561" s="518" t="s">
        <v>25729</v>
      </c>
      <c r="E4561" s="519" t="s">
        <v>144</v>
      </c>
      <c r="F4561" s="518" t="s">
        <v>144</v>
      </c>
      <c r="G4561" s="518" t="s">
        <v>27386</v>
      </c>
      <c r="H4561" s="518" t="s">
        <v>9779</v>
      </c>
      <c r="I4561" s="518" t="s">
        <v>5502</v>
      </c>
      <c r="J4561" s="518" t="s">
        <v>5503</v>
      </c>
      <c r="K4561" s="519" t="s">
        <v>34358</v>
      </c>
      <c r="L4561" s="518" t="s">
        <v>5433</v>
      </c>
    </row>
    <row r="4562" spans="1:12" ht="15.75">
      <c r="A4562" s="518" t="s">
        <v>8643</v>
      </c>
      <c r="B4562" s="518" t="s">
        <v>8644</v>
      </c>
      <c r="C4562" s="518" t="s">
        <v>8009</v>
      </c>
      <c r="D4562" s="518" t="s">
        <v>25729</v>
      </c>
      <c r="E4562" s="519" t="s">
        <v>144</v>
      </c>
      <c r="F4562" s="518" t="s">
        <v>144</v>
      </c>
      <c r="G4562" s="518" t="s">
        <v>27387</v>
      </c>
      <c r="H4562" s="518" t="s">
        <v>9780</v>
      </c>
      <c r="I4562" s="518" t="s">
        <v>5502</v>
      </c>
      <c r="J4562" s="518" t="s">
        <v>5503</v>
      </c>
      <c r="K4562" s="519" t="s">
        <v>34359</v>
      </c>
      <c r="L4562" s="518" t="s">
        <v>5433</v>
      </c>
    </row>
    <row r="4563" spans="1:12" ht="15.75">
      <c r="A4563" s="518" t="s">
        <v>8643</v>
      </c>
      <c r="B4563" s="518" t="s">
        <v>8644</v>
      </c>
      <c r="C4563" s="518" t="s">
        <v>8009</v>
      </c>
      <c r="D4563" s="518" t="s">
        <v>25729</v>
      </c>
      <c r="E4563" s="519" t="s">
        <v>144</v>
      </c>
      <c r="F4563" s="518" t="s">
        <v>144</v>
      </c>
      <c r="G4563" s="518" t="s">
        <v>27389</v>
      </c>
      <c r="H4563" s="518" t="s">
        <v>9781</v>
      </c>
      <c r="I4563" s="518" t="s">
        <v>5502</v>
      </c>
      <c r="J4563" s="518" t="s">
        <v>5503</v>
      </c>
      <c r="K4563" s="519" t="s">
        <v>17622</v>
      </c>
      <c r="L4563" s="518" t="s">
        <v>5433</v>
      </c>
    </row>
    <row r="4564" spans="1:12" ht="15.75">
      <c r="A4564" s="518" t="s">
        <v>8643</v>
      </c>
      <c r="B4564" s="518" t="s">
        <v>8644</v>
      </c>
      <c r="C4564" s="518" t="s">
        <v>8009</v>
      </c>
      <c r="D4564" s="518" t="s">
        <v>25729</v>
      </c>
      <c r="E4564" s="519" t="s">
        <v>144</v>
      </c>
      <c r="F4564" s="518" t="s">
        <v>144</v>
      </c>
      <c r="G4564" s="518" t="s">
        <v>27390</v>
      </c>
      <c r="H4564" s="518" t="s">
        <v>9782</v>
      </c>
      <c r="I4564" s="518" t="s">
        <v>5502</v>
      </c>
      <c r="J4564" s="518" t="s">
        <v>5503</v>
      </c>
      <c r="K4564" s="519" t="s">
        <v>34360</v>
      </c>
      <c r="L4564" s="518" t="s">
        <v>5433</v>
      </c>
    </row>
    <row r="4565" spans="1:12" ht="15.75">
      <c r="A4565" s="518" t="s">
        <v>8643</v>
      </c>
      <c r="B4565" s="518" t="s">
        <v>8644</v>
      </c>
      <c r="C4565" s="518" t="s">
        <v>8009</v>
      </c>
      <c r="D4565" s="518" t="s">
        <v>25729</v>
      </c>
      <c r="E4565" s="519" t="s">
        <v>144</v>
      </c>
      <c r="F4565" s="518" t="s">
        <v>144</v>
      </c>
      <c r="G4565" s="518" t="s">
        <v>27391</v>
      </c>
      <c r="H4565" s="518" t="s">
        <v>9783</v>
      </c>
      <c r="I4565" s="518" t="s">
        <v>5502</v>
      </c>
      <c r="J4565" s="518" t="s">
        <v>5503</v>
      </c>
      <c r="K4565" s="519" t="s">
        <v>34361</v>
      </c>
      <c r="L4565" s="518" t="s">
        <v>5433</v>
      </c>
    </row>
    <row r="4566" spans="1:12" ht="15.75">
      <c r="A4566" s="518" t="s">
        <v>8643</v>
      </c>
      <c r="B4566" s="518" t="s">
        <v>8644</v>
      </c>
      <c r="C4566" s="518" t="s">
        <v>8009</v>
      </c>
      <c r="D4566" s="518" t="s">
        <v>25729</v>
      </c>
      <c r="E4566" s="519" t="s">
        <v>144</v>
      </c>
      <c r="F4566" s="518" t="s">
        <v>144</v>
      </c>
      <c r="G4566" s="518" t="s">
        <v>27392</v>
      </c>
      <c r="H4566" s="518" t="s">
        <v>9784</v>
      </c>
      <c r="I4566" s="518" t="s">
        <v>5502</v>
      </c>
      <c r="J4566" s="518" t="s">
        <v>5503</v>
      </c>
      <c r="K4566" s="519" t="s">
        <v>14196</v>
      </c>
      <c r="L4566" s="518" t="s">
        <v>5433</v>
      </c>
    </row>
    <row r="4567" spans="1:12" ht="15.75">
      <c r="A4567" s="518" t="s">
        <v>8643</v>
      </c>
      <c r="B4567" s="518" t="s">
        <v>8644</v>
      </c>
      <c r="C4567" s="518" t="s">
        <v>8009</v>
      </c>
      <c r="D4567" s="518" t="s">
        <v>25729</v>
      </c>
      <c r="E4567" s="519" t="s">
        <v>144</v>
      </c>
      <c r="F4567" s="518" t="s">
        <v>144</v>
      </c>
      <c r="G4567" s="518" t="s">
        <v>27393</v>
      </c>
      <c r="H4567" s="518" t="s">
        <v>9785</v>
      </c>
      <c r="I4567" s="518" t="s">
        <v>5502</v>
      </c>
      <c r="J4567" s="518" t="s">
        <v>5503</v>
      </c>
      <c r="K4567" s="519" t="s">
        <v>34362</v>
      </c>
      <c r="L4567" s="518" t="s">
        <v>5433</v>
      </c>
    </row>
    <row r="4568" spans="1:12" ht="15.75">
      <c r="A4568" s="518" t="s">
        <v>8643</v>
      </c>
      <c r="B4568" s="518" t="s">
        <v>8644</v>
      </c>
      <c r="C4568" s="518" t="s">
        <v>8009</v>
      </c>
      <c r="D4568" s="518" t="s">
        <v>25729</v>
      </c>
      <c r="E4568" s="519" t="s">
        <v>144</v>
      </c>
      <c r="F4568" s="518" t="s">
        <v>144</v>
      </c>
      <c r="G4568" s="518" t="s">
        <v>27394</v>
      </c>
      <c r="H4568" s="518" t="s">
        <v>9786</v>
      </c>
      <c r="I4568" s="518" t="s">
        <v>5502</v>
      </c>
      <c r="J4568" s="518" t="s">
        <v>5503</v>
      </c>
      <c r="K4568" s="519" t="s">
        <v>34363</v>
      </c>
      <c r="L4568" s="518" t="s">
        <v>5433</v>
      </c>
    </row>
    <row r="4569" spans="1:12" ht="15.75">
      <c r="A4569" s="518" t="s">
        <v>8643</v>
      </c>
      <c r="B4569" s="518" t="s">
        <v>8644</v>
      </c>
      <c r="C4569" s="518" t="s">
        <v>8009</v>
      </c>
      <c r="D4569" s="518" t="s">
        <v>25729</v>
      </c>
      <c r="E4569" s="519" t="s">
        <v>144</v>
      </c>
      <c r="F4569" s="518" t="s">
        <v>144</v>
      </c>
      <c r="G4569" s="518" t="s">
        <v>27395</v>
      </c>
      <c r="H4569" s="518" t="s">
        <v>9787</v>
      </c>
      <c r="I4569" s="518" t="s">
        <v>5502</v>
      </c>
      <c r="J4569" s="518" t="s">
        <v>5503</v>
      </c>
      <c r="K4569" s="519" t="s">
        <v>18630</v>
      </c>
      <c r="L4569" s="518" t="s">
        <v>5433</v>
      </c>
    </row>
    <row r="4570" spans="1:12" ht="15.75">
      <c r="A4570" s="518" t="s">
        <v>8643</v>
      </c>
      <c r="B4570" s="518" t="s">
        <v>8644</v>
      </c>
      <c r="C4570" s="518" t="s">
        <v>8009</v>
      </c>
      <c r="D4570" s="518" t="s">
        <v>25729</v>
      </c>
      <c r="E4570" s="519" t="s">
        <v>144</v>
      </c>
      <c r="F4570" s="518" t="s">
        <v>144</v>
      </c>
      <c r="G4570" s="518" t="s">
        <v>27396</v>
      </c>
      <c r="H4570" s="518" t="s">
        <v>9788</v>
      </c>
      <c r="I4570" s="518" t="s">
        <v>5502</v>
      </c>
      <c r="J4570" s="518" t="s">
        <v>5503</v>
      </c>
      <c r="K4570" s="519" t="s">
        <v>34364</v>
      </c>
      <c r="L4570" s="518" t="s">
        <v>5433</v>
      </c>
    </row>
    <row r="4571" spans="1:12" ht="15.75">
      <c r="A4571" s="518" t="s">
        <v>8643</v>
      </c>
      <c r="B4571" s="518" t="s">
        <v>8644</v>
      </c>
      <c r="C4571" s="518" t="s">
        <v>8009</v>
      </c>
      <c r="D4571" s="518" t="s">
        <v>25729</v>
      </c>
      <c r="E4571" s="519" t="s">
        <v>144</v>
      </c>
      <c r="F4571" s="518" t="s">
        <v>144</v>
      </c>
      <c r="G4571" s="518" t="s">
        <v>27397</v>
      </c>
      <c r="H4571" s="518" t="s">
        <v>9789</v>
      </c>
      <c r="I4571" s="518" t="s">
        <v>5502</v>
      </c>
      <c r="J4571" s="518" t="s">
        <v>5503</v>
      </c>
      <c r="K4571" s="519" t="s">
        <v>34365</v>
      </c>
      <c r="L4571" s="518" t="s">
        <v>5433</v>
      </c>
    </row>
    <row r="4572" spans="1:12" ht="15.75">
      <c r="A4572" s="518" t="s">
        <v>8643</v>
      </c>
      <c r="B4572" s="518" t="s">
        <v>8644</v>
      </c>
      <c r="C4572" s="518" t="s">
        <v>8009</v>
      </c>
      <c r="D4572" s="518" t="s">
        <v>25729</v>
      </c>
      <c r="E4572" s="519" t="s">
        <v>144</v>
      </c>
      <c r="F4572" s="518" t="s">
        <v>144</v>
      </c>
      <c r="G4572" s="518" t="s">
        <v>27398</v>
      </c>
      <c r="H4572" s="518" t="s">
        <v>9790</v>
      </c>
      <c r="I4572" s="518" t="s">
        <v>5502</v>
      </c>
      <c r="J4572" s="518" t="s">
        <v>5432</v>
      </c>
      <c r="K4572" s="519" t="s">
        <v>34366</v>
      </c>
      <c r="L4572" s="518" t="s">
        <v>5433</v>
      </c>
    </row>
    <row r="4573" spans="1:12" ht="15.75">
      <c r="A4573" s="518" t="s">
        <v>8643</v>
      </c>
      <c r="B4573" s="518" t="s">
        <v>8644</v>
      </c>
      <c r="C4573" s="518" t="s">
        <v>8009</v>
      </c>
      <c r="D4573" s="518" t="s">
        <v>25729</v>
      </c>
      <c r="E4573" s="519" t="s">
        <v>144</v>
      </c>
      <c r="F4573" s="518" t="s">
        <v>144</v>
      </c>
      <c r="G4573" s="518" t="s">
        <v>27399</v>
      </c>
      <c r="H4573" s="518" t="s">
        <v>9791</v>
      </c>
      <c r="I4573" s="518" t="s">
        <v>5502</v>
      </c>
      <c r="J4573" s="518" t="s">
        <v>5432</v>
      </c>
      <c r="K4573" s="519" t="s">
        <v>34367</v>
      </c>
      <c r="L4573" s="518" t="s">
        <v>5433</v>
      </c>
    </row>
    <row r="4574" spans="1:12" ht="15.75">
      <c r="A4574" s="518" t="s">
        <v>8643</v>
      </c>
      <c r="B4574" s="518" t="s">
        <v>8644</v>
      </c>
      <c r="C4574" s="518" t="s">
        <v>8009</v>
      </c>
      <c r="D4574" s="518" t="s">
        <v>25729</v>
      </c>
      <c r="E4574" s="519" t="s">
        <v>144</v>
      </c>
      <c r="F4574" s="518" t="s">
        <v>144</v>
      </c>
      <c r="G4574" s="518" t="s">
        <v>27401</v>
      </c>
      <c r="H4574" s="518" t="s">
        <v>9792</v>
      </c>
      <c r="I4574" s="518" t="s">
        <v>5502</v>
      </c>
      <c r="J4574" s="518" t="s">
        <v>5432</v>
      </c>
      <c r="K4574" s="519" t="s">
        <v>34368</v>
      </c>
      <c r="L4574" s="518" t="s">
        <v>5433</v>
      </c>
    </row>
    <row r="4575" spans="1:12" ht="15.75">
      <c r="A4575" s="518" t="s">
        <v>8643</v>
      </c>
      <c r="B4575" s="518" t="s">
        <v>8644</v>
      </c>
      <c r="C4575" s="518" t="s">
        <v>8009</v>
      </c>
      <c r="D4575" s="518" t="s">
        <v>25729</v>
      </c>
      <c r="E4575" s="519" t="s">
        <v>144</v>
      </c>
      <c r="F4575" s="518" t="s">
        <v>144</v>
      </c>
      <c r="G4575" s="518" t="s">
        <v>27402</v>
      </c>
      <c r="H4575" s="518" t="s">
        <v>9793</v>
      </c>
      <c r="I4575" s="518" t="s">
        <v>5502</v>
      </c>
      <c r="J4575" s="518" t="s">
        <v>5432</v>
      </c>
      <c r="K4575" s="519" t="s">
        <v>34369</v>
      </c>
      <c r="L4575" s="518" t="s">
        <v>5433</v>
      </c>
    </row>
    <row r="4576" spans="1:12" ht="15.75">
      <c r="A4576" s="518" t="s">
        <v>8643</v>
      </c>
      <c r="B4576" s="518" t="s">
        <v>8644</v>
      </c>
      <c r="C4576" s="518" t="s">
        <v>8009</v>
      </c>
      <c r="D4576" s="518" t="s">
        <v>25729</v>
      </c>
      <c r="E4576" s="519" t="s">
        <v>144</v>
      </c>
      <c r="F4576" s="518" t="s">
        <v>144</v>
      </c>
      <c r="G4576" s="518" t="s">
        <v>27403</v>
      </c>
      <c r="H4576" s="518" t="s">
        <v>9794</v>
      </c>
      <c r="I4576" s="518" t="s">
        <v>5502</v>
      </c>
      <c r="J4576" s="518" t="s">
        <v>5432</v>
      </c>
      <c r="K4576" s="519" t="s">
        <v>34370</v>
      </c>
      <c r="L4576" s="518" t="s">
        <v>5433</v>
      </c>
    </row>
    <row r="4577" spans="1:12" ht="15.75">
      <c r="A4577" s="518" t="s">
        <v>8643</v>
      </c>
      <c r="B4577" s="518" t="s">
        <v>8644</v>
      </c>
      <c r="C4577" s="518" t="s">
        <v>8009</v>
      </c>
      <c r="D4577" s="518" t="s">
        <v>25729</v>
      </c>
      <c r="E4577" s="519" t="s">
        <v>144</v>
      </c>
      <c r="F4577" s="518" t="s">
        <v>144</v>
      </c>
      <c r="G4577" s="518" t="s">
        <v>27404</v>
      </c>
      <c r="H4577" s="518" t="s">
        <v>9795</v>
      </c>
      <c r="I4577" s="518" t="s">
        <v>5502</v>
      </c>
      <c r="J4577" s="518" t="s">
        <v>5432</v>
      </c>
      <c r="K4577" s="519" t="s">
        <v>34371</v>
      </c>
      <c r="L4577" s="518" t="s">
        <v>5433</v>
      </c>
    </row>
    <row r="4578" spans="1:12" ht="15.75">
      <c r="A4578" s="518" t="s">
        <v>8643</v>
      </c>
      <c r="B4578" s="518" t="s">
        <v>8644</v>
      </c>
      <c r="C4578" s="518" t="s">
        <v>8009</v>
      </c>
      <c r="D4578" s="518" t="s">
        <v>25729</v>
      </c>
      <c r="E4578" s="519" t="s">
        <v>144</v>
      </c>
      <c r="F4578" s="518" t="s">
        <v>144</v>
      </c>
      <c r="G4578" s="518" t="s">
        <v>27405</v>
      </c>
      <c r="H4578" s="518" t="s">
        <v>9796</v>
      </c>
      <c r="I4578" s="518" t="s">
        <v>5502</v>
      </c>
      <c r="J4578" s="518" t="s">
        <v>5432</v>
      </c>
      <c r="K4578" s="519" t="s">
        <v>32579</v>
      </c>
      <c r="L4578" s="518" t="s">
        <v>5433</v>
      </c>
    </row>
    <row r="4579" spans="1:12" ht="15.75">
      <c r="A4579" s="518" t="s">
        <v>8643</v>
      </c>
      <c r="B4579" s="518" t="s">
        <v>8644</v>
      </c>
      <c r="C4579" s="518" t="s">
        <v>8009</v>
      </c>
      <c r="D4579" s="518" t="s">
        <v>25729</v>
      </c>
      <c r="E4579" s="519" t="s">
        <v>144</v>
      </c>
      <c r="F4579" s="518" t="s">
        <v>144</v>
      </c>
      <c r="G4579" s="518" t="s">
        <v>27407</v>
      </c>
      <c r="H4579" s="518" t="s">
        <v>9797</v>
      </c>
      <c r="I4579" s="518" t="s">
        <v>5502</v>
      </c>
      <c r="J4579" s="518" t="s">
        <v>5432</v>
      </c>
      <c r="K4579" s="519" t="s">
        <v>24095</v>
      </c>
      <c r="L4579" s="518" t="s">
        <v>5433</v>
      </c>
    </row>
    <row r="4580" spans="1:12" ht="15.75">
      <c r="A4580" s="518" t="s">
        <v>8643</v>
      </c>
      <c r="B4580" s="518" t="s">
        <v>8644</v>
      </c>
      <c r="C4580" s="518" t="s">
        <v>8009</v>
      </c>
      <c r="D4580" s="518" t="s">
        <v>25729</v>
      </c>
      <c r="E4580" s="519" t="s">
        <v>144</v>
      </c>
      <c r="F4580" s="518" t="s">
        <v>144</v>
      </c>
      <c r="G4580" s="518" t="s">
        <v>27408</v>
      </c>
      <c r="H4580" s="518" t="s">
        <v>9798</v>
      </c>
      <c r="I4580" s="518" t="s">
        <v>5502</v>
      </c>
      <c r="J4580" s="518" t="s">
        <v>5432</v>
      </c>
      <c r="K4580" s="519" t="s">
        <v>14219</v>
      </c>
      <c r="L4580" s="518" t="s">
        <v>5433</v>
      </c>
    </row>
    <row r="4581" spans="1:12" ht="15.75">
      <c r="A4581" s="518" t="s">
        <v>8643</v>
      </c>
      <c r="B4581" s="518" t="s">
        <v>8644</v>
      </c>
      <c r="C4581" s="518" t="s">
        <v>8009</v>
      </c>
      <c r="D4581" s="518" t="s">
        <v>25729</v>
      </c>
      <c r="E4581" s="519" t="s">
        <v>144</v>
      </c>
      <c r="F4581" s="518" t="s">
        <v>144</v>
      </c>
      <c r="G4581" s="518" t="s">
        <v>27410</v>
      </c>
      <c r="H4581" s="518" t="s">
        <v>9799</v>
      </c>
      <c r="I4581" s="518" t="s">
        <v>5502</v>
      </c>
      <c r="J4581" s="518" t="s">
        <v>5432</v>
      </c>
      <c r="K4581" s="519" t="s">
        <v>12864</v>
      </c>
      <c r="L4581" s="518" t="s">
        <v>5433</v>
      </c>
    </row>
    <row r="4582" spans="1:12" ht="15.75">
      <c r="A4582" s="518" t="s">
        <v>8643</v>
      </c>
      <c r="B4582" s="518" t="s">
        <v>8644</v>
      </c>
      <c r="C4582" s="518" t="s">
        <v>8009</v>
      </c>
      <c r="D4582" s="518" t="s">
        <v>25729</v>
      </c>
      <c r="E4582" s="519" t="s">
        <v>144</v>
      </c>
      <c r="F4582" s="518" t="s">
        <v>144</v>
      </c>
      <c r="G4582" s="518" t="s">
        <v>27411</v>
      </c>
      <c r="H4582" s="518" t="s">
        <v>9800</v>
      </c>
      <c r="I4582" s="518" t="s">
        <v>5502</v>
      </c>
      <c r="J4582" s="518" t="s">
        <v>5432</v>
      </c>
      <c r="K4582" s="519" t="s">
        <v>28674</v>
      </c>
      <c r="L4582" s="518" t="s">
        <v>5433</v>
      </c>
    </row>
    <row r="4583" spans="1:12" ht="15.75">
      <c r="A4583" s="518" t="s">
        <v>8643</v>
      </c>
      <c r="B4583" s="518" t="s">
        <v>8644</v>
      </c>
      <c r="C4583" s="518" t="s">
        <v>8009</v>
      </c>
      <c r="D4583" s="518" t="s">
        <v>25729</v>
      </c>
      <c r="E4583" s="519" t="s">
        <v>144</v>
      </c>
      <c r="F4583" s="518" t="s">
        <v>144</v>
      </c>
      <c r="G4583" s="518" t="s">
        <v>27412</v>
      </c>
      <c r="H4583" s="518" t="s">
        <v>9801</v>
      </c>
      <c r="I4583" s="518" t="s">
        <v>5502</v>
      </c>
      <c r="J4583" s="518" t="s">
        <v>5432</v>
      </c>
      <c r="K4583" s="519" t="s">
        <v>16203</v>
      </c>
      <c r="L4583" s="518" t="s">
        <v>5433</v>
      </c>
    </row>
    <row r="4584" spans="1:12" ht="15.75">
      <c r="A4584" s="518" t="s">
        <v>8643</v>
      </c>
      <c r="B4584" s="518" t="s">
        <v>8644</v>
      </c>
      <c r="C4584" s="518" t="s">
        <v>8009</v>
      </c>
      <c r="D4584" s="518" t="s">
        <v>25729</v>
      </c>
      <c r="E4584" s="519" t="s">
        <v>144</v>
      </c>
      <c r="F4584" s="518" t="s">
        <v>144</v>
      </c>
      <c r="G4584" s="518" t="s">
        <v>27413</v>
      </c>
      <c r="H4584" s="518" t="s">
        <v>9802</v>
      </c>
      <c r="I4584" s="518" t="s">
        <v>5502</v>
      </c>
      <c r="J4584" s="518" t="s">
        <v>5432</v>
      </c>
      <c r="K4584" s="519" t="s">
        <v>34372</v>
      </c>
      <c r="L4584" s="518" t="s">
        <v>5433</v>
      </c>
    </row>
    <row r="4585" spans="1:12" ht="15.75">
      <c r="A4585" s="518" t="s">
        <v>8643</v>
      </c>
      <c r="B4585" s="518" t="s">
        <v>8644</v>
      </c>
      <c r="C4585" s="518" t="s">
        <v>8009</v>
      </c>
      <c r="D4585" s="518" t="s">
        <v>25729</v>
      </c>
      <c r="E4585" s="519" t="s">
        <v>144</v>
      </c>
      <c r="F4585" s="518" t="s">
        <v>144</v>
      </c>
      <c r="G4585" s="518" t="s">
        <v>27415</v>
      </c>
      <c r="H4585" s="518" t="s">
        <v>9803</v>
      </c>
      <c r="I4585" s="518" t="s">
        <v>5502</v>
      </c>
      <c r="J4585" s="518" t="s">
        <v>5432</v>
      </c>
      <c r="K4585" s="519" t="s">
        <v>26205</v>
      </c>
      <c r="L4585" s="518" t="s">
        <v>5433</v>
      </c>
    </row>
    <row r="4586" spans="1:12" ht="15.75">
      <c r="A4586" s="518" t="s">
        <v>8643</v>
      </c>
      <c r="B4586" s="518" t="s">
        <v>8644</v>
      </c>
      <c r="C4586" s="518" t="s">
        <v>8009</v>
      </c>
      <c r="D4586" s="518" t="s">
        <v>25729</v>
      </c>
      <c r="E4586" s="519" t="s">
        <v>144</v>
      </c>
      <c r="F4586" s="518" t="s">
        <v>144</v>
      </c>
      <c r="G4586" s="518" t="s">
        <v>27416</v>
      </c>
      <c r="H4586" s="518" t="s">
        <v>9804</v>
      </c>
      <c r="I4586" s="518" t="s">
        <v>5502</v>
      </c>
      <c r="J4586" s="518" t="s">
        <v>5432</v>
      </c>
      <c r="K4586" s="519" t="s">
        <v>34373</v>
      </c>
      <c r="L4586" s="518" t="s">
        <v>5433</v>
      </c>
    </row>
    <row r="4587" spans="1:12" ht="15.75">
      <c r="A4587" s="518" t="s">
        <v>8643</v>
      </c>
      <c r="B4587" s="518" t="s">
        <v>8644</v>
      </c>
      <c r="C4587" s="518" t="s">
        <v>8009</v>
      </c>
      <c r="D4587" s="518" t="s">
        <v>25729</v>
      </c>
      <c r="E4587" s="519" t="s">
        <v>144</v>
      </c>
      <c r="F4587" s="518" t="s">
        <v>144</v>
      </c>
      <c r="G4587" s="518" t="s">
        <v>27417</v>
      </c>
      <c r="H4587" s="518" t="s">
        <v>9805</v>
      </c>
      <c r="I4587" s="518" t="s">
        <v>5502</v>
      </c>
      <c r="J4587" s="518" t="s">
        <v>5432</v>
      </c>
      <c r="K4587" s="519" t="s">
        <v>26459</v>
      </c>
      <c r="L4587" s="518" t="s">
        <v>5433</v>
      </c>
    </row>
    <row r="4588" spans="1:12" ht="15.75">
      <c r="A4588" s="518" t="s">
        <v>8643</v>
      </c>
      <c r="B4588" s="518" t="s">
        <v>8644</v>
      </c>
      <c r="C4588" s="518" t="s">
        <v>8009</v>
      </c>
      <c r="D4588" s="518" t="s">
        <v>25729</v>
      </c>
      <c r="E4588" s="519" t="s">
        <v>144</v>
      </c>
      <c r="F4588" s="518" t="s">
        <v>144</v>
      </c>
      <c r="G4588" s="518" t="s">
        <v>27418</v>
      </c>
      <c r="H4588" s="518" t="s">
        <v>9806</v>
      </c>
      <c r="I4588" s="518" t="s">
        <v>5502</v>
      </c>
      <c r="J4588" s="518" t="s">
        <v>5432</v>
      </c>
      <c r="K4588" s="519" t="s">
        <v>31544</v>
      </c>
      <c r="L4588" s="518" t="s">
        <v>5433</v>
      </c>
    </row>
    <row r="4589" spans="1:12" ht="15.75">
      <c r="A4589" s="518" t="s">
        <v>8643</v>
      </c>
      <c r="B4589" s="518" t="s">
        <v>8644</v>
      </c>
      <c r="C4589" s="518" t="s">
        <v>8009</v>
      </c>
      <c r="D4589" s="518" t="s">
        <v>25729</v>
      </c>
      <c r="E4589" s="519" t="s">
        <v>144</v>
      </c>
      <c r="F4589" s="518" t="s">
        <v>144</v>
      </c>
      <c r="G4589" s="518" t="s">
        <v>27419</v>
      </c>
      <c r="H4589" s="518" t="s">
        <v>9807</v>
      </c>
      <c r="I4589" s="518" t="s">
        <v>5502</v>
      </c>
      <c r="J4589" s="518" t="s">
        <v>5432</v>
      </c>
      <c r="K4589" s="519" t="s">
        <v>31544</v>
      </c>
      <c r="L4589" s="518" t="s">
        <v>5433</v>
      </c>
    </row>
    <row r="4590" spans="1:12" ht="15.75">
      <c r="A4590" s="518" t="s">
        <v>8643</v>
      </c>
      <c r="B4590" s="518" t="s">
        <v>8644</v>
      </c>
      <c r="C4590" s="518" t="s">
        <v>8009</v>
      </c>
      <c r="D4590" s="518" t="s">
        <v>25729</v>
      </c>
      <c r="E4590" s="519" t="s">
        <v>144</v>
      </c>
      <c r="F4590" s="518" t="s">
        <v>144</v>
      </c>
      <c r="G4590" s="518" t="s">
        <v>27420</v>
      </c>
      <c r="H4590" s="518" t="s">
        <v>9808</v>
      </c>
      <c r="I4590" s="518" t="s">
        <v>5502</v>
      </c>
      <c r="J4590" s="518" t="s">
        <v>5432</v>
      </c>
      <c r="K4590" s="519" t="s">
        <v>19508</v>
      </c>
      <c r="L4590" s="518" t="s">
        <v>5433</v>
      </c>
    </row>
    <row r="4591" spans="1:12" ht="15.75">
      <c r="A4591" s="518" t="s">
        <v>8643</v>
      </c>
      <c r="B4591" s="518" t="s">
        <v>8644</v>
      </c>
      <c r="C4591" s="518" t="s">
        <v>8009</v>
      </c>
      <c r="D4591" s="518" t="s">
        <v>25729</v>
      </c>
      <c r="E4591" s="519" t="s">
        <v>144</v>
      </c>
      <c r="F4591" s="518" t="s">
        <v>144</v>
      </c>
      <c r="G4591" s="518" t="s">
        <v>27421</v>
      </c>
      <c r="H4591" s="518" t="s">
        <v>9809</v>
      </c>
      <c r="I4591" s="518" t="s">
        <v>5502</v>
      </c>
      <c r="J4591" s="518" t="s">
        <v>5432</v>
      </c>
      <c r="K4591" s="519" t="s">
        <v>16365</v>
      </c>
      <c r="L4591" s="518" t="s">
        <v>5433</v>
      </c>
    </row>
    <row r="4592" spans="1:12" ht="15.75">
      <c r="A4592" s="518" t="s">
        <v>8643</v>
      </c>
      <c r="B4592" s="518" t="s">
        <v>8644</v>
      </c>
      <c r="C4592" s="518" t="s">
        <v>8009</v>
      </c>
      <c r="D4592" s="518" t="s">
        <v>25729</v>
      </c>
      <c r="E4592" s="519" t="s">
        <v>144</v>
      </c>
      <c r="F4592" s="518" t="s">
        <v>144</v>
      </c>
      <c r="G4592" s="518" t="s">
        <v>27422</v>
      </c>
      <c r="H4592" s="518" t="s">
        <v>9810</v>
      </c>
      <c r="I4592" s="518" t="s">
        <v>5502</v>
      </c>
      <c r="J4592" s="518" t="s">
        <v>5432</v>
      </c>
      <c r="K4592" s="519" t="s">
        <v>34374</v>
      </c>
      <c r="L4592" s="518" t="s">
        <v>5433</v>
      </c>
    </row>
    <row r="4593" spans="1:12" ht="15.75">
      <c r="A4593" s="518" t="s">
        <v>8643</v>
      </c>
      <c r="B4593" s="518" t="s">
        <v>8644</v>
      </c>
      <c r="C4593" s="518" t="s">
        <v>8009</v>
      </c>
      <c r="D4593" s="518" t="s">
        <v>25729</v>
      </c>
      <c r="E4593" s="519" t="s">
        <v>144</v>
      </c>
      <c r="F4593" s="518" t="s">
        <v>144</v>
      </c>
      <c r="G4593" s="518" t="s">
        <v>27424</v>
      </c>
      <c r="H4593" s="518" t="s">
        <v>9811</v>
      </c>
      <c r="I4593" s="518" t="s">
        <v>5502</v>
      </c>
      <c r="J4593" s="518" t="s">
        <v>5432</v>
      </c>
      <c r="K4593" s="519" t="s">
        <v>26392</v>
      </c>
      <c r="L4593" s="518" t="s">
        <v>5433</v>
      </c>
    </row>
    <row r="4594" spans="1:12" ht="15.75">
      <c r="A4594" s="518" t="s">
        <v>8643</v>
      </c>
      <c r="B4594" s="518" t="s">
        <v>8644</v>
      </c>
      <c r="C4594" s="518" t="s">
        <v>8009</v>
      </c>
      <c r="D4594" s="518" t="s">
        <v>25729</v>
      </c>
      <c r="E4594" s="519" t="s">
        <v>144</v>
      </c>
      <c r="F4594" s="518" t="s">
        <v>144</v>
      </c>
      <c r="G4594" s="518" t="s">
        <v>27425</v>
      </c>
      <c r="H4594" s="518" t="s">
        <v>9812</v>
      </c>
      <c r="I4594" s="518" t="s">
        <v>5502</v>
      </c>
      <c r="J4594" s="518" t="s">
        <v>5432</v>
      </c>
      <c r="K4594" s="519" t="s">
        <v>14856</v>
      </c>
      <c r="L4594" s="518" t="s">
        <v>5433</v>
      </c>
    </row>
    <row r="4595" spans="1:12" ht="15.75">
      <c r="A4595" s="518" t="s">
        <v>8643</v>
      </c>
      <c r="B4595" s="518" t="s">
        <v>8644</v>
      </c>
      <c r="C4595" s="518" t="s">
        <v>8009</v>
      </c>
      <c r="D4595" s="518" t="s">
        <v>25729</v>
      </c>
      <c r="E4595" s="519" t="s">
        <v>144</v>
      </c>
      <c r="F4595" s="518" t="s">
        <v>144</v>
      </c>
      <c r="G4595" s="518" t="s">
        <v>27426</v>
      </c>
      <c r="H4595" s="518" t="s">
        <v>9813</v>
      </c>
      <c r="I4595" s="518" t="s">
        <v>5502</v>
      </c>
      <c r="J4595" s="518" t="s">
        <v>5432</v>
      </c>
      <c r="K4595" s="519" t="s">
        <v>17041</v>
      </c>
      <c r="L4595" s="518" t="s">
        <v>5433</v>
      </c>
    </row>
    <row r="4596" spans="1:12" ht="15.75">
      <c r="A4596" s="518" t="s">
        <v>8643</v>
      </c>
      <c r="B4596" s="518" t="s">
        <v>8644</v>
      </c>
      <c r="C4596" s="518" t="s">
        <v>8009</v>
      </c>
      <c r="D4596" s="518" t="s">
        <v>25729</v>
      </c>
      <c r="E4596" s="519" t="s">
        <v>144</v>
      </c>
      <c r="F4596" s="518" t="s">
        <v>144</v>
      </c>
      <c r="G4596" s="518" t="s">
        <v>27427</v>
      </c>
      <c r="H4596" s="518" t="s">
        <v>9814</v>
      </c>
      <c r="I4596" s="518" t="s">
        <v>5502</v>
      </c>
      <c r="J4596" s="518" t="s">
        <v>5432</v>
      </c>
      <c r="K4596" s="519" t="s">
        <v>27758</v>
      </c>
      <c r="L4596" s="518" t="s">
        <v>5433</v>
      </c>
    </row>
    <row r="4597" spans="1:12" ht="15.75">
      <c r="A4597" s="518" t="s">
        <v>8643</v>
      </c>
      <c r="B4597" s="518" t="s">
        <v>8644</v>
      </c>
      <c r="C4597" s="518" t="s">
        <v>8009</v>
      </c>
      <c r="D4597" s="518" t="s">
        <v>25729</v>
      </c>
      <c r="E4597" s="519" t="s">
        <v>144</v>
      </c>
      <c r="F4597" s="518" t="s">
        <v>144</v>
      </c>
      <c r="G4597" s="518" t="s">
        <v>27428</v>
      </c>
      <c r="H4597" s="518" t="s">
        <v>9815</v>
      </c>
      <c r="I4597" s="518" t="s">
        <v>5502</v>
      </c>
      <c r="J4597" s="518" t="s">
        <v>5432</v>
      </c>
      <c r="K4597" s="519" t="s">
        <v>25317</v>
      </c>
      <c r="L4597" s="518" t="s">
        <v>5433</v>
      </c>
    </row>
    <row r="4598" spans="1:12" ht="15.75">
      <c r="A4598" s="518" t="s">
        <v>8643</v>
      </c>
      <c r="B4598" s="518" t="s">
        <v>8644</v>
      </c>
      <c r="C4598" s="518" t="s">
        <v>8009</v>
      </c>
      <c r="D4598" s="518" t="s">
        <v>25729</v>
      </c>
      <c r="E4598" s="519" t="s">
        <v>144</v>
      </c>
      <c r="F4598" s="518" t="s">
        <v>144</v>
      </c>
      <c r="G4598" s="518" t="s">
        <v>27429</v>
      </c>
      <c r="H4598" s="518" t="s">
        <v>9816</v>
      </c>
      <c r="I4598" s="518" t="s">
        <v>5502</v>
      </c>
      <c r="J4598" s="518" t="s">
        <v>5432</v>
      </c>
      <c r="K4598" s="519" t="s">
        <v>27436</v>
      </c>
      <c r="L4598" s="518" t="s">
        <v>5433</v>
      </c>
    </row>
    <row r="4599" spans="1:12" ht="15.75">
      <c r="A4599" s="518" t="s">
        <v>8643</v>
      </c>
      <c r="B4599" s="518" t="s">
        <v>8644</v>
      </c>
      <c r="C4599" s="518" t="s">
        <v>8009</v>
      </c>
      <c r="D4599" s="518" t="s">
        <v>25729</v>
      </c>
      <c r="E4599" s="519" t="s">
        <v>144</v>
      </c>
      <c r="F4599" s="518" t="s">
        <v>144</v>
      </c>
      <c r="G4599" s="518" t="s">
        <v>27430</v>
      </c>
      <c r="H4599" s="518" t="s">
        <v>9817</v>
      </c>
      <c r="I4599" s="518" t="s">
        <v>5502</v>
      </c>
      <c r="J4599" s="518" t="s">
        <v>5432</v>
      </c>
      <c r="K4599" s="519" t="s">
        <v>34375</v>
      </c>
      <c r="L4599" s="518" t="s">
        <v>5433</v>
      </c>
    </row>
    <row r="4600" spans="1:12" ht="15.75">
      <c r="A4600" s="518" t="s">
        <v>8643</v>
      </c>
      <c r="B4600" s="518" t="s">
        <v>8644</v>
      </c>
      <c r="C4600" s="518" t="s">
        <v>8009</v>
      </c>
      <c r="D4600" s="518" t="s">
        <v>25729</v>
      </c>
      <c r="E4600" s="519" t="s">
        <v>144</v>
      </c>
      <c r="F4600" s="518" t="s">
        <v>144</v>
      </c>
      <c r="G4600" s="518" t="s">
        <v>27432</v>
      </c>
      <c r="H4600" s="518" t="s">
        <v>9818</v>
      </c>
      <c r="I4600" s="518" t="s">
        <v>5502</v>
      </c>
      <c r="J4600" s="518" t="s">
        <v>5432</v>
      </c>
      <c r="K4600" s="519" t="s">
        <v>34335</v>
      </c>
      <c r="L4600" s="518" t="s">
        <v>5433</v>
      </c>
    </row>
    <row r="4601" spans="1:12" ht="15.75">
      <c r="A4601" s="518" t="s">
        <v>8643</v>
      </c>
      <c r="B4601" s="518" t="s">
        <v>8644</v>
      </c>
      <c r="C4601" s="518" t="s">
        <v>8009</v>
      </c>
      <c r="D4601" s="518" t="s">
        <v>25729</v>
      </c>
      <c r="E4601" s="519" t="s">
        <v>144</v>
      </c>
      <c r="F4601" s="518" t="s">
        <v>144</v>
      </c>
      <c r="G4601" s="518" t="s">
        <v>27434</v>
      </c>
      <c r="H4601" s="518" t="s">
        <v>9819</v>
      </c>
      <c r="I4601" s="518" t="s">
        <v>5502</v>
      </c>
      <c r="J4601" s="518" t="s">
        <v>5432</v>
      </c>
      <c r="K4601" s="519" t="s">
        <v>34376</v>
      </c>
      <c r="L4601" s="518" t="s">
        <v>5433</v>
      </c>
    </row>
    <row r="4602" spans="1:12" ht="15.75">
      <c r="A4602" s="518" t="s">
        <v>8643</v>
      </c>
      <c r="B4602" s="518" t="s">
        <v>8644</v>
      </c>
      <c r="C4602" s="518" t="s">
        <v>8009</v>
      </c>
      <c r="D4602" s="518" t="s">
        <v>25729</v>
      </c>
      <c r="E4602" s="519" t="s">
        <v>144</v>
      </c>
      <c r="F4602" s="518" t="s">
        <v>144</v>
      </c>
      <c r="G4602" s="518" t="s">
        <v>27435</v>
      </c>
      <c r="H4602" s="518" t="s">
        <v>9820</v>
      </c>
      <c r="I4602" s="518" t="s">
        <v>5502</v>
      </c>
      <c r="J4602" s="518" t="s">
        <v>5432</v>
      </c>
      <c r="K4602" s="519" t="s">
        <v>18594</v>
      </c>
      <c r="L4602" s="518" t="s">
        <v>5433</v>
      </c>
    </row>
    <row r="4603" spans="1:12" ht="15.75">
      <c r="A4603" s="518" t="s">
        <v>8643</v>
      </c>
      <c r="B4603" s="518" t="s">
        <v>8644</v>
      </c>
      <c r="C4603" s="518" t="s">
        <v>8009</v>
      </c>
      <c r="D4603" s="518" t="s">
        <v>25729</v>
      </c>
      <c r="E4603" s="519" t="s">
        <v>144</v>
      </c>
      <c r="F4603" s="518" t="s">
        <v>144</v>
      </c>
      <c r="G4603" s="518" t="s">
        <v>27437</v>
      </c>
      <c r="H4603" s="518" t="s">
        <v>9821</v>
      </c>
      <c r="I4603" s="518" t="s">
        <v>5502</v>
      </c>
      <c r="J4603" s="518" t="s">
        <v>5432</v>
      </c>
      <c r="K4603" s="519" t="s">
        <v>31592</v>
      </c>
      <c r="L4603" s="518" t="s">
        <v>5433</v>
      </c>
    </row>
    <row r="4604" spans="1:12" ht="15.75">
      <c r="A4604" s="518" t="s">
        <v>8643</v>
      </c>
      <c r="B4604" s="518" t="s">
        <v>8644</v>
      </c>
      <c r="C4604" s="518" t="s">
        <v>8009</v>
      </c>
      <c r="D4604" s="518" t="s">
        <v>25729</v>
      </c>
      <c r="E4604" s="519" t="s">
        <v>144</v>
      </c>
      <c r="F4604" s="518" t="s">
        <v>144</v>
      </c>
      <c r="G4604" s="518" t="s">
        <v>27438</v>
      </c>
      <c r="H4604" s="518" t="s">
        <v>9822</v>
      </c>
      <c r="I4604" s="518" t="s">
        <v>5502</v>
      </c>
      <c r="J4604" s="518" t="s">
        <v>5432</v>
      </c>
      <c r="K4604" s="519" t="s">
        <v>25522</v>
      </c>
      <c r="L4604" s="518" t="s">
        <v>5433</v>
      </c>
    </row>
    <row r="4605" spans="1:12" ht="15.75">
      <c r="A4605" s="518" t="s">
        <v>8643</v>
      </c>
      <c r="B4605" s="518" t="s">
        <v>8644</v>
      </c>
      <c r="C4605" s="518" t="s">
        <v>8009</v>
      </c>
      <c r="D4605" s="518" t="s">
        <v>25729</v>
      </c>
      <c r="E4605" s="519" t="s">
        <v>144</v>
      </c>
      <c r="F4605" s="518" t="s">
        <v>144</v>
      </c>
      <c r="G4605" s="518" t="s">
        <v>27439</v>
      </c>
      <c r="H4605" s="518" t="s">
        <v>9823</v>
      </c>
      <c r="I4605" s="518" t="s">
        <v>5502</v>
      </c>
      <c r="J4605" s="518" t="s">
        <v>5432</v>
      </c>
      <c r="K4605" s="519" t="s">
        <v>34377</v>
      </c>
      <c r="L4605" s="518" t="s">
        <v>5433</v>
      </c>
    </row>
    <row r="4606" spans="1:12" ht="15.75">
      <c r="A4606" s="518" t="s">
        <v>8643</v>
      </c>
      <c r="B4606" s="518" t="s">
        <v>8644</v>
      </c>
      <c r="C4606" s="518" t="s">
        <v>8009</v>
      </c>
      <c r="D4606" s="518" t="s">
        <v>25729</v>
      </c>
      <c r="E4606" s="519" t="s">
        <v>144</v>
      </c>
      <c r="F4606" s="518" t="s">
        <v>144</v>
      </c>
      <c r="G4606" s="518" t="s">
        <v>27441</v>
      </c>
      <c r="H4606" s="518" t="s">
        <v>9824</v>
      </c>
      <c r="I4606" s="518" t="s">
        <v>5502</v>
      </c>
      <c r="J4606" s="518" t="s">
        <v>5432</v>
      </c>
      <c r="K4606" s="519" t="s">
        <v>27384</v>
      </c>
      <c r="L4606" s="518" t="s">
        <v>5433</v>
      </c>
    </row>
    <row r="4607" spans="1:12" ht="15.75">
      <c r="A4607" s="518" t="s">
        <v>8643</v>
      </c>
      <c r="B4607" s="518" t="s">
        <v>8644</v>
      </c>
      <c r="C4607" s="518" t="s">
        <v>8009</v>
      </c>
      <c r="D4607" s="518" t="s">
        <v>25729</v>
      </c>
      <c r="E4607" s="519" t="s">
        <v>144</v>
      </c>
      <c r="F4607" s="518" t="s">
        <v>144</v>
      </c>
      <c r="G4607" s="518" t="s">
        <v>27442</v>
      </c>
      <c r="H4607" s="518" t="s">
        <v>9825</v>
      </c>
      <c r="I4607" s="518" t="s">
        <v>5502</v>
      </c>
      <c r="J4607" s="518" t="s">
        <v>5432</v>
      </c>
      <c r="K4607" s="519" t="s">
        <v>29004</v>
      </c>
      <c r="L4607" s="518" t="s">
        <v>5433</v>
      </c>
    </row>
    <row r="4608" spans="1:12" ht="15.75">
      <c r="A4608" s="518" t="s">
        <v>8643</v>
      </c>
      <c r="B4608" s="518" t="s">
        <v>8644</v>
      </c>
      <c r="C4608" s="518" t="s">
        <v>8009</v>
      </c>
      <c r="D4608" s="518" t="s">
        <v>25729</v>
      </c>
      <c r="E4608" s="519" t="s">
        <v>144</v>
      </c>
      <c r="F4608" s="518" t="s">
        <v>144</v>
      </c>
      <c r="G4608" s="518" t="s">
        <v>27443</v>
      </c>
      <c r="H4608" s="518" t="s">
        <v>9826</v>
      </c>
      <c r="I4608" s="518" t="s">
        <v>5502</v>
      </c>
      <c r="J4608" s="518" t="s">
        <v>5432</v>
      </c>
      <c r="K4608" s="519" t="s">
        <v>34378</v>
      </c>
      <c r="L4608" s="518" t="s">
        <v>5433</v>
      </c>
    </row>
    <row r="4609" spans="1:12" ht="15.75">
      <c r="A4609" s="518" t="s">
        <v>8643</v>
      </c>
      <c r="B4609" s="518" t="s">
        <v>8644</v>
      </c>
      <c r="C4609" s="518" t="s">
        <v>8009</v>
      </c>
      <c r="D4609" s="518" t="s">
        <v>25729</v>
      </c>
      <c r="E4609" s="519" t="s">
        <v>144</v>
      </c>
      <c r="F4609" s="518" t="s">
        <v>144</v>
      </c>
      <c r="G4609" s="518" t="s">
        <v>27445</v>
      </c>
      <c r="H4609" s="518" t="s">
        <v>9827</v>
      </c>
      <c r="I4609" s="518" t="s">
        <v>5502</v>
      </c>
      <c r="J4609" s="518" t="s">
        <v>5432</v>
      </c>
      <c r="K4609" s="519" t="s">
        <v>34379</v>
      </c>
      <c r="L4609" s="518" t="s">
        <v>5433</v>
      </c>
    </row>
    <row r="4610" spans="1:12" ht="15.75">
      <c r="A4610" s="518" t="s">
        <v>8643</v>
      </c>
      <c r="B4610" s="518" t="s">
        <v>8644</v>
      </c>
      <c r="C4610" s="518" t="s">
        <v>8009</v>
      </c>
      <c r="D4610" s="518" t="s">
        <v>25729</v>
      </c>
      <c r="E4610" s="519" t="s">
        <v>144</v>
      </c>
      <c r="F4610" s="518" t="s">
        <v>144</v>
      </c>
      <c r="G4610" s="518" t="s">
        <v>27446</v>
      </c>
      <c r="H4610" s="518" t="s">
        <v>9828</v>
      </c>
      <c r="I4610" s="518" t="s">
        <v>5502</v>
      </c>
      <c r="J4610" s="518" t="s">
        <v>5432</v>
      </c>
      <c r="K4610" s="519" t="s">
        <v>16661</v>
      </c>
      <c r="L4610" s="518" t="s">
        <v>5433</v>
      </c>
    </row>
    <row r="4611" spans="1:12" ht="15.75">
      <c r="A4611" s="518" t="s">
        <v>8643</v>
      </c>
      <c r="B4611" s="518" t="s">
        <v>8644</v>
      </c>
      <c r="C4611" s="518" t="s">
        <v>8009</v>
      </c>
      <c r="D4611" s="518" t="s">
        <v>25729</v>
      </c>
      <c r="E4611" s="519" t="s">
        <v>144</v>
      </c>
      <c r="F4611" s="518" t="s">
        <v>144</v>
      </c>
      <c r="G4611" s="518" t="s">
        <v>27447</v>
      </c>
      <c r="H4611" s="518" t="s">
        <v>9829</v>
      </c>
      <c r="I4611" s="518" t="s">
        <v>5502</v>
      </c>
      <c r="J4611" s="518" t="s">
        <v>5432</v>
      </c>
      <c r="K4611" s="519" t="s">
        <v>25370</v>
      </c>
      <c r="L4611" s="518" t="s">
        <v>5433</v>
      </c>
    </row>
    <row r="4612" spans="1:12" ht="15.75">
      <c r="A4612" s="518" t="s">
        <v>8643</v>
      </c>
      <c r="B4612" s="518" t="s">
        <v>8644</v>
      </c>
      <c r="C4612" s="518" t="s">
        <v>8009</v>
      </c>
      <c r="D4612" s="518" t="s">
        <v>25729</v>
      </c>
      <c r="E4612" s="519" t="s">
        <v>144</v>
      </c>
      <c r="F4612" s="518" t="s">
        <v>144</v>
      </c>
      <c r="G4612" s="518" t="s">
        <v>27448</v>
      </c>
      <c r="H4612" s="518" t="s">
        <v>9830</v>
      </c>
      <c r="I4612" s="518" t="s">
        <v>5502</v>
      </c>
      <c r="J4612" s="518" t="s">
        <v>5432</v>
      </c>
      <c r="K4612" s="519" t="s">
        <v>26036</v>
      </c>
      <c r="L4612" s="518" t="s">
        <v>5433</v>
      </c>
    </row>
    <row r="4613" spans="1:12" ht="15.75">
      <c r="A4613" s="518" t="s">
        <v>8643</v>
      </c>
      <c r="B4613" s="518" t="s">
        <v>8644</v>
      </c>
      <c r="C4613" s="518" t="s">
        <v>8009</v>
      </c>
      <c r="D4613" s="518" t="s">
        <v>25729</v>
      </c>
      <c r="E4613" s="519" t="s">
        <v>144</v>
      </c>
      <c r="F4613" s="518" t="s">
        <v>144</v>
      </c>
      <c r="G4613" s="518" t="s">
        <v>27449</v>
      </c>
      <c r="H4613" s="518" t="s">
        <v>9831</v>
      </c>
      <c r="I4613" s="518" t="s">
        <v>5502</v>
      </c>
      <c r="J4613" s="518" t="s">
        <v>5432</v>
      </c>
      <c r="K4613" s="519" t="s">
        <v>34380</v>
      </c>
      <c r="L4613" s="518" t="s">
        <v>5433</v>
      </c>
    </row>
    <row r="4614" spans="1:12" ht="15.75">
      <c r="A4614" s="518" t="s">
        <v>8643</v>
      </c>
      <c r="B4614" s="518" t="s">
        <v>8644</v>
      </c>
      <c r="C4614" s="518" t="s">
        <v>8009</v>
      </c>
      <c r="D4614" s="518" t="s">
        <v>25729</v>
      </c>
      <c r="E4614" s="519" t="s">
        <v>144</v>
      </c>
      <c r="F4614" s="518" t="s">
        <v>144</v>
      </c>
      <c r="G4614" s="518" t="s">
        <v>27450</v>
      </c>
      <c r="H4614" s="518" t="s">
        <v>9832</v>
      </c>
      <c r="I4614" s="518" t="s">
        <v>5502</v>
      </c>
      <c r="J4614" s="518" t="s">
        <v>5432</v>
      </c>
      <c r="K4614" s="519" t="s">
        <v>15279</v>
      </c>
      <c r="L4614" s="518" t="s">
        <v>5433</v>
      </c>
    </row>
    <row r="4615" spans="1:12" ht="15.75">
      <c r="A4615" s="518" t="s">
        <v>8643</v>
      </c>
      <c r="B4615" s="518" t="s">
        <v>8644</v>
      </c>
      <c r="C4615" s="518" t="s">
        <v>8009</v>
      </c>
      <c r="D4615" s="518" t="s">
        <v>25729</v>
      </c>
      <c r="E4615" s="519" t="s">
        <v>144</v>
      </c>
      <c r="F4615" s="518" t="s">
        <v>144</v>
      </c>
      <c r="G4615" s="518" t="s">
        <v>27451</v>
      </c>
      <c r="H4615" s="518" t="s">
        <v>9833</v>
      </c>
      <c r="I4615" s="518" t="s">
        <v>5502</v>
      </c>
      <c r="J4615" s="518" t="s">
        <v>5432</v>
      </c>
      <c r="K4615" s="519" t="s">
        <v>33757</v>
      </c>
      <c r="L4615" s="518" t="s">
        <v>5433</v>
      </c>
    </row>
    <row r="4616" spans="1:12" ht="15.75">
      <c r="A4616" s="518" t="s">
        <v>8643</v>
      </c>
      <c r="B4616" s="518" t="s">
        <v>8644</v>
      </c>
      <c r="C4616" s="518" t="s">
        <v>8009</v>
      </c>
      <c r="D4616" s="518" t="s">
        <v>25729</v>
      </c>
      <c r="E4616" s="519" t="s">
        <v>144</v>
      </c>
      <c r="F4616" s="518" t="s">
        <v>144</v>
      </c>
      <c r="G4616" s="518" t="s">
        <v>27452</v>
      </c>
      <c r="H4616" s="518" t="s">
        <v>9834</v>
      </c>
      <c r="I4616" s="518" t="s">
        <v>5502</v>
      </c>
      <c r="J4616" s="518" t="s">
        <v>5432</v>
      </c>
      <c r="K4616" s="519" t="s">
        <v>20811</v>
      </c>
      <c r="L4616" s="518" t="s">
        <v>5433</v>
      </c>
    </row>
    <row r="4617" spans="1:12" ht="15.75">
      <c r="A4617" s="518" t="s">
        <v>8643</v>
      </c>
      <c r="B4617" s="518" t="s">
        <v>8644</v>
      </c>
      <c r="C4617" s="518" t="s">
        <v>8009</v>
      </c>
      <c r="D4617" s="518" t="s">
        <v>25729</v>
      </c>
      <c r="E4617" s="519" t="s">
        <v>144</v>
      </c>
      <c r="F4617" s="518" t="s">
        <v>144</v>
      </c>
      <c r="G4617" s="518" t="s">
        <v>27453</v>
      </c>
      <c r="H4617" s="518" t="s">
        <v>9835</v>
      </c>
      <c r="I4617" s="518" t="s">
        <v>5502</v>
      </c>
      <c r="J4617" s="518" t="s">
        <v>5432</v>
      </c>
      <c r="K4617" s="519" t="s">
        <v>33602</v>
      </c>
      <c r="L4617" s="518" t="s">
        <v>5433</v>
      </c>
    </row>
    <row r="4618" spans="1:12" ht="15.75">
      <c r="A4618" s="518" t="s">
        <v>8643</v>
      </c>
      <c r="B4618" s="518" t="s">
        <v>8644</v>
      </c>
      <c r="C4618" s="518" t="s">
        <v>8009</v>
      </c>
      <c r="D4618" s="518" t="s">
        <v>25729</v>
      </c>
      <c r="E4618" s="519" t="s">
        <v>144</v>
      </c>
      <c r="F4618" s="518" t="s">
        <v>144</v>
      </c>
      <c r="G4618" s="518" t="s">
        <v>27454</v>
      </c>
      <c r="H4618" s="518" t="s">
        <v>9836</v>
      </c>
      <c r="I4618" s="518" t="s">
        <v>5502</v>
      </c>
      <c r="J4618" s="518" t="s">
        <v>5432</v>
      </c>
      <c r="K4618" s="519" t="s">
        <v>24765</v>
      </c>
      <c r="L4618" s="518" t="s">
        <v>5433</v>
      </c>
    </row>
    <row r="4619" spans="1:12" ht="15.75">
      <c r="A4619" s="518" t="s">
        <v>8643</v>
      </c>
      <c r="B4619" s="518" t="s">
        <v>8644</v>
      </c>
      <c r="C4619" s="518" t="s">
        <v>8009</v>
      </c>
      <c r="D4619" s="518" t="s">
        <v>25729</v>
      </c>
      <c r="E4619" s="519" t="s">
        <v>144</v>
      </c>
      <c r="F4619" s="518" t="s">
        <v>144</v>
      </c>
      <c r="G4619" s="518" t="s">
        <v>27455</v>
      </c>
      <c r="H4619" s="518" t="s">
        <v>9837</v>
      </c>
      <c r="I4619" s="518" t="s">
        <v>5502</v>
      </c>
      <c r="J4619" s="518" t="s">
        <v>5432</v>
      </c>
      <c r="K4619" s="519" t="s">
        <v>14707</v>
      </c>
      <c r="L4619" s="518" t="s">
        <v>5433</v>
      </c>
    </row>
    <row r="4620" spans="1:12" ht="15.75">
      <c r="A4620" s="518" t="s">
        <v>8643</v>
      </c>
      <c r="B4620" s="518" t="s">
        <v>8644</v>
      </c>
      <c r="C4620" s="518" t="s">
        <v>8009</v>
      </c>
      <c r="D4620" s="518" t="s">
        <v>25729</v>
      </c>
      <c r="E4620" s="519" t="s">
        <v>144</v>
      </c>
      <c r="F4620" s="518" t="s">
        <v>144</v>
      </c>
      <c r="G4620" s="518" t="s">
        <v>27456</v>
      </c>
      <c r="H4620" s="518" t="s">
        <v>9838</v>
      </c>
      <c r="I4620" s="518" t="s">
        <v>5502</v>
      </c>
      <c r="J4620" s="518" t="s">
        <v>5432</v>
      </c>
      <c r="K4620" s="519" t="s">
        <v>16513</v>
      </c>
      <c r="L4620" s="518" t="s">
        <v>5433</v>
      </c>
    </row>
    <row r="4621" spans="1:12" ht="15.75">
      <c r="A4621" s="518" t="s">
        <v>8643</v>
      </c>
      <c r="B4621" s="518" t="s">
        <v>8644</v>
      </c>
      <c r="C4621" s="518" t="s">
        <v>8009</v>
      </c>
      <c r="D4621" s="518" t="s">
        <v>25729</v>
      </c>
      <c r="E4621" s="519" t="s">
        <v>144</v>
      </c>
      <c r="F4621" s="518" t="s">
        <v>144</v>
      </c>
      <c r="G4621" s="518" t="s">
        <v>27457</v>
      </c>
      <c r="H4621" s="518" t="s">
        <v>9839</v>
      </c>
      <c r="I4621" s="518" t="s">
        <v>5502</v>
      </c>
      <c r="J4621" s="518" t="s">
        <v>5432</v>
      </c>
      <c r="K4621" s="519" t="s">
        <v>34381</v>
      </c>
      <c r="L4621" s="518" t="s">
        <v>5433</v>
      </c>
    </row>
    <row r="4622" spans="1:12" ht="15.75">
      <c r="A4622" s="518" t="s">
        <v>8643</v>
      </c>
      <c r="B4622" s="518" t="s">
        <v>8644</v>
      </c>
      <c r="C4622" s="518" t="s">
        <v>8009</v>
      </c>
      <c r="D4622" s="518" t="s">
        <v>25729</v>
      </c>
      <c r="E4622" s="519" t="s">
        <v>144</v>
      </c>
      <c r="F4622" s="518" t="s">
        <v>144</v>
      </c>
      <c r="G4622" s="518" t="s">
        <v>27458</v>
      </c>
      <c r="H4622" s="518" t="s">
        <v>9840</v>
      </c>
      <c r="I4622" s="518" t="s">
        <v>5502</v>
      </c>
      <c r="J4622" s="518" t="s">
        <v>5432</v>
      </c>
      <c r="K4622" s="519" t="s">
        <v>21048</v>
      </c>
      <c r="L4622" s="518" t="s">
        <v>5433</v>
      </c>
    </row>
    <row r="4623" spans="1:12" ht="15.75">
      <c r="A4623" s="518" t="s">
        <v>8643</v>
      </c>
      <c r="B4623" s="518" t="s">
        <v>8644</v>
      </c>
      <c r="C4623" s="518" t="s">
        <v>8009</v>
      </c>
      <c r="D4623" s="518" t="s">
        <v>25729</v>
      </c>
      <c r="E4623" s="519" t="s">
        <v>144</v>
      </c>
      <c r="F4623" s="518" t="s">
        <v>144</v>
      </c>
      <c r="G4623" s="518" t="s">
        <v>27460</v>
      </c>
      <c r="H4623" s="518" t="s">
        <v>9841</v>
      </c>
      <c r="I4623" s="518" t="s">
        <v>5502</v>
      </c>
      <c r="J4623" s="518" t="s">
        <v>5432</v>
      </c>
      <c r="K4623" s="519" t="s">
        <v>34382</v>
      </c>
      <c r="L4623" s="518" t="s">
        <v>5433</v>
      </c>
    </row>
    <row r="4624" spans="1:12" ht="15.75">
      <c r="A4624" s="518" t="s">
        <v>8643</v>
      </c>
      <c r="B4624" s="518" t="s">
        <v>8644</v>
      </c>
      <c r="C4624" s="518" t="s">
        <v>8009</v>
      </c>
      <c r="D4624" s="518" t="s">
        <v>25729</v>
      </c>
      <c r="E4624" s="519" t="s">
        <v>144</v>
      </c>
      <c r="F4624" s="518" t="s">
        <v>144</v>
      </c>
      <c r="G4624" s="518" t="s">
        <v>27461</v>
      </c>
      <c r="H4624" s="518" t="s">
        <v>9842</v>
      </c>
      <c r="I4624" s="518" t="s">
        <v>5502</v>
      </c>
      <c r="J4624" s="518" t="s">
        <v>5432</v>
      </c>
      <c r="K4624" s="519" t="s">
        <v>34383</v>
      </c>
      <c r="L4624" s="518" t="s">
        <v>5433</v>
      </c>
    </row>
    <row r="4625" spans="1:12" ht="15.75">
      <c r="A4625" s="518" t="s">
        <v>8643</v>
      </c>
      <c r="B4625" s="518" t="s">
        <v>8644</v>
      </c>
      <c r="C4625" s="518" t="s">
        <v>8009</v>
      </c>
      <c r="D4625" s="518" t="s">
        <v>25729</v>
      </c>
      <c r="E4625" s="519" t="s">
        <v>144</v>
      </c>
      <c r="F4625" s="518" t="s">
        <v>144</v>
      </c>
      <c r="G4625" s="518" t="s">
        <v>27462</v>
      </c>
      <c r="H4625" s="518" t="s">
        <v>9843</v>
      </c>
      <c r="I4625" s="518" t="s">
        <v>5502</v>
      </c>
      <c r="J4625" s="518" t="s">
        <v>5432</v>
      </c>
      <c r="K4625" s="519" t="s">
        <v>20447</v>
      </c>
      <c r="L4625" s="518" t="s">
        <v>5433</v>
      </c>
    </row>
    <row r="4626" spans="1:12" ht="15.75">
      <c r="A4626" s="518" t="s">
        <v>8643</v>
      </c>
      <c r="B4626" s="518" t="s">
        <v>8644</v>
      </c>
      <c r="C4626" s="518" t="s">
        <v>8009</v>
      </c>
      <c r="D4626" s="518" t="s">
        <v>25729</v>
      </c>
      <c r="E4626" s="519" t="s">
        <v>144</v>
      </c>
      <c r="F4626" s="518" t="s">
        <v>144</v>
      </c>
      <c r="G4626" s="518" t="s">
        <v>27464</v>
      </c>
      <c r="H4626" s="518" t="s">
        <v>9844</v>
      </c>
      <c r="I4626" s="518" t="s">
        <v>5502</v>
      </c>
      <c r="J4626" s="518" t="s">
        <v>5432</v>
      </c>
      <c r="K4626" s="519" t="s">
        <v>13615</v>
      </c>
      <c r="L4626" s="518" t="s">
        <v>5433</v>
      </c>
    </row>
    <row r="4627" spans="1:12" ht="15.75">
      <c r="A4627" s="518" t="s">
        <v>8643</v>
      </c>
      <c r="B4627" s="518" t="s">
        <v>8644</v>
      </c>
      <c r="C4627" s="518" t="s">
        <v>8009</v>
      </c>
      <c r="D4627" s="518" t="s">
        <v>25729</v>
      </c>
      <c r="E4627" s="519" t="s">
        <v>144</v>
      </c>
      <c r="F4627" s="518" t="s">
        <v>144</v>
      </c>
      <c r="G4627" s="518" t="s">
        <v>27465</v>
      </c>
      <c r="H4627" s="518" t="s">
        <v>9845</v>
      </c>
      <c r="I4627" s="518" t="s">
        <v>5502</v>
      </c>
      <c r="J4627" s="518" t="s">
        <v>5432</v>
      </c>
      <c r="K4627" s="519" t="s">
        <v>34384</v>
      </c>
      <c r="L4627" s="518" t="s">
        <v>5433</v>
      </c>
    </row>
    <row r="4628" spans="1:12" ht="15.75">
      <c r="A4628" s="518" t="s">
        <v>8643</v>
      </c>
      <c r="B4628" s="518" t="s">
        <v>8644</v>
      </c>
      <c r="C4628" s="518" t="s">
        <v>8009</v>
      </c>
      <c r="D4628" s="518" t="s">
        <v>25729</v>
      </c>
      <c r="E4628" s="519" t="s">
        <v>144</v>
      </c>
      <c r="F4628" s="518" t="s">
        <v>144</v>
      </c>
      <c r="G4628" s="518" t="s">
        <v>27466</v>
      </c>
      <c r="H4628" s="518" t="s">
        <v>9846</v>
      </c>
      <c r="I4628" s="518" t="s">
        <v>5502</v>
      </c>
      <c r="J4628" s="518" t="s">
        <v>5432</v>
      </c>
      <c r="K4628" s="519" t="s">
        <v>34385</v>
      </c>
      <c r="L4628" s="518" t="s">
        <v>5433</v>
      </c>
    </row>
    <row r="4629" spans="1:12" ht="15.75">
      <c r="A4629" s="518" t="s">
        <v>8643</v>
      </c>
      <c r="B4629" s="518" t="s">
        <v>8644</v>
      </c>
      <c r="C4629" s="518" t="s">
        <v>8009</v>
      </c>
      <c r="D4629" s="518" t="s">
        <v>25729</v>
      </c>
      <c r="E4629" s="519" t="s">
        <v>144</v>
      </c>
      <c r="F4629" s="518" t="s">
        <v>144</v>
      </c>
      <c r="G4629" s="518" t="s">
        <v>27467</v>
      </c>
      <c r="H4629" s="518" t="s">
        <v>9847</v>
      </c>
      <c r="I4629" s="518" t="s">
        <v>5502</v>
      </c>
      <c r="J4629" s="518" t="s">
        <v>5432</v>
      </c>
      <c r="K4629" s="519" t="s">
        <v>34386</v>
      </c>
      <c r="L4629" s="518" t="s">
        <v>5433</v>
      </c>
    </row>
    <row r="4630" spans="1:12" ht="15.75">
      <c r="A4630" s="518" t="s">
        <v>8643</v>
      </c>
      <c r="B4630" s="518" t="s">
        <v>8644</v>
      </c>
      <c r="C4630" s="518" t="s">
        <v>8009</v>
      </c>
      <c r="D4630" s="518" t="s">
        <v>25729</v>
      </c>
      <c r="E4630" s="519" t="s">
        <v>144</v>
      </c>
      <c r="F4630" s="518" t="s">
        <v>144</v>
      </c>
      <c r="G4630" s="518" t="s">
        <v>27468</v>
      </c>
      <c r="H4630" s="518" t="s">
        <v>9848</v>
      </c>
      <c r="I4630" s="518" t="s">
        <v>5502</v>
      </c>
      <c r="J4630" s="518" t="s">
        <v>5432</v>
      </c>
      <c r="K4630" s="519" t="s">
        <v>16387</v>
      </c>
      <c r="L4630" s="518" t="s">
        <v>5433</v>
      </c>
    </row>
    <row r="4631" spans="1:12" ht="15.75">
      <c r="A4631" s="518" t="s">
        <v>8643</v>
      </c>
      <c r="B4631" s="518" t="s">
        <v>8644</v>
      </c>
      <c r="C4631" s="518" t="s">
        <v>8009</v>
      </c>
      <c r="D4631" s="518" t="s">
        <v>25729</v>
      </c>
      <c r="E4631" s="519" t="s">
        <v>144</v>
      </c>
      <c r="F4631" s="518" t="s">
        <v>144</v>
      </c>
      <c r="G4631" s="518" t="s">
        <v>27469</v>
      </c>
      <c r="H4631" s="518" t="s">
        <v>9849</v>
      </c>
      <c r="I4631" s="518" t="s">
        <v>5502</v>
      </c>
      <c r="J4631" s="518" t="s">
        <v>5432</v>
      </c>
      <c r="K4631" s="519" t="s">
        <v>22246</v>
      </c>
      <c r="L4631" s="518" t="s">
        <v>5433</v>
      </c>
    </row>
    <row r="4632" spans="1:12" ht="15.75">
      <c r="A4632" s="518" t="s">
        <v>8643</v>
      </c>
      <c r="B4632" s="518" t="s">
        <v>8644</v>
      </c>
      <c r="C4632" s="518" t="s">
        <v>8009</v>
      </c>
      <c r="D4632" s="518" t="s">
        <v>25729</v>
      </c>
      <c r="E4632" s="519" t="s">
        <v>144</v>
      </c>
      <c r="F4632" s="518" t="s">
        <v>144</v>
      </c>
      <c r="G4632" s="518" t="s">
        <v>27470</v>
      </c>
      <c r="H4632" s="518" t="s">
        <v>9850</v>
      </c>
      <c r="I4632" s="518" t="s">
        <v>5502</v>
      </c>
      <c r="J4632" s="518" t="s">
        <v>5432</v>
      </c>
      <c r="K4632" s="519" t="s">
        <v>16635</v>
      </c>
      <c r="L4632" s="518" t="s">
        <v>5433</v>
      </c>
    </row>
    <row r="4633" spans="1:12" ht="15.75">
      <c r="A4633" s="518" t="s">
        <v>8643</v>
      </c>
      <c r="B4633" s="518" t="s">
        <v>8644</v>
      </c>
      <c r="C4633" s="518" t="s">
        <v>8009</v>
      </c>
      <c r="D4633" s="518" t="s">
        <v>25729</v>
      </c>
      <c r="E4633" s="519" t="s">
        <v>144</v>
      </c>
      <c r="F4633" s="518" t="s">
        <v>144</v>
      </c>
      <c r="G4633" s="518" t="s">
        <v>27472</v>
      </c>
      <c r="H4633" s="518" t="s">
        <v>9851</v>
      </c>
      <c r="I4633" s="518" t="s">
        <v>5502</v>
      </c>
      <c r="J4633" s="518" t="s">
        <v>5432</v>
      </c>
      <c r="K4633" s="519" t="s">
        <v>22204</v>
      </c>
      <c r="L4633" s="518" t="s">
        <v>5433</v>
      </c>
    </row>
    <row r="4634" spans="1:12" ht="15.75">
      <c r="A4634" s="518" t="s">
        <v>8643</v>
      </c>
      <c r="B4634" s="518" t="s">
        <v>8644</v>
      </c>
      <c r="C4634" s="518" t="s">
        <v>8009</v>
      </c>
      <c r="D4634" s="518" t="s">
        <v>25729</v>
      </c>
      <c r="E4634" s="519" t="s">
        <v>144</v>
      </c>
      <c r="F4634" s="518" t="s">
        <v>144</v>
      </c>
      <c r="G4634" s="518" t="s">
        <v>27474</v>
      </c>
      <c r="H4634" s="518" t="s">
        <v>9852</v>
      </c>
      <c r="I4634" s="518" t="s">
        <v>5502</v>
      </c>
      <c r="J4634" s="518" t="s">
        <v>5432</v>
      </c>
      <c r="K4634" s="519" t="s">
        <v>34387</v>
      </c>
      <c r="L4634" s="518" t="s">
        <v>5433</v>
      </c>
    </row>
    <row r="4635" spans="1:12" ht="15.75">
      <c r="A4635" s="518" t="s">
        <v>8643</v>
      </c>
      <c r="B4635" s="518" t="s">
        <v>8644</v>
      </c>
      <c r="C4635" s="518" t="s">
        <v>8009</v>
      </c>
      <c r="D4635" s="518" t="s">
        <v>25729</v>
      </c>
      <c r="E4635" s="519" t="s">
        <v>144</v>
      </c>
      <c r="F4635" s="518" t="s">
        <v>144</v>
      </c>
      <c r="G4635" s="518" t="s">
        <v>27475</v>
      </c>
      <c r="H4635" s="518" t="s">
        <v>9853</v>
      </c>
      <c r="I4635" s="518" t="s">
        <v>5502</v>
      </c>
      <c r="J4635" s="518" t="s">
        <v>5432</v>
      </c>
      <c r="K4635" s="519" t="s">
        <v>34388</v>
      </c>
      <c r="L4635" s="518" t="s">
        <v>5433</v>
      </c>
    </row>
    <row r="4636" spans="1:12" ht="15.75">
      <c r="A4636" s="518" t="s">
        <v>8643</v>
      </c>
      <c r="B4636" s="518" t="s">
        <v>8644</v>
      </c>
      <c r="C4636" s="518" t="s">
        <v>8009</v>
      </c>
      <c r="D4636" s="518" t="s">
        <v>25729</v>
      </c>
      <c r="E4636" s="519" t="s">
        <v>144</v>
      </c>
      <c r="F4636" s="518" t="s">
        <v>144</v>
      </c>
      <c r="G4636" s="518" t="s">
        <v>27476</v>
      </c>
      <c r="H4636" s="518" t="s">
        <v>9854</v>
      </c>
      <c r="I4636" s="518" t="s">
        <v>5502</v>
      </c>
      <c r="J4636" s="518" t="s">
        <v>5432</v>
      </c>
      <c r="K4636" s="519" t="s">
        <v>16747</v>
      </c>
      <c r="L4636" s="518" t="s">
        <v>5433</v>
      </c>
    </row>
    <row r="4637" spans="1:12" ht="15.75">
      <c r="A4637" s="518" t="s">
        <v>8643</v>
      </c>
      <c r="B4637" s="518" t="s">
        <v>8644</v>
      </c>
      <c r="C4637" s="518" t="s">
        <v>8009</v>
      </c>
      <c r="D4637" s="518" t="s">
        <v>25729</v>
      </c>
      <c r="E4637" s="519" t="s">
        <v>144</v>
      </c>
      <c r="F4637" s="518" t="s">
        <v>144</v>
      </c>
      <c r="G4637" s="518" t="s">
        <v>27478</v>
      </c>
      <c r="H4637" s="518" t="s">
        <v>9855</v>
      </c>
      <c r="I4637" s="518" t="s">
        <v>5502</v>
      </c>
      <c r="J4637" s="518" t="s">
        <v>5432</v>
      </c>
      <c r="K4637" s="519" t="s">
        <v>34389</v>
      </c>
      <c r="L4637" s="518" t="s">
        <v>5433</v>
      </c>
    </row>
    <row r="4638" spans="1:12" ht="15.75">
      <c r="A4638" s="518" t="s">
        <v>8643</v>
      </c>
      <c r="B4638" s="518" t="s">
        <v>8644</v>
      </c>
      <c r="C4638" s="518" t="s">
        <v>8009</v>
      </c>
      <c r="D4638" s="518" t="s">
        <v>25729</v>
      </c>
      <c r="E4638" s="519" t="s">
        <v>144</v>
      </c>
      <c r="F4638" s="518" t="s">
        <v>144</v>
      </c>
      <c r="G4638" s="518" t="s">
        <v>27480</v>
      </c>
      <c r="H4638" s="518" t="s">
        <v>9856</v>
      </c>
      <c r="I4638" s="518" t="s">
        <v>5502</v>
      </c>
      <c r="J4638" s="518" t="s">
        <v>5432</v>
      </c>
      <c r="K4638" s="519" t="s">
        <v>25957</v>
      </c>
      <c r="L4638" s="518" t="s">
        <v>5433</v>
      </c>
    </row>
    <row r="4639" spans="1:12" ht="15.75">
      <c r="A4639" s="518" t="s">
        <v>8643</v>
      </c>
      <c r="B4639" s="518" t="s">
        <v>8644</v>
      </c>
      <c r="C4639" s="518" t="s">
        <v>8009</v>
      </c>
      <c r="D4639" s="518" t="s">
        <v>25729</v>
      </c>
      <c r="E4639" s="519" t="s">
        <v>144</v>
      </c>
      <c r="F4639" s="518" t="s">
        <v>144</v>
      </c>
      <c r="G4639" s="518" t="s">
        <v>27481</v>
      </c>
      <c r="H4639" s="518" t="s">
        <v>9857</v>
      </c>
      <c r="I4639" s="518" t="s">
        <v>5502</v>
      </c>
      <c r="J4639" s="518" t="s">
        <v>5432</v>
      </c>
      <c r="K4639" s="519" t="s">
        <v>34390</v>
      </c>
      <c r="L4639" s="518" t="s">
        <v>5433</v>
      </c>
    </row>
    <row r="4640" spans="1:12" ht="15.75">
      <c r="A4640" s="518" t="s">
        <v>8643</v>
      </c>
      <c r="B4640" s="518" t="s">
        <v>8644</v>
      </c>
      <c r="C4640" s="518" t="s">
        <v>8009</v>
      </c>
      <c r="D4640" s="518" t="s">
        <v>25729</v>
      </c>
      <c r="E4640" s="519" t="s">
        <v>144</v>
      </c>
      <c r="F4640" s="518" t="s">
        <v>144</v>
      </c>
      <c r="G4640" s="518" t="s">
        <v>27482</v>
      </c>
      <c r="H4640" s="518" t="s">
        <v>9858</v>
      </c>
      <c r="I4640" s="518" t="s">
        <v>5502</v>
      </c>
      <c r="J4640" s="518" t="s">
        <v>5432</v>
      </c>
      <c r="K4640" s="519" t="s">
        <v>34391</v>
      </c>
      <c r="L4640" s="518" t="s">
        <v>5433</v>
      </c>
    </row>
    <row r="4641" spans="1:12" ht="15.75">
      <c r="A4641" s="518" t="s">
        <v>8643</v>
      </c>
      <c r="B4641" s="518" t="s">
        <v>8644</v>
      </c>
      <c r="C4641" s="518" t="s">
        <v>8009</v>
      </c>
      <c r="D4641" s="518" t="s">
        <v>25729</v>
      </c>
      <c r="E4641" s="519" t="s">
        <v>144</v>
      </c>
      <c r="F4641" s="518" t="s">
        <v>144</v>
      </c>
      <c r="G4641" s="518" t="s">
        <v>27484</v>
      </c>
      <c r="H4641" s="518" t="s">
        <v>9859</v>
      </c>
      <c r="I4641" s="518" t="s">
        <v>5502</v>
      </c>
      <c r="J4641" s="518" t="s">
        <v>5432</v>
      </c>
      <c r="K4641" s="519" t="s">
        <v>24761</v>
      </c>
      <c r="L4641" s="518" t="s">
        <v>5433</v>
      </c>
    </row>
    <row r="4642" spans="1:12" ht="15.75">
      <c r="A4642" s="518" t="s">
        <v>8643</v>
      </c>
      <c r="B4642" s="518" t="s">
        <v>8644</v>
      </c>
      <c r="C4642" s="518" t="s">
        <v>8009</v>
      </c>
      <c r="D4642" s="518" t="s">
        <v>25729</v>
      </c>
      <c r="E4642" s="519" t="s">
        <v>144</v>
      </c>
      <c r="F4642" s="518" t="s">
        <v>144</v>
      </c>
      <c r="G4642" s="518" t="s">
        <v>27485</v>
      </c>
      <c r="H4642" s="518" t="s">
        <v>9860</v>
      </c>
      <c r="I4642" s="518" t="s">
        <v>5502</v>
      </c>
      <c r="J4642" s="518" t="s">
        <v>5432</v>
      </c>
      <c r="K4642" s="519" t="s">
        <v>34392</v>
      </c>
      <c r="L4642" s="518" t="s">
        <v>5433</v>
      </c>
    </row>
    <row r="4643" spans="1:12" ht="15.75">
      <c r="A4643" s="518" t="s">
        <v>8643</v>
      </c>
      <c r="B4643" s="518" t="s">
        <v>8644</v>
      </c>
      <c r="C4643" s="518" t="s">
        <v>8009</v>
      </c>
      <c r="D4643" s="518" t="s">
        <v>25729</v>
      </c>
      <c r="E4643" s="519" t="s">
        <v>144</v>
      </c>
      <c r="F4643" s="518" t="s">
        <v>144</v>
      </c>
      <c r="G4643" s="518" t="s">
        <v>27486</v>
      </c>
      <c r="H4643" s="518" t="s">
        <v>9861</v>
      </c>
      <c r="I4643" s="518" t="s">
        <v>5502</v>
      </c>
      <c r="J4643" s="518" t="s">
        <v>5432</v>
      </c>
      <c r="K4643" s="519" t="s">
        <v>34393</v>
      </c>
      <c r="L4643" s="518" t="s">
        <v>5433</v>
      </c>
    </row>
    <row r="4644" spans="1:12" ht="15.75">
      <c r="A4644" s="518" t="s">
        <v>8643</v>
      </c>
      <c r="B4644" s="518" t="s">
        <v>8644</v>
      </c>
      <c r="C4644" s="518" t="s">
        <v>8009</v>
      </c>
      <c r="D4644" s="518" t="s">
        <v>25729</v>
      </c>
      <c r="E4644" s="519" t="s">
        <v>144</v>
      </c>
      <c r="F4644" s="518" t="s">
        <v>144</v>
      </c>
      <c r="G4644" s="518" t="s">
        <v>27487</v>
      </c>
      <c r="H4644" s="518" t="s">
        <v>9862</v>
      </c>
      <c r="I4644" s="518" t="s">
        <v>5502</v>
      </c>
      <c r="J4644" s="518" t="s">
        <v>5432</v>
      </c>
      <c r="K4644" s="519" t="s">
        <v>34394</v>
      </c>
      <c r="L4644" s="518" t="s">
        <v>5433</v>
      </c>
    </row>
    <row r="4645" spans="1:12" ht="15.75">
      <c r="A4645" s="518" t="s">
        <v>8643</v>
      </c>
      <c r="B4645" s="518" t="s">
        <v>8644</v>
      </c>
      <c r="C4645" s="518" t="s">
        <v>8009</v>
      </c>
      <c r="D4645" s="518" t="s">
        <v>25729</v>
      </c>
      <c r="E4645" s="519" t="s">
        <v>144</v>
      </c>
      <c r="F4645" s="518" t="s">
        <v>144</v>
      </c>
      <c r="G4645" s="518" t="s">
        <v>27488</v>
      </c>
      <c r="H4645" s="518" t="s">
        <v>9863</v>
      </c>
      <c r="I4645" s="518" t="s">
        <v>5502</v>
      </c>
      <c r="J4645" s="518" t="s">
        <v>5432</v>
      </c>
      <c r="K4645" s="519" t="s">
        <v>16093</v>
      </c>
      <c r="L4645" s="518" t="s">
        <v>5433</v>
      </c>
    </row>
    <row r="4646" spans="1:12" ht="15.75">
      <c r="A4646" s="518" t="s">
        <v>8643</v>
      </c>
      <c r="B4646" s="518" t="s">
        <v>8644</v>
      </c>
      <c r="C4646" s="518" t="s">
        <v>8009</v>
      </c>
      <c r="D4646" s="518" t="s">
        <v>25729</v>
      </c>
      <c r="E4646" s="519" t="s">
        <v>144</v>
      </c>
      <c r="F4646" s="518" t="s">
        <v>144</v>
      </c>
      <c r="G4646" s="518" t="s">
        <v>27489</v>
      </c>
      <c r="H4646" s="518" t="s">
        <v>9864</v>
      </c>
      <c r="I4646" s="518" t="s">
        <v>5502</v>
      </c>
      <c r="J4646" s="518" t="s">
        <v>5432</v>
      </c>
      <c r="K4646" s="519" t="s">
        <v>34395</v>
      </c>
      <c r="L4646" s="518" t="s">
        <v>5433</v>
      </c>
    </row>
    <row r="4647" spans="1:12" ht="15.75">
      <c r="A4647" s="518" t="s">
        <v>8643</v>
      </c>
      <c r="B4647" s="518" t="s">
        <v>8644</v>
      </c>
      <c r="C4647" s="518" t="s">
        <v>8009</v>
      </c>
      <c r="D4647" s="518" t="s">
        <v>25729</v>
      </c>
      <c r="E4647" s="519" t="s">
        <v>144</v>
      </c>
      <c r="F4647" s="518" t="s">
        <v>144</v>
      </c>
      <c r="G4647" s="518" t="s">
        <v>27490</v>
      </c>
      <c r="H4647" s="518" t="s">
        <v>9865</v>
      </c>
      <c r="I4647" s="518" t="s">
        <v>5502</v>
      </c>
      <c r="J4647" s="518" t="s">
        <v>5432</v>
      </c>
      <c r="K4647" s="519" t="s">
        <v>34396</v>
      </c>
      <c r="L4647" s="518" t="s">
        <v>5433</v>
      </c>
    </row>
    <row r="4648" spans="1:12" ht="15.75">
      <c r="A4648" s="518" t="s">
        <v>8643</v>
      </c>
      <c r="B4648" s="518" t="s">
        <v>8644</v>
      </c>
      <c r="C4648" s="518" t="s">
        <v>8009</v>
      </c>
      <c r="D4648" s="518" t="s">
        <v>25729</v>
      </c>
      <c r="E4648" s="519" t="s">
        <v>144</v>
      </c>
      <c r="F4648" s="518" t="s">
        <v>144</v>
      </c>
      <c r="G4648" s="518" t="s">
        <v>27491</v>
      </c>
      <c r="H4648" s="518" t="s">
        <v>9866</v>
      </c>
      <c r="I4648" s="518" t="s">
        <v>5502</v>
      </c>
      <c r="J4648" s="518" t="s">
        <v>5432</v>
      </c>
      <c r="K4648" s="519" t="s">
        <v>34397</v>
      </c>
      <c r="L4648" s="518" t="s">
        <v>5433</v>
      </c>
    </row>
    <row r="4649" spans="1:12" ht="15.75">
      <c r="A4649" s="518" t="s">
        <v>8643</v>
      </c>
      <c r="B4649" s="518" t="s">
        <v>8644</v>
      </c>
      <c r="C4649" s="518" t="s">
        <v>8009</v>
      </c>
      <c r="D4649" s="518" t="s">
        <v>25729</v>
      </c>
      <c r="E4649" s="519" t="s">
        <v>144</v>
      </c>
      <c r="F4649" s="518" t="s">
        <v>144</v>
      </c>
      <c r="G4649" s="518" t="s">
        <v>27492</v>
      </c>
      <c r="H4649" s="518" t="s">
        <v>9867</v>
      </c>
      <c r="I4649" s="518" t="s">
        <v>5502</v>
      </c>
      <c r="J4649" s="518" t="s">
        <v>5432</v>
      </c>
      <c r="K4649" s="519" t="s">
        <v>32504</v>
      </c>
      <c r="L4649" s="518" t="s">
        <v>5433</v>
      </c>
    </row>
    <row r="4650" spans="1:12" ht="15.75">
      <c r="A4650" s="518" t="s">
        <v>8643</v>
      </c>
      <c r="B4650" s="518" t="s">
        <v>8644</v>
      </c>
      <c r="C4650" s="518" t="s">
        <v>8009</v>
      </c>
      <c r="D4650" s="518" t="s">
        <v>25729</v>
      </c>
      <c r="E4650" s="519" t="s">
        <v>144</v>
      </c>
      <c r="F4650" s="518" t="s">
        <v>144</v>
      </c>
      <c r="G4650" s="518" t="s">
        <v>27493</v>
      </c>
      <c r="H4650" s="518" t="s">
        <v>9868</v>
      </c>
      <c r="I4650" s="518" t="s">
        <v>5502</v>
      </c>
      <c r="J4650" s="518" t="s">
        <v>5432</v>
      </c>
      <c r="K4650" s="519" t="s">
        <v>23664</v>
      </c>
      <c r="L4650" s="518" t="s">
        <v>5433</v>
      </c>
    </row>
    <row r="4651" spans="1:12" ht="15.75">
      <c r="A4651" s="518" t="s">
        <v>8643</v>
      </c>
      <c r="B4651" s="518" t="s">
        <v>8644</v>
      </c>
      <c r="C4651" s="518" t="s">
        <v>8009</v>
      </c>
      <c r="D4651" s="518" t="s">
        <v>25729</v>
      </c>
      <c r="E4651" s="519" t="s">
        <v>144</v>
      </c>
      <c r="F4651" s="518" t="s">
        <v>144</v>
      </c>
      <c r="G4651" s="518" t="s">
        <v>27494</v>
      </c>
      <c r="H4651" s="518" t="s">
        <v>9869</v>
      </c>
      <c r="I4651" s="518" t="s">
        <v>5502</v>
      </c>
      <c r="J4651" s="518" t="s">
        <v>5432</v>
      </c>
      <c r="K4651" s="519" t="s">
        <v>31912</v>
      </c>
      <c r="L4651" s="518" t="s">
        <v>5433</v>
      </c>
    </row>
    <row r="4652" spans="1:12" ht="15.75">
      <c r="A4652" s="518" t="s">
        <v>8643</v>
      </c>
      <c r="B4652" s="518" t="s">
        <v>8644</v>
      </c>
      <c r="C4652" s="518" t="s">
        <v>8009</v>
      </c>
      <c r="D4652" s="518" t="s">
        <v>25729</v>
      </c>
      <c r="E4652" s="519" t="s">
        <v>144</v>
      </c>
      <c r="F4652" s="518" t="s">
        <v>144</v>
      </c>
      <c r="G4652" s="518" t="s">
        <v>27495</v>
      </c>
      <c r="H4652" s="518" t="s">
        <v>9870</v>
      </c>
      <c r="I4652" s="518" t="s">
        <v>5502</v>
      </c>
      <c r="J4652" s="518" t="s">
        <v>5432</v>
      </c>
      <c r="K4652" s="519" t="s">
        <v>34398</v>
      </c>
      <c r="L4652" s="518" t="s">
        <v>5433</v>
      </c>
    </row>
    <row r="4653" spans="1:12" ht="15.75">
      <c r="A4653" s="518" t="s">
        <v>8643</v>
      </c>
      <c r="B4653" s="518" t="s">
        <v>8644</v>
      </c>
      <c r="C4653" s="518" t="s">
        <v>8009</v>
      </c>
      <c r="D4653" s="518" t="s">
        <v>25729</v>
      </c>
      <c r="E4653" s="519" t="s">
        <v>144</v>
      </c>
      <c r="F4653" s="518" t="s">
        <v>144</v>
      </c>
      <c r="G4653" s="518" t="s">
        <v>27496</v>
      </c>
      <c r="H4653" s="518" t="s">
        <v>9871</v>
      </c>
      <c r="I4653" s="518" t="s">
        <v>5502</v>
      </c>
      <c r="J4653" s="518" t="s">
        <v>5432</v>
      </c>
      <c r="K4653" s="519" t="s">
        <v>34399</v>
      </c>
      <c r="L4653" s="518" t="s">
        <v>5433</v>
      </c>
    </row>
    <row r="4654" spans="1:12" ht="15.75">
      <c r="A4654" s="518" t="s">
        <v>8643</v>
      </c>
      <c r="B4654" s="518" t="s">
        <v>8644</v>
      </c>
      <c r="C4654" s="518" t="s">
        <v>8009</v>
      </c>
      <c r="D4654" s="518" t="s">
        <v>25729</v>
      </c>
      <c r="E4654" s="519" t="s">
        <v>144</v>
      </c>
      <c r="F4654" s="518" t="s">
        <v>144</v>
      </c>
      <c r="G4654" s="518" t="s">
        <v>27498</v>
      </c>
      <c r="H4654" s="518" t="s">
        <v>9872</v>
      </c>
      <c r="I4654" s="518" t="s">
        <v>5502</v>
      </c>
      <c r="J4654" s="518" t="s">
        <v>5432</v>
      </c>
      <c r="K4654" s="519" t="s">
        <v>34400</v>
      </c>
      <c r="L4654" s="518" t="s">
        <v>5433</v>
      </c>
    </row>
    <row r="4655" spans="1:12" ht="15.75">
      <c r="A4655" s="518" t="s">
        <v>8643</v>
      </c>
      <c r="B4655" s="518" t="s">
        <v>8644</v>
      </c>
      <c r="C4655" s="518" t="s">
        <v>8009</v>
      </c>
      <c r="D4655" s="518" t="s">
        <v>25729</v>
      </c>
      <c r="E4655" s="519" t="s">
        <v>144</v>
      </c>
      <c r="F4655" s="518" t="s">
        <v>144</v>
      </c>
      <c r="G4655" s="518" t="s">
        <v>27499</v>
      </c>
      <c r="H4655" s="518" t="s">
        <v>9873</v>
      </c>
      <c r="I4655" s="518" t="s">
        <v>5502</v>
      </c>
      <c r="J4655" s="518" t="s">
        <v>5432</v>
      </c>
      <c r="K4655" s="519" t="s">
        <v>30256</v>
      </c>
      <c r="L4655" s="518" t="s">
        <v>5433</v>
      </c>
    </row>
    <row r="4656" spans="1:12" ht="15.75">
      <c r="A4656" s="518" t="s">
        <v>8643</v>
      </c>
      <c r="B4656" s="518" t="s">
        <v>8644</v>
      </c>
      <c r="C4656" s="518" t="s">
        <v>8009</v>
      </c>
      <c r="D4656" s="518" t="s">
        <v>25729</v>
      </c>
      <c r="E4656" s="519" t="s">
        <v>144</v>
      </c>
      <c r="F4656" s="518" t="s">
        <v>144</v>
      </c>
      <c r="G4656" s="518" t="s">
        <v>27500</v>
      </c>
      <c r="H4656" s="518" t="s">
        <v>9874</v>
      </c>
      <c r="I4656" s="518" t="s">
        <v>5502</v>
      </c>
      <c r="J4656" s="518" t="s">
        <v>5432</v>
      </c>
      <c r="K4656" s="519" t="s">
        <v>34401</v>
      </c>
      <c r="L4656" s="518" t="s">
        <v>5433</v>
      </c>
    </row>
    <row r="4657" spans="1:12" ht="15.75">
      <c r="A4657" s="518" t="s">
        <v>8643</v>
      </c>
      <c r="B4657" s="518" t="s">
        <v>8644</v>
      </c>
      <c r="C4657" s="518" t="s">
        <v>8009</v>
      </c>
      <c r="D4657" s="518" t="s">
        <v>25729</v>
      </c>
      <c r="E4657" s="519" t="s">
        <v>144</v>
      </c>
      <c r="F4657" s="518" t="s">
        <v>144</v>
      </c>
      <c r="G4657" s="518" t="s">
        <v>27501</v>
      </c>
      <c r="H4657" s="518" t="s">
        <v>9875</v>
      </c>
      <c r="I4657" s="518" t="s">
        <v>5502</v>
      </c>
      <c r="J4657" s="518" t="s">
        <v>5432</v>
      </c>
      <c r="K4657" s="519" t="s">
        <v>33672</v>
      </c>
      <c r="L4657" s="518" t="s">
        <v>5433</v>
      </c>
    </row>
    <row r="4658" spans="1:12" ht="15.75">
      <c r="A4658" s="518" t="s">
        <v>8643</v>
      </c>
      <c r="B4658" s="518" t="s">
        <v>8644</v>
      </c>
      <c r="C4658" s="518" t="s">
        <v>8009</v>
      </c>
      <c r="D4658" s="518" t="s">
        <v>25729</v>
      </c>
      <c r="E4658" s="519" t="s">
        <v>144</v>
      </c>
      <c r="F4658" s="518" t="s">
        <v>144</v>
      </c>
      <c r="G4658" s="518" t="s">
        <v>27502</v>
      </c>
      <c r="H4658" s="518" t="s">
        <v>9876</v>
      </c>
      <c r="I4658" s="518" t="s">
        <v>5502</v>
      </c>
      <c r="J4658" s="518" t="s">
        <v>5432</v>
      </c>
      <c r="K4658" s="519" t="s">
        <v>15919</v>
      </c>
      <c r="L4658" s="518" t="s">
        <v>5433</v>
      </c>
    </row>
    <row r="4659" spans="1:12" ht="15.75">
      <c r="A4659" s="518" t="s">
        <v>8643</v>
      </c>
      <c r="B4659" s="518" t="s">
        <v>8644</v>
      </c>
      <c r="C4659" s="518" t="s">
        <v>8009</v>
      </c>
      <c r="D4659" s="518" t="s">
        <v>25729</v>
      </c>
      <c r="E4659" s="519" t="s">
        <v>144</v>
      </c>
      <c r="F4659" s="518" t="s">
        <v>144</v>
      </c>
      <c r="G4659" s="518" t="s">
        <v>27503</v>
      </c>
      <c r="H4659" s="518" t="s">
        <v>9877</v>
      </c>
      <c r="I4659" s="518" t="s">
        <v>5502</v>
      </c>
      <c r="J4659" s="518" t="s">
        <v>5432</v>
      </c>
      <c r="K4659" s="519" t="s">
        <v>34402</v>
      </c>
      <c r="L4659" s="518" t="s">
        <v>5433</v>
      </c>
    </row>
    <row r="4660" spans="1:12" ht="15.75">
      <c r="A4660" s="518" t="s">
        <v>8643</v>
      </c>
      <c r="B4660" s="518" t="s">
        <v>8644</v>
      </c>
      <c r="C4660" s="518" t="s">
        <v>8009</v>
      </c>
      <c r="D4660" s="518" t="s">
        <v>25729</v>
      </c>
      <c r="E4660" s="519" t="s">
        <v>144</v>
      </c>
      <c r="F4660" s="518" t="s">
        <v>144</v>
      </c>
      <c r="G4660" s="518" t="s">
        <v>27504</v>
      </c>
      <c r="H4660" s="518" t="s">
        <v>9878</v>
      </c>
      <c r="I4660" s="518" t="s">
        <v>5502</v>
      </c>
      <c r="J4660" s="518" t="s">
        <v>5432</v>
      </c>
      <c r="K4660" s="519" t="s">
        <v>29225</v>
      </c>
      <c r="L4660" s="518" t="s">
        <v>5433</v>
      </c>
    </row>
    <row r="4661" spans="1:12" ht="15.75">
      <c r="A4661" s="518" t="s">
        <v>8643</v>
      </c>
      <c r="B4661" s="518" t="s">
        <v>8644</v>
      </c>
      <c r="C4661" s="518" t="s">
        <v>8009</v>
      </c>
      <c r="D4661" s="518" t="s">
        <v>25729</v>
      </c>
      <c r="E4661" s="519" t="s">
        <v>144</v>
      </c>
      <c r="F4661" s="518" t="s">
        <v>144</v>
      </c>
      <c r="G4661" s="518" t="s">
        <v>27505</v>
      </c>
      <c r="H4661" s="518" t="s">
        <v>9879</v>
      </c>
      <c r="I4661" s="518" t="s">
        <v>5502</v>
      </c>
      <c r="J4661" s="518" t="s">
        <v>5432</v>
      </c>
      <c r="K4661" s="519" t="s">
        <v>34403</v>
      </c>
      <c r="L4661" s="518" t="s">
        <v>5433</v>
      </c>
    </row>
    <row r="4662" spans="1:12" ht="15.75">
      <c r="A4662" s="518" t="s">
        <v>8643</v>
      </c>
      <c r="B4662" s="518" t="s">
        <v>8644</v>
      </c>
      <c r="C4662" s="518" t="s">
        <v>8009</v>
      </c>
      <c r="D4662" s="518" t="s">
        <v>25729</v>
      </c>
      <c r="E4662" s="519" t="s">
        <v>144</v>
      </c>
      <c r="F4662" s="518" t="s">
        <v>144</v>
      </c>
      <c r="G4662" s="518" t="s">
        <v>27506</v>
      </c>
      <c r="H4662" s="518" t="s">
        <v>9880</v>
      </c>
      <c r="I4662" s="518" t="s">
        <v>5502</v>
      </c>
      <c r="J4662" s="518" t="s">
        <v>5432</v>
      </c>
      <c r="K4662" s="519" t="s">
        <v>34404</v>
      </c>
      <c r="L4662" s="518" t="s">
        <v>5433</v>
      </c>
    </row>
    <row r="4663" spans="1:12" ht="15.75">
      <c r="A4663" s="518" t="s">
        <v>8643</v>
      </c>
      <c r="B4663" s="518" t="s">
        <v>8644</v>
      </c>
      <c r="C4663" s="518" t="s">
        <v>8009</v>
      </c>
      <c r="D4663" s="518" t="s">
        <v>25729</v>
      </c>
      <c r="E4663" s="519" t="s">
        <v>144</v>
      </c>
      <c r="F4663" s="518" t="s">
        <v>144</v>
      </c>
      <c r="G4663" s="518" t="s">
        <v>27507</v>
      </c>
      <c r="H4663" s="518" t="s">
        <v>9881</v>
      </c>
      <c r="I4663" s="518" t="s">
        <v>5502</v>
      </c>
      <c r="J4663" s="518" t="s">
        <v>5432</v>
      </c>
      <c r="K4663" s="519" t="s">
        <v>34405</v>
      </c>
      <c r="L4663" s="518" t="s">
        <v>5433</v>
      </c>
    </row>
    <row r="4664" spans="1:12" ht="15.75">
      <c r="A4664" s="518" t="s">
        <v>8643</v>
      </c>
      <c r="B4664" s="518" t="s">
        <v>8644</v>
      </c>
      <c r="C4664" s="518" t="s">
        <v>8009</v>
      </c>
      <c r="D4664" s="518" t="s">
        <v>25729</v>
      </c>
      <c r="E4664" s="519" t="s">
        <v>144</v>
      </c>
      <c r="F4664" s="518" t="s">
        <v>144</v>
      </c>
      <c r="G4664" s="518" t="s">
        <v>27508</v>
      </c>
      <c r="H4664" s="518" t="s">
        <v>9882</v>
      </c>
      <c r="I4664" s="518" t="s">
        <v>5502</v>
      </c>
      <c r="J4664" s="518" t="s">
        <v>5432</v>
      </c>
      <c r="K4664" s="519" t="s">
        <v>34406</v>
      </c>
      <c r="L4664" s="518" t="s">
        <v>5433</v>
      </c>
    </row>
    <row r="4665" spans="1:12" ht="15.75">
      <c r="A4665" s="518" t="s">
        <v>8643</v>
      </c>
      <c r="B4665" s="518" t="s">
        <v>8644</v>
      </c>
      <c r="C4665" s="518" t="s">
        <v>8009</v>
      </c>
      <c r="D4665" s="518" t="s">
        <v>25729</v>
      </c>
      <c r="E4665" s="519" t="s">
        <v>144</v>
      </c>
      <c r="F4665" s="518" t="s">
        <v>144</v>
      </c>
      <c r="G4665" s="518" t="s">
        <v>27509</v>
      </c>
      <c r="H4665" s="518" t="s">
        <v>9883</v>
      </c>
      <c r="I4665" s="518" t="s">
        <v>5502</v>
      </c>
      <c r="J4665" s="518" t="s">
        <v>5432</v>
      </c>
      <c r="K4665" s="519" t="s">
        <v>34407</v>
      </c>
      <c r="L4665" s="518" t="s">
        <v>5433</v>
      </c>
    </row>
    <row r="4666" spans="1:12" ht="15.75">
      <c r="A4666" s="518" t="s">
        <v>8643</v>
      </c>
      <c r="B4666" s="518" t="s">
        <v>8644</v>
      </c>
      <c r="C4666" s="518" t="s">
        <v>8009</v>
      </c>
      <c r="D4666" s="518" t="s">
        <v>25729</v>
      </c>
      <c r="E4666" s="519" t="s">
        <v>144</v>
      </c>
      <c r="F4666" s="518" t="s">
        <v>144</v>
      </c>
      <c r="G4666" s="518" t="s">
        <v>27510</v>
      </c>
      <c r="H4666" s="518" t="s">
        <v>9884</v>
      </c>
      <c r="I4666" s="518" t="s">
        <v>5502</v>
      </c>
      <c r="J4666" s="518" t="s">
        <v>5432</v>
      </c>
      <c r="K4666" s="519" t="s">
        <v>34408</v>
      </c>
      <c r="L4666" s="518" t="s">
        <v>5433</v>
      </c>
    </row>
    <row r="4667" spans="1:12" ht="15.75">
      <c r="A4667" s="518" t="s">
        <v>8643</v>
      </c>
      <c r="B4667" s="518" t="s">
        <v>8644</v>
      </c>
      <c r="C4667" s="518" t="s">
        <v>8009</v>
      </c>
      <c r="D4667" s="518" t="s">
        <v>25729</v>
      </c>
      <c r="E4667" s="519" t="s">
        <v>144</v>
      </c>
      <c r="F4667" s="518" t="s">
        <v>144</v>
      </c>
      <c r="G4667" s="518" t="s">
        <v>27511</v>
      </c>
      <c r="H4667" s="518" t="s">
        <v>9885</v>
      </c>
      <c r="I4667" s="518" t="s">
        <v>5502</v>
      </c>
      <c r="J4667" s="518" t="s">
        <v>5432</v>
      </c>
      <c r="K4667" s="519" t="s">
        <v>34409</v>
      </c>
      <c r="L4667" s="518" t="s">
        <v>5433</v>
      </c>
    </row>
    <row r="4668" spans="1:12" ht="15.75">
      <c r="A4668" s="518" t="s">
        <v>8643</v>
      </c>
      <c r="B4668" s="518" t="s">
        <v>8644</v>
      </c>
      <c r="C4668" s="518" t="s">
        <v>8009</v>
      </c>
      <c r="D4668" s="518" t="s">
        <v>25729</v>
      </c>
      <c r="E4668" s="519" t="s">
        <v>144</v>
      </c>
      <c r="F4668" s="518" t="s">
        <v>144</v>
      </c>
      <c r="G4668" s="518" t="s">
        <v>27512</v>
      </c>
      <c r="H4668" s="518" t="s">
        <v>9886</v>
      </c>
      <c r="I4668" s="518" t="s">
        <v>5502</v>
      </c>
      <c r="J4668" s="518" t="s">
        <v>5432</v>
      </c>
      <c r="K4668" s="519" t="s">
        <v>34410</v>
      </c>
      <c r="L4668" s="518" t="s">
        <v>5433</v>
      </c>
    </row>
    <row r="4669" spans="1:12" ht="15.75">
      <c r="A4669" s="518" t="s">
        <v>8643</v>
      </c>
      <c r="B4669" s="518" t="s">
        <v>8644</v>
      </c>
      <c r="C4669" s="518" t="s">
        <v>8009</v>
      </c>
      <c r="D4669" s="518" t="s">
        <v>25729</v>
      </c>
      <c r="E4669" s="519" t="s">
        <v>144</v>
      </c>
      <c r="F4669" s="518" t="s">
        <v>144</v>
      </c>
      <c r="G4669" s="518" t="s">
        <v>27513</v>
      </c>
      <c r="H4669" s="518" t="s">
        <v>9887</v>
      </c>
      <c r="I4669" s="518" t="s">
        <v>5502</v>
      </c>
      <c r="J4669" s="518" t="s">
        <v>5432</v>
      </c>
      <c r="K4669" s="519" t="s">
        <v>34172</v>
      </c>
      <c r="L4669" s="518" t="s">
        <v>5433</v>
      </c>
    </row>
    <row r="4670" spans="1:12" ht="15.75">
      <c r="A4670" s="518" t="s">
        <v>8643</v>
      </c>
      <c r="B4670" s="518" t="s">
        <v>8644</v>
      </c>
      <c r="C4670" s="518" t="s">
        <v>8009</v>
      </c>
      <c r="D4670" s="518" t="s">
        <v>25729</v>
      </c>
      <c r="E4670" s="519" t="s">
        <v>144</v>
      </c>
      <c r="F4670" s="518" t="s">
        <v>144</v>
      </c>
      <c r="G4670" s="518" t="s">
        <v>27514</v>
      </c>
      <c r="H4670" s="518" t="s">
        <v>9888</v>
      </c>
      <c r="I4670" s="518" t="s">
        <v>5502</v>
      </c>
      <c r="J4670" s="518" t="s">
        <v>5432</v>
      </c>
      <c r="K4670" s="519" t="s">
        <v>34411</v>
      </c>
      <c r="L4670" s="518" t="s">
        <v>5433</v>
      </c>
    </row>
    <row r="4671" spans="1:12" ht="15.75">
      <c r="A4671" s="518" t="s">
        <v>8643</v>
      </c>
      <c r="B4671" s="518" t="s">
        <v>8644</v>
      </c>
      <c r="C4671" s="518" t="s">
        <v>8009</v>
      </c>
      <c r="D4671" s="518" t="s">
        <v>25729</v>
      </c>
      <c r="E4671" s="519" t="s">
        <v>144</v>
      </c>
      <c r="F4671" s="518" t="s">
        <v>144</v>
      </c>
      <c r="G4671" s="518" t="s">
        <v>27515</v>
      </c>
      <c r="H4671" s="518" t="s">
        <v>9889</v>
      </c>
      <c r="I4671" s="518" t="s">
        <v>5502</v>
      </c>
      <c r="J4671" s="518" t="s">
        <v>5432</v>
      </c>
      <c r="K4671" s="519" t="s">
        <v>34412</v>
      </c>
      <c r="L4671" s="518" t="s">
        <v>5433</v>
      </c>
    </row>
    <row r="4672" spans="1:12" ht="15.75">
      <c r="A4672" s="518" t="s">
        <v>8643</v>
      </c>
      <c r="B4672" s="518" t="s">
        <v>8644</v>
      </c>
      <c r="C4672" s="518" t="s">
        <v>8009</v>
      </c>
      <c r="D4672" s="518" t="s">
        <v>25729</v>
      </c>
      <c r="E4672" s="519" t="s">
        <v>144</v>
      </c>
      <c r="F4672" s="518" t="s">
        <v>144</v>
      </c>
      <c r="G4672" s="518" t="s">
        <v>27516</v>
      </c>
      <c r="H4672" s="518" t="s">
        <v>9890</v>
      </c>
      <c r="I4672" s="518" t="s">
        <v>5502</v>
      </c>
      <c r="J4672" s="518" t="s">
        <v>5432</v>
      </c>
      <c r="K4672" s="519" t="s">
        <v>34412</v>
      </c>
      <c r="L4672" s="518" t="s">
        <v>5433</v>
      </c>
    </row>
    <row r="4673" spans="1:12" ht="15.75">
      <c r="A4673" s="518" t="s">
        <v>8643</v>
      </c>
      <c r="B4673" s="518" t="s">
        <v>8644</v>
      </c>
      <c r="C4673" s="518" t="s">
        <v>8009</v>
      </c>
      <c r="D4673" s="518" t="s">
        <v>25729</v>
      </c>
      <c r="E4673" s="519" t="s">
        <v>144</v>
      </c>
      <c r="F4673" s="518" t="s">
        <v>144</v>
      </c>
      <c r="G4673" s="518" t="s">
        <v>27517</v>
      </c>
      <c r="H4673" s="518" t="s">
        <v>9891</v>
      </c>
      <c r="I4673" s="518" t="s">
        <v>5502</v>
      </c>
      <c r="J4673" s="518" t="s">
        <v>5432</v>
      </c>
      <c r="K4673" s="519" t="s">
        <v>34413</v>
      </c>
      <c r="L4673" s="518" t="s">
        <v>5433</v>
      </c>
    </row>
    <row r="4674" spans="1:12" ht="15.75">
      <c r="A4674" s="518" t="s">
        <v>8643</v>
      </c>
      <c r="B4674" s="518" t="s">
        <v>8644</v>
      </c>
      <c r="C4674" s="518" t="s">
        <v>8009</v>
      </c>
      <c r="D4674" s="518" t="s">
        <v>25729</v>
      </c>
      <c r="E4674" s="519" t="s">
        <v>144</v>
      </c>
      <c r="F4674" s="518" t="s">
        <v>144</v>
      </c>
      <c r="G4674" s="518" t="s">
        <v>27518</v>
      </c>
      <c r="H4674" s="518" t="s">
        <v>9892</v>
      </c>
      <c r="I4674" s="518" t="s">
        <v>5502</v>
      </c>
      <c r="J4674" s="518" t="s">
        <v>5432</v>
      </c>
      <c r="K4674" s="519" t="s">
        <v>34414</v>
      </c>
      <c r="L4674" s="518" t="s">
        <v>5433</v>
      </c>
    </row>
    <row r="4675" spans="1:12" ht="15.75">
      <c r="A4675" s="518" t="s">
        <v>8643</v>
      </c>
      <c r="B4675" s="518" t="s">
        <v>8644</v>
      </c>
      <c r="C4675" s="518" t="s">
        <v>8009</v>
      </c>
      <c r="D4675" s="518" t="s">
        <v>25729</v>
      </c>
      <c r="E4675" s="519" t="s">
        <v>144</v>
      </c>
      <c r="F4675" s="518" t="s">
        <v>144</v>
      </c>
      <c r="G4675" s="518" t="s">
        <v>27520</v>
      </c>
      <c r="H4675" s="518" t="s">
        <v>9893</v>
      </c>
      <c r="I4675" s="518" t="s">
        <v>5502</v>
      </c>
      <c r="J4675" s="518" t="s">
        <v>5432</v>
      </c>
      <c r="K4675" s="519" t="s">
        <v>34415</v>
      </c>
      <c r="L4675" s="518" t="s">
        <v>5433</v>
      </c>
    </row>
    <row r="4676" spans="1:12" ht="15.75">
      <c r="A4676" s="518" t="s">
        <v>8643</v>
      </c>
      <c r="B4676" s="518" t="s">
        <v>8644</v>
      </c>
      <c r="C4676" s="518" t="s">
        <v>8009</v>
      </c>
      <c r="D4676" s="518" t="s">
        <v>25729</v>
      </c>
      <c r="E4676" s="519" t="s">
        <v>144</v>
      </c>
      <c r="F4676" s="518" t="s">
        <v>144</v>
      </c>
      <c r="G4676" s="518" t="s">
        <v>27521</v>
      </c>
      <c r="H4676" s="518" t="s">
        <v>9894</v>
      </c>
      <c r="I4676" s="518" t="s">
        <v>5502</v>
      </c>
      <c r="J4676" s="518" t="s">
        <v>5432</v>
      </c>
      <c r="K4676" s="519" t="s">
        <v>34416</v>
      </c>
      <c r="L4676" s="518" t="s">
        <v>5433</v>
      </c>
    </row>
    <row r="4677" spans="1:12" ht="15.75">
      <c r="A4677" s="518" t="s">
        <v>8643</v>
      </c>
      <c r="B4677" s="518" t="s">
        <v>8644</v>
      </c>
      <c r="C4677" s="518" t="s">
        <v>8009</v>
      </c>
      <c r="D4677" s="518" t="s">
        <v>25729</v>
      </c>
      <c r="E4677" s="519" t="s">
        <v>144</v>
      </c>
      <c r="F4677" s="518" t="s">
        <v>144</v>
      </c>
      <c r="G4677" s="518" t="s">
        <v>27523</v>
      </c>
      <c r="H4677" s="518" t="s">
        <v>9895</v>
      </c>
      <c r="I4677" s="518" t="s">
        <v>5502</v>
      </c>
      <c r="J4677" s="518" t="s">
        <v>5432</v>
      </c>
      <c r="K4677" s="519" t="s">
        <v>34417</v>
      </c>
      <c r="L4677" s="518" t="s">
        <v>5433</v>
      </c>
    </row>
    <row r="4678" spans="1:12" ht="15.75">
      <c r="A4678" s="518" t="s">
        <v>8643</v>
      </c>
      <c r="B4678" s="518" t="s">
        <v>8644</v>
      </c>
      <c r="C4678" s="518" t="s">
        <v>8009</v>
      </c>
      <c r="D4678" s="518" t="s">
        <v>25729</v>
      </c>
      <c r="E4678" s="519" t="s">
        <v>144</v>
      </c>
      <c r="F4678" s="518" t="s">
        <v>144</v>
      </c>
      <c r="G4678" s="518" t="s">
        <v>27524</v>
      </c>
      <c r="H4678" s="518" t="s">
        <v>9896</v>
      </c>
      <c r="I4678" s="518" t="s">
        <v>5502</v>
      </c>
      <c r="J4678" s="518" t="s">
        <v>5432</v>
      </c>
      <c r="K4678" s="519" t="s">
        <v>34418</v>
      </c>
      <c r="L4678" s="518" t="s">
        <v>5433</v>
      </c>
    </row>
    <row r="4679" spans="1:12" ht="15.75">
      <c r="A4679" s="518" t="s">
        <v>8643</v>
      </c>
      <c r="B4679" s="518" t="s">
        <v>8644</v>
      </c>
      <c r="C4679" s="518" t="s">
        <v>8009</v>
      </c>
      <c r="D4679" s="518" t="s">
        <v>25729</v>
      </c>
      <c r="E4679" s="519" t="s">
        <v>144</v>
      </c>
      <c r="F4679" s="518" t="s">
        <v>144</v>
      </c>
      <c r="G4679" s="518" t="s">
        <v>27525</v>
      </c>
      <c r="H4679" s="518" t="s">
        <v>9897</v>
      </c>
      <c r="I4679" s="518" t="s">
        <v>5502</v>
      </c>
      <c r="J4679" s="518" t="s">
        <v>5432</v>
      </c>
      <c r="K4679" s="519" t="s">
        <v>34419</v>
      </c>
      <c r="L4679" s="518" t="s">
        <v>5433</v>
      </c>
    </row>
    <row r="4680" spans="1:12" ht="15.75">
      <c r="A4680" s="518" t="s">
        <v>8643</v>
      </c>
      <c r="B4680" s="518" t="s">
        <v>8644</v>
      </c>
      <c r="C4680" s="518" t="s">
        <v>8009</v>
      </c>
      <c r="D4680" s="518" t="s">
        <v>25729</v>
      </c>
      <c r="E4680" s="519" t="s">
        <v>144</v>
      </c>
      <c r="F4680" s="518" t="s">
        <v>144</v>
      </c>
      <c r="G4680" s="518" t="s">
        <v>27526</v>
      </c>
      <c r="H4680" s="518" t="s">
        <v>9898</v>
      </c>
      <c r="I4680" s="518" t="s">
        <v>5502</v>
      </c>
      <c r="J4680" s="518" t="s">
        <v>5432</v>
      </c>
      <c r="K4680" s="519" t="s">
        <v>34420</v>
      </c>
      <c r="L4680" s="518" t="s">
        <v>5433</v>
      </c>
    </row>
    <row r="4681" spans="1:12" ht="15.75">
      <c r="A4681" s="518" t="s">
        <v>8643</v>
      </c>
      <c r="B4681" s="518" t="s">
        <v>8644</v>
      </c>
      <c r="C4681" s="518" t="s">
        <v>8009</v>
      </c>
      <c r="D4681" s="518" t="s">
        <v>25729</v>
      </c>
      <c r="E4681" s="519" t="s">
        <v>144</v>
      </c>
      <c r="F4681" s="518" t="s">
        <v>144</v>
      </c>
      <c r="G4681" s="518" t="s">
        <v>27527</v>
      </c>
      <c r="H4681" s="518" t="s">
        <v>9899</v>
      </c>
      <c r="I4681" s="518" t="s">
        <v>5502</v>
      </c>
      <c r="J4681" s="518" t="s">
        <v>5432</v>
      </c>
      <c r="K4681" s="519" t="s">
        <v>34421</v>
      </c>
      <c r="L4681" s="518" t="s">
        <v>5433</v>
      </c>
    </row>
    <row r="4682" spans="1:12" ht="15.75">
      <c r="A4682" s="518" t="s">
        <v>8643</v>
      </c>
      <c r="B4682" s="518" t="s">
        <v>8644</v>
      </c>
      <c r="C4682" s="518" t="s">
        <v>8009</v>
      </c>
      <c r="D4682" s="518" t="s">
        <v>25729</v>
      </c>
      <c r="E4682" s="519" t="s">
        <v>144</v>
      </c>
      <c r="F4682" s="518" t="s">
        <v>144</v>
      </c>
      <c r="G4682" s="518" t="s">
        <v>27528</v>
      </c>
      <c r="H4682" s="518" t="s">
        <v>9900</v>
      </c>
      <c r="I4682" s="518" t="s">
        <v>5502</v>
      </c>
      <c r="J4682" s="518" t="s">
        <v>5432</v>
      </c>
      <c r="K4682" s="519" t="s">
        <v>34422</v>
      </c>
      <c r="L4682" s="518" t="s">
        <v>5433</v>
      </c>
    </row>
    <row r="4683" spans="1:12" ht="15.75">
      <c r="A4683" s="518" t="s">
        <v>8643</v>
      </c>
      <c r="B4683" s="518" t="s">
        <v>8644</v>
      </c>
      <c r="C4683" s="518" t="s">
        <v>8009</v>
      </c>
      <c r="D4683" s="518" t="s">
        <v>25729</v>
      </c>
      <c r="E4683" s="519" t="s">
        <v>144</v>
      </c>
      <c r="F4683" s="518" t="s">
        <v>144</v>
      </c>
      <c r="G4683" s="518" t="s">
        <v>27529</v>
      </c>
      <c r="H4683" s="518" t="s">
        <v>9901</v>
      </c>
      <c r="I4683" s="518" t="s">
        <v>5502</v>
      </c>
      <c r="J4683" s="518" t="s">
        <v>5432</v>
      </c>
      <c r="K4683" s="519" t="s">
        <v>34423</v>
      </c>
      <c r="L4683" s="518" t="s">
        <v>5433</v>
      </c>
    </row>
    <row r="4684" spans="1:12" ht="15.75">
      <c r="A4684" s="518" t="s">
        <v>8643</v>
      </c>
      <c r="B4684" s="518" t="s">
        <v>8644</v>
      </c>
      <c r="C4684" s="518" t="s">
        <v>8009</v>
      </c>
      <c r="D4684" s="518" t="s">
        <v>25729</v>
      </c>
      <c r="E4684" s="519" t="s">
        <v>144</v>
      </c>
      <c r="F4684" s="518" t="s">
        <v>144</v>
      </c>
      <c r="G4684" s="518" t="s">
        <v>27530</v>
      </c>
      <c r="H4684" s="518" t="s">
        <v>9902</v>
      </c>
      <c r="I4684" s="518" t="s">
        <v>5502</v>
      </c>
      <c r="J4684" s="518" t="s">
        <v>5432</v>
      </c>
      <c r="K4684" s="519" t="s">
        <v>34424</v>
      </c>
      <c r="L4684" s="518" t="s">
        <v>5433</v>
      </c>
    </row>
    <row r="4685" spans="1:12" ht="15.75">
      <c r="A4685" s="518" t="s">
        <v>8643</v>
      </c>
      <c r="B4685" s="518" t="s">
        <v>8644</v>
      </c>
      <c r="C4685" s="518" t="s">
        <v>8009</v>
      </c>
      <c r="D4685" s="518" t="s">
        <v>25729</v>
      </c>
      <c r="E4685" s="519" t="s">
        <v>144</v>
      </c>
      <c r="F4685" s="518" t="s">
        <v>144</v>
      </c>
      <c r="G4685" s="518" t="s">
        <v>27531</v>
      </c>
      <c r="H4685" s="518" t="s">
        <v>9903</v>
      </c>
      <c r="I4685" s="518" t="s">
        <v>5502</v>
      </c>
      <c r="J4685" s="518" t="s">
        <v>5432</v>
      </c>
      <c r="K4685" s="519" t="s">
        <v>17224</v>
      </c>
      <c r="L4685" s="518" t="s">
        <v>5433</v>
      </c>
    </row>
    <row r="4686" spans="1:12" ht="15.75">
      <c r="A4686" s="518" t="s">
        <v>8643</v>
      </c>
      <c r="B4686" s="518" t="s">
        <v>8644</v>
      </c>
      <c r="C4686" s="518" t="s">
        <v>8009</v>
      </c>
      <c r="D4686" s="518" t="s">
        <v>25729</v>
      </c>
      <c r="E4686" s="519" t="s">
        <v>144</v>
      </c>
      <c r="F4686" s="518" t="s">
        <v>144</v>
      </c>
      <c r="G4686" s="518" t="s">
        <v>27533</v>
      </c>
      <c r="H4686" s="518" t="s">
        <v>9904</v>
      </c>
      <c r="I4686" s="518" t="s">
        <v>5502</v>
      </c>
      <c r="J4686" s="518" t="s">
        <v>5432</v>
      </c>
      <c r="K4686" s="519" t="s">
        <v>21119</v>
      </c>
      <c r="L4686" s="518" t="s">
        <v>5433</v>
      </c>
    </row>
    <row r="4687" spans="1:12" ht="15.75">
      <c r="A4687" s="518" t="s">
        <v>8643</v>
      </c>
      <c r="B4687" s="518" t="s">
        <v>8644</v>
      </c>
      <c r="C4687" s="518" t="s">
        <v>8009</v>
      </c>
      <c r="D4687" s="518" t="s">
        <v>25729</v>
      </c>
      <c r="E4687" s="519" t="s">
        <v>144</v>
      </c>
      <c r="F4687" s="518" t="s">
        <v>144</v>
      </c>
      <c r="G4687" s="518" t="s">
        <v>27534</v>
      </c>
      <c r="H4687" s="518" t="s">
        <v>9905</v>
      </c>
      <c r="I4687" s="518" t="s">
        <v>5502</v>
      </c>
      <c r="J4687" s="518" t="s">
        <v>5432</v>
      </c>
      <c r="K4687" s="519" t="s">
        <v>34425</v>
      </c>
      <c r="L4687" s="518" t="s">
        <v>5433</v>
      </c>
    </row>
    <row r="4688" spans="1:12" ht="15.75">
      <c r="A4688" s="518" t="s">
        <v>8643</v>
      </c>
      <c r="B4688" s="518" t="s">
        <v>8644</v>
      </c>
      <c r="C4688" s="518" t="s">
        <v>8009</v>
      </c>
      <c r="D4688" s="518" t="s">
        <v>25729</v>
      </c>
      <c r="E4688" s="519" t="s">
        <v>144</v>
      </c>
      <c r="F4688" s="518" t="s">
        <v>144</v>
      </c>
      <c r="G4688" s="518" t="s">
        <v>27535</v>
      </c>
      <c r="H4688" s="518" t="s">
        <v>9906</v>
      </c>
      <c r="I4688" s="518" t="s">
        <v>5502</v>
      </c>
      <c r="J4688" s="518" t="s">
        <v>5432</v>
      </c>
      <c r="K4688" s="519" t="s">
        <v>34426</v>
      </c>
      <c r="L4688" s="518" t="s">
        <v>5433</v>
      </c>
    </row>
    <row r="4689" spans="1:12" ht="15.75">
      <c r="A4689" s="518" t="s">
        <v>8643</v>
      </c>
      <c r="B4689" s="518" t="s">
        <v>8644</v>
      </c>
      <c r="C4689" s="518" t="s">
        <v>8009</v>
      </c>
      <c r="D4689" s="518" t="s">
        <v>25729</v>
      </c>
      <c r="E4689" s="519" t="s">
        <v>144</v>
      </c>
      <c r="F4689" s="518" t="s">
        <v>144</v>
      </c>
      <c r="G4689" s="518" t="s">
        <v>27536</v>
      </c>
      <c r="H4689" s="518" t="s">
        <v>9907</v>
      </c>
      <c r="I4689" s="518" t="s">
        <v>5502</v>
      </c>
      <c r="J4689" s="518" t="s">
        <v>5432</v>
      </c>
      <c r="K4689" s="519" t="s">
        <v>34427</v>
      </c>
      <c r="L4689" s="518" t="s">
        <v>5433</v>
      </c>
    </row>
    <row r="4690" spans="1:12" ht="15.75">
      <c r="A4690" s="518" t="s">
        <v>8643</v>
      </c>
      <c r="B4690" s="518" t="s">
        <v>8644</v>
      </c>
      <c r="C4690" s="518" t="s">
        <v>8009</v>
      </c>
      <c r="D4690" s="518" t="s">
        <v>25729</v>
      </c>
      <c r="E4690" s="519" t="s">
        <v>144</v>
      </c>
      <c r="F4690" s="518" t="s">
        <v>144</v>
      </c>
      <c r="G4690" s="518" t="s">
        <v>27538</v>
      </c>
      <c r="H4690" s="518" t="s">
        <v>9908</v>
      </c>
      <c r="I4690" s="518" t="s">
        <v>5502</v>
      </c>
      <c r="J4690" s="518" t="s">
        <v>5432</v>
      </c>
      <c r="K4690" s="519" t="s">
        <v>34428</v>
      </c>
      <c r="L4690" s="518" t="s">
        <v>5433</v>
      </c>
    </row>
    <row r="4691" spans="1:12" ht="15.75">
      <c r="A4691" s="518" t="s">
        <v>8643</v>
      </c>
      <c r="B4691" s="518" t="s">
        <v>8644</v>
      </c>
      <c r="C4691" s="518" t="s">
        <v>8009</v>
      </c>
      <c r="D4691" s="518" t="s">
        <v>25729</v>
      </c>
      <c r="E4691" s="519" t="s">
        <v>144</v>
      </c>
      <c r="F4691" s="518" t="s">
        <v>144</v>
      </c>
      <c r="G4691" s="518" t="s">
        <v>27539</v>
      </c>
      <c r="H4691" s="518" t="s">
        <v>9909</v>
      </c>
      <c r="I4691" s="518" t="s">
        <v>5502</v>
      </c>
      <c r="J4691" s="518" t="s">
        <v>5432</v>
      </c>
      <c r="K4691" s="519" t="s">
        <v>34429</v>
      </c>
      <c r="L4691" s="518" t="s">
        <v>5433</v>
      </c>
    </row>
    <row r="4692" spans="1:12" ht="15.75">
      <c r="A4692" s="518" t="s">
        <v>8643</v>
      </c>
      <c r="B4692" s="518" t="s">
        <v>8644</v>
      </c>
      <c r="C4692" s="518" t="s">
        <v>8009</v>
      </c>
      <c r="D4692" s="518" t="s">
        <v>25729</v>
      </c>
      <c r="E4692" s="519" t="s">
        <v>144</v>
      </c>
      <c r="F4692" s="518" t="s">
        <v>144</v>
      </c>
      <c r="G4692" s="518" t="s">
        <v>27540</v>
      </c>
      <c r="H4692" s="518" t="s">
        <v>9910</v>
      </c>
      <c r="I4692" s="518" t="s">
        <v>5502</v>
      </c>
      <c r="J4692" s="518" t="s">
        <v>5432</v>
      </c>
      <c r="K4692" s="519" t="s">
        <v>34430</v>
      </c>
      <c r="L4692" s="518" t="s">
        <v>5433</v>
      </c>
    </row>
    <row r="4693" spans="1:12" ht="15.75">
      <c r="A4693" s="518" t="s">
        <v>8643</v>
      </c>
      <c r="B4693" s="518" t="s">
        <v>8644</v>
      </c>
      <c r="C4693" s="518" t="s">
        <v>8009</v>
      </c>
      <c r="D4693" s="518" t="s">
        <v>25729</v>
      </c>
      <c r="E4693" s="519" t="s">
        <v>144</v>
      </c>
      <c r="F4693" s="518" t="s">
        <v>144</v>
      </c>
      <c r="G4693" s="518" t="s">
        <v>27541</v>
      </c>
      <c r="H4693" s="518" t="s">
        <v>9911</v>
      </c>
      <c r="I4693" s="518" t="s">
        <v>5502</v>
      </c>
      <c r="J4693" s="518" t="s">
        <v>5432</v>
      </c>
      <c r="K4693" s="519" t="s">
        <v>34431</v>
      </c>
      <c r="L4693" s="518" t="s">
        <v>5433</v>
      </c>
    </row>
    <row r="4694" spans="1:12" ht="15.75">
      <c r="A4694" s="518" t="s">
        <v>8643</v>
      </c>
      <c r="B4694" s="518" t="s">
        <v>8644</v>
      </c>
      <c r="C4694" s="518" t="s">
        <v>8009</v>
      </c>
      <c r="D4694" s="518" t="s">
        <v>25729</v>
      </c>
      <c r="E4694" s="519" t="s">
        <v>144</v>
      </c>
      <c r="F4694" s="518" t="s">
        <v>144</v>
      </c>
      <c r="G4694" s="518" t="s">
        <v>27542</v>
      </c>
      <c r="H4694" s="518" t="s">
        <v>9912</v>
      </c>
      <c r="I4694" s="518" t="s">
        <v>5502</v>
      </c>
      <c r="J4694" s="518" t="s">
        <v>5432</v>
      </c>
      <c r="K4694" s="519" t="s">
        <v>34432</v>
      </c>
      <c r="L4694" s="518" t="s">
        <v>5433</v>
      </c>
    </row>
    <row r="4695" spans="1:12" ht="15.75">
      <c r="A4695" s="518" t="s">
        <v>8643</v>
      </c>
      <c r="B4695" s="518" t="s">
        <v>8644</v>
      </c>
      <c r="C4695" s="518" t="s">
        <v>8009</v>
      </c>
      <c r="D4695" s="518" t="s">
        <v>25729</v>
      </c>
      <c r="E4695" s="519" t="s">
        <v>144</v>
      </c>
      <c r="F4695" s="518" t="s">
        <v>144</v>
      </c>
      <c r="G4695" s="518" t="s">
        <v>27543</v>
      </c>
      <c r="H4695" s="518" t="s">
        <v>9913</v>
      </c>
      <c r="I4695" s="518" t="s">
        <v>5502</v>
      </c>
      <c r="J4695" s="518" t="s">
        <v>5432</v>
      </c>
      <c r="K4695" s="519" t="s">
        <v>34433</v>
      </c>
      <c r="L4695" s="518" t="s">
        <v>5433</v>
      </c>
    </row>
    <row r="4696" spans="1:12" ht="15.75">
      <c r="A4696" s="518" t="s">
        <v>8643</v>
      </c>
      <c r="B4696" s="518" t="s">
        <v>8644</v>
      </c>
      <c r="C4696" s="518" t="s">
        <v>8009</v>
      </c>
      <c r="D4696" s="518" t="s">
        <v>25729</v>
      </c>
      <c r="E4696" s="519" t="s">
        <v>144</v>
      </c>
      <c r="F4696" s="518" t="s">
        <v>144</v>
      </c>
      <c r="G4696" s="518" t="s">
        <v>27544</v>
      </c>
      <c r="H4696" s="518" t="s">
        <v>9914</v>
      </c>
      <c r="I4696" s="518" t="s">
        <v>5502</v>
      </c>
      <c r="J4696" s="518" t="s">
        <v>5432</v>
      </c>
      <c r="K4696" s="519" t="s">
        <v>34434</v>
      </c>
      <c r="L4696" s="518" t="s">
        <v>5433</v>
      </c>
    </row>
    <row r="4697" spans="1:12" ht="15.75">
      <c r="A4697" s="518" t="s">
        <v>8643</v>
      </c>
      <c r="B4697" s="518" t="s">
        <v>8644</v>
      </c>
      <c r="C4697" s="518" t="s">
        <v>8009</v>
      </c>
      <c r="D4697" s="518" t="s">
        <v>25729</v>
      </c>
      <c r="E4697" s="519" t="s">
        <v>144</v>
      </c>
      <c r="F4697" s="518" t="s">
        <v>144</v>
      </c>
      <c r="G4697" s="518" t="s">
        <v>27546</v>
      </c>
      <c r="H4697" s="518" t="s">
        <v>9915</v>
      </c>
      <c r="I4697" s="518" t="s">
        <v>5502</v>
      </c>
      <c r="J4697" s="518" t="s">
        <v>5432</v>
      </c>
      <c r="K4697" s="519" t="s">
        <v>34434</v>
      </c>
      <c r="L4697" s="518" t="s">
        <v>5433</v>
      </c>
    </row>
    <row r="4698" spans="1:12" ht="15.75">
      <c r="A4698" s="518" t="s">
        <v>8643</v>
      </c>
      <c r="B4698" s="518" t="s">
        <v>8644</v>
      </c>
      <c r="C4698" s="518" t="s">
        <v>8009</v>
      </c>
      <c r="D4698" s="518" t="s">
        <v>25729</v>
      </c>
      <c r="E4698" s="519" t="s">
        <v>144</v>
      </c>
      <c r="F4698" s="518" t="s">
        <v>144</v>
      </c>
      <c r="G4698" s="518" t="s">
        <v>27547</v>
      </c>
      <c r="H4698" s="518" t="s">
        <v>9916</v>
      </c>
      <c r="I4698" s="518" t="s">
        <v>5502</v>
      </c>
      <c r="J4698" s="518" t="s">
        <v>5432</v>
      </c>
      <c r="K4698" s="519" t="s">
        <v>21070</v>
      </c>
      <c r="L4698" s="518" t="s">
        <v>5433</v>
      </c>
    </row>
    <row r="4699" spans="1:12" ht="15.75">
      <c r="A4699" s="518" t="s">
        <v>8643</v>
      </c>
      <c r="B4699" s="518" t="s">
        <v>8644</v>
      </c>
      <c r="C4699" s="518" t="s">
        <v>8009</v>
      </c>
      <c r="D4699" s="518" t="s">
        <v>25729</v>
      </c>
      <c r="E4699" s="519" t="s">
        <v>144</v>
      </c>
      <c r="F4699" s="518" t="s">
        <v>144</v>
      </c>
      <c r="G4699" s="518" t="s">
        <v>27548</v>
      </c>
      <c r="H4699" s="518" t="s">
        <v>9917</v>
      </c>
      <c r="I4699" s="518" t="s">
        <v>5502</v>
      </c>
      <c r="J4699" s="518" t="s">
        <v>5432</v>
      </c>
      <c r="K4699" s="519" t="s">
        <v>21070</v>
      </c>
      <c r="L4699" s="518" t="s">
        <v>5433</v>
      </c>
    </row>
    <row r="4700" spans="1:12" ht="15.75">
      <c r="A4700" s="518" t="s">
        <v>8643</v>
      </c>
      <c r="B4700" s="518" t="s">
        <v>8644</v>
      </c>
      <c r="C4700" s="518" t="s">
        <v>8009</v>
      </c>
      <c r="D4700" s="518" t="s">
        <v>25729</v>
      </c>
      <c r="E4700" s="519" t="s">
        <v>144</v>
      </c>
      <c r="F4700" s="518" t="s">
        <v>144</v>
      </c>
      <c r="G4700" s="518" t="s">
        <v>27549</v>
      </c>
      <c r="H4700" s="518" t="s">
        <v>9918</v>
      </c>
      <c r="I4700" s="518" t="s">
        <v>5502</v>
      </c>
      <c r="J4700" s="518" t="s">
        <v>5432</v>
      </c>
      <c r="K4700" s="519" t="s">
        <v>34435</v>
      </c>
      <c r="L4700" s="518" t="s">
        <v>5433</v>
      </c>
    </row>
    <row r="4701" spans="1:12" ht="15.75">
      <c r="A4701" s="518" t="s">
        <v>8643</v>
      </c>
      <c r="B4701" s="518" t="s">
        <v>8644</v>
      </c>
      <c r="C4701" s="518" t="s">
        <v>8009</v>
      </c>
      <c r="D4701" s="518" t="s">
        <v>25729</v>
      </c>
      <c r="E4701" s="519" t="s">
        <v>144</v>
      </c>
      <c r="F4701" s="518" t="s">
        <v>144</v>
      </c>
      <c r="G4701" s="518" t="s">
        <v>27550</v>
      </c>
      <c r="H4701" s="518" t="s">
        <v>9919</v>
      </c>
      <c r="I4701" s="518" t="s">
        <v>5502</v>
      </c>
      <c r="J4701" s="518" t="s">
        <v>5432</v>
      </c>
      <c r="K4701" s="519" t="s">
        <v>34435</v>
      </c>
      <c r="L4701" s="518" t="s">
        <v>5433</v>
      </c>
    </row>
    <row r="4702" spans="1:12" ht="15.75">
      <c r="A4702" s="518" t="s">
        <v>8643</v>
      </c>
      <c r="B4702" s="518" t="s">
        <v>8644</v>
      </c>
      <c r="C4702" s="518" t="s">
        <v>8009</v>
      </c>
      <c r="D4702" s="518" t="s">
        <v>25729</v>
      </c>
      <c r="E4702" s="519" t="s">
        <v>144</v>
      </c>
      <c r="F4702" s="518" t="s">
        <v>144</v>
      </c>
      <c r="G4702" s="518" t="s">
        <v>27551</v>
      </c>
      <c r="H4702" s="518" t="s">
        <v>9920</v>
      </c>
      <c r="I4702" s="518" t="s">
        <v>5502</v>
      </c>
      <c r="J4702" s="518" t="s">
        <v>5432</v>
      </c>
      <c r="K4702" s="519" t="s">
        <v>15502</v>
      </c>
      <c r="L4702" s="518" t="s">
        <v>5433</v>
      </c>
    </row>
    <row r="4703" spans="1:12" ht="15.75">
      <c r="A4703" s="518" t="s">
        <v>8643</v>
      </c>
      <c r="B4703" s="518" t="s">
        <v>8644</v>
      </c>
      <c r="C4703" s="518" t="s">
        <v>8009</v>
      </c>
      <c r="D4703" s="518" t="s">
        <v>25729</v>
      </c>
      <c r="E4703" s="519" t="s">
        <v>144</v>
      </c>
      <c r="F4703" s="518" t="s">
        <v>144</v>
      </c>
      <c r="G4703" s="518" t="s">
        <v>27552</v>
      </c>
      <c r="H4703" s="518" t="s">
        <v>9921</v>
      </c>
      <c r="I4703" s="518" t="s">
        <v>5502</v>
      </c>
      <c r="J4703" s="518" t="s">
        <v>5432</v>
      </c>
      <c r="K4703" s="519" t="s">
        <v>34436</v>
      </c>
      <c r="L4703" s="518" t="s">
        <v>5433</v>
      </c>
    </row>
    <row r="4704" spans="1:12" ht="15.75">
      <c r="A4704" s="518" t="s">
        <v>8643</v>
      </c>
      <c r="B4704" s="518" t="s">
        <v>8644</v>
      </c>
      <c r="C4704" s="518" t="s">
        <v>8009</v>
      </c>
      <c r="D4704" s="518" t="s">
        <v>25729</v>
      </c>
      <c r="E4704" s="519" t="s">
        <v>144</v>
      </c>
      <c r="F4704" s="518" t="s">
        <v>144</v>
      </c>
      <c r="G4704" s="518" t="s">
        <v>27553</v>
      </c>
      <c r="H4704" s="518" t="s">
        <v>9922</v>
      </c>
      <c r="I4704" s="518" t="s">
        <v>5502</v>
      </c>
      <c r="J4704" s="518" t="s">
        <v>5432</v>
      </c>
      <c r="K4704" s="519" t="s">
        <v>34437</v>
      </c>
      <c r="L4704" s="518" t="s">
        <v>5433</v>
      </c>
    </row>
    <row r="4705" spans="1:12" ht="15.75">
      <c r="A4705" s="518" t="s">
        <v>8643</v>
      </c>
      <c r="B4705" s="518" t="s">
        <v>8644</v>
      </c>
      <c r="C4705" s="518" t="s">
        <v>8009</v>
      </c>
      <c r="D4705" s="518" t="s">
        <v>25729</v>
      </c>
      <c r="E4705" s="519" t="s">
        <v>144</v>
      </c>
      <c r="F4705" s="518" t="s">
        <v>144</v>
      </c>
      <c r="G4705" s="518" t="s">
        <v>27554</v>
      </c>
      <c r="H4705" s="518" t="s">
        <v>9923</v>
      </c>
      <c r="I4705" s="518" t="s">
        <v>5502</v>
      </c>
      <c r="J4705" s="518" t="s">
        <v>5432</v>
      </c>
      <c r="K4705" s="519" t="s">
        <v>34438</v>
      </c>
      <c r="L4705" s="518" t="s">
        <v>5433</v>
      </c>
    </row>
    <row r="4706" spans="1:12" ht="15.75">
      <c r="A4706" s="518" t="s">
        <v>8643</v>
      </c>
      <c r="B4706" s="518" t="s">
        <v>8644</v>
      </c>
      <c r="C4706" s="518" t="s">
        <v>8009</v>
      </c>
      <c r="D4706" s="518" t="s">
        <v>25729</v>
      </c>
      <c r="E4706" s="519" t="s">
        <v>144</v>
      </c>
      <c r="F4706" s="518" t="s">
        <v>144</v>
      </c>
      <c r="G4706" s="518" t="s">
        <v>27555</v>
      </c>
      <c r="H4706" s="518" t="s">
        <v>9924</v>
      </c>
      <c r="I4706" s="518" t="s">
        <v>5502</v>
      </c>
      <c r="J4706" s="518" t="s">
        <v>5432</v>
      </c>
      <c r="K4706" s="519" t="s">
        <v>34439</v>
      </c>
      <c r="L4706" s="518" t="s">
        <v>5433</v>
      </c>
    </row>
    <row r="4707" spans="1:12" ht="15.75">
      <c r="A4707" s="518" t="s">
        <v>8643</v>
      </c>
      <c r="B4707" s="518" t="s">
        <v>8644</v>
      </c>
      <c r="C4707" s="518" t="s">
        <v>8009</v>
      </c>
      <c r="D4707" s="518" t="s">
        <v>25729</v>
      </c>
      <c r="E4707" s="519" t="s">
        <v>144</v>
      </c>
      <c r="F4707" s="518" t="s">
        <v>144</v>
      </c>
      <c r="G4707" s="518" t="s">
        <v>27556</v>
      </c>
      <c r="H4707" s="518" t="s">
        <v>9925</v>
      </c>
      <c r="I4707" s="518" t="s">
        <v>5502</v>
      </c>
      <c r="J4707" s="518" t="s">
        <v>5432</v>
      </c>
      <c r="K4707" s="519" t="s">
        <v>34440</v>
      </c>
      <c r="L4707" s="518" t="s">
        <v>5433</v>
      </c>
    </row>
    <row r="4708" spans="1:12" ht="15.75">
      <c r="A4708" s="518" t="s">
        <v>8643</v>
      </c>
      <c r="B4708" s="518" t="s">
        <v>8644</v>
      </c>
      <c r="C4708" s="518" t="s">
        <v>8009</v>
      </c>
      <c r="D4708" s="518" t="s">
        <v>25729</v>
      </c>
      <c r="E4708" s="519" t="s">
        <v>144</v>
      </c>
      <c r="F4708" s="518" t="s">
        <v>144</v>
      </c>
      <c r="G4708" s="518" t="s">
        <v>27557</v>
      </c>
      <c r="H4708" s="518" t="s">
        <v>9926</v>
      </c>
      <c r="I4708" s="518" t="s">
        <v>5502</v>
      </c>
      <c r="J4708" s="518" t="s">
        <v>5432</v>
      </c>
      <c r="K4708" s="519" t="s">
        <v>34071</v>
      </c>
      <c r="L4708" s="518" t="s">
        <v>5433</v>
      </c>
    </row>
    <row r="4709" spans="1:12" ht="15.75">
      <c r="A4709" s="518" t="s">
        <v>8643</v>
      </c>
      <c r="B4709" s="518" t="s">
        <v>8644</v>
      </c>
      <c r="C4709" s="518" t="s">
        <v>8009</v>
      </c>
      <c r="D4709" s="518" t="s">
        <v>25729</v>
      </c>
      <c r="E4709" s="519" t="s">
        <v>144</v>
      </c>
      <c r="F4709" s="518" t="s">
        <v>144</v>
      </c>
      <c r="G4709" s="518" t="s">
        <v>27559</v>
      </c>
      <c r="H4709" s="518" t="s">
        <v>9927</v>
      </c>
      <c r="I4709" s="518" t="s">
        <v>5502</v>
      </c>
      <c r="J4709" s="518" t="s">
        <v>5432</v>
      </c>
      <c r="K4709" s="519" t="s">
        <v>34441</v>
      </c>
      <c r="L4709" s="518" t="s">
        <v>5433</v>
      </c>
    </row>
    <row r="4710" spans="1:12" ht="15.75">
      <c r="A4710" s="518" t="s">
        <v>8643</v>
      </c>
      <c r="B4710" s="518" t="s">
        <v>8644</v>
      </c>
      <c r="C4710" s="518" t="s">
        <v>8009</v>
      </c>
      <c r="D4710" s="518" t="s">
        <v>25729</v>
      </c>
      <c r="E4710" s="519" t="s">
        <v>144</v>
      </c>
      <c r="F4710" s="518" t="s">
        <v>144</v>
      </c>
      <c r="G4710" s="518" t="s">
        <v>27560</v>
      </c>
      <c r="H4710" s="518" t="s">
        <v>9928</v>
      </c>
      <c r="I4710" s="518" t="s">
        <v>5502</v>
      </c>
      <c r="J4710" s="518" t="s">
        <v>5432</v>
      </c>
      <c r="K4710" s="519" t="s">
        <v>34442</v>
      </c>
      <c r="L4710" s="518" t="s">
        <v>5433</v>
      </c>
    </row>
    <row r="4711" spans="1:12" ht="15.75">
      <c r="A4711" s="518" t="s">
        <v>8643</v>
      </c>
      <c r="B4711" s="518" t="s">
        <v>8644</v>
      </c>
      <c r="C4711" s="518" t="s">
        <v>8009</v>
      </c>
      <c r="D4711" s="518" t="s">
        <v>25729</v>
      </c>
      <c r="E4711" s="519" t="s">
        <v>144</v>
      </c>
      <c r="F4711" s="518" t="s">
        <v>144</v>
      </c>
      <c r="G4711" s="518" t="s">
        <v>27561</v>
      </c>
      <c r="H4711" s="518" t="s">
        <v>9929</v>
      </c>
      <c r="I4711" s="518" t="s">
        <v>5502</v>
      </c>
      <c r="J4711" s="518" t="s">
        <v>5432</v>
      </c>
      <c r="K4711" s="519" t="s">
        <v>34443</v>
      </c>
      <c r="L4711" s="518" t="s">
        <v>5433</v>
      </c>
    </row>
    <row r="4712" spans="1:12" ht="15.75">
      <c r="A4712" s="518" t="s">
        <v>8643</v>
      </c>
      <c r="B4712" s="518" t="s">
        <v>8644</v>
      </c>
      <c r="C4712" s="518" t="s">
        <v>8009</v>
      </c>
      <c r="D4712" s="518" t="s">
        <v>25729</v>
      </c>
      <c r="E4712" s="519" t="s">
        <v>144</v>
      </c>
      <c r="F4712" s="518" t="s">
        <v>144</v>
      </c>
      <c r="G4712" s="518" t="s">
        <v>27562</v>
      </c>
      <c r="H4712" s="518" t="s">
        <v>9930</v>
      </c>
      <c r="I4712" s="518" t="s">
        <v>5502</v>
      </c>
      <c r="J4712" s="518" t="s">
        <v>5432</v>
      </c>
      <c r="K4712" s="519" t="s">
        <v>34444</v>
      </c>
      <c r="L4712" s="518" t="s">
        <v>5433</v>
      </c>
    </row>
    <row r="4713" spans="1:12" ht="15.75">
      <c r="A4713" s="518" t="s">
        <v>8643</v>
      </c>
      <c r="B4713" s="518" t="s">
        <v>8644</v>
      </c>
      <c r="C4713" s="518" t="s">
        <v>8009</v>
      </c>
      <c r="D4713" s="518" t="s">
        <v>25729</v>
      </c>
      <c r="E4713" s="519" t="s">
        <v>144</v>
      </c>
      <c r="F4713" s="518" t="s">
        <v>144</v>
      </c>
      <c r="G4713" s="518" t="s">
        <v>27563</v>
      </c>
      <c r="H4713" s="518" t="s">
        <v>9931</v>
      </c>
      <c r="I4713" s="518" t="s">
        <v>5502</v>
      </c>
      <c r="J4713" s="518" t="s">
        <v>5432</v>
      </c>
      <c r="K4713" s="519" t="s">
        <v>34445</v>
      </c>
      <c r="L4713" s="518" t="s">
        <v>5433</v>
      </c>
    </row>
    <row r="4714" spans="1:12" ht="15.75">
      <c r="A4714" s="518" t="s">
        <v>8643</v>
      </c>
      <c r="B4714" s="518" t="s">
        <v>8644</v>
      </c>
      <c r="C4714" s="518" t="s">
        <v>8009</v>
      </c>
      <c r="D4714" s="518" t="s">
        <v>25729</v>
      </c>
      <c r="E4714" s="519" t="s">
        <v>144</v>
      </c>
      <c r="F4714" s="518" t="s">
        <v>144</v>
      </c>
      <c r="G4714" s="518" t="s">
        <v>27564</v>
      </c>
      <c r="H4714" s="518" t="s">
        <v>9932</v>
      </c>
      <c r="I4714" s="518" t="s">
        <v>5502</v>
      </c>
      <c r="J4714" s="518" t="s">
        <v>5432</v>
      </c>
      <c r="K4714" s="519" t="s">
        <v>19991</v>
      </c>
      <c r="L4714" s="518" t="s">
        <v>5433</v>
      </c>
    </row>
    <row r="4715" spans="1:12" ht="15.75">
      <c r="A4715" s="518" t="s">
        <v>8643</v>
      </c>
      <c r="B4715" s="518" t="s">
        <v>8644</v>
      </c>
      <c r="C4715" s="518" t="s">
        <v>8009</v>
      </c>
      <c r="D4715" s="518" t="s">
        <v>25729</v>
      </c>
      <c r="E4715" s="519" t="s">
        <v>144</v>
      </c>
      <c r="F4715" s="518" t="s">
        <v>144</v>
      </c>
      <c r="G4715" s="518" t="s">
        <v>27566</v>
      </c>
      <c r="H4715" s="518" t="s">
        <v>9933</v>
      </c>
      <c r="I4715" s="518" t="s">
        <v>5502</v>
      </c>
      <c r="J4715" s="518" t="s">
        <v>5432</v>
      </c>
      <c r="K4715" s="519" t="s">
        <v>34446</v>
      </c>
      <c r="L4715" s="518" t="s">
        <v>5433</v>
      </c>
    </row>
    <row r="4716" spans="1:12" ht="15.75">
      <c r="A4716" s="518" t="s">
        <v>8643</v>
      </c>
      <c r="B4716" s="518" t="s">
        <v>8644</v>
      </c>
      <c r="C4716" s="518" t="s">
        <v>8009</v>
      </c>
      <c r="D4716" s="518" t="s">
        <v>25729</v>
      </c>
      <c r="E4716" s="519" t="s">
        <v>144</v>
      </c>
      <c r="F4716" s="518" t="s">
        <v>144</v>
      </c>
      <c r="G4716" s="518" t="s">
        <v>27567</v>
      </c>
      <c r="H4716" s="518" t="s">
        <v>9934</v>
      </c>
      <c r="I4716" s="518" t="s">
        <v>5502</v>
      </c>
      <c r="J4716" s="518" t="s">
        <v>5432</v>
      </c>
      <c r="K4716" s="519" t="s">
        <v>17978</v>
      </c>
      <c r="L4716" s="518" t="s">
        <v>5433</v>
      </c>
    </row>
    <row r="4717" spans="1:12" ht="15.75">
      <c r="A4717" s="518" t="s">
        <v>8643</v>
      </c>
      <c r="B4717" s="518" t="s">
        <v>8644</v>
      </c>
      <c r="C4717" s="518" t="s">
        <v>8009</v>
      </c>
      <c r="D4717" s="518" t="s">
        <v>25729</v>
      </c>
      <c r="E4717" s="519" t="s">
        <v>144</v>
      </c>
      <c r="F4717" s="518" t="s">
        <v>144</v>
      </c>
      <c r="G4717" s="518" t="s">
        <v>27568</v>
      </c>
      <c r="H4717" s="518" t="s">
        <v>9935</v>
      </c>
      <c r="I4717" s="518" t="s">
        <v>5502</v>
      </c>
      <c r="J4717" s="518" t="s">
        <v>5432</v>
      </c>
      <c r="K4717" s="519" t="s">
        <v>24638</v>
      </c>
      <c r="L4717" s="518" t="s">
        <v>5433</v>
      </c>
    </row>
    <row r="4718" spans="1:12" ht="15.75">
      <c r="A4718" s="518" t="s">
        <v>8643</v>
      </c>
      <c r="B4718" s="518" t="s">
        <v>8644</v>
      </c>
      <c r="C4718" s="518" t="s">
        <v>8009</v>
      </c>
      <c r="D4718" s="518" t="s">
        <v>25729</v>
      </c>
      <c r="E4718" s="519" t="s">
        <v>144</v>
      </c>
      <c r="F4718" s="518" t="s">
        <v>144</v>
      </c>
      <c r="G4718" s="518" t="s">
        <v>27569</v>
      </c>
      <c r="H4718" s="518" t="s">
        <v>9936</v>
      </c>
      <c r="I4718" s="518" t="s">
        <v>5502</v>
      </c>
      <c r="J4718" s="518" t="s">
        <v>5432</v>
      </c>
      <c r="K4718" s="519" t="s">
        <v>34447</v>
      </c>
      <c r="L4718" s="518" t="s">
        <v>5433</v>
      </c>
    </row>
    <row r="4719" spans="1:12" ht="15.75">
      <c r="A4719" s="518" t="s">
        <v>8643</v>
      </c>
      <c r="B4719" s="518" t="s">
        <v>8644</v>
      </c>
      <c r="C4719" s="518" t="s">
        <v>8009</v>
      </c>
      <c r="D4719" s="518" t="s">
        <v>25729</v>
      </c>
      <c r="E4719" s="519" t="s">
        <v>144</v>
      </c>
      <c r="F4719" s="518" t="s">
        <v>144</v>
      </c>
      <c r="G4719" s="518" t="s">
        <v>27570</v>
      </c>
      <c r="H4719" s="518" t="s">
        <v>9937</v>
      </c>
      <c r="I4719" s="518" t="s">
        <v>5502</v>
      </c>
      <c r="J4719" s="518" t="s">
        <v>5432</v>
      </c>
      <c r="K4719" s="519" t="s">
        <v>34448</v>
      </c>
      <c r="L4719" s="518" t="s">
        <v>5433</v>
      </c>
    </row>
    <row r="4720" spans="1:12" ht="15.75">
      <c r="A4720" s="518" t="s">
        <v>8643</v>
      </c>
      <c r="B4720" s="518" t="s">
        <v>8644</v>
      </c>
      <c r="C4720" s="518" t="s">
        <v>8009</v>
      </c>
      <c r="D4720" s="518" t="s">
        <v>25729</v>
      </c>
      <c r="E4720" s="519" t="s">
        <v>144</v>
      </c>
      <c r="F4720" s="518" t="s">
        <v>144</v>
      </c>
      <c r="G4720" s="518" t="s">
        <v>27571</v>
      </c>
      <c r="H4720" s="518" t="s">
        <v>9938</v>
      </c>
      <c r="I4720" s="518" t="s">
        <v>5502</v>
      </c>
      <c r="J4720" s="518" t="s">
        <v>5432</v>
      </c>
      <c r="K4720" s="519" t="s">
        <v>34449</v>
      </c>
      <c r="L4720" s="518" t="s">
        <v>5433</v>
      </c>
    </row>
    <row r="4721" spans="1:12" ht="15.75">
      <c r="A4721" s="518" t="s">
        <v>8643</v>
      </c>
      <c r="B4721" s="518" t="s">
        <v>8644</v>
      </c>
      <c r="C4721" s="518" t="s">
        <v>8009</v>
      </c>
      <c r="D4721" s="518" t="s">
        <v>25729</v>
      </c>
      <c r="E4721" s="519" t="s">
        <v>144</v>
      </c>
      <c r="F4721" s="518" t="s">
        <v>144</v>
      </c>
      <c r="G4721" s="518" t="s">
        <v>27572</v>
      </c>
      <c r="H4721" s="518" t="s">
        <v>9939</v>
      </c>
      <c r="I4721" s="518" t="s">
        <v>5502</v>
      </c>
      <c r="J4721" s="518" t="s">
        <v>5432</v>
      </c>
      <c r="K4721" s="519" t="s">
        <v>23291</v>
      </c>
      <c r="L4721" s="518" t="s">
        <v>5433</v>
      </c>
    </row>
    <row r="4722" spans="1:12" ht="15.75">
      <c r="A4722" s="518" t="s">
        <v>8643</v>
      </c>
      <c r="B4722" s="518" t="s">
        <v>8644</v>
      </c>
      <c r="C4722" s="518" t="s">
        <v>8009</v>
      </c>
      <c r="D4722" s="518" t="s">
        <v>25729</v>
      </c>
      <c r="E4722" s="519" t="s">
        <v>144</v>
      </c>
      <c r="F4722" s="518" t="s">
        <v>144</v>
      </c>
      <c r="G4722" s="518" t="s">
        <v>27573</v>
      </c>
      <c r="H4722" s="518" t="s">
        <v>9940</v>
      </c>
      <c r="I4722" s="518" t="s">
        <v>5502</v>
      </c>
      <c r="J4722" s="518" t="s">
        <v>5432</v>
      </c>
      <c r="K4722" s="519" t="s">
        <v>34450</v>
      </c>
      <c r="L4722" s="518" t="s">
        <v>5433</v>
      </c>
    </row>
    <row r="4723" spans="1:12" ht="15.75">
      <c r="A4723" s="518" t="s">
        <v>8643</v>
      </c>
      <c r="B4723" s="518" t="s">
        <v>8644</v>
      </c>
      <c r="C4723" s="518" t="s">
        <v>8009</v>
      </c>
      <c r="D4723" s="518" t="s">
        <v>25729</v>
      </c>
      <c r="E4723" s="519" t="s">
        <v>144</v>
      </c>
      <c r="F4723" s="518" t="s">
        <v>144</v>
      </c>
      <c r="G4723" s="518" t="s">
        <v>27574</v>
      </c>
      <c r="H4723" s="518" t="s">
        <v>9941</v>
      </c>
      <c r="I4723" s="518" t="s">
        <v>5502</v>
      </c>
      <c r="J4723" s="518" t="s">
        <v>5432</v>
      </c>
      <c r="K4723" s="519" t="s">
        <v>34451</v>
      </c>
      <c r="L4723" s="518" t="s">
        <v>5433</v>
      </c>
    </row>
    <row r="4724" spans="1:12" ht="15.75">
      <c r="A4724" s="518" t="s">
        <v>8643</v>
      </c>
      <c r="B4724" s="518" t="s">
        <v>8644</v>
      </c>
      <c r="C4724" s="518" t="s">
        <v>8009</v>
      </c>
      <c r="D4724" s="518" t="s">
        <v>25729</v>
      </c>
      <c r="E4724" s="519" t="s">
        <v>144</v>
      </c>
      <c r="F4724" s="518" t="s">
        <v>144</v>
      </c>
      <c r="G4724" s="518" t="s">
        <v>27575</v>
      </c>
      <c r="H4724" s="518" t="s">
        <v>9942</v>
      </c>
      <c r="I4724" s="518" t="s">
        <v>5502</v>
      </c>
      <c r="J4724" s="518" t="s">
        <v>5432</v>
      </c>
      <c r="K4724" s="519" t="s">
        <v>34452</v>
      </c>
      <c r="L4724" s="518" t="s">
        <v>5433</v>
      </c>
    </row>
    <row r="4725" spans="1:12" ht="15.75">
      <c r="A4725" s="518" t="s">
        <v>8643</v>
      </c>
      <c r="B4725" s="518" t="s">
        <v>8644</v>
      </c>
      <c r="C4725" s="518" t="s">
        <v>8009</v>
      </c>
      <c r="D4725" s="518" t="s">
        <v>25729</v>
      </c>
      <c r="E4725" s="519" t="s">
        <v>144</v>
      </c>
      <c r="F4725" s="518" t="s">
        <v>144</v>
      </c>
      <c r="G4725" s="518" t="s">
        <v>27576</v>
      </c>
      <c r="H4725" s="518" t="s">
        <v>9943</v>
      </c>
      <c r="I4725" s="518" t="s">
        <v>5502</v>
      </c>
      <c r="J4725" s="518" t="s">
        <v>5432</v>
      </c>
      <c r="K4725" s="519" t="s">
        <v>34453</v>
      </c>
      <c r="L4725" s="518" t="s">
        <v>5433</v>
      </c>
    </row>
    <row r="4726" spans="1:12" ht="15.75">
      <c r="A4726" s="518" t="s">
        <v>8643</v>
      </c>
      <c r="B4726" s="518" t="s">
        <v>8644</v>
      </c>
      <c r="C4726" s="518" t="s">
        <v>8009</v>
      </c>
      <c r="D4726" s="518" t="s">
        <v>25729</v>
      </c>
      <c r="E4726" s="519" t="s">
        <v>144</v>
      </c>
      <c r="F4726" s="518" t="s">
        <v>144</v>
      </c>
      <c r="G4726" s="518" t="s">
        <v>27577</v>
      </c>
      <c r="H4726" s="518" t="s">
        <v>9944</v>
      </c>
      <c r="I4726" s="518" t="s">
        <v>5502</v>
      </c>
      <c r="J4726" s="518" t="s">
        <v>5432</v>
      </c>
      <c r="K4726" s="519" t="s">
        <v>34454</v>
      </c>
      <c r="L4726" s="518" t="s">
        <v>5433</v>
      </c>
    </row>
    <row r="4727" spans="1:12" ht="15.75">
      <c r="A4727" s="518" t="s">
        <v>8643</v>
      </c>
      <c r="B4727" s="518" t="s">
        <v>8644</v>
      </c>
      <c r="C4727" s="518" t="s">
        <v>8009</v>
      </c>
      <c r="D4727" s="518" t="s">
        <v>25729</v>
      </c>
      <c r="E4727" s="519" t="s">
        <v>144</v>
      </c>
      <c r="F4727" s="518" t="s">
        <v>144</v>
      </c>
      <c r="G4727" s="518" t="s">
        <v>27578</v>
      </c>
      <c r="H4727" s="518" t="s">
        <v>9945</v>
      </c>
      <c r="I4727" s="518" t="s">
        <v>5502</v>
      </c>
      <c r="J4727" s="518" t="s">
        <v>5432</v>
      </c>
      <c r="K4727" s="519" t="s">
        <v>34454</v>
      </c>
      <c r="L4727" s="518" t="s">
        <v>5433</v>
      </c>
    </row>
    <row r="4728" spans="1:12" ht="15.75">
      <c r="A4728" s="518" t="s">
        <v>8643</v>
      </c>
      <c r="B4728" s="518" t="s">
        <v>8644</v>
      </c>
      <c r="C4728" s="518" t="s">
        <v>8009</v>
      </c>
      <c r="D4728" s="518" t="s">
        <v>25729</v>
      </c>
      <c r="E4728" s="519" t="s">
        <v>144</v>
      </c>
      <c r="F4728" s="518" t="s">
        <v>144</v>
      </c>
      <c r="G4728" s="518" t="s">
        <v>27579</v>
      </c>
      <c r="H4728" s="518" t="s">
        <v>9946</v>
      </c>
      <c r="I4728" s="518" t="s">
        <v>5502</v>
      </c>
      <c r="J4728" s="518" t="s">
        <v>5432</v>
      </c>
      <c r="K4728" s="519" t="s">
        <v>29529</v>
      </c>
      <c r="L4728" s="518" t="s">
        <v>5433</v>
      </c>
    </row>
    <row r="4729" spans="1:12" ht="15.75">
      <c r="A4729" s="518" t="s">
        <v>8643</v>
      </c>
      <c r="B4729" s="518" t="s">
        <v>8644</v>
      </c>
      <c r="C4729" s="518" t="s">
        <v>8009</v>
      </c>
      <c r="D4729" s="518" t="s">
        <v>25729</v>
      </c>
      <c r="E4729" s="519" t="s">
        <v>144</v>
      </c>
      <c r="F4729" s="518" t="s">
        <v>144</v>
      </c>
      <c r="G4729" s="518" t="s">
        <v>27580</v>
      </c>
      <c r="H4729" s="518" t="s">
        <v>9947</v>
      </c>
      <c r="I4729" s="518" t="s">
        <v>5502</v>
      </c>
      <c r="J4729" s="518" t="s">
        <v>5432</v>
      </c>
      <c r="K4729" s="519" t="s">
        <v>29529</v>
      </c>
      <c r="L4729" s="518" t="s">
        <v>5433</v>
      </c>
    </row>
    <row r="4730" spans="1:12" ht="15.75">
      <c r="A4730" s="518" t="s">
        <v>8643</v>
      </c>
      <c r="B4730" s="518" t="s">
        <v>8644</v>
      </c>
      <c r="C4730" s="518" t="s">
        <v>8009</v>
      </c>
      <c r="D4730" s="518" t="s">
        <v>25729</v>
      </c>
      <c r="E4730" s="519" t="s">
        <v>144</v>
      </c>
      <c r="F4730" s="518" t="s">
        <v>144</v>
      </c>
      <c r="G4730" s="518" t="s">
        <v>27581</v>
      </c>
      <c r="H4730" s="518" t="s">
        <v>9948</v>
      </c>
      <c r="I4730" s="518" t="s">
        <v>5502</v>
      </c>
      <c r="J4730" s="518" t="s">
        <v>5432</v>
      </c>
      <c r="K4730" s="519" t="s">
        <v>22396</v>
      </c>
      <c r="L4730" s="518" t="s">
        <v>5433</v>
      </c>
    </row>
    <row r="4731" spans="1:12" ht="15.75">
      <c r="A4731" s="518" t="s">
        <v>8643</v>
      </c>
      <c r="B4731" s="518" t="s">
        <v>8644</v>
      </c>
      <c r="C4731" s="518" t="s">
        <v>8009</v>
      </c>
      <c r="D4731" s="518" t="s">
        <v>25729</v>
      </c>
      <c r="E4731" s="519" t="s">
        <v>144</v>
      </c>
      <c r="F4731" s="518" t="s">
        <v>144</v>
      </c>
      <c r="G4731" s="518" t="s">
        <v>27582</v>
      </c>
      <c r="H4731" s="518" t="s">
        <v>9949</v>
      </c>
      <c r="I4731" s="518" t="s">
        <v>5502</v>
      </c>
      <c r="J4731" s="518" t="s">
        <v>5432</v>
      </c>
      <c r="K4731" s="519" t="s">
        <v>22396</v>
      </c>
      <c r="L4731" s="518" t="s">
        <v>5433</v>
      </c>
    </row>
    <row r="4732" spans="1:12" ht="15.75">
      <c r="A4732" s="518" t="s">
        <v>8643</v>
      </c>
      <c r="B4732" s="518" t="s">
        <v>8644</v>
      </c>
      <c r="C4732" s="518" t="s">
        <v>8009</v>
      </c>
      <c r="D4732" s="518" t="s">
        <v>25729</v>
      </c>
      <c r="E4732" s="519" t="s">
        <v>144</v>
      </c>
      <c r="F4732" s="518" t="s">
        <v>144</v>
      </c>
      <c r="G4732" s="518" t="s">
        <v>27583</v>
      </c>
      <c r="H4732" s="518" t="s">
        <v>9950</v>
      </c>
      <c r="I4732" s="518" t="s">
        <v>5502</v>
      </c>
      <c r="J4732" s="518" t="s">
        <v>5432</v>
      </c>
      <c r="K4732" s="519" t="s">
        <v>34455</v>
      </c>
      <c r="L4732" s="518" t="s">
        <v>5433</v>
      </c>
    </row>
    <row r="4733" spans="1:12" ht="15.75">
      <c r="A4733" s="518" t="s">
        <v>8643</v>
      </c>
      <c r="B4733" s="518" t="s">
        <v>8644</v>
      </c>
      <c r="C4733" s="518" t="s">
        <v>8009</v>
      </c>
      <c r="D4733" s="518" t="s">
        <v>25729</v>
      </c>
      <c r="E4733" s="519" t="s">
        <v>144</v>
      </c>
      <c r="F4733" s="518" t="s">
        <v>144</v>
      </c>
      <c r="G4733" s="518" t="s">
        <v>27584</v>
      </c>
      <c r="H4733" s="518" t="s">
        <v>9951</v>
      </c>
      <c r="I4733" s="518" t="s">
        <v>5502</v>
      </c>
      <c r="J4733" s="518" t="s">
        <v>5432</v>
      </c>
      <c r="K4733" s="519" t="s">
        <v>34456</v>
      </c>
      <c r="L4733" s="518" t="s">
        <v>5433</v>
      </c>
    </row>
    <row r="4734" spans="1:12" ht="15.75">
      <c r="A4734" s="518" t="s">
        <v>8643</v>
      </c>
      <c r="B4734" s="518" t="s">
        <v>8644</v>
      </c>
      <c r="C4734" s="518" t="s">
        <v>8009</v>
      </c>
      <c r="D4734" s="518" t="s">
        <v>25729</v>
      </c>
      <c r="E4734" s="519" t="s">
        <v>144</v>
      </c>
      <c r="F4734" s="518" t="s">
        <v>144</v>
      </c>
      <c r="G4734" s="518" t="s">
        <v>27585</v>
      </c>
      <c r="H4734" s="518" t="s">
        <v>9952</v>
      </c>
      <c r="I4734" s="518" t="s">
        <v>5502</v>
      </c>
      <c r="J4734" s="518" t="s">
        <v>5432</v>
      </c>
      <c r="K4734" s="519" t="s">
        <v>34457</v>
      </c>
      <c r="L4734" s="518" t="s">
        <v>5433</v>
      </c>
    </row>
    <row r="4735" spans="1:12" ht="15.75">
      <c r="A4735" s="518" t="s">
        <v>8643</v>
      </c>
      <c r="B4735" s="518" t="s">
        <v>8644</v>
      </c>
      <c r="C4735" s="518" t="s">
        <v>8009</v>
      </c>
      <c r="D4735" s="518" t="s">
        <v>25729</v>
      </c>
      <c r="E4735" s="519" t="s">
        <v>144</v>
      </c>
      <c r="F4735" s="518" t="s">
        <v>144</v>
      </c>
      <c r="G4735" s="518" t="s">
        <v>27586</v>
      </c>
      <c r="H4735" s="518" t="s">
        <v>9953</v>
      </c>
      <c r="I4735" s="518" t="s">
        <v>5502</v>
      </c>
      <c r="J4735" s="518" t="s">
        <v>5432</v>
      </c>
      <c r="K4735" s="519" t="s">
        <v>34458</v>
      </c>
      <c r="L4735" s="518" t="s">
        <v>5433</v>
      </c>
    </row>
    <row r="4736" spans="1:12" ht="15.75">
      <c r="A4736" s="518" t="s">
        <v>8643</v>
      </c>
      <c r="B4736" s="518" t="s">
        <v>8644</v>
      </c>
      <c r="C4736" s="518" t="s">
        <v>8009</v>
      </c>
      <c r="D4736" s="518" t="s">
        <v>25729</v>
      </c>
      <c r="E4736" s="519" t="s">
        <v>144</v>
      </c>
      <c r="F4736" s="518" t="s">
        <v>144</v>
      </c>
      <c r="G4736" s="518" t="s">
        <v>27587</v>
      </c>
      <c r="H4736" s="518" t="s">
        <v>9954</v>
      </c>
      <c r="I4736" s="518" t="s">
        <v>5502</v>
      </c>
      <c r="J4736" s="518" t="s">
        <v>5432</v>
      </c>
      <c r="K4736" s="519" t="s">
        <v>34459</v>
      </c>
      <c r="L4736" s="518" t="s">
        <v>5433</v>
      </c>
    </row>
    <row r="4737" spans="1:12" ht="15.75">
      <c r="A4737" s="518" t="s">
        <v>8643</v>
      </c>
      <c r="B4737" s="518" t="s">
        <v>8644</v>
      </c>
      <c r="C4737" s="518" t="s">
        <v>8009</v>
      </c>
      <c r="D4737" s="518" t="s">
        <v>25729</v>
      </c>
      <c r="E4737" s="519" t="s">
        <v>144</v>
      </c>
      <c r="F4737" s="518" t="s">
        <v>144</v>
      </c>
      <c r="G4737" s="518" t="s">
        <v>27588</v>
      </c>
      <c r="H4737" s="518" t="s">
        <v>9955</v>
      </c>
      <c r="I4737" s="518" t="s">
        <v>5502</v>
      </c>
      <c r="J4737" s="518" t="s">
        <v>5432</v>
      </c>
      <c r="K4737" s="519" t="s">
        <v>34460</v>
      </c>
      <c r="L4737" s="518" t="s">
        <v>5433</v>
      </c>
    </row>
    <row r="4738" spans="1:12" ht="15.75">
      <c r="A4738" s="518" t="s">
        <v>8643</v>
      </c>
      <c r="B4738" s="518" t="s">
        <v>8644</v>
      </c>
      <c r="C4738" s="518" t="s">
        <v>8009</v>
      </c>
      <c r="D4738" s="518" t="s">
        <v>25729</v>
      </c>
      <c r="E4738" s="519" t="s">
        <v>144</v>
      </c>
      <c r="F4738" s="518" t="s">
        <v>144</v>
      </c>
      <c r="G4738" s="518" t="s">
        <v>27589</v>
      </c>
      <c r="H4738" s="518" t="s">
        <v>9956</v>
      </c>
      <c r="I4738" s="518" t="s">
        <v>5502</v>
      </c>
      <c r="J4738" s="518" t="s">
        <v>5432</v>
      </c>
      <c r="K4738" s="519" t="s">
        <v>34461</v>
      </c>
      <c r="L4738" s="518" t="s">
        <v>5433</v>
      </c>
    </row>
    <row r="4739" spans="1:12" ht="15.75">
      <c r="A4739" s="518" t="s">
        <v>8643</v>
      </c>
      <c r="B4739" s="518" t="s">
        <v>8644</v>
      </c>
      <c r="C4739" s="518" t="s">
        <v>8009</v>
      </c>
      <c r="D4739" s="518" t="s">
        <v>25729</v>
      </c>
      <c r="E4739" s="519" t="s">
        <v>144</v>
      </c>
      <c r="F4739" s="518" t="s">
        <v>144</v>
      </c>
      <c r="G4739" s="518" t="s">
        <v>27591</v>
      </c>
      <c r="H4739" s="518" t="s">
        <v>9957</v>
      </c>
      <c r="I4739" s="518" t="s">
        <v>5502</v>
      </c>
      <c r="J4739" s="518" t="s">
        <v>5432</v>
      </c>
      <c r="K4739" s="519" t="s">
        <v>34462</v>
      </c>
      <c r="L4739" s="518" t="s">
        <v>5433</v>
      </c>
    </row>
    <row r="4740" spans="1:12" ht="15.75">
      <c r="A4740" s="518" t="s">
        <v>8643</v>
      </c>
      <c r="B4740" s="518" t="s">
        <v>8644</v>
      </c>
      <c r="C4740" s="518" t="s">
        <v>8009</v>
      </c>
      <c r="D4740" s="518" t="s">
        <v>25729</v>
      </c>
      <c r="E4740" s="519" t="s">
        <v>144</v>
      </c>
      <c r="F4740" s="518" t="s">
        <v>144</v>
      </c>
      <c r="G4740" s="518" t="s">
        <v>27593</v>
      </c>
      <c r="H4740" s="518" t="s">
        <v>9958</v>
      </c>
      <c r="I4740" s="518" t="s">
        <v>5502</v>
      </c>
      <c r="J4740" s="518" t="s">
        <v>5432</v>
      </c>
      <c r="K4740" s="519" t="s">
        <v>18988</v>
      </c>
      <c r="L4740" s="518" t="s">
        <v>5433</v>
      </c>
    </row>
    <row r="4741" spans="1:12" ht="15.75">
      <c r="A4741" s="518" t="s">
        <v>8643</v>
      </c>
      <c r="B4741" s="518" t="s">
        <v>8644</v>
      </c>
      <c r="C4741" s="518" t="s">
        <v>8009</v>
      </c>
      <c r="D4741" s="518" t="s">
        <v>25729</v>
      </c>
      <c r="E4741" s="519" t="s">
        <v>144</v>
      </c>
      <c r="F4741" s="518" t="s">
        <v>144</v>
      </c>
      <c r="G4741" s="518" t="s">
        <v>27594</v>
      </c>
      <c r="H4741" s="518" t="s">
        <v>9959</v>
      </c>
      <c r="I4741" s="518" t="s">
        <v>5502</v>
      </c>
      <c r="J4741" s="518" t="s">
        <v>5432</v>
      </c>
      <c r="K4741" s="519" t="s">
        <v>34463</v>
      </c>
      <c r="L4741" s="518" t="s">
        <v>5433</v>
      </c>
    </row>
    <row r="4742" spans="1:12" ht="15.75">
      <c r="A4742" s="518" t="s">
        <v>8643</v>
      </c>
      <c r="B4742" s="518" t="s">
        <v>8644</v>
      </c>
      <c r="C4742" s="518" t="s">
        <v>8009</v>
      </c>
      <c r="D4742" s="518" t="s">
        <v>25729</v>
      </c>
      <c r="E4742" s="519" t="s">
        <v>144</v>
      </c>
      <c r="F4742" s="518" t="s">
        <v>144</v>
      </c>
      <c r="G4742" s="518" t="s">
        <v>27595</v>
      </c>
      <c r="H4742" s="518" t="s">
        <v>9960</v>
      </c>
      <c r="I4742" s="518" t="s">
        <v>5502</v>
      </c>
      <c r="J4742" s="518" t="s">
        <v>5432</v>
      </c>
      <c r="K4742" s="519" t="s">
        <v>34464</v>
      </c>
      <c r="L4742" s="518" t="s">
        <v>5433</v>
      </c>
    </row>
    <row r="4743" spans="1:12" ht="15.75">
      <c r="A4743" s="518" t="s">
        <v>8643</v>
      </c>
      <c r="B4743" s="518" t="s">
        <v>8644</v>
      </c>
      <c r="C4743" s="518" t="s">
        <v>8009</v>
      </c>
      <c r="D4743" s="518" t="s">
        <v>25729</v>
      </c>
      <c r="E4743" s="519" t="s">
        <v>144</v>
      </c>
      <c r="F4743" s="518" t="s">
        <v>144</v>
      </c>
      <c r="G4743" s="518" t="s">
        <v>27596</v>
      </c>
      <c r="H4743" s="518" t="s">
        <v>9961</v>
      </c>
      <c r="I4743" s="518" t="s">
        <v>5502</v>
      </c>
      <c r="J4743" s="518" t="s">
        <v>5432</v>
      </c>
      <c r="K4743" s="519" t="s">
        <v>34465</v>
      </c>
      <c r="L4743" s="518" t="s">
        <v>5433</v>
      </c>
    </row>
    <row r="4744" spans="1:12" ht="15.75">
      <c r="A4744" s="518" t="s">
        <v>8643</v>
      </c>
      <c r="B4744" s="518" t="s">
        <v>8644</v>
      </c>
      <c r="C4744" s="518" t="s">
        <v>8009</v>
      </c>
      <c r="D4744" s="518" t="s">
        <v>25729</v>
      </c>
      <c r="E4744" s="519" t="s">
        <v>144</v>
      </c>
      <c r="F4744" s="518" t="s">
        <v>144</v>
      </c>
      <c r="G4744" s="518" t="s">
        <v>27597</v>
      </c>
      <c r="H4744" s="518" t="s">
        <v>9962</v>
      </c>
      <c r="I4744" s="518" t="s">
        <v>5502</v>
      </c>
      <c r="J4744" s="518" t="s">
        <v>5432</v>
      </c>
      <c r="K4744" s="519" t="s">
        <v>34466</v>
      </c>
      <c r="L4744" s="518" t="s">
        <v>5433</v>
      </c>
    </row>
    <row r="4745" spans="1:12" ht="15.75">
      <c r="A4745" s="518" t="s">
        <v>8643</v>
      </c>
      <c r="B4745" s="518" t="s">
        <v>8644</v>
      </c>
      <c r="C4745" s="518" t="s">
        <v>8009</v>
      </c>
      <c r="D4745" s="518" t="s">
        <v>25729</v>
      </c>
      <c r="E4745" s="519" t="s">
        <v>144</v>
      </c>
      <c r="F4745" s="518" t="s">
        <v>144</v>
      </c>
      <c r="G4745" s="518" t="s">
        <v>27599</v>
      </c>
      <c r="H4745" s="518" t="s">
        <v>9963</v>
      </c>
      <c r="I4745" s="518" t="s">
        <v>5502</v>
      </c>
      <c r="J4745" s="518" t="s">
        <v>5432</v>
      </c>
      <c r="K4745" s="519" t="s">
        <v>20263</v>
      </c>
      <c r="L4745" s="518" t="s">
        <v>5433</v>
      </c>
    </row>
    <row r="4746" spans="1:12" ht="15.75">
      <c r="A4746" s="518" t="s">
        <v>8643</v>
      </c>
      <c r="B4746" s="518" t="s">
        <v>8644</v>
      </c>
      <c r="C4746" s="518" t="s">
        <v>8009</v>
      </c>
      <c r="D4746" s="518" t="s">
        <v>25729</v>
      </c>
      <c r="E4746" s="519" t="s">
        <v>144</v>
      </c>
      <c r="F4746" s="518" t="s">
        <v>144</v>
      </c>
      <c r="G4746" s="518" t="s">
        <v>27601</v>
      </c>
      <c r="H4746" s="518" t="s">
        <v>9964</v>
      </c>
      <c r="I4746" s="518" t="s">
        <v>5502</v>
      </c>
      <c r="J4746" s="518" t="s">
        <v>5432</v>
      </c>
      <c r="K4746" s="519" t="s">
        <v>34467</v>
      </c>
      <c r="L4746" s="518" t="s">
        <v>5433</v>
      </c>
    </row>
    <row r="4747" spans="1:12" ht="15.75">
      <c r="A4747" s="518" t="s">
        <v>8643</v>
      </c>
      <c r="B4747" s="518" t="s">
        <v>8644</v>
      </c>
      <c r="C4747" s="518" t="s">
        <v>8009</v>
      </c>
      <c r="D4747" s="518" t="s">
        <v>25729</v>
      </c>
      <c r="E4747" s="519" t="s">
        <v>144</v>
      </c>
      <c r="F4747" s="518" t="s">
        <v>144</v>
      </c>
      <c r="G4747" s="518" t="s">
        <v>27602</v>
      </c>
      <c r="H4747" s="518" t="s">
        <v>9965</v>
      </c>
      <c r="I4747" s="518" t="s">
        <v>5502</v>
      </c>
      <c r="J4747" s="518" t="s">
        <v>5432</v>
      </c>
      <c r="K4747" s="519" t="s">
        <v>33861</v>
      </c>
      <c r="L4747" s="518" t="s">
        <v>5433</v>
      </c>
    </row>
    <row r="4748" spans="1:12" ht="15.75">
      <c r="A4748" s="518" t="s">
        <v>8643</v>
      </c>
      <c r="B4748" s="518" t="s">
        <v>8644</v>
      </c>
      <c r="C4748" s="518" t="s">
        <v>8009</v>
      </c>
      <c r="D4748" s="518" t="s">
        <v>25729</v>
      </c>
      <c r="E4748" s="519" t="s">
        <v>144</v>
      </c>
      <c r="F4748" s="518" t="s">
        <v>144</v>
      </c>
      <c r="G4748" s="518" t="s">
        <v>27604</v>
      </c>
      <c r="H4748" s="518" t="s">
        <v>9966</v>
      </c>
      <c r="I4748" s="518" t="s">
        <v>5502</v>
      </c>
      <c r="J4748" s="518" t="s">
        <v>5432</v>
      </c>
      <c r="K4748" s="519" t="s">
        <v>27231</v>
      </c>
      <c r="L4748" s="518" t="s">
        <v>5433</v>
      </c>
    </row>
    <row r="4749" spans="1:12" ht="15.75">
      <c r="A4749" s="518" t="s">
        <v>8643</v>
      </c>
      <c r="B4749" s="518" t="s">
        <v>8644</v>
      </c>
      <c r="C4749" s="518" t="s">
        <v>8009</v>
      </c>
      <c r="D4749" s="518" t="s">
        <v>25729</v>
      </c>
      <c r="E4749" s="519" t="s">
        <v>144</v>
      </c>
      <c r="F4749" s="518" t="s">
        <v>144</v>
      </c>
      <c r="G4749" s="518" t="s">
        <v>27606</v>
      </c>
      <c r="H4749" s="518" t="s">
        <v>9967</v>
      </c>
      <c r="I4749" s="518" t="s">
        <v>5502</v>
      </c>
      <c r="J4749" s="518" t="s">
        <v>5432</v>
      </c>
      <c r="K4749" s="519" t="s">
        <v>29539</v>
      </c>
      <c r="L4749" s="518" t="s">
        <v>5433</v>
      </c>
    </row>
    <row r="4750" spans="1:12" ht="15.75">
      <c r="A4750" s="518" t="s">
        <v>8643</v>
      </c>
      <c r="B4750" s="518" t="s">
        <v>8644</v>
      </c>
      <c r="C4750" s="518" t="s">
        <v>8009</v>
      </c>
      <c r="D4750" s="518" t="s">
        <v>25729</v>
      </c>
      <c r="E4750" s="519" t="s">
        <v>144</v>
      </c>
      <c r="F4750" s="518" t="s">
        <v>144</v>
      </c>
      <c r="G4750" s="518" t="s">
        <v>27607</v>
      </c>
      <c r="H4750" s="518" t="s">
        <v>9968</v>
      </c>
      <c r="I4750" s="518" t="s">
        <v>5502</v>
      </c>
      <c r="J4750" s="518" t="s">
        <v>5432</v>
      </c>
      <c r="K4750" s="519" t="s">
        <v>29539</v>
      </c>
      <c r="L4750" s="518" t="s">
        <v>5433</v>
      </c>
    </row>
    <row r="4751" spans="1:12" ht="15.75">
      <c r="A4751" s="518" t="s">
        <v>8643</v>
      </c>
      <c r="B4751" s="518" t="s">
        <v>8644</v>
      </c>
      <c r="C4751" s="518" t="s">
        <v>8009</v>
      </c>
      <c r="D4751" s="518" t="s">
        <v>25729</v>
      </c>
      <c r="E4751" s="519" t="s">
        <v>144</v>
      </c>
      <c r="F4751" s="518" t="s">
        <v>144</v>
      </c>
      <c r="G4751" s="518" t="s">
        <v>27608</v>
      </c>
      <c r="H4751" s="518" t="s">
        <v>9969</v>
      </c>
      <c r="I4751" s="518" t="s">
        <v>5502</v>
      </c>
      <c r="J4751" s="518" t="s">
        <v>5432</v>
      </c>
      <c r="K4751" s="519" t="s">
        <v>34468</v>
      </c>
      <c r="L4751" s="518" t="s">
        <v>5433</v>
      </c>
    </row>
    <row r="4752" spans="1:12" ht="15.75">
      <c r="A4752" s="518" t="s">
        <v>8643</v>
      </c>
      <c r="B4752" s="518" t="s">
        <v>8644</v>
      </c>
      <c r="C4752" s="518" t="s">
        <v>8009</v>
      </c>
      <c r="D4752" s="518" t="s">
        <v>25729</v>
      </c>
      <c r="E4752" s="519" t="s">
        <v>144</v>
      </c>
      <c r="F4752" s="518" t="s">
        <v>144</v>
      </c>
      <c r="G4752" s="518" t="s">
        <v>27609</v>
      </c>
      <c r="H4752" s="518" t="s">
        <v>9970</v>
      </c>
      <c r="I4752" s="518" t="s">
        <v>5502</v>
      </c>
      <c r="J4752" s="518" t="s">
        <v>5432</v>
      </c>
      <c r="K4752" s="519" t="s">
        <v>34468</v>
      </c>
      <c r="L4752" s="518" t="s">
        <v>5433</v>
      </c>
    </row>
    <row r="4753" spans="1:12" ht="15.75">
      <c r="A4753" s="518" t="s">
        <v>8643</v>
      </c>
      <c r="B4753" s="518" t="s">
        <v>8644</v>
      </c>
      <c r="C4753" s="518" t="s">
        <v>8009</v>
      </c>
      <c r="D4753" s="518" t="s">
        <v>25729</v>
      </c>
      <c r="E4753" s="519" t="s">
        <v>144</v>
      </c>
      <c r="F4753" s="518" t="s">
        <v>144</v>
      </c>
      <c r="G4753" s="518" t="s">
        <v>27610</v>
      </c>
      <c r="H4753" s="518" t="s">
        <v>9971</v>
      </c>
      <c r="I4753" s="518" t="s">
        <v>5502</v>
      </c>
      <c r="J4753" s="518" t="s">
        <v>5432</v>
      </c>
      <c r="K4753" s="519" t="s">
        <v>34469</v>
      </c>
      <c r="L4753" s="518" t="s">
        <v>5433</v>
      </c>
    </row>
    <row r="4754" spans="1:12" ht="15.75">
      <c r="A4754" s="518" t="s">
        <v>8643</v>
      </c>
      <c r="B4754" s="518" t="s">
        <v>8644</v>
      </c>
      <c r="C4754" s="518" t="s">
        <v>8009</v>
      </c>
      <c r="D4754" s="518" t="s">
        <v>25729</v>
      </c>
      <c r="E4754" s="519" t="s">
        <v>144</v>
      </c>
      <c r="F4754" s="518" t="s">
        <v>144</v>
      </c>
      <c r="G4754" s="518" t="s">
        <v>27611</v>
      </c>
      <c r="H4754" s="518" t="s">
        <v>9972</v>
      </c>
      <c r="I4754" s="518" t="s">
        <v>5502</v>
      </c>
      <c r="J4754" s="518" t="s">
        <v>5432</v>
      </c>
      <c r="K4754" s="519" t="s">
        <v>34469</v>
      </c>
      <c r="L4754" s="518" t="s">
        <v>5433</v>
      </c>
    </row>
    <row r="4755" spans="1:12" ht="15.75">
      <c r="A4755" s="518" t="s">
        <v>8643</v>
      </c>
      <c r="B4755" s="518" t="s">
        <v>8644</v>
      </c>
      <c r="C4755" s="518" t="s">
        <v>8009</v>
      </c>
      <c r="D4755" s="518" t="s">
        <v>25729</v>
      </c>
      <c r="E4755" s="519" t="s">
        <v>144</v>
      </c>
      <c r="F4755" s="518" t="s">
        <v>144</v>
      </c>
      <c r="G4755" s="518" t="s">
        <v>27612</v>
      </c>
      <c r="H4755" s="518" t="s">
        <v>9973</v>
      </c>
      <c r="I4755" s="518" t="s">
        <v>5502</v>
      </c>
      <c r="J4755" s="518" t="s">
        <v>5432</v>
      </c>
      <c r="K4755" s="519" t="s">
        <v>14013</v>
      </c>
      <c r="L4755" s="518" t="s">
        <v>5433</v>
      </c>
    </row>
    <row r="4756" spans="1:12" ht="15.75">
      <c r="A4756" s="518" t="s">
        <v>8643</v>
      </c>
      <c r="B4756" s="518" t="s">
        <v>8644</v>
      </c>
      <c r="C4756" s="518" t="s">
        <v>8009</v>
      </c>
      <c r="D4756" s="518" t="s">
        <v>25729</v>
      </c>
      <c r="E4756" s="519" t="s">
        <v>144</v>
      </c>
      <c r="F4756" s="518" t="s">
        <v>144</v>
      </c>
      <c r="G4756" s="518" t="s">
        <v>27614</v>
      </c>
      <c r="H4756" s="518" t="s">
        <v>9974</v>
      </c>
      <c r="I4756" s="518" t="s">
        <v>5502</v>
      </c>
      <c r="J4756" s="518" t="s">
        <v>5432</v>
      </c>
      <c r="K4756" s="519" t="s">
        <v>34470</v>
      </c>
      <c r="L4756" s="518" t="s">
        <v>5433</v>
      </c>
    </row>
    <row r="4757" spans="1:12" ht="15.75">
      <c r="A4757" s="518" t="s">
        <v>8643</v>
      </c>
      <c r="B4757" s="518" t="s">
        <v>8644</v>
      </c>
      <c r="C4757" s="518" t="s">
        <v>8009</v>
      </c>
      <c r="D4757" s="518" t="s">
        <v>25729</v>
      </c>
      <c r="E4757" s="519" t="s">
        <v>144</v>
      </c>
      <c r="F4757" s="518" t="s">
        <v>144</v>
      </c>
      <c r="G4757" s="518" t="s">
        <v>27615</v>
      </c>
      <c r="H4757" s="518" t="s">
        <v>9975</v>
      </c>
      <c r="I4757" s="518" t="s">
        <v>5502</v>
      </c>
      <c r="J4757" s="518" t="s">
        <v>5432</v>
      </c>
      <c r="K4757" s="519" t="s">
        <v>34471</v>
      </c>
      <c r="L4757" s="518" t="s">
        <v>5433</v>
      </c>
    </row>
    <row r="4758" spans="1:12" ht="15.75">
      <c r="A4758" s="518" t="s">
        <v>8643</v>
      </c>
      <c r="B4758" s="518" t="s">
        <v>8644</v>
      </c>
      <c r="C4758" s="518" t="s">
        <v>8009</v>
      </c>
      <c r="D4758" s="518" t="s">
        <v>25729</v>
      </c>
      <c r="E4758" s="519" t="s">
        <v>144</v>
      </c>
      <c r="F4758" s="518" t="s">
        <v>144</v>
      </c>
      <c r="G4758" s="518" t="s">
        <v>27616</v>
      </c>
      <c r="H4758" s="518" t="s">
        <v>27617</v>
      </c>
      <c r="I4758" s="518" t="s">
        <v>5502</v>
      </c>
      <c r="J4758" s="518" t="s">
        <v>5503</v>
      </c>
      <c r="K4758" s="519" t="s">
        <v>27949</v>
      </c>
      <c r="L4758" s="518" t="s">
        <v>5433</v>
      </c>
    </row>
    <row r="4759" spans="1:12" ht="15.75">
      <c r="A4759" s="518" t="s">
        <v>8643</v>
      </c>
      <c r="B4759" s="518" t="s">
        <v>8644</v>
      </c>
      <c r="C4759" s="518" t="s">
        <v>8009</v>
      </c>
      <c r="D4759" s="518" t="s">
        <v>25729</v>
      </c>
      <c r="E4759" s="519" t="s">
        <v>144</v>
      </c>
      <c r="F4759" s="518" t="s">
        <v>144</v>
      </c>
      <c r="G4759" s="518" t="s">
        <v>27618</v>
      </c>
      <c r="H4759" s="518" t="s">
        <v>27619</v>
      </c>
      <c r="I4759" s="518" t="s">
        <v>5502</v>
      </c>
      <c r="J4759" s="518" t="s">
        <v>5503</v>
      </c>
      <c r="K4759" s="519" t="s">
        <v>34472</v>
      </c>
      <c r="L4759" s="518" t="s">
        <v>5433</v>
      </c>
    </row>
    <row r="4760" spans="1:12" ht="15.75">
      <c r="A4760" s="518" t="s">
        <v>8643</v>
      </c>
      <c r="B4760" s="518" t="s">
        <v>8644</v>
      </c>
      <c r="C4760" s="518" t="s">
        <v>8009</v>
      </c>
      <c r="D4760" s="518" t="s">
        <v>25729</v>
      </c>
      <c r="E4760" s="519" t="s">
        <v>144</v>
      </c>
      <c r="F4760" s="518" t="s">
        <v>144</v>
      </c>
      <c r="G4760" s="518" t="s">
        <v>27620</v>
      </c>
      <c r="H4760" s="518" t="s">
        <v>27621</v>
      </c>
      <c r="I4760" s="518" t="s">
        <v>5502</v>
      </c>
      <c r="J4760" s="518" t="s">
        <v>5503</v>
      </c>
      <c r="K4760" s="519" t="s">
        <v>14673</v>
      </c>
      <c r="L4760" s="518" t="s">
        <v>5433</v>
      </c>
    </row>
    <row r="4761" spans="1:12" ht="15.75">
      <c r="A4761" s="518" t="s">
        <v>8643</v>
      </c>
      <c r="B4761" s="518" t="s">
        <v>8644</v>
      </c>
      <c r="C4761" s="518" t="s">
        <v>8009</v>
      </c>
      <c r="D4761" s="518" t="s">
        <v>25729</v>
      </c>
      <c r="E4761" s="519" t="s">
        <v>144</v>
      </c>
      <c r="F4761" s="518" t="s">
        <v>144</v>
      </c>
      <c r="G4761" s="518" t="s">
        <v>27622</v>
      </c>
      <c r="H4761" s="518" t="s">
        <v>27623</v>
      </c>
      <c r="I4761" s="518" t="s">
        <v>5502</v>
      </c>
      <c r="J4761" s="518" t="s">
        <v>5503</v>
      </c>
      <c r="K4761" s="519" t="s">
        <v>29837</v>
      </c>
      <c r="L4761" s="518" t="s">
        <v>5433</v>
      </c>
    </row>
    <row r="4762" spans="1:12" ht="15.75">
      <c r="A4762" s="518" t="s">
        <v>8643</v>
      </c>
      <c r="B4762" s="518" t="s">
        <v>8644</v>
      </c>
      <c r="C4762" s="518" t="s">
        <v>8009</v>
      </c>
      <c r="D4762" s="518" t="s">
        <v>25729</v>
      </c>
      <c r="E4762" s="519" t="s">
        <v>144</v>
      </c>
      <c r="F4762" s="518" t="s">
        <v>144</v>
      </c>
      <c r="G4762" s="518" t="s">
        <v>27625</v>
      </c>
      <c r="H4762" s="518" t="s">
        <v>27626</v>
      </c>
      <c r="I4762" s="518" t="s">
        <v>5502</v>
      </c>
      <c r="J4762" s="518" t="s">
        <v>5503</v>
      </c>
      <c r="K4762" s="519" t="s">
        <v>34473</v>
      </c>
      <c r="L4762" s="518" t="s">
        <v>5433</v>
      </c>
    </row>
    <row r="4763" spans="1:12" ht="15.75">
      <c r="A4763" s="518" t="s">
        <v>8643</v>
      </c>
      <c r="B4763" s="518" t="s">
        <v>8644</v>
      </c>
      <c r="C4763" s="518" t="s">
        <v>8009</v>
      </c>
      <c r="D4763" s="518" t="s">
        <v>25729</v>
      </c>
      <c r="E4763" s="519" t="s">
        <v>144</v>
      </c>
      <c r="F4763" s="518" t="s">
        <v>144</v>
      </c>
      <c r="G4763" s="518" t="s">
        <v>27627</v>
      </c>
      <c r="H4763" s="518" t="s">
        <v>27628</v>
      </c>
      <c r="I4763" s="518" t="s">
        <v>5502</v>
      </c>
      <c r="J4763" s="518" t="s">
        <v>5503</v>
      </c>
      <c r="K4763" s="519" t="s">
        <v>34474</v>
      </c>
      <c r="L4763" s="518" t="s">
        <v>5433</v>
      </c>
    </row>
    <row r="4764" spans="1:12" ht="15.75">
      <c r="A4764" s="518" t="s">
        <v>8643</v>
      </c>
      <c r="B4764" s="518" t="s">
        <v>8644</v>
      </c>
      <c r="C4764" s="518" t="s">
        <v>8009</v>
      </c>
      <c r="D4764" s="518" t="s">
        <v>25729</v>
      </c>
      <c r="E4764" s="519" t="s">
        <v>144</v>
      </c>
      <c r="F4764" s="518" t="s">
        <v>144</v>
      </c>
      <c r="G4764" s="518" t="s">
        <v>27629</v>
      </c>
      <c r="H4764" s="518" t="s">
        <v>27630</v>
      </c>
      <c r="I4764" s="518" t="s">
        <v>5502</v>
      </c>
      <c r="J4764" s="518" t="s">
        <v>5503</v>
      </c>
      <c r="K4764" s="519" t="s">
        <v>23391</v>
      </c>
      <c r="L4764" s="518" t="s">
        <v>5433</v>
      </c>
    </row>
    <row r="4765" spans="1:12" ht="15.75">
      <c r="A4765" s="518" t="s">
        <v>8643</v>
      </c>
      <c r="B4765" s="518" t="s">
        <v>8644</v>
      </c>
      <c r="C4765" s="518" t="s">
        <v>8009</v>
      </c>
      <c r="D4765" s="518" t="s">
        <v>25729</v>
      </c>
      <c r="E4765" s="519" t="s">
        <v>144</v>
      </c>
      <c r="F4765" s="518" t="s">
        <v>144</v>
      </c>
      <c r="G4765" s="518" t="s">
        <v>27631</v>
      </c>
      <c r="H4765" s="518" t="s">
        <v>27632</v>
      </c>
      <c r="I4765" s="518" t="s">
        <v>5502</v>
      </c>
      <c r="J4765" s="518" t="s">
        <v>5503</v>
      </c>
      <c r="K4765" s="519" t="s">
        <v>34475</v>
      </c>
      <c r="L4765" s="518" t="s">
        <v>5433</v>
      </c>
    </row>
    <row r="4766" spans="1:12" ht="15.75">
      <c r="A4766" s="518" t="s">
        <v>8643</v>
      </c>
      <c r="B4766" s="518" t="s">
        <v>8644</v>
      </c>
      <c r="C4766" s="518" t="s">
        <v>8009</v>
      </c>
      <c r="D4766" s="518" t="s">
        <v>25729</v>
      </c>
      <c r="E4766" s="519" t="s">
        <v>144</v>
      </c>
      <c r="F4766" s="518" t="s">
        <v>144</v>
      </c>
      <c r="G4766" s="518" t="s">
        <v>27634</v>
      </c>
      <c r="H4766" s="518" t="s">
        <v>27635</v>
      </c>
      <c r="I4766" s="518" t="s">
        <v>5502</v>
      </c>
      <c r="J4766" s="518" t="s">
        <v>5503</v>
      </c>
      <c r="K4766" s="519" t="s">
        <v>34175</v>
      </c>
      <c r="L4766" s="518" t="s">
        <v>5433</v>
      </c>
    </row>
    <row r="4767" spans="1:12" ht="15.75">
      <c r="A4767" s="518" t="s">
        <v>8643</v>
      </c>
      <c r="B4767" s="518" t="s">
        <v>8644</v>
      </c>
      <c r="C4767" s="518" t="s">
        <v>8009</v>
      </c>
      <c r="D4767" s="518" t="s">
        <v>25729</v>
      </c>
      <c r="E4767" s="519" t="s">
        <v>144</v>
      </c>
      <c r="F4767" s="518" t="s">
        <v>144</v>
      </c>
      <c r="G4767" s="518" t="s">
        <v>27637</v>
      </c>
      <c r="H4767" s="518" t="s">
        <v>27638</v>
      </c>
      <c r="I4767" s="518" t="s">
        <v>5502</v>
      </c>
      <c r="J4767" s="518" t="s">
        <v>5503</v>
      </c>
      <c r="K4767" s="519" t="s">
        <v>34476</v>
      </c>
      <c r="L4767" s="518" t="s">
        <v>5433</v>
      </c>
    </row>
    <row r="4768" spans="1:12" ht="15.75">
      <c r="A4768" s="518" t="s">
        <v>8643</v>
      </c>
      <c r="B4768" s="518" t="s">
        <v>8644</v>
      </c>
      <c r="C4768" s="518" t="s">
        <v>8009</v>
      </c>
      <c r="D4768" s="518" t="s">
        <v>25729</v>
      </c>
      <c r="E4768" s="519" t="s">
        <v>144</v>
      </c>
      <c r="F4768" s="518" t="s">
        <v>144</v>
      </c>
      <c r="G4768" s="518" t="s">
        <v>27640</v>
      </c>
      <c r="H4768" s="518" t="s">
        <v>27641</v>
      </c>
      <c r="I4768" s="518" t="s">
        <v>5502</v>
      </c>
      <c r="J4768" s="518" t="s">
        <v>5503</v>
      </c>
      <c r="K4768" s="519" t="s">
        <v>16964</v>
      </c>
      <c r="L4768" s="518" t="s">
        <v>5433</v>
      </c>
    </row>
    <row r="4769" spans="1:12" ht="15.75">
      <c r="A4769" s="518" t="s">
        <v>8643</v>
      </c>
      <c r="B4769" s="518" t="s">
        <v>8644</v>
      </c>
      <c r="C4769" s="518" t="s">
        <v>8009</v>
      </c>
      <c r="D4769" s="518" t="s">
        <v>25729</v>
      </c>
      <c r="E4769" s="519" t="s">
        <v>144</v>
      </c>
      <c r="F4769" s="518" t="s">
        <v>144</v>
      </c>
      <c r="G4769" s="518" t="s">
        <v>27642</v>
      </c>
      <c r="H4769" s="518" t="s">
        <v>27643</v>
      </c>
      <c r="I4769" s="518" t="s">
        <v>5502</v>
      </c>
      <c r="J4769" s="518" t="s">
        <v>5503</v>
      </c>
      <c r="K4769" s="519" t="s">
        <v>24312</v>
      </c>
      <c r="L4769" s="518" t="s">
        <v>5433</v>
      </c>
    </row>
    <row r="4770" spans="1:12" ht="15.75">
      <c r="A4770" s="518" t="s">
        <v>8643</v>
      </c>
      <c r="B4770" s="518" t="s">
        <v>8644</v>
      </c>
      <c r="C4770" s="518" t="s">
        <v>8009</v>
      </c>
      <c r="D4770" s="518" t="s">
        <v>25729</v>
      </c>
      <c r="E4770" s="519" t="s">
        <v>144</v>
      </c>
      <c r="F4770" s="518" t="s">
        <v>144</v>
      </c>
      <c r="G4770" s="518" t="s">
        <v>27644</v>
      </c>
      <c r="H4770" s="518" t="s">
        <v>27645</v>
      </c>
      <c r="I4770" s="518" t="s">
        <v>5502</v>
      </c>
      <c r="J4770" s="518" t="s">
        <v>5503</v>
      </c>
      <c r="K4770" s="519" t="s">
        <v>34477</v>
      </c>
      <c r="L4770" s="518" t="s">
        <v>5433</v>
      </c>
    </row>
    <row r="4771" spans="1:12" ht="15.75">
      <c r="A4771" s="518" t="s">
        <v>8643</v>
      </c>
      <c r="B4771" s="518" t="s">
        <v>8644</v>
      </c>
      <c r="C4771" s="518" t="s">
        <v>8009</v>
      </c>
      <c r="D4771" s="518" t="s">
        <v>25729</v>
      </c>
      <c r="E4771" s="519" t="s">
        <v>144</v>
      </c>
      <c r="F4771" s="518" t="s">
        <v>144</v>
      </c>
      <c r="G4771" s="518" t="s">
        <v>27646</v>
      </c>
      <c r="H4771" s="518" t="s">
        <v>27647</v>
      </c>
      <c r="I4771" s="518" t="s">
        <v>5502</v>
      </c>
      <c r="J4771" s="518" t="s">
        <v>5503</v>
      </c>
      <c r="K4771" s="519" t="s">
        <v>34478</v>
      </c>
      <c r="L4771" s="518" t="s">
        <v>5433</v>
      </c>
    </row>
    <row r="4772" spans="1:12" ht="15.75">
      <c r="A4772" s="518" t="s">
        <v>8643</v>
      </c>
      <c r="B4772" s="518" t="s">
        <v>8644</v>
      </c>
      <c r="C4772" s="518" t="s">
        <v>8009</v>
      </c>
      <c r="D4772" s="518" t="s">
        <v>25729</v>
      </c>
      <c r="E4772" s="519" t="s">
        <v>144</v>
      </c>
      <c r="F4772" s="518" t="s">
        <v>144</v>
      </c>
      <c r="G4772" s="518" t="s">
        <v>27648</v>
      </c>
      <c r="H4772" s="518" t="s">
        <v>27649</v>
      </c>
      <c r="I4772" s="518" t="s">
        <v>5502</v>
      </c>
      <c r="J4772" s="518" t="s">
        <v>5503</v>
      </c>
      <c r="K4772" s="519" t="s">
        <v>30268</v>
      </c>
      <c r="L4772" s="518" t="s">
        <v>5433</v>
      </c>
    </row>
    <row r="4773" spans="1:12" ht="15.75">
      <c r="A4773" s="518" t="s">
        <v>8643</v>
      </c>
      <c r="B4773" s="518" t="s">
        <v>8644</v>
      </c>
      <c r="C4773" s="518" t="s">
        <v>8009</v>
      </c>
      <c r="D4773" s="518" t="s">
        <v>25729</v>
      </c>
      <c r="E4773" s="519" t="s">
        <v>144</v>
      </c>
      <c r="F4773" s="518" t="s">
        <v>144</v>
      </c>
      <c r="G4773" s="518" t="s">
        <v>27651</v>
      </c>
      <c r="H4773" s="518" t="s">
        <v>27652</v>
      </c>
      <c r="I4773" s="518" t="s">
        <v>5502</v>
      </c>
      <c r="J4773" s="518" t="s">
        <v>5503</v>
      </c>
      <c r="K4773" s="519" t="s">
        <v>27650</v>
      </c>
      <c r="L4773" s="518" t="s">
        <v>5433</v>
      </c>
    </row>
    <row r="4774" spans="1:12" ht="15.75">
      <c r="A4774" s="518" t="s">
        <v>8643</v>
      </c>
      <c r="B4774" s="518" t="s">
        <v>8644</v>
      </c>
      <c r="C4774" s="518" t="s">
        <v>8009</v>
      </c>
      <c r="D4774" s="518" t="s">
        <v>25729</v>
      </c>
      <c r="E4774" s="519" t="s">
        <v>144</v>
      </c>
      <c r="F4774" s="518" t="s">
        <v>144</v>
      </c>
      <c r="G4774" s="518" t="s">
        <v>27653</v>
      </c>
      <c r="H4774" s="518" t="s">
        <v>27654</v>
      </c>
      <c r="I4774" s="518" t="s">
        <v>5502</v>
      </c>
      <c r="J4774" s="518" t="s">
        <v>5503</v>
      </c>
      <c r="K4774" s="519" t="s">
        <v>19529</v>
      </c>
      <c r="L4774" s="518" t="s">
        <v>5433</v>
      </c>
    </row>
    <row r="4775" spans="1:12" ht="15.75">
      <c r="A4775" s="518" t="s">
        <v>8643</v>
      </c>
      <c r="B4775" s="518" t="s">
        <v>8644</v>
      </c>
      <c r="C4775" s="518" t="s">
        <v>8009</v>
      </c>
      <c r="D4775" s="518" t="s">
        <v>25729</v>
      </c>
      <c r="E4775" s="519" t="s">
        <v>144</v>
      </c>
      <c r="F4775" s="518" t="s">
        <v>144</v>
      </c>
      <c r="G4775" s="518" t="s">
        <v>27655</v>
      </c>
      <c r="H4775" s="518" t="s">
        <v>27656</v>
      </c>
      <c r="I4775" s="518" t="s">
        <v>5502</v>
      </c>
      <c r="J4775" s="518" t="s">
        <v>5503</v>
      </c>
      <c r="K4775" s="519" t="s">
        <v>34479</v>
      </c>
      <c r="L4775" s="518" t="s">
        <v>5433</v>
      </c>
    </row>
    <row r="4776" spans="1:12" ht="15.75">
      <c r="A4776" s="518" t="s">
        <v>8643</v>
      </c>
      <c r="B4776" s="518" t="s">
        <v>8644</v>
      </c>
      <c r="C4776" s="518" t="s">
        <v>8009</v>
      </c>
      <c r="D4776" s="518" t="s">
        <v>25729</v>
      </c>
      <c r="E4776" s="519" t="s">
        <v>144</v>
      </c>
      <c r="F4776" s="518" t="s">
        <v>144</v>
      </c>
      <c r="G4776" s="518" t="s">
        <v>27657</v>
      </c>
      <c r="H4776" s="518" t="s">
        <v>27658</v>
      </c>
      <c r="I4776" s="518" t="s">
        <v>5502</v>
      </c>
      <c r="J4776" s="518" t="s">
        <v>5503</v>
      </c>
      <c r="K4776" s="519" t="s">
        <v>34480</v>
      </c>
      <c r="L4776" s="518" t="s">
        <v>5433</v>
      </c>
    </row>
    <row r="4777" spans="1:12" ht="15.75">
      <c r="A4777" s="518" t="s">
        <v>8643</v>
      </c>
      <c r="B4777" s="518" t="s">
        <v>8644</v>
      </c>
      <c r="C4777" s="518" t="s">
        <v>8009</v>
      </c>
      <c r="D4777" s="518" t="s">
        <v>25729</v>
      </c>
      <c r="E4777" s="519" t="s">
        <v>144</v>
      </c>
      <c r="F4777" s="518" t="s">
        <v>144</v>
      </c>
      <c r="G4777" s="518" t="s">
        <v>27659</v>
      </c>
      <c r="H4777" s="518" t="s">
        <v>27660</v>
      </c>
      <c r="I4777" s="518" t="s">
        <v>5502</v>
      </c>
      <c r="J4777" s="518" t="s">
        <v>5503</v>
      </c>
      <c r="K4777" s="519" t="s">
        <v>30822</v>
      </c>
      <c r="L4777" s="518" t="s">
        <v>5433</v>
      </c>
    </row>
    <row r="4778" spans="1:12" ht="15.75">
      <c r="A4778" s="518" t="s">
        <v>8643</v>
      </c>
      <c r="B4778" s="518" t="s">
        <v>8644</v>
      </c>
      <c r="C4778" s="518" t="s">
        <v>8009</v>
      </c>
      <c r="D4778" s="518" t="s">
        <v>25729</v>
      </c>
      <c r="E4778" s="519" t="s">
        <v>144</v>
      </c>
      <c r="F4778" s="518" t="s">
        <v>144</v>
      </c>
      <c r="G4778" s="518" t="s">
        <v>27661</v>
      </c>
      <c r="H4778" s="518" t="s">
        <v>27662</v>
      </c>
      <c r="I4778" s="518" t="s">
        <v>5502</v>
      </c>
      <c r="J4778" s="518" t="s">
        <v>5503</v>
      </c>
      <c r="K4778" s="519" t="s">
        <v>17445</v>
      </c>
      <c r="L4778" s="518" t="s">
        <v>5433</v>
      </c>
    </row>
    <row r="4779" spans="1:12" ht="15.75">
      <c r="A4779" s="518" t="s">
        <v>8643</v>
      </c>
      <c r="B4779" s="518" t="s">
        <v>8644</v>
      </c>
      <c r="C4779" s="518" t="s">
        <v>8009</v>
      </c>
      <c r="D4779" s="518" t="s">
        <v>25729</v>
      </c>
      <c r="E4779" s="519" t="s">
        <v>144</v>
      </c>
      <c r="F4779" s="518" t="s">
        <v>144</v>
      </c>
      <c r="G4779" s="518" t="s">
        <v>27664</v>
      </c>
      <c r="H4779" s="518" t="s">
        <v>27665</v>
      </c>
      <c r="I4779" s="518" t="s">
        <v>5502</v>
      </c>
      <c r="J4779" s="518" t="s">
        <v>5503</v>
      </c>
      <c r="K4779" s="519" t="s">
        <v>34481</v>
      </c>
      <c r="L4779" s="518" t="s">
        <v>5433</v>
      </c>
    </row>
    <row r="4780" spans="1:12" ht="15.75">
      <c r="A4780" s="518" t="s">
        <v>8643</v>
      </c>
      <c r="B4780" s="518" t="s">
        <v>8644</v>
      </c>
      <c r="C4780" s="518" t="s">
        <v>8009</v>
      </c>
      <c r="D4780" s="518" t="s">
        <v>25729</v>
      </c>
      <c r="E4780" s="519" t="s">
        <v>144</v>
      </c>
      <c r="F4780" s="518" t="s">
        <v>144</v>
      </c>
      <c r="G4780" s="518" t="s">
        <v>27667</v>
      </c>
      <c r="H4780" s="518" t="s">
        <v>27668</v>
      </c>
      <c r="I4780" s="518" t="s">
        <v>5502</v>
      </c>
      <c r="J4780" s="518" t="s">
        <v>5503</v>
      </c>
      <c r="K4780" s="519" t="s">
        <v>26812</v>
      </c>
      <c r="L4780" s="518" t="s">
        <v>5433</v>
      </c>
    </row>
    <row r="4781" spans="1:12" ht="15.75">
      <c r="A4781" s="518" t="s">
        <v>8643</v>
      </c>
      <c r="B4781" s="518" t="s">
        <v>8644</v>
      </c>
      <c r="C4781" s="518" t="s">
        <v>8009</v>
      </c>
      <c r="D4781" s="518" t="s">
        <v>25729</v>
      </c>
      <c r="E4781" s="519" t="s">
        <v>144</v>
      </c>
      <c r="F4781" s="518" t="s">
        <v>144</v>
      </c>
      <c r="G4781" s="518" t="s">
        <v>27670</v>
      </c>
      <c r="H4781" s="518" t="s">
        <v>27671</v>
      </c>
      <c r="I4781" s="518" t="s">
        <v>5502</v>
      </c>
      <c r="J4781" s="518" t="s">
        <v>5503</v>
      </c>
      <c r="K4781" s="519" t="s">
        <v>26812</v>
      </c>
      <c r="L4781" s="518" t="s">
        <v>5433</v>
      </c>
    </row>
    <row r="4782" spans="1:12" ht="15.75">
      <c r="A4782" s="518" t="s">
        <v>8643</v>
      </c>
      <c r="B4782" s="518" t="s">
        <v>8644</v>
      </c>
      <c r="C4782" s="518" t="s">
        <v>8009</v>
      </c>
      <c r="D4782" s="518" t="s">
        <v>25729</v>
      </c>
      <c r="E4782" s="519" t="s">
        <v>144</v>
      </c>
      <c r="F4782" s="518" t="s">
        <v>144</v>
      </c>
      <c r="G4782" s="518" t="s">
        <v>27672</v>
      </c>
      <c r="H4782" s="518" t="s">
        <v>27673</v>
      </c>
      <c r="I4782" s="518" t="s">
        <v>5502</v>
      </c>
      <c r="J4782" s="518" t="s">
        <v>5503</v>
      </c>
      <c r="K4782" s="519" t="s">
        <v>31939</v>
      </c>
      <c r="L4782" s="518" t="s">
        <v>5433</v>
      </c>
    </row>
    <row r="4783" spans="1:12" ht="15.75">
      <c r="A4783" s="518" t="s">
        <v>8643</v>
      </c>
      <c r="B4783" s="518" t="s">
        <v>8644</v>
      </c>
      <c r="C4783" s="518" t="s">
        <v>8009</v>
      </c>
      <c r="D4783" s="518" t="s">
        <v>25729</v>
      </c>
      <c r="E4783" s="519" t="s">
        <v>144</v>
      </c>
      <c r="F4783" s="518" t="s">
        <v>144</v>
      </c>
      <c r="G4783" s="518" t="s">
        <v>27674</v>
      </c>
      <c r="H4783" s="518" t="s">
        <v>27675</v>
      </c>
      <c r="I4783" s="518" t="s">
        <v>5502</v>
      </c>
      <c r="J4783" s="518" t="s">
        <v>5503</v>
      </c>
      <c r="K4783" s="519" t="s">
        <v>34482</v>
      </c>
      <c r="L4783" s="518" t="s">
        <v>5433</v>
      </c>
    </row>
    <row r="4784" spans="1:12" ht="15.75">
      <c r="A4784" s="518" t="s">
        <v>8643</v>
      </c>
      <c r="B4784" s="518" t="s">
        <v>8644</v>
      </c>
      <c r="C4784" s="518" t="s">
        <v>8009</v>
      </c>
      <c r="D4784" s="518" t="s">
        <v>25729</v>
      </c>
      <c r="E4784" s="519" t="s">
        <v>144</v>
      </c>
      <c r="F4784" s="518" t="s">
        <v>144</v>
      </c>
      <c r="G4784" s="518" t="s">
        <v>27676</v>
      </c>
      <c r="H4784" s="518" t="s">
        <v>27677</v>
      </c>
      <c r="I4784" s="518" t="s">
        <v>5502</v>
      </c>
      <c r="J4784" s="518" t="s">
        <v>5503</v>
      </c>
      <c r="K4784" s="519" t="s">
        <v>34483</v>
      </c>
      <c r="L4784" s="518" t="s">
        <v>5433</v>
      </c>
    </row>
    <row r="4785" spans="1:12" ht="15.75">
      <c r="A4785" s="518" t="s">
        <v>8643</v>
      </c>
      <c r="B4785" s="518" t="s">
        <v>8644</v>
      </c>
      <c r="C4785" s="518" t="s">
        <v>8009</v>
      </c>
      <c r="D4785" s="518" t="s">
        <v>25729</v>
      </c>
      <c r="E4785" s="519" t="s">
        <v>144</v>
      </c>
      <c r="F4785" s="518" t="s">
        <v>144</v>
      </c>
      <c r="G4785" s="518" t="s">
        <v>27678</v>
      </c>
      <c r="H4785" s="518" t="s">
        <v>27679</v>
      </c>
      <c r="I4785" s="518" t="s">
        <v>5502</v>
      </c>
      <c r="J4785" s="518" t="s">
        <v>5503</v>
      </c>
      <c r="K4785" s="519" t="s">
        <v>13005</v>
      </c>
      <c r="L4785" s="518" t="s">
        <v>5433</v>
      </c>
    </row>
    <row r="4786" spans="1:12" ht="15.75">
      <c r="A4786" s="518" t="s">
        <v>8643</v>
      </c>
      <c r="B4786" s="518" t="s">
        <v>8644</v>
      </c>
      <c r="C4786" s="518" t="s">
        <v>8009</v>
      </c>
      <c r="D4786" s="518" t="s">
        <v>25729</v>
      </c>
      <c r="E4786" s="519" t="s">
        <v>144</v>
      </c>
      <c r="F4786" s="518" t="s">
        <v>144</v>
      </c>
      <c r="G4786" s="518" t="s">
        <v>27680</v>
      </c>
      <c r="H4786" s="518" t="s">
        <v>27681</v>
      </c>
      <c r="I4786" s="518" t="s">
        <v>5502</v>
      </c>
      <c r="J4786" s="518" t="s">
        <v>5503</v>
      </c>
      <c r="K4786" s="519" t="s">
        <v>21146</v>
      </c>
      <c r="L4786" s="518" t="s">
        <v>5433</v>
      </c>
    </row>
    <row r="4787" spans="1:12" ht="15.75">
      <c r="A4787" s="518" t="s">
        <v>8643</v>
      </c>
      <c r="B4787" s="518" t="s">
        <v>8644</v>
      </c>
      <c r="C4787" s="518" t="s">
        <v>8009</v>
      </c>
      <c r="D4787" s="518" t="s">
        <v>25729</v>
      </c>
      <c r="E4787" s="519" t="s">
        <v>144</v>
      </c>
      <c r="F4787" s="518" t="s">
        <v>144</v>
      </c>
      <c r="G4787" s="518" t="s">
        <v>27683</v>
      </c>
      <c r="H4787" s="518" t="s">
        <v>27684</v>
      </c>
      <c r="I4787" s="518" t="s">
        <v>5502</v>
      </c>
      <c r="J4787" s="518" t="s">
        <v>5503</v>
      </c>
      <c r="K4787" s="519" t="s">
        <v>25398</v>
      </c>
      <c r="L4787" s="518" t="s">
        <v>5433</v>
      </c>
    </row>
    <row r="4788" spans="1:12" ht="15.75">
      <c r="A4788" s="518" t="s">
        <v>8643</v>
      </c>
      <c r="B4788" s="518" t="s">
        <v>8644</v>
      </c>
      <c r="C4788" s="518" t="s">
        <v>8009</v>
      </c>
      <c r="D4788" s="518" t="s">
        <v>25729</v>
      </c>
      <c r="E4788" s="519" t="s">
        <v>144</v>
      </c>
      <c r="F4788" s="518" t="s">
        <v>144</v>
      </c>
      <c r="G4788" s="518" t="s">
        <v>27685</v>
      </c>
      <c r="H4788" s="518" t="s">
        <v>27686</v>
      </c>
      <c r="I4788" s="518" t="s">
        <v>5502</v>
      </c>
      <c r="J4788" s="518" t="s">
        <v>5503</v>
      </c>
      <c r="K4788" s="519" t="s">
        <v>31859</v>
      </c>
      <c r="L4788" s="518" t="s">
        <v>5433</v>
      </c>
    </row>
    <row r="4789" spans="1:12" ht="15.75">
      <c r="A4789" s="518" t="s">
        <v>8643</v>
      </c>
      <c r="B4789" s="518" t="s">
        <v>8644</v>
      </c>
      <c r="C4789" s="518" t="s">
        <v>8009</v>
      </c>
      <c r="D4789" s="518" t="s">
        <v>25729</v>
      </c>
      <c r="E4789" s="519" t="s">
        <v>144</v>
      </c>
      <c r="F4789" s="518" t="s">
        <v>144</v>
      </c>
      <c r="G4789" s="518" t="s">
        <v>27687</v>
      </c>
      <c r="H4789" s="518" t="s">
        <v>27688</v>
      </c>
      <c r="I4789" s="518" t="s">
        <v>5502</v>
      </c>
      <c r="J4789" s="518" t="s">
        <v>5503</v>
      </c>
      <c r="K4789" s="519" t="s">
        <v>22041</v>
      </c>
      <c r="L4789" s="518" t="s">
        <v>5433</v>
      </c>
    </row>
    <row r="4790" spans="1:12" ht="15.75">
      <c r="A4790" s="518" t="s">
        <v>8643</v>
      </c>
      <c r="B4790" s="518" t="s">
        <v>8644</v>
      </c>
      <c r="C4790" s="518" t="s">
        <v>8009</v>
      </c>
      <c r="D4790" s="518" t="s">
        <v>25729</v>
      </c>
      <c r="E4790" s="519" t="s">
        <v>144</v>
      </c>
      <c r="F4790" s="518" t="s">
        <v>144</v>
      </c>
      <c r="G4790" s="518" t="s">
        <v>27690</v>
      </c>
      <c r="H4790" s="518" t="s">
        <v>27691</v>
      </c>
      <c r="I4790" s="518" t="s">
        <v>5502</v>
      </c>
      <c r="J4790" s="518" t="s">
        <v>5503</v>
      </c>
      <c r="K4790" s="519" t="s">
        <v>16372</v>
      </c>
      <c r="L4790" s="518" t="s">
        <v>5433</v>
      </c>
    </row>
    <row r="4791" spans="1:12" ht="15.75">
      <c r="A4791" s="518" t="s">
        <v>8643</v>
      </c>
      <c r="B4791" s="518" t="s">
        <v>8644</v>
      </c>
      <c r="C4791" s="518" t="s">
        <v>8009</v>
      </c>
      <c r="D4791" s="518" t="s">
        <v>25729</v>
      </c>
      <c r="E4791" s="519" t="s">
        <v>144</v>
      </c>
      <c r="F4791" s="518" t="s">
        <v>144</v>
      </c>
      <c r="G4791" s="518" t="s">
        <v>27693</v>
      </c>
      <c r="H4791" s="518" t="s">
        <v>27694</v>
      </c>
      <c r="I4791" s="518" t="s">
        <v>5502</v>
      </c>
      <c r="J4791" s="518" t="s">
        <v>5503</v>
      </c>
      <c r="K4791" s="519" t="s">
        <v>31909</v>
      </c>
      <c r="L4791" s="518" t="s">
        <v>5433</v>
      </c>
    </row>
    <row r="4792" spans="1:12" ht="15.75">
      <c r="A4792" s="518" t="s">
        <v>8643</v>
      </c>
      <c r="B4792" s="518" t="s">
        <v>8644</v>
      </c>
      <c r="C4792" s="518" t="s">
        <v>8009</v>
      </c>
      <c r="D4792" s="518" t="s">
        <v>25729</v>
      </c>
      <c r="E4792" s="519" t="s">
        <v>144</v>
      </c>
      <c r="F4792" s="518" t="s">
        <v>144</v>
      </c>
      <c r="G4792" s="518" t="s">
        <v>27695</v>
      </c>
      <c r="H4792" s="518" t="s">
        <v>27696</v>
      </c>
      <c r="I4792" s="518" t="s">
        <v>5502</v>
      </c>
      <c r="J4792" s="518" t="s">
        <v>5503</v>
      </c>
      <c r="K4792" s="519" t="s">
        <v>34484</v>
      </c>
      <c r="L4792" s="518" t="s">
        <v>5433</v>
      </c>
    </row>
    <row r="4793" spans="1:12" ht="15.75">
      <c r="A4793" s="518" t="s">
        <v>8643</v>
      </c>
      <c r="B4793" s="518" t="s">
        <v>8644</v>
      </c>
      <c r="C4793" s="518" t="s">
        <v>8009</v>
      </c>
      <c r="D4793" s="518" t="s">
        <v>25729</v>
      </c>
      <c r="E4793" s="519" t="s">
        <v>144</v>
      </c>
      <c r="F4793" s="518" t="s">
        <v>144</v>
      </c>
      <c r="G4793" s="518" t="s">
        <v>27697</v>
      </c>
      <c r="H4793" s="518" t="s">
        <v>27698</v>
      </c>
      <c r="I4793" s="518" t="s">
        <v>5502</v>
      </c>
      <c r="J4793" s="518" t="s">
        <v>5503</v>
      </c>
      <c r="K4793" s="519" t="s">
        <v>19208</v>
      </c>
      <c r="L4793" s="518" t="s">
        <v>5433</v>
      </c>
    </row>
    <row r="4794" spans="1:12" ht="15.75">
      <c r="A4794" s="518" t="s">
        <v>8643</v>
      </c>
      <c r="B4794" s="518" t="s">
        <v>8644</v>
      </c>
      <c r="C4794" s="518" t="s">
        <v>8009</v>
      </c>
      <c r="D4794" s="518" t="s">
        <v>25729</v>
      </c>
      <c r="E4794" s="519" t="s">
        <v>144</v>
      </c>
      <c r="F4794" s="518" t="s">
        <v>144</v>
      </c>
      <c r="G4794" s="518" t="s">
        <v>27699</v>
      </c>
      <c r="H4794" s="518" t="s">
        <v>27700</v>
      </c>
      <c r="I4794" s="518" t="s">
        <v>5502</v>
      </c>
      <c r="J4794" s="518" t="s">
        <v>5503</v>
      </c>
      <c r="K4794" s="519" t="s">
        <v>33565</v>
      </c>
      <c r="L4794" s="518" t="s">
        <v>5433</v>
      </c>
    </row>
    <row r="4795" spans="1:12" ht="15.75">
      <c r="A4795" s="518" t="s">
        <v>8643</v>
      </c>
      <c r="B4795" s="518" t="s">
        <v>8644</v>
      </c>
      <c r="C4795" s="518" t="s">
        <v>8009</v>
      </c>
      <c r="D4795" s="518" t="s">
        <v>25729</v>
      </c>
      <c r="E4795" s="519" t="s">
        <v>144</v>
      </c>
      <c r="F4795" s="518" t="s">
        <v>144</v>
      </c>
      <c r="G4795" s="518" t="s">
        <v>27702</v>
      </c>
      <c r="H4795" s="518" t="s">
        <v>27703</v>
      </c>
      <c r="I4795" s="518" t="s">
        <v>5502</v>
      </c>
      <c r="J4795" s="518" t="s">
        <v>5503</v>
      </c>
      <c r="K4795" s="519" t="s">
        <v>34485</v>
      </c>
      <c r="L4795" s="518" t="s">
        <v>5433</v>
      </c>
    </row>
    <row r="4796" spans="1:12" ht="15.75">
      <c r="A4796" s="518" t="s">
        <v>8643</v>
      </c>
      <c r="B4796" s="518" t="s">
        <v>8644</v>
      </c>
      <c r="C4796" s="518" t="s">
        <v>8009</v>
      </c>
      <c r="D4796" s="518" t="s">
        <v>25729</v>
      </c>
      <c r="E4796" s="519" t="s">
        <v>144</v>
      </c>
      <c r="F4796" s="518" t="s">
        <v>144</v>
      </c>
      <c r="G4796" s="518" t="s">
        <v>27704</v>
      </c>
      <c r="H4796" s="518" t="s">
        <v>27705</v>
      </c>
      <c r="I4796" s="518" t="s">
        <v>5502</v>
      </c>
      <c r="J4796" s="518" t="s">
        <v>5503</v>
      </c>
      <c r="K4796" s="519" t="s">
        <v>22275</v>
      </c>
      <c r="L4796" s="518" t="s">
        <v>5433</v>
      </c>
    </row>
    <row r="4797" spans="1:12" ht="15.75">
      <c r="A4797" s="518" t="s">
        <v>8643</v>
      </c>
      <c r="B4797" s="518" t="s">
        <v>8644</v>
      </c>
      <c r="C4797" s="518" t="s">
        <v>8009</v>
      </c>
      <c r="D4797" s="518" t="s">
        <v>25729</v>
      </c>
      <c r="E4797" s="519" t="s">
        <v>144</v>
      </c>
      <c r="F4797" s="518" t="s">
        <v>144</v>
      </c>
      <c r="G4797" s="518" t="s">
        <v>27706</v>
      </c>
      <c r="H4797" s="518" t="s">
        <v>27707</v>
      </c>
      <c r="I4797" s="518" t="s">
        <v>5502</v>
      </c>
      <c r="J4797" s="518" t="s">
        <v>5503</v>
      </c>
      <c r="K4797" s="519" t="s">
        <v>34486</v>
      </c>
      <c r="L4797" s="518" t="s">
        <v>5433</v>
      </c>
    </row>
    <row r="4798" spans="1:12" ht="15.75">
      <c r="A4798" s="518" t="s">
        <v>8643</v>
      </c>
      <c r="B4798" s="518" t="s">
        <v>8644</v>
      </c>
      <c r="C4798" s="518" t="s">
        <v>8009</v>
      </c>
      <c r="D4798" s="518" t="s">
        <v>25729</v>
      </c>
      <c r="E4798" s="519" t="s">
        <v>144</v>
      </c>
      <c r="F4798" s="518" t="s">
        <v>144</v>
      </c>
      <c r="G4798" s="518" t="s">
        <v>27708</v>
      </c>
      <c r="H4798" s="518" t="s">
        <v>27709</v>
      </c>
      <c r="I4798" s="518" t="s">
        <v>5502</v>
      </c>
      <c r="J4798" s="518" t="s">
        <v>5503</v>
      </c>
      <c r="K4798" s="519" t="s">
        <v>15468</v>
      </c>
      <c r="L4798" s="518" t="s">
        <v>5433</v>
      </c>
    </row>
    <row r="4799" spans="1:12" ht="15.75">
      <c r="A4799" s="518" t="s">
        <v>8643</v>
      </c>
      <c r="B4799" s="518" t="s">
        <v>8644</v>
      </c>
      <c r="C4799" s="518" t="s">
        <v>8009</v>
      </c>
      <c r="D4799" s="518" t="s">
        <v>25729</v>
      </c>
      <c r="E4799" s="519" t="s">
        <v>144</v>
      </c>
      <c r="F4799" s="518" t="s">
        <v>144</v>
      </c>
      <c r="G4799" s="518" t="s">
        <v>27710</v>
      </c>
      <c r="H4799" s="518" t="s">
        <v>27711</v>
      </c>
      <c r="I4799" s="518" t="s">
        <v>5502</v>
      </c>
      <c r="J4799" s="518" t="s">
        <v>5503</v>
      </c>
      <c r="K4799" s="519" t="s">
        <v>24340</v>
      </c>
      <c r="L4799" s="518" t="s">
        <v>5433</v>
      </c>
    </row>
    <row r="4800" spans="1:12" ht="15.75">
      <c r="A4800" s="518" t="s">
        <v>8643</v>
      </c>
      <c r="B4800" s="518" t="s">
        <v>8644</v>
      </c>
      <c r="C4800" s="518" t="s">
        <v>8009</v>
      </c>
      <c r="D4800" s="518" t="s">
        <v>25729</v>
      </c>
      <c r="E4800" s="519" t="s">
        <v>144</v>
      </c>
      <c r="F4800" s="518" t="s">
        <v>144</v>
      </c>
      <c r="G4800" s="518" t="s">
        <v>27712</v>
      </c>
      <c r="H4800" s="518" t="s">
        <v>27713</v>
      </c>
      <c r="I4800" s="518" t="s">
        <v>5502</v>
      </c>
      <c r="J4800" s="518" t="s">
        <v>5503</v>
      </c>
      <c r="K4800" s="519" t="s">
        <v>24492</v>
      </c>
      <c r="L4800" s="518" t="s">
        <v>5433</v>
      </c>
    </row>
    <row r="4801" spans="1:12" ht="15.75">
      <c r="A4801" s="518" t="s">
        <v>8643</v>
      </c>
      <c r="B4801" s="518" t="s">
        <v>8644</v>
      </c>
      <c r="C4801" s="518" t="s">
        <v>8009</v>
      </c>
      <c r="D4801" s="518" t="s">
        <v>25729</v>
      </c>
      <c r="E4801" s="519" t="s">
        <v>144</v>
      </c>
      <c r="F4801" s="518" t="s">
        <v>144</v>
      </c>
      <c r="G4801" s="518" t="s">
        <v>27714</v>
      </c>
      <c r="H4801" s="518" t="s">
        <v>27715</v>
      </c>
      <c r="I4801" s="518" t="s">
        <v>5502</v>
      </c>
      <c r="J4801" s="518" t="s">
        <v>5503</v>
      </c>
      <c r="K4801" s="519" t="s">
        <v>34487</v>
      </c>
      <c r="L4801" s="518" t="s">
        <v>5433</v>
      </c>
    </row>
    <row r="4802" spans="1:12" ht="15.75">
      <c r="A4802" s="518" t="s">
        <v>8643</v>
      </c>
      <c r="B4802" s="518" t="s">
        <v>8644</v>
      </c>
      <c r="C4802" s="518" t="s">
        <v>8009</v>
      </c>
      <c r="D4802" s="518" t="s">
        <v>25729</v>
      </c>
      <c r="E4802" s="519" t="s">
        <v>144</v>
      </c>
      <c r="F4802" s="518" t="s">
        <v>144</v>
      </c>
      <c r="G4802" s="518" t="s">
        <v>27716</v>
      </c>
      <c r="H4802" s="518" t="s">
        <v>27717</v>
      </c>
      <c r="I4802" s="518" t="s">
        <v>5502</v>
      </c>
      <c r="J4802" s="518" t="s">
        <v>5503</v>
      </c>
      <c r="K4802" s="519" t="s">
        <v>27134</v>
      </c>
      <c r="L4802" s="518" t="s">
        <v>5433</v>
      </c>
    </row>
    <row r="4803" spans="1:12" ht="15.75">
      <c r="A4803" s="518" t="s">
        <v>8643</v>
      </c>
      <c r="B4803" s="518" t="s">
        <v>8644</v>
      </c>
      <c r="C4803" s="518" t="s">
        <v>8009</v>
      </c>
      <c r="D4803" s="518" t="s">
        <v>25729</v>
      </c>
      <c r="E4803" s="519" t="s">
        <v>144</v>
      </c>
      <c r="F4803" s="518" t="s">
        <v>144</v>
      </c>
      <c r="G4803" s="518" t="s">
        <v>27718</v>
      </c>
      <c r="H4803" s="518" t="s">
        <v>27719</v>
      </c>
      <c r="I4803" s="518" t="s">
        <v>5502</v>
      </c>
      <c r="J4803" s="518" t="s">
        <v>5503</v>
      </c>
      <c r="K4803" s="519" t="s">
        <v>24175</v>
      </c>
      <c r="L4803" s="518" t="s">
        <v>5433</v>
      </c>
    </row>
    <row r="4804" spans="1:12" ht="15.75">
      <c r="A4804" s="518" t="s">
        <v>8643</v>
      </c>
      <c r="B4804" s="518" t="s">
        <v>8644</v>
      </c>
      <c r="C4804" s="518" t="s">
        <v>8009</v>
      </c>
      <c r="D4804" s="518" t="s">
        <v>25729</v>
      </c>
      <c r="E4804" s="519" t="s">
        <v>144</v>
      </c>
      <c r="F4804" s="518" t="s">
        <v>144</v>
      </c>
      <c r="G4804" s="518" t="s">
        <v>27720</v>
      </c>
      <c r="H4804" s="518" t="s">
        <v>27721</v>
      </c>
      <c r="I4804" s="518" t="s">
        <v>5502</v>
      </c>
      <c r="J4804" s="518" t="s">
        <v>5503</v>
      </c>
      <c r="K4804" s="519" t="s">
        <v>31605</v>
      </c>
      <c r="L4804" s="518" t="s">
        <v>5433</v>
      </c>
    </row>
    <row r="4805" spans="1:12" ht="15.75">
      <c r="A4805" s="518" t="s">
        <v>8643</v>
      </c>
      <c r="B4805" s="518" t="s">
        <v>8644</v>
      </c>
      <c r="C4805" s="518" t="s">
        <v>8009</v>
      </c>
      <c r="D4805" s="518" t="s">
        <v>25729</v>
      </c>
      <c r="E4805" s="519" t="s">
        <v>144</v>
      </c>
      <c r="F4805" s="518" t="s">
        <v>144</v>
      </c>
      <c r="G4805" s="518" t="s">
        <v>27723</v>
      </c>
      <c r="H4805" s="518" t="s">
        <v>27724</v>
      </c>
      <c r="I4805" s="518" t="s">
        <v>5502</v>
      </c>
      <c r="J4805" s="518" t="s">
        <v>5503</v>
      </c>
      <c r="K4805" s="519" t="s">
        <v>34488</v>
      </c>
      <c r="L4805" s="518" t="s">
        <v>5433</v>
      </c>
    </row>
    <row r="4806" spans="1:12" ht="15.75">
      <c r="A4806" s="518" t="s">
        <v>8643</v>
      </c>
      <c r="B4806" s="518" t="s">
        <v>8644</v>
      </c>
      <c r="C4806" s="518" t="s">
        <v>8009</v>
      </c>
      <c r="D4806" s="518" t="s">
        <v>25729</v>
      </c>
      <c r="E4806" s="519" t="s">
        <v>144</v>
      </c>
      <c r="F4806" s="518" t="s">
        <v>144</v>
      </c>
      <c r="G4806" s="518" t="s">
        <v>27725</v>
      </c>
      <c r="H4806" s="518" t="s">
        <v>27726</v>
      </c>
      <c r="I4806" s="518" t="s">
        <v>5502</v>
      </c>
      <c r="J4806" s="518" t="s">
        <v>5503</v>
      </c>
      <c r="K4806" s="519" t="s">
        <v>34489</v>
      </c>
      <c r="L4806" s="518" t="s">
        <v>5433</v>
      </c>
    </row>
    <row r="4807" spans="1:12" ht="15.75">
      <c r="A4807" s="518" t="s">
        <v>8643</v>
      </c>
      <c r="B4807" s="518" t="s">
        <v>8644</v>
      </c>
      <c r="C4807" s="518" t="s">
        <v>8009</v>
      </c>
      <c r="D4807" s="518" t="s">
        <v>25729</v>
      </c>
      <c r="E4807" s="519" t="s">
        <v>144</v>
      </c>
      <c r="F4807" s="518" t="s">
        <v>144</v>
      </c>
      <c r="G4807" s="518" t="s">
        <v>27727</v>
      </c>
      <c r="H4807" s="518" t="s">
        <v>27728</v>
      </c>
      <c r="I4807" s="518" t="s">
        <v>5502</v>
      </c>
      <c r="J4807" s="518" t="s">
        <v>5503</v>
      </c>
      <c r="K4807" s="519" t="s">
        <v>34490</v>
      </c>
      <c r="L4807" s="518" t="s">
        <v>5433</v>
      </c>
    </row>
    <row r="4808" spans="1:12" ht="15.75">
      <c r="A4808" s="518" t="s">
        <v>8643</v>
      </c>
      <c r="B4808" s="518" t="s">
        <v>8644</v>
      </c>
      <c r="C4808" s="518" t="s">
        <v>8009</v>
      </c>
      <c r="D4808" s="518" t="s">
        <v>25729</v>
      </c>
      <c r="E4808" s="519" t="s">
        <v>144</v>
      </c>
      <c r="F4808" s="518" t="s">
        <v>144</v>
      </c>
      <c r="G4808" s="518" t="s">
        <v>27730</v>
      </c>
      <c r="H4808" s="518" t="s">
        <v>27731</v>
      </c>
      <c r="I4808" s="518" t="s">
        <v>5502</v>
      </c>
      <c r="J4808" s="518" t="s">
        <v>5503</v>
      </c>
      <c r="K4808" s="519" t="s">
        <v>16355</v>
      </c>
      <c r="L4808" s="518" t="s">
        <v>5433</v>
      </c>
    </row>
    <row r="4809" spans="1:12" ht="15.75">
      <c r="A4809" s="518" t="s">
        <v>8643</v>
      </c>
      <c r="B4809" s="518" t="s">
        <v>8644</v>
      </c>
      <c r="C4809" s="518" t="s">
        <v>8009</v>
      </c>
      <c r="D4809" s="518" t="s">
        <v>25729</v>
      </c>
      <c r="E4809" s="519" t="s">
        <v>144</v>
      </c>
      <c r="F4809" s="518" t="s">
        <v>144</v>
      </c>
      <c r="G4809" s="518" t="s">
        <v>27732</v>
      </c>
      <c r="H4809" s="518" t="s">
        <v>27733</v>
      </c>
      <c r="I4809" s="518" t="s">
        <v>5502</v>
      </c>
      <c r="J4809" s="518" t="s">
        <v>5503</v>
      </c>
      <c r="K4809" s="519" t="s">
        <v>12812</v>
      </c>
      <c r="L4809" s="518" t="s">
        <v>5433</v>
      </c>
    </row>
    <row r="4810" spans="1:12" ht="15.75">
      <c r="A4810" s="518" t="s">
        <v>8643</v>
      </c>
      <c r="B4810" s="518" t="s">
        <v>8644</v>
      </c>
      <c r="C4810" s="518" t="s">
        <v>8009</v>
      </c>
      <c r="D4810" s="518" t="s">
        <v>25729</v>
      </c>
      <c r="E4810" s="519" t="s">
        <v>144</v>
      </c>
      <c r="F4810" s="518" t="s">
        <v>144</v>
      </c>
      <c r="G4810" s="518" t="s">
        <v>27734</v>
      </c>
      <c r="H4810" s="518" t="s">
        <v>27735</v>
      </c>
      <c r="I4810" s="518" t="s">
        <v>5502</v>
      </c>
      <c r="J4810" s="518" t="s">
        <v>5503</v>
      </c>
      <c r="K4810" s="519" t="s">
        <v>34238</v>
      </c>
      <c r="L4810" s="518" t="s">
        <v>5433</v>
      </c>
    </row>
    <row r="4811" spans="1:12" ht="15.75">
      <c r="A4811" s="518" t="s">
        <v>8643</v>
      </c>
      <c r="B4811" s="518" t="s">
        <v>8644</v>
      </c>
      <c r="C4811" s="518" t="s">
        <v>8009</v>
      </c>
      <c r="D4811" s="518" t="s">
        <v>25729</v>
      </c>
      <c r="E4811" s="519" t="s">
        <v>144</v>
      </c>
      <c r="F4811" s="518" t="s">
        <v>144</v>
      </c>
      <c r="G4811" s="518" t="s">
        <v>27736</v>
      </c>
      <c r="H4811" s="518" t="s">
        <v>27737</v>
      </c>
      <c r="I4811" s="518" t="s">
        <v>5502</v>
      </c>
      <c r="J4811" s="518" t="s">
        <v>5503</v>
      </c>
      <c r="K4811" s="519" t="s">
        <v>34238</v>
      </c>
      <c r="L4811" s="518" t="s">
        <v>5433</v>
      </c>
    </row>
    <row r="4812" spans="1:12" ht="15.75">
      <c r="A4812" s="518" t="s">
        <v>8643</v>
      </c>
      <c r="B4812" s="518" t="s">
        <v>8644</v>
      </c>
      <c r="C4812" s="518" t="s">
        <v>8009</v>
      </c>
      <c r="D4812" s="518" t="s">
        <v>25729</v>
      </c>
      <c r="E4812" s="519" t="s">
        <v>144</v>
      </c>
      <c r="F4812" s="518" t="s">
        <v>144</v>
      </c>
      <c r="G4812" s="518" t="s">
        <v>27738</v>
      </c>
      <c r="H4812" s="518" t="s">
        <v>27739</v>
      </c>
      <c r="I4812" s="518" t="s">
        <v>5502</v>
      </c>
      <c r="J4812" s="518" t="s">
        <v>5503</v>
      </c>
      <c r="K4812" s="519" t="s">
        <v>34491</v>
      </c>
      <c r="L4812" s="518" t="s">
        <v>5433</v>
      </c>
    </row>
    <row r="4813" spans="1:12" ht="15.75">
      <c r="A4813" s="518" t="s">
        <v>8643</v>
      </c>
      <c r="B4813" s="518" t="s">
        <v>8644</v>
      </c>
      <c r="C4813" s="518" t="s">
        <v>8009</v>
      </c>
      <c r="D4813" s="518" t="s">
        <v>25729</v>
      </c>
      <c r="E4813" s="519" t="s">
        <v>144</v>
      </c>
      <c r="F4813" s="518" t="s">
        <v>144</v>
      </c>
      <c r="G4813" s="518" t="s">
        <v>27740</v>
      </c>
      <c r="H4813" s="518" t="s">
        <v>27741</v>
      </c>
      <c r="I4813" s="518" t="s">
        <v>5502</v>
      </c>
      <c r="J4813" s="518" t="s">
        <v>5503</v>
      </c>
      <c r="K4813" s="519" t="s">
        <v>34492</v>
      </c>
      <c r="L4813" s="518" t="s">
        <v>5433</v>
      </c>
    </row>
    <row r="4814" spans="1:12" ht="15.75">
      <c r="A4814" s="518" t="s">
        <v>8643</v>
      </c>
      <c r="B4814" s="518" t="s">
        <v>8644</v>
      </c>
      <c r="C4814" s="518" t="s">
        <v>8009</v>
      </c>
      <c r="D4814" s="518" t="s">
        <v>25729</v>
      </c>
      <c r="E4814" s="519" t="s">
        <v>144</v>
      </c>
      <c r="F4814" s="518" t="s">
        <v>144</v>
      </c>
      <c r="G4814" s="518" t="s">
        <v>27742</v>
      </c>
      <c r="H4814" s="518" t="s">
        <v>27743</v>
      </c>
      <c r="I4814" s="518" t="s">
        <v>5502</v>
      </c>
      <c r="J4814" s="518" t="s">
        <v>5503</v>
      </c>
      <c r="K4814" s="519" t="s">
        <v>24531</v>
      </c>
      <c r="L4814" s="518" t="s">
        <v>5433</v>
      </c>
    </row>
    <row r="4815" spans="1:12" ht="15.75">
      <c r="A4815" s="518" t="s">
        <v>8643</v>
      </c>
      <c r="B4815" s="518" t="s">
        <v>8644</v>
      </c>
      <c r="C4815" s="518" t="s">
        <v>8009</v>
      </c>
      <c r="D4815" s="518" t="s">
        <v>25729</v>
      </c>
      <c r="E4815" s="519" t="s">
        <v>144</v>
      </c>
      <c r="F4815" s="518" t="s">
        <v>144</v>
      </c>
      <c r="G4815" s="518" t="s">
        <v>27744</v>
      </c>
      <c r="H4815" s="518" t="s">
        <v>27745</v>
      </c>
      <c r="I4815" s="518" t="s">
        <v>5502</v>
      </c>
      <c r="J4815" s="518" t="s">
        <v>5503</v>
      </c>
      <c r="K4815" s="519" t="s">
        <v>15296</v>
      </c>
      <c r="L4815" s="518" t="s">
        <v>5433</v>
      </c>
    </row>
    <row r="4816" spans="1:12" ht="15.75">
      <c r="A4816" s="518" t="s">
        <v>8643</v>
      </c>
      <c r="B4816" s="518" t="s">
        <v>8644</v>
      </c>
      <c r="C4816" s="518" t="s">
        <v>8009</v>
      </c>
      <c r="D4816" s="518" t="s">
        <v>25729</v>
      </c>
      <c r="E4816" s="519" t="s">
        <v>144</v>
      </c>
      <c r="F4816" s="518" t="s">
        <v>144</v>
      </c>
      <c r="G4816" s="518" t="s">
        <v>27747</v>
      </c>
      <c r="H4816" s="518" t="s">
        <v>27748</v>
      </c>
      <c r="I4816" s="518" t="s">
        <v>5502</v>
      </c>
      <c r="J4816" s="518" t="s">
        <v>5503</v>
      </c>
      <c r="K4816" s="519" t="s">
        <v>34493</v>
      </c>
      <c r="L4816" s="518" t="s">
        <v>5433</v>
      </c>
    </row>
    <row r="4817" spans="1:12" ht="15.75">
      <c r="A4817" s="518" t="s">
        <v>8643</v>
      </c>
      <c r="B4817" s="518" t="s">
        <v>8644</v>
      </c>
      <c r="C4817" s="518" t="s">
        <v>8009</v>
      </c>
      <c r="D4817" s="518" t="s">
        <v>25729</v>
      </c>
      <c r="E4817" s="519" t="s">
        <v>144</v>
      </c>
      <c r="F4817" s="518" t="s">
        <v>144</v>
      </c>
      <c r="G4817" s="518" t="s">
        <v>27749</v>
      </c>
      <c r="H4817" s="518" t="s">
        <v>27750</v>
      </c>
      <c r="I4817" s="518" t="s">
        <v>5502</v>
      </c>
      <c r="J4817" s="518" t="s">
        <v>5503</v>
      </c>
      <c r="K4817" s="519" t="s">
        <v>34494</v>
      </c>
      <c r="L4817" s="518" t="s">
        <v>5433</v>
      </c>
    </row>
    <row r="4818" spans="1:12" ht="15.75">
      <c r="A4818" s="518" t="s">
        <v>8643</v>
      </c>
      <c r="B4818" s="518" t="s">
        <v>8644</v>
      </c>
      <c r="C4818" s="518" t="s">
        <v>8009</v>
      </c>
      <c r="D4818" s="518" t="s">
        <v>25729</v>
      </c>
      <c r="E4818" s="519" t="s">
        <v>144</v>
      </c>
      <c r="F4818" s="518" t="s">
        <v>144</v>
      </c>
      <c r="G4818" s="518" t="s">
        <v>27752</v>
      </c>
      <c r="H4818" s="518" t="s">
        <v>27753</v>
      </c>
      <c r="I4818" s="518" t="s">
        <v>5502</v>
      </c>
      <c r="J4818" s="518" t="s">
        <v>5503</v>
      </c>
      <c r="K4818" s="519" t="s">
        <v>34495</v>
      </c>
      <c r="L4818" s="518" t="s">
        <v>5433</v>
      </c>
    </row>
    <row r="4819" spans="1:12" ht="15.75">
      <c r="A4819" s="518" t="s">
        <v>8643</v>
      </c>
      <c r="B4819" s="518" t="s">
        <v>8644</v>
      </c>
      <c r="C4819" s="518" t="s">
        <v>8009</v>
      </c>
      <c r="D4819" s="518" t="s">
        <v>25729</v>
      </c>
      <c r="E4819" s="519" t="s">
        <v>144</v>
      </c>
      <c r="F4819" s="518" t="s">
        <v>144</v>
      </c>
      <c r="G4819" s="518" t="s">
        <v>27754</v>
      </c>
      <c r="H4819" s="518" t="s">
        <v>27755</v>
      </c>
      <c r="I4819" s="518" t="s">
        <v>5502</v>
      </c>
      <c r="J4819" s="518" t="s">
        <v>5503</v>
      </c>
      <c r="K4819" s="519" t="s">
        <v>15420</v>
      </c>
      <c r="L4819" s="518" t="s">
        <v>5433</v>
      </c>
    </row>
    <row r="4820" spans="1:12" ht="15.75">
      <c r="A4820" s="518" t="s">
        <v>8643</v>
      </c>
      <c r="B4820" s="518" t="s">
        <v>8644</v>
      </c>
      <c r="C4820" s="518" t="s">
        <v>8009</v>
      </c>
      <c r="D4820" s="518" t="s">
        <v>25729</v>
      </c>
      <c r="E4820" s="519" t="s">
        <v>144</v>
      </c>
      <c r="F4820" s="518" t="s">
        <v>144</v>
      </c>
      <c r="G4820" s="518" t="s">
        <v>27756</v>
      </c>
      <c r="H4820" s="518" t="s">
        <v>27757</v>
      </c>
      <c r="I4820" s="518" t="s">
        <v>5502</v>
      </c>
      <c r="J4820" s="518" t="s">
        <v>5503</v>
      </c>
      <c r="K4820" s="519" t="s">
        <v>19985</v>
      </c>
      <c r="L4820" s="518" t="s">
        <v>5433</v>
      </c>
    </row>
    <row r="4821" spans="1:12" ht="15.75">
      <c r="A4821" s="518" t="s">
        <v>8643</v>
      </c>
      <c r="B4821" s="518" t="s">
        <v>8644</v>
      </c>
      <c r="C4821" s="518" t="s">
        <v>8009</v>
      </c>
      <c r="D4821" s="518" t="s">
        <v>25729</v>
      </c>
      <c r="E4821" s="519" t="s">
        <v>144</v>
      </c>
      <c r="F4821" s="518" t="s">
        <v>144</v>
      </c>
      <c r="G4821" s="518" t="s">
        <v>27759</v>
      </c>
      <c r="H4821" s="518" t="s">
        <v>27760</v>
      </c>
      <c r="I4821" s="518" t="s">
        <v>5502</v>
      </c>
      <c r="J4821" s="518" t="s">
        <v>5503</v>
      </c>
      <c r="K4821" s="519" t="s">
        <v>34496</v>
      </c>
      <c r="L4821" s="518" t="s">
        <v>5433</v>
      </c>
    </row>
    <row r="4822" spans="1:12" ht="15.75">
      <c r="A4822" s="518" t="s">
        <v>8643</v>
      </c>
      <c r="B4822" s="518" t="s">
        <v>8644</v>
      </c>
      <c r="C4822" s="518" t="s">
        <v>8009</v>
      </c>
      <c r="D4822" s="518" t="s">
        <v>25729</v>
      </c>
      <c r="E4822" s="519" t="s">
        <v>144</v>
      </c>
      <c r="F4822" s="518" t="s">
        <v>144</v>
      </c>
      <c r="G4822" s="518" t="s">
        <v>27761</v>
      </c>
      <c r="H4822" s="518" t="s">
        <v>27762</v>
      </c>
      <c r="I4822" s="518" t="s">
        <v>5502</v>
      </c>
      <c r="J4822" s="518" t="s">
        <v>5503</v>
      </c>
      <c r="K4822" s="519" t="s">
        <v>34497</v>
      </c>
      <c r="L4822" s="518" t="s">
        <v>5433</v>
      </c>
    </row>
    <row r="4823" spans="1:12" ht="15.75">
      <c r="A4823" s="518" t="s">
        <v>8643</v>
      </c>
      <c r="B4823" s="518" t="s">
        <v>8644</v>
      </c>
      <c r="C4823" s="518" t="s">
        <v>8009</v>
      </c>
      <c r="D4823" s="518" t="s">
        <v>25729</v>
      </c>
      <c r="E4823" s="519" t="s">
        <v>144</v>
      </c>
      <c r="F4823" s="518" t="s">
        <v>144</v>
      </c>
      <c r="G4823" s="518" t="s">
        <v>27763</v>
      </c>
      <c r="H4823" s="518" t="s">
        <v>27764</v>
      </c>
      <c r="I4823" s="518" t="s">
        <v>5502</v>
      </c>
      <c r="J4823" s="518" t="s">
        <v>5503</v>
      </c>
      <c r="K4823" s="519" t="s">
        <v>34498</v>
      </c>
      <c r="L4823" s="518" t="s">
        <v>5433</v>
      </c>
    </row>
    <row r="4824" spans="1:12" ht="15.75">
      <c r="A4824" s="518" t="s">
        <v>8643</v>
      </c>
      <c r="B4824" s="518" t="s">
        <v>8644</v>
      </c>
      <c r="C4824" s="518" t="s">
        <v>8009</v>
      </c>
      <c r="D4824" s="518" t="s">
        <v>25729</v>
      </c>
      <c r="E4824" s="519" t="s">
        <v>144</v>
      </c>
      <c r="F4824" s="518" t="s">
        <v>144</v>
      </c>
      <c r="G4824" s="518" t="s">
        <v>27765</v>
      </c>
      <c r="H4824" s="518" t="s">
        <v>27766</v>
      </c>
      <c r="I4824" s="518" t="s">
        <v>5502</v>
      </c>
      <c r="J4824" s="518" t="s">
        <v>5503</v>
      </c>
      <c r="K4824" s="519" t="s">
        <v>24726</v>
      </c>
      <c r="L4824" s="518" t="s">
        <v>5433</v>
      </c>
    </row>
    <row r="4825" spans="1:12" ht="15.75">
      <c r="A4825" s="518" t="s">
        <v>8643</v>
      </c>
      <c r="B4825" s="518" t="s">
        <v>8644</v>
      </c>
      <c r="C4825" s="518" t="s">
        <v>8009</v>
      </c>
      <c r="D4825" s="518" t="s">
        <v>25729</v>
      </c>
      <c r="E4825" s="519" t="s">
        <v>144</v>
      </c>
      <c r="F4825" s="518" t="s">
        <v>144</v>
      </c>
      <c r="G4825" s="518" t="s">
        <v>27767</v>
      </c>
      <c r="H4825" s="518" t="s">
        <v>27768</v>
      </c>
      <c r="I4825" s="518" t="s">
        <v>5502</v>
      </c>
      <c r="J4825" s="518" t="s">
        <v>5503</v>
      </c>
      <c r="K4825" s="519" t="s">
        <v>34499</v>
      </c>
      <c r="L4825" s="518" t="s">
        <v>5433</v>
      </c>
    </row>
    <row r="4826" spans="1:12" ht="15.75">
      <c r="A4826" s="518" t="s">
        <v>8643</v>
      </c>
      <c r="B4826" s="518" t="s">
        <v>8644</v>
      </c>
      <c r="C4826" s="518" t="s">
        <v>8009</v>
      </c>
      <c r="D4826" s="518" t="s">
        <v>25729</v>
      </c>
      <c r="E4826" s="519" t="s">
        <v>144</v>
      </c>
      <c r="F4826" s="518" t="s">
        <v>144</v>
      </c>
      <c r="G4826" s="518" t="s">
        <v>27769</v>
      </c>
      <c r="H4826" s="518" t="s">
        <v>27770</v>
      </c>
      <c r="I4826" s="518" t="s">
        <v>5502</v>
      </c>
      <c r="J4826" s="518" t="s">
        <v>5503</v>
      </c>
      <c r="K4826" s="519" t="s">
        <v>34500</v>
      </c>
      <c r="L4826" s="518" t="s">
        <v>5433</v>
      </c>
    </row>
    <row r="4827" spans="1:12" ht="15.75">
      <c r="A4827" s="518" t="s">
        <v>8643</v>
      </c>
      <c r="B4827" s="518" t="s">
        <v>8644</v>
      </c>
      <c r="C4827" s="518" t="s">
        <v>8009</v>
      </c>
      <c r="D4827" s="518" t="s">
        <v>25729</v>
      </c>
      <c r="E4827" s="519" t="s">
        <v>144</v>
      </c>
      <c r="F4827" s="518" t="s">
        <v>144</v>
      </c>
      <c r="G4827" s="518" t="s">
        <v>27771</v>
      </c>
      <c r="H4827" s="518" t="s">
        <v>27772</v>
      </c>
      <c r="I4827" s="518" t="s">
        <v>5502</v>
      </c>
      <c r="J4827" s="518" t="s">
        <v>5503</v>
      </c>
      <c r="K4827" s="519" t="s">
        <v>20024</v>
      </c>
      <c r="L4827" s="518" t="s">
        <v>5433</v>
      </c>
    </row>
    <row r="4828" spans="1:12" ht="15.75">
      <c r="A4828" s="518" t="s">
        <v>8643</v>
      </c>
      <c r="B4828" s="518" t="s">
        <v>8644</v>
      </c>
      <c r="C4828" s="518" t="s">
        <v>8009</v>
      </c>
      <c r="D4828" s="518" t="s">
        <v>25729</v>
      </c>
      <c r="E4828" s="519" t="s">
        <v>144</v>
      </c>
      <c r="F4828" s="518" t="s">
        <v>144</v>
      </c>
      <c r="G4828" s="518" t="s">
        <v>27773</v>
      </c>
      <c r="H4828" s="518" t="s">
        <v>27774</v>
      </c>
      <c r="I4828" s="518" t="s">
        <v>5502</v>
      </c>
      <c r="J4828" s="518" t="s">
        <v>5503</v>
      </c>
      <c r="K4828" s="519" t="s">
        <v>15909</v>
      </c>
      <c r="L4828" s="518" t="s">
        <v>5433</v>
      </c>
    </row>
    <row r="4829" spans="1:12" ht="15.75">
      <c r="A4829" s="518" t="s">
        <v>8643</v>
      </c>
      <c r="B4829" s="518" t="s">
        <v>8644</v>
      </c>
      <c r="C4829" s="518" t="s">
        <v>8009</v>
      </c>
      <c r="D4829" s="518" t="s">
        <v>25729</v>
      </c>
      <c r="E4829" s="519" t="s">
        <v>144</v>
      </c>
      <c r="F4829" s="518" t="s">
        <v>144</v>
      </c>
      <c r="G4829" s="518" t="s">
        <v>27775</v>
      </c>
      <c r="H4829" s="518" t="s">
        <v>27776</v>
      </c>
      <c r="I4829" s="518" t="s">
        <v>5502</v>
      </c>
      <c r="J4829" s="518" t="s">
        <v>5503</v>
      </c>
      <c r="K4829" s="519" t="s">
        <v>23860</v>
      </c>
      <c r="L4829" s="518" t="s">
        <v>5433</v>
      </c>
    </row>
    <row r="4830" spans="1:12" ht="15.75">
      <c r="A4830" s="518" t="s">
        <v>8643</v>
      </c>
      <c r="B4830" s="518" t="s">
        <v>8644</v>
      </c>
      <c r="C4830" s="518" t="s">
        <v>8009</v>
      </c>
      <c r="D4830" s="518" t="s">
        <v>25729</v>
      </c>
      <c r="E4830" s="519" t="s">
        <v>144</v>
      </c>
      <c r="F4830" s="518" t="s">
        <v>144</v>
      </c>
      <c r="G4830" s="518" t="s">
        <v>27777</v>
      </c>
      <c r="H4830" s="518" t="s">
        <v>27778</v>
      </c>
      <c r="I4830" s="518" t="s">
        <v>5502</v>
      </c>
      <c r="J4830" s="518" t="s">
        <v>5503</v>
      </c>
      <c r="K4830" s="519" t="s">
        <v>13956</v>
      </c>
      <c r="L4830" s="518" t="s">
        <v>5433</v>
      </c>
    </row>
    <row r="4831" spans="1:12" ht="15.75">
      <c r="A4831" s="518" t="s">
        <v>8643</v>
      </c>
      <c r="B4831" s="518" t="s">
        <v>8644</v>
      </c>
      <c r="C4831" s="518" t="s">
        <v>8009</v>
      </c>
      <c r="D4831" s="518" t="s">
        <v>25729</v>
      </c>
      <c r="E4831" s="519" t="s">
        <v>144</v>
      </c>
      <c r="F4831" s="518" t="s">
        <v>144</v>
      </c>
      <c r="G4831" s="518" t="s">
        <v>27779</v>
      </c>
      <c r="H4831" s="518" t="s">
        <v>27780</v>
      </c>
      <c r="I4831" s="518" t="s">
        <v>5502</v>
      </c>
      <c r="J4831" s="518" t="s">
        <v>5503</v>
      </c>
      <c r="K4831" s="519" t="s">
        <v>34501</v>
      </c>
      <c r="L4831" s="518" t="s">
        <v>5433</v>
      </c>
    </row>
    <row r="4832" spans="1:12" ht="15.75">
      <c r="A4832" s="518" t="s">
        <v>8643</v>
      </c>
      <c r="B4832" s="518" t="s">
        <v>8644</v>
      </c>
      <c r="C4832" s="518" t="s">
        <v>8009</v>
      </c>
      <c r="D4832" s="518" t="s">
        <v>25729</v>
      </c>
      <c r="E4832" s="519" t="s">
        <v>144</v>
      </c>
      <c r="F4832" s="518" t="s">
        <v>144</v>
      </c>
      <c r="G4832" s="518" t="s">
        <v>27781</v>
      </c>
      <c r="H4832" s="518" t="s">
        <v>27782</v>
      </c>
      <c r="I4832" s="518" t="s">
        <v>5502</v>
      </c>
      <c r="J4832" s="518" t="s">
        <v>5503</v>
      </c>
      <c r="K4832" s="519" t="s">
        <v>30268</v>
      </c>
      <c r="L4832" s="518" t="s">
        <v>5433</v>
      </c>
    </row>
    <row r="4833" spans="1:12" ht="15.75">
      <c r="A4833" s="518" t="s">
        <v>8643</v>
      </c>
      <c r="B4833" s="518" t="s">
        <v>8644</v>
      </c>
      <c r="C4833" s="518" t="s">
        <v>8009</v>
      </c>
      <c r="D4833" s="518" t="s">
        <v>25729</v>
      </c>
      <c r="E4833" s="519" t="s">
        <v>144</v>
      </c>
      <c r="F4833" s="518" t="s">
        <v>144</v>
      </c>
      <c r="G4833" s="518" t="s">
        <v>27783</v>
      </c>
      <c r="H4833" s="518" t="s">
        <v>27784</v>
      </c>
      <c r="I4833" s="518" t="s">
        <v>5502</v>
      </c>
      <c r="J4833" s="518" t="s">
        <v>5503</v>
      </c>
      <c r="K4833" s="519" t="s">
        <v>34502</v>
      </c>
      <c r="L4833" s="518" t="s">
        <v>5433</v>
      </c>
    </row>
    <row r="4834" spans="1:12" ht="15.75">
      <c r="A4834" s="518" t="s">
        <v>8643</v>
      </c>
      <c r="B4834" s="518" t="s">
        <v>8644</v>
      </c>
      <c r="C4834" s="518" t="s">
        <v>8009</v>
      </c>
      <c r="D4834" s="518" t="s">
        <v>25729</v>
      </c>
      <c r="E4834" s="519" t="s">
        <v>144</v>
      </c>
      <c r="F4834" s="518" t="s">
        <v>144</v>
      </c>
      <c r="G4834" s="518" t="s">
        <v>27785</v>
      </c>
      <c r="H4834" s="518" t="s">
        <v>27786</v>
      </c>
      <c r="I4834" s="518" t="s">
        <v>5502</v>
      </c>
      <c r="J4834" s="518" t="s">
        <v>5503</v>
      </c>
      <c r="K4834" s="519" t="s">
        <v>16590</v>
      </c>
      <c r="L4834" s="518" t="s">
        <v>5433</v>
      </c>
    </row>
    <row r="4835" spans="1:12" ht="15.75">
      <c r="A4835" s="518" t="s">
        <v>8643</v>
      </c>
      <c r="B4835" s="518" t="s">
        <v>8644</v>
      </c>
      <c r="C4835" s="518" t="s">
        <v>8009</v>
      </c>
      <c r="D4835" s="518" t="s">
        <v>25729</v>
      </c>
      <c r="E4835" s="519" t="s">
        <v>144</v>
      </c>
      <c r="F4835" s="518" t="s">
        <v>144</v>
      </c>
      <c r="G4835" s="518" t="s">
        <v>27787</v>
      </c>
      <c r="H4835" s="518" t="s">
        <v>27788</v>
      </c>
      <c r="I4835" s="518" t="s">
        <v>5502</v>
      </c>
      <c r="J4835" s="518" t="s">
        <v>5503</v>
      </c>
      <c r="K4835" s="519" t="s">
        <v>34503</v>
      </c>
      <c r="L4835" s="518" t="s">
        <v>5433</v>
      </c>
    </row>
    <row r="4836" spans="1:12" ht="15.75">
      <c r="A4836" s="518" t="s">
        <v>8643</v>
      </c>
      <c r="B4836" s="518" t="s">
        <v>8644</v>
      </c>
      <c r="C4836" s="518" t="s">
        <v>8009</v>
      </c>
      <c r="D4836" s="518" t="s">
        <v>25729</v>
      </c>
      <c r="E4836" s="519" t="s">
        <v>144</v>
      </c>
      <c r="F4836" s="518" t="s">
        <v>144</v>
      </c>
      <c r="G4836" s="518" t="s">
        <v>27789</v>
      </c>
      <c r="H4836" s="518" t="s">
        <v>27790</v>
      </c>
      <c r="I4836" s="518" t="s">
        <v>5502</v>
      </c>
      <c r="J4836" s="518" t="s">
        <v>5503</v>
      </c>
      <c r="K4836" s="519" t="s">
        <v>34504</v>
      </c>
      <c r="L4836" s="518" t="s">
        <v>5433</v>
      </c>
    </row>
    <row r="4837" spans="1:12" ht="15.75">
      <c r="A4837" s="518" t="s">
        <v>8643</v>
      </c>
      <c r="B4837" s="518" t="s">
        <v>8644</v>
      </c>
      <c r="C4837" s="518" t="s">
        <v>8009</v>
      </c>
      <c r="D4837" s="518" t="s">
        <v>25729</v>
      </c>
      <c r="E4837" s="519" t="s">
        <v>144</v>
      </c>
      <c r="F4837" s="518" t="s">
        <v>144</v>
      </c>
      <c r="G4837" s="518" t="s">
        <v>27791</v>
      </c>
      <c r="H4837" s="518" t="s">
        <v>27792</v>
      </c>
      <c r="I4837" s="518" t="s">
        <v>5502</v>
      </c>
      <c r="J4837" s="518" t="s">
        <v>5503</v>
      </c>
      <c r="K4837" s="519" t="s">
        <v>34505</v>
      </c>
      <c r="L4837" s="518" t="s">
        <v>5433</v>
      </c>
    </row>
    <row r="4838" spans="1:12" ht="15.75">
      <c r="A4838" s="518" t="s">
        <v>8643</v>
      </c>
      <c r="B4838" s="518" t="s">
        <v>8644</v>
      </c>
      <c r="C4838" s="518" t="s">
        <v>8009</v>
      </c>
      <c r="D4838" s="518" t="s">
        <v>25729</v>
      </c>
      <c r="E4838" s="519" t="s">
        <v>144</v>
      </c>
      <c r="F4838" s="518" t="s">
        <v>144</v>
      </c>
      <c r="G4838" s="518" t="s">
        <v>27793</v>
      </c>
      <c r="H4838" s="518" t="s">
        <v>27794</v>
      </c>
      <c r="I4838" s="518" t="s">
        <v>5502</v>
      </c>
      <c r="J4838" s="518" t="s">
        <v>5503</v>
      </c>
      <c r="K4838" s="519" t="s">
        <v>34506</v>
      </c>
      <c r="L4838" s="518" t="s">
        <v>5433</v>
      </c>
    </row>
    <row r="4839" spans="1:12" ht="15.75">
      <c r="A4839" s="518" t="s">
        <v>8643</v>
      </c>
      <c r="B4839" s="518" t="s">
        <v>8644</v>
      </c>
      <c r="C4839" s="518" t="s">
        <v>8009</v>
      </c>
      <c r="D4839" s="518" t="s">
        <v>25729</v>
      </c>
      <c r="E4839" s="519" t="s">
        <v>144</v>
      </c>
      <c r="F4839" s="518" t="s">
        <v>144</v>
      </c>
      <c r="G4839" s="518" t="s">
        <v>27795</v>
      </c>
      <c r="H4839" s="518" t="s">
        <v>27796</v>
      </c>
      <c r="I4839" s="518" t="s">
        <v>5502</v>
      </c>
      <c r="J4839" s="518" t="s">
        <v>5503</v>
      </c>
      <c r="K4839" s="519" t="s">
        <v>18359</v>
      </c>
      <c r="L4839" s="518" t="s">
        <v>5433</v>
      </c>
    </row>
    <row r="4840" spans="1:12" ht="15.75">
      <c r="A4840" s="518" t="s">
        <v>8643</v>
      </c>
      <c r="B4840" s="518" t="s">
        <v>8644</v>
      </c>
      <c r="C4840" s="518" t="s">
        <v>8009</v>
      </c>
      <c r="D4840" s="518" t="s">
        <v>25729</v>
      </c>
      <c r="E4840" s="519" t="s">
        <v>144</v>
      </c>
      <c r="F4840" s="518" t="s">
        <v>144</v>
      </c>
      <c r="G4840" s="518" t="s">
        <v>27797</v>
      </c>
      <c r="H4840" s="518" t="s">
        <v>27798</v>
      </c>
      <c r="I4840" s="518" t="s">
        <v>5502</v>
      </c>
      <c r="J4840" s="518" t="s">
        <v>5503</v>
      </c>
      <c r="K4840" s="519" t="s">
        <v>31847</v>
      </c>
      <c r="L4840" s="518" t="s">
        <v>5433</v>
      </c>
    </row>
    <row r="4841" spans="1:12" ht="15.75">
      <c r="A4841" s="518" t="s">
        <v>8643</v>
      </c>
      <c r="B4841" s="518" t="s">
        <v>8644</v>
      </c>
      <c r="C4841" s="518" t="s">
        <v>8009</v>
      </c>
      <c r="D4841" s="518" t="s">
        <v>25729</v>
      </c>
      <c r="E4841" s="519" t="s">
        <v>144</v>
      </c>
      <c r="F4841" s="518" t="s">
        <v>144</v>
      </c>
      <c r="G4841" s="518" t="s">
        <v>27799</v>
      </c>
      <c r="H4841" s="518" t="s">
        <v>27800</v>
      </c>
      <c r="I4841" s="518" t="s">
        <v>5502</v>
      </c>
      <c r="J4841" s="518" t="s">
        <v>5503</v>
      </c>
      <c r="K4841" s="519" t="s">
        <v>31847</v>
      </c>
      <c r="L4841" s="518" t="s">
        <v>5433</v>
      </c>
    </row>
    <row r="4842" spans="1:12" ht="15.75">
      <c r="A4842" s="518" t="s">
        <v>8643</v>
      </c>
      <c r="B4842" s="518" t="s">
        <v>8644</v>
      </c>
      <c r="C4842" s="518" t="s">
        <v>8009</v>
      </c>
      <c r="D4842" s="518" t="s">
        <v>25729</v>
      </c>
      <c r="E4842" s="519" t="s">
        <v>144</v>
      </c>
      <c r="F4842" s="518" t="s">
        <v>144</v>
      </c>
      <c r="G4842" s="518" t="s">
        <v>27801</v>
      </c>
      <c r="H4842" s="518" t="s">
        <v>27802</v>
      </c>
      <c r="I4842" s="518" t="s">
        <v>5502</v>
      </c>
      <c r="J4842" s="518" t="s">
        <v>5503</v>
      </c>
      <c r="K4842" s="519" t="s">
        <v>34507</v>
      </c>
      <c r="L4842" s="518" t="s">
        <v>5433</v>
      </c>
    </row>
    <row r="4843" spans="1:12" ht="15.75">
      <c r="A4843" s="518" t="s">
        <v>8643</v>
      </c>
      <c r="B4843" s="518" t="s">
        <v>8644</v>
      </c>
      <c r="C4843" s="518" t="s">
        <v>8009</v>
      </c>
      <c r="D4843" s="518" t="s">
        <v>25729</v>
      </c>
      <c r="E4843" s="519" t="s">
        <v>144</v>
      </c>
      <c r="F4843" s="518" t="s">
        <v>144</v>
      </c>
      <c r="G4843" s="518" t="s">
        <v>27803</v>
      </c>
      <c r="H4843" s="518" t="s">
        <v>27804</v>
      </c>
      <c r="I4843" s="518" t="s">
        <v>5502</v>
      </c>
      <c r="J4843" s="518" t="s">
        <v>5503</v>
      </c>
      <c r="K4843" s="519" t="s">
        <v>34508</v>
      </c>
      <c r="L4843" s="518" t="s">
        <v>5433</v>
      </c>
    </row>
    <row r="4844" spans="1:12" ht="15.75">
      <c r="A4844" s="518" t="s">
        <v>8643</v>
      </c>
      <c r="B4844" s="518" t="s">
        <v>8644</v>
      </c>
      <c r="C4844" s="518" t="s">
        <v>8009</v>
      </c>
      <c r="D4844" s="518" t="s">
        <v>25729</v>
      </c>
      <c r="E4844" s="519" t="s">
        <v>144</v>
      </c>
      <c r="F4844" s="518" t="s">
        <v>144</v>
      </c>
      <c r="G4844" s="518" t="s">
        <v>27805</v>
      </c>
      <c r="H4844" s="518" t="s">
        <v>27806</v>
      </c>
      <c r="I4844" s="518" t="s">
        <v>5502</v>
      </c>
      <c r="J4844" s="518" t="s">
        <v>5503</v>
      </c>
      <c r="K4844" s="519" t="s">
        <v>32842</v>
      </c>
      <c r="L4844" s="518" t="s">
        <v>5433</v>
      </c>
    </row>
    <row r="4845" spans="1:12" ht="15.75">
      <c r="A4845" s="518" t="s">
        <v>8643</v>
      </c>
      <c r="B4845" s="518" t="s">
        <v>8644</v>
      </c>
      <c r="C4845" s="518" t="s">
        <v>8009</v>
      </c>
      <c r="D4845" s="518" t="s">
        <v>25729</v>
      </c>
      <c r="E4845" s="519" t="s">
        <v>144</v>
      </c>
      <c r="F4845" s="518" t="s">
        <v>144</v>
      </c>
      <c r="G4845" s="518" t="s">
        <v>27807</v>
      </c>
      <c r="H4845" s="518" t="s">
        <v>27808</v>
      </c>
      <c r="I4845" s="518" t="s">
        <v>5502</v>
      </c>
      <c r="J4845" s="518" t="s">
        <v>5503</v>
      </c>
      <c r="K4845" s="519" t="s">
        <v>17336</v>
      </c>
      <c r="L4845" s="518" t="s">
        <v>5433</v>
      </c>
    </row>
    <row r="4846" spans="1:12" ht="15.75">
      <c r="A4846" s="518" t="s">
        <v>8643</v>
      </c>
      <c r="B4846" s="518" t="s">
        <v>8644</v>
      </c>
      <c r="C4846" s="518" t="s">
        <v>8009</v>
      </c>
      <c r="D4846" s="518" t="s">
        <v>25729</v>
      </c>
      <c r="E4846" s="519" t="s">
        <v>144</v>
      </c>
      <c r="F4846" s="518" t="s">
        <v>144</v>
      </c>
      <c r="G4846" s="518" t="s">
        <v>27810</v>
      </c>
      <c r="H4846" s="518" t="s">
        <v>27811</v>
      </c>
      <c r="I4846" s="518" t="s">
        <v>5502</v>
      </c>
      <c r="J4846" s="518" t="s">
        <v>5503</v>
      </c>
      <c r="K4846" s="519" t="s">
        <v>24394</v>
      </c>
      <c r="L4846" s="518" t="s">
        <v>5433</v>
      </c>
    </row>
    <row r="4847" spans="1:12" ht="15.75">
      <c r="A4847" s="518" t="s">
        <v>8643</v>
      </c>
      <c r="B4847" s="518" t="s">
        <v>8644</v>
      </c>
      <c r="C4847" s="518" t="s">
        <v>8009</v>
      </c>
      <c r="D4847" s="518" t="s">
        <v>25729</v>
      </c>
      <c r="E4847" s="519" t="s">
        <v>144</v>
      </c>
      <c r="F4847" s="518" t="s">
        <v>144</v>
      </c>
      <c r="G4847" s="518" t="s">
        <v>27812</v>
      </c>
      <c r="H4847" s="518" t="s">
        <v>27813</v>
      </c>
      <c r="I4847" s="518" t="s">
        <v>5502</v>
      </c>
      <c r="J4847" s="518" t="s">
        <v>5503</v>
      </c>
      <c r="K4847" s="519" t="s">
        <v>24944</v>
      </c>
      <c r="L4847" s="518" t="s">
        <v>5433</v>
      </c>
    </row>
    <row r="4848" spans="1:12" ht="15.75">
      <c r="A4848" s="518" t="s">
        <v>8643</v>
      </c>
      <c r="B4848" s="518" t="s">
        <v>8644</v>
      </c>
      <c r="C4848" s="518" t="s">
        <v>8009</v>
      </c>
      <c r="D4848" s="518" t="s">
        <v>25729</v>
      </c>
      <c r="E4848" s="519" t="s">
        <v>144</v>
      </c>
      <c r="F4848" s="518" t="s">
        <v>144</v>
      </c>
      <c r="G4848" s="518" t="s">
        <v>27815</v>
      </c>
      <c r="H4848" s="518" t="s">
        <v>27816</v>
      </c>
      <c r="I4848" s="518" t="s">
        <v>5502</v>
      </c>
      <c r="J4848" s="518" t="s">
        <v>5503</v>
      </c>
      <c r="K4848" s="519" t="s">
        <v>26965</v>
      </c>
      <c r="L4848" s="518" t="s">
        <v>5433</v>
      </c>
    </row>
    <row r="4849" spans="1:12" ht="15.75">
      <c r="A4849" s="518" t="s">
        <v>8643</v>
      </c>
      <c r="B4849" s="518" t="s">
        <v>8644</v>
      </c>
      <c r="C4849" s="518" t="s">
        <v>8009</v>
      </c>
      <c r="D4849" s="518" t="s">
        <v>25729</v>
      </c>
      <c r="E4849" s="519" t="s">
        <v>144</v>
      </c>
      <c r="F4849" s="518" t="s">
        <v>144</v>
      </c>
      <c r="G4849" s="518" t="s">
        <v>27817</v>
      </c>
      <c r="H4849" s="518" t="s">
        <v>27818</v>
      </c>
      <c r="I4849" s="518" t="s">
        <v>5502</v>
      </c>
      <c r="J4849" s="518" t="s">
        <v>5503</v>
      </c>
      <c r="K4849" s="519" t="s">
        <v>13758</v>
      </c>
      <c r="L4849" s="518" t="s">
        <v>5433</v>
      </c>
    </row>
    <row r="4850" spans="1:12" ht="15.75">
      <c r="A4850" s="518" t="s">
        <v>8643</v>
      </c>
      <c r="B4850" s="518" t="s">
        <v>8644</v>
      </c>
      <c r="C4850" s="518" t="s">
        <v>8009</v>
      </c>
      <c r="D4850" s="518" t="s">
        <v>25729</v>
      </c>
      <c r="E4850" s="519" t="s">
        <v>144</v>
      </c>
      <c r="F4850" s="518" t="s">
        <v>144</v>
      </c>
      <c r="G4850" s="518" t="s">
        <v>27819</v>
      </c>
      <c r="H4850" s="518" t="s">
        <v>27820</v>
      </c>
      <c r="I4850" s="518" t="s">
        <v>5502</v>
      </c>
      <c r="J4850" s="518" t="s">
        <v>5503</v>
      </c>
      <c r="K4850" s="519" t="s">
        <v>21791</v>
      </c>
      <c r="L4850" s="518" t="s">
        <v>5433</v>
      </c>
    </row>
    <row r="4851" spans="1:12" ht="15.75">
      <c r="A4851" s="518" t="s">
        <v>8643</v>
      </c>
      <c r="B4851" s="518" t="s">
        <v>8644</v>
      </c>
      <c r="C4851" s="518" t="s">
        <v>8009</v>
      </c>
      <c r="D4851" s="518" t="s">
        <v>25729</v>
      </c>
      <c r="E4851" s="519" t="s">
        <v>144</v>
      </c>
      <c r="F4851" s="518" t="s">
        <v>144</v>
      </c>
      <c r="G4851" s="518" t="s">
        <v>27821</v>
      </c>
      <c r="H4851" s="518" t="s">
        <v>27822</v>
      </c>
      <c r="I4851" s="518" t="s">
        <v>5502</v>
      </c>
      <c r="J4851" s="518" t="s">
        <v>5503</v>
      </c>
      <c r="K4851" s="519" t="s">
        <v>18710</v>
      </c>
      <c r="L4851" s="518" t="s">
        <v>5433</v>
      </c>
    </row>
    <row r="4852" spans="1:12" ht="15.75">
      <c r="A4852" s="518" t="s">
        <v>8643</v>
      </c>
      <c r="B4852" s="518" t="s">
        <v>8644</v>
      </c>
      <c r="C4852" s="518" t="s">
        <v>8009</v>
      </c>
      <c r="D4852" s="518" t="s">
        <v>25729</v>
      </c>
      <c r="E4852" s="519" t="s">
        <v>144</v>
      </c>
      <c r="F4852" s="518" t="s">
        <v>144</v>
      </c>
      <c r="G4852" s="518" t="s">
        <v>27823</v>
      </c>
      <c r="H4852" s="518" t="s">
        <v>27824</v>
      </c>
      <c r="I4852" s="518" t="s">
        <v>5502</v>
      </c>
      <c r="J4852" s="518" t="s">
        <v>5503</v>
      </c>
      <c r="K4852" s="519" t="s">
        <v>33450</v>
      </c>
      <c r="L4852" s="518" t="s">
        <v>5433</v>
      </c>
    </row>
    <row r="4853" spans="1:12" ht="15.75">
      <c r="A4853" s="518" t="s">
        <v>8643</v>
      </c>
      <c r="B4853" s="518" t="s">
        <v>8644</v>
      </c>
      <c r="C4853" s="518" t="s">
        <v>8009</v>
      </c>
      <c r="D4853" s="518" t="s">
        <v>25729</v>
      </c>
      <c r="E4853" s="519" t="s">
        <v>144</v>
      </c>
      <c r="F4853" s="518" t="s">
        <v>144</v>
      </c>
      <c r="G4853" s="518" t="s">
        <v>27825</v>
      </c>
      <c r="H4853" s="518" t="s">
        <v>27826</v>
      </c>
      <c r="I4853" s="518" t="s">
        <v>5502</v>
      </c>
      <c r="J4853" s="518" t="s">
        <v>5503</v>
      </c>
      <c r="K4853" s="519" t="s">
        <v>23756</v>
      </c>
      <c r="L4853" s="518" t="s">
        <v>5433</v>
      </c>
    </row>
    <row r="4854" spans="1:12" ht="15.75">
      <c r="A4854" s="518" t="s">
        <v>8643</v>
      </c>
      <c r="B4854" s="518" t="s">
        <v>8644</v>
      </c>
      <c r="C4854" s="518" t="s">
        <v>8009</v>
      </c>
      <c r="D4854" s="518" t="s">
        <v>25729</v>
      </c>
      <c r="E4854" s="519" t="s">
        <v>144</v>
      </c>
      <c r="F4854" s="518" t="s">
        <v>144</v>
      </c>
      <c r="G4854" s="518" t="s">
        <v>27827</v>
      </c>
      <c r="H4854" s="518" t="s">
        <v>27828</v>
      </c>
      <c r="I4854" s="518" t="s">
        <v>5502</v>
      </c>
      <c r="J4854" s="518" t="s">
        <v>5503</v>
      </c>
      <c r="K4854" s="519" t="s">
        <v>14954</v>
      </c>
      <c r="L4854" s="518" t="s">
        <v>5433</v>
      </c>
    </row>
    <row r="4855" spans="1:12" ht="15.75">
      <c r="A4855" s="518" t="s">
        <v>8643</v>
      </c>
      <c r="B4855" s="518" t="s">
        <v>8644</v>
      </c>
      <c r="C4855" s="518" t="s">
        <v>8009</v>
      </c>
      <c r="D4855" s="518" t="s">
        <v>25729</v>
      </c>
      <c r="E4855" s="519" t="s">
        <v>144</v>
      </c>
      <c r="F4855" s="518" t="s">
        <v>144</v>
      </c>
      <c r="G4855" s="518" t="s">
        <v>27829</v>
      </c>
      <c r="H4855" s="518" t="s">
        <v>27830</v>
      </c>
      <c r="I4855" s="518" t="s">
        <v>5502</v>
      </c>
      <c r="J4855" s="518" t="s">
        <v>5503</v>
      </c>
      <c r="K4855" s="519" t="s">
        <v>21535</v>
      </c>
      <c r="L4855" s="518" t="s">
        <v>5433</v>
      </c>
    </row>
    <row r="4856" spans="1:12" ht="15.75">
      <c r="A4856" s="518" t="s">
        <v>8643</v>
      </c>
      <c r="B4856" s="518" t="s">
        <v>8644</v>
      </c>
      <c r="C4856" s="518" t="s">
        <v>8009</v>
      </c>
      <c r="D4856" s="518" t="s">
        <v>25729</v>
      </c>
      <c r="E4856" s="519" t="s">
        <v>144</v>
      </c>
      <c r="F4856" s="518" t="s">
        <v>144</v>
      </c>
      <c r="G4856" s="518" t="s">
        <v>27832</v>
      </c>
      <c r="H4856" s="518" t="s">
        <v>27833</v>
      </c>
      <c r="I4856" s="518" t="s">
        <v>5502</v>
      </c>
      <c r="J4856" s="518" t="s">
        <v>5503</v>
      </c>
      <c r="K4856" s="519" t="s">
        <v>33446</v>
      </c>
      <c r="L4856" s="518" t="s">
        <v>5433</v>
      </c>
    </row>
    <row r="4857" spans="1:12" ht="15.75">
      <c r="A4857" s="518" t="s">
        <v>8643</v>
      </c>
      <c r="B4857" s="518" t="s">
        <v>8644</v>
      </c>
      <c r="C4857" s="518" t="s">
        <v>8009</v>
      </c>
      <c r="D4857" s="518" t="s">
        <v>25729</v>
      </c>
      <c r="E4857" s="519" t="s">
        <v>144</v>
      </c>
      <c r="F4857" s="518" t="s">
        <v>144</v>
      </c>
      <c r="G4857" s="518" t="s">
        <v>27834</v>
      </c>
      <c r="H4857" s="518" t="s">
        <v>27835</v>
      </c>
      <c r="I4857" s="518" t="s">
        <v>5502</v>
      </c>
      <c r="J4857" s="518" t="s">
        <v>5503</v>
      </c>
      <c r="K4857" s="519" t="s">
        <v>33995</v>
      </c>
      <c r="L4857" s="518" t="s">
        <v>5433</v>
      </c>
    </row>
    <row r="4858" spans="1:12" ht="15.75">
      <c r="A4858" s="518" t="s">
        <v>8643</v>
      </c>
      <c r="B4858" s="518" t="s">
        <v>8644</v>
      </c>
      <c r="C4858" s="518" t="s">
        <v>8009</v>
      </c>
      <c r="D4858" s="518" t="s">
        <v>25729</v>
      </c>
      <c r="E4858" s="519" t="s">
        <v>144</v>
      </c>
      <c r="F4858" s="518" t="s">
        <v>144</v>
      </c>
      <c r="G4858" s="518" t="s">
        <v>27837</v>
      </c>
      <c r="H4858" s="518" t="s">
        <v>27838</v>
      </c>
      <c r="I4858" s="518" t="s">
        <v>5502</v>
      </c>
      <c r="J4858" s="518" t="s">
        <v>5503</v>
      </c>
      <c r="K4858" s="519" t="s">
        <v>32461</v>
      </c>
      <c r="L4858" s="518" t="s">
        <v>5433</v>
      </c>
    </row>
    <row r="4859" spans="1:12" ht="15.75">
      <c r="A4859" s="518" t="s">
        <v>8643</v>
      </c>
      <c r="B4859" s="518" t="s">
        <v>8644</v>
      </c>
      <c r="C4859" s="518" t="s">
        <v>8009</v>
      </c>
      <c r="D4859" s="518" t="s">
        <v>25729</v>
      </c>
      <c r="E4859" s="519" t="s">
        <v>144</v>
      </c>
      <c r="F4859" s="518" t="s">
        <v>144</v>
      </c>
      <c r="G4859" s="518" t="s">
        <v>27839</v>
      </c>
      <c r="H4859" s="518" t="s">
        <v>27840</v>
      </c>
      <c r="I4859" s="518" t="s">
        <v>5502</v>
      </c>
      <c r="J4859" s="518" t="s">
        <v>5503</v>
      </c>
      <c r="K4859" s="519" t="s">
        <v>20470</v>
      </c>
      <c r="L4859" s="518" t="s">
        <v>5433</v>
      </c>
    </row>
    <row r="4860" spans="1:12" ht="15.75">
      <c r="A4860" s="518" t="s">
        <v>8643</v>
      </c>
      <c r="B4860" s="518" t="s">
        <v>8644</v>
      </c>
      <c r="C4860" s="518" t="s">
        <v>8009</v>
      </c>
      <c r="D4860" s="518" t="s">
        <v>25729</v>
      </c>
      <c r="E4860" s="519" t="s">
        <v>144</v>
      </c>
      <c r="F4860" s="518" t="s">
        <v>144</v>
      </c>
      <c r="G4860" s="518" t="s">
        <v>27841</v>
      </c>
      <c r="H4860" s="518" t="s">
        <v>27842</v>
      </c>
      <c r="I4860" s="518" t="s">
        <v>5502</v>
      </c>
      <c r="J4860" s="518" t="s">
        <v>5503</v>
      </c>
      <c r="K4860" s="519" t="s">
        <v>34509</v>
      </c>
      <c r="L4860" s="518" t="s">
        <v>5433</v>
      </c>
    </row>
    <row r="4861" spans="1:12" ht="15.75">
      <c r="A4861" s="518" t="s">
        <v>8643</v>
      </c>
      <c r="B4861" s="518" t="s">
        <v>8644</v>
      </c>
      <c r="C4861" s="518" t="s">
        <v>8009</v>
      </c>
      <c r="D4861" s="518" t="s">
        <v>25729</v>
      </c>
      <c r="E4861" s="519" t="s">
        <v>144</v>
      </c>
      <c r="F4861" s="518" t="s">
        <v>144</v>
      </c>
      <c r="G4861" s="518" t="s">
        <v>27843</v>
      </c>
      <c r="H4861" s="518" t="s">
        <v>27844</v>
      </c>
      <c r="I4861" s="518" t="s">
        <v>5502</v>
      </c>
      <c r="J4861" s="518" t="s">
        <v>5503</v>
      </c>
      <c r="K4861" s="519" t="s">
        <v>26427</v>
      </c>
      <c r="L4861" s="518" t="s">
        <v>5433</v>
      </c>
    </row>
    <row r="4862" spans="1:12" ht="15.75">
      <c r="A4862" s="518" t="s">
        <v>8643</v>
      </c>
      <c r="B4862" s="518" t="s">
        <v>8644</v>
      </c>
      <c r="C4862" s="518" t="s">
        <v>8009</v>
      </c>
      <c r="D4862" s="518" t="s">
        <v>25729</v>
      </c>
      <c r="E4862" s="519" t="s">
        <v>144</v>
      </c>
      <c r="F4862" s="518" t="s">
        <v>144</v>
      </c>
      <c r="G4862" s="518" t="s">
        <v>27845</v>
      </c>
      <c r="H4862" s="518" t="s">
        <v>27846</v>
      </c>
      <c r="I4862" s="518" t="s">
        <v>5502</v>
      </c>
      <c r="J4862" s="518" t="s">
        <v>5503</v>
      </c>
      <c r="K4862" s="519" t="s">
        <v>34510</v>
      </c>
      <c r="L4862" s="518" t="s">
        <v>5433</v>
      </c>
    </row>
    <row r="4863" spans="1:12" ht="15.75">
      <c r="A4863" s="518" t="s">
        <v>8643</v>
      </c>
      <c r="B4863" s="518" t="s">
        <v>8644</v>
      </c>
      <c r="C4863" s="518" t="s">
        <v>8009</v>
      </c>
      <c r="D4863" s="518" t="s">
        <v>25729</v>
      </c>
      <c r="E4863" s="519" t="s">
        <v>144</v>
      </c>
      <c r="F4863" s="518" t="s">
        <v>144</v>
      </c>
      <c r="G4863" s="518" t="s">
        <v>27848</v>
      </c>
      <c r="H4863" s="518" t="s">
        <v>27849</v>
      </c>
      <c r="I4863" s="518" t="s">
        <v>5502</v>
      </c>
      <c r="J4863" s="518" t="s">
        <v>5503</v>
      </c>
      <c r="K4863" s="519" t="s">
        <v>21086</v>
      </c>
      <c r="L4863" s="518" t="s">
        <v>5433</v>
      </c>
    </row>
    <row r="4864" spans="1:12" ht="15.75">
      <c r="A4864" s="518" t="s">
        <v>8643</v>
      </c>
      <c r="B4864" s="518" t="s">
        <v>8644</v>
      </c>
      <c r="C4864" s="518" t="s">
        <v>8009</v>
      </c>
      <c r="D4864" s="518" t="s">
        <v>25729</v>
      </c>
      <c r="E4864" s="519" t="s">
        <v>144</v>
      </c>
      <c r="F4864" s="518" t="s">
        <v>144</v>
      </c>
      <c r="G4864" s="518" t="s">
        <v>27850</v>
      </c>
      <c r="H4864" s="518" t="s">
        <v>27851</v>
      </c>
      <c r="I4864" s="518" t="s">
        <v>5502</v>
      </c>
      <c r="J4864" s="518" t="s">
        <v>5503</v>
      </c>
      <c r="K4864" s="519" t="s">
        <v>12747</v>
      </c>
      <c r="L4864" s="518" t="s">
        <v>5433</v>
      </c>
    </row>
    <row r="4865" spans="1:12" ht="15.75">
      <c r="A4865" s="518" t="s">
        <v>8643</v>
      </c>
      <c r="B4865" s="518" t="s">
        <v>8644</v>
      </c>
      <c r="C4865" s="518" t="s">
        <v>8009</v>
      </c>
      <c r="D4865" s="518" t="s">
        <v>25729</v>
      </c>
      <c r="E4865" s="519" t="s">
        <v>144</v>
      </c>
      <c r="F4865" s="518" t="s">
        <v>144</v>
      </c>
      <c r="G4865" s="518" t="s">
        <v>27852</v>
      </c>
      <c r="H4865" s="518" t="s">
        <v>27853</v>
      </c>
      <c r="I4865" s="518" t="s">
        <v>5502</v>
      </c>
      <c r="J4865" s="518" t="s">
        <v>5503</v>
      </c>
      <c r="K4865" s="519" t="s">
        <v>32579</v>
      </c>
      <c r="L4865" s="518" t="s">
        <v>5433</v>
      </c>
    </row>
    <row r="4866" spans="1:12" ht="15.75">
      <c r="A4866" s="518" t="s">
        <v>8643</v>
      </c>
      <c r="B4866" s="518" t="s">
        <v>8644</v>
      </c>
      <c r="C4866" s="518" t="s">
        <v>8009</v>
      </c>
      <c r="D4866" s="518" t="s">
        <v>25729</v>
      </c>
      <c r="E4866" s="519" t="s">
        <v>144</v>
      </c>
      <c r="F4866" s="518" t="s">
        <v>144</v>
      </c>
      <c r="G4866" s="518" t="s">
        <v>27855</v>
      </c>
      <c r="H4866" s="518" t="s">
        <v>27856</v>
      </c>
      <c r="I4866" s="518" t="s">
        <v>5502</v>
      </c>
      <c r="J4866" s="518" t="s">
        <v>5503</v>
      </c>
      <c r="K4866" s="519" t="s">
        <v>13667</v>
      </c>
      <c r="L4866" s="518" t="s">
        <v>5433</v>
      </c>
    </row>
    <row r="4867" spans="1:12" ht="15.75">
      <c r="A4867" s="518" t="s">
        <v>8643</v>
      </c>
      <c r="B4867" s="518" t="s">
        <v>8644</v>
      </c>
      <c r="C4867" s="518" t="s">
        <v>8009</v>
      </c>
      <c r="D4867" s="518" t="s">
        <v>25729</v>
      </c>
      <c r="E4867" s="519" t="s">
        <v>144</v>
      </c>
      <c r="F4867" s="518" t="s">
        <v>144</v>
      </c>
      <c r="G4867" s="518" t="s">
        <v>27857</v>
      </c>
      <c r="H4867" s="518" t="s">
        <v>27858</v>
      </c>
      <c r="I4867" s="518" t="s">
        <v>5502</v>
      </c>
      <c r="J4867" s="518" t="s">
        <v>5503</v>
      </c>
      <c r="K4867" s="519" t="s">
        <v>28751</v>
      </c>
      <c r="L4867" s="518" t="s">
        <v>5433</v>
      </c>
    </row>
    <row r="4868" spans="1:12" ht="15.75">
      <c r="A4868" s="518" t="s">
        <v>8643</v>
      </c>
      <c r="B4868" s="518" t="s">
        <v>8644</v>
      </c>
      <c r="C4868" s="518" t="s">
        <v>8009</v>
      </c>
      <c r="D4868" s="518" t="s">
        <v>25729</v>
      </c>
      <c r="E4868" s="519" t="s">
        <v>144</v>
      </c>
      <c r="F4868" s="518" t="s">
        <v>144</v>
      </c>
      <c r="G4868" s="518" t="s">
        <v>27859</v>
      </c>
      <c r="H4868" s="518" t="s">
        <v>27860</v>
      </c>
      <c r="I4868" s="518" t="s">
        <v>5502</v>
      </c>
      <c r="J4868" s="518" t="s">
        <v>5503</v>
      </c>
      <c r="K4868" s="519" t="s">
        <v>34291</v>
      </c>
      <c r="L4868" s="518" t="s">
        <v>5433</v>
      </c>
    </row>
    <row r="4869" spans="1:12" ht="15.75">
      <c r="A4869" s="518" t="s">
        <v>8643</v>
      </c>
      <c r="B4869" s="518" t="s">
        <v>8644</v>
      </c>
      <c r="C4869" s="518" t="s">
        <v>8009</v>
      </c>
      <c r="D4869" s="518" t="s">
        <v>25729</v>
      </c>
      <c r="E4869" s="519" t="s">
        <v>144</v>
      </c>
      <c r="F4869" s="518" t="s">
        <v>144</v>
      </c>
      <c r="G4869" s="518" t="s">
        <v>27861</v>
      </c>
      <c r="H4869" s="518" t="s">
        <v>27862</v>
      </c>
      <c r="I4869" s="518" t="s">
        <v>5502</v>
      </c>
      <c r="J4869" s="518" t="s">
        <v>5503</v>
      </c>
      <c r="K4869" s="519" t="s">
        <v>15069</v>
      </c>
      <c r="L4869" s="518" t="s">
        <v>5433</v>
      </c>
    </row>
    <row r="4870" spans="1:12" ht="15.75">
      <c r="A4870" s="518" t="s">
        <v>8643</v>
      </c>
      <c r="B4870" s="518" t="s">
        <v>8644</v>
      </c>
      <c r="C4870" s="518" t="s">
        <v>8009</v>
      </c>
      <c r="D4870" s="518" t="s">
        <v>25729</v>
      </c>
      <c r="E4870" s="519" t="s">
        <v>144</v>
      </c>
      <c r="F4870" s="518" t="s">
        <v>144</v>
      </c>
      <c r="G4870" s="518" t="s">
        <v>27863</v>
      </c>
      <c r="H4870" s="518" t="s">
        <v>27864</v>
      </c>
      <c r="I4870" s="518" t="s">
        <v>5502</v>
      </c>
      <c r="J4870" s="518" t="s">
        <v>5503</v>
      </c>
      <c r="K4870" s="519" t="s">
        <v>19998</v>
      </c>
      <c r="L4870" s="518" t="s">
        <v>5433</v>
      </c>
    </row>
    <row r="4871" spans="1:12" ht="15.75">
      <c r="A4871" s="518" t="s">
        <v>8643</v>
      </c>
      <c r="B4871" s="518" t="s">
        <v>8644</v>
      </c>
      <c r="C4871" s="518" t="s">
        <v>8009</v>
      </c>
      <c r="D4871" s="518" t="s">
        <v>25729</v>
      </c>
      <c r="E4871" s="519" t="s">
        <v>144</v>
      </c>
      <c r="F4871" s="518" t="s">
        <v>144</v>
      </c>
      <c r="G4871" s="518" t="s">
        <v>27865</v>
      </c>
      <c r="H4871" s="518" t="s">
        <v>27866</v>
      </c>
      <c r="I4871" s="518" t="s">
        <v>5502</v>
      </c>
      <c r="J4871" s="518" t="s">
        <v>5503</v>
      </c>
      <c r="K4871" s="519" t="s">
        <v>31646</v>
      </c>
      <c r="L4871" s="518" t="s">
        <v>5433</v>
      </c>
    </row>
    <row r="4872" spans="1:12" ht="15.75">
      <c r="A4872" s="518" t="s">
        <v>8643</v>
      </c>
      <c r="B4872" s="518" t="s">
        <v>8644</v>
      </c>
      <c r="C4872" s="518" t="s">
        <v>8009</v>
      </c>
      <c r="D4872" s="518" t="s">
        <v>25729</v>
      </c>
      <c r="E4872" s="519" t="s">
        <v>144</v>
      </c>
      <c r="F4872" s="518" t="s">
        <v>144</v>
      </c>
      <c r="G4872" s="518" t="s">
        <v>27868</v>
      </c>
      <c r="H4872" s="518" t="s">
        <v>27869</v>
      </c>
      <c r="I4872" s="518" t="s">
        <v>5502</v>
      </c>
      <c r="J4872" s="518" t="s">
        <v>5503</v>
      </c>
      <c r="K4872" s="519" t="s">
        <v>25957</v>
      </c>
      <c r="L4872" s="518" t="s">
        <v>5433</v>
      </c>
    </row>
    <row r="4873" spans="1:12" ht="15.75">
      <c r="A4873" s="518" t="s">
        <v>8643</v>
      </c>
      <c r="B4873" s="518" t="s">
        <v>8644</v>
      </c>
      <c r="C4873" s="518" t="s">
        <v>8009</v>
      </c>
      <c r="D4873" s="518" t="s">
        <v>25729</v>
      </c>
      <c r="E4873" s="519" t="s">
        <v>144</v>
      </c>
      <c r="F4873" s="518" t="s">
        <v>144</v>
      </c>
      <c r="G4873" s="518" t="s">
        <v>27870</v>
      </c>
      <c r="H4873" s="518" t="s">
        <v>27871</v>
      </c>
      <c r="I4873" s="518" t="s">
        <v>5502</v>
      </c>
      <c r="J4873" s="518" t="s">
        <v>5503</v>
      </c>
      <c r="K4873" s="519" t="s">
        <v>34511</v>
      </c>
      <c r="L4873" s="518" t="s">
        <v>5433</v>
      </c>
    </row>
    <row r="4874" spans="1:12" ht="15.75">
      <c r="A4874" s="518" t="s">
        <v>8643</v>
      </c>
      <c r="B4874" s="518" t="s">
        <v>8644</v>
      </c>
      <c r="C4874" s="518" t="s">
        <v>8009</v>
      </c>
      <c r="D4874" s="518" t="s">
        <v>25729</v>
      </c>
      <c r="E4874" s="519" t="s">
        <v>144</v>
      </c>
      <c r="F4874" s="518" t="s">
        <v>144</v>
      </c>
      <c r="G4874" s="518" t="s">
        <v>27872</v>
      </c>
      <c r="H4874" s="518" t="s">
        <v>27873</v>
      </c>
      <c r="I4874" s="518" t="s">
        <v>5502</v>
      </c>
      <c r="J4874" s="518" t="s">
        <v>5503</v>
      </c>
      <c r="K4874" s="519" t="s">
        <v>16191</v>
      </c>
      <c r="L4874" s="518" t="s">
        <v>5433</v>
      </c>
    </row>
    <row r="4875" spans="1:12" ht="15.75">
      <c r="A4875" s="518" t="s">
        <v>8643</v>
      </c>
      <c r="B4875" s="518" t="s">
        <v>8644</v>
      </c>
      <c r="C4875" s="518" t="s">
        <v>8009</v>
      </c>
      <c r="D4875" s="518" t="s">
        <v>25729</v>
      </c>
      <c r="E4875" s="519" t="s">
        <v>144</v>
      </c>
      <c r="F4875" s="518" t="s">
        <v>144</v>
      </c>
      <c r="G4875" s="518" t="s">
        <v>27874</v>
      </c>
      <c r="H4875" s="518" t="s">
        <v>27875</v>
      </c>
      <c r="I4875" s="518" t="s">
        <v>5502</v>
      </c>
      <c r="J4875" s="518" t="s">
        <v>5503</v>
      </c>
      <c r="K4875" s="519" t="s">
        <v>18406</v>
      </c>
      <c r="L4875" s="518" t="s">
        <v>5433</v>
      </c>
    </row>
    <row r="4876" spans="1:12" ht="15.75">
      <c r="A4876" s="518" t="s">
        <v>8643</v>
      </c>
      <c r="B4876" s="518" t="s">
        <v>8644</v>
      </c>
      <c r="C4876" s="518" t="s">
        <v>8009</v>
      </c>
      <c r="D4876" s="518" t="s">
        <v>25729</v>
      </c>
      <c r="E4876" s="519" t="s">
        <v>144</v>
      </c>
      <c r="F4876" s="518" t="s">
        <v>144</v>
      </c>
      <c r="G4876" s="518" t="s">
        <v>27877</v>
      </c>
      <c r="H4876" s="518" t="s">
        <v>27878</v>
      </c>
      <c r="I4876" s="518" t="s">
        <v>5502</v>
      </c>
      <c r="J4876" s="518" t="s">
        <v>5503</v>
      </c>
      <c r="K4876" s="519" t="s">
        <v>13384</v>
      </c>
      <c r="L4876" s="518" t="s">
        <v>5433</v>
      </c>
    </row>
    <row r="4877" spans="1:12" ht="15.75">
      <c r="A4877" s="518" t="s">
        <v>8643</v>
      </c>
      <c r="B4877" s="518" t="s">
        <v>8644</v>
      </c>
      <c r="C4877" s="518" t="s">
        <v>8009</v>
      </c>
      <c r="D4877" s="518" t="s">
        <v>25729</v>
      </c>
      <c r="E4877" s="519" t="s">
        <v>144</v>
      </c>
      <c r="F4877" s="518" t="s">
        <v>144</v>
      </c>
      <c r="G4877" s="518" t="s">
        <v>27879</v>
      </c>
      <c r="H4877" s="518" t="s">
        <v>27880</v>
      </c>
      <c r="I4877" s="518" t="s">
        <v>5502</v>
      </c>
      <c r="J4877" s="518" t="s">
        <v>5503</v>
      </c>
      <c r="K4877" s="519" t="s">
        <v>12827</v>
      </c>
      <c r="L4877" s="518" t="s">
        <v>5433</v>
      </c>
    </row>
    <row r="4878" spans="1:12" ht="15.75">
      <c r="A4878" s="518" t="s">
        <v>8643</v>
      </c>
      <c r="B4878" s="518" t="s">
        <v>8644</v>
      </c>
      <c r="C4878" s="518" t="s">
        <v>8009</v>
      </c>
      <c r="D4878" s="518" t="s">
        <v>25729</v>
      </c>
      <c r="E4878" s="519" t="s">
        <v>144</v>
      </c>
      <c r="F4878" s="518" t="s">
        <v>144</v>
      </c>
      <c r="G4878" s="518" t="s">
        <v>27881</v>
      </c>
      <c r="H4878" s="518" t="s">
        <v>27882</v>
      </c>
      <c r="I4878" s="518" t="s">
        <v>5502</v>
      </c>
      <c r="J4878" s="518" t="s">
        <v>5503</v>
      </c>
      <c r="K4878" s="519" t="s">
        <v>19431</v>
      </c>
      <c r="L4878" s="518" t="s">
        <v>5433</v>
      </c>
    </row>
    <row r="4879" spans="1:12" ht="15.75">
      <c r="A4879" s="518" t="s">
        <v>8643</v>
      </c>
      <c r="B4879" s="518" t="s">
        <v>8644</v>
      </c>
      <c r="C4879" s="518" t="s">
        <v>8009</v>
      </c>
      <c r="D4879" s="518" t="s">
        <v>25729</v>
      </c>
      <c r="E4879" s="519" t="s">
        <v>144</v>
      </c>
      <c r="F4879" s="518" t="s">
        <v>144</v>
      </c>
      <c r="G4879" s="518" t="s">
        <v>27883</v>
      </c>
      <c r="H4879" s="518" t="s">
        <v>27884</v>
      </c>
      <c r="I4879" s="518" t="s">
        <v>5502</v>
      </c>
      <c r="J4879" s="518" t="s">
        <v>5503</v>
      </c>
      <c r="K4879" s="519" t="s">
        <v>29275</v>
      </c>
      <c r="L4879" s="518" t="s">
        <v>5433</v>
      </c>
    </row>
    <row r="4880" spans="1:12" ht="15.75">
      <c r="A4880" s="518" t="s">
        <v>8643</v>
      </c>
      <c r="B4880" s="518" t="s">
        <v>8644</v>
      </c>
      <c r="C4880" s="518" t="s">
        <v>8009</v>
      </c>
      <c r="D4880" s="518" t="s">
        <v>25729</v>
      </c>
      <c r="E4880" s="519" t="s">
        <v>144</v>
      </c>
      <c r="F4880" s="518" t="s">
        <v>144</v>
      </c>
      <c r="G4880" s="518" t="s">
        <v>27886</v>
      </c>
      <c r="H4880" s="518" t="s">
        <v>27887</v>
      </c>
      <c r="I4880" s="518" t="s">
        <v>5502</v>
      </c>
      <c r="J4880" s="518" t="s">
        <v>5503</v>
      </c>
      <c r="K4880" s="519" t="s">
        <v>19911</v>
      </c>
      <c r="L4880" s="518" t="s">
        <v>5433</v>
      </c>
    </row>
    <row r="4881" spans="1:12" ht="15.75">
      <c r="A4881" s="518" t="s">
        <v>8643</v>
      </c>
      <c r="B4881" s="518" t="s">
        <v>8644</v>
      </c>
      <c r="C4881" s="518" t="s">
        <v>8009</v>
      </c>
      <c r="D4881" s="518" t="s">
        <v>25729</v>
      </c>
      <c r="E4881" s="519" t="s">
        <v>144</v>
      </c>
      <c r="F4881" s="518" t="s">
        <v>144</v>
      </c>
      <c r="G4881" s="518" t="s">
        <v>27888</v>
      </c>
      <c r="H4881" s="518" t="s">
        <v>27889</v>
      </c>
      <c r="I4881" s="518" t="s">
        <v>5502</v>
      </c>
      <c r="J4881" s="518" t="s">
        <v>5503</v>
      </c>
      <c r="K4881" s="519" t="s">
        <v>26352</v>
      </c>
      <c r="L4881" s="518" t="s">
        <v>5433</v>
      </c>
    </row>
    <row r="4882" spans="1:12" ht="15.75">
      <c r="A4882" s="518" t="s">
        <v>8643</v>
      </c>
      <c r="B4882" s="518" t="s">
        <v>8644</v>
      </c>
      <c r="C4882" s="518" t="s">
        <v>8009</v>
      </c>
      <c r="D4882" s="518" t="s">
        <v>25729</v>
      </c>
      <c r="E4882" s="519" t="s">
        <v>144</v>
      </c>
      <c r="F4882" s="518" t="s">
        <v>144</v>
      </c>
      <c r="G4882" s="518" t="s">
        <v>27891</v>
      </c>
      <c r="H4882" s="518" t="s">
        <v>27892</v>
      </c>
      <c r="I4882" s="518" t="s">
        <v>5502</v>
      </c>
      <c r="J4882" s="518" t="s">
        <v>5503</v>
      </c>
      <c r="K4882" s="519" t="s">
        <v>15878</v>
      </c>
      <c r="L4882" s="518" t="s">
        <v>5433</v>
      </c>
    </row>
    <row r="4883" spans="1:12" ht="15.75">
      <c r="A4883" s="518" t="s">
        <v>8643</v>
      </c>
      <c r="B4883" s="518" t="s">
        <v>8644</v>
      </c>
      <c r="C4883" s="518" t="s">
        <v>8009</v>
      </c>
      <c r="D4883" s="518" t="s">
        <v>25729</v>
      </c>
      <c r="E4883" s="519" t="s">
        <v>144</v>
      </c>
      <c r="F4883" s="518" t="s">
        <v>144</v>
      </c>
      <c r="G4883" s="518" t="s">
        <v>27893</v>
      </c>
      <c r="H4883" s="518" t="s">
        <v>27894</v>
      </c>
      <c r="I4883" s="518" t="s">
        <v>5502</v>
      </c>
      <c r="J4883" s="518" t="s">
        <v>5503</v>
      </c>
      <c r="K4883" s="519" t="s">
        <v>34512</v>
      </c>
      <c r="L4883" s="518" t="s">
        <v>5433</v>
      </c>
    </row>
    <row r="4884" spans="1:12" ht="15.75">
      <c r="A4884" s="518" t="s">
        <v>8643</v>
      </c>
      <c r="B4884" s="518" t="s">
        <v>8644</v>
      </c>
      <c r="C4884" s="518" t="s">
        <v>8009</v>
      </c>
      <c r="D4884" s="518" t="s">
        <v>25729</v>
      </c>
      <c r="E4884" s="519" t="s">
        <v>144</v>
      </c>
      <c r="F4884" s="518" t="s">
        <v>144</v>
      </c>
      <c r="G4884" s="518" t="s">
        <v>27896</v>
      </c>
      <c r="H4884" s="518" t="s">
        <v>27897</v>
      </c>
      <c r="I4884" s="518" t="s">
        <v>5502</v>
      </c>
      <c r="J4884" s="518" t="s">
        <v>5503</v>
      </c>
      <c r="K4884" s="519" t="s">
        <v>13812</v>
      </c>
      <c r="L4884" s="518" t="s">
        <v>5433</v>
      </c>
    </row>
    <row r="4885" spans="1:12" ht="15.75">
      <c r="A4885" s="518" t="s">
        <v>8643</v>
      </c>
      <c r="B4885" s="518" t="s">
        <v>8644</v>
      </c>
      <c r="C4885" s="518" t="s">
        <v>8009</v>
      </c>
      <c r="D4885" s="518" t="s">
        <v>25729</v>
      </c>
      <c r="E4885" s="519" t="s">
        <v>144</v>
      </c>
      <c r="F4885" s="518" t="s">
        <v>144</v>
      </c>
      <c r="G4885" s="518" t="s">
        <v>27898</v>
      </c>
      <c r="H4885" s="518" t="s">
        <v>27899</v>
      </c>
      <c r="I4885" s="518" t="s">
        <v>5502</v>
      </c>
      <c r="J4885" s="518" t="s">
        <v>5503</v>
      </c>
      <c r="K4885" s="519" t="s">
        <v>20803</v>
      </c>
      <c r="L4885" s="518" t="s">
        <v>5433</v>
      </c>
    </row>
    <row r="4886" spans="1:12" ht="15.75">
      <c r="A4886" s="518" t="s">
        <v>8643</v>
      </c>
      <c r="B4886" s="518" t="s">
        <v>8644</v>
      </c>
      <c r="C4886" s="518" t="s">
        <v>8009</v>
      </c>
      <c r="D4886" s="518" t="s">
        <v>25729</v>
      </c>
      <c r="E4886" s="519" t="s">
        <v>144</v>
      </c>
      <c r="F4886" s="518" t="s">
        <v>144</v>
      </c>
      <c r="G4886" s="518" t="s">
        <v>27901</v>
      </c>
      <c r="H4886" s="518" t="s">
        <v>27902</v>
      </c>
      <c r="I4886" s="518" t="s">
        <v>5502</v>
      </c>
      <c r="J4886" s="518" t="s">
        <v>5503</v>
      </c>
      <c r="K4886" s="519" t="s">
        <v>12714</v>
      </c>
      <c r="L4886" s="518" t="s">
        <v>5433</v>
      </c>
    </row>
    <row r="4887" spans="1:12" ht="15.75">
      <c r="A4887" s="518" t="s">
        <v>8643</v>
      </c>
      <c r="B4887" s="518" t="s">
        <v>8644</v>
      </c>
      <c r="C4887" s="518" t="s">
        <v>8009</v>
      </c>
      <c r="D4887" s="518" t="s">
        <v>25729</v>
      </c>
      <c r="E4887" s="519" t="s">
        <v>144</v>
      </c>
      <c r="F4887" s="518" t="s">
        <v>144</v>
      </c>
      <c r="G4887" s="518" t="s">
        <v>27903</v>
      </c>
      <c r="H4887" s="518" t="s">
        <v>27904</v>
      </c>
      <c r="I4887" s="518" t="s">
        <v>5502</v>
      </c>
      <c r="J4887" s="518" t="s">
        <v>5503</v>
      </c>
      <c r="K4887" s="519" t="s">
        <v>29152</v>
      </c>
      <c r="L4887" s="518" t="s">
        <v>5433</v>
      </c>
    </row>
    <row r="4888" spans="1:12" ht="15.75">
      <c r="A4888" s="518" t="s">
        <v>8643</v>
      </c>
      <c r="B4888" s="518" t="s">
        <v>8644</v>
      </c>
      <c r="C4888" s="518" t="s">
        <v>8009</v>
      </c>
      <c r="D4888" s="518" t="s">
        <v>25729</v>
      </c>
      <c r="E4888" s="519" t="s">
        <v>144</v>
      </c>
      <c r="F4888" s="518" t="s">
        <v>144</v>
      </c>
      <c r="G4888" s="518" t="s">
        <v>27905</v>
      </c>
      <c r="H4888" s="518" t="s">
        <v>27906</v>
      </c>
      <c r="I4888" s="518" t="s">
        <v>5502</v>
      </c>
      <c r="J4888" s="518" t="s">
        <v>5503</v>
      </c>
      <c r="K4888" s="519" t="s">
        <v>21027</v>
      </c>
      <c r="L4888" s="518" t="s">
        <v>5433</v>
      </c>
    </row>
    <row r="4889" spans="1:12" ht="15.75">
      <c r="A4889" s="518" t="s">
        <v>8643</v>
      </c>
      <c r="B4889" s="518" t="s">
        <v>8644</v>
      </c>
      <c r="C4889" s="518" t="s">
        <v>8009</v>
      </c>
      <c r="D4889" s="518" t="s">
        <v>25729</v>
      </c>
      <c r="E4889" s="519" t="s">
        <v>144</v>
      </c>
      <c r="F4889" s="518" t="s">
        <v>144</v>
      </c>
      <c r="G4889" s="518" t="s">
        <v>27907</v>
      </c>
      <c r="H4889" s="518" t="s">
        <v>27908</v>
      </c>
      <c r="I4889" s="518" t="s">
        <v>5502</v>
      </c>
      <c r="J4889" s="518" t="s">
        <v>5503</v>
      </c>
      <c r="K4889" s="519" t="s">
        <v>28567</v>
      </c>
      <c r="L4889" s="518" t="s">
        <v>5433</v>
      </c>
    </row>
    <row r="4890" spans="1:12" ht="15.75">
      <c r="A4890" s="518" t="s">
        <v>8643</v>
      </c>
      <c r="B4890" s="518" t="s">
        <v>8644</v>
      </c>
      <c r="C4890" s="518" t="s">
        <v>8009</v>
      </c>
      <c r="D4890" s="518" t="s">
        <v>25729</v>
      </c>
      <c r="E4890" s="519" t="s">
        <v>144</v>
      </c>
      <c r="F4890" s="518" t="s">
        <v>144</v>
      </c>
      <c r="G4890" s="518" t="s">
        <v>27910</v>
      </c>
      <c r="H4890" s="518" t="s">
        <v>27911</v>
      </c>
      <c r="I4890" s="518" t="s">
        <v>5502</v>
      </c>
      <c r="J4890" s="518" t="s">
        <v>5503</v>
      </c>
      <c r="K4890" s="519" t="s">
        <v>34513</v>
      </c>
      <c r="L4890" s="518" t="s">
        <v>5433</v>
      </c>
    </row>
    <row r="4891" spans="1:12" ht="15.75">
      <c r="A4891" s="518" t="s">
        <v>8643</v>
      </c>
      <c r="B4891" s="518" t="s">
        <v>8644</v>
      </c>
      <c r="C4891" s="518" t="s">
        <v>8009</v>
      </c>
      <c r="D4891" s="518" t="s">
        <v>25729</v>
      </c>
      <c r="E4891" s="519" t="s">
        <v>144</v>
      </c>
      <c r="F4891" s="518" t="s">
        <v>144</v>
      </c>
      <c r="G4891" s="518" t="s">
        <v>27912</v>
      </c>
      <c r="H4891" s="518" t="s">
        <v>27913</v>
      </c>
      <c r="I4891" s="518" t="s">
        <v>5502</v>
      </c>
      <c r="J4891" s="518" t="s">
        <v>5503</v>
      </c>
      <c r="K4891" s="519" t="s">
        <v>31234</v>
      </c>
      <c r="L4891" s="518" t="s">
        <v>5433</v>
      </c>
    </row>
    <row r="4892" spans="1:12" ht="15.75">
      <c r="A4892" s="518" t="s">
        <v>8643</v>
      </c>
      <c r="B4892" s="518" t="s">
        <v>8644</v>
      </c>
      <c r="C4892" s="518" t="s">
        <v>8009</v>
      </c>
      <c r="D4892" s="518" t="s">
        <v>25729</v>
      </c>
      <c r="E4892" s="519" t="s">
        <v>144</v>
      </c>
      <c r="F4892" s="518" t="s">
        <v>144</v>
      </c>
      <c r="G4892" s="518" t="s">
        <v>27914</v>
      </c>
      <c r="H4892" s="518" t="s">
        <v>27915</v>
      </c>
      <c r="I4892" s="518" t="s">
        <v>5502</v>
      </c>
      <c r="J4892" s="518" t="s">
        <v>5503</v>
      </c>
      <c r="K4892" s="519" t="s">
        <v>33268</v>
      </c>
      <c r="L4892" s="518" t="s">
        <v>5433</v>
      </c>
    </row>
    <row r="4893" spans="1:12" ht="15.75">
      <c r="A4893" s="518" t="s">
        <v>8643</v>
      </c>
      <c r="B4893" s="518" t="s">
        <v>8644</v>
      </c>
      <c r="C4893" s="518" t="s">
        <v>8009</v>
      </c>
      <c r="D4893" s="518" t="s">
        <v>25729</v>
      </c>
      <c r="E4893" s="519" t="s">
        <v>144</v>
      </c>
      <c r="F4893" s="518" t="s">
        <v>144</v>
      </c>
      <c r="G4893" s="518" t="s">
        <v>27916</v>
      </c>
      <c r="H4893" s="518" t="s">
        <v>27917</v>
      </c>
      <c r="I4893" s="518" t="s">
        <v>5502</v>
      </c>
      <c r="J4893" s="518" t="s">
        <v>5503</v>
      </c>
      <c r="K4893" s="519" t="s">
        <v>14687</v>
      </c>
      <c r="L4893" s="518" t="s">
        <v>5433</v>
      </c>
    </row>
    <row r="4894" spans="1:12" ht="15.75">
      <c r="A4894" s="518" t="s">
        <v>8643</v>
      </c>
      <c r="B4894" s="518" t="s">
        <v>8644</v>
      </c>
      <c r="C4894" s="518" t="s">
        <v>8009</v>
      </c>
      <c r="D4894" s="518" t="s">
        <v>25729</v>
      </c>
      <c r="E4894" s="519" t="s">
        <v>144</v>
      </c>
      <c r="F4894" s="518" t="s">
        <v>144</v>
      </c>
      <c r="G4894" s="518" t="s">
        <v>27919</v>
      </c>
      <c r="H4894" s="518" t="s">
        <v>27920</v>
      </c>
      <c r="I4894" s="518" t="s">
        <v>5502</v>
      </c>
      <c r="J4894" s="518" t="s">
        <v>5503</v>
      </c>
      <c r="K4894" s="519" t="s">
        <v>28725</v>
      </c>
      <c r="L4894" s="518" t="s">
        <v>5433</v>
      </c>
    </row>
    <row r="4895" spans="1:12" ht="15.75">
      <c r="A4895" s="518" t="s">
        <v>8643</v>
      </c>
      <c r="B4895" s="518" t="s">
        <v>8644</v>
      </c>
      <c r="C4895" s="518" t="s">
        <v>8009</v>
      </c>
      <c r="D4895" s="518" t="s">
        <v>25729</v>
      </c>
      <c r="E4895" s="519" t="s">
        <v>144</v>
      </c>
      <c r="F4895" s="518" t="s">
        <v>144</v>
      </c>
      <c r="G4895" s="518" t="s">
        <v>27921</v>
      </c>
      <c r="H4895" s="518" t="s">
        <v>27922</v>
      </c>
      <c r="I4895" s="518" t="s">
        <v>5502</v>
      </c>
      <c r="J4895" s="518" t="s">
        <v>5503</v>
      </c>
      <c r="K4895" s="519" t="s">
        <v>27692</v>
      </c>
      <c r="L4895" s="518" t="s">
        <v>5433</v>
      </c>
    </row>
    <row r="4896" spans="1:12" ht="15.75">
      <c r="A4896" s="518" t="s">
        <v>8643</v>
      </c>
      <c r="B4896" s="518" t="s">
        <v>8644</v>
      </c>
      <c r="C4896" s="518" t="s">
        <v>8009</v>
      </c>
      <c r="D4896" s="518" t="s">
        <v>25729</v>
      </c>
      <c r="E4896" s="519" t="s">
        <v>144</v>
      </c>
      <c r="F4896" s="518" t="s">
        <v>144</v>
      </c>
      <c r="G4896" s="518" t="s">
        <v>27923</v>
      </c>
      <c r="H4896" s="518" t="s">
        <v>27924</v>
      </c>
      <c r="I4896" s="518" t="s">
        <v>5502</v>
      </c>
      <c r="J4896" s="518" t="s">
        <v>5503</v>
      </c>
      <c r="K4896" s="519" t="s">
        <v>28984</v>
      </c>
      <c r="L4896" s="518" t="s">
        <v>5433</v>
      </c>
    </row>
    <row r="4897" spans="1:12" ht="15.75">
      <c r="A4897" s="518" t="s">
        <v>8643</v>
      </c>
      <c r="B4897" s="518" t="s">
        <v>8644</v>
      </c>
      <c r="C4897" s="518" t="s">
        <v>8009</v>
      </c>
      <c r="D4897" s="518" t="s">
        <v>25729</v>
      </c>
      <c r="E4897" s="519" t="s">
        <v>144</v>
      </c>
      <c r="F4897" s="518" t="s">
        <v>144</v>
      </c>
      <c r="G4897" s="518" t="s">
        <v>27926</v>
      </c>
      <c r="H4897" s="518" t="s">
        <v>27927</v>
      </c>
      <c r="I4897" s="518" t="s">
        <v>5502</v>
      </c>
      <c r="J4897" s="518" t="s">
        <v>5503</v>
      </c>
      <c r="K4897" s="519" t="s">
        <v>34514</v>
      </c>
      <c r="L4897" s="518" t="s">
        <v>5433</v>
      </c>
    </row>
    <row r="4898" spans="1:12" ht="15.75">
      <c r="A4898" s="518" t="s">
        <v>8643</v>
      </c>
      <c r="B4898" s="518" t="s">
        <v>8644</v>
      </c>
      <c r="C4898" s="518" t="s">
        <v>8009</v>
      </c>
      <c r="D4898" s="518" t="s">
        <v>25729</v>
      </c>
      <c r="E4898" s="519" t="s">
        <v>144</v>
      </c>
      <c r="F4898" s="518" t="s">
        <v>144</v>
      </c>
      <c r="G4898" s="518" t="s">
        <v>27928</v>
      </c>
      <c r="H4898" s="518" t="s">
        <v>27929</v>
      </c>
      <c r="I4898" s="518" t="s">
        <v>5502</v>
      </c>
      <c r="J4898" s="518" t="s">
        <v>5503</v>
      </c>
      <c r="K4898" s="519" t="s">
        <v>34515</v>
      </c>
      <c r="L4898" s="518" t="s">
        <v>5433</v>
      </c>
    </row>
    <row r="4899" spans="1:12" ht="15.75">
      <c r="A4899" s="518" t="s">
        <v>8643</v>
      </c>
      <c r="B4899" s="518" t="s">
        <v>8644</v>
      </c>
      <c r="C4899" s="518" t="s">
        <v>8009</v>
      </c>
      <c r="D4899" s="518" t="s">
        <v>25729</v>
      </c>
      <c r="E4899" s="519" t="s">
        <v>144</v>
      </c>
      <c r="F4899" s="518" t="s">
        <v>144</v>
      </c>
      <c r="G4899" s="518" t="s">
        <v>27930</v>
      </c>
      <c r="H4899" s="518" t="s">
        <v>27931</v>
      </c>
      <c r="I4899" s="518" t="s">
        <v>5502</v>
      </c>
      <c r="J4899" s="518" t="s">
        <v>5503</v>
      </c>
      <c r="K4899" s="519" t="s">
        <v>14485</v>
      </c>
      <c r="L4899" s="518" t="s">
        <v>5433</v>
      </c>
    </row>
    <row r="4900" spans="1:12" ht="15.75">
      <c r="A4900" s="518" t="s">
        <v>8643</v>
      </c>
      <c r="B4900" s="518" t="s">
        <v>8644</v>
      </c>
      <c r="C4900" s="518" t="s">
        <v>8009</v>
      </c>
      <c r="D4900" s="518" t="s">
        <v>25729</v>
      </c>
      <c r="E4900" s="519" t="s">
        <v>144</v>
      </c>
      <c r="F4900" s="518" t="s">
        <v>144</v>
      </c>
      <c r="G4900" s="518" t="s">
        <v>27932</v>
      </c>
      <c r="H4900" s="518" t="s">
        <v>27933</v>
      </c>
      <c r="I4900" s="518" t="s">
        <v>5502</v>
      </c>
      <c r="J4900" s="518" t="s">
        <v>5503</v>
      </c>
      <c r="K4900" s="519" t="s">
        <v>18381</v>
      </c>
      <c r="L4900" s="518" t="s">
        <v>5433</v>
      </c>
    </row>
    <row r="4901" spans="1:12" ht="15.75">
      <c r="A4901" s="518" t="s">
        <v>8643</v>
      </c>
      <c r="B4901" s="518" t="s">
        <v>8644</v>
      </c>
      <c r="C4901" s="518" t="s">
        <v>8009</v>
      </c>
      <c r="D4901" s="518" t="s">
        <v>25729</v>
      </c>
      <c r="E4901" s="519" t="s">
        <v>144</v>
      </c>
      <c r="F4901" s="518" t="s">
        <v>144</v>
      </c>
      <c r="G4901" s="518" t="s">
        <v>27934</v>
      </c>
      <c r="H4901" s="518" t="s">
        <v>27935</v>
      </c>
      <c r="I4901" s="518" t="s">
        <v>5502</v>
      </c>
      <c r="J4901" s="518" t="s">
        <v>5503</v>
      </c>
      <c r="K4901" s="519" t="s">
        <v>32389</v>
      </c>
      <c r="L4901" s="518" t="s">
        <v>5433</v>
      </c>
    </row>
    <row r="4902" spans="1:12" ht="15.75">
      <c r="A4902" s="518" t="s">
        <v>8643</v>
      </c>
      <c r="B4902" s="518" t="s">
        <v>8644</v>
      </c>
      <c r="C4902" s="518" t="s">
        <v>8009</v>
      </c>
      <c r="D4902" s="518" t="s">
        <v>25729</v>
      </c>
      <c r="E4902" s="519" t="s">
        <v>144</v>
      </c>
      <c r="F4902" s="518" t="s">
        <v>144</v>
      </c>
      <c r="G4902" s="518" t="s">
        <v>27936</v>
      </c>
      <c r="H4902" s="518" t="s">
        <v>27937</v>
      </c>
      <c r="I4902" s="518" t="s">
        <v>5502</v>
      </c>
      <c r="J4902" s="518" t="s">
        <v>5503</v>
      </c>
      <c r="K4902" s="519" t="s">
        <v>29255</v>
      </c>
      <c r="L4902" s="518" t="s">
        <v>5433</v>
      </c>
    </row>
    <row r="4903" spans="1:12" ht="15.75">
      <c r="A4903" s="518" t="s">
        <v>8643</v>
      </c>
      <c r="B4903" s="518" t="s">
        <v>8644</v>
      </c>
      <c r="C4903" s="518" t="s">
        <v>8009</v>
      </c>
      <c r="D4903" s="518" t="s">
        <v>25729</v>
      </c>
      <c r="E4903" s="519" t="s">
        <v>144</v>
      </c>
      <c r="F4903" s="518" t="s">
        <v>144</v>
      </c>
      <c r="G4903" s="518" t="s">
        <v>27939</v>
      </c>
      <c r="H4903" s="518" t="s">
        <v>27940</v>
      </c>
      <c r="I4903" s="518" t="s">
        <v>5502</v>
      </c>
      <c r="J4903" s="518" t="s">
        <v>5503</v>
      </c>
      <c r="K4903" s="519" t="s">
        <v>17768</v>
      </c>
      <c r="L4903" s="518" t="s">
        <v>5433</v>
      </c>
    </row>
    <row r="4904" spans="1:12" ht="15.75">
      <c r="A4904" s="518" t="s">
        <v>8643</v>
      </c>
      <c r="B4904" s="518" t="s">
        <v>8644</v>
      </c>
      <c r="C4904" s="518" t="s">
        <v>8009</v>
      </c>
      <c r="D4904" s="518" t="s">
        <v>25729</v>
      </c>
      <c r="E4904" s="519" t="s">
        <v>144</v>
      </c>
      <c r="F4904" s="518" t="s">
        <v>144</v>
      </c>
      <c r="G4904" s="518" t="s">
        <v>27941</v>
      </c>
      <c r="H4904" s="518" t="s">
        <v>27942</v>
      </c>
      <c r="I4904" s="518" t="s">
        <v>5502</v>
      </c>
      <c r="J4904" s="518" t="s">
        <v>5503</v>
      </c>
      <c r="K4904" s="519" t="s">
        <v>16572</v>
      </c>
      <c r="L4904" s="518" t="s">
        <v>5433</v>
      </c>
    </row>
    <row r="4905" spans="1:12" ht="15.75">
      <c r="A4905" s="518" t="s">
        <v>8643</v>
      </c>
      <c r="B4905" s="518" t="s">
        <v>8644</v>
      </c>
      <c r="C4905" s="518" t="s">
        <v>8009</v>
      </c>
      <c r="D4905" s="518" t="s">
        <v>25729</v>
      </c>
      <c r="E4905" s="519" t="s">
        <v>144</v>
      </c>
      <c r="F4905" s="518" t="s">
        <v>144</v>
      </c>
      <c r="G4905" s="518" t="s">
        <v>27943</v>
      </c>
      <c r="H4905" s="518" t="s">
        <v>27944</v>
      </c>
      <c r="I4905" s="518" t="s">
        <v>5502</v>
      </c>
      <c r="J4905" s="518" t="s">
        <v>5503</v>
      </c>
      <c r="K4905" s="519" t="s">
        <v>20956</v>
      </c>
      <c r="L4905" s="518" t="s">
        <v>5433</v>
      </c>
    </row>
    <row r="4906" spans="1:12" ht="15.75">
      <c r="A4906" s="518" t="s">
        <v>8643</v>
      </c>
      <c r="B4906" s="518" t="s">
        <v>8644</v>
      </c>
      <c r="C4906" s="518" t="s">
        <v>8009</v>
      </c>
      <c r="D4906" s="518" t="s">
        <v>25729</v>
      </c>
      <c r="E4906" s="519" t="s">
        <v>144</v>
      </c>
      <c r="F4906" s="518" t="s">
        <v>144</v>
      </c>
      <c r="G4906" s="518" t="s">
        <v>27945</v>
      </c>
      <c r="H4906" s="518" t="s">
        <v>27946</v>
      </c>
      <c r="I4906" s="518" t="s">
        <v>5502</v>
      </c>
      <c r="J4906" s="518" t="s">
        <v>5503</v>
      </c>
      <c r="K4906" s="519" t="s">
        <v>20998</v>
      </c>
      <c r="L4906" s="518" t="s">
        <v>5433</v>
      </c>
    </row>
    <row r="4907" spans="1:12" ht="15.75">
      <c r="A4907" s="518" t="s">
        <v>8643</v>
      </c>
      <c r="B4907" s="518" t="s">
        <v>8644</v>
      </c>
      <c r="C4907" s="518" t="s">
        <v>8009</v>
      </c>
      <c r="D4907" s="518" t="s">
        <v>25729</v>
      </c>
      <c r="E4907" s="519" t="s">
        <v>144</v>
      </c>
      <c r="F4907" s="518" t="s">
        <v>144</v>
      </c>
      <c r="G4907" s="518" t="s">
        <v>27947</v>
      </c>
      <c r="H4907" s="518" t="s">
        <v>27948</v>
      </c>
      <c r="I4907" s="518" t="s">
        <v>5502</v>
      </c>
      <c r="J4907" s="518" t="s">
        <v>5503</v>
      </c>
      <c r="K4907" s="519" t="s">
        <v>19582</v>
      </c>
      <c r="L4907" s="518" t="s">
        <v>5433</v>
      </c>
    </row>
    <row r="4908" spans="1:12" ht="15.75">
      <c r="A4908" s="518" t="s">
        <v>8643</v>
      </c>
      <c r="B4908" s="518" t="s">
        <v>8644</v>
      </c>
      <c r="C4908" s="518" t="s">
        <v>8009</v>
      </c>
      <c r="D4908" s="518" t="s">
        <v>25729</v>
      </c>
      <c r="E4908" s="519" t="s">
        <v>144</v>
      </c>
      <c r="F4908" s="518" t="s">
        <v>144</v>
      </c>
      <c r="G4908" s="518" t="s">
        <v>27950</v>
      </c>
      <c r="H4908" s="518" t="s">
        <v>27951</v>
      </c>
      <c r="I4908" s="518" t="s">
        <v>5502</v>
      </c>
      <c r="J4908" s="518" t="s">
        <v>5503</v>
      </c>
      <c r="K4908" s="519" t="s">
        <v>14221</v>
      </c>
      <c r="L4908" s="518" t="s">
        <v>5433</v>
      </c>
    </row>
    <row r="4909" spans="1:12" ht="15.75">
      <c r="A4909" s="518" t="s">
        <v>8643</v>
      </c>
      <c r="B4909" s="518" t="s">
        <v>8644</v>
      </c>
      <c r="C4909" s="518" t="s">
        <v>8009</v>
      </c>
      <c r="D4909" s="518" t="s">
        <v>25729</v>
      </c>
      <c r="E4909" s="519" t="s">
        <v>144</v>
      </c>
      <c r="F4909" s="518" t="s">
        <v>144</v>
      </c>
      <c r="G4909" s="518" t="s">
        <v>27952</v>
      </c>
      <c r="H4909" s="518" t="s">
        <v>27951</v>
      </c>
      <c r="I4909" s="518" t="s">
        <v>5502</v>
      </c>
      <c r="J4909" s="518" t="s">
        <v>5503</v>
      </c>
      <c r="K4909" s="519" t="s">
        <v>18546</v>
      </c>
      <c r="L4909" s="518" t="s">
        <v>5433</v>
      </c>
    </row>
    <row r="4910" spans="1:12" ht="15.75">
      <c r="A4910" s="518" t="s">
        <v>8643</v>
      </c>
      <c r="B4910" s="518" t="s">
        <v>8644</v>
      </c>
      <c r="C4910" s="518" t="s">
        <v>8009</v>
      </c>
      <c r="D4910" s="518" t="s">
        <v>25729</v>
      </c>
      <c r="E4910" s="519" t="s">
        <v>144</v>
      </c>
      <c r="F4910" s="518" t="s">
        <v>144</v>
      </c>
      <c r="G4910" s="518" t="s">
        <v>27953</v>
      </c>
      <c r="H4910" s="518" t="s">
        <v>27954</v>
      </c>
      <c r="I4910" s="518" t="s">
        <v>5502</v>
      </c>
      <c r="J4910" s="518" t="s">
        <v>5503</v>
      </c>
      <c r="K4910" s="519" t="s">
        <v>29987</v>
      </c>
      <c r="L4910" s="518" t="s">
        <v>5433</v>
      </c>
    </row>
    <row r="4911" spans="1:12" ht="15.75">
      <c r="A4911" s="518" t="s">
        <v>8643</v>
      </c>
      <c r="B4911" s="518" t="s">
        <v>8644</v>
      </c>
      <c r="C4911" s="518" t="s">
        <v>8009</v>
      </c>
      <c r="D4911" s="518" t="s">
        <v>25729</v>
      </c>
      <c r="E4911" s="519" t="s">
        <v>144</v>
      </c>
      <c r="F4911" s="518" t="s">
        <v>144</v>
      </c>
      <c r="G4911" s="518" t="s">
        <v>27955</v>
      </c>
      <c r="H4911" s="518" t="s">
        <v>27956</v>
      </c>
      <c r="I4911" s="518" t="s">
        <v>5502</v>
      </c>
      <c r="J4911" s="518" t="s">
        <v>5503</v>
      </c>
      <c r="K4911" s="519" t="s">
        <v>26597</v>
      </c>
      <c r="L4911" s="518" t="s">
        <v>5433</v>
      </c>
    </row>
    <row r="4912" spans="1:12" ht="15.75">
      <c r="A4912" s="518" t="s">
        <v>8643</v>
      </c>
      <c r="B4912" s="518" t="s">
        <v>8644</v>
      </c>
      <c r="C4912" s="518" t="s">
        <v>8009</v>
      </c>
      <c r="D4912" s="518" t="s">
        <v>25729</v>
      </c>
      <c r="E4912" s="519" t="s">
        <v>144</v>
      </c>
      <c r="F4912" s="518" t="s">
        <v>144</v>
      </c>
      <c r="G4912" s="518" t="s">
        <v>27958</v>
      </c>
      <c r="H4912" s="518" t="s">
        <v>27959</v>
      </c>
      <c r="I4912" s="518" t="s">
        <v>5502</v>
      </c>
      <c r="J4912" s="518" t="s">
        <v>5503</v>
      </c>
      <c r="K4912" s="519" t="s">
        <v>34489</v>
      </c>
      <c r="L4912" s="518" t="s">
        <v>5433</v>
      </c>
    </row>
    <row r="4913" spans="1:12" ht="15.75">
      <c r="A4913" s="518" t="s">
        <v>8643</v>
      </c>
      <c r="B4913" s="518" t="s">
        <v>8644</v>
      </c>
      <c r="C4913" s="518" t="s">
        <v>8009</v>
      </c>
      <c r="D4913" s="518" t="s">
        <v>25729</v>
      </c>
      <c r="E4913" s="519" t="s">
        <v>144</v>
      </c>
      <c r="F4913" s="518" t="s">
        <v>144</v>
      </c>
      <c r="G4913" s="518" t="s">
        <v>27960</v>
      </c>
      <c r="H4913" s="518" t="s">
        <v>27961</v>
      </c>
      <c r="I4913" s="518" t="s">
        <v>5502</v>
      </c>
      <c r="J4913" s="518" t="s">
        <v>5503</v>
      </c>
      <c r="K4913" s="519" t="s">
        <v>13685</v>
      </c>
      <c r="L4913" s="518" t="s">
        <v>5433</v>
      </c>
    </row>
    <row r="4914" spans="1:12" ht="15.75">
      <c r="A4914" s="518" t="s">
        <v>8643</v>
      </c>
      <c r="B4914" s="518" t="s">
        <v>8644</v>
      </c>
      <c r="C4914" s="518" t="s">
        <v>8009</v>
      </c>
      <c r="D4914" s="518" t="s">
        <v>25729</v>
      </c>
      <c r="E4914" s="519" t="s">
        <v>144</v>
      </c>
      <c r="F4914" s="518" t="s">
        <v>144</v>
      </c>
      <c r="G4914" s="518" t="s">
        <v>27962</v>
      </c>
      <c r="H4914" s="518" t="s">
        <v>27963</v>
      </c>
      <c r="I4914" s="518" t="s">
        <v>5502</v>
      </c>
      <c r="J4914" s="518" t="s">
        <v>5503</v>
      </c>
      <c r="K4914" s="519" t="s">
        <v>26420</v>
      </c>
      <c r="L4914" s="518" t="s">
        <v>5433</v>
      </c>
    </row>
    <row r="4915" spans="1:12" ht="15.75">
      <c r="A4915" s="518" t="s">
        <v>8643</v>
      </c>
      <c r="B4915" s="518" t="s">
        <v>8644</v>
      </c>
      <c r="C4915" s="518" t="s">
        <v>8009</v>
      </c>
      <c r="D4915" s="518" t="s">
        <v>25729</v>
      </c>
      <c r="E4915" s="519" t="s">
        <v>144</v>
      </c>
      <c r="F4915" s="518" t="s">
        <v>144</v>
      </c>
      <c r="G4915" s="518" t="s">
        <v>27964</v>
      </c>
      <c r="H4915" s="518" t="s">
        <v>27965</v>
      </c>
      <c r="I4915" s="518" t="s">
        <v>5502</v>
      </c>
      <c r="J4915" s="518" t="s">
        <v>5503</v>
      </c>
      <c r="K4915" s="519" t="s">
        <v>29736</v>
      </c>
      <c r="L4915" s="518" t="s">
        <v>5433</v>
      </c>
    </row>
    <row r="4916" spans="1:12" ht="15.75">
      <c r="A4916" s="518" t="s">
        <v>8643</v>
      </c>
      <c r="B4916" s="518" t="s">
        <v>8644</v>
      </c>
      <c r="C4916" s="518" t="s">
        <v>8009</v>
      </c>
      <c r="D4916" s="518" t="s">
        <v>25729</v>
      </c>
      <c r="E4916" s="519" t="s">
        <v>144</v>
      </c>
      <c r="F4916" s="518" t="s">
        <v>144</v>
      </c>
      <c r="G4916" s="518" t="s">
        <v>27966</v>
      </c>
      <c r="H4916" s="518" t="s">
        <v>27967</v>
      </c>
      <c r="I4916" s="518" t="s">
        <v>5502</v>
      </c>
      <c r="J4916" s="518" t="s">
        <v>5503</v>
      </c>
      <c r="K4916" s="519" t="s">
        <v>34516</v>
      </c>
      <c r="L4916" s="518" t="s">
        <v>5433</v>
      </c>
    </row>
    <row r="4917" spans="1:12" ht="15.75">
      <c r="A4917" s="518" t="s">
        <v>8643</v>
      </c>
      <c r="B4917" s="518" t="s">
        <v>8644</v>
      </c>
      <c r="C4917" s="518" t="s">
        <v>8009</v>
      </c>
      <c r="D4917" s="518" t="s">
        <v>25729</v>
      </c>
      <c r="E4917" s="519" t="s">
        <v>144</v>
      </c>
      <c r="F4917" s="518" t="s">
        <v>144</v>
      </c>
      <c r="G4917" s="518" t="s">
        <v>27968</v>
      </c>
      <c r="H4917" s="518" t="s">
        <v>27969</v>
      </c>
      <c r="I4917" s="518" t="s">
        <v>5502</v>
      </c>
      <c r="J4917" s="518" t="s">
        <v>5503</v>
      </c>
      <c r="K4917" s="519" t="s">
        <v>34517</v>
      </c>
      <c r="L4917" s="518" t="s">
        <v>5433</v>
      </c>
    </row>
    <row r="4918" spans="1:12" ht="15.75">
      <c r="A4918" s="518" t="s">
        <v>8643</v>
      </c>
      <c r="B4918" s="518" t="s">
        <v>8644</v>
      </c>
      <c r="C4918" s="518" t="s">
        <v>8009</v>
      </c>
      <c r="D4918" s="518" t="s">
        <v>25729</v>
      </c>
      <c r="E4918" s="519" t="s">
        <v>144</v>
      </c>
      <c r="F4918" s="518" t="s">
        <v>144</v>
      </c>
      <c r="G4918" s="518" t="s">
        <v>27970</v>
      </c>
      <c r="H4918" s="518" t="s">
        <v>27971</v>
      </c>
      <c r="I4918" s="518" t="s">
        <v>5502</v>
      </c>
      <c r="J4918" s="518" t="s">
        <v>5503</v>
      </c>
      <c r="K4918" s="519" t="s">
        <v>34518</v>
      </c>
      <c r="L4918" s="518" t="s">
        <v>5433</v>
      </c>
    </row>
    <row r="4919" spans="1:12" ht="15.75">
      <c r="A4919" s="518" t="s">
        <v>8643</v>
      </c>
      <c r="B4919" s="518" t="s">
        <v>8644</v>
      </c>
      <c r="C4919" s="518" t="s">
        <v>8009</v>
      </c>
      <c r="D4919" s="518" t="s">
        <v>25729</v>
      </c>
      <c r="E4919" s="519" t="s">
        <v>144</v>
      </c>
      <c r="F4919" s="518" t="s">
        <v>144</v>
      </c>
      <c r="G4919" s="518" t="s">
        <v>27972</v>
      </c>
      <c r="H4919" s="518" t="s">
        <v>27973</v>
      </c>
      <c r="I4919" s="518" t="s">
        <v>5502</v>
      </c>
      <c r="J4919" s="518" t="s">
        <v>5503</v>
      </c>
      <c r="K4919" s="519" t="s">
        <v>34519</v>
      </c>
      <c r="L4919" s="518" t="s">
        <v>5433</v>
      </c>
    </row>
    <row r="4920" spans="1:12" ht="15.75">
      <c r="A4920" s="518" t="s">
        <v>8643</v>
      </c>
      <c r="B4920" s="518" t="s">
        <v>8644</v>
      </c>
      <c r="C4920" s="518" t="s">
        <v>8009</v>
      </c>
      <c r="D4920" s="518" t="s">
        <v>25729</v>
      </c>
      <c r="E4920" s="519" t="s">
        <v>144</v>
      </c>
      <c r="F4920" s="518" t="s">
        <v>144</v>
      </c>
      <c r="G4920" s="518" t="s">
        <v>27974</v>
      </c>
      <c r="H4920" s="518" t="s">
        <v>27975</v>
      </c>
      <c r="I4920" s="518" t="s">
        <v>5502</v>
      </c>
      <c r="J4920" s="518" t="s">
        <v>5503</v>
      </c>
      <c r="K4920" s="519" t="s">
        <v>32233</v>
      </c>
      <c r="L4920" s="518" t="s">
        <v>5433</v>
      </c>
    </row>
    <row r="4921" spans="1:12" ht="15.75">
      <c r="A4921" s="518" t="s">
        <v>8643</v>
      </c>
      <c r="B4921" s="518" t="s">
        <v>8644</v>
      </c>
      <c r="C4921" s="518" t="s">
        <v>8009</v>
      </c>
      <c r="D4921" s="518" t="s">
        <v>25729</v>
      </c>
      <c r="E4921" s="519" t="s">
        <v>144</v>
      </c>
      <c r="F4921" s="518" t="s">
        <v>144</v>
      </c>
      <c r="G4921" s="518" t="s">
        <v>27976</v>
      </c>
      <c r="H4921" s="518" t="s">
        <v>27977</v>
      </c>
      <c r="I4921" s="518" t="s">
        <v>5502</v>
      </c>
      <c r="J4921" s="518" t="s">
        <v>5503</v>
      </c>
      <c r="K4921" s="519" t="s">
        <v>27633</v>
      </c>
      <c r="L4921" s="518" t="s">
        <v>5433</v>
      </c>
    </row>
    <row r="4922" spans="1:12" ht="15.75">
      <c r="A4922" s="518" t="s">
        <v>8643</v>
      </c>
      <c r="B4922" s="518" t="s">
        <v>8644</v>
      </c>
      <c r="C4922" s="518" t="s">
        <v>8009</v>
      </c>
      <c r="D4922" s="518" t="s">
        <v>25729</v>
      </c>
      <c r="E4922" s="519" t="s">
        <v>144</v>
      </c>
      <c r="F4922" s="518" t="s">
        <v>144</v>
      </c>
      <c r="G4922" s="518" t="s">
        <v>27979</v>
      </c>
      <c r="H4922" s="518" t="s">
        <v>27980</v>
      </c>
      <c r="I4922" s="518" t="s">
        <v>5502</v>
      </c>
      <c r="J4922" s="518" t="s">
        <v>5503</v>
      </c>
      <c r="K4922" s="519" t="s">
        <v>34520</v>
      </c>
      <c r="L4922" s="518" t="s">
        <v>5433</v>
      </c>
    </row>
    <row r="4923" spans="1:12" ht="15.75">
      <c r="A4923" s="518" t="s">
        <v>8643</v>
      </c>
      <c r="B4923" s="518" t="s">
        <v>8644</v>
      </c>
      <c r="C4923" s="518" t="s">
        <v>8009</v>
      </c>
      <c r="D4923" s="518" t="s">
        <v>25729</v>
      </c>
      <c r="E4923" s="519" t="s">
        <v>144</v>
      </c>
      <c r="F4923" s="518" t="s">
        <v>144</v>
      </c>
      <c r="G4923" s="518" t="s">
        <v>27981</v>
      </c>
      <c r="H4923" s="518" t="s">
        <v>27982</v>
      </c>
      <c r="I4923" s="518" t="s">
        <v>5502</v>
      </c>
      <c r="J4923" s="518" t="s">
        <v>5503</v>
      </c>
      <c r="K4923" s="519" t="s">
        <v>24701</v>
      </c>
      <c r="L4923" s="518" t="s">
        <v>5433</v>
      </c>
    </row>
    <row r="4924" spans="1:12" ht="15.75">
      <c r="A4924" s="518" t="s">
        <v>8643</v>
      </c>
      <c r="B4924" s="518" t="s">
        <v>8644</v>
      </c>
      <c r="C4924" s="518" t="s">
        <v>8009</v>
      </c>
      <c r="D4924" s="518" t="s">
        <v>25729</v>
      </c>
      <c r="E4924" s="519" t="s">
        <v>144</v>
      </c>
      <c r="F4924" s="518" t="s">
        <v>144</v>
      </c>
      <c r="G4924" s="518" t="s">
        <v>27983</v>
      </c>
      <c r="H4924" s="518" t="s">
        <v>27984</v>
      </c>
      <c r="I4924" s="518" t="s">
        <v>5502</v>
      </c>
      <c r="J4924" s="518" t="s">
        <v>5503</v>
      </c>
      <c r="K4924" s="519" t="s">
        <v>34521</v>
      </c>
      <c r="L4924" s="518" t="s">
        <v>5433</v>
      </c>
    </row>
    <row r="4925" spans="1:12" ht="15.75">
      <c r="A4925" s="518" t="s">
        <v>8643</v>
      </c>
      <c r="B4925" s="518" t="s">
        <v>8644</v>
      </c>
      <c r="C4925" s="518" t="s">
        <v>8009</v>
      </c>
      <c r="D4925" s="518" t="s">
        <v>25729</v>
      </c>
      <c r="E4925" s="519" t="s">
        <v>144</v>
      </c>
      <c r="F4925" s="518" t="s">
        <v>144</v>
      </c>
      <c r="G4925" s="518" t="s">
        <v>27985</v>
      </c>
      <c r="H4925" s="518" t="s">
        <v>27986</v>
      </c>
      <c r="I4925" s="518" t="s">
        <v>5502</v>
      </c>
      <c r="J4925" s="518" t="s">
        <v>5503</v>
      </c>
      <c r="K4925" s="519" t="s">
        <v>34522</v>
      </c>
      <c r="L4925" s="518" t="s">
        <v>5433</v>
      </c>
    </row>
    <row r="4926" spans="1:12" ht="15.75">
      <c r="A4926" s="518" t="s">
        <v>8643</v>
      </c>
      <c r="B4926" s="518" t="s">
        <v>8644</v>
      </c>
      <c r="C4926" s="518" t="s">
        <v>8009</v>
      </c>
      <c r="D4926" s="518" t="s">
        <v>25729</v>
      </c>
      <c r="E4926" s="519" t="s">
        <v>144</v>
      </c>
      <c r="F4926" s="518" t="s">
        <v>144</v>
      </c>
      <c r="G4926" s="518" t="s">
        <v>27987</v>
      </c>
      <c r="H4926" s="518" t="s">
        <v>27988</v>
      </c>
      <c r="I4926" s="518" t="s">
        <v>5502</v>
      </c>
      <c r="J4926" s="518" t="s">
        <v>5503</v>
      </c>
      <c r="K4926" s="519" t="s">
        <v>34523</v>
      </c>
      <c r="L4926" s="518" t="s">
        <v>5433</v>
      </c>
    </row>
    <row r="4927" spans="1:12" ht="15.75">
      <c r="A4927" s="518" t="s">
        <v>8643</v>
      </c>
      <c r="B4927" s="518" t="s">
        <v>8644</v>
      </c>
      <c r="C4927" s="518" t="s">
        <v>8009</v>
      </c>
      <c r="D4927" s="518" t="s">
        <v>25729</v>
      </c>
      <c r="E4927" s="519" t="s">
        <v>144</v>
      </c>
      <c r="F4927" s="518" t="s">
        <v>144</v>
      </c>
      <c r="G4927" s="518" t="s">
        <v>27989</v>
      </c>
      <c r="H4927" s="518" t="s">
        <v>27990</v>
      </c>
      <c r="I4927" s="518" t="s">
        <v>5502</v>
      </c>
      <c r="J4927" s="518" t="s">
        <v>5503</v>
      </c>
      <c r="K4927" s="519" t="s">
        <v>34524</v>
      </c>
      <c r="L4927" s="518" t="s">
        <v>5433</v>
      </c>
    </row>
    <row r="4928" spans="1:12" ht="15.75">
      <c r="A4928" s="518" t="s">
        <v>8643</v>
      </c>
      <c r="B4928" s="518" t="s">
        <v>8644</v>
      </c>
      <c r="C4928" s="518" t="s">
        <v>8009</v>
      </c>
      <c r="D4928" s="518" t="s">
        <v>25729</v>
      </c>
      <c r="E4928" s="519" t="s">
        <v>144</v>
      </c>
      <c r="F4928" s="518" t="s">
        <v>144</v>
      </c>
      <c r="G4928" s="518" t="s">
        <v>27991</v>
      </c>
      <c r="H4928" s="518" t="s">
        <v>27992</v>
      </c>
      <c r="I4928" s="518" t="s">
        <v>5502</v>
      </c>
      <c r="J4928" s="518" t="s">
        <v>5503</v>
      </c>
      <c r="K4928" s="519" t="s">
        <v>34525</v>
      </c>
      <c r="L4928" s="518" t="s">
        <v>5433</v>
      </c>
    </row>
    <row r="4929" spans="1:12" ht="15.75">
      <c r="A4929" s="518" t="s">
        <v>8643</v>
      </c>
      <c r="B4929" s="518" t="s">
        <v>8644</v>
      </c>
      <c r="C4929" s="518" t="s">
        <v>8009</v>
      </c>
      <c r="D4929" s="518" t="s">
        <v>25729</v>
      </c>
      <c r="E4929" s="519" t="s">
        <v>144</v>
      </c>
      <c r="F4929" s="518" t="s">
        <v>144</v>
      </c>
      <c r="G4929" s="518" t="s">
        <v>27993</v>
      </c>
      <c r="H4929" s="518" t="s">
        <v>27994</v>
      </c>
      <c r="I4929" s="518" t="s">
        <v>5502</v>
      </c>
      <c r="J4929" s="518" t="s">
        <v>5503</v>
      </c>
      <c r="K4929" s="519" t="s">
        <v>21565</v>
      </c>
      <c r="L4929" s="518" t="s">
        <v>5433</v>
      </c>
    </row>
    <row r="4930" spans="1:12" ht="15.75">
      <c r="A4930" s="518" t="s">
        <v>8643</v>
      </c>
      <c r="B4930" s="518" t="s">
        <v>8644</v>
      </c>
      <c r="C4930" s="518" t="s">
        <v>8009</v>
      </c>
      <c r="D4930" s="518" t="s">
        <v>25729</v>
      </c>
      <c r="E4930" s="519" t="s">
        <v>144</v>
      </c>
      <c r="F4930" s="518" t="s">
        <v>144</v>
      </c>
      <c r="G4930" s="518" t="s">
        <v>27995</v>
      </c>
      <c r="H4930" s="518" t="s">
        <v>27996</v>
      </c>
      <c r="I4930" s="518" t="s">
        <v>5502</v>
      </c>
      <c r="J4930" s="518" t="s">
        <v>5503</v>
      </c>
      <c r="K4930" s="519" t="s">
        <v>34526</v>
      </c>
      <c r="L4930" s="518" t="s">
        <v>5433</v>
      </c>
    </row>
    <row r="4931" spans="1:12" ht="15.75">
      <c r="A4931" s="518" t="s">
        <v>8643</v>
      </c>
      <c r="B4931" s="518" t="s">
        <v>8644</v>
      </c>
      <c r="C4931" s="518" t="s">
        <v>8009</v>
      </c>
      <c r="D4931" s="518" t="s">
        <v>25729</v>
      </c>
      <c r="E4931" s="519" t="s">
        <v>144</v>
      </c>
      <c r="F4931" s="518" t="s">
        <v>144</v>
      </c>
      <c r="G4931" s="518" t="s">
        <v>27997</v>
      </c>
      <c r="H4931" s="518" t="s">
        <v>27998</v>
      </c>
      <c r="I4931" s="518" t="s">
        <v>5502</v>
      </c>
      <c r="J4931" s="518" t="s">
        <v>5503</v>
      </c>
      <c r="K4931" s="519" t="s">
        <v>34527</v>
      </c>
      <c r="L4931" s="518" t="s">
        <v>5433</v>
      </c>
    </row>
    <row r="4932" spans="1:12" ht="15.75">
      <c r="A4932" s="518" t="s">
        <v>8643</v>
      </c>
      <c r="B4932" s="518" t="s">
        <v>8644</v>
      </c>
      <c r="C4932" s="518" t="s">
        <v>8009</v>
      </c>
      <c r="D4932" s="518" t="s">
        <v>25729</v>
      </c>
      <c r="E4932" s="519" t="s">
        <v>144</v>
      </c>
      <c r="F4932" s="518" t="s">
        <v>144</v>
      </c>
      <c r="G4932" s="518" t="s">
        <v>27999</v>
      </c>
      <c r="H4932" s="518" t="s">
        <v>28000</v>
      </c>
      <c r="I4932" s="518" t="s">
        <v>5502</v>
      </c>
      <c r="J4932" s="518" t="s">
        <v>5503</v>
      </c>
      <c r="K4932" s="519" t="s">
        <v>34528</v>
      </c>
      <c r="L4932" s="518" t="s">
        <v>5433</v>
      </c>
    </row>
    <row r="4933" spans="1:12" ht="15.75">
      <c r="A4933" s="518" t="s">
        <v>8643</v>
      </c>
      <c r="B4933" s="518" t="s">
        <v>8644</v>
      </c>
      <c r="C4933" s="518" t="s">
        <v>8009</v>
      </c>
      <c r="D4933" s="518" t="s">
        <v>25729</v>
      </c>
      <c r="E4933" s="519" t="s">
        <v>144</v>
      </c>
      <c r="F4933" s="518" t="s">
        <v>144</v>
      </c>
      <c r="G4933" s="518" t="s">
        <v>28001</v>
      </c>
      <c r="H4933" s="518" t="s">
        <v>28002</v>
      </c>
      <c r="I4933" s="518" t="s">
        <v>5502</v>
      </c>
      <c r="J4933" s="518" t="s">
        <v>5503</v>
      </c>
      <c r="K4933" s="519" t="s">
        <v>19727</v>
      </c>
      <c r="L4933" s="518" t="s">
        <v>5433</v>
      </c>
    </row>
    <row r="4934" spans="1:12" ht="15.75">
      <c r="A4934" s="518" t="s">
        <v>8643</v>
      </c>
      <c r="B4934" s="518" t="s">
        <v>8644</v>
      </c>
      <c r="C4934" s="518" t="s">
        <v>8009</v>
      </c>
      <c r="D4934" s="518" t="s">
        <v>25729</v>
      </c>
      <c r="E4934" s="519" t="s">
        <v>144</v>
      </c>
      <c r="F4934" s="518" t="s">
        <v>144</v>
      </c>
      <c r="G4934" s="518" t="s">
        <v>28003</v>
      </c>
      <c r="H4934" s="518" t="s">
        <v>28004</v>
      </c>
      <c r="I4934" s="518" t="s">
        <v>5502</v>
      </c>
      <c r="J4934" s="518" t="s">
        <v>5503</v>
      </c>
      <c r="K4934" s="519" t="s">
        <v>34529</v>
      </c>
      <c r="L4934" s="518" t="s">
        <v>5433</v>
      </c>
    </row>
    <row r="4935" spans="1:12" ht="15.75">
      <c r="A4935" s="518" t="s">
        <v>8643</v>
      </c>
      <c r="B4935" s="518" t="s">
        <v>8644</v>
      </c>
      <c r="C4935" s="518" t="s">
        <v>8009</v>
      </c>
      <c r="D4935" s="518" t="s">
        <v>25729</v>
      </c>
      <c r="E4935" s="519" t="s">
        <v>144</v>
      </c>
      <c r="F4935" s="518" t="s">
        <v>144</v>
      </c>
      <c r="G4935" s="518" t="s">
        <v>28005</v>
      </c>
      <c r="H4935" s="518" t="s">
        <v>28006</v>
      </c>
      <c r="I4935" s="518" t="s">
        <v>5502</v>
      </c>
      <c r="J4935" s="518" t="s">
        <v>5503</v>
      </c>
      <c r="K4935" s="519" t="s">
        <v>30642</v>
      </c>
      <c r="L4935" s="518" t="s">
        <v>5433</v>
      </c>
    </row>
    <row r="4936" spans="1:12" ht="15.75">
      <c r="A4936" s="518" t="s">
        <v>8643</v>
      </c>
      <c r="B4936" s="518" t="s">
        <v>8644</v>
      </c>
      <c r="C4936" s="518" t="s">
        <v>8009</v>
      </c>
      <c r="D4936" s="518" t="s">
        <v>25729</v>
      </c>
      <c r="E4936" s="519" t="s">
        <v>144</v>
      </c>
      <c r="F4936" s="518" t="s">
        <v>144</v>
      </c>
      <c r="G4936" s="518" t="s">
        <v>28007</v>
      </c>
      <c r="H4936" s="518" t="s">
        <v>28008</v>
      </c>
      <c r="I4936" s="518" t="s">
        <v>5502</v>
      </c>
      <c r="J4936" s="518" t="s">
        <v>5503</v>
      </c>
      <c r="K4936" s="519" t="s">
        <v>19455</v>
      </c>
      <c r="L4936" s="518" t="s">
        <v>5433</v>
      </c>
    </row>
    <row r="4937" spans="1:12" ht="15.75">
      <c r="A4937" s="518" t="s">
        <v>8643</v>
      </c>
      <c r="B4937" s="518" t="s">
        <v>8644</v>
      </c>
      <c r="C4937" s="518" t="s">
        <v>8009</v>
      </c>
      <c r="D4937" s="518" t="s">
        <v>25729</v>
      </c>
      <c r="E4937" s="519" t="s">
        <v>144</v>
      </c>
      <c r="F4937" s="518" t="s">
        <v>144</v>
      </c>
      <c r="G4937" s="518" t="s">
        <v>28010</v>
      </c>
      <c r="H4937" s="518" t="s">
        <v>28011</v>
      </c>
      <c r="I4937" s="518" t="s">
        <v>5502</v>
      </c>
      <c r="J4937" s="518" t="s">
        <v>5503</v>
      </c>
      <c r="K4937" s="519" t="s">
        <v>34530</v>
      </c>
      <c r="L4937" s="518" t="s">
        <v>5433</v>
      </c>
    </row>
    <row r="4938" spans="1:12" ht="15.75">
      <c r="A4938" s="518" t="s">
        <v>8643</v>
      </c>
      <c r="B4938" s="518" t="s">
        <v>8644</v>
      </c>
      <c r="C4938" s="518" t="s">
        <v>8009</v>
      </c>
      <c r="D4938" s="518" t="s">
        <v>25729</v>
      </c>
      <c r="E4938" s="519" t="s">
        <v>144</v>
      </c>
      <c r="F4938" s="518" t="s">
        <v>144</v>
      </c>
      <c r="G4938" s="518" t="s">
        <v>28012</v>
      </c>
      <c r="H4938" s="518" t="s">
        <v>28013</v>
      </c>
      <c r="I4938" s="518" t="s">
        <v>5502</v>
      </c>
      <c r="J4938" s="518" t="s">
        <v>5503</v>
      </c>
      <c r="K4938" s="519" t="s">
        <v>34531</v>
      </c>
      <c r="L4938" s="518" t="s">
        <v>5433</v>
      </c>
    </row>
    <row r="4939" spans="1:12" ht="15.75">
      <c r="A4939" s="518" t="s">
        <v>8643</v>
      </c>
      <c r="B4939" s="518" t="s">
        <v>8644</v>
      </c>
      <c r="C4939" s="518" t="s">
        <v>8009</v>
      </c>
      <c r="D4939" s="518" t="s">
        <v>25729</v>
      </c>
      <c r="E4939" s="519" t="s">
        <v>144</v>
      </c>
      <c r="F4939" s="518" t="s">
        <v>144</v>
      </c>
      <c r="G4939" s="518" t="s">
        <v>28014</v>
      </c>
      <c r="H4939" s="518" t="s">
        <v>28015</v>
      </c>
      <c r="I4939" s="518" t="s">
        <v>5502</v>
      </c>
      <c r="J4939" s="518" t="s">
        <v>5503</v>
      </c>
      <c r="K4939" s="519" t="s">
        <v>34532</v>
      </c>
      <c r="L4939" s="518" t="s">
        <v>5433</v>
      </c>
    </row>
    <row r="4940" spans="1:12" ht="15.75">
      <c r="A4940" s="518" t="s">
        <v>8643</v>
      </c>
      <c r="B4940" s="518" t="s">
        <v>8644</v>
      </c>
      <c r="C4940" s="518" t="s">
        <v>8009</v>
      </c>
      <c r="D4940" s="518" t="s">
        <v>25729</v>
      </c>
      <c r="E4940" s="519" t="s">
        <v>144</v>
      </c>
      <c r="F4940" s="518" t="s">
        <v>144</v>
      </c>
      <c r="G4940" s="518" t="s">
        <v>28017</v>
      </c>
      <c r="H4940" s="518" t="s">
        <v>28018</v>
      </c>
      <c r="I4940" s="518" t="s">
        <v>5502</v>
      </c>
      <c r="J4940" s="518" t="s">
        <v>5503</v>
      </c>
      <c r="K4940" s="519" t="s">
        <v>17165</v>
      </c>
      <c r="L4940" s="518" t="s">
        <v>5433</v>
      </c>
    </row>
    <row r="4941" spans="1:12" ht="15.75">
      <c r="A4941" s="518" t="s">
        <v>8643</v>
      </c>
      <c r="B4941" s="518" t="s">
        <v>8644</v>
      </c>
      <c r="C4941" s="518" t="s">
        <v>8009</v>
      </c>
      <c r="D4941" s="518" t="s">
        <v>25729</v>
      </c>
      <c r="E4941" s="519" t="s">
        <v>144</v>
      </c>
      <c r="F4941" s="518" t="s">
        <v>144</v>
      </c>
      <c r="G4941" s="518" t="s">
        <v>28019</v>
      </c>
      <c r="H4941" s="518" t="s">
        <v>28020</v>
      </c>
      <c r="I4941" s="518" t="s">
        <v>5502</v>
      </c>
      <c r="J4941" s="518" t="s">
        <v>5503</v>
      </c>
      <c r="K4941" s="519" t="s">
        <v>34533</v>
      </c>
      <c r="L4941" s="518" t="s">
        <v>5433</v>
      </c>
    </row>
    <row r="4942" spans="1:12" ht="15.75">
      <c r="A4942" s="518" t="s">
        <v>8643</v>
      </c>
      <c r="B4942" s="518" t="s">
        <v>8644</v>
      </c>
      <c r="C4942" s="518" t="s">
        <v>8009</v>
      </c>
      <c r="D4942" s="518" t="s">
        <v>25729</v>
      </c>
      <c r="E4942" s="519" t="s">
        <v>144</v>
      </c>
      <c r="F4942" s="518" t="s">
        <v>144</v>
      </c>
      <c r="G4942" s="518" t="s">
        <v>28021</v>
      </c>
      <c r="H4942" s="518" t="s">
        <v>28022</v>
      </c>
      <c r="I4942" s="518" t="s">
        <v>5502</v>
      </c>
      <c r="J4942" s="518" t="s">
        <v>5503</v>
      </c>
      <c r="K4942" s="519" t="s">
        <v>13970</v>
      </c>
      <c r="L4942" s="518" t="s">
        <v>5433</v>
      </c>
    </row>
    <row r="4943" spans="1:12" ht="15.75">
      <c r="A4943" s="518" t="s">
        <v>8643</v>
      </c>
      <c r="B4943" s="518" t="s">
        <v>8644</v>
      </c>
      <c r="C4943" s="518" t="s">
        <v>8009</v>
      </c>
      <c r="D4943" s="518" t="s">
        <v>25729</v>
      </c>
      <c r="E4943" s="519" t="s">
        <v>144</v>
      </c>
      <c r="F4943" s="518" t="s">
        <v>144</v>
      </c>
      <c r="G4943" s="518" t="s">
        <v>28024</v>
      </c>
      <c r="H4943" s="518" t="s">
        <v>28025</v>
      </c>
      <c r="I4943" s="518" t="s">
        <v>5502</v>
      </c>
      <c r="J4943" s="518" t="s">
        <v>5503</v>
      </c>
      <c r="K4943" s="519" t="s">
        <v>17018</v>
      </c>
      <c r="L4943" s="518" t="s">
        <v>5433</v>
      </c>
    </row>
    <row r="4944" spans="1:12" ht="15.75">
      <c r="A4944" s="518" t="s">
        <v>8643</v>
      </c>
      <c r="B4944" s="518" t="s">
        <v>8644</v>
      </c>
      <c r="C4944" s="518" t="s">
        <v>8009</v>
      </c>
      <c r="D4944" s="518" t="s">
        <v>25729</v>
      </c>
      <c r="E4944" s="519" t="s">
        <v>144</v>
      </c>
      <c r="F4944" s="518" t="s">
        <v>144</v>
      </c>
      <c r="G4944" s="518" t="s">
        <v>28026</v>
      </c>
      <c r="H4944" s="518" t="s">
        <v>28027</v>
      </c>
      <c r="I4944" s="518" t="s">
        <v>5502</v>
      </c>
      <c r="J4944" s="518" t="s">
        <v>5503</v>
      </c>
      <c r="K4944" s="519" t="s">
        <v>13654</v>
      </c>
      <c r="L4944" s="518" t="s">
        <v>5433</v>
      </c>
    </row>
    <row r="4945" spans="1:12" ht="15.75">
      <c r="A4945" s="518" t="s">
        <v>8643</v>
      </c>
      <c r="B4945" s="518" t="s">
        <v>8644</v>
      </c>
      <c r="C4945" s="518" t="s">
        <v>8009</v>
      </c>
      <c r="D4945" s="518" t="s">
        <v>25729</v>
      </c>
      <c r="E4945" s="519" t="s">
        <v>144</v>
      </c>
      <c r="F4945" s="518" t="s">
        <v>144</v>
      </c>
      <c r="G4945" s="518" t="s">
        <v>28029</v>
      </c>
      <c r="H4945" s="518" t="s">
        <v>28030</v>
      </c>
      <c r="I4945" s="518" t="s">
        <v>5502</v>
      </c>
      <c r="J4945" s="518" t="s">
        <v>5503</v>
      </c>
      <c r="K4945" s="519" t="s">
        <v>29193</v>
      </c>
      <c r="L4945" s="518" t="s">
        <v>5433</v>
      </c>
    </row>
    <row r="4946" spans="1:12" ht="15.75">
      <c r="A4946" s="518" t="s">
        <v>8643</v>
      </c>
      <c r="B4946" s="518" t="s">
        <v>8644</v>
      </c>
      <c r="C4946" s="518" t="s">
        <v>8009</v>
      </c>
      <c r="D4946" s="518" t="s">
        <v>25729</v>
      </c>
      <c r="E4946" s="519" t="s">
        <v>144</v>
      </c>
      <c r="F4946" s="518" t="s">
        <v>144</v>
      </c>
      <c r="G4946" s="518" t="s">
        <v>28031</v>
      </c>
      <c r="H4946" s="518" t="s">
        <v>28032</v>
      </c>
      <c r="I4946" s="518" t="s">
        <v>5502</v>
      </c>
      <c r="J4946" s="518" t="s">
        <v>5503</v>
      </c>
      <c r="K4946" s="519" t="s">
        <v>21596</v>
      </c>
      <c r="L4946" s="518" t="s">
        <v>5433</v>
      </c>
    </row>
    <row r="4947" spans="1:12" ht="15.75">
      <c r="A4947" s="518" t="s">
        <v>8643</v>
      </c>
      <c r="B4947" s="518" t="s">
        <v>8644</v>
      </c>
      <c r="C4947" s="518" t="s">
        <v>8009</v>
      </c>
      <c r="D4947" s="518" t="s">
        <v>25729</v>
      </c>
      <c r="E4947" s="519" t="s">
        <v>144</v>
      </c>
      <c r="F4947" s="518" t="s">
        <v>144</v>
      </c>
      <c r="G4947" s="518" t="s">
        <v>28033</v>
      </c>
      <c r="H4947" s="518" t="s">
        <v>28034</v>
      </c>
      <c r="I4947" s="518" t="s">
        <v>5502</v>
      </c>
      <c r="J4947" s="518" t="s">
        <v>5503</v>
      </c>
      <c r="K4947" s="519" t="s">
        <v>20475</v>
      </c>
      <c r="L4947" s="518" t="s">
        <v>5433</v>
      </c>
    </row>
    <row r="4948" spans="1:12" ht="15.75">
      <c r="A4948" s="518" t="s">
        <v>8643</v>
      </c>
      <c r="B4948" s="518" t="s">
        <v>8644</v>
      </c>
      <c r="C4948" s="518" t="s">
        <v>8009</v>
      </c>
      <c r="D4948" s="518" t="s">
        <v>25729</v>
      </c>
      <c r="E4948" s="519" t="s">
        <v>144</v>
      </c>
      <c r="F4948" s="518" t="s">
        <v>144</v>
      </c>
      <c r="G4948" s="518" t="s">
        <v>28035</v>
      </c>
      <c r="H4948" s="518" t="s">
        <v>28036</v>
      </c>
      <c r="I4948" s="518" t="s">
        <v>5502</v>
      </c>
      <c r="J4948" s="518" t="s">
        <v>5503</v>
      </c>
      <c r="K4948" s="519" t="s">
        <v>21340</v>
      </c>
      <c r="L4948" s="518" t="s">
        <v>5433</v>
      </c>
    </row>
    <row r="4949" spans="1:12" ht="15.75">
      <c r="A4949" s="518" t="s">
        <v>8643</v>
      </c>
      <c r="B4949" s="518" t="s">
        <v>8644</v>
      </c>
      <c r="C4949" s="518" t="s">
        <v>8009</v>
      </c>
      <c r="D4949" s="518" t="s">
        <v>25729</v>
      </c>
      <c r="E4949" s="519" t="s">
        <v>144</v>
      </c>
      <c r="F4949" s="518" t="s">
        <v>144</v>
      </c>
      <c r="G4949" s="518" t="s">
        <v>28038</v>
      </c>
      <c r="H4949" s="518" t="s">
        <v>28039</v>
      </c>
      <c r="I4949" s="518" t="s">
        <v>5502</v>
      </c>
      <c r="J4949" s="518" t="s">
        <v>5503</v>
      </c>
      <c r="K4949" s="519" t="s">
        <v>15615</v>
      </c>
      <c r="L4949" s="518" t="s">
        <v>5433</v>
      </c>
    </row>
    <row r="4950" spans="1:12" ht="15.75">
      <c r="A4950" s="518" t="s">
        <v>8643</v>
      </c>
      <c r="B4950" s="518" t="s">
        <v>8644</v>
      </c>
      <c r="C4950" s="518" t="s">
        <v>8009</v>
      </c>
      <c r="D4950" s="518" t="s">
        <v>25729</v>
      </c>
      <c r="E4950" s="519" t="s">
        <v>144</v>
      </c>
      <c r="F4950" s="518" t="s">
        <v>144</v>
      </c>
      <c r="G4950" s="518" t="s">
        <v>28041</v>
      </c>
      <c r="H4950" s="518" t="s">
        <v>28042</v>
      </c>
      <c r="I4950" s="518" t="s">
        <v>5502</v>
      </c>
      <c r="J4950" s="518" t="s">
        <v>5503</v>
      </c>
      <c r="K4950" s="519" t="s">
        <v>22007</v>
      </c>
      <c r="L4950" s="518" t="s">
        <v>5433</v>
      </c>
    </row>
    <row r="4951" spans="1:12" ht="15.75">
      <c r="A4951" s="518" t="s">
        <v>8643</v>
      </c>
      <c r="B4951" s="518" t="s">
        <v>8644</v>
      </c>
      <c r="C4951" s="518" t="s">
        <v>8009</v>
      </c>
      <c r="D4951" s="518" t="s">
        <v>25729</v>
      </c>
      <c r="E4951" s="519" t="s">
        <v>144</v>
      </c>
      <c r="F4951" s="518" t="s">
        <v>144</v>
      </c>
      <c r="G4951" s="518" t="s">
        <v>28043</v>
      </c>
      <c r="H4951" s="518" t="s">
        <v>28044</v>
      </c>
      <c r="I4951" s="518" t="s">
        <v>5502</v>
      </c>
      <c r="J4951" s="518" t="s">
        <v>5503</v>
      </c>
      <c r="K4951" s="519" t="s">
        <v>34136</v>
      </c>
      <c r="L4951" s="518" t="s">
        <v>5433</v>
      </c>
    </row>
    <row r="4952" spans="1:12" ht="15.75">
      <c r="A4952" s="518" t="s">
        <v>8643</v>
      </c>
      <c r="B4952" s="518" t="s">
        <v>8644</v>
      </c>
      <c r="C4952" s="518" t="s">
        <v>8009</v>
      </c>
      <c r="D4952" s="518" t="s">
        <v>25729</v>
      </c>
      <c r="E4952" s="519" t="s">
        <v>144</v>
      </c>
      <c r="F4952" s="518" t="s">
        <v>144</v>
      </c>
      <c r="G4952" s="518" t="s">
        <v>28045</v>
      </c>
      <c r="H4952" s="518" t="s">
        <v>28046</v>
      </c>
      <c r="I4952" s="518" t="s">
        <v>5502</v>
      </c>
      <c r="J4952" s="518" t="s">
        <v>5503</v>
      </c>
      <c r="K4952" s="519" t="s">
        <v>12727</v>
      </c>
      <c r="L4952" s="518" t="s">
        <v>5433</v>
      </c>
    </row>
    <row r="4953" spans="1:12" ht="15.75">
      <c r="A4953" s="518" t="s">
        <v>8643</v>
      </c>
      <c r="B4953" s="518" t="s">
        <v>8644</v>
      </c>
      <c r="C4953" s="518" t="s">
        <v>8009</v>
      </c>
      <c r="D4953" s="518" t="s">
        <v>25729</v>
      </c>
      <c r="E4953" s="519" t="s">
        <v>144</v>
      </c>
      <c r="F4953" s="518" t="s">
        <v>144</v>
      </c>
      <c r="G4953" s="518" t="s">
        <v>28048</v>
      </c>
      <c r="H4953" s="518" t="s">
        <v>28049</v>
      </c>
      <c r="I4953" s="518" t="s">
        <v>5502</v>
      </c>
      <c r="J4953" s="518" t="s">
        <v>5503</v>
      </c>
      <c r="K4953" s="519" t="s">
        <v>12897</v>
      </c>
      <c r="L4953" s="518" t="s">
        <v>5433</v>
      </c>
    </row>
    <row r="4954" spans="1:12" ht="15.75">
      <c r="A4954" s="518" t="s">
        <v>8643</v>
      </c>
      <c r="B4954" s="518" t="s">
        <v>8644</v>
      </c>
      <c r="C4954" s="518" t="s">
        <v>8009</v>
      </c>
      <c r="D4954" s="518" t="s">
        <v>25729</v>
      </c>
      <c r="E4954" s="519" t="s">
        <v>144</v>
      </c>
      <c r="F4954" s="518" t="s">
        <v>144</v>
      </c>
      <c r="G4954" s="518" t="s">
        <v>28050</v>
      </c>
      <c r="H4954" s="518" t="s">
        <v>28051</v>
      </c>
      <c r="I4954" s="518" t="s">
        <v>5502</v>
      </c>
      <c r="J4954" s="518" t="s">
        <v>5503</v>
      </c>
      <c r="K4954" s="519" t="s">
        <v>27669</v>
      </c>
      <c r="L4954" s="518" t="s">
        <v>5433</v>
      </c>
    </row>
    <row r="4955" spans="1:12" ht="15.75">
      <c r="A4955" s="518" t="s">
        <v>8643</v>
      </c>
      <c r="B4955" s="518" t="s">
        <v>8644</v>
      </c>
      <c r="C4955" s="518" t="s">
        <v>8009</v>
      </c>
      <c r="D4955" s="518" t="s">
        <v>25729</v>
      </c>
      <c r="E4955" s="519" t="s">
        <v>144</v>
      </c>
      <c r="F4955" s="518" t="s">
        <v>144</v>
      </c>
      <c r="G4955" s="518" t="s">
        <v>28052</v>
      </c>
      <c r="H4955" s="518" t="s">
        <v>28053</v>
      </c>
      <c r="I4955" s="518" t="s">
        <v>5502</v>
      </c>
      <c r="J4955" s="518" t="s">
        <v>5503</v>
      </c>
      <c r="K4955" s="519" t="s">
        <v>21320</v>
      </c>
      <c r="L4955" s="518" t="s">
        <v>5433</v>
      </c>
    </row>
    <row r="4956" spans="1:12" ht="15.75">
      <c r="A4956" s="518" t="s">
        <v>8643</v>
      </c>
      <c r="B4956" s="518" t="s">
        <v>8644</v>
      </c>
      <c r="C4956" s="518" t="s">
        <v>8009</v>
      </c>
      <c r="D4956" s="518" t="s">
        <v>25729</v>
      </c>
      <c r="E4956" s="519" t="s">
        <v>144</v>
      </c>
      <c r="F4956" s="518" t="s">
        <v>144</v>
      </c>
      <c r="G4956" s="518" t="s">
        <v>28054</v>
      </c>
      <c r="H4956" s="518" t="s">
        <v>28055</v>
      </c>
      <c r="I4956" s="518" t="s">
        <v>5502</v>
      </c>
      <c r="J4956" s="518" t="s">
        <v>5503</v>
      </c>
      <c r="K4956" s="519" t="s">
        <v>13184</v>
      </c>
      <c r="L4956" s="518" t="s">
        <v>5433</v>
      </c>
    </row>
    <row r="4957" spans="1:12" ht="15.75">
      <c r="A4957" s="518" t="s">
        <v>8643</v>
      </c>
      <c r="B4957" s="518" t="s">
        <v>8644</v>
      </c>
      <c r="C4957" s="518" t="s">
        <v>8009</v>
      </c>
      <c r="D4957" s="518" t="s">
        <v>25729</v>
      </c>
      <c r="E4957" s="519" t="s">
        <v>144</v>
      </c>
      <c r="F4957" s="518" t="s">
        <v>144</v>
      </c>
      <c r="G4957" s="518" t="s">
        <v>28056</v>
      </c>
      <c r="H4957" s="518" t="s">
        <v>28057</v>
      </c>
      <c r="I4957" s="518" t="s">
        <v>5502</v>
      </c>
      <c r="J4957" s="518" t="s">
        <v>5503</v>
      </c>
      <c r="K4957" s="519" t="s">
        <v>30227</v>
      </c>
      <c r="L4957" s="518" t="s">
        <v>5433</v>
      </c>
    </row>
    <row r="4958" spans="1:12" ht="15.75">
      <c r="A4958" s="518" t="s">
        <v>8643</v>
      </c>
      <c r="B4958" s="518" t="s">
        <v>8644</v>
      </c>
      <c r="C4958" s="518" t="s">
        <v>8009</v>
      </c>
      <c r="D4958" s="518" t="s">
        <v>25729</v>
      </c>
      <c r="E4958" s="519" t="s">
        <v>144</v>
      </c>
      <c r="F4958" s="518" t="s">
        <v>144</v>
      </c>
      <c r="G4958" s="518" t="s">
        <v>28058</v>
      </c>
      <c r="H4958" s="518" t="s">
        <v>28059</v>
      </c>
      <c r="I4958" s="518" t="s">
        <v>5502</v>
      </c>
      <c r="J4958" s="518" t="s">
        <v>5503</v>
      </c>
      <c r="K4958" s="519" t="s">
        <v>32218</v>
      </c>
      <c r="L4958" s="518" t="s">
        <v>5433</v>
      </c>
    </row>
    <row r="4959" spans="1:12" ht="15.75">
      <c r="A4959" s="518" t="s">
        <v>8643</v>
      </c>
      <c r="B4959" s="518" t="s">
        <v>8644</v>
      </c>
      <c r="C4959" s="518" t="s">
        <v>8009</v>
      </c>
      <c r="D4959" s="518" t="s">
        <v>25729</v>
      </c>
      <c r="E4959" s="519" t="s">
        <v>144</v>
      </c>
      <c r="F4959" s="518" t="s">
        <v>144</v>
      </c>
      <c r="G4959" s="518" t="s">
        <v>28060</v>
      </c>
      <c r="H4959" s="518" t="s">
        <v>28061</v>
      </c>
      <c r="I4959" s="518" t="s">
        <v>5502</v>
      </c>
      <c r="J4959" s="518" t="s">
        <v>5503</v>
      </c>
      <c r="K4959" s="519" t="s">
        <v>25509</v>
      </c>
      <c r="L4959" s="518" t="s">
        <v>5433</v>
      </c>
    </row>
    <row r="4960" spans="1:12" ht="15.75">
      <c r="A4960" s="518" t="s">
        <v>8643</v>
      </c>
      <c r="B4960" s="518" t="s">
        <v>8644</v>
      </c>
      <c r="C4960" s="518" t="s">
        <v>8009</v>
      </c>
      <c r="D4960" s="518" t="s">
        <v>25729</v>
      </c>
      <c r="E4960" s="519" t="s">
        <v>144</v>
      </c>
      <c r="F4960" s="518" t="s">
        <v>144</v>
      </c>
      <c r="G4960" s="518" t="s">
        <v>28062</v>
      </c>
      <c r="H4960" s="518" t="s">
        <v>28063</v>
      </c>
      <c r="I4960" s="518" t="s">
        <v>5502</v>
      </c>
      <c r="J4960" s="518" t="s">
        <v>5503</v>
      </c>
      <c r="K4960" s="519" t="s">
        <v>34534</v>
      </c>
      <c r="L4960" s="518" t="s">
        <v>5433</v>
      </c>
    </row>
    <row r="4961" spans="1:12" ht="15.75">
      <c r="A4961" s="518" t="s">
        <v>8643</v>
      </c>
      <c r="B4961" s="518" t="s">
        <v>8644</v>
      </c>
      <c r="C4961" s="518" t="s">
        <v>8009</v>
      </c>
      <c r="D4961" s="518" t="s">
        <v>25729</v>
      </c>
      <c r="E4961" s="519" t="s">
        <v>144</v>
      </c>
      <c r="F4961" s="518" t="s">
        <v>144</v>
      </c>
      <c r="G4961" s="518" t="s">
        <v>28065</v>
      </c>
      <c r="H4961" s="518" t="s">
        <v>28066</v>
      </c>
      <c r="I4961" s="518" t="s">
        <v>5502</v>
      </c>
      <c r="J4961" s="518" t="s">
        <v>5503</v>
      </c>
      <c r="K4961" s="519" t="s">
        <v>22206</v>
      </c>
      <c r="L4961" s="518" t="s">
        <v>5433</v>
      </c>
    </row>
    <row r="4962" spans="1:12" ht="15.75">
      <c r="A4962" s="518" t="s">
        <v>8643</v>
      </c>
      <c r="B4962" s="518" t="s">
        <v>8644</v>
      </c>
      <c r="C4962" s="518" t="s">
        <v>8009</v>
      </c>
      <c r="D4962" s="518" t="s">
        <v>25729</v>
      </c>
      <c r="E4962" s="519" t="s">
        <v>144</v>
      </c>
      <c r="F4962" s="518" t="s">
        <v>144</v>
      </c>
      <c r="G4962" s="518" t="s">
        <v>28067</v>
      </c>
      <c r="H4962" s="518" t="s">
        <v>28068</v>
      </c>
      <c r="I4962" s="518" t="s">
        <v>5502</v>
      </c>
      <c r="J4962" s="518" t="s">
        <v>5503</v>
      </c>
      <c r="K4962" s="519" t="s">
        <v>17976</v>
      </c>
      <c r="L4962" s="518" t="s">
        <v>5433</v>
      </c>
    </row>
    <row r="4963" spans="1:12" ht="15.75">
      <c r="A4963" s="518" t="s">
        <v>8643</v>
      </c>
      <c r="B4963" s="518" t="s">
        <v>8644</v>
      </c>
      <c r="C4963" s="518" t="s">
        <v>8009</v>
      </c>
      <c r="D4963" s="518" t="s">
        <v>25729</v>
      </c>
      <c r="E4963" s="519" t="s">
        <v>144</v>
      </c>
      <c r="F4963" s="518" t="s">
        <v>144</v>
      </c>
      <c r="G4963" s="518" t="s">
        <v>28069</v>
      </c>
      <c r="H4963" s="518" t="s">
        <v>28070</v>
      </c>
      <c r="I4963" s="518" t="s">
        <v>5502</v>
      </c>
      <c r="J4963" s="518" t="s">
        <v>5503</v>
      </c>
      <c r="K4963" s="519" t="s">
        <v>34535</v>
      </c>
      <c r="L4963" s="518" t="s">
        <v>5433</v>
      </c>
    </row>
    <row r="4964" spans="1:12" ht="15.75">
      <c r="A4964" s="518" t="s">
        <v>8643</v>
      </c>
      <c r="B4964" s="518" t="s">
        <v>8644</v>
      </c>
      <c r="C4964" s="518" t="s">
        <v>8009</v>
      </c>
      <c r="D4964" s="518" t="s">
        <v>25729</v>
      </c>
      <c r="E4964" s="519" t="s">
        <v>144</v>
      </c>
      <c r="F4964" s="518" t="s">
        <v>144</v>
      </c>
      <c r="G4964" s="518" t="s">
        <v>28072</v>
      </c>
      <c r="H4964" s="518" t="s">
        <v>28073</v>
      </c>
      <c r="I4964" s="518" t="s">
        <v>5502</v>
      </c>
      <c r="J4964" s="518" t="s">
        <v>5503</v>
      </c>
      <c r="K4964" s="519" t="s">
        <v>24807</v>
      </c>
      <c r="L4964" s="518" t="s">
        <v>5433</v>
      </c>
    </row>
    <row r="4965" spans="1:12" ht="15.75">
      <c r="A4965" s="518" t="s">
        <v>8643</v>
      </c>
      <c r="B4965" s="518" t="s">
        <v>8644</v>
      </c>
      <c r="C4965" s="518" t="s">
        <v>8009</v>
      </c>
      <c r="D4965" s="518" t="s">
        <v>25729</v>
      </c>
      <c r="E4965" s="519" t="s">
        <v>144</v>
      </c>
      <c r="F4965" s="518" t="s">
        <v>144</v>
      </c>
      <c r="G4965" s="518" t="s">
        <v>28074</v>
      </c>
      <c r="H4965" s="518" t="s">
        <v>28075</v>
      </c>
      <c r="I4965" s="518" t="s">
        <v>5502</v>
      </c>
      <c r="J4965" s="518" t="s">
        <v>5503</v>
      </c>
      <c r="K4965" s="519" t="s">
        <v>34536</v>
      </c>
      <c r="L4965" s="518" t="s">
        <v>5433</v>
      </c>
    </row>
    <row r="4966" spans="1:12" ht="15.75">
      <c r="A4966" s="518" t="s">
        <v>8643</v>
      </c>
      <c r="B4966" s="518" t="s">
        <v>8644</v>
      </c>
      <c r="C4966" s="518" t="s">
        <v>8009</v>
      </c>
      <c r="D4966" s="518" t="s">
        <v>25729</v>
      </c>
      <c r="E4966" s="519" t="s">
        <v>144</v>
      </c>
      <c r="F4966" s="518" t="s">
        <v>144</v>
      </c>
      <c r="G4966" s="518" t="s">
        <v>28076</v>
      </c>
      <c r="H4966" s="518" t="s">
        <v>28077</v>
      </c>
      <c r="I4966" s="518" t="s">
        <v>5502</v>
      </c>
      <c r="J4966" s="518" t="s">
        <v>5503</v>
      </c>
      <c r="K4966" s="519" t="s">
        <v>34537</v>
      </c>
      <c r="L4966" s="518" t="s">
        <v>5433</v>
      </c>
    </row>
    <row r="4967" spans="1:12" ht="15.75">
      <c r="A4967" s="518" t="s">
        <v>8643</v>
      </c>
      <c r="B4967" s="518" t="s">
        <v>8644</v>
      </c>
      <c r="C4967" s="518" t="s">
        <v>8009</v>
      </c>
      <c r="D4967" s="518" t="s">
        <v>25729</v>
      </c>
      <c r="E4967" s="519" t="s">
        <v>144</v>
      </c>
      <c r="F4967" s="518" t="s">
        <v>144</v>
      </c>
      <c r="G4967" s="518" t="s">
        <v>28078</v>
      </c>
      <c r="H4967" s="518" t="s">
        <v>28079</v>
      </c>
      <c r="I4967" s="518" t="s">
        <v>5502</v>
      </c>
      <c r="J4967" s="518" t="s">
        <v>5503</v>
      </c>
      <c r="K4967" s="519" t="s">
        <v>25660</v>
      </c>
      <c r="L4967" s="518" t="s">
        <v>5433</v>
      </c>
    </row>
    <row r="4968" spans="1:12" ht="15.75">
      <c r="A4968" s="518" t="s">
        <v>8643</v>
      </c>
      <c r="B4968" s="518" t="s">
        <v>8644</v>
      </c>
      <c r="C4968" s="518" t="s">
        <v>9977</v>
      </c>
      <c r="D4968" s="518" t="s">
        <v>28080</v>
      </c>
      <c r="E4968" s="519" t="s">
        <v>144</v>
      </c>
      <c r="F4968" s="518" t="s">
        <v>144</v>
      </c>
      <c r="G4968" s="518" t="s">
        <v>28081</v>
      </c>
      <c r="H4968" s="518" t="s">
        <v>9980</v>
      </c>
      <c r="I4968" s="518" t="s">
        <v>5502</v>
      </c>
      <c r="J4968" s="518" t="s">
        <v>5432</v>
      </c>
      <c r="K4968" s="519" t="s">
        <v>34538</v>
      </c>
      <c r="L4968" s="518" t="s">
        <v>5433</v>
      </c>
    </row>
    <row r="4969" spans="1:12" ht="15.75">
      <c r="A4969" s="518" t="s">
        <v>8643</v>
      </c>
      <c r="B4969" s="518" t="s">
        <v>8644</v>
      </c>
      <c r="C4969" s="518" t="s">
        <v>9977</v>
      </c>
      <c r="D4969" s="518" t="s">
        <v>28080</v>
      </c>
      <c r="E4969" s="519" t="s">
        <v>144</v>
      </c>
      <c r="F4969" s="518" t="s">
        <v>144</v>
      </c>
      <c r="G4969" s="518" t="s">
        <v>28082</v>
      </c>
      <c r="H4969" s="518" t="s">
        <v>9981</v>
      </c>
      <c r="I4969" s="518" t="s">
        <v>5502</v>
      </c>
      <c r="J4969" s="518" t="s">
        <v>5432</v>
      </c>
      <c r="K4969" s="519" t="s">
        <v>34539</v>
      </c>
      <c r="L4969" s="518" t="s">
        <v>5433</v>
      </c>
    </row>
    <row r="4970" spans="1:12" ht="15.75">
      <c r="A4970" s="518" t="s">
        <v>8643</v>
      </c>
      <c r="B4970" s="518" t="s">
        <v>8644</v>
      </c>
      <c r="C4970" s="518" t="s">
        <v>9977</v>
      </c>
      <c r="D4970" s="518" t="s">
        <v>28080</v>
      </c>
      <c r="E4970" s="519" t="s">
        <v>144</v>
      </c>
      <c r="F4970" s="518" t="s">
        <v>144</v>
      </c>
      <c r="G4970" s="518" t="s">
        <v>28083</v>
      </c>
      <c r="H4970" s="518" t="s">
        <v>9982</v>
      </c>
      <c r="I4970" s="518" t="s">
        <v>5502</v>
      </c>
      <c r="J4970" s="518" t="s">
        <v>5432</v>
      </c>
      <c r="K4970" s="519" t="s">
        <v>24661</v>
      </c>
      <c r="L4970" s="518" t="s">
        <v>5433</v>
      </c>
    </row>
    <row r="4971" spans="1:12" ht="15.75">
      <c r="A4971" s="518" t="s">
        <v>8643</v>
      </c>
      <c r="B4971" s="518" t="s">
        <v>8644</v>
      </c>
      <c r="C4971" s="518" t="s">
        <v>9977</v>
      </c>
      <c r="D4971" s="518" t="s">
        <v>28080</v>
      </c>
      <c r="E4971" s="519" t="s">
        <v>144</v>
      </c>
      <c r="F4971" s="518" t="s">
        <v>144</v>
      </c>
      <c r="G4971" s="518" t="s">
        <v>28084</v>
      </c>
      <c r="H4971" s="518" t="s">
        <v>9983</v>
      </c>
      <c r="I4971" s="518" t="s">
        <v>5502</v>
      </c>
      <c r="J4971" s="518" t="s">
        <v>5432</v>
      </c>
      <c r="K4971" s="519" t="s">
        <v>34540</v>
      </c>
      <c r="L4971" s="518" t="s">
        <v>5433</v>
      </c>
    </row>
    <row r="4972" spans="1:12" ht="15.75">
      <c r="A4972" s="518" t="s">
        <v>8643</v>
      </c>
      <c r="B4972" s="518" t="s">
        <v>8644</v>
      </c>
      <c r="C4972" s="518" t="s">
        <v>9977</v>
      </c>
      <c r="D4972" s="518" t="s">
        <v>28080</v>
      </c>
      <c r="E4972" s="519" t="s">
        <v>144</v>
      </c>
      <c r="F4972" s="518" t="s">
        <v>144</v>
      </c>
      <c r="G4972" s="518" t="s">
        <v>28085</v>
      </c>
      <c r="H4972" s="518" t="s">
        <v>9984</v>
      </c>
      <c r="I4972" s="518" t="s">
        <v>5502</v>
      </c>
      <c r="J4972" s="518" t="s">
        <v>5432</v>
      </c>
      <c r="K4972" s="519" t="s">
        <v>34541</v>
      </c>
      <c r="L4972" s="518" t="s">
        <v>5433</v>
      </c>
    </row>
    <row r="4973" spans="1:12" ht="15.75">
      <c r="A4973" s="518" t="s">
        <v>8643</v>
      </c>
      <c r="B4973" s="518" t="s">
        <v>8644</v>
      </c>
      <c r="C4973" s="518" t="s">
        <v>9977</v>
      </c>
      <c r="D4973" s="518" t="s">
        <v>28080</v>
      </c>
      <c r="E4973" s="519" t="s">
        <v>144</v>
      </c>
      <c r="F4973" s="518" t="s">
        <v>144</v>
      </c>
      <c r="G4973" s="518" t="s">
        <v>28086</v>
      </c>
      <c r="H4973" s="518" t="s">
        <v>9985</v>
      </c>
      <c r="I4973" s="518" t="s">
        <v>5502</v>
      </c>
      <c r="J4973" s="518" t="s">
        <v>5432</v>
      </c>
      <c r="K4973" s="519" t="s">
        <v>34542</v>
      </c>
      <c r="L4973" s="518" t="s">
        <v>5433</v>
      </c>
    </row>
    <row r="4974" spans="1:12" ht="15.75">
      <c r="A4974" s="518" t="s">
        <v>8643</v>
      </c>
      <c r="B4974" s="518" t="s">
        <v>8644</v>
      </c>
      <c r="C4974" s="518" t="s">
        <v>9977</v>
      </c>
      <c r="D4974" s="518" t="s">
        <v>28080</v>
      </c>
      <c r="E4974" s="519" t="s">
        <v>144</v>
      </c>
      <c r="F4974" s="518" t="s">
        <v>144</v>
      </c>
      <c r="G4974" s="518" t="s">
        <v>28087</v>
      </c>
      <c r="H4974" s="518" t="s">
        <v>9986</v>
      </c>
      <c r="I4974" s="518" t="s">
        <v>5502</v>
      </c>
      <c r="J4974" s="518" t="s">
        <v>5432</v>
      </c>
      <c r="K4974" s="519" t="s">
        <v>34543</v>
      </c>
      <c r="L4974" s="518" t="s">
        <v>5433</v>
      </c>
    </row>
    <row r="4975" spans="1:12" ht="15.75">
      <c r="A4975" s="518" t="s">
        <v>8643</v>
      </c>
      <c r="B4975" s="518" t="s">
        <v>8644</v>
      </c>
      <c r="C4975" s="518" t="s">
        <v>9977</v>
      </c>
      <c r="D4975" s="518" t="s">
        <v>28080</v>
      </c>
      <c r="E4975" s="519" t="s">
        <v>144</v>
      </c>
      <c r="F4975" s="518" t="s">
        <v>144</v>
      </c>
      <c r="G4975" s="518" t="s">
        <v>28088</v>
      </c>
      <c r="H4975" s="518" t="s">
        <v>9987</v>
      </c>
      <c r="I4975" s="518" t="s">
        <v>5502</v>
      </c>
      <c r="J4975" s="518" t="s">
        <v>5432</v>
      </c>
      <c r="K4975" s="519" t="s">
        <v>34544</v>
      </c>
      <c r="L4975" s="518" t="s">
        <v>5433</v>
      </c>
    </row>
    <row r="4976" spans="1:12" ht="15.75">
      <c r="A4976" s="518" t="s">
        <v>8643</v>
      </c>
      <c r="B4976" s="518" t="s">
        <v>8644</v>
      </c>
      <c r="C4976" s="518" t="s">
        <v>9977</v>
      </c>
      <c r="D4976" s="518" t="s">
        <v>28080</v>
      </c>
      <c r="E4976" s="519" t="s">
        <v>144</v>
      </c>
      <c r="F4976" s="518" t="s">
        <v>144</v>
      </c>
      <c r="G4976" s="518" t="s">
        <v>28090</v>
      </c>
      <c r="H4976" s="518" t="s">
        <v>9988</v>
      </c>
      <c r="I4976" s="518" t="s">
        <v>5502</v>
      </c>
      <c r="J4976" s="518" t="s">
        <v>5432</v>
      </c>
      <c r="K4976" s="519" t="s">
        <v>34545</v>
      </c>
      <c r="L4976" s="518" t="s">
        <v>5433</v>
      </c>
    </row>
    <row r="4977" spans="1:12" ht="15.75">
      <c r="A4977" s="518" t="s">
        <v>8643</v>
      </c>
      <c r="B4977" s="518" t="s">
        <v>8644</v>
      </c>
      <c r="C4977" s="518" t="s">
        <v>9977</v>
      </c>
      <c r="D4977" s="518" t="s">
        <v>28080</v>
      </c>
      <c r="E4977" s="519" t="s">
        <v>144</v>
      </c>
      <c r="F4977" s="518" t="s">
        <v>144</v>
      </c>
      <c r="G4977" s="518" t="s">
        <v>28091</v>
      </c>
      <c r="H4977" s="518" t="s">
        <v>9989</v>
      </c>
      <c r="I4977" s="518" t="s">
        <v>5502</v>
      </c>
      <c r="J4977" s="518" t="s">
        <v>5432</v>
      </c>
      <c r="K4977" s="519" t="s">
        <v>34546</v>
      </c>
      <c r="L4977" s="518" t="s">
        <v>5433</v>
      </c>
    </row>
    <row r="4978" spans="1:12" ht="15.75">
      <c r="A4978" s="518" t="s">
        <v>8643</v>
      </c>
      <c r="B4978" s="518" t="s">
        <v>8644</v>
      </c>
      <c r="C4978" s="518" t="s">
        <v>9977</v>
      </c>
      <c r="D4978" s="518" t="s">
        <v>28080</v>
      </c>
      <c r="E4978" s="519" t="s">
        <v>144</v>
      </c>
      <c r="F4978" s="518" t="s">
        <v>144</v>
      </c>
      <c r="G4978" s="518" t="s">
        <v>28092</v>
      </c>
      <c r="H4978" s="518" t="s">
        <v>9990</v>
      </c>
      <c r="I4978" s="518" t="s">
        <v>5502</v>
      </c>
      <c r="J4978" s="518" t="s">
        <v>5432</v>
      </c>
      <c r="K4978" s="519" t="s">
        <v>34547</v>
      </c>
      <c r="L4978" s="518" t="s">
        <v>5433</v>
      </c>
    </row>
    <row r="4979" spans="1:12" ht="15.75">
      <c r="A4979" s="518" t="s">
        <v>8643</v>
      </c>
      <c r="B4979" s="518" t="s">
        <v>8644</v>
      </c>
      <c r="C4979" s="518" t="s">
        <v>9977</v>
      </c>
      <c r="D4979" s="518" t="s">
        <v>28080</v>
      </c>
      <c r="E4979" s="519" t="s">
        <v>144</v>
      </c>
      <c r="F4979" s="518" t="s">
        <v>144</v>
      </c>
      <c r="G4979" s="518" t="s">
        <v>28093</v>
      </c>
      <c r="H4979" s="518" t="s">
        <v>9991</v>
      </c>
      <c r="I4979" s="518" t="s">
        <v>5502</v>
      </c>
      <c r="J4979" s="518" t="s">
        <v>5432</v>
      </c>
      <c r="K4979" s="519" t="s">
        <v>34548</v>
      </c>
      <c r="L4979" s="518" t="s">
        <v>5433</v>
      </c>
    </row>
    <row r="4980" spans="1:12" ht="15.75">
      <c r="A4980" s="518" t="s">
        <v>8643</v>
      </c>
      <c r="B4980" s="518" t="s">
        <v>8644</v>
      </c>
      <c r="C4980" s="518" t="s">
        <v>9977</v>
      </c>
      <c r="D4980" s="518" t="s">
        <v>28080</v>
      </c>
      <c r="E4980" s="519" t="s">
        <v>144</v>
      </c>
      <c r="F4980" s="518" t="s">
        <v>144</v>
      </c>
      <c r="G4980" s="518" t="s">
        <v>28094</v>
      </c>
      <c r="H4980" s="518" t="s">
        <v>9992</v>
      </c>
      <c r="I4980" s="518" t="s">
        <v>5502</v>
      </c>
      <c r="J4980" s="518" t="s">
        <v>5432</v>
      </c>
      <c r="K4980" s="519" t="s">
        <v>34549</v>
      </c>
      <c r="L4980" s="518" t="s">
        <v>5433</v>
      </c>
    </row>
    <row r="4981" spans="1:12" ht="15.75">
      <c r="A4981" s="518" t="s">
        <v>8643</v>
      </c>
      <c r="B4981" s="518" t="s">
        <v>8644</v>
      </c>
      <c r="C4981" s="518" t="s">
        <v>9977</v>
      </c>
      <c r="D4981" s="518" t="s">
        <v>28080</v>
      </c>
      <c r="E4981" s="519" t="s">
        <v>144</v>
      </c>
      <c r="F4981" s="518" t="s">
        <v>144</v>
      </c>
      <c r="G4981" s="518" t="s">
        <v>28095</v>
      </c>
      <c r="H4981" s="518" t="s">
        <v>9993</v>
      </c>
      <c r="I4981" s="518" t="s">
        <v>5502</v>
      </c>
      <c r="J4981" s="518" t="s">
        <v>5432</v>
      </c>
      <c r="K4981" s="519" t="s">
        <v>34550</v>
      </c>
      <c r="L4981" s="518" t="s">
        <v>5433</v>
      </c>
    </row>
    <row r="4982" spans="1:12" ht="15.75">
      <c r="A4982" s="518" t="s">
        <v>8643</v>
      </c>
      <c r="B4982" s="518" t="s">
        <v>8644</v>
      </c>
      <c r="C4982" s="518" t="s">
        <v>9977</v>
      </c>
      <c r="D4982" s="518" t="s">
        <v>28080</v>
      </c>
      <c r="E4982" s="519" t="s">
        <v>144</v>
      </c>
      <c r="F4982" s="518" t="s">
        <v>144</v>
      </c>
      <c r="G4982" s="518" t="s">
        <v>28096</v>
      </c>
      <c r="H4982" s="518" t="s">
        <v>9994</v>
      </c>
      <c r="I4982" s="518" t="s">
        <v>5502</v>
      </c>
      <c r="J4982" s="518" t="s">
        <v>5432</v>
      </c>
      <c r="K4982" s="519" t="s">
        <v>34551</v>
      </c>
      <c r="L4982" s="518" t="s">
        <v>5433</v>
      </c>
    </row>
    <row r="4983" spans="1:12" ht="15.75">
      <c r="A4983" s="518" t="s">
        <v>8643</v>
      </c>
      <c r="B4983" s="518" t="s">
        <v>8644</v>
      </c>
      <c r="C4983" s="518" t="s">
        <v>9977</v>
      </c>
      <c r="D4983" s="518" t="s">
        <v>28080</v>
      </c>
      <c r="E4983" s="519" t="s">
        <v>144</v>
      </c>
      <c r="F4983" s="518" t="s">
        <v>144</v>
      </c>
      <c r="G4983" s="518" t="s">
        <v>28097</v>
      </c>
      <c r="H4983" s="518" t="s">
        <v>9995</v>
      </c>
      <c r="I4983" s="518" t="s">
        <v>5502</v>
      </c>
      <c r="J4983" s="518" t="s">
        <v>5432</v>
      </c>
      <c r="K4983" s="519" t="s">
        <v>30663</v>
      </c>
      <c r="L4983" s="518" t="s">
        <v>5433</v>
      </c>
    </row>
    <row r="4984" spans="1:12" ht="15.75">
      <c r="A4984" s="518" t="s">
        <v>8643</v>
      </c>
      <c r="B4984" s="518" t="s">
        <v>8644</v>
      </c>
      <c r="C4984" s="518" t="s">
        <v>9977</v>
      </c>
      <c r="D4984" s="518" t="s">
        <v>28080</v>
      </c>
      <c r="E4984" s="519" t="s">
        <v>144</v>
      </c>
      <c r="F4984" s="518" t="s">
        <v>144</v>
      </c>
      <c r="G4984" s="518" t="s">
        <v>28098</v>
      </c>
      <c r="H4984" s="518" t="s">
        <v>9996</v>
      </c>
      <c r="I4984" s="518" t="s">
        <v>5502</v>
      </c>
      <c r="J4984" s="518" t="s">
        <v>5432</v>
      </c>
      <c r="K4984" s="519" t="s">
        <v>34552</v>
      </c>
      <c r="L4984" s="518" t="s">
        <v>5433</v>
      </c>
    </row>
    <row r="4985" spans="1:12" ht="15.75">
      <c r="A4985" s="518" t="s">
        <v>8643</v>
      </c>
      <c r="B4985" s="518" t="s">
        <v>8644</v>
      </c>
      <c r="C4985" s="518" t="s">
        <v>9977</v>
      </c>
      <c r="D4985" s="518" t="s">
        <v>28080</v>
      </c>
      <c r="E4985" s="519" t="s">
        <v>144</v>
      </c>
      <c r="F4985" s="518" t="s">
        <v>144</v>
      </c>
      <c r="G4985" s="518" t="s">
        <v>28099</v>
      </c>
      <c r="H4985" s="518" t="s">
        <v>9997</v>
      </c>
      <c r="I4985" s="518" t="s">
        <v>5502</v>
      </c>
      <c r="J4985" s="518" t="s">
        <v>5432</v>
      </c>
      <c r="K4985" s="519" t="s">
        <v>34553</v>
      </c>
      <c r="L4985" s="518" t="s">
        <v>5433</v>
      </c>
    </row>
    <row r="4986" spans="1:12" ht="15.75">
      <c r="A4986" s="518" t="s">
        <v>8643</v>
      </c>
      <c r="B4986" s="518" t="s">
        <v>8644</v>
      </c>
      <c r="C4986" s="518" t="s">
        <v>9977</v>
      </c>
      <c r="D4986" s="518" t="s">
        <v>28080</v>
      </c>
      <c r="E4986" s="519" t="s">
        <v>144</v>
      </c>
      <c r="F4986" s="518" t="s">
        <v>144</v>
      </c>
      <c r="G4986" s="518" t="s">
        <v>28100</v>
      </c>
      <c r="H4986" s="518" t="s">
        <v>9998</v>
      </c>
      <c r="I4986" s="518" t="s">
        <v>5502</v>
      </c>
      <c r="J4986" s="518" t="s">
        <v>5432</v>
      </c>
      <c r="K4986" s="519" t="s">
        <v>34554</v>
      </c>
      <c r="L4986" s="518" t="s">
        <v>5433</v>
      </c>
    </row>
    <row r="4987" spans="1:12" ht="15.75">
      <c r="A4987" s="518" t="s">
        <v>8643</v>
      </c>
      <c r="B4987" s="518" t="s">
        <v>8644</v>
      </c>
      <c r="C4987" s="518" t="s">
        <v>9977</v>
      </c>
      <c r="D4987" s="518" t="s">
        <v>28080</v>
      </c>
      <c r="E4987" s="519" t="s">
        <v>144</v>
      </c>
      <c r="F4987" s="518" t="s">
        <v>144</v>
      </c>
      <c r="G4987" s="518" t="s">
        <v>28101</v>
      </c>
      <c r="H4987" s="518" t="s">
        <v>9999</v>
      </c>
      <c r="I4987" s="518" t="s">
        <v>5502</v>
      </c>
      <c r="J4987" s="518" t="s">
        <v>5432</v>
      </c>
      <c r="K4987" s="519" t="s">
        <v>34555</v>
      </c>
      <c r="L4987" s="518" t="s">
        <v>5433</v>
      </c>
    </row>
    <row r="4988" spans="1:12" ht="15.75">
      <c r="A4988" s="518" t="s">
        <v>8643</v>
      </c>
      <c r="B4988" s="518" t="s">
        <v>8644</v>
      </c>
      <c r="C4988" s="518" t="s">
        <v>9977</v>
      </c>
      <c r="D4988" s="518" t="s">
        <v>28080</v>
      </c>
      <c r="E4988" s="519" t="s">
        <v>144</v>
      </c>
      <c r="F4988" s="518" t="s">
        <v>144</v>
      </c>
      <c r="G4988" s="518" t="s">
        <v>28102</v>
      </c>
      <c r="H4988" s="518" t="s">
        <v>10000</v>
      </c>
      <c r="I4988" s="518" t="s">
        <v>5502</v>
      </c>
      <c r="J4988" s="518" t="s">
        <v>5432</v>
      </c>
      <c r="K4988" s="519" t="s">
        <v>34556</v>
      </c>
      <c r="L4988" s="518" t="s">
        <v>5433</v>
      </c>
    </row>
    <row r="4989" spans="1:12" ht="15.75">
      <c r="A4989" s="518" t="s">
        <v>8643</v>
      </c>
      <c r="B4989" s="518" t="s">
        <v>8644</v>
      </c>
      <c r="C4989" s="518" t="s">
        <v>9977</v>
      </c>
      <c r="D4989" s="518" t="s">
        <v>28080</v>
      </c>
      <c r="E4989" s="519" t="s">
        <v>144</v>
      </c>
      <c r="F4989" s="518" t="s">
        <v>144</v>
      </c>
      <c r="G4989" s="518" t="s">
        <v>28103</v>
      </c>
      <c r="H4989" s="518" t="s">
        <v>10001</v>
      </c>
      <c r="I4989" s="518" t="s">
        <v>5502</v>
      </c>
      <c r="J4989" s="518" t="s">
        <v>5432</v>
      </c>
      <c r="K4989" s="519" t="s">
        <v>34557</v>
      </c>
      <c r="L4989" s="518" t="s">
        <v>5433</v>
      </c>
    </row>
    <row r="4990" spans="1:12" ht="15.75">
      <c r="A4990" s="518" t="s">
        <v>8643</v>
      </c>
      <c r="B4990" s="518" t="s">
        <v>8644</v>
      </c>
      <c r="C4990" s="518" t="s">
        <v>9977</v>
      </c>
      <c r="D4990" s="518" t="s">
        <v>28080</v>
      </c>
      <c r="E4990" s="519" t="s">
        <v>144</v>
      </c>
      <c r="F4990" s="518" t="s">
        <v>144</v>
      </c>
      <c r="G4990" s="518" t="s">
        <v>28104</v>
      </c>
      <c r="H4990" s="518" t="s">
        <v>10002</v>
      </c>
      <c r="I4990" s="518" t="s">
        <v>5502</v>
      </c>
      <c r="J4990" s="518" t="s">
        <v>5432</v>
      </c>
      <c r="K4990" s="519" t="s">
        <v>34558</v>
      </c>
      <c r="L4990" s="518" t="s">
        <v>5433</v>
      </c>
    </row>
    <row r="4991" spans="1:12" ht="15.75">
      <c r="A4991" s="518" t="s">
        <v>8643</v>
      </c>
      <c r="B4991" s="518" t="s">
        <v>8644</v>
      </c>
      <c r="C4991" s="518" t="s">
        <v>9977</v>
      </c>
      <c r="D4991" s="518" t="s">
        <v>28080</v>
      </c>
      <c r="E4991" s="519" t="s">
        <v>144</v>
      </c>
      <c r="F4991" s="518" t="s">
        <v>144</v>
      </c>
      <c r="G4991" s="518" t="s">
        <v>28105</v>
      </c>
      <c r="H4991" s="518" t="s">
        <v>10003</v>
      </c>
      <c r="I4991" s="518" t="s">
        <v>5502</v>
      </c>
      <c r="J4991" s="518" t="s">
        <v>5432</v>
      </c>
      <c r="K4991" s="519" t="s">
        <v>34559</v>
      </c>
      <c r="L4991" s="518" t="s">
        <v>5433</v>
      </c>
    </row>
    <row r="4992" spans="1:12" ht="15.75">
      <c r="A4992" s="518" t="s">
        <v>8643</v>
      </c>
      <c r="B4992" s="518" t="s">
        <v>8644</v>
      </c>
      <c r="C4992" s="518" t="s">
        <v>9977</v>
      </c>
      <c r="D4992" s="518" t="s">
        <v>28080</v>
      </c>
      <c r="E4992" s="519" t="s">
        <v>144</v>
      </c>
      <c r="F4992" s="518" t="s">
        <v>144</v>
      </c>
      <c r="G4992" s="518" t="s">
        <v>28106</v>
      </c>
      <c r="H4992" s="518" t="s">
        <v>10004</v>
      </c>
      <c r="I4992" s="518" t="s">
        <v>5502</v>
      </c>
      <c r="J4992" s="518" t="s">
        <v>5432</v>
      </c>
      <c r="K4992" s="519" t="s">
        <v>29583</v>
      </c>
      <c r="L4992" s="518" t="s">
        <v>5433</v>
      </c>
    </row>
    <row r="4993" spans="1:12" ht="15.75">
      <c r="A4993" s="518" t="s">
        <v>8643</v>
      </c>
      <c r="B4993" s="518" t="s">
        <v>8644</v>
      </c>
      <c r="C4993" s="518" t="s">
        <v>9977</v>
      </c>
      <c r="D4993" s="518" t="s">
        <v>28080</v>
      </c>
      <c r="E4993" s="519" t="s">
        <v>144</v>
      </c>
      <c r="F4993" s="518" t="s">
        <v>144</v>
      </c>
      <c r="G4993" s="518" t="s">
        <v>28107</v>
      </c>
      <c r="H4993" s="518" t="s">
        <v>10005</v>
      </c>
      <c r="I4993" s="518" t="s">
        <v>5502</v>
      </c>
      <c r="J4993" s="518" t="s">
        <v>5432</v>
      </c>
      <c r="K4993" s="519" t="s">
        <v>34560</v>
      </c>
      <c r="L4993" s="518" t="s">
        <v>5433</v>
      </c>
    </row>
    <row r="4994" spans="1:12" ht="15.75">
      <c r="A4994" s="518" t="s">
        <v>8643</v>
      </c>
      <c r="B4994" s="518" t="s">
        <v>8644</v>
      </c>
      <c r="C4994" s="518" t="s">
        <v>9977</v>
      </c>
      <c r="D4994" s="518" t="s">
        <v>28080</v>
      </c>
      <c r="E4994" s="519" t="s">
        <v>144</v>
      </c>
      <c r="F4994" s="518" t="s">
        <v>144</v>
      </c>
      <c r="G4994" s="518" t="s">
        <v>28108</v>
      </c>
      <c r="H4994" s="518" t="s">
        <v>10006</v>
      </c>
      <c r="I4994" s="518" t="s">
        <v>5502</v>
      </c>
      <c r="J4994" s="518" t="s">
        <v>5432</v>
      </c>
      <c r="K4994" s="519" t="s">
        <v>34561</v>
      </c>
      <c r="L4994" s="518" t="s">
        <v>5433</v>
      </c>
    </row>
    <row r="4995" spans="1:12" ht="15.75">
      <c r="A4995" s="518" t="s">
        <v>8643</v>
      </c>
      <c r="B4995" s="518" t="s">
        <v>8644</v>
      </c>
      <c r="C4995" s="518" t="s">
        <v>9977</v>
      </c>
      <c r="D4995" s="518" t="s">
        <v>28080</v>
      </c>
      <c r="E4995" s="519" t="s">
        <v>144</v>
      </c>
      <c r="F4995" s="518" t="s">
        <v>144</v>
      </c>
      <c r="G4995" s="518" t="s">
        <v>28109</v>
      </c>
      <c r="H4995" s="518" t="s">
        <v>10007</v>
      </c>
      <c r="I4995" s="518" t="s">
        <v>5502</v>
      </c>
      <c r="J4995" s="518" t="s">
        <v>5432</v>
      </c>
      <c r="K4995" s="519" t="s">
        <v>34562</v>
      </c>
      <c r="L4995" s="518" t="s">
        <v>5433</v>
      </c>
    </row>
    <row r="4996" spans="1:12" ht="15.75">
      <c r="A4996" s="518" t="s">
        <v>8643</v>
      </c>
      <c r="B4996" s="518" t="s">
        <v>8644</v>
      </c>
      <c r="C4996" s="518" t="s">
        <v>9977</v>
      </c>
      <c r="D4996" s="518" t="s">
        <v>28080</v>
      </c>
      <c r="E4996" s="519" t="s">
        <v>144</v>
      </c>
      <c r="F4996" s="518" t="s">
        <v>144</v>
      </c>
      <c r="G4996" s="518" t="s">
        <v>28110</v>
      </c>
      <c r="H4996" s="518" t="s">
        <v>28111</v>
      </c>
      <c r="I4996" s="518" t="s">
        <v>5502</v>
      </c>
      <c r="J4996" s="518" t="s">
        <v>5503</v>
      </c>
      <c r="K4996" s="519" t="s">
        <v>15082</v>
      </c>
      <c r="L4996" s="518" t="s">
        <v>5433</v>
      </c>
    </row>
    <row r="4997" spans="1:12" ht="15.75">
      <c r="A4997" s="518" t="s">
        <v>8643</v>
      </c>
      <c r="B4997" s="518" t="s">
        <v>8644</v>
      </c>
      <c r="C4997" s="518" t="s">
        <v>9977</v>
      </c>
      <c r="D4997" s="518" t="s">
        <v>28080</v>
      </c>
      <c r="E4997" s="519" t="s">
        <v>144</v>
      </c>
      <c r="F4997" s="518" t="s">
        <v>144</v>
      </c>
      <c r="G4997" s="518" t="s">
        <v>28113</v>
      </c>
      <c r="H4997" s="518" t="s">
        <v>28114</v>
      </c>
      <c r="I4997" s="518" t="s">
        <v>5502</v>
      </c>
      <c r="J4997" s="518" t="s">
        <v>5503</v>
      </c>
      <c r="K4997" s="519" t="s">
        <v>13726</v>
      </c>
      <c r="L4997" s="518" t="s">
        <v>5433</v>
      </c>
    </row>
    <row r="4998" spans="1:12" ht="15.75">
      <c r="A4998" s="518" t="s">
        <v>8643</v>
      </c>
      <c r="B4998" s="518" t="s">
        <v>8644</v>
      </c>
      <c r="C4998" s="518" t="s">
        <v>9977</v>
      </c>
      <c r="D4998" s="518" t="s">
        <v>28080</v>
      </c>
      <c r="E4998" s="519" t="s">
        <v>144</v>
      </c>
      <c r="F4998" s="518" t="s">
        <v>144</v>
      </c>
      <c r="G4998" s="518" t="s">
        <v>28115</v>
      </c>
      <c r="H4998" s="518" t="s">
        <v>28116</v>
      </c>
      <c r="I4998" s="518" t="s">
        <v>5502</v>
      </c>
      <c r="J4998" s="518" t="s">
        <v>5503</v>
      </c>
      <c r="K4998" s="519" t="s">
        <v>34563</v>
      </c>
      <c r="L4998" s="518" t="s">
        <v>5433</v>
      </c>
    </row>
    <row r="4999" spans="1:12" ht="15.75">
      <c r="A4999" s="518" t="s">
        <v>8643</v>
      </c>
      <c r="B4999" s="518" t="s">
        <v>8644</v>
      </c>
      <c r="C4999" s="518" t="s">
        <v>9977</v>
      </c>
      <c r="D4999" s="518" t="s">
        <v>28080</v>
      </c>
      <c r="E4999" s="519" t="s">
        <v>144</v>
      </c>
      <c r="F4999" s="518" t="s">
        <v>144</v>
      </c>
      <c r="G4999" s="518" t="s">
        <v>28117</v>
      </c>
      <c r="H4999" s="518" t="s">
        <v>28118</v>
      </c>
      <c r="I4999" s="518" t="s">
        <v>5502</v>
      </c>
      <c r="J4999" s="518" t="s">
        <v>5503</v>
      </c>
      <c r="K4999" s="519" t="s">
        <v>21667</v>
      </c>
      <c r="L4999" s="518" t="s">
        <v>5433</v>
      </c>
    </row>
    <row r="5000" spans="1:12" ht="15.75">
      <c r="A5000" s="518" t="s">
        <v>8643</v>
      </c>
      <c r="B5000" s="518" t="s">
        <v>8644</v>
      </c>
      <c r="C5000" s="518" t="s">
        <v>9977</v>
      </c>
      <c r="D5000" s="518" t="s">
        <v>28080</v>
      </c>
      <c r="E5000" s="519" t="s">
        <v>144</v>
      </c>
      <c r="F5000" s="518" t="s">
        <v>144</v>
      </c>
      <c r="G5000" s="518" t="s">
        <v>28119</v>
      </c>
      <c r="H5000" s="518" t="s">
        <v>28120</v>
      </c>
      <c r="I5000" s="518" t="s">
        <v>5502</v>
      </c>
      <c r="J5000" s="518" t="s">
        <v>5503</v>
      </c>
      <c r="K5000" s="519" t="s">
        <v>13412</v>
      </c>
      <c r="L5000" s="518" t="s">
        <v>5433</v>
      </c>
    </row>
    <row r="5001" spans="1:12" ht="15.75">
      <c r="A5001" s="518" t="s">
        <v>8643</v>
      </c>
      <c r="B5001" s="518" t="s">
        <v>8644</v>
      </c>
      <c r="C5001" s="518" t="s">
        <v>9977</v>
      </c>
      <c r="D5001" s="518" t="s">
        <v>28080</v>
      </c>
      <c r="E5001" s="519" t="s">
        <v>144</v>
      </c>
      <c r="F5001" s="518" t="s">
        <v>144</v>
      </c>
      <c r="G5001" s="518" t="s">
        <v>28121</v>
      </c>
      <c r="H5001" s="518" t="s">
        <v>28122</v>
      </c>
      <c r="I5001" s="518" t="s">
        <v>5502</v>
      </c>
      <c r="J5001" s="518" t="s">
        <v>5503</v>
      </c>
      <c r="K5001" s="519" t="s">
        <v>13863</v>
      </c>
      <c r="L5001" s="518" t="s">
        <v>5433</v>
      </c>
    </row>
    <row r="5002" spans="1:12" ht="15.75">
      <c r="A5002" s="518" t="s">
        <v>8643</v>
      </c>
      <c r="B5002" s="518" t="s">
        <v>8644</v>
      </c>
      <c r="C5002" s="518" t="s">
        <v>9977</v>
      </c>
      <c r="D5002" s="518" t="s">
        <v>28080</v>
      </c>
      <c r="E5002" s="519" t="s">
        <v>144</v>
      </c>
      <c r="F5002" s="518" t="s">
        <v>144</v>
      </c>
      <c r="G5002" s="518" t="s">
        <v>28123</v>
      </c>
      <c r="H5002" s="518" t="s">
        <v>28124</v>
      </c>
      <c r="I5002" s="518" t="s">
        <v>5502</v>
      </c>
      <c r="J5002" s="518" t="s">
        <v>5503</v>
      </c>
      <c r="K5002" s="519" t="s">
        <v>12797</v>
      </c>
      <c r="L5002" s="518" t="s">
        <v>5433</v>
      </c>
    </row>
    <row r="5003" spans="1:12" ht="15.75">
      <c r="A5003" s="518" t="s">
        <v>8643</v>
      </c>
      <c r="B5003" s="518" t="s">
        <v>8644</v>
      </c>
      <c r="C5003" s="518" t="s">
        <v>9977</v>
      </c>
      <c r="D5003" s="518" t="s">
        <v>28080</v>
      </c>
      <c r="E5003" s="519" t="s">
        <v>144</v>
      </c>
      <c r="F5003" s="518" t="s">
        <v>144</v>
      </c>
      <c r="G5003" s="518" t="s">
        <v>28125</v>
      </c>
      <c r="H5003" s="518" t="s">
        <v>28126</v>
      </c>
      <c r="I5003" s="518" t="s">
        <v>5502</v>
      </c>
      <c r="J5003" s="518" t="s">
        <v>5503</v>
      </c>
      <c r="K5003" s="519" t="s">
        <v>16556</v>
      </c>
      <c r="L5003" s="518" t="s">
        <v>5433</v>
      </c>
    </row>
    <row r="5004" spans="1:12" ht="15.75">
      <c r="A5004" s="518" t="s">
        <v>8643</v>
      </c>
      <c r="B5004" s="518" t="s">
        <v>8644</v>
      </c>
      <c r="C5004" s="518" t="s">
        <v>9977</v>
      </c>
      <c r="D5004" s="518" t="s">
        <v>28080</v>
      </c>
      <c r="E5004" s="519" t="s">
        <v>144</v>
      </c>
      <c r="F5004" s="518" t="s">
        <v>144</v>
      </c>
      <c r="G5004" s="518" t="s">
        <v>28127</v>
      </c>
      <c r="H5004" s="518" t="s">
        <v>28128</v>
      </c>
      <c r="I5004" s="518" t="s">
        <v>5502</v>
      </c>
      <c r="J5004" s="518" t="s">
        <v>5503</v>
      </c>
      <c r="K5004" s="519" t="s">
        <v>13460</v>
      </c>
      <c r="L5004" s="518" t="s">
        <v>5433</v>
      </c>
    </row>
    <row r="5005" spans="1:12" ht="15.75">
      <c r="A5005" s="518" t="s">
        <v>8643</v>
      </c>
      <c r="B5005" s="518" t="s">
        <v>8644</v>
      </c>
      <c r="C5005" s="518" t="s">
        <v>9977</v>
      </c>
      <c r="D5005" s="518" t="s">
        <v>28080</v>
      </c>
      <c r="E5005" s="519" t="s">
        <v>144</v>
      </c>
      <c r="F5005" s="518" t="s">
        <v>144</v>
      </c>
      <c r="G5005" s="518" t="s">
        <v>28129</v>
      </c>
      <c r="H5005" s="518" t="s">
        <v>28130</v>
      </c>
      <c r="I5005" s="518" t="s">
        <v>5502</v>
      </c>
      <c r="J5005" s="518" t="s">
        <v>5503</v>
      </c>
      <c r="K5005" s="519" t="s">
        <v>26241</v>
      </c>
      <c r="L5005" s="518" t="s">
        <v>5433</v>
      </c>
    </row>
    <row r="5006" spans="1:12" ht="15.75">
      <c r="A5006" s="518" t="s">
        <v>8643</v>
      </c>
      <c r="B5006" s="518" t="s">
        <v>8644</v>
      </c>
      <c r="C5006" s="518" t="s">
        <v>9977</v>
      </c>
      <c r="D5006" s="518" t="s">
        <v>28080</v>
      </c>
      <c r="E5006" s="519" t="s">
        <v>144</v>
      </c>
      <c r="F5006" s="518" t="s">
        <v>144</v>
      </c>
      <c r="G5006" s="518" t="s">
        <v>28131</v>
      </c>
      <c r="H5006" s="518" t="s">
        <v>28132</v>
      </c>
      <c r="I5006" s="518" t="s">
        <v>5502</v>
      </c>
      <c r="J5006" s="518" t="s">
        <v>5503</v>
      </c>
      <c r="K5006" s="519" t="s">
        <v>28735</v>
      </c>
      <c r="L5006" s="518" t="s">
        <v>5433</v>
      </c>
    </row>
    <row r="5007" spans="1:12" ht="15.75">
      <c r="A5007" s="518" t="s">
        <v>8643</v>
      </c>
      <c r="B5007" s="518" t="s">
        <v>8644</v>
      </c>
      <c r="C5007" s="518" t="s">
        <v>9977</v>
      </c>
      <c r="D5007" s="518" t="s">
        <v>28080</v>
      </c>
      <c r="E5007" s="519" t="s">
        <v>144</v>
      </c>
      <c r="F5007" s="518" t="s">
        <v>144</v>
      </c>
      <c r="G5007" s="518" t="s">
        <v>28133</v>
      </c>
      <c r="H5007" s="518" t="s">
        <v>28134</v>
      </c>
      <c r="I5007" s="518" t="s">
        <v>5502</v>
      </c>
      <c r="J5007" s="518" t="s">
        <v>5503</v>
      </c>
      <c r="K5007" s="519" t="s">
        <v>14865</v>
      </c>
      <c r="L5007" s="518" t="s">
        <v>5433</v>
      </c>
    </row>
    <row r="5008" spans="1:12" ht="15.75">
      <c r="A5008" s="518" t="s">
        <v>8643</v>
      </c>
      <c r="B5008" s="518" t="s">
        <v>8644</v>
      </c>
      <c r="C5008" s="518" t="s">
        <v>9977</v>
      </c>
      <c r="D5008" s="518" t="s">
        <v>28080</v>
      </c>
      <c r="E5008" s="519" t="s">
        <v>144</v>
      </c>
      <c r="F5008" s="518" t="s">
        <v>144</v>
      </c>
      <c r="G5008" s="518" t="s">
        <v>28135</v>
      </c>
      <c r="H5008" s="518" t="s">
        <v>28136</v>
      </c>
      <c r="I5008" s="518" t="s">
        <v>5502</v>
      </c>
      <c r="J5008" s="518" t="s">
        <v>5503</v>
      </c>
      <c r="K5008" s="519" t="s">
        <v>26241</v>
      </c>
      <c r="L5008" s="518" t="s">
        <v>5433</v>
      </c>
    </row>
    <row r="5009" spans="1:12" ht="15.75">
      <c r="A5009" s="518" t="s">
        <v>8643</v>
      </c>
      <c r="B5009" s="518" t="s">
        <v>8644</v>
      </c>
      <c r="C5009" s="518" t="s">
        <v>9977</v>
      </c>
      <c r="D5009" s="518" t="s">
        <v>28080</v>
      </c>
      <c r="E5009" s="519" t="s">
        <v>144</v>
      </c>
      <c r="F5009" s="518" t="s">
        <v>144</v>
      </c>
      <c r="G5009" s="518" t="s">
        <v>28137</v>
      </c>
      <c r="H5009" s="518" t="s">
        <v>28138</v>
      </c>
      <c r="I5009" s="518" t="s">
        <v>5502</v>
      </c>
      <c r="J5009" s="518" t="s">
        <v>5503</v>
      </c>
      <c r="K5009" s="519" t="s">
        <v>14833</v>
      </c>
      <c r="L5009" s="518" t="s">
        <v>5433</v>
      </c>
    </row>
    <row r="5010" spans="1:12" ht="15.75">
      <c r="A5010" s="518" t="s">
        <v>8643</v>
      </c>
      <c r="B5010" s="518" t="s">
        <v>8644</v>
      </c>
      <c r="C5010" s="518" t="s">
        <v>9977</v>
      </c>
      <c r="D5010" s="518" t="s">
        <v>28080</v>
      </c>
      <c r="E5010" s="519" t="s">
        <v>144</v>
      </c>
      <c r="F5010" s="518" t="s">
        <v>144</v>
      </c>
      <c r="G5010" s="518" t="s">
        <v>28140</v>
      </c>
      <c r="H5010" s="518" t="s">
        <v>28141</v>
      </c>
      <c r="I5010" s="518" t="s">
        <v>5502</v>
      </c>
      <c r="J5010" s="518" t="s">
        <v>5503</v>
      </c>
      <c r="K5010" s="519" t="s">
        <v>12760</v>
      </c>
      <c r="L5010" s="518" t="s">
        <v>5433</v>
      </c>
    </row>
    <row r="5011" spans="1:12" ht="15.75">
      <c r="A5011" s="518" t="s">
        <v>8643</v>
      </c>
      <c r="B5011" s="518" t="s">
        <v>8644</v>
      </c>
      <c r="C5011" s="518" t="s">
        <v>9977</v>
      </c>
      <c r="D5011" s="518" t="s">
        <v>28080</v>
      </c>
      <c r="E5011" s="519" t="s">
        <v>144</v>
      </c>
      <c r="F5011" s="518" t="s">
        <v>144</v>
      </c>
      <c r="G5011" s="518" t="s">
        <v>28142</v>
      </c>
      <c r="H5011" s="518" t="s">
        <v>28143</v>
      </c>
      <c r="I5011" s="518" t="s">
        <v>5502</v>
      </c>
      <c r="J5011" s="518" t="s">
        <v>5503</v>
      </c>
      <c r="K5011" s="519" t="s">
        <v>18837</v>
      </c>
      <c r="L5011" s="518" t="s">
        <v>5433</v>
      </c>
    </row>
    <row r="5012" spans="1:12" ht="15.75">
      <c r="A5012" s="518" t="s">
        <v>8643</v>
      </c>
      <c r="B5012" s="518" t="s">
        <v>8644</v>
      </c>
      <c r="C5012" s="518" t="s">
        <v>9977</v>
      </c>
      <c r="D5012" s="518" t="s">
        <v>28080</v>
      </c>
      <c r="E5012" s="519" t="s">
        <v>144</v>
      </c>
      <c r="F5012" s="518" t="s">
        <v>144</v>
      </c>
      <c r="G5012" s="518" t="s">
        <v>28144</v>
      </c>
      <c r="H5012" s="518" t="s">
        <v>28145</v>
      </c>
      <c r="I5012" s="518" t="s">
        <v>5502</v>
      </c>
      <c r="J5012" s="518" t="s">
        <v>5503</v>
      </c>
      <c r="K5012" s="519" t="s">
        <v>34564</v>
      </c>
      <c r="L5012" s="518" t="s">
        <v>5433</v>
      </c>
    </row>
    <row r="5013" spans="1:12" ht="15.75">
      <c r="A5013" s="518" t="s">
        <v>8643</v>
      </c>
      <c r="B5013" s="518" t="s">
        <v>8644</v>
      </c>
      <c r="C5013" s="518" t="s">
        <v>9977</v>
      </c>
      <c r="D5013" s="518" t="s">
        <v>28080</v>
      </c>
      <c r="E5013" s="519" t="s">
        <v>144</v>
      </c>
      <c r="F5013" s="518" t="s">
        <v>144</v>
      </c>
      <c r="G5013" s="518" t="s">
        <v>28146</v>
      </c>
      <c r="H5013" s="518" t="s">
        <v>28147</v>
      </c>
      <c r="I5013" s="518" t="s">
        <v>5502</v>
      </c>
      <c r="J5013" s="518" t="s">
        <v>5503</v>
      </c>
      <c r="K5013" s="519" t="s">
        <v>20803</v>
      </c>
      <c r="L5013" s="518" t="s">
        <v>5433</v>
      </c>
    </row>
    <row r="5014" spans="1:12" ht="15.75">
      <c r="A5014" s="518" t="s">
        <v>8643</v>
      </c>
      <c r="B5014" s="518" t="s">
        <v>8644</v>
      </c>
      <c r="C5014" s="518" t="s">
        <v>9977</v>
      </c>
      <c r="D5014" s="518" t="s">
        <v>28080</v>
      </c>
      <c r="E5014" s="519" t="s">
        <v>144</v>
      </c>
      <c r="F5014" s="518" t="s">
        <v>144</v>
      </c>
      <c r="G5014" s="518" t="s">
        <v>28149</v>
      </c>
      <c r="H5014" s="518" t="s">
        <v>28150</v>
      </c>
      <c r="I5014" s="518" t="s">
        <v>5502</v>
      </c>
      <c r="J5014" s="518" t="s">
        <v>5503</v>
      </c>
      <c r="K5014" s="519" t="s">
        <v>34565</v>
      </c>
      <c r="L5014" s="518" t="s">
        <v>5433</v>
      </c>
    </row>
    <row r="5015" spans="1:12" ht="15.75">
      <c r="A5015" s="518" t="s">
        <v>8643</v>
      </c>
      <c r="B5015" s="518" t="s">
        <v>8644</v>
      </c>
      <c r="C5015" s="518" t="s">
        <v>9977</v>
      </c>
      <c r="D5015" s="518" t="s">
        <v>28080</v>
      </c>
      <c r="E5015" s="519" t="s">
        <v>144</v>
      </c>
      <c r="F5015" s="518" t="s">
        <v>144</v>
      </c>
      <c r="G5015" s="518" t="s">
        <v>28151</v>
      </c>
      <c r="H5015" s="518" t="s">
        <v>28152</v>
      </c>
      <c r="I5015" s="518" t="s">
        <v>5502</v>
      </c>
      <c r="J5015" s="518" t="s">
        <v>5503</v>
      </c>
      <c r="K5015" s="519" t="s">
        <v>34566</v>
      </c>
      <c r="L5015" s="518" t="s">
        <v>5433</v>
      </c>
    </row>
    <row r="5016" spans="1:12" ht="15.75">
      <c r="A5016" s="518" t="s">
        <v>8643</v>
      </c>
      <c r="B5016" s="518" t="s">
        <v>8644</v>
      </c>
      <c r="C5016" s="518" t="s">
        <v>9977</v>
      </c>
      <c r="D5016" s="518" t="s">
        <v>28080</v>
      </c>
      <c r="E5016" s="519" t="s">
        <v>144</v>
      </c>
      <c r="F5016" s="518" t="s">
        <v>144</v>
      </c>
      <c r="G5016" s="518" t="s">
        <v>28153</v>
      </c>
      <c r="H5016" s="518" t="s">
        <v>28154</v>
      </c>
      <c r="I5016" s="518" t="s">
        <v>5502</v>
      </c>
      <c r="J5016" s="518" t="s">
        <v>5503</v>
      </c>
      <c r="K5016" s="519" t="s">
        <v>34567</v>
      </c>
      <c r="L5016" s="518" t="s">
        <v>5433</v>
      </c>
    </row>
    <row r="5017" spans="1:12" ht="15.75">
      <c r="A5017" s="518" t="s">
        <v>8643</v>
      </c>
      <c r="B5017" s="518" t="s">
        <v>8644</v>
      </c>
      <c r="C5017" s="518" t="s">
        <v>9977</v>
      </c>
      <c r="D5017" s="518" t="s">
        <v>28080</v>
      </c>
      <c r="E5017" s="519" t="s">
        <v>144</v>
      </c>
      <c r="F5017" s="518" t="s">
        <v>144</v>
      </c>
      <c r="G5017" s="518" t="s">
        <v>28155</v>
      </c>
      <c r="H5017" s="518" t="s">
        <v>28156</v>
      </c>
      <c r="I5017" s="518" t="s">
        <v>5502</v>
      </c>
      <c r="J5017" s="518" t="s">
        <v>5503</v>
      </c>
      <c r="K5017" s="519" t="s">
        <v>34568</v>
      </c>
      <c r="L5017" s="518" t="s">
        <v>5433</v>
      </c>
    </row>
    <row r="5018" spans="1:12" ht="15.75">
      <c r="A5018" s="518" t="s">
        <v>8643</v>
      </c>
      <c r="B5018" s="518" t="s">
        <v>8644</v>
      </c>
      <c r="C5018" s="518" t="s">
        <v>9977</v>
      </c>
      <c r="D5018" s="518" t="s">
        <v>28080</v>
      </c>
      <c r="E5018" s="519" t="s">
        <v>144</v>
      </c>
      <c r="F5018" s="518" t="s">
        <v>144</v>
      </c>
      <c r="G5018" s="518" t="s">
        <v>28157</v>
      </c>
      <c r="H5018" s="518" t="s">
        <v>28158</v>
      </c>
      <c r="I5018" s="518" t="s">
        <v>5502</v>
      </c>
      <c r="J5018" s="518" t="s">
        <v>5503</v>
      </c>
      <c r="K5018" s="519" t="s">
        <v>34569</v>
      </c>
      <c r="L5018" s="518" t="s">
        <v>5433</v>
      </c>
    </row>
    <row r="5019" spans="1:12" ht="15.75">
      <c r="A5019" s="518" t="s">
        <v>8643</v>
      </c>
      <c r="B5019" s="518" t="s">
        <v>8644</v>
      </c>
      <c r="C5019" s="518" t="s">
        <v>9977</v>
      </c>
      <c r="D5019" s="518" t="s">
        <v>28080</v>
      </c>
      <c r="E5019" s="519" t="s">
        <v>144</v>
      </c>
      <c r="F5019" s="518" t="s">
        <v>144</v>
      </c>
      <c r="G5019" s="518" t="s">
        <v>28159</v>
      </c>
      <c r="H5019" s="518" t="s">
        <v>28160</v>
      </c>
      <c r="I5019" s="518" t="s">
        <v>5502</v>
      </c>
      <c r="J5019" s="518" t="s">
        <v>5432</v>
      </c>
      <c r="K5019" s="519" t="s">
        <v>34570</v>
      </c>
      <c r="L5019" s="518" t="s">
        <v>5433</v>
      </c>
    </row>
    <row r="5020" spans="1:12" ht="15.75">
      <c r="A5020" s="518" t="s">
        <v>8643</v>
      </c>
      <c r="B5020" s="518" t="s">
        <v>8644</v>
      </c>
      <c r="C5020" s="518" t="s">
        <v>9977</v>
      </c>
      <c r="D5020" s="518" t="s">
        <v>28080</v>
      </c>
      <c r="E5020" s="519" t="s">
        <v>144</v>
      </c>
      <c r="F5020" s="518" t="s">
        <v>144</v>
      </c>
      <c r="G5020" s="518" t="s">
        <v>28161</v>
      </c>
      <c r="H5020" s="518" t="s">
        <v>28162</v>
      </c>
      <c r="I5020" s="518" t="s">
        <v>5502</v>
      </c>
      <c r="J5020" s="518" t="s">
        <v>5432</v>
      </c>
      <c r="K5020" s="519" t="s">
        <v>34571</v>
      </c>
      <c r="L5020" s="518" t="s">
        <v>5433</v>
      </c>
    </row>
    <row r="5021" spans="1:12" ht="15.75">
      <c r="A5021" s="518" t="s">
        <v>8643</v>
      </c>
      <c r="B5021" s="518" t="s">
        <v>8644</v>
      </c>
      <c r="C5021" s="518" t="s">
        <v>9977</v>
      </c>
      <c r="D5021" s="518" t="s">
        <v>28080</v>
      </c>
      <c r="E5021" s="519" t="s">
        <v>144</v>
      </c>
      <c r="F5021" s="518" t="s">
        <v>144</v>
      </c>
      <c r="G5021" s="518" t="s">
        <v>28163</v>
      </c>
      <c r="H5021" s="518" t="s">
        <v>28164</v>
      </c>
      <c r="I5021" s="518" t="s">
        <v>5502</v>
      </c>
      <c r="J5021" s="518" t="s">
        <v>5432</v>
      </c>
      <c r="K5021" s="519" t="s">
        <v>34572</v>
      </c>
      <c r="L5021" s="518" t="s">
        <v>5433</v>
      </c>
    </row>
    <row r="5022" spans="1:12" ht="15.75">
      <c r="A5022" s="518" t="s">
        <v>8643</v>
      </c>
      <c r="B5022" s="518" t="s">
        <v>8644</v>
      </c>
      <c r="C5022" s="518" t="s">
        <v>9977</v>
      </c>
      <c r="D5022" s="518" t="s">
        <v>28080</v>
      </c>
      <c r="E5022" s="519" t="s">
        <v>144</v>
      </c>
      <c r="F5022" s="518" t="s">
        <v>144</v>
      </c>
      <c r="G5022" s="518" t="s">
        <v>28165</v>
      </c>
      <c r="H5022" s="518" t="s">
        <v>28166</v>
      </c>
      <c r="I5022" s="518" t="s">
        <v>5502</v>
      </c>
      <c r="J5022" s="518" t="s">
        <v>5432</v>
      </c>
      <c r="K5022" s="519" t="s">
        <v>34573</v>
      </c>
      <c r="L5022" s="518" t="s">
        <v>5433</v>
      </c>
    </row>
    <row r="5023" spans="1:12" ht="15.75">
      <c r="A5023" s="518" t="s">
        <v>8643</v>
      </c>
      <c r="B5023" s="518" t="s">
        <v>8644</v>
      </c>
      <c r="C5023" s="518" t="s">
        <v>9977</v>
      </c>
      <c r="D5023" s="518" t="s">
        <v>28080</v>
      </c>
      <c r="E5023" s="519" t="s">
        <v>144</v>
      </c>
      <c r="F5023" s="518" t="s">
        <v>144</v>
      </c>
      <c r="G5023" s="518" t="s">
        <v>28167</v>
      </c>
      <c r="H5023" s="518" t="s">
        <v>28168</v>
      </c>
      <c r="I5023" s="518" t="s">
        <v>5502</v>
      </c>
      <c r="J5023" s="518" t="s">
        <v>5432</v>
      </c>
      <c r="K5023" s="519" t="s">
        <v>34574</v>
      </c>
      <c r="L5023" s="518" t="s">
        <v>5433</v>
      </c>
    </row>
    <row r="5024" spans="1:12" ht="15.75">
      <c r="A5024" s="518" t="s">
        <v>8643</v>
      </c>
      <c r="B5024" s="518" t="s">
        <v>8644</v>
      </c>
      <c r="C5024" s="518" t="s">
        <v>9977</v>
      </c>
      <c r="D5024" s="518" t="s">
        <v>28080</v>
      </c>
      <c r="E5024" s="519" t="s">
        <v>144</v>
      </c>
      <c r="F5024" s="518" t="s">
        <v>144</v>
      </c>
      <c r="G5024" s="518" t="s">
        <v>28169</v>
      </c>
      <c r="H5024" s="518" t="s">
        <v>28170</v>
      </c>
      <c r="I5024" s="518" t="s">
        <v>5502</v>
      </c>
      <c r="J5024" s="518" t="s">
        <v>5432</v>
      </c>
      <c r="K5024" s="519" t="s">
        <v>34575</v>
      </c>
      <c r="L5024" s="518" t="s">
        <v>5433</v>
      </c>
    </row>
    <row r="5025" spans="1:12" ht="15.75">
      <c r="A5025" s="518" t="s">
        <v>8643</v>
      </c>
      <c r="B5025" s="518" t="s">
        <v>8644</v>
      </c>
      <c r="C5025" s="518" t="s">
        <v>9977</v>
      </c>
      <c r="D5025" s="518" t="s">
        <v>28080</v>
      </c>
      <c r="E5025" s="519" t="s">
        <v>144</v>
      </c>
      <c r="F5025" s="518" t="s">
        <v>144</v>
      </c>
      <c r="G5025" s="518" t="s">
        <v>28171</v>
      </c>
      <c r="H5025" s="518" t="s">
        <v>28172</v>
      </c>
      <c r="I5025" s="518" t="s">
        <v>5502</v>
      </c>
      <c r="J5025" s="518" t="s">
        <v>5503</v>
      </c>
      <c r="K5025" s="519" t="s">
        <v>34576</v>
      </c>
      <c r="L5025" s="518" t="s">
        <v>5433</v>
      </c>
    </row>
    <row r="5026" spans="1:12" ht="15.75">
      <c r="A5026" s="518" t="s">
        <v>8643</v>
      </c>
      <c r="B5026" s="518" t="s">
        <v>8644</v>
      </c>
      <c r="C5026" s="518" t="s">
        <v>9977</v>
      </c>
      <c r="D5026" s="518" t="s">
        <v>28080</v>
      </c>
      <c r="E5026" s="519" t="s">
        <v>144</v>
      </c>
      <c r="F5026" s="518" t="s">
        <v>144</v>
      </c>
      <c r="G5026" s="518" t="s">
        <v>28173</v>
      </c>
      <c r="H5026" s="518" t="s">
        <v>28174</v>
      </c>
      <c r="I5026" s="518" t="s">
        <v>5502</v>
      </c>
      <c r="J5026" s="518" t="s">
        <v>5503</v>
      </c>
      <c r="K5026" s="519" t="s">
        <v>34577</v>
      </c>
      <c r="L5026" s="518" t="s">
        <v>5433</v>
      </c>
    </row>
    <row r="5027" spans="1:12" ht="15.75">
      <c r="A5027" s="518" t="s">
        <v>8643</v>
      </c>
      <c r="B5027" s="518" t="s">
        <v>8644</v>
      </c>
      <c r="C5027" s="518" t="s">
        <v>10008</v>
      </c>
      <c r="D5027" s="518" t="s">
        <v>28175</v>
      </c>
      <c r="E5027" s="519" t="s">
        <v>144</v>
      </c>
      <c r="F5027" s="518" t="s">
        <v>144</v>
      </c>
      <c r="G5027" s="518" t="s">
        <v>28176</v>
      </c>
      <c r="H5027" s="518" t="s">
        <v>28177</v>
      </c>
      <c r="I5027" s="518" t="s">
        <v>5502</v>
      </c>
      <c r="J5027" s="518" t="s">
        <v>5503</v>
      </c>
      <c r="K5027" s="519" t="s">
        <v>26559</v>
      </c>
      <c r="L5027" s="518" t="s">
        <v>5433</v>
      </c>
    </row>
    <row r="5028" spans="1:12" ht="15.75">
      <c r="A5028" s="518" t="s">
        <v>8643</v>
      </c>
      <c r="B5028" s="518" t="s">
        <v>8644</v>
      </c>
      <c r="C5028" s="518" t="s">
        <v>10008</v>
      </c>
      <c r="D5028" s="518" t="s">
        <v>28175</v>
      </c>
      <c r="E5028" s="519" t="s">
        <v>144</v>
      </c>
      <c r="F5028" s="518" t="s">
        <v>144</v>
      </c>
      <c r="G5028" s="518" t="s">
        <v>28178</v>
      </c>
      <c r="H5028" s="518" t="s">
        <v>28179</v>
      </c>
      <c r="I5028" s="518" t="s">
        <v>5502</v>
      </c>
      <c r="J5028" s="518" t="s">
        <v>5503</v>
      </c>
      <c r="K5028" s="519" t="s">
        <v>34578</v>
      </c>
      <c r="L5028" s="518" t="s">
        <v>5433</v>
      </c>
    </row>
    <row r="5029" spans="1:12" ht="15.75">
      <c r="A5029" s="518" t="s">
        <v>8643</v>
      </c>
      <c r="B5029" s="518" t="s">
        <v>8644</v>
      </c>
      <c r="C5029" s="518" t="s">
        <v>10008</v>
      </c>
      <c r="D5029" s="518" t="s">
        <v>28175</v>
      </c>
      <c r="E5029" s="519" t="s">
        <v>144</v>
      </c>
      <c r="F5029" s="518" t="s">
        <v>144</v>
      </c>
      <c r="G5029" s="518" t="s">
        <v>28180</v>
      </c>
      <c r="H5029" s="518" t="s">
        <v>28181</v>
      </c>
      <c r="I5029" s="518" t="s">
        <v>5502</v>
      </c>
      <c r="J5029" s="518" t="s">
        <v>5503</v>
      </c>
      <c r="K5029" s="519" t="s">
        <v>13586</v>
      </c>
      <c r="L5029" s="518" t="s">
        <v>5433</v>
      </c>
    </row>
    <row r="5030" spans="1:12" ht="15.75">
      <c r="A5030" s="518" t="s">
        <v>8643</v>
      </c>
      <c r="B5030" s="518" t="s">
        <v>8644</v>
      </c>
      <c r="C5030" s="518" t="s">
        <v>10008</v>
      </c>
      <c r="D5030" s="518" t="s">
        <v>28175</v>
      </c>
      <c r="E5030" s="519" t="s">
        <v>144</v>
      </c>
      <c r="F5030" s="518" t="s">
        <v>144</v>
      </c>
      <c r="G5030" s="518" t="s">
        <v>28182</v>
      </c>
      <c r="H5030" s="518" t="s">
        <v>28183</v>
      </c>
      <c r="I5030" s="518" t="s">
        <v>5502</v>
      </c>
      <c r="J5030" s="518" t="s">
        <v>5503</v>
      </c>
      <c r="K5030" s="519" t="s">
        <v>32406</v>
      </c>
      <c r="L5030" s="518" t="s">
        <v>5433</v>
      </c>
    </row>
    <row r="5031" spans="1:12" ht="15.75">
      <c r="A5031" s="518" t="s">
        <v>8643</v>
      </c>
      <c r="B5031" s="518" t="s">
        <v>8644</v>
      </c>
      <c r="C5031" s="518" t="s">
        <v>10008</v>
      </c>
      <c r="D5031" s="518" t="s">
        <v>28175</v>
      </c>
      <c r="E5031" s="519" t="s">
        <v>144</v>
      </c>
      <c r="F5031" s="518" t="s">
        <v>144</v>
      </c>
      <c r="G5031" s="518" t="s">
        <v>28184</v>
      </c>
      <c r="H5031" s="518" t="s">
        <v>28185</v>
      </c>
      <c r="I5031" s="518" t="s">
        <v>5502</v>
      </c>
      <c r="J5031" s="518" t="s">
        <v>5503</v>
      </c>
      <c r="K5031" s="519" t="s">
        <v>34579</v>
      </c>
      <c r="L5031" s="518" t="s">
        <v>5433</v>
      </c>
    </row>
    <row r="5032" spans="1:12" ht="15.75">
      <c r="A5032" s="518" t="s">
        <v>8643</v>
      </c>
      <c r="B5032" s="518" t="s">
        <v>8644</v>
      </c>
      <c r="C5032" s="518" t="s">
        <v>10008</v>
      </c>
      <c r="D5032" s="518" t="s">
        <v>28175</v>
      </c>
      <c r="E5032" s="519" t="s">
        <v>144</v>
      </c>
      <c r="F5032" s="518" t="s">
        <v>144</v>
      </c>
      <c r="G5032" s="518" t="s">
        <v>28186</v>
      </c>
      <c r="H5032" s="518" t="s">
        <v>28187</v>
      </c>
      <c r="I5032" s="518" t="s">
        <v>5502</v>
      </c>
      <c r="J5032" s="518" t="s">
        <v>5503</v>
      </c>
      <c r="K5032" s="519" t="s">
        <v>31168</v>
      </c>
      <c r="L5032" s="518" t="s">
        <v>5433</v>
      </c>
    </row>
    <row r="5033" spans="1:12" ht="15.75">
      <c r="A5033" s="518" t="s">
        <v>8643</v>
      </c>
      <c r="B5033" s="518" t="s">
        <v>8644</v>
      </c>
      <c r="C5033" s="518" t="s">
        <v>10008</v>
      </c>
      <c r="D5033" s="518" t="s">
        <v>28175</v>
      </c>
      <c r="E5033" s="519" t="s">
        <v>144</v>
      </c>
      <c r="F5033" s="518" t="s">
        <v>144</v>
      </c>
      <c r="G5033" s="518" t="s">
        <v>28188</v>
      </c>
      <c r="H5033" s="518" t="s">
        <v>28189</v>
      </c>
      <c r="I5033" s="518" t="s">
        <v>5502</v>
      </c>
      <c r="J5033" s="518" t="s">
        <v>5503</v>
      </c>
      <c r="K5033" s="519" t="s">
        <v>31346</v>
      </c>
      <c r="L5033" s="518" t="s">
        <v>5433</v>
      </c>
    </row>
    <row r="5034" spans="1:12" ht="15.75">
      <c r="A5034" s="518" t="s">
        <v>8643</v>
      </c>
      <c r="B5034" s="518" t="s">
        <v>8644</v>
      </c>
      <c r="C5034" s="518" t="s">
        <v>10008</v>
      </c>
      <c r="D5034" s="518" t="s">
        <v>28175</v>
      </c>
      <c r="E5034" s="519" t="s">
        <v>144</v>
      </c>
      <c r="F5034" s="518" t="s">
        <v>144</v>
      </c>
      <c r="G5034" s="518" t="s">
        <v>28190</v>
      </c>
      <c r="H5034" s="518" t="s">
        <v>28191</v>
      </c>
      <c r="I5034" s="518" t="s">
        <v>5502</v>
      </c>
      <c r="J5034" s="518" t="s">
        <v>5503</v>
      </c>
      <c r="K5034" s="519" t="s">
        <v>21246</v>
      </c>
      <c r="L5034" s="518" t="s">
        <v>5433</v>
      </c>
    </row>
    <row r="5035" spans="1:12" ht="15.75">
      <c r="A5035" s="518" t="s">
        <v>8643</v>
      </c>
      <c r="B5035" s="518" t="s">
        <v>8644</v>
      </c>
      <c r="C5035" s="518" t="s">
        <v>10008</v>
      </c>
      <c r="D5035" s="518" t="s">
        <v>28175</v>
      </c>
      <c r="E5035" s="519" t="s">
        <v>144</v>
      </c>
      <c r="F5035" s="518" t="s">
        <v>144</v>
      </c>
      <c r="G5035" s="518" t="s">
        <v>28193</v>
      </c>
      <c r="H5035" s="518" t="s">
        <v>28194</v>
      </c>
      <c r="I5035" s="518" t="s">
        <v>5502</v>
      </c>
      <c r="J5035" s="518" t="s">
        <v>5503</v>
      </c>
      <c r="K5035" s="519" t="s">
        <v>13729</v>
      </c>
      <c r="L5035" s="518" t="s">
        <v>5433</v>
      </c>
    </row>
    <row r="5036" spans="1:12" ht="15.75">
      <c r="A5036" s="518" t="s">
        <v>8643</v>
      </c>
      <c r="B5036" s="518" t="s">
        <v>8644</v>
      </c>
      <c r="C5036" s="518" t="s">
        <v>10008</v>
      </c>
      <c r="D5036" s="518" t="s">
        <v>28175</v>
      </c>
      <c r="E5036" s="519" t="s">
        <v>144</v>
      </c>
      <c r="F5036" s="518" t="s">
        <v>144</v>
      </c>
      <c r="G5036" s="518" t="s">
        <v>28195</v>
      </c>
      <c r="H5036" s="518" t="s">
        <v>28196</v>
      </c>
      <c r="I5036" s="518" t="s">
        <v>5502</v>
      </c>
      <c r="J5036" s="518" t="s">
        <v>5503</v>
      </c>
      <c r="K5036" s="519" t="s">
        <v>34580</v>
      </c>
      <c r="L5036" s="518" t="s">
        <v>5433</v>
      </c>
    </row>
    <row r="5037" spans="1:12" ht="15.75">
      <c r="A5037" s="518" t="s">
        <v>8643</v>
      </c>
      <c r="B5037" s="518" t="s">
        <v>8644</v>
      </c>
      <c r="C5037" s="518" t="s">
        <v>10008</v>
      </c>
      <c r="D5037" s="518" t="s">
        <v>28175</v>
      </c>
      <c r="E5037" s="519" t="s">
        <v>144</v>
      </c>
      <c r="F5037" s="518" t="s">
        <v>144</v>
      </c>
      <c r="G5037" s="518" t="s">
        <v>28197</v>
      </c>
      <c r="H5037" s="518" t="s">
        <v>28198</v>
      </c>
      <c r="I5037" s="518" t="s">
        <v>5502</v>
      </c>
      <c r="J5037" s="518" t="s">
        <v>5503</v>
      </c>
      <c r="K5037" s="519" t="s">
        <v>34581</v>
      </c>
      <c r="L5037" s="518" t="s">
        <v>5433</v>
      </c>
    </row>
    <row r="5038" spans="1:12" ht="15.75">
      <c r="A5038" s="518" t="s">
        <v>8643</v>
      </c>
      <c r="B5038" s="518" t="s">
        <v>8644</v>
      </c>
      <c r="C5038" s="518" t="s">
        <v>10016</v>
      </c>
      <c r="D5038" s="518" t="s">
        <v>28200</v>
      </c>
      <c r="E5038" s="519" t="s">
        <v>144</v>
      </c>
      <c r="F5038" s="518" t="s">
        <v>144</v>
      </c>
      <c r="G5038" s="518" t="s">
        <v>28201</v>
      </c>
      <c r="H5038" s="518" t="s">
        <v>10017</v>
      </c>
      <c r="I5038" s="518" t="s">
        <v>5502</v>
      </c>
      <c r="J5038" s="518" t="s">
        <v>5432</v>
      </c>
      <c r="K5038" s="519" t="s">
        <v>34582</v>
      </c>
      <c r="L5038" s="518" t="s">
        <v>5433</v>
      </c>
    </row>
    <row r="5039" spans="1:12" ht="15.75">
      <c r="A5039" s="518" t="s">
        <v>8643</v>
      </c>
      <c r="B5039" s="518" t="s">
        <v>8644</v>
      </c>
      <c r="C5039" s="518" t="s">
        <v>10016</v>
      </c>
      <c r="D5039" s="518" t="s">
        <v>28200</v>
      </c>
      <c r="E5039" s="519" t="s">
        <v>144</v>
      </c>
      <c r="F5039" s="518" t="s">
        <v>144</v>
      </c>
      <c r="G5039" s="518" t="s">
        <v>28202</v>
      </c>
      <c r="H5039" s="518" t="s">
        <v>10018</v>
      </c>
      <c r="I5039" s="518" t="s">
        <v>5502</v>
      </c>
      <c r="J5039" s="518" t="s">
        <v>5432</v>
      </c>
      <c r="K5039" s="519" t="s">
        <v>34583</v>
      </c>
      <c r="L5039" s="518" t="s">
        <v>5433</v>
      </c>
    </row>
    <row r="5040" spans="1:12" ht="15.75">
      <c r="A5040" s="518" t="s">
        <v>8643</v>
      </c>
      <c r="B5040" s="518" t="s">
        <v>8644</v>
      </c>
      <c r="C5040" s="518" t="s">
        <v>10016</v>
      </c>
      <c r="D5040" s="518" t="s">
        <v>28200</v>
      </c>
      <c r="E5040" s="519" t="s">
        <v>144</v>
      </c>
      <c r="F5040" s="518" t="s">
        <v>144</v>
      </c>
      <c r="G5040" s="518" t="s">
        <v>28203</v>
      </c>
      <c r="H5040" s="518" t="s">
        <v>10019</v>
      </c>
      <c r="I5040" s="518" t="s">
        <v>5502</v>
      </c>
      <c r="J5040" s="518" t="s">
        <v>5432</v>
      </c>
      <c r="K5040" s="519" t="s">
        <v>34584</v>
      </c>
      <c r="L5040" s="518" t="s">
        <v>5433</v>
      </c>
    </row>
    <row r="5041" spans="1:12" ht="15.75">
      <c r="A5041" s="518" t="s">
        <v>8643</v>
      </c>
      <c r="B5041" s="518" t="s">
        <v>8644</v>
      </c>
      <c r="C5041" s="518" t="s">
        <v>10016</v>
      </c>
      <c r="D5041" s="518" t="s">
        <v>28200</v>
      </c>
      <c r="E5041" s="519" t="s">
        <v>144</v>
      </c>
      <c r="F5041" s="518" t="s">
        <v>144</v>
      </c>
      <c r="G5041" s="518" t="s">
        <v>28204</v>
      </c>
      <c r="H5041" s="518" t="s">
        <v>10020</v>
      </c>
      <c r="I5041" s="518" t="s">
        <v>5502</v>
      </c>
      <c r="J5041" s="518" t="s">
        <v>5432</v>
      </c>
      <c r="K5041" s="519" t="s">
        <v>34585</v>
      </c>
      <c r="L5041" s="518" t="s">
        <v>5433</v>
      </c>
    </row>
    <row r="5042" spans="1:12" ht="15.75">
      <c r="A5042" s="518" t="s">
        <v>8643</v>
      </c>
      <c r="B5042" s="518" t="s">
        <v>8644</v>
      </c>
      <c r="C5042" s="518" t="s">
        <v>10016</v>
      </c>
      <c r="D5042" s="518" t="s">
        <v>28200</v>
      </c>
      <c r="E5042" s="519" t="s">
        <v>144</v>
      </c>
      <c r="F5042" s="518" t="s">
        <v>144</v>
      </c>
      <c r="G5042" s="518" t="s">
        <v>28205</v>
      </c>
      <c r="H5042" s="518" t="s">
        <v>10021</v>
      </c>
      <c r="I5042" s="518" t="s">
        <v>5502</v>
      </c>
      <c r="J5042" s="518" t="s">
        <v>5503</v>
      </c>
      <c r="K5042" s="519" t="s">
        <v>34586</v>
      </c>
      <c r="L5042" s="518" t="s">
        <v>5433</v>
      </c>
    </row>
    <row r="5043" spans="1:12" ht="15.75">
      <c r="A5043" s="518" t="s">
        <v>8643</v>
      </c>
      <c r="B5043" s="518" t="s">
        <v>8644</v>
      </c>
      <c r="C5043" s="518" t="s">
        <v>10016</v>
      </c>
      <c r="D5043" s="518" t="s">
        <v>28200</v>
      </c>
      <c r="E5043" s="519" t="s">
        <v>144</v>
      </c>
      <c r="F5043" s="518" t="s">
        <v>144</v>
      </c>
      <c r="G5043" s="518" t="s">
        <v>28207</v>
      </c>
      <c r="H5043" s="518" t="s">
        <v>10022</v>
      </c>
      <c r="I5043" s="518" t="s">
        <v>5502</v>
      </c>
      <c r="J5043" s="518" t="s">
        <v>5503</v>
      </c>
      <c r="K5043" s="519" t="s">
        <v>32768</v>
      </c>
      <c r="L5043" s="518" t="s">
        <v>5433</v>
      </c>
    </row>
    <row r="5044" spans="1:12" ht="15.75">
      <c r="A5044" s="518" t="s">
        <v>8643</v>
      </c>
      <c r="B5044" s="518" t="s">
        <v>8644</v>
      </c>
      <c r="C5044" s="518" t="s">
        <v>10016</v>
      </c>
      <c r="D5044" s="518" t="s">
        <v>28200</v>
      </c>
      <c r="E5044" s="519" t="s">
        <v>144</v>
      </c>
      <c r="F5044" s="518" t="s">
        <v>144</v>
      </c>
      <c r="G5044" s="518" t="s">
        <v>28209</v>
      </c>
      <c r="H5044" s="518" t="s">
        <v>10023</v>
      </c>
      <c r="I5044" s="518" t="s">
        <v>5502</v>
      </c>
      <c r="J5044" s="518" t="s">
        <v>5503</v>
      </c>
      <c r="K5044" s="519" t="s">
        <v>25276</v>
      </c>
      <c r="L5044" s="518" t="s">
        <v>5433</v>
      </c>
    </row>
    <row r="5045" spans="1:12" ht="15.75">
      <c r="A5045" s="518" t="s">
        <v>8643</v>
      </c>
      <c r="B5045" s="518" t="s">
        <v>8644</v>
      </c>
      <c r="C5045" s="518" t="s">
        <v>10016</v>
      </c>
      <c r="D5045" s="518" t="s">
        <v>28200</v>
      </c>
      <c r="E5045" s="519" t="s">
        <v>144</v>
      </c>
      <c r="F5045" s="518" t="s">
        <v>144</v>
      </c>
      <c r="G5045" s="518" t="s">
        <v>28210</v>
      </c>
      <c r="H5045" s="518" t="s">
        <v>10024</v>
      </c>
      <c r="I5045" s="518" t="s">
        <v>5502</v>
      </c>
      <c r="J5045" s="518" t="s">
        <v>5503</v>
      </c>
      <c r="K5045" s="519" t="s">
        <v>34587</v>
      </c>
      <c r="L5045" s="518" t="s">
        <v>5433</v>
      </c>
    </row>
    <row r="5046" spans="1:12" ht="15.75">
      <c r="A5046" s="518" t="s">
        <v>8643</v>
      </c>
      <c r="B5046" s="518" t="s">
        <v>8644</v>
      </c>
      <c r="C5046" s="518" t="s">
        <v>10016</v>
      </c>
      <c r="D5046" s="518" t="s">
        <v>28200</v>
      </c>
      <c r="E5046" s="519" t="s">
        <v>144</v>
      </c>
      <c r="F5046" s="518" t="s">
        <v>144</v>
      </c>
      <c r="G5046" s="518" t="s">
        <v>28211</v>
      </c>
      <c r="H5046" s="518" t="s">
        <v>10025</v>
      </c>
      <c r="I5046" s="518" t="s">
        <v>5502</v>
      </c>
      <c r="J5046" s="518" t="s">
        <v>5884</v>
      </c>
      <c r="K5046" s="519" t="s">
        <v>12847</v>
      </c>
      <c r="L5046" s="518" t="s">
        <v>5433</v>
      </c>
    </row>
    <row r="5047" spans="1:12" ht="15.75">
      <c r="A5047" s="518" t="s">
        <v>8643</v>
      </c>
      <c r="B5047" s="518" t="s">
        <v>8644</v>
      </c>
      <c r="C5047" s="518" t="s">
        <v>10016</v>
      </c>
      <c r="D5047" s="518" t="s">
        <v>28200</v>
      </c>
      <c r="E5047" s="519" t="s">
        <v>144</v>
      </c>
      <c r="F5047" s="518" t="s">
        <v>144</v>
      </c>
      <c r="G5047" s="518" t="s">
        <v>28212</v>
      </c>
      <c r="H5047" s="518" t="s">
        <v>10026</v>
      </c>
      <c r="I5047" s="518" t="s">
        <v>5502</v>
      </c>
      <c r="J5047" s="518" t="s">
        <v>5503</v>
      </c>
      <c r="K5047" s="519" t="s">
        <v>25283</v>
      </c>
      <c r="L5047" s="518" t="s">
        <v>5433</v>
      </c>
    </row>
    <row r="5048" spans="1:12" ht="15.75">
      <c r="A5048" s="518" t="s">
        <v>8643</v>
      </c>
      <c r="B5048" s="518" t="s">
        <v>8644</v>
      </c>
      <c r="C5048" s="518" t="s">
        <v>10016</v>
      </c>
      <c r="D5048" s="518" t="s">
        <v>28200</v>
      </c>
      <c r="E5048" s="519" t="s">
        <v>144</v>
      </c>
      <c r="F5048" s="518" t="s">
        <v>144</v>
      </c>
      <c r="G5048" s="518" t="s">
        <v>28214</v>
      </c>
      <c r="H5048" s="518" t="s">
        <v>10027</v>
      </c>
      <c r="I5048" s="518" t="s">
        <v>5502</v>
      </c>
      <c r="J5048" s="518" t="s">
        <v>5884</v>
      </c>
      <c r="K5048" s="519" t="s">
        <v>21340</v>
      </c>
      <c r="L5048" s="518" t="s">
        <v>5433</v>
      </c>
    </row>
    <row r="5049" spans="1:12" ht="15.75">
      <c r="A5049" s="518" t="s">
        <v>8643</v>
      </c>
      <c r="B5049" s="518" t="s">
        <v>8644</v>
      </c>
      <c r="C5049" s="518" t="s">
        <v>10016</v>
      </c>
      <c r="D5049" s="518" t="s">
        <v>28200</v>
      </c>
      <c r="E5049" s="519" t="s">
        <v>144</v>
      </c>
      <c r="F5049" s="518" t="s">
        <v>144</v>
      </c>
      <c r="G5049" s="518" t="s">
        <v>28216</v>
      </c>
      <c r="H5049" s="518" t="s">
        <v>10028</v>
      </c>
      <c r="I5049" s="518" t="s">
        <v>5502</v>
      </c>
      <c r="J5049" s="518" t="s">
        <v>5503</v>
      </c>
      <c r="K5049" s="519" t="s">
        <v>19312</v>
      </c>
      <c r="L5049" s="518" t="s">
        <v>5433</v>
      </c>
    </row>
    <row r="5050" spans="1:12" ht="15.75">
      <c r="A5050" s="518" t="s">
        <v>8643</v>
      </c>
      <c r="B5050" s="518" t="s">
        <v>8644</v>
      </c>
      <c r="C5050" s="518" t="s">
        <v>10016</v>
      </c>
      <c r="D5050" s="518" t="s">
        <v>28200</v>
      </c>
      <c r="E5050" s="519" t="s">
        <v>144</v>
      </c>
      <c r="F5050" s="518" t="s">
        <v>144</v>
      </c>
      <c r="G5050" s="518" t="s">
        <v>28217</v>
      </c>
      <c r="H5050" s="518" t="s">
        <v>10029</v>
      </c>
      <c r="I5050" s="518" t="s">
        <v>5502</v>
      </c>
      <c r="J5050" s="518" t="s">
        <v>5503</v>
      </c>
      <c r="K5050" s="519" t="s">
        <v>14872</v>
      </c>
      <c r="L5050" s="518" t="s">
        <v>5433</v>
      </c>
    </row>
    <row r="5051" spans="1:12" ht="15.75">
      <c r="A5051" s="518" t="s">
        <v>8643</v>
      </c>
      <c r="B5051" s="518" t="s">
        <v>8644</v>
      </c>
      <c r="C5051" s="518" t="s">
        <v>10016</v>
      </c>
      <c r="D5051" s="518" t="s">
        <v>28200</v>
      </c>
      <c r="E5051" s="519" t="s">
        <v>144</v>
      </c>
      <c r="F5051" s="518" t="s">
        <v>144</v>
      </c>
      <c r="G5051" s="518" t="s">
        <v>28218</v>
      </c>
      <c r="H5051" s="518" t="s">
        <v>10030</v>
      </c>
      <c r="I5051" s="518" t="s">
        <v>5502</v>
      </c>
      <c r="J5051" s="518" t="s">
        <v>5503</v>
      </c>
      <c r="K5051" s="519" t="s">
        <v>34588</v>
      </c>
      <c r="L5051" s="518" t="s">
        <v>5433</v>
      </c>
    </row>
    <row r="5052" spans="1:12" ht="15.75">
      <c r="A5052" s="518" t="s">
        <v>8643</v>
      </c>
      <c r="B5052" s="518" t="s">
        <v>8644</v>
      </c>
      <c r="C5052" s="518" t="s">
        <v>10016</v>
      </c>
      <c r="D5052" s="518" t="s">
        <v>28200</v>
      </c>
      <c r="E5052" s="519" t="s">
        <v>144</v>
      </c>
      <c r="F5052" s="518" t="s">
        <v>144</v>
      </c>
      <c r="G5052" s="518" t="s">
        <v>28220</v>
      </c>
      <c r="H5052" s="518" t="s">
        <v>10031</v>
      </c>
      <c r="I5052" s="518" t="s">
        <v>5502</v>
      </c>
      <c r="J5052" s="518" t="s">
        <v>5503</v>
      </c>
      <c r="K5052" s="519" t="s">
        <v>33484</v>
      </c>
      <c r="L5052" s="518" t="s">
        <v>5433</v>
      </c>
    </row>
    <row r="5053" spans="1:12" ht="15.75">
      <c r="A5053" s="518" t="s">
        <v>8643</v>
      </c>
      <c r="B5053" s="518" t="s">
        <v>8644</v>
      </c>
      <c r="C5053" s="518" t="s">
        <v>10016</v>
      </c>
      <c r="D5053" s="518" t="s">
        <v>28200</v>
      </c>
      <c r="E5053" s="519" t="s">
        <v>144</v>
      </c>
      <c r="F5053" s="518" t="s">
        <v>144</v>
      </c>
      <c r="G5053" s="518" t="s">
        <v>28221</v>
      </c>
      <c r="H5053" s="518" t="s">
        <v>10032</v>
      </c>
      <c r="I5053" s="518" t="s">
        <v>5502</v>
      </c>
      <c r="J5053" s="518" t="s">
        <v>5432</v>
      </c>
      <c r="K5053" s="519" t="s">
        <v>34589</v>
      </c>
      <c r="L5053" s="518" t="s">
        <v>5433</v>
      </c>
    </row>
    <row r="5054" spans="1:12" ht="15.75">
      <c r="A5054" s="518" t="s">
        <v>8643</v>
      </c>
      <c r="B5054" s="518" t="s">
        <v>8644</v>
      </c>
      <c r="C5054" s="518" t="s">
        <v>10016</v>
      </c>
      <c r="D5054" s="518" t="s">
        <v>28200</v>
      </c>
      <c r="E5054" s="519" t="s">
        <v>144</v>
      </c>
      <c r="F5054" s="518" t="s">
        <v>144</v>
      </c>
      <c r="G5054" s="518" t="s">
        <v>28222</v>
      </c>
      <c r="H5054" s="518" t="s">
        <v>10033</v>
      </c>
      <c r="I5054" s="518" t="s">
        <v>5502</v>
      </c>
      <c r="J5054" s="518" t="s">
        <v>5503</v>
      </c>
      <c r="K5054" s="519" t="s">
        <v>34590</v>
      </c>
      <c r="L5054" s="518" t="s">
        <v>5433</v>
      </c>
    </row>
    <row r="5055" spans="1:12" ht="15.75">
      <c r="A5055" s="518" t="s">
        <v>8643</v>
      </c>
      <c r="B5055" s="518" t="s">
        <v>8644</v>
      </c>
      <c r="C5055" s="518" t="s">
        <v>10016</v>
      </c>
      <c r="D5055" s="518" t="s">
        <v>28200</v>
      </c>
      <c r="E5055" s="519" t="s">
        <v>144</v>
      </c>
      <c r="F5055" s="518" t="s">
        <v>144</v>
      </c>
      <c r="G5055" s="518" t="s">
        <v>28223</v>
      </c>
      <c r="H5055" s="518" t="s">
        <v>10034</v>
      </c>
      <c r="I5055" s="518" t="s">
        <v>5502</v>
      </c>
      <c r="J5055" s="518" t="s">
        <v>5503</v>
      </c>
      <c r="K5055" s="519" t="s">
        <v>34591</v>
      </c>
      <c r="L5055" s="518" t="s">
        <v>5433</v>
      </c>
    </row>
    <row r="5056" spans="1:12" ht="15.75">
      <c r="A5056" s="518" t="s">
        <v>8643</v>
      </c>
      <c r="B5056" s="518" t="s">
        <v>8644</v>
      </c>
      <c r="C5056" s="518" t="s">
        <v>10016</v>
      </c>
      <c r="D5056" s="518" t="s">
        <v>28200</v>
      </c>
      <c r="E5056" s="519" t="s">
        <v>144</v>
      </c>
      <c r="F5056" s="518" t="s">
        <v>144</v>
      </c>
      <c r="G5056" s="518" t="s">
        <v>28224</v>
      </c>
      <c r="H5056" s="518" t="s">
        <v>10035</v>
      </c>
      <c r="I5056" s="518" t="s">
        <v>5502</v>
      </c>
      <c r="J5056" s="518" t="s">
        <v>5503</v>
      </c>
      <c r="K5056" s="519" t="s">
        <v>34592</v>
      </c>
      <c r="L5056" s="518" t="s">
        <v>5433</v>
      </c>
    </row>
    <row r="5057" spans="1:12" ht="15.75">
      <c r="A5057" s="518" t="s">
        <v>8643</v>
      </c>
      <c r="B5057" s="518" t="s">
        <v>8644</v>
      </c>
      <c r="C5057" s="518" t="s">
        <v>10016</v>
      </c>
      <c r="D5057" s="518" t="s">
        <v>28200</v>
      </c>
      <c r="E5057" s="519" t="s">
        <v>144</v>
      </c>
      <c r="F5057" s="518" t="s">
        <v>144</v>
      </c>
      <c r="G5057" s="518" t="s">
        <v>28225</v>
      </c>
      <c r="H5057" s="518" t="s">
        <v>10036</v>
      </c>
      <c r="I5057" s="518" t="s">
        <v>5502</v>
      </c>
      <c r="J5057" s="518" t="s">
        <v>5503</v>
      </c>
      <c r="K5057" s="519" t="s">
        <v>34593</v>
      </c>
      <c r="L5057" s="518" t="s">
        <v>5433</v>
      </c>
    </row>
    <row r="5058" spans="1:12" ht="15.75">
      <c r="A5058" s="518" t="s">
        <v>8643</v>
      </c>
      <c r="B5058" s="518" t="s">
        <v>8644</v>
      </c>
      <c r="C5058" s="518" t="s">
        <v>10016</v>
      </c>
      <c r="D5058" s="518" t="s">
        <v>28200</v>
      </c>
      <c r="E5058" s="519" t="s">
        <v>144</v>
      </c>
      <c r="F5058" s="518" t="s">
        <v>144</v>
      </c>
      <c r="G5058" s="518" t="s">
        <v>28226</v>
      </c>
      <c r="H5058" s="518" t="s">
        <v>10037</v>
      </c>
      <c r="I5058" s="518" t="s">
        <v>5502</v>
      </c>
      <c r="J5058" s="518" t="s">
        <v>5503</v>
      </c>
      <c r="K5058" s="519" t="s">
        <v>34594</v>
      </c>
      <c r="L5058" s="518" t="s">
        <v>5433</v>
      </c>
    </row>
    <row r="5059" spans="1:12" ht="15.75">
      <c r="A5059" s="518" t="s">
        <v>8643</v>
      </c>
      <c r="B5059" s="518" t="s">
        <v>8644</v>
      </c>
      <c r="C5059" s="518" t="s">
        <v>10016</v>
      </c>
      <c r="D5059" s="518" t="s">
        <v>28200</v>
      </c>
      <c r="E5059" s="519" t="s">
        <v>144</v>
      </c>
      <c r="F5059" s="518" t="s">
        <v>144</v>
      </c>
      <c r="G5059" s="518" t="s">
        <v>28227</v>
      </c>
      <c r="H5059" s="518" t="s">
        <v>10038</v>
      </c>
      <c r="I5059" s="518" t="s">
        <v>5502</v>
      </c>
      <c r="J5059" s="518" t="s">
        <v>5503</v>
      </c>
      <c r="K5059" s="519" t="s">
        <v>34595</v>
      </c>
      <c r="L5059" s="518" t="s">
        <v>5433</v>
      </c>
    </row>
    <row r="5060" spans="1:12" ht="15.75">
      <c r="A5060" s="518" t="s">
        <v>8643</v>
      </c>
      <c r="B5060" s="518" t="s">
        <v>8644</v>
      </c>
      <c r="C5060" s="518" t="s">
        <v>10016</v>
      </c>
      <c r="D5060" s="518" t="s">
        <v>28200</v>
      </c>
      <c r="E5060" s="519" t="s">
        <v>144</v>
      </c>
      <c r="F5060" s="518" t="s">
        <v>144</v>
      </c>
      <c r="G5060" s="518" t="s">
        <v>28228</v>
      </c>
      <c r="H5060" s="518" t="s">
        <v>10039</v>
      </c>
      <c r="I5060" s="518" t="s">
        <v>5502</v>
      </c>
      <c r="J5060" s="518" t="s">
        <v>5503</v>
      </c>
      <c r="K5060" s="519" t="s">
        <v>34596</v>
      </c>
      <c r="L5060" s="518" t="s">
        <v>5433</v>
      </c>
    </row>
    <row r="5061" spans="1:12" ht="15.75">
      <c r="A5061" s="518" t="s">
        <v>8643</v>
      </c>
      <c r="B5061" s="518" t="s">
        <v>8644</v>
      </c>
      <c r="C5061" s="518" t="s">
        <v>10016</v>
      </c>
      <c r="D5061" s="518" t="s">
        <v>28200</v>
      </c>
      <c r="E5061" s="519" t="s">
        <v>144</v>
      </c>
      <c r="F5061" s="518" t="s">
        <v>144</v>
      </c>
      <c r="G5061" s="518" t="s">
        <v>28229</v>
      </c>
      <c r="H5061" s="518" t="s">
        <v>10040</v>
      </c>
      <c r="I5061" s="518" t="s">
        <v>5502</v>
      </c>
      <c r="J5061" s="518" t="s">
        <v>5432</v>
      </c>
      <c r="K5061" s="519" t="s">
        <v>34597</v>
      </c>
      <c r="L5061" s="518" t="s">
        <v>5433</v>
      </c>
    </row>
    <row r="5062" spans="1:12" ht="15.75">
      <c r="A5062" s="518" t="s">
        <v>8643</v>
      </c>
      <c r="B5062" s="518" t="s">
        <v>8644</v>
      </c>
      <c r="C5062" s="518" t="s">
        <v>10016</v>
      </c>
      <c r="D5062" s="518" t="s">
        <v>28200</v>
      </c>
      <c r="E5062" s="519" t="s">
        <v>144</v>
      </c>
      <c r="F5062" s="518" t="s">
        <v>144</v>
      </c>
      <c r="G5062" s="518" t="s">
        <v>28230</v>
      </c>
      <c r="H5062" s="518" t="s">
        <v>10041</v>
      </c>
      <c r="I5062" s="518" t="s">
        <v>5502</v>
      </c>
      <c r="J5062" s="518" t="s">
        <v>5432</v>
      </c>
      <c r="K5062" s="519" t="s">
        <v>34598</v>
      </c>
      <c r="L5062" s="518" t="s">
        <v>5433</v>
      </c>
    </row>
    <row r="5063" spans="1:12" ht="15.75">
      <c r="A5063" s="518" t="s">
        <v>8643</v>
      </c>
      <c r="B5063" s="518" t="s">
        <v>8644</v>
      </c>
      <c r="C5063" s="518" t="s">
        <v>10016</v>
      </c>
      <c r="D5063" s="518" t="s">
        <v>28200</v>
      </c>
      <c r="E5063" s="519" t="s">
        <v>144</v>
      </c>
      <c r="F5063" s="518" t="s">
        <v>144</v>
      </c>
      <c r="G5063" s="518" t="s">
        <v>28231</v>
      </c>
      <c r="H5063" s="518" t="s">
        <v>10042</v>
      </c>
      <c r="I5063" s="518" t="s">
        <v>5502</v>
      </c>
      <c r="J5063" s="518" t="s">
        <v>5432</v>
      </c>
      <c r="K5063" s="519" t="s">
        <v>34599</v>
      </c>
      <c r="L5063" s="518" t="s">
        <v>5433</v>
      </c>
    </row>
    <row r="5064" spans="1:12" ht="15.75">
      <c r="A5064" s="518" t="s">
        <v>8643</v>
      </c>
      <c r="B5064" s="518" t="s">
        <v>8644</v>
      </c>
      <c r="C5064" s="518" t="s">
        <v>10016</v>
      </c>
      <c r="D5064" s="518" t="s">
        <v>28200</v>
      </c>
      <c r="E5064" s="519" t="s">
        <v>144</v>
      </c>
      <c r="F5064" s="518" t="s">
        <v>144</v>
      </c>
      <c r="G5064" s="518" t="s">
        <v>28232</v>
      </c>
      <c r="H5064" s="518" t="s">
        <v>10043</v>
      </c>
      <c r="I5064" s="518" t="s">
        <v>5502</v>
      </c>
      <c r="J5064" s="518" t="s">
        <v>5503</v>
      </c>
      <c r="K5064" s="519" t="s">
        <v>18150</v>
      </c>
      <c r="L5064" s="518" t="s">
        <v>5433</v>
      </c>
    </row>
    <row r="5065" spans="1:12" ht="15.75">
      <c r="A5065" s="518" t="s">
        <v>8643</v>
      </c>
      <c r="B5065" s="518" t="s">
        <v>8644</v>
      </c>
      <c r="C5065" s="518" t="s">
        <v>10016</v>
      </c>
      <c r="D5065" s="518" t="s">
        <v>28200</v>
      </c>
      <c r="E5065" s="519" t="s">
        <v>144</v>
      </c>
      <c r="F5065" s="518" t="s">
        <v>144</v>
      </c>
      <c r="G5065" s="518" t="s">
        <v>28233</v>
      </c>
      <c r="H5065" s="518" t="s">
        <v>10044</v>
      </c>
      <c r="I5065" s="518" t="s">
        <v>5502</v>
      </c>
      <c r="J5065" s="518" t="s">
        <v>5884</v>
      </c>
      <c r="K5065" s="519" t="s">
        <v>34600</v>
      </c>
      <c r="L5065" s="518" t="s">
        <v>5433</v>
      </c>
    </row>
    <row r="5066" spans="1:12" ht="15.75">
      <c r="A5066" s="518" t="s">
        <v>8643</v>
      </c>
      <c r="B5066" s="518" t="s">
        <v>8644</v>
      </c>
      <c r="C5066" s="518" t="s">
        <v>10016</v>
      </c>
      <c r="D5066" s="518" t="s">
        <v>28200</v>
      </c>
      <c r="E5066" s="519" t="s">
        <v>144</v>
      </c>
      <c r="F5066" s="518" t="s">
        <v>144</v>
      </c>
      <c r="G5066" s="518" t="s">
        <v>28234</v>
      </c>
      <c r="H5066" s="518" t="s">
        <v>10045</v>
      </c>
      <c r="I5066" s="518" t="s">
        <v>5502</v>
      </c>
      <c r="J5066" s="518" t="s">
        <v>5503</v>
      </c>
      <c r="K5066" s="519" t="s">
        <v>34601</v>
      </c>
      <c r="L5066" s="518" t="s">
        <v>5433</v>
      </c>
    </row>
    <row r="5067" spans="1:12" ht="15.75">
      <c r="A5067" s="518" t="s">
        <v>8643</v>
      </c>
      <c r="B5067" s="518" t="s">
        <v>8644</v>
      </c>
      <c r="C5067" s="518" t="s">
        <v>10016</v>
      </c>
      <c r="D5067" s="518" t="s">
        <v>28200</v>
      </c>
      <c r="E5067" s="519" t="s">
        <v>144</v>
      </c>
      <c r="F5067" s="518" t="s">
        <v>144</v>
      </c>
      <c r="G5067" s="518" t="s">
        <v>28235</v>
      </c>
      <c r="H5067" s="518" t="s">
        <v>10046</v>
      </c>
      <c r="I5067" s="518" t="s">
        <v>5502</v>
      </c>
      <c r="J5067" s="518" t="s">
        <v>5503</v>
      </c>
      <c r="K5067" s="519" t="s">
        <v>34602</v>
      </c>
      <c r="L5067" s="518" t="s">
        <v>5433</v>
      </c>
    </row>
    <row r="5068" spans="1:12" ht="15.75">
      <c r="A5068" s="518" t="s">
        <v>8643</v>
      </c>
      <c r="B5068" s="518" t="s">
        <v>8644</v>
      </c>
      <c r="C5068" s="518" t="s">
        <v>10016</v>
      </c>
      <c r="D5068" s="518" t="s">
        <v>28200</v>
      </c>
      <c r="E5068" s="519" t="s">
        <v>144</v>
      </c>
      <c r="F5068" s="518" t="s">
        <v>144</v>
      </c>
      <c r="G5068" s="518" t="s">
        <v>28236</v>
      </c>
      <c r="H5068" s="518" t="s">
        <v>10047</v>
      </c>
      <c r="I5068" s="518" t="s">
        <v>5502</v>
      </c>
      <c r="J5068" s="518" t="s">
        <v>5503</v>
      </c>
      <c r="K5068" s="519" t="s">
        <v>23548</v>
      </c>
      <c r="L5068" s="518" t="s">
        <v>5433</v>
      </c>
    </row>
    <row r="5069" spans="1:12" ht="15.75">
      <c r="A5069" s="518" t="s">
        <v>8643</v>
      </c>
      <c r="B5069" s="518" t="s">
        <v>8644</v>
      </c>
      <c r="C5069" s="518" t="s">
        <v>10016</v>
      </c>
      <c r="D5069" s="518" t="s">
        <v>28200</v>
      </c>
      <c r="E5069" s="519" t="s">
        <v>144</v>
      </c>
      <c r="F5069" s="518" t="s">
        <v>144</v>
      </c>
      <c r="G5069" s="518" t="s">
        <v>28238</v>
      </c>
      <c r="H5069" s="518" t="s">
        <v>10048</v>
      </c>
      <c r="I5069" s="518" t="s">
        <v>5502</v>
      </c>
      <c r="J5069" s="518" t="s">
        <v>5503</v>
      </c>
      <c r="K5069" s="519" t="s">
        <v>34529</v>
      </c>
      <c r="L5069" s="518" t="s">
        <v>5433</v>
      </c>
    </row>
    <row r="5070" spans="1:12" ht="15.75">
      <c r="A5070" s="518" t="s">
        <v>8643</v>
      </c>
      <c r="B5070" s="518" t="s">
        <v>8644</v>
      </c>
      <c r="C5070" s="518" t="s">
        <v>10016</v>
      </c>
      <c r="D5070" s="518" t="s">
        <v>28200</v>
      </c>
      <c r="E5070" s="519" t="s">
        <v>144</v>
      </c>
      <c r="F5070" s="518" t="s">
        <v>144</v>
      </c>
      <c r="G5070" s="518" t="s">
        <v>28239</v>
      </c>
      <c r="H5070" s="518" t="s">
        <v>10049</v>
      </c>
      <c r="I5070" s="518" t="s">
        <v>5502</v>
      </c>
      <c r="J5070" s="518" t="s">
        <v>5503</v>
      </c>
      <c r="K5070" s="519" t="s">
        <v>34603</v>
      </c>
      <c r="L5070" s="518" t="s">
        <v>5433</v>
      </c>
    </row>
    <row r="5071" spans="1:12" ht="15.75">
      <c r="A5071" s="518" t="s">
        <v>8643</v>
      </c>
      <c r="B5071" s="518" t="s">
        <v>8644</v>
      </c>
      <c r="C5071" s="518" t="s">
        <v>10016</v>
      </c>
      <c r="D5071" s="518" t="s">
        <v>28200</v>
      </c>
      <c r="E5071" s="519" t="s">
        <v>144</v>
      </c>
      <c r="F5071" s="518" t="s">
        <v>144</v>
      </c>
      <c r="G5071" s="518" t="s">
        <v>28240</v>
      </c>
      <c r="H5071" s="518" t="s">
        <v>10050</v>
      </c>
      <c r="I5071" s="518" t="s">
        <v>5502</v>
      </c>
      <c r="J5071" s="518" t="s">
        <v>5503</v>
      </c>
      <c r="K5071" s="519" t="s">
        <v>34604</v>
      </c>
      <c r="L5071" s="518" t="s">
        <v>5433</v>
      </c>
    </row>
    <row r="5072" spans="1:12" ht="15.75">
      <c r="A5072" s="518" t="s">
        <v>8643</v>
      </c>
      <c r="B5072" s="518" t="s">
        <v>8644</v>
      </c>
      <c r="C5072" s="518" t="s">
        <v>10016</v>
      </c>
      <c r="D5072" s="518" t="s">
        <v>28200</v>
      </c>
      <c r="E5072" s="519" t="s">
        <v>144</v>
      </c>
      <c r="F5072" s="518" t="s">
        <v>144</v>
      </c>
      <c r="G5072" s="518" t="s">
        <v>28241</v>
      </c>
      <c r="H5072" s="518" t="s">
        <v>10051</v>
      </c>
      <c r="I5072" s="518" t="s">
        <v>5502</v>
      </c>
      <c r="J5072" s="518" t="s">
        <v>5503</v>
      </c>
      <c r="K5072" s="519" t="s">
        <v>34605</v>
      </c>
      <c r="L5072" s="518" t="s">
        <v>5433</v>
      </c>
    </row>
    <row r="5073" spans="1:12" ht="15.75">
      <c r="A5073" s="518" t="s">
        <v>8643</v>
      </c>
      <c r="B5073" s="518" t="s">
        <v>8644</v>
      </c>
      <c r="C5073" s="518" t="s">
        <v>10016</v>
      </c>
      <c r="D5073" s="518" t="s">
        <v>28200</v>
      </c>
      <c r="E5073" s="519" t="s">
        <v>144</v>
      </c>
      <c r="F5073" s="518" t="s">
        <v>144</v>
      </c>
      <c r="G5073" s="518" t="s">
        <v>28242</v>
      </c>
      <c r="H5073" s="518" t="s">
        <v>10052</v>
      </c>
      <c r="I5073" s="518" t="s">
        <v>5502</v>
      </c>
      <c r="J5073" s="518" t="s">
        <v>5503</v>
      </c>
      <c r="K5073" s="519" t="s">
        <v>31359</v>
      </c>
      <c r="L5073" s="518" t="s">
        <v>5433</v>
      </c>
    </row>
    <row r="5074" spans="1:12" ht="15.75">
      <c r="A5074" s="518" t="s">
        <v>8643</v>
      </c>
      <c r="B5074" s="518" t="s">
        <v>8644</v>
      </c>
      <c r="C5074" s="518" t="s">
        <v>10016</v>
      </c>
      <c r="D5074" s="518" t="s">
        <v>28200</v>
      </c>
      <c r="E5074" s="519" t="s">
        <v>144</v>
      </c>
      <c r="F5074" s="518" t="s">
        <v>144</v>
      </c>
      <c r="G5074" s="518" t="s">
        <v>28243</v>
      </c>
      <c r="H5074" s="518" t="s">
        <v>10053</v>
      </c>
      <c r="I5074" s="518" t="s">
        <v>5502</v>
      </c>
      <c r="J5074" s="518" t="s">
        <v>5432</v>
      </c>
      <c r="K5074" s="519" t="s">
        <v>34606</v>
      </c>
      <c r="L5074" s="518" t="s">
        <v>5433</v>
      </c>
    </row>
    <row r="5075" spans="1:12" ht="15.75">
      <c r="A5075" s="518" t="s">
        <v>8643</v>
      </c>
      <c r="B5075" s="518" t="s">
        <v>8644</v>
      </c>
      <c r="C5075" s="518" t="s">
        <v>10016</v>
      </c>
      <c r="D5075" s="518" t="s">
        <v>28200</v>
      </c>
      <c r="E5075" s="519" t="s">
        <v>144</v>
      </c>
      <c r="F5075" s="518" t="s">
        <v>144</v>
      </c>
      <c r="G5075" s="518" t="s">
        <v>28244</v>
      </c>
      <c r="H5075" s="518" t="s">
        <v>10054</v>
      </c>
      <c r="I5075" s="518" t="s">
        <v>5502</v>
      </c>
      <c r="J5075" s="518" t="s">
        <v>5432</v>
      </c>
      <c r="K5075" s="519" t="s">
        <v>34607</v>
      </c>
      <c r="L5075" s="518" t="s">
        <v>5433</v>
      </c>
    </row>
    <row r="5076" spans="1:12" ht="15.75">
      <c r="A5076" s="518" t="s">
        <v>8643</v>
      </c>
      <c r="B5076" s="518" t="s">
        <v>8644</v>
      </c>
      <c r="C5076" s="518" t="s">
        <v>10016</v>
      </c>
      <c r="D5076" s="518" t="s">
        <v>28200</v>
      </c>
      <c r="E5076" s="519" t="s">
        <v>144</v>
      </c>
      <c r="F5076" s="518" t="s">
        <v>144</v>
      </c>
      <c r="G5076" s="518" t="s">
        <v>28245</v>
      </c>
      <c r="H5076" s="518" t="s">
        <v>10055</v>
      </c>
      <c r="I5076" s="518" t="s">
        <v>5502</v>
      </c>
      <c r="J5076" s="518" t="s">
        <v>5432</v>
      </c>
      <c r="K5076" s="519" t="s">
        <v>34608</v>
      </c>
      <c r="L5076" s="518" t="s">
        <v>5433</v>
      </c>
    </row>
    <row r="5077" spans="1:12" ht="15.75">
      <c r="A5077" s="518" t="s">
        <v>8643</v>
      </c>
      <c r="B5077" s="518" t="s">
        <v>8644</v>
      </c>
      <c r="C5077" s="518" t="s">
        <v>10016</v>
      </c>
      <c r="D5077" s="518" t="s">
        <v>28200</v>
      </c>
      <c r="E5077" s="519" t="s">
        <v>144</v>
      </c>
      <c r="F5077" s="518" t="s">
        <v>144</v>
      </c>
      <c r="G5077" s="518" t="s">
        <v>28246</v>
      </c>
      <c r="H5077" s="518" t="s">
        <v>10056</v>
      </c>
      <c r="I5077" s="518" t="s">
        <v>5502</v>
      </c>
      <c r="J5077" s="518" t="s">
        <v>5432</v>
      </c>
      <c r="K5077" s="519" t="s">
        <v>34609</v>
      </c>
      <c r="L5077" s="518" t="s">
        <v>5433</v>
      </c>
    </row>
    <row r="5078" spans="1:12" ht="15.75">
      <c r="A5078" s="518" t="s">
        <v>8643</v>
      </c>
      <c r="B5078" s="518" t="s">
        <v>8644</v>
      </c>
      <c r="C5078" s="518" t="s">
        <v>10016</v>
      </c>
      <c r="D5078" s="518" t="s">
        <v>28200</v>
      </c>
      <c r="E5078" s="519" t="s">
        <v>144</v>
      </c>
      <c r="F5078" s="518" t="s">
        <v>144</v>
      </c>
      <c r="G5078" s="518" t="s">
        <v>28247</v>
      </c>
      <c r="H5078" s="518" t="s">
        <v>10057</v>
      </c>
      <c r="I5078" s="518" t="s">
        <v>5502</v>
      </c>
      <c r="J5078" s="518" t="s">
        <v>5432</v>
      </c>
      <c r="K5078" s="519" t="s">
        <v>34610</v>
      </c>
      <c r="L5078" s="518" t="s">
        <v>5433</v>
      </c>
    </row>
    <row r="5079" spans="1:12" ht="15.75">
      <c r="A5079" s="518" t="s">
        <v>8643</v>
      </c>
      <c r="B5079" s="518" t="s">
        <v>8644</v>
      </c>
      <c r="C5079" s="518" t="s">
        <v>10016</v>
      </c>
      <c r="D5079" s="518" t="s">
        <v>28200</v>
      </c>
      <c r="E5079" s="519" t="s">
        <v>144</v>
      </c>
      <c r="F5079" s="518" t="s">
        <v>144</v>
      </c>
      <c r="G5079" s="518" t="s">
        <v>28248</v>
      </c>
      <c r="H5079" s="518" t="s">
        <v>10058</v>
      </c>
      <c r="I5079" s="518" t="s">
        <v>5502</v>
      </c>
      <c r="J5079" s="518" t="s">
        <v>5432</v>
      </c>
      <c r="K5079" s="519" t="s">
        <v>34611</v>
      </c>
      <c r="L5079" s="518" t="s">
        <v>5433</v>
      </c>
    </row>
    <row r="5080" spans="1:12" ht="15.75">
      <c r="A5080" s="518" t="s">
        <v>8643</v>
      </c>
      <c r="B5080" s="518" t="s">
        <v>8644</v>
      </c>
      <c r="C5080" s="518" t="s">
        <v>10016</v>
      </c>
      <c r="D5080" s="518" t="s">
        <v>28200</v>
      </c>
      <c r="E5080" s="519" t="s">
        <v>144</v>
      </c>
      <c r="F5080" s="518" t="s">
        <v>144</v>
      </c>
      <c r="G5080" s="518" t="s">
        <v>28249</v>
      </c>
      <c r="H5080" s="518" t="s">
        <v>10059</v>
      </c>
      <c r="I5080" s="518" t="s">
        <v>5502</v>
      </c>
      <c r="J5080" s="518" t="s">
        <v>5432</v>
      </c>
      <c r="K5080" s="519" t="s">
        <v>34612</v>
      </c>
      <c r="L5080" s="518" t="s">
        <v>5433</v>
      </c>
    </row>
    <row r="5081" spans="1:12" ht="15.75">
      <c r="A5081" s="518" t="s">
        <v>8643</v>
      </c>
      <c r="B5081" s="518" t="s">
        <v>8644</v>
      </c>
      <c r="C5081" s="518" t="s">
        <v>10016</v>
      </c>
      <c r="D5081" s="518" t="s">
        <v>28200</v>
      </c>
      <c r="E5081" s="519" t="s">
        <v>144</v>
      </c>
      <c r="F5081" s="518" t="s">
        <v>144</v>
      </c>
      <c r="G5081" s="518" t="s">
        <v>28250</v>
      </c>
      <c r="H5081" s="518" t="s">
        <v>10060</v>
      </c>
      <c r="I5081" s="518" t="s">
        <v>5502</v>
      </c>
      <c r="J5081" s="518" t="s">
        <v>5432</v>
      </c>
      <c r="K5081" s="519" t="s">
        <v>34613</v>
      </c>
      <c r="L5081" s="518" t="s">
        <v>5433</v>
      </c>
    </row>
    <row r="5082" spans="1:12" ht="15.75">
      <c r="A5082" s="518" t="s">
        <v>8643</v>
      </c>
      <c r="B5082" s="518" t="s">
        <v>8644</v>
      </c>
      <c r="C5082" s="518" t="s">
        <v>10016</v>
      </c>
      <c r="D5082" s="518" t="s">
        <v>28200</v>
      </c>
      <c r="E5082" s="519" t="s">
        <v>144</v>
      </c>
      <c r="F5082" s="518" t="s">
        <v>144</v>
      </c>
      <c r="G5082" s="518" t="s">
        <v>28251</v>
      </c>
      <c r="H5082" s="518" t="s">
        <v>10061</v>
      </c>
      <c r="I5082" s="518" t="s">
        <v>5502</v>
      </c>
      <c r="J5082" s="518" t="s">
        <v>5432</v>
      </c>
      <c r="K5082" s="519" t="s">
        <v>34614</v>
      </c>
      <c r="L5082" s="518" t="s">
        <v>5433</v>
      </c>
    </row>
    <row r="5083" spans="1:12" ht="15.75">
      <c r="A5083" s="518" t="s">
        <v>8643</v>
      </c>
      <c r="B5083" s="518" t="s">
        <v>8644</v>
      </c>
      <c r="C5083" s="518" t="s">
        <v>10016</v>
      </c>
      <c r="D5083" s="518" t="s">
        <v>28200</v>
      </c>
      <c r="E5083" s="519" t="s">
        <v>144</v>
      </c>
      <c r="F5083" s="518" t="s">
        <v>144</v>
      </c>
      <c r="G5083" s="518" t="s">
        <v>28252</v>
      </c>
      <c r="H5083" s="518" t="s">
        <v>10062</v>
      </c>
      <c r="I5083" s="518" t="s">
        <v>5502</v>
      </c>
      <c r="J5083" s="518" t="s">
        <v>5432</v>
      </c>
      <c r="K5083" s="519" t="s">
        <v>34615</v>
      </c>
      <c r="L5083" s="518" t="s">
        <v>5433</v>
      </c>
    </row>
    <row r="5084" spans="1:12" ht="15.75">
      <c r="A5084" s="518" t="s">
        <v>8643</v>
      </c>
      <c r="B5084" s="518" t="s">
        <v>8644</v>
      </c>
      <c r="C5084" s="518" t="s">
        <v>10016</v>
      </c>
      <c r="D5084" s="518" t="s">
        <v>28200</v>
      </c>
      <c r="E5084" s="519" t="s">
        <v>144</v>
      </c>
      <c r="F5084" s="518" t="s">
        <v>144</v>
      </c>
      <c r="G5084" s="518" t="s">
        <v>28253</v>
      </c>
      <c r="H5084" s="518" t="s">
        <v>10063</v>
      </c>
      <c r="I5084" s="518" t="s">
        <v>5502</v>
      </c>
      <c r="J5084" s="518" t="s">
        <v>5432</v>
      </c>
      <c r="K5084" s="519" t="s">
        <v>34616</v>
      </c>
      <c r="L5084" s="518" t="s">
        <v>5433</v>
      </c>
    </row>
    <row r="5085" spans="1:12" ht="15.75">
      <c r="A5085" s="518" t="s">
        <v>8643</v>
      </c>
      <c r="B5085" s="518" t="s">
        <v>8644</v>
      </c>
      <c r="C5085" s="518" t="s">
        <v>10016</v>
      </c>
      <c r="D5085" s="518" t="s">
        <v>28200</v>
      </c>
      <c r="E5085" s="519" t="s">
        <v>144</v>
      </c>
      <c r="F5085" s="518" t="s">
        <v>144</v>
      </c>
      <c r="G5085" s="518" t="s">
        <v>28254</v>
      </c>
      <c r="H5085" s="518" t="s">
        <v>10064</v>
      </c>
      <c r="I5085" s="518" t="s">
        <v>5502</v>
      </c>
      <c r="J5085" s="518" t="s">
        <v>5432</v>
      </c>
      <c r="K5085" s="519" t="s">
        <v>34617</v>
      </c>
      <c r="L5085" s="518" t="s">
        <v>5433</v>
      </c>
    </row>
    <row r="5086" spans="1:12" ht="15.75">
      <c r="A5086" s="518" t="s">
        <v>8643</v>
      </c>
      <c r="B5086" s="518" t="s">
        <v>8644</v>
      </c>
      <c r="C5086" s="518" t="s">
        <v>10016</v>
      </c>
      <c r="D5086" s="518" t="s">
        <v>28200</v>
      </c>
      <c r="E5086" s="519" t="s">
        <v>144</v>
      </c>
      <c r="F5086" s="518" t="s">
        <v>144</v>
      </c>
      <c r="G5086" s="518" t="s">
        <v>28255</v>
      </c>
      <c r="H5086" s="518" t="s">
        <v>10065</v>
      </c>
      <c r="I5086" s="518" t="s">
        <v>5502</v>
      </c>
      <c r="J5086" s="518" t="s">
        <v>5432</v>
      </c>
      <c r="K5086" s="519" t="s">
        <v>34618</v>
      </c>
      <c r="L5086" s="518" t="s">
        <v>5433</v>
      </c>
    </row>
    <row r="5087" spans="1:12" ht="15.75">
      <c r="A5087" s="518" t="s">
        <v>8643</v>
      </c>
      <c r="B5087" s="518" t="s">
        <v>8644</v>
      </c>
      <c r="C5087" s="518" t="s">
        <v>10016</v>
      </c>
      <c r="D5087" s="518" t="s">
        <v>28200</v>
      </c>
      <c r="E5087" s="519" t="s">
        <v>144</v>
      </c>
      <c r="F5087" s="518" t="s">
        <v>144</v>
      </c>
      <c r="G5087" s="518" t="s">
        <v>28256</v>
      </c>
      <c r="H5087" s="518" t="s">
        <v>10066</v>
      </c>
      <c r="I5087" s="518" t="s">
        <v>5502</v>
      </c>
      <c r="J5087" s="518" t="s">
        <v>5432</v>
      </c>
      <c r="K5087" s="519" t="s">
        <v>34619</v>
      </c>
      <c r="L5087" s="518" t="s">
        <v>5433</v>
      </c>
    </row>
    <row r="5088" spans="1:12" ht="15.75">
      <c r="A5088" s="518" t="s">
        <v>8643</v>
      </c>
      <c r="B5088" s="518" t="s">
        <v>8644</v>
      </c>
      <c r="C5088" s="518" t="s">
        <v>10016</v>
      </c>
      <c r="D5088" s="518" t="s">
        <v>28200</v>
      </c>
      <c r="E5088" s="519" t="s">
        <v>144</v>
      </c>
      <c r="F5088" s="518" t="s">
        <v>144</v>
      </c>
      <c r="G5088" s="518" t="s">
        <v>28257</v>
      </c>
      <c r="H5088" s="518" t="s">
        <v>10067</v>
      </c>
      <c r="I5088" s="518" t="s">
        <v>5502</v>
      </c>
      <c r="J5088" s="518" t="s">
        <v>5503</v>
      </c>
      <c r="K5088" s="519" t="s">
        <v>34620</v>
      </c>
      <c r="L5088" s="518" t="s">
        <v>5433</v>
      </c>
    </row>
    <row r="5089" spans="1:12" ht="15.75">
      <c r="A5089" s="518" t="s">
        <v>8643</v>
      </c>
      <c r="B5089" s="518" t="s">
        <v>8644</v>
      </c>
      <c r="C5089" s="518" t="s">
        <v>10016</v>
      </c>
      <c r="D5089" s="518" t="s">
        <v>28200</v>
      </c>
      <c r="E5089" s="519" t="s">
        <v>144</v>
      </c>
      <c r="F5089" s="518" t="s">
        <v>144</v>
      </c>
      <c r="G5089" s="518" t="s">
        <v>28258</v>
      </c>
      <c r="H5089" s="518" t="s">
        <v>10068</v>
      </c>
      <c r="I5089" s="518" t="s">
        <v>5502</v>
      </c>
      <c r="J5089" s="518" t="s">
        <v>5503</v>
      </c>
      <c r="K5089" s="519" t="s">
        <v>34621</v>
      </c>
      <c r="L5089" s="518" t="s">
        <v>5433</v>
      </c>
    </row>
    <row r="5090" spans="1:12" ht="15.75">
      <c r="A5090" s="518" t="s">
        <v>8643</v>
      </c>
      <c r="B5090" s="518" t="s">
        <v>8644</v>
      </c>
      <c r="C5090" s="518" t="s">
        <v>10016</v>
      </c>
      <c r="D5090" s="518" t="s">
        <v>28200</v>
      </c>
      <c r="E5090" s="519" t="s">
        <v>144</v>
      </c>
      <c r="F5090" s="518" t="s">
        <v>144</v>
      </c>
      <c r="G5090" s="518" t="s">
        <v>28259</v>
      </c>
      <c r="H5090" s="518" t="s">
        <v>10069</v>
      </c>
      <c r="I5090" s="518" t="s">
        <v>5502</v>
      </c>
      <c r="J5090" s="518" t="s">
        <v>5503</v>
      </c>
      <c r="K5090" s="519" t="s">
        <v>34622</v>
      </c>
      <c r="L5090" s="518" t="s">
        <v>5433</v>
      </c>
    </row>
    <row r="5091" spans="1:12" ht="15.75">
      <c r="A5091" s="518" t="s">
        <v>8643</v>
      </c>
      <c r="B5091" s="518" t="s">
        <v>8644</v>
      </c>
      <c r="C5091" s="518" t="s">
        <v>10016</v>
      </c>
      <c r="D5091" s="518" t="s">
        <v>28200</v>
      </c>
      <c r="E5091" s="519" t="s">
        <v>144</v>
      </c>
      <c r="F5091" s="518" t="s">
        <v>144</v>
      </c>
      <c r="G5091" s="518" t="s">
        <v>28260</v>
      </c>
      <c r="H5091" s="518" t="s">
        <v>10070</v>
      </c>
      <c r="I5091" s="518" t="s">
        <v>5502</v>
      </c>
      <c r="J5091" s="518" t="s">
        <v>5503</v>
      </c>
      <c r="K5091" s="519" t="s">
        <v>34623</v>
      </c>
      <c r="L5091" s="518" t="s">
        <v>5433</v>
      </c>
    </row>
    <row r="5092" spans="1:12" ht="15.75">
      <c r="A5092" s="518" t="s">
        <v>8643</v>
      </c>
      <c r="B5092" s="518" t="s">
        <v>8644</v>
      </c>
      <c r="C5092" s="518" t="s">
        <v>10016</v>
      </c>
      <c r="D5092" s="518" t="s">
        <v>28200</v>
      </c>
      <c r="E5092" s="519" t="s">
        <v>144</v>
      </c>
      <c r="F5092" s="518" t="s">
        <v>144</v>
      </c>
      <c r="G5092" s="518" t="s">
        <v>28261</v>
      </c>
      <c r="H5092" s="518" t="s">
        <v>10071</v>
      </c>
      <c r="I5092" s="518" t="s">
        <v>5502</v>
      </c>
      <c r="J5092" s="518" t="s">
        <v>5503</v>
      </c>
      <c r="K5092" s="519" t="s">
        <v>34624</v>
      </c>
      <c r="L5092" s="518" t="s">
        <v>5433</v>
      </c>
    </row>
    <row r="5093" spans="1:12" ht="15.75">
      <c r="A5093" s="518" t="s">
        <v>8643</v>
      </c>
      <c r="B5093" s="518" t="s">
        <v>8644</v>
      </c>
      <c r="C5093" s="518" t="s">
        <v>10016</v>
      </c>
      <c r="D5093" s="518" t="s">
        <v>28200</v>
      </c>
      <c r="E5093" s="519" t="s">
        <v>144</v>
      </c>
      <c r="F5093" s="518" t="s">
        <v>144</v>
      </c>
      <c r="G5093" s="518" t="s">
        <v>28262</v>
      </c>
      <c r="H5093" s="518" t="s">
        <v>10072</v>
      </c>
      <c r="I5093" s="518" t="s">
        <v>5502</v>
      </c>
      <c r="J5093" s="518" t="s">
        <v>5503</v>
      </c>
      <c r="K5093" s="519" t="s">
        <v>34625</v>
      </c>
      <c r="L5093" s="518" t="s">
        <v>5433</v>
      </c>
    </row>
    <row r="5094" spans="1:12" ht="15.75">
      <c r="A5094" s="518" t="s">
        <v>8643</v>
      </c>
      <c r="B5094" s="518" t="s">
        <v>8644</v>
      </c>
      <c r="C5094" s="518" t="s">
        <v>10016</v>
      </c>
      <c r="D5094" s="518" t="s">
        <v>28200</v>
      </c>
      <c r="E5094" s="519" t="s">
        <v>144</v>
      </c>
      <c r="F5094" s="518" t="s">
        <v>144</v>
      </c>
      <c r="G5094" s="518" t="s">
        <v>28263</v>
      </c>
      <c r="H5094" s="518" t="s">
        <v>10073</v>
      </c>
      <c r="I5094" s="518" t="s">
        <v>5502</v>
      </c>
      <c r="J5094" s="518" t="s">
        <v>5432</v>
      </c>
      <c r="K5094" s="519" t="s">
        <v>20240</v>
      </c>
      <c r="L5094" s="518" t="s">
        <v>5433</v>
      </c>
    </row>
    <row r="5095" spans="1:12" ht="15.75">
      <c r="A5095" s="518" t="s">
        <v>8643</v>
      </c>
      <c r="B5095" s="518" t="s">
        <v>8644</v>
      </c>
      <c r="C5095" s="518" t="s">
        <v>10016</v>
      </c>
      <c r="D5095" s="518" t="s">
        <v>28200</v>
      </c>
      <c r="E5095" s="519" t="s">
        <v>144</v>
      </c>
      <c r="F5095" s="518" t="s">
        <v>144</v>
      </c>
      <c r="G5095" s="518" t="s">
        <v>28264</v>
      </c>
      <c r="H5095" s="518" t="s">
        <v>10074</v>
      </c>
      <c r="I5095" s="518" t="s">
        <v>5502</v>
      </c>
      <c r="J5095" s="518" t="s">
        <v>5432</v>
      </c>
      <c r="K5095" s="519" t="s">
        <v>34626</v>
      </c>
      <c r="L5095" s="518" t="s">
        <v>5433</v>
      </c>
    </row>
    <row r="5096" spans="1:12" ht="15.75">
      <c r="A5096" s="518" t="s">
        <v>8643</v>
      </c>
      <c r="B5096" s="518" t="s">
        <v>8644</v>
      </c>
      <c r="C5096" s="518" t="s">
        <v>10016</v>
      </c>
      <c r="D5096" s="518" t="s">
        <v>28200</v>
      </c>
      <c r="E5096" s="519" t="s">
        <v>144</v>
      </c>
      <c r="F5096" s="518" t="s">
        <v>144</v>
      </c>
      <c r="G5096" s="518" t="s">
        <v>28265</v>
      </c>
      <c r="H5096" s="518" t="s">
        <v>10075</v>
      </c>
      <c r="I5096" s="518" t="s">
        <v>5502</v>
      </c>
      <c r="J5096" s="518" t="s">
        <v>5432</v>
      </c>
      <c r="K5096" s="519" t="s">
        <v>34627</v>
      </c>
      <c r="L5096" s="518" t="s">
        <v>5433</v>
      </c>
    </row>
    <row r="5097" spans="1:12" ht="15.75">
      <c r="A5097" s="518" t="s">
        <v>8643</v>
      </c>
      <c r="B5097" s="518" t="s">
        <v>8644</v>
      </c>
      <c r="C5097" s="518" t="s">
        <v>10016</v>
      </c>
      <c r="D5097" s="518" t="s">
        <v>28200</v>
      </c>
      <c r="E5097" s="519" t="s">
        <v>144</v>
      </c>
      <c r="F5097" s="518" t="s">
        <v>144</v>
      </c>
      <c r="G5097" s="518" t="s">
        <v>28266</v>
      </c>
      <c r="H5097" s="518" t="s">
        <v>10076</v>
      </c>
      <c r="I5097" s="518" t="s">
        <v>5502</v>
      </c>
      <c r="J5097" s="518" t="s">
        <v>5432</v>
      </c>
      <c r="K5097" s="519" t="s">
        <v>34628</v>
      </c>
      <c r="L5097" s="518" t="s">
        <v>5433</v>
      </c>
    </row>
    <row r="5098" spans="1:12" ht="15.75">
      <c r="A5098" s="518" t="s">
        <v>8643</v>
      </c>
      <c r="B5098" s="518" t="s">
        <v>8644</v>
      </c>
      <c r="C5098" s="518" t="s">
        <v>10016</v>
      </c>
      <c r="D5098" s="518" t="s">
        <v>28200</v>
      </c>
      <c r="E5098" s="519" t="s">
        <v>144</v>
      </c>
      <c r="F5098" s="518" t="s">
        <v>144</v>
      </c>
      <c r="G5098" s="518" t="s">
        <v>28267</v>
      </c>
      <c r="H5098" s="518" t="s">
        <v>10077</v>
      </c>
      <c r="I5098" s="518" t="s">
        <v>5502</v>
      </c>
      <c r="J5098" s="518" t="s">
        <v>5432</v>
      </c>
      <c r="K5098" s="519" t="s">
        <v>29913</v>
      </c>
      <c r="L5098" s="518" t="s">
        <v>5433</v>
      </c>
    </row>
    <row r="5099" spans="1:12" ht="15.75">
      <c r="A5099" s="518" t="s">
        <v>8643</v>
      </c>
      <c r="B5099" s="518" t="s">
        <v>8644</v>
      </c>
      <c r="C5099" s="518" t="s">
        <v>10016</v>
      </c>
      <c r="D5099" s="518" t="s">
        <v>28200</v>
      </c>
      <c r="E5099" s="519" t="s">
        <v>144</v>
      </c>
      <c r="F5099" s="518" t="s">
        <v>144</v>
      </c>
      <c r="G5099" s="518" t="s">
        <v>28268</v>
      </c>
      <c r="H5099" s="518" t="s">
        <v>10078</v>
      </c>
      <c r="I5099" s="518" t="s">
        <v>5502</v>
      </c>
      <c r="J5099" s="518" t="s">
        <v>5503</v>
      </c>
      <c r="K5099" s="519" t="s">
        <v>16736</v>
      </c>
      <c r="L5099" s="518" t="s">
        <v>5433</v>
      </c>
    </row>
    <row r="5100" spans="1:12" ht="15.75">
      <c r="A5100" s="518" t="s">
        <v>8643</v>
      </c>
      <c r="B5100" s="518" t="s">
        <v>8644</v>
      </c>
      <c r="C5100" s="518" t="s">
        <v>10016</v>
      </c>
      <c r="D5100" s="518" t="s">
        <v>28200</v>
      </c>
      <c r="E5100" s="519" t="s">
        <v>144</v>
      </c>
      <c r="F5100" s="518" t="s">
        <v>144</v>
      </c>
      <c r="G5100" s="518" t="s">
        <v>28269</v>
      </c>
      <c r="H5100" s="518" t="s">
        <v>10079</v>
      </c>
      <c r="I5100" s="518" t="s">
        <v>5502</v>
      </c>
      <c r="J5100" s="518" t="s">
        <v>5503</v>
      </c>
      <c r="K5100" s="519" t="s">
        <v>34629</v>
      </c>
      <c r="L5100" s="518" t="s">
        <v>5433</v>
      </c>
    </row>
    <row r="5101" spans="1:12" ht="15.75">
      <c r="A5101" s="518" t="s">
        <v>8643</v>
      </c>
      <c r="B5101" s="518" t="s">
        <v>8644</v>
      </c>
      <c r="C5101" s="518" t="s">
        <v>10016</v>
      </c>
      <c r="D5101" s="518" t="s">
        <v>28200</v>
      </c>
      <c r="E5101" s="519" t="s">
        <v>144</v>
      </c>
      <c r="F5101" s="518" t="s">
        <v>144</v>
      </c>
      <c r="G5101" s="518" t="s">
        <v>28270</v>
      </c>
      <c r="H5101" s="518" t="s">
        <v>10080</v>
      </c>
      <c r="I5101" s="518" t="s">
        <v>5502</v>
      </c>
      <c r="J5101" s="518" t="s">
        <v>5503</v>
      </c>
      <c r="K5101" s="519" t="s">
        <v>34630</v>
      </c>
      <c r="L5101" s="518" t="s">
        <v>5433</v>
      </c>
    </row>
    <row r="5102" spans="1:12" ht="15.75">
      <c r="A5102" s="518" t="s">
        <v>8643</v>
      </c>
      <c r="B5102" s="518" t="s">
        <v>8644</v>
      </c>
      <c r="C5102" s="518" t="s">
        <v>10016</v>
      </c>
      <c r="D5102" s="518" t="s">
        <v>28200</v>
      </c>
      <c r="E5102" s="519" t="s">
        <v>144</v>
      </c>
      <c r="F5102" s="518" t="s">
        <v>144</v>
      </c>
      <c r="G5102" s="518" t="s">
        <v>28271</v>
      </c>
      <c r="H5102" s="518" t="s">
        <v>10081</v>
      </c>
      <c r="I5102" s="518" t="s">
        <v>5502</v>
      </c>
      <c r="J5102" s="518" t="s">
        <v>5503</v>
      </c>
      <c r="K5102" s="519" t="s">
        <v>34631</v>
      </c>
      <c r="L5102" s="518" t="s">
        <v>5433</v>
      </c>
    </row>
    <row r="5103" spans="1:12" ht="15.75">
      <c r="A5103" s="518" t="s">
        <v>8643</v>
      </c>
      <c r="B5103" s="518" t="s">
        <v>8644</v>
      </c>
      <c r="C5103" s="518" t="s">
        <v>10016</v>
      </c>
      <c r="D5103" s="518" t="s">
        <v>28200</v>
      </c>
      <c r="E5103" s="519" t="s">
        <v>144</v>
      </c>
      <c r="F5103" s="518" t="s">
        <v>144</v>
      </c>
      <c r="G5103" s="518" t="s">
        <v>28272</v>
      </c>
      <c r="H5103" s="518" t="s">
        <v>10082</v>
      </c>
      <c r="I5103" s="518" t="s">
        <v>5502</v>
      </c>
      <c r="J5103" s="518" t="s">
        <v>5432</v>
      </c>
      <c r="K5103" s="519" t="s">
        <v>34632</v>
      </c>
      <c r="L5103" s="518" t="s">
        <v>5433</v>
      </c>
    </row>
    <row r="5104" spans="1:12" ht="15.75">
      <c r="A5104" s="518" t="s">
        <v>8643</v>
      </c>
      <c r="B5104" s="518" t="s">
        <v>8644</v>
      </c>
      <c r="C5104" s="518" t="s">
        <v>10016</v>
      </c>
      <c r="D5104" s="518" t="s">
        <v>28200</v>
      </c>
      <c r="E5104" s="519" t="s">
        <v>144</v>
      </c>
      <c r="F5104" s="518" t="s">
        <v>144</v>
      </c>
      <c r="G5104" s="518" t="s">
        <v>28273</v>
      </c>
      <c r="H5104" s="518" t="s">
        <v>10083</v>
      </c>
      <c r="I5104" s="518" t="s">
        <v>5502</v>
      </c>
      <c r="J5104" s="518" t="s">
        <v>5432</v>
      </c>
      <c r="K5104" s="519" t="s">
        <v>34633</v>
      </c>
      <c r="L5104" s="518" t="s">
        <v>5433</v>
      </c>
    </row>
    <row r="5105" spans="1:12" ht="15.75">
      <c r="A5105" s="518" t="s">
        <v>8643</v>
      </c>
      <c r="B5105" s="518" t="s">
        <v>8644</v>
      </c>
      <c r="C5105" s="518" t="s">
        <v>10016</v>
      </c>
      <c r="D5105" s="518" t="s">
        <v>28200</v>
      </c>
      <c r="E5105" s="519" t="s">
        <v>144</v>
      </c>
      <c r="F5105" s="518" t="s">
        <v>144</v>
      </c>
      <c r="G5105" s="518" t="s">
        <v>28274</v>
      </c>
      <c r="H5105" s="518" t="s">
        <v>10084</v>
      </c>
      <c r="I5105" s="518" t="s">
        <v>5502</v>
      </c>
      <c r="J5105" s="518" t="s">
        <v>5432</v>
      </c>
      <c r="K5105" s="519" t="s">
        <v>34634</v>
      </c>
      <c r="L5105" s="518" t="s">
        <v>5433</v>
      </c>
    </row>
    <row r="5106" spans="1:12" ht="15.75">
      <c r="A5106" s="518" t="s">
        <v>8643</v>
      </c>
      <c r="B5106" s="518" t="s">
        <v>8644</v>
      </c>
      <c r="C5106" s="518" t="s">
        <v>10016</v>
      </c>
      <c r="D5106" s="518" t="s">
        <v>28200</v>
      </c>
      <c r="E5106" s="519" t="s">
        <v>144</v>
      </c>
      <c r="F5106" s="518" t="s">
        <v>144</v>
      </c>
      <c r="G5106" s="518" t="s">
        <v>28275</v>
      </c>
      <c r="H5106" s="518" t="s">
        <v>10085</v>
      </c>
      <c r="I5106" s="518" t="s">
        <v>5502</v>
      </c>
      <c r="J5106" s="518" t="s">
        <v>5432</v>
      </c>
      <c r="K5106" s="519" t="s">
        <v>34635</v>
      </c>
      <c r="L5106" s="518" t="s">
        <v>5433</v>
      </c>
    </row>
    <row r="5107" spans="1:12" ht="15.75">
      <c r="A5107" s="518" t="s">
        <v>8643</v>
      </c>
      <c r="B5107" s="518" t="s">
        <v>8644</v>
      </c>
      <c r="C5107" s="518" t="s">
        <v>10016</v>
      </c>
      <c r="D5107" s="518" t="s">
        <v>28200</v>
      </c>
      <c r="E5107" s="519" t="s">
        <v>144</v>
      </c>
      <c r="F5107" s="518" t="s">
        <v>144</v>
      </c>
      <c r="G5107" s="518" t="s">
        <v>28276</v>
      </c>
      <c r="H5107" s="518" t="s">
        <v>10086</v>
      </c>
      <c r="I5107" s="518" t="s">
        <v>5502</v>
      </c>
      <c r="J5107" s="518" t="s">
        <v>5503</v>
      </c>
      <c r="K5107" s="519" t="s">
        <v>34636</v>
      </c>
      <c r="L5107" s="518" t="s">
        <v>5433</v>
      </c>
    </row>
    <row r="5108" spans="1:12" ht="15.75">
      <c r="A5108" s="518" t="s">
        <v>8643</v>
      </c>
      <c r="B5108" s="518" t="s">
        <v>8644</v>
      </c>
      <c r="C5108" s="518" t="s">
        <v>10016</v>
      </c>
      <c r="D5108" s="518" t="s">
        <v>28200</v>
      </c>
      <c r="E5108" s="519" t="s">
        <v>144</v>
      </c>
      <c r="F5108" s="518" t="s">
        <v>144</v>
      </c>
      <c r="G5108" s="518" t="s">
        <v>28277</v>
      </c>
      <c r="H5108" s="518" t="s">
        <v>10087</v>
      </c>
      <c r="I5108" s="518" t="s">
        <v>5502</v>
      </c>
      <c r="J5108" s="518" t="s">
        <v>5503</v>
      </c>
      <c r="K5108" s="519" t="s">
        <v>34637</v>
      </c>
      <c r="L5108" s="518" t="s">
        <v>5433</v>
      </c>
    </row>
    <row r="5109" spans="1:12" ht="15.75">
      <c r="A5109" s="518" t="s">
        <v>8643</v>
      </c>
      <c r="B5109" s="518" t="s">
        <v>8644</v>
      </c>
      <c r="C5109" s="518" t="s">
        <v>10016</v>
      </c>
      <c r="D5109" s="518" t="s">
        <v>28200</v>
      </c>
      <c r="E5109" s="519" t="s">
        <v>144</v>
      </c>
      <c r="F5109" s="518" t="s">
        <v>144</v>
      </c>
      <c r="G5109" s="518" t="s">
        <v>28278</v>
      </c>
      <c r="H5109" s="518" t="s">
        <v>10088</v>
      </c>
      <c r="I5109" s="518" t="s">
        <v>5502</v>
      </c>
      <c r="J5109" s="518" t="s">
        <v>5503</v>
      </c>
      <c r="K5109" s="519" t="s">
        <v>34638</v>
      </c>
      <c r="L5109" s="518" t="s">
        <v>5433</v>
      </c>
    </row>
    <row r="5110" spans="1:12" ht="15.75">
      <c r="A5110" s="518" t="s">
        <v>8643</v>
      </c>
      <c r="B5110" s="518" t="s">
        <v>8644</v>
      </c>
      <c r="C5110" s="518" t="s">
        <v>10016</v>
      </c>
      <c r="D5110" s="518" t="s">
        <v>28200</v>
      </c>
      <c r="E5110" s="519" t="s">
        <v>144</v>
      </c>
      <c r="F5110" s="518" t="s">
        <v>144</v>
      </c>
      <c r="G5110" s="518" t="s">
        <v>28279</v>
      </c>
      <c r="H5110" s="518" t="s">
        <v>10089</v>
      </c>
      <c r="I5110" s="518" t="s">
        <v>5502</v>
      </c>
      <c r="J5110" s="518" t="s">
        <v>5884</v>
      </c>
      <c r="K5110" s="519" t="s">
        <v>32762</v>
      </c>
      <c r="L5110" s="518" t="s">
        <v>5433</v>
      </c>
    </row>
    <row r="5111" spans="1:12" ht="15.75">
      <c r="A5111" s="518" t="s">
        <v>8643</v>
      </c>
      <c r="B5111" s="518" t="s">
        <v>8644</v>
      </c>
      <c r="C5111" s="518" t="s">
        <v>10016</v>
      </c>
      <c r="D5111" s="518" t="s">
        <v>28200</v>
      </c>
      <c r="E5111" s="519" t="s">
        <v>144</v>
      </c>
      <c r="F5111" s="518" t="s">
        <v>144</v>
      </c>
      <c r="G5111" s="518" t="s">
        <v>28280</v>
      </c>
      <c r="H5111" s="518" t="s">
        <v>10090</v>
      </c>
      <c r="I5111" s="518" t="s">
        <v>5502</v>
      </c>
      <c r="J5111" s="518" t="s">
        <v>5503</v>
      </c>
      <c r="K5111" s="519" t="s">
        <v>34639</v>
      </c>
      <c r="L5111" s="518" t="s">
        <v>5433</v>
      </c>
    </row>
    <row r="5112" spans="1:12" ht="15.75">
      <c r="A5112" s="518" t="s">
        <v>8643</v>
      </c>
      <c r="B5112" s="518" t="s">
        <v>8644</v>
      </c>
      <c r="C5112" s="518" t="s">
        <v>10016</v>
      </c>
      <c r="D5112" s="518" t="s">
        <v>28200</v>
      </c>
      <c r="E5112" s="519" t="s">
        <v>144</v>
      </c>
      <c r="F5112" s="518" t="s">
        <v>144</v>
      </c>
      <c r="G5112" s="518" t="s">
        <v>28281</v>
      </c>
      <c r="H5112" s="518" t="s">
        <v>10091</v>
      </c>
      <c r="I5112" s="518" t="s">
        <v>5502</v>
      </c>
      <c r="J5112" s="518" t="s">
        <v>5884</v>
      </c>
      <c r="K5112" s="519" t="s">
        <v>12850</v>
      </c>
      <c r="L5112" s="518" t="s">
        <v>5433</v>
      </c>
    </row>
    <row r="5113" spans="1:12" ht="15.75">
      <c r="A5113" s="518" t="s">
        <v>8643</v>
      </c>
      <c r="B5113" s="518" t="s">
        <v>8644</v>
      </c>
      <c r="C5113" s="518" t="s">
        <v>10016</v>
      </c>
      <c r="D5113" s="518" t="s">
        <v>28200</v>
      </c>
      <c r="E5113" s="519" t="s">
        <v>144</v>
      </c>
      <c r="F5113" s="518" t="s">
        <v>144</v>
      </c>
      <c r="G5113" s="518" t="s">
        <v>28283</v>
      </c>
      <c r="H5113" s="518" t="s">
        <v>10092</v>
      </c>
      <c r="I5113" s="518" t="s">
        <v>5502</v>
      </c>
      <c r="J5113" s="518" t="s">
        <v>5432</v>
      </c>
      <c r="K5113" s="519" t="s">
        <v>34640</v>
      </c>
      <c r="L5113" s="518" t="s">
        <v>5433</v>
      </c>
    </row>
    <row r="5114" spans="1:12" ht="15.75">
      <c r="A5114" s="518" t="s">
        <v>8643</v>
      </c>
      <c r="B5114" s="518" t="s">
        <v>8644</v>
      </c>
      <c r="C5114" s="518" t="s">
        <v>10016</v>
      </c>
      <c r="D5114" s="518" t="s">
        <v>28200</v>
      </c>
      <c r="E5114" s="519" t="s">
        <v>144</v>
      </c>
      <c r="F5114" s="518" t="s">
        <v>144</v>
      </c>
      <c r="G5114" s="518" t="s">
        <v>28284</v>
      </c>
      <c r="H5114" s="518" t="s">
        <v>10093</v>
      </c>
      <c r="I5114" s="518" t="s">
        <v>5502</v>
      </c>
      <c r="J5114" s="518" t="s">
        <v>5884</v>
      </c>
      <c r="K5114" s="519" t="s">
        <v>34641</v>
      </c>
      <c r="L5114" s="518" t="s">
        <v>5433</v>
      </c>
    </row>
    <row r="5115" spans="1:12" ht="15.75">
      <c r="A5115" s="518" t="s">
        <v>8643</v>
      </c>
      <c r="B5115" s="518" t="s">
        <v>8644</v>
      </c>
      <c r="C5115" s="518" t="s">
        <v>10016</v>
      </c>
      <c r="D5115" s="518" t="s">
        <v>28200</v>
      </c>
      <c r="E5115" s="519" t="s">
        <v>144</v>
      </c>
      <c r="F5115" s="518" t="s">
        <v>144</v>
      </c>
      <c r="G5115" s="518" t="s">
        <v>28285</v>
      </c>
      <c r="H5115" s="518" t="s">
        <v>10094</v>
      </c>
      <c r="I5115" s="518" t="s">
        <v>5502</v>
      </c>
      <c r="J5115" s="518" t="s">
        <v>5503</v>
      </c>
      <c r="K5115" s="519" t="s">
        <v>23176</v>
      </c>
      <c r="L5115" s="518" t="s">
        <v>5433</v>
      </c>
    </row>
    <row r="5116" spans="1:12" ht="15.75">
      <c r="A5116" s="518" t="s">
        <v>8643</v>
      </c>
      <c r="B5116" s="518" t="s">
        <v>8644</v>
      </c>
      <c r="C5116" s="518" t="s">
        <v>10016</v>
      </c>
      <c r="D5116" s="518" t="s">
        <v>28200</v>
      </c>
      <c r="E5116" s="519" t="s">
        <v>144</v>
      </c>
      <c r="F5116" s="518" t="s">
        <v>144</v>
      </c>
      <c r="G5116" s="518" t="s">
        <v>28286</v>
      </c>
      <c r="H5116" s="518" t="s">
        <v>10095</v>
      </c>
      <c r="I5116" s="518" t="s">
        <v>5502</v>
      </c>
      <c r="J5116" s="518" t="s">
        <v>5503</v>
      </c>
      <c r="K5116" s="519" t="s">
        <v>34642</v>
      </c>
      <c r="L5116" s="518" t="s">
        <v>5433</v>
      </c>
    </row>
    <row r="5117" spans="1:12" ht="15.75">
      <c r="A5117" s="518" t="s">
        <v>8643</v>
      </c>
      <c r="B5117" s="518" t="s">
        <v>8644</v>
      </c>
      <c r="C5117" s="518" t="s">
        <v>10016</v>
      </c>
      <c r="D5117" s="518" t="s">
        <v>28200</v>
      </c>
      <c r="E5117" s="519" t="s">
        <v>144</v>
      </c>
      <c r="F5117" s="518" t="s">
        <v>144</v>
      </c>
      <c r="G5117" s="518" t="s">
        <v>28287</v>
      </c>
      <c r="H5117" s="518" t="s">
        <v>28288</v>
      </c>
      <c r="I5117" s="518" t="s">
        <v>5502</v>
      </c>
      <c r="J5117" s="518" t="s">
        <v>5503</v>
      </c>
      <c r="K5117" s="519" t="s">
        <v>34643</v>
      </c>
      <c r="L5117" s="518" t="s">
        <v>5433</v>
      </c>
    </row>
    <row r="5118" spans="1:12" ht="15.75">
      <c r="A5118" s="518" t="s">
        <v>8643</v>
      </c>
      <c r="B5118" s="518" t="s">
        <v>8644</v>
      </c>
      <c r="C5118" s="518" t="s">
        <v>10016</v>
      </c>
      <c r="D5118" s="518" t="s">
        <v>28200</v>
      </c>
      <c r="E5118" s="519" t="s">
        <v>144</v>
      </c>
      <c r="F5118" s="518" t="s">
        <v>144</v>
      </c>
      <c r="G5118" s="518" t="s">
        <v>28289</v>
      </c>
      <c r="H5118" s="518" t="s">
        <v>10096</v>
      </c>
      <c r="I5118" s="518" t="s">
        <v>5502</v>
      </c>
      <c r="J5118" s="518" t="s">
        <v>5503</v>
      </c>
      <c r="K5118" s="519" t="s">
        <v>34644</v>
      </c>
      <c r="L5118" s="518" t="s">
        <v>5433</v>
      </c>
    </row>
    <row r="5119" spans="1:12" ht="15.75">
      <c r="A5119" s="518" t="s">
        <v>8643</v>
      </c>
      <c r="B5119" s="518" t="s">
        <v>8644</v>
      </c>
      <c r="C5119" s="518" t="s">
        <v>10016</v>
      </c>
      <c r="D5119" s="518" t="s">
        <v>28200</v>
      </c>
      <c r="E5119" s="519" t="s">
        <v>144</v>
      </c>
      <c r="F5119" s="518" t="s">
        <v>144</v>
      </c>
      <c r="G5119" s="518" t="s">
        <v>28290</v>
      </c>
      <c r="H5119" s="518" t="s">
        <v>10097</v>
      </c>
      <c r="I5119" s="518" t="s">
        <v>5502</v>
      </c>
      <c r="J5119" s="518" t="s">
        <v>5884</v>
      </c>
      <c r="K5119" s="519" t="s">
        <v>32762</v>
      </c>
      <c r="L5119" s="518" t="s">
        <v>5433</v>
      </c>
    </row>
    <row r="5120" spans="1:12" ht="15.75">
      <c r="A5120" s="518" t="s">
        <v>8643</v>
      </c>
      <c r="B5120" s="518" t="s">
        <v>8644</v>
      </c>
      <c r="C5120" s="518" t="s">
        <v>10016</v>
      </c>
      <c r="D5120" s="518" t="s">
        <v>28200</v>
      </c>
      <c r="E5120" s="519" t="s">
        <v>144</v>
      </c>
      <c r="F5120" s="518" t="s">
        <v>144</v>
      </c>
      <c r="G5120" s="518" t="s">
        <v>28291</v>
      </c>
      <c r="H5120" s="518" t="s">
        <v>10098</v>
      </c>
      <c r="I5120" s="518" t="s">
        <v>5502</v>
      </c>
      <c r="J5120" s="518" t="s">
        <v>5503</v>
      </c>
      <c r="K5120" s="519" t="s">
        <v>34645</v>
      </c>
      <c r="L5120" s="518" t="s">
        <v>5433</v>
      </c>
    </row>
    <row r="5121" spans="1:12" ht="15.75">
      <c r="A5121" s="518" t="s">
        <v>8643</v>
      </c>
      <c r="B5121" s="518" t="s">
        <v>8644</v>
      </c>
      <c r="C5121" s="518" t="s">
        <v>10016</v>
      </c>
      <c r="D5121" s="518" t="s">
        <v>28200</v>
      </c>
      <c r="E5121" s="519" t="s">
        <v>144</v>
      </c>
      <c r="F5121" s="518" t="s">
        <v>144</v>
      </c>
      <c r="G5121" s="518" t="s">
        <v>28293</v>
      </c>
      <c r="H5121" s="518" t="s">
        <v>10099</v>
      </c>
      <c r="I5121" s="518" t="s">
        <v>5502</v>
      </c>
      <c r="J5121" s="518" t="s">
        <v>5503</v>
      </c>
      <c r="K5121" s="519" t="s">
        <v>34646</v>
      </c>
      <c r="L5121" s="518" t="s">
        <v>5433</v>
      </c>
    </row>
    <row r="5122" spans="1:12" ht="15.75">
      <c r="A5122" s="518" t="s">
        <v>8643</v>
      </c>
      <c r="B5122" s="518" t="s">
        <v>8644</v>
      </c>
      <c r="C5122" s="518" t="s">
        <v>10016</v>
      </c>
      <c r="D5122" s="518" t="s">
        <v>28200</v>
      </c>
      <c r="E5122" s="519" t="s">
        <v>144</v>
      </c>
      <c r="F5122" s="518" t="s">
        <v>144</v>
      </c>
      <c r="G5122" s="518" t="s">
        <v>28294</v>
      </c>
      <c r="H5122" s="518" t="s">
        <v>10100</v>
      </c>
      <c r="I5122" s="518" t="s">
        <v>5502</v>
      </c>
      <c r="J5122" s="518" t="s">
        <v>5432</v>
      </c>
      <c r="K5122" s="519" t="s">
        <v>34647</v>
      </c>
      <c r="L5122" s="518" t="s">
        <v>5433</v>
      </c>
    </row>
    <row r="5123" spans="1:12" ht="15.75">
      <c r="A5123" s="518" t="s">
        <v>8643</v>
      </c>
      <c r="B5123" s="518" t="s">
        <v>8644</v>
      </c>
      <c r="C5123" s="518" t="s">
        <v>10016</v>
      </c>
      <c r="D5123" s="518" t="s">
        <v>28200</v>
      </c>
      <c r="E5123" s="519" t="s">
        <v>144</v>
      </c>
      <c r="F5123" s="518" t="s">
        <v>144</v>
      </c>
      <c r="G5123" s="518" t="s">
        <v>28295</v>
      </c>
      <c r="H5123" s="518" t="s">
        <v>28296</v>
      </c>
      <c r="I5123" s="518" t="s">
        <v>5502</v>
      </c>
      <c r="J5123" s="518" t="s">
        <v>5432</v>
      </c>
      <c r="K5123" s="519" t="s">
        <v>34648</v>
      </c>
      <c r="L5123" s="518" t="s">
        <v>5433</v>
      </c>
    </row>
    <row r="5124" spans="1:12" ht="15.75">
      <c r="A5124" s="518" t="s">
        <v>8643</v>
      </c>
      <c r="B5124" s="518" t="s">
        <v>8644</v>
      </c>
      <c r="C5124" s="518" t="s">
        <v>10016</v>
      </c>
      <c r="D5124" s="518" t="s">
        <v>28200</v>
      </c>
      <c r="E5124" s="519" t="s">
        <v>144</v>
      </c>
      <c r="F5124" s="518" t="s">
        <v>144</v>
      </c>
      <c r="G5124" s="518" t="s">
        <v>28297</v>
      </c>
      <c r="H5124" s="518" t="s">
        <v>10101</v>
      </c>
      <c r="I5124" s="518" t="s">
        <v>5502</v>
      </c>
      <c r="J5124" s="518" t="s">
        <v>5884</v>
      </c>
      <c r="K5124" s="519" t="s">
        <v>34649</v>
      </c>
      <c r="L5124" s="518" t="s">
        <v>5433</v>
      </c>
    </row>
    <row r="5125" spans="1:12" ht="15.75">
      <c r="A5125" s="518" t="s">
        <v>8643</v>
      </c>
      <c r="B5125" s="518" t="s">
        <v>8644</v>
      </c>
      <c r="C5125" s="518" t="s">
        <v>10016</v>
      </c>
      <c r="D5125" s="518" t="s">
        <v>28200</v>
      </c>
      <c r="E5125" s="519" t="s">
        <v>144</v>
      </c>
      <c r="F5125" s="518" t="s">
        <v>144</v>
      </c>
      <c r="G5125" s="518" t="s">
        <v>28298</v>
      </c>
      <c r="H5125" s="518" t="s">
        <v>10102</v>
      </c>
      <c r="I5125" s="518" t="s">
        <v>5502</v>
      </c>
      <c r="J5125" s="518" t="s">
        <v>5503</v>
      </c>
      <c r="K5125" s="519" t="s">
        <v>34650</v>
      </c>
      <c r="L5125" s="518" t="s">
        <v>5433</v>
      </c>
    </row>
    <row r="5126" spans="1:12" ht="15.75">
      <c r="A5126" s="518" t="s">
        <v>8643</v>
      </c>
      <c r="B5126" s="518" t="s">
        <v>8644</v>
      </c>
      <c r="C5126" s="518" t="s">
        <v>10016</v>
      </c>
      <c r="D5126" s="518" t="s">
        <v>28200</v>
      </c>
      <c r="E5126" s="519" t="s">
        <v>144</v>
      </c>
      <c r="F5126" s="518" t="s">
        <v>144</v>
      </c>
      <c r="G5126" s="518" t="s">
        <v>28300</v>
      </c>
      <c r="H5126" s="518" t="s">
        <v>10103</v>
      </c>
      <c r="I5126" s="518" t="s">
        <v>5502</v>
      </c>
      <c r="J5126" s="518" t="s">
        <v>5503</v>
      </c>
      <c r="K5126" s="519" t="s">
        <v>34651</v>
      </c>
      <c r="L5126" s="518" t="s">
        <v>5433</v>
      </c>
    </row>
    <row r="5127" spans="1:12" ht="15.75">
      <c r="A5127" s="518" t="s">
        <v>8643</v>
      </c>
      <c r="B5127" s="518" t="s">
        <v>8644</v>
      </c>
      <c r="C5127" s="518" t="s">
        <v>10016</v>
      </c>
      <c r="D5127" s="518" t="s">
        <v>28200</v>
      </c>
      <c r="E5127" s="519" t="s">
        <v>144</v>
      </c>
      <c r="F5127" s="518" t="s">
        <v>144</v>
      </c>
      <c r="G5127" s="518" t="s">
        <v>28301</v>
      </c>
      <c r="H5127" s="518" t="s">
        <v>10104</v>
      </c>
      <c r="I5127" s="518" t="s">
        <v>5502</v>
      </c>
      <c r="J5127" s="518" t="s">
        <v>5432</v>
      </c>
      <c r="K5127" s="519" t="s">
        <v>34652</v>
      </c>
      <c r="L5127" s="518" t="s">
        <v>5433</v>
      </c>
    </row>
    <row r="5128" spans="1:12" ht="15.75">
      <c r="A5128" s="518" t="s">
        <v>8643</v>
      </c>
      <c r="B5128" s="518" t="s">
        <v>8644</v>
      </c>
      <c r="C5128" s="518" t="s">
        <v>10016</v>
      </c>
      <c r="D5128" s="518" t="s">
        <v>28200</v>
      </c>
      <c r="E5128" s="519" t="s">
        <v>144</v>
      </c>
      <c r="F5128" s="518" t="s">
        <v>144</v>
      </c>
      <c r="G5128" s="518" t="s">
        <v>28302</v>
      </c>
      <c r="H5128" s="518" t="s">
        <v>10105</v>
      </c>
      <c r="I5128" s="518" t="s">
        <v>5502</v>
      </c>
      <c r="J5128" s="518" t="s">
        <v>5432</v>
      </c>
      <c r="K5128" s="519" t="s">
        <v>34653</v>
      </c>
      <c r="L5128" s="518" t="s">
        <v>5433</v>
      </c>
    </row>
    <row r="5129" spans="1:12" ht="15.75">
      <c r="A5129" s="518" t="s">
        <v>8643</v>
      </c>
      <c r="B5129" s="518" t="s">
        <v>8644</v>
      </c>
      <c r="C5129" s="518" t="s">
        <v>10016</v>
      </c>
      <c r="D5129" s="518" t="s">
        <v>28200</v>
      </c>
      <c r="E5129" s="519" t="s">
        <v>144</v>
      </c>
      <c r="F5129" s="518" t="s">
        <v>144</v>
      </c>
      <c r="G5129" s="518" t="s">
        <v>28303</v>
      </c>
      <c r="H5129" s="518" t="s">
        <v>10106</v>
      </c>
      <c r="I5129" s="518" t="s">
        <v>5502</v>
      </c>
      <c r="J5129" s="518" t="s">
        <v>5432</v>
      </c>
      <c r="K5129" s="519" t="s">
        <v>34654</v>
      </c>
      <c r="L5129" s="518" t="s">
        <v>5433</v>
      </c>
    </row>
    <row r="5130" spans="1:12" ht="15.75">
      <c r="A5130" s="518" t="s">
        <v>8643</v>
      </c>
      <c r="B5130" s="518" t="s">
        <v>8644</v>
      </c>
      <c r="C5130" s="518" t="s">
        <v>10016</v>
      </c>
      <c r="D5130" s="518" t="s">
        <v>28200</v>
      </c>
      <c r="E5130" s="519" t="s">
        <v>144</v>
      </c>
      <c r="F5130" s="518" t="s">
        <v>144</v>
      </c>
      <c r="G5130" s="518" t="s">
        <v>28304</v>
      </c>
      <c r="H5130" s="518" t="s">
        <v>10107</v>
      </c>
      <c r="I5130" s="518" t="s">
        <v>5502</v>
      </c>
      <c r="J5130" s="518" t="s">
        <v>5432</v>
      </c>
      <c r="K5130" s="519" t="s">
        <v>34655</v>
      </c>
      <c r="L5130" s="518" t="s">
        <v>5433</v>
      </c>
    </row>
    <row r="5131" spans="1:12" ht="15.75">
      <c r="A5131" s="518" t="s">
        <v>8643</v>
      </c>
      <c r="B5131" s="518" t="s">
        <v>8644</v>
      </c>
      <c r="C5131" s="518" t="s">
        <v>10016</v>
      </c>
      <c r="D5131" s="518" t="s">
        <v>28200</v>
      </c>
      <c r="E5131" s="519" t="s">
        <v>144</v>
      </c>
      <c r="F5131" s="518" t="s">
        <v>144</v>
      </c>
      <c r="G5131" s="518" t="s">
        <v>28305</v>
      </c>
      <c r="H5131" s="518" t="s">
        <v>10108</v>
      </c>
      <c r="I5131" s="518" t="s">
        <v>5502</v>
      </c>
      <c r="J5131" s="518" t="s">
        <v>5432</v>
      </c>
      <c r="K5131" s="519" t="s">
        <v>32589</v>
      </c>
      <c r="L5131" s="518" t="s">
        <v>5433</v>
      </c>
    </row>
    <row r="5132" spans="1:12" ht="15.75">
      <c r="A5132" s="518" t="s">
        <v>8643</v>
      </c>
      <c r="B5132" s="518" t="s">
        <v>8644</v>
      </c>
      <c r="C5132" s="518" t="s">
        <v>10016</v>
      </c>
      <c r="D5132" s="518" t="s">
        <v>28200</v>
      </c>
      <c r="E5132" s="519" t="s">
        <v>144</v>
      </c>
      <c r="F5132" s="518" t="s">
        <v>144</v>
      </c>
      <c r="G5132" s="518" t="s">
        <v>28306</v>
      </c>
      <c r="H5132" s="518" t="s">
        <v>10109</v>
      </c>
      <c r="I5132" s="518" t="s">
        <v>5502</v>
      </c>
      <c r="J5132" s="518" t="s">
        <v>5432</v>
      </c>
      <c r="K5132" s="519" t="s">
        <v>34656</v>
      </c>
      <c r="L5132" s="518" t="s">
        <v>5433</v>
      </c>
    </row>
    <row r="5133" spans="1:12" ht="15.75">
      <c r="A5133" s="518" t="s">
        <v>8643</v>
      </c>
      <c r="B5133" s="518" t="s">
        <v>8644</v>
      </c>
      <c r="C5133" s="518" t="s">
        <v>10016</v>
      </c>
      <c r="D5133" s="518" t="s">
        <v>28200</v>
      </c>
      <c r="E5133" s="519" t="s">
        <v>144</v>
      </c>
      <c r="F5133" s="518" t="s">
        <v>144</v>
      </c>
      <c r="G5133" s="518" t="s">
        <v>28308</v>
      </c>
      <c r="H5133" s="518" t="s">
        <v>10110</v>
      </c>
      <c r="I5133" s="518" t="s">
        <v>5502</v>
      </c>
      <c r="J5133" s="518" t="s">
        <v>5432</v>
      </c>
      <c r="K5133" s="519" t="s">
        <v>34657</v>
      </c>
      <c r="L5133" s="518" t="s">
        <v>5433</v>
      </c>
    </row>
    <row r="5134" spans="1:12" ht="15.75">
      <c r="A5134" s="518" t="s">
        <v>8643</v>
      </c>
      <c r="B5134" s="518" t="s">
        <v>8644</v>
      </c>
      <c r="C5134" s="518" t="s">
        <v>10016</v>
      </c>
      <c r="D5134" s="518" t="s">
        <v>28200</v>
      </c>
      <c r="E5134" s="519" t="s">
        <v>144</v>
      </c>
      <c r="F5134" s="518" t="s">
        <v>144</v>
      </c>
      <c r="G5134" s="518" t="s">
        <v>28309</v>
      </c>
      <c r="H5134" s="518" t="s">
        <v>10111</v>
      </c>
      <c r="I5134" s="518" t="s">
        <v>5502</v>
      </c>
      <c r="J5134" s="518" t="s">
        <v>5432</v>
      </c>
      <c r="K5134" s="519" t="s">
        <v>34658</v>
      </c>
      <c r="L5134" s="518" t="s">
        <v>5433</v>
      </c>
    </row>
    <row r="5135" spans="1:12" ht="15.75">
      <c r="A5135" s="518" t="s">
        <v>8643</v>
      </c>
      <c r="B5135" s="518" t="s">
        <v>8644</v>
      </c>
      <c r="C5135" s="518" t="s">
        <v>10016</v>
      </c>
      <c r="D5135" s="518" t="s">
        <v>28200</v>
      </c>
      <c r="E5135" s="519" t="s">
        <v>144</v>
      </c>
      <c r="F5135" s="518" t="s">
        <v>144</v>
      </c>
      <c r="G5135" s="518" t="s">
        <v>28310</v>
      </c>
      <c r="H5135" s="518" t="s">
        <v>10112</v>
      </c>
      <c r="I5135" s="518" t="s">
        <v>5502</v>
      </c>
      <c r="J5135" s="518" t="s">
        <v>5432</v>
      </c>
      <c r="K5135" s="519" t="s">
        <v>34659</v>
      </c>
      <c r="L5135" s="518" t="s">
        <v>5433</v>
      </c>
    </row>
    <row r="5136" spans="1:12" ht="15.75">
      <c r="A5136" s="518" t="s">
        <v>8643</v>
      </c>
      <c r="B5136" s="518" t="s">
        <v>8644</v>
      </c>
      <c r="C5136" s="518" t="s">
        <v>10016</v>
      </c>
      <c r="D5136" s="518" t="s">
        <v>28200</v>
      </c>
      <c r="E5136" s="519" t="s">
        <v>144</v>
      </c>
      <c r="F5136" s="518" t="s">
        <v>144</v>
      </c>
      <c r="G5136" s="518" t="s">
        <v>28311</v>
      </c>
      <c r="H5136" s="518" t="s">
        <v>10113</v>
      </c>
      <c r="I5136" s="518" t="s">
        <v>5502</v>
      </c>
      <c r="J5136" s="518" t="s">
        <v>5432</v>
      </c>
      <c r="K5136" s="519" t="s">
        <v>34660</v>
      </c>
      <c r="L5136" s="518" t="s">
        <v>5433</v>
      </c>
    </row>
    <row r="5137" spans="1:12" ht="15.75">
      <c r="A5137" s="518" t="s">
        <v>8643</v>
      </c>
      <c r="B5137" s="518" t="s">
        <v>8644</v>
      </c>
      <c r="C5137" s="518" t="s">
        <v>10016</v>
      </c>
      <c r="D5137" s="518" t="s">
        <v>28200</v>
      </c>
      <c r="E5137" s="519" t="s">
        <v>144</v>
      </c>
      <c r="F5137" s="518" t="s">
        <v>144</v>
      </c>
      <c r="G5137" s="518" t="s">
        <v>28312</v>
      </c>
      <c r="H5137" s="518" t="s">
        <v>10114</v>
      </c>
      <c r="I5137" s="518" t="s">
        <v>5502</v>
      </c>
      <c r="J5137" s="518" t="s">
        <v>5432</v>
      </c>
      <c r="K5137" s="519" t="s">
        <v>34661</v>
      </c>
      <c r="L5137" s="518" t="s">
        <v>5433</v>
      </c>
    </row>
    <row r="5138" spans="1:12" ht="15.75">
      <c r="A5138" s="518" t="s">
        <v>8643</v>
      </c>
      <c r="B5138" s="518" t="s">
        <v>8644</v>
      </c>
      <c r="C5138" s="518" t="s">
        <v>10016</v>
      </c>
      <c r="D5138" s="518" t="s">
        <v>28200</v>
      </c>
      <c r="E5138" s="519" t="s">
        <v>144</v>
      </c>
      <c r="F5138" s="518" t="s">
        <v>144</v>
      </c>
      <c r="G5138" s="518" t="s">
        <v>28313</v>
      </c>
      <c r="H5138" s="518" t="s">
        <v>10115</v>
      </c>
      <c r="I5138" s="518" t="s">
        <v>5502</v>
      </c>
      <c r="J5138" s="518" t="s">
        <v>5432</v>
      </c>
      <c r="K5138" s="519" t="s">
        <v>34655</v>
      </c>
      <c r="L5138" s="518" t="s">
        <v>5433</v>
      </c>
    </row>
    <row r="5139" spans="1:12" ht="15.75">
      <c r="A5139" s="518" t="s">
        <v>8643</v>
      </c>
      <c r="B5139" s="518" t="s">
        <v>8644</v>
      </c>
      <c r="C5139" s="518" t="s">
        <v>10016</v>
      </c>
      <c r="D5139" s="518" t="s">
        <v>28200</v>
      </c>
      <c r="E5139" s="519" t="s">
        <v>144</v>
      </c>
      <c r="F5139" s="518" t="s">
        <v>144</v>
      </c>
      <c r="G5139" s="518" t="s">
        <v>28314</v>
      </c>
      <c r="H5139" s="518" t="s">
        <v>10116</v>
      </c>
      <c r="I5139" s="518" t="s">
        <v>5502</v>
      </c>
      <c r="J5139" s="518" t="s">
        <v>5432</v>
      </c>
      <c r="K5139" s="519" t="s">
        <v>34662</v>
      </c>
      <c r="L5139" s="518" t="s">
        <v>5433</v>
      </c>
    </row>
    <row r="5140" spans="1:12" ht="15.75">
      <c r="A5140" s="518" t="s">
        <v>8643</v>
      </c>
      <c r="B5140" s="518" t="s">
        <v>8644</v>
      </c>
      <c r="C5140" s="518" t="s">
        <v>10016</v>
      </c>
      <c r="D5140" s="518" t="s">
        <v>28200</v>
      </c>
      <c r="E5140" s="519" t="s">
        <v>144</v>
      </c>
      <c r="F5140" s="518" t="s">
        <v>144</v>
      </c>
      <c r="G5140" s="518" t="s">
        <v>28315</v>
      </c>
      <c r="H5140" s="518" t="s">
        <v>28316</v>
      </c>
      <c r="I5140" s="518" t="s">
        <v>5502</v>
      </c>
      <c r="J5140" s="518" t="s">
        <v>5432</v>
      </c>
      <c r="K5140" s="519" t="s">
        <v>34663</v>
      </c>
      <c r="L5140" s="518" t="s">
        <v>5433</v>
      </c>
    </row>
    <row r="5141" spans="1:12" ht="15.75">
      <c r="A5141" s="518" t="s">
        <v>8643</v>
      </c>
      <c r="B5141" s="518" t="s">
        <v>8644</v>
      </c>
      <c r="C5141" s="518" t="s">
        <v>10117</v>
      </c>
      <c r="D5141" s="518" t="s">
        <v>28317</v>
      </c>
      <c r="E5141" s="519" t="s">
        <v>144</v>
      </c>
      <c r="F5141" s="518" t="s">
        <v>144</v>
      </c>
      <c r="G5141" s="518" t="s">
        <v>28318</v>
      </c>
      <c r="H5141" s="518" t="s">
        <v>28319</v>
      </c>
      <c r="I5141" s="518" t="s">
        <v>5502</v>
      </c>
      <c r="J5141" s="518" t="s">
        <v>5432</v>
      </c>
      <c r="K5141" s="519" t="s">
        <v>34664</v>
      </c>
      <c r="L5141" s="518" t="s">
        <v>5433</v>
      </c>
    </row>
    <row r="5142" spans="1:12" ht="15.75">
      <c r="A5142" s="518" t="s">
        <v>8643</v>
      </c>
      <c r="B5142" s="518" t="s">
        <v>8644</v>
      </c>
      <c r="C5142" s="518" t="s">
        <v>10117</v>
      </c>
      <c r="D5142" s="518" t="s">
        <v>28317</v>
      </c>
      <c r="E5142" s="519" t="s">
        <v>144</v>
      </c>
      <c r="F5142" s="518" t="s">
        <v>144</v>
      </c>
      <c r="G5142" s="518" t="s">
        <v>28320</v>
      </c>
      <c r="H5142" s="518" t="s">
        <v>28321</v>
      </c>
      <c r="I5142" s="518" t="s">
        <v>5502</v>
      </c>
      <c r="J5142" s="518" t="s">
        <v>5432</v>
      </c>
      <c r="K5142" s="519" t="s">
        <v>34665</v>
      </c>
      <c r="L5142" s="518" t="s">
        <v>5433</v>
      </c>
    </row>
    <row r="5143" spans="1:12" ht="15.75">
      <c r="A5143" s="518" t="s">
        <v>8643</v>
      </c>
      <c r="B5143" s="518" t="s">
        <v>8644</v>
      </c>
      <c r="C5143" s="518" t="s">
        <v>10117</v>
      </c>
      <c r="D5143" s="518" t="s">
        <v>28317</v>
      </c>
      <c r="E5143" s="519" t="s">
        <v>144</v>
      </c>
      <c r="F5143" s="518" t="s">
        <v>144</v>
      </c>
      <c r="G5143" s="518" t="s">
        <v>28322</v>
      </c>
      <c r="H5143" s="518" t="s">
        <v>28323</v>
      </c>
      <c r="I5143" s="518" t="s">
        <v>5502</v>
      </c>
      <c r="J5143" s="518" t="s">
        <v>5432</v>
      </c>
      <c r="K5143" s="519" t="s">
        <v>34666</v>
      </c>
      <c r="L5143" s="518" t="s">
        <v>5433</v>
      </c>
    </row>
    <row r="5144" spans="1:12" ht="15.75">
      <c r="A5144" s="518" t="s">
        <v>8643</v>
      </c>
      <c r="B5144" s="518" t="s">
        <v>8644</v>
      </c>
      <c r="C5144" s="518" t="s">
        <v>10117</v>
      </c>
      <c r="D5144" s="518" t="s">
        <v>28317</v>
      </c>
      <c r="E5144" s="519" t="s">
        <v>144</v>
      </c>
      <c r="F5144" s="518" t="s">
        <v>144</v>
      </c>
      <c r="G5144" s="518" t="s">
        <v>28324</v>
      </c>
      <c r="H5144" s="518" t="s">
        <v>28325</v>
      </c>
      <c r="I5144" s="518" t="s">
        <v>5502</v>
      </c>
      <c r="J5144" s="518" t="s">
        <v>5432</v>
      </c>
      <c r="K5144" s="519" t="s">
        <v>34667</v>
      </c>
      <c r="L5144" s="518" t="s">
        <v>5433</v>
      </c>
    </row>
    <row r="5145" spans="1:12" ht="15.75">
      <c r="A5145" s="518" t="s">
        <v>8643</v>
      </c>
      <c r="B5145" s="518" t="s">
        <v>8644</v>
      </c>
      <c r="C5145" s="518" t="s">
        <v>10117</v>
      </c>
      <c r="D5145" s="518" t="s">
        <v>28317</v>
      </c>
      <c r="E5145" s="519" t="s">
        <v>144</v>
      </c>
      <c r="F5145" s="518" t="s">
        <v>144</v>
      </c>
      <c r="G5145" s="518" t="s">
        <v>28326</v>
      </c>
      <c r="H5145" s="518" t="s">
        <v>28327</v>
      </c>
      <c r="I5145" s="518" t="s">
        <v>5502</v>
      </c>
      <c r="J5145" s="518" t="s">
        <v>5432</v>
      </c>
      <c r="K5145" s="519" t="s">
        <v>34668</v>
      </c>
      <c r="L5145" s="518" t="s">
        <v>5433</v>
      </c>
    </row>
    <row r="5146" spans="1:12" ht="15.75">
      <c r="A5146" s="518" t="s">
        <v>8643</v>
      </c>
      <c r="B5146" s="518" t="s">
        <v>8644</v>
      </c>
      <c r="C5146" s="518" t="s">
        <v>10117</v>
      </c>
      <c r="D5146" s="518" t="s">
        <v>28317</v>
      </c>
      <c r="E5146" s="519" t="s">
        <v>144</v>
      </c>
      <c r="F5146" s="518" t="s">
        <v>144</v>
      </c>
      <c r="G5146" s="518" t="s">
        <v>28328</v>
      </c>
      <c r="H5146" s="518" t="s">
        <v>28329</v>
      </c>
      <c r="I5146" s="518" t="s">
        <v>5502</v>
      </c>
      <c r="J5146" s="518" t="s">
        <v>5432</v>
      </c>
      <c r="K5146" s="519" t="s">
        <v>34669</v>
      </c>
      <c r="L5146" s="518" t="s">
        <v>5433</v>
      </c>
    </row>
    <row r="5147" spans="1:12" ht="15.75">
      <c r="A5147" s="518" t="s">
        <v>8643</v>
      </c>
      <c r="B5147" s="518" t="s">
        <v>8644</v>
      </c>
      <c r="C5147" s="518" t="s">
        <v>10117</v>
      </c>
      <c r="D5147" s="518" t="s">
        <v>28317</v>
      </c>
      <c r="E5147" s="519" t="s">
        <v>144</v>
      </c>
      <c r="F5147" s="518" t="s">
        <v>144</v>
      </c>
      <c r="G5147" s="518" t="s">
        <v>28330</v>
      </c>
      <c r="H5147" s="518" t="s">
        <v>28331</v>
      </c>
      <c r="I5147" s="518" t="s">
        <v>5502</v>
      </c>
      <c r="J5147" s="518" t="s">
        <v>5432</v>
      </c>
      <c r="K5147" s="519" t="s">
        <v>34670</v>
      </c>
      <c r="L5147" s="518" t="s">
        <v>5433</v>
      </c>
    </row>
    <row r="5148" spans="1:12" ht="15.75">
      <c r="A5148" s="518" t="s">
        <v>8643</v>
      </c>
      <c r="B5148" s="518" t="s">
        <v>8644</v>
      </c>
      <c r="C5148" s="518" t="s">
        <v>10117</v>
      </c>
      <c r="D5148" s="518" t="s">
        <v>28317</v>
      </c>
      <c r="E5148" s="519" t="s">
        <v>144</v>
      </c>
      <c r="F5148" s="518" t="s">
        <v>144</v>
      </c>
      <c r="G5148" s="518" t="s">
        <v>28332</v>
      </c>
      <c r="H5148" s="518" t="s">
        <v>28333</v>
      </c>
      <c r="I5148" s="518" t="s">
        <v>5502</v>
      </c>
      <c r="J5148" s="518" t="s">
        <v>5432</v>
      </c>
      <c r="K5148" s="519" t="s">
        <v>34671</v>
      </c>
      <c r="L5148" s="518" t="s">
        <v>5433</v>
      </c>
    </row>
    <row r="5149" spans="1:12" ht="15.75">
      <c r="A5149" s="518" t="s">
        <v>8643</v>
      </c>
      <c r="B5149" s="518" t="s">
        <v>8644</v>
      </c>
      <c r="C5149" s="518" t="s">
        <v>10117</v>
      </c>
      <c r="D5149" s="518" t="s">
        <v>28317</v>
      </c>
      <c r="E5149" s="519" t="s">
        <v>144</v>
      </c>
      <c r="F5149" s="518" t="s">
        <v>144</v>
      </c>
      <c r="G5149" s="518" t="s">
        <v>28334</v>
      </c>
      <c r="H5149" s="518" t="s">
        <v>28335</v>
      </c>
      <c r="I5149" s="518" t="s">
        <v>5502</v>
      </c>
      <c r="J5149" s="518" t="s">
        <v>5432</v>
      </c>
      <c r="K5149" s="519" t="s">
        <v>34672</v>
      </c>
      <c r="L5149" s="518" t="s">
        <v>5433</v>
      </c>
    </row>
    <row r="5150" spans="1:12" ht="15.75">
      <c r="A5150" s="518" t="s">
        <v>8643</v>
      </c>
      <c r="B5150" s="518" t="s">
        <v>8644</v>
      </c>
      <c r="C5150" s="518" t="s">
        <v>10117</v>
      </c>
      <c r="D5150" s="518" t="s">
        <v>28317</v>
      </c>
      <c r="E5150" s="519" t="s">
        <v>144</v>
      </c>
      <c r="F5150" s="518" t="s">
        <v>144</v>
      </c>
      <c r="G5150" s="518" t="s">
        <v>28336</v>
      </c>
      <c r="H5150" s="518" t="s">
        <v>28337</v>
      </c>
      <c r="I5150" s="518" t="s">
        <v>5502</v>
      </c>
      <c r="J5150" s="518" t="s">
        <v>5432</v>
      </c>
      <c r="K5150" s="519" t="s">
        <v>34673</v>
      </c>
      <c r="L5150" s="518" t="s">
        <v>5433</v>
      </c>
    </row>
    <row r="5151" spans="1:12" ht="15.75">
      <c r="A5151" s="518" t="s">
        <v>8643</v>
      </c>
      <c r="B5151" s="518" t="s">
        <v>8644</v>
      </c>
      <c r="C5151" s="518" t="s">
        <v>10117</v>
      </c>
      <c r="D5151" s="518" t="s">
        <v>28317</v>
      </c>
      <c r="E5151" s="519" t="s">
        <v>144</v>
      </c>
      <c r="F5151" s="518" t="s">
        <v>144</v>
      </c>
      <c r="G5151" s="518" t="s">
        <v>28338</v>
      </c>
      <c r="H5151" s="518" t="s">
        <v>28339</v>
      </c>
      <c r="I5151" s="518" t="s">
        <v>5502</v>
      </c>
      <c r="J5151" s="518" t="s">
        <v>5432</v>
      </c>
      <c r="K5151" s="519" t="s">
        <v>34674</v>
      </c>
      <c r="L5151" s="518" t="s">
        <v>5433</v>
      </c>
    </row>
    <row r="5152" spans="1:12" ht="15.75">
      <c r="A5152" s="518" t="s">
        <v>8643</v>
      </c>
      <c r="B5152" s="518" t="s">
        <v>8644</v>
      </c>
      <c r="C5152" s="518" t="s">
        <v>10117</v>
      </c>
      <c r="D5152" s="518" t="s">
        <v>28317</v>
      </c>
      <c r="E5152" s="519" t="s">
        <v>144</v>
      </c>
      <c r="F5152" s="518" t="s">
        <v>144</v>
      </c>
      <c r="G5152" s="518" t="s">
        <v>28340</v>
      </c>
      <c r="H5152" s="518" t="s">
        <v>28341</v>
      </c>
      <c r="I5152" s="518" t="s">
        <v>5502</v>
      </c>
      <c r="J5152" s="518" t="s">
        <v>5432</v>
      </c>
      <c r="K5152" s="519" t="s">
        <v>34675</v>
      </c>
      <c r="L5152" s="518" t="s">
        <v>5433</v>
      </c>
    </row>
    <row r="5153" spans="1:12" ht="15.75">
      <c r="A5153" s="518" t="s">
        <v>8643</v>
      </c>
      <c r="B5153" s="518" t="s">
        <v>8644</v>
      </c>
      <c r="C5153" s="518" t="s">
        <v>10117</v>
      </c>
      <c r="D5153" s="518" t="s">
        <v>28317</v>
      </c>
      <c r="E5153" s="519" t="s">
        <v>144</v>
      </c>
      <c r="F5153" s="518" t="s">
        <v>144</v>
      </c>
      <c r="G5153" s="518" t="s">
        <v>28342</v>
      </c>
      <c r="H5153" s="518" t="s">
        <v>28343</v>
      </c>
      <c r="I5153" s="518" t="s">
        <v>5502</v>
      </c>
      <c r="J5153" s="518" t="s">
        <v>5432</v>
      </c>
      <c r="K5153" s="519" t="s">
        <v>34676</v>
      </c>
      <c r="L5153" s="518" t="s">
        <v>5433</v>
      </c>
    </row>
    <row r="5154" spans="1:12" ht="15.75">
      <c r="A5154" s="518" t="s">
        <v>8643</v>
      </c>
      <c r="B5154" s="518" t="s">
        <v>8644</v>
      </c>
      <c r="C5154" s="518" t="s">
        <v>10117</v>
      </c>
      <c r="D5154" s="518" t="s">
        <v>28317</v>
      </c>
      <c r="E5154" s="519" t="s">
        <v>144</v>
      </c>
      <c r="F5154" s="518" t="s">
        <v>144</v>
      </c>
      <c r="G5154" s="518" t="s">
        <v>28344</v>
      </c>
      <c r="H5154" s="518" t="s">
        <v>28345</v>
      </c>
      <c r="I5154" s="518" t="s">
        <v>5502</v>
      </c>
      <c r="J5154" s="518" t="s">
        <v>5432</v>
      </c>
      <c r="K5154" s="519" t="s">
        <v>34677</v>
      </c>
      <c r="L5154" s="518" t="s">
        <v>5433</v>
      </c>
    </row>
    <row r="5155" spans="1:12" ht="15.75">
      <c r="A5155" s="518" t="s">
        <v>8643</v>
      </c>
      <c r="B5155" s="518" t="s">
        <v>8644</v>
      </c>
      <c r="C5155" s="518" t="s">
        <v>10117</v>
      </c>
      <c r="D5155" s="518" t="s">
        <v>28317</v>
      </c>
      <c r="E5155" s="519" t="s">
        <v>144</v>
      </c>
      <c r="F5155" s="518" t="s">
        <v>144</v>
      </c>
      <c r="G5155" s="518" t="s">
        <v>28346</v>
      </c>
      <c r="H5155" s="518" t="s">
        <v>28347</v>
      </c>
      <c r="I5155" s="518" t="s">
        <v>5502</v>
      </c>
      <c r="J5155" s="518" t="s">
        <v>5432</v>
      </c>
      <c r="K5155" s="519" t="s">
        <v>34678</v>
      </c>
      <c r="L5155" s="518" t="s">
        <v>5433</v>
      </c>
    </row>
    <row r="5156" spans="1:12" ht="15.75">
      <c r="A5156" s="518" t="s">
        <v>8643</v>
      </c>
      <c r="B5156" s="518" t="s">
        <v>8644</v>
      </c>
      <c r="C5156" s="518" t="s">
        <v>10117</v>
      </c>
      <c r="D5156" s="518" t="s">
        <v>28317</v>
      </c>
      <c r="E5156" s="519" t="s">
        <v>144</v>
      </c>
      <c r="F5156" s="518" t="s">
        <v>144</v>
      </c>
      <c r="G5156" s="518" t="s">
        <v>28348</v>
      </c>
      <c r="H5156" s="518" t="s">
        <v>28349</v>
      </c>
      <c r="I5156" s="518" t="s">
        <v>5502</v>
      </c>
      <c r="J5156" s="518" t="s">
        <v>5432</v>
      </c>
      <c r="K5156" s="519" t="s">
        <v>34679</v>
      </c>
      <c r="L5156" s="518" t="s">
        <v>5433</v>
      </c>
    </row>
    <row r="5157" spans="1:12" ht="15.75">
      <c r="A5157" s="518" t="s">
        <v>8643</v>
      </c>
      <c r="B5157" s="518" t="s">
        <v>8644</v>
      </c>
      <c r="C5157" s="518" t="s">
        <v>10117</v>
      </c>
      <c r="D5157" s="518" t="s">
        <v>28317</v>
      </c>
      <c r="E5157" s="519" t="s">
        <v>144</v>
      </c>
      <c r="F5157" s="518" t="s">
        <v>144</v>
      </c>
      <c r="G5157" s="518" t="s">
        <v>28350</v>
      </c>
      <c r="H5157" s="518" t="s">
        <v>28351</v>
      </c>
      <c r="I5157" s="518" t="s">
        <v>5502</v>
      </c>
      <c r="J5157" s="518" t="s">
        <v>5432</v>
      </c>
      <c r="K5157" s="519" t="s">
        <v>34680</v>
      </c>
      <c r="L5157" s="518" t="s">
        <v>5433</v>
      </c>
    </row>
    <row r="5158" spans="1:12" ht="15.75">
      <c r="A5158" s="518" t="s">
        <v>8643</v>
      </c>
      <c r="B5158" s="518" t="s">
        <v>8644</v>
      </c>
      <c r="C5158" s="518" t="s">
        <v>10117</v>
      </c>
      <c r="D5158" s="518" t="s">
        <v>28317</v>
      </c>
      <c r="E5158" s="519" t="s">
        <v>144</v>
      </c>
      <c r="F5158" s="518" t="s">
        <v>144</v>
      </c>
      <c r="G5158" s="518" t="s">
        <v>28352</v>
      </c>
      <c r="H5158" s="518" t="s">
        <v>28353</v>
      </c>
      <c r="I5158" s="518" t="s">
        <v>5502</v>
      </c>
      <c r="J5158" s="518" t="s">
        <v>5432</v>
      </c>
      <c r="K5158" s="519" t="s">
        <v>34681</v>
      </c>
      <c r="L5158" s="518" t="s">
        <v>5433</v>
      </c>
    </row>
    <row r="5159" spans="1:12" ht="15.75">
      <c r="A5159" s="518" t="s">
        <v>8643</v>
      </c>
      <c r="B5159" s="518" t="s">
        <v>8644</v>
      </c>
      <c r="C5159" s="518" t="s">
        <v>10117</v>
      </c>
      <c r="D5159" s="518" t="s">
        <v>28317</v>
      </c>
      <c r="E5159" s="519" t="s">
        <v>144</v>
      </c>
      <c r="F5159" s="518" t="s">
        <v>144</v>
      </c>
      <c r="G5159" s="518" t="s">
        <v>28354</v>
      </c>
      <c r="H5159" s="518" t="s">
        <v>28355</v>
      </c>
      <c r="I5159" s="518" t="s">
        <v>5502</v>
      </c>
      <c r="J5159" s="518" t="s">
        <v>5432</v>
      </c>
      <c r="K5159" s="519" t="s">
        <v>34682</v>
      </c>
      <c r="L5159" s="518" t="s">
        <v>5433</v>
      </c>
    </row>
    <row r="5160" spans="1:12" ht="15.75">
      <c r="A5160" s="518" t="s">
        <v>8643</v>
      </c>
      <c r="B5160" s="518" t="s">
        <v>8644</v>
      </c>
      <c r="C5160" s="518" t="s">
        <v>10117</v>
      </c>
      <c r="D5160" s="518" t="s">
        <v>28317</v>
      </c>
      <c r="E5160" s="519" t="s">
        <v>144</v>
      </c>
      <c r="F5160" s="518" t="s">
        <v>144</v>
      </c>
      <c r="G5160" s="518" t="s">
        <v>28356</v>
      </c>
      <c r="H5160" s="518" t="s">
        <v>28357</v>
      </c>
      <c r="I5160" s="518" t="s">
        <v>5502</v>
      </c>
      <c r="J5160" s="518" t="s">
        <v>5432</v>
      </c>
      <c r="K5160" s="519" t="s">
        <v>34683</v>
      </c>
      <c r="L5160" s="518" t="s">
        <v>5433</v>
      </c>
    </row>
    <row r="5161" spans="1:12" ht="15.75">
      <c r="A5161" s="518" t="s">
        <v>8643</v>
      </c>
      <c r="B5161" s="518" t="s">
        <v>8644</v>
      </c>
      <c r="C5161" s="518" t="s">
        <v>10117</v>
      </c>
      <c r="D5161" s="518" t="s">
        <v>28317</v>
      </c>
      <c r="E5161" s="519" t="s">
        <v>144</v>
      </c>
      <c r="F5161" s="518" t="s">
        <v>144</v>
      </c>
      <c r="G5161" s="518" t="s">
        <v>28358</v>
      </c>
      <c r="H5161" s="518" t="s">
        <v>28359</v>
      </c>
      <c r="I5161" s="518" t="s">
        <v>5502</v>
      </c>
      <c r="J5161" s="518" t="s">
        <v>5432</v>
      </c>
      <c r="K5161" s="519" t="s">
        <v>34684</v>
      </c>
      <c r="L5161" s="518" t="s">
        <v>5433</v>
      </c>
    </row>
    <row r="5162" spans="1:12" ht="15.75">
      <c r="A5162" s="518" t="s">
        <v>8643</v>
      </c>
      <c r="B5162" s="518" t="s">
        <v>8644</v>
      </c>
      <c r="C5162" s="518" t="s">
        <v>10117</v>
      </c>
      <c r="D5162" s="518" t="s">
        <v>28317</v>
      </c>
      <c r="E5162" s="519" t="s">
        <v>144</v>
      </c>
      <c r="F5162" s="518" t="s">
        <v>144</v>
      </c>
      <c r="G5162" s="518" t="s">
        <v>28360</v>
      </c>
      <c r="H5162" s="518" t="s">
        <v>28361</v>
      </c>
      <c r="I5162" s="518" t="s">
        <v>5502</v>
      </c>
      <c r="J5162" s="518" t="s">
        <v>5432</v>
      </c>
      <c r="K5162" s="519" t="s">
        <v>34685</v>
      </c>
      <c r="L5162" s="518" t="s">
        <v>5433</v>
      </c>
    </row>
    <row r="5163" spans="1:12" ht="15.75">
      <c r="A5163" s="518" t="s">
        <v>8643</v>
      </c>
      <c r="B5163" s="518" t="s">
        <v>8644</v>
      </c>
      <c r="C5163" s="518" t="s">
        <v>10117</v>
      </c>
      <c r="D5163" s="518" t="s">
        <v>28317</v>
      </c>
      <c r="E5163" s="519" t="s">
        <v>144</v>
      </c>
      <c r="F5163" s="518" t="s">
        <v>144</v>
      </c>
      <c r="G5163" s="518" t="s">
        <v>28362</v>
      </c>
      <c r="H5163" s="518" t="s">
        <v>28363</v>
      </c>
      <c r="I5163" s="518" t="s">
        <v>5502</v>
      </c>
      <c r="J5163" s="518" t="s">
        <v>5432</v>
      </c>
      <c r="K5163" s="519" t="s">
        <v>34686</v>
      </c>
      <c r="L5163" s="518" t="s">
        <v>5433</v>
      </c>
    </row>
    <row r="5164" spans="1:12" ht="15.75">
      <c r="A5164" s="518" t="s">
        <v>8643</v>
      </c>
      <c r="B5164" s="518" t="s">
        <v>8644</v>
      </c>
      <c r="C5164" s="518" t="s">
        <v>10117</v>
      </c>
      <c r="D5164" s="518" t="s">
        <v>28317</v>
      </c>
      <c r="E5164" s="519" t="s">
        <v>144</v>
      </c>
      <c r="F5164" s="518" t="s">
        <v>144</v>
      </c>
      <c r="G5164" s="518" t="s">
        <v>28364</v>
      </c>
      <c r="H5164" s="518" t="s">
        <v>28365</v>
      </c>
      <c r="I5164" s="518" t="s">
        <v>5502</v>
      </c>
      <c r="J5164" s="518" t="s">
        <v>5432</v>
      </c>
      <c r="K5164" s="519" t="s">
        <v>34687</v>
      </c>
      <c r="L5164" s="518" t="s">
        <v>5433</v>
      </c>
    </row>
    <row r="5165" spans="1:12" ht="15.75">
      <c r="A5165" s="518" t="s">
        <v>8643</v>
      </c>
      <c r="B5165" s="518" t="s">
        <v>8644</v>
      </c>
      <c r="C5165" s="518" t="s">
        <v>10117</v>
      </c>
      <c r="D5165" s="518" t="s">
        <v>28317</v>
      </c>
      <c r="E5165" s="519" t="s">
        <v>144</v>
      </c>
      <c r="F5165" s="518" t="s">
        <v>144</v>
      </c>
      <c r="G5165" s="518" t="s">
        <v>28366</v>
      </c>
      <c r="H5165" s="518" t="s">
        <v>28367</v>
      </c>
      <c r="I5165" s="518" t="s">
        <v>5502</v>
      </c>
      <c r="J5165" s="518" t="s">
        <v>5432</v>
      </c>
      <c r="K5165" s="519" t="s">
        <v>34688</v>
      </c>
      <c r="L5165" s="518" t="s">
        <v>5433</v>
      </c>
    </row>
    <row r="5166" spans="1:12" ht="15.75">
      <c r="A5166" s="518" t="s">
        <v>8643</v>
      </c>
      <c r="B5166" s="518" t="s">
        <v>8644</v>
      </c>
      <c r="C5166" s="518" t="s">
        <v>10117</v>
      </c>
      <c r="D5166" s="518" t="s">
        <v>28317</v>
      </c>
      <c r="E5166" s="519" t="s">
        <v>144</v>
      </c>
      <c r="F5166" s="518" t="s">
        <v>144</v>
      </c>
      <c r="G5166" s="518" t="s">
        <v>28368</v>
      </c>
      <c r="H5166" s="518" t="s">
        <v>28369</v>
      </c>
      <c r="I5166" s="518" t="s">
        <v>5502</v>
      </c>
      <c r="J5166" s="518" t="s">
        <v>5432</v>
      </c>
      <c r="K5166" s="519" t="s">
        <v>34689</v>
      </c>
      <c r="L5166" s="518" t="s">
        <v>5433</v>
      </c>
    </row>
    <row r="5167" spans="1:12" ht="15.75">
      <c r="A5167" s="518" t="s">
        <v>8643</v>
      </c>
      <c r="B5167" s="518" t="s">
        <v>8644</v>
      </c>
      <c r="C5167" s="518" t="s">
        <v>10117</v>
      </c>
      <c r="D5167" s="518" t="s">
        <v>28317</v>
      </c>
      <c r="E5167" s="519" t="s">
        <v>144</v>
      </c>
      <c r="F5167" s="518" t="s">
        <v>144</v>
      </c>
      <c r="G5167" s="518" t="s">
        <v>28370</v>
      </c>
      <c r="H5167" s="518" t="s">
        <v>28371</v>
      </c>
      <c r="I5167" s="518" t="s">
        <v>5502</v>
      </c>
      <c r="J5167" s="518" t="s">
        <v>5432</v>
      </c>
      <c r="K5167" s="519" t="s">
        <v>34690</v>
      </c>
      <c r="L5167" s="518" t="s">
        <v>5433</v>
      </c>
    </row>
    <row r="5168" spans="1:12" ht="15.75">
      <c r="A5168" s="518" t="s">
        <v>8643</v>
      </c>
      <c r="B5168" s="518" t="s">
        <v>8644</v>
      </c>
      <c r="C5168" s="518" t="s">
        <v>10117</v>
      </c>
      <c r="D5168" s="518" t="s">
        <v>28317</v>
      </c>
      <c r="E5168" s="519" t="s">
        <v>144</v>
      </c>
      <c r="F5168" s="518" t="s">
        <v>144</v>
      </c>
      <c r="G5168" s="518" t="s">
        <v>28372</v>
      </c>
      <c r="H5168" s="518" t="s">
        <v>28373</v>
      </c>
      <c r="I5168" s="518" t="s">
        <v>5502</v>
      </c>
      <c r="J5168" s="518" t="s">
        <v>5432</v>
      </c>
      <c r="K5168" s="519" t="s">
        <v>34691</v>
      </c>
      <c r="L5168" s="518" t="s">
        <v>5433</v>
      </c>
    </row>
    <row r="5169" spans="1:12" ht="15.75">
      <c r="A5169" s="518" t="s">
        <v>8643</v>
      </c>
      <c r="B5169" s="518" t="s">
        <v>8644</v>
      </c>
      <c r="C5169" s="518" t="s">
        <v>10117</v>
      </c>
      <c r="D5169" s="518" t="s">
        <v>28317</v>
      </c>
      <c r="E5169" s="519" t="s">
        <v>144</v>
      </c>
      <c r="F5169" s="518" t="s">
        <v>144</v>
      </c>
      <c r="G5169" s="518" t="s">
        <v>28374</v>
      </c>
      <c r="H5169" s="518" t="s">
        <v>28375</v>
      </c>
      <c r="I5169" s="518" t="s">
        <v>5502</v>
      </c>
      <c r="J5169" s="518" t="s">
        <v>5432</v>
      </c>
      <c r="K5169" s="519" t="s">
        <v>34692</v>
      </c>
      <c r="L5169" s="518" t="s">
        <v>5433</v>
      </c>
    </row>
    <row r="5170" spans="1:12" ht="15.75">
      <c r="A5170" s="518" t="s">
        <v>8643</v>
      </c>
      <c r="B5170" s="518" t="s">
        <v>8644</v>
      </c>
      <c r="C5170" s="518" t="s">
        <v>10117</v>
      </c>
      <c r="D5170" s="518" t="s">
        <v>28317</v>
      </c>
      <c r="E5170" s="519" t="s">
        <v>144</v>
      </c>
      <c r="F5170" s="518" t="s">
        <v>144</v>
      </c>
      <c r="G5170" s="518" t="s">
        <v>28376</v>
      </c>
      <c r="H5170" s="518" t="s">
        <v>28377</v>
      </c>
      <c r="I5170" s="518" t="s">
        <v>5502</v>
      </c>
      <c r="J5170" s="518" t="s">
        <v>5432</v>
      </c>
      <c r="K5170" s="519" t="s">
        <v>34693</v>
      </c>
      <c r="L5170" s="518" t="s">
        <v>5433</v>
      </c>
    </row>
    <row r="5171" spans="1:12" ht="15.75">
      <c r="A5171" s="518" t="s">
        <v>8643</v>
      </c>
      <c r="B5171" s="518" t="s">
        <v>8644</v>
      </c>
      <c r="C5171" s="518" t="s">
        <v>10117</v>
      </c>
      <c r="D5171" s="518" t="s">
        <v>28317</v>
      </c>
      <c r="E5171" s="519" t="s">
        <v>144</v>
      </c>
      <c r="F5171" s="518" t="s">
        <v>144</v>
      </c>
      <c r="G5171" s="518" t="s">
        <v>28378</v>
      </c>
      <c r="H5171" s="518" t="s">
        <v>28379</v>
      </c>
      <c r="I5171" s="518" t="s">
        <v>5502</v>
      </c>
      <c r="J5171" s="518" t="s">
        <v>5432</v>
      </c>
      <c r="K5171" s="519" t="s">
        <v>34694</v>
      </c>
      <c r="L5171" s="518" t="s">
        <v>5433</v>
      </c>
    </row>
    <row r="5172" spans="1:12" ht="15.75">
      <c r="A5172" s="518" t="s">
        <v>8643</v>
      </c>
      <c r="B5172" s="518" t="s">
        <v>8644</v>
      </c>
      <c r="C5172" s="518" t="s">
        <v>10117</v>
      </c>
      <c r="D5172" s="518" t="s">
        <v>28317</v>
      </c>
      <c r="E5172" s="519" t="s">
        <v>144</v>
      </c>
      <c r="F5172" s="518" t="s">
        <v>144</v>
      </c>
      <c r="G5172" s="518" t="s">
        <v>28380</v>
      </c>
      <c r="H5172" s="518" t="s">
        <v>28381</v>
      </c>
      <c r="I5172" s="518" t="s">
        <v>5502</v>
      </c>
      <c r="J5172" s="518" t="s">
        <v>5432</v>
      </c>
      <c r="K5172" s="519" t="s">
        <v>34695</v>
      </c>
      <c r="L5172" s="518" t="s">
        <v>5433</v>
      </c>
    </row>
    <row r="5173" spans="1:12" ht="15.75">
      <c r="A5173" s="518" t="s">
        <v>8643</v>
      </c>
      <c r="B5173" s="518" t="s">
        <v>8644</v>
      </c>
      <c r="C5173" s="518" t="s">
        <v>10117</v>
      </c>
      <c r="D5173" s="518" t="s">
        <v>28317</v>
      </c>
      <c r="E5173" s="519" t="s">
        <v>144</v>
      </c>
      <c r="F5173" s="518" t="s">
        <v>144</v>
      </c>
      <c r="G5173" s="518" t="s">
        <v>28382</v>
      </c>
      <c r="H5173" s="518" t="s">
        <v>28383</v>
      </c>
      <c r="I5173" s="518" t="s">
        <v>5502</v>
      </c>
      <c r="J5173" s="518" t="s">
        <v>5432</v>
      </c>
      <c r="K5173" s="519" t="s">
        <v>34696</v>
      </c>
      <c r="L5173" s="518" t="s">
        <v>5433</v>
      </c>
    </row>
    <row r="5174" spans="1:12" ht="15.75">
      <c r="A5174" s="518" t="s">
        <v>8643</v>
      </c>
      <c r="B5174" s="518" t="s">
        <v>8644</v>
      </c>
      <c r="C5174" s="518" t="s">
        <v>10117</v>
      </c>
      <c r="D5174" s="518" t="s">
        <v>28317</v>
      </c>
      <c r="E5174" s="519" t="s">
        <v>144</v>
      </c>
      <c r="F5174" s="518" t="s">
        <v>144</v>
      </c>
      <c r="G5174" s="518" t="s">
        <v>28384</v>
      </c>
      <c r="H5174" s="518" t="s">
        <v>28385</v>
      </c>
      <c r="I5174" s="518" t="s">
        <v>5502</v>
      </c>
      <c r="J5174" s="518" t="s">
        <v>5432</v>
      </c>
      <c r="K5174" s="519" t="s">
        <v>34697</v>
      </c>
      <c r="L5174" s="518" t="s">
        <v>5433</v>
      </c>
    </row>
    <row r="5175" spans="1:12" ht="15.75">
      <c r="A5175" s="518" t="s">
        <v>8643</v>
      </c>
      <c r="B5175" s="518" t="s">
        <v>8644</v>
      </c>
      <c r="C5175" s="518" t="s">
        <v>10117</v>
      </c>
      <c r="D5175" s="518" t="s">
        <v>28317</v>
      </c>
      <c r="E5175" s="519" t="s">
        <v>144</v>
      </c>
      <c r="F5175" s="518" t="s">
        <v>144</v>
      </c>
      <c r="G5175" s="518" t="s">
        <v>28386</v>
      </c>
      <c r="H5175" s="518" t="s">
        <v>28387</v>
      </c>
      <c r="I5175" s="518" t="s">
        <v>5502</v>
      </c>
      <c r="J5175" s="518" t="s">
        <v>5432</v>
      </c>
      <c r="K5175" s="519" t="s">
        <v>34698</v>
      </c>
      <c r="L5175" s="518" t="s">
        <v>5433</v>
      </c>
    </row>
    <row r="5176" spans="1:12" ht="15.75">
      <c r="A5176" s="518" t="s">
        <v>8643</v>
      </c>
      <c r="B5176" s="518" t="s">
        <v>8644</v>
      </c>
      <c r="C5176" s="518" t="s">
        <v>10117</v>
      </c>
      <c r="D5176" s="518" t="s">
        <v>28317</v>
      </c>
      <c r="E5176" s="519" t="s">
        <v>144</v>
      </c>
      <c r="F5176" s="518" t="s">
        <v>144</v>
      </c>
      <c r="G5176" s="518" t="s">
        <v>28388</v>
      </c>
      <c r="H5176" s="518" t="s">
        <v>28389</v>
      </c>
      <c r="I5176" s="518" t="s">
        <v>5502</v>
      </c>
      <c r="J5176" s="518" t="s">
        <v>5432</v>
      </c>
      <c r="K5176" s="519" t="s">
        <v>34699</v>
      </c>
      <c r="L5176" s="518" t="s">
        <v>5433</v>
      </c>
    </row>
    <row r="5177" spans="1:12" ht="15.75">
      <c r="A5177" s="518" t="s">
        <v>8643</v>
      </c>
      <c r="B5177" s="518" t="s">
        <v>8644</v>
      </c>
      <c r="C5177" s="518" t="s">
        <v>10117</v>
      </c>
      <c r="D5177" s="518" t="s">
        <v>28317</v>
      </c>
      <c r="E5177" s="519" t="s">
        <v>144</v>
      </c>
      <c r="F5177" s="518" t="s">
        <v>144</v>
      </c>
      <c r="G5177" s="518" t="s">
        <v>28390</v>
      </c>
      <c r="H5177" s="518" t="s">
        <v>28391</v>
      </c>
      <c r="I5177" s="518" t="s">
        <v>5502</v>
      </c>
      <c r="J5177" s="518" t="s">
        <v>5432</v>
      </c>
      <c r="K5177" s="519" t="s">
        <v>34700</v>
      </c>
      <c r="L5177" s="518" t="s">
        <v>5433</v>
      </c>
    </row>
    <row r="5178" spans="1:12" ht="15.75">
      <c r="A5178" s="518" t="s">
        <v>8643</v>
      </c>
      <c r="B5178" s="518" t="s">
        <v>8644</v>
      </c>
      <c r="C5178" s="518" t="s">
        <v>10117</v>
      </c>
      <c r="D5178" s="518" t="s">
        <v>28317</v>
      </c>
      <c r="E5178" s="519" t="s">
        <v>144</v>
      </c>
      <c r="F5178" s="518" t="s">
        <v>144</v>
      </c>
      <c r="G5178" s="518" t="s">
        <v>28392</v>
      </c>
      <c r="H5178" s="518" t="s">
        <v>28393</v>
      </c>
      <c r="I5178" s="518" t="s">
        <v>5502</v>
      </c>
      <c r="J5178" s="518" t="s">
        <v>5432</v>
      </c>
      <c r="K5178" s="519" t="s">
        <v>34701</v>
      </c>
      <c r="L5178" s="518" t="s">
        <v>5433</v>
      </c>
    </row>
    <row r="5179" spans="1:12" ht="15.75">
      <c r="A5179" s="518" t="s">
        <v>8643</v>
      </c>
      <c r="B5179" s="518" t="s">
        <v>8644</v>
      </c>
      <c r="C5179" s="518" t="s">
        <v>10117</v>
      </c>
      <c r="D5179" s="518" t="s">
        <v>28317</v>
      </c>
      <c r="E5179" s="519" t="s">
        <v>144</v>
      </c>
      <c r="F5179" s="518" t="s">
        <v>144</v>
      </c>
      <c r="G5179" s="518" t="s">
        <v>28394</v>
      </c>
      <c r="H5179" s="518" t="s">
        <v>28395</v>
      </c>
      <c r="I5179" s="518" t="s">
        <v>5502</v>
      </c>
      <c r="J5179" s="518" t="s">
        <v>5432</v>
      </c>
      <c r="K5179" s="519" t="s">
        <v>34702</v>
      </c>
      <c r="L5179" s="518" t="s">
        <v>5433</v>
      </c>
    </row>
    <row r="5180" spans="1:12" ht="15.75">
      <c r="A5180" s="518" t="s">
        <v>8643</v>
      </c>
      <c r="B5180" s="518" t="s">
        <v>8644</v>
      </c>
      <c r="C5180" s="518" t="s">
        <v>10117</v>
      </c>
      <c r="D5180" s="518" t="s">
        <v>28317</v>
      </c>
      <c r="E5180" s="519" t="s">
        <v>144</v>
      </c>
      <c r="F5180" s="518" t="s">
        <v>144</v>
      </c>
      <c r="G5180" s="518" t="s">
        <v>28396</v>
      </c>
      <c r="H5180" s="518" t="s">
        <v>28397</v>
      </c>
      <c r="I5180" s="518" t="s">
        <v>5502</v>
      </c>
      <c r="J5180" s="518" t="s">
        <v>5432</v>
      </c>
      <c r="K5180" s="519" t="s">
        <v>34703</v>
      </c>
      <c r="L5180" s="518" t="s">
        <v>5433</v>
      </c>
    </row>
    <row r="5181" spans="1:12" ht="15.75">
      <c r="A5181" s="518" t="s">
        <v>8643</v>
      </c>
      <c r="B5181" s="518" t="s">
        <v>8644</v>
      </c>
      <c r="C5181" s="518" t="s">
        <v>10117</v>
      </c>
      <c r="D5181" s="518" t="s">
        <v>28317</v>
      </c>
      <c r="E5181" s="519" t="s">
        <v>144</v>
      </c>
      <c r="F5181" s="518" t="s">
        <v>144</v>
      </c>
      <c r="G5181" s="518" t="s">
        <v>28398</v>
      </c>
      <c r="H5181" s="518" t="s">
        <v>28399</v>
      </c>
      <c r="I5181" s="518" t="s">
        <v>5502</v>
      </c>
      <c r="J5181" s="518" t="s">
        <v>5432</v>
      </c>
      <c r="K5181" s="519" t="s">
        <v>34704</v>
      </c>
      <c r="L5181" s="518" t="s">
        <v>5433</v>
      </c>
    </row>
    <row r="5182" spans="1:12" ht="15.75">
      <c r="A5182" s="518" t="s">
        <v>8643</v>
      </c>
      <c r="B5182" s="518" t="s">
        <v>8644</v>
      </c>
      <c r="C5182" s="518" t="s">
        <v>10117</v>
      </c>
      <c r="D5182" s="518" t="s">
        <v>28317</v>
      </c>
      <c r="E5182" s="519" t="s">
        <v>144</v>
      </c>
      <c r="F5182" s="518" t="s">
        <v>144</v>
      </c>
      <c r="G5182" s="518" t="s">
        <v>28400</v>
      </c>
      <c r="H5182" s="518" t="s">
        <v>28401</v>
      </c>
      <c r="I5182" s="518" t="s">
        <v>5502</v>
      </c>
      <c r="J5182" s="518" t="s">
        <v>5432</v>
      </c>
      <c r="K5182" s="519" t="s">
        <v>34705</v>
      </c>
      <c r="L5182" s="518" t="s">
        <v>5433</v>
      </c>
    </row>
    <row r="5183" spans="1:12" ht="15.75">
      <c r="A5183" s="518" t="s">
        <v>8643</v>
      </c>
      <c r="B5183" s="518" t="s">
        <v>8644</v>
      </c>
      <c r="C5183" s="518" t="s">
        <v>10117</v>
      </c>
      <c r="D5183" s="518" t="s">
        <v>28317</v>
      </c>
      <c r="E5183" s="519" t="s">
        <v>144</v>
      </c>
      <c r="F5183" s="518" t="s">
        <v>144</v>
      </c>
      <c r="G5183" s="518" t="s">
        <v>28402</v>
      </c>
      <c r="H5183" s="518" t="s">
        <v>28403</v>
      </c>
      <c r="I5183" s="518" t="s">
        <v>5502</v>
      </c>
      <c r="J5183" s="518" t="s">
        <v>5432</v>
      </c>
      <c r="K5183" s="519" t="s">
        <v>34706</v>
      </c>
      <c r="L5183" s="518" t="s">
        <v>5433</v>
      </c>
    </row>
    <row r="5184" spans="1:12" ht="15.75">
      <c r="A5184" s="518" t="s">
        <v>8643</v>
      </c>
      <c r="B5184" s="518" t="s">
        <v>8644</v>
      </c>
      <c r="C5184" s="518" t="s">
        <v>10117</v>
      </c>
      <c r="D5184" s="518" t="s">
        <v>28317</v>
      </c>
      <c r="E5184" s="519" t="s">
        <v>144</v>
      </c>
      <c r="F5184" s="518" t="s">
        <v>144</v>
      </c>
      <c r="G5184" s="518" t="s">
        <v>28404</v>
      </c>
      <c r="H5184" s="518" t="s">
        <v>28405</v>
      </c>
      <c r="I5184" s="518" t="s">
        <v>5502</v>
      </c>
      <c r="J5184" s="518" t="s">
        <v>5432</v>
      </c>
      <c r="K5184" s="519" t="s">
        <v>34707</v>
      </c>
      <c r="L5184" s="518" t="s">
        <v>5433</v>
      </c>
    </row>
    <row r="5185" spans="1:12" ht="15.75">
      <c r="A5185" s="518" t="s">
        <v>8643</v>
      </c>
      <c r="B5185" s="518" t="s">
        <v>8644</v>
      </c>
      <c r="C5185" s="518" t="s">
        <v>10117</v>
      </c>
      <c r="D5185" s="518" t="s">
        <v>28317</v>
      </c>
      <c r="E5185" s="519" t="s">
        <v>144</v>
      </c>
      <c r="F5185" s="518" t="s">
        <v>144</v>
      </c>
      <c r="G5185" s="518" t="s">
        <v>28406</v>
      </c>
      <c r="H5185" s="518" t="s">
        <v>28407</v>
      </c>
      <c r="I5185" s="518" t="s">
        <v>5502</v>
      </c>
      <c r="J5185" s="518" t="s">
        <v>5432</v>
      </c>
      <c r="K5185" s="519" t="s">
        <v>34708</v>
      </c>
      <c r="L5185" s="518" t="s">
        <v>5433</v>
      </c>
    </row>
    <row r="5186" spans="1:12" ht="15.75">
      <c r="A5186" s="518" t="s">
        <v>8643</v>
      </c>
      <c r="B5186" s="518" t="s">
        <v>8644</v>
      </c>
      <c r="C5186" s="518" t="s">
        <v>10117</v>
      </c>
      <c r="D5186" s="518" t="s">
        <v>28317</v>
      </c>
      <c r="E5186" s="519" t="s">
        <v>144</v>
      </c>
      <c r="F5186" s="518" t="s">
        <v>144</v>
      </c>
      <c r="G5186" s="518" t="s">
        <v>28408</v>
      </c>
      <c r="H5186" s="518" t="s">
        <v>28409</v>
      </c>
      <c r="I5186" s="518" t="s">
        <v>5502</v>
      </c>
      <c r="J5186" s="518" t="s">
        <v>5432</v>
      </c>
      <c r="K5186" s="519" t="s">
        <v>34709</v>
      </c>
      <c r="L5186" s="518" t="s">
        <v>5433</v>
      </c>
    </row>
    <row r="5187" spans="1:12" ht="15.75">
      <c r="A5187" s="518" t="s">
        <v>8643</v>
      </c>
      <c r="B5187" s="518" t="s">
        <v>8644</v>
      </c>
      <c r="C5187" s="518" t="s">
        <v>10117</v>
      </c>
      <c r="D5187" s="518" t="s">
        <v>28317</v>
      </c>
      <c r="E5187" s="519" t="s">
        <v>144</v>
      </c>
      <c r="F5187" s="518" t="s">
        <v>144</v>
      </c>
      <c r="G5187" s="518" t="s">
        <v>28410</v>
      </c>
      <c r="H5187" s="518" t="s">
        <v>10164</v>
      </c>
      <c r="I5187" s="518" t="s">
        <v>5502</v>
      </c>
      <c r="J5187" s="518" t="s">
        <v>5432</v>
      </c>
      <c r="K5187" s="519" t="s">
        <v>34710</v>
      </c>
      <c r="L5187" s="518" t="s">
        <v>5433</v>
      </c>
    </row>
    <row r="5188" spans="1:12" ht="15.75">
      <c r="A5188" s="518" t="s">
        <v>8643</v>
      </c>
      <c r="B5188" s="518" t="s">
        <v>8644</v>
      </c>
      <c r="C5188" s="518" t="s">
        <v>10117</v>
      </c>
      <c r="D5188" s="518" t="s">
        <v>28317</v>
      </c>
      <c r="E5188" s="519" t="s">
        <v>144</v>
      </c>
      <c r="F5188" s="518" t="s">
        <v>144</v>
      </c>
      <c r="G5188" s="518" t="s">
        <v>28411</v>
      </c>
      <c r="H5188" s="518" t="s">
        <v>10165</v>
      </c>
      <c r="I5188" s="518" t="s">
        <v>5502</v>
      </c>
      <c r="J5188" s="518" t="s">
        <v>5432</v>
      </c>
      <c r="K5188" s="519" t="s">
        <v>34711</v>
      </c>
      <c r="L5188" s="518" t="s">
        <v>5433</v>
      </c>
    </row>
    <row r="5189" spans="1:12" ht="15.75">
      <c r="A5189" s="518" t="s">
        <v>8643</v>
      </c>
      <c r="B5189" s="518" t="s">
        <v>8644</v>
      </c>
      <c r="C5189" s="518" t="s">
        <v>10117</v>
      </c>
      <c r="D5189" s="518" t="s">
        <v>28317</v>
      </c>
      <c r="E5189" s="519" t="s">
        <v>144</v>
      </c>
      <c r="F5189" s="518" t="s">
        <v>144</v>
      </c>
      <c r="G5189" s="518" t="s">
        <v>28412</v>
      </c>
      <c r="H5189" s="518" t="s">
        <v>10166</v>
      </c>
      <c r="I5189" s="518" t="s">
        <v>5502</v>
      </c>
      <c r="J5189" s="518" t="s">
        <v>5432</v>
      </c>
      <c r="K5189" s="519" t="s">
        <v>34712</v>
      </c>
      <c r="L5189" s="518" t="s">
        <v>5433</v>
      </c>
    </row>
    <row r="5190" spans="1:12" ht="15.75">
      <c r="A5190" s="518" t="s">
        <v>8643</v>
      </c>
      <c r="B5190" s="518" t="s">
        <v>8644</v>
      </c>
      <c r="C5190" s="518" t="s">
        <v>10117</v>
      </c>
      <c r="D5190" s="518" t="s">
        <v>28317</v>
      </c>
      <c r="E5190" s="519" t="s">
        <v>144</v>
      </c>
      <c r="F5190" s="518" t="s">
        <v>144</v>
      </c>
      <c r="G5190" s="518" t="s">
        <v>28413</v>
      </c>
      <c r="H5190" s="518" t="s">
        <v>10167</v>
      </c>
      <c r="I5190" s="518" t="s">
        <v>5502</v>
      </c>
      <c r="J5190" s="518" t="s">
        <v>5432</v>
      </c>
      <c r="K5190" s="519" t="s">
        <v>34713</v>
      </c>
      <c r="L5190" s="518" t="s">
        <v>5433</v>
      </c>
    </row>
    <row r="5191" spans="1:12" ht="15.75">
      <c r="A5191" s="518" t="s">
        <v>8643</v>
      </c>
      <c r="B5191" s="518" t="s">
        <v>8644</v>
      </c>
      <c r="C5191" s="518" t="s">
        <v>10117</v>
      </c>
      <c r="D5191" s="518" t="s">
        <v>28317</v>
      </c>
      <c r="E5191" s="519" t="s">
        <v>144</v>
      </c>
      <c r="F5191" s="518" t="s">
        <v>144</v>
      </c>
      <c r="G5191" s="518" t="s">
        <v>28414</v>
      </c>
      <c r="H5191" s="518" t="s">
        <v>10168</v>
      </c>
      <c r="I5191" s="518" t="s">
        <v>5502</v>
      </c>
      <c r="J5191" s="518" t="s">
        <v>5432</v>
      </c>
      <c r="K5191" s="519" t="s">
        <v>34714</v>
      </c>
      <c r="L5191" s="518" t="s">
        <v>5433</v>
      </c>
    </row>
    <row r="5192" spans="1:12" ht="15.75">
      <c r="A5192" s="518" t="s">
        <v>8643</v>
      </c>
      <c r="B5192" s="518" t="s">
        <v>8644</v>
      </c>
      <c r="C5192" s="518" t="s">
        <v>10117</v>
      </c>
      <c r="D5192" s="518" t="s">
        <v>28317</v>
      </c>
      <c r="E5192" s="519" t="s">
        <v>144</v>
      </c>
      <c r="F5192" s="518" t="s">
        <v>144</v>
      </c>
      <c r="G5192" s="518" t="s">
        <v>28415</v>
      </c>
      <c r="H5192" s="518" t="s">
        <v>28416</v>
      </c>
      <c r="I5192" s="518" t="s">
        <v>5502</v>
      </c>
      <c r="J5192" s="518" t="s">
        <v>5432</v>
      </c>
      <c r="K5192" s="519" t="s">
        <v>34715</v>
      </c>
      <c r="L5192" s="518" t="s">
        <v>5433</v>
      </c>
    </row>
    <row r="5193" spans="1:12" ht="15.75">
      <c r="A5193" s="518" t="s">
        <v>8643</v>
      </c>
      <c r="B5193" s="518" t="s">
        <v>8644</v>
      </c>
      <c r="C5193" s="518" t="s">
        <v>10170</v>
      </c>
      <c r="D5193" s="518" t="s">
        <v>28418</v>
      </c>
      <c r="E5193" s="519" t="s">
        <v>144</v>
      </c>
      <c r="F5193" s="518" t="s">
        <v>144</v>
      </c>
      <c r="G5193" s="518" t="s">
        <v>28419</v>
      </c>
      <c r="H5193" s="518" t="s">
        <v>10171</v>
      </c>
      <c r="I5193" s="518" t="s">
        <v>5502</v>
      </c>
      <c r="J5193" s="518" t="s">
        <v>5503</v>
      </c>
      <c r="K5193" s="519" t="s">
        <v>34716</v>
      </c>
      <c r="L5193" s="518" t="s">
        <v>5433</v>
      </c>
    </row>
    <row r="5194" spans="1:12" ht="15.75">
      <c r="A5194" s="518" t="s">
        <v>8643</v>
      </c>
      <c r="B5194" s="518" t="s">
        <v>8644</v>
      </c>
      <c r="C5194" s="518" t="s">
        <v>10170</v>
      </c>
      <c r="D5194" s="518" t="s">
        <v>28418</v>
      </c>
      <c r="E5194" s="519" t="s">
        <v>144</v>
      </c>
      <c r="F5194" s="518" t="s">
        <v>144</v>
      </c>
      <c r="G5194" s="518" t="s">
        <v>28420</v>
      </c>
      <c r="H5194" s="518" t="s">
        <v>10172</v>
      </c>
      <c r="I5194" s="518" t="s">
        <v>5502</v>
      </c>
      <c r="J5194" s="518" t="s">
        <v>5503</v>
      </c>
      <c r="K5194" s="519" t="s">
        <v>34717</v>
      </c>
      <c r="L5194" s="518" t="s">
        <v>5433</v>
      </c>
    </row>
    <row r="5195" spans="1:12" ht="15.75">
      <c r="A5195" s="518" t="s">
        <v>8643</v>
      </c>
      <c r="B5195" s="518" t="s">
        <v>8644</v>
      </c>
      <c r="C5195" s="518" t="s">
        <v>10173</v>
      </c>
      <c r="D5195" s="518" t="s">
        <v>28421</v>
      </c>
      <c r="E5195" s="519" t="s">
        <v>144</v>
      </c>
      <c r="F5195" s="518" t="s">
        <v>144</v>
      </c>
      <c r="G5195" s="518" t="s">
        <v>28422</v>
      </c>
      <c r="H5195" s="518" t="s">
        <v>28423</v>
      </c>
      <c r="I5195" s="518" t="s">
        <v>5502</v>
      </c>
      <c r="J5195" s="518" t="s">
        <v>5503</v>
      </c>
      <c r="K5195" s="519" t="s">
        <v>21878</v>
      </c>
      <c r="L5195" s="518" t="s">
        <v>5433</v>
      </c>
    </row>
    <row r="5196" spans="1:12" ht="15.75">
      <c r="A5196" s="518" t="s">
        <v>8643</v>
      </c>
      <c r="B5196" s="518" t="s">
        <v>8644</v>
      </c>
      <c r="C5196" s="518" t="s">
        <v>10173</v>
      </c>
      <c r="D5196" s="518" t="s">
        <v>28421</v>
      </c>
      <c r="E5196" s="519" t="s">
        <v>144</v>
      </c>
      <c r="F5196" s="518" t="s">
        <v>144</v>
      </c>
      <c r="G5196" s="518" t="s">
        <v>28424</v>
      </c>
      <c r="H5196" s="518" t="s">
        <v>28425</v>
      </c>
      <c r="I5196" s="518" t="s">
        <v>5502</v>
      </c>
      <c r="J5196" s="518" t="s">
        <v>5503</v>
      </c>
      <c r="K5196" s="519" t="s">
        <v>18628</v>
      </c>
      <c r="L5196" s="518" t="s">
        <v>5433</v>
      </c>
    </row>
    <row r="5197" spans="1:12" ht="15.75">
      <c r="A5197" s="518" t="s">
        <v>8643</v>
      </c>
      <c r="B5197" s="518" t="s">
        <v>8644</v>
      </c>
      <c r="C5197" s="518" t="s">
        <v>10173</v>
      </c>
      <c r="D5197" s="518" t="s">
        <v>28421</v>
      </c>
      <c r="E5197" s="519" t="s">
        <v>144</v>
      </c>
      <c r="F5197" s="518" t="s">
        <v>144</v>
      </c>
      <c r="G5197" s="518" t="s">
        <v>28426</v>
      </c>
      <c r="H5197" s="518" t="s">
        <v>28427</v>
      </c>
      <c r="I5197" s="518" t="s">
        <v>5502</v>
      </c>
      <c r="J5197" s="518" t="s">
        <v>5503</v>
      </c>
      <c r="K5197" s="519" t="s">
        <v>34718</v>
      </c>
      <c r="L5197" s="518" t="s">
        <v>5433</v>
      </c>
    </row>
    <row r="5198" spans="1:12" ht="15.75">
      <c r="A5198" s="518" t="s">
        <v>8643</v>
      </c>
      <c r="B5198" s="518" t="s">
        <v>8644</v>
      </c>
      <c r="C5198" s="518" t="s">
        <v>10173</v>
      </c>
      <c r="D5198" s="518" t="s">
        <v>28421</v>
      </c>
      <c r="E5198" s="519" t="s">
        <v>144</v>
      </c>
      <c r="F5198" s="518" t="s">
        <v>144</v>
      </c>
      <c r="G5198" s="518" t="s">
        <v>28428</v>
      </c>
      <c r="H5198" s="518" t="s">
        <v>28429</v>
      </c>
      <c r="I5198" s="518" t="s">
        <v>5502</v>
      </c>
      <c r="J5198" s="518" t="s">
        <v>5503</v>
      </c>
      <c r="K5198" s="519" t="s">
        <v>34719</v>
      </c>
      <c r="L5198" s="518" t="s">
        <v>5433</v>
      </c>
    </row>
    <row r="5199" spans="1:12" ht="15.75">
      <c r="A5199" s="518" t="s">
        <v>8643</v>
      </c>
      <c r="B5199" s="518" t="s">
        <v>8644</v>
      </c>
      <c r="C5199" s="518" t="s">
        <v>10173</v>
      </c>
      <c r="D5199" s="518" t="s">
        <v>28421</v>
      </c>
      <c r="E5199" s="519" t="s">
        <v>144</v>
      </c>
      <c r="F5199" s="518" t="s">
        <v>144</v>
      </c>
      <c r="G5199" s="518" t="s">
        <v>28430</v>
      </c>
      <c r="H5199" s="518" t="s">
        <v>28431</v>
      </c>
      <c r="I5199" s="518" t="s">
        <v>5502</v>
      </c>
      <c r="J5199" s="518" t="s">
        <v>5503</v>
      </c>
      <c r="K5199" s="519" t="s">
        <v>34720</v>
      </c>
      <c r="L5199" s="518" t="s">
        <v>5433</v>
      </c>
    </row>
    <row r="5200" spans="1:12" ht="15.75">
      <c r="A5200" s="518" t="s">
        <v>8643</v>
      </c>
      <c r="B5200" s="518" t="s">
        <v>8644</v>
      </c>
      <c r="C5200" s="518" t="s">
        <v>10173</v>
      </c>
      <c r="D5200" s="518" t="s">
        <v>28421</v>
      </c>
      <c r="E5200" s="519" t="s">
        <v>144</v>
      </c>
      <c r="F5200" s="518" t="s">
        <v>144</v>
      </c>
      <c r="G5200" s="518" t="s">
        <v>28432</v>
      </c>
      <c r="H5200" s="518" t="s">
        <v>10179</v>
      </c>
      <c r="I5200" s="518" t="s">
        <v>5502</v>
      </c>
      <c r="J5200" s="518" t="s">
        <v>5503</v>
      </c>
      <c r="K5200" s="519" t="s">
        <v>33896</v>
      </c>
      <c r="L5200" s="518" t="s">
        <v>5433</v>
      </c>
    </row>
    <row r="5201" spans="1:12" ht="15.75">
      <c r="A5201" s="518" t="s">
        <v>8643</v>
      </c>
      <c r="B5201" s="518" t="s">
        <v>8644</v>
      </c>
      <c r="C5201" s="518" t="s">
        <v>10173</v>
      </c>
      <c r="D5201" s="518" t="s">
        <v>28421</v>
      </c>
      <c r="E5201" s="519" t="s">
        <v>144</v>
      </c>
      <c r="F5201" s="518" t="s">
        <v>144</v>
      </c>
      <c r="G5201" s="518" t="s">
        <v>28433</v>
      </c>
      <c r="H5201" s="518" t="s">
        <v>10180</v>
      </c>
      <c r="I5201" s="518" t="s">
        <v>5502</v>
      </c>
      <c r="J5201" s="518" t="s">
        <v>5503</v>
      </c>
      <c r="K5201" s="519" t="s">
        <v>33074</v>
      </c>
      <c r="L5201" s="518" t="s">
        <v>5433</v>
      </c>
    </row>
    <row r="5202" spans="1:12" ht="15.75">
      <c r="A5202" s="518" t="s">
        <v>8643</v>
      </c>
      <c r="B5202" s="518" t="s">
        <v>8644</v>
      </c>
      <c r="C5202" s="518" t="s">
        <v>10173</v>
      </c>
      <c r="D5202" s="518" t="s">
        <v>28421</v>
      </c>
      <c r="E5202" s="519" t="s">
        <v>144</v>
      </c>
      <c r="F5202" s="518" t="s">
        <v>144</v>
      </c>
      <c r="G5202" s="518" t="s">
        <v>28434</v>
      </c>
      <c r="H5202" s="518" t="s">
        <v>10181</v>
      </c>
      <c r="I5202" s="518" t="s">
        <v>5502</v>
      </c>
      <c r="J5202" s="518" t="s">
        <v>5503</v>
      </c>
      <c r="K5202" s="519" t="s">
        <v>27153</v>
      </c>
      <c r="L5202" s="518" t="s">
        <v>5433</v>
      </c>
    </row>
    <row r="5203" spans="1:12" ht="15.75">
      <c r="A5203" s="518" t="s">
        <v>8643</v>
      </c>
      <c r="B5203" s="518" t="s">
        <v>8644</v>
      </c>
      <c r="C5203" s="518" t="s">
        <v>10173</v>
      </c>
      <c r="D5203" s="518" t="s">
        <v>28421</v>
      </c>
      <c r="E5203" s="519" t="s">
        <v>144</v>
      </c>
      <c r="F5203" s="518" t="s">
        <v>144</v>
      </c>
      <c r="G5203" s="518" t="s">
        <v>28435</v>
      </c>
      <c r="H5203" s="518" t="s">
        <v>10182</v>
      </c>
      <c r="I5203" s="518" t="s">
        <v>5502</v>
      </c>
      <c r="J5203" s="518" t="s">
        <v>5503</v>
      </c>
      <c r="K5203" s="519" t="s">
        <v>30245</v>
      </c>
      <c r="L5203" s="518" t="s">
        <v>5433</v>
      </c>
    </row>
    <row r="5204" spans="1:12" ht="15.75">
      <c r="A5204" s="518" t="s">
        <v>8643</v>
      </c>
      <c r="B5204" s="518" t="s">
        <v>8644</v>
      </c>
      <c r="C5204" s="518" t="s">
        <v>10173</v>
      </c>
      <c r="D5204" s="518" t="s">
        <v>28421</v>
      </c>
      <c r="E5204" s="519" t="s">
        <v>144</v>
      </c>
      <c r="F5204" s="518" t="s">
        <v>144</v>
      </c>
      <c r="G5204" s="518" t="s">
        <v>28436</v>
      </c>
      <c r="H5204" s="518" t="s">
        <v>10183</v>
      </c>
      <c r="I5204" s="518" t="s">
        <v>5502</v>
      </c>
      <c r="J5204" s="518" t="s">
        <v>5503</v>
      </c>
      <c r="K5204" s="519" t="s">
        <v>34721</v>
      </c>
      <c r="L5204" s="518" t="s">
        <v>5433</v>
      </c>
    </row>
    <row r="5205" spans="1:12" ht="15.75">
      <c r="A5205" s="518" t="s">
        <v>8643</v>
      </c>
      <c r="B5205" s="518" t="s">
        <v>8644</v>
      </c>
      <c r="C5205" s="518" t="s">
        <v>10173</v>
      </c>
      <c r="D5205" s="518" t="s">
        <v>28421</v>
      </c>
      <c r="E5205" s="519" t="s">
        <v>144</v>
      </c>
      <c r="F5205" s="518" t="s">
        <v>144</v>
      </c>
      <c r="G5205" s="518" t="s">
        <v>28437</v>
      </c>
      <c r="H5205" s="518" t="s">
        <v>10184</v>
      </c>
      <c r="I5205" s="518" t="s">
        <v>5502</v>
      </c>
      <c r="J5205" s="518" t="s">
        <v>5503</v>
      </c>
      <c r="K5205" s="519" t="s">
        <v>34722</v>
      </c>
      <c r="L5205" s="518" t="s">
        <v>5433</v>
      </c>
    </row>
    <row r="5206" spans="1:12" ht="15.75">
      <c r="A5206" s="518" t="s">
        <v>8643</v>
      </c>
      <c r="B5206" s="518" t="s">
        <v>8644</v>
      </c>
      <c r="C5206" s="518" t="s">
        <v>10173</v>
      </c>
      <c r="D5206" s="518" t="s">
        <v>28421</v>
      </c>
      <c r="E5206" s="519" t="s">
        <v>144</v>
      </c>
      <c r="F5206" s="518" t="s">
        <v>144</v>
      </c>
      <c r="G5206" s="518" t="s">
        <v>28438</v>
      </c>
      <c r="H5206" s="518" t="s">
        <v>28439</v>
      </c>
      <c r="I5206" s="518" t="s">
        <v>5502</v>
      </c>
      <c r="J5206" s="518" t="s">
        <v>5503</v>
      </c>
      <c r="K5206" s="519" t="s">
        <v>34723</v>
      </c>
      <c r="L5206" s="518" t="s">
        <v>5433</v>
      </c>
    </row>
    <row r="5207" spans="1:12" ht="15.75">
      <c r="A5207" s="518" t="s">
        <v>8643</v>
      </c>
      <c r="B5207" s="518" t="s">
        <v>8644</v>
      </c>
      <c r="C5207" s="518" t="s">
        <v>10173</v>
      </c>
      <c r="D5207" s="518" t="s">
        <v>28421</v>
      </c>
      <c r="E5207" s="519" t="s">
        <v>144</v>
      </c>
      <c r="F5207" s="518" t="s">
        <v>144</v>
      </c>
      <c r="G5207" s="518" t="s">
        <v>28440</v>
      </c>
      <c r="H5207" s="518" t="s">
        <v>28441</v>
      </c>
      <c r="I5207" s="518" t="s">
        <v>5502</v>
      </c>
      <c r="J5207" s="518" t="s">
        <v>5503</v>
      </c>
      <c r="K5207" s="519" t="s">
        <v>34724</v>
      </c>
      <c r="L5207" s="518" t="s">
        <v>5433</v>
      </c>
    </row>
    <row r="5208" spans="1:12" ht="15.75">
      <c r="A5208" s="518" t="s">
        <v>8643</v>
      </c>
      <c r="B5208" s="518" t="s">
        <v>8644</v>
      </c>
      <c r="C5208" s="518" t="s">
        <v>10173</v>
      </c>
      <c r="D5208" s="518" t="s">
        <v>28421</v>
      </c>
      <c r="E5208" s="519" t="s">
        <v>144</v>
      </c>
      <c r="F5208" s="518" t="s">
        <v>144</v>
      </c>
      <c r="G5208" s="518" t="s">
        <v>28442</v>
      </c>
      <c r="H5208" s="518" t="s">
        <v>28443</v>
      </c>
      <c r="I5208" s="518" t="s">
        <v>5502</v>
      </c>
      <c r="J5208" s="518" t="s">
        <v>5503</v>
      </c>
      <c r="K5208" s="519" t="s">
        <v>34725</v>
      </c>
      <c r="L5208" s="518" t="s">
        <v>5433</v>
      </c>
    </row>
    <row r="5209" spans="1:12" ht="15.75">
      <c r="A5209" s="518" t="s">
        <v>8643</v>
      </c>
      <c r="B5209" s="518" t="s">
        <v>8644</v>
      </c>
      <c r="C5209" s="518" t="s">
        <v>10173</v>
      </c>
      <c r="D5209" s="518" t="s">
        <v>28421</v>
      </c>
      <c r="E5209" s="519" t="s">
        <v>144</v>
      </c>
      <c r="F5209" s="518" t="s">
        <v>144</v>
      </c>
      <c r="G5209" s="518" t="s">
        <v>28444</v>
      </c>
      <c r="H5209" s="518" t="s">
        <v>28445</v>
      </c>
      <c r="I5209" s="518" t="s">
        <v>5502</v>
      </c>
      <c r="J5209" s="518" t="s">
        <v>5503</v>
      </c>
      <c r="K5209" s="519" t="s">
        <v>34726</v>
      </c>
      <c r="L5209" s="518" t="s">
        <v>5433</v>
      </c>
    </row>
    <row r="5210" spans="1:12" ht="15.75">
      <c r="A5210" s="518" t="s">
        <v>8643</v>
      </c>
      <c r="B5210" s="518" t="s">
        <v>8644</v>
      </c>
      <c r="C5210" s="518" t="s">
        <v>10173</v>
      </c>
      <c r="D5210" s="518" t="s">
        <v>28421</v>
      </c>
      <c r="E5210" s="519" t="s">
        <v>144</v>
      </c>
      <c r="F5210" s="518" t="s">
        <v>144</v>
      </c>
      <c r="G5210" s="518" t="s">
        <v>28446</v>
      </c>
      <c r="H5210" s="518" t="s">
        <v>28447</v>
      </c>
      <c r="I5210" s="518" t="s">
        <v>5502</v>
      </c>
      <c r="J5210" s="518" t="s">
        <v>5503</v>
      </c>
      <c r="K5210" s="519" t="s">
        <v>16610</v>
      </c>
      <c r="L5210" s="518" t="s">
        <v>5433</v>
      </c>
    </row>
    <row r="5211" spans="1:12" ht="15.75">
      <c r="A5211" s="518" t="s">
        <v>8643</v>
      </c>
      <c r="B5211" s="518" t="s">
        <v>8644</v>
      </c>
      <c r="C5211" s="518" t="s">
        <v>10173</v>
      </c>
      <c r="D5211" s="518" t="s">
        <v>28421</v>
      </c>
      <c r="E5211" s="519" t="s">
        <v>144</v>
      </c>
      <c r="F5211" s="518" t="s">
        <v>144</v>
      </c>
      <c r="G5211" s="518" t="s">
        <v>28448</v>
      </c>
      <c r="H5211" s="518" t="s">
        <v>28449</v>
      </c>
      <c r="I5211" s="518" t="s">
        <v>5502</v>
      </c>
      <c r="J5211" s="518" t="s">
        <v>5503</v>
      </c>
      <c r="K5211" s="519" t="s">
        <v>34727</v>
      </c>
      <c r="L5211" s="518" t="s">
        <v>5433</v>
      </c>
    </row>
    <row r="5212" spans="1:12" ht="15.75">
      <c r="A5212" s="518" t="s">
        <v>8643</v>
      </c>
      <c r="B5212" s="518" t="s">
        <v>8644</v>
      </c>
      <c r="C5212" s="518" t="s">
        <v>10173</v>
      </c>
      <c r="D5212" s="518" t="s">
        <v>28421</v>
      </c>
      <c r="E5212" s="519" t="s">
        <v>144</v>
      </c>
      <c r="F5212" s="518" t="s">
        <v>144</v>
      </c>
      <c r="G5212" s="518" t="s">
        <v>28451</v>
      </c>
      <c r="H5212" s="518" t="s">
        <v>28452</v>
      </c>
      <c r="I5212" s="518" t="s">
        <v>5502</v>
      </c>
      <c r="J5212" s="518" t="s">
        <v>5503</v>
      </c>
      <c r="K5212" s="519" t="s">
        <v>29872</v>
      </c>
      <c r="L5212" s="518" t="s">
        <v>5433</v>
      </c>
    </row>
    <row r="5213" spans="1:12" ht="15.75">
      <c r="A5213" s="518" t="s">
        <v>8643</v>
      </c>
      <c r="B5213" s="518" t="s">
        <v>8644</v>
      </c>
      <c r="C5213" s="518" t="s">
        <v>10173</v>
      </c>
      <c r="D5213" s="518" t="s">
        <v>28421</v>
      </c>
      <c r="E5213" s="519" t="s">
        <v>144</v>
      </c>
      <c r="F5213" s="518" t="s">
        <v>144</v>
      </c>
      <c r="G5213" s="518" t="s">
        <v>28453</v>
      </c>
      <c r="H5213" s="518" t="s">
        <v>28454</v>
      </c>
      <c r="I5213" s="518" t="s">
        <v>5502</v>
      </c>
      <c r="J5213" s="518" t="s">
        <v>5503</v>
      </c>
      <c r="K5213" s="519" t="s">
        <v>34728</v>
      </c>
      <c r="L5213" s="518" t="s">
        <v>5433</v>
      </c>
    </row>
    <row r="5214" spans="1:12" ht="15.75">
      <c r="A5214" s="518" t="s">
        <v>8643</v>
      </c>
      <c r="B5214" s="518" t="s">
        <v>8644</v>
      </c>
      <c r="C5214" s="518" t="s">
        <v>10173</v>
      </c>
      <c r="D5214" s="518" t="s">
        <v>28421</v>
      </c>
      <c r="E5214" s="519" t="s">
        <v>144</v>
      </c>
      <c r="F5214" s="518" t="s">
        <v>144</v>
      </c>
      <c r="G5214" s="518" t="s">
        <v>28455</v>
      </c>
      <c r="H5214" s="518" t="s">
        <v>28456</v>
      </c>
      <c r="I5214" s="518" t="s">
        <v>5502</v>
      </c>
      <c r="J5214" s="518" t="s">
        <v>5503</v>
      </c>
      <c r="K5214" s="519" t="s">
        <v>34729</v>
      </c>
      <c r="L5214" s="518" t="s">
        <v>5433</v>
      </c>
    </row>
    <row r="5215" spans="1:12" ht="15.75">
      <c r="A5215" s="518" t="s">
        <v>8643</v>
      </c>
      <c r="B5215" s="518" t="s">
        <v>8644</v>
      </c>
      <c r="C5215" s="518" t="s">
        <v>10173</v>
      </c>
      <c r="D5215" s="518" t="s">
        <v>28421</v>
      </c>
      <c r="E5215" s="519" t="s">
        <v>144</v>
      </c>
      <c r="F5215" s="518" t="s">
        <v>144</v>
      </c>
      <c r="G5215" s="518" t="s">
        <v>28457</v>
      </c>
      <c r="H5215" s="518" t="s">
        <v>28458</v>
      </c>
      <c r="I5215" s="518" t="s">
        <v>5502</v>
      </c>
      <c r="J5215" s="518" t="s">
        <v>5503</v>
      </c>
      <c r="K5215" s="519" t="s">
        <v>34730</v>
      </c>
      <c r="L5215" s="518" t="s">
        <v>5433</v>
      </c>
    </row>
    <row r="5216" spans="1:12" ht="15.75">
      <c r="A5216" s="518" t="s">
        <v>8643</v>
      </c>
      <c r="B5216" s="518" t="s">
        <v>8644</v>
      </c>
      <c r="C5216" s="518" t="s">
        <v>10173</v>
      </c>
      <c r="D5216" s="518" t="s">
        <v>28421</v>
      </c>
      <c r="E5216" s="519" t="s">
        <v>144</v>
      </c>
      <c r="F5216" s="518" t="s">
        <v>144</v>
      </c>
      <c r="G5216" s="518" t="s">
        <v>28459</v>
      </c>
      <c r="H5216" s="518" t="s">
        <v>28460</v>
      </c>
      <c r="I5216" s="518" t="s">
        <v>5502</v>
      </c>
      <c r="J5216" s="518" t="s">
        <v>5503</v>
      </c>
      <c r="K5216" s="519" t="s">
        <v>34731</v>
      </c>
      <c r="L5216" s="518" t="s">
        <v>5433</v>
      </c>
    </row>
    <row r="5217" spans="1:12" ht="15.75">
      <c r="A5217" s="518" t="s">
        <v>8643</v>
      </c>
      <c r="B5217" s="518" t="s">
        <v>8644</v>
      </c>
      <c r="C5217" s="518" t="s">
        <v>10173</v>
      </c>
      <c r="D5217" s="518" t="s">
        <v>28421</v>
      </c>
      <c r="E5217" s="519" t="s">
        <v>144</v>
      </c>
      <c r="F5217" s="518" t="s">
        <v>144</v>
      </c>
      <c r="G5217" s="518" t="s">
        <v>28461</v>
      </c>
      <c r="H5217" s="518" t="s">
        <v>28462</v>
      </c>
      <c r="I5217" s="518" t="s">
        <v>5502</v>
      </c>
      <c r="J5217" s="518" t="s">
        <v>5503</v>
      </c>
      <c r="K5217" s="519" t="s">
        <v>34732</v>
      </c>
      <c r="L5217" s="518" t="s">
        <v>5433</v>
      </c>
    </row>
    <row r="5218" spans="1:12" ht="15.75">
      <c r="A5218" s="518" t="s">
        <v>8643</v>
      </c>
      <c r="B5218" s="518" t="s">
        <v>8644</v>
      </c>
      <c r="C5218" s="518" t="s">
        <v>10173</v>
      </c>
      <c r="D5218" s="518" t="s">
        <v>28421</v>
      </c>
      <c r="E5218" s="519" t="s">
        <v>144</v>
      </c>
      <c r="F5218" s="518" t="s">
        <v>144</v>
      </c>
      <c r="G5218" s="518" t="s">
        <v>28463</v>
      </c>
      <c r="H5218" s="518" t="s">
        <v>28464</v>
      </c>
      <c r="I5218" s="518" t="s">
        <v>5502</v>
      </c>
      <c r="J5218" s="518" t="s">
        <v>5503</v>
      </c>
      <c r="K5218" s="519" t="s">
        <v>34733</v>
      </c>
      <c r="L5218" s="518" t="s">
        <v>5433</v>
      </c>
    </row>
    <row r="5219" spans="1:12" ht="15.75">
      <c r="A5219" s="518" t="s">
        <v>8643</v>
      </c>
      <c r="B5219" s="518" t="s">
        <v>8644</v>
      </c>
      <c r="C5219" s="518" t="s">
        <v>10173</v>
      </c>
      <c r="D5219" s="518" t="s">
        <v>28421</v>
      </c>
      <c r="E5219" s="519" t="s">
        <v>144</v>
      </c>
      <c r="F5219" s="518" t="s">
        <v>144</v>
      </c>
      <c r="G5219" s="518" t="s">
        <v>28465</v>
      </c>
      <c r="H5219" s="518" t="s">
        <v>28466</v>
      </c>
      <c r="I5219" s="518" t="s">
        <v>5502</v>
      </c>
      <c r="J5219" s="518" t="s">
        <v>5503</v>
      </c>
      <c r="K5219" s="519" t="s">
        <v>34734</v>
      </c>
      <c r="L5219" s="518" t="s">
        <v>5433</v>
      </c>
    </row>
    <row r="5220" spans="1:12" ht="15.75">
      <c r="A5220" s="518" t="s">
        <v>8643</v>
      </c>
      <c r="B5220" s="518" t="s">
        <v>8644</v>
      </c>
      <c r="C5220" s="518" t="s">
        <v>10173</v>
      </c>
      <c r="D5220" s="518" t="s">
        <v>28421</v>
      </c>
      <c r="E5220" s="519" t="s">
        <v>144</v>
      </c>
      <c r="F5220" s="518" t="s">
        <v>144</v>
      </c>
      <c r="G5220" s="518" t="s">
        <v>28468</v>
      </c>
      <c r="H5220" s="518" t="s">
        <v>28469</v>
      </c>
      <c r="I5220" s="518" t="s">
        <v>5502</v>
      </c>
      <c r="J5220" s="518" t="s">
        <v>5503</v>
      </c>
      <c r="K5220" s="519" t="s">
        <v>34735</v>
      </c>
      <c r="L5220" s="518" t="s">
        <v>5433</v>
      </c>
    </row>
    <row r="5221" spans="1:12" ht="15.75">
      <c r="A5221" s="518" t="s">
        <v>8643</v>
      </c>
      <c r="B5221" s="518" t="s">
        <v>8644</v>
      </c>
      <c r="C5221" s="518" t="s">
        <v>10173</v>
      </c>
      <c r="D5221" s="518" t="s">
        <v>28421</v>
      </c>
      <c r="E5221" s="519" t="s">
        <v>144</v>
      </c>
      <c r="F5221" s="518" t="s">
        <v>144</v>
      </c>
      <c r="G5221" s="518" t="s">
        <v>28470</v>
      </c>
      <c r="H5221" s="518" t="s">
        <v>28471</v>
      </c>
      <c r="I5221" s="518" t="s">
        <v>5502</v>
      </c>
      <c r="J5221" s="518" t="s">
        <v>5503</v>
      </c>
      <c r="K5221" s="519" t="s">
        <v>34736</v>
      </c>
      <c r="L5221" s="518" t="s">
        <v>5433</v>
      </c>
    </row>
    <row r="5222" spans="1:12" ht="15.75">
      <c r="A5222" s="518" t="s">
        <v>8643</v>
      </c>
      <c r="B5222" s="518" t="s">
        <v>8644</v>
      </c>
      <c r="C5222" s="518" t="s">
        <v>10173</v>
      </c>
      <c r="D5222" s="518" t="s">
        <v>28421</v>
      </c>
      <c r="E5222" s="519" t="s">
        <v>144</v>
      </c>
      <c r="F5222" s="518" t="s">
        <v>144</v>
      </c>
      <c r="G5222" s="518" t="s">
        <v>28472</v>
      </c>
      <c r="H5222" s="518" t="s">
        <v>28473</v>
      </c>
      <c r="I5222" s="518" t="s">
        <v>5502</v>
      </c>
      <c r="J5222" s="518" t="s">
        <v>5503</v>
      </c>
      <c r="K5222" s="519" t="s">
        <v>34737</v>
      </c>
      <c r="L5222" s="518" t="s">
        <v>5433</v>
      </c>
    </row>
    <row r="5223" spans="1:12" ht="15.75">
      <c r="A5223" s="518" t="s">
        <v>8643</v>
      </c>
      <c r="B5223" s="518" t="s">
        <v>8644</v>
      </c>
      <c r="C5223" s="518" t="s">
        <v>10173</v>
      </c>
      <c r="D5223" s="518" t="s">
        <v>28421</v>
      </c>
      <c r="E5223" s="519" t="s">
        <v>144</v>
      </c>
      <c r="F5223" s="518" t="s">
        <v>144</v>
      </c>
      <c r="G5223" s="518" t="s">
        <v>28474</v>
      </c>
      <c r="H5223" s="518" t="s">
        <v>28475</v>
      </c>
      <c r="I5223" s="518" t="s">
        <v>5502</v>
      </c>
      <c r="J5223" s="518" t="s">
        <v>5503</v>
      </c>
      <c r="K5223" s="519" t="s">
        <v>34738</v>
      </c>
      <c r="L5223" s="518" t="s">
        <v>5433</v>
      </c>
    </row>
    <row r="5224" spans="1:12" ht="15.75">
      <c r="A5224" s="518" t="s">
        <v>8643</v>
      </c>
      <c r="B5224" s="518" t="s">
        <v>8644</v>
      </c>
      <c r="C5224" s="518" t="s">
        <v>10173</v>
      </c>
      <c r="D5224" s="518" t="s">
        <v>28421</v>
      </c>
      <c r="E5224" s="519" t="s">
        <v>144</v>
      </c>
      <c r="F5224" s="518" t="s">
        <v>144</v>
      </c>
      <c r="G5224" s="518" t="s">
        <v>28476</v>
      </c>
      <c r="H5224" s="518" t="s">
        <v>28477</v>
      </c>
      <c r="I5224" s="518" t="s">
        <v>5502</v>
      </c>
      <c r="J5224" s="518" t="s">
        <v>5503</v>
      </c>
      <c r="K5224" s="519" t="s">
        <v>34739</v>
      </c>
      <c r="L5224" s="518" t="s">
        <v>5433</v>
      </c>
    </row>
    <row r="5225" spans="1:12" ht="15.75">
      <c r="A5225" s="518" t="s">
        <v>8643</v>
      </c>
      <c r="B5225" s="518" t="s">
        <v>8644</v>
      </c>
      <c r="C5225" s="518" t="s">
        <v>10173</v>
      </c>
      <c r="D5225" s="518" t="s">
        <v>28421</v>
      </c>
      <c r="E5225" s="519" t="s">
        <v>144</v>
      </c>
      <c r="F5225" s="518" t="s">
        <v>144</v>
      </c>
      <c r="G5225" s="518" t="s">
        <v>28478</v>
      </c>
      <c r="H5225" s="518" t="s">
        <v>28479</v>
      </c>
      <c r="I5225" s="518" t="s">
        <v>5502</v>
      </c>
      <c r="J5225" s="518" t="s">
        <v>5503</v>
      </c>
      <c r="K5225" s="519" t="s">
        <v>34740</v>
      </c>
      <c r="L5225" s="518" t="s">
        <v>5433</v>
      </c>
    </row>
    <row r="5226" spans="1:12" ht="15.75">
      <c r="A5226" s="518" t="s">
        <v>8643</v>
      </c>
      <c r="B5226" s="518" t="s">
        <v>8644</v>
      </c>
      <c r="C5226" s="518" t="s">
        <v>10173</v>
      </c>
      <c r="D5226" s="518" t="s">
        <v>28421</v>
      </c>
      <c r="E5226" s="519" t="s">
        <v>144</v>
      </c>
      <c r="F5226" s="518" t="s">
        <v>144</v>
      </c>
      <c r="G5226" s="518" t="s">
        <v>28480</v>
      </c>
      <c r="H5226" s="518" t="s">
        <v>28481</v>
      </c>
      <c r="I5226" s="518" t="s">
        <v>5502</v>
      </c>
      <c r="J5226" s="518" t="s">
        <v>5503</v>
      </c>
      <c r="K5226" s="519" t="s">
        <v>34741</v>
      </c>
      <c r="L5226" s="518" t="s">
        <v>5433</v>
      </c>
    </row>
    <row r="5227" spans="1:12" ht="15.75">
      <c r="A5227" s="518" t="s">
        <v>8643</v>
      </c>
      <c r="B5227" s="518" t="s">
        <v>8644</v>
      </c>
      <c r="C5227" s="518" t="s">
        <v>10173</v>
      </c>
      <c r="D5227" s="518" t="s">
        <v>28421</v>
      </c>
      <c r="E5227" s="519" t="s">
        <v>144</v>
      </c>
      <c r="F5227" s="518" t="s">
        <v>144</v>
      </c>
      <c r="G5227" s="518" t="s">
        <v>28482</v>
      </c>
      <c r="H5227" s="518" t="s">
        <v>28483</v>
      </c>
      <c r="I5227" s="518" t="s">
        <v>5502</v>
      </c>
      <c r="J5227" s="518" t="s">
        <v>5503</v>
      </c>
      <c r="K5227" s="519" t="s">
        <v>34742</v>
      </c>
      <c r="L5227" s="518" t="s">
        <v>5433</v>
      </c>
    </row>
    <row r="5228" spans="1:12" ht="15.75">
      <c r="A5228" s="518" t="s">
        <v>8643</v>
      </c>
      <c r="B5228" s="518" t="s">
        <v>8644</v>
      </c>
      <c r="C5228" s="518" t="s">
        <v>10173</v>
      </c>
      <c r="D5228" s="518" t="s">
        <v>28421</v>
      </c>
      <c r="E5228" s="519" t="s">
        <v>144</v>
      </c>
      <c r="F5228" s="518" t="s">
        <v>144</v>
      </c>
      <c r="G5228" s="518" t="s">
        <v>28484</v>
      </c>
      <c r="H5228" s="518" t="s">
        <v>28485</v>
      </c>
      <c r="I5228" s="518" t="s">
        <v>5502</v>
      </c>
      <c r="J5228" s="518" t="s">
        <v>5503</v>
      </c>
      <c r="K5228" s="519" t="s">
        <v>34743</v>
      </c>
      <c r="L5228" s="518" t="s">
        <v>5433</v>
      </c>
    </row>
    <row r="5229" spans="1:12" ht="15.75">
      <c r="A5229" s="518" t="s">
        <v>8643</v>
      </c>
      <c r="B5229" s="518" t="s">
        <v>8644</v>
      </c>
      <c r="C5229" s="518" t="s">
        <v>10173</v>
      </c>
      <c r="D5229" s="518" t="s">
        <v>28421</v>
      </c>
      <c r="E5229" s="519" t="s">
        <v>144</v>
      </c>
      <c r="F5229" s="518" t="s">
        <v>144</v>
      </c>
      <c r="G5229" s="518" t="s">
        <v>28486</v>
      </c>
      <c r="H5229" s="518" t="s">
        <v>28487</v>
      </c>
      <c r="I5229" s="518" t="s">
        <v>5502</v>
      </c>
      <c r="J5229" s="518" t="s">
        <v>5503</v>
      </c>
      <c r="K5229" s="519" t="s">
        <v>34744</v>
      </c>
      <c r="L5229" s="518" t="s">
        <v>5433</v>
      </c>
    </row>
    <row r="5230" spans="1:12" ht="15.75">
      <c r="A5230" s="518" t="s">
        <v>8643</v>
      </c>
      <c r="B5230" s="518" t="s">
        <v>8644</v>
      </c>
      <c r="C5230" s="518" t="s">
        <v>10173</v>
      </c>
      <c r="D5230" s="518" t="s">
        <v>28421</v>
      </c>
      <c r="E5230" s="519" t="s">
        <v>144</v>
      </c>
      <c r="F5230" s="518" t="s">
        <v>144</v>
      </c>
      <c r="G5230" s="518" t="s">
        <v>28488</v>
      </c>
      <c r="H5230" s="518" t="s">
        <v>28489</v>
      </c>
      <c r="I5230" s="518" t="s">
        <v>5502</v>
      </c>
      <c r="J5230" s="518" t="s">
        <v>5503</v>
      </c>
      <c r="K5230" s="519" t="s">
        <v>34745</v>
      </c>
      <c r="L5230" s="518" t="s">
        <v>5433</v>
      </c>
    </row>
    <row r="5231" spans="1:12" ht="15.75">
      <c r="A5231" s="518" t="s">
        <v>8643</v>
      </c>
      <c r="B5231" s="518" t="s">
        <v>8644</v>
      </c>
      <c r="C5231" s="518" t="s">
        <v>10173</v>
      </c>
      <c r="D5231" s="518" t="s">
        <v>28421</v>
      </c>
      <c r="E5231" s="519" t="s">
        <v>144</v>
      </c>
      <c r="F5231" s="518" t="s">
        <v>144</v>
      </c>
      <c r="G5231" s="518" t="s">
        <v>28490</v>
      </c>
      <c r="H5231" s="518" t="s">
        <v>28491</v>
      </c>
      <c r="I5231" s="518" t="s">
        <v>5502</v>
      </c>
      <c r="J5231" s="518" t="s">
        <v>5503</v>
      </c>
      <c r="K5231" s="519" t="s">
        <v>34746</v>
      </c>
      <c r="L5231" s="518" t="s">
        <v>5433</v>
      </c>
    </row>
    <row r="5232" spans="1:12" ht="15.75">
      <c r="A5232" s="518" t="s">
        <v>8643</v>
      </c>
      <c r="B5232" s="518" t="s">
        <v>8644</v>
      </c>
      <c r="C5232" s="518" t="s">
        <v>10173</v>
      </c>
      <c r="D5232" s="518" t="s">
        <v>28421</v>
      </c>
      <c r="E5232" s="519" t="s">
        <v>144</v>
      </c>
      <c r="F5232" s="518" t="s">
        <v>144</v>
      </c>
      <c r="G5232" s="518" t="s">
        <v>28492</v>
      </c>
      <c r="H5232" s="518" t="s">
        <v>28493</v>
      </c>
      <c r="I5232" s="518" t="s">
        <v>5502</v>
      </c>
      <c r="J5232" s="518" t="s">
        <v>5503</v>
      </c>
      <c r="K5232" s="519" t="s">
        <v>34747</v>
      </c>
      <c r="L5232" s="518" t="s">
        <v>5433</v>
      </c>
    </row>
    <row r="5233" spans="1:12" ht="15.75">
      <c r="A5233" s="518" t="s">
        <v>8643</v>
      </c>
      <c r="B5233" s="518" t="s">
        <v>8644</v>
      </c>
      <c r="C5233" s="518" t="s">
        <v>10173</v>
      </c>
      <c r="D5233" s="518" t="s">
        <v>28421</v>
      </c>
      <c r="E5233" s="519" t="s">
        <v>144</v>
      </c>
      <c r="F5233" s="518" t="s">
        <v>144</v>
      </c>
      <c r="G5233" s="518" t="s">
        <v>28494</v>
      </c>
      <c r="H5233" s="518" t="s">
        <v>28495</v>
      </c>
      <c r="I5233" s="518" t="s">
        <v>5502</v>
      </c>
      <c r="J5233" s="518" t="s">
        <v>5503</v>
      </c>
      <c r="K5233" s="519" t="s">
        <v>20074</v>
      </c>
      <c r="L5233" s="518" t="s">
        <v>5433</v>
      </c>
    </row>
    <row r="5234" spans="1:12" ht="15.75">
      <c r="A5234" s="518" t="s">
        <v>8643</v>
      </c>
      <c r="B5234" s="518" t="s">
        <v>8644</v>
      </c>
      <c r="C5234" s="518" t="s">
        <v>10173</v>
      </c>
      <c r="D5234" s="518" t="s">
        <v>28421</v>
      </c>
      <c r="E5234" s="519" t="s">
        <v>144</v>
      </c>
      <c r="F5234" s="518" t="s">
        <v>144</v>
      </c>
      <c r="G5234" s="518" t="s">
        <v>28497</v>
      </c>
      <c r="H5234" s="518" t="s">
        <v>28498</v>
      </c>
      <c r="I5234" s="518" t="s">
        <v>5502</v>
      </c>
      <c r="J5234" s="518" t="s">
        <v>5503</v>
      </c>
      <c r="K5234" s="519" t="s">
        <v>34748</v>
      </c>
      <c r="L5234" s="518" t="s">
        <v>5433</v>
      </c>
    </row>
    <row r="5235" spans="1:12" ht="15.75">
      <c r="A5235" s="518" t="s">
        <v>8643</v>
      </c>
      <c r="B5235" s="518" t="s">
        <v>8644</v>
      </c>
      <c r="C5235" s="518" t="s">
        <v>10173</v>
      </c>
      <c r="D5235" s="518" t="s">
        <v>28421</v>
      </c>
      <c r="E5235" s="519" t="s">
        <v>144</v>
      </c>
      <c r="F5235" s="518" t="s">
        <v>144</v>
      </c>
      <c r="G5235" s="518" t="s">
        <v>28499</v>
      </c>
      <c r="H5235" s="518" t="s">
        <v>28500</v>
      </c>
      <c r="I5235" s="518" t="s">
        <v>5502</v>
      </c>
      <c r="J5235" s="518" t="s">
        <v>5503</v>
      </c>
      <c r="K5235" s="519" t="s">
        <v>34749</v>
      </c>
      <c r="L5235" s="518" t="s">
        <v>5433</v>
      </c>
    </row>
    <row r="5236" spans="1:12" ht="15.75">
      <c r="A5236" s="518" t="s">
        <v>8643</v>
      </c>
      <c r="B5236" s="518" t="s">
        <v>8644</v>
      </c>
      <c r="C5236" s="518" t="s">
        <v>10173</v>
      </c>
      <c r="D5236" s="518" t="s">
        <v>28421</v>
      </c>
      <c r="E5236" s="519" t="s">
        <v>144</v>
      </c>
      <c r="F5236" s="518" t="s">
        <v>144</v>
      </c>
      <c r="G5236" s="518" t="s">
        <v>28501</v>
      </c>
      <c r="H5236" s="518" t="s">
        <v>28502</v>
      </c>
      <c r="I5236" s="518" t="s">
        <v>5502</v>
      </c>
      <c r="J5236" s="518" t="s">
        <v>5503</v>
      </c>
      <c r="K5236" s="519" t="s">
        <v>34750</v>
      </c>
      <c r="L5236" s="518" t="s">
        <v>5433</v>
      </c>
    </row>
    <row r="5237" spans="1:12" ht="15.75">
      <c r="A5237" s="518" t="s">
        <v>8643</v>
      </c>
      <c r="B5237" s="518" t="s">
        <v>8644</v>
      </c>
      <c r="C5237" s="518" t="s">
        <v>10173</v>
      </c>
      <c r="D5237" s="518" t="s">
        <v>28421</v>
      </c>
      <c r="E5237" s="519" t="s">
        <v>144</v>
      </c>
      <c r="F5237" s="518" t="s">
        <v>144</v>
      </c>
      <c r="G5237" s="518" t="s">
        <v>28503</v>
      </c>
      <c r="H5237" s="518" t="s">
        <v>28504</v>
      </c>
      <c r="I5237" s="518" t="s">
        <v>5502</v>
      </c>
      <c r="J5237" s="518" t="s">
        <v>5503</v>
      </c>
      <c r="K5237" s="519" t="s">
        <v>34751</v>
      </c>
      <c r="L5237" s="518" t="s">
        <v>5433</v>
      </c>
    </row>
    <row r="5238" spans="1:12" ht="15.75">
      <c r="A5238" s="518" t="s">
        <v>8643</v>
      </c>
      <c r="B5238" s="518" t="s">
        <v>8644</v>
      </c>
      <c r="C5238" s="518" t="s">
        <v>10173</v>
      </c>
      <c r="D5238" s="518" t="s">
        <v>28421</v>
      </c>
      <c r="E5238" s="519" t="s">
        <v>144</v>
      </c>
      <c r="F5238" s="518" t="s">
        <v>144</v>
      </c>
      <c r="G5238" s="518" t="s">
        <v>28505</v>
      </c>
      <c r="H5238" s="518" t="s">
        <v>28506</v>
      </c>
      <c r="I5238" s="518" t="s">
        <v>5502</v>
      </c>
      <c r="J5238" s="518" t="s">
        <v>5432</v>
      </c>
      <c r="K5238" s="519" t="s">
        <v>34339</v>
      </c>
      <c r="L5238" s="518" t="s">
        <v>5433</v>
      </c>
    </row>
    <row r="5239" spans="1:12" ht="15.75">
      <c r="A5239" s="518" t="s">
        <v>8643</v>
      </c>
      <c r="B5239" s="518" t="s">
        <v>8644</v>
      </c>
      <c r="C5239" s="518" t="s">
        <v>10173</v>
      </c>
      <c r="D5239" s="518" t="s">
        <v>28421</v>
      </c>
      <c r="E5239" s="519" t="s">
        <v>144</v>
      </c>
      <c r="F5239" s="518" t="s">
        <v>144</v>
      </c>
      <c r="G5239" s="518" t="s">
        <v>28507</v>
      </c>
      <c r="H5239" s="518" t="s">
        <v>28508</v>
      </c>
      <c r="I5239" s="518" t="s">
        <v>5502</v>
      </c>
      <c r="J5239" s="518" t="s">
        <v>5432</v>
      </c>
      <c r="K5239" s="519" t="s">
        <v>34752</v>
      </c>
      <c r="L5239" s="518" t="s">
        <v>5433</v>
      </c>
    </row>
    <row r="5240" spans="1:12" ht="15.75">
      <c r="A5240" s="518" t="s">
        <v>8643</v>
      </c>
      <c r="B5240" s="518" t="s">
        <v>8644</v>
      </c>
      <c r="C5240" s="518" t="s">
        <v>10173</v>
      </c>
      <c r="D5240" s="518" t="s">
        <v>28421</v>
      </c>
      <c r="E5240" s="519" t="s">
        <v>144</v>
      </c>
      <c r="F5240" s="518" t="s">
        <v>144</v>
      </c>
      <c r="G5240" s="518" t="s">
        <v>28509</v>
      </c>
      <c r="H5240" s="518" t="s">
        <v>28510</v>
      </c>
      <c r="I5240" s="518" t="s">
        <v>5502</v>
      </c>
      <c r="J5240" s="518" t="s">
        <v>5432</v>
      </c>
      <c r="K5240" s="519" t="s">
        <v>34753</v>
      </c>
      <c r="L5240" s="518" t="s">
        <v>5433</v>
      </c>
    </row>
    <row r="5241" spans="1:12" ht="15.75">
      <c r="A5241" s="518" t="s">
        <v>8643</v>
      </c>
      <c r="B5241" s="518" t="s">
        <v>8644</v>
      </c>
      <c r="C5241" s="518" t="s">
        <v>10173</v>
      </c>
      <c r="D5241" s="518" t="s">
        <v>28421</v>
      </c>
      <c r="E5241" s="519" t="s">
        <v>144</v>
      </c>
      <c r="F5241" s="518" t="s">
        <v>144</v>
      </c>
      <c r="G5241" s="518" t="s">
        <v>28511</v>
      </c>
      <c r="H5241" s="518" t="s">
        <v>28512</v>
      </c>
      <c r="I5241" s="518" t="s">
        <v>5502</v>
      </c>
      <c r="J5241" s="518" t="s">
        <v>5432</v>
      </c>
      <c r="K5241" s="519" t="s">
        <v>34754</v>
      </c>
      <c r="L5241" s="518" t="s">
        <v>5433</v>
      </c>
    </row>
    <row r="5242" spans="1:12" ht="15.75">
      <c r="A5242" s="518" t="s">
        <v>8643</v>
      </c>
      <c r="B5242" s="518" t="s">
        <v>8644</v>
      </c>
      <c r="C5242" s="518" t="s">
        <v>10173</v>
      </c>
      <c r="D5242" s="518" t="s">
        <v>28421</v>
      </c>
      <c r="E5242" s="519" t="s">
        <v>144</v>
      </c>
      <c r="F5242" s="518" t="s">
        <v>144</v>
      </c>
      <c r="G5242" s="518" t="s">
        <v>28513</v>
      </c>
      <c r="H5242" s="518" t="s">
        <v>28514</v>
      </c>
      <c r="I5242" s="518" t="s">
        <v>5502</v>
      </c>
      <c r="J5242" s="518" t="s">
        <v>5432</v>
      </c>
      <c r="K5242" s="519" t="s">
        <v>34755</v>
      </c>
      <c r="L5242" s="518" t="s">
        <v>5433</v>
      </c>
    </row>
    <row r="5243" spans="1:12" ht="15.75">
      <c r="A5243" s="518" t="s">
        <v>8643</v>
      </c>
      <c r="B5243" s="518" t="s">
        <v>8644</v>
      </c>
      <c r="C5243" s="518" t="s">
        <v>10173</v>
      </c>
      <c r="D5243" s="518" t="s">
        <v>28421</v>
      </c>
      <c r="E5243" s="519" t="s">
        <v>144</v>
      </c>
      <c r="F5243" s="518" t="s">
        <v>144</v>
      </c>
      <c r="G5243" s="518" t="s">
        <v>28515</v>
      </c>
      <c r="H5243" s="518" t="s">
        <v>28516</v>
      </c>
      <c r="I5243" s="518" t="s">
        <v>5502</v>
      </c>
      <c r="J5243" s="518" t="s">
        <v>5432</v>
      </c>
      <c r="K5243" s="519" t="s">
        <v>34756</v>
      </c>
      <c r="L5243" s="518" t="s">
        <v>5433</v>
      </c>
    </row>
    <row r="5244" spans="1:12" ht="15.75">
      <c r="A5244" s="518" t="s">
        <v>8643</v>
      </c>
      <c r="B5244" s="518" t="s">
        <v>8644</v>
      </c>
      <c r="C5244" s="518" t="s">
        <v>10173</v>
      </c>
      <c r="D5244" s="518" t="s">
        <v>28421</v>
      </c>
      <c r="E5244" s="519" t="s">
        <v>144</v>
      </c>
      <c r="F5244" s="518" t="s">
        <v>144</v>
      </c>
      <c r="G5244" s="518" t="s">
        <v>28517</v>
      </c>
      <c r="H5244" s="518" t="s">
        <v>28518</v>
      </c>
      <c r="I5244" s="518" t="s">
        <v>5502</v>
      </c>
      <c r="J5244" s="518" t="s">
        <v>5432</v>
      </c>
      <c r="K5244" s="519" t="s">
        <v>34757</v>
      </c>
      <c r="L5244" s="518" t="s">
        <v>5433</v>
      </c>
    </row>
    <row r="5245" spans="1:12" ht="15.75">
      <c r="A5245" s="518" t="s">
        <v>8643</v>
      </c>
      <c r="B5245" s="518" t="s">
        <v>8644</v>
      </c>
      <c r="C5245" s="518" t="s">
        <v>10173</v>
      </c>
      <c r="D5245" s="518" t="s">
        <v>28421</v>
      </c>
      <c r="E5245" s="519" t="s">
        <v>144</v>
      </c>
      <c r="F5245" s="518" t="s">
        <v>144</v>
      </c>
      <c r="G5245" s="518" t="s">
        <v>28519</v>
      </c>
      <c r="H5245" s="518" t="s">
        <v>28520</v>
      </c>
      <c r="I5245" s="518" t="s">
        <v>5502</v>
      </c>
      <c r="J5245" s="518" t="s">
        <v>5432</v>
      </c>
      <c r="K5245" s="519" t="s">
        <v>34758</v>
      </c>
      <c r="L5245" s="518" t="s">
        <v>5433</v>
      </c>
    </row>
    <row r="5246" spans="1:12" ht="15.75">
      <c r="A5246" s="518" t="s">
        <v>8643</v>
      </c>
      <c r="B5246" s="518" t="s">
        <v>8644</v>
      </c>
      <c r="C5246" s="518" t="s">
        <v>10173</v>
      </c>
      <c r="D5246" s="518" t="s">
        <v>28421</v>
      </c>
      <c r="E5246" s="519" t="s">
        <v>144</v>
      </c>
      <c r="F5246" s="518" t="s">
        <v>144</v>
      </c>
      <c r="G5246" s="518" t="s">
        <v>28521</v>
      </c>
      <c r="H5246" s="518" t="s">
        <v>28522</v>
      </c>
      <c r="I5246" s="518" t="s">
        <v>5502</v>
      </c>
      <c r="J5246" s="518" t="s">
        <v>5432</v>
      </c>
      <c r="K5246" s="519" t="s">
        <v>34759</v>
      </c>
      <c r="L5246" s="518" t="s">
        <v>5433</v>
      </c>
    </row>
    <row r="5247" spans="1:12" ht="15.75">
      <c r="A5247" s="518" t="s">
        <v>8643</v>
      </c>
      <c r="B5247" s="518" t="s">
        <v>8644</v>
      </c>
      <c r="C5247" s="518" t="s">
        <v>10173</v>
      </c>
      <c r="D5247" s="518" t="s">
        <v>28421</v>
      </c>
      <c r="E5247" s="519" t="s">
        <v>144</v>
      </c>
      <c r="F5247" s="518" t="s">
        <v>144</v>
      </c>
      <c r="G5247" s="518" t="s">
        <v>28523</v>
      </c>
      <c r="H5247" s="518" t="s">
        <v>28524</v>
      </c>
      <c r="I5247" s="518" t="s">
        <v>5502</v>
      </c>
      <c r="J5247" s="518" t="s">
        <v>5432</v>
      </c>
      <c r="K5247" s="519" t="s">
        <v>34760</v>
      </c>
      <c r="L5247" s="518" t="s">
        <v>5433</v>
      </c>
    </row>
    <row r="5248" spans="1:12" ht="15.75">
      <c r="A5248" s="518" t="s">
        <v>8643</v>
      </c>
      <c r="B5248" s="518" t="s">
        <v>8644</v>
      </c>
      <c r="C5248" s="518" t="s">
        <v>10173</v>
      </c>
      <c r="D5248" s="518" t="s">
        <v>28421</v>
      </c>
      <c r="E5248" s="519" t="s">
        <v>144</v>
      </c>
      <c r="F5248" s="518" t="s">
        <v>144</v>
      </c>
      <c r="G5248" s="518" t="s">
        <v>28525</v>
      </c>
      <c r="H5248" s="518" t="s">
        <v>28526</v>
      </c>
      <c r="I5248" s="518" t="s">
        <v>5502</v>
      </c>
      <c r="J5248" s="518" t="s">
        <v>5432</v>
      </c>
      <c r="K5248" s="519" t="s">
        <v>34761</v>
      </c>
      <c r="L5248" s="518" t="s">
        <v>5433</v>
      </c>
    </row>
    <row r="5249" spans="1:12" ht="15.75">
      <c r="A5249" s="518" t="s">
        <v>8643</v>
      </c>
      <c r="B5249" s="518" t="s">
        <v>8644</v>
      </c>
      <c r="C5249" s="518" t="s">
        <v>10173</v>
      </c>
      <c r="D5249" s="518" t="s">
        <v>28421</v>
      </c>
      <c r="E5249" s="519" t="s">
        <v>144</v>
      </c>
      <c r="F5249" s="518" t="s">
        <v>144</v>
      </c>
      <c r="G5249" s="518" t="s">
        <v>28527</v>
      </c>
      <c r="H5249" s="518" t="s">
        <v>28528</v>
      </c>
      <c r="I5249" s="518" t="s">
        <v>5502</v>
      </c>
      <c r="J5249" s="518" t="s">
        <v>5432</v>
      </c>
      <c r="K5249" s="519" t="s">
        <v>34762</v>
      </c>
      <c r="L5249" s="518" t="s">
        <v>5433</v>
      </c>
    </row>
    <row r="5250" spans="1:12" ht="15.75">
      <c r="A5250" s="518" t="s">
        <v>8643</v>
      </c>
      <c r="B5250" s="518" t="s">
        <v>8644</v>
      </c>
      <c r="C5250" s="518" t="s">
        <v>10173</v>
      </c>
      <c r="D5250" s="518" t="s">
        <v>28421</v>
      </c>
      <c r="E5250" s="519" t="s">
        <v>144</v>
      </c>
      <c r="F5250" s="518" t="s">
        <v>144</v>
      </c>
      <c r="G5250" s="518" t="s">
        <v>28529</v>
      </c>
      <c r="H5250" s="518" t="s">
        <v>28530</v>
      </c>
      <c r="I5250" s="518" t="s">
        <v>5502</v>
      </c>
      <c r="J5250" s="518" t="s">
        <v>5432</v>
      </c>
      <c r="K5250" s="519" t="s">
        <v>34763</v>
      </c>
      <c r="L5250" s="518" t="s">
        <v>5433</v>
      </c>
    </row>
    <row r="5251" spans="1:12" ht="15.75">
      <c r="A5251" s="518" t="s">
        <v>8643</v>
      </c>
      <c r="B5251" s="518" t="s">
        <v>8644</v>
      </c>
      <c r="C5251" s="518" t="s">
        <v>10173</v>
      </c>
      <c r="D5251" s="518" t="s">
        <v>28421</v>
      </c>
      <c r="E5251" s="519" t="s">
        <v>144</v>
      </c>
      <c r="F5251" s="518" t="s">
        <v>144</v>
      </c>
      <c r="G5251" s="518" t="s">
        <v>28531</v>
      </c>
      <c r="H5251" s="518" t="s">
        <v>28532</v>
      </c>
      <c r="I5251" s="518" t="s">
        <v>5502</v>
      </c>
      <c r="J5251" s="518" t="s">
        <v>5432</v>
      </c>
      <c r="K5251" s="519" t="s">
        <v>34764</v>
      </c>
      <c r="L5251" s="518" t="s">
        <v>5433</v>
      </c>
    </row>
    <row r="5252" spans="1:12" ht="15.75">
      <c r="A5252" s="518" t="s">
        <v>8643</v>
      </c>
      <c r="B5252" s="518" t="s">
        <v>8644</v>
      </c>
      <c r="C5252" s="518" t="s">
        <v>10173</v>
      </c>
      <c r="D5252" s="518" t="s">
        <v>28421</v>
      </c>
      <c r="E5252" s="519" t="s">
        <v>144</v>
      </c>
      <c r="F5252" s="518" t="s">
        <v>144</v>
      </c>
      <c r="G5252" s="518" t="s">
        <v>28533</v>
      </c>
      <c r="H5252" s="518" t="s">
        <v>28534</v>
      </c>
      <c r="I5252" s="518" t="s">
        <v>5502</v>
      </c>
      <c r="J5252" s="518" t="s">
        <v>5432</v>
      </c>
      <c r="K5252" s="519" t="s">
        <v>34765</v>
      </c>
      <c r="L5252" s="518" t="s">
        <v>5433</v>
      </c>
    </row>
    <row r="5253" spans="1:12" ht="15.75">
      <c r="A5253" s="518" t="s">
        <v>8643</v>
      </c>
      <c r="B5253" s="518" t="s">
        <v>8644</v>
      </c>
      <c r="C5253" s="518" t="s">
        <v>10173</v>
      </c>
      <c r="D5253" s="518" t="s">
        <v>28421</v>
      </c>
      <c r="E5253" s="519" t="s">
        <v>144</v>
      </c>
      <c r="F5253" s="518" t="s">
        <v>144</v>
      </c>
      <c r="G5253" s="518" t="s">
        <v>28535</v>
      </c>
      <c r="H5253" s="518" t="s">
        <v>28536</v>
      </c>
      <c r="I5253" s="518" t="s">
        <v>5502</v>
      </c>
      <c r="J5253" s="518" t="s">
        <v>5432</v>
      </c>
      <c r="K5253" s="519" t="s">
        <v>34766</v>
      </c>
      <c r="L5253" s="518" t="s">
        <v>5433</v>
      </c>
    </row>
    <row r="5254" spans="1:12" ht="15.75">
      <c r="A5254" s="518" t="s">
        <v>8643</v>
      </c>
      <c r="B5254" s="518" t="s">
        <v>8644</v>
      </c>
      <c r="C5254" s="518" t="s">
        <v>10173</v>
      </c>
      <c r="D5254" s="518" t="s">
        <v>28421</v>
      </c>
      <c r="E5254" s="519" t="s">
        <v>144</v>
      </c>
      <c r="F5254" s="518" t="s">
        <v>144</v>
      </c>
      <c r="G5254" s="518" t="s">
        <v>28537</v>
      </c>
      <c r="H5254" s="518" t="s">
        <v>28538</v>
      </c>
      <c r="I5254" s="518" t="s">
        <v>5502</v>
      </c>
      <c r="J5254" s="518" t="s">
        <v>5503</v>
      </c>
      <c r="K5254" s="519" t="s">
        <v>33208</v>
      </c>
      <c r="L5254" s="518" t="s">
        <v>5433</v>
      </c>
    </row>
    <row r="5255" spans="1:12" ht="15.75">
      <c r="A5255" s="518" t="s">
        <v>8643</v>
      </c>
      <c r="B5255" s="518" t="s">
        <v>8644</v>
      </c>
      <c r="C5255" s="518" t="s">
        <v>10173</v>
      </c>
      <c r="D5255" s="518" t="s">
        <v>28421</v>
      </c>
      <c r="E5255" s="519" t="s">
        <v>144</v>
      </c>
      <c r="F5255" s="518" t="s">
        <v>144</v>
      </c>
      <c r="G5255" s="518" t="s">
        <v>28539</v>
      </c>
      <c r="H5255" s="518" t="s">
        <v>28540</v>
      </c>
      <c r="I5255" s="518" t="s">
        <v>5502</v>
      </c>
      <c r="J5255" s="518" t="s">
        <v>5432</v>
      </c>
      <c r="K5255" s="519" t="s">
        <v>34767</v>
      </c>
      <c r="L5255" s="518" t="s">
        <v>5433</v>
      </c>
    </row>
    <row r="5256" spans="1:12" ht="15.75">
      <c r="A5256" s="518" t="s">
        <v>8643</v>
      </c>
      <c r="B5256" s="518" t="s">
        <v>8644</v>
      </c>
      <c r="C5256" s="518" t="s">
        <v>10173</v>
      </c>
      <c r="D5256" s="518" t="s">
        <v>28421</v>
      </c>
      <c r="E5256" s="519" t="s">
        <v>144</v>
      </c>
      <c r="F5256" s="518" t="s">
        <v>144</v>
      </c>
      <c r="G5256" s="518" t="s">
        <v>28541</v>
      </c>
      <c r="H5256" s="518" t="s">
        <v>28542</v>
      </c>
      <c r="I5256" s="518" t="s">
        <v>5502</v>
      </c>
      <c r="J5256" s="518" t="s">
        <v>5432</v>
      </c>
      <c r="K5256" s="519" t="s">
        <v>34768</v>
      </c>
      <c r="L5256" s="518" t="s">
        <v>5433</v>
      </c>
    </row>
    <row r="5257" spans="1:12" ht="15.75">
      <c r="A5257" s="518" t="s">
        <v>8643</v>
      </c>
      <c r="B5257" s="518" t="s">
        <v>8644</v>
      </c>
      <c r="C5257" s="518" t="s">
        <v>10173</v>
      </c>
      <c r="D5257" s="518" t="s">
        <v>28421</v>
      </c>
      <c r="E5257" s="519" t="s">
        <v>144</v>
      </c>
      <c r="F5257" s="518" t="s">
        <v>144</v>
      </c>
      <c r="G5257" s="518" t="s">
        <v>28543</v>
      </c>
      <c r="H5257" s="518" t="s">
        <v>28544</v>
      </c>
      <c r="I5257" s="518" t="s">
        <v>5502</v>
      </c>
      <c r="J5257" s="518" t="s">
        <v>5432</v>
      </c>
      <c r="K5257" s="519" t="s">
        <v>16969</v>
      </c>
      <c r="L5257" s="518" t="s">
        <v>5433</v>
      </c>
    </row>
    <row r="5258" spans="1:12" ht="15.75">
      <c r="A5258" s="518" t="s">
        <v>8643</v>
      </c>
      <c r="B5258" s="518" t="s">
        <v>8644</v>
      </c>
      <c r="C5258" s="518" t="s">
        <v>10173</v>
      </c>
      <c r="D5258" s="518" t="s">
        <v>28421</v>
      </c>
      <c r="E5258" s="519" t="s">
        <v>144</v>
      </c>
      <c r="F5258" s="518" t="s">
        <v>144</v>
      </c>
      <c r="G5258" s="518" t="s">
        <v>28546</v>
      </c>
      <c r="H5258" s="518" t="s">
        <v>28547</v>
      </c>
      <c r="I5258" s="518" t="s">
        <v>5502</v>
      </c>
      <c r="J5258" s="518" t="s">
        <v>5432</v>
      </c>
      <c r="K5258" s="519" t="s">
        <v>21329</v>
      </c>
      <c r="L5258" s="518" t="s">
        <v>5433</v>
      </c>
    </row>
    <row r="5259" spans="1:12" ht="15.75">
      <c r="A5259" s="518" t="s">
        <v>8643</v>
      </c>
      <c r="B5259" s="518" t="s">
        <v>8644</v>
      </c>
      <c r="C5259" s="518" t="s">
        <v>10173</v>
      </c>
      <c r="D5259" s="518" t="s">
        <v>28421</v>
      </c>
      <c r="E5259" s="519" t="s">
        <v>144</v>
      </c>
      <c r="F5259" s="518" t="s">
        <v>144</v>
      </c>
      <c r="G5259" s="518" t="s">
        <v>28549</v>
      </c>
      <c r="H5259" s="518" t="s">
        <v>28550</v>
      </c>
      <c r="I5259" s="518" t="s">
        <v>5502</v>
      </c>
      <c r="J5259" s="518" t="s">
        <v>5432</v>
      </c>
      <c r="K5259" s="519" t="s">
        <v>34769</v>
      </c>
      <c r="L5259" s="518" t="s">
        <v>5433</v>
      </c>
    </row>
    <row r="5260" spans="1:12" ht="15.75">
      <c r="A5260" s="518" t="s">
        <v>8643</v>
      </c>
      <c r="B5260" s="518" t="s">
        <v>8644</v>
      </c>
      <c r="C5260" s="518" t="s">
        <v>10173</v>
      </c>
      <c r="D5260" s="518" t="s">
        <v>28421</v>
      </c>
      <c r="E5260" s="519" t="s">
        <v>144</v>
      </c>
      <c r="F5260" s="518" t="s">
        <v>144</v>
      </c>
      <c r="G5260" s="518" t="s">
        <v>28551</v>
      </c>
      <c r="H5260" s="518" t="s">
        <v>28552</v>
      </c>
      <c r="I5260" s="518" t="s">
        <v>5502</v>
      </c>
      <c r="J5260" s="518" t="s">
        <v>5432</v>
      </c>
      <c r="K5260" s="519" t="s">
        <v>20332</v>
      </c>
      <c r="L5260" s="518" t="s">
        <v>5433</v>
      </c>
    </row>
    <row r="5261" spans="1:12" ht="15.75">
      <c r="A5261" s="518" t="s">
        <v>8643</v>
      </c>
      <c r="B5261" s="518" t="s">
        <v>8644</v>
      </c>
      <c r="C5261" s="518" t="s">
        <v>10173</v>
      </c>
      <c r="D5261" s="518" t="s">
        <v>28421</v>
      </c>
      <c r="E5261" s="519" t="s">
        <v>144</v>
      </c>
      <c r="F5261" s="518" t="s">
        <v>144</v>
      </c>
      <c r="G5261" s="518" t="s">
        <v>28553</v>
      </c>
      <c r="H5261" s="518" t="s">
        <v>28554</v>
      </c>
      <c r="I5261" s="518" t="s">
        <v>5502</v>
      </c>
      <c r="J5261" s="518" t="s">
        <v>5432</v>
      </c>
      <c r="K5261" s="519" t="s">
        <v>34770</v>
      </c>
      <c r="L5261" s="518" t="s">
        <v>5433</v>
      </c>
    </row>
    <row r="5262" spans="1:12" ht="15.75">
      <c r="A5262" s="518" t="s">
        <v>8643</v>
      </c>
      <c r="B5262" s="518" t="s">
        <v>8644</v>
      </c>
      <c r="C5262" s="518" t="s">
        <v>10173</v>
      </c>
      <c r="D5262" s="518" t="s">
        <v>28421</v>
      </c>
      <c r="E5262" s="519" t="s">
        <v>144</v>
      </c>
      <c r="F5262" s="518" t="s">
        <v>144</v>
      </c>
      <c r="G5262" s="518" t="s">
        <v>28555</v>
      </c>
      <c r="H5262" s="518" t="s">
        <v>28556</v>
      </c>
      <c r="I5262" s="518" t="s">
        <v>5502</v>
      </c>
      <c r="J5262" s="518" t="s">
        <v>5432</v>
      </c>
      <c r="K5262" s="519" t="s">
        <v>34771</v>
      </c>
      <c r="L5262" s="518" t="s">
        <v>5433</v>
      </c>
    </row>
    <row r="5263" spans="1:12" ht="15.75">
      <c r="A5263" s="518" t="s">
        <v>8643</v>
      </c>
      <c r="B5263" s="518" t="s">
        <v>8644</v>
      </c>
      <c r="C5263" s="518" t="s">
        <v>10173</v>
      </c>
      <c r="D5263" s="518" t="s">
        <v>28421</v>
      </c>
      <c r="E5263" s="519" t="s">
        <v>144</v>
      </c>
      <c r="F5263" s="518" t="s">
        <v>144</v>
      </c>
      <c r="G5263" s="518" t="s">
        <v>28557</v>
      </c>
      <c r="H5263" s="518" t="s">
        <v>28558</v>
      </c>
      <c r="I5263" s="518" t="s">
        <v>5502</v>
      </c>
      <c r="J5263" s="518" t="s">
        <v>5432</v>
      </c>
      <c r="K5263" s="519" t="s">
        <v>34772</v>
      </c>
      <c r="L5263" s="518" t="s">
        <v>5433</v>
      </c>
    </row>
    <row r="5264" spans="1:12" ht="15.75">
      <c r="A5264" s="518" t="s">
        <v>8643</v>
      </c>
      <c r="B5264" s="518" t="s">
        <v>8644</v>
      </c>
      <c r="C5264" s="518" t="s">
        <v>10173</v>
      </c>
      <c r="D5264" s="518" t="s">
        <v>28421</v>
      </c>
      <c r="E5264" s="519" t="s">
        <v>144</v>
      </c>
      <c r="F5264" s="518" t="s">
        <v>144</v>
      </c>
      <c r="G5264" s="518" t="s">
        <v>28559</v>
      </c>
      <c r="H5264" s="518" t="s">
        <v>28560</v>
      </c>
      <c r="I5264" s="518" t="s">
        <v>5502</v>
      </c>
      <c r="J5264" s="518" t="s">
        <v>5432</v>
      </c>
      <c r="K5264" s="519" t="s">
        <v>34773</v>
      </c>
      <c r="L5264" s="518" t="s">
        <v>5433</v>
      </c>
    </row>
    <row r="5265" spans="1:12" ht="15.75">
      <c r="A5265" s="518" t="s">
        <v>8643</v>
      </c>
      <c r="B5265" s="518" t="s">
        <v>8644</v>
      </c>
      <c r="C5265" s="518" t="s">
        <v>10173</v>
      </c>
      <c r="D5265" s="518" t="s">
        <v>28421</v>
      </c>
      <c r="E5265" s="519" t="s">
        <v>144</v>
      </c>
      <c r="F5265" s="518" t="s">
        <v>144</v>
      </c>
      <c r="G5265" s="518" t="s">
        <v>28561</v>
      </c>
      <c r="H5265" s="518" t="s">
        <v>28562</v>
      </c>
      <c r="I5265" s="518" t="s">
        <v>5502</v>
      </c>
      <c r="J5265" s="518" t="s">
        <v>5503</v>
      </c>
      <c r="K5265" s="519" t="s">
        <v>34774</v>
      </c>
      <c r="L5265" s="518" t="s">
        <v>5433</v>
      </c>
    </row>
    <row r="5266" spans="1:12" ht="15.75">
      <c r="A5266" s="518" t="s">
        <v>8643</v>
      </c>
      <c r="B5266" s="518" t="s">
        <v>8644</v>
      </c>
      <c r="C5266" s="518" t="s">
        <v>10173</v>
      </c>
      <c r="D5266" s="518" t="s">
        <v>28421</v>
      </c>
      <c r="E5266" s="519" t="s">
        <v>144</v>
      </c>
      <c r="F5266" s="518" t="s">
        <v>144</v>
      </c>
      <c r="G5266" s="518" t="s">
        <v>28563</v>
      </c>
      <c r="H5266" s="518" t="s">
        <v>28564</v>
      </c>
      <c r="I5266" s="518" t="s">
        <v>5502</v>
      </c>
      <c r="J5266" s="518" t="s">
        <v>5503</v>
      </c>
      <c r="K5266" s="519" t="s">
        <v>34775</v>
      </c>
      <c r="L5266" s="518" t="s">
        <v>5433</v>
      </c>
    </row>
    <row r="5267" spans="1:12" ht="15.75">
      <c r="A5267" s="518" t="s">
        <v>8643</v>
      </c>
      <c r="B5267" s="518" t="s">
        <v>8644</v>
      </c>
      <c r="C5267" s="518" t="s">
        <v>10173</v>
      </c>
      <c r="D5267" s="518" t="s">
        <v>28421</v>
      </c>
      <c r="E5267" s="519" t="s">
        <v>144</v>
      </c>
      <c r="F5267" s="518" t="s">
        <v>144</v>
      </c>
      <c r="G5267" s="518" t="s">
        <v>28565</v>
      </c>
      <c r="H5267" s="518" t="s">
        <v>28566</v>
      </c>
      <c r="I5267" s="518" t="s">
        <v>5502</v>
      </c>
      <c r="J5267" s="518" t="s">
        <v>5503</v>
      </c>
      <c r="K5267" s="519" t="s">
        <v>34776</v>
      </c>
      <c r="L5267" s="518" t="s">
        <v>5433</v>
      </c>
    </row>
    <row r="5268" spans="1:12" ht="15.75">
      <c r="A5268" s="518" t="s">
        <v>8643</v>
      </c>
      <c r="B5268" s="518" t="s">
        <v>8644</v>
      </c>
      <c r="C5268" s="518" t="s">
        <v>10173</v>
      </c>
      <c r="D5268" s="518" t="s">
        <v>28421</v>
      </c>
      <c r="E5268" s="519" t="s">
        <v>144</v>
      </c>
      <c r="F5268" s="518" t="s">
        <v>144</v>
      </c>
      <c r="G5268" s="518" t="s">
        <v>28568</v>
      </c>
      <c r="H5268" s="518" t="s">
        <v>28569</v>
      </c>
      <c r="I5268" s="518" t="s">
        <v>5502</v>
      </c>
      <c r="J5268" s="518" t="s">
        <v>5503</v>
      </c>
      <c r="K5268" s="519" t="s">
        <v>34777</v>
      </c>
      <c r="L5268" s="518" t="s">
        <v>5433</v>
      </c>
    </row>
    <row r="5269" spans="1:12" ht="15.75">
      <c r="A5269" s="518" t="s">
        <v>8643</v>
      </c>
      <c r="B5269" s="518" t="s">
        <v>8644</v>
      </c>
      <c r="C5269" s="518" t="s">
        <v>10173</v>
      </c>
      <c r="D5269" s="518" t="s">
        <v>28421</v>
      </c>
      <c r="E5269" s="519" t="s">
        <v>144</v>
      </c>
      <c r="F5269" s="518" t="s">
        <v>144</v>
      </c>
      <c r="G5269" s="518" t="s">
        <v>28570</v>
      </c>
      <c r="H5269" s="518" t="s">
        <v>28571</v>
      </c>
      <c r="I5269" s="518" t="s">
        <v>5502</v>
      </c>
      <c r="J5269" s="518" t="s">
        <v>5503</v>
      </c>
      <c r="K5269" s="519" t="s">
        <v>34778</v>
      </c>
      <c r="L5269" s="518" t="s">
        <v>5433</v>
      </c>
    </row>
    <row r="5270" spans="1:12" ht="15.75">
      <c r="A5270" s="518" t="s">
        <v>8643</v>
      </c>
      <c r="B5270" s="518" t="s">
        <v>8644</v>
      </c>
      <c r="C5270" s="518" t="s">
        <v>10173</v>
      </c>
      <c r="D5270" s="518" t="s">
        <v>28421</v>
      </c>
      <c r="E5270" s="519" t="s">
        <v>144</v>
      </c>
      <c r="F5270" s="518" t="s">
        <v>144</v>
      </c>
      <c r="G5270" s="518" t="s">
        <v>28572</v>
      </c>
      <c r="H5270" s="518" t="s">
        <v>28573</v>
      </c>
      <c r="I5270" s="518" t="s">
        <v>5502</v>
      </c>
      <c r="J5270" s="518" t="s">
        <v>5503</v>
      </c>
      <c r="K5270" s="519" t="s">
        <v>34779</v>
      </c>
      <c r="L5270" s="518" t="s">
        <v>5433</v>
      </c>
    </row>
    <row r="5271" spans="1:12" ht="15.75">
      <c r="A5271" s="518" t="s">
        <v>8643</v>
      </c>
      <c r="B5271" s="518" t="s">
        <v>8644</v>
      </c>
      <c r="C5271" s="518" t="s">
        <v>10173</v>
      </c>
      <c r="D5271" s="518" t="s">
        <v>28421</v>
      </c>
      <c r="E5271" s="519" t="s">
        <v>144</v>
      </c>
      <c r="F5271" s="518" t="s">
        <v>144</v>
      </c>
      <c r="G5271" s="518" t="s">
        <v>28575</v>
      </c>
      <c r="H5271" s="518" t="s">
        <v>28576</v>
      </c>
      <c r="I5271" s="518" t="s">
        <v>5502</v>
      </c>
      <c r="J5271" s="518" t="s">
        <v>5503</v>
      </c>
      <c r="K5271" s="519" t="s">
        <v>34780</v>
      </c>
      <c r="L5271" s="518" t="s">
        <v>5433</v>
      </c>
    </row>
    <row r="5272" spans="1:12" ht="15.75">
      <c r="A5272" s="518" t="s">
        <v>8643</v>
      </c>
      <c r="B5272" s="518" t="s">
        <v>8644</v>
      </c>
      <c r="C5272" s="518" t="s">
        <v>10173</v>
      </c>
      <c r="D5272" s="518" t="s">
        <v>28421</v>
      </c>
      <c r="E5272" s="519" t="s">
        <v>144</v>
      </c>
      <c r="F5272" s="518" t="s">
        <v>144</v>
      </c>
      <c r="G5272" s="518" t="s">
        <v>28577</v>
      </c>
      <c r="H5272" s="518" t="s">
        <v>28578</v>
      </c>
      <c r="I5272" s="518" t="s">
        <v>5502</v>
      </c>
      <c r="J5272" s="518" t="s">
        <v>5503</v>
      </c>
      <c r="K5272" s="519" t="s">
        <v>34781</v>
      </c>
      <c r="L5272" s="518" t="s">
        <v>5433</v>
      </c>
    </row>
    <row r="5273" spans="1:12" ht="15.75">
      <c r="A5273" s="518" t="s">
        <v>8643</v>
      </c>
      <c r="B5273" s="518" t="s">
        <v>8644</v>
      </c>
      <c r="C5273" s="518" t="s">
        <v>10173</v>
      </c>
      <c r="D5273" s="518" t="s">
        <v>28421</v>
      </c>
      <c r="E5273" s="519" t="s">
        <v>144</v>
      </c>
      <c r="F5273" s="518" t="s">
        <v>144</v>
      </c>
      <c r="G5273" s="518" t="s">
        <v>28579</v>
      </c>
      <c r="H5273" s="518" t="s">
        <v>28580</v>
      </c>
      <c r="I5273" s="518" t="s">
        <v>5502</v>
      </c>
      <c r="J5273" s="518" t="s">
        <v>5503</v>
      </c>
      <c r="K5273" s="519" t="s">
        <v>34782</v>
      </c>
      <c r="L5273" s="518" t="s">
        <v>5433</v>
      </c>
    </row>
    <row r="5274" spans="1:12" ht="15.75">
      <c r="A5274" s="518" t="s">
        <v>8643</v>
      </c>
      <c r="B5274" s="518" t="s">
        <v>8644</v>
      </c>
      <c r="C5274" s="518" t="s">
        <v>10173</v>
      </c>
      <c r="D5274" s="518" t="s">
        <v>28421</v>
      </c>
      <c r="E5274" s="519" t="s">
        <v>144</v>
      </c>
      <c r="F5274" s="518" t="s">
        <v>144</v>
      </c>
      <c r="G5274" s="518" t="s">
        <v>28581</v>
      </c>
      <c r="H5274" s="518" t="s">
        <v>28582</v>
      </c>
      <c r="I5274" s="518" t="s">
        <v>5502</v>
      </c>
      <c r="J5274" s="518" t="s">
        <v>5503</v>
      </c>
      <c r="K5274" s="519" t="s">
        <v>24476</v>
      </c>
      <c r="L5274" s="518" t="s">
        <v>5433</v>
      </c>
    </row>
    <row r="5275" spans="1:12" ht="15.75">
      <c r="A5275" s="518" t="s">
        <v>8643</v>
      </c>
      <c r="B5275" s="518" t="s">
        <v>8644</v>
      </c>
      <c r="C5275" s="518" t="s">
        <v>10173</v>
      </c>
      <c r="D5275" s="518" t="s">
        <v>28421</v>
      </c>
      <c r="E5275" s="519" t="s">
        <v>144</v>
      </c>
      <c r="F5275" s="518" t="s">
        <v>144</v>
      </c>
      <c r="G5275" s="518" t="s">
        <v>28584</v>
      </c>
      <c r="H5275" s="518" t="s">
        <v>28585</v>
      </c>
      <c r="I5275" s="518" t="s">
        <v>5502</v>
      </c>
      <c r="J5275" s="518" t="s">
        <v>5503</v>
      </c>
      <c r="K5275" s="519" t="s">
        <v>12770</v>
      </c>
      <c r="L5275" s="518" t="s">
        <v>5433</v>
      </c>
    </row>
    <row r="5276" spans="1:12" ht="15.75">
      <c r="A5276" s="518" t="s">
        <v>8643</v>
      </c>
      <c r="B5276" s="518" t="s">
        <v>8644</v>
      </c>
      <c r="C5276" s="518" t="s">
        <v>10173</v>
      </c>
      <c r="D5276" s="518" t="s">
        <v>28421</v>
      </c>
      <c r="E5276" s="519" t="s">
        <v>144</v>
      </c>
      <c r="F5276" s="518" t="s">
        <v>144</v>
      </c>
      <c r="G5276" s="518" t="s">
        <v>28586</v>
      </c>
      <c r="H5276" s="518" t="s">
        <v>28587</v>
      </c>
      <c r="I5276" s="518" t="s">
        <v>5502</v>
      </c>
      <c r="J5276" s="518" t="s">
        <v>5503</v>
      </c>
      <c r="K5276" s="519" t="s">
        <v>34783</v>
      </c>
      <c r="L5276" s="518" t="s">
        <v>5433</v>
      </c>
    </row>
    <row r="5277" spans="1:12" ht="15.75">
      <c r="A5277" s="518" t="s">
        <v>8643</v>
      </c>
      <c r="B5277" s="518" t="s">
        <v>8644</v>
      </c>
      <c r="C5277" s="518" t="s">
        <v>10173</v>
      </c>
      <c r="D5277" s="518" t="s">
        <v>28421</v>
      </c>
      <c r="E5277" s="519" t="s">
        <v>144</v>
      </c>
      <c r="F5277" s="518" t="s">
        <v>144</v>
      </c>
      <c r="G5277" s="518" t="s">
        <v>28588</v>
      </c>
      <c r="H5277" s="518" t="s">
        <v>28589</v>
      </c>
      <c r="I5277" s="518" t="s">
        <v>5502</v>
      </c>
      <c r="J5277" s="518" t="s">
        <v>5503</v>
      </c>
      <c r="K5277" s="519" t="s">
        <v>33269</v>
      </c>
      <c r="L5277" s="518" t="s">
        <v>5433</v>
      </c>
    </row>
    <row r="5278" spans="1:12" ht="15.75">
      <c r="A5278" s="518" t="s">
        <v>8643</v>
      </c>
      <c r="B5278" s="518" t="s">
        <v>8644</v>
      </c>
      <c r="C5278" s="518" t="s">
        <v>10173</v>
      </c>
      <c r="D5278" s="518" t="s">
        <v>28421</v>
      </c>
      <c r="E5278" s="519" t="s">
        <v>144</v>
      </c>
      <c r="F5278" s="518" t="s">
        <v>144</v>
      </c>
      <c r="G5278" s="518" t="s">
        <v>28590</v>
      </c>
      <c r="H5278" s="518" t="s">
        <v>28591</v>
      </c>
      <c r="I5278" s="518" t="s">
        <v>5502</v>
      </c>
      <c r="J5278" s="518" t="s">
        <v>5503</v>
      </c>
      <c r="K5278" s="519" t="s">
        <v>20398</v>
      </c>
      <c r="L5278" s="518" t="s">
        <v>5433</v>
      </c>
    </row>
    <row r="5279" spans="1:12" ht="15.75">
      <c r="A5279" s="518" t="s">
        <v>8643</v>
      </c>
      <c r="B5279" s="518" t="s">
        <v>8644</v>
      </c>
      <c r="C5279" s="518" t="s">
        <v>10173</v>
      </c>
      <c r="D5279" s="518" t="s">
        <v>28421</v>
      </c>
      <c r="E5279" s="519" t="s">
        <v>144</v>
      </c>
      <c r="F5279" s="518" t="s">
        <v>144</v>
      </c>
      <c r="G5279" s="518" t="s">
        <v>28592</v>
      </c>
      <c r="H5279" s="518" t="s">
        <v>28593</v>
      </c>
      <c r="I5279" s="518" t="s">
        <v>5502</v>
      </c>
      <c r="J5279" s="518" t="s">
        <v>5503</v>
      </c>
      <c r="K5279" s="519" t="s">
        <v>34784</v>
      </c>
      <c r="L5279" s="518" t="s">
        <v>5433</v>
      </c>
    </row>
    <row r="5280" spans="1:12" ht="15.75">
      <c r="A5280" s="518" t="s">
        <v>8643</v>
      </c>
      <c r="B5280" s="518" t="s">
        <v>8644</v>
      </c>
      <c r="C5280" s="518" t="s">
        <v>10173</v>
      </c>
      <c r="D5280" s="518" t="s">
        <v>28421</v>
      </c>
      <c r="E5280" s="519" t="s">
        <v>144</v>
      </c>
      <c r="F5280" s="518" t="s">
        <v>144</v>
      </c>
      <c r="G5280" s="518" t="s">
        <v>28594</v>
      </c>
      <c r="H5280" s="518" t="s">
        <v>28595</v>
      </c>
      <c r="I5280" s="518" t="s">
        <v>5502</v>
      </c>
      <c r="J5280" s="518" t="s">
        <v>5503</v>
      </c>
      <c r="K5280" s="519" t="s">
        <v>29835</v>
      </c>
      <c r="L5280" s="518" t="s">
        <v>5433</v>
      </c>
    </row>
    <row r="5281" spans="1:12" ht="15.75">
      <c r="A5281" s="518" t="s">
        <v>8643</v>
      </c>
      <c r="B5281" s="518" t="s">
        <v>8644</v>
      </c>
      <c r="C5281" s="518" t="s">
        <v>10173</v>
      </c>
      <c r="D5281" s="518" t="s">
        <v>28421</v>
      </c>
      <c r="E5281" s="519" t="s">
        <v>144</v>
      </c>
      <c r="F5281" s="518" t="s">
        <v>144</v>
      </c>
      <c r="G5281" s="518" t="s">
        <v>28596</v>
      </c>
      <c r="H5281" s="518" t="s">
        <v>28597</v>
      </c>
      <c r="I5281" s="518" t="s">
        <v>5502</v>
      </c>
      <c r="J5281" s="518" t="s">
        <v>5503</v>
      </c>
      <c r="K5281" s="519" t="s">
        <v>34352</v>
      </c>
      <c r="L5281" s="518" t="s">
        <v>5433</v>
      </c>
    </row>
    <row r="5282" spans="1:12" ht="15.75">
      <c r="A5282" s="518" t="s">
        <v>8643</v>
      </c>
      <c r="B5282" s="518" t="s">
        <v>8644</v>
      </c>
      <c r="C5282" s="518" t="s">
        <v>10173</v>
      </c>
      <c r="D5282" s="518" t="s">
        <v>28421</v>
      </c>
      <c r="E5282" s="519" t="s">
        <v>144</v>
      </c>
      <c r="F5282" s="518" t="s">
        <v>144</v>
      </c>
      <c r="G5282" s="518" t="s">
        <v>28598</v>
      </c>
      <c r="H5282" s="518" t="s">
        <v>28599</v>
      </c>
      <c r="I5282" s="518" t="s">
        <v>5502</v>
      </c>
      <c r="J5282" s="518" t="s">
        <v>5503</v>
      </c>
      <c r="K5282" s="519" t="s">
        <v>25298</v>
      </c>
      <c r="L5282" s="518" t="s">
        <v>5433</v>
      </c>
    </row>
    <row r="5283" spans="1:12" ht="15.75">
      <c r="A5283" s="518" t="s">
        <v>8643</v>
      </c>
      <c r="B5283" s="518" t="s">
        <v>8644</v>
      </c>
      <c r="C5283" s="518" t="s">
        <v>10173</v>
      </c>
      <c r="D5283" s="518" t="s">
        <v>28421</v>
      </c>
      <c r="E5283" s="519" t="s">
        <v>144</v>
      </c>
      <c r="F5283" s="518" t="s">
        <v>144</v>
      </c>
      <c r="G5283" s="518" t="s">
        <v>28600</v>
      </c>
      <c r="H5283" s="518" t="s">
        <v>28601</v>
      </c>
      <c r="I5283" s="518" t="s">
        <v>5502</v>
      </c>
      <c r="J5283" s="518" t="s">
        <v>5503</v>
      </c>
      <c r="K5283" s="519" t="s">
        <v>13902</v>
      </c>
      <c r="L5283" s="518" t="s">
        <v>5433</v>
      </c>
    </row>
    <row r="5284" spans="1:12" ht="15.75">
      <c r="A5284" s="518" t="s">
        <v>8643</v>
      </c>
      <c r="B5284" s="518" t="s">
        <v>8644</v>
      </c>
      <c r="C5284" s="518" t="s">
        <v>10173</v>
      </c>
      <c r="D5284" s="518" t="s">
        <v>28421</v>
      </c>
      <c r="E5284" s="519" t="s">
        <v>144</v>
      </c>
      <c r="F5284" s="518" t="s">
        <v>144</v>
      </c>
      <c r="G5284" s="518" t="s">
        <v>28602</v>
      </c>
      <c r="H5284" s="518" t="s">
        <v>28603</v>
      </c>
      <c r="I5284" s="518" t="s">
        <v>5502</v>
      </c>
      <c r="J5284" s="518" t="s">
        <v>5503</v>
      </c>
      <c r="K5284" s="519" t="s">
        <v>34785</v>
      </c>
      <c r="L5284" s="518" t="s">
        <v>5433</v>
      </c>
    </row>
    <row r="5285" spans="1:12" ht="15.75">
      <c r="A5285" s="518" t="s">
        <v>8643</v>
      </c>
      <c r="B5285" s="518" t="s">
        <v>8644</v>
      </c>
      <c r="C5285" s="518" t="s">
        <v>10235</v>
      </c>
      <c r="D5285" s="518" t="s">
        <v>28605</v>
      </c>
      <c r="E5285" s="519" t="s">
        <v>144</v>
      </c>
      <c r="F5285" s="518" t="s">
        <v>144</v>
      </c>
      <c r="G5285" s="518" t="s">
        <v>28606</v>
      </c>
      <c r="H5285" s="518" t="s">
        <v>10236</v>
      </c>
      <c r="I5285" s="518" t="s">
        <v>5502</v>
      </c>
      <c r="J5285" s="518" t="s">
        <v>5503</v>
      </c>
      <c r="K5285" s="519" t="s">
        <v>34786</v>
      </c>
      <c r="L5285" s="518" t="s">
        <v>5433</v>
      </c>
    </row>
    <row r="5286" spans="1:12" ht="15.75">
      <c r="A5286" s="518" t="s">
        <v>8643</v>
      </c>
      <c r="B5286" s="518" t="s">
        <v>8644</v>
      </c>
      <c r="C5286" s="518" t="s">
        <v>10235</v>
      </c>
      <c r="D5286" s="518" t="s">
        <v>28605</v>
      </c>
      <c r="E5286" s="519" t="s">
        <v>144</v>
      </c>
      <c r="F5286" s="518" t="s">
        <v>144</v>
      </c>
      <c r="G5286" s="518" t="s">
        <v>28607</v>
      </c>
      <c r="H5286" s="518" t="s">
        <v>10237</v>
      </c>
      <c r="I5286" s="518" t="s">
        <v>5502</v>
      </c>
      <c r="J5286" s="518" t="s">
        <v>5503</v>
      </c>
      <c r="K5286" s="519" t="s">
        <v>34787</v>
      </c>
      <c r="L5286" s="518" t="s">
        <v>5433</v>
      </c>
    </row>
    <row r="5287" spans="1:12" ht="15.75">
      <c r="A5287" s="518" t="s">
        <v>8643</v>
      </c>
      <c r="B5287" s="518" t="s">
        <v>8644</v>
      </c>
      <c r="C5287" s="518" t="s">
        <v>10235</v>
      </c>
      <c r="D5287" s="518" t="s">
        <v>28605</v>
      </c>
      <c r="E5287" s="519" t="s">
        <v>144</v>
      </c>
      <c r="F5287" s="518" t="s">
        <v>144</v>
      </c>
      <c r="G5287" s="518" t="s">
        <v>28608</v>
      </c>
      <c r="H5287" s="518" t="s">
        <v>12569</v>
      </c>
      <c r="I5287" s="518" t="s">
        <v>5502</v>
      </c>
      <c r="J5287" s="518" t="s">
        <v>5432</v>
      </c>
      <c r="K5287" s="519" t="s">
        <v>34788</v>
      </c>
      <c r="L5287" s="518" t="s">
        <v>5433</v>
      </c>
    </row>
    <row r="5288" spans="1:12" ht="15.75">
      <c r="A5288" s="518" t="s">
        <v>8643</v>
      </c>
      <c r="B5288" s="518" t="s">
        <v>8644</v>
      </c>
      <c r="C5288" s="518" t="s">
        <v>10235</v>
      </c>
      <c r="D5288" s="518" t="s">
        <v>28605</v>
      </c>
      <c r="E5288" s="519" t="s">
        <v>144</v>
      </c>
      <c r="F5288" s="518" t="s">
        <v>144</v>
      </c>
      <c r="G5288" s="518" t="s">
        <v>28609</v>
      </c>
      <c r="H5288" s="518" t="s">
        <v>10238</v>
      </c>
      <c r="I5288" s="518" t="s">
        <v>5502</v>
      </c>
      <c r="J5288" s="518" t="s">
        <v>5432</v>
      </c>
      <c r="K5288" s="519" t="s">
        <v>34789</v>
      </c>
      <c r="L5288" s="518" t="s">
        <v>5433</v>
      </c>
    </row>
    <row r="5289" spans="1:12" ht="15.75">
      <c r="A5289" s="518" t="s">
        <v>8643</v>
      </c>
      <c r="B5289" s="518" t="s">
        <v>8644</v>
      </c>
      <c r="C5289" s="518" t="s">
        <v>10235</v>
      </c>
      <c r="D5289" s="518" t="s">
        <v>28605</v>
      </c>
      <c r="E5289" s="519" t="s">
        <v>144</v>
      </c>
      <c r="F5289" s="518" t="s">
        <v>144</v>
      </c>
      <c r="G5289" s="518" t="s">
        <v>28610</v>
      </c>
      <c r="H5289" s="518" t="s">
        <v>10239</v>
      </c>
      <c r="I5289" s="518" t="s">
        <v>5502</v>
      </c>
      <c r="J5289" s="518" t="s">
        <v>5432</v>
      </c>
      <c r="K5289" s="519" t="s">
        <v>34790</v>
      </c>
      <c r="L5289" s="518" t="s">
        <v>5433</v>
      </c>
    </row>
    <row r="5290" spans="1:12" ht="15.75">
      <c r="A5290" s="518" t="s">
        <v>8643</v>
      </c>
      <c r="B5290" s="518" t="s">
        <v>8644</v>
      </c>
      <c r="C5290" s="518" t="s">
        <v>10235</v>
      </c>
      <c r="D5290" s="518" t="s">
        <v>28605</v>
      </c>
      <c r="E5290" s="519" t="s">
        <v>144</v>
      </c>
      <c r="F5290" s="518" t="s">
        <v>144</v>
      </c>
      <c r="G5290" s="518" t="s">
        <v>28611</v>
      </c>
      <c r="H5290" s="518" t="s">
        <v>10240</v>
      </c>
      <c r="I5290" s="518" t="s">
        <v>5502</v>
      </c>
      <c r="J5290" s="518" t="s">
        <v>5432</v>
      </c>
      <c r="K5290" s="519" t="s">
        <v>34791</v>
      </c>
      <c r="L5290" s="518" t="s">
        <v>5433</v>
      </c>
    </row>
    <row r="5291" spans="1:12" ht="15.75">
      <c r="A5291" s="518" t="s">
        <v>8643</v>
      </c>
      <c r="B5291" s="518" t="s">
        <v>8644</v>
      </c>
      <c r="C5291" s="518" t="s">
        <v>10235</v>
      </c>
      <c r="D5291" s="518" t="s">
        <v>28605</v>
      </c>
      <c r="E5291" s="519" t="s">
        <v>144</v>
      </c>
      <c r="F5291" s="518" t="s">
        <v>144</v>
      </c>
      <c r="G5291" s="518" t="s">
        <v>28612</v>
      </c>
      <c r="H5291" s="518" t="s">
        <v>10241</v>
      </c>
      <c r="I5291" s="518" t="s">
        <v>5502</v>
      </c>
      <c r="J5291" s="518" t="s">
        <v>5503</v>
      </c>
      <c r="K5291" s="519" t="s">
        <v>34792</v>
      </c>
      <c r="L5291" s="518" t="s">
        <v>5433</v>
      </c>
    </row>
    <row r="5292" spans="1:12" ht="15.75">
      <c r="A5292" s="518" t="s">
        <v>8643</v>
      </c>
      <c r="B5292" s="518" t="s">
        <v>8644</v>
      </c>
      <c r="C5292" s="518" t="s">
        <v>10235</v>
      </c>
      <c r="D5292" s="518" t="s">
        <v>28605</v>
      </c>
      <c r="E5292" s="519" t="s">
        <v>144</v>
      </c>
      <c r="F5292" s="518" t="s">
        <v>144</v>
      </c>
      <c r="G5292" s="518" t="s">
        <v>28613</v>
      </c>
      <c r="H5292" s="518" t="s">
        <v>10242</v>
      </c>
      <c r="I5292" s="518" t="s">
        <v>5502</v>
      </c>
      <c r="J5292" s="518" t="s">
        <v>5503</v>
      </c>
      <c r="K5292" s="519" t="s">
        <v>34793</v>
      </c>
      <c r="L5292" s="518" t="s">
        <v>5433</v>
      </c>
    </row>
    <row r="5293" spans="1:12" ht="15.75">
      <c r="A5293" s="518" t="s">
        <v>8643</v>
      </c>
      <c r="B5293" s="518" t="s">
        <v>8644</v>
      </c>
      <c r="C5293" s="518" t="s">
        <v>10235</v>
      </c>
      <c r="D5293" s="518" t="s">
        <v>28605</v>
      </c>
      <c r="E5293" s="519" t="s">
        <v>144</v>
      </c>
      <c r="F5293" s="518" t="s">
        <v>144</v>
      </c>
      <c r="G5293" s="518" t="s">
        <v>28614</v>
      </c>
      <c r="H5293" s="518" t="s">
        <v>10243</v>
      </c>
      <c r="I5293" s="518" t="s">
        <v>5502</v>
      </c>
      <c r="J5293" s="518" t="s">
        <v>5503</v>
      </c>
      <c r="K5293" s="519" t="s">
        <v>34794</v>
      </c>
      <c r="L5293" s="518" t="s">
        <v>5433</v>
      </c>
    </row>
    <row r="5294" spans="1:12" ht="15.75">
      <c r="A5294" s="518" t="s">
        <v>8643</v>
      </c>
      <c r="B5294" s="518" t="s">
        <v>8644</v>
      </c>
      <c r="C5294" s="518" t="s">
        <v>10235</v>
      </c>
      <c r="D5294" s="518" t="s">
        <v>28605</v>
      </c>
      <c r="E5294" s="519" t="s">
        <v>144</v>
      </c>
      <c r="F5294" s="518" t="s">
        <v>144</v>
      </c>
      <c r="G5294" s="518" t="s">
        <v>28615</v>
      </c>
      <c r="H5294" s="518" t="s">
        <v>10244</v>
      </c>
      <c r="I5294" s="518" t="s">
        <v>5502</v>
      </c>
      <c r="J5294" s="518" t="s">
        <v>5503</v>
      </c>
      <c r="K5294" s="519" t="s">
        <v>34795</v>
      </c>
      <c r="L5294" s="518" t="s">
        <v>5433</v>
      </c>
    </row>
    <row r="5295" spans="1:12" ht="15.75">
      <c r="A5295" s="518" t="s">
        <v>8643</v>
      </c>
      <c r="B5295" s="518" t="s">
        <v>8644</v>
      </c>
      <c r="C5295" s="518" t="s">
        <v>10235</v>
      </c>
      <c r="D5295" s="518" t="s">
        <v>28605</v>
      </c>
      <c r="E5295" s="519" t="s">
        <v>144</v>
      </c>
      <c r="F5295" s="518" t="s">
        <v>144</v>
      </c>
      <c r="G5295" s="518" t="s">
        <v>28616</v>
      </c>
      <c r="H5295" s="518" t="s">
        <v>10245</v>
      </c>
      <c r="I5295" s="518" t="s">
        <v>5502</v>
      </c>
      <c r="J5295" s="518" t="s">
        <v>5503</v>
      </c>
      <c r="K5295" s="519" t="s">
        <v>34796</v>
      </c>
      <c r="L5295" s="518" t="s">
        <v>5433</v>
      </c>
    </row>
    <row r="5296" spans="1:12" ht="15.75">
      <c r="A5296" s="518" t="s">
        <v>8643</v>
      </c>
      <c r="B5296" s="518" t="s">
        <v>8644</v>
      </c>
      <c r="C5296" s="518" t="s">
        <v>10235</v>
      </c>
      <c r="D5296" s="518" t="s">
        <v>28605</v>
      </c>
      <c r="E5296" s="519" t="s">
        <v>144</v>
      </c>
      <c r="F5296" s="518" t="s">
        <v>144</v>
      </c>
      <c r="G5296" s="518" t="s">
        <v>28617</v>
      </c>
      <c r="H5296" s="518" t="s">
        <v>10246</v>
      </c>
      <c r="I5296" s="518" t="s">
        <v>5502</v>
      </c>
      <c r="J5296" s="518" t="s">
        <v>5503</v>
      </c>
      <c r="K5296" s="519" t="s">
        <v>34797</v>
      </c>
      <c r="L5296" s="518" t="s">
        <v>5433</v>
      </c>
    </row>
    <row r="5297" spans="1:12" ht="15.75">
      <c r="A5297" s="518" t="s">
        <v>8643</v>
      </c>
      <c r="B5297" s="518" t="s">
        <v>8644</v>
      </c>
      <c r="C5297" s="518" t="s">
        <v>10235</v>
      </c>
      <c r="D5297" s="518" t="s">
        <v>28605</v>
      </c>
      <c r="E5297" s="519" t="s">
        <v>144</v>
      </c>
      <c r="F5297" s="518" t="s">
        <v>144</v>
      </c>
      <c r="G5297" s="518" t="s">
        <v>28618</v>
      </c>
      <c r="H5297" s="518" t="s">
        <v>10247</v>
      </c>
      <c r="I5297" s="518" t="s">
        <v>5502</v>
      </c>
      <c r="J5297" s="518" t="s">
        <v>5503</v>
      </c>
      <c r="K5297" s="519" t="s">
        <v>34798</v>
      </c>
      <c r="L5297" s="518" t="s">
        <v>5433</v>
      </c>
    </row>
    <row r="5298" spans="1:12" ht="15.75">
      <c r="A5298" s="518" t="s">
        <v>8643</v>
      </c>
      <c r="B5298" s="518" t="s">
        <v>8644</v>
      </c>
      <c r="C5298" s="518" t="s">
        <v>10235</v>
      </c>
      <c r="D5298" s="518" t="s">
        <v>28605</v>
      </c>
      <c r="E5298" s="519" t="s">
        <v>144</v>
      </c>
      <c r="F5298" s="518" t="s">
        <v>144</v>
      </c>
      <c r="G5298" s="518" t="s">
        <v>28619</v>
      </c>
      <c r="H5298" s="518" t="s">
        <v>28620</v>
      </c>
      <c r="I5298" s="518" t="s">
        <v>5502</v>
      </c>
      <c r="J5298" s="518" t="s">
        <v>5503</v>
      </c>
      <c r="K5298" s="519" t="s">
        <v>34799</v>
      </c>
      <c r="L5298" s="518" t="s">
        <v>5433</v>
      </c>
    </row>
    <row r="5299" spans="1:12" ht="15.75">
      <c r="A5299" s="518" t="s">
        <v>8643</v>
      </c>
      <c r="B5299" s="518" t="s">
        <v>8644</v>
      </c>
      <c r="C5299" s="518" t="s">
        <v>10235</v>
      </c>
      <c r="D5299" s="518" t="s">
        <v>28605</v>
      </c>
      <c r="E5299" s="519" t="s">
        <v>144</v>
      </c>
      <c r="F5299" s="518" t="s">
        <v>144</v>
      </c>
      <c r="G5299" s="518" t="s">
        <v>28621</v>
      </c>
      <c r="H5299" s="518" t="s">
        <v>28622</v>
      </c>
      <c r="I5299" s="518" t="s">
        <v>5502</v>
      </c>
      <c r="J5299" s="518" t="s">
        <v>5503</v>
      </c>
      <c r="K5299" s="519" t="s">
        <v>34800</v>
      </c>
      <c r="L5299" s="518" t="s">
        <v>5433</v>
      </c>
    </row>
    <row r="5300" spans="1:12" ht="15.75">
      <c r="A5300" s="518" t="s">
        <v>8643</v>
      </c>
      <c r="B5300" s="518" t="s">
        <v>8644</v>
      </c>
      <c r="C5300" s="518" t="s">
        <v>10235</v>
      </c>
      <c r="D5300" s="518" t="s">
        <v>28605</v>
      </c>
      <c r="E5300" s="519" t="s">
        <v>144</v>
      </c>
      <c r="F5300" s="518" t="s">
        <v>144</v>
      </c>
      <c r="G5300" s="518" t="s">
        <v>28623</v>
      </c>
      <c r="H5300" s="518" t="s">
        <v>28624</v>
      </c>
      <c r="I5300" s="518" t="s">
        <v>5502</v>
      </c>
      <c r="J5300" s="518" t="s">
        <v>5503</v>
      </c>
      <c r="K5300" s="519" t="s">
        <v>34801</v>
      </c>
      <c r="L5300" s="518" t="s">
        <v>5433</v>
      </c>
    </row>
    <row r="5301" spans="1:12" ht="15.75">
      <c r="A5301" s="518" t="s">
        <v>8643</v>
      </c>
      <c r="B5301" s="518" t="s">
        <v>8644</v>
      </c>
      <c r="C5301" s="518" t="s">
        <v>10235</v>
      </c>
      <c r="D5301" s="518" t="s">
        <v>28605</v>
      </c>
      <c r="E5301" s="519" t="s">
        <v>144</v>
      </c>
      <c r="F5301" s="518" t="s">
        <v>144</v>
      </c>
      <c r="G5301" s="518" t="s">
        <v>28625</v>
      </c>
      <c r="H5301" s="518" t="s">
        <v>28626</v>
      </c>
      <c r="I5301" s="518" t="s">
        <v>5502</v>
      </c>
      <c r="J5301" s="518" t="s">
        <v>5503</v>
      </c>
      <c r="K5301" s="519" t="s">
        <v>34802</v>
      </c>
      <c r="L5301" s="518" t="s">
        <v>5433</v>
      </c>
    </row>
    <row r="5302" spans="1:12" ht="15.75">
      <c r="A5302" s="518" t="s">
        <v>8643</v>
      </c>
      <c r="B5302" s="518" t="s">
        <v>8644</v>
      </c>
      <c r="C5302" s="518" t="s">
        <v>10235</v>
      </c>
      <c r="D5302" s="518" t="s">
        <v>28605</v>
      </c>
      <c r="E5302" s="519" t="s">
        <v>144</v>
      </c>
      <c r="F5302" s="518" t="s">
        <v>144</v>
      </c>
      <c r="G5302" s="518" t="s">
        <v>28627</v>
      </c>
      <c r="H5302" s="518" t="s">
        <v>28628</v>
      </c>
      <c r="I5302" s="518" t="s">
        <v>5502</v>
      </c>
      <c r="J5302" s="518" t="s">
        <v>5503</v>
      </c>
      <c r="K5302" s="519" t="s">
        <v>34803</v>
      </c>
      <c r="L5302" s="518" t="s">
        <v>5433</v>
      </c>
    </row>
    <row r="5303" spans="1:12" ht="15.75">
      <c r="A5303" s="518" t="s">
        <v>8643</v>
      </c>
      <c r="B5303" s="518" t="s">
        <v>8644</v>
      </c>
      <c r="C5303" s="518" t="s">
        <v>10235</v>
      </c>
      <c r="D5303" s="518" t="s">
        <v>28605</v>
      </c>
      <c r="E5303" s="519" t="s">
        <v>144</v>
      </c>
      <c r="F5303" s="518" t="s">
        <v>144</v>
      </c>
      <c r="G5303" s="518" t="s">
        <v>28629</v>
      </c>
      <c r="H5303" s="518" t="s">
        <v>28630</v>
      </c>
      <c r="I5303" s="518" t="s">
        <v>5502</v>
      </c>
      <c r="J5303" s="518" t="s">
        <v>5503</v>
      </c>
      <c r="K5303" s="519" t="s">
        <v>34804</v>
      </c>
      <c r="L5303" s="518" t="s">
        <v>5433</v>
      </c>
    </row>
    <row r="5304" spans="1:12" ht="15.75">
      <c r="A5304" s="518" t="s">
        <v>8643</v>
      </c>
      <c r="B5304" s="518" t="s">
        <v>8644</v>
      </c>
      <c r="C5304" s="518" t="s">
        <v>10235</v>
      </c>
      <c r="D5304" s="518" t="s">
        <v>28605</v>
      </c>
      <c r="E5304" s="519" t="s">
        <v>144</v>
      </c>
      <c r="F5304" s="518" t="s">
        <v>144</v>
      </c>
      <c r="G5304" s="518" t="s">
        <v>28631</v>
      </c>
      <c r="H5304" s="518" t="s">
        <v>28632</v>
      </c>
      <c r="I5304" s="518" t="s">
        <v>5502</v>
      </c>
      <c r="J5304" s="518" t="s">
        <v>5503</v>
      </c>
      <c r="K5304" s="519" t="s">
        <v>34805</v>
      </c>
      <c r="L5304" s="518" t="s">
        <v>5433</v>
      </c>
    </row>
    <row r="5305" spans="1:12" ht="15.75">
      <c r="A5305" s="518" t="s">
        <v>8643</v>
      </c>
      <c r="B5305" s="518" t="s">
        <v>8644</v>
      </c>
      <c r="C5305" s="518" t="s">
        <v>10235</v>
      </c>
      <c r="D5305" s="518" t="s">
        <v>28605</v>
      </c>
      <c r="E5305" s="519" t="s">
        <v>144</v>
      </c>
      <c r="F5305" s="518" t="s">
        <v>144</v>
      </c>
      <c r="G5305" s="518" t="s">
        <v>28633</v>
      </c>
      <c r="H5305" s="518" t="s">
        <v>28634</v>
      </c>
      <c r="I5305" s="518" t="s">
        <v>5502</v>
      </c>
      <c r="J5305" s="518" t="s">
        <v>5503</v>
      </c>
      <c r="K5305" s="519" t="s">
        <v>34806</v>
      </c>
      <c r="L5305" s="518" t="s">
        <v>5433</v>
      </c>
    </row>
    <row r="5306" spans="1:12" ht="15.75">
      <c r="A5306" s="518" t="s">
        <v>8643</v>
      </c>
      <c r="B5306" s="518" t="s">
        <v>8644</v>
      </c>
      <c r="C5306" s="518" t="s">
        <v>10235</v>
      </c>
      <c r="D5306" s="518" t="s">
        <v>28605</v>
      </c>
      <c r="E5306" s="519" t="s">
        <v>144</v>
      </c>
      <c r="F5306" s="518" t="s">
        <v>144</v>
      </c>
      <c r="G5306" s="518" t="s">
        <v>28635</v>
      </c>
      <c r="H5306" s="518" t="s">
        <v>28636</v>
      </c>
      <c r="I5306" s="518" t="s">
        <v>5502</v>
      </c>
      <c r="J5306" s="518" t="s">
        <v>5503</v>
      </c>
      <c r="K5306" s="519" t="s">
        <v>34807</v>
      </c>
      <c r="L5306" s="518" t="s">
        <v>5433</v>
      </c>
    </row>
    <row r="5307" spans="1:12" ht="15.75">
      <c r="A5307" s="518" t="s">
        <v>8643</v>
      </c>
      <c r="B5307" s="518" t="s">
        <v>8644</v>
      </c>
      <c r="C5307" s="518" t="s">
        <v>10235</v>
      </c>
      <c r="D5307" s="518" t="s">
        <v>28605</v>
      </c>
      <c r="E5307" s="519" t="s">
        <v>144</v>
      </c>
      <c r="F5307" s="518" t="s">
        <v>144</v>
      </c>
      <c r="G5307" s="518" t="s">
        <v>28637</v>
      </c>
      <c r="H5307" s="518" t="s">
        <v>28638</v>
      </c>
      <c r="I5307" s="518" t="s">
        <v>5502</v>
      </c>
      <c r="J5307" s="518" t="s">
        <v>5503</v>
      </c>
      <c r="K5307" s="519" t="s">
        <v>34808</v>
      </c>
      <c r="L5307" s="518" t="s">
        <v>5433</v>
      </c>
    </row>
    <row r="5308" spans="1:12" ht="15.75">
      <c r="A5308" s="518" t="s">
        <v>8643</v>
      </c>
      <c r="B5308" s="518" t="s">
        <v>8644</v>
      </c>
      <c r="C5308" s="518" t="s">
        <v>10235</v>
      </c>
      <c r="D5308" s="518" t="s">
        <v>28605</v>
      </c>
      <c r="E5308" s="519" t="s">
        <v>144</v>
      </c>
      <c r="F5308" s="518" t="s">
        <v>144</v>
      </c>
      <c r="G5308" s="518" t="s">
        <v>28639</v>
      </c>
      <c r="H5308" s="518" t="s">
        <v>28640</v>
      </c>
      <c r="I5308" s="518" t="s">
        <v>5502</v>
      </c>
      <c r="J5308" s="518" t="s">
        <v>5503</v>
      </c>
      <c r="K5308" s="519" t="s">
        <v>34809</v>
      </c>
      <c r="L5308" s="518" t="s">
        <v>5433</v>
      </c>
    </row>
    <row r="5309" spans="1:12" ht="15.75">
      <c r="A5309" s="518" t="s">
        <v>8643</v>
      </c>
      <c r="B5309" s="518" t="s">
        <v>8644</v>
      </c>
      <c r="C5309" s="518" t="s">
        <v>10235</v>
      </c>
      <c r="D5309" s="518" t="s">
        <v>28605</v>
      </c>
      <c r="E5309" s="519" t="s">
        <v>144</v>
      </c>
      <c r="F5309" s="518" t="s">
        <v>144</v>
      </c>
      <c r="G5309" s="518" t="s">
        <v>28641</v>
      </c>
      <c r="H5309" s="518" t="s">
        <v>28642</v>
      </c>
      <c r="I5309" s="518" t="s">
        <v>5502</v>
      </c>
      <c r="J5309" s="518" t="s">
        <v>5503</v>
      </c>
      <c r="K5309" s="519" t="s">
        <v>34810</v>
      </c>
      <c r="L5309" s="518" t="s">
        <v>5433</v>
      </c>
    </row>
    <row r="5310" spans="1:12" ht="15.75">
      <c r="A5310" s="518" t="s">
        <v>8643</v>
      </c>
      <c r="B5310" s="518" t="s">
        <v>8644</v>
      </c>
      <c r="C5310" s="518" t="s">
        <v>10235</v>
      </c>
      <c r="D5310" s="518" t="s">
        <v>28605</v>
      </c>
      <c r="E5310" s="519" t="s">
        <v>144</v>
      </c>
      <c r="F5310" s="518" t="s">
        <v>144</v>
      </c>
      <c r="G5310" s="518" t="s">
        <v>28643</v>
      </c>
      <c r="H5310" s="518" t="s">
        <v>28644</v>
      </c>
      <c r="I5310" s="518" t="s">
        <v>5502</v>
      </c>
      <c r="J5310" s="518" t="s">
        <v>5503</v>
      </c>
      <c r="K5310" s="519" t="s">
        <v>34811</v>
      </c>
      <c r="L5310" s="518" t="s">
        <v>5433</v>
      </c>
    </row>
    <row r="5311" spans="1:12" ht="15.75">
      <c r="A5311" s="518" t="s">
        <v>8643</v>
      </c>
      <c r="B5311" s="518" t="s">
        <v>8644</v>
      </c>
      <c r="C5311" s="518" t="s">
        <v>10235</v>
      </c>
      <c r="D5311" s="518" t="s">
        <v>28605</v>
      </c>
      <c r="E5311" s="519" t="s">
        <v>144</v>
      </c>
      <c r="F5311" s="518" t="s">
        <v>144</v>
      </c>
      <c r="G5311" s="518" t="s">
        <v>28645</v>
      </c>
      <c r="H5311" s="518" t="s">
        <v>28646</v>
      </c>
      <c r="I5311" s="518" t="s">
        <v>5502</v>
      </c>
      <c r="J5311" s="518" t="s">
        <v>5503</v>
      </c>
      <c r="K5311" s="519" t="s">
        <v>34812</v>
      </c>
      <c r="L5311" s="518" t="s">
        <v>5433</v>
      </c>
    </row>
    <row r="5312" spans="1:12" ht="15.75">
      <c r="A5312" s="518" t="s">
        <v>8643</v>
      </c>
      <c r="B5312" s="518" t="s">
        <v>8644</v>
      </c>
      <c r="C5312" s="518" t="s">
        <v>10235</v>
      </c>
      <c r="D5312" s="518" t="s">
        <v>28605</v>
      </c>
      <c r="E5312" s="519" t="s">
        <v>144</v>
      </c>
      <c r="F5312" s="518" t="s">
        <v>144</v>
      </c>
      <c r="G5312" s="518" t="s">
        <v>28647</v>
      </c>
      <c r="H5312" s="518" t="s">
        <v>28648</v>
      </c>
      <c r="I5312" s="518" t="s">
        <v>5502</v>
      </c>
      <c r="J5312" s="518" t="s">
        <v>5503</v>
      </c>
      <c r="K5312" s="519" t="s">
        <v>34813</v>
      </c>
      <c r="L5312" s="518" t="s">
        <v>5433</v>
      </c>
    </row>
    <row r="5313" spans="1:12" ht="15.75">
      <c r="A5313" s="518" t="s">
        <v>8643</v>
      </c>
      <c r="B5313" s="518" t="s">
        <v>8644</v>
      </c>
      <c r="C5313" s="518" t="s">
        <v>10235</v>
      </c>
      <c r="D5313" s="518" t="s">
        <v>28605</v>
      </c>
      <c r="E5313" s="519" t="s">
        <v>144</v>
      </c>
      <c r="F5313" s="518" t="s">
        <v>144</v>
      </c>
      <c r="G5313" s="518" t="s">
        <v>28649</v>
      </c>
      <c r="H5313" s="518" t="s">
        <v>28650</v>
      </c>
      <c r="I5313" s="518" t="s">
        <v>5502</v>
      </c>
      <c r="J5313" s="518" t="s">
        <v>5503</v>
      </c>
      <c r="K5313" s="519" t="s">
        <v>34814</v>
      </c>
      <c r="L5313" s="518" t="s">
        <v>5433</v>
      </c>
    </row>
    <row r="5314" spans="1:12" ht="15.75">
      <c r="A5314" s="518" t="s">
        <v>8643</v>
      </c>
      <c r="B5314" s="518" t="s">
        <v>8644</v>
      </c>
      <c r="C5314" s="518" t="s">
        <v>10235</v>
      </c>
      <c r="D5314" s="518" t="s">
        <v>28605</v>
      </c>
      <c r="E5314" s="519" t="s">
        <v>144</v>
      </c>
      <c r="F5314" s="518" t="s">
        <v>144</v>
      </c>
      <c r="G5314" s="518" t="s">
        <v>28651</v>
      </c>
      <c r="H5314" s="518" t="s">
        <v>28652</v>
      </c>
      <c r="I5314" s="518" t="s">
        <v>5502</v>
      </c>
      <c r="J5314" s="518" t="s">
        <v>5503</v>
      </c>
      <c r="K5314" s="519" t="s">
        <v>34815</v>
      </c>
      <c r="L5314" s="518" t="s">
        <v>5433</v>
      </c>
    </row>
    <row r="5315" spans="1:12" ht="15.75">
      <c r="A5315" s="518" t="s">
        <v>8643</v>
      </c>
      <c r="B5315" s="518" t="s">
        <v>8644</v>
      </c>
      <c r="C5315" s="518" t="s">
        <v>10235</v>
      </c>
      <c r="D5315" s="518" t="s">
        <v>28605</v>
      </c>
      <c r="E5315" s="519" t="s">
        <v>144</v>
      </c>
      <c r="F5315" s="518" t="s">
        <v>144</v>
      </c>
      <c r="G5315" s="518" t="s">
        <v>28653</v>
      </c>
      <c r="H5315" s="518" t="s">
        <v>28654</v>
      </c>
      <c r="I5315" s="518" t="s">
        <v>5502</v>
      </c>
      <c r="J5315" s="518" t="s">
        <v>5503</v>
      </c>
      <c r="K5315" s="519" t="s">
        <v>34816</v>
      </c>
      <c r="L5315" s="518" t="s">
        <v>5433</v>
      </c>
    </row>
    <row r="5316" spans="1:12" ht="15.75">
      <c r="A5316" s="518" t="s">
        <v>8643</v>
      </c>
      <c r="B5316" s="518" t="s">
        <v>8644</v>
      </c>
      <c r="C5316" s="518" t="s">
        <v>10235</v>
      </c>
      <c r="D5316" s="518" t="s">
        <v>28605</v>
      </c>
      <c r="E5316" s="519" t="s">
        <v>144</v>
      </c>
      <c r="F5316" s="518" t="s">
        <v>144</v>
      </c>
      <c r="G5316" s="518" t="s">
        <v>28655</v>
      </c>
      <c r="H5316" s="518" t="s">
        <v>28656</v>
      </c>
      <c r="I5316" s="518" t="s">
        <v>5502</v>
      </c>
      <c r="J5316" s="518" t="s">
        <v>5503</v>
      </c>
      <c r="K5316" s="519" t="s">
        <v>34817</v>
      </c>
      <c r="L5316" s="518" t="s">
        <v>5433</v>
      </c>
    </row>
    <row r="5317" spans="1:12" ht="15.75">
      <c r="A5317" s="518" t="s">
        <v>8643</v>
      </c>
      <c r="B5317" s="518" t="s">
        <v>8644</v>
      </c>
      <c r="C5317" s="518" t="s">
        <v>10235</v>
      </c>
      <c r="D5317" s="518" t="s">
        <v>28605</v>
      </c>
      <c r="E5317" s="519" t="s">
        <v>144</v>
      </c>
      <c r="F5317" s="518" t="s">
        <v>144</v>
      </c>
      <c r="G5317" s="518" t="s">
        <v>28657</v>
      </c>
      <c r="H5317" s="518" t="s">
        <v>28658</v>
      </c>
      <c r="I5317" s="518" t="s">
        <v>5502</v>
      </c>
      <c r="J5317" s="518" t="s">
        <v>5503</v>
      </c>
      <c r="K5317" s="519" t="s">
        <v>34818</v>
      </c>
      <c r="L5317" s="518" t="s">
        <v>5433</v>
      </c>
    </row>
    <row r="5318" spans="1:12" ht="15.75">
      <c r="A5318" s="518" t="s">
        <v>8643</v>
      </c>
      <c r="B5318" s="518" t="s">
        <v>8644</v>
      </c>
      <c r="C5318" s="518" t="s">
        <v>10235</v>
      </c>
      <c r="D5318" s="518" t="s">
        <v>28605</v>
      </c>
      <c r="E5318" s="519" t="s">
        <v>144</v>
      </c>
      <c r="F5318" s="518" t="s">
        <v>144</v>
      </c>
      <c r="G5318" s="518" t="s">
        <v>28659</v>
      </c>
      <c r="H5318" s="518" t="s">
        <v>28660</v>
      </c>
      <c r="I5318" s="518" t="s">
        <v>5502</v>
      </c>
      <c r="J5318" s="518" t="s">
        <v>5503</v>
      </c>
      <c r="K5318" s="519" t="s">
        <v>34819</v>
      </c>
      <c r="L5318" s="518" t="s">
        <v>5433</v>
      </c>
    </row>
    <row r="5319" spans="1:12" ht="15.75">
      <c r="A5319" s="518" t="s">
        <v>8643</v>
      </c>
      <c r="B5319" s="518" t="s">
        <v>8644</v>
      </c>
      <c r="C5319" s="518" t="s">
        <v>10235</v>
      </c>
      <c r="D5319" s="518" t="s">
        <v>28605</v>
      </c>
      <c r="E5319" s="519" t="s">
        <v>144</v>
      </c>
      <c r="F5319" s="518" t="s">
        <v>144</v>
      </c>
      <c r="G5319" s="518" t="s">
        <v>28661</v>
      </c>
      <c r="H5319" s="518" t="s">
        <v>28662</v>
      </c>
      <c r="I5319" s="518" t="s">
        <v>5502</v>
      </c>
      <c r="J5319" s="518" t="s">
        <v>5503</v>
      </c>
      <c r="K5319" s="519" t="s">
        <v>34820</v>
      </c>
      <c r="L5319" s="518" t="s">
        <v>5433</v>
      </c>
    </row>
    <row r="5320" spans="1:12" ht="15.75">
      <c r="A5320" s="518" t="s">
        <v>8643</v>
      </c>
      <c r="B5320" s="518" t="s">
        <v>8644</v>
      </c>
      <c r="C5320" s="518" t="s">
        <v>10235</v>
      </c>
      <c r="D5320" s="518" t="s">
        <v>28605</v>
      </c>
      <c r="E5320" s="519" t="s">
        <v>144</v>
      </c>
      <c r="F5320" s="518" t="s">
        <v>144</v>
      </c>
      <c r="G5320" s="518" t="s">
        <v>28663</v>
      </c>
      <c r="H5320" s="518" t="s">
        <v>28664</v>
      </c>
      <c r="I5320" s="518" t="s">
        <v>5502</v>
      </c>
      <c r="J5320" s="518" t="s">
        <v>5503</v>
      </c>
      <c r="K5320" s="519" t="s">
        <v>34821</v>
      </c>
      <c r="L5320" s="518" t="s">
        <v>5433</v>
      </c>
    </row>
    <row r="5321" spans="1:12" ht="15.75">
      <c r="A5321" s="518" t="s">
        <v>8643</v>
      </c>
      <c r="B5321" s="518" t="s">
        <v>8644</v>
      </c>
      <c r="C5321" s="518" t="s">
        <v>10235</v>
      </c>
      <c r="D5321" s="518" t="s">
        <v>28605</v>
      </c>
      <c r="E5321" s="519" t="s">
        <v>144</v>
      </c>
      <c r="F5321" s="518" t="s">
        <v>144</v>
      </c>
      <c r="G5321" s="518" t="s">
        <v>28665</v>
      </c>
      <c r="H5321" s="518" t="s">
        <v>28666</v>
      </c>
      <c r="I5321" s="518" t="s">
        <v>5502</v>
      </c>
      <c r="J5321" s="518" t="s">
        <v>5503</v>
      </c>
      <c r="K5321" s="519" t="s">
        <v>34822</v>
      </c>
      <c r="L5321" s="518" t="s">
        <v>5433</v>
      </c>
    </row>
    <row r="5322" spans="1:12" ht="15.75">
      <c r="A5322" s="518" t="s">
        <v>8643</v>
      </c>
      <c r="B5322" s="518" t="s">
        <v>8644</v>
      </c>
      <c r="C5322" s="518" t="s">
        <v>10235</v>
      </c>
      <c r="D5322" s="518" t="s">
        <v>28605</v>
      </c>
      <c r="E5322" s="519" t="s">
        <v>144</v>
      </c>
      <c r="F5322" s="518" t="s">
        <v>144</v>
      </c>
      <c r="G5322" s="518" t="s">
        <v>28667</v>
      </c>
      <c r="H5322" s="518" t="s">
        <v>10248</v>
      </c>
      <c r="I5322" s="518" t="s">
        <v>5502</v>
      </c>
      <c r="J5322" s="518" t="s">
        <v>5432</v>
      </c>
      <c r="K5322" s="519" t="s">
        <v>34823</v>
      </c>
      <c r="L5322" s="518" t="s">
        <v>5433</v>
      </c>
    </row>
    <row r="5323" spans="1:12" ht="15.75">
      <c r="A5323" s="518" t="s">
        <v>8643</v>
      </c>
      <c r="B5323" s="518" t="s">
        <v>8644</v>
      </c>
      <c r="C5323" s="518" t="s">
        <v>10235</v>
      </c>
      <c r="D5323" s="518" t="s">
        <v>28605</v>
      </c>
      <c r="E5323" s="519" t="s">
        <v>144</v>
      </c>
      <c r="F5323" s="518" t="s">
        <v>144</v>
      </c>
      <c r="G5323" s="518" t="s">
        <v>28668</v>
      </c>
      <c r="H5323" s="518" t="s">
        <v>10249</v>
      </c>
      <c r="I5323" s="518" t="s">
        <v>5502</v>
      </c>
      <c r="J5323" s="518" t="s">
        <v>5432</v>
      </c>
      <c r="K5323" s="519" t="s">
        <v>34824</v>
      </c>
      <c r="L5323" s="518" t="s">
        <v>5433</v>
      </c>
    </row>
    <row r="5324" spans="1:12" ht="15.75">
      <c r="A5324" s="518" t="s">
        <v>8643</v>
      </c>
      <c r="B5324" s="518" t="s">
        <v>8644</v>
      </c>
      <c r="C5324" s="518" t="s">
        <v>10235</v>
      </c>
      <c r="D5324" s="518" t="s">
        <v>28605</v>
      </c>
      <c r="E5324" s="519" t="s">
        <v>144</v>
      </c>
      <c r="F5324" s="518" t="s">
        <v>144</v>
      </c>
      <c r="G5324" s="518" t="s">
        <v>28669</v>
      </c>
      <c r="H5324" s="518" t="s">
        <v>10250</v>
      </c>
      <c r="I5324" s="518" t="s">
        <v>5502</v>
      </c>
      <c r="J5324" s="518" t="s">
        <v>5432</v>
      </c>
      <c r="K5324" s="519" t="s">
        <v>34825</v>
      </c>
      <c r="L5324" s="518" t="s">
        <v>5433</v>
      </c>
    </row>
    <row r="5325" spans="1:12" ht="15.75">
      <c r="A5325" s="518" t="s">
        <v>8643</v>
      </c>
      <c r="B5325" s="518" t="s">
        <v>8644</v>
      </c>
      <c r="C5325" s="518" t="s">
        <v>10235</v>
      </c>
      <c r="D5325" s="518" t="s">
        <v>28605</v>
      </c>
      <c r="E5325" s="519" t="s">
        <v>144</v>
      </c>
      <c r="F5325" s="518" t="s">
        <v>144</v>
      </c>
      <c r="G5325" s="518" t="s">
        <v>28670</v>
      </c>
      <c r="H5325" s="518" t="s">
        <v>10251</v>
      </c>
      <c r="I5325" s="518" t="s">
        <v>5502</v>
      </c>
      <c r="J5325" s="518" t="s">
        <v>5503</v>
      </c>
      <c r="K5325" s="519" t="s">
        <v>34826</v>
      </c>
      <c r="L5325" s="518" t="s">
        <v>5433</v>
      </c>
    </row>
    <row r="5326" spans="1:12" ht="15.75">
      <c r="A5326" s="518" t="s">
        <v>8643</v>
      </c>
      <c r="B5326" s="518" t="s">
        <v>8644</v>
      </c>
      <c r="C5326" s="518" t="s">
        <v>10235</v>
      </c>
      <c r="D5326" s="518" t="s">
        <v>28605</v>
      </c>
      <c r="E5326" s="519" t="s">
        <v>144</v>
      </c>
      <c r="F5326" s="518" t="s">
        <v>144</v>
      </c>
      <c r="G5326" s="518" t="s">
        <v>28671</v>
      </c>
      <c r="H5326" s="518" t="s">
        <v>10252</v>
      </c>
      <c r="I5326" s="518" t="s">
        <v>5502</v>
      </c>
      <c r="J5326" s="518" t="s">
        <v>5503</v>
      </c>
      <c r="K5326" s="519" t="s">
        <v>34827</v>
      </c>
      <c r="L5326" s="518" t="s">
        <v>5433</v>
      </c>
    </row>
    <row r="5327" spans="1:12" ht="15.75">
      <c r="A5327" s="518" t="s">
        <v>8643</v>
      </c>
      <c r="B5327" s="518" t="s">
        <v>8644</v>
      </c>
      <c r="C5327" s="518" t="s">
        <v>10253</v>
      </c>
      <c r="D5327" s="518" t="s">
        <v>28672</v>
      </c>
      <c r="E5327" s="519" t="s">
        <v>144</v>
      </c>
      <c r="F5327" s="518" t="s">
        <v>144</v>
      </c>
      <c r="G5327" s="518" t="s">
        <v>28673</v>
      </c>
      <c r="H5327" s="518" t="s">
        <v>10254</v>
      </c>
      <c r="I5327" s="518" t="s">
        <v>5502</v>
      </c>
      <c r="J5327" s="518" t="s">
        <v>5503</v>
      </c>
      <c r="K5327" s="519" t="s">
        <v>29272</v>
      </c>
      <c r="L5327" s="518" t="s">
        <v>5433</v>
      </c>
    </row>
    <row r="5328" spans="1:12" ht="15.75">
      <c r="A5328" s="518" t="s">
        <v>8643</v>
      </c>
      <c r="B5328" s="518" t="s">
        <v>8644</v>
      </c>
      <c r="C5328" s="518" t="s">
        <v>10253</v>
      </c>
      <c r="D5328" s="518" t="s">
        <v>28672</v>
      </c>
      <c r="E5328" s="519" t="s">
        <v>144</v>
      </c>
      <c r="F5328" s="518" t="s">
        <v>144</v>
      </c>
      <c r="G5328" s="518" t="s">
        <v>28675</v>
      </c>
      <c r="H5328" s="518" t="s">
        <v>10255</v>
      </c>
      <c r="I5328" s="518" t="s">
        <v>5502</v>
      </c>
      <c r="J5328" s="518" t="s">
        <v>5503</v>
      </c>
      <c r="K5328" s="519" t="s">
        <v>26083</v>
      </c>
      <c r="L5328" s="518" t="s">
        <v>5433</v>
      </c>
    </row>
    <row r="5329" spans="1:12" ht="15.75">
      <c r="A5329" s="518" t="s">
        <v>8643</v>
      </c>
      <c r="B5329" s="518" t="s">
        <v>8644</v>
      </c>
      <c r="C5329" s="518" t="s">
        <v>10253</v>
      </c>
      <c r="D5329" s="518" t="s">
        <v>28672</v>
      </c>
      <c r="E5329" s="519" t="s">
        <v>144</v>
      </c>
      <c r="F5329" s="518" t="s">
        <v>144</v>
      </c>
      <c r="G5329" s="518" t="s">
        <v>28676</v>
      </c>
      <c r="H5329" s="518" t="s">
        <v>10256</v>
      </c>
      <c r="I5329" s="518" t="s">
        <v>5502</v>
      </c>
      <c r="J5329" s="518" t="s">
        <v>5503</v>
      </c>
      <c r="K5329" s="519" t="s">
        <v>34828</v>
      </c>
      <c r="L5329" s="518" t="s">
        <v>5433</v>
      </c>
    </row>
    <row r="5330" spans="1:12" ht="15.75">
      <c r="A5330" s="518" t="s">
        <v>8643</v>
      </c>
      <c r="B5330" s="518" t="s">
        <v>8644</v>
      </c>
      <c r="C5330" s="518" t="s">
        <v>10253</v>
      </c>
      <c r="D5330" s="518" t="s">
        <v>28672</v>
      </c>
      <c r="E5330" s="519" t="s">
        <v>144</v>
      </c>
      <c r="F5330" s="518" t="s">
        <v>144</v>
      </c>
      <c r="G5330" s="518" t="s">
        <v>28677</v>
      </c>
      <c r="H5330" s="518" t="s">
        <v>10257</v>
      </c>
      <c r="I5330" s="518" t="s">
        <v>5502</v>
      </c>
      <c r="J5330" s="518" t="s">
        <v>5503</v>
      </c>
      <c r="K5330" s="519" t="s">
        <v>30543</v>
      </c>
      <c r="L5330" s="518" t="s">
        <v>5433</v>
      </c>
    </row>
    <row r="5331" spans="1:12" ht="15.75">
      <c r="A5331" s="518" t="s">
        <v>8643</v>
      </c>
      <c r="B5331" s="518" t="s">
        <v>8644</v>
      </c>
      <c r="C5331" s="518" t="s">
        <v>10253</v>
      </c>
      <c r="D5331" s="518" t="s">
        <v>28672</v>
      </c>
      <c r="E5331" s="519" t="s">
        <v>144</v>
      </c>
      <c r="F5331" s="518" t="s">
        <v>144</v>
      </c>
      <c r="G5331" s="518" t="s">
        <v>28678</v>
      </c>
      <c r="H5331" s="518" t="s">
        <v>10258</v>
      </c>
      <c r="I5331" s="518" t="s">
        <v>5502</v>
      </c>
      <c r="J5331" s="518" t="s">
        <v>5503</v>
      </c>
      <c r="K5331" s="519" t="s">
        <v>34829</v>
      </c>
      <c r="L5331" s="518" t="s">
        <v>5433</v>
      </c>
    </row>
    <row r="5332" spans="1:12" ht="15.75">
      <c r="A5332" s="518" t="s">
        <v>8643</v>
      </c>
      <c r="B5332" s="518" t="s">
        <v>8644</v>
      </c>
      <c r="C5332" s="518" t="s">
        <v>10253</v>
      </c>
      <c r="D5332" s="518" t="s">
        <v>28672</v>
      </c>
      <c r="E5332" s="519" t="s">
        <v>144</v>
      </c>
      <c r="F5332" s="518" t="s">
        <v>144</v>
      </c>
      <c r="G5332" s="518" t="s">
        <v>28679</v>
      </c>
      <c r="H5332" s="518" t="s">
        <v>10259</v>
      </c>
      <c r="I5332" s="518" t="s">
        <v>5502</v>
      </c>
      <c r="J5332" s="518" t="s">
        <v>5503</v>
      </c>
      <c r="K5332" s="519" t="s">
        <v>34830</v>
      </c>
      <c r="L5332" s="518" t="s">
        <v>5433</v>
      </c>
    </row>
    <row r="5333" spans="1:12" ht="15.75">
      <c r="A5333" s="518" t="s">
        <v>8643</v>
      </c>
      <c r="B5333" s="518" t="s">
        <v>8644</v>
      </c>
      <c r="C5333" s="518" t="s">
        <v>10253</v>
      </c>
      <c r="D5333" s="518" t="s">
        <v>28672</v>
      </c>
      <c r="E5333" s="519" t="s">
        <v>144</v>
      </c>
      <c r="F5333" s="518" t="s">
        <v>144</v>
      </c>
      <c r="G5333" s="518" t="s">
        <v>28680</v>
      </c>
      <c r="H5333" s="518" t="s">
        <v>10260</v>
      </c>
      <c r="I5333" s="518" t="s">
        <v>5431</v>
      </c>
      <c r="J5333" s="518" t="s">
        <v>5503</v>
      </c>
      <c r="K5333" s="519" t="s">
        <v>34831</v>
      </c>
      <c r="L5333" s="518" t="s">
        <v>5433</v>
      </c>
    </row>
    <row r="5334" spans="1:12" ht="15.75">
      <c r="A5334" s="518" t="s">
        <v>8643</v>
      </c>
      <c r="B5334" s="518" t="s">
        <v>8644</v>
      </c>
      <c r="C5334" s="518" t="s">
        <v>10253</v>
      </c>
      <c r="D5334" s="518" t="s">
        <v>28672</v>
      </c>
      <c r="E5334" s="519" t="s">
        <v>144</v>
      </c>
      <c r="F5334" s="518" t="s">
        <v>144</v>
      </c>
      <c r="G5334" s="518" t="s">
        <v>28682</v>
      </c>
      <c r="H5334" s="518" t="s">
        <v>10261</v>
      </c>
      <c r="I5334" s="518" t="s">
        <v>5431</v>
      </c>
      <c r="J5334" s="518" t="s">
        <v>5503</v>
      </c>
      <c r="K5334" s="519" t="s">
        <v>28982</v>
      </c>
      <c r="L5334" s="518" t="s">
        <v>5433</v>
      </c>
    </row>
    <row r="5335" spans="1:12" ht="15.75">
      <c r="A5335" s="518" t="s">
        <v>8643</v>
      </c>
      <c r="B5335" s="518" t="s">
        <v>8644</v>
      </c>
      <c r="C5335" s="518" t="s">
        <v>10253</v>
      </c>
      <c r="D5335" s="518" t="s">
        <v>28672</v>
      </c>
      <c r="E5335" s="519" t="s">
        <v>144</v>
      </c>
      <c r="F5335" s="518" t="s">
        <v>144</v>
      </c>
      <c r="G5335" s="518" t="s">
        <v>28683</v>
      </c>
      <c r="H5335" s="518" t="s">
        <v>10262</v>
      </c>
      <c r="I5335" s="518" t="s">
        <v>5431</v>
      </c>
      <c r="J5335" s="518" t="s">
        <v>5503</v>
      </c>
      <c r="K5335" s="519" t="s">
        <v>34832</v>
      </c>
      <c r="L5335" s="518" t="s">
        <v>5433</v>
      </c>
    </row>
    <row r="5336" spans="1:12" ht="15.75">
      <c r="A5336" s="518" t="s">
        <v>8643</v>
      </c>
      <c r="B5336" s="518" t="s">
        <v>8644</v>
      </c>
      <c r="C5336" s="518" t="s">
        <v>10253</v>
      </c>
      <c r="D5336" s="518" t="s">
        <v>28672</v>
      </c>
      <c r="E5336" s="519" t="s">
        <v>144</v>
      </c>
      <c r="F5336" s="518" t="s">
        <v>144</v>
      </c>
      <c r="G5336" s="518" t="s">
        <v>28684</v>
      </c>
      <c r="H5336" s="518" t="s">
        <v>10263</v>
      </c>
      <c r="I5336" s="518" t="s">
        <v>5431</v>
      </c>
      <c r="J5336" s="518" t="s">
        <v>5503</v>
      </c>
      <c r="K5336" s="519" t="s">
        <v>32581</v>
      </c>
      <c r="L5336" s="518" t="s">
        <v>5433</v>
      </c>
    </row>
    <row r="5337" spans="1:12" ht="15.75">
      <c r="A5337" s="518" t="s">
        <v>8643</v>
      </c>
      <c r="B5337" s="518" t="s">
        <v>8644</v>
      </c>
      <c r="C5337" s="518" t="s">
        <v>10253</v>
      </c>
      <c r="D5337" s="518" t="s">
        <v>28672</v>
      </c>
      <c r="E5337" s="519" t="s">
        <v>144</v>
      </c>
      <c r="F5337" s="518" t="s">
        <v>144</v>
      </c>
      <c r="G5337" s="518" t="s">
        <v>28685</v>
      </c>
      <c r="H5337" s="518" t="s">
        <v>10264</v>
      </c>
      <c r="I5337" s="518" t="s">
        <v>5431</v>
      </c>
      <c r="J5337" s="518" t="s">
        <v>5503</v>
      </c>
      <c r="K5337" s="519" t="s">
        <v>26241</v>
      </c>
      <c r="L5337" s="518" t="s">
        <v>5433</v>
      </c>
    </row>
    <row r="5338" spans="1:12" ht="15.75">
      <c r="A5338" s="518" t="s">
        <v>8643</v>
      </c>
      <c r="B5338" s="518" t="s">
        <v>8644</v>
      </c>
      <c r="C5338" s="518" t="s">
        <v>10253</v>
      </c>
      <c r="D5338" s="518" t="s">
        <v>28672</v>
      </c>
      <c r="E5338" s="519" t="s">
        <v>144</v>
      </c>
      <c r="F5338" s="518" t="s">
        <v>144</v>
      </c>
      <c r="G5338" s="518" t="s">
        <v>28686</v>
      </c>
      <c r="H5338" s="518" t="s">
        <v>10265</v>
      </c>
      <c r="I5338" s="518" t="s">
        <v>5502</v>
      </c>
      <c r="J5338" s="518" t="s">
        <v>5432</v>
      </c>
      <c r="K5338" s="519" t="s">
        <v>34833</v>
      </c>
      <c r="L5338" s="518" t="s">
        <v>5433</v>
      </c>
    </row>
    <row r="5339" spans="1:12" ht="15.75">
      <c r="A5339" s="518" t="s">
        <v>8643</v>
      </c>
      <c r="B5339" s="518" t="s">
        <v>8644</v>
      </c>
      <c r="C5339" s="518" t="s">
        <v>10253</v>
      </c>
      <c r="D5339" s="518" t="s">
        <v>28672</v>
      </c>
      <c r="E5339" s="519" t="s">
        <v>144</v>
      </c>
      <c r="F5339" s="518" t="s">
        <v>144</v>
      </c>
      <c r="G5339" s="518" t="s">
        <v>28687</v>
      </c>
      <c r="H5339" s="518" t="s">
        <v>10266</v>
      </c>
      <c r="I5339" s="518" t="s">
        <v>5502</v>
      </c>
      <c r="J5339" s="518" t="s">
        <v>5432</v>
      </c>
      <c r="K5339" s="519" t="s">
        <v>25936</v>
      </c>
      <c r="L5339" s="518" t="s">
        <v>5433</v>
      </c>
    </row>
    <row r="5340" spans="1:12" ht="15.75">
      <c r="A5340" s="518" t="s">
        <v>8643</v>
      </c>
      <c r="B5340" s="518" t="s">
        <v>8644</v>
      </c>
      <c r="C5340" s="518" t="s">
        <v>10253</v>
      </c>
      <c r="D5340" s="518" t="s">
        <v>28672</v>
      </c>
      <c r="E5340" s="519" t="s">
        <v>144</v>
      </c>
      <c r="F5340" s="518" t="s">
        <v>144</v>
      </c>
      <c r="G5340" s="518" t="s">
        <v>28689</v>
      </c>
      <c r="H5340" s="518" t="s">
        <v>10267</v>
      </c>
      <c r="I5340" s="518" t="s">
        <v>5502</v>
      </c>
      <c r="J5340" s="518" t="s">
        <v>5503</v>
      </c>
      <c r="K5340" s="519" t="s">
        <v>17423</v>
      </c>
      <c r="L5340" s="518" t="s">
        <v>5433</v>
      </c>
    </row>
    <row r="5341" spans="1:12" ht="15.75">
      <c r="A5341" s="518" t="s">
        <v>8643</v>
      </c>
      <c r="B5341" s="518" t="s">
        <v>8644</v>
      </c>
      <c r="C5341" s="518" t="s">
        <v>10253</v>
      </c>
      <c r="D5341" s="518" t="s">
        <v>28672</v>
      </c>
      <c r="E5341" s="519" t="s">
        <v>144</v>
      </c>
      <c r="F5341" s="518" t="s">
        <v>144</v>
      </c>
      <c r="G5341" s="518" t="s">
        <v>28690</v>
      </c>
      <c r="H5341" s="518" t="s">
        <v>10268</v>
      </c>
      <c r="I5341" s="518" t="s">
        <v>5502</v>
      </c>
      <c r="J5341" s="518" t="s">
        <v>5503</v>
      </c>
      <c r="K5341" s="519" t="s">
        <v>19929</v>
      </c>
      <c r="L5341" s="518" t="s">
        <v>5433</v>
      </c>
    </row>
    <row r="5342" spans="1:12" ht="15.75">
      <c r="A5342" s="518" t="s">
        <v>8643</v>
      </c>
      <c r="B5342" s="518" t="s">
        <v>8644</v>
      </c>
      <c r="C5342" s="518" t="s">
        <v>10253</v>
      </c>
      <c r="D5342" s="518" t="s">
        <v>28672</v>
      </c>
      <c r="E5342" s="519" t="s">
        <v>144</v>
      </c>
      <c r="F5342" s="518" t="s">
        <v>144</v>
      </c>
      <c r="G5342" s="518" t="s">
        <v>28691</v>
      </c>
      <c r="H5342" s="518" t="s">
        <v>10269</v>
      </c>
      <c r="I5342" s="518" t="s">
        <v>5502</v>
      </c>
      <c r="J5342" s="518" t="s">
        <v>5503</v>
      </c>
      <c r="K5342" s="519" t="s">
        <v>20385</v>
      </c>
      <c r="L5342" s="518" t="s">
        <v>5433</v>
      </c>
    </row>
    <row r="5343" spans="1:12" ht="15.75">
      <c r="A5343" s="518" t="s">
        <v>8643</v>
      </c>
      <c r="B5343" s="518" t="s">
        <v>8644</v>
      </c>
      <c r="C5343" s="518" t="s">
        <v>10253</v>
      </c>
      <c r="D5343" s="518" t="s">
        <v>28672</v>
      </c>
      <c r="E5343" s="519" t="s">
        <v>144</v>
      </c>
      <c r="F5343" s="518" t="s">
        <v>144</v>
      </c>
      <c r="G5343" s="518" t="s">
        <v>28693</v>
      </c>
      <c r="H5343" s="518" t="s">
        <v>10270</v>
      </c>
      <c r="I5343" s="518" t="s">
        <v>5502</v>
      </c>
      <c r="J5343" s="518" t="s">
        <v>5503</v>
      </c>
      <c r="K5343" s="519" t="s">
        <v>34834</v>
      </c>
      <c r="L5343" s="518" t="s">
        <v>5433</v>
      </c>
    </row>
    <row r="5344" spans="1:12" ht="15.75">
      <c r="A5344" s="518" t="s">
        <v>8643</v>
      </c>
      <c r="B5344" s="518" t="s">
        <v>8644</v>
      </c>
      <c r="C5344" s="518" t="s">
        <v>10253</v>
      </c>
      <c r="D5344" s="518" t="s">
        <v>28672</v>
      </c>
      <c r="E5344" s="519" t="s">
        <v>144</v>
      </c>
      <c r="F5344" s="518" t="s">
        <v>144</v>
      </c>
      <c r="G5344" s="518" t="s">
        <v>28694</v>
      </c>
      <c r="H5344" s="518" t="s">
        <v>10271</v>
      </c>
      <c r="I5344" s="518" t="s">
        <v>5502</v>
      </c>
      <c r="J5344" s="518" t="s">
        <v>5503</v>
      </c>
      <c r="K5344" s="519" t="s">
        <v>21472</v>
      </c>
      <c r="L5344" s="518" t="s">
        <v>5433</v>
      </c>
    </row>
    <row r="5345" spans="1:12" ht="15.75">
      <c r="A5345" s="518" t="s">
        <v>8643</v>
      </c>
      <c r="B5345" s="518" t="s">
        <v>8644</v>
      </c>
      <c r="C5345" s="518" t="s">
        <v>10253</v>
      </c>
      <c r="D5345" s="518" t="s">
        <v>28672</v>
      </c>
      <c r="E5345" s="519" t="s">
        <v>144</v>
      </c>
      <c r="F5345" s="518" t="s">
        <v>144</v>
      </c>
      <c r="G5345" s="518" t="s">
        <v>28696</v>
      </c>
      <c r="H5345" s="518" t="s">
        <v>10272</v>
      </c>
      <c r="I5345" s="518" t="s">
        <v>5502</v>
      </c>
      <c r="J5345" s="518" t="s">
        <v>5503</v>
      </c>
      <c r="K5345" s="519" t="s">
        <v>13968</v>
      </c>
      <c r="L5345" s="518" t="s">
        <v>5433</v>
      </c>
    </row>
    <row r="5346" spans="1:12" ht="15.75">
      <c r="A5346" s="518" t="s">
        <v>8643</v>
      </c>
      <c r="B5346" s="518" t="s">
        <v>8644</v>
      </c>
      <c r="C5346" s="518" t="s">
        <v>10253</v>
      </c>
      <c r="D5346" s="518" t="s">
        <v>28672</v>
      </c>
      <c r="E5346" s="519" t="s">
        <v>144</v>
      </c>
      <c r="F5346" s="518" t="s">
        <v>144</v>
      </c>
      <c r="G5346" s="518" t="s">
        <v>28697</v>
      </c>
      <c r="H5346" s="518" t="s">
        <v>10273</v>
      </c>
      <c r="I5346" s="518" t="s">
        <v>5502</v>
      </c>
      <c r="J5346" s="518" t="s">
        <v>5503</v>
      </c>
      <c r="K5346" s="519" t="s">
        <v>17911</v>
      </c>
      <c r="L5346" s="518" t="s">
        <v>5433</v>
      </c>
    </row>
    <row r="5347" spans="1:12" ht="15.75">
      <c r="A5347" s="518" t="s">
        <v>8643</v>
      </c>
      <c r="B5347" s="518" t="s">
        <v>8644</v>
      </c>
      <c r="C5347" s="518" t="s">
        <v>10253</v>
      </c>
      <c r="D5347" s="518" t="s">
        <v>28672</v>
      </c>
      <c r="E5347" s="519" t="s">
        <v>144</v>
      </c>
      <c r="F5347" s="518" t="s">
        <v>144</v>
      </c>
      <c r="G5347" s="518" t="s">
        <v>28699</v>
      </c>
      <c r="H5347" s="518" t="s">
        <v>10274</v>
      </c>
      <c r="I5347" s="518" t="s">
        <v>5431</v>
      </c>
      <c r="J5347" s="518" t="s">
        <v>5432</v>
      </c>
      <c r="K5347" s="519" t="s">
        <v>12998</v>
      </c>
      <c r="L5347" s="518" t="s">
        <v>5433</v>
      </c>
    </row>
    <row r="5348" spans="1:12" ht="15.75">
      <c r="A5348" s="518" t="s">
        <v>8643</v>
      </c>
      <c r="B5348" s="518" t="s">
        <v>8644</v>
      </c>
      <c r="C5348" s="518" t="s">
        <v>10253</v>
      </c>
      <c r="D5348" s="518" t="s">
        <v>28672</v>
      </c>
      <c r="E5348" s="519" t="s">
        <v>144</v>
      </c>
      <c r="F5348" s="518" t="s">
        <v>144</v>
      </c>
      <c r="G5348" s="518" t="s">
        <v>28701</v>
      </c>
      <c r="H5348" s="518" t="s">
        <v>10275</v>
      </c>
      <c r="I5348" s="518" t="s">
        <v>5431</v>
      </c>
      <c r="J5348" s="518" t="s">
        <v>5432</v>
      </c>
      <c r="K5348" s="519" t="s">
        <v>13710</v>
      </c>
      <c r="L5348" s="518" t="s">
        <v>5433</v>
      </c>
    </row>
    <row r="5349" spans="1:12" ht="15.75">
      <c r="A5349" s="518" t="s">
        <v>8643</v>
      </c>
      <c r="B5349" s="518" t="s">
        <v>8644</v>
      </c>
      <c r="C5349" s="518" t="s">
        <v>10253</v>
      </c>
      <c r="D5349" s="518" t="s">
        <v>28672</v>
      </c>
      <c r="E5349" s="519" t="s">
        <v>144</v>
      </c>
      <c r="F5349" s="518" t="s">
        <v>144</v>
      </c>
      <c r="G5349" s="518" t="s">
        <v>28702</v>
      </c>
      <c r="H5349" s="518" t="s">
        <v>10276</v>
      </c>
      <c r="I5349" s="518" t="s">
        <v>5431</v>
      </c>
      <c r="J5349" s="518" t="s">
        <v>5432</v>
      </c>
      <c r="K5349" s="519" t="s">
        <v>13215</v>
      </c>
      <c r="L5349" s="518" t="s">
        <v>5433</v>
      </c>
    </row>
    <row r="5350" spans="1:12" ht="15.75">
      <c r="A5350" s="518" t="s">
        <v>8643</v>
      </c>
      <c r="B5350" s="518" t="s">
        <v>8644</v>
      </c>
      <c r="C5350" s="518" t="s">
        <v>10253</v>
      </c>
      <c r="D5350" s="518" t="s">
        <v>28672</v>
      </c>
      <c r="E5350" s="519" t="s">
        <v>144</v>
      </c>
      <c r="F5350" s="518" t="s">
        <v>144</v>
      </c>
      <c r="G5350" s="518" t="s">
        <v>28703</v>
      </c>
      <c r="H5350" s="518" t="s">
        <v>10277</v>
      </c>
      <c r="I5350" s="518" t="s">
        <v>5431</v>
      </c>
      <c r="J5350" s="518" t="s">
        <v>5432</v>
      </c>
      <c r="K5350" s="519" t="s">
        <v>34835</v>
      </c>
      <c r="L5350" s="518" t="s">
        <v>5433</v>
      </c>
    </row>
    <row r="5351" spans="1:12" ht="15.75">
      <c r="A5351" s="518" t="s">
        <v>8643</v>
      </c>
      <c r="B5351" s="518" t="s">
        <v>8644</v>
      </c>
      <c r="C5351" s="518" t="s">
        <v>10253</v>
      </c>
      <c r="D5351" s="518" t="s">
        <v>28672</v>
      </c>
      <c r="E5351" s="519" t="s">
        <v>144</v>
      </c>
      <c r="F5351" s="518" t="s">
        <v>144</v>
      </c>
      <c r="G5351" s="518" t="s">
        <v>28705</v>
      </c>
      <c r="H5351" s="518" t="s">
        <v>10278</v>
      </c>
      <c r="I5351" s="518" t="s">
        <v>5431</v>
      </c>
      <c r="J5351" s="518" t="s">
        <v>5503</v>
      </c>
      <c r="K5351" s="519" t="s">
        <v>16517</v>
      </c>
      <c r="L5351" s="518" t="s">
        <v>5433</v>
      </c>
    </row>
    <row r="5352" spans="1:12" ht="15.75">
      <c r="A5352" s="518" t="s">
        <v>8643</v>
      </c>
      <c r="B5352" s="518" t="s">
        <v>8644</v>
      </c>
      <c r="C5352" s="518" t="s">
        <v>10253</v>
      </c>
      <c r="D5352" s="518" t="s">
        <v>28672</v>
      </c>
      <c r="E5352" s="519" t="s">
        <v>144</v>
      </c>
      <c r="F5352" s="518" t="s">
        <v>144</v>
      </c>
      <c r="G5352" s="518" t="s">
        <v>28706</v>
      </c>
      <c r="H5352" s="518" t="s">
        <v>10279</v>
      </c>
      <c r="I5352" s="518" t="s">
        <v>5431</v>
      </c>
      <c r="J5352" s="518" t="s">
        <v>5503</v>
      </c>
      <c r="K5352" s="519" t="s">
        <v>17319</v>
      </c>
      <c r="L5352" s="518" t="s">
        <v>5433</v>
      </c>
    </row>
    <row r="5353" spans="1:12" ht="15.75">
      <c r="A5353" s="518" t="s">
        <v>8643</v>
      </c>
      <c r="B5353" s="518" t="s">
        <v>8644</v>
      </c>
      <c r="C5353" s="518" t="s">
        <v>10253</v>
      </c>
      <c r="D5353" s="518" t="s">
        <v>28672</v>
      </c>
      <c r="E5353" s="519" t="s">
        <v>144</v>
      </c>
      <c r="F5353" s="518" t="s">
        <v>144</v>
      </c>
      <c r="G5353" s="518" t="s">
        <v>28707</v>
      </c>
      <c r="H5353" s="518" t="s">
        <v>10280</v>
      </c>
      <c r="I5353" s="518" t="s">
        <v>5431</v>
      </c>
      <c r="J5353" s="518" t="s">
        <v>5503</v>
      </c>
      <c r="K5353" s="519" t="s">
        <v>16632</v>
      </c>
      <c r="L5353" s="518" t="s">
        <v>5433</v>
      </c>
    </row>
    <row r="5354" spans="1:12" ht="15.75">
      <c r="A5354" s="518" t="s">
        <v>8643</v>
      </c>
      <c r="B5354" s="518" t="s">
        <v>8644</v>
      </c>
      <c r="C5354" s="518" t="s">
        <v>10253</v>
      </c>
      <c r="D5354" s="518" t="s">
        <v>28672</v>
      </c>
      <c r="E5354" s="519" t="s">
        <v>144</v>
      </c>
      <c r="F5354" s="518" t="s">
        <v>144</v>
      </c>
      <c r="G5354" s="518" t="s">
        <v>28708</v>
      </c>
      <c r="H5354" s="518" t="s">
        <v>10281</v>
      </c>
      <c r="I5354" s="518" t="s">
        <v>5431</v>
      </c>
      <c r="J5354" s="518" t="s">
        <v>5503</v>
      </c>
      <c r="K5354" s="519" t="s">
        <v>33995</v>
      </c>
      <c r="L5354" s="518" t="s">
        <v>5433</v>
      </c>
    </row>
    <row r="5355" spans="1:12" ht="15.75">
      <c r="A5355" s="518" t="s">
        <v>8643</v>
      </c>
      <c r="B5355" s="518" t="s">
        <v>8644</v>
      </c>
      <c r="C5355" s="518" t="s">
        <v>10253</v>
      </c>
      <c r="D5355" s="518" t="s">
        <v>28672</v>
      </c>
      <c r="E5355" s="519" t="s">
        <v>144</v>
      </c>
      <c r="F5355" s="518" t="s">
        <v>144</v>
      </c>
      <c r="G5355" s="518" t="s">
        <v>28709</v>
      </c>
      <c r="H5355" s="518" t="s">
        <v>10282</v>
      </c>
      <c r="I5355" s="518" t="s">
        <v>5431</v>
      </c>
      <c r="J5355" s="518" t="s">
        <v>5503</v>
      </c>
      <c r="K5355" s="519" t="s">
        <v>16517</v>
      </c>
      <c r="L5355" s="518" t="s">
        <v>5433</v>
      </c>
    </row>
    <row r="5356" spans="1:12" ht="15.75">
      <c r="A5356" s="518" t="s">
        <v>8643</v>
      </c>
      <c r="B5356" s="518" t="s">
        <v>8644</v>
      </c>
      <c r="C5356" s="518" t="s">
        <v>10253</v>
      </c>
      <c r="D5356" s="518" t="s">
        <v>28672</v>
      </c>
      <c r="E5356" s="519" t="s">
        <v>144</v>
      </c>
      <c r="F5356" s="518" t="s">
        <v>144</v>
      </c>
      <c r="G5356" s="518" t="s">
        <v>28710</v>
      </c>
      <c r="H5356" s="518" t="s">
        <v>10283</v>
      </c>
      <c r="I5356" s="518" t="s">
        <v>5431</v>
      </c>
      <c r="J5356" s="518" t="s">
        <v>5503</v>
      </c>
      <c r="K5356" s="519" t="s">
        <v>13456</v>
      </c>
      <c r="L5356" s="518" t="s">
        <v>5433</v>
      </c>
    </row>
    <row r="5357" spans="1:12" ht="15.75">
      <c r="A5357" s="518" t="s">
        <v>8643</v>
      </c>
      <c r="B5357" s="518" t="s">
        <v>8644</v>
      </c>
      <c r="C5357" s="518" t="s">
        <v>10253</v>
      </c>
      <c r="D5357" s="518" t="s">
        <v>28672</v>
      </c>
      <c r="E5357" s="519" t="s">
        <v>144</v>
      </c>
      <c r="F5357" s="518" t="s">
        <v>144</v>
      </c>
      <c r="G5357" s="518" t="s">
        <v>28711</v>
      </c>
      <c r="H5357" s="518" t="s">
        <v>10284</v>
      </c>
      <c r="I5357" s="518" t="s">
        <v>5431</v>
      </c>
      <c r="J5357" s="518" t="s">
        <v>5503</v>
      </c>
      <c r="K5357" s="519" t="s">
        <v>18653</v>
      </c>
      <c r="L5357" s="518" t="s">
        <v>5433</v>
      </c>
    </row>
    <row r="5358" spans="1:12" ht="15.75">
      <c r="A5358" s="518" t="s">
        <v>8643</v>
      </c>
      <c r="B5358" s="518" t="s">
        <v>8644</v>
      </c>
      <c r="C5358" s="518" t="s">
        <v>10253</v>
      </c>
      <c r="D5358" s="518" t="s">
        <v>28672</v>
      </c>
      <c r="E5358" s="519" t="s">
        <v>144</v>
      </c>
      <c r="F5358" s="518" t="s">
        <v>144</v>
      </c>
      <c r="G5358" s="518" t="s">
        <v>28713</v>
      </c>
      <c r="H5358" s="518" t="s">
        <v>10285</v>
      </c>
      <c r="I5358" s="518" t="s">
        <v>5431</v>
      </c>
      <c r="J5358" s="518" t="s">
        <v>5503</v>
      </c>
      <c r="K5358" s="519" t="s">
        <v>24268</v>
      </c>
      <c r="L5358" s="518" t="s">
        <v>5433</v>
      </c>
    </row>
    <row r="5359" spans="1:12" ht="15.75">
      <c r="A5359" s="518" t="s">
        <v>8643</v>
      </c>
      <c r="B5359" s="518" t="s">
        <v>8644</v>
      </c>
      <c r="C5359" s="518" t="s">
        <v>10253</v>
      </c>
      <c r="D5359" s="518" t="s">
        <v>28672</v>
      </c>
      <c r="E5359" s="519" t="s">
        <v>144</v>
      </c>
      <c r="F5359" s="518" t="s">
        <v>144</v>
      </c>
      <c r="G5359" s="518" t="s">
        <v>28714</v>
      </c>
      <c r="H5359" s="518" t="s">
        <v>10286</v>
      </c>
      <c r="I5359" s="518" t="s">
        <v>5431</v>
      </c>
      <c r="J5359" s="518" t="s">
        <v>5503</v>
      </c>
      <c r="K5359" s="519" t="s">
        <v>33791</v>
      </c>
      <c r="L5359" s="518" t="s">
        <v>5433</v>
      </c>
    </row>
    <row r="5360" spans="1:12" ht="15.75">
      <c r="A5360" s="518" t="s">
        <v>8643</v>
      </c>
      <c r="B5360" s="518" t="s">
        <v>8644</v>
      </c>
      <c r="C5360" s="518" t="s">
        <v>10253</v>
      </c>
      <c r="D5360" s="518" t="s">
        <v>28672</v>
      </c>
      <c r="E5360" s="519" t="s">
        <v>144</v>
      </c>
      <c r="F5360" s="518" t="s">
        <v>144</v>
      </c>
      <c r="G5360" s="518" t="s">
        <v>28715</v>
      </c>
      <c r="H5360" s="518" t="s">
        <v>10287</v>
      </c>
      <c r="I5360" s="518" t="s">
        <v>5431</v>
      </c>
      <c r="J5360" s="518" t="s">
        <v>5503</v>
      </c>
      <c r="K5360" s="519" t="s">
        <v>16547</v>
      </c>
      <c r="L5360" s="518" t="s">
        <v>5433</v>
      </c>
    </row>
    <row r="5361" spans="1:12" ht="15.75">
      <c r="A5361" s="518" t="s">
        <v>8643</v>
      </c>
      <c r="B5361" s="518" t="s">
        <v>8644</v>
      </c>
      <c r="C5361" s="518" t="s">
        <v>10253</v>
      </c>
      <c r="D5361" s="518" t="s">
        <v>28672</v>
      </c>
      <c r="E5361" s="519" t="s">
        <v>144</v>
      </c>
      <c r="F5361" s="518" t="s">
        <v>144</v>
      </c>
      <c r="G5361" s="518" t="s">
        <v>28717</v>
      </c>
      <c r="H5361" s="518" t="s">
        <v>10288</v>
      </c>
      <c r="I5361" s="518" t="s">
        <v>5431</v>
      </c>
      <c r="J5361" s="518" t="s">
        <v>5503</v>
      </c>
      <c r="K5361" s="519" t="s">
        <v>34836</v>
      </c>
      <c r="L5361" s="518" t="s">
        <v>5433</v>
      </c>
    </row>
    <row r="5362" spans="1:12" ht="15.75">
      <c r="A5362" s="518" t="s">
        <v>8643</v>
      </c>
      <c r="B5362" s="518" t="s">
        <v>8644</v>
      </c>
      <c r="C5362" s="518" t="s">
        <v>10253</v>
      </c>
      <c r="D5362" s="518" t="s">
        <v>28672</v>
      </c>
      <c r="E5362" s="519" t="s">
        <v>144</v>
      </c>
      <c r="F5362" s="518" t="s">
        <v>144</v>
      </c>
      <c r="G5362" s="518" t="s">
        <v>28718</v>
      </c>
      <c r="H5362" s="518" t="s">
        <v>10289</v>
      </c>
      <c r="I5362" s="518" t="s">
        <v>5431</v>
      </c>
      <c r="J5362" s="518" t="s">
        <v>5503</v>
      </c>
      <c r="K5362" s="519" t="s">
        <v>13420</v>
      </c>
      <c r="L5362" s="518" t="s">
        <v>5433</v>
      </c>
    </row>
    <row r="5363" spans="1:12" ht="15.75">
      <c r="A5363" s="518" t="s">
        <v>8643</v>
      </c>
      <c r="B5363" s="518" t="s">
        <v>8644</v>
      </c>
      <c r="C5363" s="518" t="s">
        <v>10253</v>
      </c>
      <c r="D5363" s="518" t="s">
        <v>28672</v>
      </c>
      <c r="E5363" s="519" t="s">
        <v>144</v>
      </c>
      <c r="F5363" s="518" t="s">
        <v>144</v>
      </c>
      <c r="G5363" s="518" t="s">
        <v>28719</v>
      </c>
      <c r="H5363" s="518" t="s">
        <v>10290</v>
      </c>
      <c r="I5363" s="518" t="s">
        <v>5431</v>
      </c>
      <c r="J5363" s="518" t="s">
        <v>5503</v>
      </c>
      <c r="K5363" s="519" t="s">
        <v>19300</v>
      </c>
      <c r="L5363" s="518" t="s">
        <v>5433</v>
      </c>
    </row>
    <row r="5364" spans="1:12" ht="15.75">
      <c r="A5364" s="518" t="s">
        <v>8643</v>
      </c>
      <c r="B5364" s="518" t="s">
        <v>8644</v>
      </c>
      <c r="C5364" s="518" t="s">
        <v>10253</v>
      </c>
      <c r="D5364" s="518" t="s">
        <v>28672</v>
      </c>
      <c r="E5364" s="519" t="s">
        <v>144</v>
      </c>
      <c r="F5364" s="518" t="s">
        <v>144</v>
      </c>
      <c r="G5364" s="518" t="s">
        <v>28721</v>
      </c>
      <c r="H5364" s="518" t="s">
        <v>10291</v>
      </c>
      <c r="I5364" s="518" t="s">
        <v>5431</v>
      </c>
      <c r="J5364" s="518" t="s">
        <v>5503</v>
      </c>
      <c r="K5364" s="519" t="s">
        <v>17420</v>
      </c>
      <c r="L5364" s="518" t="s">
        <v>5433</v>
      </c>
    </row>
    <row r="5365" spans="1:12" ht="15.75">
      <c r="A5365" s="518" t="s">
        <v>8643</v>
      </c>
      <c r="B5365" s="518" t="s">
        <v>8644</v>
      </c>
      <c r="C5365" s="518" t="s">
        <v>10253</v>
      </c>
      <c r="D5365" s="518" t="s">
        <v>28672</v>
      </c>
      <c r="E5365" s="519" t="s">
        <v>144</v>
      </c>
      <c r="F5365" s="518" t="s">
        <v>144</v>
      </c>
      <c r="G5365" s="518" t="s">
        <v>28722</v>
      </c>
      <c r="H5365" s="518" t="s">
        <v>10292</v>
      </c>
      <c r="I5365" s="518" t="s">
        <v>5431</v>
      </c>
      <c r="J5365" s="518" t="s">
        <v>5503</v>
      </c>
      <c r="K5365" s="519" t="s">
        <v>17729</v>
      </c>
      <c r="L5365" s="518" t="s">
        <v>5433</v>
      </c>
    </row>
    <row r="5366" spans="1:12" ht="15.75">
      <c r="A5366" s="518" t="s">
        <v>8643</v>
      </c>
      <c r="B5366" s="518" t="s">
        <v>8644</v>
      </c>
      <c r="C5366" s="518" t="s">
        <v>10253</v>
      </c>
      <c r="D5366" s="518" t="s">
        <v>28672</v>
      </c>
      <c r="E5366" s="519" t="s">
        <v>144</v>
      </c>
      <c r="F5366" s="518" t="s">
        <v>144</v>
      </c>
      <c r="G5366" s="518" t="s">
        <v>28723</v>
      </c>
      <c r="H5366" s="518" t="s">
        <v>10293</v>
      </c>
      <c r="I5366" s="518" t="s">
        <v>5431</v>
      </c>
      <c r="J5366" s="518" t="s">
        <v>5432</v>
      </c>
      <c r="K5366" s="519" t="s">
        <v>25595</v>
      </c>
      <c r="L5366" s="518" t="s">
        <v>5433</v>
      </c>
    </row>
    <row r="5367" spans="1:12" ht="15.75">
      <c r="A5367" s="518" t="s">
        <v>8643</v>
      </c>
      <c r="B5367" s="518" t="s">
        <v>8644</v>
      </c>
      <c r="C5367" s="518" t="s">
        <v>10253</v>
      </c>
      <c r="D5367" s="518" t="s">
        <v>28672</v>
      </c>
      <c r="E5367" s="519" t="s">
        <v>144</v>
      </c>
      <c r="F5367" s="518" t="s">
        <v>144</v>
      </c>
      <c r="G5367" s="518" t="s">
        <v>28724</v>
      </c>
      <c r="H5367" s="518" t="s">
        <v>10294</v>
      </c>
      <c r="I5367" s="518" t="s">
        <v>5431</v>
      </c>
      <c r="J5367" s="518" t="s">
        <v>5432</v>
      </c>
      <c r="K5367" s="519" t="s">
        <v>19037</v>
      </c>
      <c r="L5367" s="518" t="s">
        <v>5433</v>
      </c>
    </row>
    <row r="5368" spans="1:12" ht="15.75">
      <c r="A5368" s="518" t="s">
        <v>8643</v>
      </c>
      <c r="B5368" s="518" t="s">
        <v>8644</v>
      </c>
      <c r="C5368" s="518" t="s">
        <v>10253</v>
      </c>
      <c r="D5368" s="518" t="s">
        <v>28672</v>
      </c>
      <c r="E5368" s="519" t="s">
        <v>144</v>
      </c>
      <c r="F5368" s="518" t="s">
        <v>144</v>
      </c>
      <c r="G5368" s="518" t="s">
        <v>28726</v>
      </c>
      <c r="H5368" s="518" t="s">
        <v>10295</v>
      </c>
      <c r="I5368" s="518" t="s">
        <v>5431</v>
      </c>
      <c r="J5368" s="518" t="s">
        <v>5432</v>
      </c>
      <c r="K5368" s="519" t="s">
        <v>14861</v>
      </c>
      <c r="L5368" s="518" t="s">
        <v>5433</v>
      </c>
    </row>
    <row r="5369" spans="1:12" ht="15.75">
      <c r="A5369" s="518" t="s">
        <v>8643</v>
      </c>
      <c r="B5369" s="518" t="s">
        <v>8644</v>
      </c>
      <c r="C5369" s="518" t="s">
        <v>10253</v>
      </c>
      <c r="D5369" s="518" t="s">
        <v>28672</v>
      </c>
      <c r="E5369" s="519" t="s">
        <v>144</v>
      </c>
      <c r="F5369" s="518" t="s">
        <v>144</v>
      </c>
      <c r="G5369" s="518" t="s">
        <v>28727</v>
      </c>
      <c r="H5369" s="518" t="s">
        <v>10296</v>
      </c>
      <c r="I5369" s="518" t="s">
        <v>5431</v>
      </c>
      <c r="J5369" s="518" t="s">
        <v>5432</v>
      </c>
      <c r="K5369" s="519" t="s">
        <v>18823</v>
      </c>
      <c r="L5369" s="518" t="s">
        <v>5433</v>
      </c>
    </row>
    <row r="5370" spans="1:12" ht="15.75">
      <c r="A5370" s="518" t="s">
        <v>8643</v>
      </c>
      <c r="B5370" s="518" t="s">
        <v>8644</v>
      </c>
      <c r="C5370" s="518" t="s">
        <v>10253</v>
      </c>
      <c r="D5370" s="518" t="s">
        <v>28672</v>
      </c>
      <c r="E5370" s="519" t="s">
        <v>144</v>
      </c>
      <c r="F5370" s="518" t="s">
        <v>144</v>
      </c>
      <c r="G5370" s="518" t="s">
        <v>28728</v>
      </c>
      <c r="H5370" s="518" t="s">
        <v>10297</v>
      </c>
      <c r="I5370" s="518" t="s">
        <v>5431</v>
      </c>
      <c r="J5370" s="518" t="s">
        <v>5432</v>
      </c>
      <c r="K5370" s="519" t="s">
        <v>18419</v>
      </c>
      <c r="L5370" s="518" t="s">
        <v>5433</v>
      </c>
    </row>
    <row r="5371" spans="1:12" ht="15.75">
      <c r="A5371" s="518" t="s">
        <v>8643</v>
      </c>
      <c r="B5371" s="518" t="s">
        <v>8644</v>
      </c>
      <c r="C5371" s="518" t="s">
        <v>10253</v>
      </c>
      <c r="D5371" s="518" t="s">
        <v>28672</v>
      </c>
      <c r="E5371" s="519" t="s">
        <v>144</v>
      </c>
      <c r="F5371" s="518" t="s">
        <v>144</v>
      </c>
      <c r="G5371" s="518" t="s">
        <v>28729</v>
      </c>
      <c r="H5371" s="518" t="s">
        <v>10298</v>
      </c>
      <c r="I5371" s="518" t="s">
        <v>5431</v>
      </c>
      <c r="J5371" s="518" t="s">
        <v>5432</v>
      </c>
      <c r="K5371" s="519" t="s">
        <v>12776</v>
      </c>
      <c r="L5371" s="518" t="s">
        <v>5433</v>
      </c>
    </row>
    <row r="5372" spans="1:12" ht="15.75">
      <c r="A5372" s="518" t="s">
        <v>8643</v>
      </c>
      <c r="B5372" s="518" t="s">
        <v>8644</v>
      </c>
      <c r="C5372" s="518" t="s">
        <v>10253</v>
      </c>
      <c r="D5372" s="518" t="s">
        <v>28672</v>
      </c>
      <c r="E5372" s="519" t="s">
        <v>144</v>
      </c>
      <c r="F5372" s="518" t="s">
        <v>144</v>
      </c>
      <c r="G5372" s="518" t="s">
        <v>28730</v>
      </c>
      <c r="H5372" s="518" t="s">
        <v>10299</v>
      </c>
      <c r="I5372" s="518" t="s">
        <v>5431</v>
      </c>
      <c r="J5372" s="518" t="s">
        <v>5432</v>
      </c>
      <c r="K5372" s="519" t="s">
        <v>18841</v>
      </c>
      <c r="L5372" s="518" t="s">
        <v>5433</v>
      </c>
    </row>
    <row r="5373" spans="1:12" ht="15.75">
      <c r="A5373" s="518" t="s">
        <v>8643</v>
      </c>
      <c r="B5373" s="518" t="s">
        <v>8644</v>
      </c>
      <c r="C5373" s="518" t="s">
        <v>10253</v>
      </c>
      <c r="D5373" s="518" t="s">
        <v>28672</v>
      </c>
      <c r="E5373" s="519" t="s">
        <v>144</v>
      </c>
      <c r="F5373" s="518" t="s">
        <v>144</v>
      </c>
      <c r="G5373" s="518" t="s">
        <v>28731</v>
      </c>
      <c r="H5373" s="518" t="s">
        <v>10300</v>
      </c>
      <c r="I5373" s="518" t="s">
        <v>5431</v>
      </c>
      <c r="J5373" s="518" t="s">
        <v>5432</v>
      </c>
      <c r="K5373" s="519" t="s">
        <v>31964</v>
      </c>
      <c r="L5373" s="518" t="s">
        <v>5433</v>
      </c>
    </row>
    <row r="5374" spans="1:12" ht="15.75">
      <c r="A5374" s="518" t="s">
        <v>8643</v>
      </c>
      <c r="B5374" s="518" t="s">
        <v>8644</v>
      </c>
      <c r="C5374" s="518" t="s">
        <v>10253</v>
      </c>
      <c r="D5374" s="518" t="s">
        <v>28672</v>
      </c>
      <c r="E5374" s="519" t="s">
        <v>144</v>
      </c>
      <c r="F5374" s="518" t="s">
        <v>144</v>
      </c>
      <c r="G5374" s="518" t="s">
        <v>28732</v>
      </c>
      <c r="H5374" s="518" t="s">
        <v>10301</v>
      </c>
      <c r="I5374" s="518" t="s">
        <v>5431</v>
      </c>
      <c r="J5374" s="518" t="s">
        <v>5432</v>
      </c>
      <c r="K5374" s="519" t="s">
        <v>33264</v>
      </c>
      <c r="L5374" s="518" t="s">
        <v>5433</v>
      </c>
    </row>
    <row r="5375" spans="1:12" ht="15.75">
      <c r="A5375" s="518" t="s">
        <v>8643</v>
      </c>
      <c r="B5375" s="518" t="s">
        <v>8644</v>
      </c>
      <c r="C5375" s="518" t="s">
        <v>10253</v>
      </c>
      <c r="D5375" s="518" t="s">
        <v>28672</v>
      </c>
      <c r="E5375" s="519" t="s">
        <v>144</v>
      </c>
      <c r="F5375" s="518" t="s">
        <v>144</v>
      </c>
      <c r="G5375" s="518" t="s">
        <v>28733</v>
      </c>
      <c r="H5375" s="518" t="s">
        <v>10302</v>
      </c>
      <c r="I5375" s="518" t="s">
        <v>5431</v>
      </c>
      <c r="J5375" s="518" t="s">
        <v>5432</v>
      </c>
      <c r="K5375" s="519" t="s">
        <v>25916</v>
      </c>
      <c r="L5375" s="518" t="s">
        <v>5433</v>
      </c>
    </row>
    <row r="5376" spans="1:12" ht="15.75">
      <c r="A5376" s="518" t="s">
        <v>8643</v>
      </c>
      <c r="B5376" s="518" t="s">
        <v>8644</v>
      </c>
      <c r="C5376" s="518" t="s">
        <v>10253</v>
      </c>
      <c r="D5376" s="518" t="s">
        <v>28672</v>
      </c>
      <c r="E5376" s="519" t="s">
        <v>144</v>
      </c>
      <c r="F5376" s="518" t="s">
        <v>144</v>
      </c>
      <c r="G5376" s="518" t="s">
        <v>28734</v>
      </c>
      <c r="H5376" s="518" t="s">
        <v>10303</v>
      </c>
      <c r="I5376" s="518" t="s">
        <v>5431</v>
      </c>
      <c r="J5376" s="518" t="s">
        <v>5432</v>
      </c>
      <c r="K5376" s="519" t="s">
        <v>13806</v>
      </c>
      <c r="L5376" s="518" t="s">
        <v>5433</v>
      </c>
    </row>
    <row r="5377" spans="1:12" ht="15.75">
      <c r="A5377" s="518" t="s">
        <v>8643</v>
      </c>
      <c r="B5377" s="518" t="s">
        <v>8644</v>
      </c>
      <c r="C5377" s="518" t="s">
        <v>10253</v>
      </c>
      <c r="D5377" s="518" t="s">
        <v>28672</v>
      </c>
      <c r="E5377" s="519" t="s">
        <v>144</v>
      </c>
      <c r="F5377" s="518" t="s">
        <v>144</v>
      </c>
      <c r="G5377" s="518" t="s">
        <v>28736</v>
      </c>
      <c r="H5377" s="518" t="s">
        <v>10304</v>
      </c>
      <c r="I5377" s="518" t="s">
        <v>5431</v>
      </c>
      <c r="J5377" s="518" t="s">
        <v>5432</v>
      </c>
      <c r="K5377" s="519" t="s">
        <v>31149</v>
      </c>
      <c r="L5377" s="518" t="s">
        <v>5433</v>
      </c>
    </row>
    <row r="5378" spans="1:12" ht="15.75">
      <c r="A5378" s="518" t="s">
        <v>8643</v>
      </c>
      <c r="B5378" s="518" t="s">
        <v>8644</v>
      </c>
      <c r="C5378" s="518" t="s">
        <v>10253</v>
      </c>
      <c r="D5378" s="518" t="s">
        <v>28672</v>
      </c>
      <c r="E5378" s="519" t="s">
        <v>144</v>
      </c>
      <c r="F5378" s="518" t="s">
        <v>144</v>
      </c>
      <c r="G5378" s="518" t="s">
        <v>28737</v>
      </c>
      <c r="H5378" s="518" t="s">
        <v>10305</v>
      </c>
      <c r="I5378" s="518" t="s">
        <v>5502</v>
      </c>
      <c r="J5378" s="518" t="s">
        <v>5503</v>
      </c>
      <c r="K5378" s="519" t="s">
        <v>14882</v>
      </c>
      <c r="L5378" s="518" t="s">
        <v>5433</v>
      </c>
    </row>
    <row r="5379" spans="1:12" ht="15.75">
      <c r="A5379" s="518" t="s">
        <v>8643</v>
      </c>
      <c r="B5379" s="518" t="s">
        <v>8644</v>
      </c>
      <c r="C5379" s="518" t="s">
        <v>10253</v>
      </c>
      <c r="D5379" s="518" t="s">
        <v>28672</v>
      </c>
      <c r="E5379" s="519" t="s">
        <v>144</v>
      </c>
      <c r="F5379" s="518" t="s">
        <v>144</v>
      </c>
      <c r="G5379" s="518" t="s">
        <v>28738</v>
      </c>
      <c r="H5379" s="518" t="s">
        <v>10306</v>
      </c>
      <c r="I5379" s="518" t="s">
        <v>5502</v>
      </c>
      <c r="J5379" s="518" t="s">
        <v>5503</v>
      </c>
      <c r="K5379" s="519" t="s">
        <v>34837</v>
      </c>
      <c r="L5379" s="518" t="s">
        <v>5433</v>
      </c>
    </row>
    <row r="5380" spans="1:12" ht="15.75">
      <c r="A5380" s="518" t="s">
        <v>8643</v>
      </c>
      <c r="B5380" s="518" t="s">
        <v>8644</v>
      </c>
      <c r="C5380" s="518" t="s">
        <v>10253</v>
      </c>
      <c r="D5380" s="518" t="s">
        <v>28672</v>
      </c>
      <c r="E5380" s="519" t="s">
        <v>144</v>
      </c>
      <c r="F5380" s="518" t="s">
        <v>144</v>
      </c>
      <c r="G5380" s="518" t="s">
        <v>28739</v>
      </c>
      <c r="H5380" s="518" t="s">
        <v>10307</v>
      </c>
      <c r="I5380" s="518" t="s">
        <v>5502</v>
      </c>
      <c r="J5380" s="518" t="s">
        <v>5503</v>
      </c>
      <c r="K5380" s="519" t="s">
        <v>18701</v>
      </c>
      <c r="L5380" s="518" t="s">
        <v>5433</v>
      </c>
    </row>
    <row r="5381" spans="1:12" ht="15.75">
      <c r="A5381" s="518" t="s">
        <v>8643</v>
      </c>
      <c r="B5381" s="518" t="s">
        <v>8644</v>
      </c>
      <c r="C5381" s="518" t="s">
        <v>10253</v>
      </c>
      <c r="D5381" s="518" t="s">
        <v>28672</v>
      </c>
      <c r="E5381" s="519" t="s">
        <v>144</v>
      </c>
      <c r="F5381" s="518" t="s">
        <v>144</v>
      </c>
      <c r="G5381" s="518" t="s">
        <v>28740</v>
      </c>
      <c r="H5381" s="518" t="s">
        <v>10308</v>
      </c>
      <c r="I5381" s="518" t="s">
        <v>5502</v>
      </c>
      <c r="J5381" s="518" t="s">
        <v>5503</v>
      </c>
      <c r="K5381" s="519" t="s">
        <v>15130</v>
      </c>
      <c r="L5381" s="518" t="s">
        <v>5433</v>
      </c>
    </row>
    <row r="5382" spans="1:12" ht="15.75">
      <c r="A5382" s="518" t="s">
        <v>8643</v>
      </c>
      <c r="B5382" s="518" t="s">
        <v>8644</v>
      </c>
      <c r="C5382" s="518" t="s">
        <v>10253</v>
      </c>
      <c r="D5382" s="518" t="s">
        <v>28672</v>
      </c>
      <c r="E5382" s="519" t="s">
        <v>144</v>
      </c>
      <c r="F5382" s="518" t="s">
        <v>144</v>
      </c>
      <c r="G5382" s="518" t="s">
        <v>28742</v>
      </c>
      <c r="H5382" s="518" t="s">
        <v>10309</v>
      </c>
      <c r="I5382" s="518" t="s">
        <v>5502</v>
      </c>
      <c r="J5382" s="518" t="s">
        <v>5503</v>
      </c>
      <c r="K5382" s="519" t="s">
        <v>13838</v>
      </c>
      <c r="L5382" s="518" t="s">
        <v>5433</v>
      </c>
    </row>
    <row r="5383" spans="1:12" ht="15.75">
      <c r="A5383" s="518" t="s">
        <v>8643</v>
      </c>
      <c r="B5383" s="518" t="s">
        <v>8644</v>
      </c>
      <c r="C5383" s="518" t="s">
        <v>10253</v>
      </c>
      <c r="D5383" s="518" t="s">
        <v>28672</v>
      </c>
      <c r="E5383" s="519" t="s">
        <v>144</v>
      </c>
      <c r="F5383" s="518" t="s">
        <v>144</v>
      </c>
      <c r="G5383" s="518" t="s">
        <v>28743</v>
      </c>
      <c r="H5383" s="518" t="s">
        <v>10310</v>
      </c>
      <c r="I5383" s="518" t="s">
        <v>5431</v>
      </c>
      <c r="J5383" s="518" t="s">
        <v>5503</v>
      </c>
      <c r="K5383" s="519" t="s">
        <v>16981</v>
      </c>
      <c r="L5383" s="518" t="s">
        <v>5433</v>
      </c>
    </row>
    <row r="5384" spans="1:12" ht="15.75">
      <c r="A5384" s="518" t="s">
        <v>8643</v>
      </c>
      <c r="B5384" s="518" t="s">
        <v>8644</v>
      </c>
      <c r="C5384" s="518" t="s">
        <v>10253</v>
      </c>
      <c r="D5384" s="518" t="s">
        <v>28672</v>
      </c>
      <c r="E5384" s="519" t="s">
        <v>144</v>
      </c>
      <c r="F5384" s="518" t="s">
        <v>144</v>
      </c>
      <c r="G5384" s="518" t="s">
        <v>28744</v>
      </c>
      <c r="H5384" s="518" t="s">
        <v>10311</v>
      </c>
      <c r="I5384" s="518" t="s">
        <v>5502</v>
      </c>
      <c r="J5384" s="518" t="s">
        <v>5432</v>
      </c>
      <c r="K5384" s="519" t="s">
        <v>34838</v>
      </c>
      <c r="L5384" s="518" t="s">
        <v>5433</v>
      </c>
    </row>
    <row r="5385" spans="1:12" ht="15.75">
      <c r="A5385" s="518" t="s">
        <v>8643</v>
      </c>
      <c r="B5385" s="518" t="s">
        <v>8644</v>
      </c>
      <c r="C5385" s="518" t="s">
        <v>10253</v>
      </c>
      <c r="D5385" s="518" t="s">
        <v>28672</v>
      </c>
      <c r="E5385" s="519" t="s">
        <v>144</v>
      </c>
      <c r="F5385" s="518" t="s">
        <v>144</v>
      </c>
      <c r="G5385" s="518" t="s">
        <v>28745</v>
      </c>
      <c r="H5385" s="518" t="s">
        <v>10312</v>
      </c>
      <c r="I5385" s="518" t="s">
        <v>5502</v>
      </c>
      <c r="J5385" s="518" t="s">
        <v>5432</v>
      </c>
      <c r="K5385" s="519" t="s">
        <v>34839</v>
      </c>
      <c r="L5385" s="518" t="s">
        <v>5433</v>
      </c>
    </row>
    <row r="5386" spans="1:12" ht="15.75">
      <c r="A5386" s="518" t="s">
        <v>8643</v>
      </c>
      <c r="B5386" s="518" t="s">
        <v>8644</v>
      </c>
      <c r="C5386" s="518" t="s">
        <v>10253</v>
      </c>
      <c r="D5386" s="518" t="s">
        <v>28672</v>
      </c>
      <c r="E5386" s="519" t="s">
        <v>144</v>
      </c>
      <c r="F5386" s="518" t="s">
        <v>144</v>
      </c>
      <c r="G5386" s="518" t="s">
        <v>28746</v>
      </c>
      <c r="H5386" s="518" t="s">
        <v>10313</v>
      </c>
      <c r="I5386" s="518" t="s">
        <v>5502</v>
      </c>
      <c r="J5386" s="518" t="s">
        <v>5432</v>
      </c>
      <c r="K5386" s="519" t="s">
        <v>34840</v>
      </c>
      <c r="L5386" s="518" t="s">
        <v>5433</v>
      </c>
    </row>
    <row r="5387" spans="1:12" ht="15.75">
      <c r="A5387" s="518" t="s">
        <v>8643</v>
      </c>
      <c r="B5387" s="518" t="s">
        <v>8644</v>
      </c>
      <c r="C5387" s="518" t="s">
        <v>10253</v>
      </c>
      <c r="D5387" s="518" t="s">
        <v>28672</v>
      </c>
      <c r="E5387" s="519" t="s">
        <v>144</v>
      </c>
      <c r="F5387" s="518" t="s">
        <v>144</v>
      </c>
      <c r="G5387" s="518" t="s">
        <v>28747</v>
      </c>
      <c r="H5387" s="518" t="s">
        <v>10314</v>
      </c>
      <c r="I5387" s="518" t="s">
        <v>5502</v>
      </c>
      <c r="J5387" s="518" t="s">
        <v>5432</v>
      </c>
      <c r="K5387" s="519" t="s">
        <v>34841</v>
      </c>
      <c r="L5387" s="518" t="s">
        <v>5433</v>
      </c>
    </row>
    <row r="5388" spans="1:12" ht="15.75">
      <c r="A5388" s="518" t="s">
        <v>8643</v>
      </c>
      <c r="B5388" s="518" t="s">
        <v>8644</v>
      </c>
      <c r="C5388" s="518" t="s">
        <v>10253</v>
      </c>
      <c r="D5388" s="518" t="s">
        <v>28672</v>
      </c>
      <c r="E5388" s="519" t="s">
        <v>144</v>
      </c>
      <c r="F5388" s="518" t="s">
        <v>144</v>
      </c>
      <c r="G5388" s="518" t="s">
        <v>28748</v>
      </c>
      <c r="H5388" s="518" t="s">
        <v>10315</v>
      </c>
      <c r="I5388" s="518" t="s">
        <v>5502</v>
      </c>
      <c r="J5388" s="518" t="s">
        <v>5503</v>
      </c>
      <c r="K5388" s="519" t="s">
        <v>12709</v>
      </c>
      <c r="L5388" s="518" t="s">
        <v>5433</v>
      </c>
    </row>
    <row r="5389" spans="1:12" ht="15.75">
      <c r="A5389" s="518" t="s">
        <v>8643</v>
      </c>
      <c r="B5389" s="518" t="s">
        <v>8644</v>
      </c>
      <c r="C5389" s="518" t="s">
        <v>10253</v>
      </c>
      <c r="D5389" s="518" t="s">
        <v>28672</v>
      </c>
      <c r="E5389" s="519" t="s">
        <v>144</v>
      </c>
      <c r="F5389" s="518" t="s">
        <v>144</v>
      </c>
      <c r="G5389" s="518" t="s">
        <v>28749</v>
      </c>
      <c r="H5389" s="518" t="s">
        <v>10316</v>
      </c>
      <c r="I5389" s="518" t="s">
        <v>5650</v>
      </c>
      <c r="J5389" s="518" t="s">
        <v>5432</v>
      </c>
      <c r="K5389" s="519" t="s">
        <v>34842</v>
      </c>
      <c r="L5389" s="518" t="s">
        <v>5433</v>
      </c>
    </row>
    <row r="5390" spans="1:12" ht="15.75">
      <c r="A5390" s="518" t="s">
        <v>8643</v>
      </c>
      <c r="B5390" s="518" t="s">
        <v>8644</v>
      </c>
      <c r="C5390" s="518" t="s">
        <v>10253</v>
      </c>
      <c r="D5390" s="518" t="s">
        <v>28672</v>
      </c>
      <c r="E5390" s="519" t="s">
        <v>144</v>
      </c>
      <c r="F5390" s="518" t="s">
        <v>144</v>
      </c>
      <c r="G5390" s="518" t="s">
        <v>28750</v>
      </c>
      <c r="H5390" s="518" t="s">
        <v>10317</v>
      </c>
      <c r="I5390" s="518" t="s">
        <v>5650</v>
      </c>
      <c r="J5390" s="518" t="s">
        <v>5432</v>
      </c>
      <c r="K5390" s="519" t="s">
        <v>26521</v>
      </c>
      <c r="L5390" s="518" t="s">
        <v>5433</v>
      </c>
    </row>
    <row r="5391" spans="1:12" ht="15.75">
      <c r="A5391" s="518" t="s">
        <v>8643</v>
      </c>
      <c r="B5391" s="518" t="s">
        <v>8644</v>
      </c>
      <c r="C5391" s="518" t="s">
        <v>10253</v>
      </c>
      <c r="D5391" s="518" t="s">
        <v>28672</v>
      </c>
      <c r="E5391" s="519" t="s">
        <v>144</v>
      </c>
      <c r="F5391" s="518" t="s">
        <v>144</v>
      </c>
      <c r="G5391" s="518" t="s">
        <v>28752</v>
      </c>
      <c r="H5391" s="518" t="s">
        <v>10318</v>
      </c>
      <c r="I5391" s="518" t="s">
        <v>5650</v>
      </c>
      <c r="J5391" s="518" t="s">
        <v>5432</v>
      </c>
      <c r="K5391" s="519" t="s">
        <v>14713</v>
      </c>
      <c r="L5391" s="518" t="s">
        <v>5433</v>
      </c>
    </row>
    <row r="5392" spans="1:12" ht="15.75">
      <c r="A5392" s="518" t="s">
        <v>8643</v>
      </c>
      <c r="B5392" s="518" t="s">
        <v>8644</v>
      </c>
      <c r="C5392" s="518" t="s">
        <v>10253</v>
      </c>
      <c r="D5392" s="518" t="s">
        <v>28672</v>
      </c>
      <c r="E5392" s="519" t="s">
        <v>144</v>
      </c>
      <c r="F5392" s="518" t="s">
        <v>144</v>
      </c>
      <c r="G5392" s="518" t="s">
        <v>28753</v>
      </c>
      <c r="H5392" s="518" t="s">
        <v>10319</v>
      </c>
      <c r="I5392" s="518" t="s">
        <v>5431</v>
      </c>
      <c r="J5392" s="518" t="s">
        <v>5432</v>
      </c>
      <c r="K5392" s="519" t="s">
        <v>34843</v>
      </c>
      <c r="L5392" s="518" t="s">
        <v>5433</v>
      </c>
    </row>
    <row r="5393" spans="1:12" ht="15.75">
      <c r="A5393" s="518" t="s">
        <v>8643</v>
      </c>
      <c r="B5393" s="518" t="s">
        <v>8644</v>
      </c>
      <c r="C5393" s="518" t="s">
        <v>10253</v>
      </c>
      <c r="D5393" s="518" t="s">
        <v>28672</v>
      </c>
      <c r="E5393" s="519" t="s">
        <v>144</v>
      </c>
      <c r="F5393" s="518" t="s">
        <v>144</v>
      </c>
      <c r="G5393" s="518" t="s">
        <v>28754</v>
      </c>
      <c r="H5393" s="518" t="s">
        <v>28755</v>
      </c>
      <c r="I5393" s="518" t="s">
        <v>5431</v>
      </c>
      <c r="J5393" s="518" t="s">
        <v>5432</v>
      </c>
      <c r="K5393" s="519" t="s">
        <v>34844</v>
      </c>
      <c r="L5393" s="518" t="s">
        <v>5433</v>
      </c>
    </row>
    <row r="5394" spans="1:12" ht="15.75">
      <c r="A5394" s="518" t="s">
        <v>8643</v>
      </c>
      <c r="B5394" s="518" t="s">
        <v>8644</v>
      </c>
      <c r="C5394" s="518" t="s">
        <v>10253</v>
      </c>
      <c r="D5394" s="518" t="s">
        <v>28672</v>
      </c>
      <c r="E5394" s="519" t="s">
        <v>144</v>
      </c>
      <c r="F5394" s="518" t="s">
        <v>144</v>
      </c>
      <c r="G5394" s="518" t="s">
        <v>28756</v>
      </c>
      <c r="H5394" s="518" t="s">
        <v>28757</v>
      </c>
      <c r="I5394" s="518" t="s">
        <v>5502</v>
      </c>
      <c r="J5394" s="518" t="s">
        <v>5432</v>
      </c>
      <c r="K5394" s="519" t="s">
        <v>34845</v>
      </c>
      <c r="L5394" s="518" t="s">
        <v>5433</v>
      </c>
    </row>
    <row r="5395" spans="1:12" ht="15.75">
      <c r="A5395" s="518" t="s">
        <v>8643</v>
      </c>
      <c r="B5395" s="518" t="s">
        <v>8644</v>
      </c>
      <c r="C5395" s="518" t="s">
        <v>10253</v>
      </c>
      <c r="D5395" s="518" t="s">
        <v>28672</v>
      </c>
      <c r="E5395" s="519" t="s">
        <v>144</v>
      </c>
      <c r="F5395" s="518" t="s">
        <v>144</v>
      </c>
      <c r="G5395" s="518" t="s">
        <v>28758</v>
      </c>
      <c r="H5395" s="518" t="s">
        <v>10321</v>
      </c>
      <c r="I5395" s="518" t="s">
        <v>5502</v>
      </c>
      <c r="J5395" s="518" t="s">
        <v>5432</v>
      </c>
      <c r="K5395" s="519" t="s">
        <v>34846</v>
      </c>
      <c r="L5395" s="518" t="s">
        <v>5433</v>
      </c>
    </row>
    <row r="5396" spans="1:12" ht="15.75">
      <c r="A5396" s="518" t="s">
        <v>8643</v>
      </c>
      <c r="B5396" s="518" t="s">
        <v>8644</v>
      </c>
      <c r="C5396" s="518" t="s">
        <v>10253</v>
      </c>
      <c r="D5396" s="518" t="s">
        <v>28672</v>
      </c>
      <c r="E5396" s="519" t="s">
        <v>144</v>
      </c>
      <c r="F5396" s="518" t="s">
        <v>144</v>
      </c>
      <c r="G5396" s="518" t="s">
        <v>28759</v>
      </c>
      <c r="H5396" s="518" t="s">
        <v>10322</v>
      </c>
      <c r="I5396" s="518" t="s">
        <v>5502</v>
      </c>
      <c r="J5396" s="518" t="s">
        <v>5432</v>
      </c>
      <c r="K5396" s="519" t="s">
        <v>34847</v>
      </c>
      <c r="L5396" s="518" t="s">
        <v>5433</v>
      </c>
    </row>
    <row r="5397" spans="1:12" ht="15.75">
      <c r="A5397" s="518" t="s">
        <v>8643</v>
      </c>
      <c r="B5397" s="518" t="s">
        <v>8644</v>
      </c>
      <c r="C5397" s="518" t="s">
        <v>10253</v>
      </c>
      <c r="D5397" s="518" t="s">
        <v>28672</v>
      </c>
      <c r="E5397" s="519" t="s">
        <v>144</v>
      </c>
      <c r="F5397" s="518" t="s">
        <v>144</v>
      </c>
      <c r="G5397" s="518" t="s">
        <v>28760</v>
      </c>
      <c r="H5397" s="518" t="s">
        <v>10323</v>
      </c>
      <c r="I5397" s="518" t="s">
        <v>5502</v>
      </c>
      <c r="J5397" s="518" t="s">
        <v>5432</v>
      </c>
      <c r="K5397" s="519" t="s">
        <v>34848</v>
      </c>
      <c r="L5397" s="518" t="s">
        <v>5433</v>
      </c>
    </row>
    <row r="5398" spans="1:12" ht="15.75">
      <c r="A5398" s="518" t="s">
        <v>8643</v>
      </c>
      <c r="B5398" s="518" t="s">
        <v>8644</v>
      </c>
      <c r="C5398" s="518" t="s">
        <v>10253</v>
      </c>
      <c r="D5398" s="518" t="s">
        <v>28672</v>
      </c>
      <c r="E5398" s="519" t="s">
        <v>144</v>
      </c>
      <c r="F5398" s="518" t="s">
        <v>144</v>
      </c>
      <c r="G5398" s="518" t="s">
        <v>28761</v>
      </c>
      <c r="H5398" s="518" t="s">
        <v>10324</v>
      </c>
      <c r="I5398" s="518" t="s">
        <v>5502</v>
      </c>
      <c r="J5398" s="518" t="s">
        <v>5432</v>
      </c>
      <c r="K5398" s="519" t="s">
        <v>34849</v>
      </c>
      <c r="L5398" s="518" t="s">
        <v>5433</v>
      </c>
    </row>
    <row r="5399" spans="1:12" ht="15.75">
      <c r="A5399" s="518" t="s">
        <v>8643</v>
      </c>
      <c r="B5399" s="518" t="s">
        <v>8644</v>
      </c>
      <c r="C5399" s="518" t="s">
        <v>10253</v>
      </c>
      <c r="D5399" s="518" t="s">
        <v>28672</v>
      </c>
      <c r="E5399" s="519" t="s">
        <v>144</v>
      </c>
      <c r="F5399" s="518" t="s">
        <v>144</v>
      </c>
      <c r="G5399" s="518" t="s">
        <v>28762</v>
      </c>
      <c r="H5399" s="518" t="s">
        <v>10325</v>
      </c>
      <c r="I5399" s="518" t="s">
        <v>5502</v>
      </c>
      <c r="J5399" s="518" t="s">
        <v>5432</v>
      </c>
      <c r="K5399" s="519" t="s">
        <v>34850</v>
      </c>
      <c r="L5399" s="518" t="s">
        <v>5433</v>
      </c>
    </row>
    <row r="5400" spans="1:12" ht="15.75">
      <c r="A5400" s="518" t="s">
        <v>8643</v>
      </c>
      <c r="B5400" s="518" t="s">
        <v>8644</v>
      </c>
      <c r="C5400" s="518" t="s">
        <v>10253</v>
      </c>
      <c r="D5400" s="518" t="s">
        <v>28672</v>
      </c>
      <c r="E5400" s="519" t="s">
        <v>144</v>
      </c>
      <c r="F5400" s="518" t="s">
        <v>144</v>
      </c>
      <c r="G5400" s="518" t="s">
        <v>28763</v>
      </c>
      <c r="H5400" s="518" t="s">
        <v>10326</v>
      </c>
      <c r="I5400" s="518" t="s">
        <v>5502</v>
      </c>
      <c r="J5400" s="518" t="s">
        <v>5432</v>
      </c>
      <c r="K5400" s="519" t="s">
        <v>34851</v>
      </c>
      <c r="L5400" s="518" t="s">
        <v>5433</v>
      </c>
    </row>
    <row r="5401" spans="1:12" ht="15.75">
      <c r="A5401" s="518" t="s">
        <v>8643</v>
      </c>
      <c r="B5401" s="518" t="s">
        <v>8644</v>
      </c>
      <c r="C5401" s="518" t="s">
        <v>10253</v>
      </c>
      <c r="D5401" s="518" t="s">
        <v>28672</v>
      </c>
      <c r="E5401" s="519" t="s">
        <v>144</v>
      </c>
      <c r="F5401" s="518" t="s">
        <v>144</v>
      </c>
      <c r="G5401" s="518" t="s">
        <v>28764</v>
      </c>
      <c r="H5401" s="518" t="s">
        <v>10327</v>
      </c>
      <c r="I5401" s="518" t="s">
        <v>5502</v>
      </c>
      <c r="J5401" s="518" t="s">
        <v>5432</v>
      </c>
      <c r="K5401" s="519" t="s">
        <v>34852</v>
      </c>
      <c r="L5401" s="518" t="s">
        <v>5433</v>
      </c>
    </row>
    <row r="5402" spans="1:12" ht="15.75">
      <c r="A5402" s="518" t="s">
        <v>8643</v>
      </c>
      <c r="B5402" s="518" t="s">
        <v>8644</v>
      </c>
      <c r="C5402" s="518" t="s">
        <v>10253</v>
      </c>
      <c r="D5402" s="518" t="s">
        <v>28672</v>
      </c>
      <c r="E5402" s="519" t="s">
        <v>144</v>
      </c>
      <c r="F5402" s="518" t="s">
        <v>144</v>
      </c>
      <c r="G5402" s="518" t="s">
        <v>28765</v>
      </c>
      <c r="H5402" s="518" t="s">
        <v>10328</v>
      </c>
      <c r="I5402" s="518" t="s">
        <v>5502</v>
      </c>
      <c r="J5402" s="518" t="s">
        <v>5432</v>
      </c>
      <c r="K5402" s="519" t="s">
        <v>34853</v>
      </c>
      <c r="L5402" s="518" t="s">
        <v>5433</v>
      </c>
    </row>
    <row r="5403" spans="1:12" ht="15.75">
      <c r="A5403" s="518" t="s">
        <v>8643</v>
      </c>
      <c r="B5403" s="518" t="s">
        <v>8644</v>
      </c>
      <c r="C5403" s="518" t="s">
        <v>10253</v>
      </c>
      <c r="D5403" s="518" t="s">
        <v>28672</v>
      </c>
      <c r="E5403" s="519" t="s">
        <v>144</v>
      </c>
      <c r="F5403" s="518" t="s">
        <v>144</v>
      </c>
      <c r="G5403" s="518" t="s">
        <v>28766</v>
      </c>
      <c r="H5403" s="518" t="s">
        <v>10329</v>
      </c>
      <c r="I5403" s="518" t="s">
        <v>5502</v>
      </c>
      <c r="J5403" s="518" t="s">
        <v>5432</v>
      </c>
      <c r="K5403" s="519" t="s">
        <v>34854</v>
      </c>
      <c r="L5403" s="518" t="s">
        <v>5433</v>
      </c>
    </row>
    <row r="5404" spans="1:12" ht="15.75">
      <c r="A5404" s="518" t="s">
        <v>8643</v>
      </c>
      <c r="B5404" s="518" t="s">
        <v>8644</v>
      </c>
      <c r="C5404" s="518" t="s">
        <v>10253</v>
      </c>
      <c r="D5404" s="518" t="s">
        <v>28672</v>
      </c>
      <c r="E5404" s="519" t="s">
        <v>144</v>
      </c>
      <c r="F5404" s="518" t="s">
        <v>144</v>
      </c>
      <c r="G5404" s="518" t="s">
        <v>28767</v>
      </c>
      <c r="H5404" s="518" t="s">
        <v>10330</v>
      </c>
      <c r="I5404" s="518" t="s">
        <v>5502</v>
      </c>
      <c r="J5404" s="518" t="s">
        <v>5432</v>
      </c>
      <c r="K5404" s="519" t="s">
        <v>34855</v>
      </c>
      <c r="L5404" s="518" t="s">
        <v>5433</v>
      </c>
    </row>
    <row r="5405" spans="1:12" ht="15.75">
      <c r="A5405" s="518" t="s">
        <v>8643</v>
      </c>
      <c r="B5405" s="518" t="s">
        <v>8644</v>
      </c>
      <c r="C5405" s="518" t="s">
        <v>10253</v>
      </c>
      <c r="D5405" s="518" t="s">
        <v>28672</v>
      </c>
      <c r="E5405" s="519" t="s">
        <v>144</v>
      </c>
      <c r="F5405" s="518" t="s">
        <v>144</v>
      </c>
      <c r="G5405" s="518" t="s">
        <v>28768</v>
      </c>
      <c r="H5405" s="518" t="s">
        <v>10331</v>
      </c>
      <c r="I5405" s="518" t="s">
        <v>5502</v>
      </c>
      <c r="J5405" s="518" t="s">
        <v>5432</v>
      </c>
      <c r="K5405" s="519" t="s">
        <v>34856</v>
      </c>
      <c r="L5405" s="518" t="s">
        <v>5433</v>
      </c>
    </row>
    <row r="5406" spans="1:12" ht="15.75">
      <c r="A5406" s="518" t="s">
        <v>8643</v>
      </c>
      <c r="B5406" s="518" t="s">
        <v>8644</v>
      </c>
      <c r="C5406" s="518" t="s">
        <v>10253</v>
      </c>
      <c r="D5406" s="518" t="s">
        <v>28672</v>
      </c>
      <c r="E5406" s="519" t="s">
        <v>144</v>
      </c>
      <c r="F5406" s="518" t="s">
        <v>144</v>
      </c>
      <c r="G5406" s="518" t="s">
        <v>28769</v>
      </c>
      <c r="H5406" s="518" t="s">
        <v>10332</v>
      </c>
      <c r="I5406" s="518" t="s">
        <v>5502</v>
      </c>
      <c r="J5406" s="518" t="s">
        <v>5432</v>
      </c>
      <c r="K5406" s="519" t="s">
        <v>34857</v>
      </c>
      <c r="L5406" s="518" t="s">
        <v>5433</v>
      </c>
    </row>
    <row r="5407" spans="1:12" ht="15.75">
      <c r="A5407" s="518" t="s">
        <v>8643</v>
      </c>
      <c r="B5407" s="518" t="s">
        <v>8644</v>
      </c>
      <c r="C5407" s="518" t="s">
        <v>10253</v>
      </c>
      <c r="D5407" s="518" t="s">
        <v>28672</v>
      </c>
      <c r="E5407" s="519" t="s">
        <v>144</v>
      </c>
      <c r="F5407" s="518" t="s">
        <v>144</v>
      </c>
      <c r="G5407" s="518" t="s">
        <v>28770</v>
      </c>
      <c r="H5407" s="518" t="s">
        <v>10333</v>
      </c>
      <c r="I5407" s="518" t="s">
        <v>5502</v>
      </c>
      <c r="J5407" s="518" t="s">
        <v>5432</v>
      </c>
      <c r="K5407" s="519" t="s">
        <v>34858</v>
      </c>
      <c r="L5407" s="518" t="s">
        <v>5433</v>
      </c>
    </row>
    <row r="5408" spans="1:12" ht="15.75">
      <c r="A5408" s="518" t="s">
        <v>8643</v>
      </c>
      <c r="B5408" s="518" t="s">
        <v>8644</v>
      </c>
      <c r="C5408" s="518" t="s">
        <v>10253</v>
      </c>
      <c r="D5408" s="518" t="s">
        <v>28672</v>
      </c>
      <c r="E5408" s="519" t="s">
        <v>144</v>
      </c>
      <c r="F5408" s="518" t="s">
        <v>144</v>
      </c>
      <c r="G5408" s="518" t="s">
        <v>28771</v>
      </c>
      <c r="H5408" s="518" t="s">
        <v>10334</v>
      </c>
      <c r="I5408" s="518" t="s">
        <v>5502</v>
      </c>
      <c r="J5408" s="518" t="s">
        <v>5432</v>
      </c>
      <c r="K5408" s="519" t="s">
        <v>34859</v>
      </c>
      <c r="L5408" s="518" t="s">
        <v>5433</v>
      </c>
    </row>
    <row r="5409" spans="1:12" ht="15.75">
      <c r="A5409" s="518" t="s">
        <v>8643</v>
      </c>
      <c r="B5409" s="518" t="s">
        <v>8644</v>
      </c>
      <c r="C5409" s="518" t="s">
        <v>10253</v>
      </c>
      <c r="D5409" s="518" t="s">
        <v>28672</v>
      </c>
      <c r="E5409" s="519" t="s">
        <v>144</v>
      </c>
      <c r="F5409" s="518" t="s">
        <v>144</v>
      </c>
      <c r="G5409" s="518" t="s">
        <v>28772</v>
      </c>
      <c r="H5409" s="518" t="s">
        <v>10335</v>
      </c>
      <c r="I5409" s="518" t="s">
        <v>5502</v>
      </c>
      <c r="J5409" s="518" t="s">
        <v>5432</v>
      </c>
      <c r="K5409" s="519" t="s">
        <v>34860</v>
      </c>
      <c r="L5409" s="518" t="s">
        <v>5433</v>
      </c>
    </row>
    <row r="5410" spans="1:12" ht="15.75">
      <c r="A5410" s="518" t="s">
        <v>8643</v>
      </c>
      <c r="B5410" s="518" t="s">
        <v>8644</v>
      </c>
      <c r="C5410" s="518" t="s">
        <v>10253</v>
      </c>
      <c r="D5410" s="518" t="s">
        <v>28672</v>
      </c>
      <c r="E5410" s="519" t="s">
        <v>144</v>
      </c>
      <c r="F5410" s="518" t="s">
        <v>144</v>
      </c>
      <c r="G5410" s="518" t="s">
        <v>28773</v>
      </c>
      <c r="H5410" s="518" t="s">
        <v>10336</v>
      </c>
      <c r="I5410" s="518" t="s">
        <v>5502</v>
      </c>
      <c r="J5410" s="518" t="s">
        <v>5432</v>
      </c>
      <c r="K5410" s="519" t="s">
        <v>34861</v>
      </c>
      <c r="L5410" s="518" t="s">
        <v>5433</v>
      </c>
    </row>
    <row r="5411" spans="1:12" ht="15.75">
      <c r="A5411" s="518" t="s">
        <v>8643</v>
      </c>
      <c r="B5411" s="518" t="s">
        <v>8644</v>
      </c>
      <c r="C5411" s="518" t="s">
        <v>10253</v>
      </c>
      <c r="D5411" s="518" t="s">
        <v>28672</v>
      </c>
      <c r="E5411" s="519" t="s">
        <v>144</v>
      </c>
      <c r="F5411" s="518" t="s">
        <v>144</v>
      </c>
      <c r="G5411" s="518" t="s">
        <v>28775</v>
      </c>
      <c r="H5411" s="518" t="s">
        <v>10337</v>
      </c>
      <c r="I5411" s="518" t="s">
        <v>5502</v>
      </c>
      <c r="J5411" s="518" t="s">
        <v>5503</v>
      </c>
      <c r="K5411" s="519" t="s">
        <v>18795</v>
      </c>
      <c r="L5411" s="518" t="s">
        <v>5433</v>
      </c>
    </row>
    <row r="5412" spans="1:12" ht="15.75">
      <c r="A5412" s="518" t="s">
        <v>8643</v>
      </c>
      <c r="B5412" s="518" t="s">
        <v>8644</v>
      </c>
      <c r="C5412" s="518" t="s">
        <v>10253</v>
      </c>
      <c r="D5412" s="518" t="s">
        <v>28672</v>
      </c>
      <c r="E5412" s="519" t="s">
        <v>144</v>
      </c>
      <c r="F5412" s="518" t="s">
        <v>144</v>
      </c>
      <c r="G5412" s="518" t="s">
        <v>28777</v>
      </c>
      <c r="H5412" s="518" t="s">
        <v>10338</v>
      </c>
      <c r="I5412" s="518" t="s">
        <v>5502</v>
      </c>
      <c r="J5412" s="518" t="s">
        <v>5503</v>
      </c>
      <c r="K5412" s="519" t="s">
        <v>34862</v>
      </c>
      <c r="L5412" s="518" t="s">
        <v>5433</v>
      </c>
    </row>
    <row r="5413" spans="1:12" ht="15.75">
      <c r="A5413" s="518" t="s">
        <v>8643</v>
      </c>
      <c r="B5413" s="518" t="s">
        <v>8644</v>
      </c>
      <c r="C5413" s="518" t="s">
        <v>10253</v>
      </c>
      <c r="D5413" s="518" t="s">
        <v>28672</v>
      </c>
      <c r="E5413" s="519" t="s">
        <v>144</v>
      </c>
      <c r="F5413" s="518" t="s">
        <v>144</v>
      </c>
      <c r="G5413" s="518" t="s">
        <v>28778</v>
      </c>
      <c r="H5413" s="518" t="s">
        <v>10339</v>
      </c>
      <c r="I5413" s="518" t="s">
        <v>5502</v>
      </c>
      <c r="J5413" s="518" t="s">
        <v>5432</v>
      </c>
      <c r="K5413" s="519" t="s">
        <v>34863</v>
      </c>
      <c r="L5413" s="518" t="s">
        <v>5433</v>
      </c>
    </row>
    <row r="5414" spans="1:12" ht="15.75">
      <c r="A5414" s="518" t="s">
        <v>8643</v>
      </c>
      <c r="B5414" s="518" t="s">
        <v>8644</v>
      </c>
      <c r="C5414" s="518" t="s">
        <v>10253</v>
      </c>
      <c r="D5414" s="518" t="s">
        <v>28672</v>
      </c>
      <c r="E5414" s="519" t="s">
        <v>144</v>
      </c>
      <c r="F5414" s="518" t="s">
        <v>144</v>
      </c>
      <c r="G5414" s="518" t="s">
        <v>28779</v>
      </c>
      <c r="H5414" s="518" t="s">
        <v>28780</v>
      </c>
      <c r="I5414" s="518" t="s">
        <v>5502</v>
      </c>
      <c r="J5414" s="518" t="s">
        <v>5432</v>
      </c>
      <c r="K5414" s="519" t="s">
        <v>34864</v>
      </c>
      <c r="L5414" s="518" t="s">
        <v>5433</v>
      </c>
    </row>
    <row r="5415" spans="1:12" ht="15.75">
      <c r="A5415" s="518" t="s">
        <v>8643</v>
      </c>
      <c r="B5415" s="518" t="s">
        <v>8644</v>
      </c>
      <c r="C5415" s="518" t="s">
        <v>10253</v>
      </c>
      <c r="D5415" s="518" t="s">
        <v>28672</v>
      </c>
      <c r="E5415" s="519" t="s">
        <v>144</v>
      </c>
      <c r="F5415" s="518" t="s">
        <v>144</v>
      </c>
      <c r="G5415" s="518" t="s">
        <v>28781</v>
      </c>
      <c r="H5415" s="518" t="s">
        <v>28782</v>
      </c>
      <c r="I5415" s="518" t="s">
        <v>5502</v>
      </c>
      <c r="J5415" s="518" t="s">
        <v>5432</v>
      </c>
      <c r="K5415" s="519" t="s">
        <v>27283</v>
      </c>
      <c r="L5415" s="518" t="s">
        <v>5433</v>
      </c>
    </row>
    <row r="5416" spans="1:12" ht="15.75">
      <c r="A5416" s="518" t="s">
        <v>8643</v>
      </c>
      <c r="B5416" s="518" t="s">
        <v>8644</v>
      </c>
      <c r="C5416" s="518" t="s">
        <v>10253</v>
      </c>
      <c r="D5416" s="518" t="s">
        <v>28672</v>
      </c>
      <c r="E5416" s="519" t="s">
        <v>144</v>
      </c>
      <c r="F5416" s="518" t="s">
        <v>144</v>
      </c>
      <c r="G5416" s="518" t="s">
        <v>28783</v>
      </c>
      <c r="H5416" s="518" t="s">
        <v>28784</v>
      </c>
      <c r="I5416" s="518" t="s">
        <v>5502</v>
      </c>
      <c r="J5416" s="518" t="s">
        <v>5432</v>
      </c>
      <c r="K5416" s="519" t="s">
        <v>34865</v>
      </c>
      <c r="L5416" s="518" t="s">
        <v>5433</v>
      </c>
    </row>
    <row r="5417" spans="1:12" ht="15.75">
      <c r="A5417" s="518" t="s">
        <v>8643</v>
      </c>
      <c r="B5417" s="518" t="s">
        <v>8644</v>
      </c>
      <c r="C5417" s="518" t="s">
        <v>10253</v>
      </c>
      <c r="D5417" s="518" t="s">
        <v>28672</v>
      </c>
      <c r="E5417" s="519" t="s">
        <v>144</v>
      </c>
      <c r="F5417" s="518" t="s">
        <v>144</v>
      </c>
      <c r="G5417" s="518" t="s">
        <v>28785</v>
      </c>
      <c r="H5417" s="518" t="s">
        <v>28786</v>
      </c>
      <c r="I5417" s="518" t="s">
        <v>5502</v>
      </c>
      <c r="J5417" s="518" t="s">
        <v>5432</v>
      </c>
      <c r="K5417" s="519" t="s">
        <v>34866</v>
      </c>
      <c r="L5417" s="518" t="s">
        <v>5433</v>
      </c>
    </row>
    <row r="5418" spans="1:12" ht="15.75">
      <c r="A5418" s="518" t="s">
        <v>8643</v>
      </c>
      <c r="B5418" s="518" t="s">
        <v>8644</v>
      </c>
      <c r="C5418" s="518" t="s">
        <v>10253</v>
      </c>
      <c r="D5418" s="518" t="s">
        <v>28672</v>
      </c>
      <c r="E5418" s="519" t="s">
        <v>144</v>
      </c>
      <c r="F5418" s="518" t="s">
        <v>144</v>
      </c>
      <c r="G5418" s="518" t="s">
        <v>28787</v>
      </c>
      <c r="H5418" s="518" t="s">
        <v>28788</v>
      </c>
      <c r="I5418" s="518" t="s">
        <v>5502</v>
      </c>
      <c r="J5418" s="518" t="s">
        <v>5432</v>
      </c>
      <c r="K5418" s="519" t="s">
        <v>34867</v>
      </c>
      <c r="L5418" s="518" t="s">
        <v>5433</v>
      </c>
    </row>
    <row r="5419" spans="1:12" ht="15.75">
      <c r="A5419" s="518" t="s">
        <v>8643</v>
      </c>
      <c r="B5419" s="518" t="s">
        <v>8644</v>
      </c>
      <c r="C5419" s="518" t="s">
        <v>10253</v>
      </c>
      <c r="D5419" s="518" t="s">
        <v>28672</v>
      </c>
      <c r="E5419" s="519" t="s">
        <v>144</v>
      </c>
      <c r="F5419" s="518" t="s">
        <v>144</v>
      </c>
      <c r="G5419" s="518" t="s">
        <v>28789</v>
      </c>
      <c r="H5419" s="518" t="s">
        <v>28790</v>
      </c>
      <c r="I5419" s="518" t="s">
        <v>5502</v>
      </c>
      <c r="J5419" s="518" t="s">
        <v>5432</v>
      </c>
      <c r="K5419" s="519" t="s">
        <v>34868</v>
      </c>
      <c r="L5419" s="518" t="s">
        <v>5433</v>
      </c>
    </row>
    <row r="5420" spans="1:12" ht="15.75">
      <c r="A5420" s="518" t="s">
        <v>10340</v>
      </c>
      <c r="B5420" s="518" t="s">
        <v>10341</v>
      </c>
      <c r="C5420" s="518" t="s">
        <v>28791</v>
      </c>
      <c r="D5420" s="518" t="s">
        <v>28792</v>
      </c>
      <c r="E5420" s="519" t="s">
        <v>144</v>
      </c>
      <c r="F5420" s="518" t="s">
        <v>144</v>
      </c>
      <c r="G5420" s="518" t="s">
        <v>28793</v>
      </c>
      <c r="H5420" s="518" t="s">
        <v>28794</v>
      </c>
      <c r="I5420" s="518" t="s">
        <v>5502</v>
      </c>
      <c r="J5420" s="518" t="s">
        <v>5432</v>
      </c>
      <c r="K5420" s="519" t="s">
        <v>16383</v>
      </c>
      <c r="L5420" s="518" t="s">
        <v>5433</v>
      </c>
    </row>
    <row r="5421" spans="1:12" ht="15.75">
      <c r="A5421" s="518" t="s">
        <v>10340</v>
      </c>
      <c r="B5421" s="518" t="s">
        <v>10341</v>
      </c>
      <c r="C5421" s="518" t="s">
        <v>28791</v>
      </c>
      <c r="D5421" s="518" t="s">
        <v>28792</v>
      </c>
      <c r="E5421" s="519" t="s">
        <v>144</v>
      </c>
      <c r="F5421" s="518" t="s">
        <v>144</v>
      </c>
      <c r="G5421" s="518" t="s">
        <v>28795</v>
      </c>
      <c r="H5421" s="518" t="s">
        <v>28796</v>
      </c>
      <c r="I5421" s="518" t="s">
        <v>5502</v>
      </c>
      <c r="J5421" s="518" t="s">
        <v>5432</v>
      </c>
      <c r="K5421" s="519" t="s">
        <v>34869</v>
      </c>
      <c r="L5421" s="518" t="s">
        <v>5433</v>
      </c>
    </row>
    <row r="5422" spans="1:12" ht="15.75">
      <c r="A5422" s="518" t="s">
        <v>10340</v>
      </c>
      <c r="B5422" s="518" t="s">
        <v>10341</v>
      </c>
      <c r="C5422" s="518" t="s">
        <v>28791</v>
      </c>
      <c r="D5422" s="518" t="s">
        <v>28792</v>
      </c>
      <c r="E5422" s="519" t="s">
        <v>144</v>
      </c>
      <c r="F5422" s="518" t="s">
        <v>144</v>
      </c>
      <c r="G5422" s="518" t="s">
        <v>28797</v>
      </c>
      <c r="H5422" s="518" t="s">
        <v>28798</v>
      </c>
      <c r="I5422" s="518" t="s">
        <v>5502</v>
      </c>
      <c r="J5422" s="518" t="s">
        <v>5432</v>
      </c>
      <c r="K5422" s="519" t="s">
        <v>34870</v>
      </c>
      <c r="L5422" s="518" t="s">
        <v>5433</v>
      </c>
    </row>
    <row r="5423" spans="1:12" ht="15.75">
      <c r="A5423" s="518" t="s">
        <v>10340</v>
      </c>
      <c r="B5423" s="518" t="s">
        <v>10341</v>
      </c>
      <c r="C5423" s="518" t="s">
        <v>28791</v>
      </c>
      <c r="D5423" s="518" t="s">
        <v>28792</v>
      </c>
      <c r="E5423" s="519" t="s">
        <v>144</v>
      </c>
      <c r="F5423" s="518" t="s">
        <v>144</v>
      </c>
      <c r="G5423" s="518" t="s">
        <v>28800</v>
      </c>
      <c r="H5423" s="518" t="s">
        <v>28801</v>
      </c>
      <c r="I5423" s="518" t="s">
        <v>5502</v>
      </c>
      <c r="J5423" s="518" t="s">
        <v>5432</v>
      </c>
      <c r="K5423" s="519" t="s">
        <v>34477</v>
      </c>
      <c r="L5423" s="518" t="s">
        <v>5433</v>
      </c>
    </row>
    <row r="5424" spans="1:12" ht="15.75">
      <c r="A5424" s="518" t="s">
        <v>10340</v>
      </c>
      <c r="B5424" s="518" t="s">
        <v>10341</v>
      </c>
      <c r="C5424" s="518" t="s">
        <v>28791</v>
      </c>
      <c r="D5424" s="518" t="s">
        <v>28792</v>
      </c>
      <c r="E5424" s="519" t="s">
        <v>144</v>
      </c>
      <c r="F5424" s="518" t="s">
        <v>144</v>
      </c>
      <c r="G5424" s="518" t="s">
        <v>28802</v>
      </c>
      <c r="H5424" s="518" t="s">
        <v>28803</v>
      </c>
      <c r="I5424" s="518" t="s">
        <v>5502</v>
      </c>
      <c r="J5424" s="518" t="s">
        <v>5432</v>
      </c>
      <c r="K5424" s="519" t="s">
        <v>34871</v>
      </c>
      <c r="L5424" s="518" t="s">
        <v>5433</v>
      </c>
    </row>
    <row r="5425" spans="1:12" ht="15.75">
      <c r="A5425" s="518" t="s">
        <v>10340</v>
      </c>
      <c r="B5425" s="518" t="s">
        <v>10341</v>
      </c>
      <c r="C5425" s="518" t="s">
        <v>28791</v>
      </c>
      <c r="D5425" s="518" t="s">
        <v>28792</v>
      </c>
      <c r="E5425" s="519" t="s">
        <v>144</v>
      </c>
      <c r="F5425" s="518" t="s">
        <v>144</v>
      </c>
      <c r="G5425" s="518" t="s">
        <v>28804</v>
      </c>
      <c r="H5425" s="518" t="s">
        <v>28805</v>
      </c>
      <c r="I5425" s="518" t="s">
        <v>5502</v>
      </c>
      <c r="J5425" s="518" t="s">
        <v>5432</v>
      </c>
      <c r="K5425" s="519" t="s">
        <v>34872</v>
      </c>
      <c r="L5425" s="518" t="s">
        <v>5433</v>
      </c>
    </row>
    <row r="5426" spans="1:12" ht="15.75">
      <c r="A5426" s="518" t="s">
        <v>10340</v>
      </c>
      <c r="B5426" s="518" t="s">
        <v>10341</v>
      </c>
      <c r="C5426" s="518" t="s">
        <v>28791</v>
      </c>
      <c r="D5426" s="518" t="s">
        <v>28792</v>
      </c>
      <c r="E5426" s="519" t="s">
        <v>144</v>
      </c>
      <c r="F5426" s="518" t="s">
        <v>144</v>
      </c>
      <c r="G5426" s="518" t="s">
        <v>28806</v>
      </c>
      <c r="H5426" s="518" t="s">
        <v>28807</v>
      </c>
      <c r="I5426" s="518" t="s">
        <v>5502</v>
      </c>
      <c r="J5426" s="518" t="s">
        <v>5432</v>
      </c>
      <c r="K5426" s="519" t="s">
        <v>18349</v>
      </c>
      <c r="L5426" s="518" t="s">
        <v>5433</v>
      </c>
    </row>
    <row r="5427" spans="1:12" ht="15.75">
      <c r="A5427" s="518" t="s">
        <v>10340</v>
      </c>
      <c r="B5427" s="518" t="s">
        <v>10341</v>
      </c>
      <c r="C5427" s="518" t="s">
        <v>28791</v>
      </c>
      <c r="D5427" s="518" t="s">
        <v>28792</v>
      </c>
      <c r="E5427" s="519" t="s">
        <v>144</v>
      </c>
      <c r="F5427" s="518" t="s">
        <v>144</v>
      </c>
      <c r="G5427" s="518" t="s">
        <v>28808</v>
      </c>
      <c r="H5427" s="518" t="s">
        <v>28809</v>
      </c>
      <c r="I5427" s="518" t="s">
        <v>5502</v>
      </c>
      <c r="J5427" s="518" t="s">
        <v>5432</v>
      </c>
      <c r="K5427" s="519" t="s">
        <v>12782</v>
      </c>
      <c r="L5427" s="518" t="s">
        <v>5433</v>
      </c>
    </row>
    <row r="5428" spans="1:12" ht="15.75">
      <c r="A5428" s="518" t="s">
        <v>10340</v>
      </c>
      <c r="B5428" s="518" t="s">
        <v>10341</v>
      </c>
      <c r="C5428" s="518" t="s">
        <v>28791</v>
      </c>
      <c r="D5428" s="518" t="s">
        <v>28792</v>
      </c>
      <c r="E5428" s="519" t="s">
        <v>144</v>
      </c>
      <c r="F5428" s="518" t="s">
        <v>144</v>
      </c>
      <c r="G5428" s="518" t="s">
        <v>28810</v>
      </c>
      <c r="H5428" s="518" t="s">
        <v>28811</v>
      </c>
      <c r="I5428" s="518" t="s">
        <v>5502</v>
      </c>
      <c r="J5428" s="518" t="s">
        <v>5432</v>
      </c>
      <c r="K5428" s="519" t="s">
        <v>25278</v>
      </c>
      <c r="L5428" s="518" t="s">
        <v>5433</v>
      </c>
    </row>
    <row r="5429" spans="1:12" ht="15.75">
      <c r="A5429" s="518" t="s">
        <v>10340</v>
      </c>
      <c r="B5429" s="518" t="s">
        <v>10341</v>
      </c>
      <c r="C5429" s="518" t="s">
        <v>28791</v>
      </c>
      <c r="D5429" s="518" t="s">
        <v>28792</v>
      </c>
      <c r="E5429" s="519" t="s">
        <v>144</v>
      </c>
      <c r="F5429" s="518" t="s">
        <v>144</v>
      </c>
      <c r="G5429" s="518" t="s">
        <v>28812</v>
      </c>
      <c r="H5429" s="518" t="s">
        <v>28813</v>
      </c>
      <c r="I5429" s="518" t="s">
        <v>5502</v>
      </c>
      <c r="J5429" s="518" t="s">
        <v>5432</v>
      </c>
      <c r="K5429" s="519" t="s">
        <v>28952</v>
      </c>
      <c r="L5429" s="518" t="s">
        <v>5433</v>
      </c>
    </row>
    <row r="5430" spans="1:12" ht="15.75">
      <c r="A5430" s="518" t="s">
        <v>10340</v>
      </c>
      <c r="B5430" s="518" t="s">
        <v>10341</v>
      </c>
      <c r="C5430" s="518" t="s">
        <v>28791</v>
      </c>
      <c r="D5430" s="518" t="s">
        <v>28792</v>
      </c>
      <c r="E5430" s="519" t="s">
        <v>144</v>
      </c>
      <c r="F5430" s="518" t="s">
        <v>144</v>
      </c>
      <c r="G5430" s="518" t="s">
        <v>28814</v>
      </c>
      <c r="H5430" s="518" t="s">
        <v>28815</v>
      </c>
      <c r="I5430" s="518" t="s">
        <v>5502</v>
      </c>
      <c r="J5430" s="518" t="s">
        <v>5432</v>
      </c>
      <c r="K5430" s="519" t="s">
        <v>29130</v>
      </c>
      <c r="L5430" s="518" t="s">
        <v>5433</v>
      </c>
    </row>
    <row r="5431" spans="1:12" ht="15.75">
      <c r="A5431" s="518" t="s">
        <v>10340</v>
      </c>
      <c r="B5431" s="518" t="s">
        <v>10341</v>
      </c>
      <c r="C5431" s="518" t="s">
        <v>28791</v>
      </c>
      <c r="D5431" s="518" t="s">
        <v>28792</v>
      </c>
      <c r="E5431" s="519" t="s">
        <v>144</v>
      </c>
      <c r="F5431" s="518" t="s">
        <v>144</v>
      </c>
      <c r="G5431" s="518" t="s">
        <v>28816</v>
      </c>
      <c r="H5431" s="518" t="s">
        <v>28817</v>
      </c>
      <c r="I5431" s="518" t="s">
        <v>5502</v>
      </c>
      <c r="J5431" s="518" t="s">
        <v>5432</v>
      </c>
      <c r="K5431" s="519" t="s">
        <v>28844</v>
      </c>
      <c r="L5431" s="518" t="s">
        <v>5433</v>
      </c>
    </row>
    <row r="5432" spans="1:12" ht="15.75">
      <c r="A5432" s="518" t="s">
        <v>10340</v>
      </c>
      <c r="B5432" s="518" t="s">
        <v>10341</v>
      </c>
      <c r="C5432" s="518" t="s">
        <v>28791</v>
      </c>
      <c r="D5432" s="518" t="s">
        <v>28792</v>
      </c>
      <c r="E5432" s="519" t="s">
        <v>144</v>
      </c>
      <c r="F5432" s="518" t="s">
        <v>144</v>
      </c>
      <c r="G5432" s="518" t="s">
        <v>28818</v>
      </c>
      <c r="H5432" s="518" t="s">
        <v>28819</v>
      </c>
      <c r="I5432" s="518" t="s">
        <v>5502</v>
      </c>
      <c r="J5432" s="518" t="s">
        <v>5432</v>
      </c>
      <c r="K5432" s="519" t="s">
        <v>12735</v>
      </c>
      <c r="L5432" s="518" t="s">
        <v>5433</v>
      </c>
    </row>
    <row r="5433" spans="1:12" ht="15.75">
      <c r="A5433" s="518" t="s">
        <v>10340</v>
      </c>
      <c r="B5433" s="518" t="s">
        <v>10341</v>
      </c>
      <c r="C5433" s="518" t="s">
        <v>28791</v>
      </c>
      <c r="D5433" s="518" t="s">
        <v>28792</v>
      </c>
      <c r="E5433" s="519" t="s">
        <v>144</v>
      </c>
      <c r="F5433" s="518" t="s">
        <v>144</v>
      </c>
      <c r="G5433" s="518" t="s">
        <v>28820</v>
      </c>
      <c r="H5433" s="518" t="s">
        <v>28821</v>
      </c>
      <c r="I5433" s="518" t="s">
        <v>5502</v>
      </c>
      <c r="J5433" s="518" t="s">
        <v>5503</v>
      </c>
      <c r="K5433" s="519" t="s">
        <v>17230</v>
      </c>
      <c r="L5433" s="518" t="s">
        <v>5433</v>
      </c>
    </row>
    <row r="5434" spans="1:12" ht="15.75">
      <c r="A5434" s="518" t="s">
        <v>10340</v>
      </c>
      <c r="B5434" s="518" t="s">
        <v>10341</v>
      </c>
      <c r="C5434" s="518" t="s">
        <v>28791</v>
      </c>
      <c r="D5434" s="518" t="s">
        <v>28792</v>
      </c>
      <c r="E5434" s="519" t="s">
        <v>144</v>
      </c>
      <c r="F5434" s="518" t="s">
        <v>144</v>
      </c>
      <c r="G5434" s="518" t="s">
        <v>28822</v>
      </c>
      <c r="H5434" s="518" t="s">
        <v>28823</v>
      </c>
      <c r="I5434" s="518" t="s">
        <v>5502</v>
      </c>
      <c r="J5434" s="518" t="s">
        <v>5503</v>
      </c>
      <c r="K5434" s="519" t="s">
        <v>25278</v>
      </c>
      <c r="L5434" s="518" t="s">
        <v>5433</v>
      </c>
    </row>
    <row r="5435" spans="1:12" ht="15.75">
      <c r="A5435" s="518" t="s">
        <v>10340</v>
      </c>
      <c r="B5435" s="518" t="s">
        <v>10341</v>
      </c>
      <c r="C5435" s="518" t="s">
        <v>28791</v>
      </c>
      <c r="D5435" s="518" t="s">
        <v>28792</v>
      </c>
      <c r="E5435" s="519" t="s">
        <v>144</v>
      </c>
      <c r="F5435" s="518" t="s">
        <v>144</v>
      </c>
      <c r="G5435" s="518" t="s">
        <v>28824</v>
      </c>
      <c r="H5435" s="518" t="s">
        <v>28825</v>
      </c>
      <c r="I5435" s="518" t="s">
        <v>5502</v>
      </c>
      <c r="J5435" s="518" t="s">
        <v>5432</v>
      </c>
      <c r="K5435" s="519" t="s">
        <v>34511</v>
      </c>
      <c r="L5435" s="518" t="s">
        <v>5433</v>
      </c>
    </row>
    <row r="5436" spans="1:12" ht="15.75">
      <c r="A5436" s="518" t="s">
        <v>10340</v>
      </c>
      <c r="B5436" s="518" t="s">
        <v>10341</v>
      </c>
      <c r="C5436" s="518" t="s">
        <v>28791</v>
      </c>
      <c r="D5436" s="518" t="s">
        <v>28792</v>
      </c>
      <c r="E5436" s="519" t="s">
        <v>144</v>
      </c>
      <c r="F5436" s="518" t="s">
        <v>144</v>
      </c>
      <c r="G5436" s="518" t="s">
        <v>28826</v>
      </c>
      <c r="H5436" s="518" t="s">
        <v>28827</v>
      </c>
      <c r="I5436" s="518" t="s">
        <v>5502</v>
      </c>
      <c r="J5436" s="518" t="s">
        <v>5432</v>
      </c>
      <c r="K5436" s="519" t="s">
        <v>17689</v>
      </c>
      <c r="L5436" s="518" t="s">
        <v>5433</v>
      </c>
    </row>
    <row r="5437" spans="1:12" ht="15.75">
      <c r="A5437" s="518" t="s">
        <v>10340</v>
      </c>
      <c r="B5437" s="518" t="s">
        <v>10341</v>
      </c>
      <c r="C5437" s="518" t="s">
        <v>28791</v>
      </c>
      <c r="D5437" s="518" t="s">
        <v>28792</v>
      </c>
      <c r="E5437" s="519" t="s">
        <v>144</v>
      </c>
      <c r="F5437" s="518" t="s">
        <v>144</v>
      </c>
      <c r="G5437" s="518" t="s">
        <v>28828</v>
      </c>
      <c r="H5437" s="518" t="s">
        <v>28829</v>
      </c>
      <c r="I5437" s="518" t="s">
        <v>5502</v>
      </c>
      <c r="J5437" s="518" t="s">
        <v>5432</v>
      </c>
      <c r="K5437" s="519" t="s">
        <v>34873</v>
      </c>
      <c r="L5437" s="518" t="s">
        <v>5433</v>
      </c>
    </row>
    <row r="5438" spans="1:12" ht="15.75">
      <c r="A5438" s="518" t="s">
        <v>10340</v>
      </c>
      <c r="B5438" s="518" t="s">
        <v>10341</v>
      </c>
      <c r="C5438" s="518" t="s">
        <v>28791</v>
      </c>
      <c r="D5438" s="518" t="s">
        <v>28792</v>
      </c>
      <c r="E5438" s="519" t="s">
        <v>144</v>
      </c>
      <c r="F5438" s="518" t="s">
        <v>144</v>
      </c>
      <c r="G5438" s="518" t="s">
        <v>28831</v>
      </c>
      <c r="H5438" s="518" t="s">
        <v>28832</v>
      </c>
      <c r="I5438" s="518" t="s">
        <v>5502</v>
      </c>
      <c r="J5438" s="518" t="s">
        <v>5432</v>
      </c>
      <c r="K5438" s="519" t="s">
        <v>27106</v>
      </c>
      <c r="L5438" s="518" t="s">
        <v>5433</v>
      </c>
    </row>
    <row r="5439" spans="1:12" ht="15.75">
      <c r="A5439" s="518" t="s">
        <v>10340</v>
      </c>
      <c r="B5439" s="518" t="s">
        <v>10341</v>
      </c>
      <c r="C5439" s="518" t="s">
        <v>28791</v>
      </c>
      <c r="D5439" s="518" t="s">
        <v>28792</v>
      </c>
      <c r="E5439" s="519" t="s">
        <v>144</v>
      </c>
      <c r="F5439" s="518" t="s">
        <v>144</v>
      </c>
      <c r="G5439" s="518" t="s">
        <v>28833</v>
      </c>
      <c r="H5439" s="518" t="s">
        <v>28834</v>
      </c>
      <c r="I5439" s="518" t="s">
        <v>5502</v>
      </c>
      <c r="J5439" s="518" t="s">
        <v>5503</v>
      </c>
      <c r="K5439" s="519" t="s">
        <v>16587</v>
      </c>
      <c r="L5439" s="518" t="s">
        <v>5433</v>
      </c>
    </row>
    <row r="5440" spans="1:12" ht="15.75">
      <c r="A5440" s="518" t="s">
        <v>10340</v>
      </c>
      <c r="B5440" s="518" t="s">
        <v>10341</v>
      </c>
      <c r="C5440" s="518" t="s">
        <v>28791</v>
      </c>
      <c r="D5440" s="518" t="s">
        <v>28792</v>
      </c>
      <c r="E5440" s="519" t="s">
        <v>144</v>
      </c>
      <c r="F5440" s="518" t="s">
        <v>144</v>
      </c>
      <c r="G5440" s="518" t="s">
        <v>28836</v>
      </c>
      <c r="H5440" s="518" t="s">
        <v>28837</v>
      </c>
      <c r="I5440" s="518" t="s">
        <v>5502</v>
      </c>
      <c r="J5440" s="518" t="s">
        <v>5503</v>
      </c>
      <c r="K5440" s="519" t="s">
        <v>34874</v>
      </c>
      <c r="L5440" s="518" t="s">
        <v>5433</v>
      </c>
    </row>
    <row r="5441" spans="1:12" ht="15.75">
      <c r="A5441" s="518" t="s">
        <v>10340</v>
      </c>
      <c r="B5441" s="518" t="s">
        <v>10341</v>
      </c>
      <c r="C5441" s="518" t="s">
        <v>28791</v>
      </c>
      <c r="D5441" s="518" t="s">
        <v>28792</v>
      </c>
      <c r="E5441" s="519" t="s">
        <v>144</v>
      </c>
      <c r="F5441" s="518" t="s">
        <v>144</v>
      </c>
      <c r="G5441" s="518" t="s">
        <v>28838</v>
      </c>
      <c r="H5441" s="518" t="s">
        <v>28839</v>
      </c>
      <c r="I5441" s="518" t="s">
        <v>5502</v>
      </c>
      <c r="J5441" s="518" t="s">
        <v>5503</v>
      </c>
      <c r="K5441" s="519" t="s">
        <v>12791</v>
      </c>
      <c r="L5441" s="518" t="s">
        <v>5433</v>
      </c>
    </row>
    <row r="5442" spans="1:12" ht="15.75">
      <c r="A5442" s="518" t="s">
        <v>10340</v>
      </c>
      <c r="B5442" s="518" t="s">
        <v>10341</v>
      </c>
      <c r="C5442" s="518" t="s">
        <v>28791</v>
      </c>
      <c r="D5442" s="518" t="s">
        <v>28792</v>
      </c>
      <c r="E5442" s="519" t="s">
        <v>144</v>
      </c>
      <c r="F5442" s="518" t="s">
        <v>144</v>
      </c>
      <c r="G5442" s="518" t="s">
        <v>28840</v>
      </c>
      <c r="H5442" s="518" t="s">
        <v>28841</v>
      </c>
      <c r="I5442" s="518" t="s">
        <v>5502</v>
      </c>
      <c r="J5442" s="518" t="s">
        <v>5503</v>
      </c>
      <c r="K5442" s="519" t="s">
        <v>28028</v>
      </c>
      <c r="L5442" s="518" t="s">
        <v>5433</v>
      </c>
    </row>
    <row r="5443" spans="1:12" ht="15.75">
      <c r="A5443" s="518" t="s">
        <v>10340</v>
      </c>
      <c r="B5443" s="518" t="s">
        <v>10341</v>
      </c>
      <c r="C5443" s="518" t="s">
        <v>28791</v>
      </c>
      <c r="D5443" s="518" t="s">
        <v>28792</v>
      </c>
      <c r="E5443" s="519" t="s">
        <v>144</v>
      </c>
      <c r="F5443" s="518" t="s">
        <v>144</v>
      </c>
      <c r="G5443" s="518" t="s">
        <v>28842</v>
      </c>
      <c r="H5443" s="518" t="s">
        <v>28843</v>
      </c>
      <c r="I5443" s="518" t="s">
        <v>5431</v>
      </c>
      <c r="J5443" s="518" t="s">
        <v>5432</v>
      </c>
      <c r="K5443" s="519" t="s">
        <v>12871</v>
      </c>
      <c r="L5443" s="518" t="s">
        <v>5433</v>
      </c>
    </row>
    <row r="5444" spans="1:12" ht="15.75">
      <c r="A5444" s="518" t="s">
        <v>10340</v>
      </c>
      <c r="B5444" s="518" t="s">
        <v>10341</v>
      </c>
      <c r="C5444" s="518" t="s">
        <v>28791</v>
      </c>
      <c r="D5444" s="518" t="s">
        <v>28792</v>
      </c>
      <c r="E5444" s="519" t="s">
        <v>144</v>
      </c>
      <c r="F5444" s="518" t="s">
        <v>144</v>
      </c>
      <c r="G5444" s="518" t="s">
        <v>28845</v>
      </c>
      <c r="H5444" s="518" t="s">
        <v>28846</v>
      </c>
      <c r="I5444" s="518" t="s">
        <v>5431</v>
      </c>
      <c r="J5444" s="518" t="s">
        <v>5432</v>
      </c>
      <c r="K5444" s="519" t="s">
        <v>26954</v>
      </c>
      <c r="L5444" s="518" t="s">
        <v>5433</v>
      </c>
    </row>
    <row r="5445" spans="1:12" ht="15.75">
      <c r="A5445" s="518" t="s">
        <v>10340</v>
      </c>
      <c r="B5445" s="518" t="s">
        <v>10341</v>
      </c>
      <c r="C5445" s="518" t="s">
        <v>28791</v>
      </c>
      <c r="D5445" s="518" t="s">
        <v>28792</v>
      </c>
      <c r="E5445" s="519" t="s">
        <v>144</v>
      </c>
      <c r="F5445" s="518" t="s">
        <v>144</v>
      </c>
      <c r="G5445" s="518" t="s">
        <v>28847</v>
      </c>
      <c r="H5445" s="518" t="s">
        <v>28848</v>
      </c>
      <c r="I5445" s="518" t="s">
        <v>5502</v>
      </c>
      <c r="J5445" s="518" t="s">
        <v>5432</v>
      </c>
      <c r="K5445" s="519" t="s">
        <v>34875</v>
      </c>
      <c r="L5445" s="518" t="s">
        <v>5433</v>
      </c>
    </row>
    <row r="5446" spans="1:12" ht="15.75">
      <c r="A5446" s="518" t="s">
        <v>10340</v>
      </c>
      <c r="B5446" s="518" t="s">
        <v>10341</v>
      </c>
      <c r="C5446" s="518" t="s">
        <v>28791</v>
      </c>
      <c r="D5446" s="518" t="s">
        <v>28792</v>
      </c>
      <c r="E5446" s="519" t="s">
        <v>144</v>
      </c>
      <c r="F5446" s="518" t="s">
        <v>144</v>
      </c>
      <c r="G5446" s="518" t="s">
        <v>28849</v>
      </c>
      <c r="H5446" s="518" t="s">
        <v>28850</v>
      </c>
      <c r="I5446" s="518" t="s">
        <v>5502</v>
      </c>
      <c r="J5446" s="518" t="s">
        <v>5432</v>
      </c>
      <c r="K5446" s="519" t="s">
        <v>34876</v>
      </c>
      <c r="L5446" s="518" t="s">
        <v>5433</v>
      </c>
    </row>
    <row r="5447" spans="1:12" ht="15.75">
      <c r="A5447" s="518" t="s">
        <v>10340</v>
      </c>
      <c r="B5447" s="518" t="s">
        <v>10341</v>
      </c>
      <c r="C5447" s="518" t="s">
        <v>28791</v>
      </c>
      <c r="D5447" s="518" t="s">
        <v>28792</v>
      </c>
      <c r="E5447" s="519" t="s">
        <v>144</v>
      </c>
      <c r="F5447" s="518" t="s">
        <v>144</v>
      </c>
      <c r="G5447" s="518" t="s">
        <v>28852</v>
      </c>
      <c r="H5447" s="518" t="s">
        <v>28853</v>
      </c>
      <c r="I5447" s="518" t="s">
        <v>5502</v>
      </c>
      <c r="J5447" s="518" t="s">
        <v>5432</v>
      </c>
      <c r="K5447" s="519" t="s">
        <v>34877</v>
      </c>
      <c r="L5447" s="518" t="s">
        <v>5433</v>
      </c>
    </row>
    <row r="5448" spans="1:12" ht="15.75">
      <c r="A5448" s="518" t="s">
        <v>10340</v>
      </c>
      <c r="B5448" s="518" t="s">
        <v>10341</v>
      </c>
      <c r="C5448" s="518" t="s">
        <v>28791</v>
      </c>
      <c r="D5448" s="518" t="s">
        <v>28792</v>
      </c>
      <c r="E5448" s="519" t="s">
        <v>144</v>
      </c>
      <c r="F5448" s="518" t="s">
        <v>144</v>
      </c>
      <c r="G5448" s="518" t="s">
        <v>28854</v>
      </c>
      <c r="H5448" s="518" t="s">
        <v>28855</v>
      </c>
      <c r="I5448" s="518" t="s">
        <v>5502</v>
      </c>
      <c r="J5448" s="518" t="s">
        <v>5432</v>
      </c>
      <c r="K5448" s="519" t="s">
        <v>34878</v>
      </c>
      <c r="L5448" s="518" t="s">
        <v>5433</v>
      </c>
    </row>
    <row r="5449" spans="1:12" ht="15.75">
      <c r="A5449" s="518" t="s">
        <v>10340</v>
      </c>
      <c r="B5449" s="518" t="s">
        <v>10341</v>
      </c>
      <c r="C5449" s="518" t="s">
        <v>28791</v>
      </c>
      <c r="D5449" s="518" t="s">
        <v>28792</v>
      </c>
      <c r="E5449" s="519" t="s">
        <v>144</v>
      </c>
      <c r="F5449" s="518" t="s">
        <v>144</v>
      </c>
      <c r="G5449" s="518" t="s">
        <v>28856</v>
      </c>
      <c r="H5449" s="518" t="s">
        <v>28857</v>
      </c>
      <c r="I5449" s="518" t="s">
        <v>5502</v>
      </c>
      <c r="J5449" s="518" t="s">
        <v>5432</v>
      </c>
      <c r="K5449" s="519" t="s">
        <v>34879</v>
      </c>
      <c r="L5449" s="518" t="s">
        <v>5433</v>
      </c>
    </row>
    <row r="5450" spans="1:12" ht="15.75">
      <c r="A5450" s="518" t="s">
        <v>10340</v>
      </c>
      <c r="B5450" s="518" t="s">
        <v>10341</v>
      </c>
      <c r="C5450" s="518" t="s">
        <v>28791</v>
      </c>
      <c r="D5450" s="518" t="s">
        <v>28792</v>
      </c>
      <c r="E5450" s="519" t="s">
        <v>144</v>
      </c>
      <c r="F5450" s="518" t="s">
        <v>144</v>
      </c>
      <c r="G5450" s="518" t="s">
        <v>28858</v>
      </c>
      <c r="H5450" s="518" t="s">
        <v>28859</v>
      </c>
      <c r="I5450" s="518" t="s">
        <v>5502</v>
      </c>
      <c r="J5450" s="518" t="s">
        <v>5432</v>
      </c>
      <c r="K5450" s="519" t="s">
        <v>34880</v>
      </c>
      <c r="L5450" s="518" t="s">
        <v>5433</v>
      </c>
    </row>
    <row r="5451" spans="1:12" ht="15.75">
      <c r="A5451" s="518" t="s">
        <v>10340</v>
      </c>
      <c r="B5451" s="518" t="s">
        <v>10341</v>
      </c>
      <c r="C5451" s="518" t="s">
        <v>10342</v>
      </c>
      <c r="D5451" s="518" t="s">
        <v>28860</v>
      </c>
      <c r="E5451" s="519" t="s">
        <v>144</v>
      </c>
      <c r="F5451" s="518" t="s">
        <v>144</v>
      </c>
      <c r="G5451" s="518" t="s">
        <v>28861</v>
      </c>
      <c r="H5451" s="518" t="s">
        <v>28862</v>
      </c>
      <c r="I5451" s="518" t="s">
        <v>5502</v>
      </c>
      <c r="J5451" s="518" t="s">
        <v>5503</v>
      </c>
      <c r="K5451" s="519" t="s">
        <v>34881</v>
      </c>
      <c r="L5451" s="518" t="s">
        <v>5433</v>
      </c>
    </row>
    <row r="5452" spans="1:12" ht="15.75">
      <c r="A5452" s="518" t="s">
        <v>10340</v>
      </c>
      <c r="B5452" s="518" t="s">
        <v>10341</v>
      </c>
      <c r="C5452" s="518" t="s">
        <v>10342</v>
      </c>
      <c r="D5452" s="518" t="s">
        <v>28860</v>
      </c>
      <c r="E5452" s="519" t="s">
        <v>144</v>
      </c>
      <c r="F5452" s="518" t="s">
        <v>144</v>
      </c>
      <c r="G5452" s="518" t="s">
        <v>28863</v>
      </c>
      <c r="H5452" s="518" t="s">
        <v>28864</v>
      </c>
      <c r="I5452" s="518" t="s">
        <v>5502</v>
      </c>
      <c r="J5452" s="518" t="s">
        <v>5503</v>
      </c>
      <c r="K5452" s="519" t="s">
        <v>18575</v>
      </c>
      <c r="L5452" s="518" t="s">
        <v>5433</v>
      </c>
    </row>
    <row r="5453" spans="1:12" ht="15.75">
      <c r="A5453" s="518" t="s">
        <v>10340</v>
      </c>
      <c r="B5453" s="518" t="s">
        <v>10341</v>
      </c>
      <c r="C5453" s="518" t="s">
        <v>10342</v>
      </c>
      <c r="D5453" s="518" t="s">
        <v>28860</v>
      </c>
      <c r="E5453" s="519" t="s">
        <v>144</v>
      </c>
      <c r="F5453" s="518" t="s">
        <v>144</v>
      </c>
      <c r="G5453" s="518" t="s">
        <v>28865</v>
      </c>
      <c r="H5453" s="518" t="s">
        <v>28866</v>
      </c>
      <c r="I5453" s="518" t="s">
        <v>5502</v>
      </c>
      <c r="J5453" s="518" t="s">
        <v>5503</v>
      </c>
      <c r="K5453" s="519" t="s">
        <v>34882</v>
      </c>
      <c r="L5453" s="518" t="s">
        <v>5433</v>
      </c>
    </row>
    <row r="5454" spans="1:12" ht="15.75">
      <c r="A5454" s="518" t="s">
        <v>10340</v>
      </c>
      <c r="B5454" s="518" t="s">
        <v>10341</v>
      </c>
      <c r="C5454" s="518" t="s">
        <v>10342</v>
      </c>
      <c r="D5454" s="518" t="s">
        <v>28860</v>
      </c>
      <c r="E5454" s="519" t="s">
        <v>144</v>
      </c>
      <c r="F5454" s="518" t="s">
        <v>144</v>
      </c>
      <c r="G5454" s="518" t="s">
        <v>28867</v>
      </c>
      <c r="H5454" s="518" t="s">
        <v>28868</v>
      </c>
      <c r="I5454" s="518" t="s">
        <v>5502</v>
      </c>
      <c r="J5454" s="518" t="s">
        <v>5503</v>
      </c>
      <c r="K5454" s="519" t="s">
        <v>34883</v>
      </c>
      <c r="L5454" s="518" t="s">
        <v>5433</v>
      </c>
    </row>
    <row r="5455" spans="1:12" ht="15.75">
      <c r="A5455" s="518" t="s">
        <v>10340</v>
      </c>
      <c r="B5455" s="518" t="s">
        <v>10341</v>
      </c>
      <c r="C5455" s="518" t="s">
        <v>10342</v>
      </c>
      <c r="D5455" s="518" t="s">
        <v>28860</v>
      </c>
      <c r="E5455" s="519" t="s">
        <v>144</v>
      </c>
      <c r="F5455" s="518" t="s">
        <v>144</v>
      </c>
      <c r="G5455" s="518" t="s">
        <v>28869</v>
      </c>
      <c r="H5455" s="518" t="s">
        <v>28870</v>
      </c>
      <c r="I5455" s="518" t="s">
        <v>5502</v>
      </c>
      <c r="J5455" s="518" t="s">
        <v>5503</v>
      </c>
      <c r="K5455" s="519" t="s">
        <v>31115</v>
      </c>
      <c r="L5455" s="518" t="s">
        <v>5433</v>
      </c>
    </row>
    <row r="5456" spans="1:12" ht="15.75">
      <c r="A5456" s="518" t="s">
        <v>10340</v>
      </c>
      <c r="B5456" s="518" t="s">
        <v>10341</v>
      </c>
      <c r="C5456" s="518" t="s">
        <v>10342</v>
      </c>
      <c r="D5456" s="518" t="s">
        <v>28860</v>
      </c>
      <c r="E5456" s="519" t="s">
        <v>144</v>
      </c>
      <c r="F5456" s="518" t="s">
        <v>144</v>
      </c>
      <c r="G5456" s="518" t="s">
        <v>28871</v>
      </c>
      <c r="H5456" s="518" t="s">
        <v>28872</v>
      </c>
      <c r="I5456" s="518" t="s">
        <v>5502</v>
      </c>
      <c r="J5456" s="518" t="s">
        <v>5503</v>
      </c>
      <c r="K5456" s="519" t="s">
        <v>20430</v>
      </c>
      <c r="L5456" s="518" t="s">
        <v>5433</v>
      </c>
    </row>
    <row r="5457" spans="1:12" ht="15.75">
      <c r="A5457" s="518" t="s">
        <v>10340</v>
      </c>
      <c r="B5457" s="518" t="s">
        <v>10341</v>
      </c>
      <c r="C5457" s="518" t="s">
        <v>10342</v>
      </c>
      <c r="D5457" s="518" t="s">
        <v>28860</v>
      </c>
      <c r="E5457" s="519" t="s">
        <v>144</v>
      </c>
      <c r="F5457" s="518" t="s">
        <v>144</v>
      </c>
      <c r="G5457" s="518" t="s">
        <v>28873</v>
      </c>
      <c r="H5457" s="518" t="s">
        <v>28874</v>
      </c>
      <c r="I5457" s="518" t="s">
        <v>5502</v>
      </c>
      <c r="J5457" s="518" t="s">
        <v>5503</v>
      </c>
      <c r="K5457" s="519" t="s">
        <v>25595</v>
      </c>
      <c r="L5457" s="518" t="s">
        <v>5433</v>
      </c>
    </row>
    <row r="5458" spans="1:12" ht="15.75">
      <c r="A5458" s="518" t="s">
        <v>10340</v>
      </c>
      <c r="B5458" s="518" t="s">
        <v>10341</v>
      </c>
      <c r="C5458" s="518" t="s">
        <v>10342</v>
      </c>
      <c r="D5458" s="518" t="s">
        <v>28860</v>
      </c>
      <c r="E5458" s="519" t="s">
        <v>144</v>
      </c>
      <c r="F5458" s="518" t="s">
        <v>144</v>
      </c>
      <c r="G5458" s="518" t="s">
        <v>28875</v>
      </c>
      <c r="H5458" s="518" t="s">
        <v>28876</v>
      </c>
      <c r="I5458" s="518" t="s">
        <v>5502</v>
      </c>
      <c r="J5458" s="518" t="s">
        <v>5503</v>
      </c>
      <c r="K5458" s="519" t="s">
        <v>34884</v>
      </c>
      <c r="L5458" s="518" t="s">
        <v>5433</v>
      </c>
    </row>
    <row r="5459" spans="1:12" ht="15.75">
      <c r="A5459" s="518" t="s">
        <v>10340</v>
      </c>
      <c r="B5459" s="518" t="s">
        <v>10341</v>
      </c>
      <c r="C5459" s="518" t="s">
        <v>10342</v>
      </c>
      <c r="D5459" s="518" t="s">
        <v>28860</v>
      </c>
      <c r="E5459" s="519" t="s">
        <v>144</v>
      </c>
      <c r="F5459" s="518" t="s">
        <v>144</v>
      </c>
      <c r="G5459" s="518" t="s">
        <v>28877</v>
      </c>
      <c r="H5459" s="518" t="s">
        <v>28878</v>
      </c>
      <c r="I5459" s="518" t="s">
        <v>5502</v>
      </c>
      <c r="J5459" s="518" t="s">
        <v>5503</v>
      </c>
      <c r="K5459" s="519" t="s">
        <v>34885</v>
      </c>
      <c r="L5459" s="518" t="s">
        <v>5433</v>
      </c>
    </row>
    <row r="5460" spans="1:12" ht="15.75">
      <c r="A5460" s="518" t="s">
        <v>10340</v>
      </c>
      <c r="B5460" s="518" t="s">
        <v>10341</v>
      </c>
      <c r="C5460" s="518" t="s">
        <v>10342</v>
      </c>
      <c r="D5460" s="518" t="s">
        <v>28860</v>
      </c>
      <c r="E5460" s="519" t="s">
        <v>144</v>
      </c>
      <c r="F5460" s="518" t="s">
        <v>144</v>
      </c>
      <c r="G5460" s="518" t="s">
        <v>28879</v>
      </c>
      <c r="H5460" s="518" t="s">
        <v>28880</v>
      </c>
      <c r="I5460" s="518" t="s">
        <v>5431</v>
      </c>
      <c r="J5460" s="518" t="s">
        <v>5503</v>
      </c>
      <c r="K5460" s="519" t="s">
        <v>34886</v>
      </c>
      <c r="L5460" s="518" t="s">
        <v>5433</v>
      </c>
    </row>
    <row r="5461" spans="1:12" ht="15.75">
      <c r="A5461" s="518" t="s">
        <v>10340</v>
      </c>
      <c r="B5461" s="518" t="s">
        <v>10341</v>
      </c>
      <c r="C5461" s="518" t="s">
        <v>10342</v>
      </c>
      <c r="D5461" s="518" t="s">
        <v>28860</v>
      </c>
      <c r="E5461" s="519" t="s">
        <v>144</v>
      </c>
      <c r="F5461" s="518" t="s">
        <v>144</v>
      </c>
      <c r="G5461" s="518" t="s">
        <v>28881</v>
      </c>
      <c r="H5461" s="518" t="s">
        <v>28882</v>
      </c>
      <c r="I5461" s="518" t="s">
        <v>5431</v>
      </c>
      <c r="J5461" s="518" t="s">
        <v>5503</v>
      </c>
      <c r="K5461" s="519" t="s">
        <v>34887</v>
      </c>
      <c r="L5461" s="518" t="s">
        <v>5433</v>
      </c>
    </row>
    <row r="5462" spans="1:12" ht="15.75">
      <c r="A5462" s="518" t="s">
        <v>10340</v>
      </c>
      <c r="B5462" s="518" t="s">
        <v>10341</v>
      </c>
      <c r="C5462" s="518" t="s">
        <v>10342</v>
      </c>
      <c r="D5462" s="518" t="s">
        <v>28860</v>
      </c>
      <c r="E5462" s="519" t="s">
        <v>144</v>
      </c>
      <c r="F5462" s="518" t="s">
        <v>144</v>
      </c>
      <c r="G5462" s="518" t="s">
        <v>28883</v>
      </c>
      <c r="H5462" s="518" t="s">
        <v>28884</v>
      </c>
      <c r="I5462" s="518" t="s">
        <v>5502</v>
      </c>
      <c r="J5462" s="518" t="s">
        <v>5432</v>
      </c>
      <c r="K5462" s="519" t="s">
        <v>34888</v>
      </c>
      <c r="L5462" s="518" t="s">
        <v>5433</v>
      </c>
    </row>
    <row r="5463" spans="1:12" ht="15.75">
      <c r="A5463" s="518" t="s">
        <v>10340</v>
      </c>
      <c r="B5463" s="518" t="s">
        <v>10341</v>
      </c>
      <c r="C5463" s="518" t="s">
        <v>10342</v>
      </c>
      <c r="D5463" s="518" t="s">
        <v>28860</v>
      </c>
      <c r="E5463" s="519" t="s">
        <v>144</v>
      </c>
      <c r="F5463" s="518" t="s">
        <v>144</v>
      </c>
      <c r="G5463" s="518" t="s">
        <v>28885</v>
      </c>
      <c r="H5463" s="518" t="s">
        <v>28886</v>
      </c>
      <c r="I5463" s="518" t="s">
        <v>5502</v>
      </c>
      <c r="J5463" s="518" t="s">
        <v>5432</v>
      </c>
      <c r="K5463" s="519" t="s">
        <v>34889</v>
      </c>
      <c r="L5463" s="518" t="s">
        <v>5433</v>
      </c>
    </row>
    <row r="5464" spans="1:12" ht="15.75">
      <c r="A5464" s="518" t="s">
        <v>10340</v>
      </c>
      <c r="B5464" s="518" t="s">
        <v>10341</v>
      </c>
      <c r="C5464" s="518" t="s">
        <v>10342</v>
      </c>
      <c r="D5464" s="518" t="s">
        <v>28860</v>
      </c>
      <c r="E5464" s="519" t="s">
        <v>144</v>
      </c>
      <c r="F5464" s="518" t="s">
        <v>144</v>
      </c>
      <c r="G5464" s="518" t="s">
        <v>28887</v>
      </c>
      <c r="H5464" s="518" t="s">
        <v>28888</v>
      </c>
      <c r="I5464" s="518" t="s">
        <v>5502</v>
      </c>
      <c r="J5464" s="518" t="s">
        <v>5432</v>
      </c>
      <c r="K5464" s="519" t="s">
        <v>34890</v>
      </c>
      <c r="L5464" s="518" t="s">
        <v>5433</v>
      </c>
    </row>
    <row r="5465" spans="1:12" ht="15.75">
      <c r="A5465" s="518" t="s">
        <v>10340</v>
      </c>
      <c r="B5465" s="518" t="s">
        <v>10341</v>
      </c>
      <c r="C5465" s="518" t="s">
        <v>10342</v>
      </c>
      <c r="D5465" s="518" t="s">
        <v>28860</v>
      </c>
      <c r="E5465" s="519" t="s">
        <v>144</v>
      </c>
      <c r="F5465" s="518" t="s">
        <v>144</v>
      </c>
      <c r="G5465" s="518" t="s">
        <v>28889</v>
      </c>
      <c r="H5465" s="518" t="s">
        <v>28890</v>
      </c>
      <c r="I5465" s="518" t="s">
        <v>5502</v>
      </c>
      <c r="J5465" s="518" t="s">
        <v>5432</v>
      </c>
      <c r="K5465" s="519" t="s">
        <v>34891</v>
      </c>
      <c r="L5465" s="518" t="s">
        <v>5433</v>
      </c>
    </row>
    <row r="5466" spans="1:12" ht="15.75">
      <c r="A5466" s="518" t="s">
        <v>10340</v>
      </c>
      <c r="B5466" s="518" t="s">
        <v>10341</v>
      </c>
      <c r="C5466" s="518" t="s">
        <v>10342</v>
      </c>
      <c r="D5466" s="518" t="s">
        <v>28860</v>
      </c>
      <c r="E5466" s="519" t="s">
        <v>144</v>
      </c>
      <c r="F5466" s="518" t="s">
        <v>144</v>
      </c>
      <c r="G5466" s="518" t="s">
        <v>28891</v>
      </c>
      <c r="H5466" s="518" t="s">
        <v>28892</v>
      </c>
      <c r="I5466" s="518" t="s">
        <v>5502</v>
      </c>
      <c r="J5466" s="518" t="s">
        <v>5432</v>
      </c>
      <c r="K5466" s="519" t="s">
        <v>34892</v>
      </c>
      <c r="L5466" s="518" t="s">
        <v>5433</v>
      </c>
    </row>
    <row r="5467" spans="1:12" ht="15.75">
      <c r="A5467" s="518" t="s">
        <v>10340</v>
      </c>
      <c r="B5467" s="518" t="s">
        <v>10341</v>
      </c>
      <c r="C5467" s="518" t="s">
        <v>10342</v>
      </c>
      <c r="D5467" s="518" t="s">
        <v>28860</v>
      </c>
      <c r="E5467" s="519" t="s">
        <v>144</v>
      </c>
      <c r="F5467" s="518" t="s">
        <v>144</v>
      </c>
      <c r="G5467" s="518" t="s">
        <v>28893</v>
      </c>
      <c r="H5467" s="518" t="s">
        <v>28894</v>
      </c>
      <c r="I5467" s="518" t="s">
        <v>5502</v>
      </c>
      <c r="J5467" s="518" t="s">
        <v>5432</v>
      </c>
      <c r="K5467" s="519" t="s">
        <v>34893</v>
      </c>
      <c r="L5467" s="518" t="s">
        <v>5433</v>
      </c>
    </row>
    <row r="5468" spans="1:12" ht="15.75">
      <c r="A5468" s="518" t="s">
        <v>10351</v>
      </c>
      <c r="B5468" s="518" t="s">
        <v>10352</v>
      </c>
      <c r="C5468" s="518" t="s">
        <v>10353</v>
      </c>
      <c r="D5468" s="518" t="s">
        <v>28895</v>
      </c>
      <c r="E5468" s="519" t="s">
        <v>144</v>
      </c>
      <c r="F5468" s="518" t="s">
        <v>144</v>
      </c>
      <c r="G5468" s="518" t="s">
        <v>28896</v>
      </c>
      <c r="H5468" s="518" t="s">
        <v>28897</v>
      </c>
      <c r="I5468" s="518" t="s">
        <v>6762</v>
      </c>
      <c r="J5468" s="518" t="s">
        <v>5432</v>
      </c>
      <c r="K5468" s="519" t="s">
        <v>34894</v>
      </c>
      <c r="L5468" s="518" t="s">
        <v>5433</v>
      </c>
    </row>
    <row r="5469" spans="1:12" ht="15.75">
      <c r="A5469" s="518" t="s">
        <v>10351</v>
      </c>
      <c r="B5469" s="518" t="s">
        <v>10352</v>
      </c>
      <c r="C5469" s="518" t="s">
        <v>10353</v>
      </c>
      <c r="D5469" s="518" t="s">
        <v>28895</v>
      </c>
      <c r="E5469" s="519" t="s">
        <v>144</v>
      </c>
      <c r="F5469" s="518" t="s">
        <v>144</v>
      </c>
      <c r="G5469" s="518" t="s">
        <v>28898</v>
      </c>
      <c r="H5469" s="518" t="s">
        <v>28899</v>
      </c>
      <c r="I5469" s="518" t="s">
        <v>6762</v>
      </c>
      <c r="J5469" s="518" t="s">
        <v>5432</v>
      </c>
      <c r="K5469" s="519" t="s">
        <v>34895</v>
      </c>
      <c r="L5469" s="518" t="s">
        <v>5433</v>
      </c>
    </row>
    <row r="5470" spans="1:12" ht="15.75">
      <c r="A5470" s="518" t="s">
        <v>10351</v>
      </c>
      <c r="B5470" s="518" t="s">
        <v>10352</v>
      </c>
      <c r="C5470" s="518" t="s">
        <v>10353</v>
      </c>
      <c r="D5470" s="518" t="s">
        <v>28895</v>
      </c>
      <c r="E5470" s="519" t="s">
        <v>144</v>
      </c>
      <c r="F5470" s="518" t="s">
        <v>144</v>
      </c>
      <c r="G5470" s="518" t="s">
        <v>28901</v>
      </c>
      <c r="H5470" s="518" t="s">
        <v>28902</v>
      </c>
      <c r="I5470" s="518" t="s">
        <v>6762</v>
      </c>
      <c r="J5470" s="518" t="s">
        <v>5884</v>
      </c>
      <c r="K5470" s="519" t="s">
        <v>34896</v>
      </c>
      <c r="L5470" s="518" t="s">
        <v>5433</v>
      </c>
    </row>
    <row r="5471" spans="1:12" ht="15.75">
      <c r="A5471" s="518" t="s">
        <v>10351</v>
      </c>
      <c r="B5471" s="518" t="s">
        <v>10352</v>
      </c>
      <c r="C5471" s="518" t="s">
        <v>10353</v>
      </c>
      <c r="D5471" s="518" t="s">
        <v>28895</v>
      </c>
      <c r="E5471" s="519" t="s">
        <v>144</v>
      </c>
      <c r="F5471" s="518" t="s">
        <v>144</v>
      </c>
      <c r="G5471" s="518" t="s">
        <v>28903</v>
      </c>
      <c r="H5471" s="518" t="s">
        <v>28904</v>
      </c>
      <c r="I5471" s="518" t="s">
        <v>6762</v>
      </c>
      <c r="J5471" s="518" t="s">
        <v>5884</v>
      </c>
      <c r="K5471" s="519" t="s">
        <v>34897</v>
      </c>
      <c r="L5471" s="518" t="s">
        <v>5433</v>
      </c>
    </row>
    <row r="5472" spans="1:12" ht="15.75">
      <c r="A5472" s="518" t="s">
        <v>10351</v>
      </c>
      <c r="B5472" s="518" t="s">
        <v>10352</v>
      </c>
      <c r="C5472" s="518" t="s">
        <v>10353</v>
      </c>
      <c r="D5472" s="518" t="s">
        <v>28895</v>
      </c>
      <c r="E5472" s="519" t="s">
        <v>144</v>
      </c>
      <c r="F5472" s="518" t="s">
        <v>144</v>
      </c>
      <c r="G5472" s="518" t="s">
        <v>28905</v>
      </c>
      <c r="H5472" s="518" t="s">
        <v>28906</v>
      </c>
      <c r="I5472" s="518" t="s">
        <v>6762</v>
      </c>
      <c r="J5472" s="518" t="s">
        <v>5432</v>
      </c>
      <c r="K5472" s="519" t="s">
        <v>34898</v>
      </c>
      <c r="L5472" s="518" t="s">
        <v>5433</v>
      </c>
    </row>
    <row r="5473" spans="1:12" ht="15.75">
      <c r="A5473" s="518" t="s">
        <v>10351</v>
      </c>
      <c r="B5473" s="518" t="s">
        <v>10352</v>
      </c>
      <c r="C5473" s="518" t="s">
        <v>10353</v>
      </c>
      <c r="D5473" s="518" t="s">
        <v>28895</v>
      </c>
      <c r="E5473" s="519" t="s">
        <v>144</v>
      </c>
      <c r="F5473" s="518" t="s">
        <v>144</v>
      </c>
      <c r="G5473" s="518" t="s">
        <v>28908</v>
      </c>
      <c r="H5473" s="518" t="s">
        <v>28909</v>
      </c>
      <c r="I5473" s="518" t="s">
        <v>6762</v>
      </c>
      <c r="J5473" s="518" t="s">
        <v>5432</v>
      </c>
      <c r="K5473" s="519" t="s">
        <v>34535</v>
      </c>
      <c r="L5473" s="518" t="s">
        <v>5433</v>
      </c>
    </row>
    <row r="5474" spans="1:12" ht="15.75">
      <c r="A5474" s="518" t="s">
        <v>10351</v>
      </c>
      <c r="B5474" s="518" t="s">
        <v>10352</v>
      </c>
      <c r="C5474" s="518" t="s">
        <v>10353</v>
      </c>
      <c r="D5474" s="518" t="s">
        <v>28895</v>
      </c>
      <c r="E5474" s="519" t="s">
        <v>144</v>
      </c>
      <c r="F5474" s="518" t="s">
        <v>144</v>
      </c>
      <c r="G5474" s="518" t="s">
        <v>28911</v>
      </c>
      <c r="H5474" s="518" t="s">
        <v>28912</v>
      </c>
      <c r="I5474" s="518" t="s">
        <v>6762</v>
      </c>
      <c r="J5474" s="518" t="s">
        <v>5884</v>
      </c>
      <c r="K5474" s="519" t="s">
        <v>34899</v>
      </c>
      <c r="L5474" s="518" t="s">
        <v>5433</v>
      </c>
    </row>
    <row r="5475" spans="1:12" ht="15.75">
      <c r="A5475" s="518" t="s">
        <v>10351</v>
      </c>
      <c r="B5475" s="518" t="s">
        <v>10352</v>
      </c>
      <c r="C5475" s="518" t="s">
        <v>10353</v>
      </c>
      <c r="D5475" s="518" t="s">
        <v>28895</v>
      </c>
      <c r="E5475" s="519" t="s">
        <v>144</v>
      </c>
      <c r="F5475" s="518" t="s">
        <v>144</v>
      </c>
      <c r="G5475" s="518" t="s">
        <v>28913</v>
      </c>
      <c r="H5475" s="518" t="s">
        <v>28914</v>
      </c>
      <c r="I5475" s="518" t="s">
        <v>6762</v>
      </c>
      <c r="J5475" s="518" t="s">
        <v>5884</v>
      </c>
      <c r="K5475" s="519" t="s">
        <v>34900</v>
      </c>
      <c r="L5475" s="518" t="s">
        <v>5433</v>
      </c>
    </row>
    <row r="5476" spans="1:12" ht="15.75">
      <c r="A5476" s="518" t="s">
        <v>10351</v>
      </c>
      <c r="B5476" s="518" t="s">
        <v>10352</v>
      </c>
      <c r="C5476" s="518" t="s">
        <v>10353</v>
      </c>
      <c r="D5476" s="518" t="s">
        <v>28895</v>
      </c>
      <c r="E5476" s="519" t="s">
        <v>144</v>
      </c>
      <c r="F5476" s="518" t="s">
        <v>144</v>
      </c>
      <c r="G5476" s="518" t="s">
        <v>28915</v>
      </c>
      <c r="H5476" s="518" t="s">
        <v>10362</v>
      </c>
      <c r="I5476" s="518" t="s">
        <v>5650</v>
      </c>
      <c r="J5476" s="518" t="s">
        <v>5503</v>
      </c>
      <c r="K5476" s="519" t="s">
        <v>34901</v>
      </c>
      <c r="L5476" s="518" t="s">
        <v>5433</v>
      </c>
    </row>
    <row r="5477" spans="1:12" ht="15.75">
      <c r="A5477" s="518" t="s">
        <v>10351</v>
      </c>
      <c r="B5477" s="518" t="s">
        <v>10352</v>
      </c>
      <c r="C5477" s="518" t="s">
        <v>10353</v>
      </c>
      <c r="D5477" s="518" t="s">
        <v>28895</v>
      </c>
      <c r="E5477" s="519" t="s">
        <v>144</v>
      </c>
      <c r="F5477" s="518" t="s">
        <v>144</v>
      </c>
      <c r="G5477" s="518" t="s">
        <v>28916</v>
      </c>
      <c r="H5477" s="518" t="s">
        <v>10363</v>
      </c>
      <c r="I5477" s="518" t="s">
        <v>6762</v>
      </c>
      <c r="J5477" s="518" t="s">
        <v>5432</v>
      </c>
      <c r="K5477" s="519" t="s">
        <v>34902</v>
      </c>
      <c r="L5477" s="518" t="s">
        <v>5433</v>
      </c>
    </row>
    <row r="5478" spans="1:12" ht="15.75">
      <c r="A5478" s="518" t="s">
        <v>10351</v>
      </c>
      <c r="B5478" s="518" t="s">
        <v>10352</v>
      </c>
      <c r="C5478" s="518" t="s">
        <v>10353</v>
      </c>
      <c r="D5478" s="518" t="s">
        <v>28895</v>
      </c>
      <c r="E5478" s="519" t="s">
        <v>144</v>
      </c>
      <c r="F5478" s="518" t="s">
        <v>144</v>
      </c>
      <c r="G5478" s="518" t="s">
        <v>28917</v>
      </c>
      <c r="H5478" s="518" t="s">
        <v>10364</v>
      </c>
      <c r="I5478" s="518" t="s">
        <v>6762</v>
      </c>
      <c r="J5478" s="518" t="s">
        <v>5432</v>
      </c>
      <c r="K5478" s="519" t="s">
        <v>34903</v>
      </c>
      <c r="L5478" s="518" t="s">
        <v>5433</v>
      </c>
    </row>
    <row r="5479" spans="1:12" ht="15.75">
      <c r="A5479" s="518" t="s">
        <v>10351</v>
      </c>
      <c r="B5479" s="518" t="s">
        <v>10352</v>
      </c>
      <c r="C5479" s="518" t="s">
        <v>10353</v>
      </c>
      <c r="D5479" s="518" t="s">
        <v>28895</v>
      </c>
      <c r="E5479" s="519" t="s">
        <v>144</v>
      </c>
      <c r="F5479" s="518" t="s">
        <v>144</v>
      </c>
      <c r="G5479" s="518" t="s">
        <v>28918</v>
      </c>
      <c r="H5479" s="518" t="s">
        <v>10365</v>
      </c>
      <c r="I5479" s="518" t="s">
        <v>6762</v>
      </c>
      <c r="J5479" s="518" t="s">
        <v>5432</v>
      </c>
      <c r="K5479" s="519" t="s">
        <v>14502</v>
      </c>
      <c r="L5479" s="518" t="s">
        <v>5433</v>
      </c>
    </row>
    <row r="5480" spans="1:12" ht="15.75">
      <c r="A5480" s="518" t="s">
        <v>10351</v>
      </c>
      <c r="B5480" s="518" t="s">
        <v>10352</v>
      </c>
      <c r="C5480" s="518" t="s">
        <v>10353</v>
      </c>
      <c r="D5480" s="518" t="s">
        <v>28895</v>
      </c>
      <c r="E5480" s="519" t="s">
        <v>144</v>
      </c>
      <c r="F5480" s="518" t="s">
        <v>144</v>
      </c>
      <c r="G5480" s="518" t="s">
        <v>28919</v>
      </c>
      <c r="H5480" s="518" t="s">
        <v>10366</v>
      </c>
      <c r="I5480" s="518" t="s">
        <v>6762</v>
      </c>
      <c r="J5480" s="518" t="s">
        <v>5432</v>
      </c>
      <c r="K5480" s="519" t="s">
        <v>14206</v>
      </c>
      <c r="L5480" s="518" t="s">
        <v>5433</v>
      </c>
    </row>
    <row r="5481" spans="1:12" ht="15.75">
      <c r="A5481" s="518" t="s">
        <v>10351</v>
      </c>
      <c r="B5481" s="518" t="s">
        <v>10352</v>
      </c>
      <c r="C5481" s="518" t="s">
        <v>10353</v>
      </c>
      <c r="D5481" s="518" t="s">
        <v>28895</v>
      </c>
      <c r="E5481" s="519" t="s">
        <v>144</v>
      </c>
      <c r="F5481" s="518" t="s">
        <v>144</v>
      </c>
      <c r="G5481" s="518" t="s">
        <v>28920</v>
      </c>
      <c r="H5481" s="518" t="s">
        <v>10367</v>
      </c>
      <c r="I5481" s="518" t="s">
        <v>6762</v>
      </c>
      <c r="J5481" s="518" t="s">
        <v>5432</v>
      </c>
      <c r="K5481" s="519" t="s">
        <v>14799</v>
      </c>
      <c r="L5481" s="518" t="s">
        <v>5433</v>
      </c>
    </row>
    <row r="5482" spans="1:12" ht="15.75">
      <c r="A5482" s="518" t="s">
        <v>10351</v>
      </c>
      <c r="B5482" s="518" t="s">
        <v>10352</v>
      </c>
      <c r="C5482" s="518" t="s">
        <v>10353</v>
      </c>
      <c r="D5482" s="518" t="s">
        <v>28895</v>
      </c>
      <c r="E5482" s="519" t="s">
        <v>144</v>
      </c>
      <c r="F5482" s="518" t="s">
        <v>144</v>
      </c>
      <c r="G5482" s="518" t="s">
        <v>28921</v>
      </c>
      <c r="H5482" s="518" t="s">
        <v>10368</v>
      </c>
      <c r="I5482" s="518" t="s">
        <v>6762</v>
      </c>
      <c r="J5482" s="518" t="s">
        <v>5432</v>
      </c>
      <c r="K5482" s="519" t="s">
        <v>18862</v>
      </c>
      <c r="L5482" s="518" t="s">
        <v>5433</v>
      </c>
    </row>
    <row r="5483" spans="1:12" ht="15.75">
      <c r="A5483" s="518" t="s">
        <v>10351</v>
      </c>
      <c r="B5483" s="518" t="s">
        <v>10352</v>
      </c>
      <c r="C5483" s="518" t="s">
        <v>10353</v>
      </c>
      <c r="D5483" s="518" t="s">
        <v>28895</v>
      </c>
      <c r="E5483" s="519" t="s">
        <v>144</v>
      </c>
      <c r="F5483" s="518" t="s">
        <v>144</v>
      </c>
      <c r="G5483" s="518" t="s">
        <v>28922</v>
      </c>
      <c r="H5483" s="518" t="s">
        <v>10369</v>
      </c>
      <c r="I5483" s="518" t="s">
        <v>6762</v>
      </c>
      <c r="J5483" s="518" t="s">
        <v>5432</v>
      </c>
      <c r="K5483" s="519" t="s">
        <v>13876</v>
      </c>
      <c r="L5483" s="518" t="s">
        <v>5433</v>
      </c>
    </row>
    <row r="5484" spans="1:12" ht="15.75">
      <c r="A5484" s="518" t="s">
        <v>10351</v>
      </c>
      <c r="B5484" s="518" t="s">
        <v>10352</v>
      </c>
      <c r="C5484" s="518" t="s">
        <v>10353</v>
      </c>
      <c r="D5484" s="518" t="s">
        <v>28895</v>
      </c>
      <c r="E5484" s="519" t="s">
        <v>144</v>
      </c>
      <c r="F5484" s="518" t="s">
        <v>144</v>
      </c>
      <c r="G5484" s="518" t="s">
        <v>28923</v>
      </c>
      <c r="H5484" s="518" t="s">
        <v>10370</v>
      </c>
      <c r="I5484" s="518" t="s">
        <v>6762</v>
      </c>
      <c r="J5484" s="518" t="s">
        <v>5432</v>
      </c>
      <c r="K5484" s="519" t="s">
        <v>13172</v>
      </c>
      <c r="L5484" s="518" t="s">
        <v>5433</v>
      </c>
    </row>
    <row r="5485" spans="1:12" ht="15.75">
      <c r="A5485" s="518" t="s">
        <v>10351</v>
      </c>
      <c r="B5485" s="518" t="s">
        <v>10352</v>
      </c>
      <c r="C5485" s="518" t="s">
        <v>10353</v>
      </c>
      <c r="D5485" s="518" t="s">
        <v>28895</v>
      </c>
      <c r="E5485" s="519" t="s">
        <v>144</v>
      </c>
      <c r="F5485" s="518" t="s">
        <v>144</v>
      </c>
      <c r="G5485" s="518" t="s">
        <v>28924</v>
      </c>
      <c r="H5485" s="518" t="s">
        <v>10371</v>
      </c>
      <c r="I5485" s="518" t="s">
        <v>6762</v>
      </c>
      <c r="J5485" s="518" t="s">
        <v>5432</v>
      </c>
      <c r="K5485" s="519" t="s">
        <v>28741</v>
      </c>
      <c r="L5485" s="518" t="s">
        <v>5433</v>
      </c>
    </row>
    <row r="5486" spans="1:12" ht="15.75">
      <c r="A5486" s="518" t="s">
        <v>10351</v>
      </c>
      <c r="B5486" s="518" t="s">
        <v>10352</v>
      </c>
      <c r="C5486" s="518" t="s">
        <v>10353</v>
      </c>
      <c r="D5486" s="518" t="s">
        <v>28895</v>
      </c>
      <c r="E5486" s="519" t="s">
        <v>144</v>
      </c>
      <c r="F5486" s="518" t="s">
        <v>144</v>
      </c>
      <c r="G5486" s="518" t="s">
        <v>28925</v>
      </c>
      <c r="H5486" s="518" t="s">
        <v>10372</v>
      </c>
      <c r="I5486" s="518" t="s">
        <v>6762</v>
      </c>
      <c r="J5486" s="518" t="s">
        <v>5432</v>
      </c>
      <c r="K5486" s="519" t="s">
        <v>16839</v>
      </c>
      <c r="L5486" s="518" t="s">
        <v>5433</v>
      </c>
    </row>
    <row r="5487" spans="1:12" ht="15.75">
      <c r="A5487" s="518" t="s">
        <v>10351</v>
      </c>
      <c r="B5487" s="518" t="s">
        <v>10352</v>
      </c>
      <c r="C5487" s="518" t="s">
        <v>10353</v>
      </c>
      <c r="D5487" s="518" t="s">
        <v>28895</v>
      </c>
      <c r="E5487" s="519" t="s">
        <v>144</v>
      </c>
      <c r="F5487" s="518" t="s">
        <v>144</v>
      </c>
      <c r="G5487" s="518" t="s">
        <v>28926</v>
      </c>
      <c r="H5487" s="518" t="s">
        <v>10373</v>
      </c>
      <c r="I5487" s="518" t="s">
        <v>6762</v>
      </c>
      <c r="J5487" s="518" t="s">
        <v>5432</v>
      </c>
      <c r="K5487" s="519" t="s">
        <v>34904</v>
      </c>
      <c r="L5487" s="518" t="s">
        <v>5433</v>
      </c>
    </row>
    <row r="5488" spans="1:12" ht="15.75">
      <c r="A5488" s="518" t="s">
        <v>10351</v>
      </c>
      <c r="B5488" s="518" t="s">
        <v>10352</v>
      </c>
      <c r="C5488" s="518" t="s">
        <v>10353</v>
      </c>
      <c r="D5488" s="518" t="s">
        <v>28895</v>
      </c>
      <c r="E5488" s="519" t="s">
        <v>144</v>
      </c>
      <c r="F5488" s="518" t="s">
        <v>144</v>
      </c>
      <c r="G5488" s="518" t="s">
        <v>28927</v>
      </c>
      <c r="H5488" s="518" t="s">
        <v>10374</v>
      </c>
      <c r="I5488" s="518" t="s">
        <v>6762</v>
      </c>
      <c r="J5488" s="518" t="s">
        <v>5432</v>
      </c>
      <c r="K5488" s="519" t="s">
        <v>34905</v>
      </c>
      <c r="L5488" s="518" t="s">
        <v>5433</v>
      </c>
    </row>
    <row r="5489" spans="1:12" ht="15.75">
      <c r="A5489" s="518" t="s">
        <v>10351</v>
      </c>
      <c r="B5489" s="518" t="s">
        <v>10352</v>
      </c>
      <c r="C5489" s="518" t="s">
        <v>10353</v>
      </c>
      <c r="D5489" s="518" t="s">
        <v>28895</v>
      </c>
      <c r="E5489" s="519" t="s">
        <v>144</v>
      </c>
      <c r="F5489" s="518" t="s">
        <v>144</v>
      </c>
      <c r="G5489" s="518" t="s">
        <v>28928</v>
      </c>
      <c r="H5489" s="518" t="s">
        <v>10375</v>
      </c>
      <c r="I5489" s="518" t="s">
        <v>6762</v>
      </c>
      <c r="J5489" s="518" t="s">
        <v>5432</v>
      </c>
      <c r="K5489" s="519" t="s">
        <v>16006</v>
      </c>
      <c r="L5489" s="518" t="s">
        <v>5433</v>
      </c>
    </row>
    <row r="5490" spans="1:12" ht="15.75">
      <c r="A5490" s="518" t="s">
        <v>10351</v>
      </c>
      <c r="B5490" s="518" t="s">
        <v>10352</v>
      </c>
      <c r="C5490" s="518" t="s">
        <v>10353</v>
      </c>
      <c r="D5490" s="518" t="s">
        <v>28895</v>
      </c>
      <c r="E5490" s="519" t="s">
        <v>144</v>
      </c>
      <c r="F5490" s="518" t="s">
        <v>144</v>
      </c>
      <c r="G5490" s="518" t="s">
        <v>28929</v>
      </c>
      <c r="H5490" s="518" t="s">
        <v>10376</v>
      </c>
      <c r="I5490" s="518" t="s">
        <v>6762</v>
      </c>
      <c r="J5490" s="518" t="s">
        <v>5432</v>
      </c>
      <c r="K5490" s="519" t="s">
        <v>15599</v>
      </c>
      <c r="L5490" s="518" t="s">
        <v>5433</v>
      </c>
    </row>
    <row r="5491" spans="1:12" ht="15.75">
      <c r="A5491" s="518" t="s">
        <v>10351</v>
      </c>
      <c r="B5491" s="518" t="s">
        <v>10352</v>
      </c>
      <c r="C5491" s="518" t="s">
        <v>10353</v>
      </c>
      <c r="D5491" s="518" t="s">
        <v>28895</v>
      </c>
      <c r="E5491" s="519" t="s">
        <v>144</v>
      </c>
      <c r="F5491" s="518" t="s">
        <v>144</v>
      </c>
      <c r="G5491" s="518" t="s">
        <v>28931</v>
      </c>
      <c r="H5491" s="518" t="s">
        <v>10377</v>
      </c>
      <c r="I5491" s="518" t="s">
        <v>6762</v>
      </c>
      <c r="J5491" s="518" t="s">
        <v>5432</v>
      </c>
      <c r="K5491" s="519" t="s">
        <v>33266</v>
      </c>
      <c r="L5491" s="518" t="s">
        <v>5433</v>
      </c>
    </row>
    <row r="5492" spans="1:12" ht="15.75">
      <c r="A5492" s="518" t="s">
        <v>10351</v>
      </c>
      <c r="B5492" s="518" t="s">
        <v>10352</v>
      </c>
      <c r="C5492" s="518" t="s">
        <v>10353</v>
      </c>
      <c r="D5492" s="518" t="s">
        <v>28895</v>
      </c>
      <c r="E5492" s="519" t="s">
        <v>144</v>
      </c>
      <c r="F5492" s="518" t="s">
        <v>144</v>
      </c>
      <c r="G5492" s="518" t="s">
        <v>28932</v>
      </c>
      <c r="H5492" s="518" t="s">
        <v>10378</v>
      </c>
      <c r="I5492" s="518" t="s">
        <v>6762</v>
      </c>
      <c r="J5492" s="518" t="s">
        <v>5432</v>
      </c>
      <c r="K5492" s="519" t="s">
        <v>29253</v>
      </c>
      <c r="L5492" s="518" t="s">
        <v>5433</v>
      </c>
    </row>
    <row r="5493" spans="1:12" ht="15.75">
      <c r="A5493" s="518" t="s">
        <v>10351</v>
      </c>
      <c r="B5493" s="518" t="s">
        <v>10352</v>
      </c>
      <c r="C5493" s="518" t="s">
        <v>10353</v>
      </c>
      <c r="D5493" s="518" t="s">
        <v>28895</v>
      </c>
      <c r="E5493" s="519" t="s">
        <v>144</v>
      </c>
      <c r="F5493" s="518" t="s">
        <v>144</v>
      </c>
      <c r="G5493" s="518" t="s">
        <v>28933</v>
      </c>
      <c r="H5493" s="518" t="s">
        <v>10379</v>
      </c>
      <c r="I5493" s="518" t="s">
        <v>6762</v>
      </c>
      <c r="J5493" s="518" t="s">
        <v>5432</v>
      </c>
      <c r="K5493" s="519" t="s">
        <v>27729</v>
      </c>
      <c r="L5493" s="518" t="s">
        <v>5433</v>
      </c>
    </row>
    <row r="5494" spans="1:12" ht="15.75">
      <c r="A5494" s="518" t="s">
        <v>10351</v>
      </c>
      <c r="B5494" s="518" t="s">
        <v>10352</v>
      </c>
      <c r="C5494" s="518" t="s">
        <v>10353</v>
      </c>
      <c r="D5494" s="518" t="s">
        <v>28895</v>
      </c>
      <c r="E5494" s="519" t="s">
        <v>144</v>
      </c>
      <c r="F5494" s="518" t="s">
        <v>144</v>
      </c>
      <c r="G5494" s="518" t="s">
        <v>28934</v>
      </c>
      <c r="H5494" s="518" t="s">
        <v>10380</v>
      </c>
      <c r="I5494" s="518" t="s">
        <v>6762</v>
      </c>
      <c r="J5494" s="518" t="s">
        <v>5432</v>
      </c>
      <c r="K5494" s="519" t="s">
        <v>14870</v>
      </c>
      <c r="L5494" s="518" t="s">
        <v>5433</v>
      </c>
    </row>
    <row r="5495" spans="1:12" ht="15.75">
      <c r="A5495" s="518" t="s">
        <v>10351</v>
      </c>
      <c r="B5495" s="518" t="s">
        <v>10352</v>
      </c>
      <c r="C5495" s="518" t="s">
        <v>10353</v>
      </c>
      <c r="D5495" s="518" t="s">
        <v>28895</v>
      </c>
      <c r="E5495" s="519" t="s">
        <v>144</v>
      </c>
      <c r="F5495" s="518" t="s">
        <v>144</v>
      </c>
      <c r="G5495" s="518" t="s">
        <v>28936</v>
      </c>
      <c r="H5495" s="518" t="s">
        <v>10381</v>
      </c>
      <c r="I5495" s="518" t="s">
        <v>6762</v>
      </c>
      <c r="J5495" s="518" t="s">
        <v>5432</v>
      </c>
      <c r="K5495" s="519" t="s">
        <v>34906</v>
      </c>
      <c r="L5495" s="518" t="s">
        <v>5433</v>
      </c>
    </row>
    <row r="5496" spans="1:12" ht="15.75">
      <c r="A5496" s="518" t="s">
        <v>10351</v>
      </c>
      <c r="B5496" s="518" t="s">
        <v>10352</v>
      </c>
      <c r="C5496" s="518" t="s">
        <v>10353</v>
      </c>
      <c r="D5496" s="518" t="s">
        <v>28895</v>
      </c>
      <c r="E5496" s="519" t="s">
        <v>144</v>
      </c>
      <c r="F5496" s="518" t="s">
        <v>144</v>
      </c>
      <c r="G5496" s="518" t="s">
        <v>28937</v>
      </c>
      <c r="H5496" s="518" t="s">
        <v>10382</v>
      </c>
      <c r="I5496" s="518" t="s">
        <v>6762</v>
      </c>
      <c r="J5496" s="518" t="s">
        <v>5432</v>
      </c>
      <c r="K5496" s="519" t="s">
        <v>26445</v>
      </c>
      <c r="L5496" s="518" t="s">
        <v>5433</v>
      </c>
    </row>
    <row r="5497" spans="1:12" ht="15.75">
      <c r="A5497" s="518" t="s">
        <v>10351</v>
      </c>
      <c r="B5497" s="518" t="s">
        <v>10352</v>
      </c>
      <c r="C5497" s="518" t="s">
        <v>10353</v>
      </c>
      <c r="D5497" s="518" t="s">
        <v>28895</v>
      </c>
      <c r="E5497" s="519" t="s">
        <v>144</v>
      </c>
      <c r="F5497" s="518" t="s">
        <v>144</v>
      </c>
      <c r="G5497" s="518" t="s">
        <v>28938</v>
      </c>
      <c r="H5497" s="518" t="s">
        <v>10383</v>
      </c>
      <c r="I5497" s="518" t="s">
        <v>6762</v>
      </c>
      <c r="J5497" s="518" t="s">
        <v>5432</v>
      </c>
      <c r="K5497" s="519" t="s">
        <v>14908</v>
      </c>
      <c r="L5497" s="518" t="s">
        <v>5433</v>
      </c>
    </row>
    <row r="5498" spans="1:12" ht="15.75">
      <c r="A5498" s="518" t="s">
        <v>10351</v>
      </c>
      <c r="B5498" s="518" t="s">
        <v>10352</v>
      </c>
      <c r="C5498" s="518" t="s">
        <v>10353</v>
      </c>
      <c r="D5498" s="518" t="s">
        <v>28895</v>
      </c>
      <c r="E5498" s="519" t="s">
        <v>144</v>
      </c>
      <c r="F5498" s="518" t="s">
        <v>144</v>
      </c>
      <c r="G5498" s="518" t="s">
        <v>28939</v>
      </c>
      <c r="H5498" s="518" t="s">
        <v>10384</v>
      </c>
      <c r="I5498" s="518" t="s">
        <v>6762</v>
      </c>
      <c r="J5498" s="518" t="s">
        <v>5432</v>
      </c>
      <c r="K5498" s="519" t="s">
        <v>27119</v>
      </c>
      <c r="L5498" s="518" t="s">
        <v>5433</v>
      </c>
    </row>
    <row r="5499" spans="1:12" ht="15.75">
      <c r="A5499" s="518" t="s">
        <v>10351</v>
      </c>
      <c r="B5499" s="518" t="s">
        <v>10352</v>
      </c>
      <c r="C5499" s="518" t="s">
        <v>10353</v>
      </c>
      <c r="D5499" s="518" t="s">
        <v>28895</v>
      </c>
      <c r="E5499" s="519" t="s">
        <v>144</v>
      </c>
      <c r="F5499" s="518" t="s">
        <v>144</v>
      </c>
      <c r="G5499" s="518" t="s">
        <v>28940</v>
      </c>
      <c r="H5499" s="518" t="s">
        <v>10385</v>
      </c>
      <c r="I5499" s="518" t="s">
        <v>6762</v>
      </c>
      <c r="J5499" s="518" t="s">
        <v>5432</v>
      </c>
      <c r="K5499" s="519" t="s">
        <v>18404</v>
      </c>
      <c r="L5499" s="518" t="s">
        <v>5433</v>
      </c>
    </row>
    <row r="5500" spans="1:12" ht="15.75">
      <c r="A5500" s="518" t="s">
        <v>10351</v>
      </c>
      <c r="B5500" s="518" t="s">
        <v>10352</v>
      </c>
      <c r="C5500" s="518" t="s">
        <v>10353</v>
      </c>
      <c r="D5500" s="518" t="s">
        <v>28895</v>
      </c>
      <c r="E5500" s="519" t="s">
        <v>144</v>
      </c>
      <c r="F5500" s="518" t="s">
        <v>144</v>
      </c>
      <c r="G5500" s="518" t="s">
        <v>28941</v>
      </c>
      <c r="H5500" s="518" t="s">
        <v>10386</v>
      </c>
      <c r="I5500" s="518" t="s">
        <v>6762</v>
      </c>
      <c r="J5500" s="518" t="s">
        <v>5432</v>
      </c>
      <c r="K5500" s="519" t="s">
        <v>20512</v>
      </c>
      <c r="L5500" s="518" t="s">
        <v>5433</v>
      </c>
    </row>
    <row r="5501" spans="1:12" ht="15.75">
      <c r="A5501" s="518" t="s">
        <v>10351</v>
      </c>
      <c r="B5501" s="518" t="s">
        <v>10352</v>
      </c>
      <c r="C5501" s="518" t="s">
        <v>10353</v>
      </c>
      <c r="D5501" s="518" t="s">
        <v>28895</v>
      </c>
      <c r="E5501" s="519" t="s">
        <v>144</v>
      </c>
      <c r="F5501" s="518" t="s">
        <v>144</v>
      </c>
      <c r="G5501" s="518" t="s">
        <v>28942</v>
      </c>
      <c r="H5501" s="518" t="s">
        <v>10387</v>
      </c>
      <c r="I5501" s="518" t="s">
        <v>6762</v>
      </c>
      <c r="J5501" s="518" t="s">
        <v>5432</v>
      </c>
      <c r="K5501" s="519" t="s">
        <v>14689</v>
      </c>
      <c r="L5501" s="518" t="s">
        <v>5433</v>
      </c>
    </row>
    <row r="5502" spans="1:12" ht="15.75">
      <c r="A5502" s="518" t="s">
        <v>10351</v>
      </c>
      <c r="B5502" s="518" t="s">
        <v>10352</v>
      </c>
      <c r="C5502" s="518" t="s">
        <v>10353</v>
      </c>
      <c r="D5502" s="518" t="s">
        <v>28895</v>
      </c>
      <c r="E5502" s="519" t="s">
        <v>144</v>
      </c>
      <c r="F5502" s="518" t="s">
        <v>144</v>
      </c>
      <c r="G5502" s="518" t="s">
        <v>28943</v>
      </c>
      <c r="H5502" s="518" t="s">
        <v>10388</v>
      </c>
      <c r="I5502" s="518" t="s">
        <v>6762</v>
      </c>
      <c r="J5502" s="518" t="s">
        <v>5432</v>
      </c>
      <c r="K5502" s="519" t="s">
        <v>24378</v>
      </c>
      <c r="L5502" s="518" t="s">
        <v>5433</v>
      </c>
    </row>
    <row r="5503" spans="1:12" ht="15.75">
      <c r="A5503" s="518" t="s">
        <v>10351</v>
      </c>
      <c r="B5503" s="518" t="s">
        <v>10352</v>
      </c>
      <c r="C5503" s="518" t="s">
        <v>10353</v>
      </c>
      <c r="D5503" s="518" t="s">
        <v>28895</v>
      </c>
      <c r="E5503" s="519" t="s">
        <v>144</v>
      </c>
      <c r="F5503" s="518" t="s">
        <v>144</v>
      </c>
      <c r="G5503" s="518" t="s">
        <v>28944</v>
      </c>
      <c r="H5503" s="518" t="s">
        <v>10389</v>
      </c>
      <c r="I5503" s="518" t="s">
        <v>6762</v>
      </c>
      <c r="J5503" s="518" t="s">
        <v>5432</v>
      </c>
      <c r="K5503" s="519" t="s">
        <v>19222</v>
      </c>
      <c r="L5503" s="518" t="s">
        <v>5433</v>
      </c>
    </row>
    <row r="5504" spans="1:12" ht="15.75">
      <c r="A5504" s="518" t="s">
        <v>10351</v>
      </c>
      <c r="B5504" s="518" t="s">
        <v>10352</v>
      </c>
      <c r="C5504" s="518" t="s">
        <v>10353</v>
      </c>
      <c r="D5504" s="518" t="s">
        <v>28895</v>
      </c>
      <c r="E5504" s="519" t="s">
        <v>144</v>
      </c>
      <c r="F5504" s="518" t="s">
        <v>144</v>
      </c>
      <c r="G5504" s="518" t="s">
        <v>28945</v>
      </c>
      <c r="H5504" s="518" t="s">
        <v>10390</v>
      </c>
      <c r="I5504" s="518" t="s">
        <v>6762</v>
      </c>
      <c r="J5504" s="518" t="s">
        <v>5432</v>
      </c>
      <c r="K5504" s="519" t="s">
        <v>34907</v>
      </c>
      <c r="L5504" s="518" t="s">
        <v>5433</v>
      </c>
    </row>
    <row r="5505" spans="1:12" ht="15.75">
      <c r="A5505" s="518" t="s">
        <v>10351</v>
      </c>
      <c r="B5505" s="518" t="s">
        <v>10352</v>
      </c>
      <c r="C5505" s="518" t="s">
        <v>10353</v>
      </c>
      <c r="D5505" s="518" t="s">
        <v>28895</v>
      </c>
      <c r="E5505" s="519" t="s">
        <v>144</v>
      </c>
      <c r="F5505" s="518" t="s">
        <v>144</v>
      </c>
      <c r="G5505" s="518" t="s">
        <v>28946</v>
      </c>
      <c r="H5505" s="518" t="s">
        <v>10391</v>
      </c>
      <c r="I5505" s="518" t="s">
        <v>6762</v>
      </c>
      <c r="J5505" s="518" t="s">
        <v>5432</v>
      </c>
      <c r="K5505" s="519" t="s">
        <v>20609</v>
      </c>
      <c r="L5505" s="518" t="s">
        <v>5433</v>
      </c>
    </row>
    <row r="5506" spans="1:12" ht="15.75">
      <c r="A5506" s="518" t="s">
        <v>10351</v>
      </c>
      <c r="B5506" s="518" t="s">
        <v>10352</v>
      </c>
      <c r="C5506" s="518" t="s">
        <v>10353</v>
      </c>
      <c r="D5506" s="518" t="s">
        <v>28895</v>
      </c>
      <c r="E5506" s="519" t="s">
        <v>144</v>
      </c>
      <c r="F5506" s="518" t="s">
        <v>144</v>
      </c>
      <c r="G5506" s="518" t="s">
        <v>28947</v>
      </c>
      <c r="H5506" s="518" t="s">
        <v>10392</v>
      </c>
      <c r="I5506" s="518" t="s">
        <v>6762</v>
      </c>
      <c r="J5506" s="518" t="s">
        <v>5432</v>
      </c>
      <c r="K5506" s="519" t="s">
        <v>34908</v>
      </c>
      <c r="L5506" s="518" t="s">
        <v>5433</v>
      </c>
    </row>
    <row r="5507" spans="1:12" ht="15.75">
      <c r="A5507" s="518" t="s">
        <v>10351</v>
      </c>
      <c r="B5507" s="518" t="s">
        <v>10352</v>
      </c>
      <c r="C5507" s="518" t="s">
        <v>10353</v>
      </c>
      <c r="D5507" s="518" t="s">
        <v>28895</v>
      </c>
      <c r="E5507" s="519" t="s">
        <v>144</v>
      </c>
      <c r="F5507" s="518" t="s">
        <v>144</v>
      </c>
      <c r="G5507" s="518" t="s">
        <v>28949</v>
      </c>
      <c r="H5507" s="518" t="s">
        <v>10393</v>
      </c>
      <c r="I5507" s="518" t="s">
        <v>6762</v>
      </c>
      <c r="J5507" s="518" t="s">
        <v>5432</v>
      </c>
      <c r="K5507" s="519" t="s">
        <v>15402</v>
      </c>
      <c r="L5507" s="518" t="s">
        <v>5433</v>
      </c>
    </row>
    <row r="5508" spans="1:12" ht="15.75">
      <c r="A5508" s="518" t="s">
        <v>10351</v>
      </c>
      <c r="B5508" s="518" t="s">
        <v>10352</v>
      </c>
      <c r="C5508" s="518" t="s">
        <v>10353</v>
      </c>
      <c r="D5508" s="518" t="s">
        <v>28895</v>
      </c>
      <c r="E5508" s="519" t="s">
        <v>144</v>
      </c>
      <c r="F5508" s="518" t="s">
        <v>144</v>
      </c>
      <c r="G5508" s="518" t="s">
        <v>28950</v>
      </c>
      <c r="H5508" s="518" t="s">
        <v>10394</v>
      </c>
      <c r="I5508" s="518" t="s">
        <v>6762</v>
      </c>
      <c r="J5508" s="518" t="s">
        <v>5432</v>
      </c>
      <c r="K5508" s="519" t="s">
        <v>32295</v>
      </c>
      <c r="L5508" s="518" t="s">
        <v>5433</v>
      </c>
    </row>
    <row r="5509" spans="1:12" ht="15.75">
      <c r="A5509" s="518" t="s">
        <v>10351</v>
      </c>
      <c r="B5509" s="518" t="s">
        <v>10352</v>
      </c>
      <c r="C5509" s="518" t="s">
        <v>10353</v>
      </c>
      <c r="D5509" s="518" t="s">
        <v>28895</v>
      </c>
      <c r="E5509" s="519" t="s">
        <v>144</v>
      </c>
      <c r="F5509" s="518" t="s">
        <v>144</v>
      </c>
      <c r="G5509" s="518" t="s">
        <v>28951</v>
      </c>
      <c r="H5509" s="518" t="s">
        <v>10395</v>
      </c>
      <c r="I5509" s="518" t="s">
        <v>6762</v>
      </c>
      <c r="J5509" s="518" t="s">
        <v>5432</v>
      </c>
      <c r="K5509" s="519" t="s">
        <v>34909</v>
      </c>
      <c r="L5509" s="518" t="s">
        <v>5433</v>
      </c>
    </row>
    <row r="5510" spans="1:12" ht="15.75">
      <c r="A5510" s="518" t="s">
        <v>10351</v>
      </c>
      <c r="B5510" s="518" t="s">
        <v>10352</v>
      </c>
      <c r="C5510" s="518" t="s">
        <v>10353</v>
      </c>
      <c r="D5510" s="518" t="s">
        <v>28895</v>
      </c>
      <c r="E5510" s="519" t="s">
        <v>144</v>
      </c>
      <c r="F5510" s="518" t="s">
        <v>144</v>
      </c>
      <c r="G5510" s="518" t="s">
        <v>28953</v>
      </c>
      <c r="H5510" s="518" t="s">
        <v>10396</v>
      </c>
      <c r="I5510" s="518" t="s">
        <v>6762</v>
      </c>
      <c r="J5510" s="518" t="s">
        <v>5432</v>
      </c>
      <c r="K5510" s="519" t="s">
        <v>34910</v>
      </c>
      <c r="L5510" s="518" t="s">
        <v>5433</v>
      </c>
    </row>
    <row r="5511" spans="1:12" ht="15.75">
      <c r="A5511" s="518" t="s">
        <v>10351</v>
      </c>
      <c r="B5511" s="518" t="s">
        <v>10352</v>
      </c>
      <c r="C5511" s="518" t="s">
        <v>10353</v>
      </c>
      <c r="D5511" s="518" t="s">
        <v>28895</v>
      </c>
      <c r="E5511" s="519" t="s">
        <v>144</v>
      </c>
      <c r="F5511" s="518" t="s">
        <v>144</v>
      </c>
      <c r="G5511" s="518" t="s">
        <v>28954</v>
      </c>
      <c r="H5511" s="518" t="s">
        <v>10397</v>
      </c>
      <c r="I5511" s="518" t="s">
        <v>6762</v>
      </c>
      <c r="J5511" s="518" t="s">
        <v>5432</v>
      </c>
      <c r="K5511" s="519" t="s">
        <v>12888</v>
      </c>
      <c r="L5511" s="518" t="s">
        <v>5433</v>
      </c>
    </row>
    <row r="5512" spans="1:12" ht="15.75">
      <c r="A5512" s="518" t="s">
        <v>10351</v>
      </c>
      <c r="B5512" s="518" t="s">
        <v>10352</v>
      </c>
      <c r="C5512" s="518" t="s">
        <v>10353</v>
      </c>
      <c r="D5512" s="518" t="s">
        <v>28895</v>
      </c>
      <c r="E5512" s="519" t="s">
        <v>144</v>
      </c>
      <c r="F5512" s="518" t="s">
        <v>144</v>
      </c>
      <c r="G5512" s="518" t="s">
        <v>28955</v>
      </c>
      <c r="H5512" s="518" t="s">
        <v>10398</v>
      </c>
      <c r="I5512" s="518" t="s">
        <v>6762</v>
      </c>
      <c r="J5512" s="518" t="s">
        <v>5432</v>
      </c>
      <c r="K5512" s="519" t="s">
        <v>34911</v>
      </c>
      <c r="L5512" s="518" t="s">
        <v>5433</v>
      </c>
    </row>
    <row r="5513" spans="1:12" ht="15.75">
      <c r="A5513" s="518" t="s">
        <v>10351</v>
      </c>
      <c r="B5513" s="518" t="s">
        <v>10352</v>
      </c>
      <c r="C5513" s="518" t="s">
        <v>10353</v>
      </c>
      <c r="D5513" s="518" t="s">
        <v>28895</v>
      </c>
      <c r="E5513" s="519" t="s">
        <v>144</v>
      </c>
      <c r="F5513" s="518" t="s">
        <v>144</v>
      </c>
      <c r="G5513" s="518" t="s">
        <v>28956</v>
      </c>
      <c r="H5513" s="518" t="s">
        <v>10399</v>
      </c>
      <c r="I5513" s="518" t="s">
        <v>6762</v>
      </c>
      <c r="J5513" s="518" t="s">
        <v>5432</v>
      </c>
      <c r="K5513" s="519" t="s">
        <v>16191</v>
      </c>
      <c r="L5513" s="518" t="s">
        <v>5433</v>
      </c>
    </row>
    <row r="5514" spans="1:12" ht="15.75">
      <c r="A5514" s="518" t="s">
        <v>10351</v>
      </c>
      <c r="B5514" s="518" t="s">
        <v>10352</v>
      </c>
      <c r="C5514" s="518" t="s">
        <v>10353</v>
      </c>
      <c r="D5514" s="518" t="s">
        <v>28895</v>
      </c>
      <c r="E5514" s="519" t="s">
        <v>144</v>
      </c>
      <c r="F5514" s="518" t="s">
        <v>144</v>
      </c>
      <c r="G5514" s="518" t="s">
        <v>28957</v>
      </c>
      <c r="H5514" s="518" t="s">
        <v>10400</v>
      </c>
      <c r="I5514" s="518" t="s">
        <v>6762</v>
      </c>
      <c r="J5514" s="518" t="s">
        <v>5432</v>
      </c>
      <c r="K5514" s="519" t="s">
        <v>23506</v>
      </c>
      <c r="L5514" s="518" t="s">
        <v>5433</v>
      </c>
    </row>
    <row r="5515" spans="1:12" ht="15.75">
      <c r="A5515" s="518" t="s">
        <v>10351</v>
      </c>
      <c r="B5515" s="518" t="s">
        <v>10352</v>
      </c>
      <c r="C5515" s="518" t="s">
        <v>10353</v>
      </c>
      <c r="D5515" s="518" t="s">
        <v>28895</v>
      </c>
      <c r="E5515" s="519" t="s">
        <v>144</v>
      </c>
      <c r="F5515" s="518" t="s">
        <v>144</v>
      </c>
      <c r="G5515" s="518" t="s">
        <v>28958</v>
      </c>
      <c r="H5515" s="518" t="s">
        <v>10401</v>
      </c>
      <c r="I5515" s="518" t="s">
        <v>6762</v>
      </c>
      <c r="J5515" s="518" t="s">
        <v>5432</v>
      </c>
      <c r="K5515" s="519" t="s">
        <v>34912</v>
      </c>
      <c r="L5515" s="518" t="s">
        <v>5433</v>
      </c>
    </row>
    <row r="5516" spans="1:12" ht="15.75">
      <c r="A5516" s="518" t="s">
        <v>10351</v>
      </c>
      <c r="B5516" s="518" t="s">
        <v>10352</v>
      </c>
      <c r="C5516" s="518" t="s">
        <v>10353</v>
      </c>
      <c r="D5516" s="518" t="s">
        <v>28895</v>
      </c>
      <c r="E5516" s="519" t="s">
        <v>144</v>
      </c>
      <c r="F5516" s="518" t="s">
        <v>144</v>
      </c>
      <c r="G5516" s="518" t="s">
        <v>28959</v>
      </c>
      <c r="H5516" s="518" t="s">
        <v>10402</v>
      </c>
      <c r="I5516" s="518" t="s">
        <v>6762</v>
      </c>
      <c r="J5516" s="518" t="s">
        <v>5432</v>
      </c>
      <c r="K5516" s="519" t="s">
        <v>16454</v>
      </c>
      <c r="L5516" s="518" t="s">
        <v>5433</v>
      </c>
    </row>
    <row r="5517" spans="1:12" ht="15.75">
      <c r="A5517" s="518" t="s">
        <v>10351</v>
      </c>
      <c r="B5517" s="518" t="s">
        <v>10352</v>
      </c>
      <c r="C5517" s="518" t="s">
        <v>10353</v>
      </c>
      <c r="D5517" s="518" t="s">
        <v>28895</v>
      </c>
      <c r="E5517" s="519" t="s">
        <v>144</v>
      </c>
      <c r="F5517" s="518" t="s">
        <v>144</v>
      </c>
      <c r="G5517" s="518" t="s">
        <v>28960</v>
      </c>
      <c r="H5517" s="518" t="s">
        <v>10403</v>
      </c>
      <c r="I5517" s="518" t="s">
        <v>6762</v>
      </c>
      <c r="J5517" s="518" t="s">
        <v>5432</v>
      </c>
      <c r="K5517" s="519" t="s">
        <v>22579</v>
      </c>
      <c r="L5517" s="518" t="s">
        <v>5433</v>
      </c>
    </row>
    <row r="5518" spans="1:12" ht="15.75">
      <c r="A5518" s="518" t="s">
        <v>10351</v>
      </c>
      <c r="B5518" s="518" t="s">
        <v>10352</v>
      </c>
      <c r="C5518" s="518" t="s">
        <v>10353</v>
      </c>
      <c r="D5518" s="518" t="s">
        <v>28895</v>
      </c>
      <c r="E5518" s="519" t="s">
        <v>144</v>
      </c>
      <c r="F5518" s="518" t="s">
        <v>144</v>
      </c>
      <c r="G5518" s="518" t="s">
        <v>28961</v>
      </c>
      <c r="H5518" s="518" t="s">
        <v>10404</v>
      </c>
      <c r="I5518" s="518" t="s">
        <v>6762</v>
      </c>
      <c r="J5518" s="518" t="s">
        <v>5432</v>
      </c>
      <c r="K5518" s="519" t="s">
        <v>16601</v>
      </c>
      <c r="L5518" s="518" t="s">
        <v>5433</v>
      </c>
    </row>
    <row r="5519" spans="1:12" ht="15.75">
      <c r="A5519" s="518" t="s">
        <v>10351</v>
      </c>
      <c r="B5519" s="518" t="s">
        <v>10352</v>
      </c>
      <c r="C5519" s="518" t="s">
        <v>10353</v>
      </c>
      <c r="D5519" s="518" t="s">
        <v>28895</v>
      </c>
      <c r="E5519" s="519" t="s">
        <v>144</v>
      </c>
      <c r="F5519" s="518" t="s">
        <v>144</v>
      </c>
      <c r="G5519" s="518" t="s">
        <v>28962</v>
      </c>
      <c r="H5519" s="518" t="s">
        <v>10405</v>
      </c>
      <c r="I5519" s="518" t="s">
        <v>6762</v>
      </c>
      <c r="J5519" s="518" t="s">
        <v>5432</v>
      </c>
      <c r="K5519" s="519" t="s">
        <v>14895</v>
      </c>
      <c r="L5519" s="518" t="s">
        <v>5433</v>
      </c>
    </row>
    <row r="5520" spans="1:12" ht="15.75">
      <c r="A5520" s="518" t="s">
        <v>10351</v>
      </c>
      <c r="B5520" s="518" t="s">
        <v>10352</v>
      </c>
      <c r="C5520" s="518" t="s">
        <v>10353</v>
      </c>
      <c r="D5520" s="518" t="s">
        <v>28895</v>
      </c>
      <c r="E5520" s="519" t="s">
        <v>144</v>
      </c>
      <c r="F5520" s="518" t="s">
        <v>144</v>
      </c>
      <c r="G5520" s="518" t="s">
        <v>28963</v>
      </c>
      <c r="H5520" s="518" t="s">
        <v>10406</v>
      </c>
      <c r="I5520" s="518" t="s">
        <v>6762</v>
      </c>
      <c r="J5520" s="518" t="s">
        <v>5432</v>
      </c>
      <c r="K5520" s="519" t="s">
        <v>29104</v>
      </c>
      <c r="L5520" s="518" t="s">
        <v>5433</v>
      </c>
    </row>
    <row r="5521" spans="1:12" ht="15.75">
      <c r="A5521" s="518" t="s">
        <v>10351</v>
      </c>
      <c r="B5521" s="518" t="s">
        <v>10352</v>
      </c>
      <c r="C5521" s="518" t="s">
        <v>10353</v>
      </c>
      <c r="D5521" s="518" t="s">
        <v>28895</v>
      </c>
      <c r="E5521" s="519" t="s">
        <v>144</v>
      </c>
      <c r="F5521" s="518" t="s">
        <v>144</v>
      </c>
      <c r="G5521" s="518" t="s">
        <v>28964</v>
      </c>
      <c r="H5521" s="518" t="s">
        <v>10407</v>
      </c>
      <c r="I5521" s="518" t="s">
        <v>6762</v>
      </c>
      <c r="J5521" s="518" t="s">
        <v>5432</v>
      </c>
      <c r="K5521" s="519" t="s">
        <v>14802</v>
      </c>
      <c r="L5521" s="518" t="s">
        <v>5433</v>
      </c>
    </row>
    <row r="5522" spans="1:12" ht="15.75">
      <c r="A5522" s="518" t="s">
        <v>10351</v>
      </c>
      <c r="B5522" s="518" t="s">
        <v>10352</v>
      </c>
      <c r="C5522" s="518" t="s">
        <v>10353</v>
      </c>
      <c r="D5522" s="518" t="s">
        <v>28895</v>
      </c>
      <c r="E5522" s="519" t="s">
        <v>144</v>
      </c>
      <c r="F5522" s="518" t="s">
        <v>144</v>
      </c>
      <c r="G5522" s="518" t="s">
        <v>28965</v>
      </c>
      <c r="H5522" s="518" t="s">
        <v>10408</v>
      </c>
      <c r="I5522" s="518" t="s">
        <v>6762</v>
      </c>
      <c r="J5522" s="518" t="s">
        <v>5432</v>
      </c>
      <c r="K5522" s="519" t="s">
        <v>34913</v>
      </c>
      <c r="L5522" s="518" t="s">
        <v>5433</v>
      </c>
    </row>
    <row r="5523" spans="1:12" ht="15.75">
      <c r="A5523" s="518" t="s">
        <v>10351</v>
      </c>
      <c r="B5523" s="518" t="s">
        <v>10352</v>
      </c>
      <c r="C5523" s="518" t="s">
        <v>10353</v>
      </c>
      <c r="D5523" s="518" t="s">
        <v>28895</v>
      </c>
      <c r="E5523" s="519" t="s">
        <v>144</v>
      </c>
      <c r="F5523" s="518" t="s">
        <v>144</v>
      </c>
      <c r="G5523" s="518" t="s">
        <v>28966</v>
      </c>
      <c r="H5523" s="518" t="s">
        <v>10409</v>
      </c>
      <c r="I5523" s="518" t="s">
        <v>6762</v>
      </c>
      <c r="J5523" s="518" t="s">
        <v>5432</v>
      </c>
      <c r="K5523" s="519" t="s">
        <v>17254</v>
      </c>
      <c r="L5523" s="518" t="s">
        <v>5433</v>
      </c>
    </row>
    <row r="5524" spans="1:12" ht="15.75">
      <c r="A5524" s="518" t="s">
        <v>10351</v>
      </c>
      <c r="B5524" s="518" t="s">
        <v>10352</v>
      </c>
      <c r="C5524" s="518" t="s">
        <v>10353</v>
      </c>
      <c r="D5524" s="518" t="s">
        <v>28895</v>
      </c>
      <c r="E5524" s="519" t="s">
        <v>144</v>
      </c>
      <c r="F5524" s="518" t="s">
        <v>144</v>
      </c>
      <c r="G5524" s="518" t="s">
        <v>28968</v>
      </c>
      <c r="H5524" s="518" t="s">
        <v>10410</v>
      </c>
      <c r="I5524" s="518" t="s">
        <v>6762</v>
      </c>
      <c r="J5524" s="518" t="s">
        <v>5432</v>
      </c>
      <c r="K5524" s="519" t="s">
        <v>34914</v>
      </c>
      <c r="L5524" s="518" t="s">
        <v>5433</v>
      </c>
    </row>
    <row r="5525" spans="1:12" ht="15.75">
      <c r="A5525" s="518" t="s">
        <v>10351</v>
      </c>
      <c r="B5525" s="518" t="s">
        <v>10352</v>
      </c>
      <c r="C5525" s="518" t="s">
        <v>10353</v>
      </c>
      <c r="D5525" s="518" t="s">
        <v>28895</v>
      </c>
      <c r="E5525" s="519" t="s">
        <v>144</v>
      </c>
      <c r="F5525" s="518" t="s">
        <v>144</v>
      </c>
      <c r="G5525" s="518" t="s">
        <v>28969</v>
      </c>
      <c r="H5525" s="518" t="s">
        <v>10411</v>
      </c>
      <c r="I5525" s="518" t="s">
        <v>6762</v>
      </c>
      <c r="J5525" s="518" t="s">
        <v>5432</v>
      </c>
      <c r="K5525" s="519" t="s">
        <v>26866</v>
      </c>
      <c r="L5525" s="518" t="s">
        <v>5433</v>
      </c>
    </row>
    <row r="5526" spans="1:12" ht="15.75">
      <c r="A5526" s="518" t="s">
        <v>10351</v>
      </c>
      <c r="B5526" s="518" t="s">
        <v>10352</v>
      </c>
      <c r="C5526" s="518" t="s">
        <v>10353</v>
      </c>
      <c r="D5526" s="518" t="s">
        <v>28895</v>
      </c>
      <c r="E5526" s="519" t="s">
        <v>144</v>
      </c>
      <c r="F5526" s="518" t="s">
        <v>144</v>
      </c>
      <c r="G5526" s="518" t="s">
        <v>28971</v>
      </c>
      <c r="H5526" s="518" t="s">
        <v>10412</v>
      </c>
      <c r="I5526" s="518" t="s">
        <v>6762</v>
      </c>
      <c r="J5526" s="518" t="s">
        <v>5432</v>
      </c>
      <c r="K5526" s="519" t="s">
        <v>24368</v>
      </c>
      <c r="L5526" s="518" t="s">
        <v>5433</v>
      </c>
    </row>
    <row r="5527" spans="1:12" ht="15.75">
      <c r="A5527" s="518" t="s">
        <v>10351</v>
      </c>
      <c r="B5527" s="518" t="s">
        <v>10352</v>
      </c>
      <c r="C5527" s="518" t="s">
        <v>10353</v>
      </c>
      <c r="D5527" s="518" t="s">
        <v>28895</v>
      </c>
      <c r="E5527" s="519" t="s">
        <v>144</v>
      </c>
      <c r="F5527" s="518" t="s">
        <v>144</v>
      </c>
      <c r="G5527" s="518" t="s">
        <v>28972</v>
      </c>
      <c r="H5527" s="518" t="s">
        <v>10413</v>
      </c>
      <c r="I5527" s="518" t="s">
        <v>6762</v>
      </c>
      <c r="J5527" s="518" t="s">
        <v>5432</v>
      </c>
      <c r="K5527" s="519" t="s">
        <v>13667</v>
      </c>
      <c r="L5527" s="518" t="s">
        <v>5433</v>
      </c>
    </row>
    <row r="5528" spans="1:12" ht="15.75">
      <c r="A5528" s="518" t="s">
        <v>10351</v>
      </c>
      <c r="B5528" s="518" t="s">
        <v>10352</v>
      </c>
      <c r="C5528" s="518" t="s">
        <v>10353</v>
      </c>
      <c r="D5528" s="518" t="s">
        <v>28895</v>
      </c>
      <c r="E5528" s="519" t="s">
        <v>144</v>
      </c>
      <c r="F5528" s="518" t="s">
        <v>144</v>
      </c>
      <c r="G5528" s="518" t="s">
        <v>28973</v>
      </c>
      <c r="H5528" s="518" t="s">
        <v>10414</v>
      </c>
      <c r="I5528" s="518" t="s">
        <v>6762</v>
      </c>
      <c r="J5528" s="518" t="s">
        <v>5432</v>
      </c>
      <c r="K5528" s="519" t="s">
        <v>26346</v>
      </c>
      <c r="L5528" s="518" t="s">
        <v>5433</v>
      </c>
    </row>
    <row r="5529" spans="1:12" ht="15.75">
      <c r="A5529" s="518" t="s">
        <v>10351</v>
      </c>
      <c r="B5529" s="518" t="s">
        <v>10352</v>
      </c>
      <c r="C5529" s="518" t="s">
        <v>10353</v>
      </c>
      <c r="D5529" s="518" t="s">
        <v>28895</v>
      </c>
      <c r="E5529" s="519" t="s">
        <v>144</v>
      </c>
      <c r="F5529" s="518" t="s">
        <v>144</v>
      </c>
      <c r="G5529" s="518" t="s">
        <v>28974</v>
      </c>
      <c r="H5529" s="518" t="s">
        <v>10415</v>
      </c>
      <c r="I5529" s="518" t="s">
        <v>6762</v>
      </c>
      <c r="J5529" s="518" t="s">
        <v>5432</v>
      </c>
      <c r="K5529" s="519" t="s">
        <v>34046</v>
      </c>
      <c r="L5529" s="518" t="s">
        <v>5433</v>
      </c>
    </row>
    <row r="5530" spans="1:12" ht="15.75">
      <c r="A5530" s="518" t="s">
        <v>10351</v>
      </c>
      <c r="B5530" s="518" t="s">
        <v>10352</v>
      </c>
      <c r="C5530" s="518" t="s">
        <v>10353</v>
      </c>
      <c r="D5530" s="518" t="s">
        <v>28895</v>
      </c>
      <c r="E5530" s="519" t="s">
        <v>144</v>
      </c>
      <c r="F5530" s="518" t="s">
        <v>144</v>
      </c>
      <c r="G5530" s="518" t="s">
        <v>28975</v>
      </c>
      <c r="H5530" s="518" t="s">
        <v>10416</v>
      </c>
      <c r="I5530" s="518" t="s">
        <v>6762</v>
      </c>
      <c r="J5530" s="518" t="s">
        <v>5432</v>
      </c>
      <c r="K5530" s="519" t="s">
        <v>34915</v>
      </c>
      <c r="L5530" s="518" t="s">
        <v>5433</v>
      </c>
    </row>
    <row r="5531" spans="1:12" ht="15.75">
      <c r="A5531" s="518" t="s">
        <v>10351</v>
      </c>
      <c r="B5531" s="518" t="s">
        <v>10352</v>
      </c>
      <c r="C5531" s="518" t="s">
        <v>10353</v>
      </c>
      <c r="D5531" s="518" t="s">
        <v>28895</v>
      </c>
      <c r="E5531" s="519" t="s">
        <v>144</v>
      </c>
      <c r="F5531" s="518" t="s">
        <v>144</v>
      </c>
      <c r="G5531" s="518" t="s">
        <v>28976</v>
      </c>
      <c r="H5531" s="518" t="s">
        <v>10417</v>
      </c>
      <c r="I5531" s="518" t="s">
        <v>6762</v>
      </c>
      <c r="J5531" s="518" t="s">
        <v>5432</v>
      </c>
      <c r="K5531" s="519" t="s">
        <v>15052</v>
      </c>
      <c r="L5531" s="518" t="s">
        <v>5433</v>
      </c>
    </row>
    <row r="5532" spans="1:12" ht="15.75">
      <c r="A5532" s="518" t="s">
        <v>10351</v>
      </c>
      <c r="B5532" s="518" t="s">
        <v>10352</v>
      </c>
      <c r="C5532" s="518" t="s">
        <v>10353</v>
      </c>
      <c r="D5532" s="518" t="s">
        <v>28895</v>
      </c>
      <c r="E5532" s="519" t="s">
        <v>144</v>
      </c>
      <c r="F5532" s="518" t="s">
        <v>144</v>
      </c>
      <c r="G5532" s="518" t="s">
        <v>28978</v>
      </c>
      <c r="H5532" s="518" t="s">
        <v>10418</v>
      </c>
      <c r="I5532" s="518" t="s">
        <v>6762</v>
      </c>
      <c r="J5532" s="518" t="s">
        <v>5432</v>
      </c>
      <c r="K5532" s="519" t="s">
        <v>17763</v>
      </c>
      <c r="L5532" s="518" t="s">
        <v>5433</v>
      </c>
    </row>
    <row r="5533" spans="1:12" ht="15.75">
      <c r="A5533" s="518" t="s">
        <v>10351</v>
      </c>
      <c r="B5533" s="518" t="s">
        <v>10352</v>
      </c>
      <c r="C5533" s="518" t="s">
        <v>10353</v>
      </c>
      <c r="D5533" s="518" t="s">
        <v>28895</v>
      </c>
      <c r="E5533" s="519" t="s">
        <v>144</v>
      </c>
      <c r="F5533" s="518" t="s">
        <v>144</v>
      </c>
      <c r="G5533" s="518" t="s">
        <v>28979</v>
      </c>
      <c r="H5533" s="518" t="s">
        <v>10419</v>
      </c>
      <c r="I5533" s="518" t="s">
        <v>6762</v>
      </c>
      <c r="J5533" s="518" t="s">
        <v>5432</v>
      </c>
      <c r="K5533" s="519" t="s">
        <v>16390</v>
      </c>
      <c r="L5533" s="518" t="s">
        <v>5433</v>
      </c>
    </row>
    <row r="5534" spans="1:12" ht="15.75">
      <c r="A5534" s="518" t="s">
        <v>10351</v>
      </c>
      <c r="B5534" s="518" t="s">
        <v>10352</v>
      </c>
      <c r="C5534" s="518" t="s">
        <v>10353</v>
      </c>
      <c r="D5534" s="518" t="s">
        <v>28895</v>
      </c>
      <c r="E5534" s="519" t="s">
        <v>144</v>
      </c>
      <c r="F5534" s="518" t="s">
        <v>144</v>
      </c>
      <c r="G5534" s="518" t="s">
        <v>28980</v>
      </c>
      <c r="H5534" s="518" t="s">
        <v>10420</v>
      </c>
      <c r="I5534" s="518" t="s">
        <v>6762</v>
      </c>
      <c r="J5534" s="518" t="s">
        <v>5432</v>
      </c>
      <c r="K5534" s="519" t="s">
        <v>28799</v>
      </c>
      <c r="L5534" s="518" t="s">
        <v>5433</v>
      </c>
    </row>
    <row r="5535" spans="1:12" ht="15.75">
      <c r="A5535" s="518" t="s">
        <v>10351</v>
      </c>
      <c r="B5535" s="518" t="s">
        <v>10352</v>
      </c>
      <c r="C5535" s="518" t="s">
        <v>10353</v>
      </c>
      <c r="D5535" s="518" t="s">
        <v>28895</v>
      </c>
      <c r="E5535" s="519" t="s">
        <v>144</v>
      </c>
      <c r="F5535" s="518" t="s">
        <v>144</v>
      </c>
      <c r="G5535" s="518" t="s">
        <v>28981</v>
      </c>
      <c r="H5535" s="518" t="s">
        <v>10421</v>
      </c>
      <c r="I5535" s="518" t="s">
        <v>6762</v>
      </c>
      <c r="J5535" s="518" t="s">
        <v>5432</v>
      </c>
      <c r="K5535" s="519" t="s">
        <v>32401</v>
      </c>
      <c r="L5535" s="518" t="s">
        <v>5433</v>
      </c>
    </row>
    <row r="5536" spans="1:12" ht="15.75">
      <c r="A5536" s="518" t="s">
        <v>10351</v>
      </c>
      <c r="B5536" s="518" t="s">
        <v>10352</v>
      </c>
      <c r="C5536" s="518" t="s">
        <v>10353</v>
      </c>
      <c r="D5536" s="518" t="s">
        <v>28895</v>
      </c>
      <c r="E5536" s="519" t="s">
        <v>144</v>
      </c>
      <c r="F5536" s="518" t="s">
        <v>144</v>
      </c>
      <c r="G5536" s="518" t="s">
        <v>28983</v>
      </c>
      <c r="H5536" s="518" t="s">
        <v>10422</v>
      </c>
      <c r="I5536" s="518" t="s">
        <v>6762</v>
      </c>
      <c r="J5536" s="518" t="s">
        <v>5432</v>
      </c>
      <c r="K5536" s="519" t="s">
        <v>16577</v>
      </c>
      <c r="L5536" s="518" t="s">
        <v>5433</v>
      </c>
    </row>
    <row r="5537" spans="1:12" ht="15.75">
      <c r="A5537" s="518" t="s">
        <v>10351</v>
      </c>
      <c r="B5537" s="518" t="s">
        <v>10352</v>
      </c>
      <c r="C5537" s="518" t="s">
        <v>10353</v>
      </c>
      <c r="D5537" s="518" t="s">
        <v>28895</v>
      </c>
      <c r="E5537" s="519" t="s">
        <v>144</v>
      </c>
      <c r="F5537" s="518" t="s">
        <v>144</v>
      </c>
      <c r="G5537" s="518" t="s">
        <v>28985</v>
      </c>
      <c r="H5537" s="518" t="s">
        <v>10423</v>
      </c>
      <c r="I5537" s="518" t="s">
        <v>6762</v>
      </c>
      <c r="J5537" s="518" t="s">
        <v>5432</v>
      </c>
      <c r="K5537" s="519" t="s">
        <v>19267</v>
      </c>
      <c r="L5537" s="518" t="s">
        <v>5433</v>
      </c>
    </row>
    <row r="5538" spans="1:12" ht="15.75">
      <c r="A5538" s="518" t="s">
        <v>10351</v>
      </c>
      <c r="B5538" s="518" t="s">
        <v>10352</v>
      </c>
      <c r="C5538" s="518" t="s">
        <v>10353</v>
      </c>
      <c r="D5538" s="518" t="s">
        <v>28895</v>
      </c>
      <c r="E5538" s="519" t="s">
        <v>144</v>
      </c>
      <c r="F5538" s="518" t="s">
        <v>144</v>
      </c>
      <c r="G5538" s="518" t="s">
        <v>28986</v>
      </c>
      <c r="H5538" s="518" t="s">
        <v>10424</v>
      </c>
      <c r="I5538" s="518" t="s">
        <v>6762</v>
      </c>
      <c r="J5538" s="518" t="s">
        <v>5432</v>
      </c>
      <c r="K5538" s="519" t="s">
        <v>14719</v>
      </c>
      <c r="L5538" s="518" t="s">
        <v>5433</v>
      </c>
    </row>
    <row r="5539" spans="1:12" ht="15.75">
      <c r="A5539" s="518" t="s">
        <v>10351</v>
      </c>
      <c r="B5539" s="518" t="s">
        <v>10352</v>
      </c>
      <c r="C5539" s="518" t="s">
        <v>10353</v>
      </c>
      <c r="D5539" s="518" t="s">
        <v>28895</v>
      </c>
      <c r="E5539" s="519" t="s">
        <v>144</v>
      </c>
      <c r="F5539" s="518" t="s">
        <v>144</v>
      </c>
      <c r="G5539" s="518" t="s">
        <v>28987</v>
      </c>
      <c r="H5539" s="518" t="s">
        <v>10425</v>
      </c>
      <c r="I5539" s="518" t="s">
        <v>6762</v>
      </c>
      <c r="J5539" s="518" t="s">
        <v>5432</v>
      </c>
      <c r="K5539" s="519" t="s">
        <v>19594</v>
      </c>
      <c r="L5539" s="518" t="s">
        <v>5433</v>
      </c>
    </row>
    <row r="5540" spans="1:12" ht="15.75">
      <c r="A5540" s="518" t="s">
        <v>10351</v>
      </c>
      <c r="B5540" s="518" t="s">
        <v>10352</v>
      </c>
      <c r="C5540" s="518" t="s">
        <v>10353</v>
      </c>
      <c r="D5540" s="518" t="s">
        <v>28895</v>
      </c>
      <c r="E5540" s="519" t="s">
        <v>144</v>
      </c>
      <c r="F5540" s="518" t="s">
        <v>144</v>
      </c>
      <c r="G5540" s="518" t="s">
        <v>28988</v>
      </c>
      <c r="H5540" s="518" t="s">
        <v>10426</v>
      </c>
      <c r="I5540" s="518" t="s">
        <v>6762</v>
      </c>
      <c r="J5540" s="518" t="s">
        <v>5432</v>
      </c>
      <c r="K5540" s="519" t="s">
        <v>32837</v>
      </c>
      <c r="L5540" s="518" t="s">
        <v>5433</v>
      </c>
    </row>
    <row r="5541" spans="1:12" ht="15.75">
      <c r="A5541" s="518" t="s">
        <v>10351</v>
      </c>
      <c r="B5541" s="518" t="s">
        <v>10352</v>
      </c>
      <c r="C5541" s="518" t="s">
        <v>10353</v>
      </c>
      <c r="D5541" s="518" t="s">
        <v>28895</v>
      </c>
      <c r="E5541" s="519" t="s">
        <v>144</v>
      </c>
      <c r="F5541" s="518" t="s">
        <v>144</v>
      </c>
      <c r="G5541" s="518" t="s">
        <v>28989</v>
      </c>
      <c r="H5541" s="518" t="s">
        <v>10427</v>
      </c>
      <c r="I5541" s="518" t="s">
        <v>6762</v>
      </c>
      <c r="J5541" s="518" t="s">
        <v>5432</v>
      </c>
      <c r="K5541" s="519" t="s">
        <v>33269</v>
      </c>
      <c r="L5541" s="518" t="s">
        <v>5433</v>
      </c>
    </row>
    <row r="5542" spans="1:12" ht="15.75">
      <c r="A5542" s="518" t="s">
        <v>10351</v>
      </c>
      <c r="B5542" s="518" t="s">
        <v>10352</v>
      </c>
      <c r="C5542" s="518" t="s">
        <v>10353</v>
      </c>
      <c r="D5542" s="518" t="s">
        <v>28895</v>
      </c>
      <c r="E5542" s="519" t="s">
        <v>144</v>
      </c>
      <c r="F5542" s="518" t="s">
        <v>144</v>
      </c>
      <c r="G5542" s="518" t="s">
        <v>28990</v>
      </c>
      <c r="H5542" s="518" t="s">
        <v>10428</v>
      </c>
      <c r="I5542" s="518" t="s">
        <v>6762</v>
      </c>
      <c r="J5542" s="518" t="s">
        <v>5432</v>
      </c>
      <c r="K5542" s="519" t="s">
        <v>30642</v>
      </c>
      <c r="L5542" s="518" t="s">
        <v>5433</v>
      </c>
    </row>
    <row r="5543" spans="1:12" ht="15.75">
      <c r="A5543" s="518" t="s">
        <v>10351</v>
      </c>
      <c r="B5543" s="518" t="s">
        <v>10352</v>
      </c>
      <c r="C5543" s="518" t="s">
        <v>10353</v>
      </c>
      <c r="D5543" s="518" t="s">
        <v>28895</v>
      </c>
      <c r="E5543" s="519" t="s">
        <v>144</v>
      </c>
      <c r="F5543" s="518" t="s">
        <v>144</v>
      </c>
      <c r="G5543" s="518" t="s">
        <v>28991</v>
      </c>
      <c r="H5543" s="518" t="s">
        <v>10429</v>
      </c>
      <c r="I5543" s="518" t="s">
        <v>6762</v>
      </c>
      <c r="J5543" s="518" t="s">
        <v>5432</v>
      </c>
      <c r="K5543" s="519" t="s">
        <v>34916</v>
      </c>
      <c r="L5543" s="518" t="s">
        <v>5433</v>
      </c>
    </row>
    <row r="5544" spans="1:12" ht="15.75">
      <c r="A5544" s="518" t="s">
        <v>10351</v>
      </c>
      <c r="B5544" s="518" t="s">
        <v>10352</v>
      </c>
      <c r="C5544" s="518" t="s">
        <v>10353</v>
      </c>
      <c r="D5544" s="518" t="s">
        <v>28895</v>
      </c>
      <c r="E5544" s="519" t="s">
        <v>144</v>
      </c>
      <c r="F5544" s="518" t="s">
        <v>144</v>
      </c>
      <c r="G5544" s="518" t="s">
        <v>28992</v>
      </c>
      <c r="H5544" s="518" t="s">
        <v>10430</v>
      </c>
      <c r="I5544" s="518" t="s">
        <v>6762</v>
      </c>
      <c r="J5544" s="518" t="s">
        <v>5432</v>
      </c>
      <c r="K5544" s="519" t="s">
        <v>16478</v>
      </c>
      <c r="L5544" s="518" t="s">
        <v>5433</v>
      </c>
    </row>
    <row r="5545" spans="1:12" ht="15.75">
      <c r="A5545" s="518" t="s">
        <v>10351</v>
      </c>
      <c r="B5545" s="518" t="s">
        <v>10352</v>
      </c>
      <c r="C5545" s="518" t="s">
        <v>10353</v>
      </c>
      <c r="D5545" s="518" t="s">
        <v>28895</v>
      </c>
      <c r="E5545" s="519" t="s">
        <v>144</v>
      </c>
      <c r="F5545" s="518" t="s">
        <v>144</v>
      </c>
      <c r="G5545" s="518" t="s">
        <v>28993</v>
      </c>
      <c r="H5545" s="518" t="s">
        <v>10431</v>
      </c>
      <c r="I5545" s="518" t="s">
        <v>6762</v>
      </c>
      <c r="J5545" s="518" t="s">
        <v>5432</v>
      </c>
      <c r="K5545" s="519" t="s">
        <v>34917</v>
      </c>
      <c r="L5545" s="518" t="s">
        <v>5433</v>
      </c>
    </row>
    <row r="5546" spans="1:12" ht="15.75">
      <c r="A5546" s="518" t="s">
        <v>10351</v>
      </c>
      <c r="B5546" s="518" t="s">
        <v>10352</v>
      </c>
      <c r="C5546" s="518" t="s">
        <v>10353</v>
      </c>
      <c r="D5546" s="518" t="s">
        <v>28895</v>
      </c>
      <c r="E5546" s="519" t="s">
        <v>144</v>
      </c>
      <c r="F5546" s="518" t="s">
        <v>144</v>
      </c>
      <c r="G5546" s="518" t="s">
        <v>28994</v>
      </c>
      <c r="H5546" s="518" t="s">
        <v>10432</v>
      </c>
      <c r="I5546" s="518" t="s">
        <v>6762</v>
      </c>
      <c r="J5546" s="518" t="s">
        <v>5432</v>
      </c>
      <c r="K5546" s="519" t="s">
        <v>21323</v>
      </c>
      <c r="L5546" s="518" t="s">
        <v>5433</v>
      </c>
    </row>
    <row r="5547" spans="1:12" ht="15.75">
      <c r="A5547" s="518" t="s">
        <v>10351</v>
      </c>
      <c r="B5547" s="518" t="s">
        <v>10352</v>
      </c>
      <c r="C5547" s="518" t="s">
        <v>10353</v>
      </c>
      <c r="D5547" s="518" t="s">
        <v>28895</v>
      </c>
      <c r="E5547" s="519" t="s">
        <v>144</v>
      </c>
      <c r="F5547" s="518" t="s">
        <v>144</v>
      </c>
      <c r="G5547" s="518" t="s">
        <v>28995</v>
      </c>
      <c r="H5547" s="518" t="s">
        <v>10433</v>
      </c>
      <c r="I5547" s="518" t="s">
        <v>6762</v>
      </c>
      <c r="J5547" s="518" t="s">
        <v>5432</v>
      </c>
      <c r="K5547" s="519" t="s">
        <v>30258</v>
      </c>
      <c r="L5547" s="518" t="s">
        <v>5433</v>
      </c>
    </row>
    <row r="5548" spans="1:12" ht="15.75">
      <c r="A5548" s="518" t="s">
        <v>10351</v>
      </c>
      <c r="B5548" s="518" t="s">
        <v>10352</v>
      </c>
      <c r="C5548" s="518" t="s">
        <v>10353</v>
      </c>
      <c r="D5548" s="518" t="s">
        <v>28895</v>
      </c>
      <c r="E5548" s="519" t="s">
        <v>144</v>
      </c>
      <c r="F5548" s="518" t="s">
        <v>144</v>
      </c>
      <c r="G5548" s="518" t="s">
        <v>28996</v>
      </c>
      <c r="H5548" s="518" t="s">
        <v>10434</v>
      </c>
      <c r="I5548" s="518" t="s">
        <v>6762</v>
      </c>
      <c r="J5548" s="518" t="s">
        <v>5432</v>
      </c>
      <c r="K5548" s="519" t="s">
        <v>24959</v>
      </c>
      <c r="L5548" s="518" t="s">
        <v>5433</v>
      </c>
    </row>
    <row r="5549" spans="1:12" ht="15.75">
      <c r="A5549" s="518" t="s">
        <v>10351</v>
      </c>
      <c r="B5549" s="518" t="s">
        <v>10352</v>
      </c>
      <c r="C5549" s="518" t="s">
        <v>10353</v>
      </c>
      <c r="D5549" s="518" t="s">
        <v>28895</v>
      </c>
      <c r="E5549" s="519" t="s">
        <v>144</v>
      </c>
      <c r="F5549" s="518" t="s">
        <v>144</v>
      </c>
      <c r="G5549" s="518" t="s">
        <v>28997</v>
      </c>
      <c r="H5549" s="518" t="s">
        <v>10435</v>
      </c>
      <c r="I5549" s="518" t="s">
        <v>6762</v>
      </c>
      <c r="J5549" s="518" t="s">
        <v>5432</v>
      </c>
      <c r="K5549" s="519" t="s">
        <v>14755</v>
      </c>
      <c r="L5549" s="518" t="s">
        <v>5433</v>
      </c>
    </row>
    <row r="5550" spans="1:12" ht="15.75">
      <c r="A5550" s="518" t="s">
        <v>10351</v>
      </c>
      <c r="B5550" s="518" t="s">
        <v>10352</v>
      </c>
      <c r="C5550" s="518" t="s">
        <v>10353</v>
      </c>
      <c r="D5550" s="518" t="s">
        <v>28895</v>
      </c>
      <c r="E5550" s="519" t="s">
        <v>144</v>
      </c>
      <c r="F5550" s="518" t="s">
        <v>144</v>
      </c>
      <c r="G5550" s="518" t="s">
        <v>28999</v>
      </c>
      <c r="H5550" s="518" t="s">
        <v>10436</v>
      </c>
      <c r="I5550" s="518" t="s">
        <v>6762</v>
      </c>
      <c r="J5550" s="518" t="s">
        <v>5432</v>
      </c>
      <c r="K5550" s="519" t="s">
        <v>14703</v>
      </c>
      <c r="L5550" s="518" t="s">
        <v>5433</v>
      </c>
    </row>
    <row r="5551" spans="1:12" ht="15.75">
      <c r="A5551" s="518" t="s">
        <v>10351</v>
      </c>
      <c r="B5551" s="518" t="s">
        <v>10352</v>
      </c>
      <c r="C5551" s="518" t="s">
        <v>10353</v>
      </c>
      <c r="D5551" s="518" t="s">
        <v>28895</v>
      </c>
      <c r="E5551" s="519" t="s">
        <v>144</v>
      </c>
      <c r="F5551" s="518" t="s">
        <v>144</v>
      </c>
      <c r="G5551" s="518" t="s">
        <v>29000</v>
      </c>
      <c r="H5551" s="518" t="s">
        <v>10437</v>
      </c>
      <c r="I5551" s="518" t="s">
        <v>6762</v>
      </c>
      <c r="J5551" s="518" t="s">
        <v>5432</v>
      </c>
      <c r="K5551" s="519" t="s">
        <v>19267</v>
      </c>
      <c r="L5551" s="518" t="s">
        <v>5433</v>
      </c>
    </row>
    <row r="5552" spans="1:12" ht="15.75">
      <c r="A5552" s="518" t="s">
        <v>10351</v>
      </c>
      <c r="B5552" s="518" t="s">
        <v>10352</v>
      </c>
      <c r="C5552" s="518" t="s">
        <v>10353</v>
      </c>
      <c r="D5552" s="518" t="s">
        <v>28895</v>
      </c>
      <c r="E5552" s="519" t="s">
        <v>144</v>
      </c>
      <c r="F5552" s="518" t="s">
        <v>144</v>
      </c>
      <c r="G5552" s="518" t="s">
        <v>29001</v>
      </c>
      <c r="H5552" s="518" t="s">
        <v>10438</v>
      </c>
      <c r="I5552" s="518" t="s">
        <v>6762</v>
      </c>
      <c r="J5552" s="518" t="s">
        <v>5432</v>
      </c>
      <c r="K5552" s="519" t="s">
        <v>34001</v>
      </c>
      <c r="L5552" s="518" t="s">
        <v>5433</v>
      </c>
    </row>
    <row r="5553" spans="1:12" ht="15.75">
      <c r="A5553" s="518" t="s">
        <v>10351</v>
      </c>
      <c r="B5553" s="518" t="s">
        <v>10352</v>
      </c>
      <c r="C5553" s="518" t="s">
        <v>10353</v>
      </c>
      <c r="D5553" s="518" t="s">
        <v>28895</v>
      </c>
      <c r="E5553" s="519" t="s">
        <v>144</v>
      </c>
      <c r="F5553" s="518" t="s">
        <v>144</v>
      </c>
      <c r="G5553" s="518" t="s">
        <v>29003</v>
      </c>
      <c r="H5553" s="518" t="s">
        <v>10439</v>
      </c>
      <c r="I5553" s="518" t="s">
        <v>6762</v>
      </c>
      <c r="J5553" s="518" t="s">
        <v>5432</v>
      </c>
      <c r="K5553" s="519" t="s">
        <v>34918</v>
      </c>
      <c r="L5553" s="518" t="s">
        <v>5433</v>
      </c>
    </row>
    <row r="5554" spans="1:12" ht="15.75">
      <c r="A5554" s="518" t="s">
        <v>10351</v>
      </c>
      <c r="B5554" s="518" t="s">
        <v>10352</v>
      </c>
      <c r="C5554" s="518" t="s">
        <v>10353</v>
      </c>
      <c r="D5554" s="518" t="s">
        <v>28895</v>
      </c>
      <c r="E5554" s="519" t="s">
        <v>144</v>
      </c>
      <c r="F5554" s="518" t="s">
        <v>144</v>
      </c>
      <c r="G5554" s="518" t="s">
        <v>29005</v>
      </c>
      <c r="H5554" s="518" t="s">
        <v>10440</v>
      </c>
      <c r="I5554" s="518" t="s">
        <v>6762</v>
      </c>
      <c r="J5554" s="518" t="s">
        <v>5432</v>
      </c>
      <c r="K5554" s="519" t="s">
        <v>34062</v>
      </c>
      <c r="L5554" s="518" t="s">
        <v>5433</v>
      </c>
    </row>
    <row r="5555" spans="1:12" ht="15.75">
      <c r="A5555" s="518" t="s">
        <v>10351</v>
      </c>
      <c r="B5555" s="518" t="s">
        <v>10352</v>
      </c>
      <c r="C5555" s="518" t="s">
        <v>10353</v>
      </c>
      <c r="D5555" s="518" t="s">
        <v>28895</v>
      </c>
      <c r="E5555" s="519" t="s">
        <v>144</v>
      </c>
      <c r="F5555" s="518" t="s">
        <v>144</v>
      </c>
      <c r="G5555" s="518" t="s">
        <v>29006</v>
      </c>
      <c r="H5555" s="518" t="s">
        <v>10441</v>
      </c>
      <c r="I5555" s="518" t="s">
        <v>6762</v>
      </c>
      <c r="J5555" s="518" t="s">
        <v>5432</v>
      </c>
      <c r="K5555" s="519" t="s">
        <v>13013</v>
      </c>
      <c r="L5555" s="518" t="s">
        <v>5433</v>
      </c>
    </row>
    <row r="5556" spans="1:12" ht="15.75">
      <c r="A5556" s="518" t="s">
        <v>10351</v>
      </c>
      <c r="B5556" s="518" t="s">
        <v>10352</v>
      </c>
      <c r="C5556" s="518" t="s">
        <v>10353</v>
      </c>
      <c r="D5556" s="518" t="s">
        <v>28895</v>
      </c>
      <c r="E5556" s="519" t="s">
        <v>144</v>
      </c>
      <c r="F5556" s="518" t="s">
        <v>144</v>
      </c>
      <c r="G5556" s="518" t="s">
        <v>29007</v>
      </c>
      <c r="H5556" s="518" t="s">
        <v>10442</v>
      </c>
      <c r="I5556" s="518" t="s">
        <v>6762</v>
      </c>
      <c r="J5556" s="518" t="s">
        <v>5432</v>
      </c>
      <c r="K5556" s="519" t="s">
        <v>20085</v>
      </c>
      <c r="L5556" s="518" t="s">
        <v>5433</v>
      </c>
    </row>
    <row r="5557" spans="1:12" ht="15.75">
      <c r="A5557" s="518" t="s">
        <v>10351</v>
      </c>
      <c r="B5557" s="518" t="s">
        <v>10352</v>
      </c>
      <c r="C5557" s="518" t="s">
        <v>10353</v>
      </c>
      <c r="D5557" s="518" t="s">
        <v>28895</v>
      </c>
      <c r="E5557" s="519" t="s">
        <v>144</v>
      </c>
      <c r="F5557" s="518" t="s">
        <v>144</v>
      </c>
      <c r="G5557" s="518" t="s">
        <v>29008</v>
      </c>
      <c r="H5557" s="518" t="s">
        <v>10443</v>
      </c>
      <c r="I5557" s="518" t="s">
        <v>6762</v>
      </c>
      <c r="J5557" s="518" t="s">
        <v>5432</v>
      </c>
      <c r="K5557" s="519" t="s">
        <v>30200</v>
      </c>
      <c r="L5557" s="518" t="s">
        <v>5433</v>
      </c>
    </row>
    <row r="5558" spans="1:12" ht="15.75">
      <c r="A5558" s="518" t="s">
        <v>10351</v>
      </c>
      <c r="B5558" s="518" t="s">
        <v>10352</v>
      </c>
      <c r="C5558" s="518" t="s">
        <v>10353</v>
      </c>
      <c r="D5558" s="518" t="s">
        <v>28895</v>
      </c>
      <c r="E5558" s="519" t="s">
        <v>144</v>
      </c>
      <c r="F5558" s="518" t="s">
        <v>144</v>
      </c>
      <c r="G5558" s="518" t="s">
        <v>29009</v>
      </c>
      <c r="H5558" s="518" t="s">
        <v>10444</v>
      </c>
      <c r="I5558" s="518" t="s">
        <v>6762</v>
      </c>
      <c r="J5558" s="518" t="s">
        <v>5432</v>
      </c>
      <c r="K5558" s="519" t="s">
        <v>18592</v>
      </c>
      <c r="L5558" s="518" t="s">
        <v>5433</v>
      </c>
    </row>
    <row r="5559" spans="1:12" ht="15.75">
      <c r="A5559" s="518" t="s">
        <v>10351</v>
      </c>
      <c r="B5559" s="518" t="s">
        <v>10352</v>
      </c>
      <c r="C5559" s="518" t="s">
        <v>10353</v>
      </c>
      <c r="D5559" s="518" t="s">
        <v>28895</v>
      </c>
      <c r="E5559" s="519" t="s">
        <v>144</v>
      </c>
      <c r="F5559" s="518" t="s">
        <v>144</v>
      </c>
      <c r="G5559" s="518" t="s">
        <v>29010</v>
      </c>
      <c r="H5559" s="518" t="s">
        <v>10445</v>
      </c>
      <c r="I5559" s="518" t="s">
        <v>6762</v>
      </c>
      <c r="J5559" s="518" t="s">
        <v>5432</v>
      </c>
      <c r="K5559" s="519" t="s">
        <v>17244</v>
      </c>
      <c r="L5559" s="518" t="s">
        <v>5433</v>
      </c>
    </row>
    <row r="5560" spans="1:12" ht="15.75">
      <c r="A5560" s="518" t="s">
        <v>10351</v>
      </c>
      <c r="B5560" s="518" t="s">
        <v>10352</v>
      </c>
      <c r="C5560" s="518" t="s">
        <v>10353</v>
      </c>
      <c r="D5560" s="518" t="s">
        <v>28895</v>
      </c>
      <c r="E5560" s="519" t="s">
        <v>144</v>
      </c>
      <c r="F5560" s="518" t="s">
        <v>144</v>
      </c>
      <c r="G5560" s="518" t="s">
        <v>29011</v>
      </c>
      <c r="H5560" s="518" t="s">
        <v>10446</v>
      </c>
      <c r="I5560" s="518" t="s">
        <v>6762</v>
      </c>
      <c r="J5560" s="518" t="s">
        <v>5432</v>
      </c>
      <c r="K5560" s="519" t="s">
        <v>20512</v>
      </c>
      <c r="L5560" s="518" t="s">
        <v>5433</v>
      </c>
    </row>
    <row r="5561" spans="1:12" ht="15.75">
      <c r="A5561" s="518" t="s">
        <v>10351</v>
      </c>
      <c r="B5561" s="518" t="s">
        <v>10352</v>
      </c>
      <c r="C5561" s="518" t="s">
        <v>10353</v>
      </c>
      <c r="D5561" s="518" t="s">
        <v>28895</v>
      </c>
      <c r="E5561" s="519" t="s">
        <v>144</v>
      </c>
      <c r="F5561" s="518" t="s">
        <v>144</v>
      </c>
      <c r="G5561" s="518" t="s">
        <v>29012</v>
      </c>
      <c r="H5561" s="518" t="s">
        <v>10447</v>
      </c>
      <c r="I5561" s="518" t="s">
        <v>6762</v>
      </c>
      <c r="J5561" s="518" t="s">
        <v>5432</v>
      </c>
      <c r="K5561" s="519" t="s">
        <v>34907</v>
      </c>
      <c r="L5561" s="518" t="s">
        <v>5433</v>
      </c>
    </row>
    <row r="5562" spans="1:12" ht="15.75">
      <c r="A5562" s="518" t="s">
        <v>10351</v>
      </c>
      <c r="B5562" s="518" t="s">
        <v>10352</v>
      </c>
      <c r="C5562" s="518" t="s">
        <v>10353</v>
      </c>
      <c r="D5562" s="518" t="s">
        <v>28895</v>
      </c>
      <c r="E5562" s="519" t="s">
        <v>144</v>
      </c>
      <c r="F5562" s="518" t="s">
        <v>144</v>
      </c>
      <c r="G5562" s="518" t="s">
        <v>29014</v>
      </c>
      <c r="H5562" s="518" t="s">
        <v>10448</v>
      </c>
      <c r="I5562" s="518" t="s">
        <v>6762</v>
      </c>
      <c r="J5562" s="518" t="s">
        <v>5432</v>
      </c>
      <c r="K5562" s="519" t="s">
        <v>33662</v>
      </c>
      <c r="L5562" s="518" t="s">
        <v>5433</v>
      </c>
    </row>
    <row r="5563" spans="1:12" ht="15.75">
      <c r="A5563" s="518" t="s">
        <v>10351</v>
      </c>
      <c r="B5563" s="518" t="s">
        <v>10352</v>
      </c>
      <c r="C5563" s="518" t="s">
        <v>10353</v>
      </c>
      <c r="D5563" s="518" t="s">
        <v>28895</v>
      </c>
      <c r="E5563" s="519" t="s">
        <v>144</v>
      </c>
      <c r="F5563" s="518" t="s">
        <v>144</v>
      </c>
      <c r="G5563" s="518" t="s">
        <v>29015</v>
      </c>
      <c r="H5563" s="518" t="s">
        <v>10449</v>
      </c>
      <c r="I5563" s="518" t="s">
        <v>6762</v>
      </c>
      <c r="J5563" s="518" t="s">
        <v>5432</v>
      </c>
      <c r="K5563" s="519" t="s">
        <v>24335</v>
      </c>
      <c r="L5563" s="518" t="s">
        <v>5433</v>
      </c>
    </row>
    <row r="5564" spans="1:12" ht="15.75">
      <c r="A5564" s="518" t="s">
        <v>10351</v>
      </c>
      <c r="B5564" s="518" t="s">
        <v>10352</v>
      </c>
      <c r="C5564" s="518" t="s">
        <v>10353</v>
      </c>
      <c r="D5564" s="518" t="s">
        <v>28895</v>
      </c>
      <c r="E5564" s="519" t="s">
        <v>144</v>
      </c>
      <c r="F5564" s="518" t="s">
        <v>144</v>
      </c>
      <c r="G5564" s="518" t="s">
        <v>29017</v>
      </c>
      <c r="H5564" s="518" t="s">
        <v>10450</v>
      </c>
      <c r="I5564" s="518" t="s">
        <v>6762</v>
      </c>
      <c r="J5564" s="518" t="s">
        <v>5432</v>
      </c>
      <c r="K5564" s="519" t="s">
        <v>20613</v>
      </c>
      <c r="L5564" s="518" t="s">
        <v>5433</v>
      </c>
    </row>
    <row r="5565" spans="1:12" ht="15.75">
      <c r="A5565" s="518" t="s">
        <v>10351</v>
      </c>
      <c r="B5565" s="518" t="s">
        <v>10352</v>
      </c>
      <c r="C5565" s="518" t="s">
        <v>10353</v>
      </c>
      <c r="D5565" s="518" t="s">
        <v>28895</v>
      </c>
      <c r="E5565" s="519" t="s">
        <v>144</v>
      </c>
      <c r="F5565" s="518" t="s">
        <v>144</v>
      </c>
      <c r="G5565" s="518" t="s">
        <v>29018</v>
      </c>
      <c r="H5565" s="518" t="s">
        <v>10451</v>
      </c>
      <c r="I5565" s="518" t="s">
        <v>6762</v>
      </c>
      <c r="J5565" s="518" t="s">
        <v>5432</v>
      </c>
      <c r="K5565" s="519" t="s">
        <v>17897</v>
      </c>
      <c r="L5565" s="518" t="s">
        <v>5433</v>
      </c>
    </row>
    <row r="5566" spans="1:12" ht="15.75">
      <c r="A5566" s="518" t="s">
        <v>10351</v>
      </c>
      <c r="B5566" s="518" t="s">
        <v>10352</v>
      </c>
      <c r="C5566" s="518" t="s">
        <v>10353</v>
      </c>
      <c r="D5566" s="518" t="s">
        <v>28895</v>
      </c>
      <c r="E5566" s="519" t="s">
        <v>144</v>
      </c>
      <c r="F5566" s="518" t="s">
        <v>144</v>
      </c>
      <c r="G5566" s="518" t="s">
        <v>29020</v>
      </c>
      <c r="H5566" s="518" t="s">
        <v>10452</v>
      </c>
      <c r="I5566" s="518" t="s">
        <v>6762</v>
      </c>
      <c r="J5566" s="518" t="s">
        <v>5432</v>
      </c>
      <c r="K5566" s="519" t="s">
        <v>16601</v>
      </c>
      <c r="L5566" s="518" t="s">
        <v>5433</v>
      </c>
    </row>
    <row r="5567" spans="1:12" ht="15.75">
      <c r="A5567" s="518" t="s">
        <v>10351</v>
      </c>
      <c r="B5567" s="518" t="s">
        <v>10352</v>
      </c>
      <c r="C5567" s="518" t="s">
        <v>10353</v>
      </c>
      <c r="D5567" s="518" t="s">
        <v>28895</v>
      </c>
      <c r="E5567" s="519" t="s">
        <v>144</v>
      </c>
      <c r="F5567" s="518" t="s">
        <v>144</v>
      </c>
      <c r="G5567" s="518" t="s">
        <v>29021</v>
      </c>
      <c r="H5567" s="518" t="s">
        <v>10453</v>
      </c>
      <c r="I5567" s="518" t="s">
        <v>6762</v>
      </c>
      <c r="J5567" s="518" t="s">
        <v>5432</v>
      </c>
      <c r="K5567" s="519" t="s">
        <v>34919</v>
      </c>
      <c r="L5567" s="518" t="s">
        <v>5433</v>
      </c>
    </row>
    <row r="5568" spans="1:12" ht="15.75">
      <c r="A5568" s="518" t="s">
        <v>10351</v>
      </c>
      <c r="B5568" s="518" t="s">
        <v>10352</v>
      </c>
      <c r="C5568" s="518" t="s">
        <v>10353</v>
      </c>
      <c r="D5568" s="518" t="s">
        <v>28895</v>
      </c>
      <c r="E5568" s="519" t="s">
        <v>144</v>
      </c>
      <c r="F5568" s="518" t="s">
        <v>144</v>
      </c>
      <c r="G5568" s="518" t="s">
        <v>29023</v>
      </c>
      <c r="H5568" s="518" t="s">
        <v>10454</v>
      </c>
      <c r="I5568" s="518" t="s">
        <v>6762</v>
      </c>
      <c r="J5568" s="518" t="s">
        <v>5432</v>
      </c>
      <c r="K5568" s="519" t="s">
        <v>19594</v>
      </c>
      <c r="L5568" s="518" t="s">
        <v>5433</v>
      </c>
    </row>
    <row r="5569" spans="1:12" ht="15.75">
      <c r="A5569" s="518" t="s">
        <v>10351</v>
      </c>
      <c r="B5569" s="518" t="s">
        <v>10352</v>
      </c>
      <c r="C5569" s="518" t="s">
        <v>10353</v>
      </c>
      <c r="D5569" s="518" t="s">
        <v>28895</v>
      </c>
      <c r="E5569" s="519" t="s">
        <v>144</v>
      </c>
      <c r="F5569" s="518" t="s">
        <v>144</v>
      </c>
      <c r="G5569" s="518" t="s">
        <v>29024</v>
      </c>
      <c r="H5569" s="518" t="s">
        <v>10455</v>
      </c>
      <c r="I5569" s="518" t="s">
        <v>6762</v>
      </c>
      <c r="J5569" s="518" t="s">
        <v>5432</v>
      </c>
      <c r="K5569" s="519" t="s">
        <v>34081</v>
      </c>
      <c r="L5569" s="518" t="s">
        <v>5433</v>
      </c>
    </row>
    <row r="5570" spans="1:12" ht="15.75">
      <c r="A5570" s="518" t="s">
        <v>10351</v>
      </c>
      <c r="B5570" s="518" t="s">
        <v>10352</v>
      </c>
      <c r="C5570" s="518" t="s">
        <v>10353</v>
      </c>
      <c r="D5570" s="518" t="s">
        <v>28895</v>
      </c>
      <c r="E5570" s="519" t="s">
        <v>144</v>
      </c>
      <c r="F5570" s="518" t="s">
        <v>144</v>
      </c>
      <c r="G5570" s="518" t="s">
        <v>29026</v>
      </c>
      <c r="H5570" s="518" t="s">
        <v>10456</v>
      </c>
      <c r="I5570" s="518" t="s">
        <v>6762</v>
      </c>
      <c r="J5570" s="518" t="s">
        <v>5432</v>
      </c>
      <c r="K5570" s="519" t="s">
        <v>15625</v>
      </c>
      <c r="L5570" s="518" t="s">
        <v>5433</v>
      </c>
    </row>
    <row r="5571" spans="1:12" ht="15.75">
      <c r="A5571" s="518" t="s">
        <v>10351</v>
      </c>
      <c r="B5571" s="518" t="s">
        <v>10352</v>
      </c>
      <c r="C5571" s="518" t="s">
        <v>10353</v>
      </c>
      <c r="D5571" s="518" t="s">
        <v>28895</v>
      </c>
      <c r="E5571" s="519" t="s">
        <v>144</v>
      </c>
      <c r="F5571" s="518" t="s">
        <v>144</v>
      </c>
      <c r="G5571" s="518" t="s">
        <v>29027</v>
      </c>
      <c r="H5571" s="518" t="s">
        <v>10457</v>
      </c>
      <c r="I5571" s="518" t="s">
        <v>6762</v>
      </c>
      <c r="J5571" s="518" t="s">
        <v>5432</v>
      </c>
      <c r="K5571" s="519" t="s">
        <v>34920</v>
      </c>
      <c r="L5571" s="518" t="s">
        <v>5433</v>
      </c>
    </row>
    <row r="5572" spans="1:12" ht="15.75">
      <c r="A5572" s="518" t="s">
        <v>10351</v>
      </c>
      <c r="B5572" s="518" t="s">
        <v>10352</v>
      </c>
      <c r="C5572" s="518" t="s">
        <v>10353</v>
      </c>
      <c r="D5572" s="518" t="s">
        <v>28895</v>
      </c>
      <c r="E5572" s="519" t="s">
        <v>144</v>
      </c>
      <c r="F5572" s="518" t="s">
        <v>144</v>
      </c>
      <c r="G5572" s="518" t="s">
        <v>29028</v>
      </c>
      <c r="H5572" s="518" t="s">
        <v>10458</v>
      </c>
      <c r="I5572" s="518" t="s">
        <v>6762</v>
      </c>
      <c r="J5572" s="518" t="s">
        <v>5432</v>
      </c>
      <c r="K5572" s="519" t="s">
        <v>14707</v>
      </c>
      <c r="L5572" s="518" t="s">
        <v>5433</v>
      </c>
    </row>
    <row r="5573" spans="1:12" ht="15.75">
      <c r="A5573" s="518" t="s">
        <v>10351</v>
      </c>
      <c r="B5573" s="518" t="s">
        <v>10352</v>
      </c>
      <c r="C5573" s="518" t="s">
        <v>10353</v>
      </c>
      <c r="D5573" s="518" t="s">
        <v>28895</v>
      </c>
      <c r="E5573" s="519" t="s">
        <v>144</v>
      </c>
      <c r="F5573" s="518" t="s">
        <v>144</v>
      </c>
      <c r="G5573" s="518" t="s">
        <v>29029</v>
      </c>
      <c r="H5573" s="518" t="s">
        <v>10459</v>
      </c>
      <c r="I5573" s="518" t="s">
        <v>6762</v>
      </c>
      <c r="J5573" s="518" t="s">
        <v>5432</v>
      </c>
      <c r="K5573" s="519" t="s">
        <v>13000</v>
      </c>
      <c r="L5573" s="518" t="s">
        <v>5433</v>
      </c>
    </row>
    <row r="5574" spans="1:12" ht="15.75">
      <c r="A5574" s="518" t="s">
        <v>10351</v>
      </c>
      <c r="B5574" s="518" t="s">
        <v>10352</v>
      </c>
      <c r="C5574" s="518" t="s">
        <v>10353</v>
      </c>
      <c r="D5574" s="518" t="s">
        <v>28895</v>
      </c>
      <c r="E5574" s="519" t="s">
        <v>144</v>
      </c>
      <c r="F5574" s="518" t="s">
        <v>144</v>
      </c>
      <c r="G5574" s="518" t="s">
        <v>29030</v>
      </c>
      <c r="H5574" s="518" t="s">
        <v>10460</v>
      </c>
      <c r="I5574" s="518" t="s">
        <v>6762</v>
      </c>
      <c r="J5574" s="518" t="s">
        <v>5432</v>
      </c>
      <c r="K5574" s="519" t="s">
        <v>34232</v>
      </c>
      <c r="L5574" s="518" t="s">
        <v>5433</v>
      </c>
    </row>
    <row r="5575" spans="1:12" ht="15.75">
      <c r="A5575" s="518" t="s">
        <v>10351</v>
      </c>
      <c r="B5575" s="518" t="s">
        <v>10352</v>
      </c>
      <c r="C5575" s="518" t="s">
        <v>10353</v>
      </c>
      <c r="D5575" s="518" t="s">
        <v>28895</v>
      </c>
      <c r="E5575" s="519" t="s">
        <v>144</v>
      </c>
      <c r="F5575" s="518" t="s">
        <v>144</v>
      </c>
      <c r="G5575" s="518" t="s">
        <v>29031</v>
      </c>
      <c r="H5575" s="518" t="s">
        <v>10461</v>
      </c>
      <c r="I5575" s="518" t="s">
        <v>6762</v>
      </c>
      <c r="J5575" s="518" t="s">
        <v>5432</v>
      </c>
      <c r="K5575" s="519" t="s">
        <v>15239</v>
      </c>
      <c r="L5575" s="518" t="s">
        <v>5433</v>
      </c>
    </row>
    <row r="5576" spans="1:12" ht="15.75">
      <c r="A5576" s="518" t="s">
        <v>10351</v>
      </c>
      <c r="B5576" s="518" t="s">
        <v>10352</v>
      </c>
      <c r="C5576" s="518" t="s">
        <v>10353</v>
      </c>
      <c r="D5576" s="518" t="s">
        <v>28895</v>
      </c>
      <c r="E5576" s="519" t="s">
        <v>144</v>
      </c>
      <c r="F5576" s="518" t="s">
        <v>144</v>
      </c>
      <c r="G5576" s="518" t="s">
        <v>29032</v>
      </c>
      <c r="H5576" s="518" t="s">
        <v>10462</v>
      </c>
      <c r="I5576" s="518" t="s">
        <v>6762</v>
      </c>
      <c r="J5576" s="518" t="s">
        <v>5432</v>
      </c>
      <c r="K5576" s="519" t="s">
        <v>20180</v>
      </c>
      <c r="L5576" s="518" t="s">
        <v>5433</v>
      </c>
    </row>
    <row r="5577" spans="1:12" ht="15.75">
      <c r="A5577" s="518" t="s">
        <v>10351</v>
      </c>
      <c r="B5577" s="518" t="s">
        <v>10352</v>
      </c>
      <c r="C5577" s="518" t="s">
        <v>10353</v>
      </c>
      <c r="D5577" s="518" t="s">
        <v>28895</v>
      </c>
      <c r="E5577" s="519" t="s">
        <v>144</v>
      </c>
      <c r="F5577" s="518" t="s">
        <v>144</v>
      </c>
      <c r="G5577" s="518" t="s">
        <v>29034</v>
      </c>
      <c r="H5577" s="518" t="s">
        <v>10463</v>
      </c>
      <c r="I5577" s="518" t="s">
        <v>6762</v>
      </c>
      <c r="J5577" s="518" t="s">
        <v>5432</v>
      </c>
      <c r="K5577" s="519" t="s">
        <v>16188</v>
      </c>
      <c r="L5577" s="518" t="s">
        <v>5433</v>
      </c>
    </row>
    <row r="5578" spans="1:12" ht="15.75">
      <c r="A5578" s="518" t="s">
        <v>10351</v>
      </c>
      <c r="B5578" s="518" t="s">
        <v>10352</v>
      </c>
      <c r="C5578" s="518" t="s">
        <v>10353</v>
      </c>
      <c r="D5578" s="518" t="s">
        <v>28895</v>
      </c>
      <c r="E5578" s="519" t="s">
        <v>144</v>
      </c>
      <c r="F5578" s="518" t="s">
        <v>144</v>
      </c>
      <c r="G5578" s="518" t="s">
        <v>29035</v>
      </c>
      <c r="H5578" s="518" t="s">
        <v>10464</v>
      </c>
      <c r="I5578" s="518" t="s">
        <v>6762</v>
      </c>
      <c r="J5578" s="518" t="s">
        <v>5432</v>
      </c>
      <c r="K5578" s="519" t="s">
        <v>15804</v>
      </c>
      <c r="L5578" s="518" t="s">
        <v>5433</v>
      </c>
    </row>
    <row r="5579" spans="1:12" ht="15.75">
      <c r="A5579" s="518" t="s">
        <v>10351</v>
      </c>
      <c r="B5579" s="518" t="s">
        <v>10352</v>
      </c>
      <c r="C5579" s="518" t="s">
        <v>10353</v>
      </c>
      <c r="D5579" s="518" t="s">
        <v>28895</v>
      </c>
      <c r="E5579" s="519" t="s">
        <v>144</v>
      </c>
      <c r="F5579" s="518" t="s">
        <v>144</v>
      </c>
      <c r="G5579" s="518" t="s">
        <v>29037</v>
      </c>
      <c r="H5579" s="518" t="s">
        <v>10465</v>
      </c>
      <c r="I5579" s="518" t="s">
        <v>6762</v>
      </c>
      <c r="J5579" s="518" t="s">
        <v>5432</v>
      </c>
      <c r="K5579" s="519" t="s">
        <v>27729</v>
      </c>
      <c r="L5579" s="518" t="s">
        <v>5433</v>
      </c>
    </row>
    <row r="5580" spans="1:12" ht="15.75">
      <c r="A5580" s="518" t="s">
        <v>10351</v>
      </c>
      <c r="B5580" s="518" t="s">
        <v>10352</v>
      </c>
      <c r="C5580" s="518" t="s">
        <v>10353</v>
      </c>
      <c r="D5580" s="518" t="s">
        <v>28895</v>
      </c>
      <c r="E5580" s="519" t="s">
        <v>144</v>
      </c>
      <c r="F5580" s="518" t="s">
        <v>144</v>
      </c>
      <c r="G5580" s="518" t="s">
        <v>29038</v>
      </c>
      <c r="H5580" s="518" t="s">
        <v>10466</v>
      </c>
      <c r="I5580" s="518" t="s">
        <v>6762</v>
      </c>
      <c r="J5580" s="518" t="s">
        <v>5432</v>
      </c>
      <c r="K5580" s="519" t="s">
        <v>34361</v>
      </c>
      <c r="L5580" s="518" t="s">
        <v>5433</v>
      </c>
    </row>
    <row r="5581" spans="1:12" ht="15.75">
      <c r="A5581" s="518" t="s">
        <v>10351</v>
      </c>
      <c r="B5581" s="518" t="s">
        <v>10352</v>
      </c>
      <c r="C5581" s="518" t="s">
        <v>10353</v>
      </c>
      <c r="D5581" s="518" t="s">
        <v>28895</v>
      </c>
      <c r="E5581" s="519" t="s">
        <v>144</v>
      </c>
      <c r="F5581" s="518" t="s">
        <v>144</v>
      </c>
      <c r="G5581" s="518" t="s">
        <v>29039</v>
      </c>
      <c r="H5581" s="518" t="s">
        <v>10467</v>
      </c>
      <c r="I5581" s="518" t="s">
        <v>6762</v>
      </c>
      <c r="J5581" s="518" t="s">
        <v>5432</v>
      </c>
      <c r="K5581" s="519" t="s">
        <v>23357</v>
      </c>
      <c r="L5581" s="518" t="s">
        <v>5433</v>
      </c>
    </row>
    <row r="5582" spans="1:12" ht="15.75">
      <c r="A5582" s="518" t="s">
        <v>10351</v>
      </c>
      <c r="B5582" s="518" t="s">
        <v>10352</v>
      </c>
      <c r="C5582" s="518" t="s">
        <v>10353</v>
      </c>
      <c r="D5582" s="518" t="s">
        <v>28895</v>
      </c>
      <c r="E5582" s="519" t="s">
        <v>144</v>
      </c>
      <c r="F5582" s="518" t="s">
        <v>144</v>
      </c>
      <c r="G5582" s="518" t="s">
        <v>29040</v>
      </c>
      <c r="H5582" s="518" t="s">
        <v>10468</v>
      </c>
      <c r="I5582" s="518" t="s">
        <v>6762</v>
      </c>
      <c r="J5582" s="518" t="s">
        <v>5432</v>
      </c>
      <c r="K5582" s="519" t="s">
        <v>31177</v>
      </c>
      <c r="L5582" s="518" t="s">
        <v>5433</v>
      </c>
    </row>
    <row r="5583" spans="1:12" ht="15.75">
      <c r="A5583" s="518" t="s">
        <v>10351</v>
      </c>
      <c r="B5583" s="518" t="s">
        <v>10352</v>
      </c>
      <c r="C5583" s="518" t="s">
        <v>10353</v>
      </c>
      <c r="D5583" s="518" t="s">
        <v>28895</v>
      </c>
      <c r="E5583" s="519" t="s">
        <v>144</v>
      </c>
      <c r="F5583" s="518" t="s">
        <v>144</v>
      </c>
      <c r="G5583" s="518" t="s">
        <v>29041</v>
      </c>
      <c r="H5583" s="518" t="s">
        <v>10469</v>
      </c>
      <c r="I5583" s="518" t="s">
        <v>6762</v>
      </c>
      <c r="J5583" s="518" t="s">
        <v>5432</v>
      </c>
      <c r="K5583" s="519" t="s">
        <v>34921</v>
      </c>
      <c r="L5583" s="518" t="s">
        <v>5433</v>
      </c>
    </row>
    <row r="5584" spans="1:12" ht="15.75">
      <c r="A5584" s="518" t="s">
        <v>10351</v>
      </c>
      <c r="B5584" s="518" t="s">
        <v>10352</v>
      </c>
      <c r="C5584" s="518" t="s">
        <v>10353</v>
      </c>
      <c r="D5584" s="518" t="s">
        <v>28895</v>
      </c>
      <c r="E5584" s="519" t="s">
        <v>144</v>
      </c>
      <c r="F5584" s="518" t="s">
        <v>144</v>
      </c>
      <c r="G5584" s="518" t="s">
        <v>29043</v>
      </c>
      <c r="H5584" s="518" t="s">
        <v>10470</v>
      </c>
      <c r="I5584" s="518" t="s">
        <v>6762</v>
      </c>
      <c r="J5584" s="518" t="s">
        <v>5432</v>
      </c>
      <c r="K5584" s="519" t="s">
        <v>29204</v>
      </c>
      <c r="L5584" s="518" t="s">
        <v>5433</v>
      </c>
    </row>
    <row r="5585" spans="1:12" ht="15.75">
      <c r="A5585" s="518" t="s">
        <v>10351</v>
      </c>
      <c r="B5585" s="518" t="s">
        <v>10352</v>
      </c>
      <c r="C5585" s="518" t="s">
        <v>10353</v>
      </c>
      <c r="D5585" s="518" t="s">
        <v>28895</v>
      </c>
      <c r="E5585" s="519" t="s">
        <v>144</v>
      </c>
      <c r="F5585" s="518" t="s">
        <v>144</v>
      </c>
      <c r="G5585" s="518" t="s">
        <v>29044</v>
      </c>
      <c r="H5585" s="518" t="s">
        <v>10471</v>
      </c>
      <c r="I5585" s="518" t="s">
        <v>6762</v>
      </c>
      <c r="J5585" s="518" t="s">
        <v>5432</v>
      </c>
      <c r="K5585" s="519" t="s">
        <v>25548</v>
      </c>
      <c r="L5585" s="518" t="s">
        <v>5433</v>
      </c>
    </row>
    <row r="5586" spans="1:12" ht="15.75">
      <c r="A5586" s="518" t="s">
        <v>10351</v>
      </c>
      <c r="B5586" s="518" t="s">
        <v>10352</v>
      </c>
      <c r="C5586" s="518" t="s">
        <v>10353</v>
      </c>
      <c r="D5586" s="518" t="s">
        <v>28895</v>
      </c>
      <c r="E5586" s="519" t="s">
        <v>144</v>
      </c>
      <c r="F5586" s="518" t="s">
        <v>144</v>
      </c>
      <c r="G5586" s="518" t="s">
        <v>29045</v>
      </c>
      <c r="H5586" s="518" t="s">
        <v>10472</v>
      </c>
      <c r="I5586" s="518" t="s">
        <v>6762</v>
      </c>
      <c r="J5586" s="518" t="s">
        <v>5432</v>
      </c>
      <c r="K5586" s="519" t="s">
        <v>34922</v>
      </c>
      <c r="L5586" s="518" t="s">
        <v>5433</v>
      </c>
    </row>
    <row r="5587" spans="1:12" ht="15.75">
      <c r="A5587" s="518" t="s">
        <v>10351</v>
      </c>
      <c r="B5587" s="518" t="s">
        <v>10352</v>
      </c>
      <c r="C5587" s="518" t="s">
        <v>10353</v>
      </c>
      <c r="D5587" s="518" t="s">
        <v>28895</v>
      </c>
      <c r="E5587" s="519" t="s">
        <v>144</v>
      </c>
      <c r="F5587" s="518" t="s">
        <v>144</v>
      </c>
      <c r="G5587" s="518" t="s">
        <v>29047</v>
      </c>
      <c r="H5587" s="518" t="s">
        <v>10473</v>
      </c>
      <c r="I5587" s="518" t="s">
        <v>6762</v>
      </c>
      <c r="J5587" s="518" t="s">
        <v>5432</v>
      </c>
      <c r="K5587" s="519" t="s">
        <v>17206</v>
      </c>
      <c r="L5587" s="518" t="s">
        <v>5433</v>
      </c>
    </row>
    <row r="5588" spans="1:12" ht="15.75">
      <c r="A5588" s="518" t="s">
        <v>10351</v>
      </c>
      <c r="B5588" s="518" t="s">
        <v>10352</v>
      </c>
      <c r="C5588" s="518" t="s">
        <v>10353</v>
      </c>
      <c r="D5588" s="518" t="s">
        <v>28895</v>
      </c>
      <c r="E5588" s="519" t="s">
        <v>144</v>
      </c>
      <c r="F5588" s="518" t="s">
        <v>144</v>
      </c>
      <c r="G5588" s="518" t="s">
        <v>29049</v>
      </c>
      <c r="H5588" s="518" t="s">
        <v>10474</v>
      </c>
      <c r="I5588" s="518" t="s">
        <v>6762</v>
      </c>
      <c r="J5588" s="518" t="s">
        <v>5432</v>
      </c>
      <c r="K5588" s="519" t="s">
        <v>26768</v>
      </c>
      <c r="L5588" s="518" t="s">
        <v>5433</v>
      </c>
    </row>
    <row r="5589" spans="1:12" ht="15.75">
      <c r="A5589" s="518" t="s">
        <v>10351</v>
      </c>
      <c r="B5589" s="518" t="s">
        <v>10352</v>
      </c>
      <c r="C5589" s="518" t="s">
        <v>10353</v>
      </c>
      <c r="D5589" s="518" t="s">
        <v>28895</v>
      </c>
      <c r="E5589" s="519" t="s">
        <v>144</v>
      </c>
      <c r="F5589" s="518" t="s">
        <v>144</v>
      </c>
      <c r="G5589" s="518" t="s">
        <v>29050</v>
      </c>
      <c r="H5589" s="518" t="s">
        <v>10475</v>
      </c>
      <c r="I5589" s="518" t="s">
        <v>6762</v>
      </c>
      <c r="J5589" s="518" t="s">
        <v>5432</v>
      </c>
      <c r="K5589" s="519" t="s">
        <v>34923</v>
      </c>
      <c r="L5589" s="518" t="s">
        <v>5433</v>
      </c>
    </row>
    <row r="5590" spans="1:12" ht="15.75">
      <c r="A5590" s="518" t="s">
        <v>10351</v>
      </c>
      <c r="B5590" s="518" t="s">
        <v>10352</v>
      </c>
      <c r="C5590" s="518" t="s">
        <v>10353</v>
      </c>
      <c r="D5590" s="518" t="s">
        <v>28895</v>
      </c>
      <c r="E5590" s="519" t="s">
        <v>144</v>
      </c>
      <c r="F5590" s="518" t="s">
        <v>144</v>
      </c>
      <c r="G5590" s="518" t="s">
        <v>29051</v>
      </c>
      <c r="H5590" s="518" t="s">
        <v>10476</v>
      </c>
      <c r="I5590" s="518" t="s">
        <v>6762</v>
      </c>
      <c r="J5590" s="518" t="s">
        <v>5432</v>
      </c>
      <c r="K5590" s="519" t="s">
        <v>34924</v>
      </c>
      <c r="L5590" s="518" t="s">
        <v>5433</v>
      </c>
    </row>
    <row r="5591" spans="1:12" ht="15.75">
      <c r="A5591" s="518" t="s">
        <v>10351</v>
      </c>
      <c r="B5591" s="518" t="s">
        <v>10352</v>
      </c>
      <c r="C5591" s="518" t="s">
        <v>10353</v>
      </c>
      <c r="D5591" s="518" t="s">
        <v>28895</v>
      </c>
      <c r="E5591" s="519" t="s">
        <v>144</v>
      </c>
      <c r="F5591" s="518" t="s">
        <v>144</v>
      </c>
      <c r="G5591" s="518" t="s">
        <v>29052</v>
      </c>
      <c r="H5591" s="518" t="s">
        <v>10477</v>
      </c>
      <c r="I5591" s="518" t="s">
        <v>6762</v>
      </c>
      <c r="J5591" s="518" t="s">
        <v>5432</v>
      </c>
      <c r="K5591" s="519" t="s">
        <v>18372</v>
      </c>
      <c r="L5591" s="518" t="s">
        <v>5433</v>
      </c>
    </row>
    <row r="5592" spans="1:12" ht="15.75">
      <c r="A5592" s="518" t="s">
        <v>10351</v>
      </c>
      <c r="B5592" s="518" t="s">
        <v>10352</v>
      </c>
      <c r="C5592" s="518" t="s">
        <v>10353</v>
      </c>
      <c r="D5592" s="518" t="s">
        <v>28895</v>
      </c>
      <c r="E5592" s="519" t="s">
        <v>144</v>
      </c>
      <c r="F5592" s="518" t="s">
        <v>144</v>
      </c>
      <c r="G5592" s="518" t="s">
        <v>29053</v>
      </c>
      <c r="H5592" s="518" t="s">
        <v>10478</v>
      </c>
      <c r="I5592" s="518" t="s">
        <v>6762</v>
      </c>
      <c r="J5592" s="518" t="s">
        <v>5432</v>
      </c>
      <c r="K5592" s="519" t="s">
        <v>22886</v>
      </c>
      <c r="L5592" s="518" t="s">
        <v>5433</v>
      </c>
    </row>
    <row r="5593" spans="1:12" ht="15.75">
      <c r="A5593" s="518" t="s">
        <v>10351</v>
      </c>
      <c r="B5593" s="518" t="s">
        <v>10352</v>
      </c>
      <c r="C5593" s="518" t="s">
        <v>10479</v>
      </c>
      <c r="D5593" s="518" t="s">
        <v>29054</v>
      </c>
      <c r="E5593" s="519" t="s">
        <v>144</v>
      </c>
      <c r="F5593" s="518" t="s">
        <v>144</v>
      </c>
      <c r="G5593" s="518" t="s">
        <v>29055</v>
      </c>
      <c r="H5593" s="518" t="s">
        <v>29056</v>
      </c>
      <c r="I5593" s="518" t="s">
        <v>6762</v>
      </c>
      <c r="J5593" s="518" t="s">
        <v>5432</v>
      </c>
      <c r="K5593" s="519" t="s">
        <v>24301</v>
      </c>
      <c r="L5593" s="518" t="s">
        <v>5433</v>
      </c>
    </row>
    <row r="5594" spans="1:12" ht="15.75">
      <c r="A5594" s="518" t="s">
        <v>10351</v>
      </c>
      <c r="B5594" s="518" t="s">
        <v>10352</v>
      </c>
      <c r="C5594" s="518" t="s">
        <v>10479</v>
      </c>
      <c r="D5594" s="518" t="s">
        <v>29054</v>
      </c>
      <c r="E5594" s="519" t="s">
        <v>144</v>
      </c>
      <c r="F5594" s="518" t="s">
        <v>144</v>
      </c>
      <c r="G5594" s="518" t="s">
        <v>29057</v>
      </c>
      <c r="H5594" s="518" t="s">
        <v>29058</v>
      </c>
      <c r="I5594" s="518" t="s">
        <v>6762</v>
      </c>
      <c r="J5594" s="518" t="s">
        <v>5432</v>
      </c>
      <c r="K5594" s="519" t="s">
        <v>29059</v>
      </c>
      <c r="L5594" s="518" t="s">
        <v>5433</v>
      </c>
    </row>
    <row r="5595" spans="1:12" ht="15.75">
      <c r="A5595" s="518" t="s">
        <v>10351</v>
      </c>
      <c r="B5595" s="518" t="s">
        <v>10352</v>
      </c>
      <c r="C5595" s="518" t="s">
        <v>10479</v>
      </c>
      <c r="D5595" s="518" t="s">
        <v>29054</v>
      </c>
      <c r="E5595" s="519" t="s">
        <v>144</v>
      </c>
      <c r="F5595" s="518" t="s">
        <v>144</v>
      </c>
      <c r="G5595" s="518" t="s">
        <v>29060</v>
      </c>
      <c r="H5595" s="518" t="s">
        <v>29061</v>
      </c>
      <c r="I5595" s="518" t="s">
        <v>6762</v>
      </c>
      <c r="J5595" s="518" t="s">
        <v>5432</v>
      </c>
      <c r="K5595" s="519" t="s">
        <v>29062</v>
      </c>
      <c r="L5595" s="518" t="s">
        <v>5433</v>
      </c>
    </row>
    <row r="5596" spans="1:12" ht="15.75">
      <c r="A5596" s="518" t="s">
        <v>10351</v>
      </c>
      <c r="B5596" s="518" t="s">
        <v>10352</v>
      </c>
      <c r="C5596" s="518" t="s">
        <v>10479</v>
      </c>
      <c r="D5596" s="518" t="s">
        <v>29054</v>
      </c>
      <c r="E5596" s="519" t="s">
        <v>144</v>
      </c>
      <c r="F5596" s="518" t="s">
        <v>144</v>
      </c>
      <c r="G5596" s="518" t="s">
        <v>29063</v>
      </c>
      <c r="H5596" s="518" t="s">
        <v>29064</v>
      </c>
      <c r="I5596" s="518" t="s">
        <v>6762</v>
      </c>
      <c r="J5596" s="518" t="s">
        <v>5432</v>
      </c>
      <c r="K5596" s="519" t="s">
        <v>34925</v>
      </c>
      <c r="L5596" s="518" t="s">
        <v>5433</v>
      </c>
    </row>
    <row r="5597" spans="1:12" ht="15.75">
      <c r="A5597" s="518" t="s">
        <v>10351</v>
      </c>
      <c r="B5597" s="518" t="s">
        <v>10352</v>
      </c>
      <c r="C5597" s="518" t="s">
        <v>10479</v>
      </c>
      <c r="D5597" s="518" t="s">
        <v>29054</v>
      </c>
      <c r="E5597" s="519" t="s">
        <v>144</v>
      </c>
      <c r="F5597" s="518" t="s">
        <v>144</v>
      </c>
      <c r="G5597" s="518" t="s">
        <v>29065</v>
      </c>
      <c r="H5597" s="518" t="s">
        <v>29066</v>
      </c>
      <c r="I5597" s="518" t="s">
        <v>6762</v>
      </c>
      <c r="J5597" s="518" t="s">
        <v>5432</v>
      </c>
      <c r="K5597" s="519" t="s">
        <v>12954</v>
      </c>
      <c r="L5597" s="518" t="s">
        <v>5433</v>
      </c>
    </row>
    <row r="5598" spans="1:12" ht="15.75">
      <c r="A5598" s="518" t="s">
        <v>10351</v>
      </c>
      <c r="B5598" s="518" t="s">
        <v>10352</v>
      </c>
      <c r="C5598" s="518" t="s">
        <v>10479</v>
      </c>
      <c r="D5598" s="518" t="s">
        <v>29054</v>
      </c>
      <c r="E5598" s="519" t="s">
        <v>144</v>
      </c>
      <c r="F5598" s="518" t="s">
        <v>144</v>
      </c>
      <c r="G5598" s="518" t="s">
        <v>29067</v>
      </c>
      <c r="H5598" s="518" t="s">
        <v>29068</v>
      </c>
      <c r="I5598" s="518" t="s">
        <v>6762</v>
      </c>
      <c r="J5598" s="518" t="s">
        <v>5432</v>
      </c>
      <c r="K5598" s="519" t="s">
        <v>15843</v>
      </c>
      <c r="L5598" s="518" t="s">
        <v>5433</v>
      </c>
    </row>
    <row r="5599" spans="1:12" ht="15.75">
      <c r="A5599" s="518" t="s">
        <v>10351</v>
      </c>
      <c r="B5599" s="518" t="s">
        <v>10352</v>
      </c>
      <c r="C5599" s="518" t="s">
        <v>10479</v>
      </c>
      <c r="D5599" s="518" t="s">
        <v>29054</v>
      </c>
      <c r="E5599" s="519" t="s">
        <v>144</v>
      </c>
      <c r="F5599" s="518" t="s">
        <v>144</v>
      </c>
      <c r="G5599" s="518" t="s">
        <v>29070</v>
      </c>
      <c r="H5599" s="518" t="s">
        <v>29071</v>
      </c>
      <c r="I5599" s="518" t="s">
        <v>6762</v>
      </c>
      <c r="J5599" s="518" t="s">
        <v>5432</v>
      </c>
      <c r="K5599" s="519" t="s">
        <v>21423</v>
      </c>
      <c r="L5599" s="518" t="s">
        <v>5433</v>
      </c>
    </row>
    <row r="5600" spans="1:12" ht="15.75">
      <c r="A5600" s="518" t="s">
        <v>10351</v>
      </c>
      <c r="B5600" s="518" t="s">
        <v>10352</v>
      </c>
      <c r="C5600" s="518" t="s">
        <v>10479</v>
      </c>
      <c r="D5600" s="518" t="s">
        <v>29054</v>
      </c>
      <c r="E5600" s="519" t="s">
        <v>144</v>
      </c>
      <c r="F5600" s="518" t="s">
        <v>144</v>
      </c>
      <c r="G5600" s="518" t="s">
        <v>29072</v>
      </c>
      <c r="H5600" s="518" t="s">
        <v>29073</v>
      </c>
      <c r="I5600" s="518" t="s">
        <v>6762</v>
      </c>
      <c r="J5600" s="518" t="s">
        <v>5432</v>
      </c>
      <c r="K5600" s="519" t="s">
        <v>16473</v>
      </c>
      <c r="L5600" s="518" t="s">
        <v>5433</v>
      </c>
    </row>
    <row r="5601" spans="1:12" ht="15.75">
      <c r="A5601" s="518" t="s">
        <v>10351</v>
      </c>
      <c r="B5601" s="518" t="s">
        <v>10352</v>
      </c>
      <c r="C5601" s="518" t="s">
        <v>10479</v>
      </c>
      <c r="D5601" s="518" t="s">
        <v>29054</v>
      </c>
      <c r="E5601" s="519" t="s">
        <v>144</v>
      </c>
      <c r="F5601" s="518" t="s">
        <v>144</v>
      </c>
      <c r="G5601" s="518" t="s">
        <v>29074</v>
      </c>
      <c r="H5601" s="518" t="s">
        <v>29075</v>
      </c>
      <c r="I5601" s="518" t="s">
        <v>6762</v>
      </c>
      <c r="J5601" s="518" t="s">
        <v>5432</v>
      </c>
      <c r="K5601" s="519" t="s">
        <v>15374</v>
      </c>
      <c r="L5601" s="518" t="s">
        <v>5433</v>
      </c>
    </row>
    <row r="5602" spans="1:12" ht="15.75">
      <c r="A5602" s="518" t="s">
        <v>10351</v>
      </c>
      <c r="B5602" s="518" t="s">
        <v>10352</v>
      </c>
      <c r="C5602" s="518" t="s">
        <v>10479</v>
      </c>
      <c r="D5602" s="518" t="s">
        <v>29054</v>
      </c>
      <c r="E5602" s="519" t="s">
        <v>144</v>
      </c>
      <c r="F5602" s="518" t="s">
        <v>144</v>
      </c>
      <c r="G5602" s="518" t="s">
        <v>29076</v>
      </c>
      <c r="H5602" s="518" t="s">
        <v>29077</v>
      </c>
      <c r="I5602" s="518" t="s">
        <v>6762</v>
      </c>
      <c r="J5602" s="518" t="s">
        <v>5432</v>
      </c>
      <c r="K5602" s="519" t="s">
        <v>21934</v>
      </c>
      <c r="L5602" s="518" t="s">
        <v>5433</v>
      </c>
    </row>
    <row r="5603" spans="1:12" ht="15.75">
      <c r="A5603" s="518" t="s">
        <v>10351</v>
      </c>
      <c r="B5603" s="518" t="s">
        <v>10352</v>
      </c>
      <c r="C5603" s="518" t="s">
        <v>10479</v>
      </c>
      <c r="D5603" s="518" t="s">
        <v>29054</v>
      </c>
      <c r="E5603" s="519" t="s">
        <v>144</v>
      </c>
      <c r="F5603" s="518" t="s">
        <v>144</v>
      </c>
      <c r="G5603" s="518" t="s">
        <v>29078</v>
      </c>
      <c r="H5603" s="518" t="s">
        <v>29079</v>
      </c>
      <c r="I5603" s="518" t="s">
        <v>6762</v>
      </c>
      <c r="J5603" s="518" t="s">
        <v>5432</v>
      </c>
      <c r="K5603" s="519" t="s">
        <v>23774</v>
      </c>
      <c r="L5603" s="518" t="s">
        <v>5433</v>
      </c>
    </row>
    <row r="5604" spans="1:12" ht="15.75">
      <c r="A5604" s="518" t="s">
        <v>10351</v>
      </c>
      <c r="B5604" s="518" t="s">
        <v>10352</v>
      </c>
      <c r="C5604" s="518" t="s">
        <v>10479</v>
      </c>
      <c r="D5604" s="518" t="s">
        <v>29054</v>
      </c>
      <c r="E5604" s="519" t="s">
        <v>144</v>
      </c>
      <c r="F5604" s="518" t="s">
        <v>144</v>
      </c>
      <c r="G5604" s="518" t="s">
        <v>29080</v>
      </c>
      <c r="H5604" s="518" t="s">
        <v>29081</v>
      </c>
      <c r="I5604" s="518" t="s">
        <v>6762</v>
      </c>
      <c r="J5604" s="518" t="s">
        <v>5432</v>
      </c>
      <c r="K5604" s="519" t="s">
        <v>28930</v>
      </c>
      <c r="L5604" s="518" t="s">
        <v>5433</v>
      </c>
    </row>
    <row r="5605" spans="1:12" ht="15.75">
      <c r="A5605" s="518" t="s">
        <v>10351</v>
      </c>
      <c r="B5605" s="518" t="s">
        <v>10352</v>
      </c>
      <c r="C5605" s="518" t="s">
        <v>10479</v>
      </c>
      <c r="D5605" s="518" t="s">
        <v>29054</v>
      </c>
      <c r="E5605" s="519" t="s">
        <v>144</v>
      </c>
      <c r="F5605" s="518" t="s">
        <v>144</v>
      </c>
      <c r="G5605" s="518" t="s">
        <v>29082</v>
      </c>
      <c r="H5605" s="518" t="s">
        <v>29083</v>
      </c>
      <c r="I5605" s="518" t="s">
        <v>6762</v>
      </c>
      <c r="J5605" s="518" t="s">
        <v>5432</v>
      </c>
      <c r="K5605" s="519" t="s">
        <v>29084</v>
      </c>
      <c r="L5605" s="518" t="s">
        <v>5433</v>
      </c>
    </row>
    <row r="5606" spans="1:12" ht="15.75">
      <c r="A5606" s="518" t="s">
        <v>10351</v>
      </c>
      <c r="B5606" s="518" t="s">
        <v>10352</v>
      </c>
      <c r="C5606" s="518" t="s">
        <v>10479</v>
      </c>
      <c r="D5606" s="518" t="s">
        <v>29054</v>
      </c>
      <c r="E5606" s="519" t="s">
        <v>144</v>
      </c>
      <c r="F5606" s="518" t="s">
        <v>144</v>
      </c>
      <c r="G5606" s="518" t="s">
        <v>29085</v>
      </c>
      <c r="H5606" s="518" t="s">
        <v>29086</v>
      </c>
      <c r="I5606" s="518" t="s">
        <v>6762</v>
      </c>
      <c r="J5606" s="518" t="s">
        <v>5432</v>
      </c>
      <c r="K5606" s="519" t="s">
        <v>29087</v>
      </c>
      <c r="L5606" s="518" t="s">
        <v>5433</v>
      </c>
    </row>
    <row r="5607" spans="1:12" ht="15.75">
      <c r="A5607" s="518" t="s">
        <v>10351</v>
      </c>
      <c r="B5607" s="518" t="s">
        <v>10352</v>
      </c>
      <c r="C5607" s="518" t="s">
        <v>10479</v>
      </c>
      <c r="D5607" s="518" t="s">
        <v>29054</v>
      </c>
      <c r="E5607" s="519" t="s">
        <v>144</v>
      </c>
      <c r="F5607" s="518" t="s">
        <v>144</v>
      </c>
      <c r="G5607" s="518" t="s">
        <v>29088</v>
      </c>
      <c r="H5607" s="518" t="s">
        <v>29089</v>
      </c>
      <c r="I5607" s="518" t="s">
        <v>6762</v>
      </c>
      <c r="J5607" s="518" t="s">
        <v>5432</v>
      </c>
      <c r="K5607" s="519" t="s">
        <v>20069</v>
      </c>
      <c r="L5607" s="518" t="s">
        <v>5433</v>
      </c>
    </row>
    <row r="5608" spans="1:12" ht="15.75">
      <c r="A5608" s="518" t="s">
        <v>10351</v>
      </c>
      <c r="B5608" s="518" t="s">
        <v>10352</v>
      </c>
      <c r="C5608" s="518" t="s">
        <v>10479</v>
      </c>
      <c r="D5608" s="518" t="s">
        <v>29054</v>
      </c>
      <c r="E5608" s="519" t="s">
        <v>144</v>
      </c>
      <c r="F5608" s="518" t="s">
        <v>144</v>
      </c>
      <c r="G5608" s="518" t="s">
        <v>29090</v>
      </c>
      <c r="H5608" s="518" t="s">
        <v>29091</v>
      </c>
      <c r="I5608" s="518" t="s">
        <v>6762</v>
      </c>
      <c r="J5608" s="518" t="s">
        <v>5432</v>
      </c>
      <c r="K5608" s="519" t="s">
        <v>21535</v>
      </c>
      <c r="L5608" s="518" t="s">
        <v>5433</v>
      </c>
    </row>
    <row r="5609" spans="1:12" ht="15.75">
      <c r="A5609" s="518" t="s">
        <v>10351</v>
      </c>
      <c r="B5609" s="518" t="s">
        <v>10352</v>
      </c>
      <c r="C5609" s="518" t="s">
        <v>10479</v>
      </c>
      <c r="D5609" s="518" t="s">
        <v>29054</v>
      </c>
      <c r="E5609" s="519" t="s">
        <v>144</v>
      </c>
      <c r="F5609" s="518" t="s">
        <v>144</v>
      </c>
      <c r="G5609" s="518" t="s">
        <v>29092</v>
      </c>
      <c r="H5609" s="518" t="s">
        <v>29093</v>
      </c>
      <c r="I5609" s="518" t="s">
        <v>6762</v>
      </c>
      <c r="J5609" s="518" t="s">
        <v>5432</v>
      </c>
      <c r="K5609" s="519" t="s">
        <v>21509</v>
      </c>
      <c r="L5609" s="518" t="s">
        <v>5433</v>
      </c>
    </row>
    <row r="5610" spans="1:12" ht="15.75">
      <c r="A5610" s="518" t="s">
        <v>10351</v>
      </c>
      <c r="B5610" s="518" t="s">
        <v>10352</v>
      </c>
      <c r="C5610" s="518" t="s">
        <v>10479</v>
      </c>
      <c r="D5610" s="518" t="s">
        <v>29054</v>
      </c>
      <c r="E5610" s="519" t="s">
        <v>144</v>
      </c>
      <c r="F5610" s="518" t="s">
        <v>144</v>
      </c>
      <c r="G5610" s="518" t="s">
        <v>29094</v>
      </c>
      <c r="H5610" s="518" t="s">
        <v>29095</v>
      </c>
      <c r="I5610" s="518" t="s">
        <v>6762</v>
      </c>
      <c r="J5610" s="518" t="s">
        <v>5432</v>
      </c>
      <c r="K5610" s="519" t="s">
        <v>12677</v>
      </c>
      <c r="L5610" s="518" t="s">
        <v>5433</v>
      </c>
    </row>
    <row r="5611" spans="1:12" ht="15.75">
      <c r="A5611" s="518" t="s">
        <v>10351</v>
      </c>
      <c r="B5611" s="518" t="s">
        <v>10352</v>
      </c>
      <c r="C5611" s="518" t="s">
        <v>10479</v>
      </c>
      <c r="D5611" s="518" t="s">
        <v>29054</v>
      </c>
      <c r="E5611" s="519" t="s">
        <v>144</v>
      </c>
      <c r="F5611" s="518" t="s">
        <v>144</v>
      </c>
      <c r="G5611" s="518" t="s">
        <v>29096</v>
      </c>
      <c r="H5611" s="518" t="s">
        <v>10498</v>
      </c>
      <c r="I5611" s="518" t="s">
        <v>6762</v>
      </c>
      <c r="J5611" s="518" t="s">
        <v>5884</v>
      </c>
      <c r="K5611" s="519" t="s">
        <v>34926</v>
      </c>
      <c r="L5611" s="518" t="s">
        <v>5433</v>
      </c>
    </row>
    <row r="5612" spans="1:12" ht="15.75">
      <c r="A5612" s="518" t="s">
        <v>10351</v>
      </c>
      <c r="B5612" s="518" t="s">
        <v>10352</v>
      </c>
      <c r="C5612" s="518" t="s">
        <v>10479</v>
      </c>
      <c r="D5612" s="518" t="s">
        <v>29054</v>
      </c>
      <c r="E5612" s="519" t="s">
        <v>144</v>
      </c>
      <c r="F5612" s="518" t="s">
        <v>144</v>
      </c>
      <c r="G5612" s="518" t="s">
        <v>29097</v>
      </c>
      <c r="H5612" s="518" t="s">
        <v>29098</v>
      </c>
      <c r="I5612" s="518" t="s">
        <v>6762</v>
      </c>
      <c r="J5612" s="518" t="s">
        <v>5432</v>
      </c>
      <c r="K5612" s="519" t="s">
        <v>29099</v>
      </c>
      <c r="L5612" s="518" t="s">
        <v>5433</v>
      </c>
    </row>
    <row r="5613" spans="1:12" ht="15.75">
      <c r="A5613" s="518" t="s">
        <v>10351</v>
      </c>
      <c r="B5613" s="518" t="s">
        <v>10352</v>
      </c>
      <c r="C5613" s="518" t="s">
        <v>10479</v>
      </c>
      <c r="D5613" s="518" t="s">
        <v>29054</v>
      </c>
      <c r="E5613" s="519" t="s">
        <v>144</v>
      </c>
      <c r="F5613" s="518" t="s">
        <v>144</v>
      </c>
      <c r="G5613" s="518" t="s">
        <v>29100</v>
      </c>
      <c r="H5613" s="518" t="s">
        <v>29101</v>
      </c>
      <c r="I5613" s="518" t="s">
        <v>6762</v>
      </c>
      <c r="J5613" s="518" t="s">
        <v>5432</v>
      </c>
      <c r="K5613" s="519" t="s">
        <v>15234</v>
      </c>
      <c r="L5613" s="518" t="s">
        <v>5433</v>
      </c>
    </row>
    <row r="5614" spans="1:12" ht="15.75">
      <c r="A5614" s="518" t="s">
        <v>10351</v>
      </c>
      <c r="B5614" s="518" t="s">
        <v>10352</v>
      </c>
      <c r="C5614" s="518" t="s">
        <v>10479</v>
      </c>
      <c r="D5614" s="518" t="s">
        <v>29054</v>
      </c>
      <c r="E5614" s="519" t="s">
        <v>144</v>
      </c>
      <c r="F5614" s="518" t="s">
        <v>144</v>
      </c>
      <c r="G5614" s="518" t="s">
        <v>29102</v>
      </c>
      <c r="H5614" s="518" t="s">
        <v>29103</v>
      </c>
      <c r="I5614" s="518" t="s">
        <v>6762</v>
      </c>
      <c r="J5614" s="518" t="s">
        <v>5432</v>
      </c>
      <c r="K5614" s="519" t="s">
        <v>16003</v>
      </c>
      <c r="L5614" s="518" t="s">
        <v>5433</v>
      </c>
    </row>
    <row r="5615" spans="1:12" ht="15.75">
      <c r="A5615" s="518" t="s">
        <v>10351</v>
      </c>
      <c r="B5615" s="518" t="s">
        <v>10352</v>
      </c>
      <c r="C5615" s="518" t="s">
        <v>10479</v>
      </c>
      <c r="D5615" s="518" t="s">
        <v>29054</v>
      </c>
      <c r="E5615" s="519" t="s">
        <v>144</v>
      </c>
      <c r="F5615" s="518" t="s">
        <v>144</v>
      </c>
      <c r="G5615" s="518" t="s">
        <v>29105</v>
      </c>
      <c r="H5615" s="518" t="s">
        <v>29106</v>
      </c>
      <c r="I5615" s="518" t="s">
        <v>6762</v>
      </c>
      <c r="J5615" s="518" t="s">
        <v>5432</v>
      </c>
      <c r="K5615" s="519" t="s">
        <v>34927</v>
      </c>
      <c r="L5615" s="518" t="s">
        <v>5433</v>
      </c>
    </row>
    <row r="5616" spans="1:12" ht="15.75">
      <c r="A5616" s="518" t="s">
        <v>10351</v>
      </c>
      <c r="B5616" s="518" t="s">
        <v>10352</v>
      </c>
      <c r="C5616" s="518" t="s">
        <v>10479</v>
      </c>
      <c r="D5616" s="518" t="s">
        <v>29054</v>
      </c>
      <c r="E5616" s="519" t="s">
        <v>144</v>
      </c>
      <c r="F5616" s="518" t="s">
        <v>144</v>
      </c>
      <c r="G5616" s="518" t="s">
        <v>29107</v>
      </c>
      <c r="H5616" s="518" t="s">
        <v>29108</v>
      </c>
      <c r="I5616" s="518" t="s">
        <v>6762</v>
      </c>
      <c r="J5616" s="518" t="s">
        <v>5432</v>
      </c>
      <c r="K5616" s="519" t="s">
        <v>21667</v>
      </c>
      <c r="L5616" s="518" t="s">
        <v>5433</v>
      </c>
    </row>
    <row r="5617" spans="1:12" ht="15.75">
      <c r="A5617" s="518" t="s">
        <v>10351</v>
      </c>
      <c r="B5617" s="518" t="s">
        <v>10352</v>
      </c>
      <c r="C5617" s="518" t="s">
        <v>10479</v>
      </c>
      <c r="D5617" s="518" t="s">
        <v>29054</v>
      </c>
      <c r="E5617" s="519" t="s">
        <v>144</v>
      </c>
      <c r="F5617" s="518" t="s">
        <v>144</v>
      </c>
      <c r="G5617" s="518" t="s">
        <v>29109</v>
      </c>
      <c r="H5617" s="518" t="s">
        <v>29110</v>
      </c>
      <c r="I5617" s="518" t="s">
        <v>6762</v>
      </c>
      <c r="J5617" s="518" t="s">
        <v>5432</v>
      </c>
      <c r="K5617" s="519" t="s">
        <v>15991</v>
      </c>
      <c r="L5617" s="518" t="s">
        <v>5433</v>
      </c>
    </row>
    <row r="5618" spans="1:12" ht="15.75">
      <c r="A5618" s="518" t="s">
        <v>10351</v>
      </c>
      <c r="B5618" s="518" t="s">
        <v>10352</v>
      </c>
      <c r="C5618" s="518" t="s">
        <v>10479</v>
      </c>
      <c r="D5618" s="518" t="s">
        <v>29054</v>
      </c>
      <c r="E5618" s="519" t="s">
        <v>144</v>
      </c>
      <c r="F5618" s="518" t="s">
        <v>144</v>
      </c>
      <c r="G5618" s="518" t="s">
        <v>29111</v>
      </c>
      <c r="H5618" s="518" t="s">
        <v>29112</v>
      </c>
      <c r="I5618" s="518" t="s">
        <v>6762</v>
      </c>
      <c r="J5618" s="518" t="s">
        <v>5432</v>
      </c>
      <c r="K5618" s="519" t="s">
        <v>29113</v>
      </c>
      <c r="L5618" s="518" t="s">
        <v>5433</v>
      </c>
    </row>
    <row r="5619" spans="1:12" ht="15.75">
      <c r="A5619" s="518" t="s">
        <v>10351</v>
      </c>
      <c r="B5619" s="518" t="s">
        <v>10352</v>
      </c>
      <c r="C5619" s="518" t="s">
        <v>10479</v>
      </c>
      <c r="D5619" s="518" t="s">
        <v>29054</v>
      </c>
      <c r="E5619" s="519" t="s">
        <v>144</v>
      </c>
      <c r="F5619" s="518" t="s">
        <v>144</v>
      </c>
      <c r="G5619" s="518" t="s">
        <v>29114</v>
      </c>
      <c r="H5619" s="518" t="s">
        <v>29115</v>
      </c>
      <c r="I5619" s="518" t="s">
        <v>6762</v>
      </c>
      <c r="J5619" s="518" t="s">
        <v>5432</v>
      </c>
      <c r="K5619" s="519" t="s">
        <v>23769</v>
      </c>
      <c r="L5619" s="518" t="s">
        <v>5433</v>
      </c>
    </row>
    <row r="5620" spans="1:12" ht="15.75">
      <c r="A5620" s="518" t="s">
        <v>10351</v>
      </c>
      <c r="B5620" s="518" t="s">
        <v>10352</v>
      </c>
      <c r="C5620" s="518" t="s">
        <v>10479</v>
      </c>
      <c r="D5620" s="518" t="s">
        <v>29054</v>
      </c>
      <c r="E5620" s="519" t="s">
        <v>144</v>
      </c>
      <c r="F5620" s="518" t="s">
        <v>144</v>
      </c>
      <c r="G5620" s="518" t="s">
        <v>29116</v>
      </c>
      <c r="H5620" s="518" t="s">
        <v>29117</v>
      </c>
      <c r="I5620" s="518" t="s">
        <v>6762</v>
      </c>
      <c r="J5620" s="518" t="s">
        <v>5432</v>
      </c>
      <c r="K5620" s="519" t="s">
        <v>15468</v>
      </c>
      <c r="L5620" s="518" t="s">
        <v>5433</v>
      </c>
    </row>
    <row r="5621" spans="1:12" ht="15.75">
      <c r="A5621" s="518" t="s">
        <v>10351</v>
      </c>
      <c r="B5621" s="518" t="s">
        <v>10352</v>
      </c>
      <c r="C5621" s="518" t="s">
        <v>10479</v>
      </c>
      <c r="D5621" s="518" t="s">
        <v>29054</v>
      </c>
      <c r="E5621" s="519" t="s">
        <v>144</v>
      </c>
      <c r="F5621" s="518" t="s">
        <v>144</v>
      </c>
      <c r="G5621" s="518" t="s">
        <v>29118</v>
      </c>
      <c r="H5621" s="518" t="s">
        <v>29119</v>
      </c>
      <c r="I5621" s="518" t="s">
        <v>6762</v>
      </c>
      <c r="J5621" s="518" t="s">
        <v>5432</v>
      </c>
      <c r="K5621" s="519" t="s">
        <v>28700</v>
      </c>
      <c r="L5621" s="518" t="s">
        <v>5433</v>
      </c>
    </row>
    <row r="5622" spans="1:12" ht="15.75">
      <c r="A5622" s="518" t="s">
        <v>10351</v>
      </c>
      <c r="B5622" s="518" t="s">
        <v>10352</v>
      </c>
      <c r="C5622" s="518" t="s">
        <v>10479</v>
      </c>
      <c r="D5622" s="518" t="s">
        <v>29054</v>
      </c>
      <c r="E5622" s="519" t="s">
        <v>144</v>
      </c>
      <c r="F5622" s="518" t="s">
        <v>144</v>
      </c>
      <c r="G5622" s="518" t="s">
        <v>29120</v>
      </c>
      <c r="H5622" s="518" t="s">
        <v>29121</v>
      </c>
      <c r="I5622" s="518" t="s">
        <v>6762</v>
      </c>
      <c r="J5622" s="518" t="s">
        <v>5432</v>
      </c>
      <c r="K5622" s="519" t="s">
        <v>28028</v>
      </c>
      <c r="L5622" s="518" t="s">
        <v>5433</v>
      </c>
    </row>
    <row r="5623" spans="1:12" ht="15.75">
      <c r="A5623" s="518" t="s">
        <v>10351</v>
      </c>
      <c r="B5623" s="518" t="s">
        <v>10352</v>
      </c>
      <c r="C5623" s="518" t="s">
        <v>10479</v>
      </c>
      <c r="D5623" s="518" t="s">
        <v>29054</v>
      </c>
      <c r="E5623" s="519" t="s">
        <v>144</v>
      </c>
      <c r="F5623" s="518" t="s">
        <v>144</v>
      </c>
      <c r="G5623" s="518" t="s">
        <v>29122</v>
      </c>
      <c r="H5623" s="518" t="s">
        <v>29123</v>
      </c>
      <c r="I5623" s="518" t="s">
        <v>6762</v>
      </c>
      <c r="J5623" s="518" t="s">
        <v>5432</v>
      </c>
      <c r="K5623" s="519" t="s">
        <v>16902</v>
      </c>
      <c r="L5623" s="518" t="s">
        <v>5433</v>
      </c>
    </row>
    <row r="5624" spans="1:12" ht="15.75">
      <c r="A5624" s="518" t="s">
        <v>10351</v>
      </c>
      <c r="B5624" s="518" t="s">
        <v>10352</v>
      </c>
      <c r="C5624" s="518" t="s">
        <v>10479</v>
      </c>
      <c r="D5624" s="518" t="s">
        <v>29054</v>
      </c>
      <c r="E5624" s="519" t="s">
        <v>144</v>
      </c>
      <c r="F5624" s="518" t="s">
        <v>144</v>
      </c>
      <c r="G5624" s="518" t="s">
        <v>29124</v>
      </c>
      <c r="H5624" s="518" t="s">
        <v>29125</v>
      </c>
      <c r="I5624" s="518" t="s">
        <v>6762</v>
      </c>
      <c r="J5624" s="518" t="s">
        <v>5432</v>
      </c>
      <c r="K5624" s="519" t="s">
        <v>25774</v>
      </c>
      <c r="L5624" s="518" t="s">
        <v>5433</v>
      </c>
    </row>
    <row r="5625" spans="1:12" ht="15.75">
      <c r="A5625" s="518" t="s">
        <v>10351</v>
      </c>
      <c r="B5625" s="518" t="s">
        <v>10352</v>
      </c>
      <c r="C5625" s="518" t="s">
        <v>10479</v>
      </c>
      <c r="D5625" s="518" t="s">
        <v>29054</v>
      </c>
      <c r="E5625" s="519" t="s">
        <v>144</v>
      </c>
      <c r="F5625" s="518" t="s">
        <v>144</v>
      </c>
      <c r="G5625" s="518" t="s">
        <v>29126</v>
      </c>
      <c r="H5625" s="518" t="s">
        <v>29127</v>
      </c>
      <c r="I5625" s="518" t="s">
        <v>6762</v>
      </c>
      <c r="J5625" s="518" t="s">
        <v>5432</v>
      </c>
      <c r="K5625" s="519" t="s">
        <v>29265</v>
      </c>
      <c r="L5625" s="518" t="s">
        <v>5433</v>
      </c>
    </row>
    <row r="5626" spans="1:12" ht="15.75">
      <c r="A5626" s="518" t="s">
        <v>10351</v>
      </c>
      <c r="B5626" s="518" t="s">
        <v>10352</v>
      </c>
      <c r="C5626" s="518" t="s">
        <v>10479</v>
      </c>
      <c r="D5626" s="518" t="s">
        <v>29054</v>
      </c>
      <c r="E5626" s="519" t="s">
        <v>144</v>
      </c>
      <c r="F5626" s="518" t="s">
        <v>144</v>
      </c>
      <c r="G5626" s="518" t="s">
        <v>29128</v>
      </c>
      <c r="H5626" s="518" t="s">
        <v>29129</v>
      </c>
      <c r="I5626" s="518" t="s">
        <v>6762</v>
      </c>
      <c r="J5626" s="518" t="s">
        <v>5432</v>
      </c>
      <c r="K5626" s="519" t="s">
        <v>21491</v>
      </c>
      <c r="L5626" s="518" t="s">
        <v>5433</v>
      </c>
    </row>
    <row r="5627" spans="1:12" ht="15.75">
      <c r="A5627" s="518" t="s">
        <v>10351</v>
      </c>
      <c r="B5627" s="518" t="s">
        <v>10352</v>
      </c>
      <c r="C5627" s="518" t="s">
        <v>10479</v>
      </c>
      <c r="D5627" s="518" t="s">
        <v>29054</v>
      </c>
      <c r="E5627" s="519" t="s">
        <v>144</v>
      </c>
      <c r="F5627" s="518" t="s">
        <v>144</v>
      </c>
      <c r="G5627" s="518" t="s">
        <v>29131</v>
      </c>
      <c r="H5627" s="518" t="s">
        <v>29132</v>
      </c>
      <c r="I5627" s="518" t="s">
        <v>6762</v>
      </c>
      <c r="J5627" s="518" t="s">
        <v>5432</v>
      </c>
      <c r="K5627" s="519" t="s">
        <v>33447</v>
      </c>
      <c r="L5627" s="518" t="s">
        <v>5433</v>
      </c>
    </row>
    <row r="5628" spans="1:12" ht="15.75">
      <c r="A5628" s="518" t="s">
        <v>10351</v>
      </c>
      <c r="B5628" s="518" t="s">
        <v>10352</v>
      </c>
      <c r="C5628" s="518" t="s">
        <v>10479</v>
      </c>
      <c r="D5628" s="518" t="s">
        <v>29054</v>
      </c>
      <c r="E5628" s="519" t="s">
        <v>144</v>
      </c>
      <c r="F5628" s="518" t="s">
        <v>144</v>
      </c>
      <c r="G5628" s="518" t="s">
        <v>29133</v>
      </c>
      <c r="H5628" s="518" t="s">
        <v>29134</v>
      </c>
      <c r="I5628" s="518" t="s">
        <v>6762</v>
      </c>
      <c r="J5628" s="518" t="s">
        <v>5432</v>
      </c>
      <c r="K5628" s="519" t="s">
        <v>17222</v>
      </c>
      <c r="L5628" s="518" t="s">
        <v>5433</v>
      </c>
    </row>
    <row r="5629" spans="1:12" ht="15.75">
      <c r="A5629" s="518" t="s">
        <v>10351</v>
      </c>
      <c r="B5629" s="518" t="s">
        <v>10352</v>
      </c>
      <c r="C5629" s="518" t="s">
        <v>10479</v>
      </c>
      <c r="D5629" s="518" t="s">
        <v>29054</v>
      </c>
      <c r="E5629" s="519" t="s">
        <v>144</v>
      </c>
      <c r="F5629" s="518" t="s">
        <v>144</v>
      </c>
      <c r="G5629" s="518" t="s">
        <v>29135</v>
      </c>
      <c r="H5629" s="518" t="s">
        <v>29136</v>
      </c>
      <c r="I5629" s="518" t="s">
        <v>6762</v>
      </c>
      <c r="J5629" s="518" t="s">
        <v>5432</v>
      </c>
      <c r="K5629" s="519" t="s">
        <v>16026</v>
      </c>
      <c r="L5629" s="518" t="s">
        <v>5433</v>
      </c>
    </row>
    <row r="5630" spans="1:12" ht="15.75">
      <c r="A5630" s="518" t="s">
        <v>10351</v>
      </c>
      <c r="B5630" s="518" t="s">
        <v>10352</v>
      </c>
      <c r="C5630" s="518" t="s">
        <v>10479</v>
      </c>
      <c r="D5630" s="518" t="s">
        <v>29054</v>
      </c>
      <c r="E5630" s="519" t="s">
        <v>144</v>
      </c>
      <c r="F5630" s="518" t="s">
        <v>144</v>
      </c>
      <c r="G5630" s="518" t="s">
        <v>29138</v>
      </c>
      <c r="H5630" s="518" t="s">
        <v>29139</v>
      </c>
      <c r="I5630" s="518" t="s">
        <v>6762</v>
      </c>
      <c r="J5630" s="518" t="s">
        <v>5432</v>
      </c>
      <c r="K5630" s="519" t="s">
        <v>28023</v>
      </c>
      <c r="L5630" s="518" t="s">
        <v>5433</v>
      </c>
    </row>
    <row r="5631" spans="1:12" ht="15.75">
      <c r="A5631" s="518" t="s">
        <v>10351</v>
      </c>
      <c r="B5631" s="518" t="s">
        <v>10352</v>
      </c>
      <c r="C5631" s="518" t="s">
        <v>10479</v>
      </c>
      <c r="D5631" s="518" t="s">
        <v>29054</v>
      </c>
      <c r="E5631" s="519" t="s">
        <v>144</v>
      </c>
      <c r="F5631" s="518" t="s">
        <v>144</v>
      </c>
      <c r="G5631" s="518" t="s">
        <v>29140</v>
      </c>
      <c r="H5631" s="518" t="s">
        <v>29141</v>
      </c>
      <c r="I5631" s="518" t="s">
        <v>6762</v>
      </c>
      <c r="J5631" s="518" t="s">
        <v>5432</v>
      </c>
      <c r="K5631" s="519" t="s">
        <v>20800</v>
      </c>
      <c r="L5631" s="518" t="s">
        <v>5433</v>
      </c>
    </row>
    <row r="5632" spans="1:12" ht="15.75">
      <c r="A5632" s="518" t="s">
        <v>10351</v>
      </c>
      <c r="B5632" s="518" t="s">
        <v>10352</v>
      </c>
      <c r="C5632" s="518" t="s">
        <v>10479</v>
      </c>
      <c r="D5632" s="518" t="s">
        <v>29054</v>
      </c>
      <c r="E5632" s="519" t="s">
        <v>144</v>
      </c>
      <c r="F5632" s="518" t="s">
        <v>144</v>
      </c>
      <c r="G5632" s="518" t="s">
        <v>29143</v>
      </c>
      <c r="H5632" s="518" t="s">
        <v>29144</v>
      </c>
      <c r="I5632" s="518" t="s">
        <v>6762</v>
      </c>
      <c r="J5632" s="518" t="s">
        <v>5432</v>
      </c>
      <c r="K5632" s="519" t="s">
        <v>19370</v>
      </c>
      <c r="L5632" s="518" t="s">
        <v>5433</v>
      </c>
    </row>
    <row r="5633" spans="1:12" ht="15.75">
      <c r="A5633" s="518" t="s">
        <v>10351</v>
      </c>
      <c r="B5633" s="518" t="s">
        <v>10352</v>
      </c>
      <c r="C5633" s="518" t="s">
        <v>10479</v>
      </c>
      <c r="D5633" s="518" t="s">
        <v>29054</v>
      </c>
      <c r="E5633" s="519" t="s">
        <v>144</v>
      </c>
      <c r="F5633" s="518" t="s">
        <v>144</v>
      </c>
      <c r="G5633" s="518" t="s">
        <v>29146</v>
      </c>
      <c r="H5633" s="518" t="s">
        <v>29147</v>
      </c>
      <c r="I5633" s="518" t="s">
        <v>6762</v>
      </c>
      <c r="J5633" s="518" t="s">
        <v>5432</v>
      </c>
      <c r="K5633" s="519" t="s">
        <v>17432</v>
      </c>
      <c r="L5633" s="518" t="s">
        <v>5433</v>
      </c>
    </row>
    <row r="5634" spans="1:12" ht="15.75">
      <c r="A5634" s="518" t="s">
        <v>10351</v>
      </c>
      <c r="B5634" s="518" t="s">
        <v>10352</v>
      </c>
      <c r="C5634" s="518" t="s">
        <v>10479</v>
      </c>
      <c r="D5634" s="518" t="s">
        <v>29054</v>
      </c>
      <c r="E5634" s="519" t="s">
        <v>144</v>
      </c>
      <c r="F5634" s="518" t="s">
        <v>144</v>
      </c>
      <c r="G5634" s="518" t="s">
        <v>29148</v>
      </c>
      <c r="H5634" s="518" t="s">
        <v>29149</v>
      </c>
      <c r="I5634" s="518" t="s">
        <v>6762</v>
      </c>
      <c r="J5634" s="518" t="s">
        <v>5432</v>
      </c>
      <c r="K5634" s="519" t="s">
        <v>26300</v>
      </c>
      <c r="L5634" s="518" t="s">
        <v>5433</v>
      </c>
    </row>
    <row r="5635" spans="1:12" ht="15.75">
      <c r="A5635" s="518" t="s">
        <v>10351</v>
      </c>
      <c r="B5635" s="518" t="s">
        <v>10352</v>
      </c>
      <c r="C5635" s="518" t="s">
        <v>10479</v>
      </c>
      <c r="D5635" s="518" t="s">
        <v>29054</v>
      </c>
      <c r="E5635" s="519" t="s">
        <v>144</v>
      </c>
      <c r="F5635" s="518" t="s">
        <v>144</v>
      </c>
      <c r="G5635" s="518" t="s">
        <v>29150</v>
      </c>
      <c r="H5635" s="518" t="s">
        <v>29151</v>
      </c>
      <c r="I5635" s="518" t="s">
        <v>6762</v>
      </c>
      <c r="J5635" s="518" t="s">
        <v>5432</v>
      </c>
      <c r="K5635" s="519" t="s">
        <v>25786</v>
      </c>
      <c r="L5635" s="518" t="s">
        <v>5433</v>
      </c>
    </row>
    <row r="5636" spans="1:12" ht="15.75">
      <c r="A5636" s="518" t="s">
        <v>10351</v>
      </c>
      <c r="B5636" s="518" t="s">
        <v>10352</v>
      </c>
      <c r="C5636" s="518" t="s">
        <v>10479</v>
      </c>
      <c r="D5636" s="518" t="s">
        <v>29054</v>
      </c>
      <c r="E5636" s="519" t="s">
        <v>144</v>
      </c>
      <c r="F5636" s="518" t="s">
        <v>144</v>
      </c>
      <c r="G5636" s="518" t="s">
        <v>29153</v>
      </c>
      <c r="H5636" s="518" t="s">
        <v>29154</v>
      </c>
      <c r="I5636" s="518" t="s">
        <v>6762</v>
      </c>
      <c r="J5636" s="518" t="s">
        <v>5432</v>
      </c>
      <c r="K5636" s="519" t="s">
        <v>26454</v>
      </c>
      <c r="L5636" s="518" t="s">
        <v>5433</v>
      </c>
    </row>
    <row r="5637" spans="1:12" ht="15.75">
      <c r="A5637" s="518" t="s">
        <v>10351</v>
      </c>
      <c r="B5637" s="518" t="s">
        <v>10352</v>
      </c>
      <c r="C5637" s="518" t="s">
        <v>10479</v>
      </c>
      <c r="D5637" s="518" t="s">
        <v>29054</v>
      </c>
      <c r="E5637" s="519" t="s">
        <v>144</v>
      </c>
      <c r="F5637" s="518" t="s">
        <v>144</v>
      </c>
      <c r="G5637" s="518" t="s">
        <v>29155</v>
      </c>
      <c r="H5637" s="518" t="s">
        <v>29156</v>
      </c>
      <c r="I5637" s="518" t="s">
        <v>6762</v>
      </c>
      <c r="J5637" s="518" t="s">
        <v>5432</v>
      </c>
      <c r="K5637" s="519" t="s">
        <v>14388</v>
      </c>
      <c r="L5637" s="518" t="s">
        <v>5433</v>
      </c>
    </row>
    <row r="5638" spans="1:12" ht="15.75">
      <c r="A5638" s="518" t="s">
        <v>10351</v>
      </c>
      <c r="B5638" s="518" t="s">
        <v>10352</v>
      </c>
      <c r="C5638" s="518" t="s">
        <v>10479</v>
      </c>
      <c r="D5638" s="518" t="s">
        <v>29054</v>
      </c>
      <c r="E5638" s="519" t="s">
        <v>144</v>
      </c>
      <c r="F5638" s="518" t="s">
        <v>144</v>
      </c>
      <c r="G5638" s="518" t="s">
        <v>29157</v>
      </c>
      <c r="H5638" s="518" t="s">
        <v>29158</v>
      </c>
      <c r="I5638" s="518" t="s">
        <v>6762</v>
      </c>
      <c r="J5638" s="518" t="s">
        <v>5432</v>
      </c>
      <c r="K5638" s="519" t="s">
        <v>33456</v>
      </c>
      <c r="L5638" s="518" t="s">
        <v>5433</v>
      </c>
    </row>
    <row r="5639" spans="1:12" ht="15.75">
      <c r="A5639" s="518" t="s">
        <v>10351</v>
      </c>
      <c r="B5639" s="518" t="s">
        <v>10352</v>
      </c>
      <c r="C5639" s="518" t="s">
        <v>10479</v>
      </c>
      <c r="D5639" s="518" t="s">
        <v>29054</v>
      </c>
      <c r="E5639" s="519" t="s">
        <v>144</v>
      </c>
      <c r="F5639" s="518" t="s">
        <v>144</v>
      </c>
      <c r="G5639" s="518" t="s">
        <v>29159</v>
      </c>
      <c r="H5639" s="518" t="s">
        <v>29160</v>
      </c>
      <c r="I5639" s="518" t="s">
        <v>6762</v>
      </c>
      <c r="J5639" s="518" t="s">
        <v>5432</v>
      </c>
      <c r="K5639" s="519" t="s">
        <v>34928</v>
      </c>
      <c r="L5639" s="518" t="s">
        <v>5433</v>
      </c>
    </row>
    <row r="5640" spans="1:12" ht="15.75">
      <c r="A5640" s="518" t="s">
        <v>10351</v>
      </c>
      <c r="B5640" s="518" t="s">
        <v>10352</v>
      </c>
      <c r="C5640" s="518" t="s">
        <v>10479</v>
      </c>
      <c r="D5640" s="518" t="s">
        <v>29054</v>
      </c>
      <c r="E5640" s="519" t="s">
        <v>144</v>
      </c>
      <c r="F5640" s="518" t="s">
        <v>144</v>
      </c>
      <c r="G5640" s="518" t="s">
        <v>29161</v>
      </c>
      <c r="H5640" s="518" t="s">
        <v>29162</v>
      </c>
      <c r="I5640" s="518" t="s">
        <v>6762</v>
      </c>
      <c r="J5640" s="518" t="s">
        <v>5432</v>
      </c>
      <c r="K5640" s="519" t="s">
        <v>17923</v>
      </c>
      <c r="L5640" s="518" t="s">
        <v>5433</v>
      </c>
    </row>
    <row r="5641" spans="1:12" ht="15.75">
      <c r="A5641" s="518" t="s">
        <v>10351</v>
      </c>
      <c r="B5641" s="518" t="s">
        <v>10352</v>
      </c>
      <c r="C5641" s="518" t="s">
        <v>10479</v>
      </c>
      <c r="D5641" s="518" t="s">
        <v>29054</v>
      </c>
      <c r="E5641" s="519" t="s">
        <v>144</v>
      </c>
      <c r="F5641" s="518" t="s">
        <v>144</v>
      </c>
      <c r="G5641" s="518" t="s">
        <v>29163</v>
      </c>
      <c r="H5641" s="518" t="s">
        <v>29164</v>
      </c>
      <c r="I5641" s="518" t="s">
        <v>6762</v>
      </c>
      <c r="J5641" s="518" t="s">
        <v>5432</v>
      </c>
      <c r="K5641" s="519" t="s">
        <v>16995</v>
      </c>
      <c r="L5641" s="518" t="s">
        <v>5433</v>
      </c>
    </row>
    <row r="5642" spans="1:12" ht="15.75">
      <c r="A5642" s="518" t="s">
        <v>10351</v>
      </c>
      <c r="B5642" s="518" t="s">
        <v>10352</v>
      </c>
      <c r="C5642" s="518" t="s">
        <v>10479</v>
      </c>
      <c r="D5642" s="518" t="s">
        <v>29054</v>
      </c>
      <c r="E5642" s="519" t="s">
        <v>144</v>
      </c>
      <c r="F5642" s="518" t="s">
        <v>144</v>
      </c>
      <c r="G5642" s="518" t="s">
        <v>29165</v>
      </c>
      <c r="H5642" s="518" t="s">
        <v>29166</v>
      </c>
      <c r="I5642" s="518" t="s">
        <v>6762</v>
      </c>
      <c r="J5642" s="518" t="s">
        <v>5432</v>
      </c>
      <c r="K5642" s="519" t="s">
        <v>34316</v>
      </c>
      <c r="L5642" s="518" t="s">
        <v>5433</v>
      </c>
    </row>
    <row r="5643" spans="1:12" ht="15.75">
      <c r="A5643" s="518" t="s">
        <v>10351</v>
      </c>
      <c r="B5643" s="518" t="s">
        <v>10352</v>
      </c>
      <c r="C5643" s="518" t="s">
        <v>10479</v>
      </c>
      <c r="D5643" s="518" t="s">
        <v>29054</v>
      </c>
      <c r="E5643" s="519" t="s">
        <v>144</v>
      </c>
      <c r="F5643" s="518" t="s">
        <v>144</v>
      </c>
      <c r="G5643" s="518" t="s">
        <v>29167</v>
      </c>
      <c r="H5643" s="518" t="s">
        <v>29168</v>
      </c>
      <c r="I5643" s="518" t="s">
        <v>6762</v>
      </c>
      <c r="J5643" s="518" t="s">
        <v>5432</v>
      </c>
      <c r="K5643" s="519" t="s">
        <v>29113</v>
      </c>
      <c r="L5643" s="518" t="s">
        <v>5433</v>
      </c>
    </row>
    <row r="5644" spans="1:12" ht="15.75">
      <c r="A5644" s="518" t="s">
        <v>10351</v>
      </c>
      <c r="B5644" s="518" t="s">
        <v>10352</v>
      </c>
      <c r="C5644" s="518" t="s">
        <v>10479</v>
      </c>
      <c r="D5644" s="518" t="s">
        <v>29054</v>
      </c>
      <c r="E5644" s="519" t="s">
        <v>144</v>
      </c>
      <c r="F5644" s="518" t="s">
        <v>144</v>
      </c>
      <c r="G5644" s="518" t="s">
        <v>29169</v>
      </c>
      <c r="H5644" s="518" t="s">
        <v>29170</v>
      </c>
      <c r="I5644" s="518" t="s">
        <v>6762</v>
      </c>
      <c r="J5644" s="518" t="s">
        <v>5432</v>
      </c>
      <c r="K5644" s="519" t="s">
        <v>18114</v>
      </c>
      <c r="L5644" s="518" t="s">
        <v>5433</v>
      </c>
    </row>
    <row r="5645" spans="1:12" ht="15.75">
      <c r="A5645" s="518" t="s">
        <v>10351</v>
      </c>
      <c r="B5645" s="518" t="s">
        <v>10352</v>
      </c>
      <c r="C5645" s="518" t="s">
        <v>10479</v>
      </c>
      <c r="D5645" s="518" t="s">
        <v>29054</v>
      </c>
      <c r="E5645" s="519" t="s">
        <v>144</v>
      </c>
      <c r="F5645" s="518" t="s">
        <v>144</v>
      </c>
      <c r="G5645" s="518" t="s">
        <v>29171</v>
      </c>
      <c r="H5645" s="518" t="s">
        <v>29172</v>
      </c>
      <c r="I5645" s="518" t="s">
        <v>6762</v>
      </c>
      <c r="J5645" s="518" t="s">
        <v>5432</v>
      </c>
      <c r="K5645" s="519" t="s">
        <v>15620</v>
      </c>
      <c r="L5645" s="518" t="s">
        <v>5433</v>
      </c>
    </row>
    <row r="5646" spans="1:12" ht="15.75">
      <c r="A5646" s="518" t="s">
        <v>10351</v>
      </c>
      <c r="B5646" s="518" t="s">
        <v>10352</v>
      </c>
      <c r="C5646" s="518" t="s">
        <v>10479</v>
      </c>
      <c r="D5646" s="518" t="s">
        <v>29054</v>
      </c>
      <c r="E5646" s="519" t="s">
        <v>144</v>
      </c>
      <c r="F5646" s="518" t="s">
        <v>144</v>
      </c>
      <c r="G5646" s="518" t="s">
        <v>29173</v>
      </c>
      <c r="H5646" s="518" t="s">
        <v>29174</v>
      </c>
      <c r="I5646" s="518" t="s">
        <v>6762</v>
      </c>
      <c r="J5646" s="518" t="s">
        <v>5432</v>
      </c>
      <c r="K5646" s="519" t="s">
        <v>18708</v>
      </c>
      <c r="L5646" s="518" t="s">
        <v>5433</v>
      </c>
    </row>
    <row r="5647" spans="1:12" ht="15.75">
      <c r="A5647" s="518" t="s">
        <v>10351</v>
      </c>
      <c r="B5647" s="518" t="s">
        <v>10352</v>
      </c>
      <c r="C5647" s="518" t="s">
        <v>10479</v>
      </c>
      <c r="D5647" s="518" t="s">
        <v>29054</v>
      </c>
      <c r="E5647" s="519" t="s">
        <v>144</v>
      </c>
      <c r="F5647" s="518" t="s">
        <v>144</v>
      </c>
      <c r="G5647" s="518" t="s">
        <v>29175</v>
      </c>
      <c r="H5647" s="518" t="s">
        <v>29176</v>
      </c>
      <c r="I5647" s="518" t="s">
        <v>6762</v>
      </c>
      <c r="J5647" s="518" t="s">
        <v>5432</v>
      </c>
      <c r="K5647" s="519" t="s">
        <v>25870</v>
      </c>
      <c r="L5647" s="518" t="s">
        <v>5433</v>
      </c>
    </row>
    <row r="5648" spans="1:12" ht="15.75">
      <c r="A5648" s="518" t="s">
        <v>10351</v>
      </c>
      <c r="B5648" s="518" t="s">
        <v>10352</v>
      </c>
      <c r="C5648" s="518" t="s">
        <v>10479</v>
      </c>
      <c r="D5648" s="518" t="s">
        <v>29054</v>
      </c>
      <c r="E5648" s="519" t="s">
        <v>144</v>
      </c>
      <c r="F5648" s="518" t="s">
        <v>144</v>
      </c>
      <c r="G5648" s="518" t="s">
        <v>29177</v>
      </c>
      <c r="H5648" s="518" t="s">
        <v>29178</v>
      </c>
      <c r="I5648" s="518" t="s">
        <v>6762</v>
      </c>
      <c r="J5648" s="518" t="s">
        <v>5432</v>
      </c>
      <c r="K5648" s="519" t="s">
        <v>12751</v>
      </c>
      <c r="L5648" s="518" t="s">
        <v>5433</v>
      </c>
    </row>
    <row r="5649" spans="1:12" ht="15.75">
      <c r="A5649" s="518" t="s">
        <v>10351</v>
      </c>
      <c r="B5649" s="518" t="s">
        <v>10352</v>
      </c>
      <c r="C5649" s="518" t="s">
        <v>10479</v>
      </c>
      <c r="D5649" s="518" t="s">
        <v>29054</v>
      </c>
      <c r="E5649" s="519" t="s">
        <v>144</v>
      </c>
      <c r="F5649" s="518" t="s">
        <v>144</v>
      </c>
      <c r="G5649" s="518" t="s">
        <v>29179</v>
      </c>
      <c r="H5649" s="518" t="s">
        <v>29180</v>
      </c>
      <c r="I5649" s="518" t="s">
        <v>6762</v>
      </c>
      <c r="J5649" s="518" t="s">
        <v>5432</v>
      </c>
      <c r="K5649" s="519" t="s">
        <v>27900</v>
      </c>
      <c r="L5649" s="518" t="s">
        <v>5433</v>
      </c>
    </row>
    <row r="5650" spans="1:12" ht="15.75">
      <c r="A5650" s="518" t="s">
        <v>10351</v>
      </c>
      <c r="B5650" s="518" t="s">
        <v>10352</v>
      </c>
      <c r="C5650" s="518" t="s">
        <v>10479</v>
      </c>
      <c r="D5650" s="518" t="s">
        <v>29054</v>
      </c>
      <c r="E5650" s="519" t="s">
        <v>144</v>
      </c>
      <c r="F5650" s="518" t="s">
        <v>144</v>
      </c>
      <c r="G5650" s="518" t="s">
        <v>29181</v>
      </c>
      <c r="H5650" s="518" t="s">
        <v>29182</v>
      </c>
      <c r="I5650" s="518" t="s">
        <v>6762</v>
      </c>
      <c r="J5650" s="518" t="s">
        <v>5432</v>
      </c>
      <c r="K5650" s="519" t="s">
        <v>12745</v>
      </c>
      <c r="L5650" s="518" t="s">
        <v>5433</v>
      </c>
    </row>
    <row r="5651" spans="1:12" ht="15.75">
      <c r="A5651" s="518" t="s">
        <v>10351</v>
      </c>
      <c r="B5651" s="518" t="s">
        <v>10352</v>
      </c>
      <c r="C5651" s="518" t="s">
        <v>10479</v>
      </c>
      <c r="D5651" s="518" t="s">
        <v>29054</v>
      </c>
      <c r="E5651" s="519" t="s">
        <v>144</v>
      </c>
      <c r="F5651" s="518" t="s">
        <v>144</v>
      </c>
      <c r="G5651" s="518" t="s">
        <v>29183</v>
      </c>
      <c r="H5651" s="518" t="s">
        <v>29184</v>
      </c>
      <c r="I5651" s="518" t="s">
        <v>6762</v>
      </c>
      <c r="J5651" s="518" t="s">
        <v>5432</v>
      </c>
      <c r="K5651" s="519" t="s">
        <v>21491</v>
      </c>
      <c r="L5651" s="518" t="s">
        <v>5433</v>
      </c>
    </row>
    <row r="5652" spans="1:12" ht="15.75">
      <c r="A5652" s="518" t="s">
        <v>10351</v>
      </c>
      <c r="B5652" s="518" t="s">
        <v>10352</v>
      </c>
      <c r="C5652" s="518" t="s">
        <v>10479</v>
      </c>
      <c r="D5652" s="518" t="s">
        <v>29054</v>
      </c>
      <c r="E5652" s="519" t="s">
        <v>144</v>
      </c>
      <c r="F5652" s="518" t="s">
        <v>144</v>
      </c>
      <c r="G5652" s="518" t="s">
        <v>29185</v>
      </c>
      <c r="H5652" s="518" t="s">
        <v>29186</v>
      </c>
      <c r="I5652" s="518" t="s">
        <v>6762</v>
      </c>
      <c r="J5652" s="518" t="s">
        <v>5432</v>
      </c>
      <c r="K5652" s="519" t="s">
        <v>17131</v>
      </c>
      <c r="L5652" s="518" t="s">
        <v>5433</v>
      </c>
    </row>
    <row r="5653" spans="1:12" ht="15.75">
      <c r="A5653" s="518" t="s">
        <v>10351</v>
      </c>
      <c r="B5653" s="518" t="s">
        <v>10352</v>
      </c>
      <c r="C5653" s="518" t="s">
        <v>10479</v>
      </c>
      <c r="D5653" s="518" t="s">
        <v>29054</v>
      </c>
      <c r="E5653" s="519" t="s">
        <v>144</v>
      </c>
      <c r="F5653" s="518" t="s">
        <v>144</v>
      </c>
      <c r="G5653" s="518" t="s">
        <v>29187</v>
      </c>
      <c r="H5653" s="518" t="s">
        <v>29188</v>
      </c>
      <c r="I5653" s="518" t="s">
        <v>6762</v>
      </c>
      <c r="J5653" s="518" t="s">
        <v>5432</v>
      </c>
      <c r="K5653" s="519" t="s">
        <v>14529</v>
      </c>
      <c r="L5653" s="518" t="s">
        <v>5433</v>
      </c>
    </row>
    <row r="5654" spans="1:12" ht="15.75">
      <c r="A5654" s="518" t="s">
        <v>10351</v>
      </c>
      <c r="B5654" s="518" t="s">
        <v>10352</v>
      </c>
      <c r="C5654" s="518" t="s">
        <v>10479</v>
      </c>
      <c r="D5654" s="518" t="s">
        <v>29054</v>
      </c>
      <c r="E5654" s="519" t="s">
        <v>144</v>
      </c>
      <c r="F5654" s="518" t="s">
        <v>144</v>
      </c>
      <c r="G5654" s="518" t="s">
        <v>29189</v>
      </c>
      <c r="H5654" s="518" t="s">
        <v>29190</v>
      </c>
      <c r="I5654" s="518" t="s">
        <v>6762</v>
      </c>
      <c r="J5654" s="518" t="s">
        <v>5432</v>
      </c>
      <c r="K5654" s="519" t="s">
        <v>34929</v>
      </c>
      <c r="L5654" s="518" t="s">
        <v>5433</v>
      </c>
    </row>
    <row r="5655" spans="1:12" ht="15.75">
      <c r="A5655" s="518" t="s">
        <v>10351</v>
      </c>
      <c r="B5655" s="518" t="s">
        <v>10352</v>
      </c>
      <c r="C5655" s="518" t="s">
        <v>10479</v>
      </c>
      <c r="D5655" s="518" t="s">
        <v>29054</v>
      </c>
      <c r="E5655" s="519" t="s">
        <v>144</v>
      </c>
      <c r="F5655" s="518" t="s">
        <v>144</v>
      </c>
      <c r="G5655" s="518" t="s">
        <v>29191</v>
      </c>
      <c r="H5655" s="518" t="s">
        <v>29192</v>
      </c>
      <c r="I5655" s="518" t="s">
        <v>6762</v>
      </c>
      <c r="J5655" s="518" t="s">
        <v>5432</v>
      </c>
      <c r="K5655" s="519" t="s">
        <v>29193</v>
      </c>
      <c r="L5655" s="518" t="s">
        <v>5433</v>
      </c>
    </row>
    <row r="5656" spans="1:12" ht="15.75">
      <c r="A5656" s="518" t="s">
        <v>10351</v>
      </c>
      <c r="B5656" s="518" t="s">
        <v>10352</v>
      </c>
      <c r="C5656" s="518" t="s">
        <v>10479</v>
      </c>
      <c r="D5656" s="518" t="s">
        <v>29054</v>
      </c>
      <c r="E5656" s="519" t="s">
        <v>144</v>
      </c>
      <c r="F5656" s="518" t="s">
        <v>144</v>
      </c>
      <c r="G5656" s="518" t="s">
        <v>29194</v>
      </c>
      <c r="H5656" s="518" t="s">
        <v>29195</v>
      </c>
      <c r="I5656" s="518" t="s">
        <v>6762</v>
      </c>
      <c r="J5656" s="518" t="s">
        <v>5432</v>
      </c>
      <c r="K5656" s="519" t="s">
        <v>14890</v>
      </c>
      <c r="L5656" s="518" t="s">
        <v>5433</v>
      </c>
    </row>
    <row r="5657" spans="1:12" ht="15.75">
      <c r="A5657" s="518" t="s">
        <v>10351</v>
      </c>
      <c r="B5657" s="518" t="s">
        <v>10352</v>
      </c>
      <c r="C5657" s="518" t="s">
        <v>10479</v>
      </c>
      <c r="D5657" s="518" t="s">
        <v>29054</v>
      </c>
      <c r="E5657" s="519" t="s">
        <v>144</v>
      </c>
      <c r="F5657" s="518" t="s">
        <v>144</v>
      </c>
      <c r="G5657" s="518" t="s">
        <v>29196</v>
      </c>
      <c r="H5657" s="518" t="s">
        <v>29197</v>
      </c>
      <c r="I5657" s="518" t="s">
        <v>6762</v>
      </c>
      <c r="J5657" s="518" t="s">
        <v>5432</v>
      </c>
      <c r="K5657" s="519" t="s">
        <v>20618</v>
      </c>
      <c r="L5657" s="518" t="s">
        <v>5433</v>
      </c>
    </row>
    <row r="5658" spans="1:12" ht="15.75">
      <c r="A5658" s="518" t="s">
        <v>10351</v>
      </c>
      <c r="B5658" s="518" t="s">
        <v>10352</v>
      </c>
      <c r="C5658" s="518" t="s">
        <v>10479</v>
      </c>
      <c r="D5658" s="518" t="s">
        <v>29054</v>
      </c>
      <c r="E5658" s="519" t="s">
        <v>144</v>
      </c>
      <c r="F5658" s="518" t="s">
        <v>144</v>
      </c>
      <c r="G5658" s="518" t="s">
        <v>29198</v>
      </c>
      <c r="H5658" s="518" t="s">
        <v>29199</v>
      </c>
      <c r="I5658" s="518" t="s">
        <v>6762</v>
      </c>
      <c r="J5658" s="518" t="s">
        <v>5432</v>
      </c>
      <c r="K5658" s="519" t="s">
        <v>16177</v>
      </c>
      <c r="L5658" s="518" t="s">
        <v>5433</v>
      </c>
    </row>
    <row r="5659" spans="1:12" ht="15.75">
      <c r="A5659" s="518" t="s">
        <v>10351</v>
      </c>
      <c r="B5659" s="518" t="s">
        <v>10352</v>
      </c>
      <c r="C5659" s="518" t="s">
        <v>10479</v>
      </c>
      <c r="D5659" s="518" t="s">
        <v>29054</v>
      </c>
      <c r="E5659" s="519" t="s">
        <v>144</v>
      </c>
      <c r="F5659" s="518" t="s">
        <v>144</v>
      </c>
      <c r="G5659" s="518" t="s">
        <v>29200</v>
      </c>
      <c r="H5659" s="518" t="s">
        <v>29201</v>
      </c>
      <c r="I5659" s="518" t="s">
        <v>6762</v>
      </c>
      <c r="J5659" s="518" t="s">
        <v>5432</v>
      </c>
      <c r="K5659" s="519" t="s">
        <v>33053</v>
      </c>
      <c r="L5659" s="518" t="s">
        <v>5433</v>
      </c>
    </row>
    <row r="5660" spans="1:12" ht="15.75">
      <c r="A5660" s="518" t="s">
        <v>10351</v>
      </c>
      <c r="B5660" s="518" t="s">
        <v>10352</v>
      </c>
      <c r="C5660" s="518" t="s">
        <v>10479</v>
      </c>
      <c r="D5660" s="518" t="s">
        <v>29054</v>
      </c>
      <c r="E5660" s="519" t="s">
        <v>144</v>
      </c>
      <c r="F5660" s="518" t="s">
        <v>144</v>
      </c>
      <c r="G5660" s="518" t="s">
        <v>29202</v>
      </c>
      <c r="H5660" s="518" t="s">
        <v>29203</v>
      </c>
      <c r="I5660" s="518" t="s">
        <v>6762</v>
      </c>
      <c r="J5660" s="518" t="s">
        <v>5432</v>
      </c>
      <c r="K5660" s="519" t="s">
        <v>20515</v>
      </c>
      <c r="L5660" s="518" t="s">
        <v>5433</v>
      </c>
    </row>
    <row r="5661" spans="1:12" ht="15.75">
      <c r="A5661" s="518" t="s">
        <v>10351</v>
      </c>
      <c r="B5661" s="518" t="s">
        <v>10352</v>
      </c>
      <c r="C5661" s="518" t="s">
        <v>10479</v>
      </c>
      <c r="D5661" s="518" t="s">
        <v>29054</v>
      </c>
      <c r="E5661" s="519" t="s">
        <v>144</v>
      </c>
      <c r="F5661" s="518" t="s">
        <v>144</v>
      </c>
      <c r="G5661" s="518" t="s">
        <v>29205</v>
      </c>
      <c r="H5661" s="518" t="s">
        <v>29206</v>
      </c>
      <c r="I5661" s="518" t="s">
        <v>6762</v>
      </c>
      <c r="J5661" s="518" t="s">
        <v>5432</v>
      </c>
      <c r="K5661" s="519" t="s">
        <v>26355</v>
      </c>
      <c r="L5661" s="518" t="s">
        <v>5433</v>
      </c>
    </row>
    <row r="5662" spans="1:12" ht="15.75">
      <c r="A5662" s="518" t="s">
        <v>10351</v>
      </c>
      <c r="B5662" s="518" t="s">
        <v>10352</v>
      </c>
      <c r="C5662" s="518" t="s">
        <v>10479</v>
      </c>
      <c r="D5662" s="518" t="s">
        <v>29054</v>
      </c>
      <c r="E5662" s="519" t="s">
        <v>144</v>
      </c>
      <c r="F5662" s="518" t="s">
        <v>144</v>
      </c>
      <c r="G5662" s="518" t="s">
        <v>29207</v>
      </c>
      <c r="H5662" s="518" t="s">
        <v>29208</v>
      </c>
      <c r="I5662" s="518" t="s">
        <v>6762</v>
      </c>
      <c r="J5662" s="518" t="s">
        <v>5432</v>
      </c>
      <c r="K5662" s="519" t="s">
        <v>29059</v>
      </c>
      <c r="L5662" s="518" t="s">
        <v>5433</v>
      </c>
    </row>
    <row r="5663" spans="1:12" ht="15.75">
      <c r="A5663" s="518" t="s">
        <v>10351</v>
      </c>
      <c r="B5663" s="518" t="s">
        <v>10352</v>
      </c>
      <c r="C5663" s="518" t="s">
        <v>10479</v>
      </c>
      <c r="D5663" s="518" t="s">
        <v>29054</v>
      </c>
      <c r="E5663" s="519" t="s">
        <v>144</v>
      </c>
      <c r="F5663" s="518" t="s">
        <v>144</v>
      </c>
      <c r="G5663" s="518" t="s">
        <v>29209</v>
      </c>
      <c r="H5663" s="518" t="s">
        <v>29210</v>
      </c>
      <c r="I5663" s="518" t="s">
        <v>6762</v>
      </c>
      <c r="J5663" s="518" t="s">
        <v>5432</v>
      </c>
      <c r="K5663" s="519" t="s">
        <v>12954</v>
      </c>
      <c r="L5663" s="518" t="s">
        <v>5433</v>
      </c>
    </row>
    <row r="5664" spans="1:12" ht="15.75">
      <c r="A5664" s="518" t="s">
        <v>10351</v>
      </c>
      <c r="B5664" s="518" t="s">
        <v>10352</v>
      </c>
      <c r="C5664" s="518" t="s">
        <v>10479</v>
      </c>
      <c r="D5664" s="518" t="s">
        <v>29054</v>
      </c>
      <c r="E5664" s="519" t="s">
        <v>144</v>
      </c>
      <c r="F5664" s="518" t="s">
        <v>144</v>
      </c>
      <c r="G5664" s="518" t="s">
        <v>29211</v>
      </c>
      <c r="H5664" s="518" t="s">
        <v>29212</v>
      </c>
      <c r="I5664" s="518" t="s">
        <v>6762</v>
      </c>
      <c r="J5664" s="518" t="s">
        <v>5432</v>
      </c>
      <c r="K5664" s="519" t="s">
        <v>26229</v>
      </c>
      <c r="L5664" s="518" t="s">
        <v>5433</v>
      </c>
    </row>
    <row r="5665" spans="1:12" ht="15.75">
      <c r="A5665" s="518" t="s">
        <v>10351</v>
      </c>
      <c r="B5665" s="518" t="s">
        <v>10352</v>
      </c>
      <c r="C5665" s="518" t="s">
        <v>10479</v>
      </c>
      <c r="D5665" s="518" t="s">
        <v>29054</v>
      </c>
      <c r="E5665" s="519" t="s">
        <v>144</v>
      </c>
      <c r="F5665" s="518" t="s">
        <v>144</v>
      </c>
      <c r="G5665" s="518" t="s">
        <v>29213</v>
      </c>
      <c r="H5665" s="518" t="s">
        <v>29214</v>
      </c>
      <c r="I5665" s="518" t="s">
        <v>6762</v>
      </c>
      <c r="J5665" s="518" t="s">
        <v>5432</v>
      </c>
      <c r="K5665" s="519" t="s">
        <v>12760</v>
      </c>
      <c r="L5665" s="518" t="s">
        <v>5433</v>
      </c>
    </row>
    <row r="5666" spans="1:12" ht="15.75">
      <c r="A5666" s="518" t="s">
        <v>10351</v>
      </c>
      <c r="B5666" s="518" t="s">
        <v>10352</v>
      </c>
      <c r="C5666" s="518" t="s">
        <v>10553</v>
      </c>
      <c r="D5666" s="518" t="s">
        <v>29215</v>
      </c>
      <c r="E5666" s="519" t="s">
        <v>144</v>
      </c>
      <c r="F5666" s="518" t="s">
        <v>144</v>
      </c>
      <c r="G5666" s="518" t="s">
        <v>29216</v>
      </c>
      <c r="H5666" s="518" t="s">
        <v>10554</v>
      </c>
      <c r="I5666" s="518" t="s">
        <v>6762</v>
      </c>
      <c r="J5666" s="518" t="s">
        <v>5432</v>
      </c>
      <c r="K5666" s="519" t="s">
        <v>34930</v>
      </c>
      <c r="L5666" s="518" t="s">
        <v>5433</v>
      </c>
    </row>
    <row r="5667" spans="1:12" ht="15.75">
      <c r="A5667" s="518" t="s">
        <v>10351</v>
      </c>
      <c r="B5667" s="518" t="s">
        <v>10352</v>
      </c>
      <c r="C5667" s="518" t="s">
        <v>10553</v>
      </c>
      <c r="D5667" s="518" t="s">
        <v>29215</v>
      </c>
      <c r="E5667" s="519" t="s">
        <v>144</v>
      </c>
      <c r="F5667" s="518" t="s">
        <v>144</v>
      </c>
      <c r="G5667" s="518" t="s">
        <v>29218</v>
      </c>
      <c r="H5667" s="518" t="s">
        <v>10555</v>
      </c>
      <c r="I5667" s="518" t="s">
        <v>6762</v>
      </c>
      <c r="J5667" s="518" t="s">
        <v>5432</v>
      </c>
      <c r="K5667" s="519" t="s">
        <v>33156</v>
      </c>
      <c r="L5667" s="518" t="s">
        <v>5433</v>
      </c>
    </row>
    <row r="5668" spans="1:12" ht="15.75">
      <c r="A5668" s="518" t="s">
        <v>10351</v>
      </c>
      <c r="B5668" s="518" t="s">
        <v>10352</v>
      </c>
      <c r="C5668" s="518" t="s">
        <v>10553</v>
      </c>
      <c r="D5668" s="518" t="s">
        <v>29215</v>
      </c>
      <c r="E5668" s="519" t="s">
        <v>144</v>
      </c>
      <c r="F5668" s="518" t="s">
        <v>144</v>
      </c>
      <c r="G5668" s="518" t="s">
        <v>29220</v>
      </c>
      <c r="H5668" s="518" t="s">
        <v>10556</v>
      </c>
      <c r="I5668" s="518" t="s">
        <v>6762</v>
      </c>
      <c r="J5668" s="518" t="s">
        <v>5432</v>
      </c>
      <c r="K5668" s="519" t="s">
        <v>34931</v>
      </c>
      <c r="L5668" s="518" t="s">
        <v>5433</v>
      </c>
    </row>
    <row r="5669" spans="1:12" ht="15.75">
      <c r="A5669" s="518" t="s">
        <v>10351</v>
      </c>
      <c r="B5669" s="518" t="s">
        <v>10352</v>
      </c>
      <c r="C5669" s="518" t="s">
        <v>10553</v>
      </c>
      <c r="D5669" s="518" t="s">
        <v>29215</v>
      </c>
      <c r="E5669" s="519" t="s">
        <v>144</v>
      </c>
      <c r="F5669" s="518" t="s">
        <v>144</v>
      </c>
      <c r="G5669" s="518" t="s">
        <v>29221</v>
      </c>
      <c r="H5669" s="518" t="s">
        <v>10557</v>
      </c>
      <c r="I5669" s="518" t="s">
        <v>6762</v>
      </c>
      <c r="J5669" s="518" t="s">
        <v>5432</v>
      </c>
      <c r="K5669" s="519" t="s">
        <v>29222</v>
      </c>
      <c r="L5669" s="518" t="s">
        <v>5433</v>
      </c>
    </row>
    <row r="5670" spans="1:12" ht="15.75">
      <c r="A5670" s="518" t="s">
        <v>10351</v>
      </c>
      <c r="B5670" s="518" t="s">
        <v>10352</v>
      </c>
      <c r="C5670" s="518" t="s">
        <v>10553</v>
      </c>
      <c r="D5670" s="518" t="s">
        <v>29215</v>
      </c>
      <c r="E5670" s="519" t="s">
        <v>144</v>
      </c>
      <c r="F5670" s="518" t="s">
        <v>144</v>
      </c>
      <c r="G5670" s="518" t="s">
        <v>29223</v>
      </c>
      <c r="H5670" s="518" t="s">
        <v>10558</v>
      </c>
      <c r="I5670" s="518" t="s">
        <v>6762</v>
      </c>
      <c r="J5670" s="518" t="s">
        <v>5432</v>
      </c>
      <c r="K5670" s="519" t="s">
        <v>34932</v>
      </c>
      <c r="L5670" s="518" t="s">
        <v>5433</v>
      </c>
    </row>
    <row r="5671" spans="1:12" ht="15.75">
      <c r="A5671" s="518" t="s">
        <v>10351</v>
      </c>
      <c r="B5671" s="518" t="s">
        <v>10352</v>
      </c>
      <c r="C5671" s="518" t="s">
        <v>10553</v>
      </c>
      <c r="D5671" s="518" t="s">
        <v>29215</v>
      </c>
      <c r="E5671" s="519" t="s">
        <v>144</v>
      </c>
      <c r="F5671" s="518" t="s">
        <v>144</v>
      </c>
      <c r="G5671" s="518" t="s">
        <v>29224</v>
      </c>
      <c r="H5671" s="518" t="s">
        <v>10559</v>
      </c>
      <c r="I5671" s="518" t="s">
        <v>6762</v>
      </c>
      <c r="J5671" s="518" t="s">
        <v>5432</v>
      </c>
      <c r="K5671" s="519" t="s">
        <v>34933</v>
      </c>
      <c r="L5671" s="518" t="s">
        <v>5433</v>
      </c>
    </row>
    <row r="5672" spans="1:12" ht="15.75">
      <c r="A5672" s="518" t="s">
        <v>10351</v>
      </c>
      <c r="B5672" s="518" t="s">
        <v>10352</v>
      </c>
      <c r="C5672" s="518" t="s">
        <v>10553</v>
      </c>
      <c r="D5672" s="518" t="s">
        <v>29215</v>
      </c>
      <c r="E5672" s="519" t="s">
        <v>144</v>
      </c>
      <c r="F5672" s="518" t="s">
        <v>144</v>
      </c>
      <c r="G5672" s="518" t="s">
        <v>29226</v>
      </c>
      <c r="H5672" s="518" t="s">
        <v>10560</v>
      </c>
      <c r="I5672" s="518" t="s">
        <v>6762</v>
      </c>
      <c r="J5672" s="518" t="s">
        <v>5432</v>
      </c>
      <c r="K5672" s="519" t="s">
        <v>34934</v>
      </c>
      <c r="L5672" s="518" t="s">
        <v>5433</v>
      </c>
    </row>
    <row r="5673" spans="1:12" ht="15.75">
      <c r="A5673" s="518" t="s">
        <v>10351</v>
      </c>
      <c r="B5673" s="518" t="s">
        <v>10352</v>
      </c>
      <c r="C5673" s="518" t="s">
        <v>10553</v>
      </c>
      <c r="D5673" s="518" t="s">
        <v>29215</v>
      </c>
      <c r="E5673" s="519" t="s">
        <v>144</v>
      </c>
      <c r="F5673" s="518" t="s">
        <v>144</v>
      </c>
      <c r="G5673" s="518" t="s">
        <v>29227</v>
      </c>
      <c r="H5673" s="518" t="s">
        <v>10561</v>
      </c>
      <c r="I5673" s="518" t="s">
        <v>6762</v>
      </c>
      <c r="J5673" s="518" t="s">
        <v>5432</v>
      </c>
      <c r="K5673" s="519" t="s">
        <v>34935</v>
      </c>
      <c r="L5673" s="518" t="s">
        <v>5433</v>
      </c>
    </row>
    <row r="5674" spans="1:12" ht="15.75">
      <c r="A5674" s="518" t="s">
        <v>10351</v>
      </c>
      <c r="B5674" s="518" t="s">
        <v>10352</v>
      </c>
      <c r="C5674" s="518" t="s">
        <v>10553</v>
      </c>
      <c r="D5674" s="518" t="s">
        <v>29215</v>
      </c>
      <c r="E5674" s="519" t="s">
        <v>144</v>
      </c>
      <c r="F5674" s="518" t="s">
        <v>144</v>
      </c>
      <c r="G5674" s="518" t="s">
        <v>29228</v>
      </c>
      <c r="H5674" s="518" t="s">
        <v>10562</v>
      </c>
      <c r="I5674" s="518" t="s">
        <v>6762</v>
      </c>
      <c r="J5674" s="518" t="s">
        <v>5432</v>
      </c>
      <c r="K5674" s="519" t="s">
        <v>17068</v>
      </c>
      <c r="L5674" s="518" t="s">
        <v>5433</v>
      </c>
    </row>
    <row r="5675" spans="1:12" ht="15.75">
      <c r="A5675" s="518" t="s">
        <v>10351</v>
      </c>
      <c r="B5675" s="518" t="s">
        <v>10352</v>
      </c>
      <c r="C5675" s="518" t="s">
        <v>10553</v>
      </c>
      <c r="D5675" s="518" t="s">
        <v>29215</v>
      </c>
      <c r="E5675" s="519" t="s">
        <v>144</v>
      </c>
      <c r="F5675" s="518" t="s">
        <v>144</v>
      </c>
      <c r="G5675" s="518" t="s">
        <v>29230</v>
      </c>
      <c r="H5675" s="518" t="s">
        <v>10563</v>
      </c>
      <c r="I5675" s="518" t="s">
        <v>6762</v>
      </c>
      <c r="J5675" s="518" t="s">
        <v>5432</v>
      </c>
      <c r="K5675" s="519" t="s">
        <v>34936</v>
      </c>
      <c r="L5675" s="518" t="s">
        <v>5433</v>
      </c>
    </row>
    <row r="5676" spans="1:12" ht="15.75">
      <c r="A5676" s="518" t="s">
        <v>10351</v>
      </c>
      <c r="B5676" s="518" t="s">
        <v>10352</v>
      </c>
      <c r="C5676" s="518" t="s">
        <v>10553</v>
      </c>
      <c r="D5676" s="518" t="s">
        <v>29215</v>
      </c>
      <c r="E5676" s="519" t="s">
        <v>144</v>
      </c>
      <c r="F5676" s="518" t="s">
        <v>144</v>
      </c>
      <c r="G5676" s="518" t="s">
        <v>29231</v>
      </c>
      <c r="H5676" s="518" t="s">
        <v>10564</v>
      </c>
      <c r="I5676" s="518" t="s">
        <v>6762</v>
      </c>
      <c r="J5676" s="518" t="s">
        <v>5432</v>
      </c>
      <c r="K5676" s="519" t="s">
        <v>34937</v>
      </c>
      <c r="L5676" s="518" t="s">
        <v>5433</v>
      </c>
    </row>
    <row r="5677" spans="1:12" ht="15.75">
      <c r="A5677" s="518" t="s">
        <v>10351</v>
      </c>
      <c r="B5677" s="518" t="s">
        <v>10352</v>
      </c>
      <c r="C5677" s="518" t="s">
        <v>10553</v>
      </c>
      <c r="D5677" s="518" t="s">
        <v>29215</v>
      </c>
      <c r="E5677" s="519" t="s">
        <v>144</v>
      </c>
      <c r="F5677" s="518" t="s">
        <v>144</v>
      </c>
      <c r="G5677" s="518" t="s">
        <v>29232</v>
      </c>
      <c r="H5677" s="518" t="s">
        <v>10565</v>
      </c>
      <c r="I5677" s="518" t="s">
        <v>6762</v>
      </c>
      <c r="J5677" s="518" t="s">
        <v>5432</v>
      </c>
      <c r="K5677" s="519" t="s">
        <v>34938</v>
      </c>
      <c r="L5677" s="518" t="s">
        <v>5433</v>
      </c>
    </row>
    <row r="5678" spans="1:12" ht="15.75">
      <c r="A5678" s="518" t="s">
        <v>10351</v>
      </c>
      <c r="B5678" s="518" t="s">
        <v>10352</v>
      </c>
      <c r="C5678" s="518" t="s">
        <v>10553</v>
      </c>
      <c r="D5678" s="518" t="s">
        <v>29215</v>
      </c>
      <c r="E5678" s="519" t="s">
        <v>144</v>
      </c>
      <c r="F5678" s="518" t="s">
        <v>144</v>
      </c>
      <c r="G5678" s="518" t="s">
        <v>29233</v>
      </c>
      <c r="H5678" s="518" t="s">
        <v>10566</v>
      </c>
      <c r="I5678" s="518" t="s">
        <v>6762</v>
      </c>
      <c r="J5678" s="518" t="s">
        <v>5432</v>
      </c>
      <c r="K5678" s="519" t="s">
        <v>34939</v>
      </c>
      <c r="L5678" s="518" t="s">
        <v>5433</v>
      </c>
    </row>
    <row r="5679" spans="1:12" ht="15.75">
      <c r="A5679" s="518" t="s">
        <v>10351</v>
      </c>
      <c r="B5679" s="518" t="s">
        <v>10352</v>
      </c>
      <c r="C5679" s="518" t="s">
        <v>10553</v>
      </c>
      <c r="D5679" s="518" t="s">
        <v>29215</v>
      </c>
      <c r="E5679" s="519" t="s">
        <v>144</v>
      </c>
      <c r="F5679" s="518" t="s">
        <v>144</v>
      </c>
      <c r="G5679" s="518" t="s">
        <v>29234</v>
      </c>
      <c r="H5679" s="518" t="s">
        <v>10567</v>
      </c>
      <c r="I5679" s="518" t="s">
        <v>6762</v>
      </c>
      <c r="J5679" s="518" t="s">
        <v>5432</v>
      </c>
      <c r="K5679" s="519" t="s">
        <v>34940</v>
      </c>
      <c r="L5679" s="518" t="s">
        <v>5433</v>
      </c>
    </row>
    <row r="5680" spans="1:12" ht="15.75">
      <c r="A5680" s="518" t="s">
        <v>10351</v>
      </c>
      <c r="B5680" s="518" t="s">
        <v>10352</v>
      </c>
      <c r="C5680" s="518" t="s">
        <v>10553</v>
      </c>
      <c r="D5680" s="518" t="s">
        <v>29215</v>
      </c>
      <c r="E5680" s="519" t="s">
        <v>144</v>
      </c>
      <c r="F5680" s="518" t="s">
        <v>144</v>
      </c>
      <c r="G5680" s="518" t="s">
        <v>29235</v>
      </c>
      <c r="H5680" s="518" t="s">
        <v>10568</v>
      </c>
      <c r="I5680" s="518" t="s">
        <v>6762</v>
      </c>
      <c r="J5680" s="518" t="s">
        <v>5432</v>
      </c>
      <c r="K5680" s="519" t="s">
        <v>18756</v>
      </c>
      <c r="L5680" s="518" t="s">
        <v>5433</v>
      </c>
    </row>
    <row r="5681" spans="1:12" ht="15.75">
      <c r="A5681" s="518" t="s">
        <v>10351</v>
      </c>
      <c r="B5681" s="518" t="s">
        <v>10352</v>
      </c>
      <c r="C5681" s="518" t="s">
        <v>10553</v>
      </c>
      <c r="D5681" s="518" t="s">
        <v>29215</v>
      </c>
      <c r="E5681" s="519" t="s">
        <v>144</v>
      </c>
      <c r="F5681" s="518" t="s">
        <v>144</v>
      </c>
      <c r="G5681" s="518" t="s">
        <v>29236</v>
      </c>
      <c r="H5681" s="518" t="s">
        <v>10569</v>
      </c>
      <c r="I5681" s="518" t="s">
        <v>6762</v>
      </c>
      <c r="J5681" s="518" t="s">
        <v>5432</v>
      </c>
      <c r="K5681" s="519" t="s">
        <v>34941</v>
      </c>
      <c r="L5681" s="518" t="s">
        <v>5433</v>
      </c>
    </row>
    <row r="5682" spans="1:12" ht="15.75">
      <c r="A5682" s="518" t="s">
        <v>10351</v>
      </c>
      <c r="B5682" s="518" t="s">
        <v>10352</v>
      </c>
      <c r="C5682" s="518" t="s">
        <v>10553</v>
      </c>
      <c r="D5682" s="518" t="s">
        <v>29215</v>
      </c>
      <c r="E5682" s="519" t="s">
        <v>144</v>
      </c>
      <c r="F5682" s="518" t="s">
        <v>144</v>
      </c>
      <c r="G5682" s="518" t="s">
        <v>29237</v>
      </c>
      <c r="H5682" s="518" t="s">
        <v>10570</v>
      </c>
      <c r="I5682" s="518" t="s">
        <v>6762</v>
      </c>
      <c r="J5682" s="518" t="s">
        <v>5432</v>
      </c>
      <c r="K5682" s="519" t="s">
        <v>34942</v>
      </c>
      <c r="L5682" s="518" t="s">
        <v>5433</v>
      </c>
    </row>
    <row r="5683" spans="1:12" ht="15.75">
      <c r="A5683" s="518" t="s">
        <v>10351</v>
      </c>
      <c r="B5683" s="518" t="s">
        <v>10352</v>
      </c>
      <c r="C5683" s="518" t="s">
        <v>10553</v>
      </c>
      <c r="D5683" s="518" t="s">
        <v>29215</v>
      </c>
      <c r="E5683" s="519" t="s">
        <v>144</v>
      </c>
      <c r="F5683" s="518" t="s">
        <v>144</v>
      </c>
      <c r="G5683" s="518" t="s">
        <v>29238</v>
      </c>
      <c r="H5683" s="518" t="s">
        <v>10571</v>
      </c>
      <c r="I5683" s="518" t="s">
        <v>6762</v>
      </c>
      <c r="J5683" s="518" t="s">
        <v>5432</v>
      </c>
      <c r="K5683" s="519" t="s">
        <v>34943</v>
      </c>
      <c r="L5683" s="518" t="s">
        <v>5433</v>
      </c>
    </row>
    <row r="5684" spans="1:12" ht="15.75">
      <c r="A5684" s="518" t="s">
        <v>10351</v>
      </c>
      <c r="B5684" s="518" t="s">
        <v>10352</v>
      </c>
      <c r="C5684" s="518" t="s">
        <v>10553</v>
      </c>
      <c r="D5684" s="518" t="s">
        <v>29215</v>
      </c>
      <c r="E5684" s="519" t="s">
        <v>144</v>
      </c>
      <c r="F5684" s="518" t="s">
        <v>144</v>
      </c>
      <c r="G5684" s="518" t="s">
        <v>29239</v>
      </c>
      <c r="H5684" s="518" t="s">
        <v>10572</v>
      </c>
      <c r="I5684" s="518" t="s">
        <v>6762</v>
      </c>
      <c r="J5684" s="518" t="s">
        <v>5432</v>
      </c>
      <c r="K5684" s="519" t="s">
        <v>34944</v>
      </c>
      <c r="L5684" s="518" t="s">
        <v>5433</v>
      </c>
    </row>
    <row r="5685" spans="1:12" ht="15.75">
      <c r="A5685" s="518" t="s">
        <v>10351</v>
      </c>
      <c r="B5685" s="518" t="s">
        <v>10352</v>
      </c>
      <c r="C5685" s="518" t="s">
        <v>10553</v>
      </c>
      <c r="D5685" s="518" t="s">
        <v>29215</v>
      </c>
      <c r="E5685" s="519" t="s">
        <v>144</v>
      </c>
      <c r="F5685" s="518" t="s">
        <v>144</v>
      </c>
      <c r="G5685" s="518" t="s">
        <v>29240</v>
      </c>
      <c r="H5685" s="518" t="s">
        <v>10573</v>
      </c>
      <c r="I5685" s="518" t="s">
        <v>6762</v>
      </c>
      <c r="J5685" s="518" t="s">
        <v>5432</v>
      </c>
      <c r="K5685" s="519" t="s">
        <v>34945</v>
      </c>
      <c r="L5685" s="518" t="s">
        <v>5433</v>
      </c>
    </row>
    <row r="5686" spans="1:12" ht="15.75">
      <c r="A5686" s="518" t="s">
        <v>10351</v>
      </c>
      <c r="B5686" s="518" t="s">
        <v>10352</v>
      </c>
      <c r="C5686" s="518" t="s">
        <v>10553</v>
      </c>
      <c r="D5686" s="518" t="s">
        <v>29215</v>
      </c>
      <c r="E5686" s="519" t="s">
        <v>144</v>
      </c>
      <c r="F5686" s="518" t="s">
        <v>144</v>
      </c>
      <c r="G5686" s="518" t="s">
        <v>29241</v>
      </c>
      <c r="H5686" s="518" t="s">
        <v>10574</v>
      </c>
      <c r="I5686" s="518" t="s">
        <v>6762</v>
      </c>
      <c r="J5686" s="518" t="s">
        <v>5432</v>
      </c>
      <c r="K5686" s="519" t="s">
        <v>34946</v>
      </c>
      <c r="L5686" s="518" t="s">
        <v>5433</v>
      </c>
    </row>
    <row r="5687" spans="1:12" ht="15.75">
      <c r="A5687" s="518" t="s">
        <v>10351</v>
      </c>
      <c r="B5687" s="518" t="s">
        <v>10352</v>
      </c>
      <c r="C5687" s="518" t="s">
        <v>10553</v>
      </c>
      <c r="D5687" s="518" t="s">
        <v>29215</v>
      </c>
      <c r="E5687" s="519" t="s">
        <v>144</v>
      </c>
      <c r="F5687" s="518" t="s">
        <v>144</v>
      </c>
      <c r="G5687" s="518" t="s">
        <v>29242</v>
      </c>
      <c r="H5687" s="518" t="s">
        <v>10575</v>
      </c>
      <c r="I5687" s="518" t="s">
        <v>6762</v>
      </c>
      <c r="J5687" s="518" t="s">
        <v>5432</v>
      </c>
      <c r="K5687" s="519" t="s">
        <v>34947</v>
      </c>
      <c r="L5687" s="518" t="s">
        <v>5433</v>
      </c>
    </row>
    <row r="5688" spans="1:12" ht="15.75">
      <c r="A5688" s="518" t="s">
        <v>10351</v>
      </c>
      <c r="B5688" s="518" t="s">
        <v>10352</v>
      </c>
      <c r="C5688" s="518" t="s">
        <v>10553</v>
      </c>
      <c r="D5688" s="518" t="s">
        <v>29215</v>
      </c>
      <c r="E5688" s="519" t="s">
        <v>144</v>
      </c>
      <c r="F5688" s="518" t="s">
        <v>144</v>
      </c>
      <c r="G5688" s="518" t="s">
        <v>29243</v>
      </c>
      <c r="H5688" s="518" t="s">
        <v>10576</v>
      </c>
      <c r="I5688" s="518" t="s">
        <v>6762</v>
      </c>
      <c r="J5688" s="518" t="s">
        <v>5432</v>
      </c>
      <c r="K5688" s="519" t="s">
        <v>34948</v>
      </c>
      <c r="L5688" s="518" t="s">
        <v>5433</v>
      </c>
    </row>
    <row r="5689" spans="1:12" ht="15.75">
      <c r="A5689" s="518" t="s">
        <v>10351</v>
      </c>
      <c r="B5689" s="518" t="s">
        <v>10352</v>
      </c>
      <c r="C5689" s="518" t="s">
        <v>10553</v>
      </c>
      <c r="D5689" s="518" t="s">
        <v>29215</v>
      </c>
      <c r="E5689" s="519" t="s">
        <v>144</v>
      </c>
      <c r="F5689" s="518" t="s">
        <v>144</v>
      </c>
      <c r="G5689" s="518" t="s">
        <v>29244</v>
      </c>
      <c r="H5689" s="518" t="s">
        <v>10577</v>
      </c>
      <c r="I5689" s="518" t="s">
        <v>6762</v>
      </c>
      <c r="J5689" s="518" t="s">
        <v>5432</v>
      </c>
      <c r="K5689" s="519" t="s">
        <v>34949</v>
      </c>
      <c r="L5689" s="518" t="s">
        <v>5433</v>
      </c>
    </row>
    <row r="5690" spans="1:12" ht="15.75">
      <c r="A5690" s="518" t="s">
        <v>10351</v>
      </c>
      <c r="B5690" s="518" t="s">
        <v>10352</v>
      </c>
      <c r="C5690" s="518" t="s">
        <v>10553</v>
      </c>
      <c r="D5690" s="518" t="s">
        <v>29215</v>
      </c>
      <c r="E5690" s="519" t="s">
        <v>144</v>
      </c>
      <c r="F5690" s="518" t="s">
        <v>144</v>
      </c>
      <c r="G5690" s="518" t="s">
        <v>29245</v>
      </c>
      <c r="H5690" s="518" t="s">
        <v>10578</v>
      </c>
      <c r="I5690" s="518" t="s">
        <v>6762</v>
      </c>
      <c r="J5690" s="518" t="s">
        <v>5432</v>
      </c>
      <c r="K5690" s="519" t="s">
        <v>16480</v>
      </c>
      <c r="L5690" s="518" t="s">
        <v>5433</v>
      </c>
    </row>
    <row r="5691" spans="1:12" ht="15.75">
      <c r="A5691" s="518" t="s">
        <v>10351</v>
      </c>
      <c r="B5691" s="518" t="s">
        <v>10352</v>
      </c>
      <c r="C5691" s="518" t="s">
        <v>10553</v>
      </c>
      <c r="D5691" s="518" t="s">
        <v>29215</v>
      </c>
      <c r="E5691" s="519" t="s">
        <v>144</v>
      </c>
      <c r="F5691" s="518" t="s">
        <v>144</v>
      </c>
      <c r="G5691" s="518" t="s">
        <v>29247</v>
      </c>
      <c r="H5691" s="518" t="s">
        <v>10579</v>
      </c>
      <c r="I5691" s="518" t="s">
        <v>6762</v>
      </c>
      <c r="J5691" s="518" t="s">
        <v>5432</v>
      </c>
      <c r="K5691" s="519" t="s">
        <v>21791</v>
      </c>
      <c r="L5691" s="518" t="s">
        <v>5433</v>
      </c>
    </row>
    <row r="5692" spans="1:12" ht="15.75">
      <c r="A5692" s="518" t="s">
        <v>10351</v>
      </c>
      <c r="B5692" s="518" t="s">
        <v>10352</v>
      </c>
      <c r="C5692" s="518" t="s">
        <v>10580</v>
      </c>
      <c r="D5692" s="518" t="s">
        <v>29249</v>
      </c>
      <c r="E5692" s="519" t="s">
        <v>144</v>
      </c>
      <c r="F5692" s="518" t="s">
        <v>144</v>
      </c>
      <c r="G5692" s="518" t="s">
        <v>29250</v>
      </c>
      <c r="H5692" s="518" t="s">
        <v>10581</v>
      </c>
      <c r="I5692" s="518" t="s">
        <v>6762</v>
      </c>
      <c r="J5692" s="518" t="s">
        <v>5432</v>
      </c>
      <c r="K5692" s="519" t="s">
        <v>14768</v>
      </c>
      <c r="L5692" s="518" t="s">
        <v>5433</v>
      </c>
    </row>
    <row r="5693" spans="1:12" ht="15.75">
      <c r="A5693" s="518" t="s">
        <v>10351</v>
      </c>
      <c r="B5693" s="518" t="s">
        <v>10352</v>
      </c>
      <c r="C5693" s="518" t="s">
        <v>10580</v>
      </c>
      <c r="D5693" s="518" t="s">
        <v>29249</v>
      </c>
      <c r="E5693" s="519" t="s">
        <v>144</v>
      </c>
      <c r="F5693" s="518" t="s">
        <v>144</v>
      </c>
      <c r="G5693" s="518" t="s">
        <v>29252</v>
      </c>
      <c r="H5693" s="518" t="s">
        <v>10582</v>
      </c>
      <c r="I5693" s="518" t="s">
        <v>6762</v>
      </c>
      <c r="J5693" s="518" t="s">
        <v>5432</v>
      </c>
      <c r="K5693" s="519" t="s">
        <v>24175</v>
      </c>
      <c r="L5693" s="518" t="s">
        <v>5433</v>
      </c>
    </row>
    <row r="5694" spans="1:12" ht="15.75">
      <c r="A5694" s="518" t="s">
        <v>10351</v>
      </c>
      <c r="B5694" s="518" t="s">
        <v>10352</v>
      </c>
      <c r="C5694" s="518" t="s">
        <v>10580</v>
      </c>
      <c r="D5694" s="518" t="s">
        <v>29249</v>
      </c>
      <c r="E5694" s="519" t="s">
        <v>144</v>
      </c>
      <c r="F5694" s="518" t="s">
        <v>144</v>
      </c>
      <c r="G5694" s="518" t="s">
        <v>29254</v>
      </c>
      <c r="H5694" s="518" t="s">
        <v>10583</v>
      </c>
      <c r="I5694" s="518" t="s">
        <v>6762</v>
      </c>
      <c r="J5694" s="518" t="s">
        <v>5432</v>
      </c>
      <c r="K5694" s="519" t="s">
        <v>18114</v>
      </c>
      <c r="L5694" s="518" t="s">
        <v>5433</v>
      </c>
    </row>
    <row r="5695" spans="1:12" ht="15.75">
      <c r="A5695" s="518" t="s">
        <v>10351</v>
      </c>
      <c r="B5695" s="518" t="s">
        <v>10352</v>
      </c>
      <c r="C5695" s="518" t="s">
        <v>10580</v>
      </c>
      <c r="D5695" s="518" t="s">
        <v>29249</v>
      </c>
      <c r="E5695" s="519" t="s">
        <v>144</v>
      </c>
      <c r="F5695" s="518" t="s">
        <v>144</v>
      </c>
      <c r="G5695" s="518" t="s">
        <v>29256</v>
      </c>
      <c r="H5695" s="518" t="s">
        <v>10584</v>
      </c>
      <c r="I5695" s="518" t="s">
        <v>6762</v>
      </c>
      <c r="J5695" s="518" t="s">
        <v>5432</v>
      </c>
      <c r="K5695" s="519" t="s">
        <v>29278</v>
      </c>
      <c r="L5695" s="518" t="s">
        <v>5433</v>
      </c>
    </row>
    <row r="5696" spans="1:12" ht="15.75">
      <c r="A5696" s="518" t="s">
        <v>10351</v>
      </c>
      <c r="B5696" s="518" t="s">
        <v>10352</v>
      </c>
      <c r="C5696" s="518" t="s">
        <v>10580</v>
      </c>
      <c r="D5696" s="518" t="s">
        <v>29249</v>
      </c>
      <c r="E5696" s="519" t="s">
        <v>144</v>
      </c>
      <c r="F5696" s="518" t="s">
        <v>144</v>
      </c>
      <c r="G5696" s="518" t="s">
        <v>29257</v>
      </c>
      <c r="H5696" s="518" t="s">
        <v>10585</v>
      </c>
      <c r="I5696" s="518" t="s">
        <v>6762</v>
      </c>
      <c r="J5696" s="518" t="s">
        <v>5432</v>
      </c>
      <c r="K5696" s="519" t="s">
        <v>34290</v>
      </c>
      <c r="L5696" s="518" t="s">
        <v>5433</v>
      </c>
    </row>
    <row r="5697" spans="1:12" ht="15.75">
      <c r="A5697" s="518" t="s">
        <v>10351</v>
      </c>
      <c r="B5697" s="518" t="s">
        <v>10352</v>
      </c>
      <c r="C5697" s="518" t="s">
        <v>10580</v>
      </c>
      <c r="D5697" s="518" t="s">
        <v>29249</v>
      </c>
      <c r="E5697" s="519" t="s">
        <v>144</v>
      </c>
      <c r="F5697" s="518" t="s">
        <v>144</v>
      </c>
      <c r="G5697" s="518" t="s">
        <v>29258</v>
      </c>
      <c r="H5697" s="518" t="s">
        <v>10586</v>
      </c>
      <c r="I5697" s="518" t="s">
        <v>6762</v>
      </c>
      <c r="J5697" s="518" t="s">
        <v>5432</v>
      </c>
      <c r="K5697" s="519" t="s">
        <v>14348</v>
      </c>
      <c r="L5697" s="518" t="s">
        <v>5433</v>
      </c>
    </row>
    <row r="5698" spans="1:12" ht="15.75">
      <c r="A5698" s="518" t="s">
        <v>10351</v>
      </c>
      <c r="B5698" s="518" t="s">
        <v>10352</v>
      </c>
      <c r="C5698" s="518" t="s">
        <v>10580</v>
      </c>
      <c r="D5698" s="518" t="s">
        <v>29249</v>
      </c>
      <c r="E5698" s="519" t="s">
        <v>144</v>
      </c>
      <c r="F5698" s="518" t="s">
        <v>144</v>
      </c>
      <c r="G5698" s="518" t="s">
        <v>29259</v>
      </c>
      <c r="H5698" s="518" t="s">
        <v>10587</v>
      </c>
      <c r="I5698" s="518" t="s">
        <v>6762</v>
      </c>
      <c r="J5698" s="518" t="s">
        <v>5432</v>
      </c>
      <c r="K5698" s="519" t="s">
        <v>33791</v>
      </c>
      <c r="L5698" s="518" t="s">
        <v>5433</v>
      </c>
    </row>
    <row r="5699" spans="1:12" ht="15.75">
      <c r="A5699" s="518" t="s">
        <v>10351</v>
      </c>
      <c r="B5699" s="518" t="s">
        <v>10352</v>
      </c>
      <c r="C5699" s="518" t="s">
        <v>10580</v>
      </c>
      <c r="D5699" s="518" t="s">
        <v>29249</v>
      </c>
      <c r="E5699" s="519" t="s">
        <v>144</v>
      </c>
      <c r="F5699" s="518" t="s">
        <v>144</v>
      </c>
      <c r="G5699" s="518" t="s">
        <v>29260</v>
      </c>
      <c r="H5699" s="518" t="s">
        <v>10588</v>
      </c>
      <c r="I5699" s="518" t="s">
        <v>6762</v>
      </c>
      <c r="J5699" s="518" t="s">
        <v>5432</v>
      </c>
      <c r="K5699" s="519" t="s">
        <v>18428</v>
      </c>
      <c r="L5699" s="518" t="s">
        <v>5433</v>
      </c>
    </row>
    <row r="5700" spans="1:12" ht="15.75">
      <c r="A5700" s="518" t="s">
        <v>10351</v>
      </c>
      <c r="B5700" s="518" t="s">
        <v>10352</v>
      </c>
      <c r="C5700" s="518" t="s">
        <v>10580</v>
      </c>
      <c r="D5700" s="518" t="s">
        <v>29249</v>
      </c>
      <c r="E5700" s="519" t="s">
        <v>144</v>
      </c>
      <c r="F5700" s="518" t="s">
        <v>144</v>
      </c>
      <c r="G5700" s="518" t="s">
        <v>29261</v>
      </c>
      <c r="H5700" s="518" t="s">
        <v>10589</v>
      </c>
      <c r="I5700" s="518" t="s">
        <v>6762</v>
      </c>
      <c r="J5700" s="518" t="s">
        <v>5432</v>
      </c>
      <c r="K5700" s="519" t="s">
        <v>34950</v>
      </c>
      <c r="L5700" s="518" t="s">
        <v>5433</v>
      </c>
    </row>
    <row r="5701" spans="1:12" ht="15.75">
      <c r="A5701" s="518" t="s">
        <v>10351</v>
      </c>
      <c r="B5701" s="518" t="s">
        <v>10352</v>
      </c>
      <c r="C5701" s="518" t="s">
        <v>10580</v>
      </c>
      <c r="D5701" s="518" t="s">
        <v>29249</v>
      </c>
      <c r="E5701" s="519" t="s">
        <v>144</v>
      </c>
      <c r="F5701" s="518" t="s">
        <v>144</v>
      </c>
      <c r="G5701" s="518" t="s">
        <v>29262</v>
      </c>
      <c r="H5701" s="518" t="s">
        <v>10590</v>
      </c>
      <c r="I5701" s="518" t="s">
        <v>6762</v>
      </c>
      <c r="J5701" s="518" t="s">
        <v>5432</v>
      </c>
      <c r="K5701" s="519" t="s">
        <v>24340</v>
      </c>
      <c r="L5701" s="518" t="s">
        <v>5433</v>
      </c>
    </row>
    <row r="5702" spans="1:12" ht="15.75">
      <c r="A5702" s="518" t="s">
        <v>10351</v>
      </c>
      <c r="B5702" s="518" t="s">
        <v>10352</v>
      </c>
      <c r="C5702" s="518" t="s">
        <v>10580</v>
      </c>
      <c r="D5702" s="518" t="s">
        <v>29249</v>
      </c>
      <c r="E5702" s="519" t="s">
        <v>144</v>
      </c>
      <c r="F5702" s="518" t="s">
        <v>144</v>
      </c>
      <c r="G5702" s="518" t="s">
        <v>29263</v>
      </c>
      <c r="H5702" s="518" t="s">
        <v>10591</v>
      </c>
      <c r="I5702" s="518" t="s">
        <v>6762</v>
      </c>
      <c r="J5702" s="518" t="s">
        <v>5432</v>
      </c>
      <c r="K5702" s="519" t="s">
        <v>14976</v>
      </c>
      <c r="L5702" s="518" t="s">
        <v>5433</v>
      </c>
    </row>
    <row r="5703" spans="1:12" ht="15.75">
      <c r="A5703" s="518" t="s">
        <v>10351</v>
      </c>
      <c r="B5703" s="518" t="s">
        <v>10352</v>
      </c>
      <c r="C5703" s="518" t="s">
        <v>10580</v>
      </c>
      <c r="D5703" s="518" t="s">
        <v>29249</v>
      </c>
      <c r="E5703" s="519" t="s">
        <v>144</v>
      </c>
      <c r="F5703" s="518" t="s">
        <v>144</v>
      </c>
      <c r="G5703" s="518" t="s">
        <v>29264</v>
      </c>
      <c r="H5703" s="518" t="s">
        <v>10592</v>
      </c>
      <c r="I5703" s="518" t="s">
        <v>6762</v>
      </c>
      <c r="J5703" s="518" t="s">
        <v>5432</v>
      </c>
      <c r="K5703" s="519" t="s">
        <v>34951</v>
      </c>
      <c r="L5703" s="518" t="s">
        <v>5433</v>
      </c>
    </row>
    <row r="5704" spans="1:12" ht="15.75">
      <c r="A5704" s="518" t="s">
        <v>10351</v>
      </c>
      <c r="B5704" s="518" t="s">
        <v>10352</v>
      </c>
      <c r="C5704" s="518" t="s">
        <v>10580</v>
      </c>
      <c r="D5704" s="518" t="s">
        <v>29249</v>
      </c>
      <c r="E5704" s="519" t="s">
        <v>144</v>
      </c>
      <c r="F5704" s="518" t="s">
        <v>144</v>
      </c>
      <c r="G5704" s="518" t="s">
        <v>29266</v>
      </c>
      <c r="H5704" s="518" t="s">
        <v>10593</v>
      </c>
      <c r="I5704" s="518" t="s">
        <v>6762</v>
      </c>
      <c r="J5704" s="518" t="s">
        <v>5432</v>
      </c>
      <c r="K5704" s="519" t="s">
        <v>33267</v>
      </c>
      <c r="L5704" s="518" t="s">
        <v>5433</v>
      </c>
    </row>
    <row r="5705" spans="1:12" ht="15.75">
      <c r="A5705" s="518" t="s">
        <v>10351</v>
      </c>
      <c r="B5705" s="518" t="s">
        <v>10352</v>
      </c>
      <c r="C5705" s="518" t="s">
        <v>10580</v>
      </c>
      <c r="D5705" s="518" t="s">
        <v>29249</v>
      </c>
      <c r="E5705" s="519" t="s">
        <v>144</v>
      </c>
      <c r="F5705" s="518" t="s">
        <v>144</v>
      </c>
      <c r="G5705" s="518" t="s">
        <v>29267</v>
      </c>
      <c r="H5705" s="518" t="s">
        <v>10594</v>
      </c>
      <c r="I5705" s="518" t="s">
        <v>6762</v>
      </c>
      <c r="J5705" s="518" t="s">
        <v>5432</v>
      </c>
      <c r="K5705" s="519" t="s">
        <v>15691</v>
      </c>
      <c r="L5705" s="518" t="s">
        <v>5433</v>
      </c>
    </row>
    <row r="5706" spans="1:12" ht="15.75">
      <c r="A5706" s="518" t="s">
        <v>10351</v>
      </c>
      <c r="B5706" s="518" t="s">
        <v>10352</v>
      </c>
      <c r="C5706" s="518" t="s">
        <v>10580</v>
      </c>
      <c r="D5706" s="518" t="s">
        <v>29249</v>
      </c>
      <c r="E5706" s="519" t="s">
        <v>144</v>
      </c>
      <c r="F5706" s="518" t="s">
        <v>144</v>
      </c>
      <c r="G5706" s="518" t="s">
        <v>29268</v>
      </c>
      <c r="H5706" s="518" t="s">
        <v>10595</v>
      </c>
      <c r="I5706" s="518" t="s">
        <v>6762</v>
      </c>
      <c r="J5706" s="518" t="s">
        <v>5432</v>
      </c>
      <c r="K5706" s="519" t="s">
        <v>25108</v>
      </c>
      <c r="L5706" s="518" t="s">
        <v>5433</v>
      </c>
    </row>
    <row r="5707" spans="1:12" ht="15.75">
      <c r="A5707" s="518" t="s">
        <v>10351</v>
      </c>
      <c r="B5707" s="518" t="s">
        <v>10352</v>
      </c>
      <c r="C5707" s="518" t="s">
        <v>10580</v>
      </c>
      <c r="D5707" s="518" t="s">
        <v>29249</v>
      </c>
      <c r="E5707" s="519" t="s">
        <v>144</v>
      </c>
      <c r="F5707" s="518" t="s">
        <v>144</v>
      </c>
      <c r="G5707" s="518" t="s">
        <v>29270</v>
      </c>
      <c r="H5707" s="518" t="s">
        <v>10596</v>
      </c>
      <c r="I5707" s="518" t="s">
        <v>6762</v>
      </c>
      <c r="J5707" s="518" t="s">
        <v>5432</v>
      </c>
      <c r="K5707" s="519" t="s">
        <v>16659</v>
      </c>
      <c r="L5707" s="518" t="s">
        <v>5433</v>
      </c>
    </row>
    <row r="5708" spans="1:12" ht="15.75">
      <c r="A5708" s="518" t="s">
        <v>10351</v>
      </c>
      <c r="B5708" s="518" t="s">
        <v>10352</v>
      </c>
      <c r="C5708" s="518" t="s">
        <v>10580</v>
      </c>
      <c r="D5708" s="518" t="s">
        <v>29249</v>
      </c>
      <c r="E5708" s="519" t="s">
        <v>144</v>
      </c>
      <c r="F5708" s="518" t="s">
        <v>144</v>
      </c>
      <c r="G5708" s="518" t="s">
        <v>29271</v>
      </c>
      <c r="H5708" s="518" t="s">
        <v>10597</v>
      </c>
      <c r="I5708" s="518" t="s">
        <v>6762</v>
      </c>
      <c r="J5708" s="518" t="s">
        <v>5432</v>
      </c>
      <c r="K5708" s="519" t="s">
        <v>15476</v>
      </c>
      <c r="L5708" s="518" t="s">
        <v>5433</v>
      </c>
    </row>
    <row r="5709" spans="1:12" ht="15.75">
      <c r="A5709" s="518" t="s">
        <v>10351</v>
      </c>
      <c r="B5709" s="518" t="s">
        <v>10352</v>
      </c>
      <c r="C5709" s="518" t="s">
        <v>10580</v>
      </c>
      <c r="D5709" s="518" t="s">
        <v>29249</v>
      </c>
      <c r="E5709" s="519" t="s">
        <v>144</v>
      </c>
      <c r="F5709" s="518" t="s">
        <v>144</v>
      </c>
      <c r="G5709" s="518" t="s">
        <v>29273</v>
      </c>
      <c r="H5709" s="518" t="s">
        <v>10598</v>
      </c>
      <c r="I5709" s="518" t="s">
        <v>6762</v>
      </c>
      <c r="J5709" s="518" t="s">
        <v>5432</v>
      </c>
      <c r="K5709" s="519" t="s">
        <v>12754</v>
      </c>
      <c r="L5709" s="518" t="s">
        <v>5433</v>
      </c>
    </row>
    <row r="5710" spans="1:12" ht="15.75">
      <c r="A5710" s="518" t="s">
        <v>10351</v>
      </c>
      <c r="B5710" s="518" t="s">
        <v>10352</v>
      </c>
      <c r="C5710" s="518" t="s">
        <v>10580</v>
      </c>
      <c r="D5710" s="518" t="s">
        <v>29249</v>
      </c>
      <c r="E5710" s="519" t="s">
        <v>144</v>
      </c>
      <c r="F5710" s="518" t="s">
        <v>144</v>
      </c>
      <c r="G5710" s="518" t="s">
        <v>29274</v>
      </c>
      <c r="H5710" s="518" t="s">
        <v>10599</v>
      </c>
      <c r="I5710" s="518" t="s">
        <v>6762</v>
      </c>
      <c r="J5710" s="518" t="s">
        <v>5432</v>
      </c>
      <c r="K5710" s="519" t="s">
        <v>13897</v>
      </c>
      <c r="L5710" s="518" t="s">
        <v>5433</v>
      </c>
    </row>
    <row r="5711" spans="1:12" ht="15.75">
      <c r="A5711" s="518" t="s">
        <v>10351</v>
      </c>
      <c r="B5711" s="518" t="s">
        <v>10352</v>
      </c>
      <c r="C5711" s="518" t="s">
        <v>10580</v>
      </c>
      <c r="D5711" s="518" t="s">
        <v>29249</v>
      </c>
      <c r="E5711" s="519" t="s">
        <v>144</v>
      </c>
      <c r="F5711" s="518" t="s">
        <v>144</v>
      </c>
      <c r="G5711" s="518" t="s">
        <v>29276</v>
      </c>
      <c r="H5711" s="518" t="s">
        <v>10600</v>
      </c>
      <c r="I5711" s="518" t="s">
        <v>6762</v>
      </c>
      <c r="J5711" s="518" t="s">
        <v>5432</v>
      </c>
      <c r="K5711" s="519" t="s">
        <v>13965</v>
      </c>
      <c r="L5711" s="518" t="s">
        <v>5433</v>
      </c>
    </row>
    <row r="5712" spans="1:12" ht="15.75">
      <c r="A5712" s="518" t="s">
        <v>10351</v>
      </c>
      <c r="B5712" s="518" t="s">
        <v>10352</v>
      </c>
      <c r="C5712" s="518" t="s">
        <v>10580</v>
      </c>
      <c r="D5712" s="518" t="s">
        <v>29249</v>
      </c>
      <c r="E5712" s="519" t="s">
        <v>144</v>
      </c>
      <c r="F5712" s="518" t="s">
        <v>144</v>
      </c>
      <c r="G5712" s="518" t="s">
        <v>29277</v>
      </c>
      <c r="H5712" s="518" t="s">
        <v>10601</v>
      </c>
      <c r="I5712" s="518" t="s">
        <v>6762</v>
      </c>
      <c r="J5712" s="518" t="s">
        <v>5432</v>
      </c>
      <c r="K5712" s="519" t="s">
        <v>17183</v>
      </c>
      <c r="L5712" s="518" t="s">
        <v>5433</v>
      </c>
    </row>
    <row r="5713" spans="1:12" ht="15.75">
      <c r="A5713" s="518" t="s">
        <v>10351</v>
      </c>
      <c r="B5713" s="518" t="s">
        <v>10352</v>
      </c>
      <c r="C5713" s="518" t="s">
        <v>10580</v>
      </c>
      <c r="D5713" s="518" t="s">
        <v>29249</v>
      </c>
      <c r="E5713" s="519" t="s">
        <v>144</v>
      </c>
      <c r="F5713" s="518" t="s">
        <v>144</v>
      </c>
      <c r="G5713" s="518" t="s">
        <v>29279</v>
      </c>
      <c r="H5713" s="518" t="s">
        <v>10602</v>
      </c>
      <c r="I5713" s="518" t="s">
        <v>6762</v>
      </c>
      <c r="J5713" s="518" t="s">
        <v>5432</v>
      </c>
      <c r="K5713" s="519" t="s">
        <v>15234</v>
      </c>
      <c r="L5713" s="518" t="s">
        <v>5433</v>
      </c>
    </row>
    <row r="5714" spans="1:12" ht="15.75">
      <c r="A5714" s="518" t="s">
        <v>10351</v>
      </c>
      <c r="B5714" s="518" t="s">
        <v>10352</v>
      </c>
      <c r="C5714" s="518" t="s">
        <v>10580</v>
      </c>
      <c r="D5714" s="518" t="s">
        <v>29249</v>
      </c>
      <c r="E5714" s="519" t="s">
        <v>144</v>
      </c>
      <c r="F5714" s="518" t="s">
        <v>144</v>
      </c>
      <c r="G5714" s="518" t="s">
        <v>29280</v>
      </c>
      <c r="H5714" s="518" t="s">
        <v>10603</v>
      </c>
      <c r="I5714" s="518" t="s">
        <v>6762</v>
      </c>
      <c r="J5714" s="518" t="s">
        <v>5432</v>
      </c>
      <c r="K5714" s="519" t="s">
        <v>34532</v>
      </c>
      <c r="L5714" s="518" t="s">
        <v>5433</v>
      </c>
    </row>
    <row r="5715" spans="1:12" ht="15.75">
      <c r="A5715" s="518" t="s">
        <v>10351</v>
      </c>
      <c r="B5715" s="518" t="s">
        <v>10352</v>
      </c>
      <c r="C5715" s="518" t="s">
        <v>10580</v>
      </c>
      <c r="D5715" s="518" t="s">
        <v>29249</v>
      </c>
      <c r="E5715" s="519" t="s">
        <v>144</v>
      </c>
      <c r="F5715" s="518" t="s">
        <v>144</v>
      </c>
      <c r="G5715" s="518" t="s">
        <v>29281</v>
      </c>
      <c r="H5715" s="518" t="s">
        <v>10604</v>
      </c>
      <c r="I5715" s="518" t="s">
        <v>6762</v>
      </c>
      <c r="J5715" s="518" t="s">
        <v>5884</v>
      </c>
      <c r="K5715" s="519" t="s">
        <v>34952</v>
      </c>
      <c r="L5715" s="518" t="s">
        <v>5433</v>
      </c>
    </row>
    <row r="5716" spans="1:12" ht="15.75">
      <c r="A5716" s="518" t="s">
        <v>10351</v>
      </c>
      <c r="B5716" s="518" t="s">
        <v>10352</v>
      </c>
      <c r="C5716" s="518" t="s">
        <v>10605</v>
      </c>
      <c r="D5716" s="518" t="s">
        <v>29282</v>
      </c>
      <c r="E5716" s="519" t="s">
        <v>144</v>
      </c>
      <c r="F5716" s="518" t="s">
        <v>144</v>
      </c>
      <c r="G5716" s="518" t="s">
        <v>29283</v>
      </c>
      <c r="H5716" s="518" t="s">
        <v>10606</v>
      </c>
      <c r="I5716" s="518" t="s">
        <v>10607</v>
      </c>
      <c r="J5716" s="518" t="s">
        <v>5432</v>
      </c>
      <c r="K5716" s="519" t="s">
        <v>16870</v>
      </c>
      <c r="L5716" s="518" t="s">
        <v>5433</v>
      </c>
    </row>
    <row r="5717" spans="1:12" ht="15.75">
      <c r="A5717" s="518" t="s">
        <v>10351</v>
      </c>
      <c r="B5717" s="518" t="s">
        <v>10352</v>
      </c>
      <c r="C5717" s="518" t="s">
        <v>10605</v>
      </c>
      <c r="D5717" s="518" t="s">
        <v>29282</v>
      </c>
      <c r="E5717" s="519" t="s">
        <v>144</v>
      </c>
      <c r="F5717" s="518" t="s">
        <v>144</v>
      </c>
      <c r="G5717" s="518" t="s">
        <v>29284</v>
      </c>
      <c r="H5717" s="518" t="s">
        <v>10608</v>
      </c>
      <c r="I5717" s="518" t="s">
        <v>10607</v>
      </c>
      <c r="J5717" s="518" t="s">
        <v>5432</v>
      </c>
      <c r="K5717" s="519" t="s">
        <v>12789</v>
      </c>
      <c r="L5717" s="518" t="s">
        <v>5433</v>
      </c>
    </row>
    <row r="5718" spans="1:12" ht="15.75">
      <c r="A5718" s="518" t="s">
        <v>10351</v>
      </c>
      <c r="B5718" s="518" t="s">
        <v>10352</v>
      </c>
      <c r="C5718" s="518" t="s">
        <v>10605</v>
      </c>
      <c r="D5718" s="518" t="s">
        <v>29282</v>
      </c>
      <c r="E5718" s="519" t="s">
        <v>144</v>
      </c>
      <c r="F5718" s="518" t="s">
        <v>144</v>
      </c>
      <c r="G5718" s="518" t="s">
        <v>29285</v>
      </c>
      <c r="H5718" s="518" t="s">
        <v>10609</v>
      </c>
      <c r="I5718" s="518" t="s">
        <v>10607</v>
      </c>
      <c r="J5718" s="518" t="s">
        <v>5432</v>
      </c>
      <c r="K5718" s="519" t="s">
        <v>13158</v>
      </c>
      <c r="L5718" s="518" t="s">
        <v>5433</v>
      </c>
    </row>
    <row r="5719" spans="1:12" ht="15.75">
      <c r="A5719" s="518" t="s">
        <v>10351</v>
      </c>
      <c r="B5719" s="518" t="s">
        <v>10352</v>
      </c>
      <c r="C5719" s="518" t="s">
        <v>10605</v>
      </c>
      <c r="D5719" s="518" t="s">
        <v>29282</v>
      </c>
      <c r="E5719" s="519" t="s">
        <v>144</v>
      </c>
      <c r="F5719" s="518" t="s">
        <v>144</v>
      </c>
      <c r="G5719" s="518" t="s">
        <v>29286</v>
      </c>
      <c r="H5719" s="518" t="s">
        <v>10610</v>
      </c>
      <c r="I5719" s="518" t="s">
        <v>10607</v>
      </c>
      <c r="J5719" s="518" t="s">
        <v>5432</v>
      </c>
      <c r="K5719" s="519" t="s">
        <v>12704</v>
      </c>
      <c r="L5719" s="518" t="s">
        <v>5433</v>
      </c>
    </row>
    <row r="5720" spans="1:12" ht="15.75">
      <c r="A5720" s="518" t="s">
        <v>10351</v>
      </c>
      <c r="B5720" s="518" t="s">
        <v>10352</v>
      </c>
      <c r="C5720" s="518" t="s">
        <v>10611</v>
      </c>
      <c r="D5720" s="518" t="s">
        <v>29287</v>
      </c>
      <c r="E5720" s="519" t="s">
        <v>144</v>
      </c>
      <c r="F5720" s="518" t="s">
        <v>144</v>
      </c>
      <c r="G5720" s="518" t="s">
        <v>29288</v>
      </c>
      <c r="H5720" s="518" t="s">
        <v>10612</v>
      </c>
      <c r="I5720" s="518" t="s">
        <v>5650</v>
      </c>
      <c r="J5720" s="518" t="s">
        <v>5432</v>
      </c>
      <c r="K5720" s="519" t="s">
        <v>34953</v>
      </c>
      <c r="L5720" s="518" t="s">
        <v>5433</v>
      </c>
    </row>
    <row r="5721" spans="1:12" ht="15.75">
      <c r="A5721" s="518" t="s">
        <v>10351</v>
      </c>
      <c r="B5721" s="518" t="s">
        <v>10352</v>
      </c>
      <c r="C5721" s="518" t="s">
        <v>10611</v>
      </c>
      <c r="D5721" s="518" t="s">
        <v>29287</v>
      </c>
      <c r="E5721" s="519" t="s">
        <v>144</v>
      </c>
      <c r="F5721" s="518" t="s">
        <v>144</v>
      </c>
      <c r="G5721" s="518" t="s">
        <v>29289</v>
      </c>
      <c r="H5721" s="518" t="s">
        <v>10613</v>
      </c>
      <c r="I5721" s="518" t="s">
        <v>5650</v>
      </c>
      <c r="J5721" s="518" t="s">
        <v>5432</v>
      </c>
      <c r="K5721" s="519" t="s">
        <v>16462</v>
      </c>
      <c r="L5721" s="518" t="s">
        <v>5433</v>
      </c>
    </row>
    <row r="5722" spans="1:12" ht="15.75">
      <c r="A5722" s="518" t="s">
        <v>10351</v>
      </c>
      <c r="B5722" s="518" t="s">
        <v>10352</v>
      </c>
      <c r="C5722" s="518" t="s">
        <v>10611</v>
      </c>
      <c r="D5722" s="518" t="s">
        <v>29287</v>
      </c>
      <c r="E5722" s="519" t="s">
        <v>144</v>
      </c>
      <c r="F5722" s="518" t="s">
        <v>144</v>
      </c>
      <c r="G5722" s="518" t="s">
        <v>29290</v>
      </c>
      <c r="H5722" s="518" t="s">
        <v>10614</v>
      </c>
      <c r="I5722" s="518" t="s">
        <v>6762</v>
      </c>
      <c r="J5722" s="518" t="s">
        <v>5432</v>
      </c>
      <c r="K5722" s="519" t="s">
        <v>34954</v>
      </c>
      <c r="L5722" s="518" t="s">
        <v>5433</v>
      </c>
    </row>
    <row r="5723" spans="1:12" ht="15.75">
      <c r="A5723" s="518" t="s">
        <v>10351</v>
      </c>
      <c r="B5723" s="518" t="s">
        <v>10352</v>
      </c>
      <c r="C5723" s="518" t="s">
        <v>10611</v>
      </c>
      <c r="D5723" s="518" t="s">
        <v>29287</v>
      </c>
      <c r="E5723" s="519" t="s">
        <v>144</v>
      </c>
      <c r="F5723" s="518" t="s">
        <v>144</v>
      </c>
      <c r="G5723" s="518" t="s">
        <v>29291</v>
      </c>
      <c r="H5723" s="518" t="s">
        <v>10615</v>
      </c>
      <c r="I5723" s="518" t="s">
        <v>6762</v>
      </c>
      <c r="J5723" s="518" t="s">
        <v>5432</v>
      </c>
      <c r="K5723" s="519" t="s">
        <v>34955</v>
      </c>
      <c r="L5723" s="518" t="s">
        <v>5433</v>
      </c>
    </row>
    <row r="5724" spans="1:12" ht="15.75">
      <c r="A5724" s="518" t="s">
        <v>10351</v>
      </c>
      <c r="B5724" s="518" t="s">
        <v>10352</v>
      </c>
      <c r="C5724" s="518" t="s">
        <v>10611</v>
      </c>
      <c r="D5724" s="518" t="s">
        <v>29287</v>
      </c>
      <c r="E5724" s="519" t="s">
        <v>144</v>
      </c>
      <c r="F5724" s="518" t="s">
        <v>144</v>
      </c>
      <c r="G5724" s="518" t="s">
        <v>29292</v>
      </c>
      <c r="H5724" s="518" t="s">
        <v>10616</v>
      </c>
      <c r="I5724" s="518" t="s">
        <v>6762</v>
      </c>
      <c r="J5724" s="518" t="s">
        <v>5432</v>
      </c>
      <c r="K5724" s="519" t="s">
        <v>34956</v>
      </c>
      <c r="L5724" s="518" t="s">
        <v>5433</v>
      </c>
    </row>
    <row r="5725" spans="1:12" ht="15.75">
      <c r="A5725" s="518" t="s">
        <v>10351</v>
      </c>
      <c r="B5725" s="518" t="s">
        <v>10352</v>
      </c>
      <c r="C5725" s="518" t="s">
        <v>10611</v>
      </c>
      <c r="D5725" s="518" t="s">
        <v>29287</v>
      </c>
      <c r="E5725" s="519" t="s">
        <v>144</v>
      </c>
      <c r="F5725" s="518" t="s">
        <v>144</v>
      </c>
      <c r="G5725" s="518" t="s">
        <v>29293</v>
      </c>
      <c r="H5725" s="518" t="s">
        <v>10617</v>
      </c>
      <c r="I5725" s="518" t="s">
        <v>6762</v>
      </c>
      <c r="J5725" s="518" t="s">
        <v>5432</v>
      </c>
      <c r="K5725" s="519" t="s">
        <v>34957</v>
      </c>
      <c r="L5725" s="518" t="s">
        <v>5433</v>
      </c>
    </row>
    <row r="5726" spans="1:12" ht="15.75">
      <c r="A5726" s="518" t="s">
        <v>10351</v>
      </c>
      <c r="B5726" s="518" t="s">
        <v>10352</v>
      </c>
      <c r="C5726" s="518" t="s">
        <v>10611</v>
      </c>
      <c r="D5726" s="518" t="s">
        <v>29287</v>
      </c>
      <c r="E5726" s="519" t="s">
        <v>144</v>
      </c>
      <c r="F5726" s="518" t="s">
        <v>144</v>
      </c>
      <c r="G5726" s="518" t="s">
        <v>29294</v>
      </c>
      <c r="H5726" s="518" t="s">
        <v>10618</v>
      </c>
      <c r="I5726" s="518" t="s">
        <v>6762</v>
      </c>
      <c r="J5726" s="518" t="s">
        <v>5432</v>
      </c>
      <c r="K5726" s="519" t="s">
        <v>34958</v>
      </c>
      <c r="L5726" s="518" t="s">
        <v>5433</v>
      </c>
    </row>
    <row r="5727" spans="1:12" ht="15.75">
      <c r="A5727" s="518" t="s">
        <v>10351</v>
      </c>
      <c r="B5727" s="518" t="s">
        <v>10352</v>
      </c>
      <c r="C5727" s="518" t="s">
        <v>10611</v>
      </c>
      <c r="D5727" s="518" t="s">
        <v>29287</v>
      </c>
      <c r="E5727" s="519" t="s">
        <v>144</v>
      </c>
      <c r="F5727" s="518" t="s">
        <v>144</v>
      </c>
      <c r="G5727" s="518" t="s">
        <v>29295</v>
      </c>
      <c r="H5727" s="518" t="s">
        <v>10619</v>
      </c>
      <c r="I5727" s="518" t="s">
        <v>6762</v>
      </c>
      <c r="J5727" s="518" t="s">
        <v>5432</v>
      </c>
      <c r="K5727" s="519" t="s">
        <v>34959</v>
      </c>
      <c r="L5727" s="518" t="s">
        <v>5433</v>
      </c>
    </row>
    <row r="5728" spans="1:12" ht="15.75">
      <c r="A5728" s="518" t="s">
        <v>10351</v>
      </c>
      <c r="B5728" s="518" t="s">
        <v>10352</v>
      </c>
      <c r="C5728" s="518" t="s">
        <v>10611</v>
      </c>
      <c r="D5728" s="518" t="s">
        <v>29287</v>
      </c>
      <c r="E5728" s="519" t="s">
        <v>144</v>
      </c>
      <c r="F5728" s="518" t="s">
        <v>144</v>
      </c>
      <c r="G5728" s="518" t="s">
        <v>29296</v>
      </c>
      <c r="H5728" s="518" t="s">
        <v>10620</v>
      </c>
      <c r="I5728" s="518" t="s">
        <v>6762</v>
      </c>
      <c r="J5728" s="518" t="s">
        <v>5432</v>
      </c>
      <c r="K5728" s="519" t="s">
        <v>13870</v>
      </c>
      <c r="L5728" s="518" t="s">
        <v>5433</v>
      </c>
    </row>
    <row r="5729" spans="1:12" ht="15.75">
      <c r="A5729" s="518" t="s">
        <v>10351</v>
      </c>
      <c r="B5729" s="518" t="s">
        <v>10352</v>
      </c>
      <c r="C5729" s="518" t="s">
        <v>10611</v>
      </c>
      <c r="D5729" s="518" t="s">
        <v>29287</v>
      </c>
      <c r="E5729" s="519" t="s">
        <v>144</v>
      </c>
      <c r="F5729" s="518" t="s">
        <v>144</v>
      </c>
      <c r="G5729" s="518" t="s">
        <v>29297</v>
      </c>
      <c r="H5729" s="518" t="s">
        <v>10621</v>
      </c>
      <c r="I5729" s="518" t="s">
        <v>6762</v>
      </c>
      <c r="J5729" s="518" t="s">
        <v>5432</v>
      </c>
      <c r="K5729" s="519" t="s">
        <v>34960</v>
      </c>
      <c r="L5729" s="518" t="s">
        <v>5433</v>
      </c>
    </row>
    <row r="5730" spans="1:12" ht="15.75">
      <c r="A5730" s="518" t="s">
        <v>10351</v>
      </c>
      <c r="B5730" s="518" t="s">
        <v>10352</v>
      </c>
      <c r="C5730" s="518" t="s">
        <v>10622</v>
      </c>
      <c r="D5730" s="518" t="s">
        <v>29298</v>
      </c>
      <c r="E5730" s="519" t="s">
        <v>144</v>
      </c>
      <c r="F5730" s="518" t="s">
        <v>144</v>
      </c>
      <c r="G5730" s="518" t="s">
        <v>29299</v>
      </c>
      <c r="H5730" s="518" t="s">
        <v>10623</v>
      </c>
      <c r="I5730" s="518" t="s">
        <v>6762</v>
      </c>
      <c r="J5730" s="518" t="s">
        <v>5432</v>
      </c>
      <c r="K5730" s="519" t="s">
        <v>17198</v>
      </c>
      <c r="L5730" s="518" t="s">
        <v>5433</v>
      </c>
    </row>
    <row r="5731" spans="1:12" ht="15.75">
      <c r="A5731" s="518" t="s">
        <v>10624</v>
      </c>
      <c r="B5731" s="518" t="s">
        <v>10625</v>
      </c>
      <c r="C5731" s="518" t="s">
        <v>10626</v>
      </c>
      <c r="D5731" s="518" t="s">
        <v>29300</v>
      </c>
      <c r="E5731" s="519" t="s">
        <v>144</v>
      </c>
      <c r="F5731" s="518" t="s">
        <v>144</v>
      </c>
      <c r="G5731" s="518" t="s">
        <v>29301</v>
      </c>
      <c r="H5731" s="518" t="s">
        <v>10686</v>
      </c>
      <c r="I5731" s="518" t="s">
        <v>5650</v>
      </c>
      <c r="J5731" s="518" t="s">
        <v>5503</v>
      </c>
      <c r="K5731" s="519" t="s">
        <v>34961</v>
      </c>
      <c r="L5731" s="518" t="s">
        <v>5433</v>
      </c>
    </row>
    <row r="5732" spans="1:12" ht="15.75">
      <c r="A5732" s="518" t="s">
        <v>10624</v>
      </c>
      <c r="B5732" s="518" t="s">
        <v>10625</v>
      </c>
      <c r="C5732" s="518" t="s">
        <v>10626</v>
      </c>
      <c r="D5732" s="518" t="s">
        <v>29300</v>
      </c>
      <c r="E5732" s="519" t="s">
        <v>144</v>
      </c>
      <c r="F5732" s="518" t="s">
        <v>144</v>
      </c>
      <c r="G5732" s="518" t="s">
        <v>29302</v>
      </c>
      <c r="H5732" s="518" t="s">
        <v>29303</v>
      </c>
      <c r="I5732" s="518" t="s">
        <v>5650</v>
      </c>
      <c r="J5732" s="518" t="s">
        <v>5432</v>
      </c>
      <c r="K5732" s="519" t="s">
        <v>34962</v>
      </c>
      <c r="L5732" s="518" t="s">
        <v>5433</v>
      </c>
    </row>
    <row r="5733" spans="1:12" ht="15.75">
      <c r="A5733" s="518" t="s">
        <v>10624</v>
      </c>
      <c r="B5733" s="518" t="s">
        <v>10625</v>
      </c>
      <c r="C5733" s="518" t="s">
        <v>10626</v>
      </c>
      <c r="D5733" s="518" t="s">
        <v>29300</v>
      </c>
      <c r="E5733" s="519" t="s">
        <v>144</v>
      </c>
      <c r="F5733" s="518" t="s">
        <v>144</v>
      </c>
      <c r="G5733" s="518" t="s">
        <v>29305</v>
      </c>
      <c r="H5733" s="518" t="s">
        <v>29306</v>
      </c>
      <c r="I5733" s="518" t="s">
        <v>5650</v>
      </c>
      <c r="J5733" s="518" t="s">
        <v>5432</v>
      </c>
      <c r="K5733" s="519" t="s">
        <v>34963</v>
      </c>
      <c r="L5733" s="518" t="s">
        <v>5433</v>
      </c>
    </row>
    <row r="5734" spans="1:12" ht="15.75">
      <c r="A5734" s="518" t="s">
        <v>10624</v>
      </c>
      <c r="B5734" s="518" t="s">
        <v>10625</v>
      </c>
      <c r="C5734" s="518" t="s">
        <v>10626</v>
      </c>
      <c r="D5734" s="518" t="s">
        <v>29300</v>
      </c>
      <c r="E5734" s="519" t="s">
        <v>144</v>
      </c>
      <c r="F5734" s="518" t="s">
        <v>144</v>
      </c>
      <c r="G5734" s="518" t="s">
        <v>29307</v>
      </c>
      <c r="H5734" s="518" t="s">
        <v>29308</v>
      </c>
      <c r="I5734" s="518" t="s">
        <v>5650</v>
      </c>
      <c r="J5734" s="518" t="s">
        <v>5432</v>
      </c>
      <c r="K5734" s="519" t="s">
        <v>34964</v>
      </c>
      <c r="L5734" s="518" t="s">
        <v>5433</v>
      </c>
    </row>
    <row r="5735" spans="1:12" ht="15.75">
      <c r="A5735" s="518" t="s">
        <v>10624</v>
      </c>
      <c r="B5735" s="518" t="s">
        <v>10625</v>
      </c>
      <c r="C5735" s="518" t="s">
        <v>10626</v>
      </c>
      <c r="D5735" s="518" t="s">
        <v>29300</v>
      </c>
      <c r="E5735" s="519" t="s">
        <v>144</v>
      </c>
      <c r="F5735" s="518" t="s">
        <v>144</v>
      </c>
      <c r="G5735" s="518" t="s">
        <v>29309</v>
      </c>
      <c r="H5735" s="518" t="s">
        <v>29310</v>
      </c>
      <c r="I5735" s="518" t="s">
        <v>5650</v>
      </c>
      <c r="J5735" s="518" t="s">
        <v>5432</v>
      </c>
      <c r="K5735" s="519" t="s">
        <v>34965</v>
      </c>
      <c r="L5735" s="518" t="s">
        <v>5433</v>
      </c>
    </row>
    <row r="5736" spans="1:12" ht="15.75">
      <c r="A5736" s="518" t="s">
        <v>10624</v>
      </c>
      <c r="B5736" s="518" t="s">
        <v>10625</v>
      </c>
      <c r="C5736" s="518" t="s">
        <v>10626</v>
      </c>
      <c r="D5736" s="518" t="s">
        <v>29300</v>
      </c>
      <c r="E5736" s="519" t="s">
        <v>144</v>
      </c>
      <c r="F5736" s="518" t="s">
        <v>144</v>
      </c>
      <c r="G5736" s="518" t="s">
        <v>29311</v>
      </c>
      <c r="H5736" s="518" t="s">
        <v>29312</v>
      </c>
      <c r="I5736" s="518" t="s">
        <v>5650</v>
      </c>
      <c r="J5736" s="518" t="s">
        <v>5432</v>
      </c>
      <c r="K5736" s="519" t="s">
        <v>34966</v>
      </c>
      <c r="L5736" s="518" t="s">
        <v>5433</v>
      </c>
    </row>
    <row r="5737" spans="1:12" ht="15.75">
      <c r="A5737" s="518" t="s">
        <v>10624</v>
      </c>
      <c r="B5737" s="518" t="s">
        <v>10625</v>
      </c>
      <c r="C5737" s="518" t="s">
        <v>10626</v>
      </c>
      <c r="D5737" s="518" t="s">
        <v>29300</v>
      </c>
      <c r="E5737" s="519" t="s">
        <v>144</v>
      </c>
      <c r="F5737" s="518" t="s">
        <v>144</v>
      </c>
      <c r="G5737" s="518" t="s">
        <v>29314</v>
      </c>
      <c r="H5737" s="518" t="s">
        <v>29315</v>
      </c>
      <c r="I5737" s="518" t="s">
        <v>5650</v>
      </c>
      <c r="J5737" s="518" t="s">
        <v>5432</v>
      </c>
      <c r="K5737" s="519" t="s">
        <v>34967</v>
      </c>
      <c r="L5737" s="518" t="s">
        <v>5433</v>
      </c>
    </row>
    <row r="5738" spans="1:12" ht="15.75">
      <c r="A5738" s="518" t="s">
        <v>10624</v>
      </c>
      <c r="B5738" s="518" t="s">
        <v>10625</v>
      </c>
      <c r="C5738" s="518" t="s">
        <v>10626</v>
      </c>
      <c r="D5738" s="518" t="s">
        <v>29300</v>
      </c>
      <c r="E5738" s="519" t="s">
        <v>144</v>
      </c>
      <c r="F5738" s="518" t="s">
        <v>144</v>
      </c>
      <c r="G5738" s="518" t="s">
        <v>29317</v>
      </c>
      <c r="H5738" s="518" t="s">
        <v>29318</v>
      </c>
      <c r="I5738" s="518" t="s">
        <v>5650</v>
      </c>
      <c r="J5738" s="518" t="s">
        <v>5432</v>
      </c>
      <c r="K5738" s="519" t="s">
        <v>27537</v>
      </c>
      <c r="L5738" s="518" t="s">
        <v>5433</v>
      </c>
    </row>
    <row r="5739" spans="1:12" ht="15.75">
      <c r="A5739" s="518" t="s">
        <v>10624</v>
      </c>
      <c r="B5739" s="518" t="s">
        <v>10625</v>
      </c>
      <c r="C5739" s="518" t="s">
        <v>10626</v>
      </c>
      <c r="D5739" s="518" t="s">
        <v>29300</v>
      </c>
      <c r="E5739" s="519" t="s">
        <v>144</v>
      </c>
      <c r="F5739" s="518" t="s">
        <v>144</v>
      </c>
      <c r="G5739" s="518" t="s">
        <v>29319</v>
      </c>
      <c r="H5739" s="518" t="s">
        <v>29320</v>
      </c>
      <c r="I5739" s="518" t="s">
        <v>5650</v>
      </c>
      <c r="J5739" s="518" t="s">
        <v>5432</v>
      </c>
      <c r="K5739" s="519" t="s">
        <v>34968</v>
      </c>
      <c r="L5739" s="518" t="s">
        <v>5433</v>
      </c>
    </row>
    <row r="5740" spans="1:12" ht="15.75">
      <c r="A5740" s="518" t="s">
        <v>10624</v>
      </c>
      <c r="B5740" s="518" t="s">
        <v>10625</v>
      </c>
      <c r="C5740" s="518" t="s">
        <v>10626</v>
      </c>
      <c r="D5740" s="518" t="s">
        <v>29300</v>
      </c>
      <c r="E5740" s="519" t="s">
        <v>144</v>
      </c>
      <c r="F5740" s="518" t="s">
        <v>144</v>
      </c>
      <c r="G5740" s="518" t="s">
        <v>29321</v>
      </c>
      <c r="H5740" s="518" t="s">
        <v>29322</v>
      </c>
      <c r="I5740" s="518" t="s">
        <v>5650</v>
      </c>
      <c r="J5740" s="518" t="s">
        <v>5432</v>
      </c>
      <c r="K5740" s="519" t="s">
        <v>34969</v>
      </c>
      <c r="L5740" s="518" t="s">
        <v>5433</v>
      </c>
    </row>
    <row r="5741" spans="1:12" ht="15.75">
      <c r="A5741" s="518" t="s">
        <v>10624</v>
      </c>
      <c r="B5741" s="518" t="s">
        <v>10625</v>
      </c>
      <c r="C5741" s="518" t="s">
        <v>10626</v>
      </c>
      <c r="D5741" s="518" t="s">
        <v>29300</v>
      </c>
      <c r="E5741" s="519" t="s">
        <v>144</v>
      </c>
      <c r="F5741" s="518" t="s">
        <v>144</v>
      </c>
      <c r="G5741" s="518" t="s">
        <v>29324</v>
      </c>
      <c r="H5741" s="518" t="s">
        <v>29325</v>
      </c>
      <c r="I5741" s="518" t="s">
        <v>5650</v>
      </c>
      <c r="J5741" s="518" t="s">
        <v>5432</v>
      </c>
      <c r="K5741" s="519" t="s">
        <v>29529</v>
      </c>
      <c r="L5741" s="518" t="s">
        <v>5433</v>
      </c>
    </row>
    <row r="5742" spans="1:12" ht="15.75">
      <c r="A5742" s="518" t="s">
        <v>10624</v>
      </c>
      <c r="B5742" s="518" t="s">
        <v>10625</v>
      </c>
      <c r="C5742" s="518" t="s">
        <v>10626</v>
      </c>
      <c r="D5742" s="518" t="s">
        <v>29300</v>
      </c>
      <c r="E5742" s="519" t="s">
        <v>144</v>
      </c>
      <c r="F5742" s="518" t="s">
        <v>144</v>
      </c>
      <c r="G5742" s="518" t="s">
        <v>29326</v>
      </c>
      <c r="H5742" s="518" t="s">
        <v>29327</v>
      </c>
      <c r="I5742" s="518" t="s">
        <v>5650</v>
      </c>
      <c r="J5742" s="518" t="s">
        <v>5432</v>
      </c>
      <c r="K5742" s="519" t="s">
        <v>34970</v>
      </c>
      <c r="L5742" s="518" t="s">
        <v>5433</v>
      </c>
    </row>
    <row r="5743" spans="1:12" ht="15.75">
      <c r="A5743" s="518" t="s">
        <v>10624</v>
      </c>
      <c r="B5743" s="518" t="s">
        <v>10625</v>
      </c>
      <c r="C5743" s="518" t="s">
        <v>10626</v>
      </c>
      <c r="D5743" s="518" t="s">
        <v>29300</v>
      </c>
      <c r="E5743" s="519" t="s">
        <v>144</v>
      </c>
      <c r="F5743" s="518" t="s">
        <v>144</v>
      </c>
      <c r="G5743" s="518" t="s">
        <v>29328</v>
      </c>
      <c r="H5743" s="518" t="s">
        <v>29329</v>
      </c>
      <c r="I5743" s="518" t="s">
        <v>5650</v>
      </c>
      <c r="J5743" s="518" t="s">
        <v>5432</v>
      </c>
      <c r="K5743" s="519" t="s">
        <v>34971</v>
      </c>
      <c r="L5743" s="518" t="s">
        <v>5433</v>
      </c>
    </row>
    <row r="5744" spans="1:12" ht="15.75">
      <c r="A5744" s="518" t="s">
        <v>10624</v>
      </c>
      <c r="B5744" s="518" t="s">
        <v>10625</v>
      </c>
      <c r="C5744" s="518" t="s">
        <v>10626</v>
      </c>
      <c r="D5744" s="518" t="s">
        <v>29300</v>
      </c>
      <c r="E5744" s="519" t="s">
        <v>144</v>
      </c>
      <c r="F5744" s="518" t="s">
        <v>144</v>
      </c>
      <c r="G5744" s="518" t="s">
        <v>29330</v>
      </c>
      <c r="H5744" s="518" t="s">
        <v>29331</v>
      </c>
      <c r="I5744" s="518" t="s">
        <v>5650</v>
      </c>
      <c r="J5744" s="518" t="s">
        <v>5432</v>
      </c>
      <c r="K5744" s="519" t="s">
        <v>34972</v>
      </c>
      <c r="L5744" s="518" t="s">
        <v>5433</v>
      </c>
    </row>
    <row r="5745" spans="1:12" ht="15.75">
      <c r="A5745" s="518" t="s">
        <v>10624</v>
      </c>
      <c r="B5745" s="518" t="s">
        <v>10625</v>
      </c>
      <c r="C5745" s="518" t="s">
        <v>10626</v>
      </c>
      <c r="D5745" s="518" t="s">
        <v>29300</v>
      </c>
      <c r="E5745" s="519" t="s">
        <v>144</v>
      </c>
      <c r="F5745" s="518" t="s">
        <v>144</v>
      </c>
      <c r="G5745" s="518" t="s">
        <v>29332</v>
      </c>
      <c r="H5745" s="518" t="s">
        <v>29333</v>
      </c>
      <c r="I5745" s="518" t="s">
        <v>5650</v>
      </c>
      <c r="J5745" s="518" t="s">
        <v>5432</v>
      </c>
      <c r="K5745" s="519" t="s">
        <v>34973</v>
      </c>
      <c r="L5745" s="518" t="s">
        <v>5433</v>
      </c>
    </row>
    <row r="5746" spans="1:12" ht="15.75">
      <c r="A5746" s="518" t="s">
        <v>10624</v>
      </c>
      <c r="B5746" s="518" t="s">
        <v>10625</v>
      </c>
      <c r="C5746" s="518" t="s">
        <v>10626</v>
      </c>
      <c r="D5746" s="518" t="s">
        <v>29300</v>
      </c>
      <c r="E5746" s="519" t="s">
        <v>144</v>
      </c>
      <c r="F5746" s="518" t="s">
        <v>144</v>
      </c>
      <c r="G5746" s="518" t="s">
        <v>29334</v>
      </c>
      <c r="H5746" s="518" t="s">
        <v>29335</v>
      </c>
      <c r="I5746" s="518" t="s">
        <v>5650</v>
      </c>
      <c r="J5746" s="518" t="s">
        <v>5432</v>
      </c>
      <c r="K5746" s="519" t="s">
        <v>34974</v>
      </c>
      <c r="L5746" s="518" t="s">
        <v>5433</v>
      </c>
    </row>
    <row r="5747" spans="1:12" ht="15.75">
      <c r="A5747" s="518" t="s">
        <v>10624</v>
      </c>
      <c r="B5747" s="518" t="s">
        <v>10625</v>
      </c>
      <c r="C5747" s="518" t="s">
        <v>10626</v>
      </c>
      <c r="D5747" s="518" t="s">
        <v>29300</v>
      </c>
      <c r="E5747" s="519" t="s">
        <v>144</v>
      </c>
      <c r="F5747" s="518" t="s">
        <v>144</v>
      </c>
      <c r="G5747" s="518" t="s">
        <v>29337</v>
      </c>
      <c r="H5747" s="518" t="s">
        <v>29338</v>
      </c>
      <c r="I5747" s="518" t="s">
        <v>5650</v>
      </c>
      <c r="J5747" s="518" t="s">
        <v>5432</v>
      </c>
      <c r="K5747" s="519" t="s">
        <v>31193</v>
      </c>
      <c r="L5747" s="518" t="s">
        <v>5433</v>
      </c>
    </row>
    <row r="5748" spans="1:12" ht="15.75">
      <c r="A5748" s="518" t="s">
        <v>10624</v>
      </c>
      <c r="B5748" s="518" t="s">
        <v>10625</v>
      </c>
      <c r="C5748" s="518" t="s">
        <v>10626</v>
      </c>
      <c r="D5748" s="518" t="s">
        <v>29300</v>
      </c>
      <c r="E5748" s="519" t="s">
        <v>144</v>
      </c>
      <c r="F5748" s="518" t="s">
        <v>144</v>
      </c>
      <c r="G5748" s="518" t="s">
        <v>29339</v>
      </c>
      <c r="H5748" s="518" t="s">
        <v>29340</v>
      </c>
      <c r="I5748" s="518" t="s">
        <v>5650</v>
      </c>
      <c r="J5748" s="518" t="s">
        <v>5432</v>
      </c>
      <c r="K5748" s="519" t="s">
        <v>34975</v>
      </c>
      <c r="L5748" s="518" t="s">
        <v>5433</v>
      </c>
    </row>
    <row r="5749" spans="1:12" ht="15.75">
      <c r="A5749" s="518" t="s">
        <v>10624</v>
      </c>
      <c r="B5749" s="518" t="s">
        <v>10625</v>
      </c>
      <c r="C5749" s="518" t="s">
        <v>10626</v>
      </c>
      <c r="D5749" s="518" t="s">
        <v>29300</v>
      </c>
      <c r="E5749" s="519" t="s">
        <v>144</v>
      </c>
      <c r="F5749" s="518" t="s">
        <v>144</v>
      </c>
      <c r="G5749" s="518" t="s">
        <v>29341</v>
      </c>
      <c r="H5749" s="518" t="s">
        <v>29342</v>
      </c>
      <c r="I5749" s="518" t="s">
        <v>5650</v>
      </c>
      <c r="J5749" s="518" t="s">
        <v>5432</v>
      </c>
      <c r="K5749" s="519" t="s">
        <v>26281</v>
      </c>
      <c r="L5749" s="518" t="s">
        <v>5433</v>
      </c>
    </row>
    <row r="5750" spans="1:12" ht="15.75">
      <c r="A5750" s="518" t="s">
        <v>10624</v>
      </c>
      <c r="B5750" s="518" t="s">
        <v>10625</v>
      </c>
      <c r="C5750" s="518" t="s">
        <v>10687</v>
      </c>
      <c r="D5750" s="518" t="s">
        <v>29343</v>
      </c>
      <c r="E5750" s="519" t="s">
        <v>144</v>
      </c>
      <c r="F5750" s="518" t="s">
        <v>144</v>
      </c>
      <c r="G5750" s="518" t="s">
        <v>29344</v>
      </c>
      <c r="H5750" s="518" t="s">
        <v>10688</v>
      </c>
      <c r="I5750" s="518" t="s">
        <v>5650</v>
      </c>
      <c r="J5750" s="518" t="s">
        <v>5503</v>
      </c>
      <c r="K5750" s="519" t="s">
        <v>20457</v>
      </c>
      <c r="L5750" s="518" t="s">
        <v>5433</v>
      </c>
    </row>
    <row r="5751" spans="1:12" ht="15.75">
      <c r="A5751" s="518" t="s">
        <v>10624</v>
      </c>
      <c r="B5751" s="518" t="s">
        <v>10625</v>
      </c>
      <c r="C5751" s="518" t="s">
        <v>10687</v>
      </c>
      <c r="D5751" s="518" t="s">
        <v>29343</v>
      </c>
      <c r="E5751" s="519" t="s">
        <v>144</v>
      </c>
      <c r="F5751" s="518" t="s">
        <v>144</v>
      </c>
      <c r="G5751" s="518" t="s">
        <v>29346</v>
      </c>
      <c r="H5751" s="518" t="s">
        <v>10689</v>
      </c>
      <c r="I5751" s="518" t="s">
        <v>5650</v>
      </c>
      <c r="J5751" s="518" t="s">
        <v>5503</v>
      </c>
      <c r="K5751" s="519" t="s">
        <v>32769</v>
      </c>
      <c r="L5751" s="518" t="s">
        <v>5433</v>
      </c>
    </row>
    <row r="5752" spans="1:12" ht="15.75">
      <c r="A5752" s="518" t="s">
        <v>10624</v>
      </c>
      <c r="B5752" s="518" t="s">
        <v>10625</v>
      </c>
      <c r="C5752" s="518" t="s">
        <v>10687</v>
      </c>
      <c r="D5752" s="518" t="s">
        <v>29343</v>
      </c>
      <c r="E5752" s="519" t="s">
        <v>144</v>
      </c>
      <c r="F5752" s="518" t="s">
        <v>144</v>
      </c>
      <c r="G5752" s="518" t="s">
        <v>29347</v>
      </c>
      <c r="H5752" s="518" t="s">
        <v>10690</v>
      </c>
      <c r="I5752" s="518" t="s">
        <v>5650</v>
      </c>
      <c r="J5752" s="518" t="s">
        <v>5503</v>
      </c>
      <c r="K5752" s="519" t="s">
        <v>34976</v>
      </c>
      <c r="L5752" s="518" t="s">
        <v>5433</v>
      </c>
    </row>
    <row r="5753" spans="1:12" ht="15.75">
      <c r="A5753" s="518" t="s">
        <v>10624</v>
      </c>
      <c r="B5753" s="518" t="s">
        <v>10625</v>
      </c>
      <c r="C5753" s="518" t="s">
        <v>10687</v>
      </c>
      <c r="D5753" s="518" t="s">
        <v>29343</v>
      </c>
      <c r="E5753" s="519" t="s">
        <v>144</v>
      </c>
      <c r="F5753" s="518" t="s">
        <v>144</v>
      </c>
      <c r="G5753" s="518" t="s">
        <v>29348</v>
      </c>
      <c r="H5753" s="518" t="s">
        <v>10691</v>
      </c>
      <c r="I5753" s="518" t="s">
        <v>5650</v>
      </c>
      <c r="J5753" s="518" t="s">
        <v>5503</v>
      </c>
      <c r="K5753" s="519" t="s">
        <v>34977</v>
      </c>
      <c r="L5753" s="518" t="s">
        <v>5433</v>
      </c>
    </row>
    <row r="5754" spans="1:12" ht="15.75">
      <c r="A5754" s="518" t="s">
        <v>10624</v>
      </c>
      <c r="B5754" s="518" t="s">
        <v>10625</v>
      </c>
      <c r="C5754" s="518" t="s">
        <v>10687</v>
      </c>
      <c r="D5754" s="518" t="s">
        <v>29343</v>
      </c>
      <c r="E5754" s="519" t="s">
        <v>144</v>
      </c>
      <c r="F5754" s="518" t="s">
        <v>144</v>
      </c>
      <c r="G5754" s="518" t="s">
        <v>29349</v>
      </c>
      <c r="H5754" s="518" t="s">
        <v>10692</v>
      </c>
      <c r="I5754" s="518" t="s">
        <v>5650</v>
      </c>
      <c r="J5754" s="518" t="s">
        <v>5503</v>
      </c>
      <c r="K5754" s="519" t="s">
        <v>34978</v>
      </c>
      <c r="L5754" s="518" t="s">
        <v>5433</v>
      </c>
    </row>
    <row r="5755" spans="1:12" ht="15.75">
      <c r="A5755" s="518" t="s">
        <v>10624</v>
      </c>
      <c r="B5755" s="518" t="s">
        <v>10625</v>
      </c>
      <c r="C5755" s="518" t="s">
        <v>10687</v>
      </c>
      <c r="D5755" s="518" t="s">
        <v>29343</v>
      </c>
      <c r="E5755" s="519" t="s">
        <v>144</v>
      </c>
      <c r="F5755" s="518" t="s">
        <v>144</v>
      </c>
      <c r="G5755" s="518" t="s">
        <v>29350</v>
      </c>
      <c r="H5755" s="518" t="s">
        <v>10693</v>
      </c>
      <c r="I5755" s="518" t="s">
        <v>5650</v>
      </c>
      <c r="J5755" s="518" t="s">
        <v>5503</v>
      </c>
      <c r="K5755" s="519" t="s">
        <v>24747</v>
      </c>
      <c r="L5755" s="518" t="s">
        <v>5433</v>
      </c>
    </row>
    <row r="5756" spans="1:12" ht="15.75">
      <c r="A5756" s="518" t="s">
        <v>10624</v>
      </c>
      <c r="B5756" s="518" t="s">
        <v>10625</v>
      </c>
      <c r="C5756" s="518" t="s">
        <v>10687</v>
      </c>
      <c r="D5756" s="518" t="s">
        <v>29343</v>
      </c>
      <c r="E5756" s="519" t="s">
        <v>144</v>
      </c>
      <c r="F5756" s="518" t="s">
        <v>144</v>
      </c>
      <c r="G5756" s="518" t="s">
        <v>29351</v>
      </c>
      <c r="H5756" s="518" t="s">
        <v>10694</v>
      </c>
      <c r="I5756" s="518" t="s">
        <v>5650</v>
      </c>
      <c r="J5756" s="518" t="s">
        <v>5503</v>
      </c>
      <c r="K5756" s="519" t="s">
        <v>34979</v>
      </c>
      <c r="L5756" s="518" t="s">
        <v>5433</v>
      </c>
    </row>
    <row r="5757" spans="1:12" ht="15.75">
      <c r="A5757" s="518" t="s">
        <v>10624</v>
      </c>
      <c r="B5757" s="518" t="s">
        <v>10625</v>
      </c>
      <c r="C5757" s="518" t="s">
        <v>10687</v>
      </c>
      <c r="D5757" s="518" t="s">
        <v>29343</v>
      </c>
      <c r="E5757" s="519" t="s">
        <v>144</v>
      </c>
      <c r="F5757" s="518" t="s">
        <v>144</v>
      </c>
      <c r="G5757" s="518" t="s">
        <v>29353</v>
      </c>
      <c r="H5757" s="518" t="s">
        <v>10695</v>
      </c>
      <c r="I5757" s="518" t="s">
        <v>5650</v>
      </c>
      <c r="J5757" s="518" t="s">
        <v>5503</v>
      </c>
      <c r="K5757" s="519" t="s">
        <v>13786</v>
      </c>
      <c r="L5757" s="518" t="s">
        <v>5433</v>
      </c>
    </row>
    <row r="5758" spans="1:12" ht="15.75">
      <c r="A5758" s="518" t="s">
        <v>10624</v>
      </c>
      <c r="B5758" s="518" t="s">
        <v>10625</v>
      </c>
      <c r="C5758" s="518" t="s">
        <v>10687</v>
      </c>
      <c r="D5758" s="518" t="s">
        <v>29343</v>
      </c>
      <c r="E5758" s="519" t="s">
        <v>144</v>
      </c>
      <c r="F5758" s="518" t="s">
        <v>144</v>
      </c>
      <c r="G5758" s="518" t="s">
        <v>29354</v>
      </c>
      <c r="H5758" s="518" t="s">
        <v>10696</v>
      </c>
      <c r="I5758" s="518" t="s">
        <v>5650</v>
      </c>
      <c r="J5758" s="518" t="s">
        <v>5503</v>
      </c>
      <c r="K5758" s="519" t="s">
        <v>34980</v>
      </c>
      <c r="L5758" s="518" t="s">
        <v>5433</v>
      </c>
    </row>
    <row r="5759" spans="1:12" ht="15.75">
      <c r="A5759" s="518" t="s">
        <v>10624</v>
      </c>
      <c r="B5759" s="518" t="s">
        <v>10625</v>
      </c>
      <c r="C5759" s="518" t="s">
        <v>10687</v>
      </c>
      <c r="D5759" s="518" t="s">
        <v>29343</v>
      </c>
      <c r="E5759" s="519" t="s">
        <v>144</v>
      </c>
      <c r="F5759" s="518" t="s">
        <v>144</v>
      </c>
      <c r="G5759" s="518" t="s">
        <v>29355</v>
      </c>
      <c r="H5759" s="518" t="s">
        <v>10697</v>
      </c>
      <c r="I5759" s="518" t="s">
        <v>5650</v>
      </c>
      <c r="J5759" s="518" t="s">
        <v>5503</v>
      </c>
      <c r="K5759" s="519" t="s">
        <v>34981</v>
      </c>
      <c r="L5759" s="518" t="s">
        <v>5433</v>
      </c>
    </row>
    <row r="5760" spans="1:12" ht="15.75">
      <c r="A5760" s="518" t="s">
        <v>10624</v>
      </c>
      <c r="B5760" s="518" t="s">
        <v>10625</v>
      </c>
      <c r="C5760" s="518" t="s">
        <v>10687</v>
      </c>
      <c r="D5760" s="518" t="s">
        <v>29343</v>
      </c>
      <c r="E5760" s="519" t="s">
        <v>144</v>
      </c>
      <c r="F5760" s="518" t="s">
        <v>144</v>
      </c>
      <c r="G5760" s="518" t="s">
        <v>29357</v>
      </c>
      <c r="H5760" s="518" t="s">
        <v>10698</v>
      </c>
      <c r="I5760" s="518" t="s">
        <v>5650</v>
      </c>
      <c r="J5760" s="518" t="s">
        <v>5503</v>
      </c>
      <c r="K5760" s="519" t="s">
        <v>24129</v>
      </c>
      <c r="L5760" s="518" t="s">
        <v>5433</v>
      </c>
    </row>
    <row r="5761" spans="1:12" ht="15.75">
      <c r="A5761" s="518" t="s">
        <v>10624</v>
      </c>
      <c r="B5761" s="518" t="s">
        <v>10625</v>
      </c>
      <c r="C5761" s="518" t="s">
        <v>10687</v>
      </c>
      <c r="D5761" s="518" t="s">
        <v>29343</v>
      </c>
      <c r="E5761" s="519" t="s">
        <v>144</v>
      </c>
      <c r="F5761" s="518" t="s">
        <v>144</v>
      </c>
      <c r="G5761" s="518" t="s">
        <v>29359</v>
      </c>
      <c r="H5761" s="518" t="s">
        <v>10699</v>
      </c>
      <c r="I5761" s="518" t="s">
        <v>5650</v>
      </c>
      <c r="J5761" s="518" t="s">
        <v>5503</v>
      </c>
      <c r="K5761" s="519" t="s">
        <v>34982</v>
      </c>
      <c r="L5761" s="518" t="s">
        <v>5433</v>
      </c>
    </row>
    <row r="5762" spans="1:12" ht="15.75">
      <c r="A5762" s="518" t="s">
        <v>10624</v>
      </c>
      <c r="B5762" s="518" t="s">
        <v>10625</v>
      </c>
      <c r="C5762" s="518" t="s">
        <v>10687</v>
      </c>
      <c r="D5762" s="518" t="s">
        <v>29343</v>
      </c>
      <c r="E5762" s="519" t="s">
        <v>144</v>
      </c>
      <c r="F5762" s="518" t="s">
        <v>144</v>
      </c>
      <c r="G5762" s="518" t="s">
        <v>29360</v>
      </c>
      <c r="H5762" s="518" t="s">
        <v>10700</v>
      </c>
      <c r="I5762" s="518" t="s">
        <v>5650</v>
      </c>
      <c r="J5762" s="518" t="s">
        <v>5503</v>
      </c>
      <c r="K5762" s="519" t="s">
        <v>34983</v>
      </c>
      <c r="L5762" s="518" t="s">
        <v>5433</v>
      </c>
    </row>
    <row r="5763" spans="1:12" ht="15.75">
      <c r="A5763" s="518" t="s">
        <v>10624</v>
      </c>
      <c r="B5763" s="518" t="s">
        <v>10625</v>
      </c>
      <c r="C5763" s="518" t="s">
        <v>10687</v>
      </c>
      <c r="D5763" s="518" t="s">
        <v>29343</v>
      </c>
      <c r="E5763" s="519" t="s">
        <v>144</v>
      </c>
      <c r="F5763" s="518" t="s">
        <v>144</v>
      </c>
      <c r="G5763" s="518" t="s">
        <v>29361</v>
      </c>
      <c r="H5763" s="518" t="s">
        <v>10701</v>
      </c>
      <c r="I5763" s="518" t="s">
        <v>5650</v>
      </c>
      <c r="J5763" s="518" t="s">
        <v>5503</v>
      </c>
      <c r="K5763" s="519" t="s">
        <v>29611</v>
      </c>
      <c r="L5763" s="518" t="s">
        <v>5433</v>
      </c>
    </row>
    <row r="5764" spans="1:12" ht="15.75">
      <c r="A5764" s="518" t="s">
        <v>10624</v>
      </c>
      <c r="B5764" s="518" t="s">
        <v>10625</v>
      </c>
      <c r="C5764" s="518" t="s">
        <v>10687</v>
      </c>
      <c r="D5764" s="518" t="s">
        <v>29343</v>
      </c>
      <c r="E5764" s="519" t="s">
        <v>144</v>
      </c>
      <c r="F5764" s="518" t="s">
        <v>144</v>
      </c>
      <c r="G5764" s="518" t="s">
        <v>29362</v>
      </c>
      <c r="H5764" s="518" t="s">
        <v>10702</v>
      </c>
      <c r="I5764" s="518" t="s">
        <v>5650</v>
      </c>
      <c r="J5764" s="518" t="s">
        <v>5503</v>
      </c>
      <c r="K5764" s="519" t="s">
        <v>34984</v>
      </c>
      <c r="L5764" s="518" t="s">
        <v>5433</v>
      </c>
    </row>
    <row r="5765" spans="1:12" ht="15.75">
      <c r="A5765" s="518" t="s">
        <v>10624</v>
      </c>
      <c r="B5765" s="518" t="s">
        <v>10625</v>
      </c>
      <c r="C5765" s="518" t="s">
        <v>10687</v>
      </c>
      <c r="D5765" s="518" t="s">
        <v>29343</v>
      </c>
      <c r="E5765" s="519" t="s">
        <v>144</v>
      </c>
      <c r="F5765" s="518" t="s">
        <v>144</v>
      </c>
      <c r="G5765" s="518" t="s">
        <v>29363</v>
      </c>
      <c r="H5765" s="518" t="s">
        <v>10703</v>
      </c>
      <c r="I5765" s="518" t="s">
        <v>5650</v>
      </c>
      <c r="J5765" s="518" t="s">
        <v>5503</v>
      </c>
      <c r="K5765" s="519" t="s">
        <v>34985</v>
      </c>
      <c r="L5765" s="518" t="s">
        <v>5433</v>
      </c>
    </row>
    <row r="5766" spans="1:12" ht="15.75">
      <c r="A5766" s="518" t="s">
        <v>10624</v>
      </c>
      <c r="B5766" s="518" t="s">
        <v>10625</v>
      </c>
      <c r="C5766" s="518" t="s">
        <v>10687</v>
      </c>
      <c r="D5766" s="518" t="s">
        <v>29343</v>
      </c>
      <c r="E5766" s="519" t="s">
        <v>144</v>
      </c>
      <c r="F5766" s="518" t="s">
        <v>144</v>
      </c>
      <c r="G5766" s="518" t="s">
        <v>29364</v>
      </c>
      <c r="H5766" s="518" t="s">
        <v>10704</v>
      </c>
      <c r="I5766" s="518" t="s">
        <v>5650</v>
      </c>
      <c r="J5766" s="518" t="s">
        <v>5503</v>
      </c>
      <c r="K5766" s="519" t="s">
        <v>34986</v>
      </c>
      <c r="L5766" s="518" t="s">
        <v>5433</v>
      </c>
    </row>
    <row r="5767" spans="1:12" ht="15.75">
      <c r="A5767" s="518" t="s">
        <v>10624</v>
      </c>
      <c r="B5767" s="518" t="s">
        <v>10625</v>
      </c>
      <c r="C5767" s="518" t="s">
        <v>10687</v>
      </c>
      <c r="D5767" s="518" t="s">
        <v>29343</v>
      </c>
      <c r="E5767" s="519" t="s">
        <v>144</v>
      </c>
      <c r="F5767" s="518" t="s">
        <v>144</v>
      </c>
      <c r="G5767" s="518" t="s">
        <v>29365</v>
      </c>
      <c r="H5767" s="518" t="s">
        <v>10705</v>
      </c>
      <c r="I5767" s="518" t="s">
        <v>5650</v>
      </c>
      <c r="J5767" s="518" t="s">
        <v>5503</v>
      </c>
      <c r="K5767" s="519" t="s">
        <v>34987</v>
      </c>
      <c r="L5767" s="518" t="s">
        <v>5433</v>
      </c>
    </row>
    <row r="5768" spans="1:12" ht="15.75">
      <c r="A5768" s="518" t="s">
        <v>10624</v>
      </c>
      <c r="B5768" s="518" t="s">
        <v>10625</v>
      </c>
      <c r="C5768" s="518" t="s">
        <v>10687</v>
      </c>
      <c r="D5768" s="518" t="s">
        <v>29343</v>
      </c>
      <c r="E5768" s="519" t="s">
        <v>144</v>
      </c>
      <c r="F5768" s="518" t="s">
        <v>144</v>
      </c>
      <c r="G5768" s="518" t="s">
        <v>29366</v>
      </c>
      <c r="H5768" s="518" t="s">
        <v>10706</v>
      </c>
      <c r="I5768" s="518" t="s">
        <v>5650</v>
      </c>
      <c r="J5768" s="518" t="s">
        <v>5503</v>
      </c>
      <c r="K5768" s="519" t="s">
        <v>34988</v>
      </c>
      <c r="L5768" s="518" t="s">
        <v>5433</v>
      </c>
    </row>
    <row r="5769" spans="1:12" ht="15.75">
      <c r="A5769" s="518" t="s">
        <v>10624</v>
      </c>
      <c r="B5769" s="518" t="s">
        <v>10625</v>
      </c>
      <c r="C5769" s="518" t="s">
        <v>10687</v>
      </c>
      <c r="D5769" s="518" t="s">
        <v>29343</v>
      </c>
      <c r="E5769" s="519" t="s">
        <v>144</v>
      </c>
      <c r="F5769" s="518" t="s">
        <v>144</v>
      </c>
      <c r="G5769" s="518" t="s">
        <v>29367</v>
      </c>
      <c r="H5769" s="518" t="s">
        <v>10707</v>
      </c>
      <c r="I5769" s="518" t="s">
        <v>5650</v>
      </c>
      <c r="J5769" s="518" t="s">
        <v>5503</v>
      </c>
      <c r="K5769" s="519" t="s">
        <v>27061</v>
      </c>
      <c r="L5769" s="518" t="s">
        <v>5433</v>
      </c>
    </row>
    <row r="5770" spans="1:12" ht="15.75">
      <c r="A5770" s="518" t="s">
        <v>10624</v>
      </c>
      <c r="B5770" s="518" t="s">
        <v>10625</v>
      </c>
      <c r="C5770" s="518" t="s">
        <v>10687</v>
      </c>
      <c r="D5770" s="518" t="s">
        <v>29343</v>
      </c>
      <c r="E5770" s="519" t="s">
        <v>144</v>
      </c>
      <c r="F5770" s="518" t="s">
        <v>144</v>
      </c>
      <c r="G5770" s="518" t="s">
        <v>29368</v>
      </c>
      <c r="H5770" s="518" t="s">
        <v>10708</v>
      </c>
      <c r="I5770" s="518" t="s">
        <v>5650</v>
      </c>
      <c r="J5770" s="518" t="s">
        <v>5503</v>
      </c>
      <c r="K5770" s="519" t="s">
        <v>34989</v>
      </c>
      <c r="L5770" s="518" t="s">
        <v>5433</v>
      </c>
    </row>
    <row r="5771" spans="1:12" ht="15.75">
      <c r="A5771" s="518" t="s">
        <v>10624</v>
      </c>
      <c r="B5771" s="518" t="s">
        <v>10625</v>
      </c>
      <c r="C5771" s="518" t="s">
        <v>10687</v>
      </c>
      <c r="D5771" s="518" t="s">
        <v>29343</v>
      </c>
      <c r="E5771" s="519" t="s">
        <v>144</v>
      </c>
      <c r="F5771" s="518" t="s">
        <v>144</v>
      </c>
      <c r="G5771" s="518" t="s">
        <v>29369</v>
      </c>
      <c r="H5771" s="518" t="s">
        <v>10709</v>
      </c>
      <c r="I5771" s="518" t="s">
        <v>5650</v>
      </c>
      <c r="J5771" s="518" t="s">
        <v>5503</v>
      </c>
      <c r="K5771" s="519" t="s">
        <v>34990</v>
      </c>
      <c r="L5771" s="518" t="s">
        <v>5433</v>
      </c>
    </row>
    <row r="5772" spans="1:12" ht="15.75">
      <c r="A5772" s="518" t="s">
        <v>10624</v>
      </c>
      <c r="B5772" s="518" t="s">
        <v>10625</v>
      </c>
      <c r="C5772" s="518" t="s">
        <v>10687</v>
      </c>
      <c r="D5772" s="518" t="s">
        <v>29343</v>
      </c>
      <c r="E5772" s="519" t="s">
        <v>144</v>
      </c>
      <c r="F5772" s="518" t="s">
        <v>144</v>
      </c>
      <c r="G5772" s="518" t="s">
        <v>29371</v>
      </c>
      <c r="H5772" s="518" t="s">
        <v>10710</v>
      </c>
      <c r="I5772" s="518" t="s">
        <v>5650</v>
      </c>
      <c r="J5772" s="518" t="s">
        <v>5503</v>
      </c>
      <c r="K5772" s="519" t="s">
        <v>34991</v>
      </c>
      <c r="L5772" s="518" t="s">
        <v>5433</v>
      </c>
    </row>
    <row r="5773" spans="1:12" ht="15.75">
      <c r="A5773" s="518" t="s">
        <v>10624</v>
      </c>
      <c r="B5773" s="518" t="s">
        <v>10625</v>
      </c>
      <c r="C5773" s="518" t="s">
        <v>10687</v>
      </c>
      <c r="D5773" s="518" t="s">
        <v>29343</v>
      </c>
      <c r="E5773" s="519" t="s">
        <v>144</v>
      </c>
      <c r="F5773" s="518" t="s">
        <v>144</v>
      </c>
      <c r="G5773" s="518" t="s">
        <v>29372</v>
      </c>
      <c r="H5773" s="518" t="s">
        <v>10711</v>
      </c>
      <c r="I5773" s="518" t="s">
        <v>5650</v>
      </c>
      <c r="J5773" s="518" t="s">
        <v>5503</v>
      </c>
      <c r="K5773" s="519" t="s">
        <v>34992</v>
      </c>
      <c r="L5773" s="518" t="s">
        <v>5433</v>
      </c>
    </row>
    <row r="5774" spans="1:12" ht="15.75">
      <c r="A5774" s="518" t="s">
        <v>10624</v>
      </c>
      <c r="B5774" s="518" t="s">
        <v>10625</v>
      </c>
      <c r="C5774" s="518" t="s">
        <v>10687</v>
      </c>
      <c r="D5774" s="518" t="s">
        <v>29343</v>
      </c>
      <c r="E5774" s="519" t="s">
        <v>144</v>
      </c>
      <c r="F5774" s="518" t="s">
        <v>144</v>
      </c>
      <c r="G5774" s="518" t="s">
        <v>29373</v>
      </c>
      <c r="H5774" s="518" t="s">
        <v>10712</v>
      </c>
      <c r="I5774" s="518" t="s">
        <v>5650</v>
      </c>
      <c r="J5774" s="518" t="s">
        <v>5503</v>
      </c>
      <c r="K5774" s="519" t="s">
        <v>34993</v>
      </c>
      <c r="L5774" s="518" t="s">
        <v>5433</v>
      </c>
    </row>
    <row r="5775" spans="1:12" ht="15.75">
      <c r="A5775" s="518" t="s">
        <v>10624</v>
      </c>
      <c r="B5775" s="518" t="s">
        <v>10625</v>
      </c>
      <c r="C5775" s="518" t="s">
        <v>10687</v>
      </c>
      <c r="D5775" s="518" t="s">
        <v>29343</v>
      </c>
      <c r="E5775" s="519" t="s">
        <v>144</v>
      </c>
      <c r="F5775" s="518" t="s">
        <v>144</v>
      </c>
      <c r="G5775" s="518" t="s">
        <v>29374</v>
      </c>
      <c r="H5775" s="518" t="s">
        <v>10713</v>
      </c>
      <c r="I5775" s="518" t="s">
        <v>5650</v>
      </c>
      <c r="J5775" s="518" t="s">
        <v>5503</v>
      </c>
      <c r="K5775" s="519" t="s">
        <v>33160</v>
      </c>
      <c r="L5775" s="518" t="s">
        <v>5433</v>
      </c>
    </row>
    <row r="5776" spans="1:12" ht="15.75">
      <c r="A5776" s="518" t="s">
        <v>10624</v>
      </c>
      <c r="B5776" s="518" t="s">
        <v>10625</v>
      </c>
      <c r="C5776" s="518" t="s">
        <v>10687</v>
      </c>
      <c r="D5776" s="518" t="s">
        <v>29343</v>
      </c>
      <c r="E5776" s="519" t="s">
        <v>144</v>
      </c>
      <c r="F5776" s="518" t="s">
        <v>144</v>
      </c>
      <c r="G5776" s="518" t="s">
        <v>29375</v>
      </c>
      <c r="H5776" s="518" t="s">
        <v>10714</v>
      </c>
      <c r="I5776" s="518" t="s">
        <v>5650</v>
      </c>
      <c r="J5776" s="518" t="s">
        <v>5503</v>
      </c>
      <c r="K5776" s="519" t="s">
        <v>34994</v>
      </c>
      <c r="L5776" s="518" t="s">
        <v>5433</v>
      </c>
    </row>
    <row r="5777" spans="1:12" ht="15.75">
      <c r="A5777" s="518" t="s">
        <v>10624</v>
      </c>
      <c r="B5777" s="518" t="s">
        <v>10625</v>
      </c>
      <c r="C5777" s="518" t="s">
        <v>10687</v>
      </c>
      <c r="D5777" s="518" t="s">
        <v>29343</v>
      </c>
      <c r="E5777" s="519" t="s">
        <v>144</v>
      </c>
      <c r="F5777" s="518" t="s">
        <v>144</v>
      </c>
      <c r="G5777" s="518" t="s">
        <v>29376</v>
      </c>
      <c r="H5777" s="518" t="s">
        <v>10715</v>
      </c>
      <c r="I5777" s="518" t="s">
        <v>5650</v>
      </c>
      <c r="J5777" s="518" t="s">
        <v>5503</v>
      </c>
      <c r="K5777" s="519" t="s">
        <v>30327</v>
      </c>
      <c r="L5777" s="518" t="s">
        <v>5433</v>
      </c>
    </row>
    <row r="5778" spans="1:12" ht="15.75">
      <c r="A5778" s="518" t="s">
        <v>10624</v>
      </c>
      <c r="B5778" s="518" t="s">
        <v>10625</v>
      </c>
      <c r="C5778" s="518" t="s">
        <v>10687</v>
      </c>
      <c r="D5778" s="518" t="s">
        <v>29343</v>
      </c>
      <c r="E5778" s="519" t="s">
        <v>144</v>
      </c>
      <c r="F5778" s="518" t="s">
        <v>144</v>
      </c>
      <c r="G5778" s="518" t="s">
        <v>29378</v>
      </c>
      <c r="H5778" s="518" t="s">
        <v>10716</v>
      </c>
      <c r="I5778" s="518" t="s">
        <v>5650</v>
      </c>
      <c r="J5778" s="518" t="s">
        <v>5503</v>
      </c>
      <c r="K5778" s="519" t="s">
        <v>34995</v>
      </c>
      <c r="L5778" s="518" t="s">
        <v>5433</v>
      </c>
    </row>
    <row r="5779" spans="1:12" ht="15.75">
      <c r="A5779" s="518" t="s">
        <v>10624</v>
      </c>
      <c r="B5779" s="518" t="s">
        <v>10625</v>
      </c>
      <c r="C5779" s="518" t="s">
        <v>10687</v>
      </c>
      <c r="D5779" s="518" t="s">
        <v>29343</v>
      </c>
      <c r="E5779" s="519" t="s">
        <v>144</v>
      </c>
      <c r="F5779" s="518" t="s">
        <v>144</v>
      </c>
      <c r="G5779" s="518" t="s">
        <v>29379</v>
      </c>
      <c r="H5779" s="518" t="s">
        <v>10717</v>
      </c>
      <c r="I5779" s="518" t="s">
        <v>5650</v>
      </c>
      <c r="J5779" s="518" t="s">
        <v>5503</v>
      </c>
      <c r="K5779" s="519" t="s">
        <v>34996</v>
      </c>
      <c r="L5779" s="518" t="s">
        <v>5433</v>
      </c>
    </row>
    <row r="5780" spans="1:12" ht="15.75">
      <c r="A5780" s="518" t="s">
        <v>10624</v>
      </c>
      <c r="B5780" s="518" t="s">
        <v>10625</v>
      </c>
      <c r="C5780" s="518" t="s">
        <v>10687</v>
      </c>
      <c r="D5780" s="518" t="s">
        <v>29343</v>
      </c>
      <c r="E5780" s="519" t="s">
        <v>144</v>
      </c>
      <c r="F5780" s="518" t="s">
        <v>144</v>
      </c>
      <c r="G5780" s="518" t="s">
        <v>29380</v>
      </c>
      <c r="H5780" s="518" t="s">
        <v>10718</v>
      </c>
      <c r="I5780" s="518" t="s">
        <v>5650</v>
      </c>
      <c r="J5780" s="518" t="s">
        <v>5503</v>
      </c>
      <c r="K5780" s="519" t="s">
        <v>34997</v>
      </c>
      <c r="L5780" s="518" t="s">
        <v>5433</v>
      </c>
    </row>
    <row r="5781" spans="1:12" ht="15.75">
      <c r="A5781" s="518" t="s">
        <v>10624</v>
      </c>
      <c r="B5781" s="518" t="s">
        <v>10625</v>
      </c>
      <c r="C5781" s="518" t="s">
        <v>10687</v>
      </c>
      <c r="D5781" s="518" t="s">
        <v>29343</v>
      </c>
      <c r="E5781" s="519" t="s">
        <v>144</v>
      </c>
      <c r="F5781" s="518" t="s">
        <v>144</v>
      </c>
      <c r="G5781" s="518" t="s">
        <v>29382</v>
      </c>
      <c r="H5781" s="518" t="s">
        <v>10719</v>
      </c>
      <c r="I5781" s="518" t="s">
        <v>5650</v>
      </c>
      <c r="J5781" s="518" t="s">
        <v>5503</v>
      </c>
      <c r="K5781" s="519" t="s">
        <v>34998</v>
      </c>
      <c r="L5781" s="518" t="s">
        <v>5433</v>
      </c>
    </row>
    <row r="5782" spans="1:12" ht="15.75">
      <c r="A5782" s="518" t="s">
        <v>10624</v>
      </c>
      <c r="B5782" s="518" t="s">
        <v>10625</v>
      </c>
      <c r="C5782" s="518" t="s">
        <v>10687</v>
      </c>
      <c r="D5782" s="518" t="s">
        <v>29343</v>
      </c>
      <c r="E5782" s="519" t="s">
        <v>144</v>
      </c>
      <c r="F5782" s="518" t="s">
        <v>144</v>
      </c>
      <c r="G5782" s="518" t="s">
        <v>29383</v>
      </c>
      <c r="H5782" s="518" t="s">
        <v>29384</v>
      </c>
      <c r="I5782" s="518" t="s">
        <v>5650</v>
      </c>
      <c r="J5782" s="518" t="s">
        <v>5503</v>
      </c>
      <c r="K5782" s="519" t="s">
        <v>19346</v>
      </c>
      <c r="L5782" s="518" t="s">
        <v>5433</v>
      </c>
    </row>
    <row r="5783" spans="1:12" ht="15.75">
      <c r="A5783" s="518" t="s">
        <v>10624</v>
      </c>
      <c r="B5783" s="518" t="s">
        <v>10625</v>
      </c>
      <c r="C5783" s="518" t="s">
        <v>10687</v>
      </c>
      <c r="D5783" s="518" t="s">
        <v>29343</v>
      </c>
      <c r="E5783" s="519" t="s">
        <v>144</v>
      </c>
      <c r="F5783" s="518" t="s">
        <v>144</v>
      </c>
      <c r="G5783" s="518" t="s">
        <v>29385</v>
      </c>
      <c r="H5783" s="518" t="s">
        <v>29386</v>
      </c>
      <c r="I5783" s="518" t="s">
        <v>5650</v>
      </c>
      <c r="J5783" s="518" t="s">
        <v>5503</v>
      </c>
      <c r="K5783" s="519" t="s">
        <v>34999</v>
      </c>
      <c r="L5783" s="518" t="s">
        <v>5433</v>
      </c>
    </row>
    <row r="5784" spans="1:12" ht="15.75">
      <c r="A5784" s="518" t="s">
        <v>10624</v>
      </c>
      <c r="B5784" s="518" t="s">
        <v>10625</v>
      </c>
      <c r="C5784" s="518" t="s">
        <v>10687</v>
      </c>
      <c r="D5784" s="518" t="s">
        <v>29343</v>
      </c>
      <c r="E5784" s="519" t="s">
        <v>144</v>
      </c>
      <c r="F5784" s="518" t="s">
        <v>144</v>
      </c>
      <c r="G5784" s="518" t="s">
        <v>29387</v>
      </c>
      <c r="H5784" s="518" t="s">
        <v>10720</v>
      </c>
      <c r="I5784" s="518" t="s">
        <v>5650</v>
      </c>
      <c r="J5784" s="518" t="s">
        <v>5503</v>
      </c>
      <c r="K5784" s="519" t="s">
        <v>35000</v>
      </c>
      <c r="L5784" s="518" t="s">
        <v>5433</v>
      </c>
    </row>
    <row r="5785" spans="1:12" ht="15.75">
      <c r="A5785" s="518" t="s">
        <v>10624</v>
      </c>
      <c r="B5785" s="518" t="s">
        <v>10625</v>
      </c>
      <c r="C5785" s="518" t="s">
        <v>10721</v>
      </c>
      <c r="D5785" s="518" t="s">
        <v>29388</v>
      </c>
      <c r="E5785" s="519" t="s">
        <v>144</v>
      </c>
      <c r="F5785" s="518" t="s">
        <v>144</v>
      </c>
      <c r="G5785" s="518" t="s">
        <v>29389</v>
      </c>
      <c r="H5785" s="518" t="s">
        <v>29390</v>
      </c>
      <c r="I5785" s="518" t="s">
        <v>5650</v>
      </c>
      <c r="J5785" s="518" t="s">
        <v>5432</v>
      </c>
      <c r="K5785" s="519" t="s">
        <v>35001</v>
      </c>
      <c r="L5785" s="518" t="s">
        <v>5433</v>
      </c>
    </row>
    <row r="5786" spans="1:12" ht="15.75">
      <c r="A5786" s="518" t="s">
        <v>10624</v>
      </c>
      <c r="B5786" s="518" t="s">
        <v>10625</v>
      </c>
      <c r="C5786" s="518" t="s">
        <v>10721</v>
      </c>
      <c r="D5786" s="518" t="s">
        <v>29388</v>
      </c>
      <c r="E5786" s="519" t="s">
        <v>144</v>
      </c>
      <c r="F5786" s="518" t="s">
        <v>144</v>
      </c>
      <c r="G5786" s="518" t="s">
        <v>29391</v>
      </c>
      <c r="H5786" s="518" t="s">
        <v>29392</v>
      </c>
      <c r="I5786" s="518" t="s">
        <v>5650</v>
      </c>
      <c r="J5786" s="518" t="s">
        <v>5432</v>
      </c>
      <c r="K5786" s="519" t="s">
        <v>34723</v>
      </c>
      <c r="L5786" s="518" t="s">
        <v>5433</v>
      </c>
    </row>
    <row r="5787" spans="1:12" ht="15.75">
      <c r="A5787" s="518" t="s">
        <v>10624</v>
      </c>
      <c r="B5787" s="518" t="s">
        <v>10625</v>
      </c>
      <c r="C5787" s="518" t="s">
        <v>10721</v>
      </c>
      <c r="D5787" s="518" t="s">
        <v>29388</v>
      </c>
      <c r="E5787" s="519" t="s">
        <v>144</v>
      </c>
      <c r="F5787" s="518" t="s">
        <v>144</v>
      </c>
      <c r="G5787" s="518" t="s">
        <v>29393</v>
      </c>
      <c r="H5787" s="518" t="s">
        <v>29394</v>
      </c>
      <c r="I5787" s="518" t="s">
        <v>5650</v>
      </c>
      <c r="J5787" s="518" t="s">
        <v>5432</v>
      </c>
      <c r="K5787" s="519" t="s">
        <v>35002</v>
      </c>
      <c r="L5787" s="518" t="s">
        <v>5433</v>
      </c>
    </row>
    <row r="5788" spans="1:12" ht="15.75">
      <c r="A5788" s="518" t="s">
        <v>10624</v>
      </c>
      <c r="B5788" s="518" t="s">
        <v>10625</v>
      </c>
      <c r="C5788" s="518" t="s">
        <v>10721</v>
      </c>
      <c r="D5788" s="518" t="s">
        <v>29388</v>
      </c>
      <c r="E5788" s="519" t="s">
        <v>144</v>
      </c>
      <c r="F5788" s="518" t="s">
        <v>144</v>
      </c>
      <c r="G5788" s="518" t="s">
        <v>29395</v>
      </c>
      <c r="H5788" s="518" t="s">
        <v>29396</v>
      </c>
      <c r="I5788" s="518" t="s">
        <v>5650</v>
      </c>
      <c r="J5788" s="518" t="s">
        <v>5432</v>
      </c>
      <c r="K5788" s="519" t="s">
        <v>35003</v>
      </c>
      <c r="L5788" s="518" t="s">
        <v>5433</v>
      </c>
    </row>
    <row r="5789" spans="1:12" ht="15.75">
      <c r="A5789" s="518" t="s">
        <v>10624</v>
      </c>
      <c r="B5789" s="518" t="s">
        <v>10625</v>
      </c>
      <c r="C5789" s="518" t="s">
        <v>10721</v>
      </c>
      <c r="D5789" s="518" t="s">
        <v>29388</v>
      </c>
      <c r="E5789" s="519" t="s">
        <v>144</v>
      </c>
      <c r="F5789" s="518" t="s">
        <v>144</v>
      </c>
      <c r="G5789" s="518" t="s">
        <v>29398</v>
      </c>
      <c r="H5789" s="518" t="s">
        <v>29399</v>
      </c>
      <c r="I5789" s="518" t="s">
        <v>5650</v>
      </c>
      <c r="J5789" s="518" t="s">
        <v>5432</v>
      </c>
      <c r="K5789" s="519" t="s">
        <v>35004</v>
      </c>
      <c r="L5789" s="518" t="s">
        <v>5433</v>
      </c>
    </row>
    <row r="5790" spans="1:12" ht="15.75">
      <c r="A5790" s="518" t="s">
        <v>10624</v>
      </c>
      <c r="B5790" s="518" t="s">
        <v>10625</v>
      </c>
      <c r="C5790" s="518" t="s">
        <v>10721</v>
      </c>
      <c r="D5790" s="518" t="s">
        <v>29388</v>
      </c>
      <c r="E5790" s="519" t="s">
        <v>144</v>
      </c>
      <c r="F5790" s="518" t="s">
        <v>144</v>
      </c>
      <c r="G5790" s="518" t="s">
        <v>29400</v>
      </c>
      <c r="H5790" s="518" t="s">
        <v>29401</v>
      </c>
      <c r="I5790" s="518" t="s">
        <v>5650</v>
      </c>
      <c r="J5790" s="518" t="s">
        <v>5432</v>
      </c>
      <c r="K5790" s="519" t="s">
        <v>35005</v>
      </c>
      <c r="L5790" s="518" t="s">
        <v>5433</v>
      </c>
    </row>
    <row r="5791" spans="1:12" ht="15.75">
      <c r="A5791" s="518" t="s">
        <v>10624</v>
      </c>
      <c r="B5791" s="518" t="s">
        <v>10625</v>
      </c>
      <c r="C5791" s="518" t="s">
        <v>10721</v>
      </c>
      <c r="D5791" s="518" t="s">
        <v>29388</v>
      </c>
      <c r="E5791" s="519" t="s">
        <v>144</v>
      </c>
      <c r="F5791" s="518" t="s">
        <v>144</v>
      </c>
      <c r="G5791" s="518" t="s">
        <v>29402</v>
      </c>
      <c r="H5791" s="518" t="s">
        <v>29403</v>
      </c>
      <c r="I5791" s="518" t="s">
        <v>5650</v>
      </c>
      <c r="J5791" s="518" t="s">
        <v>5432</v>
      </c>
      <c r="K5791" s="519" t="s">
        <v>35006</v>
      </c>
      <c r="L5791" s="518" t="s">
        <v>5433</v>
      </c>
    </row>
    <row r="5792" spans="1:12" ht="15.75">
      <c r="A5792" s="518" t="s">
        <v>10624</v>
      </c>
      <c r="B5792" s="518" t="s">
        <v>10625</v>
      </c>
      <c r="C5792" s="518" t="s">
        <v>10721</v>
      </c>
      <c r="D5792" s="518" t="s">
        <v>29388</v>
      </c>
      <c r="E5792" s="519" t="s">
        <v>144</v>
      </c>
      <c r="F5792" s="518" t="s">
        <v>144</v>
      </c>
      <c r="G5792" s="518" t="s">
        <v>29404</v>
      </c>
      <c r="H5792" s="518" t="s">
        <v>29405</v>
      </c>
      <c r="I5792" s="518" t="s">
        <v>5650</v>
      </c>
      <c r="J5792" s="518" t="s">
        <v>5432</v>
      </c>
      <c r="K5792" s="519" t="s">
        <v>35007</v>
      </c>
      <c r="L5792" s="518" t="s">
        <v>5433</v>
      </c>
    </row>
    <row r="5793" spans="1:12" ht="15.75">
      <c r="A5793" s="518" t="s">
        <v>10624</v>
      </c>
      <c r="B5793" s="518" t="s">
        <v>10625</v>
      </c>
      <c r="C5793" s="518" t="s">
        <v>10721</v>
      </c>
      <c r="D5793" s="518" t="s">
        <v>29388</v>
      </c>
      <c r="E5793" s="519" t="s">
        <v>144</v>
      </c>
      <c r="F5793" s="518" t="s">
        <v>144</v>
      </c>
      <c r="G5793" s="518" t="s">
        <v>29406</v>
      </c>
      <c r="H5793" s="518" t="s">
        <v>29407</v>
      </c>
      <c r="I5793" s="518" t="s">
        <v>5650</v>
      </c>
      <c r="J5793" s="518" t="s">
        <v>5432</v>
      </c>
      <c r="K5793" s="519" t="s">
        <v>35008</v>
      </c>
      <c r="L5793" s="518" t="s">
        <v>5433</v>
      </c>
    </row>
    <row r="5794" spans="1:12" ht="15.75">
      <c r="A5794" s="518" t="s">
        <v>10624</v>
      </c>
      <c r="B5794" s="518" t="s">
        <v>10625</v>
      </c>
      <c r="C5794" s="518" t="s">
        <v>10721</v>
      </c>
      <c r="D5794" s="518" t="s">
        <v>29388</v>
      </c>
      <c r="E5794" s="519" t="s">
        <v>144</v>
      </c>
      <c r="F5794" s="518" t="s">
        <v>144</v>
      </c>
      <c r="G5794" s="518" t="s">
        <v>29408</v>
      </c>
      <c r="H5794" s="518" t="s">
        <v>29409</v>
      </c>
      <c r="I5794" s="518" t="s">
        <v>5650</v>
      </c>
      <c r="J5794" s="518" t="s">
        <v>5432</v>
      </c>
      <c r="K5794" s="519" t="s">
        <v>35009</v>
      </c>
      <c r="L5794" s="518" t="s">
        <v>5433</v>
      </c>
    </row>
    <row r="5795" spans="1:12" ht="15.75">
      <c r="A5795" s="518" t="s">
        <v>10624</v>
      </c>
      <c r="B5795" s="518" t="s">
        <v>10625</v>
      </c>
      <c r="C5795" s="518" t="s">
        <v>10721</v>
      </c>
      <c r="D5795" s="518" t="s">
        <v>29388</v>
      </c>
      <c r="E5795" s="519" t="s">
        <v>144</v>
      </c>
      <c r="F5795" s="518" t="s">
        <v>144</v>
      </c>
      <c r="G5795" s="518" t="s">
        <v>29410</v>
      </c>
      <c r="H5795" s="518" t="s">
        <v>29411</v>
      </c>
      <c r="I5795" s="518" t="s">
        <v>5650</v>
      </c>
      <c r="J5795" s="518" t="s">
        <v>5432</v>
      </c>
      <c r="K5795" s="519" t="s">
        <v>35010</v>
      </c>
      <c r="L5795" s="518" t="s">
        <v>5433</v>
      </c>
    </row>
    <row r="5796" spans="1:12" ht="15.75">
      <c r="A5796" s="518" t="s">
        <v>10624</v>
      </c>
      <c r="B5796" s="518" t="s">
        <v>10625</v>
      </c>
      <c r="C5796" s="518" t="s">
        <v>10721</v>
      </c>
      <c r="D5796" s="518" t="s">
        <v>29388</v>
      </c>
      <c r="E5796" s="519" t="s">
        <v>144</v>
      </c>
      <c r="F5796" s="518" t="s">
        <v>144</v>
      </c>
      <c r="G5796" s="518" t="s">
        <v>29412</v>
      </c>
      <c r="H5796" s="518" t="s">
        <v>29413</v>
      </c>
      <c r="I5796" s="518" t="s">
        <v>5650</v>
      </c>
      <c r="J5796" s="518" t="s">
        <v>5432</v>
      </c>
      <c r="K5796" s="519" t="s">
        <v>35011</v>
      </c>
      <c r="L5796" s="518" t="s">
        <v>5433</v>
      </c>
    </row>
    <row r="5797" spans="1:12" ht="15.75">
      <c r="A5797" s="518" t="s">
        <v>10624</v>
      </c>
      <c r="B5797" s="518" t="s">
        <v>10625</v>
      </c>
      <c r="C5797" s="518" t="s">
        <v>10721</v>
      </c>
      <c r="D5797" s="518" t="s">
        <v>29388</v>
      </c>
      <c r="E5797" s="519" t="s">
        <v>144</v>
      </c>
      <c r="F5797" s="518" t="s">
        <v>144</v>
      </c>
      <c r="G5797" s="518" t="s">
        <v>29414</v>
      </c>
      <c r="H5797" s="518" t="s">
        <v>29415</v>
      </c>
      <c r="I5797" s="518" t="s">
        <v>5650</v>
      </c>
      <c r="J5797" s="518" t="s">
        <v>5432</v>
      </c>
      <c r="K5797" s="519" t="s">
        <v>35012</v>
      </c>
      <c r="L5797" s="518" t="s">
        <v>5433</v>
      </c>
    </row>
    <row r="5798" spans="1:12" ht="15.75">
      <c r="A5798" s="518" t="s">
        <v>10624</v>
      </c>
      <c r="B5798" s="518" t="s">
        <v>10625</v>
      </c>
      <c r="C5798" s="518" t="s">
        <v>10721</v>
      </c>
      <c r="D5798" s="518" t="s">
        <v>29388</v>
      </c>
      <c r="E5798" s="519" t="s">
        <v>144</v>
      </c>
      <c r="F5798" s="518" t="s">
        <v>144</v>
      </c>
      <c r="G5798" s="518" t="s">
        <v>29416</v>
      </c>
      <c r="H5798" s="518" t="s">
        <v>29417</v>
      </c>
      <c r="I5798" s="518" t="s">
        <v>5650</v>
      </c>
      <c r="J5798" s="518" t="s">
        <v>5432</v>
      </c>
      <c r="K5798" s="519" t="s">
        <v>35013</v>
      </c>
      <c r="L5798" s="518" t="s">
        <v>5433</v>
      </c>
    </row>
    <row r="5799" spans="1:12" ht="15.75">
      <c r="A5799" s="518" t="s">
        <v>10624</v>
      </c>
      <c r="B5799" s="518" t="s">
        <v>10625</v>
      </c>
      <c r="C5799" s="518" t="s">
        <v>10749</v>
      </c>
      <c r="D5799" s="518" t="s">
        <v>29418</v>
      </c>
      <c r="E5799" s="519" t="s">
        <v>144</v>
      </c>
      <c r="F5799" s="518" t="s">
        <v>144</v>
      </c>
      <c r="G5799" s="518" t="s">
        <v>29419</v>
      </c>
      <c r="H5799" s="518" t="s">
        <v>29420</v>
      </c>
      <c r="I5799" s="518" t="s">
        <v>5650</v>
      </c>
      <c r="J5799" s="518" t="s">
        <v>5503</v>
      </c>
      <c r="K5799" s="519" t="s">
        <v>23416</v>
      </c>
      <c r="L5799" s="518" t="s">
        <v>5433</v>
      </c>
    </row>
    <row r="5800" spans="1:12" ht="15.75">
      <c r="A5800" s="518" t="s">
        <v>10624</v>
      </c>
      <c r="B5800" s="518" t="s">
        <v>10625</v>
      </c>
      <c r="C5800" s="518" t="s">
        <v>10749</v>
      </c>
      <c r="D5800" s="518" t="s">
        <v>29418</v>
      </c>
      <c r="E5800" s="519" t="s">
        <v>144</v>
      </c>
      <c r="F5800" s="518" t="s">
        <v>144</v>
      </c>
      <c r="G5800" s="518" t="s">
        <v>29421</v>
      </c>
      <c r="H5800" s="518" t="s">
        <v>29422</v>
      </c>
      <c r="I5800" s="518" t="s">
        <v>5650</v>
      </c>
      <c r="J5800" s="518" t="s">
        <v>5503</v>
      </c>
      <c r="K5800" s="519" t="s">
        <v>33356</v>
      </c>
      <c r="L5800" s="518" t="s">
        <v>5433</v>
      </c>
    </row>
    <row r="5801" spans="1:12" ht="15.75">
      <c r="A5801" s="518" t="s">
        <v>10624</v>
      </c>
      <c r="B5801" s="518" t="s">
        <v>10625</v>
      </c>
      <c r="C5801" s="518" t="s">
        <v>10749</v>
      </c>
      <c r="D5801" s="518" t="s">
        <v>29418</v>
      </c>
      <c r="E5801" s="519" t="s">
        <v>144</v>
      </c>
      <c r="F5801" s="518" t="s">
        <v>144</v>
      </c>
      <c r="G5801" s="518" t="s">
        <v>29423</v>
      </c>
      <c r="H5801" s="518" t="s">
        <v>29424</v>
      </c>
      <c r="I5801" s="518" t="s">
        <v>5650</v>
      </c>
      <c r="J5801" s="518" t="s">
        <v>5503</v>
      </c>
      <c r="K5801" s="519" t="s">
        <v>35014</v>
      </c>
      <c r="L5801" s="518" t="s">
        <v>5433</v>
      </c>
    </row>
    <row r="5802" spans="1:12" ht="15.75">
      <c r="A5802" s="518" t="s">
        <v>10624</v>
      </c>
      <c r="B5802" s="518" t="s">
        <v>10625</v>
      </c>
      <c r="C5802" s="518" t="s">
        <v>10749</v>
      </c>
      <c r="D5802" s="518" t="s">
        <v>29418</v>
      </c>
      <c r="E5802" s="519" t="s">
        <v>144</v>
      </c>
      <c r="F5802" s="518" t="s">
        <v>144</v>
      </c>
      <c r="G5802" s="518" t="s">
        <v>29425</v>
      </c>
      <c r="H5802" s="518" t="s">
        <v>29424</v>
      </c>
      <c r="I5802" s="518" t="s">
        <v>5650</v>
      </c>
      <c r="J5802" s="518" t="s">
        <v>5503</v>
      </c>
      <c r="K5802" s="519" t="s">
        <v>29965</v>
      </c>
      <c r="L5802" s="518" t="s">
        <v>5433</v>
      </c>
    </row>
    <row r="5803" spans="1:12" ht="15.75">
      <c r="A5803" s="518" t="s">
        <v>10624</v>
      </c>
      <c r="B5803" s="518" t="s">
        <v>10625</v>
      </c>
      <c r="C5803" s="518" t="s">
        <v>10749</v>
      </c>
      <c r="D5803" s="518" t="s">
        <v>29418</v>
      </c>
      <c r="E5803" s="519" t="s">
        <v>144</v>
      </c>
      <c r="F5803" s="518" t="s">
        <v>144</v>
      </c>
      <c r="G5803" s="518" t="s">
        <v>29426</v>
      </c>
      <c r="H5803" s="518" t="s">
        <v>29427</v>
      </c>
      <c r="I5803" s="518" t="s">
        <v>5650</v>
      </c>
      <c r="J5803" s="518" t="s">
        <v>5503</v>
      </c>
      <c r="K5803" s="519" t="s">
        <v>35015</v>
      </c>
      <c r="L5803" s="518" t="s">
        <v>5433</v>
      </c>
    </row>
    <row r="5804" spans="1:12" ht="15.75">
      <c r="A5804" s="518" t="s">
        <v>10624</v>
      </c>
      <c r="B5804" s="518" t="s">
        <v>10625</v>
      </c>
      <c r="C5804" s="518" t="s">
        <v>10749</v>
      </c>
      <c r="D5804" s="518" t="s">
        <v>29418</v>
      </c>
      <c r="E5804" s="519" t="s">
        <v>144</v>
      </c>
      <c r="F5804" s="518" t="s">
        <v>144</v>
      </c>
      <c r="G5804" s="518" t="s">
        <v>29428</v>
      </c>
      <c r="H5804" s="518" t="s">
        <v>29429</v>
      </c>
      <c r="I5804" s="518" t="s">
        <v>5650</v>
      </c>
      <c r="J5804" s="518" t="s">
        <v>5503</v>
      </c>
      <c r="K5804" s="519" t="s">
        <v>17828</v>
      </c>
      <c r="L5804" s="518" t="s">
        <v>5433</v>
      </c>
    </row>
    <row r="5805" spans="1:12" ht="15.75">
      <c r="A5805" s="518" t="s">
        <v>10624</v>
      </c>
      <c r="B5805" s="518" t="s">
        <v>10625</v>
      </c>
      <c r="C5805" s="518" t="s">
        <v>10749</v>
      </c>
      <c r="D5805" s="518" t="s">
        <v>29418</v>
      </c>
      <c r="E5805" s="519" t="s">
        <v>144</v>
      </c>
      <c r="F5805" s="518" t="s">
        <v>144</v>
      </c>
      <c r="G5805" s="518" t="s">
        <v>29430</v>
      </c>
      <c r="H5805" s="518" t="s">
        <v>29431</v>
      </c>
      <c r="I5805" s="518" t="s">
        <v>5650</v>
      </c>
      <c r="J5805" s="518" t="s">
        <v>5503</v>
      </c>
      <c r="K5805" s="519" t="s">
        <v>35016</v>
      </c>
      <c r="L5805" s="518" t="s">
        <v>5433</v>
      </c>
    </row>
    <row r="5806" spans="1:12" ht="15.75">
      <c r="A5806" s="518" t="s">
        <v>10624</v>
      </c>
      <c r="B5806" s="518" t="s">
        <v>10625</v>
      </c>
      <c r="C5806" s="518" t="s">
        <v>10749</v>
      </c>
      <c r="D5806" s="518" t="s">
        <v>29418</v>
      </c>
      <c r="E5806" s="519" t="s">
        <v>144</v>
      </c>
      <c r="F5806" s="518" t="s">
        <v>144</v>
      </c>
      <c r="G5806" s="518" t="s">
        <v>29432</v>
      </c>
      <c r="H5806" s="518" t="s">
        <v>29433</v>
      </c>
      <c r="I5806" s="518" t="s">
        <v>5650</v>
      </c>
      <c r="J5806" s="518" t="s">
        <v>5503</v>
      </c>
      <c r="K5806" s="519" t="s">
        <v>35017</v>
      </c>
      <c r="L5806" s="518" t="s">
        <v>5433</v>
      </c>
    </row>
    <row r="5807" spans="1:12" ht="15.75">
      <c r="A5807" s="518" t="s">
        <v>10624</v>
      </c>
      <c r="B5807" s="518" t="s">
        <v>10625</v>
      </c>
      <c r="C5807" s="518" t="s">
        <v>10749</v>
      </c>
      <c r="D5807" s="518" t="s">
        <v>29418</v>
      </c>
      <c r="E5807" s="519" t="s">
        <v>144</v>
      </c>
      <c r="F5807" s="518" t="s">
        <v>144</v>
      </c>
      <c r="G5807" s="518" t="s">
        <v>29434</v>
      </c>
      <c r="H5807" s="518" t="s">
        <v>10782</v>
      </c>
      <c r="I5807" s="518" t="s">
        <v>5650</v>
      </c>
      <c r="J5807" s="518" t="s">
        <v>5503</v>
      </c>
      <c r="K5807" s="519" t="s">
        <v>23416</v>
      </c>
      <c r="L5807" s="518" t="s">
        <v>5433</v>
      </c>
    </row>
    <row r="5808" spans="1:12" ht="15.75">
      <c r="A5808" s="518" t="s">
        <v>10624</v>
      </c>
      <c r="B5808" s="518" t="s">
        <v>10625</v>
      </c>
      <c r="C5808" s="518" t="s">
        <v>10749</v>
      </c>
      <c r="D5808" s="518" t="s">
        <v>29418</v>
      </c>
      <c r="E5808" s="519" t="s">
        <v>144</v>
      </c>
      <c r="F5808" s="518" t="s">
        <v>144</v>
      </c>
      <c r="G5808" s="518" t="s">
        <v>29435</v>
      </c>
      <c r="H5808" s="518" t="s">
        <v>10783</v>
      </c>
      <c r="I5808" s="518" t="s">
        <v>5650</v>
      </c>
      <c r="J5808" s="518" t="s">
        <v>5503</v>
      </c>
      <c r="K5808" s="519" t="s">
        <v>35014</v>
      </c>
      <c r="L5808" s="518" t="s">
        <v>5433</v>
      </c>
    </row>
    <row r="5809" spans="1:12" ht="15.75">
      <c r="A5809" s="518" t="s">
        <v>10624</v>
      </c>
      <c r="B5809" s="518" t="s">
        <v>10625</v>
      </c>
      <c r="C5809" s="518" t="s">
        <v>10749</v>
      </c>
      <c r="D5809" s="518" t="s">
        <v>29418</v>
      </c>
      <c r="E5809" s="519" t="s">
        <v>144</v>
      </c>
      <c r="F5809" s="518" t="s">
        <v>144</v>
      </c>
      <c r="G5809" s="518" t="s">
        <v>29436</v>
      </c>
      <c r="H5809" s="518" t="s">
        <v>10784</v>
      </c>
      <c r="I5809" s="518" t="s">
        <v>5650</v>
      </c>
      <c r="J5809" s="518" t="s">
        <v>5503</v>
      </c>
      <c r="K5809" s="519" t="s">
        <v>35018</v>
      </c>
      <c r="L5809" s="518" t="s">
        <v>5433</v>
      </c>
    </row>
    <row r="5810" spans="1:12" ht="15.75">
      <c r="A5810" s="518" t="s">
        <v>10624</v>
      </c>
      <c r="B5810" s="518" t="s">
        <v>10625</v>
      </c>
      <c r="C5810" s="518" t="s">
        <v>10785</v>
      </c>
      <c r="D5810" s="518" t="s">
        <v>29437</v>
      </c>
      <c r="E5810" s="519" t="s">
        <v>144</v>
      </c>
      <c r="F5810" s="518" t="s">
        <v>144</v>
      </c>
      <c r="G5810" s="518" t="s">
        <v>29438</v>
      </c>
      <c r="H5810" s="518" t="s">
        <v>10786</v>
      </c>
      <c r="I5810" s="518" t="s">
        <v>5650</v>
      </c>
      <c r="J5810" s="518" t="s">
        <v>5503</v>
      </c>
      <c r="K5810" s="519" t="s">
        <v>23192</v>
      </c>
      <c r="L5810" s="518" t="s">
        <v>5433</v>
      </c>
    </row>
    <row r="5811" spans="1:12" ht="15.75">
      <c r="A5811" s="518" t="s">
        <v>10624</v>
      </c>
      <c r="B5811" s="518" t="s">
        <v>10625</v>
      </c>
      <c r="C5811" s="518" t="s">
        <v>10785</v>
      </c>
      <c r="D5811" s="518" t="s">
        <v>29437</v>
      </c>
      <c r="E5811" s="519" t="s">
        <v>144</v>
      </c>
      <c r="F5811" s="518" t="s">
        <v>144</v>
      </c>
      <c r="G5811" s="518" t="s">
        <v>29439</v>
      </c>
      <c r="H5811" s="518" t="s">
        <v>10787</v>
      </c>
      <c r="I5811" s="518" t="s">
        <v>5650</v>
      </c>
      <c r="J5811" s="518" t="s">
        <v>5503</v>
      </c>
      <c r="K5811" s="519" t="s">
        <v>35019</v>
      </c>
      <c r="L5811" s="518" t="s">
        <v>5433</v>
      </c>
    </row>
    <row r="5812" spans="1:12" ht="15.75">
      <c r="A5812" s="518" t="s">
        <v>10624</v>
      </c>
      <c r="B5812" s="518" t="s">
        <v>10625</v>
      </c>
      <c r="C5812" s="518" t="s">
        <v>10788</v>
      </c>
      <c r="D5812" s="518" t="s">
        <v>29440</v>
      </c>
      <c r="E5812" s="519" t="s">
        <v>144</v>
      </c>
      <c r="F5812" s="518" t="s">
        <v>144</v>
      </c>
      <c r="G5812" s="518" t="s">
        <v>29441</v>
      </c>
      <c r="H5812" s="518" t="s">
        <v>29442</v>
      </c>
      <c r="I5812" s="518" t="s">
        <v>5650</v>
      </c>
      <c r="J5812" s="518" t="s">
        <v>5432</v>
      </c>
      <c r="K5812" s="519" t="s">
        <v>35020</v>
      </c>
      <c r="L5812" s="518" t="s">
        <v>5433</v>
      </c>
    </row>
    <row r="5813" spans="1:12" ht="15.75">
      <c r="A5813" s="518" t="s">
        <v>10624</v>
      </c>
      <c r="B5813" s="518" t="s">
        <v>10625</v>
      </c>
      <c r="C5813" s="518" t="s">
        <v>10788</v>
      </c>
      <c r="D5813" s="518" t="s">
        <v>29440</v>
      </c>
      <c r="E5813" s="519" t="s">
        <v>144</v>
      </c>
      <c r="F5813" s="518" t="s">
        <v>144</v>
      </c>
      <c r="G5813" s="518" t="s">
        <v>29444</v>
      </c>
      <c r="H5813" s="518" t="s">
        <v>29445</v>
      </c>
      <c r="I5813" s="518" t="s">
        <v>5650</v>
      </c>
      <c r="J5813" s="518" t="s">
        <v>5432</v>
      </c>
      <c r="K5813" s="519" t="s">
        <v>35021</v>
      </c>
      <c r="L5813" s="518" t="s">
        <v>5433</v>
      </c>
    </row>
    <row r="5814" spans="1:12" ht="15.75">
      <c r="A5814" s="518" t="s">
        <v>10624</v>
      </c>
      <c r="B5814" s="518" t="s">
        <v>10625</v>
      </c>
      <c r="C5814" s="518" t="s">
        <v>10788</v>
      </c>
      <c r="D5814" s="518" t="s">
        <v>29440</v>
      </c>
      <c r="E5814" s="519" t="s">
        <v>144</v>
      </c>
      <c r="F5814" s="518" t="s">
        <v>144</v>
      </c>
      <c r="G5814" s="518" t="s">
        <v>29446</v>
      </c>
      <c r="H5814" s="518" t="s">
        <v>29447</v>
      </c>
      <c r="I5814" s="518" t="s">
        <v>5650</v>
      </c>
      <c r="J5814" s="518" t="s">
        <v>5432</v>
      </c>
      <c r="K5814" s="519" t="s">
        <v>35022</v>
      </c>
      <c r="L5814" s="518" t="s">
        <v>5433</v>
      </c>
    </row>
    <row r="5815" spans="1:12" ht="15.75">
      <c r="A5815" s="518" t="s">
        <v>10624</v>
      </c>
      <c r="B5815" s="518" t="s">
        <v>10625</v>
      </c>
      <c r="C5815" s="518" t="s">
        <v>10788</v>
      </c>
      <c r="D5815" s="518" t="s">
        <v>29440</v>
      </c>
      <c r="E5815" s="519" t="s">
        <v>144</v>
      </c>
      <c r="F5815" s="518" t="s">
        <v>144</v>
      </c>
      <c r="G5815" s="518" t="s">
        <v>29448</v>
      </c>
      <c r="H5815" s="518" t="s">
        <v>29449</v>
      </c>
      <c r="I5815" s="518" t="s">
        <v>5650</v>
      </c>
      <c r="J5815" s="518" t="s">
        <v>5432</v>
      </c>
      <c r="K5815" s="519" t="s">
        <v>34853</v>
      </c>
      <c r="L5815" s="518" t="s">
        <v>5433</v>
      </c>
    </row>
    <row r="5816" spans="1:12" ht="15.75">
      <c r="A5816" s="518" t="s">
        <v>10624</v>
      </c>
      <c r="B5816" s="518" t="s">
        <v>10625</v>
      </c>
      <c r="C5816" s="518" t="s">
        <v>10788</v>
      </c>
      <c r="D5816" s="518" t="s">
        <v>29440</v>
      </c>
      <c r="E5816" s="519" t="s">
        <v>144</v>
      </c>
      <c r="F5816" s="518" t="s">
        <v>144</v>
      </c>
      <c r="G5816" s="518" t="s">
        <v>29450</v>
      </c>
      <c r="H5816" s="518" t="s">
        <v>29451</v>
      </c>
      <c r="I5816" s="518" t="s">
        <v>5650</v>
      </c>
      <c r="J5816" s="518" t="s">
        <v>5432</v>
      </c>
      <c r="K5816" s="519" t="s">
        <v>35023</v>
      </c>
      <c r="L5816" s="518" t="s">
        <v>5433</v>
      </c>
    </row>
    <row r="5817" spans="1:12" ht="15.75">
      <c r="A5817" s="518" t="s">
        <v>10624</v>
      </c>
      <c r="B5817" s="518" t="s">
        <v>10625</v>
      </c>
      <c r="C5817" s="518" t="s">
        <v>10788</v>
      </c>
      <c r="D5817" s="518" t="s">
        <v>29440</v>
      </c>
      <c r="E5817" s="519" t="s">
        <v>144</v>
      </c>
      <c r="F5817" s="518" t="s">
        <v>144</v>
      </c>
      <c r="G5817" s="518" t="s">
        <v>29452</v>
      </c>
      <c r="H5817" s="518" t="s">
        <v>29453</v>
      </c>
      <c r="I5817" s="518" t="s">
        <v>5650</v>
      </c>
      <c r="J5817" s="518" t="s">
        <v>5432</v>
      </c>
      <c r="K5817" s="519" t="s">
        <v>35024</v>
      </c>
      <c r="L5817" s="518" t="s">
        <v>5433</v>
      </c>
    </row>
    <row r="5818" spans="1:12" ht="15.75">
      <c r="A5818" s="518" t="s">
        <v>10624</v>
      </c>
      <c r="B5818" s="518" t="s">
        <v>10625</v>
      </c>
      <c r="C5818" s="518" t="s">
        <v>10788</v>
      </c>
      <c r="D5818" s="518" t="s">
        <v>29440</v>
      </c>
      <c r="E5818" s="519" t="s">
        <v>144</v>
      </c>
      <c r="F5818" s="518" t="s">
        <v>144</v>
      </c>
      <c r="G5818" s="518" t="s">
        <v>29454</v>
      </c>
      <c r="H5818" s="518" t="s">
        <v>29455</v>
      </c>
      <c r="I5818" s="518" t="s">
        <v>5650</v>
      </c>
      <c r="J5818" s="518" t="s">
        <v>5432</v>
      </c>
      <c r="K5818" s="519" t="s">
        <v>35025</v>
      </c>
      <c r="L5818" s="518" t="s">
        <v>5433</v>
      </c>
    </row>
    <row r="5819" spans="1:12" ht="15.75">
      <c r="A5819" s="518" t="s">
        <v>10624</v>
      </c>
      <c r="B5819" s="518" t="s">
        <v>10625</v>
      </c>
      <c r="C5819" s="518" t="s">
        <v>10788</v>
      </c>
      <c r="D5819" s="518" t="s">
        <v>29440</v>
      </c>
      <c r="E5819" s="519" t="s">
        <v>144</v>
      </c>
      <c r="F5819" s="518" t="s">
        <v>144</v>
      </c>
      <c r="G5819" s="518" t="s">
        <v>29456</v>
      </c>
      <c r="H5819" s="518" t="s">
        <v>29457</v>
      </c>
      <c r="I5819" s="518" t="s">
        <v>5650</v>
      </c>
      <c r="J5819" s="518" t="s">
        <v>5432</v>
      </c>
      <c r="K5819" s="519" t="s">
        <v>35026</v>
      </c>
      <c r="L5819" s="518" t="s">
        <v>5433</v>
      </c>
    </row>
    <row r="5820" spans="1:12" ht="15.75">
      <c r="A5820" s="518" t="s">
        <v>10624</v>
      </c>
      <c r="B5820" s="518" t="s">
        <v>10625</v>
      </c>
      <c r="C5820" s="518" t="s">
        <v>10788</v>
      </c>
      <c r="D5820" s="518" t="s">
        <v>29440</v>
      </c>
      <c r="E5820" s="519" t="s">
        <v>144</v>
      </c>
      <c r="F5820" s="518" t="s">
        <v>144</v>
      </c>
      <c r="G5820" s="518" t="s">
        <v>29458</v>
      </c>
      <c r="H5820" s="518" t="s">
        <v>29459</v>
      </c>
      <c r="I5820" s="518" t="s">
        <v>5650</v>
      </c>
      <c r="J5820" s="518" t="s">
        <v>5432</v>
      </c>
      <c r="K5820" s="519" t="s">
        <v>35027</v>
      </c>
      <c r="L5820" s="518" t="s">
        <v>5433</v>
      </c>
    </row>
    <row r="5821" spans="1:12" ht="15.75">
      <c r="A5821" s="518" t="s">
        <v>10624</v>
      </c>
      <c r="B5821" s="518" t="s">
        <v>10625</v>
      </c>
      <c r="C5821" s="518" t="s">
        <v>10788</v>
      </c>
      <c r="D5821" s="518" t="s">
        <v>29440</v>
      </c>
      <c r="E5821" s="519" t="s">
        <v>144</v>
      </c>
      <c r="F5821" s="518" t="s">
        <v>144</v>
      </c>
      <c r="G5821" s="518" t="s">
        <v>29460</v>
      </c>
      <c r="H5821" s="518" t="s">
        <v>29461</v>
      </c>
      <c r="I5821" s="518" t="s">
        <v>5650</v>
      </c>
      <c r="J5821" s="518" t="s">
        <v>5432</v>
      </c>
      <c r="K5821" s="519" t="s">
        <v>35028</v>
      </c>
      <c r="L5821" s="518" t="s">
        <v>5433</v>
      </c>
    </row>
    <row r="5822" spans="1:12" ht="15.75">
      <c r="A5822" s="518" t="s">
        <v>10624</v>
      </c>
      <c r="B5822" s="518" t="s">
        <v>10625</v>
      </c>
      <c r="C5822" s="518" t="s">
        <v>10788</v>
      </c>
      <c r="D5822" s="518" t="s">
        <v>29440</v>
      </c>
      <c r="E5822" s="519" t="s">
        <v>144</v>
      </c>
      <c r="F5822" s="518" t="s">
        <v>144</v>
      </c>
      <c r="G5822" s="518" t="s">
        <v>29462</v>
      </c>
      <c r="H5822" s="518" t="s">
        <v>10799</v>
      </c>
      <c r="I5822" s="518" t="s">
        <v>5650</v>
      </c>
      <c r="J5822" s="518" t="s">
        <v>5432</v>
      </c>
      <c r="K5822" s="519" t="s">
        <v>35029</v>
      </c>
      <c r="L5822" s="518" t="s">
        <v>5433</v>
      </c>
    </row>
    <row r="5823" spans="1:12" ht="15.75">
      <c r="A5823" s="518" t="s">
        <v>10624</v>
      </c>
      <c r="B5823" s="518" t="s">
        <v>10625</v>
      </c>
      <c r="C5823" s="518" t="s">
        <v>10788</v>
      </c>
      <c r="D5823" s="518" t="s">
        <v>29440</v>
      </c>
      <c r="E5823" s="519" t="s">
        <v>144</v>
      </c>
      <c r="F5823" s="518" t="s">
        <v>144</v>
      </c>
      <c r="G5823" s="518" t="s">
        <v>29463</v>
      </c>
      <c r="H5823" s="518" t="s">
        <v>29464</v>
      </c>
      <c r="I5823" s="518" t="s">
        <v>5650</v>
      </c>
      <c r="J5823" s="518" t="s">
        <v>5432</v>
      </c>
      <c r="K5823" s="519" t="s">
        <v>35030</v>
      </c>
      <c r="L5823" s="518" t="s">
        <v>5433</v>
      </c>
    </row>
    <row r="5824" spans="1:12" ht="15.75">
      <c r="A5824" s="518" t="s">
        <v>10624</v>
      </c>
      <c r="B5824" s="518" t="s">
        <v>10625</v>
      </c>
      <c r="C5824" s="518" t="s">
        <v>10788</v>
      </c>
      <c r="D5824" s="518" t="s">
        <v>29440</v>
      </c>
      <c r="E5824" s="519" t="s">
        <v>144</v>
      </c>
      <c r="F5824" s="518" t="s">
        <v>144</v>
      </c>
      <c r="G5824" s="518" t="s">
        <v>29465</v>
      </c>
      <c r="H5824" s="518" t="s">
        <v>29466</v>
      </c>
      <c r="I5824" s="518" t="s">
        <v>5650</v>
      </c>
      <c r="J5824" s="518" t="s">
        <v>5432</v>
      </c>
      <c r="K5824" s="519" t="s">
        <v>14569</v>
      </c>
      <c r="L5824" s="518" t="s">
        <v>5433</v>
      </c>
    </row>
    <row r="5825" spans="1:12" ht="15.75">
      <c r="A5825" s="518" t="s">
        <v>10624</v>
      </c>
      <c r="B5825" s="518" t="s">
        <v>10625</v>
      </c>
      <c r="C5825" s="518" t="s">
        <v>10788</v>
      </c>
      <c r="D5825" s="518" t="s">
        <v>29440</v>
      </c>
      <c r="E5825" s="519" t="s">
        <v>144</v>
      </c>
      <c r="F5825" s="518" t="s">
        <v>144</v>
      </c>
      <c r="G5825" s="518" t="s">
        <v>29467</v>
      </c>
      <c r="H5825" s="518" t="s">
        <v>29468</v>
      </c>
      <c r="I5825" s="518" t="s">
        <v>5650</v>
      </c>
      <c r="J5825" s="518" t="s">
        <v>5432</v>
      </c>
      <c r="K5825" s="519" t="s">
        <v>35031</v>
      </c>
      <c r="L5825" s="518" t="s">
        <v>5433</v>
      </c>
    </row>
    <row r="5826" spans="1:12" ht="15.75">
      <c r="A5826" s="518" t="s">
        <v>10624</v>
      </c>
      <c r="B5826" s="518" t="s">
        <v>10625</v>
      </c>
      <c r="C5826" s="518" t="s">
        <v>10788</v>
      </c>
      <c r="D5826" s="518" t="s">
        <v>29440</v>
      </c>
      <c r="E5826" s="519" t="s">
        <v>144</v>
      </c>
      <c r="F5826" s="518" t="s">
        <v>144</v>
      </c>
      <c r="G5826" s="518" t="s">
        <v>29469</v>
      </c>
      <c r="H5826" s="518" t="s">
        <v>10804</v>
      </c>
      <c r="I5826" s="518" t="s">
        <v>5431</v>
      </c>
      <c r="J5826" s="518" t="s">
        <v>5432</v>
      </c>
      <c r="K5826" s="519" t="s">
        <v>24167</v>
      </c>
      <c r="L5826" s="518" t="s">
        <v>5433</v>
      </c>
    </row>
    <row r="5827" spans="1:12" ht="15.75">
      <c r="A5827" s="518" t="s">
        <v>10624</v>
      </c>
      <c r="B5827" s="518" t="s">
        <v>10625</v>
      </c>
      <c r="C5827" s="518" t="s">
        <v>10788</v>
      </c>
      <c r="D5827" s="518" t="s">
        <v>29440</v>
      </c>
      <c r="E5827" s="519" t="s">
        <v>144</v>
      </c>
      <c r="F5827" s="518" t="s">
        <v>144</v>
      </c>
      <c r="G5827" s="518" t="s">
        <v>29470</v>
      </c>
      <c r="H5827" s="518" t="s">
        <v>10805</v>
      </c>
      <c r="I5827" s="518" t="s">
        <v>5431</v>
      </c>
      <c r="J5827" s="518" t="s">
        <v>5432</v>
      </c>
      <c r="K5827" s="519" t="s">
        <v>18080</v>
      </c>
      <c r="L5827" s="518" t="s">
        <v>5433</v>
      </c>
    </row>
    <row r="5828" spans="1:12" ht="15.75">
      <c r="A5828" s="518" t="s">
        <v>10624</v>
      </c>
      <c r="B5828" s="518" t="s">
        <v>10625</v>
      </c>
      <c r="C5828" s="518" t="s">
        <v>10788</v>
      </c>
      <c r="D5828" s="518" t="s">
        <v>29440</v>
      </c>
      <c r="E5828" s="519" t="s">
        <v>144</v>
      </c>
      <c r="F5828" s="518" t="s">
        <v>144</v>
      </c>
      <c r="G5828" s="518" t="s">
        <v>29472</v>
      </c>
      <c r="H5828" s="518" t="s">
        <v>10806</v>
      </c>
      <c r="I5828" s="518" t="s">
        <v>5650</v>
      </c>
      <c r="J5828" s="518" t="s">
        <v>5432</v>
      </c>
      <c r="K5828" s="519" t="s">
        <v>35032</v>
      </c>
      <c r="L5828" s="518" t="s">
        <v>5433</v>
      </c>
    </row>
    <row r="5829" spans="1:12" ht="15.75">
      <c r="A5829" s="518" t="s">
        <v>10624</v>
      </c>
      <c r="B5829" s="518" t="s">
        <v>10625</v>
      </c>
      <c r="C5829" s="518" t="s">
        <v>10788</v>
      </c>
      <c r="D5829" s="518" t="s">
        <v>29440</v>
      </c>
      <c r="E5829" s="519" t="s">
        <v>144</v>
      </c>
      <c r="F5829" s="518" t="s">
        <v>144</v>
      </c>
      <c r="G5829" s="518" t="s">
        <v>29473</v>
      </c>
      <c r="H5829" s="518" t="s">
        <v>10810</v>
      </c>
      <c r="I5829" s="518" t="s">
        <v>5650</v>
      </c>
      <c r="J5829" s="518" t="s">
        <v>5503</v>
      </c>
      <c r="K5829" s="519" t="s">
        <v>35033</v>
      </c>
      <c r="L5829" s="518" t="s">
        <v>5433</v>
      </c>
    </row>
    <row r="5830" spans="1:12" ht="15.75">
      <c r="A5830" s="518" t="s">
        <v>10624</v>
      </c>
      <c r="B5830" s="518" t="s">
        <v>10625</v>
      </c>
      <c r="C5830" s="518" t="s">
        <v>10788</v>
      </c>
      <c r="D5830" s="518" t="s">
        <v>29440</v>
      </c>
      <c r="E5830" s="519" t="s">
        <v>144</v>
      </c>
      <c r="F5830" s="518" t="s">
        <v>144</v>
      </c>
      <c r="G5830" s="518" t="s">
        <v>29474</v>
      </c>
      <c r="H5830" s="518" t="s">
        <v>10811</v>
      </c>
      <c r="I5830" s="518" t="s">
        <v>5650</v>
      </c>
      <c r="J5830" s="518" t="s">
        <v>5503</v>
      </c>
      <c r="K5830" s="519" t="s">
        <v>35034</v>
      </c>
      <c r="L5830" s="518" t="s">
        <v>5433</v>
      </c>
    </row>
    <row r="5831" spans="1:12" ht="15.75">
      <c r="A5831" s="518" t="s">
        <v>10624</v>
      </c>
      <c r="B5831" s="518" t="s">
        <v>10625</v>
      </c>
      <c r="C5831" s="518" t="s">
        <v>10788</v>
      </c>
      <c r="D5831" s="518" t="s">
        <v>29440</v>
      </c>
      <c r="E5831" s="519" t="s">
        <v>144</v>
      </c>
      <c r="F5831" s="518" t="s">
        <v>144</v>
      </c>
      <c r="G5831" s="518" t="s">
        <v>29475</v>
      </c>
      <c r="H5831" s="518" t="s">
        <v>10812</v>
      </c>
      <c r="I5831" s="518" t="s">
        <v>5650</v>
      </c>
      <c r="J5831" s="518" t="s">
        <v>5503</v>
      </c>
      <c r="K5831" s="519" t="s">
        <v>35035</v>
      </c>
      <c r="L5831" s="518" t="s">
        <v>5433</v>
      </c>
    </row>
    <row r="5832" spans="1:12" ht="15.75">
      <c r="A5832" s="518" t="s">
        <v>10624</v>
      </c>
      <c r="B5832" s="518" t="s">
        <v>10625</v>
      </c>
      <c r="C5832" s="518" t="s">
        <v>10788</v>
      </c>
      <c r="D5832" s="518" t="s">
        <v>29440</v>
      </c>
      <c r="E5832" s="519" t="s">
        <v>144</v>
      </c>
      <c r="F5832" s="518" t="s">
        <v>144</v>
      </c>
      <c r="G5832" s="518" t="s">
        <v>29476</v>
      </c>
      <c r="H5832" s="518" t="s">
        <v>10813</v>
      </c>
      <c r="I5832" s="518" t="s">
        <v>5650</v>
      </c>
      <c r="J5832" s="518" t="s">
        <v>5503</v>
      </c>
      <c r="K5832" s="519" t="s">
        <v>35036</v>
      </c>
      <c r="L5832" s="518" t="s">
        <v>5433</v>
      </c>
    </row>
    <row r="5833" spans="1:12" ht="15.75">
      <c r="A5833" s="518" t="s">
        <v>10624</v>
      </c>
      <c r="B5833" s="518" t="s">
        <v>10625</v>
      </c>
      <c r="C5833" s="518" t="s">
        <v>10788</v>
      </c>
      <c r="D5833" s="518" t="s">
        <v>29440</v>
      </c>
      <c r="E5833" s="519" t="s">
        <v>144</v>
      </c>
      <c r="F5833" s="518" t="s">
        <v>144</v>
      </c>
      <c r="G5833" s="518" t="s">
        <v>29477</v>
      </c>
      <c r="H5833" s="518" t="s">
        <v>10814</v>
      </c>
      <c r="I5833" s="518" t="s">
        <v>5650</v>
      </c>
      <c r="J5833" s="518" t="s">
        <v>5432</v>
      </c>
      <c r="K5833" s="519" t="s">
        <v>35037</v>
      </c>
      <c r="L5833" s="518" t="s">
        <v>5433</v>
      </c>
    </row>
    <row r="5834" spans="1:12" ht="15.75">
      <c r="A5834" s="518" t="s">
        <v>10624</v>
      </c>
      <c r="B5834" s="518" t="s">
        <v>10625</v>
      </c>
      <c r="C5834" s="518" t="s">
        <v>10788</v>
      </c>
      <c r="D5834" s="518" t="s">
        <v>29440</v>
      </c>
      <c r="E5834" s="519" t="s">
        <v>144</v>
      </c>
      <c r="F5834" s="518" t="s">
        <v>144</v>
      </c>
      <c r="G5834" s="518" t="s">
        <v>29478</v>
      </c>
      <c r="H5834" s="518" t="s">
        <v>10815</v>
      </c>
      <c r="I5834" s="518" t="s">
        <v>5650</v>
      </c>
      <c r="J5834" s="518" t="s">
        <v>5432</v>
      </c>
      <c r="K5834" s="519" t="s">
        <v>35038</v>
      </c>
      <c r="L5834" s="518" t="s">
        <v>5433</v>
      </c>
    </row>
    <row r="5835" spans="1:12" ht="15.75">
      <c r="A5835" s="518" t="s">
        <v>10624</v>
      </c>
      <c r="B5835" s="518" t="s">
        <v>10625</v>
      </c>
      <c r="C5835" s="518" t="s">
        <v>10816</v>
      </c>
      <c r="D5835" s="518" t="s">
        <v>29479</v>
      </c>
      <c r="E5835" s="519" t="s">
        <v>144</v>
      </c>
      <c r="F5835" s="518" t="s">
        <v>144</v>
      </c>
      <c r="G5835" s="518" t="s">
        <v>29480</v>
      </c>
      <c r="H5835" s="518" t="s">
        <v>10817</v>
      </c>
      <c r="I5835" s="518" t="s">
        <v>5650</v>
      </c>
      <c r="J5835" s="518" t="s">
        <v>5432</v>
      </c>
      <c r="K5835" s="519" t="s">
        <v>32273</v>
      </c>
      <c r="L5835" s="518" t="s">
        <v>5433</v>
      </c>
    </row>
    <row r="5836" spans="1:12" ht="15.75">
      <c r="A5836" s="518" t="s">
        <v>10624</v>
      </c>
      <c r="B5836" s="518" t="s">
        <v>10625</v>
      </c>
      <c r="C5836" s="518" t="s">
        <v>10816</v>
      </c>
      <c r="D5836" s="518" t="s">
        <v>29479</v>
      </c>
      <c r="E5836" s="519" t="s">
        <v>144</v>
      </c>
      <c r="F5836" s="518" t="s">
        <v>144</v>
      </c>
      <c r="G5836" s="518" t="s">
        <v>29481</v>
      </c>
      <c r="H5836" s="518" t="s">
        <v>10818</v>
      </c>
      <c r="I5836" s="518" t="s">
        <v>5650</v>
      </c>
      <c r="J5836" s="518" t="s">
        <v>5432</v>
      </c>
      <c r="K5836" s="519" t="s">
        <v>23421</v>
      </c>
      <c r="L5836" s="518" t="s">
        <v>5433</v>
      </c>
    </row>
    <row r="5837" spans="1:12" ht="15.75">
      <c r="A5837" s="518" t="s">
        <v>10624</v>
      </c>
      <c r="B5837" s="518" t="s">
        <v>10625</v>
      </c>
      <c r="C5837" s="518" t="s">
        <v>10816</v>
      </c>
      <c r="D5837" s="518" t="s">
        <v>29479</v>
      </c>
      <c r="E5837" s="519" t="s">
        <v>144</v>
      </c>
      <c r="F5837" s="518" t="s">
        <v>144</v>
      </c>
      <c r="G5837" s="518" t="s">
        <v>29482</v>
      </c>
      <c r="H5837" s="518" t="s">
        <v>10819</v>
      </c>
      <c r="I5837" s="518" t="s">
        <v>5650</v>
      </c>
      <c r="J5837" s="518" t="s">
        <v>5432</v>
      </c>
      <c r="K5837" s="519" t="s">
        <v>35039</v>
      </c>
      <c r="L5837" s="518" t="s">
        <v>5433</v>
      </c>
    </row>
    <row r="5838" spans="1:12" ht="15.75">
      <c r="A5838" s="518" t="s">
        <v>10820</v>
      </c>
      <c r="B5838" s="518" t="s">
        <v>10821</v>
      </c>
      <c r="C5838" s="518" t="s">
        <v>10822</v>
      </c>
      <c r="D5838" s="518" t="s">
        <v>29484</v>
      </c>
      <c r="E5838" s="519" t="s">
        <v>144</v>
      </c>
      <c r="F5838" s="518" t="s">
        <v>144</v>
      </c>
      <c r="G5838" s="518" t="s">
        <v>29485</v>
      </c>
      <c r="H5838" s="518" t="s">
        <v>12570</v>
      </c>
      <c r="I5838" s="518" t="s">
        <v>5650</v>
      </c>
      <c r="J5838" s="518" t="s">
        <v>5432</v>
      </c>
      <c r="K5838" s="519" t="s">
        <v>23228</v>
      </c>
      <c r="L5838" s="518" t="s">
        <v>5433</v>
      </c>
    </row>
    <row r="5839" spans="1:12" ht="15.75">
      <c r="A5839" s="518" t="s">
        <v>10820</v>
      </c>
      <c r="B5839" s="518" t="s">
        <v>10821</v>
      </c>
      <c r="C5839" s="518" t="s">
        <v>10822</v>
      </c>
      <c r="D5839" s="518" t="s">
        <v>29484</v>
      </c>
      <c r="E5839" s="519" t="s">
        <v>144</v>
      </c>
      <c r="F5839" s="518" t="s">
        <v>144</v>
      </c>
      <c r="G5839" s="518" t="s">
        <v>29486</v>
      </c>
      <c r="H5839" s="518" t="s">
        <v>12571</v>
      </c>
      <c r="I5839" s="518" t="s">
        <v>5650</v>
      </c>
      <c r="J5839" s="518" t="s">
        <v>5432</v>
      </c>
      <c r="K5839" s="519" t="s">
        <v>35040</v>
      </c>
      <c r="L5839" s="518" t="s">
        <v>5433</v>
      </c>
    </row>
    <row r="5840" spans="1:12" ht="15.75">
      <c r="A5840" s="518" t="s">
        <v>10820</v>
      </c>
      <c r="B5840" s="518" t="s">
        <v>10821</v>
      </c>
      <c r="C5840" s="518" t="s">
        <v>10822</v>
      </c>
      <c r="D5840" s="518" t="s">
        <v>29484</v>
      </c>
      <c r="E5840" s="519" t="s">
        <v>144</v>
      </c>
      <c r="F5840" s="518" t="s">
        <v>144</v>
      </c>
      <c r="G5840" s="518" t="s">
        <v>29487</v>
      </c>
      <c r="H5840" s="518" t="s">
        <v>12572</v>
      </c>
      <c r="I5840" s="518" t="s">
        <v>5650</v>
      </c>
      <c r="J5840" s="518" t="s">
        <v>5432</v>
      </c>
      <c r="K5840" s="519" t="s">
        <v>35041</v>
      </c>
      <c r="L5840" s="518" t="s">
        <v>5433</v>
      </c>
    </row>
    <row r="5841" spans="1:12" ht="15.75">
      <c r="A5841" s="518" t="s">
        <v>10820</v>
      </c>
      <c r="B5841" s="518" t="s">
        <v>10821</v>
      </c>
      <c r="C5841" s="518" t="s">
        <v>10822</v>
      </c>
      <c r="D5841" s="518" t="s">
        <v>29484</v>
      </c>
      <c r="E5841" s="519" t="s">
        <v>144</v>
      </c>
      <c r="F5841" s="518" t="s">
        <v>144</v>
      </c>
      <c r="G5841" s="518" t="s">
        <v>29489</v>
      </c>
      <c r="H5841" s="518" t="s">
        <v>12573</v>
      </c>
      <c r="I5841" s="518" t="s">
        <v>5650</v>
      </c>
      <c r="J5841" s="518" t="s">
        <v>5432</v>
      </c>
      <c r="K5841" s="519" t="s">
        <v>35042</v>
      </c>
      <c r="L5841" s="518" t="s">
        <v>5433</v>
      </c>
    </row>
    <row r="5842" spans="1:12" ht="15.75">
      <c r="A5842" s="518" t="s">
        <v>10820</v>
      </c>
      <c r="B5842" s="518" t="s">
        <v>10821</v>
      </c>
      <c r="C5842" s="518" t="s">
        <v>10822</v>
      </c>
      <c r="D5842" s="518" t="s">
        <v>29484</v>
      </c>
      <c r="E5842" s="519" t="s">
        <v>144</v>
      </c>
      <c r="F5842" s="518" t="s">
        <v>144</v>
      </c>
      <c r="G5842" s="518" t="s">
        <v>29491</v>
      </c>
      <c r="H5842" s="518" t="s">
        <v>12574</v>
      </c>
      <c r="I5842" s="518" t="s">
        <v>5650</v>
      </c>
      <c r="J5842" s="518" t="s">
        <v>5432</v>
      </c>
      <c r="K5842" s="519" t="s">
        <v>35043</v>
      </c>
      <c r="L5842" s="518" t="s">
        <v>5433</v>
      </c>
    </row>
    <row r="5843" spans="1:12" ht="15.75">
      <c r="A5843" s="518" t="s">
        <v>10820</v>
      </c>
      <c r="B5843" s="518" t="s">
        <v>10821</v>
      </c>
      <c r="C5843" s="518" t="s">
        <v>10822</v>
      </c>
      <c r="D5843" s="518" t="s">
        <v>29484</v>
      </c>
      <c r="E5843" s="519" t="s">
        <v>144</v>
      </c>
      <c r="F5843" s="518" t="s">
        <v>144</v>
      </c>
      <c r="G5843" s="518" t="s">
        <v>29492</v>
      </c>
      <c r="H5843" s="518" t="s">
        <v>12575</v>
      </c>
      <c r="I5843" s="518" t="s">
        <v>6762</v>
      </c>
      <c r="J5843" s="518" t="s">
        <v>5432</v>
      </c>
      <c r="K5843" s="519" t="s">
        <v>35044</v>
      </c>
      <c r="L5843" s="518" t="s">
        <v>5433</v>
      </c>
    </row>
    <row r="5844" spans="1:12" ht="15.75">
      <c r="A5844" s="518" t="s">
        <v>10820</v>
      </c>
      <c r="B5844" s="518" t="s">
        <v>10821</v>
      </c>
      <c r="C5844" s="518" t="s">
        <v>10822</v>
      </c>
      <c r="D5844" s="518" t="s">
        <v>29484</v>
      </c>
      <c r="E5844" s="519" t="s">
        <v>144</v>
      </c>
      <c r="F5844" s="518" t="s">
        <v>144</v>
      </c>
      <c r="G5844" s="518" t="s">
        <v>29493</v>
      </c>
      <c r="H5844" s="518" t="s">
        <v>12576</v>
      </c>
      <c r="I5844" s="518" t="s">
        <v>6762</v>
      </c>
      <c r="J5844" s="518" t="s">
        <v>5432</v>
      </c>
      <c r="K5844" s="519" t="s">
        <v>35045</v>
      </c>
      <c r="L5844" s="518" t="s">
        <v>5433</v>
      </c>
    </row>
    <row r="5845" spans="1:12" ht="15.75">
      <c r="A5845" s="518" t="s">
        <v>10820</v>
      </c>
      <c r="B5845" s="518" t="s">
        <v>10821</v>
      </c>
      <c r="C5845" s="518" t="s">
        <v>10822</v>
      </c>
      <c r="D5845" s="518" t="s">
        <v>29484</v>
      </c>
      <c r="E5845" s="519" t="s">
        <v>144</v>
      </c>
      <c r="F5845" s="518" t="s">
        <v>144</v>
      </c>
      <c r="G5845" s="518" t="s">
        <v>29494</v>
      </c>
      <c r="H5845" s="518" t="s">
        <v>12577</v>
      </c>
      <c r="I5845" s="518" t="s">
        <v>6762</v>
      </c>
      <c r="J5845" s="518" t="s">
        <v>5432</v>
      </c>
      <c r="K5845" s="519" t="s">
        <v>29958</v>
      </c>
      <c r="L5845" s="518" t="s">
        <v>5433</v>
      </c>
    </row>
    <row r="5846" spans="1:12" ht="15.75">
      <c r="A5846" s="518" t="s">
        <v>10820</v>
      </c>
      <c r="B5846" s="518" t="s">
        <v>10821</v>
      </c>
      <c r="C5846" s="518" t="s">
        <v>10822</v>
      </c>
      <c r="D5846" s="518" t="s">
        <v>29484</v>
      </c>
      <c r="E5846" s="519" t="s">
        <v>144</v>
      </c>
      <c r="F5846" s="518" t="s">
        <v>144</v>
      </c>
      <c r="G5846" s="518" t="s">
        <v>29495</v>
      </c>
      <c r="H5846" s="518" t="s">
        <v>12578</v>
      </c>
      <c r="I5846" s="518" t="s">
        <v>6762</v>
      </c>
      <c r="J5846" s="518" t="s">
        <v>5432</v>
      </c>
      <c r="K5846" s="519" t="s">
        <v>35046</v>
      </c>
      <c r="L5846" s="518" t="s">
        <v>5433</v>
      </c>
    </row>
    <row r="5847" spans="1:12" ht="15.75">
      <c r="A5847" s="518" t="s">
        <v>10820</v>
      </c>
      <c r="B5847" s="518" t="s">
        <v>10821</v>
      </c>
      <c r="C5847" s="518" t="s">
        <v>10822</v>
      </c>
      <c r="D5847" s="518" t="s">
        <v>29484</v>
      </c>
      <c r="E5847" s="519" t="s">
        <v>144</v>
      </c>
      <c r="F5847" s="518" t="s">
        <v>144</v>
      </c>
      <c r="G5847" s="518" t="s">
        <v>29496</v>
      </c>
      <c r="H5847" s="518" t="s">
        <v>12579</v>
      </c>
      <c r="I5847" s="518" t="s">
        <v>6762</v>
      </c>
      <c r="J5847" s="518" t="s">
        <v>5432</v>
      </c>
      <c r="K5847" s="519" t="s">
        <v>35047</v>
      </c>
      <c r="L5847" s="518" t="s">
        <v>5433</v>
      </c>
    </row>
    <row r="5848" spans="1:12" ht="15.75">
      <c r="A5848" s="518" t="s">
        <v>10820</v>
      </c>
      <c r="B5848" s="518" t="s">
        <v>10821</v>
      </c>
      <c r="C5848" s="518" t="s">
        <v>10822</v>
      </c>
      <c r="D5848" s="518" t="s">
        <v>29484</v>
      </c>
      <c r="E5848" s="519" t="s">
        <v>144</v>
      </c>
      <c r="F5848" s="518" t="s">
        <v>144</v>
      </c>
      <c r="G5848" s="518" t="s">
        <v>29497</v>
      </c>
      <c r="H5848" s="518" t="s">
        <v>12580</v>
      </c>
      <c r="I5848" s="518" t="s">
        <v>6762</v>
      </c>
      <c r="J5848" s="518" t="s">
        <v>5432</v>
      </c>
      <c r="K5848" s="519" t="s">
        <v>35048</v>
      </c>
      <c r="L5848" s="518" t="s">
        <v>5433</v>
      </c>
    </row>
    <row r="5849" spans="1:12" ht="15.75">
      <c r="A5849" s="518" t="s">
        <v>10820</v>
      </c>
      <c r="B5849" s="518" t="s">
        <v>10821</v>
      </c>
      <c r="C5849" s="518" t="s">
        <v>10822</v>
      </c>
      <c r="D5849" s="518" t="s">
        <v>29484</v>
      </c>
      <c r="E5849" s="519" t="s">
        <v>144</v>
      </c>
      <c r="F5849" s="518" t="s">
        <v>144</v>
      </c>
      <c r="G5849" s="518" t="s">
        <v>29498</v>
      </c>
      <c r="H5849" s="518" t="s">
        <v>12581</v>
      </c>
      <c r="I5849" s="518" t="s">
        <v>6762</v>
      </c>
      <c r="J5849" s="518" t="s">
        <v>5432</v>
      </c>
      <c r="K5849" s="519" t="s">
        <v>35049</v>
      </c>
      <c r="L5849" s="518" t="s">
        <v>5433</v>
      </c>
    </row>
    <row r="5850" spans="1:12" ht="15.75">
      <c r="A5850" s="518" t="s">
        <v>10820</v>
      </c>
      <c r="B5850" s="518" t="s">
        <v>10821</v>
      </c>
      <c r="C5850" s="518" t="s">
        <v>10822</v>
      </c>
      <c r="D5850" s="518" t="s">
        <v>29484</v>
      </c>
      <c r="E5850" s="519" t="s">
        <v>144</v>
      </c>
      <c r="F5850" s="518" t="s">
        <v>144</v>
      </c>
      <c r="G5850" s="518" t="s">
        <v>29499</v>
      </c>
      <c r="H5850" s="518" t="s">
        <v>29500</v>
      </c>
      <c r="I5850" s="518" t="s">
        <v>6762</v>
      </c>
      <c r="J5850" s="518" t="s">
        <v>5432</v>
      </c>
      <c r="K5850" s="519" t="s">
        <v>35050</v>
      </c>
      <c r="L5850" s="518" t="s">
        <v>5433</v>
      </c>
    </row>
    <row r="5851" spans="1:12" ht="15.75">
      <c r="A5851" s="518" t="s">
        <v>10820</v>
      </c>
      <c r="B5851" s="518" t="s">
        <v>10821</v>
      </c>
      <c r="C5851" s="518" t="s">
        <v>10822</v>
      </c>
      <c r="D5851" s="518" t="s">
        <v>29484</v>
      </c>
      <c r="E5851" s="519" t="s">
        <v>144</v>
      </c>
      <c r="F5851" s="518" t="s">
        <v>144</v>
      </c>
      <c r="G5851" s="518" t="s">
        <v>29501</v>
      </c>
      <c r="H5851" s="518" t="s">
        <v>29502</v>
      </c>
      <c r="I5851" s="518" t="s">
        <v>6762</v>
      </c>
      <c r="J5851" s="518" t="s">
        <v>5432</v>
      </c>
      <c r="K5851" s="519" t="s">
        <v>35051</v>
      </c>
      <c r="L5851" s="518" t="s">
        <v>5433</v>
      </c>
    </row>
    <row r="5852" spans="1:12" ht="15.75">
      <c r="A5852" s="518" t="s">
        <v>10820</v>
      </c>
      <c r="B5852" s="518" t="s">
        <v>10821</v>
      </c>
      <c r="C5852" s="518" t="s">
        <v>10822</v>
      </c>
      <c r="D5852" s="518" t="s">
        <v>29484</v>
      </c>
      <c r="E5852" s="519" t="s">
        <v>144</v>
      </c>
      <c r="F5852" s="518" t="s">
        <v>144</v>
      </c>
      <c r="G5852" s="518" t="s">
        <v>29503</v>
      </c>
      <c r="H5852" s="518" t="s">
        <v>29504</v>
      </c>
      <c r="I5852" s="518" t="s">
        <v>6762</v>
      </c>
      <c r="J5852" s="518" t="s">
        <v>5432</v>
      </c>
      <c r="K5852" s="519" t="s">
        <v>35052</v>
      </c>
      <c r="L5852" s="518" t="s">
        <v>5433</v>
      </c>
    </row>
    <row r="5853" spans="1:12" ht="15.75">
      <c r="A5853" s="518" t="s">
        <v>10820</v>
      </c>
      <c r="B5853" s="518" t="s">
        <v>10821</v>
      </c>
      <c r="C5853" s="518" t="s">
        <v>10822</v>
      </c>
      <c r="D5853" s="518" t="s">
        <v>29484</v>
      </c>
      <c r="E5853" s="519" t="s">
        <v>144</v>
      </c>
      <c r="F5853" s="518" t="s">
        <v>144</v>
      </c>
      <c r="G5853" s="518" t="s">
        <v>29505</v>
      </c>
      <c r="H5853" s="518" t="s">
        <v>12582</v>
      </c>
      <c r="I5853" s="518" t="s">
        <v>6762</v>
      </c>
      <c r="J5853" s="518" t="s">
        <v>5432</v>
      </c>
      <c r="K5853" s="519" t="s">
        <v>35053</v>
      </c>
      <c r="L5853" s="518" t="s">
        <v>5433</v>
      </c>
    </row>
    <row r="5854" spans="1:12" ht="15.75">
      <c r="A5854" s="518" t="s">
        <v>10820</v>
      </c>
      <c r="B5854" s="518" t="s">
        <v>10821</v>
      </c>
      <c r="C5854" s="518" t="s">
        <v>10822</v>
      </c>
      <c r="D5854" s="518" t="s">
        <v>29484</v>
      </c>
      <c r="E5854" s="519" t="s">
        <v>144</v>
      </c>
      <c r="F5854" s="518" t="s">
        <v>144</v>
      </c>
      <c r="G5854" s="518" t="s">
        <v>29506</v>
      </c>
      <c r="H5854" s="518" t="s">
        <v>12583</v>
      </c>
      <c r="I5854" s="518" t="s">
        <v>6762</v>
      </c>
      <c r="J5854" s="518" t="s">
        <v>5432</v>
      </c>
      <c r="K5854" s="519" t="s">
        <v>35054</v>
      </c>
      <c r="L5854" s="518" t="s">
        <v>5433</v>
      </c>
    </row>
    <row r="5855" spans="1:12" ht="15.75">
      <c r="A5855" s="518" t="s">
        <v>10820</v>
      </c>
      <c r="B5855" s="518" t="s">
        <v>10821</v>
      </c>
      <c r="C5855" s="518" t="s">
        <v>10822</v>
      </c>
      <c r="D5855" s="518" t="s">
        <v>29484</v>
      </c>
      <c r="E5855" s="519" t="s">
        <v>144</v>
      </c>
      <c r="F5855" s="518" t="s">
        <v>144</v>
      </c>
      <c r="G5855" s="518" t="s">
        <v>29507</v>
      </c>
      <c r="H5855" s="518" t="s">
        <v>12584</v>
      </c>
      <c r="I5855" s="518" t="s">
        <v>6762</v>
      </c>
      <c r="J5855" s="518" t="s">
        <v>5432</v>
      </c>
      <c r="K5855" s="519" t="s">
        <v>13920</v>
      </c>
      <c r="L5855" s="518" t="s">
        <v>5433</v>
      </c>
    </row>
    <row r="5856" spans="1:12" ht="15.75">
      <c r="A5856" s="518" t="s">
        <v>10820</v>
      </c>
      <c r="B5856" s="518" t="s">
        <v>10821</v>
      </c>
      <c r="C5856" s="518" t="s">
        <v>10822</v>
      </c>
      <c r="D5856" s="518" t="s">
        <v>29484</v>
      </c>
      <c r="E5856" s="519" t="s">
        <v>144</v>
      </c>
      <c r="F5856" s="518" t="s">
        <v>144</v>
      </c>
      <c r="G5856" s="518" t="s">
        <v>29508</v>
      </c>
      <c r="H5856" s="518" t="s">
        <v>12585</v>
      </c>
      <c r="I5856" s="518" t="s">
        <v>6762</v>
      </c>
      <c r="J5856" s="518" t="s">
        <v>5432</v>
      </c>
      <c r="K5856" s="519" t="s">
        <v>35055</v>
      </c>
      <c r="L5856" s="518" t="s">
        <v>5433</v>
      </c>
    </row>
    <row r="5857" spans="1:12" ht="15.75">
      <c r="A5857" s="518" t="s">
        <v>10820</v>
      </c>
      <c r="B5857" s="518" t="s">
        <v>10821</v>
      </c>
      <c r="C5857" s="518" t="s">
        <v>10822</v>
      </c>
      <c r="D5857" s="518" t="s">
        <v>29484</v>
      </c>
      <c r="E5857" s="519" t="s">
        <v>144</v>
      </c>
      <c r="F5857" s="518" t="s">
        <v>144</v>
      </c>
      <c r="G5857" s="518" t="s">
        <v>29509</v>
      </c>
      <c r="H5857" s="518" t="s">
        <v>12586</v>
      </c>
      <c r="I5857" s="518" t="s">
        <v>6762</v>
      </c>
      <c r="J5857" s="518" t="s">
        <v>5432</v>
      </c>
      <c r="K5857" s="519" t="s">
        <v>33966</v>
      </c>
      <c r="L5857" s="518" t="s">
        <v>5433</v>
      </c>
    </row>
    <row r="5858" spans="1:12" ht="15.75">
      <c r="A5858" s="518" t="s">
        <v>10820</v>
      </c>
      <c r="B5858" s="518" t="s">
        <v>10821</v>
      </c>
      <c r="C5858" s="518" t="s">
        <v>10822</v>
      </c>
      <c r="D5858" s="518" t="s">
        <v>29484</v>
      </c>
      <c r="E5858" s="519" t="s">
        <v>144</v>
      </c>
      <c r="F5858" s="518" t="s">
        <v>144</v>
      </c>
      <c r="G5858" s="518" t="s">
        <v>29510</v>
      </c>
      <c r="H5858" s="518" t="s">
        <v>12587</v>
      </c>
      <c r="I5858" s="518" t="s">
        <v>6762</v>
      </c>
      <c r="J5858" s="518" t="s">
        <v>5432</v>
      </c>
      <c r="K5858" s="519" t="s">
        <v>35056</v>
      </c>
      <c r="L5858" s="518" t="s">
        <v>5433</v>
      </c>
    </row>
    <row r="5859" spans="1:12" ht="15.75">
      <c r="A5859" s="518" t="s">
        <v>10820</v>
      </c>
      <c r="B5859" s="518" t="s">
        <v>10821</v>
      </c>
      <c r="C5859" s="518" t="s">
        <v>10822</v>
      </c>
      <c r="D5859" s="518" t="s">
        <v>29484</v>
      </c>
      <c r="E5859" s="519" t="s">
        <v>144</v>
      </c>
      <c r="F5859" s="518" t="s">
        <v>144</v>
      </c>
      <c r="G5859" s="518" t="s">
        <v>29511</v>
      </c>
      <c r="H5859" s="518" t="s">
        <v>12588</v>
      </c>
      <c r="I5859" s="518" t="s">
        <v>6762</v>
      </c>
      <c r="J5859" s="518" t="s">
        <v>5432</v>
      </c>
      <c r="K5859" s="519" t="s">
        <v>35057</v>
      </c>
      <c r="L5859" s="518" t="s">
        <v>5433</v>
      </c>
    </row>
    <row r="5860" spans="1:12" ht="15.75">
      <c r="A5860" s="518" t="s">
        <v>10820</v>
      </c>
      <c r="B5860" s="518" t="s">
        <v>10821</v>
      </c>
      <c r="C5860" s="518" t="s">
        <v>10822</v>
      </c>
      <c r="D5860" s="518" t="s">
        <v>29484</v>
      </c>
      <c r="E5860" s="519" t="s">
        <v>144</v>
      </c>
      <c r="F5860" s="518" t="s">
        <v>144</v>
      </c>
      <c r="G5860" s="518" t="s">
        <v>29512</v>
      </c>
      <c r="H5860" s="518" t="s">
        <v>12589</v>
      </c>
      <c r="I5860" s="518" t="s">
        <v>6762</v>
      </c>
      <c r="J5860" s="518" t="s">
        <v>5432</v>
      </c>
      <c r="K5860" s="519" t="s">
        <v>14559</v>
      </c>
      <c r="L5860" s="518" t="s">
        <v>5433</v>
      </c>
    </row>
    <row r="5861" spans="1:12" ht="15.75">
      <c r="A5861" s="518" t="s">
        <v>10820</v>
      </c>
      <c r="B5861" s="518" t="s">
        <v>10821</v>
      </c>
      <c r="C5861" s="518" t="s">
        <v>10822</v>
      </c>
      <c r="D5861" s="518" t="s">
        <v>29484</v>
      </c>
      <c r="E5861" s="519" t="s">
        <v>144</v>
      </c>
      <c r="F5861" s="518" t="s">
        <v>144</v>
      </c>
      <c r="G5861" s="518" t="s">
        <v>29513</v>
      </c>
      <c r="H5861" s="518" t="s">
        <v>12590</v>
      </c>
      <c r="I5861" s="518" t="s">
        <v>6762</v>
      </c>
      <c r="J5861" s="518" t="s">
        <v>5432</v>
      </c>
      <c r="K5861" s="519" t="s">
        <v>35058</v>
      </c>
      <c r="L5861" s="518" t="s">
        <v>5433</v>
      </c>
    </row>
    <row r="5862" spans="1:12" ht="15.75">
      <c r="A5862" s="518" t="s">
        <v>10820</v>
      </c>
      <c r="B5862" s="518" t="s">
        <v>10821</v>
      </c>
      <c r="C5862" s="518" t="s">
        <v>10822</v>
      </c>
      <c r="D5862" s="518" t="s">
        <v>29484</v>
      </c>
      <c r="E5862" s="519" t="s">
        <v>144</v>
      </c>
      <c r="F5862" s="518" t="s">
        <v>144</v>
      </c>
      <c r="G5862" s="518" t="s">
        <v>29514</v>
      </c>
      <c r="H5862" s="518" t="s">
        <v>12591</v>
      </c>
      <c r="I5862" s="518" t="s">
        <v>6762</v>
      </c>
      <c r="J5862" s="518" t="s">
        <v>5432</v>
      </c>
      <c r="K5862" s="519" t="s">
        <v>35059</v>
      </c>
      <c r="L5862" s="518" t="s">
        <v>5433</v>
      </c>
    </row>
    <row r="5863" spans="1:12" ht="15.75">
      <c r="A5863" s="518" t="s">
        <v>10820</v>
      </c>
      <c r="B5863" s="518" t="s">
        <v>10821</v>
      </c>
      <c r="C5863" s="518" t="s">
        <v>10822</v>
      </c>
      <c r="D5863" s="518" t="s">
        <v>29484</v>
      </c>
      <c r="E5863" s="519" t="s">
        <v>144</v>
      </c>
      <c r="F5863" s="518" t="s">
        <v>144</v>
      </c>
      <c r="G5863" s="518" t="s">
        <v>29515</v>
      </c>
      <c r="H5863" s="518" t="s">
        <v>12592</v>
      </c>
      <c r="I5863" s="518" t="s">
        <v>6762</v>
      </c>
      <c r="J5863" s="518" t="s">
        <v>5432</v>
      </c>
      <c r="K5863" s="519" t="s">
        <v>35060</v>
      </c>
      <c r="L5863" s="518" t="s">
        <v>5433</v>
      </c>
    </row>
    <row r="5864" spans="1:12" ht="15.75">
      <c r="A5864" s="518" t="s">
        <v>10820</v>
      </c>
      <c r="B5864" s="518" t="s">
        <v>10821</v>
      </c>
      <c r="C5864" s="518" t="s">
        <v>10822</v>
      </c>
      <c r="D5864" s="518" t="s">
        <v>29484</v>
      </c>
      <c r="E5864" s="519" t="s">
        <v>144</v>
      </c>
      <c r="F5864" s="518" t="s">
        <v>144</v>
      </c>
      <c r="G5864" s="518" t="s">
        <v>29517</v>
      </c>
      <c r="H5864" s="518" t="s">
        <v>29518</v>
      </c>
      <c r="I5864" s="518" t="s">
        <v>6762</v>
      </c>
      <c r="J5864" s="518" t="s">
        <v>5432</v>
      </c>
      <c r="K5864" s="519" t="s">
        <v>35061</v>
      </c>
      <c r="L5864" s="518" t="s">
        <v>5433</v>
      </c>
    </row>
    <row r="5865" spans="1:12" ht="15.75">
      <c r="A5865" s="518" t="s">
        <v>10820</v>
      </c>
      <c r="B5865" s="518" t="s">
        <v>10821</v>
      </c>
      <c r="C5865" s="518" t="s">
        <v>10822</v>
      </c>
      <c r="D5865" s="518" t="s">
        <v>29484</v>
      </c>
      <c r="E5865" s="519" t="s">
        <v>144</v>
      </c>
      <c r="F5865" s="518" t="s">
        <v>144</v>
      </c>
      <c r="G5865" s="518" t="s">
        <v>29519</v>
      </c>
      <c r="H5865" s="518" t="s">
        <v>29520</v>
      </c>
      <c r="I5865" s="518" t="s">
        <v>6762</v>
      </c>
      <c r="J5865" s="518" t="s">
        <v>5432</v>
      </c>
      <c r="K5865" s="519" t="s">
        <v>35062</v>
      </c>
      <c r="L5865" s="518" t="s">
        <v>5433</v>
      </c>
    </row>
    <row r="5866" spans="1:12" ht="15.75">
      <c r="A5866" s="518" t="s">
        <v>10820</v>
      </c>
      <c r="B5866" s="518" t="s">
        <v>10821</v>
      </c>
      <c r="C5866" s="518" t="s">
        <v>10822</v>
      </c>
      <c r="D5866" s="518" t="s">
        <v>29484</v>
      </c>
      <c r="E5866" s="519" t="s">
        <v>144</v>
      </c>
      <c r="F5866" s="518" t="s">
        <v>144</v>
      </c>
      <c r="G5866" s="518" t="s">
        <v>29521</v>
      </c>
      <c r="H5866" s="518" t="s">
        <v>29522</v>
      </c>
      <c r="I5866" s="518" t="s">
        <v>6762</v>
      </c>
      <c r="J5866" s="518" t="s">
        <v>5432</v>
      </c>
      <c r="K5866" s="519" t="s">
        <v>35063</v>
      </c>
      <c r="L5866" s="518" t="s">
        <v>5433</v>
      </c>
    </row>
    <row r="5867" spans="1:12" ht="15.75">
      <c r="A5867" s="518" t="s">
        <v>10820</v>
      </c>
      <c r="B5867" s="518" t="s">
        <v>10821</v>
      </c>
      <c r="C5867" s="518" t="s">
        <v>10822</v>
      </c>
      <c r="D5867" s="518" t="s">
        <v>29484</v>
      </c>
      <c r="E5867" s="519" t="s">
        <v>144</v>
      </c>
      <c r="F5867" s="518" t="s">
        <v>144</v>
      </c>
      <c r="G5867" s="518" t="s">
        <v>29523</v>
      </c>
      <c r="H5867" s="518" t="s">
        <v>12593</v>
      </c>
      <c r="I5867" s="518" t="s">
        <v>6762</v>
      </c>
      <c r="J5867" s="518" t="s">
        <v>5432</v>
      </c>
      <c r="K5867" s="519" t="s">
        <v>35064</v>
      </c>
      <c r="L5867" s="518" t="s">
        <v>5433</v>
      </c>
    </row>
    <row r="5868" spans="1:12" ht="15.75">
      <c r="A5868" s="518" t="s">
        <v>10820</v>
      </c>
      <c r="B5868" s="518" t="s">
        <v>10821</v>
      </c>
      <c r="C5868" s="518" t="s">
        <v>10822</v>
      </c>
      <c r="D5868" s="518" t="s">
        <v>29484</v>
      </c>
      <c r="E5868" s="519" t="s">
        <v>144</v>
      </c>
      <c r="F5868" s="518" t="s">
        <v>144</v>
      </c>
      <c r="G5868" s="518" t="s">
        <v>29524</v>
      </c>
      <c r="H5868" s="518" t="s">
        <v>12594</v>
      </c>
      <c r="I5868" s="518" t="s">
        <v>6762</v>
      </c>
      <c r="J5868" s="518" t="s">
        <v>5432</v>
      </c>
      <c r="K5868" s="519" t="s">
        <v>15486</v>
      </c>
      <c r="L5868" s="518" t="s">
        <v>5433</v>
      </c>
    </row>
    <row r="5869" spans="1:12" ht="15.75">
      <c r="A5869" s="518" t="s">
        <v>10820</v>
      </c>
      <c r="B5869" s="518" t="s">
        <v>10821</v>
      </c>
      <c r="C5869" s="518" t="s">
        <v>10822</v>
      </c>
      <c r="D5869" s="518" t="s">
        <v>29484</v>
      </c>
      <c r="E5869" s="519" t="s">
        <v>144</v>
      </c>
      <c r="F5869" s="518" t="s">
        <v>144</v>
      </c>
      <c r="G5869" s="518" t="s">
        <v>29525</v>
      </c>
      <c r="H5869" s="518" t="s">
        <v>12595</v>
      </c>
      <c r="I5869" s="518" t="s">
        <v>6762</v>
      </c>
      <c r="J5869" s="518" t="s">
        <v>5432</v>
      </c>
      <c r="K5869" s="519" t="s">
        <v>35065</v>
      </c>
      <c r="L5869" s="518" t="s">
        <v>5433</v>
      </c>
    </row>
    <row r="5870" spans="1:12" ht="15.75">
      <c r="A5870" s="518" t="s">
        <v>10820</v>
      </c>
      <c r="B5870" s="518" t="s">
        <v>10821</v>
      </c>
      <c r="C5870" s="518" t="s">
        <v>10822</v>
      </c>
      <c r="D5870" s="518" t="s">
        <v>29484</v>
      </c>
      <c r="E5870" s="519" t="s">
        <v>144</v>
      </c>
      <c r="F5870" s="518" t="s">
        <v>144</v>
      </c>
      <c r="G5870" s="518" t="s">
        <v>29526</v>
      </c>
      <c r="H5870" s="518" t="s">
        <v>12596</v>
      </c>
      <c r="I5870" s="518" t="s">
        <v>6762</v>
      </c>
      <c r="J5870" s="518" t="s">
        <v>5432</v>
      </c>
      <c r="K5870" s="519" t="s">
        <v>35066</v>
      </c>
      <c r="L5870" s="518" t="s">
        <v>5433</v>
      </c>
    </row>
    <row r="5871" spans="1:12" ht="15.75">
      <c r="A5871" s="518" t="s">
        <v>10820</v>
      </c>
      <c r="B5871" s="518" t="s">
        <v>10821</v>
      </c>
      <c r="C5871" s="518" t="s">
        <v>10822</v>
      </c>
      <c r="D5871" s="518" t="s">
        <v>29484</v>
      </c>
      <c r="E5871" s="519" t="s">
        <v>144</v>
      </c>
      <c r="F5871" s="518" t="s">
        <v>144</v>
      </c>
      <c r="G5871" s="518" t="s">
        <v>29527</v>
      </c>
      <c r="H5871" s="518" t="s">
        <v>12597</v>
      </c>
      <c r="I5871" s="518" t="s">
        <v>5650</v>
      </c>
      <c r="J5871" s="518" t="s">
        <v>5432</v>
      </c>
      <c r="K5871" s="519" t="s">
        <v>35067</v>
      </c>
      <c r="L5871" s="518" t="s">
        <v>5433</v>
      </c>
    </row>
    <row r="5872" spans="1:12" ht="15.75">
      <c r="A5872" s="518" t="s">
        <v>10820</v>
      </c>
      <c r="B5872" s="518" t="s">
        <v>10821</v>
      </c>
      <c r="C5872" s="518" t="s">
        <v>10822</v>
      </c>
      <c r="D5872" s="518" t="s">
        <v>29484</v>
      </c>
      <c r="E5872" s="519" t="s">
        <v>144</v>
      </c>
      <c r="F5872" s="518" t="s">
        <v>144</v>
      </c>
      <c r="G5872" s="518" t="s">
        <v>29528</v>
      </c>
      <c r="H5872" s="518" t="s">
        <v>12598</v>
      </c>
      <c r="I5872" s="518" t="s">
        <v>5650</v>
      </c>
      <c r="J5872" s="518" t="s">
        <v>5432</v>
      </c>
      <c r="K5872" s="519" t="s">
        <v>35068</v>
      </c>
      <c r="L5872" s="518" t="s">
        <v>5433</v>
      </c>
    </row>
    <row r="5873" spans="1:12" ht="15.75">
      <c r="A5873" s="518" t="s">
        <v>10820</v>
      </c>
      <c r="B5873" s="518" t="s">
        <v>10821</v>
      </c>
      <c r="C5873" s="518" t="s">
        <v>10822</v>
      </c>
      <c r="D5873" s="518" t="s">
        <v>29484</v>
      </c>
      <c r="E5873" s="519" t="s">
        <v>144</v>
      </c>
      <c r="F5873" s="518" t="s">
        <v>144</v>
      </c>
      <c r="G5873" s="518" t="s">
        <v>29530</v>
      </c>
      <c r="H5873" s="518" t="s">
        <v>12599</v>
      </c>
      <c r="I5873" s="518" t="s">
        <v>5650</v>
      </c>
      <c r="J5873" s="518" t="s">
        <v>5432</v>
      </c>
      <c r="K5873" s="519" t="s">
        <v>35069</v>
      </c>
      <c r="L5873" s="518" t="s">
        <v>5433</v>
      </c>
    </row>
    <row r="5874" spans="1:12" ht="15.75">
      <c r="A5874" s="518" t="s">
        <v>10820</v>
      </c>
      <c r="B5874" s="518" t="s">
        <v>10821</v>
      </c>
      <c r="C5874" s="518" t="s">
        <v>10822</v>
      </c>
      <c r="D5874" s="518" t="s">
        <v>29484</v>
      </c>
      <c r="E5874" s="519" t="s">
        <v>144</v>
      </c>
      <c r="F5874" s="518" t="s">
        <v>144</v>
      </c>
      <c r="G5874" s="518" t="s">
        <v>29531</v>
      </c>
      <c r="H5874" s="518" t="s">
        <v>12600</v>
      </c>
      <c r="I5874" s="518" t="s">
        <v>5650</v>
      </c>
      <c r="J5874" s="518" t="s">
        <v>5432</v>
      </c>
      <c r="K5874" s="519" t="s">
        <v>35070</v>
      </c>
      <c r="L5874" s="518" t="s">
        <v>5433</v>
      </c>
    </row>
    <row r="5875" spans="1:12" ht="15.75">
      <c r="A5875" s="518" t="s">
        <v>10820</v>
      </c>
      <c r="B5875" s="518" t="s">
        <v>10821</v>
      </c>
      <c r="C5875" s="518" t="s">
        <v>10822</v>
      </c>
      <c r="D5875" s="518" t="s">
        <v>29484</v>
      </c>
      <c r="E5875" s="519" t="s">
        <v>144</v>
      </c>
      <c r="F5875" s="518" t="s">
        <v>144</v>
      </c>
      <c r="G5875" s="518" t="s">
        <v>29532</v>
      </c>
      <c r="H5875" s="518" t="s">
        <v>12601</v>
      </c>
      <c r="I5875" s="518" t="s">
        <v>5650</v>
      </c>
      <c r="J5875" s="518" t="s">
        <v>5432</v>
      </c>
      <c r="K5875" s="519" t="s">
        <v>32389</v>
      </c>
      <c r="L5875" s="518" t="s">
        <v>5433</v>
      </c>
    </row>
    <row r="5876" spans="1:12" ht="15.75">
      <c r="A5876" s="518" t="s">
        <v>10820</v>
      </c>
      <c r="B5876" s="518" t="s">
        <v>10821</v>
      </c>
      <c r="C5876" s="518" t="s">
        <v>10822</v>
      </c>
      <c r="D5876" s="518" t="s">
        <v>29484</v>
      </c>
      <c r="E5876" s="519" t="s">
        <v>144</v>
      </c>
      <c r="F5876" s="518" t="s">
        <v>144</v>
      </c>
      <c r="G5876" s="518" t="s">
        <v>29534</v>
      </c>
      <c r="H5876" s="518" t="s">
        <v>12602</v>
      </c>
      <c r="I5876" s="518" t="s">
        <v>5650</v>
      </c>
      <c r="J5876" s="518" t="s">
        <v>5432</v>
      </c>
      <c r="K5876" s="519" t="s">
        <v>35071</v>
      </c>
      <c r="L5876" s="518" t="s">
        <v>5433</v>
      </c>
    </row>
    <row r="5877" spans="1:12" ht="15.75">
      <c r="A5877" s="518" t="s">
        <v>10820</v>
      </c>
      <c r="B5877" s="518" t="s">
        <v>10821</v>
      </c>
      <c r="C5877" s="518" t="s">
        <v>10822</v>
      </c>
      <c r="D5877" s="518" t="s">
        <v>29484</v>
      </c>
      <c r="E5877" s="519" t="s">
        <v>144</v>
      </c>
      <c r="F5877" s="518" t="s">
        <v>144</v>
      </c>
      <c r="G5877" s="518" t="s">
        <v>29535</v>
      </c>
      <c r="H5877" s="518" t="s">
        <v>12603</v>
      </c>
      <c r="I5877" s="518" t="s">
        <v>5650</v>
      </c>
      <c r="J5877" s="518" t="s">
        <v>5432</v>
      </c>
      <c r="K5877" s="519" t="s">
        <v>13141</v>
      </c>
      <c r="L5877" s="518" t="s">
        <v>5433</v>
      </c>
    </row>
    <row r="5878" spans="1:12" ht="15.75">
      <c r="A5878" s="518" t="s">
        <v>10820</v>
      </c>
      <c r="B5878" s="518" t="s">
        <v>10821</v>
      </c>
      <c r="C5878" s="518" t="s">
        <v>10822</v>
      </c>
      <c r="D5878" s="518" t="s">
        <v>29484</v>
      </c>
      <c r="E5878" s="519" t="s">
        <v>144</v>
      </c>
      <c r="F5878" s="518" t="s">
        <v>144</v>
      </c>
      <c r="G5878" s="518" t="s">
        <v>29536</v>
      </c>
      <c r="H5878" s="518" t="s">
        <v>12604</v>
      </c>
      <c r="I5878" s="518" t="s">
        <v>5650</v>
      </c>
      <c r="J5878" s="518" t="s">
        <v>5432</v>
      </c>
      <c r="K5878" s="519" t="s">
        <v>35072</v>
      </c>
      <c r="L5878" s="518" t="s">
        <v>5433</v>
      </c>
    </row>
    <row r="5879" spans="1:12" ht="15.75">
      <c r="A5879" s="518" t="s">
        <v>10820</v>
      </c>
      <c r="B5879" s="518" t="s">
        <v>10821</v>
      </c>
      <c r="C5879" s="518" t="s">
        <v>10822</v>
      </c>
      <c r="D5879" s="518" t="s">
        <v>29484</v>
      </c>
      <c r="E5879" s="519" t="s">
        <v>144</v>
      </c>
      <c r="F5879" s="518" t="s">
        <v>144</v>
      </c>
      <c r="G5879" s="518" t="s">
        <v>29537</v>
      </c>
      <c r="H5879" s="518" t="s">
        <v>12605</v>
      </c>
      <c r="I5879" s="518" t="s">
        <v>5650</v>
      </c>
      <c r="J5879" s="518" t="s">
        <v>5432</v>
      </c>
      <c r="K5879" s="519" t="s">
        <v>17062</v>
      </c>
      <c r="L5879" s="518" t="s">
        <v>5433</v>
      </c>
    </row>
    <row r="5880" spans="1:12" ht="15.75">
      <c r="A5880" s="518" t="s">
        <v>10820</v>
      </c>
      <c r="B5880" s="518" t="s">
        <v>10821</v>
      </c>
      <c r="C5880" s="518" t="s">
        <v>10822</v>
      </c>
      <c r="D5880" s="518" t="s">
        <v>29484</v>
      </c>
      <c r="E5880" s="519" t="s">
        <v>144</v>
      </c>
      <c r="F5880" s="518" t="s">
        <v>144</v>
      </c>
      <c r="G5880" s="518" t="s">
        <v>29538</v>
      </c>
      <c r="H5880" s="518" t="s">
        <v>12606</v>
      </c>
      <c r="I5880" s="518" t="s">
        <v>5650</v>
      </c>
      <c r="J5880" s="518" t="s">
        <v>5432</v>
      </c>
      <c r="K5880" s="519" t="s">
        <v>25339</v>
      </c>
      <c r="L5880" s="518" t="s">
        <v>5433</v>
      </c>
    </row>
    <row r="5881" spans="1:12" ht="15.75">
      <c r="A5881" s="518" t="s">
        <v>10820</v>
      </c>
      <c r="B5881" s="518" t="s">
        <v>10821</v>
      </c>
      <c r="C5881" s="518" t="s">
        <v>10822</v>
      </c>
      <c r="D5881" s="518" t="s">
        <v>29484</v>
      </c>
      <c r="E5881" s="519" t="s">
        <v>144</v>
      </c>
      <c r="F5881" s="518" t="s">
        <v>144</v>
      </c>
      <c r="G5881" s="518" t="s">
        <v>29540</v>
      </c>
      <c r="H5881" s="518" t="s">
        <v>12607</v>
      </c>
      <c r="I5881" s="518" t="s">
        <v>5650</v>
      </c>
      <c r="J5881" s="518" t="s">
        <v>5432</v>
      </c>
      <c r="K5881" s="519" t="s">
        <v>35073</v>
      </c>
      <c r="L5881" s="518" t="s">
        <v>5433</v>
      </c>
    </row>
    <row r="5882" spans="1:12" ht="15.75">
      <c r="A5882" s="518" t="s">
        <v>10820</v>
      </c>
      <c r="B5882" s="518" t="s">
        <v>10821</v>
      </c>
      <c r="C5882" s="518" t="s">
        <v>10822</v>
      </c>
      <c r="D5882" s="518" t="s">
        <v>29484</v>
      </c>
      <c r="E5882" s="519" t="s">
        <v>144</v>
      </c>
      <c r="F5882" s="518" t="s">
        <v>144</v>
      </c>
      <c r="G5882" s="518" t="s">
        <v>29542</v>
      </c>
      <c r="H5882" s="518" t="s">
        <v>12608</v>
      </c>
      <c r="I5882" s="518" t="s">
        <v>5650</v>
      </c>
      <c r="J5882" s="518" t="s">
        <v>5432</v>
      </c>
      <c r="K5882" s="519" t="s">
        <v>26539</v>
      </c>
      <c r="L5882" s="518" t="s">
        <v>5433</v>
      </c>
    </row>
    <row r="5883" spans="1:12" ht="15.75">
      <c r="A5883" s="518" t="s">
        <v>10820</v>
      </c>
      <c r="B5883" s="518" t="s">
        <v>10821</v>
      </c>
      <c r="C5883" s="518" t="s">
        <v>10822</v>
      </c>
      <c r="D5883" s="518" t="s">
        <v>29484</v>
      </c>
      <c r="E5883" s="519" t="s">
        <v>144</v>
      </c>
      <c r="F5883" s="518" t="s">
        <v>144</v>
      </c>
      <c r="G5883" s="518" t="s">
        <v>29543</v>
      </c>
      <c r="H5883" s="518" t="s">
        <v>12609</v>
      </c>
      <c r="I5883" s="518" t="s">
        <v>5650</v>
      </c>
      <c r="J5883" s="518" t="s">
        <v>5432</v>
      </c>
      <c r="K5883" s="519" t="s">
        <v>35074</v>
      </c>
      <c r="L5883" s="518" t="s">
        <v>5433</v>
      </c>
    </row>
    <row r="5884" spans="1:12" ht="15.75">
      <c r="A5884" s="518" t="s">
        <v>10820</v>
      </c>
      <c r="B5884" s="518" t="s">
        <v>10821</v>
      </c>
      <c r="C5884" s="518" t="s">
        <v>10822</v>
      </c>
      <c r="D5884" s="518" t="s">
        <v>29484</v>
      </c>
      <c r="E5884" s="519" t="s">
        <v>144</v>
      </c>
      <c r="F5884" s="518" t="s">
        <v>144</v>
      </c>
      <c r="G5884" s="518" t="s">
        <v>29545</v>
      </c>
      <c r="H5884" s="518" t="s">
        <v>12610</v>
      </c>
      <c r="I5884" s="518" t="s">
        <v>5650</v>
      </c>
      <c r="J5884" s="518" t="s">
        <v>5432</v>
      </c>
      <c r="K5884" s="519" t="s">
        <v>18724</v>
      </c>
      <c r="L5884" s="518" t="s">
        <v>5433</v>
      </c>
    </row>
    <row r="5885" spans="1:12" ht="15.75">
      <c r="A5885" s="518" t="s">
        <v>10820</v>
      </c>
      <c r="B5885" s="518" t="s">
        <v>10821</v>
      </c>
      <c r="C5885" s="518" t="s">
        <v>10822</v>
      </c>
      <c r="D5885" s="518" t="s">
        <v>29484</v>
      </c>
      <c r="E5885" s="519" t="s">
        <v>144</v>
      </c>
      <c r="F5885" s="518" t="s">
        <v>144</v>
      </c>
      <c r="G5885" s="518" t="s">
        <v>29546</v>
      </c>
      <c r="H5885" s="518" t="s">
        <v>12611</v>
      </c>
      <c r="I5885" s="518" t="s">
        <v>5650</v>
      </c>
      <c r="J5885" s="518" t="s">
        <v>5432</v>
      </c>
      <c r="K5885" s="519" t="s">
        <v>34024</v>
      </c>
      <c r="L5885" s="518" t="s">
        <v>5433</v>
      </c>
    </row>
    <row r="5886" spans="1:12" ht="15.75">
      <c r="A5886" s="518" t="s">
        <v>10820</v>
      </c>
      <c r="B5886" s="518" t="s">
        <v>10821</v>
      </c>
      <c r="C5886" s="518" t="s">
        <v>10822</v>
      </c>
      <c r="D5886" s="518" t="s">
        <v>29484</v>
      </c>
      <c r="E5886" s="519" t="s">
        <v>144</v>
      </c>
      <c r="F5886" s="518" t="s">
        <v>144</v>
      </c>
      <c r="G5886" s="518" t="s">
        <v>29547</v>
      </c>
      <c r="H5886" s="518" t="s">
        <v>12612</v>
      </c>
      <c r="I5886" s="518" t="s">
        <v>5650</v>
      </c>
      <c r="J5886" s="518" t="s">
        <v>5432</v>
      </c>
      <c r="K5886" s="519" t="s">
        <v>35075</v>
      </c>
      <c r="L5886" s="518" t="s">
        <v>5433</v>
      </c>
    </row>
    <row r="5887" spans="1:12" ht="15.75">
      <c r="A5887" s="518" t="s">
        <v>10820</v>
      </c>
      <c r="B5887" s="518" t="s">
        <v>10821</v>
      </c>
      <c r="C5887" s="518" t="s">
        <v>10822</v>
      </c>
      <c r="D5887" s="518" t="s">
        <v>29484</v>
      </c>
      <c r="E5887" s="519" t="s">
        <v>144</v>
      </c>
      <c r="F5887" s="518" t="s">
        <v>144</v>
      </c>
      <c r="G5887" s="518" t="s">
        <v>29548</v>
      </c>
      <c r="H5887" s="518" t="s">
        <v>12613</v>
      </c>
      <c r="I5887" s="518" t="s">
        <v>5650</v>
      </c>
      <c r="J5887" s="518" t="s">
        <v>5432</v>
      </c>
      <c r="K5887" s="519" t="s">
        <v>21948</v>
      </c>
      <c r="L5887" s="518" t="s">
        <v>5433</v>
      </c>
    </row>
    <row r="5888" spans="1:12" ht="15.75">
      <c r="A5888" s="518" t="s">
        <v>10820</v>
      </c>
      <c r="B5888" s="518" t="s">
        <v>10821</v>
      </c>
      <c r="C5888" s="518" t="s">
        <v>10822</v>
      </c>
      <c r="D5888" s="518" t="s">
        <v>29484</v>
      </c>
      <c r="E5888" s="519" t="s">
        <v>144</v>
      </c>
      <c r="F5888" s="518" t="s">
        <v>144</v>
      </c>
      <c r="G5888" s="518" t="s">
        <v>29549</v>
      </c>
      <c r="H5888" s="518" t="s">
        <v>12614</v>
      </c>
      <c r="I5888" s="518" t="s">
        <v>5650</v>
      </c>
      <c r="J5888" s="518" t="s">
        <v>5432</v>
      </c>
      <c r="K5888" s="519" t="s">
        <v>35076</v>
      </c>
      <c r="L5888" s="518" t="s">
        <v>5433</v>
      </c>
    </row>
    <row r="5889" spans="1:12" ht="15.75">
      <c r="A5889" s="518" t="s">
        <v>10820</v>
      </c>
      <c r="B5889" s="518" t="s">
        <v>10821</v>
      </c>
      <c r="C5889" s="518" t="s">
        <v>10822</v>
      </c>
      <c r="D5889" s="518" t="s">
        <v>29484</v>
      </c>
      <c r="E5889" s="519" t="s">
        <v>144</v>
      </c>
      <c r="F5889" s="518" t="s">
        <v>144</v>
      </c>
      <c r="G5889" s="518" t="s">
        <v>29550</v>
      </c>
      <c r="H5889" s="518" t="s">
        <v>12615</v>
      </c>
      <c r="I5889" s="518" t="s">
        <v>5650</v>
      </c>
      <c r="J5889" s="518" t="s">
        <v>5432</v>
      </c>
      <c r="K5889" s="519" t="s">
        <v>35077</v>
      </c>
      <c r="L5889" s="518" t="s">
        <v>5433</v>
      </c>
    </row>
    <row r="5890" spans="1:12" ht="15.75">
      <c r="A5890" s="518" t="s">
        <v>10820</v>
      </c>
      <c r="B5890" s="518" t="s">
        <v>10821</v>
      </c>
      <c r="C5890" s="518" t="s">
        <v>10822</v>
      </c>
      <c r="D5890" s="518" t="s">
        <v>29484</v>
      </c>
      <c r="E5890" s="519" t="s">
        <v>144</v>
      </c>
      <c r="F5890" s="518" t="s">
        <v>144</v>
      </c>
      <c r="G5890" s="518" t="s">
        <v>29551</v>
      </c>
      <c r="H5890" s="518" t="s">
        <v>12616</v>
      </c>
      <c r="I5890" s="518" t="s">
        <v>6762</v>
      </c>
      <c r="J5890" s="518" t="s">
        <v>5432</v>
      </c>
      <c r="K5890" s="519" t="s">
        <v>35078</v>
      </c>
      <c r="L5890" s="518" t="s">
        <v>5433</v>
      </c>
    </row>
    <row r="5891" spans="1:12" ht="15.75">
      <c r="A5891" s="518" t="s">
        <v>10820</v>
      </c>
      <c r="B5891" s="518" t="s">
        <v>10821</v>
      </c>
      <c r="C5891" s="518" t="s">
        <v>10822</v>
      </c>
      <c r="D5891" s="518" t="s">
        <v>29484</v>
      </c>
      <c r="E5891" s="519" t="s">
        <v>144</v>
      </c>
      <c r="F5891" s="518" t="s">
        <v>144</v>
      </c>
      <c r="G5891" s="518" t="s">
        <v>29552</v>
      </c>
      <c r="H5891" s="518" t="s">
        <v>29553</v>
      </c>
      <c r="I5891" s="518" t="s">
        <v>5650</v>
      </c>
      <c r="J5891" s="518" t="s">
        <v>5432</v>
      </c>
      <c r="K5891" s="519" t="s">
        <v>35079</v>
      </c>
      <c r="L5891" s="518" t="s">
        <v>5433</v>
      </c>
    </row>
    <row r="5892" spans="1:12" ht="15.75">
      <c r="A5892" s="518" t="s">
        <v>10820</v>
      </c>
      <c r="B5892" s="518" t="s">
        <v>10821</v>
      </c>
      <c r="C5892" s="518" t="s">
        <v>10888</v>
      </c>
      <c r="D5892" s="518" t="s">
        <v>29554</v>
      </c>
      <c r="E5892" s="519" t="s">
        <v>144</v>
      </c>
      <c r="F5892" s="518" t="s">
        <v>144</v>
      </c>
      <c r="G5892" s="518" t="s">
        <v>29555</v>
      </c>
      <c r="H5892" s="518" t="s">
        <v>10889</v>
      </c>
      <c r="I5892" s="518" t="s">
        <v>5650</v>
      </c>
      <c r="J5892" s="518" t="s">
        <v>5432</v>
      </c>
      <c r="K5892" s="519" t="s">
        <v>15660</v>
      </c>
      <c r="L5892" s="518" t="s">
        <v>5433</v>
      </c>
    </row>
    <row r="5893" spans="1:12" ht="15.75">
      <c r="A5893" s="518" t="s">
        <v>10820</v>
      </c>
      <c r="B5893" s="518" t="s">
        <v>10821</v>
      </c>
      <c r="C5893" s="518" t="s">
        <v>10888</v>
      </c>
      <c r="D5893" s="518" t="s">
        <v>29554</v>
      </c>
      <c r="E5893" s="519" t="s">
        <v>144</v>
      </c>
      <c r="F5893" s="518" t="s">
        <v>144</v>
      </c>
      <c r="G5893" s="518" t="s">
        <v>29556</v>
      </c>
      <c r="H5893" s="518" t="s">
        <v>10890</v>
      </c>
      <c r="I5893" s="518" t="s">
        <v>5650</v>
      </c>
      <c r="J5893" s="518" t="s">
        <v>5432</v>
      </c>
      <c r="K5893" s="519" t="s">
        <v>29557</v>
      </c>
      <c r="L5893" s="518" t="s">
        <v>5433</v>
      </c>
    </row>
    <row r="5894" spans="1:12" ht="15.75">
      <c r="A5894" s="518" t="s">
        <v>10820</v>
      </c>
      <c r="B5894" s="518" t="s">
        <v>10821</v>
      </c>
      <c r="C5894" s="518" t="s">
        <v>10891</v>
      </c>
      <c r="D5894" s="518" t="s">
        <v>29558</v>
      </c>
      <c r="E5894" s="519" t="s">
        <v>144</v>
      </c>
      <c r="F5894" s="518" t="s">
        <v>144</v>
      </c>
      <c r="G5894" s="518" t="s">
        <v>29559</v>
      </c>
      <c r="H5894" s="518" t="s">
        <v>10892</v>
      </c>
      <c r="I5894" s="518" t="s">
        <v>6762</v>
      </c>
      <c r="J5894" s="518" t="s">
        <v>5432</v>
      </c>
      <c r="K5894" s="519" t="s">
        <v>13848</v>
      </c>
      <c r="L5894" s="518" t="s">
        <v>5433</v>
      </c>
    </row>
    <row r="5895" spans="1:12" ht="15.75">
      <c r="A5895" s="518" t="s">
        <v>10820</v>
      </c>
      <c r="B5895" s="518" t="s">
        <v>10821</v>
      </c>
      <c r="C5895" s="518" t="s">
        <v>10891</v>
      </c>
      <c r="D5895" s="518" t="s">
        <v>29558</v>
      </c>
      <c r="E5895" s="519" t="s">
        <v>144</v>
      </c>
      <c r="F5895" s="518" t="s">
        <v>144</v>
      </c>
      <c r="G5895" s="518" t="s">
        <v>29560</v>
      </c>
      <c r="H5895" s="518" t="s">
        <v>10893</v>
      </c>
      <c r="I5895" s="518" t="s">
        <v>6762</v>
      </c>
      <c r="J5895" s="518" t="s">
        <v>5432</v>
      </c>
      <c r="K5895" s="519" t="s">
        <v>35080</v>
      </c>
      <c r="L5895" s="518" t="s">
        <v>5433</v>
      </c>
    </row>
    <row r="5896" spans="1:12" ht="15.75">
      <c r="A5896" s="518" t="s">
        <v>10820</v>
      </c>
      <c r="B5896" s="518" t="s">
        <v>10821</v>
      </c>
      <c r="C5896" s="518" t="s">
        <v>10891</v>
      </c>
      <c r="D5896" s="518" t="s">
        <v>29558</v>
      </c>
      <c r="E5896" s="519" t="s">
        <v>144</v>
      </c>
      <c r="F5896" s="518" t="s">
        <v>144</v>
      </c>
      <c r="G5896" s="518" t="s">
        <v>29561</v>
      </c>
      <c r="H5896" s="518" t="s">
        <v>10894</v>
      </c>
      <c r="I5896" s="518" t="s">
        <v>6762</v>
      </c>
      <c r="J5896" s="518" t="s">
        <v>5432</v>
      </c>
      <c r="K5896" s="519" t="s">
        <v>35081</v>
      </c>
      <c r="L5896" s="518" t="s">
        <v>5433</v>
      </c>
    </row>
    <row r="5897" spans="1:12" ht="15.75">
      <c r="A5897" s="518" t="s">
        <v>10820</v>
      </c>
      <c r="B5897" s="518" t="s">
        <v>10821</v>
      </c>
      <c r="C5897" s="518" t="s">
        <v>10891</v>
      </c>
      <c r="D5897" s="518" t="s">
        <v>29558</v>
      </c>
      <c r="E5897" s="519" t="s">
        <v>144</v>
      </c>
      <c r="F5897" s="518" t="s">
        <v>144</v>
      </c>
      <c r="G5897" s="518" t="s">
        <v>29562</v>
      </c>
      <c r="H5897" s="518" t="s">
        <v>10895</v>
      </c>
      <c r="I5897" s="518" t="s">
        <v>6762</v>
      </c>
      <c r="J5897" s="518" t="s">
        <v>5432</v>
      </c>
      <c r="K5897" s="519" t="s">
        <v>29219</v>
      </c>
      <c r="L5897" s="518" t="s">
        <v>5433</v>
      </c>
    </row>
    <row r="5898" spans="1:12" ht="15.75">
      <c r="A5898" s="518" t="s">
        <v>10820</v>
      </c>
      <c r="B5898" s="518" t="s">
        <v>10821</v>
      </c>
      <c r="C5898" s="518" t="s">
        <v>10891</v>
      </c>
      <c r="D5898" s="518" t="s">
        <v>29558</v>
      </c>
      <c r="E5898" s="519" t="s">
        <v>144</v>
      </c>
      <c r="F5898" s="518" t="s">
        <v>144</v>
      </c>
      <c r="G5898" s="518" t="s">
        <v>29563</v>
      </c>
      <c r="H5898" s="518" t="s">
        <v>10896</v>
      </c>
      <c r="I5898" s="518" t="s">
        <v>6762</v>
      </c>
      <c r="J5898" s="518" t="s">
        <v>5432</v>
      </c>
      <c r="K5898" s="519" t="s">
        <v>29564</v>
      </c>
      <c r="L5898" s="518" t="s">
        <v>5433</v>
      </c>
    </row>
    <row r="5899" spans="1:12" ht="15.75">
      <c r="A5899" s="518" t="s">
        <v>10820</v>
      </c>
      <c r="B5899" s="518" t="s">
        <v>10821</v>
      </c>
      <c r="C5899" s="518" t="s">
        <v>10891</v>
      </c>
      <c r="D5899" s="518" t="s">
        <v>29558</v>
      </c>
      <c r="E5899" s="519" t="s">
        <v>144</v>
      </c>
      <c r="F5899" s="518" t="s">
        <v>144</v>
      </c>
      <c r="G5899" s="518" t="s">
        <v>29565</v>
      </c>
      <c r="H5899" s="518" t="s">
        <v>10897</v>
      </c>
      <c r="I5899" s="518" t="s">
        <v>6762</v>
      </c>
      <c r="J5899" s="518" t="s">
        <v>5432</v>
      </c>
      <c r="K5899" s="519" t="s">
        <v>35082</v>
      </c>
      <c r="L5899" s="518" t="s">
        <v>5433</v>
      </c>
    </row>
    <row r="5900" spans="1:12" ht="15.75">
      <c r="A5900" s="518" t="s">
        <v>10820</v>
      </c>
      <c r="B5900" s="518" t="s">
        <v>10821</v>
      </c>
      <c r="C5900" s="518" t="s">
        <v>10891</v>
      </c>
      <c r="D5900" s="518" t="s">
        <v>29558</v>
      </c>
      <c r="E5900" s="519" t="s">
        <v>144</v>
      </c>
      <c r="F5900" s="518" t="s">
        <v>144</v>
      </c>
      <c r="G5900" s="518" t="s">
        <v>29566</v>
      </c>
      <c r="H5900" s="518" t="s">
        <v>10898</v>
      </c>
      <c r="I5900" s="518" t="s">
        <v>6762</v>
      </c>
      <c r="J5900" s="518" t="s">
        <v>5432</v>
      </c>
      <c r="K5900" s="519" t="s">
        <v>21194</v>
      </c>
      <c r="L5900" s="518" t="s">
        <v>5433</v>
      </c>
    </row>
    <row r="5901" spans="1:12" ht="15.75">
      <c r="A5901" s="518" t="s">
        <v>10820</v>
      </c>
      <c r="B5901" s="518" t="s">
        <v>10821</v>
      </c>
      <c r="C5901" s="518" t="s">
        <v>10891</v>
      </c>
      <c r="D5901" s="518" t="s">
        <v>29558</v>
      </c>
      <c r="E5901" s="519" t="s">
        <v>144</v>
      </c>
      <c r="F5901" s="518" t="s">
        <v>144</v>
      </c>
      <c r="G5901" s="518" t="s">
        <v>29567</v>
      </c>
      <c r="H5901" s="518" t="s">
        <v>10899</v>
      </c>
      <c r="I5901" s="518" t="s">
        <v>6762</v>
      </c>
      <c r="J5901" s="518" t="s">
        <v>5432</v>
      </c>
      <c r="K5901" s="519" t="s">
        <v>35083</v>
      </c>
      <c r="L5901" s="518" t="s">
        <v>5433</v>
      </c>
    </row>
    <row r="5902" spans="1:12" ht="15.75">
      <c r="A5902" s="518" t="s">
        <v>10820</v>
      </c>
      <c r="B5902" s="518" t="s">
        <v>10821</v>
      </c>
      <c r="C5902" s="518" t="s">
        <v>10891</v>
      </c>
      <c r="D5902" s="518" t="s">
        <v>29558</v>
      </c>
      <c r="E5902" s="519" t="s">
        <v>144</v>
      </c>
      <c r="F5902" s="518" t="s">
        <v>144</v>
      </c>
      <c r="G5902" s="518" t="s">
        <v>29568</v>
      </c>
      <c r="H5902" s="518" t="s">
        <v>10900</v>
      </c>
      <c r="I5902" s="518" t="s">
        <v>6762</v>
      </c>
      <c r="J5902" s="518" t="s">
        <v>5432</v>
      </c>
      <c r="K5902" s="519" t="s">
        <v>35084</v>
      </c>
      <c r="L5902" s="518" t="s">
        <v>5433</v>
      </c>
    </row>
    <row r="5903" spans="1:12" ht="15.75">
      <c r="A5903" s="518" t="s">
        <v>10820</v>
      </c>
      <c r="B5903" s="518" t="s">
        <v>10821</v>
      </c>
      <c r="C5903" s="518" t="s">
        <v>10891</v>
      </c>
      <c r="D5903" s="518" t="s">
        <v>29558</v>
      </c>
      <c r="E5903" s="519" t="s">
        <v>144</v>
      </c>
      <c r="F5903" s="518" t="s">
        <v>144</v>
      </c>
      <c r="G5903" s="518" t="s">
        <v>29569</v>
      </c>
      <c r="H5903" s="518" t="s">
        <v>10901</v>
      </c>
      <c r="I5903" s="518" t="s">
        <v>6762</v>
      </c>
      <c r="J5903" s="518" t="s">
        <v>5432</v>
      </c>
      <c r="K5903" s="519" t="s">
        <v>35085</v>
      </c>
      <c r="L5903" s="518" t="s">
        <v>5433</v>
      </c>
    </row>
    <row r="5904" spans="1:12" ht="15.75">
      <c r="A5904" s="518" t="s">
        <v>10820</v>
      </c>
      <c r="B5904" s="518" t="s">
        <v>10821</v>
      </c>
      <c r="C5904" s="518" t="s">
        <v>10891</v>
      </c>
      <c r="D5904" s="518" t="s">
        <v>29558</v>
      </c>
      <c r="E5904" s="519" t="s">
        <v>144</v>
      </c>
      <c r="F5904" s="518" t="s">
        <v>144</v>
      </c>
      <c r="G5904" s="518" t="s">
        <v>29570</v>
      </c>
      <c r="H5904" s="518" t="s">
        <v>10904</v>
      </c>
      <c r="I5904" s="518" t="s">
        <v>6762</v>
      </c>
      <c r="J5904" s="518" t="s">
        <v>5432</v>
      </c>
      <c r="K5904" s="519" t="s">
        <v>29571</v>
      </c>
      <c r="L5904" s="518" t="s">
        <v>5433</v>
      </c>
    </row>
    <row r="5905" spans="1:12" ht="15.75">
      <c r="A5905" s="518" t="s">
        <v>10820</v>
      </c>
      <c r="B5905" s="518" t="s">
        <v>10821</v>
      </c>
      <c r="C5905" s="518" t="s">
        <v>10891</v>
      </c>
      <c r="D5905" s="518" t="s">
        <v>29558</v>
      </c>
      <c r="E5905" s="519" t="s">
        <v>144</v>
      </c>
      <c r="F5905" s="518" t="s">
        <v>144</v>
      </c>
      <c r="G5905" s="518" t="s">
        <v>29572</v>
      </c>
      <c r="H5905" s="518" t="s">
        <v>10905</v>
      </c>
      <c r="I5905" s="518" t="s">
        <v>6762</v>
      </c>
      <c r="J5905" s="518" t="s">
        <v>5432</v>
      </c>
      <c r="K5905" s="519" t="s">
        <v>29573</v>
      </c>
      <c r="L5905" s="518" t="s">
        <v>5433</v>
      </c>
    </row>
    <row r="5906" spans="1:12" ht="15.75">
      <c r="A5906" s="518" t="s">
        <v>10820</v>
      </c>
      <c r="B5906" s="518" t="s">
        <v>10821</v>
      </c>
      <c r="C5906" s="518" t="s">
        <v>10891</v>
      </c>
      <c r="D5906" s="518" t="s">
        <v>29558</v>
      </c>
      <c r="E5906" s="519" t="s">
        <v>144</v>
      </c>
      <c r="F5906" s="518" t="s">
        <v>144</v>
      </c>
      <c r="G5906" s="518" t="s">
        <v>29574</v>
      </c>
      <c r="H5906" s="518" t="s">
        <v>10906</v>
      </c>
      <c r="I5906" s="518" t="s">
        <v>6762</v>
      </c>
      <c r="J5906" s="518" t="s">
        <v>5432</v>
      </c>
      <c r="K5906" s="519" t="s">
        <v>29575</v>
      </c>
      <c r="L5906" s="518" t="s">
        <v>5433</v>
      </c>
    </row>
    <row r="5907" spans="1:12" ht="15.75">
      <c r="A5907" s="518" t="s">
        <v>10820</v>
      </c>
      <c r="B5907" s="518" t="s">
        <v>10821</v>
      </c>
      <c r="C5907" s="518" t="s">
        <v>10891</v>
      </c>
      <c r="D5907" s="518" t="s">
        <v>29558</v>
      </c>
      <c r="E5907" s="519" t="s">
        <v>144</v>
      </c>
      <c r="F5907" s="518" t="s">
        <v>144</v>
      </c>
      <c r="G5907" s="518" t="s">
        <v>29576</v>
      </c>
      <c r="H5907" s="518" t="s">
        <v>10907</v>
      </c>
      <c r="I5907" s="518" t="s">
        <v>6762</v>
      </c>
      <c r="J5907" s="518" t="s">
        <v>5432</v>
      </c>
      <c r="K5907" s="519" t="s">
        <v>17121</v>
      </c>
      <c r="L5907" s="518" t="s">
        <v>5433</v>
      </c>
    </row>
    <row r="5908" spans="1:12" ht="15.75">
      <c r="A5908" s="518" t="s">
        <v>10820</v>
      </c>
      <c r="B5908" s="518" t="s">
        <v>10821</v>
      </c>
      <c r="C5908" s="518" t="s">
        <v>10891</v>
      </c>
      <c r="D5908" s="518" t="s">
        <v>29558</v>
      </c>
      <c r="E5908" s="519" t="s">
        <v>144</v>
      </c>
      <c r="F5908" s="518" t="s">
        <v>144</v>
      </c>
      <c r="G5908" s="518" t="s">
        <v>29577</v>
      </c>
      <c r="H5908" s="518" t="s">
        <v>10908</v>
      </c>
      <c r="I5908" s="518" t="s">
        <v>6762</v>
      </c>
      <c r="J5908" s="518" t="s">
        <v>5432</v>
      </c>
      <c r="K5908" s="519" t="s">
        <v>29578</v>
      </c>
      <c r="L5908" s="518" t="s">
        <v>5433</v>
      </c>
    </row>
    <row r="5909" spans="1:12" ht="15.75">
      <c r="A5909" s="518" t="s">
        <v>10820</v>
      </c>
      <c r="B5909" s="518" t="s">
        <v>10821</v>
      </c>
      <c r="C5909" s="518" t="s">
        <v>10891</v>
      </c>
      <c r="D5909" s="518" t="s">
        <v>29558</v>
      </c>
      <c r="E5909" s="519" t="s">
        <v>144</v>
      </c>
      <c r="F5909" s="518" t="s">
        <v>144</v>
      </c>
      <c r="G5909" s="518" t="s">
        <v>29579</v>
      </c>
      <c r="H5909" s="518" t="s">
        <v>10909</v>
      </c>
      <c r="I5909" s="518" t="s">
        <v>6762</v>
      </c>
      <c r="J5909" s="518" t="s">
        <v>5432</v>
      </c>
      <c r="K5909" s="519" t="s">
        <v>29580</v>
      </c>
      <c r="L5909" s="518" t="s">
        <v>5433</v>
      </c>
    </row>
    <row r="5910" spans="1:12" ht="15.75">
      <c r="A5910" s="518" t="s">
        <v>10820</v>
      </c>
      <c r="B5910" s="518" t="s">
        <v>10821</v>
      </c>
      <c r="C5910" s="518" t="s">
        <v>10891</v>
      </c>
      <c r="D5910" s="518" t="s">
        <v>29558</v>
      </c>
      <c r="E5910" s="519" t="s">
        <v>144</v>
      </c>
      <c r="F5910" s="518" t="s">
        <v>144</v>
      </c>
      <c r="G5910" s="518" t="s">
        <v>29581</v>
      </c>
      <c r="H5910" s="518" t="s">
        <v>10910</v>
      </c>
      <c r="I5910" s="518" t="s">
        <v>6762</v>
      </c>
      <c r="J5910" s="518" t="s">
        <v>5432</v>
      </c>
      <c r="K5910" s="519" t="s">
        <v>35086</v>
      </c>
      <c r="L5910" s="518" t="s">
        <v>5433</v>
      </c>
    </row>
    <row r="5911" spans="1:12" ht="15.75">
      <c r="A5911" s="518" t="s">
        <v>10820</v>
      </c>
      <c r="B5911" s="518" t="s">
        <v>10821</v>
      </c>
      <c r="C5911" s="518" t="s">
        <v>10891</v>
      </c>
      <c r="D5911" s="518" t="s">
        <v>29558</v>
      </c>
      <c r="E5911" s="519" t="s">
        <v>144</v>
      </c>
      <c r="F5911" s="518" t="s">
        <v>144</v>
      </c>
      <c r="G5911" s="518" t="s">
        <v>29582</v>
      </c>
      <c r="H5911" s="518" t="s">
        <v>10911</v>
      </c>
      <c r="I5911" s="518" t="s">
        <v>6762</v>
      </c>
      <c r="J5911" s="518" t="s">
        <v>5432</v>
      </c>
      <c r="K5911" s="519" t="s">
        <v>29583</v>
      </c>
      <c r="L5911" s="518" t="s">
        <v>5433</v>
      </c>
    </row>
    <row r="5912" spans="1:12" ht="15.75">
      <c r="A5912" s="518" t="s">
        <v>10820</v>
      </c>
      <c r="B5912" s="518" t="s">
        <v>10821</v>
      </c>
      <c r="C5912" s="518" t="s">
        <v>10891</v>
      </c>
      <c r="D5912" s="518" t="s">
        <v>29558</v>
      </c>
      <c r="E5912" s="519" t="s">
        <v>144</v>
      </c>
      <c r="F5912" s="518" t="s">
        <v>144</v>
      </c>
      <c r="G5912" s="518" t="s">
        <v>29584</v>
      </c>
      <c r="H5912" s="518" t="s">
        <v>10912</v>
      </c>
      <c r="I5912" s="518" t="s">
        <v>6762</v>
      </c>
      <c r="J5912" s="518" t="s">
        <v>5432</v>
      </c>
      <c r="K5912" s="519" t="s">
        <v>35087</v>
      </c>
      <c r="L5912" s="518" t="s">
        <v>5433</v>
      </c>
    </row>
    <row r="5913" spans="1:12" ht="15.75">
      <c r="A5913" s="518" t="s">
        <v>10820</v>
      </c>
      <c r="B5913" s="518" t="s">
        <v>10821</v>
      </c>
      <c r="C5913" s="518" t="s">
        <v>10891</v>
      </c>
      <c r="D5913" s="518" t="s">
        <v>29558</v>
      </c>
      <c r="E5913" s="519" t="s">
        <v>144</v>
      </c>
      <c r="F5913" s="518" t="s">
        <v>144</v>
      </c>
      <c r="G5913" s="518" t="s">
        <v>29585</v>
      </c>
      <c r="H5913" s="518" t="s">
        <v>10913</v>
      </c>
      <c r="I5913" s="518" t="s">
        <v>6762</v>
      </c>
      <c r="J5913" s="518" t="s">
        <v>5432</v>
      </c>
      <c r="K5913" s="519" t="s">
        <v>20745</v>
      </c>
      <c r="L5913" s="518" t="s">
        <v>5433</v>
      </c>
    </row>
    <row r="5914" spans="1:12" ht="15.75">
      <c r="A5914" s="518" t="s">
        <v>10820</v>
      </c>
      <c r="B5914" s="518" t="s">
        <v>10821</v>
      </c>
      <c r="C5914" s="518" t="s">
        <v>10891</v>
      </c>
      <c r="D5914" s="518" t="s">
        <v>29558</v>
      </c>
      <c r="E5914" s="519" t="s">
        <v>144</v>
      </c>
      <c r="F5914" s="518" t="s">
        <v>144</v>
      </c>
      <c r="G5914" s="518" t="s">
        <v>29586</v>
      </c>
      <c r="H5914" s="518" t="s">
        <v>10914</v>
      </c>
      <c r="I5914" s="518" t="s">
        <v>6762</v>
      </c>
      <c r="J5914" s="518" t="s">
        <v>5432</v>
      </c>
      <c r="K5914" s="519" t="s">
        <v>29587</v>
      </c>
      <c r="L5914" s="518" t="s">
        <v>5433</v>
      </c>
    </row>
    <row r="5915" spans="1:12" ht="15.75">
      <c r="A5915" s="518" t="s">
        <v>10820</v>
      </c>
      <c r="B5915" s="518" t="s">
        <v>10821</v>
      </c>
      <c r="C5915" s="518" t="s">
        <v>10891</v>
      </c>
      <c r="D5915" s="518" t="s">
        <v>29558</v>
      </c>
      <c r="E5915" s="519" t="s">
        <v>144</v>
      </c>
      <c r="F5915" s="518" t="s">
        <v>144</v>
      </c>
      <c r="G5915" s="518" t="s">
        <v>29588</v>
      </c>
      <c r="H5915" s="518" t="s">
        <v>10915</v>
      </c>
      <c r="I5915" s="518" t="s">
        <v>5650</v>
      </c>
      <c r="J5915" s="518" t="s">
        <v>5432</v>
      </c>
      <c r="K5915" s="519" t="s">
        <v>13569</v>
      </c>
      <c r="L5915" s="518" t="s">
        <v>5433</v>
      </c>
    </row>
    <row r="5916" spans="1:12" ht="15.75">
      <c r="A5916" s="518" t="s">
        <v>10820</v>
      </c>
      <c r="B5916" s="518" t="s">
        <v>10821</v>
      </c>
      <c r="C5916" s="518" t="s">
        <v>10891</v>
      </c>
      <c r="D5916" s="518" t="s">
        <v>29558</v>
      </c>
      <c r="E5916" s="519" t="s">
        <v>144</v>
      </c>
      <c r="F5916" s="518" t="s">
        <v>144</v>
      </c>
      <c r="G5916" s="518" t="s">
        <v>29589</v>
      </c>
      <c r="H5916" s="518" t="s">
        <v>10916</v>
      </c>
      <c r="I5916" s="518" t="s">
        <v>6762</v>
      </c>
      <c r="J5916" s="518" t="s">
        <v>5432</v>
      </c>
      <c r="K5916" s="519" t="s">
        <v>16718</v>
      </c>
      <c r="L5916" s="518" t="s">
        <v>5433</v>
      </c>
    </row>
    <row r="5917" spans="1:12" ht="15.75">
      <c r="A5917" s="518" t="s">
        <v>10820</v>
      </c>
      <c r="B5917" s="518" t="s">
        <v>10821</v>
      </c>
      <c r="C5917" s="518" t="s">
        <v>10891</v>
      </c>
      <c r="D5917" s="518" t="s">
        <v>29558</v>
      </c>
      <c r="E5917" s="519" t="s">
        <v>144</v>
      </c>
      <c r="F5917" s="518" t="s">
        <v>144</v>
      </c>
      <c r="G5917" s="518" t="s">
        <v>29590</v>
      </c>
      <c r="H5917" s="518" t="s">
        <v>10917</v>
      </c>
      <c r="I5917" s="518" t="s">
        <v>6762</v>
      </c>
      <c r="J5917" s="518" t="s">
        <v>5432</v>
      </c>
      <c r="K5917" s="519" t="s">
        <v>29591</v>
      </c>
      <c r="L5917" s="518" t="s">
        <v>5433</v>
      </c>
    </row>
    <row r="5918" spans="1:12" ht="15.75">
      <c r="A5918" s="518" t="s">
        <v>10820</v>
      </c>
      <c r="B5918" s="518" t="s">
        <v>10821</v>
      </c>
      <c r="C5918" s="518" t="s">
        <v>10918</v>
      </c>
      <c r="D5918" s="518" t="s">
        <v>29592</v>
      </c>
      <c r="E5918" s="519" t="s">
        <v>144</v>
      </c>
      <c r="F5918" s="518" t="s">
        <v>144</v>
      </c>
      <c r="G5918" s="518" t="s">
        <v>29593</v>
      </c>
      <c r="H5918" s="518" t="s">
        <v>29594</v>
      </c>
      <c r="I5918" s="518" t="s">
        <v>5650</v>
      </c>
      <c r="J5918" s="518" t="s">
        <v>5432</v>
      </c>
      <c r="K5918" s="519" t="s">
        <v>35088</v>
      </c>
      <c r="L5918" s="518" t="s">
        <v>5433</v>
      </c>
    </row>
    <row r="5919" spans="1:12" ht="15.75">
      <c r="A5919" s="518" t="s">
        <v>10820</v>
      </c>
      <c r="B5919" s="518" t="s">
        <v>10821</v>
      </c>
      <c r="C5919" s="518" t="s">
        <v>10918</v>
      </c>
      <c r="D5919" s="518" t="s">
        <v>29592</v>
      </c>
      <c r="E5919" s="519" t="s">
        <v>144</v>
      </c>
      <c r="F5919" s="518" t="s">
        <v>144</v>
      </c>
      <c r="G5919" s="518" t="s">
        <v>29595</v>
      </c>
      <c r="H5919" s="518" t="s">
        <v>29596</v>
      </c>
      <c r="I5919" s="518" t="s">
        <v>5650</v>
      </c>
      <c r="J5919" s="518" t="s">
        <v>5432</v>
      </c>
      <c r="K5919" s="519" t="s">
        <v>35089</v>
      </c>
      <c r="L5919" s="518" t="s">
        <v>5433</v>
      </c>
    </row>
    <row r="5920" spans="1:12" ht="15.75">
      <c r="A5920" s="518" t="s">
        <v>10820</v>
      </c>
      <c r="B5920" s="518" t="s">
        <v>10821</v>
      </c>
      <c r="C5920" s="518" t="s">
        <v>10918</v>
      </c>
      <c r="D5920" s="518" t="s">
        <v>29592</v>
      </c>
      <c r="E5920" s="519" t="s">
        <v>144</v>
      </c>
      <c r="F5920" s="518" t="s">
        <v>144</v>
      </c>
      <c r="G5920" s="518" t="s">
        <v>29598</v>
      </c>
      <c r="H5920" s="518" t="s">
        <v>29599</v>
      </c>
      <c r="I5920" s="518" t="s">
        <v>5650</v>
      </c>
      <c r="J5920" s="518" t="s">
        <v>5432</v>
      </c>
      <c r="K5920" s="519" t="s">
        <v>35090</v>
      </c>
      <c r="L5920" s="518" t="s">
        <v>5433</v>
      </c>
    </row>
    <row r="5921" spans="1:12" ht="15.75">
      <c r="A5921" s="518" t="s">
        <v>10820</v>
      </c>
      <c r="B5921" s="518" t="s">
        <v>10821</v>
      </c>
      <c r="C5921" s="518" t="s">
        <v>10918</v>
      </c>
      <c r="D5921" s="518" t="s">
        <v>29592</v>
      </c>
      <c r="E5921" s="519" t="s">
        <v>144</v>
      </c>
      <c r="F5921" s="518" t="s">
        <v>144</v>
      </c>
      <c r="G5921" s="518" t="s">
        <v>29601</v>
      </c>
      <c r="H5921" s="518" t="s">
        <v>29602</v>
      </c>
      <c r="I5921" s="518" t="s">
        <v>5650</v>
      </c>
      <c r="J5921" s="518" t="s">
        <v>5432</v>
      </c>
      <c r="K5921" s="519" t="s">
        <v>35091</v>
      </c>
      <c r="L5921" s="518" t="s">
        <v>5433</v>
      </c>
    </row>
    <row r="5922" spans="1:12" ht="15.75">
      <c r="A5922" s="518" t="s">
        <v>10820</v>
      </c>
      <c r="B5922" s="518" t="s">
        <v>10821</v>
      </c>
      <c r="C5922" s="518" t="s">
        <v>10918</v>
      </c>
      <c r="D5922" s="518" t="s">
        <v>29592</v>
      </c>
      <c r="E5922" s="519" t="s">
        <v>144</v>
      </c>
      <c r="F5922" s="518" t="s">
        <v>144</v>
      </c>
      <c r="G5922" s="518" t="s">
        <v>29603</v>
      </c>
      <c r="H5922" s="518" t="s">
        <v>29604</v>
      </c>
      <c r="I5922" s="518" t="s">
        <v>5650</v>
      </c>
      <c r="J5922" s="518" t="s">
        <v>5432</v>
      </c>
      <c r="K5922" s="519" t="s">
        <v>35092</v>
      </c>
      <c r="L5922" s="518" t="s">
        <v>5433</v>
      </c>
    </row>
    <row r="5923" spans="1:12" ht="15.75">
      <c r="A5923" s="518" t="s">
        <v>10820</v>
      </c>
      <c r="B5923" s="518" t="s">
        <v>10821</v>
      </c>
      <c r="C5923" s="518" t="s">
        <v>10918</v>
      </c>
      <c r="D5923" s="518" t="s">
        <v>29592</v>
      </c>
      <c r="E5923" s="519" t="s">
        <v>144</v>
      </c>
      <c r="F5923" s="518" t="s">
        <v>144</v>
      </c>
      <c r="G5923" s="518" t="s">
        <v>29605</v>
      </c>
      <c r="H5923" s="518" t="s">
        <v>29606</v>
      </c>
      <c r="I5923" s="518" t="s">
        <v>5650</v>
      </c>
      <c r="J5923" s="518" t="s">
        <v>5432</v>
      </c>
      <c r="K5923" s="519" t="s">
        <v>15956</v>
      </c>
      <c r="L5923" s="518" t="s">
        <v>5433</v>
      </c>
    </row>
    <row r="5924" spans="1:12" ht="15.75">
      <c r="A5924" s="518" t="s">
        <v>10820</v>
      </c>
      <c r="B5924" s="518" t="s">
        <v>10821</v>
      </c>
      <c r="C5924" s="518" t="s">
        <v>10918</v>
      </c>
      <c r="D5924" s="518" t="s">
        <v>29592</v>
      </c>
      <c r="E5924" s="519" t="s">
        <v>144</v>
      </c>
      <c r="F5924" s="518" t="s">
        <v>144</v>
      </c>
      <c r="G5924" s="518" t="s">
        <v>29607</v>
      </c>
      <c r="H5924" s="518" t="s">
        <v>29608</v>
      </c>
      <c r="I5924" s="518" t="s">
        <v>5650</v>
      </c>
      <c r="J5924" s="518" t="s">
        <v>5432</v>
      </c>
      <c r="K5924" s="519" t="s">
        <v>29982</v>
      </c>
      <c r="L5924" s="518" t="s">
        <v>5433</v>
      </c>
    </row>
    <row r="5925" spans="1:12" ht="15.75">
      <c r="A5925" s="518" t="s">
        <v>10820</v>
      </c>
      <c r="B5925" s="518" t="s">
        <v>10821</v>
      </c>
      <c r="C5925" s="518" t="s">
        <v>10918</v>
      </c>
      <c r="D5925" s="518" t="s">
        <v>29592</v>
      </c>
      <c r="E5925" s="519" t="s">
        <v>144</v>
      </c>
      <c r="F5925" s="518" t="s">
        <v>144</v>
      </c>
      <c r="G5925" s="518" t="s">
        <v>29609</v>
      </c>
      <c r="H5925" s="518" t="s">
        <v>29610</v>
      </c>
      <c r="I5925" s="518" t="s">
        <v>5650</v>
      </c>
      <c r="J5925" s="518" t="s">
        <v>5432</v>
      </c>
      <c r="K5925" s="519" t="s">
        <v>17028</v>
      </c>
      <c r="L5925" s="518" t="s">
        <v>5433</v>
      </c>
    </row>
    <row r="5926" spans="1:12" ht="15.75">
      <c r="A5926" s="518" t="s">
        <v>10820</v>
      </c>
      <c r="B5926" s="518" t="s">
        <v>10821</v>
      </c>
      <c r="C5926" s="518" t="s">
        <v>10918</v>
      </c>
      <c r="D5926" s="518" t="s">
        <v>29592</v>
      </c>
      <c r="E5926" s="519" t="s">
        <v>144</v>
      </c>
      <c r="F5926" s="518" t="s">
        <v>144</v>
      </c>
      <c r="G5926" s="518" t="s">
        <v>29612</v>
      </c>
      <c r="H5926" s="518" t="s">
        <v>29613</v>
      </c>
      <c r="I5926" s="518" t="s">
        <v>5650</v>
      </c>
      <c r="J5926" s="518" t="s">
        <v>5432</v>
      </c>
      <c r="K5926" s="519" t="s">
        <v>35093</v>
      </c>
      <c r="L5926" s="518" t="s">
        <v>5433</v>
      </c>
    </row>
    <row r="5927" spans="1:12" ht="15.75">
      <c r="A5927" s="518" t="s">
        <v>10820</v>
      </c>
      <c r="B5927" s="518" t="s">
        <v>10821</v>
      </c>
      <c r="C5927" s="518" t="s">
        <v>10918</v>
      </c>
      <c r="D5927" s="518" t="s">
        <v>29592</v>
      </c>
      <c r="E5927" s="519" t="s">
        <v>144</v>
      </c>
      <c r="F5927" s="518" t="s">
        <v>144</v>
      </c>
      <c r="G5927" s="518" t="s">
        <v>29614</v>
      </c>
      <c r="H5927" s="518" t="s">
        <v>29615</v>
      </c>
      <c r="I5927" s="518" t="s">
        <v>5650</v>
      </c>
      <c r="J5927" s="518" t="s">
        <v>5432</v>
      </c>
      <c r="K5927" s="519" t="s">
        <v>35094</v>
      </c>
      <c r="L5927" s="518" t="s">
        <v>5433</v>
      </c>
    </row>
    <row r="5928" spans="1:12" ht="15.75">
      <c r="A5928" s="518" t="s">
        <v>10820</v>
      </c>
      <c r="B5928" s="518" t="s">
        <v>10821</v>
      </c>
      <c r="C5928" s="518" t="s">
        <v>10918</v>
      </c>
      <c r="D5928" s="518" t="s">
        <v>29592</v>
      </c>
      <c r="E5928" s="519" t="s">
        <v>144</v>
      </c>
      <c r="F5928" s="518" t="s">
        <v>144</v>
      </c>
      <c r="G5928" s="518" t="s">
        <v>29616</v>
      </c>
      <c r="H5928" s="518" t="s">
        <v>29617</v>
      </c>
      <c r="I5928" s="518" t="s">
        <v>5650</v>
      </c>
      <c r="J5928" s="518" t="s">
        <v>5432</v>
      </c>
      <c r="K5928" s="519" t="s">
        <v>35095</v>
      </c>
      <c r="L5928" s="518" t="s">
        <v>5433</v>
      </c>
    </row>
    <row r="5929" spans="1:12" ht="15.75">
      <c r="A5929" s="518" t="s">
        <v>10820</v>
      </c>
      <c r="B5929" s="518" t="s">
        <v>10821</v>
      </c>
      <c r="C5929" s="518" t="s">
        <v>10918</v>
      </c>
      <c r="D5929" s="518" t="s">
        <v>29592</v>
      </c>
      <c r="E5929" s="519" t="s">
        <v>144</v>
      </c>
      <c r="F5929" s="518" t="s">
        <v>144</v>
      </c>
      <c r="G5929" s="518" t="s">
        <v>29618</v>
      </c>
      <c r="H5929" s="518" t="s">
        <v>29619</v>
      </c>
      <c r="I5929" s="518" t="s">
        <v>5650</v>
      </c>
      <c r="J5929" s="518" t="s">
        <v>5432</v>
      </c>
      <c r="K5929" s="519" t="s">
        <v>35096</v>
      </c>
      <c r="L5929" s="518" t="s">
        <v>5433</v>
      </c>
    </row>
    <row r="5930" spans="1:12" ht="15.75">
      <c r="A5930" s="518" t="s">
        <v>10820</v>
      </c>
      <c r="B5930" s="518" t="s">
        <v>10821</v>
      </c>
      <c r="C5930" s="518" t="s">
        <v>10918</v>
      </c>
      <c r="D5930" s="518" t="s">
        <v>29592</v>
      </c>
      <c r="E5930" s="519" t="s">
        <v>144</v>
      </c>
      <c r="F5930" s="518" t="s">
        <v>144</v>
      </c>
      <c r="G5930" s="518" t="s">
        <v>29620</v>
      </c>
      <c r="H5930" s="518" t="s">
        <v>29621</v>
      </c>
      <c r="I5930" s="518" t="s">
        <v>5650</v>
      </c>
      <c r="J5930" s="518" t="s">
        <v>5432</v>
      </c>
      <c r="K5930" s="519" t="s">
        <v>35097</v>
      </c>
      <c r="L5930" s="518" t="s">
        <v>5433</v>
      </c>
    </row>
    <row r="5931" spans="1:12" ht="15.75">
      <c r="A5931" s="518" t="s">
        <v>10820</v>
      </c>
      <c r="B5931" s="518" t="s">
        <v>10821</v>
      </c>
      <c r="C5931" s="518" t="s">
        <v>10918</v>
      </c>
      <c r="D5931" s="518" t="s">
        <v>29592</v>
      </c>
      <c r="E5931" s="519" t="s">
        <v>144</v>
      </c>
      <c r="F5931" s="518" t="s">
        <v>144</v>
      </c>
      <c r="G5931" s="518" t="s">
        <v>29622</v>
      </c>
      <c r="H5931" s="518" t="s">
        <v>29623</v>
      </c>
      <c r="I5931" s="518" t="s">
        <v>5650</v>
      </c>
      <c r="J5931" s="518" t="s">
        <v>5432</v>
      </c>
      <c r="K5931" s="519" t="s">
        <v>35098</v>
      </c>
      <c r="L5931" s="518" t="s">
        <v>5433</v>
      </c>
    </row>
    <row r="5932" spans="1:12" ht="15.75">
      <c r="A5932" s="518" t="s">
        <v>10820</v>
      </c>
      <c r="B5932" s="518" t="s">
        <v>10821</v>
      </c>
      <c r="C5932" s="518" t="s">
        <v>10918</v>
      </c>
      <c r="D5932" s="518" t="s">
        <v>29592</v>
      </c>
      <c r="E5932" s="519" t="s">
        <v>144</v>
      </c>
      <c r="F5932" s="518" t="s">
        <v>144</v>
      </c>
      <c r="G5932" s="518" t="s">
        <v>29624</v>
      </c>
      <c r="H5932" s="518" t="s">
        <v>29625</v>
      </c>
      <c r="I5932" s="518" t="s">
        <v>5650</v>
      </c>
      <c r="J5932" s="518" t="s">
        <v>5432</v>
      </c>
      <c r="K5932" s="519" t="s">
        <v>35099</v>
      </c>
      <c r="L5932" s="518" t="s">
        <v>5433</v>
      </c>
    </row>
    <row r="5933" spans="1:12" ht="15.75">
      <c r="A5933" s="518" t="s">
        <v>10820</v>
      </c>
      <c r="B5933" s="518" t="s">
        <v>10821</v>
      </c>
      <c r="C5933" s="518" t="s">
        <v>10918</v>
      </c>
      <c r="D5933" s="518" t="s">
        <v>29592</v>
      </c>
      <c r="E5933" s="519" t="s">
        <v>144</v>
      </c>
      <c r="F5933" s="518" t="s">
        <v>144</v>
      </c>
      <c r="G5933" s="518" t="s">
        <v>29626</v>
      </c>
      <c r="H5933" s="518" t="s">
        <v>29627</v>
      </c>
      <c r="I5933" s="518" t="s">
        <v>5650</v>
      </c>
      <c r="J5933" s="518" t="s">
        <v>5432</v>
      </c>
      <c r="K5933" s="519" t="s">
        <v>35100</v>
      </c>
      <c r="L5933" s="518" t="s">
        <v>5433</v>
      </c>
    </row>
    <row r="5934" spans="1:12" ht="15.75">
      <c r="A5934" s="518" t="s">
        <v>10820</v>
      </c>
      <c r="B5934" s="518" t="s">
        <v>10821</v>
      </c>
      <c r="C5934" s="518" t="s">
        <v>10918</v>
      </c>
      <c r="D5934" s="518" t="s">
        <v>29592</v>
      </c>
      <c r="E5934" s="519" t="s">
        <v>144</v>
      </c>
      <c r="F5934" s="518" t="s">
        <v>144</v>
      </c>
      <c r="G5934" s="518" t="s">
        <v>29628</v>
      </c>
      <c r="H5934" s="518" t="s">
        <v>29629</v>
      </c>
      <c r="I5934" s="518" t="s">
        <v>5650</v>
      </c>
      <c r="J5934" s="518" t="s">
        <v>5432</v>
      </c>
      <c r="K5934" s="519" t="s">
        <v>35101</v>
      </c>
      <c r="L5934" s="518" t="s">
        <v>5433</v>
      </c>
    </row>
    <row r="5935" spans="1:12" ht="15.75">
      <c r="A5935" s="518" t="s">
        <v>10820</v>
      </c>
      <c r="B5935" s="518" t="s">
        <v>10821</v>
      </c>
      <c r="C5935" s="518" t="s">
        <v>10918</v>
      </c>
      <c r="D5935" s="518" t="s">
        <v>29592</v>
      </c>
      <c r="E5935" s="519" t="s">
        <v>144</v>
      </c>
      <c r="F5935" s="518" t="s">
        <v>144</v>
      </c>
      <c r="G5935" s="518" t="s">
        <v>29630</v>
      </c>
      <c r="H5935" s="518" t="s">
        <v>29631</v>
      </c>
      <c r="I5935" s="518" t="s">
        <v>5650</v>
      </c>
      <c r="J5935" s="518" t="s">
        <v>5432</v>
      </c>
      <c r="K5935" s="519" t="s">
        <v>35102</v>
      </c>
      <c r="L5935" s="518" t="s">
        <v>5433</v>
      </c>
    </row>
    <row r="5936" spans="1:12" ht="15.75">
      <c r="A5936" s="518" t="s">
        <v>10820</v>
      </c>
      <c r="B5936" s="518" t="s">
        <v>10821</v>
      </c>
      <c r="C5936" s="518" t="s">
        <v>10918</v>
      </c>
      <c r="D5936" s="518" t="s">
        <v>29592</v>
      </c>
      <c r="E5936" s="519" t="s">
        <v>144</v>
      </c>
      <c r="F5936" s="518" t="s">
        <v>144</v>
      </c>
      <c r="G5936" s="518" t="s">
        <v>29632</v>
      </c>
      <c r="H5936" s="518" t="s">
        <v>29633</v>
      </c>
      <c r="I5936" s="518" t="s">
        <v>5650</v>
      </c>
      <c r="J5936" s="518" t="s">
        <v>5432</v>
      </c>
      <c r="K5936" s="519" t="s">
        <v>32582</v>
      </c>
      <c r="L5936" s="518" t="s">
        <v>5433</v>
      </c>
    </row>
    <row r="5937" spans="1:12" ht="15.75">
      <c r="A5937" s="518" t="s">
        <v>10820</v>
      </c>
      <c r="B5937" s="518" t="s">
        <v>10821</v>
      </c>
      <c r="C5937" s="518" t="s">
        <v>10918</v>
      </c>
      <c r="D5937" s="518" t="s">
        <v>29592</v>
      </c>
      <c r="E5937" s="519" t="s">
        <v>144</v>
      </c>
      <c r="F5937" s="518" t="s">
        <v>144</v>
      </c>
      <c r="G5937" s="518" t="s">
        <v>29634</v>
      </c>
      <c r="H5937" s="518" t="s">
        <v>29635</v>
      </c>
      <c r="I5937" s="518" t="s">
        <v>5650</v>
      </c>
      <c r="J5937" s="518" t="s">
        <v>5432</v>
      </c>
      <c r="K5937" s="519" t="s">
        <v>34595</v>
      </c>
      <c r="L5937" s="518" t="s">
        <v>5433</v>
      </c>
    </row>
    <row r="5938" spans="1:12" ht="15.75">
      <c r="A5938" s="518" t="s">
        <v>10820</v>
      </c>
      <c r="B5938" s="518" t="s">
        <v>10821</v>
      </c>
      <c r="C5938" s="518" t="s">
        <v>10918</v>
      </c>
      <c r="D5938" s="518" t="s">
        <v>29592</v>
      </c>
      <c r="E5938" s="519" t="s">
        <v>144</v>
      </c>
      <c r="F5938" s="518" t="s">
        <v>144</v>
      </c>
      <c r="G5938" s="518" t="s">
        <v>29636</v>
      </c>
      <c r="H5938" s="518" t="s">
        <v>29637</v>
      </c>
      <c r="I5938" s="518" t="s">
        <v>5650</v>
      </c>
      <c r="J5938" s="518" t="s">
        <v>5432</v>
      </c>
      <c r="K5938" s="519" t="s">
        <v>25451</v>
      </c>
      <c r="L5938" s="518" t="s">
        <v>5433</v>
      </c>
    </row>
    <row r="5939" spans="1:12" ht="15.75">
      <c r="A5939" s="518" t="s">
        <v>10820</v>
      </c>
      <c r="B5939" s="518" t="s">
        <v>10821</v>
      </c>
      <c r="C5939" s="518" t="s">
        <v>10918</v>
      </c>
      <c r="D5939" s="518" t="s">
        <v>29592</v>
      </c>
      <c r="E5939" s="519" t="s">
        <v>144</v>
      </c>
      <c r="F5939" s="518" t="s">
        <v>144</v>
      </c>
      <c r="G5939" s="518" t="s">
        <v>29638</v>
      </c>
      <c r="H5939" s="518" t="s">
        <v>29639</v>
      </c>
      <c r="I5939" s="518" t="s">
        <v>5650</v>
      </c>
      <c r="J5939" s="518" t="s">
        <v>5432</v>
      </c>
      <c r="K5939" s="519" t="s">
        <v>35103</v>
      </c>
      <c r="L5939" s="518" t="s">
        <v>5433</v>
      </c>
    </row>
    <row r="5940" spans="1:12" ht="15.75">
      <c r="A5940" s="518" t="s">
        <v>10820</v>
      </c>
      <c r="B5940" s="518" t="s">
        <v>10821</v>
      </c>
      <c r="C5940" s="518" t="s">
        <v>10918</v>
      </c>
      <c r="D5940" s="518" t="s">
        <v>29592</v>
      </c>
      <c r="E5940" s="519" t="s">
        <v>144</v>
      </c>
      <c r="F5940" s="518" t="s">
        <v>144</v>
      </c>
      <c r="G5940" s="518" t="s">
        <v>29640</v>
      </c>
      <c r="H5940" s="518" t="s">
        <v>29641</v>
      </c>
      <c r="I5940" s="518" t="s">
        <v>5650</v>
      </c>
      <c r="J5940" s="518" t="s">
        <v>5432</v>
      </c>
      <c r="K5940" s="519" t="s">
        <v>35104</v>
      </c>
      <c r="L5940" s="518" t="s">
        <v>5433</v>
      </c>
    </row>
    <row r="5941" spans="1:12" ht="15.75">
      <c r="A5941" s="518" t="s">
        <v>10820</v>
      </c>
      <c r="B5941" s="518" t="s">
        <v>10821</v>
      </c>
      <c r="C5941" s="518" t="s">
        <v>10918</v>
      </c>
      <c r="D5941" s="518" t="s">
        <v>29592</v>
      </c>
      <c r="E5941" s="519" t="s">
        <v>144</v>
      </c>
      <c r="F5941" s="518" t="s">
        <v>144</v>
      </c>
      <c r="G5941" s="518" t="s">
        <v>29642</v>
      </c>
      <c r="H5941" s="518" t="s">
        <v>29643</v>
      </c>
      <c r="I5941" s="518" t="s">
        <v>5650</v>
      </c>
      <c r="J5941" s="518" t="s">
        <v>5432</v>
      </c>
      <c r="K5941" s="519" t="s">
        <v>35105</v>
      </c>
      <c r="L5941" s="518" t="s">
        <v>5433</v>
      </c>
    </row>
    <row r="5942" spans="1:12" ht="15.75">
      <c r="A5942" s="518" t="s">
        <v>10820</v>
      </c>
      <c r="B5942" s="518" t="s">
        <v>10821</v>
      </c>
      <c r="C5942" s="518" t="s">
        <v>10918</v>
      </c>
      <c r="D5942" s="518" t="s">
        <v>29592</v>
      </c>
      <c r="E5942" s="519" t="s">
        <v>144</v>
      </c>
      <c r="F5942" s="518" t="s">
        <v>144</v>
      </c>
      <c r="G5942" s="518" t="s">
        <v>29644</v>
      </c>
      <c r="H5942" s="518" t="s">
        <v>29645</v>
      </c>
      <c r="I5942" s="518" t="s">
        <v>5650</v>
      </c>
      <c r="J5942" s="518" t="s">
        <v>5503</v>
      </c>
      <c r="K5942" s="519" t="s">
        <v>17196</v>
      </c>
      <c r="L5942" s="518" t="s">
        <v>5433</v>
      </c>
    </row>
    <row r="5943" spans="1:12" ht="15.75">
      <c r="A5943" s="518" t="s">
        <v>10820</v>
      </c>
      <c r="B5943" s="518" t="s">
        <v>10821</v>
      </c>
      <c r="C5943" s="518" t="s">
        <v>10918</v>
      </c>
      <c r="D5943" s="518" t="s">
        <v>29592</v>
      </c>
      <c r="E5943" s="519" t="s">
        <v>144</v>
      </c>
      <c r="F5943" s="518" t="s">
        <v>144</v>
      </c>
      <c r="G5943" s="518" t="s">
        <v>29646</v>
      </c>
      <c r="H5943" s="518" t="s">
        <v>29647</v>
      </c>
      <c r="I5943" s="518" t="s">
        <v>5431</v>
      </c>
      <c r="J5943" s="518" t="s">
        <v>5503</v>
      </c>
      <c r="K5943" s="519" t="s">
        <v>21184</v>
      </c>
      <c r="L5943" s="518" t="s">
        <v>5433</v>
      </c>
    </row>
    <row r="5944" spans="1:12" ht="15.75">
      <c r="A5944" s="518" t="s">
        <v>10820</v>
      </c>
      <c r="B5944" s="518" t="s">
        <v>10821</v>
      </c>
      <c r="C5944" s="518" t="s">
        <v>10918</v>
      </c>
      <c r="D5944" s="518" t="s">
        <v>29592</v>
      </c>
      <c r="E5944" s="519" t="s">
        <v>144</v>
      </c>
      <c r="F5944" s="518" t="s">
        <v>144</v>
      </c>
      <c r="G5944" s="518" t="s">
        <v>29648</v>
      </c>
      <c r="H5944" s="518" t="s">
        <v>29649</v>
      </c>
      <c r="I5944" s="518" t="s">
        <v>6713</v>
      </c>
      <c r="J5944" s="518" t="s">
        <v>5503</v>
      </c>
      <c r="K5944" s="519" t="s">
        <v>22331</v>
      </c>
      <c r="L5944" s="518" t="s">
        <v>5433</v>
      </c>
    </row>
    <row r="5945" spans="1:12" ht="15.75">
      <c r="A5945" s="518" t="s">
        <v>10820</v>
      </c>
      <c r="B5945" s="518" t="s">
        <v>10821</v>
      </c>
      <c r="C5945" s="518" t="s">
        <v>10918</v>
      </c>
      <c r="D5945" s="518" t="s">
        <v>29592</v>
      </c>
      <c r="E5945" s="519" t="s">
        <v>144</v>
      </c>
      <c r="F5945" s="518" t="s">
        <v>144</v>
      </c>
      <c r="G5945" s="518" t="s">
        <v>29650</v>
      </c>
      <c r="H5945" s="518" t="s">
        <v>29651</v>
      </c>
      <c r="I5945" s="518" t="s">
        <v>6713</v>
      </c>
      <c r="J5945" s="518" t="s">
        <v>5503</v>
      </c>
      <c r="K5945" s="519" t="s">
        <v>35106</v>
      </c>
      <c r="L5945" s="518" t="s">
        <v>5433</v>
      </c>
    </row>
    <row r="5946" spans="1:12" ht="15.75">
      <c r="A5946" s="518" t="s">
        <v>10820</v>
      </c>
      <c r="B5946" s="518" t="s">
        <v>10821</v>
      </c>
      <c r="C5946" s="518" t="s">
        <v>10918</v>
      </c>
      <c r="D5946" s="518" t="s">
        <v>29592</v>
      </c>
      <c r="E5946" s="519" t="s">
        <v>144</v>
      </c>
      <c r="F5946" s="518" t="s">
        <v>144</v>
      </c>
      <c r="G5946" s="518" t="s">
        <v>29653</v>
      </c>
      <c r="H5946" s="518" t="s">
        <v>29654</v>
      </c>
      <c r="I5946" s="518" t="s">
        <v>6713</v>
      </c>
      <c r="J5946" s="518" t="s">
        <v>5503</v>
      </c>
      <c r="K5946" s="519" t="s">
        <v>20613</v>
      </c>
      <c r="L5946" s="518" t="s">
        <v>5433</v>
      </c>
    </row>
    <row r="5947" spans="1:12" ht="15.75">
      <c r="A5947" s="518" t="s">
        <v>10820</v>
      </c>
      <c r="B5947" s="518" t="s">
        <v>10821</v>
      </c>
      <c r="C5947" s="518" t="s">
        <v>10918</v>
      </c>
      <c r="D5947" s="518" t="s">
        <v>29592</v>
      </c>
      <c r="E5947" s="519" t="s">
        <v>144</v>
      </c>
      <c r="F5947" s="518" t="s">
        <v>144</v>
      </c>
      <c r="G5947" s="518" t="s">
        <v>29656</v>
      </c>
      <c r="H5947" s="518" t="s">
        <v>29657</v>
      </c>
      <c r="I5947" s="518" t="s">
        <v>6713</v>
      </c>
      <c r="J5947" s="518" t="s">
        <v>5503</v>
      </c>
      <c r="K5947" s="519" t="s">
        <v>16841</v>
      </c>
      <c r="L5947" s="518" t="s">
        <v>5433</v>
      </c>
    </row>
    <row r="5948" spans="1:12" ht="15.75">
      <c r="A5948" s="518" t="s">
        <v>10820</v>
      </c>
      <c r="B5948" s="518" t="s">
        <v>10821</v>
      </c>
      <c r="C5948" s="518" t="s">
        <v>10918</v>
      </c>
      <c r="D5948" s="518" t="s">
        <v>29592</v>
      </c>
      <c r="E5948" s="519" t="s">
        <v>144</v>
      </c>
      <c r="F5948" s="518" t="s">
        <v>144</v>
      </c>
      <c r="G5948" s="518" t="s">
        <v>29659</v>
      </c>
      <c r="H5948" s="518" t="s">
        <v>29660</v>
      </c>
      <c r="I5948" s="518" t="s">
        <v>6713</v>
      </c>
      <c r="J5948" s="518" t="s">
        <v>5503</v>
      </c>
      <c r="K5948" s="519" t="s">
        <v>23893</v>
      </c>
      <c r="L5948" s="518" t="s">
        <v>5433</v>
      </c>
    </row>
    <row r="5949" spans="1:12" ht="15.75">
      <c r="A5949" s="518" t="s">
        <v>10820</v>
      </c>
      <c r="B5949" s="518" t="s">
        <v>10821</v>
      </c>
      <c r="C5949" s="518" t="s">
        <v>10918</v>
      </c>
      <c r="D5949" s="518" t="s">
        <v>29592</v>
      </c>
      <c r="E5949" s="519" t="s">
        <v>144</v>
      </c>
      <c r="F5949" s="518" t="s">
        <v>144</v>
      </c>
      <c r="G5949" s="518" t="s">
        <v>29661</v>
      </c>
      <c r="H5949" s="518" t="s">
        <v>29662</v>
      </c>
      <c r="I5949" s="518" t="s">
        <v>6713</v>
      </c>
      <c r="J5949" s="518" t="s">
        <v>5503</v>
      </c>
      <c r="K5949" s="519" t="s">
        <v>15468</v>
      </c>
      <c r="L5949" s="518" t="s">
        <v>5433</v>
      </c>
    </row>
    <row r="5950" spans="1:12" ht="15.75">
      <c r="A5950" s="518" t="s">
        <v>10820</v>
      </c>
      <c r="B5950" s="518" t="s">
        <v>10821</v>
      </c>
      <c r="C5950" s="518" t="s">
        <v>10918</v>
      </c>
      <c r="D5950" s="518" t="s">
        <v>29592</v>
      </c>
      <c r="E5950" s="519" t="s">
        <v>144</v>
      </c>
      <c r="F5950" s="518" t="s">
        <v>144</v>
      </c>
      <c r="G5950" s="518" t="s">
        <v>29663</v>
      </c>
      <c r="H5950" s="518" t="s">
        <v>10965</v>
      </c>
      <c r="I5950" s="518" t="s">
        <v>5650</v>
      </c>
      <c r="J5950" s="518" t="s">
        <v>5432</v>
      </c>
      <c r="K5950" s="519" t="s">
        <v>35107</v>
      </c>
      <c r="L5950" s="518" t="s">
        <v>5433</v>
      </c>
    </row>
    <row r="5951" spans="1:12" ht="15.75">
      <c r="A5951" s="518" t="s">
        <v>10820</v>
      </c>
      <c r="B5951" s="518" t="s">
        <v>10821</v>
      </c>
      <c r="C5951" s="518" t="s">
        <v>10918</v>
      </c>
      <c r="D5951" s="518" t="s">
        <v>29592</v>
      </c>
      <c r="E5951" s="519" t="s">
        <v>144</v>
      </c>
      <c r="F5951" s="518" t="s">
        <v>144</v>
      </c>
      <c r="G5951" s="518" t="s">
        <v>29664</v>
      </c>
      <c r="H5951" s="518" t="s">
        <v>10967</v>
      </c>
      <c r="I5951" s="518" t="s">
        <v>5650</v>
      </c>
      <c r="J5951" s="518" t="s">
        <v>5432</v>
      </c>
      <c r="K5951" s="519" t="s">
        <v>35108</v>
      </c>
      <c r="L5951" s="518" t="s">
        <v>5433</v>
      </c>
    </row>
    <row r="5952" spans="1:12" ht="15.75">
      <c r="A5952" s="518" t="s">
        <v>10820</v>
      </c>
      <c r="B5952" s="518" t="s">
        <v>10821</v>
      </c>
      <c r="C5952" s="518" t="s">
        <v>10918</v>
      </c>
      <c r="D5952" s="518" t="s">
        <v>29592</v>
      </c>
      <c r="E5952" s="519" t="s">
        <v>144</v>
      </c>
      <c r="F5952" s="518" t="s">
        <v>144</v>
      </c>
      <c r="G5952" s="518" t="s">
        <v>29665</v>
      </c>
      <c r="H5952" s="518" t="s">
        <v>10968</v>
      </c>
      <c r="I5952" s="518" t="s">
        <v>5650</v>
      </c>
      <c r="J5952" s="518" t="s">
        <v>5432</v>
      </c>
      <c r="K5952" s="519" t="s">
        <v>32153</v>
      </c>
      <c r="L5952" s="518" t="s">
        <v>5433</v>
      </c>
    </row>
    <row r="5953" spans="1:12" ht="15.75">
      <c r="A5953" s="518" t="s">
        <v>10820</v>
      </c>
      <c r="B5953" s="518" t="s">
        <v>10821</v>
      </c>
      <c r="C5953" s="518" t="s">
        <v>10918</v>
      </c>
      <c r="D5953" s="518" t="s">
        <v>29592</v>
      </c>
      <c r="E5953" s="519" t="s">
        <v>144</v>
      </c>
      <c r="F5953" s="518" t="s">
        <v>144</v>
      </c>
      <c r="G5953" s="518" t="s">
        <v>29667</v>
      </c>
      <c r="H5953" s="518" t="s">
        <v>10970</v>
      </c>
      <c r="I5953" s="518" t="s">
        <v>5650</v>
      </c>
      <c r="J5953" s="518" t="s">
        <v>5432</v>
      </c>
      <c r="K5953" s="519" t="s">
        <v>13911</v>
      </c>
      <c r="L5953" s="518" t="s">
        <v>5433</v>
      </c>
    </row>
    <row r="5954" spans="1:12" ht="15.75">
      <c r="A5954" s="518" t="s">
        <v>10820</v>
      </c>
      <c r="B5954" s="518" t="s">
        <v>10821</v>
      </c>
      <c r="C5954" s="518" t="s">
        <v>10918</v>
      </c>
      <c r="D5954" s="518" t="s">
        <v>29592</v>
      </c>
      <c r="E5954" s="519" t="s">
        <v>144</v>
      </c>
      <c r="F5954" s="518" t="s">
        <v>144</v>
      </c>
      <c r="G5954" s="518" t="s">
        <v>29668</v>
      </c>
      <c r="H5954" s="518" t="s">
        <v>29669</v>
      </c>
      <c r="I5954" s="518" t="s">
        <v>5650</v>
      </c>
      <c r="J5954" s="518" t="s">
        <v>5432</v>
      </c>
      <c r="K5954" s="519" t="s">
        <v>35109</v>
      </c>
      <c r="L5954" s="518" t="s">
        <v>5433</v>
      </c>
    </row>
    <row r="5955" spans="1:12" ht="15.75">
      <c r="A5955" s="518" t="s">
        <v>10820</v>
      </c>
      <c r="B5955" s="518" t="s">
        <v>10821</v>
      </c>
      <c r="C5955" s="518" t="s">
        <v>10918</v>
      </c>
      <c r="D5955" s="518" t="s">
        <v>29592</v>
      </c>
      <c r="E5955" s="519" t="s">
        <v>144</v>
      </c>
      <c r="F5955" s="518" t="s">
        <v>144</v>
      </c>
      <c r="G5955" s="518" t="s">
        <v>29670</v>
      </c>
      <c r="H5955" s="518" t="s">
        <v>29671</v>
      </c>
      <c r="I5955" s="518" t="s">
        <v>5650</v>
      </c>
      <c r="J5955" s="518" t="s">
        <v>5432</v>
      </c>
      <c r="K5955" s="519" t="s">
        <v>35110</v>
      </c>
      <c r="L5955" s="518" t="s">
        <v>5433</v>
      </c>
    </row>
    <row r="5956" spans="1:12" ht="15.75">
      <c r="A5956" s="518" t="s">
        <v>10820</v>
      </c>
      <c r="B5956" s="518" t="s">
        <v>10821</v>
      </c>
      <c r="C5956" s="518" t="s">
        <v>10918</v>
      </c>
      <c r="D5956" s="518" t="s">
        <v>29592</v>
      </c>
      <c r="E5956" s="519" t="s">
        <v>144</v>
      </c>
      <c r="F5956" s="518" t="s">
        <v>144</v>
      </c>
      <c r="G5956" s="518" t="s">
        <v>29672</v>
      </c>
      <c r="H5956" s="518" t="s">
        <v>29673</v>
      </c>
      <c r="I5956" s="518" t="s">
        <v>5650</v>
      </c>
      <c r="J5956" s="518" t="s">
        <v>5432</v>
      </c>
      <c r="K5956" s="519" t="s">
        <v>35111</v>
      </c>
      <c r="L5956" s="518" t="s">
        <v>5433</v>
      </c>
    </row>
    <row r="5957" spans="1:12" ht="15.75">
      <c r="A5957" s="518" t="s">
        <v>10820</v>
      </c>
      <c r="B5957" s="518" t="s">
        <v>10821</v>
      </c>
      <c r="C5957" s="518" t="s">
        <v>10918</v>
      </c>
      <c r="D5957" s="518" t="s">
        <v>29592</v>
      </c>
      <c r="E5957" s="519" t="s">
        <v>144</v>
      </c>
      <c r="F5957" s="518" t="s">
        <v>144</v>
      </c>
      <c r="G5957" s="518" t="s">
        <v>29674</v>
      </c>
      <c r="H5957" s="518" t="s">
        <v>29675</v>
      </c>
      <c r="I5957" s="518" t="s">
        <v>5650</v>
      </c>
      <c r="J5957" s="518" t="s">
        <v>5432</v>
      </c>
      <c r="K5957" s="519" t="s">
        <v>35112</v>
      </c>
      <c r="L5957" s="518" t="s">
        <v>5433</v>
      </c>
    </row>
    <row r="5958" spans="1:12" ht="15.75">
      <c r="A5958" s="518" t="s">
        <v>10820</v>
      </c>
      <c r="B5958" s="518" t="s">
        <v>10821</v>
      </c>
      <c r="C5958" s="518" t="s">
        <v>10918</v>
      </c>
      <c r="D5958" s="518" t="s">
        <v>29592</v>
      </c>
      <c r="E5958" s="519" t="s">
        <v>144</v>
      </c>
      <c r="F5958" s="518" t="s">
        <v>144</v>
      </c>
      <c r="G5958" s="518" t="s">
        <v>29676</v>
      </c>
      <c r="H5958" s="518" t="s">
        <v>29677</v>
      </c>
      <c r="I5958" s="518" t="s">
        <v>5650</v>
      </c>
      <c r="J5958" s="518" t="s">
        <v>5432</v>
      </c>
      <c r="K5958" s="519" t="s">
        <v>30127</v>
      </c>
      <c r="L5958" s="518" t="s">
        <v>5433</v>
      </c>
    </row>
    <row r="5959" spans="1:12" ht="15.75">
      <c r="A5959" s="518" t="s">
        <v>10820</v>
      </c>
      <c r="B5959" s="518" t="s">
        <v>10821</v>
      </c>
      <c r="C5959" s="518" t="s">
        <v>10918</v>
      </c>
      <c r="D5959" s="518" t="s">
        <v>29592</v>
      </c>
      <c r="E5959" s="519" t="s">
        <v>144</v>
      </c>
      <c r="F5959" s="518" t="s">
        <v>144</v>
      </c>
      <c r="G5959" s="518" t="s">
        <v>29679</v>
      </c>
      <c r="H5959" s="518" t="s">
        <v>29680</v>
      </c>
      <c r="I5959" s="518" t="s">
        <v>5650</v>
      </c>
      <c r="J5959" s="518" t="s">
        <v>5432</v>
      </c>
      <c r="K5959" s="519" t="s">
        <v>35113</v>
      </c>
      <c r="L5959" s="518" t="s">
        <v>5433</v>
      </c>
    </row>
    <row r="5960" spans="1:12" ht="15.75">
      <c r="A5960" s="518" t="s">
        <v>10820</v>
      </c>
      <c r="B5960" s="518" t="s">
        <v>10821</v>
      </c>
      <c r="C5960" s="518" t="s">
        <v>10918</v>
      </c>
      <c r="D5960" s="518" t="s">
        <v>29592</v>
      </c>
      <c r="E5960" s="519" t="s">
        <v>144</v>
      </c>
      <c r="F5960" s="518" t="s">
        <v>144</v>
      </c>
      <c r="G5960" s="518" t="s">
        <v>29682</v>
      </c>
      <c r="H5960" s="518" t="s">
        <v>29683</v>
      </c>
      <c r="I5960" s="518" t="s">
        <v>5650</v>
      </c>
      <c r="J5960" s="518" t="s">
        <v>5432</v>
      </c>
      <c r="K5960" s="519" t="s">
        <v>35114</v>
      </c>
      <c r="L5960" s="518" t="s">
        <v>5433</v>
      </c>
    </row>
    <row r="5961" spans="1:12" ht="15.75">
      <c r="A5961" s="518" t="s">
        <v>10820</v>
      </c>
      <c r="B5961" s="518" t="s">
        <v>10821</v>
      </c>
      <c r="C5961" s="518" t="s">
        <v>10918</v>
      </c>
      <c r="D5961" s="518" t="s">
        <v>29592</v>
      </c>
      <c r="E5961" s="519" t="s">
        <v>144</v>
      </c>
      <c r="F5961" s="518" t="s">
        <v>144</v>
      </c>
      <c r="G5961" s="518" t="s">
        <v>29684</v>
      </c>
      <c r="H5961" s="518" t="s">
        <v>29685</v>
      </c>
      <c r="I5961" s="518" t="s">
        <v>5650</v>
      </c>
      <c r="J5961" s="518" t="s">
        <v>5432</v>
      </c>
      <c r="K5961" s="519" t="s">
        <v>14741</v>
      </c>
      <c r="L5961" s="518" t="s">
        <v>5433</v>
      </c>
    </row>
    <row r="5962" spans="1:12" ht="15.75">
      <c r="A5962" s="518" t="s">
        <v>10820</v>
      </c>
      <c r="B5962" s="518" t="s">
        <v>10821</v>
      </c>
      <c r="C5962" s="518" t="s">
        <v>10918</v>
      </c>
      <c r="D5962" s="518" t="s">
        <v>29592</v>
      </c>
      <c r="E5962" s="519" t="s">
        <v>144</v>
      </c>
      <c r="F5962" s="518" t="s">
        <v>144</v>
      </c>
      <c r="G5962" s="518" t="s">
        <v>29686</v>
      </c>
      <c r="H5962" s="518" t="s">
        <v>29687</v>
      </c>
      <c r="I5962" s="518" t="s">
        <v>5650</v>
      </c>
      <c r="J5962" s="518" t="s">
        <v>5432</v>
      </c>
      <c r="K5962" s="519" t="s">
        <v>15484</v>
      </c>
      <c r="L5962" s="518" t="s">
        <v>5433</v>
      </c>
    </row>
    <row r="5963" spans="1:12" ht="15.75">
      <c r="A5963" s="518" t="s">
        <v>10820</v>
      </c>
      <c r="B5963" s="518" t="s">
        <v>10821</v>
      </c>
      <c r="C5963" s="518" t="s">
        <v>10918</v>
      </c>
      <c r="D5963" s="518" t="s">
        <v>29592</v>
      </c>
      <c r="E5963" s="519" t="s">
        <v>144</v>
      </c>
      <c r="F5963" s="518" t="s">
        <v>144</v>
      </c>
      <c r="G5963" s="518" t="s">
        <v>29688</v>
      </c>
      <c r="H5963" s="518" t="s">
        <v>29689</v>
      </c>
      <c r="I5963" s="518" t="s">
        <v>5650</v>
      </c>
      <c r="J5963" s="518" t="s">
        <v>5432</v>
      </c>
      <c r="K5963" s="519" t="s">
        <v>31960</v>
      </c>
      <c r="L5963" s="518" t="s">
        <v>5433</v>
      </c>
    </row>
    <row r="5964" spans="1:12" ht="15.75">
      <c r="A5964" s="518" t="s">
        <v>10820</v>
      </c>
      <c r="B5964" s="518" t="s">
        <v>10821</v>
      </c>
      <c r="C5964" s="518" t="s">
        <v>10918</v>
      </c>
      <c r="D5964" s="518" t="s">
        <v>29592</v>
      </c>
      <c r="E5964" s="519" t="s">
        <v>144</v>
      </c>
      <c r="F5964" s="518" t="s">
        <v>144</v>
      </c>
      <c r="G5964" s="518" t="s">
        <v>29690</v>
      </c>
      <c r="H5964" s="518" t="s">
        <v>29691</v>
      </c>
      <c r="I5964" s="518" t="s">
        <v>5650</v>
      </c>
      <c r="J5964" s="518" t="s">
        <v>5432</v>
      </c>
      <c r="K5964" s="519" t="s">
        <v>35115</v>
      </c>
      <c r="L5964" s="518" t="s">
        <v>5433</v>
      </c>
    </row>
    <row r="5965" spans="1:12" ht="15.75">
      <c r="A5965" s="518" t="s">
        <v>10820</v>
      </c>
      <c r="B5965" s="518" t="s">
        <v>10821</v>
      </c>
      <c r="C5965" s="518" t="s">
        <v>10918</v>
      </c>
      <c r="D5965" s="518" t="s">
        <v>29592</v>
      </c>
      <c r="E5965" s="519" t="s">
        <v>144</v>
      </c>
      <c r="F5965" s="518" t="s">
        <v>144</v>
      </c>
      <c r="G5965" s="518" t="s">
        <v>29692</v>
      </c>
      <c r="H5965" s="518" t="s">
        <v>29693</v>
      </c>
      <c r="I5965" s="518" t="s">
        <v>5650</v>
      </c>
      <c r="J5965" s="518" t="s">
        <v>5432</v>
      </c>
      <c r="K5965" s="519" t="s">
        <v>35116</v>
      </c>
      <c r="L5965" s="518" t="s">
        <v>5433</v>
      </c>
    </row>
    <row r="5966" spans="1:12" ht="15.75">
      <c r="A5966" s="518" t="s">
        <v>10820</v>
      </c>
      <c r="B5966" s="518" t="s">
        <v>10821</v>
      </c>
      <c r="C5966" s="518" t="s">
        <v>10918</v>
      </c>
      <c r="D5966" s="518" t="s">
        <v>29592</v>
      </c>
      <c r="E5966" s="519" t="s">
        <v>144</v>
      </c>
      <c r="F5966" s="518" t="s">
        <v>144</v>
      </c>
      <c r="G5966" s="518" t="s">
        <v>29694</v>
      </c>
      <c r="H5966" s="518" t="s">
        <v>29695</v>
      </c>
      <c r="I5966" s="518" t="s">
        <v>5650</v>
      </c>
      <c r="J5966" s="518" t="s">
        <v>5432</v>
      </c>
      <c r="K5966" s="519" t="s">
        <v>35117</v>
      </c>
      <c r="L5966" s="518" t="s">
        <v>5433</v>
      </c>
    </row>
    <row r="5967" spans="1:12" ht="15.75">
      <c r="A5967" s="518" t="s">
        <v>10820</v>
      </c>
      <c r="B5967" s="518" t="s">
        <v>10821</v>
      </c>
      <c r="C5967" s="518" t="s">
        <v>10918</v>
      </c>
      <c r="D5967" s="518" t="s">
        <v>29592</v>
      </c>
      <c r="E5967" s="519" t="s">
        <v>144</v>
      </c>
      <c r="F5967" s="518" t="s">
        <v>144</v>
      </c>
      <c r="G5967" s="518" t="s">
        <v>29696</v>
      </c>
      <c r="H5967" s="518" t="s">
        <v>29697</v>
      </c>
      <c r="I5967" s="518" t="s">
        <v>5650</v>
      </c>
      <c r="J5967" s="518" t="s">
        <v>5432</v>
      </c>
      <c r="K5967" s="519" t="s">
        <v>35118</v>
      </c>
      <c r="L5967" s="518" t="s">
        <v>5433</v>
      </c>
    </row>
    <row r="5968" spans="1:12" ht="15.75">
      <c r="A5968" s="518" t="s">
        <v>10820</v>
      </c>
      <c r="B5968" s="518" t="s">
        <v>10821</v>
      </c>
      <c r="C5968" s="518" t="s">
        <v>10918</v>
      </c>
      <c r="D5968" s="518" t="s">
        <v>29592</v>
      </c>
      <c r="E5968" s="519" t="s">
        <v>144</v>
      </c>
      <c r="F5968" s="518" t="s">
        <v>144</v>
      </c>
      <c r="G5968" s="518" t="s">
        <v>29698</v>
      </c>
      <c r="H5968" s="518" t="s">
        <v>29699</v>
      </c>
      <c r="I5968" s="518" t="s">
        <v>5650</v>
      </c>
      <c r="J5968" s="518" t="s">
        <v>5432</v>
      </c>
      <c r="K5968" s="519" t="s">
        <v>35119</v>
      </c>
      <c r="L5968" s="518" t="s">
        <v>5433</v>
      </c>
    </row>
    <row r="5969" spans="1:12" ht="15.75">
      <c r="A5969" s="518" t="s">
        <v>10820</v>
      </c>
      <c r="B5969" s="518" t="s">
        <v>10821</v>
      </c>
      <c r="C5969" s="518" t="s">
        <v>10918</v>
      </c>
      <c r="D5969" s="518" t="s">
        <v>29592</v>
      </c>
      <c r="E5969" s="519" t="s">
        <v>144</v>
      </c>
      <c r="F5969" s="518" t="s">
        <v>144</v>
      </c>
      <c r="G5969" s="518" t="s">
        <v>29700</v>
      </c>
      <c r="H5969" s="518" t="s">
        <v>29701</v>
      </c>
      <c r="I5969" s="518" t="s">
        <v>5650</v>
      </c>
      <c r="J5969" s="518" t="s">
        <v>5432</v>
      </c>
      <c r="K5969" s="519" t="s">
        <v>19743</v>
      </c>
      <c r="L5969" s="518" t="s">
        <v>5433</v>
      </c>
    </row>
    <row r="5970" spans="1:12" ht="15.75">
      <c r="A5970" s="518" t="s">
        <v>10820</v>
      </c>
      <c r="B5970" s="518" t="s">
        <v>10821</v>
      </c>
      <c r="C5970" s="518" t="s">
        <v>10971</v>
      </c>
      <c r="D5970" s="518" t="s">
        <v>29702</v>
      </c>
      <c r="E5970" s="519" t="s">
        <v>144</v>
      </c>
      <c r="F5970" s="518" t="s">
        <v>144</v>
      </c>
      <c r="G5970" s="518" t="s">
        <v>29703</v>
      </c>
      <c r="H5970" s="518" t="s">
        <v>29704</v>
      </c>
      <c r="I5970" s="518" t="s">
        <v>5502</v>
      </c>
      <c r="J5970" s="518" t="s">
        <v>5503</v>
      </c>
      <c r="K5970" s="519" t="s">
        <v>35120</v>
      </c>
      <c r="L5970" s="518" t="s">
        <v>5433</v>
      </c>
    </row>
    <row r="5971" spans="1:12" ht="15.75">
      <c r="A5971" s="518" t="s">
        <v>10820</v>
      </c>
      <c r="B5971" s="518" t="s">
        <v>10821</v>
      </c>
      <c r="C5971" s="518" t="s">
        <v>10971</v>
      </c>
      <c r="D5971" s="518" t="s">
        <v>29702</v>
      </c>
      <c r="E5971" s="519" t="s">
        <v>144</v>
      </c>
      <c r="F5971" s="518" t="s">
        <v>144</v>
      </c>
      <c r="G5971" s="518" t="s">
        <v>29706</v>
      </c>
      <c r="H5971" s="518" t="s">
        <v>29707</v>
      </c>
      <c r="I5971" s="518" t="s">
        <v>5502</v>
      </c>
      <c r="J5971" s="518" t="s">
        <v>5503</v>
      </c>
      <c r="K5971" s="519" t="s">
        <v>35121</v>
      </c>
      <c r="L5971" s="518" t="s">
        <v>5433</v>
      </c>
    </row>
    <row r="5972" spans="1:12" ht="15.75">
      <c r="A5972" s="518" t="s">
        <v>10820</v>
      </c>
      <c r="B5972" s="518" t="s">
        <v>10821</v>
      </c>
      <c r="C5972" s="518" t="s">
        <v>10971</v>
      </c>
      <c r="D5972" s="518" t="s">
        <v>29702</v>
      </c>
      <c r="E5972" s="519" t="s">
        <v>144</v>
      </c>
      <c r="F5972" s="518" t="s">
        <v>144</v>
      </c>
      <c r="G5972" s="518" t="s">
        <v>29708</v>
      </c>
      <c r="H5972" s="518" t="s">
        <v>29709</v>
      </c>
      <c r="I5972" s="518" t="s">
        <v>5502</v>
      </c>
      <c r="J5972" s="518" t="s">
        <v>5503</v>
      </c>
      <c r="K5972" s="519" t="s">
        <v>35122</v>
      </c>
      <c r="L5972" s="518" t="s">
        <v>5433</v>
      </c>
    </row>
    <row r="5973" spans="1:12" ht="15.75">
      <c r="A5973" s="518" t="s">
        <v>10820</v>
      </c>
      <c r="B5973" s="518" t="s">
        <v>10821</v>
      </c>
      <c r="C5973" s="518" t="s">
        <v>10971</v>
      </c>
      <c r="D5973" s="518" t="s">
        <v>29702</v>
      </c>
      <c r="E5973" s="519" t="s">
        <v>144</v>
      </c>
      <c r="F5973" s="518" t="s">
        <v>144</v>
      </c>
      <c r="G5973" s="518" t="s">
        <v>29710</v>
      </c>
      <c r="H5973" s="518" t="s">
        <v>29711</v>
      </c>
      <c r="I5973" s="518" t="s">
        <v>5502</v>
      </c>
      <c r="J5973" s="518" t="s">
        <v>5503</v>
      </c>
      <c r="K5973" s="519" t="s">
        <v>35123</v>
      </c>
      <c r="L5973" s="518" t="s">
        <v>5433</v>
      </c>
    </row>
    <row r="5974" spans="1:12" ht="15.75">
      <c r="A5974" s="518" t="s">
        <v>10820</v>
      </c>
      <c r="B5974" s="518" t="s">
        <v>10821</v>
      </c>
      <c r="C5974" s="518" t="s">
        <v>10974</v>
      </c>
      <c r="D5974" s="518" t="s">
        <v>29712</v>
      </c>
      <c r="E5974" s="519" t="s">
        <v>144</v>
      </c>
      <c r="F5974" s="518" t="s">
        <v>144</v>
      </c>
      <c r="G5974" s="518" t="s">
        <v>29713</v>
      </c>
      <c r="H5974" s="518" t="s">
        <v>10975</v>
      </c>
      <c r="I5974" s="518" t="s">
        <v>6762</v>
      </c>
      <c r="J5974" s="518" t="s">
        <v>5432</v>
      </c>
      <c r="K5974" s="519" t="s">
        <v>35124</v>
      </c>
      <c r="L5974" s="518" t="s">
        <v>5433</v>
      </c>
    </row>
    <row r="5975" spans="1:12" ht="15.75">
      <c r="A5975" s="518" t="s">
        <v>10820</v>
      </c>
      <c r="B5975" s="518" t="s">
        <v>10821</v>
      </c>
      <c r="C5975" s="518" t="s">
        <v>10974</v>
      </c>
      <c r="D5975" s="518" t="s">
        <v>29712</v>
      </c>
      <c r="E5975" s="519" t="s">
        <v>144</v>
      </c>
      <c r="F5975" s="518" t="s">
        <v>144</v>
      </c>
      <c r="G5975" s="518" t="s">
        <v>29714</v>
      </c>
      <c r="H5975" s="518" t="s">
        <v>10976</v>
      </c>
      <c r="I5975" s="518" t="s">
        <v>6762</v>
      </c>
      <c r="J5975" s="518" t="s">
        <v>5432</v>
      </c>
      <c r="K5975" s="519" t="s">
        <v>35125</v>
      </c>
      <c r="L5975" s="518" t="s">
        <v>5433</v>
      </c>
    </row>
    <row r="5976" spans="1:12" ht="15.75">
      <c r="A5976" s="518" t="s">
        <v>10820</v>
      </c>
      <c r="B5976" s="518" t="s">
        <v>10821</v>
      </c>
      <c r="C5976" s="518" t="s">
        <v>10974</v>
      </c>
      <c r="D5976" s="518" t="s">
        <v>29712</v>
      </c>
      <c r="E5976" s="519" t="s">
        <v>144</v>
      </c>
      <c r="F5976" s="518" t="s">
        <v>144</v>
      </c>
      <c r="G5976" s="518" t="s">
        <v>29715</v>
      </c>
      <c r="H5976" s="518" t="s">
        <v>10977</v>
      </c>
      <c r="I5976" s="518" t="s">
        <v>5650</v>
      </c>
      <c r="J5976" s="518" t="s">
        <v>5432</v>
      </c>
      <c r="K5976" s="519" t="s">
        <v>21491</v>
      </c>
      <c r="L5976" s="518" t="s">
        <v>5433</v>
      </c>
    </row>
    <row r="5977" spans="1:12" ht="15.75">
      <c r="A5977" s="518" t="s">
        <v>10820</v>
      </c>
      <c r="B5977" s="518" t="s">
        <v>10821</v>
      </c>
      <c r="C5977" s="518" t="s">
        <v>10974</v>
      </c>
      <c r="D5977" s="518" t="s">
        <v>29712</v>
      </c>
      <c r="E5977" s="519" t="s">
        <v>144</v>
      </c>
      <c r="F5977" s="518" t="s">
        <v>144</v>
      </c>
      <c r="G5977" s="518" t="s">
        <v>29716</v>
      </c>
      <c r="H5977" s="518" t="s">
        <v>10978</v>
      </c>
      <c r="I5977" s="518" t="s">
        <v>6762</v>
      </c>
      <c r="J5977" s="518" t="s">
        <v>5432</v>
      </c>
      <c r="K5977" s="519" t="s">
        <v>35126</v>
      </c>
      <c r="L5977" s="518" t="s">
        <v>5433</v>
      </c>
    </row>
    <row r="5978" spans="1:12" ht="15.75">
      <c r="A5978" s="518" t="s">
        <v>10820</v>
      </c>
      <c r="B5978" s="518" t="s">
        <v>10821</v>
      </c>
      <c r="C5978" s="518" t="s">
        <v>10974</v>
      </c>
      <c r="D5978" s="518" t="s">
        <v>29712</v>
      </c>
      <c r="E5978" s="519" t="s">
        <v>144</v>
      </c>
      <c r="F5978" s="518" t="s">
        <v>144</v>
      </c>
      <c r="G5978" s="518" t="s">
        <v>29717</v>
      </c>
      <c r="H5978" s="518" t="s">
        <v>10979</v>
      </c>
      <c r="I5978" s="518" t="s">
        <v>6762</v>
      </c>
      <c r="J5978" s="518" t="s">
        <v>5432</v>
      </c>
      <c r="K5978" s="519" t="s">
        <v>35127</v>
      </c>
      <c r="L5978" s="518" t="s">
        <v>5433</v>
      </c>
    </row>
    <row r="5979" spans="1:12" ht="15.75">
      <c r="A5979" s="518" t="s">
        <v>10820</v>
      </c>
      <c r="B5979" s="518" t="s">
        <v>10821</v>
      </c>
      <c r="C5979" s="518" t="s">
        <v>10974</v>
      </c>
      <c r="D5979" s="518" t="s">
        <v>29712</v>
      </c>
      <c r="E5979" s="519" t="s">
        <v>144</v>
      </c>
      <c r="F5979" s="518" t="s">
        <v>144</v>
      </c>
      <c r="G5979" s="518" t="s">
        <v>29718</v>
      </c>
      <c r="H5979" s="518" t="s">
        <v>10980</v>
      </c>
      <c r="I5979" s="518" t="s">
        <v>6762</v>
      </c>
      <c r="J5979" s="518" t="s">
        <v>5432</v>
      </c>
      <c r="K5979" s="519" t="s">
        <v>35128</v>
      </c>
      <c r="L5979" s="518" t="s">
        <v>5433</v>
      </c>
    </row>
    <row r="5980" spans="1:12" ht="15.75">
      <c r="A5980" s="518" t="s">
        <v>10992</v>
      </c>
      <c r="B5980" s="518" t="s">
        <v>10993</v>
      </c>
      <c r="C5980" s="518" t="s">
        <v>10994</v>
      </c>
      <c r="D5980" s="518" t="s">
        <v>29719</v>
      </c>
      <c r="E5980" s="519" t="s">
        <v>144</v>
      </c>
      <c r="F5980" s="518" t="s">
        <v>144</v>
      </c>
      <c r="G5980" s="518" t="s">
        <v>29720</v>
      </c>
      <c r="H5980" s="518" t="s">
        <v>10995</v>
      </c>
      <c r="I5980" s="518" t="s">
        <v>5650</v>
      </c>
      <c r="J5980" s="518" t="s">
        <v>5884</v>
      </c>
      <c r="K5980" s="519" t="s">
        <v>15082</v>
      </c>
      <c r="L5980" s="518" t="s">
        <v>5433</v>
      </c>
    </row>
    <row r="5981" spans="1:12" ht="15.75">
      <c r="A5981" s="518" t="s">
        <v>10992</v>
      </c>
      <c r="B5981" s="518" t="s">
        <v>10993</v>
      </c>
      <c r="C5981" s="518" t="s">
        <v>10994</v>
      </c>
      <c r="D5981" s="518" t="s">
        <v>29719</v>
      </c>
      <c r="E5981" s="519" t="s">
        <v>144</v>
      </c>
      <c r="F5981" s="518" t="s">
        <v>144</v>
      </c>
      <c r="G5981" s="518" t="s">
        <v>29721</v>
      </c>
      <c r="H5981" s="518" t="s">
        <v>10996</v>
      </c>
      <c r="I5981" s="518" t="s">
        <v>5650</v>
      </c>
      <c r="J5981" s="518" t="s">
        <v>5884</v>
      </c>
      <c r="K5981" s="519" t="s">
        <v>17430</v>
      </c>
      <c r="L5981" s="518" t="s">
        <v>5433</v>
      </c>
    </row>
    <row r="5982" spans="1:12" ht="15.75">
      <c r="A5982" s="518" t="s">
        <v>10992</v>
      </c>
      <c r="B5982" s="518" t="s">
        <v>10993</v>
      </c>
      <c r="C5982" s="518" t="s">
        <v>10994</v>
      </c>
      <c r="D5982" s="518" t="s">
        <v>29719</v>
      </c>
      <c r="E5982" s="519" t="s">
        <v>144</v>
      </c>
      <c r="F5982" s="518" t="s">
        <v>144</v>
      </c>
      <c r="G5982" s="518" t="s">
        <v>29722</v>
      </c>
      <c r="H5982" s="518" t="s">
        <v>10997</v>
      </c>
      <c r="I5982" s="518" t="s">
        <v>5650</v>
      </c>
      <c r="J5982" s="518" t="s">
        <v>5884</v>
      </c>
      <c r="K5982" s="519" t="s">
        <v>28040</v>
      </c>
      <c r="L5982" s="518" t="s">
        <v>5433</v>
      </c>
    </row>
    <row r="5983" spans="1:12" ht="15.75">
      <c r="A5983" s="518" t="s">
        <v>10992</v>
      </c>
      <c r="B5983" s="518" t="s">
        <v>10993</v>
      </c>
      <c r="C5983" s="518" t="s">
        <v>10994</v>
      </c>
      <c r="D5983" s="518" t="s">
        <v>29719</v>
      </c>
      <c r="E5983" s="519" t="s">
        <v>144</v>
      </c>
      <c r="F5983" s="518" t="s">
        <v>144</v>
      </c>
      <c r="G5983" s="518" t="s">
        <v>29723</v>
      </c>
      <c r="H5983" s="518" t="s">
        <v>10998</v>
      </c>
      <c r="I5983" s="518" t="s">
        <v>5650</v>
      </c>
      <c r="J5983" s="518" t="s">
        <v>5884</v>
      </c>
      <c r="K5983" s="519" t="s">
        <v>19055</v>
      </c>
      <c r="L5983" s="518" t="s">
        <v>5433</v>
      </c>
    </row>
    <row r="5984" spans="1:12" ht="15.75">
      <c r="A5984" s="518" t="s">
        <v>10992</v>
      </c>
      <c r="B5984" s="518" t="s">
        <v>10993</v>
      </c>
      <c r="C5984" s="518" t="s">
        <v>10994</v>
      </c>
      <c r="D5984" s="518" t="s">
        <v>29719</v>
      </c>
      <c r="E5984" s="519" t="s">
        <v>144</v>
      </c>
      <c r="F5984" s="518" t="s">
        <v>144</v>
      </c>
      <c r="G5984" s="518" t="s">
        <v>29724</v>
      </c>
      <c r="H5984" s="518" t="s">
        <v>10999</v>
      </c>
      <c r="I5984" s="518" t="s">
        <v>5650</v>
      </c>
      <c r="J5984" s="518" t="s">
        <v>5884</v>
      </c>
      <c r="K5984" s="519" t="s">
        <v>12918</v>
      </c>
      <c r="L5984" s="518" t="s">
        <v>5433</v>
      </c>
    </row>
    <row r="5985" spans="1:12" ht="15.75">
      <c r="A5985" s="518" t="s">
        <v>10992</v>
      </c>
      <c r="B5985" s="518" t="s">
        <v>10993</v>
      </c>
      <c r="C5985" s="518" t="s">
        <v>10994</v>
      </c>
      <c r="D5985" s="518" t="s">
        <v>29719</v>
      </c>
      <c r="E5985" s="519" t="s">
        <v>144</v>
      </c>
      <c r="F5985" s="518" t="s">
        <v>144</v>
      </c>
      <c r="G5985" s="518" t="s">
        <v>29725</v>
      </c>
      <c r="H5985" s="518" t="s">
        <v>11000</v>
      </c>
      <c r="I5985" s="518" t="s">
        <v>5650</v>
      </c>
      <c r="J5985" s="518" t="s">
        <v>5503</v>
      </c>
      <c r="K5985" s="519" t="s">
        <v>16925</v>
      </c>
      <c r="L5985" s="518" t="s">
        <v>5433</v>
      </c>
    </row>
    <row r="5986" spans="1:12" ht="15.75">
      <c r="A5986" s="518" t="s">
        <v>10992</v>
      </c>
      <c r="B5986" s="518" t="s">
        <v>10993</v>
      </c>
      <c r="C5986" s="518" t="s">
        <v>10994</v>
      </c>
      <c r="D5986" s="518" t="s">
        <v>29719</v>
      </c>
      <c r="E5986" s="519" t="s">
        <v>144</v>
      </c>
      <c r="F5986" s="518" t="s">
        <v>144</v>
      </c>
      <c r="G5986" s="518" t="s">
        <v>29726</v>
      </c>
      <c r="H5986" s="518" t="s">
        <v>11001</v>
      </c>
      <c r="I5986" s="518" t="s">
        <v>5650</v>
      </c>
      <c r="J5986" s="518" t="s">
        <v>5503</v>
      </c>
      <c r="K5986" s="519" t="s">
        <v>33539</v>
      </c>
      <c r="L5986" s="518" t="s">
        <v>5433</v>
      </c>
    </row>
    <row r="5987" spans="1:12" ht="15.75">
      <c r="A5987" s="518" t="s">
        <v>10992</v>
      </c>
      <c r="B5987" s="518" t="s">
        <v>10993</v>
      </c>
      <c r="C5987" s="518" t="s">
        <v>10994</v>
      </c>
      <c r="D5987" s="518" t="s">
        <v>29719</v>
      </c>
      <c r="E5987" s="519" t="s">
        <v>144</v>
      </c>
      <c r="F5987" s="518" t="s">
        <v>144</v>
      </c>
      <c r="G5987" s="518" t="s">
        <v>29727</v>
      </c>
      <c r="H5987" s="518" t="s">
        <v>11002</v>
      </c>
      <c r="I5987" s="518" t="s">
        <v>5650</v>
      </c>
      <c r="J5987" s="518" t="s">
        <v>5503</v>
      </c>
      <c r="K5987" s="519" t="s">
        <v>35129</v>
      </c>
      <c r="L5987" s="518" t="s">
        <v>5433</v>
      </c>
    </row>
    <row r="5988" spans="1:12" ht="15.75">
      <c r="A5988" s="518" t="s">
        <v>10992</v>
      </c>
      <c r="B5988" s="518" t="s">
        <v>10993</v>
      </c>
      <c r="C5988" s="518" t="s">
        <v>10994</v>
      </c>
      <c r="D5988" s="518" t="s">
        <v>29719</v>
      </c>
      <c r="E5988" s="519" t="s">
        <v>144</v>
      </c>
      <c r="F5988" s="518" t="s">
        <v>144</v>
      </c>
      <c r="G5988" s="518" t="s">
        <v>29728</v>
      </c>
      <c r="H5988" s="518" t="s">
        <v>11003</v>
      </c>
      <c r="I5988" s="518" t="s">
        <v>5650</v>
      </c>
      <c r="J5988" s="518" t="s">
        <v>5503</v>
      </c>
      <c r="K5988" s="519" t="s">
        <v>26962</v>
      </c>
      <c r="L5988" s="518" t="s">
        <v>5433</v>
      </c>
    </row>
    <row r="5989" spans="1:12" ht="15.75">
      <c r="A5989" s="518" t="s">
        <v>10992</v>
      </c>
      <c r="B5989" s="518" t="s">
        <v>10993</v>
      </c>
      <c r="C5989" s="518" t="s">
        <v>10994</v>
      </c>
      <c r="D5989" s="518" t="s">
        <v>29719</v>
      </c>
      <c r="E5989" s="519" t="s">
        <v>144</v>
      </c>
      <c r="F5989" s="518" t="s">
        <v>144</v>
      </c>
      <c r="G5989" s="518" t="s">
        <v>29729</v>
      </c>
      <c r="H5989" s="518" t="s">
        <v>11004</v>
      </c>
      <c r="I5989" s="518" t="s">
        <v>5650</v>
      </c>
      <c r="J5989" s="518" t="s">
        <v>5503</v>
      </c>
      <c r="K5989" s="519" t="s">
        <v>19357</v>
      </c>
      <c r="L5989" s="518" t="s">
        <v>5433</v>
      </c>
    </row>
    <row r="5990" spans="1:12" ht="15.75">
      <c r="A5990" s="518" t="s">
        <v>10992</v>
      </c>
      <c r="B5990" s="518" t="s">
        <v>10993</v>
      </c>
      <c r="C5990" s="518" t="s">
        <v>10994</v>
      </c>
      <c r="D5990" s="518" t="s">
        <v>29719</v>
      </c>
      <c r="E5990" s="519" t="s">
        <v>144</v>
      </c>
      <c r="F5990" s="518" t="s">
        <v>144</v>
      </c>
      <c r="G5990" s="518" t="s">
        <v>29730</v>
      </c>
      <c r="H5990" s="518" t="s">
        <v>11005</v>
      </c>
      <c r="I5990" s="518" t="s">
        <v>5650</v>
      </c>
      <c r="J5990" s="518" t="s">
        <v>5503</v>
      </c>
      <c r="K5990" s="519" t="s">
        <v>33999</v>
      </c>
      <c r="L5990" s="518" t="s">
        <v>5433</v>
      </c>
    </row>
    <row r="5991" spans="1:12" ht="15.75">
      <c r="A5991" s="518" t="s">
        <v>10992</v>
      </c>
      <c r="B5991" s="518" t="s">
        <v>10993</v>
      </c>
      <c r="C5991" s="518" t="s">
        <v>10994</v>
      </c>
      <c r="D5991" s="518" t="s">
        <v>29719</v>
      </c>
      <c r="E5991" s="519" t="s">
        <v>144</v>
      </c>
      <c r="F5991" s="518" t="s">
        <v>144</v>
      </c>
      <c r="G5991" s="518" t="s">
        <v>29731</v>
      </c>
      <c r="H5991" s="518" t="s">
        <v>11006</v>
      </c>
      <c r="I5991" s="518" t="s">
        <v>5650</v>
      </c>
      <c r="J5991" s="518" t="s">
        <v>5503</v>
      </c>
      <c r="K5991" s="519" t="s">
        <v>26970</v>
      </c>
      <c r="L5991" s="518" t="s">
        <v>5433</v>
      </c>
    </row>
    <row r="5992" spans="1:12" ht="15.75">
      <c r="A5992" s="518" t="s">
        <v>10992</v>
      </c>
      <c r="B5992" s="518" t="s">
        <v>10993</v>
      </c>
      <c r="C5992" s="518" t="s">
        <v>10994</v>
      </c>
      <c r="D5992" s="518" t="s">
        <v>29719</v>
      </c>
      <c r="E5992" s="519" t="s">
        <v>144</v>
      </c>
      <c r="F5992" s="518" t="s">
        <v>144</v>
      </c>
      <c r="G5992" s="518" t="s">
        <v>29732</v>
      </c>
      <c r="H5992" s="518" t="s">
        <v>11007</v>
      </c>
      <c r="I5992" s="518" t="s">
        <v>5650</v>
      </c>
      <c r="J5992" s="518" t="s">
        <v>5503</v>
      </c>
      <c r="K5992" s="519" t="s">
        <v>34645</v>
      </c>
      <c r="L5992" s="518" t="s">
        <v>5433</v>
      </c>
    </row>
    <row r="5993" spans="1:12" ht="15.75">
      <c r="A5993" s="518" t="s">
        <v>10992</v>
      </c>
      <c r="B5993" s="518" t="s">
        <v>10993</v>
      </c>
      <c r="C5993" s="518" t="s">
        <v>10994</v>
      </c>
      <c r="D5993" s="518" t="s">
        <v>29719</v>
      </c>
      <c r="E5993" s="519" t="s">
        <v>144</v>
      </c>
      <c r="F5993" s="518" t="s">
        <v>144</v>
      </c>
      <c r="G5993" s="518" t="s">
        <v>29733</v>
      </c>
      <c r="H5993" s="518" t="s">
        <v>11008</v>
      </c>
      <c r="I5993" s="518" t="s">
        <v>5650</v>
      </c>
      <c r="J5993" s="518" t="s">
        <v>5503</v>
      </c>
      <c r="K5993" s="519" t="s">
        <v>34240</v>
      </c>
      <c r="L5993" s="518" t="s">
        <v>5433</v>
      </c>
    </row>
    <row r="5994" spans="1:12" ht="15.75">
      <c r="A5994" s="518" t="s">
        <v>10992</v>
      </c>
      <c r="B5994" s="518" t="s">
        <v>10993</v>
      </c>
      <c r="C5994" s="518" t="s">
        <v>10994</v>
      </c>
      <c r="D5994" s="518" t="s">
        <v>29719</v>
      </c>
      <c r="E5994" s="519" t="s">
        <v>144</v>
      </c>
      <c r="F5994" s="518" t="s">
        <v>144</v>
      </c>
      <c r="G5994" s="518" t="s">
        <v>29735</v>
      </c>
      <c r="H5994" s="518" t="s">
        <v>11009</v>
      </c>
      <c r="I5994" s="518" t="s">
        <v>5650</v>
      </c>
      <c r="J5994" s="518" t="s">
        <v>5503</v>
      </c>
      <c r="K5994" s="519" t="s">
        <v>29832</v>
      </c>
      <c r="L5994" s="518" t="s">
        <v>5433</v>
      </c>
    </row>
    <row r="5995" spans="1:12" ht="15.75">
      <c r="A5995" s="518" t="s">
        <v>10992</v>
      </c>
      <c r="B5995" s="518" t="s">
        <v>10993</v>
      </c>
      <c r="C5995" s="518" t="s">
        <v>10994</v>
      </c>
      <c r="D5995" s="518" t="s">
        <v>29719</v>
      </c>
      <c r="E5995" s="519" t="s">
        <v>144</v>
      </c>
      <c r="F5995" s="518" t="s">
        <v>144</v>
      </c>
      <c r="G5995" s="518" t="s">
        <v>29737</v>
      </c>
      <c r="H5995" s="518" t="s">
        <v>11010</v>
      </c>
      <c r="I5995" s="518" t="s">
        <v>5650</v>
      </c>
      <c r="J5995" s="518" t="s">
        <v>5503</v>
      </c>
      <c r="K5995" s="519" t="s">
        <v>24136</v>
      </c>
      <c r="L5995" s="518" t="s">
        <v>5433</v>
      </c>
    </row>
    <row r="5996" spans="1:12" ht="15.75">
      <c r="A5996" s="518" t="s">
        <v>10992</v>
      </c>
      <c r="B5996" s="518" t="s">
        <v>10993</v>
      </c>
      <c r="C5996" s="518" t="s">
        <v>10994</v>
      </c>
      <c r="D5996" s="518" t="s">
        <v>29719</v>
      </c>
      <c r="E5996" s="519" t="s">
        <v>144</v>
      </c>
      <c r="F5996" s="518" t="s">
        <v>144</v>
      </c>
      <c r="G5996" s="518" t="s">
        <v>29738</v>
      </c>
      <c r="H5996" s="518" t="s">
        <v>11013</v>
      </c>
      <c r="I5996" s="518" t="s">
        <v>5650</v>
      </c>
      <c r="J5996" s="518" t="s">
        <v>5884</v>
      </c>
      <c r="K5996" s="519" t="s">
        <v>13456</v>
      </c>
      <c r="L5996" s="518" t="s">
        <v>5433</v>
      </c>
    </row>
    <row r="5997" spans="1:12" ht="15.75">
      <c r="A5997" s="518" t="s">
        <v>10992</v>
      </c>
      <c r="B5997" s="518" t="s">
        <v>10993</v>
      </c>
      <c r="C5997" s="518" t="s">
        <v>10994</v>
      </c>
      <c r="D5997" s="518" t="s">
        <v>29719</v>
      </c>
      <c r="E5997" s="519" t="s">
        <v>144</v>
      </c>
      <c r="F5997" s="518" t="s">
        <v>144</v>
      </c>
      <c r="G5997" s="518" t="s">
        <v>29739</v>
      </c>
      <c r="H5997" s="518" t="s">
        <v>11014</v>
      </c>
      <c r="I5997" s="518" t="s">
        <v>5650</v>
      </c>
      <c r="J5997" s="518" t="s">
        <v>5884</v>
      </c>
      <c r="K5997" s="519" t="s">
        <v>19367</v>
      </c>
      <c r="L5997" s="518" t="s">
        <v>5433</v>
      </c>
    </row>
    <row r="5998" spans="1:12" ht="15.75">
      <c r="A5998" s="518" t="s">
        <v>10992</v>
      </c>
      <c r="B5998" s="518" t="s">
        <v>10993</v>
      </c>
      <c r="C5998" s="518" t="s">
        <v>10994</v>
      </c>
      <c r="D5998" s="518" t="s">
        <v>29719</v>
      </c>
      <c r="E5998" s="519" t="s">
        <v>144</v>
      </c>
      <c r="F5998" s="518" t="s">
        <v>144</v>
      </c>
      <c r="G5998" s="518" t="s">
        <v>29740</v>
      </c>
      <c r="H5998" s="518" t="s">
        <v>11017</v>
      </c>
      <c r="I5998" s="518" t="s">
        <v>5650</v>
      </c>
      <c r="J5998" s="518" t="s">
        <v>5884</v>
      </c>
      <c r="K5998" s="519" t="s">
        <v>14155</v>
      </c>
      <c r="L5998" s="518" t="s">
        <v>5433</v>
      </c>
    </row>
    <row r="5999" spans="1:12" ht="15.75">
      <c r="A5999" s="518" t="s">
        <v>10992</v>
      </c>
      <c r="B5999" s="518" t="s">
        <v>10993</v>
      </c>
      <c r="C5999" s="518" t="s">
        <v>10994</v>
      </c>
      <c r="D5999" s="518" t="s">
        <v>29719</v>
      </c>
      <c r="E5999" s="519" t="s">
        <v>144</v>
      </c>
      <c r="F5999" s="518" t="s">
        <v>144</v>
      </c>
      <c r="G5999" s="518" t="s">
        <v>29741</v>
      </c>
      <c r="H5999" s="518" t="s">
        <v>11018</v>
      </c>
      <c r="I5999" s="518" t="s">
        <v>5650</v>
      </c>
      <c r="J5999" s="518" t="s">
        <v>5884</v>
      </c>
      <c r="K5999" s="519" t="s">
        <v>21572</v>
      </c>
      <c r="L5999" s="518" t="s">
        <v>5433</v>
      </c>
    </row>
    <row r="6000" spans="1:12" ht="15.75">
      <c r="A6000" s="518" t="s">
        <v>10992</v>
      </c>
      <c r="B6000" s="518" t="s">
        <v>10993</v>
      </c>
      <c r="C6000" s="518" t="s">
        <v>10994</v>
      </c>
      <c r="D6000" s="518" t="s">
        <v>29719</v>
      </c>
      <c r="E6000" s="519" t="s">
        <v>144</v>
      </c>
      <c r="F6000" s="518" t="s">
        <v>144</v>
      </c>
      <c r="G6000" s="518" t="s">
        <v>29742</v>
      </c>
      <c r="H6000" s="518" t="s">
        <v>11023</v>
      </c>
      <c r="I6000" s="518" t="s">
        <v>5650</v>
      </c>
      <c r="J6000" s="518" t="s">
        <v>5503</v>
      </c>
      <c r="K6000" s="519" t="s">
        <v>22206</v>
      </c>
      <c r="L6000" s="518" t="s">
        <v>5433</v>
      </c>
    </row>
    <row r="6001" spans="1:12" ht="15.75">
      <c r="A6001" s="518" t="s">
        <v>10992</v>
      </c>
      <c r="B6001" s="518" t="s">
        <v>10993</v>
      </c>
      <c r="C6001" s="518" t="s">
        <v>10994</v>
      </c>
      <c r="D6001" s="518" t="s">
        <v>29719</v>
      </c>
      <c r="E6001" s="519" t="s">
        <v>144</v>
      </c>
      <c r="F6001" s="518" t="s">
        <v>144</v>
      </c>
      <c r="G6001" s="518" t="s">
        <v>29743</v>
      </c>
      <c r="H6001" s="518" t="s">
        <v>11024</v>
      </c>
      <c r="I6001" s="518" t="s">
        <v>5650</v>
      </c>
      <c r="J6001" s="518" t="s">
        <v>5503</v>
      </c>
      <c r="K6001" s="519" t="s">
        <v>15878</v>
      </c>
      <c r="L6001" s="518" t="s">
        <v>5433</v>
      </c>
    </row>
    <row r="6002" spans="1:12" ht="15.75">
      <c r="A6002" s="518" t="s">
        <v>10992</v>
      </c>
      <c r="B6002" s="518" t="s">
        <v>10993</v>
      </c>
      <c r="C6002" s="518" t="s">
        <v>10994</v>
      </c>
      <c r="D6002" s="518" t="s">
        <v>29719</v>
      </c>
      <c r="E6002" s="519" t="s">
        <v>144</v>
      </c>
      <c r="F6002" s="518" t="s">
        <v>144</v>
      </c>
      <c r="G6002" s="518" t="s">
        <v>29744</v>
      </c>
      <c r="H6002" s="518" t="s">
        <v>11025</v>
      </c>
      <c r="I6002" s="518" t="s">
        <v>5650</v>
      </c>
      <c r="J6002" s="518" t="s">
        <v>5503</v>
      </c>
      <c r="K6002" s="519" t="s">
        <v>27423</v>
      </c>
      <c r="L6002" s="518" t="s">
        <v>5433</v>
      </c>
    </row>
    <row r="6003" spans="1:12" ht="15.75">
      <c r="A6003" s="518" t="s">
        <v>10992</v>
      </c>
      <c r="B6003" s="518" t="s">
        <v>10993</v>
      </c>
      <c r="C6003" s="518" t="s">
        <v>10994</v>
      </c>
      <c r="D6003" s="518" t="s">
        <v>29719</v>
      </c>
      <c r="E6003" s="519" t="s">
        <v>144</v>
      </c>
      <c r="F6003" s="518" t="s">
        <v>144</v>
      </c>
      <c r="G6003" s="518" t="s">
        <v>29745</v>
      </c>
      <c r="H6003" s="518" t="s">
        <v>11026</v>
      </c>
      <c r="I6003" s="518" t="s">
        <v>5650</v>
      </c>
      <c r="J6003" s="518" t="s">
        <v>5503</v>
      </c>
      <c r="K6003" s="519" t="s">
        <v>33964</v>
      </c>
      <c r="L6003" s="518" t="s">
        <v>5433</v>
      </c>
    </row>
    <row r="6004" spans="1:12" ht="15.75">
      <c r="A6004" s="518" t="s">
        <v>10992</v>
      </c>
      <c r="B6004" s="518" t="s">
        <v>10993</v>
      </c>
      <c r="C6004" s="518" t="s">
        <v>10994</v>
      </c>
      <c r="D6004" s="518" t="s">
        <v>29719</v>
      </c>
      <c r="E6004" s="519" t="s">
        <v>144</v>
      </c>
      <c r="F6004" s="518" t="s">
        <v>144</v>
      </c>
      <c r="G6004" s="518" t="s">
        <v>29746</v>
      </c>
      <c r="H6004" s="518" t="s">
        <v>11027</v>
      </c>
      <c r="I6004" s="518" t="s">
        <v>5650</v>
      </c>
      <c r="J6004" s="518" t="s">
        <v>5503</v>
      </c>
      <c r="K6004" s="519" t="s">
        <v>26303</v>
      </c>
      <c r="L6004" s="518" t="s">
        <v>5433</v>
      </c>
    </row>
    <row r="6005" spans="1:12" ht="15.75">
      <c r="A6005" s="518" t="s">
        <v>10992</v>
      </c>
      <c r="B6005" s="518" t="s">
        <v>10993</v>
      </c>
      <c r="C6005" s="518" t="s">
        <v>10994</v>
      </c>
      <c r="D6005" s="518" t="s">
        <v>29719</v>
      </c>
      <c r="E6005" s="519" t="s">
        <v>144</v>
      </c>
      <c r="F6005" s="518" t="s">
        <v>144</v>
      </c>
      <c r="G6005" s="518" t="s">
        <v>29748</v>
      </c>
      <c r="H6005" s="518" t="s">
        <v>11028</v>
      </c>
      <c r="I6005" s="518" t="s">
        <v>5650</v>
      </c>
      <c r="J6005" s="518" t="s">
        <v>5503</v>
      </c>
      <c r="K6005" s="519" t="s">
        <v>27867</v>
      </c>
      <c r="L6005" s="518" t="s">
        <v>5433</v>
      </c>
    </row>
    <row r="6006" spans="1:12" ht="15.75">
      <c r="A6006" s="518" t="s">
        <v>10992</v>
      </c>
      <c r="B6006" s="518" t="s">
        <v>10993</v>
      </c>
      <c r="C6006" s="518" t="s">
        <v>10994</v>
      </c>
      <c r="D6006" s="518" t="s">
        <v>29719</v>
      </c>
      <c r="E6006" s="519" t="s">
        <v>144</v>
      </c>
      <c r="F6006" s="518" t="s">
        <v>144</v>
      </c>
      <c r="G6006" s="518" t="s">
        <v>29749</v>
      </c>
      <c r="H6006" s="518" t="s">
        <v>11029</v>
      </c>
      <c r="I6006" s="518" t="s">
        <v>5650</v>
      </c>
      <c r="J6006" s="518" t="s">
        <v>5884</v>
      </c>
      <c r="K6006" s="519" t="s">
        <v>35130</v>
      </c>
      <c r="L6006" s="518" t="s">
        <v>5433</v>
      </c>
    </row>
    <row r="6007" spans="1:12" ht="15.75">
      <c r="A6007" s="518" t="s">
        <v>10992</v>
      </c>
      <c r="B6007" s="518" t="s">
        <v>10993</v>
      </c>
      <c r="C6007" s="518" t="s">
        <v>10994</v>
      </c>
      <c r="D6007" s="518" t="s">
        <v>29719</v>
      </c>
      <c r="E6007" s="519" t="s">
        <v>144</v>
      </c>
      <c r="F6007" s="518" t="s">
        <v>144</v>
      </c>
      <c r="G6007" s="518" t="s">
        <v>29750</v>
      </c>
      <c r="H6007" s="518" t="s">
        <v>11030</v>
      </c>
      <c r="I6007" s="518" t="s">
        <v>5650</v>
      </c>
      <c r="J6007" s="518" t="s">
        <v>5884</v>
      </c>
      <c r="K6007" s="519" t="s">
        <v>19103</v>
      </c>
      <c r="L6007" s="518" t="s">
        <v>5433</v>
      </c>
    </row>
    <row r="6008" spans="1:12" ht="15.75">
      <c r="A6008" s="518" t="s">
        <v>10992</v>
      </c>
      <c r="B6008" s="518" t="s">
        <v>10993</v>
      </c>
      <c r="C6008" s="518" t="s">
        <v>10994</v>
      </c>
      <c r="D6008" s="518" t="s">
        <v>29719</v>
      </c>
      <c r="E6008" s="519" t="s">
        <v>144</v>
      </c>
      <c r="F6008" s="518" t="s">
        <v>144</v>
      </c>
      <c r="G6008" s="518" t="s">
        <v>29751</v>
      </c>
      <c r="H6008" s="518" t="s">
        <v>11031</v>
      </c>
      <c r="I6008" s="518" t="s">
        <v>5650</v>
      </c>
      <c r="J6008" s="518" t="s">
        <v>5884</v>
      </c>
      <c r="K6008" s="519" t="s">
        <v>35131</v>
      </c>
      <c r="L6008" s="518" t="s">
        <v>5433</v>
      </c>
    </row>
    <row r="6009" spans="1:12" ht="15.75">
      <c r="A6009" s="518" t="s">
        <v>10992</v>
      </c>
      <c r="B6009" s="518" t="s">
        <v>10993</v>
      </c>
      <c r="C6009" s="518" t="s">
        <v>10994</v>
      </c>
      <c r="D6009" s="518" t="s">
        <v>29719</v>
      </c>
      <c r="E6009" s="519" t="s">
        <v>144</v>
      </c>
      <c r="F6009" s="518" t="s">
        <v>144</v>
      </c>
      <c r="G6009" s="518" t="s">
        <v>29752</v>
      </c>
      <c r="H6009" s="518" t="s">
        <v>11032</v>
      </c>
      <c r="I6009" s="518" t="s">
        <v>5650</v>
      </c>
      <c r="J6009" s="518" t="s">
        <v>5884</v>
      </c>
      <c r="K6009" s="519" t="s">
        <v>35132</v>
      </c>
      <c r="L6009" s="518" t="s">
        <v>5433</v>
      </c>
    </row>
    <row r="6010" spans="1:12" ht="15.75">
      <c r="A6010" s="518" t="s">
        <v>10992</v>
      </c>
      <c r="B6010" s="518" t="s">
        <v>10993</v>
      </c>
      <c r="C6010" s="518" t="s">
        <v>10994</v>
      </c>
      <c r="D6010" s="518" t="s">
        <v>29719</v>
      </c>
      <c r="E6010" s="519" t="s">
        <v>144</v>
      </c>
      <c r="F6010" s="518" t="s">
        <v>144</v>
      </c>
      <c r="G6010" s="518" t="s">
        <v>29753</v>
      </c>
      <c r="H6010" s="518" t="s">
        <v>11033</v>
      </c>
      <c r="I6010" s="518" t="s">
        <v>5650</v>
      </c>
      <c r="J6010" s="518" t="s">
        <v>5884</v>
      </c>
      <c r="K6010" s="519" t="s">
        <v>35133</v>
      </c>
      <c r="L6010" s="518" t="s">
        <v>5433</v>
      </c>
    </row>
    <row r="6011" spans="1:12" ht="15.75">
      <c r="A6011" s="518" t="s">
        <v>10992</v>
      </c>
      <c r="B6011" s="518" t="s">
        <v>10993</v>
      </c>
      <c r="C6011" s="518" t="s">
        <v>10994</v>
      </c>
      <c r="D6011" s="518" t="s">
        <v>29719</v>
      </c>
      <c r="E6011" s="519" t="s">
        <v>144</v>
      </c>
      <c r="F6011" s="518" t="s">
        <v>144</v>
      </c>
      <c r="G6011" s="518" t="s">
        <v>29754</v>
      </c>
      <c r="H6011" s="518" t="s">
        <v>11034</v>
      </c>
      <c r="I6011" s="518" t="s">
        <v>5650</v>
      </c>
      <c r="J6011" s="518" t="s">
        <v>5503</v>
      </c>
      <c r="K6011" s="519" t="s">
        <v>35134</v>
      </c>
      <c r="L6011" s="518" t="s">
        <v>5433</v>
      </c>
    </row>
    <row r="6012" spans="1:12" ht="15.75">
      <c r="A6012" s="518" t="s">
        <v>10992</v>
      </c>
      <c r="B6012" s="518" t="s">
        <v>10993</v>
      </c>
      <c r="C6012" s="518" t="s">
        <v>10994</v>
      </c>
      <c r="D6012" s="518" t="s">
        <v>29719</v>
      </c>
      <c r="E6012" s="519" t="s">
        <v>144</v>
      </c>
      <c r="F6012" s="518" t="s">
        <v>144</v>
      </c>
      <c r="G6012" s="518" t="s">
        <v>29756</v>
      </c>
      <c r="H6012" s="518" t="s">
        <v>11035</v>
      </c>
      <c r="I6012" s="518" t="s">
        <v>5650</v>
      </c>
      <c r="J6012" s="518" t="s">
        <v>5503</v>
      </c>
      <c r="K6012" s="519" t="s">
        <v>16866</v>
      </c>
      <c r="L6012" s="518" t="s">
        <v>5433</v>
      </c>
    </row>
    <row r="6013" spans="1:12" ht="15.75">
      <c r="A6013" s="518" t="s">
        <v>10992</v>
      </c>
      <c r="B6013" s="518" t="s">
        <v>10993</v>
      </c>
      <c r="C6013" s="518" t="s">
        <v>10994</v>
      </c>
      <c r="D6013" s="518" t="s">
        <v>29719</v>
      </c>
      <c r="E6013" s="519" t="s">
        <v>144</v>
      </c>
      <c r="F6013" s="518" t="s">
        <v>144</v>
      </c>
      <c r="G6013" s="518" t="s">
        <v>29757</v>
      </c>
      <c r="H6013" s="518" t="s">
        <v>11036</v>
      </c>
      <c r="I6013" s="518" t="s">
        <v>5650</v>
      </c>
      <c r="J6013" s="518" t="s">
        <v>5503</v>
      </c>
      <c r="K6013" s="519" t="s">
        <v>15005</v>
      </c>
      <c r="L6013" s="518" t="s">
        <v>5433</v>
      </c>
    </row>
    <row r="6014" spans="1:12" ht="15.75">
      <c r="A6014" s="518" t="s">
        <v>10992</v>
      </c>
      <c r="B6014" s="518" t="s">
        <v>10993</v>
      </c>
      <c r="C6014" s="518" t="s">
        <v>10994</v>
      </c>
      <c r="D6014" s="518" t="s">
        <v>29719</v>
      </c>
      <c r="E6014" s="519" t="s">
        <v>144</v>
      </c>
      <c r="F6014" s="518" t="s">
        <v>144</v>
      </c>
      <c r="G6014" s="518" t="s">
        <v>29758</v>
      </c>
      <c r="H6014" s="518" t="s">
        <v>11037</v>
      </c>
      <c r="I6014" s="518" t="s">
        <v>5650</v>
      </c>
      <c r="J6014" s="518" t="s">
        <v>5503</v>
      </c>
      <c r="K6014" s="519" t="s">
        <v>35135</v>
      </c>
      <c r="L6014" s="518" t="s">
        <v>5433</v>
      </c>
    </row>
    <row r="6015" spans="1:12" ht="15.75">
      <c r="A6015" s="518" t="s">
        <v>10992</v>
      </c>
      <c r="B6015" s="518" t="s">
        <v>10993</v>
      </c>
      <c r="C6015" s="518" t="s">
        <v>10994</v>
      </c>
      <c r="D6015" s="518" t="s">
        <v>29719</v>
      </c>
      <c r="E6015" s="519" t="s">
        <v>144</v>
      </c>
      <c r="F6015" s="518" t="s">
        <v>144</v>
      </c>
      <c r="G6015" s="518" t="s">
        <v>29759</v>
      </c>
      <c r="H6015" s="518" t="s">
        <v>11038</v>
      </c>
      <c r="I6015" s="518" t="s">
        <v>5650</v>
      </c>
      <c r="J6015" s="518" t="s">
        <v>5503</v>
      </c>
      <c r="K6015" s="519" t="s">
        <v>35136</v>
      </c>
      <c r="L6015" s="518" t="s">
        <v>5433</v>
      </c>
    </row>
    <row r="6016" spans="1:12" ht="15.75">
      <c r="A6016" s="518" t="s">
        <v>10992</v>
      </c>
      <c r="B6016" s="518" t="s">
        <v>10993</v>
      </c>
      <c r="C6016" s="518" t="s">
        <v>10994</v>
      </c>
      <c r="D6016" s="518" t="s">
        <v>29719</v>
      </c>
      <c r="E6016" s="519" t="s">
        <v>144</v>
      </c>
      <c r="F6016" s="518" t="s">
        <v>144</v>
      </c>
      <c r="G6016" s="518" t="s">
        <v>29760</v>
      </c>
      <c r="H6016" s="518" t="s">
        <v>11039</v>
      </c>
      <c r="I6016" s="518" t="s">
        <v>5650</v>
      </c>
      <c r="J6016" s="518" t="s">
        <v>5503</v>
      </c>
      <c r="K6016" s="519" t="s">
        <v>35137</v>
      </c>
      <c r="L6016" s="518" t="s">
        <v>5433</v>
      </c>
    </row>
    <row r="6017" spans="1:12" ht="15.75">
      <c r="A6017" s="518" t="s">
        <v>10992</v>
      </c>
      <c r="B6017" s="518" t="s">
        <v>10993</v>
      </c>
      <c r="C6017" s="518" t="s">
        <v>10994</v>
      </c>
      <c r="D6017" s="518" t="s">
        <v>29719</v>
      </c>
      <c r="E6017" s="519" t="s">
        <v>144</v>
      </c>
      <c r="F6017" s="518" t="s">
        <v>144</v>
      </c>
      <c r="G6017" s="518" t="s">
        <v>29761</v>
      </c>
      <c r="H6017" s="518" t="s">
        <v>11040</v>
      </c>
      <c r="I6017" s="518" t="s">
        <v>5650</v>
      </c>
      <c r="J6017" s="518" t="s">
        <v>5503</v>
      </c>
      <c r="K6017" s="519" t="s">
        <v>17206</v>
      </c>
      <c r="L6017" s="518" t="s">
        <v>5433</v>
      </c>
    </row>
    <row r="6018" spans="1:12" ht="15.75">
      <c r="A6018" s="518" t="s">
        <v>10992</v>
      </c>
      <c r="B6018" s="518" t="s">
        <v>10993</v>
      </c>
      <c r="C6018" s="518" t="s">
        <v>10994</v>
      </c>
      <c r="D6018" s="518" t="s">
        <v>29719</v>
      </c>
      <c r="E6018" s="519" t="s">
        <v>144</v>
      </c>
      <c r="F6018" s="518" t="s">
        <v>144</v>
      </c>
      <c r="G6018" s="518" t="s">
        <v>29762</v>
      </c>
      <c r="H6018" s="518" t="s">
        <v>11041</v>
      </c>
      <c r="I6018" s="518" t="s">
        <v>5650</v>
      </c>
      <c r="J6018" s="518" t="s">
        <v>5503</v>
      </c>
      <c r="K6018" s="519" t="s">
        <v>33896</v>
      </c>
      <c r="L6018" s="518" t="s">
        <v>5433</v>
      </c>
    </row>
    <row r="6019" spans="1:12" ht="15.75">
      <c r="A6019" s="518" t="s">
        <v>10992</v>
      </c>
      <c r="B6019" s="518" t="s">
        <v>10993</v>
      </c>
      <c r="C6019" s="518" t="s">
        <v>10994</v>
      </c>
      <c r="D6019" s="518" t="s">
        <v>29719</v>
      </c>
      <c r="E6019" s="519" t="s">
        <v>144</v>
      </c>
      <c r="F6019" s="518" t="s">
        <v>144</v>
      </c>
      <c r="G6019" s="518" t="s">
        <v>29764</v>
      </c>
      <c r="H6019" s="518" t="s">
        <v>11042</v>
      </c>
      <c r="I6019" s="518" t="s">
        <v>5650</v>
      </c>
      <c r="J6019" s="518" t="s">
        <v>5503</v>
      </c>
      <c r="K6019" s="519" t="s">
        <v>29765</v>
      </c>
      <c r="L6019" s="518" t="s">
        <v>5433</v>
      </c>
    </row>
    <row r="6020" spans="1:12" ht="15.75">
      <c r="A6020" s="518" t="s">
        <v>10992</v>
      </c>
      <c r="B6020" s="518" t="s">
        <v>10993</v>
      </c>
      <c r="C6020" s="518" t="s">
        <v>10994</v>
      </c>
      <c r="D6020" s="518" t="s">
        <v>29719</v>
      </c>
      <c r="E6020" s="519" t="s">
        <v>144</v>
      </c>
      <c r="F6020" s="518" t="s">
        <v>144</v>
      </c>
      <c r="G6020" s="518" t="s">
        <v>29766</v>
      </c>
      <c r="H6020" s="518" t="s">
        <v>11043</v>
      </c>
      <c r="I6020" s="518" t="s">
        <v>5650</v>
      </c>
      <c r="J6020" s="518" t="s">
        <v>5503</v>
      </c>
      <c r="K6020" s="519" t="s">
        <v>17588</v>
      </c>
      <c r="L6020" s="518" t="s">
        <v>5433</v>
      </c>
    </row>
    <row r="6021" spans="1:12" ht="15.75">
      <c r="A6021" s="518" t="s">
        <v>10992</v>
      </c>
      <c r="B6021" s="518" t="s">
        <v>10993</v>
      </c>
      <c r="C6021" s="518" t="s">
        <v>11044</v>
      </c>
      <c r="D6021" s="518" t="s">
        <v>29768</v>
      </c>
      <c r="E6021" s="519" t="s">
        <v>144</v>
      </c>
      <c r="F6021" s="518" t="s">
        <v>144</v>
      </c>
      <c r="G6021" s="518" t="s">
        <v>29769</v>
      </c>
      <c r="H6021" s="518" t="s">
        <v>11045</v>
      </c>
      <c r="I6021" s="518" t="s">
        <v>5650</v>
      </c>
      <c r="J6021" s="518" t="s">
        <v>5503</v>
      </c>
      <c r="K6021" s="519" t="s">
        <v>14502</v>
      </c>
      <c r="L6021" s="518" t="s">
        <v>5433</v>
      </c>
    </row>
    <row r="6022" spans="1:12" ht="15.75">
      <c r="A6022" s="518" t="s">
        <v>10992</v>
      </c>
      <c r="B6022" s="518" t="s">
        <v>10993</v>
      </c>
      <c r="C6022" s="518" t="s">
        <v>11044</v>
      </c>
      <c r="D6022" s="518" t="s">
        <v>29768</v>
      </c>
      <c r="E6022" s="519" t="s">
        <v>144</v>
      </c>
      <c r="F6022" s="518" t="s">
        <v>144</v>
      </c>
      <c r="G6022" s="518" t="s">
        <v>29770</v>
      </c>
      <c r="H6022" s="518" t="s">
        <v>11046</v>
      </c>
      <c r="I6022" s="518" t="s">
        <v>5650</v>
      </c>
      <c r="J6022" s="518" t="s">
        <v>5503</v>
      </c>
      <c r="K6022" s="519" t="s">
        <v>21086</v>
      </c>
      <c r="L6022" s="518" t="s">
        <v>5433</v>
      </c>
    </row>
    <row r="6023" spans="1:12" ht="15.75">
      <c r="A6023" s="518" t="s">
        <v>10992</v>
      </c>
      <c r="B6023" s="518" t="s">
        <v>10993</v>
      </c>
      <c r="C6023" s="518" t="s">
        <v>11044</v>
      </c>
      <c r="D6023" s="518" t="s">
        <v>29768</v>
      </c>
      <c r="E6023" s="519" t="s">
        <v>144</v>
      </c>
      <c r="F6023" s="518" t="s">
        <v>144</v>
      </c>
      <c r="G6023" s="518" t="s">
        <v>29771</v>
      </c>
      <c r="H6023" s="518" t="s">
        <v>11047</v>
      </c>
      <c r="I6023" s="518" t="s">
        <v>5650</v>
      </c>
      <c r="J6023" s="518" t="s">
        <v>5503</v>
      </c>
      <c r="K6023" s="519" t="s">
        <v>28009</v>
      </c>
      <c r="L6023" s="518" t="s">
        <v>5433</v>
      </c>
    </row>
    <row r="6024" spans="1:12" ht="15.75">
      <c r="A6024" s="518" t="s">
        <v>10992</v>
      </c>
      <c r="B6024" s="518" t="s">
        <v>10993</v>
      </c>
      <c r="C6024" s="518" t="s">
        <v>11044</v>
      </c>
      <c r="D6024" s="518" t="s">
        <v>29768</v>
      </c>
      <c r="E6024" s="519" t="s">
        <v>144</v>
      </c>
      <c r="F6024" s="518" t="s">
        <v>144</v>
      </c>
      <c r="G6024" s="518" t="s">
        <v>29773</v>
      </c>
      <c r="H6024" s="518" t="s">
        <v>11048</v>
      </c>
      <c r="I6024" s="518" t="s">
        <v>5650</v>
      </c>
      <c r="J6024" s="518" t="s">
        <v>5503</v>
      </c>
      <c r="K6024" s="519" t="s">
        <v>35138</v>
      </c>
      <c r="L6024" s="518" t="s">
        <v>5433</v>
      </c>
    </row>
    <row r="6025" spans="1:12" ht="15.75">
      <c r="A6025" s="518" t="s">
        <v>10992</v>
      </c>
      <c r="B6025" s="518" t="s">
        <v>10993</v>
      </c>
      <c r="C6025" s="518" t="s">
        <v>11044</v>
      </c>
      <c r="D6025" s="518" t="s">
        <v>29768</v>
      </c>
      <c r="E6025" s="519" t="s">
        <v>144</v>
      </c>
      <c r="F6025" s="518" t="s">
        <v>144</v>
      </c>
      <c r="G6025" s="518" t="s">
        <v>29775</v>
      </c>
      <c r="H6025" s="518" t="s">
        <v>29776</v>
      </c>
      <c r="I6025" s="518" t="s">
        <v>5650</v>
      </c>
      <c r="J6025" s="518" t="s">
        <v>5503</v>
      </c>
      <c r="K6025" s="519" t="s">
        <v>18428</v>
      </c>
      <c r="L6025" s="518" t="s">
        <v>5433</v>
      </c>
    </row>
    <row r="6026" spans="1:12" ht="15.75">
      <c r="A6026" s="518" t="s">
        <v>10992</v>
      </c>
      <c r="B6026" s="518" t="s">
        <v>10993</v>
      </c>
      <c r="C6026" s="518" t="s">
        <v>11044</v>
      </c>
      <c r="D6026" s="518" t="s">
        <v>29768</v>
      </c>
      <c r="E6026" s="519" t="s">
        <v>144</v>
      </c>
      <c r="F6026" s="518" t="s">
        <v>144</v>
      </c>
      <c r="G6026" s="518" t="s">
        <v>29778</v>
      </c>
      <c r="H6026" s="518" t="s">
        <v>11049</v>
      </c>
      <c r="I6026" s="518" t="s">
        <v>5650</v>
      </c>
      <c r="J6026" s="518" t="s">
        <v>5503</v>
      </c>
      <c r="K6026" s="519" t="s">
        <v>27477</v>
      </c>
      <c r="L6026" s="518" t="s">
        <v>5433</v>
      </c>
    </row>
    <row r="6027" spans="1:12" ht="15.75">
      <c r="A6027" s="518" t="s">
        <v>10992</v>
      </c>
      <c r="B6027" s="518" t="s">
        <v>10993</v>
      </c>
      <c r="C6027" s="518" t="s">
        <v>11044</v>
      </c>
      <c r="D6027" s="518" t="s">
        <v>29768</v>
      </c>
      <c r="E6027" s="519" t="s">
        <v>144</v>
      </c>
      <c r="F6027" s="518" t="s">
        <v>144</v>
      </c>
      <c r="G6027" s="518" t="s">
        <v>29779</v>
      </c>
      <c r="H6027" s="518" t="s">
        <v>11050</v>
      </c>
      <c r="I6027" s="518" t="s">
        <v>5650</v>
      </c>
      <c r="J6027" s="518" t="s">
        <v>5503</v>
      </c>
      <c r="K6027" s="519" t="s">
        <v>12729</v>
      </c>
      <c r="L6027" s="518" t="s">
        <v>5433</v>
      </c>
    </row>
    <row r="6028" spans="1:12" ht="15.75">
      <c r="A6028" s="518" t="s">
        <v>10992</v>
      </c>
      <c r="B6028" s="518" t="s">
        <v>10993</v>
      </c>
      <c r="C6028" s="518" t="s">
        <v>11044</v>
      </c>
      <c r="D6028" s="518" t="s">
        <v>29768</v>
      </c>
      <c r="E6028" s="519" t="s">
        <v>144</v>
      </c>
      <c r="F6028" s="518" t="s">
        <v>144</v>
      </c>
      <c r="G6028" s="518" t="s">
        <v>29780</v>
      </c>
      <c r="H6028" s="518" t="s">
        <v>11051</v>
      </c>
      <c r="I6028" s="518" t="s">
        <v>5650</v>
      </c>
      <c r="J6028" s="518" t="s">
        <v>5503</v>
      </c>
      <c r="K6028" s="519" t="s">
        <v>29817</v>
      </c>
      <c r="L6028" s="518" t="s">
        <v>5433</v>
      </c>
    </row>
    <row r="6029" spans="1:12" ht="15.75">
      <c r="A6029" s="518" t="s">
        <v>10992</v>
      </c>
      <c r="B6029" s="518" t="s">
        <v>10993</v>
      </c>
      <c r="C6029" s="518" t="s">
        <v>11044</v>
      </c>
      <c r="D6029" s="518" t="s">
        <v>29768</v>
      </c>
      <c r="E6029" s="519" t="s">
        <v>144</v>
      </c>
      <c r="F6029" s="518" t="s">
        <v>144</v>
      </c>
      <c r="G6029" s="518" t="s">
        <v>29781</v>
      </c>
      <c r="H6029" s="518" t="s">
        <v>11052</v>
      </c>
      <c r="I6029" s="518" t="s">
        <v>5650</v>
      </c>
      <c r="J6029" s="518" t="s">
        <v>5884</v>
      </c>
      <c r="K6029" s="519" t="s">
        <v>13584</v>
      </c>
      <c r="L6029" s="518" t="s">
        <v>5433</v>
      </c>
    </row>
    <row r="6030" spans="1:12" ht="15.75">
      <c r="A6030" s="518" t="s">
        <v>10992</v>
      </c>
      <c r="B6030" s="518" t="s">
        <v>10993</v>
      </c>
      <c r="C6030" s="518" t="s">
        <v>11044</v>
      </c>
      <c r="D6030" s="518" t="s">
        <v>29768</v>
      </c>
      <c r="E6030" s="519" t="s">
        <v>144</v>
      </c>
      <c r="F6030" s="518" t="s">
        <v>144</v>
      </c>
      <c r="G6030" s="518" t="s">
        <v>29783</v>
      </c>
      <c r="H6030" s="518" t="s">
        <v>11053</v>
      </c>
      <c r="I6030" s="518" t="s">
        <v>5650</v>
      </c>
      <c r="J6030" s="518" t="s">
        <v>5503</v>
      </c>
      <c r="K6030" s="519" t="s">
        <v>30874</v>
      </c>
      <c r="L6030" s="518" t="s">
        <v>5433</v>
      </c>
    </row>
    <row r="6031" spans="1:12" ht="15.75">
      <c r="A6031" s="518" t="s">
        <v>10992</v>
      </c>
      <c r="B6031" s="518" t="s">
        <v>10993</v>
      </c>
      <c r="C6031" s="518" t="s">
        <v>11044</v>
      </c>
      <c r="D6031" s="518" t="s">
        <v>29768</v>
      </c>
      <c r="E6031" s="519" t="s">
        <v>144</v>
      </c>
      <c r="F6031" s="518" t="s">
        <v>144</v>
      </c>
      <c r="G6031" s="518" t="s">
        <v>29784</v>
      </c>
      <c r="H6031" s="518" t="s">
        <v>11054</v>
      </c>
      <c r="I6031" s="518" t="s">
        <v>5650</v>
      </c>
      <c r="J6031" s="518" t="s">
        <v>5503</v>
      </c>
      <c r="K6031" s="519" t="s">
        <v>34356</v>
      </c>
      <c r="L6031" s="518" t="s">
        <v>5433</v>
      </c>
    </row>
    <row r="6032" spans="1:12" ht="15.75">
      <c r="A6032" s="518" t="s">
        <v>10992</v>
      </c>
      <c r="B6032" s="518" t="s">
        <v>10993</v>
      </c>
      <c r="C6032" s="518" t="s">
        <v>11044</v>
      </c>
      <c r="D6032" s="518" t="s">
        <v>29768</v>
      </c>
      <c r="E6032" s="519" t="s">
        <v>144</v>
      </c>
      <c r="F6032" s="518" t="s">
        <v>144</v>
      </c>
      <c r="G6032" s="518" t="s">
        <v>29786</v>
      </c>
      <c r="H6032" s="518" t="s">
        <v>11055</v>
      </c>
      <c r="I6032" s="518" t="s">
        <v>5650</v>
      </c>
      <c r="J6032" s="518" t="s">
        <v>5503</v>
      </c>
      <c r="K6032" s="519" t="s">
        <v>12745</v>
      </c>
      <c r="L6032" s="518" t="s">
        <v>5433</v>
      </c>
    </row>
    <row r="6033" spans="1:12" ht="15.75">
      <c r="A6033" s="518" t="s">
        <v>10992</v>
      </c>
      <c r="B6033" s="518" t="s">
        <v>10993</v>
      </c>
      <c r="C6033" s="518" t="s">
        <v>11044</v>
      </c>
      <c r="D6033" s="518" t="s">
        <v>29768</v>
      </c>
      <c r="E6033" s="519" t="s">
        <v>144</v>
      </c>
      <c r="F6033" s="518" t="s">
        <v>144</v>
      </c>
      <c r="G6033" s="518" t="s">
        <v>29787</v>
      </c>
      <c r="H6033" s="518" t="s">
        <v>11056</v>
      </c>
      <c r="I6033" s="518" t="s">
        <v>5650</v>
      </c>
      <c r="J6033" s="518" t="s">
        <v>5884</v>
      </c>
      <c r="K6033" s="519" t="s">
        <v>17578</v>
      </c>
      <c r="L6033" s="518" t="s">
        <v>5433</v>
      </c>
    </row>
    <row r="6034" spans="1:12" ht="15.75">
      <c r="A6034" s="518" t="s">
        <v>10992</v>
      </c>
      <c r="B6034" s="518" t="s">
        <v>10993</v>
      </c>
      <c r="C6034" s="518" t="s">
        <v>11044</v>
      </c>
      <c r="D6034" s="518" t="s">
        <v>29768</v>
      </c>
      <c r="E6034" s="519" t="s">
        <v>144</v>
      </c>
      <c r="F6034" s="518" t="s">
        <v>144</v>
      </c>
      <c r="G6034" s="518" t="s">
        <v>29788</v>
      </c>
      <c r="H6034" s="518" t="s">
        <v>11057</v>
      </c>
      <c r="I6034" s="518" t="s">
        <v>5650</v>
      </c>
      <c r="J6034" s="518" t="s">
        <v>5503</v>
      </c>
      <c r="K6034" s="519" t="s">
        <v>35139</v>
      </c>
      <c r="L6034" s="518" t="s">
        <v>5433</v>
      </c>
    </row>
    <row r="6035" spans="1:12" ht="15.75">
      <c r="A6035" s="518" t="s">
        <v>10992</v>
      </c>
      <c r="B6035" s="518" t="s">
        <v>10993</v>
      </c>
      <c r="C6035" s="518" t="s">
        <v>11044</v>
      </c>
      <c r="D6035" s="518" t="s">
        <v>29768</v>
      </c>
      <c r="E6035" s="519" t="s">
        <v>144</v>
      </c>
      <c r="F6035" s="518" t="s">
        <v>144</v>
      </c>
      <c r="G6035" s="518" t="s">
        <v>29789</v>
      </c>
      <c r="H6035" s="518" t="s">
        <v>11058</v>
      </c>
      <c r="I6035" s="518" t="s">
        <v>5650</v>
      </c>
      <c r="J6035" s="518" t="s">
        <v>5503</v>
      </c>
      <c r="K6035" s="519" t="s">
        <v>34352</v>
      </c>
      <c r="L6035" s="518" t="s">
        <v>5433</v>
      </c>
    </row>
    <row r="6036" spans="1:12" ht="15.75">
      <c r="A6036" s="518" t="s">
        <v>10992</v>
      </c>
      <c r="B6036" s="518" t="s">
        <v>10993</v>
      </c>
      <c r="C6036" s="518" t="s">
        <v>11044</v>
      </c>
      <c r="D6036" s="518" t="s">
        <v>29768</v>
      </c>
      <c r="E6036" s="519" t="s">
        <v>144</v>
      </c>
      <c r="F6036" s="518" t="s">
        <v>144</v>
      </c>
      <c r="G6036" s="518" t="s">
        <v>29790</v>
      </c>
      <c r="H6036" s="518" t="s">
        <v>11059</v>
      </c>
      <c r="I6036" s="518" t="s">
        <v>5650</v>
      </c>
      <c r="J6036" s="518" t="s">
        <v>5884</v>
      </c>
      <c r="K6036" s="519" t="s">
        <v>35140</v>
      </c>
      <c r="L6036" s="518" t="s">
        <v>5433</v>
      </c>
    </row>
    <row r="6037" spans="1:12" ht="15.75">
      <c r="A6037" s="518" t="s">
        <v>10992</v>
      </c>
      <c r="B6037" s="518" t="s">
        <v>10993</v>
      </c>
      <c r="C6037" s="518" t="s">
        <v>11044</v>
      </c>
      <c r="D6037" s="518" t="s">
        <v>29768</v>
      </c>
      <c r="E6037" s="519" t="s">
        <v>144</v>
      </c>
      <c r="F6037" s="518" t="s">
        <v>144</v>
      </c>
      <c r="G6037" s="518" t="s">
        <v>29792</v>
      </c>
      <c r="H6037" s="518" t="s">
        <v>11060</v>
      </c>
      <c r="I6037" s="518" t="s">
        <v>5650</v>
      </c>
      <c r="J6037" s="518" t="s">
        <v>5503</v>
      </c>
      <c r="K6037" s="519" t="s">
        <v>16592</v>
      </c>
      <c r="L6037" s="518" t="s">
        <v>5433</v>
      </c>
    </row>
    <row r="6038" spans="1:12" ht="15.75">
      <c r="A6038" s="518" t="s">
        <v>10992</v>
      </c>
      <c r="B6038" s="518" t="s">
        <v>10993</v>
      </c>
      <c r="C6038" s="518" t="s">
        <v>11044</v>
      </c>
      <c r="D6038" s="518" t="s">
        <v>29768</v>
      </c>
      <c r="E6038" s="519" t="s">
        <v>144</v>
      </c>
      <c r="F6038" s="518" t="s">
        <v>144</v>
      </c>
      <c r="G6038" s="518" t="s">
        <v>29793</v>
      </c>
      <c r="H6038" s="518" t="s">
        <v>11061</v>
      </c>
      <c r="I6038" s="518" t="s">
        <v>5650</v>
      </c>
      <c r="J6038" s="518" t="s">
        <v>5503</v>
      </c>
      <c r="K6038" s="519" t="s">
        <v>13601</v>
      </c>
      <c r="L6038" s="518" t="s">
        <v>5433</v>
      </c>
    </row>
    <row r="6039" spans="1:12" ht="15.75">
      <c r="A6039" s="518" t="s">
        <v>10992</v>
      </c>
      <c r="B6039" s="518" t="s">
        <v>10993</v>
      </c>
      <c r="C6039" s="518" t="s">
        <v>11044</v>
      </c>
      <c r="D6039" s="518" t="s">
        <v>29768</v>
      </c>
      <c r="E6039" s="519" t="s">
        <v>144</v>
      </c>
      <c r="F6039" s="518" t="s">
        <v>144</v>
      </c>
      <c r="G6039" s="518" t="s">
        <v>29794</v>
      </c>
      <c r="H6039" s="518" t="s">
        <v>11062</v>
      </c>
      <c r="I6039" s="518" t="s">
        <v>5650</v>
      </c>
      <c r="J6039" s="518" t="s">
        <v>5503</v>
      </c>
      <c r="K6039" s="519" t="s">
        <v>35141</v>
      </c>
      <c r="L6039" s="518" t="s">
        <v>5433</v>
      </c>
    </row>
    <row r="6040" spans="1:12" ht="15.75">
      <c r="A6040" s="518" t="s">
        <v>10992</v>
      </c>
      <c r="B6040" s="518" t="s">
        <v>10993</v>
      </c>
      <c r="C6040" s="518" t="s">
        <v>11044</v>
      </c>
      <c r="D6040" s="518" t="s">
        <v>29768</v>
      </c>
      <c r="E6040" s="519" t="s">
        <v>144</v>
      </c>
      <c r="F6040" s="518" t="s">
        <v>144</v>
      </c>
      <c r="G6040" s="518" t="s">
        <v>29796</v>
      </c>
      <c r="H6040" s="518" t="s">
        <v>11063</v>
      </c>
      <c r="I6040" s="518" t="s">
        <v>5650</v>
      </c>
      <c r="J6040" s="518" t="s">
        <v>5884</v>
      </c>
      <c r="K6040" s="519" t="s">
        <v>26308</v>
      </c>
      <c r="L6040" s="518" t="s">
        <v>5433</v>
      </c>
    </row>
    <row r="6041" spans="1:12" ht="15.75">
      <c r="A6041" s="518" t="s">
        <v>10992</v>
      </c>
      <c r="B6041" s="518" t="s">
        <v>10993</v>
      </c>
      <c r="C6041" s="518" t="s">
        <v>11044</v>
      </c>
      <c r="D6041" s="518" t="s">
        <v>29768</v>
      </c>
      <c r="E6041" s="519" t="s">
        <v>144</v>
      </c>
      <c r="F6041" s="518" t="s">
        <v>144</v>
      </c>
      <c r="G6041" s="518" t="s">
        <v>29797</v>
      </c>
      <c r="H6041" s="518" t="s">
        <v>11064</v>
      </c>
      <c r="I6041" s="518" t="s">
        <v>5650</v>
      </c>
      <c r="J6041" s="518" t="s">
        <v>5503</v>
      </c>
      <c r="K6041" s="519" t="s">
        <v>24957</v>
      </c>
      <c r="L6041" s="518" t="s">
        <v>5433</v>
      </c>
    </row>
    <row r="6042" spans="1:12" ht="15.75">
      <c r="A6042" s="518" t="s">
        <v>10992</v>
      </c>
      <c r="B6042" s="518" t="s">
        <v>10993</v>
      </c>
      <c r="C6042" s="518" t="s">
        <v>11044</v>
      </c>
      <c r="D6042" s="518" t="s">
        <v>29768</v>
      </c>
      <c r="E6042" s="519" t="s">
        <v>144</v>
      </c>
      <c r="F6042" s="518" t="s">
        <v>144</v>
      </c>
      <c r="G6042" s="518" t="s">
        <v>29798</v>
      </c>
      <c r="H6042" s="518" t="s">
        <v>11065</v>
      </c>
      <c r="I6042" s="518" t="s">
        <v>5650</v>
      </c>
      <c r="J6042" s="518" t="s">
        <v>5503</v>
      </c>
      <c r="K6042" s="519" t="s">
        <v>27669</v>
      </c>
      <c r="L6042" s="518" t="s">
        <v>5433</v>
      </c>
    </row>
    <row r="6043" spans="1:12" ht="15.75">
      <c r="A6043" s="518" t="s">
        <v>10992</v>
      </c>
      <c r="B6043" s="518" t="s">
        <v>10993</v>
      </c>
      <c r="C6043" s="518" t="s">
        <v>11044</v>
      </c>
      <c r="D6043" s="518" t="s">
        <v>29768</v>
      </c>
      <c r="E6043" s="519" t="s">
        <v>144</v>
      </c>
      <c r="F6043" s="518" t="s">
        <v>144</v>
      </c>
      <c r="G6043" s="518" t="s">
        <v>29800</v>
      </c>
      <c r="H6043" s="518" t="s">
        <v>11066</v>
      </c>
      <c r="I6043" s="518" t="s">
        <v>5650</v>
      </c>
      <c r="J6043" s="518" t="s">
        <v>5884</v>
      </c>
      <c r="K6043" s="519" t="s">
        <v>35142</v>
      </c>
      <c r="L6043" s="518" t="s">
        <v>5433</v>
      </c>
    </row>
    <row r="6044" spans="1:12" ht="15.75">
      <c r="A6044" s="518" t="s">
        <v>10992</v>
      </c>
      <c r="B6044" s="518" t="s">
        <v>10993</v>
      </c>
      <c r="C6044" s="518" t="s">
        <v>11044</v>
      </c>
      <c r="D6044" s="518" t="s">
        <v>29768</v>
      </c>
      <c r="E6044" s="519" t="s">
        <v>144</v>
      </c>
      <c r="F6044" s="518" t="s">
        <v>144</v>
      </c>
      <c r="G6044" s="518" t="s">
        <v>29801</v>
      </c>
      <c r="H6044" s="518" t="s">
        <v>11067</v>
      </c>
      <c r="I6044" s="518" t="s">
        <v>5650</v>
      </c>
      <c r="J6044" s="518" t="s">
        <v>5503</v>
      </c>
      <c r="K6044" s="519" t="s">
        <v>35143</v>
      </c>
      <c r="L6044" s="518" t="s">
        <v>5433</v>
      </c>
    </row>
    <row r="6045" spans="1:12" ht="15.75">
      <c r="A6045" s="518" t="s">
        <v>10992</v>
      </c>
      <c r="B6045" s="518" t="s">
        <v>10993</v>
      </c>
      <c r="C6045" s="518" t="s">
        <v>11044</v>
      </c>
      <c r="D6045" s="518" t="s">
        <v>29768</v>
      </c>
      <c r="E6045" s="519" t="s">
        <v>144</v>
      </c>
      <c r="F6045" s="518" t="s">
        <v>144</v>
      </c>
      <c r="G6045" s="518" t="s">
        <v>29802</v>
      </c>
      <c r="H6045" s="518" t="s">
        <v>11068</v>
      </c>
      <c r="I6045" s="518" t="s">
        <v>5650</v>
      </c>
      <c r="J6045" s="518" t="s">
        <v>5503</v>
      </c>
      <c r="K6045" s="519" t="s">
        <v>17771</v>
      </c>
      <c r="L6045" s="518" t="s">
        <v>5433</v>
      </c>
    </row>
    <row r="6046" spans="1:12" ht="15.75">
      <c r="A6046" s="518" t="s">
        <v>10992</v>
      </c>
      <c r="B6046" s="518" t="s">
        <v>10993</v>
      </c>
      <c r="C6046" s="518" t="s">
        <v>11044</v>
      </c>
      <c r="D6046" s="518" t="s">
        <v>29768</v>
      </c>
      <c r="E6046" s="519" t="s">
        <v>144</v>
      </c>
      <c r="F6046" s="518" t="s">
        <v>144</v>
      </c>
      <c r="G6046" s="518" t="s">
        <v>29804</v>
      </c>
      <c r="H6046" s="518" t="s">
        <v>11069</v>
      </c>
      <c r="I6046" s="518" t="s">
        <v>5650</v>
      </c>
      <c r="J6046" s="518" t="s">
        <v>5503</v>
      </c>
      <c r="K6046" s="519" t="s">
        <v>15837</v>
      </c>
      <c r="L6046" s="518" t="s">
        <v>5433</v>
      </c>
    </row>
    <row r="6047" spans="1:12" ht="15.75">
      <c r="A6047" s="518" t="s">
        <v>10992</v>
      </c>
      <c r="B6047" s="518" t="s">
        <v>10993</v>
      </c>
      <c r="C6047" s="518" t="s">
        <v>11044</v>
      </c>
      <c r="D6047" s="518" t="s">
        <v>29768</v>
      </c>
      <c r="E6047" s="519" t="s">
        <v>144</v>
      </c>
      <c r="F6047" s="518" t="s">
        <v>144</v>
      </c>
      <c r="G6047" s="518" t="s">
        <v>29805</v>
      </c>
      <c r="H6047" s="518" t="s">
        <v>11070</v>
      </c>
      <c r="I6047" s="518" t="s">
        <v>5650</v>
      </c>
      <c r="J6047" s="518" t="s">
        <v>5884</v>
      </c>
      <c r="K6047" s="519" t="s">
        <v>25907</v>
      </c>
      <c r="L6047" s="518" t="s">
        <v>5433</v>
      </c>
    </row>
    <row r="6048" spans="1:12" ht="15.75">
      <c r="A6048" s="518" t="s">
        <v>10992</v>
      </c>
      <c r="B6048" s="518" t="s">
        <v>10993</v>
      </c>
      <c r="C6048" s="518" t="s">
        <v>11044</v>
      </c>
      <c r="D6048" s="518" t="s">
        <v>29768</v>
      </c>
      <c r="E6048" s="519" t="s">
        <v>144</v>
      </c>
      <c r="F6048" s="518" t="s">
        <v>144</v>
      </c>
      <c r="G6048" s="518" t="s">
        <v>29807</v>
      </c>
      <c r="H6048" s="518" t="s">
        <v>11071</v>
      </c>
      <c r="I6048" s="518" t="s">
        <v>5650</v>
      </c>
      <c r="J6048" s="518" t="s">
        <v>5503</v>
      </c>
      <c r="K6048" s="519" t="s">
        <v>14419</v>
      </c>
      <c r="L6048" s="518" t="s">
        <v>5433</v>
      </c>
    </row>
    <row r="6049" spans="1:12" ht="15.75">
      <c r="A6049" s="518" t="s">
        <v>10992</v>
      </c>
      <c r="B6049" s="518" t="s">
        <v>10993</v>
      </c>
      <c r="C6049" s="518" t="s">
        <v>11044</v>
      </c>
      <c r="D6049" s="518" t="s">
        <v>29768</v>
      </c>
      <c r="E6049" s="519" t="s">
        <v>144</v>
      </c>
      <c r="F6049" s="518" t="s">
        <v>144</v>
      </c>
      <c r="G6049" s="518" t="s">
        <v>29808</v>
      </c>
      <c r="H6049" s="518" t="s">
        <v>11072</v>
      </c>
      <c r="I6049" s="518" t="s">
        <v>5650</v>
      </c>
      <c r="J6049" s="518" t="s">
        <v>5503</v>
      </c>
      <c r="K6049" s="519" t="s">
        <v>13561</v>
      </c>
      <c r="L6049" s="518" t="s">
        <v>5433</v>
      </c>
    </row>
    <row r="6050" spans="1:12" ht="15.75">
      <c r="A6050" s="518" t="s">
        <v>10992</v>
      </c>
      <c r="B6050" s="518" t="s">
        <v>10993</v>
      </c>
      <c r="C6050" s="518" t="s">
        <v>11073</v>
      </c>
      <c r="D6050" s="518" t="s">
        <v>29809</v>
      </c>
      <c r="E6050" s="519" t="s">
        <v>144</v>
      </c>
      <c r="F6050" s="518" t="s">
        <v>144</v>
      </c>
      <c r="G6050" s="518" t="s">
        <v>29810</v>
      </c>
      <c r="H6050" s="518" t="s">
        <v>11074</v>
      </c>
      <c r="I6050" s="518" t="s">
        <v>5650</v>
      </c>
      <c r="J6050" s="518" t="s">
        <v>5432</v>
      </c>
      <c r="K6050" s="519" t="s">
        <v>27463</v>
      </c>
      <c r="L6050" s="518" t="s">
        <v>5433</v>
      </c>
    </row>
    <row r="6051" spans="1:12" ht="15.75">
      <c r="A6051" s="518" t="s">
        <v>10992</v>
      </c>
      <c r="B6051" s="518" t="s">
        <v>10993</v>
      </c>
      <c r="C6051" s="518" t="s">
        <v>11073</v>
      </c>
      <c r="D6051" s="518" t="s">
        <v>29809</v>
      </c>
      <c r="E6051" s="519" t="s">
        <v>144</v>
      </c>
      <c r="F6051" s="518" t="s">
        <v>144</v>
      </c>
      <c r="G6051" s="518" t="s">
        <v>29811</v>
      </c>
      <c r="H6051" s="518" t="s">
        <v>11075</v>
      </c>
      <c r="I6051" s="518" t="s">
        <v>5650</v>
      </c>
      <c r="J6051" s="518" t="s">
        <v>5503</v>
      </c>
      <c r="K6051" s="519" t="s">
        <v>27836</v>
      </c>
      <c r="L6051" s="518" t="s">
        <v>5433</v>
      </c>
    </row>
    <row r="6052" spans="1:12" ht="15.75">
      <c r="A6052" s="518" t="s">
        <v>10992</v>
      </c>
      <c r="B6052" s="518" t="s">
        <v>10993</v>
      </c>
      <c r="C6052" s="518" t="s">
        <v>11073</v>
      </c>
      <c r="D6052" s="518" t="s">
        <v>29809</v>
      </c>
      <c r="E6052" s="519" t="s">
        <v>144</v>
      </c>
      <c r="F6052" s="518" t="s">
        <v>144</v>
      </c>
      <c r="G6052" s="518" t="s">
        <v>29813</v>
      </c>
      <c r="H6052" s="518" t="s">
        <v>11076</v>
      </c>
      <c r="I6052" s="518" t="s">
        <v>5431</v>
      </c>
      <c r="J6052" s="518" t="s">
        <v>5503</v>
      </c>
      <c r="K6052" s="519" t="s">
        <v>21817</v>
      </c>
      <c r="L6052" s="518" t="s">
        <v>5433</v>
      </c>
    </row>
    <row r="6053" spans="1:12" ht="15.75">
      <c r="A6053" s="518" t="s">
        <v>10992</v>
      </c>
      <c r="B6053" s="518" t="s">
        <v>10993</v>
      </c>
      <c r="C6053" s="518" t="s">
        <v>11073</v>
      </c>
      <c r="D6053" s="518" t="s">
        <v>29809</v>
      </c>
      <c r="E6053" s="519" t="s">
        <v>144</v>
      </c>
      <c r="F6053" s="518" t="s">
        <v>144</v>
      </c>
      <c r="G6053" s="518" t="s">
        <v>29814</v>
      </c>
      <c r="H6053" s="518" t="s">
        <v>29815</v>
      </c>
      <c r="I6053" s="518" t="s">
        <v>5650</v>
      </c>
      <c r="J6053" s="518" t="s">
        <v>5503</v>
      </c>
      <c r="K6053" s="519" t="s">
        <v>29246</v>
      </c>
      <c r="L6053" s="518" t="s">
        <v>5433</v>
      </c>
    </row>
    <row r="6054" spans="1:12" ht="15.75">
      <c r="A6054" s="518" t="s">
        <v>10992</v>
      </c>
      <c r="B6054" s="518" t="s">
        <v>10993</v>
      </c>
      <c r="C6054" s="518" t="s">
        <v>11073</v>
      </c>
      <c r="D6054" s="518" t="s">
        <v>29809</v>
      </c>
      <c r="E6054" s="519" t="s">
        <v>144</v>
      </c>
      <c r="F6054" s="518" t="s">
        <v>144</v>
      </c>
      <c r="G6054" s="518" t="s">
        <v>29816</v>
      </c>
      <c r="H6054" s="518" t="s">
        <v>11078</v>
      </c>
      <c r="I6054" s="518" t="s">
        <v>5650</v>
      </c>
      <c r="J6054" s="518" t="s">
        <v>5503</v>
      </c>
      <c r="K6054" s="519" t="s">
        <v>12948</v>
      </c>
      <c r="L6054" s="518" t="s">
        <v>5433</v>
      </c>
    </row>
    <row r="6055" spans="1:12" ht="15.75">
      <c r="A6055" s="518" t="s">
        <v>10992</v>
      </c>
      <c r="B6055" s="518" t="s">
        <v>10993</v>
      </c>
      <c r="C6055" s="518" t="s">
        <v>11073</v>
      </c>
      <c r="D6055" s="518" t="s">
        <v>29809</v>
      </c>
      <c r="E6055" s="519" t="s">
        <v>144</v>
      </c>
      <c r="F6055" s="518" t="s">
        <v>144</v>
      </c>
      <c r="G6055" s="518" t="s">
        <v>29818</v>
      </c>
      <c r="H6055" s="518" t="s">
        <v>29819</v>
      </c>
      <c r="I6055" s="518" t="s">
        <v>5650</v>
      </c>
      <c r="J6055" s="518" t="s">
        <v>5503</v>
      </c>
      <c r="K6055" s="519" t="s">
        <v>24383</v>
      </c>
      <c r="L6055" s="518" t="s">
        <v>5433</v>
      </c>
    </row>
    <row r="6056" spans="1:12" ht="15.75">
      <c r="A6056" s="518" t="s">
        <v>10992</v>
      </c>
      <c r="B6056" s="518" t="s">
        <v>10993</v>
      </c>
      <c r="C6056" s="518" t="s">
        <v>11073</v>
      </c>
      <c r="D6056" s="518" t="s">
        <v>29809</v>
      </c>
      <c r="E6056" s="519" t="s">
        <v>144</v>
      </c>
      <c r="F6056" s="518" t="s">
        <v>144</v>
      </c>
      <c r="G6056" s="518" t="s">
        <v>29820</v>
      </c>
      <c r="H6056" s="518" t="s">
        <v>11080</v>
      </c>
      <c r="I6056" s="518" t="s">
        <v>5650</v>
      </c>
      <c r="J6056" s="518" t="s">
        <v>5503</v>
      </c>
      <c r="K6056" s="519" t="s">
        <v>35144</v>
      </c>
      <c r="L6056" s="518" t="s">
        <v>5433</v>
      </c>
    </row>
    <row r="6057" spans="1:12" ht="15.75">
      <c r="A6057" s="518" t="s">
        <v>10992</v>
      </c>
      <c r="B6057" s="518" t="s">
        <v>10993</v>
      </c>
      <c r="C6057" s="518" t="s">
        <v>11073</v>
      </c>
      <c r="D6057" s="518" t="s">
        <v>29809</v>
      </c>
      <c r="E6057" s="519" t="s">
        <v>144</v>
      </c>
      <c r="F6057" s="518" t="s">
        <v>144</v>
      </c>
      <c r="G6057" s="518" t="s">
        <v>29821</v>
      </c>
      <c r="H6057" s="518" t="s">
        <v>29822</v>
      </c>
      <c r="I6057" s="518" t="s">
        <v>5650</v>
      </c>
      <c r="J6057" s="518" t="s">
        <v>5503</v>
      </c>
      <c r="K6057" s="519" t="s">
        <v>20803</v>
      </c>
      <c r="L6057" s="518" t="s">
        <v>5433</v>
      </c>
    </row>
    <row r="6058" spans="1:12" ht="15.75">
      <c r="A6058" s="518" t="s">
        <v>10992</v>
      </c>
      <c r="B6058" s="518" t="s">
        <v>10993</v>
      </c>
      <c r="C6058" s="518" t="s">
        <v>11073</v>
      </c>
      <c r="D6058" s="518" t="s">
        <v>29809</v>
      </c>
      <c r="E6058" s="519" t="s">
        <v>144</v>
      </c>
      <c r="F6058" s="518" t="s">
        <v>144</v>
      </c>
      <c r="G6058" s="518" t="s">
        <v>29823</v>
      </c>
      <c r="H6058" s="518" t="s">
        <v>11082</v>
      </c>
      <c r="I6058" s="518" t="s">
        <v>5650</v>
      </c>
      <c r="J6058" s="518" t="s">
        <v>5503</v>
      </c>
      <c r="K6058" s="519" t="s">
        <v>13914</v>
      </c>
      <c r="L6058" s="518" t="s">
        <v>5433</v>
      </c>
    </row>
    <row r="6059" spans="1:12" ht="15.75">
      <c r="A6059" s="518" t="s">
        <v>10992</v>
      </c>
      <c r="B6059" s="518" t="s">
        <v>10993</v>
      </c>
      <c r="C6059" s="518" t="s">
        <v>11073</v>
      </c>
      <c r="D6059" s="518" t="s">
        <v>29809</v>
      </c>
      <c r="E6059" s="519" t="s">
        <v>144</v>
      </c>
      <c r="F6059" s="518" t="s">
        <v>144</v>
      </c>
      <c r="G6059" s="518" t="s">
        <v>29824</v>
      </c>
      <c r="H6059" s="518" t="s">
        <v>29825</v>
      </c>
      <c r="I6059" s="518" t="s">
        <v>5650</v>
      </c>
      <c r="J6059" s="518" t="s">
        <v>5503</v>
      </c>
      <c r="K6059" s="519" t="s">
        <v>34844</v>
      </c>
      <c r="L6059" s="518" t="s">
        <v>5433</v>
      </c>
    </row>
    <row r="6060" spans="1:12" ht="15.75">
      <c r="A6060" s="518" t="s">
        <v>10992</v>
      </c>
      <c r="B6060" s="518" t="s">
        <v>10993</v>
      </c>
      <c r="C6060" s="518" t="s">
        <v>11073</v>
      </c>
      <c r="D6060" s="518" t="s">
        <v>29809</v>
      </c>
      <c r="E6060" s="519" t="s">
        <v>144</v>
      </c>
      <c r="F6060" s="518" t="s">
        <v>144</v>
      </c>
      <c r="G6060" s="518" t="s">
        <v>29827</v>
      </c>
      <c r="H6060" s="518" t="s">
        <v>11084</v>
      </c>
      <c r="I6060" s="518" t="s">
        <v>5650</v>
      </c>
      <c r="J6060" s="518" t="s">
        <v>5503</v>
      </c>
      <c r="K6060" s="519" t="s">
        <v>24675</v>
      </c>
      <c r="L6060" s="518" t="s">
        <v>5433</v>
      </c>
    </row>
    <row r="6061" spans="1:12" ht="15.75">
      <c r="A6061" s="518" t="s">
        <v>10992</v>
      </c>
      <c r="B6061" s="518" t="s">
        <v>10993</v>
      </c>
      <c r="C6061" s="518" t="s">
        <v>11073</v>
      </c>
      <c r="D6061" s="518" t="s">
        <v>29809</v>
      </c>
      <c r="E6061" s="519" t="s">
        <v>144</v>
      </c>
      <c r="F6061" s="518" t="s">
        <v>144</v>
      </c>
      <c r="G6061" s="518" t="s">
        <v>29829</v>
      </c>
      <c r="H6061" s="518" t="s">
        <v>29830</v>
      </c>
      <c r="I6061" s="518" t="s">
        <v>5650</v>
      </c>
      <c r="J6061" s="518" t="s">
        <v>5503</v>
      </c>
      <c r="K6061" s="519" t="s">
        <v>35132</v>
      </c>
      <c r="L6061" s="518" t="s">
        <v>5433</v>
      </c>
    </row>
    <row r="6062" spans="1:12" ht="15.75">
      <c r="A6062" s="518" t="s">
        <v>10992</v>
      </c>
      <c r="B6062" s="518" t="s">
        <v>10993</v>
      </c>
      <c r="C6062" s="518" t="s">
        <v>11073</v>
      </c>
      <c r="D6062" s="518" t="s">
        <v>29809</v>
      </c>
      <c r="E6062" s="519" t="s">
        <v>144</v>
      </c>
      <c r="F6062" s="518" t="s">
        <v>144</v>
      </c>
      <c r="G6062" s="518" t="s">
        <v>29831</v>
      </c>
      <c r="H6062" s="518" t="s">
        <v>11086</v>
      </c>
      <c r="I6062" s="518" t="s">
        <v>5650</v>
      </c>
      <c r="J6062" s="518" t="s">
        <v>5503</v>
      </c>
      <c r="K6062" s="519" t="s">
        <v>29832</v>
      </c>
      <c r="L6062" s="518" t="s">
        <v>5433</v>
      </c>
    </row>
    <row r="6063" spans="1:12" ht="15.75">
      <c r="A6063" s="518" t="s">
        <v>10992</v>
      </c>
      <c r="B6063" s="518" t="s">
        <v>10993</v>
      </c>
      <c r="C6063" s="518" t="s">
        <v>11073</v>
      </c>
      <c r="D6063" s="518" t="s">
        <v>29809</v>
      </c>
      <c r="E6063" s="519" t="s">
        <v>144</v>
      </c>
      <c r="F6063" s="518" t="s">
        <v>144</v>
      </c>
      <c r="G6063" s="518" t="s">
        <v>29833</v>
      </c>
      <c r="H6063" s="518" t="s">
        <v>29834</v>
      </c>
      <c r="I6063" s="518" t="s">
        <v>5650</v>
      </c>
      <c r="J6063" s="518" t="s">
        <v>5503</v>
      </c>
      <c r="K6063" s="519" t="s">
        <v>27144</v>
      </c>
      <c r="L6063" s="518" t="s">
        <v>5433</v>
      </c>
    </row>
    <row r="6064" spans="1:12" ht="15.75">
      <c r="A6064" s="518" t="s">
        <v>10992</v>
      </c>
      <c r="B6064" s="518" t="s">
        <v>10993</v>
      </c>
      <c r="C6064" s="518" t="s">
        <v>11073</v>
      </c>
      <c r="D6064" s="518" t="s">
        <v>29809</v>
      </c>
      <c r="E6064" s="519" t="s">
        <v>144</v>
      </c>
      <c r="F6064" s="518" t="s">
        <v>144</v>
      </c>
      <c r="G6064" s="518" t="s">
        <v>29836</v>
      </c>
      <c r="H6064" s="518" t="s">
        <v>11088</v>
      </c>
      <c r="I6064" s="518" t="s">
        <v>5650</v>
      </c>
      <c r="J6064" s="518" t="s">
        <v>5503</v>
      </c>
      <c r="K6064" s="519" t="s">
        <v>26408</v>
      </c>
      <c r="L6064" s="518" t="s">
        <v>5433</v>
      </c>
    </row>
    <row r="6065" spans="1:12" ht="15.75">
      <c r="A6065" s="518" t="s">
        <v>10992</v>
      </c>
      <c r="B6065" s="518" t="s">
        <v>10993</v>
      </c>
      <c r="C6065" s="518" t="s">
        <v>11073</v>
      </c>
      <c r="D6065" s="518" t="s">
        <v>29809</v>
      </c>
      <c r="E6065" s="519" t="s">
        <v>144</v>
      </c>
      <c r="F6065" s="518" t="s">
        <v>144</v>
      </c>
      <c r="G6065" s="518" t="s">
        <v>29838</v>
      </c>
      <c r="H6065" s="518" t="s">
        <v>29839</v>
      </c>
      <c r="I6065" s="518" t="s">
        <v>5650</v>
      </c>
      <c r="J6065" s="518" t="s">
        <v>5503</v>
      </c>
      <c r="K6065" s="519" t="s">
        <v>12806</v>
      </c>
      <c r="L6065" s="518" t="s">
        <v>5433</v>
      </c>
    </row>
    <row r="6066" spans="1:12" ht="15.75">
      <c r="A6066" s="518" t="s">
        <v>10992</v>
      </c>
      <c r="B6066" s="518" t="s">
        <v>10993</v>
      </c>
      <c r="C6066" s="518" t="s">
        <v>11073</v>
      </c>
      <c r="D6066" s="518" t="s">
        <v>29809</v>
      </c>
      <c r="E6066" s="519" t="s">
        <v>144</v>
      </c>
      <c r="F6066" s="518" t="s">
        <v>144</v>
      </c>
      <c r="G6066" s="518" t="s">
        <v>29840</v>
      </c>
      <c r="H6066" s="518" t="s">
        <v>11090</v>
      </c>
      <c r="I6066" s="518" t="s">
        <v>5650</v>
      </c>
      <c r="J6066" s="518" t="s">
        <v>5503</v>
      </c>
      <c r="K6066" s="519" t="s">
        <v>20806</v>
      </c>
      <c r="L6066" s="518" t="s">
        <v>5433</v>
      </c>
    </row>
    <row r="6067" spans="1:12" ht="15.75">
      <c r="A6067" s="518" t="s">
        <v>10992</v>
      </c>
      <c r="B6067" s="518" t="s">
        <v>10993</v>
      </c>
      <c r="C6067" s="518" t="s">
        <v>11073</v>
      </c>
      <c r="D6067" s="518" t="s">
        <v>29809</v>
      </c>
      <c r="E6067" s="519" t="s">
        <v>144</v>
      </c>
      <c r="F6067" s="518" t="s">
        <v>144</v>
      </c>
      <c r="G6067" s="518" t="s">
        <v>29841</v>
      </c>
      <c r="H6067" s="518" t="s">
        <v>29842</v>
      </c>
      <c r="I6067" s="518" t="s">
        <v>5650</v>
      </c>
      <c r="J6067" s="518" t="s">
        <v>5503</v>
      </c>
      <c r="K6067" s="519" t="s">
        <v>35145</v>
      </c>
      <c r="L6067" s="518" t="s">
        <v>5433</v>
      </c>
    </row>
    <row r="6068" spans="1:12" ht="15.75">
      <c r="A6068" s="518" t="s">
        <v>10992</v>
      </c>
      <c r="B6068" s="518" t="s">
        <v>10993</v>
      </c>
      <c r="C6068" s="518" t="s">
        <v>11073</v>
      </c>
      <c r="D6068" s="518" t="s">
        <v>29809</v>
      </c>
      <c r="E6068" s="519" t="s">
        <v>144</v>
      </c>
      <c r="F6068" s="518" t="s">
        <v>144</v>
      </c>
      <c r="G6068" s="518" t="s">
        <v>29843</v>
      </c>
      <c r="H6068" s="518" t="s">
        <v>11092</v>
      </c>
      <c r="I6068" s="518" t="s">
        <v>5650</v>
      </c>
      <c r="J6068" s="518" t="s">
        <v>5503</v>
      </c>
      <c r="K6068" s="519" t="s">
        <v>34907</v>
      </c>
      <c r="L6068" s="518" t="s">
        <v>5433</v>
      </c>
    </row>
    <row r="6069" spans="1:12" ht="15.75">
      <c r="A6069" s="518" t="s">
        <v>10992</v>
      </c>
      <c r="B6069" s="518" t="s">
        <v>10993</v>
      </c>
      <c r="C6069" s="518" t="s">
        <v>11073</v>
      </c>
      <c r="D6069" s="518" t="s">
        <v>29809</v>
      </c>
      <c r="E6069" s="519" t="s">
        <v>144</v>
      </c>
      <c r="F6069" s="518" t="s">
        <v>144</v>
      </c>
      <c r="G6069" s="518" t="s">
        <v>29844</v>
      </c>
      <c r="H6069" s="518" t="s">
        <v>29845</v>
      </c>
      <c r="I6069" s="518" t="s">
        <v>5650</v>
      </c>
      <c r="J6069" s="518" t="s">
        <v>5503</v>
      </c>
      <c r="K6069" s="519" t="s">
        <v>26177</v>
      </c>
      <c r="L6069" s="518" t="s">
        <v>5433</v>
      </c>
    </row>
    <row r="6070" spans="1:12" ht="15.75">
      <c r="A6070" s="518" t="s">
        <v>10992</v>
      </c>
      <c r="B6070" s="518" t="s">
        <v>10993</v>
      </c>
      <c r="C6070" s="518" t="s">
        <v>11073</v>
      </c>
      <c r="D6070" s="518" t="s">
        <v>29809</v>
      </c>
      <c r="E6070" s="519" t="s">
        <v>144</v>
      </c>
      <c r="F6070" s="518" t="s">
        <v>144</v>
      </c>
      <c r="G6070" s="518" t="s">
        <v>29846</v>
      </c>
      <c r="H6070" s="518" t="s">
        <v>11094</v>
      </c>
      <c r="I6070" s="518" t="s">
        <v>5650</v>
      </c>
      <c r="J6070" s="518" t="s">
        <v>5503</v>
      </c>
      <c r="K6070" s="519" t="s">
        <v>27182</v>
      </c>
      <c r="L6070" s="518" t="s">
        <v>5433</v>
      </c>
    </row>
    <row r="6071" spans="1:12" ht="15.75">
      <c r="A6071" s="518" t="s">
        <v>10992</v>
      </c>
      <c r="B6071" s="518" t="s">
        <v>10993</v>
      </c>
      <c r="C6071" s="518" t="s">
        <v>11073</v>
      </c>
      <c r="D6071" s="518" t="s">
        <v>29809</v>
      </c>
      <c r="E6071" s="519" t="s">
        <v>144</v>
      </c>
      <c r="F6071" s="518" t="s">
        <v>144</v>
      </c>
      <c r="G6071" s="518" t="s">
        <v>29847</v>
      </c>
      <c r="H6071" s="518" t="s">
        <v>29848</v>
      </c>
      <c r="I6071" s="518" t="s">
        <v>5650</v>
      </c>
      <c r="J6071" s="518" t="s">
        <v>5503</v>
      </c>
      <c r="K6071" s="519" t="s">
        <v>34062</v>
      </c>
      <c r="L6071" s="518" t="s">
        <v>5433</v>
      </c>
    </row>
    <row r="6072" spans="1:12" ht="15.75">
      <c r="A6072" s="518" t="s">
        <v>10992</v>
      </c>
      <c r="B6072" s="518" t="s">
        <v>10993</v>
      </c>
      <c r="C6072" s="518" t="s">
        <v>11073</v>
      </c>
      <c r="D6072" s="518" t="s">
        <v>29809</v>
      </c>
      <c r="E6072" s="519" t="s">
        <v>144</v>
      </c>
      <c r="F6072" s="518" t="s">
        <v>144</v>
      </c>
      <c r="G6072" s="518" t="s">
        <v>29849</v>
      </c>
      <c r="H6072" s="518" t="s">
        <v>11096</v>
      </c>
      <c r="I6072" s="518" t="s">
        <v>5650</v>
      </c>
      <c r="J6072" s="518" t="s">
        <v>5503</v>
      </c>
      <c r="K6072" s="519" t="s">
        <v>35146</v>
      </c>
      <c r="L6072" s="518" t="s">
        <v>5433</v>
      </c>
    </row>
    <row r="6073" spans="1:12" ht="15.75">
      <c r="A6073" s="518" t="s">
        <v>10992</v>
      </c>
      <c r="B6073" s="518" t="s">
        <v>10993</v>
      </c>
      <c r="C6073" s="518" t="s">
        <v>11073</v>
      </c>
      <c r="D6073" s="518" t="s">
        <v>29809</v>
      </c>
      <c r="E6073" s="519" t="s">
        <v>144</v>
      </c>
      <c r="F6073" s="518" t="s">
        <v>144</v>
      </c>
      <c r="G6073" s="518" t="s">
        <v>29850</v>
      </c>
      <c r="H6073" s="518" t="s">
        <v>29851</v>
      </c>
      <c r="I6073" s="518" t="s">
        <v>5650</v>
      </c>
      <c r="J6073" s="518" t="s">
        <v>5884</v>
      </c>
      <c r="K6073" s="519" t="s">
        <v>13607</v>
      </c>
      <c r="L6073" s="518" t="s">
        <v>5433</v>
      </c>
    </row>
    <row r="6074" spans="1:12" ht="15.75">
      <c r="A6074" s="518" t="s">
        <v>10992</v>
      </c>
      <c r="B6074" s="518" t="s">
        <v>10993</v>
      </c>
      <c r="C6074" s="518" t="s">
        <v>11073</v>
      </c>
      <c r="D6074" s="518" t="s">
        <v>29809</v>
      </c>
      <c r="E6074" s="519" t="s">
        <v>144</v>
      </c>
      <c r="F6074" s="518" t="s">
        <v>144</v>
      </c>
      <c r="G6074" s="518" t="s">
        <v>29852</v>
      </c>
      <c r="H6074" s="518" t="s">
        <v>11098</v>
      </c>
      <c r="I6074" s="518" t="s">
        <v>5650</v>
      </c>
      <c r="J6074" s="518" t="s">
        <v>5884</v>
      </c>
      <c r="K6074" s="519" t="s">
        <v>16984</v>
      </c>
      <c r="L6074" s="518" t="s">
        <v>5433</v>
      </c>
    </row>
    <row r="6075" spans="1:12" ht="15.75">
      <c r="A6075" s="518" t="s">
        <v>10992</v>
      </c>
      <c r="B6075" s="518" t="s">
        <v>10993</v>
      </c>
      <c r="C6075" s="518" t="s">
        <v>11073</v>
      </c>
      <c r="D6075" s="518" t="s">
        <v>29809</v>
      </c>
      <c r="E6075" s="519" t="s">
        <v>144</v>
      </c>
      <c r="F6075" s="518" t="s">
        <v>144</v>
      </c>
      <c r="G6075" s="518" t="s">
        <v>29853</v>
      </c>
      <c r="H6075" s="518" t="s">
        <v>29854</v>
      </c>
      <c r="I6075" s="518" t="s">
        <v>5650</v>
      </c>
      <c r="J6075" s="518" t="s">
        <v>5884</v>
      </c>
      <c r="K6075" s="519" t="s">
        <v>35147</v>
      </c>
      <c r="L6075" s="518" t="s">
        <v>5433</v>
      </c>
    </row>
    <row r="6076" spans="1:12" ht="15.75">
      <c r="A6076" s="518" t="s">
        <v>10992</v>
      </c>
      <c r="B6076" s="518" t="s">
        <v>10993</v>
      </c>
      <c r="C6076" s="518" t="s">
        <v>11073</v>
      </c>
      <c r="D6076" s="518" t="s">
        <v>29809</v>
      </c>
      <c r="E6076" s="519" t="s">
        <v>144</v>
      </c>
      <c r="F6076" s="518" t="s">
        <v>144</v>
      </c>
      <c r="G6076" s="518" t="s">
        <v>29855</v>
      </c>
      <c r="H6076" s="518" t="s">
        <v>11100</v>
      </c>
      <c r="I6076" s="518" t="s">
        <v>5650</v>
      </c>
      <c r="J6076" s="518" t="s">
        <v>5884</v>
      </c>
      <c r="K6076" s="519" t="s">
        <v>27663</v>
      </c>
      <c r="L6076" s="518" t="s">
        <v>5433</v>
      </c>
    </row>
    <row r="6077" spans="1:12" ht="15.75">
      <c r="A6077" s="518" t="s">
        <v>10992</v>
      </c>
      <c r="B6077" s="518" t="s">
        <v>10993</v>
      </c>
      <c r="C6077" s="518" t="s">
        <v>11073</v>
      </c>
      <c r="D6077" s="518" t="s">
        <v>29809</v>
      </c>
      <c r="E6077" s="519" t="s">
        <v>144</v>
      </c>
      <c r="F6077" s="518" t="s">
        <v>144</v>
      </c>
      <c r="G6077" s="518" t="s">
        <v>29856</v>
      </c>
      <c r="H6077" s="518" t="s">
        <v>29857</v>
      </c>
      <c r="I6077" s="518" t="s">
        <v>5650</v>
      </c>
      <c r="J6077" s="518" t="s">
        <v>5503</v>
      </c>
      <c r="K6077" s="519" t="s">
        <v>15952</v>
      </c>
      <c r="L6077" s="518" t="s">
        <v>5433</v>
      </c>
    </row>
    <row r="6078" spans="1:12" ht="15.75">
      <c r="A6078" s="518" t="s">
        <v>10992</v>
      </c>
      <c r="B6078" s="518" t="s">
        <v>10993</v>
      </c>
      <c r="C6078" s="518" t="s">
        <v>11073</v>
      </c>
      <c r="D6078" s="518" t="s">
        <v>29809</v>
      </c>
      <c r="E6078" s="519" t="s">
        <v>144</v>
      </c>
      <c r="F6078" s="518" t="s">
        <v>144</v>
      </c>
      <c r="G6078" s="518" t="s">
        <v>29858</v>
      </c>
      <c r="H6078" s="518" t="s">
        <v>11102</v>
      </c>
      <c r="I6078" s="518" t="s">
        <v>5650</v>
      </c>
      <c r="J6078" s="518" t="s">
        <v>5503</v>
      </c>
      <c r="K6078" s="519" t="s">
        <v>13808</v>
      </c>
      <c r="L6078" s="518" t="s">
        <v>5433</v>
      </c>
    </row>
    <row r="6079" spans="1:12" ht="15.75">
      <c r="A6079" s="518" t="s">
        <v>10992</v>
      </c>
      <c r="B6079" s="518" t="s">
        <v>10993</v>
      </c>
      <c r="C6079" s="518" t="s">
        <v>11073</v>
      </c>
      <c r="D6079" s="518" t="s">
        <v>29809</v>
      </c>
      <c r="E6079" s="519" t="s">
        <v>144</v>
      </c>
      <c r="F6079" s="518" t="s">
        <v>144</v>
      </c>
      <c r="G6079" s="518" t="s">
        <v>29860</v>
      </c>
      <c r="H6079" s="518" t="s">
        <v>29861</v>
      </c>
      <c r="I6079" s="518" t="s">
        <v>5650</v>
      </c>
      <c r="J6079" s="518" t="s">
        <v>5503</v>
      </c>
      <c r="K6079" s="519" t="s">
        <v>19043</v>
      </c>
      <c r="L6079" s="518" t="s">
        <v>5433</v>
      </c>
    </row>
    <row r="6080" spans="1:12" ht="15.75">
      <c r="A6080" s="518" t="s">
        <v>10992</v>
      </c>
      <c r="B6080" s="518" t="s">
        <v>10993</v>
      </c>
      <c r="C6080" s="518" t="s">
        <v>11073</v>
      </c>
      <c r="D6080" s="518" t="s">
        <v>29809</v>
      </c>
      <c r="E6080" s="519" t="s">
        <v>144</v>
      </c>
      <c r="F6080" s="518" t="s">
        <v>144</v>
      </c>
      <c r="G6080" s="518" t="s">
        <v>29862</v>
      </c>
      <c r="H6080" s="518" t="s">
        <v>11104</v>
      </c>
      <c r="I6080" s="518" t="s">
        <v>5650</v>
      </c>
      <c r="J6080" s="518" t="s">
        <v>5503</v>
      </c>
      <c r="K6080" s="519" t="s">
        <v>17445</v>
      </c>
      <c r="L6080" s="518" t="s">
        <v>5433</v>
      </c>
    </row>
    <row r="6081" spans="1:12" ht="15.75">
      <c r="A6081" s="518" t="s">
        <v>10992</v>
      </c>
      <c r="B6081" s="518" t="s">
        <v>10993</v>
      </c>
      <c r="C6081" s="518" t="s">
        <v>11073</v>
      </c>
      <c r="D6081" s="518" t="s">
        <v>29809</v>
      </c>
      <c r="E6081" s="519" t="s">
        <v>144</v>
      </c>
      <c r="F6081" s="518" t="s">
        <v>144</v>
      </c>
      <c r="G6081" s="518" t="s">
        <v>29864</v>
      </c>
      <c r="H6081" s="518" t="s">
        <v>29865</v>
      </c>
      <c r="I6081" s="518" t="s">
        <v>5650</v>
      </c>
      <c r="J6081" s="518" t="s">
        <v>5503</v>
      </c>
      <c r="K6081" s="519" t="s">
        <v>27633</v>
      </c>
      <c r="L6081" s="518" t="s">
        <v>5433</v>
      </c>
    </row>
    <row r="6082" spans="1:12" ht="15.75">
      <c r="A6082" s="518" t="s">
        <v>10992</v>
      </c>
      <c r="B6082" s="518" t="s">
        <v>10993</v>
      </c>
      <c r="C6082" s="518" t="s">
        <v>11073</v>
      </c>
      <c r="D6082" s="518" t="s">
        <v>29809</v>
      </c>
      <c r="E6082" s="519" t="s">
        <v>144</v>
      </c>
      <c r="F6082" s="518" t="s">
        <v>144</v>
      </c>
      <c r="G6082" s="518" t="s">
        <v>29866</v>
      </c>
      <c r="H6082" s="518" t="s">
        <v>11106</v>
      </c>
      <c r="I6082" s="518" t="s">
        <v>5650</v>
      </c>
      <c r="J6082" s="518" t="s">
        <v>5503</v>
      </c>
      <c r="K6082" s="519" t="s">
        <v>20376</v>
      </c>
      <c r="L6082" s="518" t="s">
        <v>5433</v>
      </c>
    </row>
    <row r="6083" spans="1:12" ht="15.75">
      <c r="A6083" s="518" t="s">
        <v>10992</v>
      </c>
      <c r="B6083" s="518" t="s">
        <v>10993</v>
      </c>
      <c r="C6083" s="518" t="s">
        <v>11073</v>
      </c>
      <c r="D6083" s="518" t="s">
        <v>29809</v>
      </c>
      <c r="E6083" s="519" t="s">
        <v>144</v>
      </c>
      <c r="F6083" s="518" t="s">
        <v>144</v>
      </c>
      <c r="G6083" s="518" t="s">
        <v>29867</v>
      </c>
      <c r="H6083" s="518" t="s">
        <v>29868</v>
      </c>
      <c r="I6083" s="518" t="s">
        <v>5650</v>
      </c>
      <c r="J6083" s="518" t="s">
        <v>5503</v>
      </c>
      <c r="K6083" s="519" t="s">
        <v>17749</v>
      </c>
      <c r="L6083" s="518" t="s">
        <v>5433</v>
      </c>
    </row>
    <row r="6084" spans="1:12" ht="15.75">
      <c r="A6084" s="518" t="s">
        <v>10992</v>
      </c>
      <c r="B6084" s="518" t="s">
        <v>10993</v>
      </c>
      <c r="C6084" s="518" t="s">
        <v>11073</v>
      </c>
      <c r="D6084" s="518" t="s">
        <v>29809</v>
      </c>
      <c r="E6084" s="519" t="s">
        <v>144</v>
      </c>
      <c r="F6084" s="518" t="s">
        <v>144</v>
      </c>
      <c r="G6084" s="518" t="s">
        <v>29869</v>
      </c>
      <c r="H6084" s="518" t="s">
        <v>11108</v>
      </c>
      <c r="I6084" s="518" t="s">
        <v>5650</v>
      </c>
      <c r="J6084" s="518" t="s">
        <v>5503</v>
      </c>
      <c r="K6084" s="519" t="s">
        <v>35148</v>
      </c>
      <c r="L6084" s="518" t="s">
        <v>5433</v>
      </c>
    </row>
    <row r="6085" spans="1:12" ht="15.75">
      <c r="A6085" s="518" t="s">
        <v>10992</v>
      </c>
      <c r="B6085" s="518" t="s">
        <v>10993</v>
      </c>
      <c r="C6085" s="518" t="s">
        <v>11073</v>
      </c>
      <c r="D6085" s="518" t="s">
        <v>29809</v>
      </c>
      <c r="E6085" s="519" t="s">
        <v>144</v>
      </c>
      <c r="F6085" s="518" t="s">
        <v>144</v>
      </c>
      <c r="G6085" s="518" t="s">
        <v>29870</v>
      </c>
      <c r="H6085" s="518" t="s">
        <v>29871</v>
      </c>
      <c r="I6085" s="518" t="s">
        <v>5650</v>
      </c>
      <c r="J6085" s="518" t="s">
        <v>5503</v>
      </c>
      <c r="K6085" s="519" t="s">
        <v>32281</v>
      </c>
      <c r="L6085" s="518" t="s">
        <v>5433</v>
      </c>
    </row>
    <row r="6086" spans="1:12" ht="15.75">
      <c r="A6086" s="518" t="s">
        <v>10992</v>
      </c>
      <c r="B6086" s="518" t="s">
        <v>10993</v>
      </c>
      <c r="C6086" s="518" t="s">
        <v>11073</v>
      </c>
      <c r="D6086" s="518" t="s">
        <v>29809</v>
      </c>
      <c r="E6086" s="519" t="s">
        <v>144</v>
      </c>
      <c r="F6086" s="518" t="s">
        <v>144</v>
      </c>
      <c r="G6086" s="518" t="s">
        <v>29873</v>
      </c>
      <c r="H6086" s="518" t="s">
        <v>11110</v>
      </c>
      <c r="I6086" s="518" t="s">
        <v>5650</v>
      </c>
      <c r="J6086" s="518" t="s">
        <v>5503</v>
      </c>
      <c r="K6086" s="519" t="s">
        <v>34476</v>
      </c>
      <c r="L6086" s="518" t="s">
        <v>5433</v>
      </c>
    </row>
    <row r="6087" spans="1:12" ht="15.75">
      <c r="A6087" s="518" t="s">
        <v>10992</v>
      </c>
      <c r="B6087" s="518" t="s">
        <v>10993</v>
      </c>
      <c r="C6087" s="518" t="s">
        <v>11073</v>
      </c>
      <c r="D6087" s="518" t="s">
        <v>29809</v>
      </c>
      <c r="E6087" s="519" t="s">
        <v>144</v>
      </c>
      <c r="F6087" s="518" t="s">
        <v>144</v>
      </c>
      <c r="G6087" s="518" t="s">
        <v>29875</v>
      </c>
      <c r="H6087" s="518" t="s">
        <v>29876</v>
      </c>
      <c r="I6087" s="518" t="s">
        <v>5650</v>
      </c>
      <c r="J6087" s="518" t="s">
        <v>5884</v>
      </c>
      <c r="K6087" s="519" t="s">
        <v>16716</v>
      </c>
      <c r="L6087" s="518" t="s">
        <v>5433</v>
      </c>
    </row>
    <row r="6088" spans="1:12" ht="15.75">
      <c r="A6088" s="518" t="s">
        <v>10992</v>
      </c>
      <c r="B6088" s="518" t="s">
        <v>10993</v>
      </c>
      <c r="C6088" s="518" t="s">
        <v>11073</v>
      </c>
      <c r="D6088" s="518" t="s">
        <v>29809</v>
      </c>
      <c r="E6088" s="519" t="s">
        <v>144</v>
      </c>
      <c r="F6088" s="518" t="s">
        <v>144</v>
      </c>
      <c r="G6088" s="518" t="s">
        <v>29877</v>
      </c>
      <c r="H6088" s="518" t="s">
        <v>11112</v>
      </c>
      <c r="I6088" s="518" t="s">
        <v>5650</v>
      </c>
      <c r="J6088" s="518" t="s">
        <v>5884</v>
      </c>
      <c r="K6088" s="519" t="s">
        <v>33671</v>
      </c>
      <c r="L6088" s="518" t="s">
        <v>5433</v>
      </c>
    </row>
    <row r="6089" spans="1:12" ht="15.75">
      <c r="A6089" s="518" t="s">
        <v>10992</v>
      </c>
      <c r="B6089" s="518" t="s">
        <v>10993</v>
      </c>
      <c r="C6089" s="518" t="s">
        <v>11073</v>
      </c>
      <c r="D6089" s="518" t="s">
        <v>29809</v>
      </c>
      <c r="E6089" s="519" t="s">
        <v>144</v>
      </c>
      <c r="F6089" s="518" t="s">
        <v>144</v>
      </c>
      <c r="G6089" s="518" t="s">
        <v>29879</v>
      </c>
      <c r="H6089" s="518" t="s">
        <v>29880</v>
      </c>
      <c r="I6089" s="518" t="s">
        <v>5650</v>
      </c>
      <c r="J6089" s="518" t="s">
        <v>5503</v>
      </c>
      <c r="K6089" s="519" t="s">
        <v>35149</v>
      </c>
      <c r="L6089" s="518" t="s">
        <v>5433</v>
      </c>
    </row>
    <row r="6090" spans="1:12" ht="15.75">
      <c r="A6090" s="518" t="s">
        <v>10992</v>
      </c>
      <c r="B6090" s="518" t="s">
        <v>10993</v>
      </c>
      <c r="C6090" s="518" t="s">
        <v>11073</v>
      </c>
      <c r="D6090" s="518" t="s">
        <v>29809</v>
      </c>
      <c r="E6090" s="519" t="s">
        <v>144</v>
      </c>
      <c r="F6090" s="518" t="s">
        <v>144</v>
      </c>
      <c r="G6090" s="518" t="s">
        <v>29882</v>
      </c>
      <c r="H6090" s="518" t="s">
        <v>11114</v>
      </c>
      <c r="I6090" s="518" t="s">
        <v>5650</v>
      </c>
      <c r="J6090" s="518" t="s">
        <v>5503</v>
      </c>
      <c r="K6090" s="519" t="s">
        <v>27639</v>
      </c>
      <c r="L6090" s="518" t="s">
        <v>5433</v>
      </c>
    </row>
    <row r="6091" spans="1:12" ht="15.75">
      <c r="A6091" s="518" t="s">
        <v>10992</v>
      </c>
      <c r="B6091" s="518" t="s">
        <v>10993</v>
      </c>
      <c r="C6091" s="518" t="s">
        <v>11115</v>
      </c>
      <c r="D6091" s="518" t="s">
        <v>29884</v>
      </c>
      <c r="E6091" s="519" t="s">
        <v>144</v>
      </c>
      <c r="F6091" s="518" t="s">
        <v>144</v>
      </c>
      <c r="G6091" s="518" t="s">
        <v>29885</v>
      </c>
      <c r="H6091" s="518" t="s">
        <v>12617</v>
      </c>
      <c r="I6091" s="518" t="s">
        <v>5650</v>
      </c>
      <c r="J6091" s="518" t="s">
        <v>5432</v>
      </c>
      <c r="K6091" s="519" t="s">
        <v>14260</v>
      </c>
      <c r="L6091" s="518" t="s">
        <v>5433</v>
      </c>
    </row>
    <row r="6092" spans="1:12" ht="15.75">
      <c r="A6092" s="518" t="s">
        <v>10992</v>
      </c>
      <c r="B6092" s="518" t="s">
        <v>10993</v>
      </c>
      <c r="C6092" s="518" t="s">
        <v>11115</v>
      </c>
      <c r="D6092" s="518" t="s">
        <v>29884</v>
      </c>
      <c r="E6092" s="519" t="s">
        <v>144</v>
      </c>
      <c r="F6092" s="518" t="s">
        <v>144</v>
      </c>
      <c r="G6092" s="518" t="s">
        <v>29886</v>
      </c>
      <c r="H6092" s="518" t="s">
        <v>12618</v>
      </c>
      <c r="I6092" s="518" t="s">
        <v>5650</v>
      </c>
      <c r="J6092" s="518" t="s">
        <v>5503</v>
      </c>
      <c r="K6092" s="519" t="s">
        <v>35150</v>
      </c>
      <c r="L6092" s="518" t="s">
        <v>5433</v>
      </c>
    </row>
    <row r="6093" spans="1:12" ht="15.75">
      <c r="A6093" s="518" t="s">
        <v>10992</v>
      </c>
      <c r="B6093" s="518" t="s">
        <v>10993</v>
      </c>
      <c r="C6093" s="518" t="s">
        <v>11115</v>
      </c>
      <c r="D6093" s="518" t="s">
        <v>29884</v>
      </c>
      <c r="E6093" s="519" t="s">
        <v>144</v>
      </c>
      <c r="F6093" s="518" t="s">
        <v>144</v>
      </c>
      <c r="G6093" s="518" t="s">
        <v>29887</v>
      </c>
      <c r="H6093" s="518" t="s">
        <v>12619</v>
      </c>
      <c r="I6093" s="518" t="s">
        <v>5650</v>
      </c>
      <c r="J6093" s="518" t="s">
        <v>5503</v>
      </c>
      <c r="K6093" s="519" t="s">
        <v>17463</v>
      </c>
      <c r="L6093" s="518" t="s">
        <v>5433</v>
      </c>
    </row>
    <row r="6094" spans="1:12" ht="15.75">
      <c r="A6094" s="518" t="s">
        <v>10992</v>
      </c>
      <c r="B6094" s="518" t="s">
        <v>10993</v>
      </c>
      <c r="C6094" s="518" t="s">
        <v>11115</v>
      </c>
      <c r="D6094" s="518" t="s">
        <v>29884</v>
      </c>
      <c r="E6094" s="519" t="s">
        <v>144</v>
      </c>
      <c r="F6094" s="518" t="s">
        <v>144</v>
      </c>
      <c r="G6094" s="518" t="s">
        <v>29888</v>
      </c>
      <c r="H6094" s="518" t="s">
        <v>12620</v>
      </c>
      <c r="I6094" s="518" t="s">
        <v>5650</v>
      </c>
      <c r="J6094" s="518" t="s">
        <v>5503</v>
      </c>
      <c r="K6094" s="519" t="s">
        <v>34122</v>
      </c>
      <c r="L6094" s="518" t="s">
        <v>5433</v>
      </c>
    </row>
    <row r="6095" spans="1:12" ht="15.75">
      <c r="A6095" s="518" t="s">
        <v>10992</v>
      </c>
      <c r="B6095" s="518" t="s">
        <v>10993</v>
      </c>
      <c r="C6095" s="518" t="s">
        <v>11115</v>
      </c>
      <c r="D6095" s="518" t="s">
        <v>29884</v>
      </c>
      <c r="E6095" s="519" t="s">
        <v>144</v>
      </c>
      <c r="F6095" s="518" t="s">
        <v>144</v>
      </c>
      <c r="G6095" s="518" t="s">
        <v>29889</v>
      </c>
      <c r="H6095" s="518" t="s">
        <v>12621</v>
      </c>
      <c r="I6095" s="518" t="s">
        <v>5650</v>
      </c>
      <c r="J6095" s="518" t="s">
        <v>5503</v>
      </c>
      <c r="K6095" s="519" t="s">
        <v>35151</v>
      </c>
      <c r="L6095" s="518" t="s">
        <v>5433</v>
      </c>
    </row>
    <row r="6096" spans="1:12" ht="15.75">
      <c r="A6096" s="518" t="s">
        <v>10992</v>
      </c>
      <c r="B6096" s="518" t="s">
        <v>10993</v>
      </c>
      <c r="C6096" s="518" t="s">
        <v>11115</v>
      </c>
      <c r="D6096" s="518" t="s">
        <v>29884</v>
      </c>
      <c r="E6096" s="519" t="s">
        <v>144</v>
      </c>
      <c r="F6096" s="518" t="s">
        <v>144</v>
      </c>
      <c r="G6096" s="518" t="s">
        <v>29891</v>
      </c>
      <c r="H6096" s="518" t="s">
        <v>12622</v>
      </c>
      <c r="I6096" s="518" t="s">
        <v>5431</v>
      </c>
      <c r="J6096" s="518" t="s">
        <v>5503</v>
      </c>
      <c r="K6096" s="519" t="s">
        <v>14425</v>
      </c>
      <c r="L6096" s="518" t="s">
        <v>5433</v>
      </c>
    </row>
    <row r="6097" spans="1:12" ht="15.75">
      <c r="A6097" s="518" t="s">
        <v>10992</v>
      </c>
      <c r="B6097" s="518" t="s">
        <v>10993</v>
      </c>
      <c r="C6097" s="518" t="s">
        <v>11115</v>
      </c>
      <c r="D6097" s="518" t="s">
        <v>29884</v>
      </c>
      <c r="E6097" s="519" t="s">
        <v>144</v>
      </c>
      <c r="F6097" s="518" t="s">
        <v>144</v>
      </c>
      <c r="G6097" s="518" t="s">
        <v>29892</v>
      </c>
      <c r="H6097" s="518" t="s">
        <v>12623</v>
      </c>
      <c r="I6097" s="518" t="s">
        <v>5431</v>
      </c>
      <c r="J6097" s="518" t="s">
        <v>5503</v>
      </c>
      <c r="K6097" s="519" t="s">
        <v>13170</v>
      </c>
      <c r="L6097" s="518" t="s">
        <v>5433</v>
      </c>
    </row>
    <row r="6098" spans="1:12" ht="15.75">
      <c r="A6098" s="518" t="s">
        <v>10992</v>
      </c>
      <c r="B6098" s="518" t="s">
        <v>10993</v>
      </c>
      <c r="C6098" s="518" t="s">
        <v>11115</v>
      </c>
      <c r="D6098" s="518" t="s">
        <v>29884</v>
      </c>
      <c r="E6098" s="519" t="s">
        <v>144</v>
      </c>
      <c r="F6098" s="518" t="s">
        <v>144</v>
      </c>
      <c r="G6098" s="518" t="s">
        <v>29893</v>
      </c>
      <c r="H6098" s="518" t="s">
        <v>12624</v>
      </c>
      <c r="I6098" s="518" t="s">
        <v>5431</v>
      </c>
      <c r="J6098" s="518" t="s">
        <v>5503</v>
      </c>
      <c r="K6098" s="519" t="s">
        <v>17189</v>
      </c>
      <c r="L6098" s="518" t="s">
        <v>5433</v>
      </c>
    </row>
    <row r="6099" spans="1:12" ht="15.75">
      <c r="A6099" s="518" t="s">
        <v>10992</v>
      </c>
      <c r="B6099" s="518" t="s">
        <v>10993</v>
      </c>
      <c r="C6099" s="518" t="s">
        <v>11115</v>
      </c>
      <c r="D6099" s="518" t="s">
        <v>29884</v>
      </c>
      <c r="E6099" s="519" t="s">
        <v>144</v>
      </c>
      <c r="F6099" s="518" t="s">
        <v>144</v>
      </c>
      <c r="G6099" s="518" t="s">
        <v>29894</v>
      </c>
      <c r="H6099" s="518" t="s">
        <v>12625</v>
      </c>
      <c r="I6099" s="518" t="s">
        <v>5650</v>
      </c>
      <c r="J6099" s="518" t="s">
        <v>5503</v>
      </c>
      <c r="K6099" s="519" t="s">
        <v>15563</v>
      </c>
      <c r="L6099" s="518" t="s">
        <v>5433</v>
      </c>
    </row>
    <row r="6100" spans="1:12" ht="15.75">
      <c r="A6100" s="518" t="s">
        <v>10992</v>
      </c>
      <c r="B6100" s="518" t="s">
        <v>10993</v>
      </c>
      <c r="C6100" s="518" t="s">
        <v>11115</v>
      </c>
      <c r="D6100" s="518" t="s">
        <v>29884</v>
      </c>
      <c r="E6100" s="519" t="s">
        <v>144</v>
      </c>
      <c r="F6100" s="518" t="s">
        <v>144</v>
      </c>
      <c r="G6100" s="518" t="s">
        <v>29895</v>
      </c>
      <c r="H6100" s="518" t="s">
        <v>12626</v>
      </c>
      <c r="I6100" s="518" t="s">
        <v>5431</v>
      </c>
      <c r="J6100" s="518" t="s">
        <v>5503</v>
      </c>
      <c r="K6100" s="519" t="s">
        <v>35152</v>
      </c>
      <c r="L6100" s="518" t="s">
        <v>5433</v>
      </c>
    </row>
    <row r="6101" spans="1:12" ht="15.75">
      <c r="A6101" s="518" t="s">
        <v>10992</v>
      </c>
      <c r="B6101" s="518" t="s">
        <v>10993</v>
      </c>
      <c r="C6101" s="518" t="s">
        <v>11115</v>
      </c>
      <c r="D6101" s="518" t="s">
        <v>29884</v>
      </c>
      <c r="E6101" s="519" t="s">
        <v>144</v>
      </c>
      <c r="F6101" s="518" t="s">
        <v>144</v>
      </c>
      <c r="G6101" s="518" t="s">
        <v>29896</v>
      </c>
      <c r="H6101" s="518" t="s">
        <v>12627</v>
      </c>
      <c r="I6101" s="518" t="s">
        <v>5650</v>
      </c>
      <c r="J6101" s="518" t="s">
        <v>5503</v>
      </c>
      <c r="K6101" s="519" t="s">
        <v>15625</v>
      </c>
      <c r="L6101" s="518" t="s">
        <v>5433</v>
      </c>
    </row>
    <row r="6102" spans="1:12" ht="15.75">
      <c r="A6102" s="518" t="s">
        <v>10992</v>
      </c>
      <c r="B6102" s="518" t="s">
        <v>10993</v>
      </c>
      <c r="C6102" s="518" t="s">
        <v>11115</v>
      </c>
      <c r="D6102" s="518" t="s">
        <v>29884</v>
      </c>
      <c r="E6102" s="519" t="s">
        <v>144</v>
      </c>
      <c r="F6102" s="518" t="s">
        <v>144</v>
      </c>
      <c r="G6102" s="518" t="s">
        <v>29897</v>
      </c>
      <c r="H6102" s="518" t="s">
        <v>12628</v>
      </c>
      <c r="I6102" s="518" t="s">
        <v>5431</v>
      </c>
      <c r="J6102" s="518" t="s">
        <v>5503</v>
      </c>
      <c r="K6102" s="519" t="s">
        <v>15132</v>
      </c>
      <c r="L6102" s="518" t="s">
        <v>5433</v>
      </c>
    </row>
    <row r="6103" spans="1:12" ht="15.75">
      <c r="A6103" s="518" t="s">
        <v>10992</v>
      </c>
      <c r="B6103" s="518" t="s">
        <v>10993</v>
      </c>
      <c r="C6103" s="518" t="s">
        <v>11115</v>
      </c>
      <c r="D6103" s="518" t="s">
        <v>29884</v>
      </c>
      <c r="E6103" s="519" t="s">
        <v>144</v>
      </c>
      <c r="F6103" s="518" t="s">
        <v>144</v>
      </c>
      <c r="G6103" s="518" t="s">
        <v>29898</v>
      </c>
      <c r="H6103" s="518" t="s">
        <v>12629</v>
      </c>
      <c r="I6103" s="518" t="s">
        <v>5431</v>
      </c>
      <c r="J6103" s="518" t="s">
        <v>5503</v>
      </c>
      <c r="K6103" s="519" t="s">
        <v>14906</v>
      </c>
      <c r="L6103" s="518" t="s">
        <v>5433</v>
      </c>
    </row>
    <row r="6104" spans="1:12" ht="15.75">
      <c r="A6104" s="518" t="s">
        <v>10992</v>
      </c>
      <c r="B6104" s="518" t="s">
        <v>10993</v>
      </c>
      <c r="C6104" s="518" t="s">
        <v>11115</v>
      </c>
      <c r="D6104" s="518" t="s">
        <v>29884</v>
      </c>
      <c r="E6104" s="519" t="s">
        <v>144</v>
      </c>
      <c r="F6104" s="518" t="s">
        <v>144</v>
      </c>
      <c r="G6104" s="518" t="s">
        <v>29899</v>
      </c>
      <c r="H6104" s="518" t="s">
        <v>12630</v>
      </c>
      <c r="I6104" s="518" t="s">
        <v>5431</v>
      </c>
      <c r="J6104" s="518" t="s">
        <v>5503</v>
      </c>
      <c r="K6104" s="519" t="s">
        <v>19998</v>
      </c>
      <c r="L6104" s="518" t="s">
        <v>5433</v>
      </c>
    </row>
    <row r="6105" spans="1:12" ht="15.75">
      <c r="A6105" s="518" t="s">
        <v>10992</v>
      </c>
      <c r="B6105" s="518" t="s">
        <v>10993</v>
      </c>
      <c r="C6105" s="518" t="s">
        <v>11115</v>
      </c>
      <c r="D6105" s="518" t="s">
        <v>29884</v>
      </c>
      <c r="E6105" s="519" t="s">
        <v>144</v>
      </c>
      <c r="F6105" s="518" t="s">
        <v>144</v>
      </c>
      <c r="G6105" s="518" t="s">
        <v>29900</v>
      </c>
      <c r="H6105" s="518" t="s">
        <v>12631</v>
      </c>
      <c r="I6105" s="518" t="s">
        <v>5431</v>
      </c>
      <c r="J6105" s="518" t="s">
        <v>5503</v>
      </c>
      <c r="K6105" s="519" t="s">
        <v>22000</v>
      </c>
      <c r="L6105" s="518" t="s">
        <v>5433</v>
      </c>
    </row>
    <row r="6106" spans="1:12" ht="15.75">
      <c r="A6106" s="518" t="s">
        <v>10992</v>
      </c>
      <c r="B6106" s="518" t="s">
        <v>10993</v>
      </c>
      <c r="C6106" s="518" t="s">
        <v>11115</v>
      </c>
      <c r="D6106" s="518" t="s">
        <v>29884</v>
      </c>
      <c r="E6106" s="519" t="s">
        <v>144</v>
      </c>
      <c r="F6106" s="518" t="s">
        <v>144</v>
      </c>
      <c r="G6106" s="518" t="s">
        <v>29901</v>
      </c>
      <c r="H6106" s="518" t="s">
        <v>12632</v>
      </c>
      <c r="I6106" s="518" t="s">
        <v>5650</v>
      </c>
      <c r="J6106" s="518" t="s">
        <v>5503</v>
      </c>
      <c r="K6106" s="519" t="s">
        <v>19782</v>
      </c>
      <c r="L6106" s="518" t="s">
        <v>5433</v>
      </c>
    </row>
    <row r="6107" spans="1:12" ht="15.75">
      <c r="A6107" s="518" t="s">
        <v>10992</v>
      </c>
      <c r="B6107" s="518" t="s">
        <v>10993</v>
      </c>
      <c r="C6107" s="518" t="s">
        <v>11115</v>
      </c>
      <c r="D6107" s="518" t="s">
        <v>29884</v>
      </c>
      <c r="E6107" s="519" t="s">
        <v>144</v>
      </c>
      <c r="F6107" s="518" t="s">
        <v>144</v>
      </c>
      <c r="G6107" s="518" t="s">
        <v>29902</v>
      </c>
      <c r="H6107" s="518" t="s">
        <v>12633</v>
      </c>
      <c r="I6107" s="518" t="s">
        <v>5650</v>
      </c>
      <c r="J6107" s="518" t="s">
        <v>5503</v>
      </c>
      <c r="K6107" s="519" t="s">
        <v>21696</v>
      </c>
      <c r="L6107" s="518" t="s">
        <v>5433</v>
      </c>
    </row>
    <row r="6108" spans="1:12" ht="15.75">
      <c r="A6108" s="518" t="s">
        <v>10992</v>
      </c>
      <c r="B6108" s="518" t="s">
        <v>10993</v>
      </c>
      <c r="C6108" s="518" t="s">
        <v>11115</v>
      </c>
      <c r="D6108" s="518" t="s">
        <v>29884</v>
      </c>
      <c r="E6108" s="519" t="s">
        <v>144</v>
      </c>
      <c r="F6108" s="518" t="s">
        <v>144</v>
      </c>
      <c r="G6108" s="518" t="s">
        <v>29904</v>
      </c>
      <c r="H6108" s="518" t="s">
        <v>12634</v>
      </c>
      <c r="I6108" s="518" t="s">
        <v>5431</v>
      </c>
      <c r="J6108" s="518" t="s">
        <v>5432</v>
      </c>
      <c r="K6108" s="519" t="s">
        <v>14825</v>
      </c>
      <c r="L6108" s="518" t="s">
        <v>5433</v>
      </c>
    </row>
    <row r="6109" spans="1:12" ht="15.75">
      <c r="A6109" s="518" t="s">
        <v>10992</v>
      </c>
      <c r="B6109" s="518" t="s">
        <v>10993</v>
      </c>
      <c r="C6109" s="518" t="s">
        <v>11115</v>
      </c>
      <c r="D6109" s="518" t="s">
        <v>29884</v>
      </c>
      <c r="E6109" s="519" t="s">
        <v>144</v>
      </c>
      <c r="F6109" s="518" t="s">
        <v>144</v>
      </c>
      <c r="G6109" s="518" t="s">
        <v>29905</v>
      </c>
      <c r="H6109" s="518" t="s">
        <v>12635</v>
      </c>
      <c r="I6109" s="518" t="s">
        <v>5650</v>
      </c>
      <c r="J6109" s="518" t="s">
        <v>5503</v>
      </c>
      <c r="K6109" s="519" t="s">
        <v>32347</v>
      </c>
      <c r="L6109" s="518" t="s">
        <v>5433</v>
      </c>
    </row>
    <row r="6110" spans="1:12" ht="15.75">
      <c r="A6110" s="518" t="s">
        <v>10992</v>
      </c>
      <c r="B6110" s="518" t="s">
        <v>10993</v>
      </c>
      <c r="C6110" s="518" t="s">
        <v>11115</v>
      </c>
      <c r="D6110" s="518" t="s">
        <v>29884</v>
      </c>
      <c r="E6110" s="519" t="s">
        <v>144</v>
      </c>
      <c r="F6110" s="518" t="s">
        <v>144</v>
      </c>
      <c r="G6110" s="518" t="s">
        <v>29906</v>
      </c>
      <c r="H6110" s="518" t="s">
        <v>12636</v>
      </c>
      <c r="I6110" s="518" t="s">
        <v>5650</v>
      </c>
      <c r="J6110" s="518" t="s">
        <v>5503</v>
      </c>
      <c r="K6110" s="519" t="s">
        <v>23412</v>
      </c>
      <c r="L6110" s="518" t="s">
        <v>5433</v>
      </c>
    </row>
    <row r="6111" spans="1:12" ht="15.75">
      <c r="A6111" s="518" t="s">
        <v>11125</v>
      </c>
      <c r="B6111" s="518" t="s">
        <v>11126</v>
      </c>
      <c r="C6111" s="518" t="s">
        <v>11127</v>
      </c>
      <c r="D6111" s="518" t="s">
        <v>29908</v>
      </c>
      <c r="E6111" s="519" t="s">
        <v>144</v>
      </c>
      <c r="F6111" s="518" t="s">
        <v>144</v>
      </c>
      <c r="G6111" s="518" t="s">
        <v>29909</v>
      </c>
      <c r="H6111" s="518" t="s">
        <v>11128</v>
      </c>
      <c r="I6111" s="518" t="s">
        <v>5650</v>
      </c>
      <c r="J6111" s="518" t="s">
        <v>5503</v>
      </c>
      <c r="K6111" s="519" t="s">
        <v>35153</v>
      </c>
      <c r="L6111" s="518" t="s">
        <v>5433</v>
      </c>
    </row>
    <row r="6112" spans="1:12" ht="15.75">
      <c r="A6112" s="518" t="s">
        <v>11125</v>
      </c>
      <c r="B6112" s="518" t="s">
        <v>11126</v>
      </c>
      <c r="C6112" s="518" t="s">
        <v>11127</v>
      </c>
      <c r="D6112" s="518" t="s">
        <v>29908</v>
      </c>
      <c r="E6112" s="519" t="s">
        <v>144</v>
      </c>
      <c r="F6112" s="518" t="s">
        <v>144</v>
      </c>
      <c r="G6112" s="518" t="s">
        <v>29910</v>
      </c>
      <c r="H6112" s="518" t="s">
        <v>11129</v>
      </c>
      <c r="I6112" s="518" t="s">
        <v>5650</v>
      </c>
      <c r="J6112" s="518" t="s">
        <v>5503</v>
      </c>
      <c r="K6112" s="519" t="s">
        <v>35154</v>
      </c>
      <c r="L6112" s="518" t="s">
        <v>5433</v>
      </c>
    </row>
    <row r="6113" spans="1:12" ht="15.75">
      <c r="A6113" s="518" t="s">
        <v>11125</v>
      </c>
      <c r="B6113" s="518" t="s">
        <v>11126</v>
      </c>
      <c r="C6113" s="518" t="s">
        <v>11130</v>
      </c>
      <c r="D6113" s="518" t="s">
        <v>29911</v>
      </c>
      <c r="E6113" s="519" t="s">
        <v>144</v>
      </c>
      <c r="F6113" s="518" t="s">
        <v>144</v>
      </c>
      <c r="G6113" s="518" t="s">
        <v>29912</v>
      </c>
      <c r="H6113" s="518" t="s">
        <v>11131</v>
      </c>
      <c r="I6113" s="518" t="s">
        <v>5650</v>
      </c>
      <c r="J6113" s="518" t="s">
        <v>5503</v>
      </c>
      <c r="K6113" s="519" t="s">
        <v>35155</v>
      </c>
      <c r="L6113" s="518" t="s">
        <v>5433</v>
      </c>
    </row>
    <row r="6114" spans="1:12" ht="15.75">
      <c r="A6114" s="518" t="s">
        <v>11125</v>
      </c>
      <c r="B6114" s="518" t="s">
        <v>11126</v>
      </c>
      <c r="C6114" s="518" t="s">
        <v>11130</v>
      </c>
      <c r="D6114" s="518" t="s">
        <v>29911</v>
      </c>
      <c r="E6114" s="519" t="s">
        <v>144</v>
      </c>
      <c r="F6114" s="518" t="s">
        <v>144</v>
      </c>
      <c r="G6114" s="518" t="s">
        <v>29914</v>
      </c>
      <c r="H6114" s="518" t="s">
        <v>11132</v>
      </c>
      <c r="I6114" s="518" t="s">
        <v>5650</v>
      </c>
      <c r="J6114" s="518" t="s">
        <v>5503</v>
      </c>
      <c r="K6114" s="519" t="s">
        <v>35156</v>
      </c>
      <c r="L6114" s="518" t="s">
        <v>5433</v>
      </c>
    </row>
    <row r="6115" spans="1:12" ht="15.75">
      <c r="A6115" s="518" t="s">
        <v>11125</v>
      </c>
      <c r="B6115" s="518" t="s">
        <v>11126</v>
      </c>
      <c r="C6115" s="518" t="s">
        <v>11130</v>
      </c>
      <c r="D6115" s="518" t="s">
        <v>29911</v>
      </c>
      <c r="E6115" s="519" t="s">
        <v>144</v>
      </c>
      <c r="F6115" s="518" t="s">
        <v>144</v>
      </c>
      <c r="G6115" s="518" t="s">
        <v>29915</v>
      </c>
      <c r="H6115" s="518" t="s">
        <v>11133</v>
      </c>
      <c r="I6115" s="518" t="s">
        <v>5650</v>
      </c>
      <c r="J6115" s="518" t="s">
        <v>5503</v>
      </c>
      <c r="K6115" s="519" t="s">
        <v>35157</v>
      </c>
      <c r="L6115" s="518" t="s">
        <v>5433</v>
      </c>
    </row>
    <row r="6116" spans="1:12" ht="15.75">
      <c r="A6116" s="518" t="s">
        <v>11125</v>
      </c>
      <c r="B6116" s="518" t="s">
        <v>11126</v>
      </c>
      <c r="C6116" s="518" t="s">
        <v>11134</v>
      </c>
      <c r="D6116" s="518" t="s">
        <v>29916</v>
      </c>
      <c r="E6116" s="519" t="s">
        <v>144</v>
      </c>
      <c r="F6116" s="518" t="s">
        <v>144</v>
      </c>
      <c r="G6116" s="518" t="s">
        <v>29917</v>
      </c>
      <c r="H6116" s="518" t="s">
        <v>11135</v>
      </c>
      <c r="I6116" s="518" t="s">
        <v>5650</v>
      </c>
      <c r="J6116" s="518" t="s">
        <v>5503</v>
      </c>
      <c r="K6116" s="519" t="s">
        <v>35158</v>
      </c>
      <c r="L6116" s="518" t="s">
        <v>5433</v>
      </c>
    </row>
    <row r="6117" spans="1:12" ht="15.75">
      <c r="A6117" s="518" t="s">
        <v>11125</v>
      </c>
      <c r="B6117" s="518" t="s">
        <v>11126</v>
      </c>
      <c r="C6117" s="518" t="s">
        <v>11134</v>
      </c>
      <c r="D6117" s="518" t="s">
        <v>29916</v>
      </c>
      <c r="E6117" s="519" t="s">
        <v>144</v>
      </c>
      <c r="F6117" s="518" t="s">
        <v>144</v>
      </c>
      <c r="G6117" s="518" t="s">
        <v>29918</v>
      </c>
      <c r="H6117" s="518" t="s">
        <v>11136</v>
      </c>
      <c r="I6117" s="518" t="s">
        <v>5650</v>
      </c>
      <c r="J6117" s="518" t="s">
        <v>5503</v>
      </c>
      <c r="K6117" s="519" t="s">
        <v>33853</v>
      </c>
      <c r="L6117" s="518" t="s">
        <v>5433</v>
      </c>
    </row>
    <row r="6118" spans="1:12" ht="15.75">
      <c r="A6118" s="518" t="s">
        <v>11125</v>
      </c>
      <c r="B6118" s="518" t="s">
        <v>11126</v>
      </c>
      <c r="C6118" s="518" t="s">
        <v>11134</v>
      </c>
      <c r="D6118" s="518" t="s">
        <v>29916</v>
      </c>
      <c r="E6118" s="519" t="s">
        <v>144</v>
      </c>
      <c r="F6118" s="518" t="s">
        <v>144</v>
      </c>
      <c r="G6118" s="518" t="s">
        <v>29919</v>
      </c>
      <c r="H6118" s="518" t="s">
        <v>11137</v>
      </c>
      <c r="I6118" s="518" t="s">
        <v>5650</v>
      </c>
      <c r="J6118" s="518" t="s">
        <v>5503</v>
      </c>
      <c r="K6118" s="519" t="s">
        <v>34064</v>
      </c>
      <c r="L6118" s="518" t="s">
        <v>5433</v>
      </c>
    </row>
    <row r="6119" spans="1:12" ht="15.75">
      <c r="A6119" s="518" t="s">
        <v>11125</v>
      </c>
      <c r="B6119" s="518" t="s">
        <v>11126</v>
      </c>
      <c r="C6119" s="518" t="s">
        <v>11134</v>
      </c>
      <c r="D6119" s="518" t="s">
        <v>29916</v>
      </c>
      <c r="E6119" s="519" t="s">
        <v>144</v>
      </c>
      <c r="F6119" s="518" t="s">
        <v>144</v>
      </c>
      <c r="G6119" s="518" t="s">
        <v>29920</v>
      </c>
      <c r="H6119" s="518" t="s">
        <v>11138</v>
      </c>
      <c r="I6119" s="518" t="s">
        <v>5650</v>
      </c>
      <c r="J6119" s="518" t="s">
        <v>5503</v>
      </c>
      <c r="K6119" s="519" t="s">
        <v>35159</v>
      </c>
      <c r="L6119" s="518" t="s">
        <v>5433</v>
      </c>
    </row>
    <row r="6120" spans="1:12" ht="15.75">
      <c r="A6120" s="518" t="s">
        <v>11125</v>
      </c>
      <c r="B6120" s="518" t="s">
        <v>11126</v>
      </c>
      <c r="C6120" s="518" t="s">
        <v>11134</v>
      </c>
      <c r="D6120" s="518" t="s">
        <v>29916</v>
      </c>
      <c r="E6120" s="519" t="s">
        <v>144</v>
      </c>
      <c r="F6120" s="518" t="s">
        <v>144</v>
      </c>
      <c r="G6120" s="518" t="s">
        <v>29921</v>
      </c>
      <c r="H6120" s="518" t="s">
        <v>11139</v>
      </c>
      <c r="I6120" s="518" t="s">
        <v>5650</v>
      </c>
      <c r="J6120" s="518" t="s">
        <v>5503</v>
      </c>
      <c r="K6120" s="519" t="s">
        <v>35160</v>
      </c>
      <c r="L6120" s="518" t="s">
        <v>5433</v>
      </c>
    </row>
    <row r="6121" spans="1:12" ht="15.75">
      <c r="A6121" s="518" t="s">
        <v>11125</v>
      </c>
      <c r="B6121" s="518" t="s">
        <v>11126</v>
      </c>
      <c r="C6121" s="518" t="s">
        <v>11134</v>
      </c>
      <c r="D6121" s="518" t="s">
        <v>29916</v>
      </c>
      <c r="E6121" s="519" t="s">
        <v>144</v>
      </c>
      <c r="F6121" s="518" t="s">
        <v>144</v>
      </c>
      <c r="G6121" s="518" t="s">
        <v>29922</v>
      </c>
      <c r="H6121" s="518" t="s">
        <v>11140</v>
      </c>
      <c r="I6121" s="518" t="s">
        <v>5650</v>
      </c>
      <c r="J6121" s="518" t="s">
        <v>5503</v>
      </c>
      <c r="K6121" s="519" t="s">
        <v>32299</v>
      </c>
      <c r="L6121" s="518" t="s">
        <v>5433</v>
      </c>
    </row>
    <row r="6122" spans="1:12" ht="15.75">
      <c r="A6122" s="518" t="s">
        <v>11125</v>
      </c>
      <c r="B6122" s="518" t="s">
        <v>11126</v>
      </c>
      <c r="C6122" s="518" t="s">
        <v>11134</v>
      </c>
      <c r="D6122" s="518" t="s">
        <v>29916</v>
      </c>
      <c r="E6122" s="519" t="s">
        <v>144</v>
      </c>
      <c r="F6122" s="518" t="s">
        <v>144</v>
      </c>
      <c r="G6122" s="518" t="s">
        <v>29923</v>
      </c>
      <c r="H6122" s="518" t="s">
        <v>11141</v>
      </c>
      <c r="I6122" s="518" t="s">
        <v>5650</v>
      </c>
      <c r="J6122" s="518" t="s">
        <v>5503</v>
      </c>
      <c r="K6122" s="519" t="s">
        <v>35161</v>
      </c>
      <c r="L6122" s="518" t="s">
        <v>5433</v>
      </c>
    </row>
    <row r="6123" spans="1:12" ht="15.75">
      <c r="A6123" s="518" t="s">
        <v>11125</v>
      </c>
      <c r="B6123" s="518" t="s">
        <v>11126</v>
      </c>
      <c r="C6123" s="518" t="s">
        <v>11134</v>
      </c>
      <c r="D6123" s="518" t="s">
        <v>29916</v>
      </c>
      <c r="E6123" s="519" t="s">
        <v>144</v>
      </c>
      <c r="F6123" s="518" t="s">
        <v>144</v>
      </c>
      <c r="G6123" s="518" t="s">
        <v>29924</v>
      </c>
      <c r="H6123" s="518" t="s">
        <v>11142</v>
      </c>
      <c r="I6123" s="518" t="s">
        <v>5650</v>
      </c>
      <c r="J6123" s="518" t="s">
        <v>5503</v>
      </c>
      <c r="K6123" s="519" t="s">
        <v>35162</v>
      </c>
      <c r="L6123" s="518" t="s">
        <v>5433</v>
      </c>
    </row>
    <row r="6124" spans="1:12" ht="15.75">
      <c r="A6124" s="518" t="s">
        <v>11125</v>
      </c>
      <c r="B6124" s="518" t="s">
        <v>11126</v>
      </c>
      <c r="C6124" s="518" t="s">
        <v>11134</v>
      </c>
      <c r="D6124" s="518" t="s">
        <v>29916</v>
      </c>
      <c r="E6124" s="519" t="s">
        <v>144</v>
      </c>
      <c r="F6124" s="518" t="s">
        <v>144</v>
      </c>
      <c r="G6124" s="518" t="s">
        <v>29925</v>
      </c>
      <c r="H6124" s="518" t="s">
        <v>11143</v>
      </c>
      <c r="I6124" s="518" t="s">
        <v>5650</v>
      </c>
      <c r="J6124" s="518" t="s">
        <v>5503</v>
      </c>
      <c r="K6124" s="519" t="s">
        <v>24947</v>
      </c>
      <c r="L6124" s="518" t="s">
        <v>5433</v>
      </c>
    </row>
    <row r="6125" spans="1:12" ht="15.75">
      <c r="A6125" s="518" t="s">
        <v>11125</v>
      </c>
      <c r="B6125" s="518" t="s">
        <v>11126</v>
      </c>
      <c r="C6125" s="518" t="s">
        <v>11134</v>
      </c>
      <c r="D6125" s="518" t="s">
        <v>29916</v>
      </c>
      <c r="E6125" s="519" t="s">
        <v>144</v>
      </c>
      <c r="F6125" s="518" t="s">
        <v>144</v>
      </c>
      <c r="G6125" s="518" t="s">
        <v>29926</v>
      </c>
      <c r="H6125" s="518" t="s">
        <v>11144</v>
      </c>
      <c r="I6125" s="518" t="s">
        <v>5650</v>
      </c>
      <c r="J6125" s="518" t="s">
        <v>5503</v>
      </c>
      <c r="K6125" s="519" t="s">
        <v>14314</v>
      </c>
      <c r="L6125" s="518" t="s">
        <v>5433</v>
      </c>
    </row>
    <row r="6126" spans="1:12" ht="15.75">
      <c r="A6126" s="518" t="s">
        <v>11125</v>
      </c>
      <c r="B6126" s="518" t="s">
        <v>11126</v>
      </c>
      <c r="C6126" s="518" t="s">
        <v>11134</v>
      </c>
      <c r="D6126" s="518" t="s">
        <v>29916</v>
      </c>
      <c r="E6126" s="519" t="s">
        <v>144</v>
      </c>
      <c r="F6126" s="518" t="s">
        <v>144</v>
      </c>
      <c r="G6126" s="518" t="s">
        <v>29928</v>
      </c>
      <c r="H6126" s="518" t="s">
        <v>11145</v>
      </c>
      <c r="I6126" s="518" t="s">
        <v>5650</v>
      </c>
      <c r="J6126" s="518" t="s">
        <v>5503</v>
      </c>
      <c r="K6126" s="519" t="s">
        <v>35163</v>
      </c>
      <c r="L6126" s="518" t="s">
        <v>5433</v>
      </c>
    </row>
    <row r="6127" spans="1:12" ht="15.75">
      <c r="A6127" s="518" t="s">
        <v>11125</v>
      </c>
      <c r="B6127" s="518" t="s">
        <v>11126</v>
      </c>
      <c r="C6127" s="518" t="s">
        <v>11134</v>
      </c>
      <c r="D6127" s="518" t="s">
        <v>29916</v>
      </c>
      <c r="E6127" s="519" t="s">
        <v>144</v>
      </c>
      <c r="F6127" s="518" t="s">
        <v>144</v>
      </c>
      <c r="G6127" s="518" t="s">
        <v>29929</v>
      </c>
      <c r="H6127" s="518" t="s">
        <v>11146</v>
      </c>
      <c r="I6127" s="518" t="s">
        <v>5650</v>
      </c>
      <c r="J6127" s="518" t="s">
        <v>5503</v>
      </c>
      <c r="K6127" s="519" t="s">
        <v>35164</v>
      </c>
      <c r="L6127" s="518" t="s">
        <v>5433</v>
      </c>
    </row>
    <row r="6128" spans="1:12" ht="15.75">
      <c r="A6128" s="518" t="s">
        <v>11125</v>
      </c>
      <c r="B6128" s="518" t="s">
        <v>11126</v>
      </c>
      <c r="C6128" s="518" t="s">
        <v>11134</v>
      </c>
      <c r="D6128" s="518" t="s">
        <v>29916</v>
      </c>
      <c r="E6128" s="519" t="s">
        <v>144</v>
      </c>
      <c r="F6128" s="518" t="s">
        <v>144</v>
      </c>
      <c r="G6128" s="518" t="s">
        <v>29931</v>
      </c>
      <c r="H6128" s="518" t="s">
        <v>11147</v>
      </c>
      <c r="I6128" s="518" t="s">
        <v>5650</v>
      </c>
      <c r="J6128" s="518" t="s">
        <v>5503</v>
      </c>
      <c r="K6128" s="519" t="s">
        <v>35165</v>
      </c>
      <c r="L6128" s="518" t="s">
        <v>5433</v>
      </c>
    </row>
    <row r="6129" spans="1:12" ht="15.75">
      <c r="A6129" s="518" t="s">
        <v>11125</v>
      </c>
      <c r="B6129" s="518" t="s">
        <v>11126</v>
      </c>
      <c r="C6129" s="518" t="s">
        <v>11134</v>
      </c>
      <c r="D6129" s="518" t="s">
        <v>29916</v>
      </c>
      <c r="E6129" s="519" t="s">
        <v>144</v>
      </c>
      <c r="F6129" s="518" t="s">
        <v>144</v>
      </c>
      <c r="G6129" s="518" t="s">
        <v>29933</v>
      </c>
      <c r="H6129" s="518" t="s">
        <v>11148</v>
      </c>
      <c r="I6129" s="518" t="s">
        <v>5650</v>
      </c>
      <c r="J6129" s="518" t="s">
        <v>5503</v>
      </c>
      <c r="K6129" s="519" t="s">
        <v>35166</v>
      </c>
      <c r="L6129" s="518" t="s">
        <v>5433</v>
      </c>
    </row>
    <row r="6130" spans="1:12" ht="15.75">
      <c r="A6130" s="518" t="s">
        <v>11125</v>
      </c>
      <c r="B6130" s="518" t="s">
        <v>11126</v>
      </c>
      <c r="C6130" s="518" t="s">
        <v>11134</v>
      </c>
      <c r="D6130" s="518" t="s">
        <v>29916</v>
      </c>
      <c r="E6130" s="519" t="s">
        <v>144</v>
      </c>
      <c r="F6130" s="518" t="s">
        <v>144</v>
      </c>
      <c r="G6130" s="518" t="s">
        <v>29934</v>
      </c>
      <c r="H6130" s="518" t="s">
        <v>11149</v>
      </c>
      <c r="I6130" s="518" t="s">
        <v>5650</v>
      </c>
      <c r="J6130" s="518" t="s">
        <v>5503</v>
      </c>
      <c r="K6130" s="519" t="s">
        <v>35167</v>
      </c>
      <c r="L6130" s="518" t="s">
        <v>5433</v>
      </c>
    </row>
    <row r="6131" spans="1:12" ht="15.75">
      <c r="A6131" s="518" t="s">
        <v>11125</v>
      </c>
      <c r="B6131" s="518" t="s">
        <v>11126</v>
      </c>
      <c r="C6131" s="518" t="s">
        <v>11134</v>
      </c>
      <c r="D6131" s="518" t="s">
        <v>29916</v>
      </c>
      <c r="E6131" s="519" t="s">
        <v>144</v>
      </c>
      <c r="F6131" s="518" t="s">
        <v>144</v>
      </c>
      <c r="G6131" s="518" t="s">
        <v>29935</v>
      </c>
      <c r="H6131" s="518" t="s">
        <v>11150</v>
      </c>
      <c r="I6131" s="518" t="s">
        <v>5650</v>
      </c>
      <c r="J6131" s="518" t="s">
        <v>5503</v>
      </c>
      <c r="K6131" s="519" t="s">
        <v>30065</v>
      </c>
      <c r="L6131" s="518" t="s">
        <v>5433</v>
      </c>
    </row>
    <row r="6132" spans="1:12" ht="15.75">
      <c r="A6132" s="518" t="s">
        <v>11125</v>
      </c>
      <c r="B6132" s="518" t="s">
        <v>11126</v>
      </c>
      <c r="C6132" s="518" t="s">
        <v>11134</v>
      </c>
      <c r="D6132" s="518" t="s">
        <v>29916</v>
      </c>
      <c r="E6132" s="519" t="s">
        <v>144</v>
      </c>
      <c r="F6132" s="518" t="s">
        <v>144</v>
      </c>
      <c r="G6132" s="518" t="s">
        <v>29936</v>
      </c>
      <c r="H6132" s="518" t="s">
        <v>11151</v>
      </c>
      <c r="I6132" s="518" t="s">
        <v>5650</v>
      </c>
      <c r="J6132" s="518" t="s">
        <v>5503</v>
      </c>
      <c r="K6132" s="519" t="s">
        <v>35168</v>
      </c>
      <c r="L6132" s="518" t="s">
        <v>5433</v>
      </c>
    </row>
    <row r="6133" spans="1:12" ht="15.75">
      <c r="A6133" s="518" t="s">
        <v>11125</v>
      </c>
      <c r="B6133" s="518" t="s">
        <v>11126</v>
      </c>
      <c r="C6133" s="518" t="s">
        <v>11134</v>
      </c>
      <c r="D6133" s="518" t="s">
        <v>29916</v>
      </c>
      <c r="E6133" s="519" t="s">
        <v>144</v>
      </c>
      <c r="F6133" s="518" t="s">
        <v>144</v>
      </c>
      <c r="G6133" s="518" t="s">
        <v>29937</v>
      </c>
      <c r="H6133" s="518" t="s">
        <v>11152</v>
      </c>
      <c r="I6133" s="518" t="s">
        <v>5650</v>
      </c>
      <c r="J6133" s="518" t="s">
        <v>5503</v>
      </c>
      <c r="K6133" s="519" t="s">
        <v>26965</v>
      </c>
      <c r="L6133" s="518" t="s">
        <v>5433</v>
      </c>
    </row>
    <row r="6134" spans="1:12" ht="15.75">
      <c r="A6134" s="518" t="s">
        <v>11125</v>
      </c>
      <c r="B6134" s="518" t="s">
        <v>11126</v>
      </c>
      <c r="C6134" s="518" t="s">
        <v>11134</v>
      </c>
      <c r="D6134" s="518" t="s">
        <v>29916</v>
      </c>
      <c r="E6134" s="519" t="s">
        <v>144</v>
      </c>
      <c r="F6134" s="518" t="s">
        <v>144</v>
      </c>
      <c r="G6134" s="518" t="s">
        <v>29938</v>
      </c>
      <c r="H6134" s="518" t="s">
        <v>11153</v>
      </c>
      <c r="I6134" s="518" t="s">
        <v>5650</v>
      </c>
      <c r="J6134" s="518" t="s">
        <v>5503</v>
      </c>
      <c r="K6134" s="519" t="s">
        <v>18526</v>
      </c>
      <c r="L6134" s="518" t="s">
        <v>5433</v>
      </c>
    </row>
    <row r="6135" spans="1:12" ht="15.75">
      <c r="A6135" s="518" t="s">
        <v>11125</v>
      </c>
      <c r="B6135" s="518" t="s">
        <v>11126</v>
      </c>
      <c r="C6135" s="518" t="s">
        <v>11134</v>
      </c>
      <c r="D6135" s="518" t="s">
        <v>29916</v>
      </c>
      <c r="E6135" s="519" t="s">
        <v>144</v>
      </c>
      <c r="F6135" s="518" t="s">
        <v>144</v>
      </c>
      <c r="G6135" s="518" t="s">
        <v>29939</v>
      </c>
      <c r="H6135" s="518" t="s">
        <v>11154</v>
      </c>
      <c r="I6135" s="518" t="s">
        <v>5650</v>
      </c>
      <c r="J6135" s="518" t="s">
        <v>5503</v>
      </c>
      <c r="K6135" s="519" t="s">
        <v>28219</v>
      </c>
      <c r="L6135" s="518" t="s">
        <v>5433</v>
      </c>
    </row>
    <row r="6136" spans="1:12" ht="15.75">
      <c r="A6136" s="518" t="s">
        <v>11125</v>
      </c>
      <c r="B6136" s="518" t="s">
        <v>11126</v>
      </c>
      <c r="C6136" s="518" t="s">
        <v>11155</v>
      </c>
      <c r="D6136" s="518" t="s">
        <v>29940</v>
      </c>
      <c r="E6136" s="519" t="s">
        <v>144</v>
      </c>
      <c r="F6136" s="518" t="s">
        <v>144</v>
      </c>
      <c r="G6136" s="518" t="s">
        <v>29941</v>
      </c>
      <c r="H6136" s="518" t="s">
        <v>11157</v>
      </c>
      <c r="I6136" s="518" t="s">
        <v>5650</v>
      </c>
      <c r="J6136" s="518" t="s">
        <v>5503</v>
      </c>
      <c r="K6136" s="519" t="s">
        <v>35169</v>
      </c>
      <c r="L6136" s="518" t="s">
        <v>5433</v>
      </c>
    </row>
    <row r="6137" spans="1:12" ht="15.75">
      <c r="A6137" s="518" t="s">
        <v>11125</v>
      </c>
      <c r="B6137" s="518" t="s">
        <v>11126</v>
      </c>
      <c r="C6137" s="518" t="s">
        <v>11155</v>
      </c>
      <c r="D6137" s="518" t="s">
        <v>29940</v>
      </c>
      <c r="E6137" s="519" t="s">
        <v>144</v>
      </c>
      <c r="F6137" s="518" t="s">
        <v>144</v>
      </c>
      <c r="G6137" s="518" t="s">
        <v>29942</v>
      </c>
      <c r="H6137" s="518" t="s">
        <v>11158</v>
      </c>
      <c r="I6137" s="518" t="s">
        <v>5650</v>
      </c>
      <c r="J6137" s="518" t="s">
        <v>5503</v>
      </c>
      <c r="K6137" s="519" t="s">
        <v>35170</v>
      </c>
      <c r="L6137" s="518" t="s">
        <v>5433</v>
      </c>
    </row>
    <row r="6138" spans="1:12" ht="15.75">
      <c r="A6138" s="518" t="s">
        <v>11125</v>
      </c>
      <c r="B6138" s="518" t="s">
        <v>11126</v>
      </c>
      <c r="C6138" s="518" t="s">
        <v>11155</v>
      </c>
      <c r="D6138" s="518" t="s">
        <v>29940</v>
      </c>
      <c r="E6138" s="519" t="s">
        <v>144</v>
      </c>
      <c r="F6138" s="518" t="s">
        <v>144</v>
      </c>
      <c r="G6138" s="518" t="s">
        <v>29943</v>
      </c>
      <c r="H6138" s="518" t="s">
        <v>11160</v>
      </c>
      <c r="I6138" s="518" t="s">
        <v>5650</v>
      </c>
      <c r="J6138" s="518" t="s">
        <v>5503</v>
      </c>
      <c r="K6138" s="519" t="s">
        <v>35171</v>
      </c>
      <c r="L6138" s="518" t="s">
        <v>5433</v>
      </c>
    </row>
    <row r="6139" spans="1:12" ht="15.75">
      <c r="A6139" s="518" t="s">
        <v>11125</v>
      </c>
      <c r="B6139" s="518" t="s">
        <v>11126</v>
      </c>
      <c r="C6139" s="518" t="s">
        <v>11155</v>
      </c>
      <c r="D6139" s="518" t="s">
        <v>29940</v>
      </c>
      <c r="E6139" s="519" t="s">
        <v>144</v>
      </c>
      <c r="F6139" s="518" t="s">
        <v>144</v>
      </c>
      <c r="G6139" s="518" t="s">
        <v>29944</v>
      </c>
      <c r="H6139" s="518" t="s">
        <v>11161</v>
      </c>
      <c r="I6139" s="518" t="s">
        <v>5650</v>
      </c>
      <c r="J6139" s="518" t="s">
        <v>5503</v>
      </c>
      <c r="K6139" s="519" t="s">
        <v>28910</v>
      </c>
      <c r="L6139" s="518" t="s">
        <v>5433</v>
      </c>
    </row>
    <row r="6140" spans="1:12" ht="15.75">
      <c r="A6140" s="518" t="s">
        <v>11125</v>
      </c>
      <c r="B6140" s="518" t="s">
        <v>11126</v>
      </c>
      <c r="C6140" s="518" t="s">
        <v>11155</v>
      </c>
      <c r="D6140" s="518" t="s">
        <v>29940</v>
      </c>
      <c r="E6140" s="519" t="s">
        <v>144</v>
      </c>
      <c r="F6140" s="518" t="s">
        <v>144</v>
      </c>
      <c r="G6140" s="518" t="s">
        <v>29945</v>
      </c>
      <c r="H6140" s="518" t="s">
        <v>11162</v>
      </c>
      <c r="I6140" s="518" t="s">
        <v>5650</v>
      </c>
      <c r="J6140" s="518" t="s">
        <v>5503</v>
      </c>
      <c r="K6140" s="519" t="s">
        <v>33671</v>
      </c>
      <c r="L6140" s="518" t="s">
        <v>5433</v>
      </c>
    </row>
    <row r="6141" spans="1:12" ht="15.75">
      <c r="A6141" s="518" t="s">
        <v>11125</v>
      </c>
      <c r="B6141" s="518" t="s">
        <v>11126</v>
      </c>
      <c r="C6141" s="518" t="s">
        <v>11155</v>
      </c>
      <c r="D6141" s="518" t="s">
        <v>29940</v>
      </c>
      <c r="E6141" s="519" t="s">
        <v>144</v>
      </c>
      <c r="F6141" s="518" t="s">
        <v>144</v>
      </c>
      <c r="G6141" s="518" t="s">
        <v>29946</v>
      </c>
      <c r="H6141" s="518" t="s">
        <v>11163</v>
      </c>
      <c r="I6141" s="518" t="s">
        <v>5650</v>
      </c>
      <c r="J6141" s="518" t="s">
        <v>5503</v>
      </c>
      <c r="K6141" s="519" t="s">
        <v>35172</v>
      </c>
      <c r="L6141" s="518" t="s">
        <v>5433</v>
      </c>
    </row>
    <row r="6142" spans="1:12" ht="15.75">
      <c r="A6142" s="518" t="s">
        <v>11125</v>
      </c>
      <c r="B6142" s="518" t="s">
        <v>11126</v>
      </c>
      <c r="C6142" s="518" t="s">
        <v>11155</v>
      </c>
      <c r="D6142" s="518" t="s">
        <v>29940</v>
      </c>
      <c r="E6142" s="519" t="s">
        <v>144</v>
      </c>
      <c r="F6142" s="518" t="s">
        <v>144</v>
      </c>
      <c r="G6142" s="518" t="s">
        <v>29947</v>
      </c>
      <c r="H6142" s="518" t="s">
        <v>11164</v>
      </c>
      <c r="I6142" s="518" t="s">
        <v>5650</v>
      </c>
      <c r="J6142" s="518" t="s">
        <v>5503</v>
      </c>
      <c r="K6142" s="519" t="s">
        <v>35173</v>
      </c>
      <c r="L6142" s="518" t="s">
        <v>5433</v>
      </c>
    </row>
    <row r="6143" spans="1:12" ht="15.75">
      <c r="A6143" s="518" t="s">
        <v>11125</v>
      </c>
      <c r="B6143" s="518" t="s">
        <v>11126</v>
      </c>
      <c r="C6143" s="518" t="s">
        <v>11155</v>
      </c>
      <c r="D6143" s="518" t="s">
        <v>29940</v>
      </c>
      <c r="E6143" s="519" t="s">
        <v>144</v>
      </c>
      <c r="F6143" s="518" t="s">
        <v>144</v>
      </c>
      <c r="G6143" s="518" t="s">
        <v>29948</v>
      </c>
      <c r="H6143" s="518" t="s">
        <v>11165</v>
      </c>
      <c r="I6143" s="518" t="s">
        <v>5431</v>
      </c>
      <c r="J6143" s="518" t="s">
        <v>5503</v>
      </c>
      <c r="K6143" s="519" t="s">
        <v>23528</v>
      </c>
      <c r="L6143" s="518" t="s">
        <v>5433</v>
      </c>
    </row>
    <row r="6144" spans="1:12" ht="15.75">
      <c r="A6144" s="518" t="s">
        <v>11125</v>
      </c>
      <c r="B6144" s="518" t="s">
        <v>11126</v>
      </c>
      <c r="C6144" s="518" t="s">
        <v>11155</v>
      </c>
      <c r="D6144" s="518" t="s">
        <v>29940</v>
      </c>
      <c r="E6144" s="519" t="s">
        <v>144</v>
      </c>
      <c r="F6144" s="518" t="s">
        <v>144</v>
      </c>
      <c r="G6144" s="518" t="s">
        <v>29949</v>
      </c>
      <c r="H6144" s="518" t="s">
        <v>11166</v>
      </c>
      <c r="I6144" s="518" t="s">
        <v>5431</v>
      </c>
      <c r="J6144" s="518" t="s">
        <v>5432</v>
      </c>
      <c r="K6144" s="519" t="s">
        <v>16991</v>
      </c>
      <c r="L6144" s="518" t="s">
        <v>5433</v>
      </c>
    </row>
    <row r="6145" spans="1:12" ht="15.75">
      <c r="A6145" s="518" t="s">
        <v>11125</v>
      </c>
      <c r="B6145" s="518" t="s">
        <v>11126</v>
      </c>
      <c r="C6145" s="518" t="s">
        <v>11155</v>
      </c>
      <c r="D6145" s="518" t="s">
        <v>29940</v>
      </c>
      <c r="E6145" s="519" t="s">
        <v>144</v>
      </c>
      <c r="F6145" s="518" t="s">
        <v>144</v>
      </c>
      <c r="G6145" s="518" t="s">
        <v>29951</v>
      </c>
      <c r="H6145" s="518" t="s">
        <v>11167</v>
      </c>
      <c r="I6145" s="518" t="s">
        <v>5431</v>
      </c>
      <c r="J6145" s="518" t="s">
        <v>5432</v>
      </c>
      <c r="K6145" s="519" t="s">
        <v>35174</v>
      </c>
      <c r="L6145" s="518" t="s">
        <v>5433</v>
      </c>
    </row>
    <row r="6146" spans="1:12" ht="15.75">
      <c r="A6146" s="518" t="s">
        <v>11125</v>
      </c>
      <c r="B6146" s="518" t="s">
        <v>11126</v>
      </c>
      <c r="C6146" s="518" t="s">
        <v>11155</v>
      </c>
      <c r="D6146" s="518" t="s">
        <v>29940</v>
      </c>
      <c r="E6146" s="519" t="s">
        <v>144</v>
      </c>
      <c r="F6146" s="518" t="s">
        <v>144</v>
      </c>
      <c r="G6146" s="518" t="s">
        <v>29952</v>
      </c>
      <c r="H6146" s="518" t="s">
        <v>11168</v>
      </c>
      <c r="I6146" s="518" t="s">
        <v>5431</v>
      </c>
      <c r="J6146" s="518" t="s">
        <v>5503</v>
      </c>
      <c r="K6146" s="519" t="s">
        <v>35175</v>
      </c>
      <c r="L6146" s="518" t="s">
        <v>5433</v>
      </c>
    </row>
    <row r="6147" spans="1:12" ht="15.75">
      <c r="A6147" s="518" t="s">
        <v>11125</v>
      </c>
      <c r="B6147" s="518" t="s">
        <v>11126</v>
      </c>
      <c r="C6147" s="518" t="s">
        <v>11155</v>
      </c>
      <c r="D6147" s="518" t="s">
        <v>29940</v>
      </c>
      <c r="E6147" s="519" t="s">
        <v>144</v>
      </c>
      <c r="F6147" s="518" t="s">
        <v>144</v>
      </c>
      <c r="G6147" s="518" t="s">
        <v>29953</v>
      </c>
      <c r="H6147" s="518" t="s">
        <v>11169</v>
      </c>
      <c r="I6147" s="518" t="s">
        <v>5650</v>
      </c>
      <c r="J6147" s="518" t="s">
        <v>5503</v>
      </c>
      <c r="K6147" s="519" t="s">
        <v>35176</v>
      </c>
      <c r="L6147" s="518" t="s">
        <v>5433</v>
      </c>
    </row>
    <row r="6148" spans="1:12" ht="15.75">
      <c r="A6148" s="518" t="s">
        <v>11125</v>
      </c>
      <c r="B6148" s="518" t="s">
        <v>11126</v>
      </c>
      <c r="C6148" s="518" t="s">
        <v>11155</v>
      </c>
      <c r="D6148" s="518" t="s">
        <v>29940</v>
      </c>
      <c r="E6148" s="519" t="s">
        <v>144</v>
      </c>
      <c r="F6148" s="518" t="s">
        <v>144</v>
      </c>
      <c r="G6148" s="518" t="s">
        <v>29954</v>
      </c>
      <c r="H6148" s="518" t="s">
        <v>11170</v>
      </c>
      <c r="I6148" s="518" t="s">
        <v>5650</v>
      </c>
      <c r="J6148" s="518" t="s">
        <v>5432</v>
      </c>
      <c r="K6148" s="519" t="s">
        <v>35177</v>
      </c>
      <c r="L6148" s="518" t="s">
        <v>5433</v>
      </c>
    </row>
    <row r="6149" spans="1:12" ht="15.75">
      <c r="A6149" s="518" t="s">
        <v>11125</v>
      </c>
      <c r="B6149" s="518" t="s">
        <v>11126</v>
      </c>
      <c r="C6149" s="518" t="s">
        <v>11155</v>
      </c>
      <c r="D6149" s="518" t="s">
        <v>29940</v>
      </c>
      <c r="E6149" s="519" t="s">
        <v>144</v>
      </c>
      <c r="F6149" s="518" t="s">
        <v>144</v>
      </c>
      <c r="G6149" s="518" t="s">
        <v>29955</v>
      </c>
      <c r="H6149" s="518" t="s">
        <v>11171</v>
      </c>
      <c r="I6149" s="518" t="s">
        <v>5650</v>
      </c>
      <c r="J6149" s="518" t="s">
        <v>5432</v>
      </c>
      <c r="K6149" s="519" t="s">
        <v>35178</v>
      </c>
      <c r="L6149" s="518" t="s">
        <v>5433</v>
      </c>
    </row>
    <row r="6150" spans="1:12" ht="15.75">
      <c r="A6150" s="518" t="s">
        <v>11125</v>
      </c>
      <c r="B6150" s="518" t="s">
        <v>11126</v>
      </c>
      <c r="C6150" s="518" t="s">
        <v>11155</v>
      </c>
      <c r="D6150" s="518" t="s">
        <v>29940</v>
      </c>
      <c r="E6150" s="519" t="s">
        <v>144</v>
      </c>
      <c r="F6150" s="518" t="s">
        <v>144</v>
      </c>
      <c r="G6150" s="518" t="s">
        <v>29957</v>
      </c>
      <c r="H6150" s="518" t="s">
        <v>11172</v>
      </c>
      <c r="I6150" s="518" t="s">
        <v>5650</v>
      </c>
      <c r="J6150" s="518" t="s">
        <v>5432</v>
      </c>
      <c r="K6150" s="519" t="s">
        <v>35179</v>
      </c>
      <c r="L6150" s="518" t="s">
        <v>5433</v>
      </c>
    </row>
    <row r="6151" spans="1:12" ht="15.75">
      <c r="A6151" s="518" t="s">
        <v>11125</v>
      </c>
      <c r="B6151" s="518" t="s">
        <v>11126</v>
      </c>
      <c r="C6151" s="518" t="s">
        <v>11155</v>
      </c>
      <c r="D6151" s="518" t="s">
        <v>29940</v>
      </c>
      <c r="E6151" s="519" t="s">
        <v>144</v>
      </c>
      <c r="F6151" s="518" t="s">
        <v>144</v>
      </c>
      <c r="G6151" s="518" t="s">
        <v>29959</v>
      </c>
      <c r="H6151" s="518" t="s">
        <v>11173</v>
      </c>
      <c r="I6151" s="518" t="s">
        <v>5650</v>
      </c>
      <c r="J6151" s="518" t="s">
        <v>5503</v>
      </c>
      <c r="K6151" s="519" t="s">
        <v>35180</v>
      </c>
      <c r="L6151" s="518" t="s">
        <v>5433</v>
      </c>
    </row>
    <row r="6152" spans="1:12" ht="15.75">
      <c r="A6152" s="518" t="s">
        <v>11125</v>
      </c>
      <c r="B6152" s="518" t="s">
        <v>11126</v>
      </c>
      <c r="C6152" s="518" t="s">
        <v>11155</v>
      </c>
      <c r="D6152" s="518" t="s">
        <v>29940</v>
      </c>
      <c r="E6152" s="519" t="s">
        <v>144</v>
      </c>
      <c r="F6152" s="518" t="s">
        <v>144</v>
      </c>
      <c r="G6152" s="518" t="s">
        <v>29960</v>
      </c>
      <c r="H6152" s="518" t="s">
        <v>11174</v>
      </c>
      <c r="I6152" s="518" t="s">
        <v>5650</v>
      </c>
      <c r="J6152" s="518" t="s">
        <v>5503</v>
      </c>
      <c r="K6152" s="519" t="s">
        <v>13179</v>
      </c>
      <c r="L6152" s="518" t="s">
        <v>5433</v>
      </c>
    </row>
    <row r="6153" spans="1:12" ht="15.75">
      <c r="A6153" s="518" t="s">
        <v>11125</v>
      </c>
      <c r="B6153" s="518" t="s">
        <v>11126</v>
      </c>
      <c r="C6153" s="518" t="s">
        <v>11176</v>
      </c>
      <c r="D6153" s="518" t="s">
        <v>29962</v>
      </c>
      <c r="E6153" s="519" t="s">
        <v>144</v>
      </c>
      <c r="F6153" s="518" t="s">
        <v>144</v>
      </c>
      <c r="G6153" s="518" t="s">
        <v>29963</v>
      </c>
      <c r="H6153" s="518" t="s">
        <v>29964</v>
      </c>
      <c r="I6153" s="518" t="s">
        <v>5431</v>
      </c>
      <c r="J6153" s="518" t="s">
        <v>5503</v>
      </c>
      <c r="K6153" s="519" t="s">
        <v>35181</v>
      </c>
      <c r="L6153" s="518" t="s">
        <v>5433</v>
      </c>
    </row>
    <row r="6154" spans="1:12" ht="15.75">
      <c r="A6154" s="518" t="s">
        <v>11125</v>
      </c>
      <c r="B6154" s="518" t="s">
        <v>11126</v>
      </c>
      <c r="C6154" s="518" t="s">
        <v>11176</v>
      </c>
      <c r="D6154" s="518" t="s">
        <v>29962</v>
      </c>
      <c r="E6154" s="519" t="s">
        <v>144</v>
      </c>
      <c r="F6154" s="518" t="s">
        <v>144</v>
      </c>
      <c r="G6154" s="518" t="s">
        <v>29966</v>
      </c>
      <c r="H6154" s="518" t="s">
        <v>11178</v>
      </c>
      <c r="I6154" s="518" t="s">
        <v>5650</v>
      </c>
      <c r="J6154" s="518" t="s">
        <v>5503</v>
      </c>
      <c r="K6154" s="519" t="s">
        <v>35182</v>
      </c>
      <c r="L6154" s="518" t="s">
        <v>5433</v>
      </c>
    </row>
    <row r="6155" spans="1:12" ht="15.75">
      <c r="A6155" s="518" t="s">
        <v>11125</v>
      </c>
      <c r="B6155" s="518" t="s">
        <v>11126</v>
      </c>
      <c r="C6155" s="518" t="s">
        <v>11176</v>
      </c>
      <c r="D6155" s="518" t="s">
        <v>29962</v>
      </c>
      <c r="E6155" s="519" t="s">
        <v>144</v>
      </c>
      <c r="F6155" s="518" t="s">
        <v>144</v>
      </c>
      <c r="G6155" s="518" t="s">
        <v>29967</v>
      </c>
      <c r="H6155" s="518" t="s">
        <v>11179</v>
      </c>
      <c r="I6155" s="518" t="s">
        <v>5650</v>
      </c>
      <c r="J6155" s="518" t="s">
        <v>5503</v>
      </c>
      <c r="K6155" s="519" t="s">
        <v>35183</v>
      </c>
      <c r="L6155" s="518" t="s">
        <v>5433</v>
      </c>
    </row>
    <row r="6156" spans="1:12" ht="15.75">
      <c r="A6156" s="518" t="s">
        <v>11125</v>
      </c>
      <c r="B6156" s="518" t="s">
        <v>11126</v>
      </c>
      <c r="C6156" s="518" t="s">
        <v>11176</v>
      </c>
      <c r="D6156" s="518" t="s">
        <v>29962</v>
      </c>
      <c r="E6156" s="519" t="s">
        <v>144</v>
      </c>
      <c r="F6156" s="518" t="s">
        <v>144</v>
      </c>
      <c r="G6156" s="518" t="s">
        <v>29968</v>
      </c>
      <c r="H6156" s="518" t="s">
        <v>11180</v>
      </c>
      <c r="I6156" s="518" t="s">
        <v>5650</v>
      </c>
      <c r="J6156" s="518" t="s">
        <v>5503</v>
      </c>
      <c r="K6156" s="519" t="s">
        <v>34325</v>
      </c>
      <c r="L6156" s="518" t="s">
        <v>5433</v>
      </c>
    </row>
    <row r="6157" spans="1:12" ht="15.75">
      <c r="A6157" s="518" t="s">
        <v>11125</v>
      </c>
      <c r="B6157" s="518" t="s">
        <v>11126</v>
      </c>
      <c r="C6157" s="518" t="s">
        <v>11176</v>
      </c>
      <c r="D6157" s="518" t="s">
        <v>29962</v>
      </c>
      <c r="E6157" s="519" t="s">
        <v>144</v>
      </c>
      <c r="F6157" s="518" t="s">
        <v>144</v>
      </c>
      <c r="G6157" s="518" t="s">
        <v>29969</v>
      </c>
      <c r="H6157" s="518" t="s">
        <v>11181</v>
      </c>
      <c r="I6157" s="518" t="s">
        <v>5650</v>
      </c>
      <c r="J6157" s="518" t="s">
        <v>5503</v>
      </c>
      <c r="K6157" s="519" t="s">
        <v>35184</v>
      </c>
      <c r="L6157" s="518" t="s">
        <v>5433</v>
      </c>
    </row>
    <row r="6158" spans="1:12" ht="15.75">
      <c r="A6158" s="518" t="s">
        <v>11125</v>
      </c>
      <c r="B6158" s="518" t="s">
        <v>11126</v>
      </c>
      <c r="C6158" s="518" t="s">
        <v>11176</v>
      </c>
      <c r="D6158" s="518" t="s">
        <v>29962</v>
      </c>
      <c r="E6158" s="519" t="s">
        <v>144</v>
      </c>
      <c r="F6158" s="518" t="s">
        <v>144</v>
      </c>
      <c r="G6158" s="518" t="s">
        <v>29970</v>
      </c>
      <c r="H6158" s="518" t="s">
        <v>11182</v>
      </c>
      <c r="I6158" s="518" t="s">
        <v>5650</v>
      </c>
      <c r="J6158" s="518" t="s">
        <v>5503</v>
      </c>
      <c r="K6158" s="519" t="s">
        <v>29961</v>
      </c>
      <c r="L6158" s="518" t="s">
        <v>5433</v>
      </c>
    </row>
    <row r="6159" spans="1:12" ht="15.75">
      <c r="A6159" s="518" t="s">
        <v>11125</v>
      </c>
      <c r="B6159" s="518" t="s">
        <v>11126</v>
      </c>
      <c r="C6159" s="518" t="s">
        <v>11176</v>
      </c>
      <c r="D6159" s="518" t="s">
        <v>29962</v>
      </c>
      <c r="E6159" s="519" t="s">
        <v>144</v>
      </c>
      <c r="F6159" s="518" t="s">
        <v>144</v>
      </c>
      <c r="G6159" s="518" t="s">
        <v>29971</v>
      </c>
      <c r="H6159" s="518" t="s">
        <v>11183</v>
      </c>
      <c r="I6159" s="518" t="s">
        <v>5650</v>
      </c>
      <c r="J6159" s="518" t="s">
        <v>5503</v>
      </c>
      <c r="K6159" s="519" t="s">
        <v>35185</v>
      </c>
      <c r="L6159" s="518" t="s">
        <v>5433</v>
      </c>
    </row>
    <row r="6160" spans="1:12" ht="15.75">
      <c r="A6160" s="518" t="s">
        <v>11125</v>
      </c>
      <c r="B6160" s="518" t="s">
        <v>11126</v>
      </c>
      <c r="C6160" s="518" t="s">
        <v>11176</v>
      </c>
      <c r="D6160" s="518" t="s">
        <v>29962</v>
      </c>
      <c r="E6160" s="519" t="s">
        <v>144</v>
      </c>
      <c r="F6160" s="518" t="s">
        <v>144</v>
      </c>
      <c r="G6160" s="518" t="s">
        <v>29972</v>
      </c>
      <c r="H6160" s="518" t="s">
        <v>11184</v>
      </c>
      <c r="I6160" s="518" t="s">
        <v>5650</v>
      </c>
      <c r="J6160" s="518" t="s">
        <v>5432</v>
      </c>
      <c r="K6160" s="519" t="s">
        <v>13483</v>
      </c>
      <c r="L6160" s="518" t="s">
        <v>5433</v>
      </c>
    </row>
    <row r="6161" spans="1:12" ht="15.75">
      <c r="A6161" s="518" t="s">
        <v>11125</v>
      </c>
      <c r="B6161" s="518" t="s">
        <v>11126</v>
      </c>
      <c r="C6161" s="518" t="s">
        <v>29973</v>
      </c>
      <c r="D6161" s="518" t="s">
        <v>29974</v>
      </c>
      <c r="E6161" s="519" t="s">
        <v>144</v>
      </c>
      <c r="F6161" s="518" t="s">
        <v>144</v>
      </c>
      <c r="G6161" s="518" t="s">
        <v>29975</v>
      </c>
      <c r="H6161" s="518" t="s">
        <v>29976</v>
      </c>
      <c r="I6161" s="518" t="s">
        <v>5650</v>
      </c>
      <c r="J6161" s="518" t="s">
        <v>5432</v>
      </c>
      <c r="K6161" s="519" t="s">
        <v>35186</v>
      </c>
      <c r="L6161" s="518" t="s">
        <v>5433</v>
      </c>
    </row>
    <row r="6162" spans="1:12" ht="15.75">
      <c r="A6162" s="518" t="s">
        <v>11125</v>
      </c>
      <c r="B6162" s="518" t="s">
        <v>11126</v>
      </c>
      <c r="C6162" s="518" t="s">
        <v>11187</v>
      </c>
      <c r="D6162" s="518" t="s">
        <v>29977</v>
      </c>
      <c r="E6162" s="519" t="s">
        <v>144</v>
      </c>
      <c r="F6162" s="518" t="s">
        <v>144</v>
      </c>
      <c r="G6162" s="518" t="s">
        <v>29978</v>
      </c>
      <c r="H6162" s="518" t="s">
        <v>11188</v>
      </c>
      <c r="I6162" s="518" t="s">
        <v>5650</v>
      </c>
      <c r="J6162" s="518" t="s">
        <v>5503</v>
      </c>
      <c r="K6162" s="519" t="s">
        <v>35187</v>
      </c>
      <c r="L6162" s="518" t="s">
        <v>5433</v>
      </c>
    </row>
    <row r="6163" spans="1:12" ht="15.75">
      <c r="A6163" s="518" t="s">
        <v>11125</v>
      </c>
      <c r="B6163" s="518" t="s">
        <v>11126</v>
      </c>
      <c r="C6163" s="518" t="s">
        <v>11187</v>
      </c>
      <c r="D6163" s="518" t="s">
        <v>29977</v>
      </c>
      <c r="E6163" s="519" t="s">
        <v>144</v>
      </c>
      <c r="F6163" s="518" t="s">
        <v>144</v>
      </c>
      <c r="G6163" s="518" t="s">
        <v>29979</v>
      </c>
      <c r="H6163" s="518" t="s">
        <v>11189</v>
      </c>
      <c r="I6163" s="518" t="s">
        <v>5650</v>
      </c>
      <c r="J6163" s="518" t="s">
        <v>5503</v>
      </c>
      <c r="K6163" s="519" t="s">
        <v>35188</v>
      </c>
      <c r="L6163" s="518" t="s">
        <v>5433</v>
      </c>
    </row>
    <row r="6164" spans="1:12" ht="15.75">
      <c r="A6164" s="518" t="s">
        <v>11125</v>
      </c>
      <c r="B6164" s="518" t="s">
        <v>11126</v>
      </c>
      <c r="C6164" s="518" t="s">
        <v>11190</v>
      </c>
      <c r="D6164" s="518" t="s">
        <v>29980</v>
      </c>
      <c r="E6164" s="519" t="s">
        <v>144</v>
      </c>
      <c r="F6164" s="518" t="s">
        <v>144</v>
      </c>
      <c r="G6164" s="518" t="s">
        <v>29981</v>
      </c>
      <c r="H6164" s="518" t="s">
        <v>11191</v>
      </c>
      <c r="I6164" s="518" t="s">
        <v>5431</v>
      </c>
      <c r="J6164" s="518" t="s">
        <v>5503</v>
      </c>
      <c r="K6164" s="519" t="s">
        <v>35189</v>
      </c>
      <c r="L6164" s="518" t="s">
        <v>5433</v>
      </c>
    </row>
    <row r="6165" spans="1:12" ht="15.75">
      <c r="A6165" s="518" t="s">
        <v>11125</v>
      </c>
      <c r="B6165" s="518" t="s">
        <v>11126</v>
      </c>
      <c r="C6165" s="518" t="s">
        <v>11190</v>
      </c>
      <c r="D6165" s="518" t="s">
        <v>29980</v>
      </c>
      <c r="E6165" s="519" t="s">
        <v>144</v>
      </c>
      <c r="F6165" s="518" t="s">
        <v>144</v>
      </c>
      <c r="G6165" s="518" t="s">
        <v>29983</v>
      </c>
      <c r="H6165" s="518" t="s">
        <v>11192</v>
      </c>
      <c r="I6165" s="518" t="s">
        <v>5431</v>
      </c>
      <c r="J6165" s="518" t="s">
        <v>5503</v>
      </c>
      <c r="K6165" s="519" t="s">
        <v>35190</v>
      </c>
      <c r="L6165" s="518" t="s">
        <v>5433</v>
      </c>
    </row>
    <row r="6166" spans="1:12" ht="15.75">
      <c r="A6166" s="518" t="s">
        <v>11125</v>
      </c>
      <c r="B6166" s="518" t="s">
        <v>11126</v>
      </c>
      <c r="C6166" s="518" t="s">
        <v>11193</v>
      </c>
      <c r="D6166" s="518" t="s">
        <v>29984</v>
      </c>
      <c r="E6166" s="519" t="s">
        <v>144</v>
      </c>
      <c r="F6166" s="518" t="s">
        <v>144</v>
      </c>
      <c r="G6166" s="518" t="s">
        <v>29985</v>
      </c>
      <c r="H6166" s="518" t="s">
        <v>11194</v>
      </c>
      <c r="I6166" s="518" t="s">
        <v>5431</v>
      </c>
      <c r="J6166" s="518" t="s">
        <v>5503</v>
      </c>
      <c r="K6166" s="519" t="s">
        <v>35191</v>
      </c>
      <c r="L6166" s="518" t="s">
        <v>5433</v>
      </c>
    </row>
    <row r="6167" spans="1:12" ht="15.75">
      <c r="A6167" s="518" t="s">
        <v>11125</v>
      </c>
      <c r="B6167" s="518" t="s">
        <v>11126</v>
      </c>
      <c r="C6167" s="518" t="s">
        <v>11193</v>
      </c>
      <c r="D6167" s="518" t="s">
        <v>29984</v>
      </c>
      <c r="E6167" s="519" t="s">
        <v>144</v>
      </c>
      <c r="F6167" s="518" t="s">
        <v>144</v>
      </c>
      <c r="G6167" s="518" t="s">
        <v>29986</v>
      </c>
      <c r="H6167" s="518" t="s">
        <v>11195</v>
      </c>
      <c r="I6167" s="518" t="s">
        <v>5431</v>
      </c>
      <c r="J6167" s="518" t="s">
        <v>5503</v>
      </c>
      <c r="K6167" s="519" t="s">
        <v>19107</v>
      </c>
      <c r="L6167" s="518" t="s">
        <v>5433</v>
      </c>
    </row>
    <row r="6168" spans="1:12" ht="15.75">
      <c r="A6168" s="518" t="s">
        <v>11125</v>
      </c>
      <c r="B6168" s="518" t="s">
        <v>11126</v>
      </c>
      <c r="C6168" s="518" t="s">
        <v>11196</v>
      </c>
      <c r="D6168" s="518" t="s">
        <v>29988</v>
      </c>
      <c r="E6168" s="519" t="s">
        <v>144</v>
      </c>
      <c r="F6168" s="518" t="s">
        <v>144</v>
      </c>
      <c r="G6168" s="518" t="s">
        <v>29989</v>
      </c>
      <c r="H6168" s="518" t="s">
        <v>11197</v>
      </c>
      <c r="I6168" s="518" t="s">
        <v>5431</v>
      </c>
      <c r="J6168" s="518" t="s">
        <v>5503</v>
      </c>
      <c r="K6168" s="519" t="s">
        <v>15379</v>
      </c>
      <c r="L6168" s="518" t="s">
        <v>5433</v>
      </c>
    </row>
    <row r="6169" spans="1:12" ht="15.75">
      <c r="A6169" s="518" t="s">
        <v>11125</v>
      </c>
      <c r="B6169" s="518" t="s">
        <v>11126</v>
      </c>
      <c r="C6169" s="518" t="s">
        <v>11196</v>
      </c>
      <c r="D6169" s="518" t="s">
        <v>29988</v>
      </c>
      <c r="E6169" s="519" t="s">
        <v>144</v>
      </c>
      <c r="F6169" s="518" t="s">
        <v>144</v>
      </c>
      <c r="G6169" s="518" t="s">
        <v>29990</v>
      </c>
      <c r="H6169" s="518" t="s">
        <v>11198</v>
      </c>
      <c r="I6169" s="518" t="s">
        <v>5431</v>
      </c>
      <c r="J6169" s="518" t="s">
        <v>5503</v>
      </c>
      <c r="K6169" s="519" t="s">
        <v>29130</v>
      </c>
      <c r="L6169" s="518" t="s">
        <v>5433</v>
      </c>
    </row>
    <row r="6170" spans="1:12" ht="15.75">
      <c r="A6170" s="518" t="s">
        <v>11125</v>
      </c>
      <c r="B6170" s="518" t="s">
        <v>11126</v>
      </c>
      <c r="C6170" s="518" t="s">
        <v>11196</v>
      </c>
      <c r="D6170" s="518" t="s">
        <v>29988</v>
      </c>
      <c r="E6170" s="519" t="s">
        <v>144</v>
      </c>
      <c r="F6170" s="518" t="s">
        <v>144</v>
      </c>
      <c r="G6170" s="518" t="s">
        <v>29991</v>
      </c>
      <c r="H6170" s="518" t="s">
        <v>11199</v>
      </c>
      <c r="I6170" s="518" t="s">
        <v>5431</v>
      </c>
      <c r="J6170" s="518" t="s">
        <v>5503</v>
      </c>
      <c r="K6170" s="519" t="s">
        <v>32461</v>
      </c>
      <c r="L6170" s="518" t="s">
        <v>5433</v>
      </c>
    </row>
    <row r="6171" spans="1:12" ht="15.75">
      <c r="A6171" s="518" t="s">
        <v>11125</v>
      </c>
      <c r="B6171" s="518" t="s">
        <v>11126</v>
      </c>
      <c r="C6171" s="518" t="s">
        <v>11196</v>
      </c>
      <c r="D6171" s="518" t="s">
        <v>29988</v>
      </c>
      <c r="E6171" s="519" t="s">
        <v>144</v>
      </c>
      <c r="F6171" s="518" t="s">
        <v>144</v>
      </c>
      <c r="G6171" s="518" t="s">
        <v>29992</v>
      </c>
      <c r="H6171" s="518" t="s">
        <v>11200</v>
      </c>
      <c r="I6171" s="518" t="s">
        <v>5431</v>
      </c>
      <c r="J6171" s="518" t="s">
        <v>5503</v>
      </c>
      <c r="K6171" s="519" t="s">
        <v>13904</v>
      </c>
      <c r="L6171" s="518" t="s">
        <v>5433</v>
      </c>
    </row>
    <row r="6172" spans="1:12" ht="15.75">
      <c r="A6172" s="518" t="s">
        <v>11125</v>
      </c>
      <c r="B6172" s="518" t="s">
        <v>11126</v>
      </c>
      <c r="C6172" s="518" t="s">
        <v>11201</v>
      </c>
      <c r="D6172" s="518" t="s">
        <v>29993</v>
      </c>
      <c r="E6172" s="519" t="s">
        <v>144</v>
      </c>
      <c r="F6172" s="518" t="s">
        <v>144</v>
      </c>
      <c r="G6172" s="518" t="s">
        <v>29994</v>
      </c>
      <c r="H6172" s="518" t="s">
        <v>11202</v>
      </c>
      <c r="I6172" s="518" t="s">
        <v>5431</v>
      </c>
      <c r="J6172" s="518" t="s">
        <v>5503</v>
      </c>
      <c r="K6172" s="519" t="s">
        <v>19077</v>
      </c>
      <c r="L6172" s="518" t="s">
        <v>5433</v>
      </c>
    </row>
    <row r="6173" spans="1:12" ht="15.75">
      <c r="A6173" s="518" t="s">
        <v>11125</v>
      </c>
      <c r="B6173" s="518" t="s">
        <v>11126</v>
      </c>
      <c r="C6173" s="518" t="s">
        <v>11201</v>
      </c>
      <c r="D6173" s="518" t="s">
        <v>29993</v>
      </c>
      <c r="E6173" s="519" t="s">
        <v>144</v>
      </c>
      <c r="F6173" s="518" t="s">
        <v>144</v>
      </c>
      <c r="G6173" s="518" t="s">
        <v>29995</v>
      </c>
      <c r="H6173" s="518" t="s">
        <v>11203</v>
      </c>
      <c r="I6173" s="518" t="s">
        <v>5431</v>
      </c>
      <c r="J6173" s="518" t="s">
        <v>5503</v>
      </c>
      <c r="K6173" s="519" t="s">
        <v>23884</v>
      </c>
      <c r="L6173" s="518" t="s">
        <v>5433</v>
      </c>
    </row>
    <row r="6174" spans="1:12" ht="15.75">
      <c r="A6174" s="518" t="s">
        <v>11125</v>
      </c>
      <c r="B6174" s="518" t="s">
        <v>11126</v>
      </c>
      <c r="C6174" s="518" t="s">
        <v>11204</v>
      </c>
      <c r="D6174" s="518" t="s">
        <v>29997</v>
      </c>
      <c r="E6174" s="519" t="s">
        <v>144</v>
      </c>
      <c r="F6174" s="518" t="s">
        <v>144</v>
      </c>
      <c r="G6174" s="518" t="s">
        <v>29998</v>
      </c>
      <c r="H6174" s="518" t="s">
        <v>29999</v>
      </c>
      <c r="I6174" s="518" t="s">
        <v>6762</v>
      </c>
      <c r="J6174" s="518" t="s">
        <v>5503</v>
      </c>
      <c r="K6174" s="519" t="s">
        <v>35192</v>
      </c>
      <c r="L6174" s="518" t="s">
        <v>5433</v>
      </c>
    </row>
    <row r="6175" spans="1:12" ht="15.75">
      <c r="A6175" s="518" t="s">
        <v>11125</v>
      </c>
      <c r="B6175" s="518" t="s">
        <v>11126</v>
      </c>
      <c r="C6175" s="518" t="s">
        <v>11204</v>
      </c>
      <c r="D6175" s="518" t="s">
        <v>29997</v>
      </c>
      <c r="E6175" s="519" t="s">
        <v>144</v>
      </c>
      <c r="F6175" s="518" t="s">
        <v>144</v>
      </c>
      <c r="G6175" s="518" t="s">
        <v>30000</v>
      </c>
      <c r="H6175" s="518" t="s">
        <v>30001</v>
      </c>
      <c r="I6175" s="518" t="s">
        <v>6762</v>
      </c>
      <c r="J6175" s="518" t="s">
        <v>5503</v>
      </c>
      <c r="K6175" s="519" t="s">
        <v>35193</v>
      </c>
      <c r="L6175" s="518" t="s">
        <v>5433</v>
      </c>
    </row>
    <row r="6176" spans="1:12" ht="15.75">
      <c r="A6176" s="518" t="s">
        <v>11125</v>
      </c>
      <c r="B6176" s="518" t="s">
        <v>11126</v>
      </c>
      <c r="C6176" s="518" t="s">
        <v>11204</v>
      </c>
      <c r="D6176" s="518" t="s">
        <v>29997</v>
      </c>
      <c r="E6176" s="519" t="s">
        <v>144</v>
      </c>
      <c r="F6176" s="518" t="s">
        <v>144</v>
      </c>
      <c r="G6176" s="518" t="s">
        <v>30002</v>
      </c>
      <c r="H6176" s="518" t="s">
        <v>30003</v>
      </c>
      <c r="I6176" s="518" t="s">
        <v>5650</v>
      </c>
      <c r="J6176" s="518" t="s">
        <v>5503</v>
      </c>
      <c r="K6176" s="519" t="s">
        <v>35194</v>
      </c>
      <c r="L6176" s="518" t="s">
        <v>5433</v>
      </c>
    </row>
    <row r="6177" spans="1:12" ht="15.75">
      <c r="A6177" s="518" t="s">
        <v>11125</v>
      </c>
      <c r="B6177" s="518" t="s">
        <v>11126</v>
      </c>
      <c r="C6177" s="518" t="s">
        <v>11204</v>
      </c>
      <c r="D6177" s="518" t="s">
        <v>29997</v>
      </c>
      <c r="E6177" s="519" t="s">
        <v>144</v>
      </c>
      <c r="F6177" s="518" t="s">
        <v>144</v>
      </c>
      <c r="G6177" s="518" t="s">
        <v>30004</v>
      </c>
      <c r="H6177" s="518" t="s">
        <v>30005</v>
      </c>
      <c r="I6177" s="518" t="s">
        <v>5650</v>
      </c>
      <c r="J6177" s="518" t="s">
        <v>5503</v>
      </c>
      <c r="K6177" s="519" t="s">
        <v>35195</v>
      </c>
      <c r="L6177" s="518" t="s">
        <v>5433</v>
      </c>
    </row>
    <row r="6178" spans="1:12" ht="15.75">
      <c r="A6178" s="518" t="s">
        <v>11125</v>
      </c>
      <c r="B6178" s="518" t="s">
        <v>11126</v>
      </c>
      <c r="C6178" s="518" t="s">
        <v>11204</v>
      </c>
      <c r="D6178" s="518" t="s">
        <v>29997</v>
      </c>
      <c r="E6178" s="519" t="s">
        <v>144</v>
      </c>
      <c r="F6178" s="518" t="s">
        <v>144</v>
      </c>
      <c r="G6178" s="518" t="s">
        <v>30006</v>
      </c>
      <c r="H6178" s="518" t="s">
        <v>30007</v>
      </c>
      <c r="I6178" s="518" t="s">
        <v>5650</v>
      </c>
      <c r="J6178" s="518" t="s">
        <v>5503</v>
      </c>
      <c r="K6178" s="519" t="s">
        <v>35196</v>
      </c>
      <c r="L6178" s="518" t="s">
        <v>5433</v>
      </c>
    </row>
    <row r="6179" spans="1:12" ht="15.75">
      <c r="A6179" s="518" t="s">
        <v>11125</v>
      </c>
      <c r="B6179" s="518" t="s">
        <v>11126</v>
      </c>
      <c r="C6179" s="518" t="s">
        <v>11204</v>
      </c>
      <c r="D6179" s="518" t="s">
        <v>29997</v>
      </c>
      <c r="E6179" s="519" t="s">
        <v>144</v>
      </c>
      <c r="F6179" s="518" t="s">
        <v>144</v>
      </c>
      <c r="G6179" s="518" t="s">
        <v>30008</v>
      </c>
      <c r="H6179" s="518" t="s">
        <v>30009</v>
      </c>
      <c r="I6179" s="518" t="s">
        <v>5650</v>
      </c>
      <c r="J6179" s="518" t="s">
        <v>5503</v>
      </c>
      <c r="K6179" s="519" t="s">
        <v>35197</v>
      </c>
      <c r="L6179" s="518" t="s">
        <v>5433</v>
      </c>
    </row>
    <row r="6180" spans="1:12" ht="15.75">
      <c r="A6180" s="518" t="s">
        <v>11125</v>
      </c>
      <c r="B6180" s="518" t="s">
        <v>11126</v>
      </c>
      <c r="C6180" s="518" t="s">
        <v>11204</v>
      </c>
      <c r="D6180" s="518" t="s">
        <v>29997</v>
      </c>
      <c r="E6180" s="519" t="s">
        <v>144</v>
      </c>
      <c r="F6180" s="518" t="s">
        <v>144</v>
      </c>
      <c r="G6180" s="518" t="s">
        <v>30010</v>
      </c>
      <c r="H6180" s="518" t="s">
        <v>11215</v>
      </c>
      <c r="I6180" s="518" t="s">
        <v>5650</v>
      </c>
      <c r="J6180" s="518" t="s">
        <v>5432</v>
      </c>
      <c r="K6180" s="519" t="s">
        <v>35198</v>
      </c>
      <c r="L6180" s="518" t="s">
        <v>5433</v>
      </c>
    </row>
    <row r="6181" spans="1:12" ht="15.75">
      <c r="A6181" s="518" t="s">
        <v>11125</v>
      </c>
      <c r="B6181" s="518" t="s">
        <v>11126</v>
      </c>
      <c r="C6181" s="518" t="s">
        <v>11220</v>
      </c>
      <c r="D6181" s="518" t="s">
        <v>30011</v>
      </c>
      <c r="E6181" s="519" t="s">
        <v>144</v>
      </c>
      <c r="F6181" s="518" t="s">
        <v>144</v>
      </c>
      <c r="G6181" s="518" t="s">
        <v>30012</v>
      </c>
      <c r="H6181" s="518" t="s">
        <v>30013</v>
      </c>
      <c r="I6181" s="518" t="s">
        <v>5650</v>
      </c>
      <c r="J6181" s="518" t="s">
        <v>5503</v>
      </c>
      <c r="K6181" s="519" t="s">
        <v>35199</v>
      </c>
      <c r="L6181" s="518" t="s">
        <v>5433</v>
      </c>
    </row>
    <row r="6182" spans="1:12" ht="15.75">
      <c r="A6182" s="518" t="s">
        <v>11125</v>
      </c>
      <c r="B6182" s="518" t="s">
        <v>11126</v>
      </c>
      <c r="C6182" s="518" t="s">
        <v>11220</v>
      </c>
      <c r="D6182" s="518" t="s">
        <v>30011</v>
      </c>
      <c r="E6182" s="519" t="s">
        <v>144</v>
      </c>
      <c r="F6182" s="518" t="s">
        <v>144</v>
      </c>
      <c r="G6182" s="518" t="s">
        <v>30014</v>
      </c>
      <c r="H6182" s="518" t="s">
        <v>30015</v>
      </c>
      <c r="I6182" s="518" t="s">
        <v>5650</v>
      </c>
      <c r="J6182" s="518" t="s">
        <v>5503</v>
      </c>
      <c r="K6182" s="519" t="s">
        <v>35200</v>
      </c>
      <c r="L6182" s="518" t="s">
        <v>5433</v>
      </c>
    </row>
    <row r="6183" spans="1:12" ht="15.75">
      <c r="A6183" s="518" t="s">
        <v>11125</v>
      </c>
      <c r="B6183" s="518" t="s">
        <v>11126</v>
      </c>
      <c r="C6183" s="518" t="s">
        <v>11220</v>
      </c>
      <c r="D6183" s="518" t="s">
        <v>30011</v>
      </c>
      <c r="E6183" s="519" t="s">
        <v>144</v>
      </c>
      <c r="F6183" s="518" t="s">
        <v>144</v>
      </c>
      <c r="G6183" s="518" t="s">
        <v>30017</v>
      </c>
      <c r="H6183" s="518" t="s">
        <v>30018</v>
      </c>
      <c r="I6183" s="518" t="s">
        <v>5650</v>
      </c>
      <c r="J6183" s="518" t="s">
        <v>5503</v>
      </c>
      <c r="K6183" s="519" t="s">
        <v>19592</v>
      </c>
      <c r="L6183" s="518" t="s">
        <v>5433</v>
      </c>
    </row>
    <row r="6184" spans="1:12" ht="15.75">
      <c r="A6184" s="518" t="s">
        <v>11125</v>
      </c>
      <c r="B6184" s="518" t="s">
        <v>11126</v>
      </c>
      <c r="C6184" s="518" t="s">
        <v>11220</v>
      </c>
      <c r="D6184" s="518" t="s">
        <v>30011</v>
      </c>
      <c r="E6184" s="519" t="s">
        <v>144</v>
      </c>
      <c r="F6184" s="518" t="s">
        <v>144</v>
      </c>
      <c r="G6184" s="518" t="s">
        <v>30019</v>
      </c>
      <c r="H6184" s="518" t="s">
        <v>30018</v>
      </c>
      <c r="I6184" s="518" t="s">
        <v>5650</v>
      </c>
      <c r="J6184" s="518" t="s">
        <v>5503</v>
      </c>
      <c r="K6184" s="519" t="s">
        <v>35201</v>
      </c>
      <c r="L6184" s="518" t="s">
        <v>5433</v>
      </c>
    </row>
    <row r="6185" spans="1:12" ht="15.75">
      <c r="A6185" s="518" t="s">
        <v>11125</v>
      </c>
      <c r="B6185" s="518" t="s">
        <v>11126</v>
      </c>
      <c r="C6185" s="518" t="s">
        <v>11220</v>
      </c>
      <c r="D6185" s="518" t="s">
        <v>30011</v>
      </c>
      <c r="E6185" s="519" t="s">
        <v>144</v>
      </c>
      <c r="F6185" s="518" t="s">
        <v>144</v>
      </c>
      <c r="G6185" s="518" t="s">
        <v>30020</v>
      </c>
      <c r="H6185" s="518" t="s">
        <v>30021</v>
      </c>
      <c r="I6185" s="518" t="s">
        <v>5650</v>
      </c>
      <c r="J6185" s="518" t="s">
        <v>5503</v>
      </c>
      <c r="K6185" s="519" t="s">
        <v>17373</v>
      </c>
      <c r="L6185" s="518" t="s">
        <v>5433</v>
      </c>
    </row>
    <row r="6186" spans="1:12" ht="15.75">
      <c r="A6186" s="518" t="s">
        <v>11125</v>
      </c>
      <c r="B6186" s="518" t="s">
        <v>11126</v>
      </c>
      <c r="C6186" s="518" t="s">
        <v>11220</v>
      </c>
      <c r="D6186" s="518" t="s">
        <v>30011</v>
      </c>
      <c r="E6186" s="519" t="s">
        <v>144</v>
      </c>
      <c r="F6186" s="518" t="s">
        <v>144</v>
      </c>
      <c r="G6186" s="518" t="s">
        <v>30022</v>
      </c>
      <c r="H6186" s="518" t="s">
        <v>30023</v>
      </c>
      <c r="I6186" s="518" t="s">
        <v>5650</v>
      </c>
      <c r="J6186" s="518" t="s">
        <v>5503</v>
      </c>
      <c r="K6186" s="519" t="s">
        <v>15120</v>
      </c>
      <c r="L6186" s="518" t="s">
        <v>5433</v>
      </c>
    </row>
    <row r="6187" spans="1:12" ht="15.75">
      <c r="A6187" s="518" t="s">
        <v>11125</v>
      </c>
      <c r="B6187" s="518" t="s">
        <v>11126</v>
      </c>
      <c r="C6187" s="518" t="s">
        <v>11220</v>
      </c>
      <c r="D6187" s="518" t="s">
        <v>30011</v>
      </c>
      <c r="E6187" s="519" t="s">
        <v>144</v>
      </c>
      <c r="F6187" s="518" t="s">
        <v>144</v>
      </c>
      <c r="G6187" s="518" t="s">
        <v>30024</v>
      </c>
      <c r="H6187" s="518" t="s">
        <v>30025</v>
      </c>
      <c r="I6187" s="518" t="s">
        <v>5650</v>
      </c>
      <c r="J6187" s="518" t="s">
        <v>5503</v>
      </c>
      <c r="K6187" s="519" t="s">
        <v>35202</v>
      </c>
      <c r="L6187" s="518" t="s">
        <v>5433</v>
      </c>
    </row>
    <row r="6188" spans="1:12" ht="15.75">
      <c r="A6188" s="518" t="s">
        <v>11125</v>
      </c>
      <c r="B6188" s="518" t="s">
        <v>11126</v>
      </c>
      <c r="C6188" s="518" t="s">
        <v>11220</v>
      </c>
      <c r="D6188" s="518" t="s">
        <v>30011</v>
      </c>
      <c r="E6188" s="519" t="s">
        <v>144</v>
      </c>
      <c r="F6188" s="518" t="s">
        <v>144</v>
      </c>
      <c r="G6188" s="518" t="s">
        <v>30026</v>
      </c>
      <c r="H6188" s="518" t="s">
        <v>30027</v>
      </c>
      <c r="I6188" s="518" t="s">
        <v>5650</v>
      </c>
      <c r="J6188" s="518" t="s">
        <v>5503</v>
      </c>
      <c r="K6188" s="519" t="s">
        <v>35203</v>
      </c>
      <c r="L6188" s="518" t="s">
        <v>5433</v>
      </c>
    </row>
    <row r="6189" spans="1:12" ht="15.75">
      <c r="A6189" s="518" t="s">
        <v>11125</v>
      </c>
      <c r="B6189" s="518" t="s">
        <v>11126</v>
      </c>
      <c r="C6189" s="518" t="s">
        <v>11220</v>
      </c>
      <c r="D6189" s="518" t="s">
        <v>30011</v>
      </c>
      <c r="E6189" s="519" t="s">
        <v>144</v>
      </c>
      <c r="F6189" s="518" t="s">
        <v>144</v>
      </c>
      <c r="G6189" s="518" t="s">
        <v>30028</v>
      </c>
      <c r="H6189" s="518" t="s">
        <v>30029</v>
      </c>
      <c r="I6189" s="518" t="s">
        <v>5650</v>
      </c>
      <c r="J6189" s="518" t="s">
        <v>5503</v>
      </c>
      <c r="K6189" s="519" t="s">
        <v>20564</v>
      </c>
      <c r="L6189" s="518" t="s">
        <v>5433</v>
      </c>
    </row>
    <row r="6190" spans="1:12" ht="15.75">
      <c r="A6190" s="518" t="s">
        <v>11125</v>
      </c>
      <c r="B6190" s="518" t="s">
        <v>11126</v>
      </c>
      <c r="C6190" s="518" t="s">
        <v>11220</v>
      </c>
      <c r="D6190" s="518" t="s">
        <v>30011</v>
      </c>
      <c r="E6190" s="519" t="s">
        <v>144</v>
      </c>
      <c r="F6190" s="518" t="s">
        <v>144</v>
      </c>
      <c r="G6190" s="518" t="s">
        <v>30030</v>
      </c>
      <c r="H6190" s="518" t="s">
        <v>30031</v>
      </c>
      <c r="I6190" s="518" t="s">
        <v>5650</v>
      </c>
      <c r="J6190" s="518" t="s">
        <v>5503</v>
      </c>
      <c r="K6190" s="519" t="s">
        <v>25609</v>
      </c>
      <c r="L6190" s="518" t="s">
        <v>5433</v>
      </c>
    </row>
    <row r="6191" spans="1:12" ht="15.75">
      <c r="A6191" s="518" t="s">
        <v>11125</v>
      </c>
      <c r="B6191" s="518" t="s">
        <v>11126</v>
      </c>
      <c r="C6191" s="518" t="s">
        <v>11220</v>
      </c>
      <c r="D6191" s="518" t="s">
        <v>30011</v>
      </c>
      <c r="E6191" s="519" t="s">
        <v>144</v>
      </c>
      <c r="F6191" s="518" t="s">
        <v>144</v>
      </c>
      <c r="G6191" s="518" t="s">
        <v>30032</v>
      </c>
      <c r="H6191" s="518" t="s">
        <v>30033</v>
      </c>
      <c r="I6191" s="518" t="s">
        <v>5650</v>
      </c>
      <c r="J6191" s="518" t="s">
        <v>5503</v>
      </c>
      <c r="K6191" s="519" t="s">
        <v>35204</v>
      </c>
      <c r="L6191" s="518" t="s">
        <v>5433</v>
      </c>
    </row>
    <row r="6192" spans="1:12" ht="15.75">
      <c r="A6192" s="518" t="s">
        <v>11125</v>
      </c>
      <c r="B6192" s="518" t="s">
        <v>11126</v>
      </c>
      <c r="C6192" s="518" t="s">
        <v>11220</v>
      </c>
      <c r="D6192" s="518" t="s">
        <v>30011</v>
      </c>
      <c r="E6192" s="519" t="s">
        <v>144</v>
      </c>
      <c r="F6192" s="518" t="s">
        <v>144</v>
      </c>
      <c r="G6192" s="518" t="s">
        <v>30034</v>
      </c>
      <c r="H6192" s="518" t="s">
        <v>30035</v>
      </c>
      <c r="I6192" s="518" t="s">
        <v>5650</v>
      </c>
      <c r="J6192" s="518" t="s">
        <v>5503</v>
      </c>
      <c r="K6192" s="519" t="s">
        <v>35205</v>
      </c>
      <c r="L6192" s="518" t="s">
        <v>5433</v>
      </c>
    </row>
    <row r="6193" spans="1:12" ht="15.75">
      <c r="A6193" s="518" t="s">
        <v>11125</v>
      </c>
      <c r="B6193" s="518" t="s">
        <v>11126</v>
      </c>
      <c r="C6193" s="518" t="s">
        <v>11220</v>
      </c>
      <c r="D6193" s="518" t="s">
        <v>30011</v>
      </c>
      <c r="E6193" s="519" t="s">
        <v>144</v>
      </c>
      <c r="F6193" s="518" t="s">
        <v>144</v>
      </c>
      <c r="G6193" s="518" t="s">
        <v>30036</v>
      </c>
      <c r="H6193" s="518" t="s">
        <v>30037</v>
      </c>
      <c r="I6193" s="518" t="s">
        <v>5650</v>
      </c>
      <c r="J6193" s="518" t="s">
        <v>5503</v>
      </c>
      <c r="K6193" s="519" t="s">
        <v>35206</v>
      </c>
      <c r="L6193" s="518" t="s">
        <v>5433</v>
      </c>
    </row>
    <row r="6194" spans="1:12" ht="15.75">
      <c r="A6194" s="518" t="s">
        <v>11125</v>
      </c>
      <c r="B6194" s="518" t="s">
        <v>11126</v>
      </c>
      <c r="C6194" s="518" t="s">
        <v>11220</v>
      </c>
      <c r="D6194" s="518" t="s">
        <v>30011</v>
      </c>
      <c r="E6194" s="519" t="s">
        <v>144</v>
      </c>
      <c r="F6194" s="518" t="s">
        <v>144</v>
      </c>
      <c r="G6194" s="518" t="s">
        <v>30038</v>
      </c>
      <c r="H6194" s="518" t="s">
        <v>30039</v>
      </c>
      <c r="I6194" s="518" t="s">
        <v>5650</v>
      </c>
      <c r="J6194" s="518" t="s">
        <v>5503</v>
      </c>
      <c r="K6194" s="519" t="s">
        <v>15887</v>
      </c>
      <c r="L6194" s="518" t="s">
        <v>5433</v>
      </c>
    </row>
    <row r="6195" spans="1:12" ht="15.75">
      <c r="A6195" s="518" t="s">
        <v>11125</v>
      </c>
      <c r="B6195" s="518" t="s">
        <v>11126</v>
      </c>
      <c r="C6195" s="518" t="s">
        <v>11220</v>
      </c>
      <c r="D6195" s="518" t="s">
        <v>30011</v>
      </c>
      <c r="E6195" s="519" t="s">
        <v>144</v>
      </c>
      <c r="F6195" s="518" t="s">
        <v>144</v>
      </c>
      <c r="G6195" s="518" t="s">
        <v>30041</v>
      </c>
      <c r="H6195" s="518" t="s">
        <v>30042</v>
      </c>
      <c r="I6195" s="518" t="s">
        <v>5650</v>
      </c>
      <c r="J6195" s="518" t="s">
        <v>5503</v>
      </c>
      <c r="K6195" s="519" t="s">
        <v>35207</v>
      </c>
      <c r="L6195" s="518" t="s">
        <v>5433</v>
      </c>
    </row>
    <row r="6196" spans="1:12" ht="15.75">
      <c r="A6196" s="518" t="s">
        <v>11125</v>
      </c>
      <c r="B6196" s="518" t="s">
        <v>11126</v>
      </c>
      <c r="C6196" s="518" t="s">
        <v>11220</v>
      </c>
      <c r="D6196" s="518" t="s">
        <v>30011</v>
      </c>
      <c r="E6196" s="519" t="s">
        <v>144</v>
      </c>
      <c r="F6196" s="518" t="s">
        <v>144</v>
      </c>
      <c r="G6196" s="518" t="s">
        <v>30043</v>
      </c>
      <c r="H6196" s="518" t="s">
        <v>30044</v>
      </c>
      <c r="I6196" s="518" t="s">
        <v>5650</v>
      </c>
      <c r="J6196" s="518" t="s">
        <v>5503</v>
      </c>
      <c r="K6196" s="519" t="s">
        <v>35208</v>
      </c>
      <c r="L6196" s="518" t="s">
        <v>5433</v>
      </c>
    </row>
    <row r="6197" spans="1:12" ht="15.75">
      <c r="A6197" s="518" t="s">
        <v>11125</v>
      </c>
      <c r="B6197" s="518" t="s">
        <v>11126</v>
      </c>
      <c r="C6197" s="518" t="s">
        <v>11220</v>
      </c>
      <c r="D6197" s="518" t="s">
        <v>30011</v>
      </c>
      <c r="E6197" s="519" t="s">
        <v>144</v>
      </c>
      <c r="F6197" s="518" t="s">
        <v>144</v>
      </c>
      <c r="G6197" s="518" t="s">
        <v>30045</v>
      </c>
      <c r="H6197" s="518" t="s">
        <v>30046</v>
      </c>
      <c r="I6197" s="518" t="s">
        <v>5650</v>
      </c>
      <c r="J6197" s="518" t="s">
        <v>5503</v>
      </c>
      <c r="K6197" s="519" t="s">
        <v>35209</v>
      </c>
      <c r="L6197" s="518" t="s">
        <v>5433</v>
      </c>
    </row>
    <row r="6198" spans="1:12" ht="15.75">
      <c r="A6198" s="518" t="s">
        <v>11125</v>
      </c>
      <c r="B6198" s="518" t="s">
        <v>11126</v>
      </c>
      <c r="C6198" s="518" t="s">
        <v>11220</v>
      </c>
      <c r="D6198" s="518" t="s">
        <v>30011</v>
      </c>
      <c r="E6198" s="519" t="s">
        <v>144</v>
      </c>
      <c r="F6198" s="518" t="s">
        <v>144</v>
      </c>
      <c r="G6198" s="518" t="s">
        <v>30047</v>
      </c>
      <c r="H6198" s="518" t="s">
        <v>30048</v>
      </c>
      <c r="I6198" s="518" t="s">
        <v>5650</v>
      </c>
      <c r="J6198" s="518" t="s">
        <v>5503</v>
      </c>
      <c r="K6198" s="519" t="s">
        <v>35210</v>
      </c>
      <c r="L6198" s="518" t="s">
        <v>5433</v>
      </c>
    </row>
    <row r="6199" spans="1:12" ht="15.75">
      <c r="A6199" s="518" t="s">
        <v>11125</v>
      </c>
      <c r="B6199" s="518" t="s">
        <v>11126</v>
      </c>
      <c r="C6199" s="518" t="s">
        <v>11220</v>
      </c>
      <c r="D6199" s="518" t="s">
        <v>30011</v>
      </c>
      <c r="E6199" s="519" t="s">
        <v>144</v>
      </c>
      <c r="F6199" s="518" t="s">
        <v>144</v>
      </c>
      <c r="G6199" s="518" t="s">
        <v>30049</v>
      </c>
      <c r="H6199" s="518" t="s">
        <v>30050</v>
      </c>
      <c r="I6199" s="518" t="s">
        <v>5650</v>
      </c>
      <c r="J6199" s="518" t="s">
        <v>5503</v>
      </c>
      <c r="K6199" s="519" t="s">
        <v>35211</v>
      </c>
      <c r="L6199" s="518" t="s">
        <v>5433</v>
      </c>
    </row>
    <row r="6200" spans="1:12" ht="15.75">
      <c r="A6200" s="518" t="s">
        <v>11125</v>
      </c>
      <c r="B6200" s="518" t="s">
        <v>11126</v>
      </c>
      <c r="C6200" s="518" t="s">
        <v>11220</v>
      </c>
      <c r="D6200" s="518" t="s">
        <v>30011</v>
      </c>
      <c r="E6200" s="519" t="s">
        <v>144</v>
      </c>
      <c r="F6200" s="518" t="s">
        <v>144</v>
      </c>
      <c r="G6200" s="518" t="s">
        <v>30051</v>
      </c>
      <c r="H6200" s="518" t="s">
        <v>30052</v>
      </c>
      <c r="I6200" s="518" t="s">
        <v>5650</v>
      </c>
      <c r="J6200" s="518" t="s">
        <v>5503</v>
      </c>
      <c r="K6200" s="519" t="s">
        <v>35212</v>
      </c>
      <c r="L6200" s="518" t="s">
        <v>5433</v>
      </c>
    </row>
    <row r="6201" spans="1:12" ht="15.75">
      <c r="A6201" s="518" t="s">
        <v>11125</v>
      </c>
      <c r="B6201" s="518" t="s">
        <v>11126</v>
      </c>
      <c r="C6201" s="518" t="s">
        <v>11220</v>
      </c>
      <c r="D6201" s="518" t="s">
        <v>30011</v>
      </c>
      <c r="E6201" s="519" t="s">
        <v>144</v>
      </c>
      <c r="F6201" s="518" t="s">
        <v>144</v>
      </c>
      <c r="G6201" s="518" t="s">
        <v>30053</v>
      </c>
      <c r="H6201" s="518" t="s">
        <v>30054</v>
      </c>
      <c r="I6201" s="518" t="s">
        <v>5650</v>
      </c>
      <c r="J6201" s="518" t="s">
        <v>5503</v>
      </c>
      <c r="K6201" s="519" t="s">
        <v>13774</v>
      </c>
      <c r="L6201" s="518" t="s">
        <v>5433</v>
      </c>
    </row>
    <row r="6202" spans="1:12" ht="15.75">
      <c r="A6202" s="518" t="s">
        <v>11125</v>
      </c>
      <c r="B6202" s="518" t="s">
        <v>11126</v>
      </c>
      <c r="C6202" s="518" t="s">
        <v>11220</v>
      </c>
      <c r="D6202" s="518" t="s">
        <v>30011</v>
      </c>
      <c r="E6202" s="519" t="s">
        <v>144</v>
      </c>
      <c r="F6202" s="518" t="s">
        <v>144</v>
      </c>
      <c r="G6202" s="518" t="s">
        <v>30055</v>
      </c>
      <c r="H6202" s="518" t="s">
        <v>30056</v>
      </c>
      <c r="I6202" s="518" t="s">
        <v>5650</v>
      </c>
      <c r="J6202" s="518" t="s">
        <v>5503</v>
      </c>
      <c r="K6202" s="519" t="s">
        <v>35213</v>
      </c>
      <c r="L6202" s="518" t="s">
        <v>5433</v>
      </c>
    </row>
    <row r="6203" spans="1:12" ht="15.75">
      <c r="A6203" s="518" t="s">
        <v>11125</v>
      </c>
      <c r="B6203" s="518" t="s">
        <v>11126</v>
      </c>
      <c r="C6203" s="518" t="s">
        <v>11220</v>
      </c>
      <c r="D6203" s="518" t="s">
        <v>30011</v>
      </c>
      <c r="E6203" s="519" t="s">
        <v>144</v>
      </c>
      <c r="F6203" s="518" t="s">
        <v>144</v>
      </c>
      <c r="G6203" s="518" t="s">
        <v>30057</v>
      </c>
      <c r="H6203" s="518" t="s">
        <v>30058</v>
      </c>
      <c r="I6203" s="518" t="s">
        <v>5650</v>
      </c>
      <c r="J6203" s="518" t="s">
        <v>5503</v>
      </c>
      <c r="K6203" s="519" t="s">
        <v>22934</v>
      </c>
      <c r="L6203" s="518" t="s">
        <v>5433</v>
      </c>
    </row>
    <row r="6204" spans="1:12" ht="15.75">
      <c r="A6204" s="518" t="s">
        <v>11125</v>
      </c>
      <c r="B6204" s="518" t="s">
        <v>11126</v>
      </c>
      <c r="C6204" s="518" t="s">
        <v>11220</v>
      </c>
      <c r="D6204" s="518" t="s">
        <v>30011</v>
      </c>
      <c r="E6204" s="519" t="s">
        <v>144</v>
      </c>
      <c r="F6204" s="518" t="s">
        <v>144</v>
      </c>
      <c r="G6204" s="518" t="s">
        <v>30059</v>
      </c>
      <c r="H6204" s="518" t="s">
        <v>30060</v>
      </c>
      <c r="I6204" s="518" t="s">
        <v>5650</v>
      </c>
      <c r="J6204" s="518" t="s">
        <v>5503</v>
      </c>
      <c r="K6204" s="519" t="s">
        <v>35214</v>
      </c>
      <c r="L6204" s="518" t="s">
        <v>5433</v>
      </c>
    </row>
    <row r="6205" spans="1:12" ht="15.75">
      <c r="A6205" s="518" t="s">
        <v>11125</v>
      </c>
      <c r="B6205" s="518" t="s">
        <v>11126</v>
      </c>
      <c r="C6205" s="518" t="s">
        <v>11220</v>
      </c>
      <c r="D6205" s="518" t="s">
        <v>30011</v>
      </c>
      <c r="E6205" s="519" t="s">
        <v>144</v>
      </c>
      <c r="F6205" s="518" t="s">
        <v>144</v>
      </c>
      <c r="G6205" s="518" t="s">
        <v>30061</v>
      </c>
      <c r="H6205" s="518" t="s">
        <v>30062</v>
      </c>
      <c r="I6205" s="518" t="s">
        <v>5650</v>
      </c>
      <c r="J6205" s="518" t="s">
        <v>5503</v>
      </c>
      <c r="K6205" s="519" t="s">
        <v>35215</v>
      </c>
      <c r="L6205" s="518" t="s">
        <v>5433</v>
      </c>
    </row>
    <row r="6206" spans="1:12" ht="15.75">
      <c r="A6206" s="518" t="s">
        <v>11125</v>
      </c>
      <c r="B6206" s="518" t="s">
        <v>11126</v>
      </c>
      <c r="C6206" s="518" t="s">
        <v>11220</v>
      </c>
      <c r="D6206" s="518" t="s">
        <v>30011</v>
      </c>
      <c r="E6206" s="519" t="s">
        <v>144</v>
      </c>
      <c r="F6206" s="518" t="s">
        <v>144</v>
      </c>
      <c r="G6206" s="518" t="s">
        <v>30063</v>
      </c>
      <c r="H6206" s="518" t="s">
        <v>30064</v>
      </c>
      <c r="I6206" s="518" t="s">
        <v>5650</v>
      </c>
      <c r="J6206" s="518" t="s">
        <v>5503</v>
      </c>
      <c r="K6206" s="519" t="s">
        <v>35216</v>
      </c>
      <c r="L6206" s="518" t="s">
        <v>5433</v>
      </c>
    </row>
    <row r="6207" spans="1:12" ht="15.75">
      <c r="A6207" s="518" t="s">
        <v>11125</v>
      </c>
      <c r="B6207" s="518" t="s">
        <v>11126</v>
      </c>
      <c r="C6207" s="518" t="s">
        <v>11220</v>
      </c>
      <c r="D6207" s="518" t="s">
        <v>30011</v>
      </c>
      <c r="E6207" s="519" t="s">
        <v>144</v>
      </c>
      <c r="F6207" s="518" t="s">
        <v>144</v>
      </c>
      <c r="G6207" s="518" t="s">
        <v>30066</v>
      </c>
      <c r="H6207" s="518" t="s">
        <v>30067</v>
      </c>
      <c r="I6207" s="518" t="s">
        <v>5650</v>
      </c>
      <c r="J6207" s="518" t="s">
        <v>5503</v>
      </c>
      <c r="K6207" s="519" t="s">
        <v>35217</v>
      </c>
      <c r="L6207" s="518" t="s">
        <v>5433</v>
      </c>
    </row>
    <row r="6208" spans="1:12" ht="15.75">
      <c r="A6208" s="518" t="s">
        <v>11125</v>
      </c>
      <c r="B6208" s="518" t="s">
        <v>11126</v>
      </c>
      <c r="C6208" s="518" t="s">
        <v>11220</v>
      </c>
      <c r="D6208" s="518" t="s">
        <v>30011</v>
      </c>
      <c r="E6208" s="519" t="s">
        <v>144</v>
      </c>
      <c r="F6208" s="518" t="s">
        <v>144</v>
      </c>
      <c r="G6208" s="518" t="s">
        <v>30068</v>
      </c>
      <c r="H6208" s="518" t="s">
        <v>30069</v>
      </c>
      <c r="I6208" s="518" t="s">
        <v>5650</v>
      </c>
      <c r="J6208" s="518" t="s">
        <v>5503</v>
      </c>
      <c r="K6208" s="519" t="s">
        <v>35218</v>
      </c>
      <c r="L6208" s="518" t="s">
        <v>5433</v>
      </c>
    </row>
    <row r="6209" spans="1:12" ht="15.75">
      <c r="A6209" s="518" t="s">
        <v>11125</v>
      </c>
      <c r="B6209" s="518" t="s">
        <v>11126</v>
      </c>
      <c r="C6209" s="518" t="s">
        <v>11220</v>
      </c>
      <c r="D6209" s="518" t="s">
        <v>30011</v>
      </c>
      <c r="E6209" s="519" t="s">
        <v>144</v>
      </c>
      <c r="F6209" s="518" t="s">
        <v>144</v>
      </c>
      <c r="G6209" s="518" t="s">
        <v>30070</v>
      </c>
      <c r="H6209" s="518" t="s">
        <v>30071</v>
      </c>
      <c r="I6209" s="518" t="s">
        <v>5650</v>
      </c>
      <c r="J6209" s="518" t="s">
        <v>5503</v>
      </c>
      <c r="K6209" s="519" t="s">
        <v>35219</v>
      </c>
      <c r="L6209" s="518" t="s">
        <v>5433</v>
      </c>
    </row>
    <row r="6210" spans="1:12" ht="15.75">
      <c r="A6210" s="518" t="s">
        <v>11125</v>
      </c>
      <c r="B6210" s="518" t="s">
        <v>11126</v>
      </c>
      <c r="C6210" s="518" t="s">
        <v>11220</v>
      </c>
      <c r="D6210" s="518" t="s">
        <v>30011</v>
      </c>
      <c r="E6210" s="519" t="s">
        <v>144</v>
      </c>
      <c r="F6210" s="518" t="s">
        <v>144</v>
      </c>
      <c r="G6210" s="518" t="s">
        <v>30073</v>
      </c>
      <c r="H6210" s="518" t="s">
        <v>30074</v>
      </c>
      <c r="I6210" s="518" t="s">
        <v>5650</v>
      </c>
      <c r="J6210" s="518" t="s">
        <v>5503</v>
      </c>
      <c r="K6210" s="519" t="s">
        <v>23228</v>
      </c>
      <c r="L6210" s="518" t="s">
        <v>5433</v>
      </c>
    </row>
    <row r="6211" spans="1:12" ht="15.75">
      <c r="A6211" s="518" t="s">
        <v>11125</v>
      </c>
      <c r="B6211" s="518" t="s">
        <v>11126</v>
      </c>
      <c r="C6211" s="518" t="s">
        <v>11220</v>
      </c>
      <c r="D6211" s="518" t="s">
        <v>30011</v>
      </c>
      <c r="E6211" s="519" t="s">
        <v>144</v>
      </c>
      <c r="F6211" s="518" t="s">
        <v>144</v>
      </c>
      <c r="G6211" s="518" t="s">
        <v>30075</v>
      </c>
      <c r="H6211" s="518" t="s">
        <v>30076</v>
      </c>
      <c r="I6211" s="518" t="s">
        <v>5650</v>
      </c>
      <c r="J6211" s="518" t="s">
        <v>5503</v>
      </c>
      <c r="K6211" s="519" t="s">
        <v>20569</v>
      </c>
      <c r="L6211" s="518" t="s">
        <v>5433</v>
      </c>
    </row>
    <row r="6212" spans="1:12" ht="15.75">
      <c r="A6212" s="518" t="s">
        <v>11125</v>
      </c>
      <c r="B6212" s="518" t="s">
        <v>11126</v>
      </c>
      <c r="C6212" s="518" t="s">
        <v>11220</v>
      </c>
      <c r="D6212" s="518" t="s">
        <v>30011</v>
      </c>
      <c r="E6212" s="519" t="s">
        <v>144</v>
      </c>
      <c r="F6212" s="518" t="s">
        <v>144</v>
      </c>
      <c r="G6212" s="518" t="s">
        <v>30077</v>
      </c>
      <c r="H6212" s="518" t="s">
        <v>30078</v>
      </c>
      <c r="I6212" s="518" t="s">
        <v>5650</v>
      </c>
      <c r="J6212" s="518" t="s">
        <v>5503</v>
      </c>
      <c r="K6212" s="519" t="s">
        <v>35220</v>
      </c>
      <c r="L6212" s="518" t="s">
        <v>5433</v>
      </c>
    </row>
    <row r="6213" spans="1:12" ht="15.75">
      <c r="A6213" s="518" t="s">
        <v>11125</v>
      </c>
      <c r="B6213" s="518" t="s">
        <v>11126</v>
      </c>
      <c r="C6213" s="518" t="s">
        <v>11220</v>
      </c>
      <c r="D6213" s="518" t="s">
        <v>30011</v>
      </c>
      <c r="E6213" s="519" t="s">
        <v>144</v>
      </c>
      <c r="F6213" s="518" t="s">
        <v>144</v>
      </c>
      <c r="G6213" s="518" t="s">
        <v>30080</v>
      </c>
      <c r="H6213" s="518" t="s">
        <v>30081</v>
      </c>
      <c r="I6213" s="518" t="s">
        <v>5650</v>
      </c>
      <c r="J6213" s="518" t="s">
        <v>5503</v>
      </c>
      <c r="K6213" s="519" t="s">
        <v>35221</v>
      </c>
      <c r="L6213" s="518" t="s">
        <v>5433</v>
      </c>
    </row>
    <row r="6214" spans="1:12" ht="15.75">
      <c r="A6214" s="518" t="s">
        <v>11125</v>
      </c>
      <c r="B6214" s="518" t="s">
        <v>11126</v>
      </c>
      <c r="C6214" s="518" t="s">
        <v>11220</v>
      </c>
      <c r="D6214" s="518" t="s">
        <v>30011</v>
      </c>
      <c r="E6214" s="519" t="s">
        <v>144</v>
      </c>
      <c r="F6214" s="518" t="s">
        <v>144</v>
      </c>
      <c r="G6214" s="518" t="s">
        <v>30082</v>
      </c>
      <c r="H6214" s="518" t="s">
        <v>30083</v>
      </c>
      <c r="I6214" s="518" t="s">
        <v>5650</v>
      </c>
      <c r="J6214" s="518" t="s">
        <v>5503</v>
      </c>
      <c r="K6214" s="519" t="s">
        <v>13797</v>
      </c>
      <c r="L6214" s="518" t="s">
        <v>5433</v>
      </c>
    </row>
    <row r="6215" spans="1:12" ht="15.75">
      <c r="A6215" s="518" t="s">
        <v>11125</v>
      </c>
      <c r="B6215" s="518" t="s">
        <v>11126</v>
      </c>
      <c r="C6215" s="518" t="s">
        <v>11220</v>
      </c>
      <c r="D6215" s="518" t="s">
        <v>30011</v>
      </c>
      <c r="E6215" s="519" t="s">
        <v>144</v>
      </c>
      <c r="F6215" s="518" t="s">
        <v>144</v>
      </c>
      <c r="G6215" s="518" t="s">
        <v>30084</v>
      </c>
      <c r="H6215" s="518" t="s">
        <v>30085</v>
      </c>
      <c r="I6215" s="518" t="s">
        <v>5650</v>
      </c>
      <c r="J6215" s="518" t="s">
        <v>5503</v>
      </c>
      <c r="K6215" s="519" t="s">
        <v>35222</v>
      </c>
      <c r="L6215" s="518" t="s">
        <v>5433</v>
      </c>
    </row>
    <row r="6216" spans="1:12" ht="15.75">
      <c r="A6216" s="518" t="s">
        <v>11125</v>
      </c>
      <c r="B6216" s="518" t="s">
        <v>11126</v>
      </c>
      <c r="C6216" s="518" t="s">
        <v>11220</v>
      </c>
      <c r="D6216" s="518" t="s">
        <v>30011</v>
      </c>
      <c r="E6216" s="519" t="s">
        <v>144</v>
      </c>
      <c r="F6216" s="518" t="s">
        <v>144</v>
      </c>
      <c r="G6216" s="518" t="s">
        <v>30086</v>
      </c>
      <c r="H6216" s="518" t="s">
        <v>30087</v>
      </c>
      <c r="I6216" s="518" t="s">
        <v>5650</v>
      </c>
      <c r="J6216" s="518" t="s">
        <v>5503</v>
      </c>
      <c r="K6216" s="519" t="s">
        <v>34987</v>
      </c>
      <c r="L6216" s="518" t="s">
        <v>5433</v>
      </c>
    </row>
    <row r="6217" spans="1:12" ht="15.75">
      <c r="A6217" s="518" t="s">
        <v>11125</v>
      </c>
      <c r="B6217" s="518" t="s">
        <v>11126</v>
      </c>
      <c r="C6217" s="518" t="s">
        <v>11220</v>
      </c>
      <c r="D6217" s="518" t="s">
        <v>30011</v>
      </c>
      <c r="E6217" s="519" t="s">
        <v>144</v>
      </c>
      <c r="F6217" s="518" t="s">
        <v>144</v>
      </c>
      <c r="G6217" s="518" t="s">
        <v>30088</v>
      </c>
      <c r="H6217" s="518" t="s">
        <v>30089</v>
      </c>
      <c r="I6217" s="518" t="s">
        <v>5650</v>
      </c>
      <c r="J6217" s="518" t="s">
        <v>5503</v>
      </c>
      <c r="K6217" s="519" t="s">
        <v>35223</v>
      </c>
      <c r="L6217" s="518" t="s">
        <v>5433</v>
      </c>
    </row>
    <row r="6218" spans="1:12" ht="15.75">
      <c r="A6218" s="518" t="s">
        <v>11125</v>
      </c>
      <c r="B6218" s="518" t="s">
        <v>11126</v>
      </c>
      <c r="C6218" s="518" t="s">
        <v>11220</v>
      </c>
      <c r="D6218" s="518" t="s">
        <v>30011</v>
      </c>
      <c r="E6218" s="519" t="s">
        <v>144</v>
      </c>
      <c r="F6218" s="518" t="s">
        <v>144</v>
      </c>
      <c r="G6218" s="518" t="s">
        <v>30090</v>
      </c>
      <c r="H6218" s="518" t="s">
        <v>30091</v>
      </c>
      <c r="I6218" s="518" t="s">
        <v>5650</v>
      </c>
      <c r="J6218" s="518" t="s">
        <v>5503</v>
      </c>
      <c r="K6218" s="519" t="s">
        <v>21056</v>
      </c>
      <c r="L6218" s="518" t="s">
        <v>5433</v>
      </c>
    </row>
    <row r="6219" spans="1:12" ht="15.75">
      <c r="A6219" s="518" t="s">
        <v>11125</v>
      </c>
      <c r="B6219" s="518" t="s">
        <v>11126</v>
      </c>
      <c r="C6219" s="518" t="s">
        <v>11220</v>
      </c>
      <c r="D6219" s="518" t="s">
        <v>30011</v>
      </c>
      <c r="E6219" s="519" t="s">
        <v>144</v>
      </c>
      <c r="F6219" s="518" t="s">
        <v>144</v>
      </c>
      <c r="G6219" s="518" t="s">
        <v>30092</v>
      </c>
      <c r="H6219" s="518" t="s">
        <v>30093</v>
      </c>
      <c r="I6219" s="518" t="s">
        <v>5650</v>
      </c>
      <c r="J6219" s="518" t="s">
        <v>5503</v>
      </c>
      <c r="K6219" s="519" t="s">
        <v>27590</v>
      </c>
      <c r="L6219" s="518" t="s">
        <v>5433</v>
      </c>
    </row>
    <row r="6220" spans="1:12" ht="15.75">
      <c r="A6220" s="518" t="s">
        <v>11125</v>
      </c>
      <c r="B6220" s="518" t="s">
        <v>11126</v>
      </c>
      <c r="C6220" s="518" t="s">
        <v>11220</v>
      </c>
      <c r="D6220" s="518" t="s">
        <v>30011</v>
      </c>
      <c r="E6220" s="519" t="s">
        <v>144</v>
      </c>
      <c r="F6220" s="518" t="s">
        <v>144</v>
      </c>
      <c r="G6220" s="518" t="s">
        <v>30094</v>
      </c>
      <c r="H6220" s="518" t="s">
        <v>30095</v>
      </c>
      <c r="I6220" s="518" t="s">
        <v>5650</v>
      </c>
      <c r="J6220" s="518" t="s">
        <v>5503</v>
      </c>
      <c r="K6220" s="519" t="s">
        <v>15717</v>
      </c>
      <c r="L6220" s="518" t="s">
        <v>5433</v>
      </c>
    </row>
    <row r="6221" spans="1:12" ht="15.75">
      <c r="A6221" s="518" t="s">
        <v>11125</v>
      </c>
      <c r="B6221" s="518" t="s">
        <v>11126</v>
      </c>
      <c r="C6221" s="518" t="s">
        <v>11220</v>
      </c>
      <c r="D6221" s="518" t="s">
        <v>30011</v>
      </c>
      <c r="E6221" s="519" t="s">
        <v>144</v>
      </c>
      <c r="F6221" s="518" t="s">
        <v>144</v>
      </c>
      <c r="G6221" s="518" t="s">
        <v>30097</v>
      </c>
      <c r="H6221" s="518" t="s">
        <v>30098</v>
      </c>
      <c r="I6221" s="518" t="s">
        <v>5650</v>
      </c>
      <c r="J6221" s="518" t="s">
        <v>5503</v>
      </c>
      <c r="K6221" s="519" t="s">
        <v>19045</v>
      </c>
      <c r="L6221" s="518" t="s">
        <v>5433</v>
      </c>
    </row>
    <row r="6222" spans="1:12" ht="15.75">
      <c r="A6222" s="518" t="s">
        <v>11125</v>
      </c>
      <c r="B6222" s="518" t="s">
        <v>11126</v>
      </c>
      <c r="C6222" s="518" t="s">
        <v>11220</v>
      </c>
      <c r="D6222" s="518" t="s">
        <v>30011</v>
      </c>
      <c r="E6222" s="519" t="s">
        <v>144</v>
      </c>
      <c r="F6222" s="518" t="s">
        <v>144</v>
      </c>
      <c r="G6222" s="518" t="s">
        <v>30099</v>
      </c>
      <c r="H6222" s="518" t="s">
        <v>30100</v>
      </c>
      <c r="I6222" s="518" t="s">
        <v>5650</v>
      </c>
      <c r="J6222" s="518" t="s">
        <v>5503</v>
      </c>
      <c r="K6222" s="519" t="s">
        <v>25520</v>
      </c>
      <c r="L6222" s="518" t="s">
        <v>5433</v>
      </c>
    </row>
    <row r="6223" spans="1:12" ht="15.75">
      <c r="A6223" s="518" t="s">
        <v>11125</v>
      </c>
      <c r="B6223" s="518" t="s">
        <v>11126</v>
      </c>
      <c r="C6223" s="518" t="s">
        <v>11220</v>
      </c>
      <c r="D6223" s="518" t="s">
        <v>30011</v>
      </c>
      <c r="E6223" s="519" t="s">
        <v>144</v>
      </c>
      <c r="F6223" s="518" t="s">
        <v>144</v>
      </c>
      <c r="G6223" s="518" t="s">
        <v>30102</v>
      </c>
      <c r="H6223" s="518" t="s">
        <v>30103</v>
      </c>
      <c r="I6223" s="518" t="s">
        <v>5650</v>
      </c>
      <c r="J6223" s="518" t="s">
        <v>5503</v>
      </c>
      <c r="K6223" s="519" t="s">
        <v>35224</v>
      </c>
      <c r="L6223" s="518" t="s">
        <v>5433</v>
      </c>
    </row>
    <row r="6224" spans="1:12" ht="15.75">
      <c r="A6224" s="518" t="s">
        <v>11125</v>
      </c>
      <c r="B6224" s="518" t="s">
        <v>11126</v>
      </c>
      <c r="C6224" s="518" t="s">
        <v>11220</v>
      </c>
      <c r="D6224" s="518" t="s">
        <v>30011</v>
      </c>
      <c r="E6224" s="519" t="s">
        <v>144</v>
      </c>
      <c r="F6224" s="518" t="s">
        <v>144</v>
      </c>
      <c r="G6224" s="518" t="s">
        <v>30105</v>
      </c>
      <c r="H6224" s="518" t="s">
        <v>30106</v>
      </c>
      <c r="I6224" s="518" t="s">
        <v>5650</v>
      </c>
      <c r="J6224" s="518" t="s">
        <v>5503</v>
      </c>
      <c r="K6224" s="519" t="s">
        <v>17691</v>
      </c>
      <c r="L6224" s="518" t="s">
        <v>5433</v>
      </c>
    </row>
    <row r="6225" spans="1:12" ht="15.75">
      <c r="A6225" s="518" t="s">
        <v>11125</v>
      </c>
      <c r="B6225" s="518" t="s">
        <v>11126</v>
      </c>
      <c r="C6225" s="518" t="s">
        <v>11220</v>
      </c>
      <c r="D6225" s="518" t="s">
        <v>30011</v>
      </c>
      <c r="E6225" s="519" t="s">
        <v>144</v>
      </c>
      <c r="F6225" s="518" t="s">
        <v>144</v>
      </c>
      <c r="G6225" s="518" t="s">
        <v>30107</v>
      </c>
      <c r="H6225" s="518" t="s">
        <v>30108</v>
      </c>
      <c r="I6225" s="518" t="s">
        <v>5650</v>
      </c>
      <c r="J6225" s="518" t="s">
        <v>5503</v>
      </c>
      <c r="K6225" s="519" t="s">
        <v>33860</v>
      </c>
      <c r="L6225" s="518" t="s">
        <v>5433</v>
      </c>
    </row>
    <row r="6226" spans="1:12" ht="15.75">
      <c r="A6226" s="518" t="s">
        <v>11125</v>
      </c>
      <c r="B6226" s="518" t="s">
        <v>11126</v>
      </c>
      <c r="C6226" s="518" t="s">
        <v>11220</v>
      </c>
      <c r="D6226" s="518" t="s">
        <v>30011</v>
      </c>
      <c r="E6226" s="519" t="s">
        <v>144</v>
      </c>
      <c r="F6226" s="518" t="s">
        <v>144</v>
      </c>
      <c r="G6226" s="518" t="s">
        <v>30109</v>
      </c>
      <c r="H6226" s="518" t="s">
        <v>30110</v>
      </c>
      <c r="I6226" s="518" t="s">
        <v>5650</v>
      </c>
      <c r="J6226" s="518" t="s">
        <v>5503</v>
      </c>
      <c r="K6226" s="519" t="s">
        <v>17443</v>
      </c>
      <c r="L6226" s="518" t="s">
        <v>5433</v>
      </c>
    </row>
    <row r="6227" spans="1:12" ht="15.75">
      <c r="A6227" s="518" t="s">
        <v>11125</v>
      </c>
      <c r="B6227" s="518" t="s">
        <v>11126</v>
      </c>
      <c r="C6227" s="518" t="s">
        <v>11220</v>
      </c>
      <c r="D6227" s="518" t="s">
        <v>30011</v>
      </c>
      <c r="E6227" s="519" t="s">
        <v>144</v>
      </c>
      <c r="F6227" s="518" t="s">
        <v>144</v>
      </c>
      <c r="G6227" s="518" t="s">
        <v>30111</v>
      </c>
      <c r="H6227" s="518" t="s">
        <v>30112</v>
      </c>
      <c r="I6227" s="518" t="s">
        <v>5650</v>
      </c>
      <c r="J6227" s="518" t="s">
        <v>5503</v>
      </c>
      <c r="K6227" s="519" t="s">
        <v>35225</v>
      </c>
      <c r="L6227" s="518" t="s">
        <v>5433</v>
      </c>
    </row>
    <row r="6228" spans="1:12" ht="15.75">
      <c r="A6228" s="518" t="s">
        <v>11125</v>
      </c>
      <c r="B6228" s="518" t="s">
        <v>11126</v>
      </c>
      <c r="C6228" s="518" t="s">
        <v>11220</v>
      </c>
      <c r="D6228" s="518" t="s">
        <v>30011</v>
      </c>
      <c r="E6228" s="519" t="s">
        <v>144</v>
      </c>
      <c r="F6228" s="518" t="s">
        <v>144</v>
      </c>
      <c r="G6228" s="518" t="s">
        <v>30113</v>
      </c>
      <c r="H6228" s="518" t="s">
        <v>30114</v>
      </c>
      <c r="I6228" s="518" t="s">
        <v>5650</v>
      </c>
      <c r="J6228" s="518" t="s">
        <v>5503</v>
      </c>
      <c r="K6228" s="519" t="s">
        <v>35226</v>
      </c>
      <c r="L6228" s="518" t="s">
        <v>5433</v>
      </c>
    </row>
    <row r="6229" spans="1:12" ht="15.75">
      <c r="A6229" s="518" t="s">
        <v>11125</v>
      </c>
      <c r="B6229" s="518" t="s">
        <v>11126</v>
      </c>
      <c r="C6229" s="518" t="s">
        <v>11220</v>
      </c>
      <c r="D6229" s="518" t="s">
        <v>30011</v>
      </c>
      <c r="E6229" s="519" t="s">
        <v>144</v>
      </c>
      <c r="F6229" s="518" t="s">
        <v>144</v>
      </c>
      <c r="G6229" s="518" t="s">
        <v>30115</v>
      </c>
      <c r="H6229" s="518" t="s">
        <v>30116</v>
      </c>
      <c r="I6229" s="518" t="s">
        <v>5650</v>
      </c>
      <c r="J6229" s="518" t="s">
        <v>5503</v>
      </c>
      <c r="K6229" s="519" t="s">
        <v>20038</v>
      </c>
      <c r="L6229" s="518" t="s">
        <v>5433</v>
      </c>
    </row>
    <row r="6230" spans="1:12" ht="15.75">
      <c r="A6230" s="518" t="s">
        <v>11125</v>
      </c>
      <c r="B6230" s="518" t="s">
        <v>11126</v>
      </c>
      <c r="C6230" s="518" t="s">
        <v>11220</v>
      </c>
      <c r="D6230" s="518" t="s">
        <v>30011</v>
      </c>
      <c r="E6230" s="519" t="s">
        <v>144</v>
      </c>
      <c r="F6230" s="518" t="s">
        <v>144</v>
      </c>
      <c r="G6230" s="518" t="s">
        <v>30117</v>
      </c>
      <c r="H6230" s="518" t="s">
        <v>30118</v>
      </c>
      <c r="I6230" s="518" t="s">
        <v>5650</v>
      </c>
      <c r="J6230" s="518" t="s">
        <v>5503</v>
      </c>
      <c r="K6230" s="519" t="s">
        <v>35227</v>
      </c>
      <c r="L6230" s="518" t="s">
        <v>5433</v>
      </c>
    </row>
    <row r="6231" spans="1:12" ht="15.75">
      <c r="A6231" s="518" t="s">
        <v>11125</v>
      </c>
      <c r="B6231" s="518" t="s">
        <v>11126</v>
      </c>
      <c r="C6231" s="518" t="s">
        <v>11220</v>
      </c>
      <c r="D6231" s="518" t="s">
        <v>30011</v>
      </c>
      <c r="E6231" s="519" t="s">
        <v>144</v>
      </c>
      <c r="F6231" s="518" t="s">
        <v>144</v>
      </c>
      <c r="G6231" s="518" t="s">
        <v>30119</v>
      </c>
      <c r="H6231" s="518" t="s">
        <v>30120</v>
      </c>
      <c r="I6231" s="518" t="s">
        <v>5650</v>
      </c>
      <c r="J6231" s="518" t="s">
        <v>5503</v>
      </c>
      <c r="K6231" s="519" t="s">
        <v>35228</v>
      </c>
      <c r="L6231" s="518" t="s">
        <v>5433</v>
      </c>
    </row>
    <row r="6232" spans="1:12" ht="15.75">
      <c r="A6232" s="518" t="s">
        <v>11125</v>
      </c>
      <c r="B6232" s="518" t="s">
        <v>11126</v>
      </c>
      <c r="C6232" s="518" t="s">
        <v>11220</v>
      </c>
      <c r="D6232" s="518" t="s">
        <v>30011</v>
      </c>
      <c r="E6232" s="519" t="s">
        <v>144</v>
      </c>
      <c r="F6232" s="518" t="s">
        <v>144</v>
      </c>
      <c r="G6232" s="518" t="s">
        <v>30121</v>
      </c>
      <c r="H6232" s="518" t="s">
        <v>30122</v>
      </c>
      <c r="I6232" s="518" t="s">
        <v>5650</v>
      </c>
      <c r="J6232" s="518" t="s">
        <v>5503</v>
      </c>
      <c r="K6232" s="519" t="s">
        <v>14113</v>
      </c>
      <c r="L6232" s="518" t="s">
        <v>5433</v>
      </c>
    </row>
    <row r="6233" spans="1:12" ht="15.75">
      <c r="A6233" s="518" t="s">
        <v>11125</v>
      </c>
      <c r="B6233" s="518" t="s">
        <v>11126</v>
      </c>
      <c r="C6233" s="518" t="s">
        <v>11220</v>
      </c>
      <c r="D6233" s="518" t="s">
        <v>30011</v>
      </c>
      <c r="E6233" s="519" t="s">
        <v>144</v>
      </c>
      <c r="F6233" s="518" t="s">
        <v>144</v>
      </c>
      <c r="G6233" s="518" t="s">
        <v>30123</v>
      </c>
      <c r="H6233" s="518" t="s">
        <v>30124</v>
      </c>
      <c r="I6233" s="518" t="s">
        <v>5650</v>
      </c>
      <c r="J6233" s="518" t="s">
        <v>5503</v>
      </c>
      <c r="K6233" s="519" t="s">
        <v>35229</v>
      </c>
      <c r="L6233" s="518" t="s">
        <v>5433</v>
      </c>
    </row>
    <row r="6234" spans="1:12" ht="15.75">
      <c r="A6234" s="518" t="s">
        <v>11125</v>
      </c>
      <c r="B6234" s="518" t="s">
        <v>11126</v>
      </c>
      <c r="C6234" s="518" t="s">
        <v>11220</v>
      </c>
      <c r="D6234" s="518" t="s">
        <v>30011</v>
      </c>
      <c r="E6234" s="519" t="s">
        <v>144</v>
      </c>
      <c r="F6234" s="518" t="s">
        <v>144</v>
      </c>
      <c r="G6234" s="518" t="s">
        <v>30125</v>
      </c>
      <c r="H6234" s="518" t="s">
        <v>30126</v>
      </c>
      <c r="I6234" s="518" t="s">
        <v>5650</v>
      </c>
      <c r="J6234" s="518" t="s">
        <v>5503</v>
      </c>
      <c r="K6234" s="519" t="s">
        <v>35230</v>
      </c>
      <c r="L6234" s="518" t="s">
        <v>5433</v>
      </c>
    </row>
    <row r="6235" spans="1:12" ht="15.75">
      <c r="A6235" s="518" t="s">
        <v>11125</v>
      </c>
      <c r="B6235" s="518" t="s">
        <v>11126</v>
      </c>
      <c r="C6235" s="518" t="s">
        <v>11220</v>
      </c>
      <c r="D6235" s="518" t="s">
        <v>30011</v>
      </c>
      <c r="E6235" s="519" t="s">
        <v>144</v>
      </c>
      <c r="F6235" s="518" t="s">
        <v>144</v>
      </c>
      <c r="G6235" s="518" t="s">
        <v>30128</v>
      </c>
      <c r="H6235" s="518" t="s">
        <v>30129</v>
      </c>
      <c r="I6235" s="518" t="s">
        <v>5650</v>
      </c>
      <c r="J6235" s="518" t="s">
        <v>5503</v>
      </c>
      <c r="K6235" s="519" t="s">
        <v>26717</v>
      </c>
      <c r="L6235" s="518" t="s">
        <v>5433</v>
      </c>
    </row>
    <row r="6236" spans="1:12" ht="15.75">
      <c r="A6236" s="518" t="s">
        <v>11125</v>
      </c>
      <c r="B6236" s="518" t="s">
        <v>11126</v>
      </c>
      <c r="C6236" s="518" t="s">
        <v>11220</v>
      </c>
      <c r="D6236" s="518" t="s">
        <v>30011</v>
      </c>
      <c r="E6236" s="519" t="s">
        <v>144</v>
      </c>
      <c r="F6236" s="518" t="s">
        <v>144</v>
      </c>
      <c r="G6236" s="518" t="s">
        <v>30130</v>
      </c>
      <c r="H6236" s="518" t="s">
        <v>30131</v>
      </c>
      <c r="I6236" s="518" t="s">
        <v>5650</v>
      </c>
      <c r="J6236" s="518" t="s">
        <v>5503</v>
      </c>
      <c r="K6236" s="519" t="s">
        <v>35231</v>
      </c>
      <c r="L6236" s="518" t="s">
        <v>5433</v>
      </c>
    </row>
    <row r="6237" spans="1:12" ht="15.75">
      <c r="A6237" s="518" t="s">
        <v>11125</v>
      </c>
      <c r="B6237" s="518" t="s">
        <v>11126</v>
      </c>
      <c r="C6237" s="518" t="s">
        <v>11220</v>
      </c>
      <c r="D6237" s="518" t="s">
        <v>30011</v>
      </c>
      <c r="E6237" s="519" t="s">
        <v>144</v>
      </c>
      <c r="F6237" s="518" t="s">
        <v>144</v>
      </c>
      <c r="G6237" s="518" t="s">
        <v>30132</v>
      </c>
      <c r="H6237" s="518" t="s">
        <v>30133</v>
      </c>
      <c r="I6237" s="518" t="s">
        <v>5650</v>
      </c>
      <c r="J6237" s="518" t="s">
        <v>5503</v>
      </c>
      <c r="K6237" s="519" t="s">
        <v>35232</v>
      </c>
      <c r="L6237" s="518" t="s">
        <v>5433</v>
      </c>
    </row>
    <row r="6238" spans="1:12" ht="15.75">
      <c r="A6238" s="518" t="s">
        <v>11125</v>
      </c>
      <c r="B6238" s="518" t="s">
        <v>11126</v>
      </c>
      <c r="C6238" s="518" t="s">
        <v>11220</v>
      </c>
      <c r="D6238" s="518" t="s">
        <v>30011</v>
      </c>
      <c r="E6238" s="519" t="s">
        <v>144</v>
      </c>
      <c r="F6238" s="518" t="s">
        <v>144</v>
      </c>
      <c r="G6238" s="518" t="s">
        <v>30134</v>
      </c>
      <c r="H6238" s="518" t="s">
        <v>30135</v>
      </c>
      <c r="I6238" s="518" t="s">
        <v>5650</v>
      </c>
      <c r="J6238" s="518" t="s">
        <v>5503</v>
      </c>
      <c r="K6238" s="519" t="s">
        <v>18471</v>
      </c>
      <c r="L6238" s="518" t="s">
        <v>5433</v>
      </c>
    </row>
    <row r="6239" spans="1:12" ht="15.75">
      <c r="A6239" s="518" t="s">
        <v>11125</v>
      </c>
      <c r="B6239" s="518" t="s">
        <v>11126</v>
      </c>
      <c r="C6239" s="518" t="s">
        <v>11220</v>
      </c>
      <c r="D6239" s="518" t="s">
        <v>30011</v>
      </c>
      <c r="E6239" s="519" t="s">
        <v>144</v>
      </c>
      <c r="F6239" s="518" t="s">
        <v>144</v>
      </c>
      <c r="G6239" s="518" t="s">
        <v>30136</v>
      </c>
      <c r="H6239" s="518" t="s">
        <v>11291</v>
      </c>
      <c r="I6239" s="518" t="s">
        <v>5650</v>
      </c>
      <c r="J6239" s="518" t="s">
        <v>5503</v>
      </c>
      <c r="K6239" s="519" t="s">
        <v>35233</v>
      </c>
      <c r="L6239" s="518" t="s">
        <v>5433</v>
      </c>
    </row>
    <row r="6240" spans="1:12" ht="15.75">
      <c r="A6240" s="518" t="s">
        <v>11125</v>
      </c>
      <c r="B6240" s="518" t="s">
        <v>11126</v>
      </c>
      <c r="C6240" s="518" t="s">
        <v>11220</v>
      </c>
      <c r="D6240" s="518" t="s">
        <v>30011</v>
      </c>
      <c r="E6240" s="519" t="s">
        <v>144</v>
      </c>
      <c r="F6240" s="518" t="s">
        <v>144</v>
      </c>
      <c r="G6240" s="518" t="s">
        <v>30137</v>
      </c>
      <c r="H6240" s="518" t="s">
        <v>30138</v>
      </c>
      <c r="I6240" s="518" t="s">
        <v>5650</v>
      </c>
      <c r="J6240" s="518" t="s">
        <v>5503</v>
      </c>
      <c r="K6240" s="519" t="s">
        <v>30399</v>
      </c>
      <c r="L6240" s="518" t="s">
        <v>5433</v>
      </c>
    </row>
    <row r="6241" spans="1:12" ht="15.75">
      <c r="A6241" s="518" t="s">
        <v>11125</v>
      </c>
      <c r="B6241" s="518" t="s">
        <v>11126</v>
      </c>
      <c r="C6241" s="518" t="s">
        <v>11220</v>
      </c>
      <c r="D6241" s="518" t="s">
        <v>30011</v>
      </c>
      <c r="E6241" s="519" t="s">
        <v>144</v>
      </c>
      <c r="F6241" s="518" t="s">
        <v>144</v>
      </c>
      <c r="G6241" s="518" t="s">
        <v>30139</v>
      </c>
      <c r="H6241" s="518" t="s">
        <v>11293</v>
      </c>
      <c r="I6241" s="518" t="s">
        <v>5650</v>
      </c>
      <c r="J6241" s="518" t="s">
        <v>5503</v>
      </c>
      <c r="K6241" s="519" t="s">
        <v>35234</v>
      </c>
      <c r="L6241" s="518" t="s">
        <v>5433</v>
      </c>
    </row>
    <row r="6242" spans="1:12" ht="15.75">
      <c r="A6242" s="518" t="s">
        <v>11125</v>
      </c>
      <c r="B6242" s="518" t="s">
        <v>11126</v>
      </c>
      <c r="C6242" s="518" t="s">
        <v>11220</v>
      </c>
      <c r="D6242" s="518" t="s">
        <v>30011</v>
      </c>
      <c r="E6242" s="519" t="s">
        <v>144</v>
      </c>
      <c r="F6242" s="518" t="s">
        <v>144</v>
      </c>
      <c r="G6242" s="518" t="s">
        <v>30141</v>
      </c>
      <c r="H6242" s="518" t="s">
        <v>30142</v>
      </c>
      <c r="I6242" s="518" t="s">
        <v>5650</v>
      </c>
      <c r="J6242" s="518" t="s">
        <v>5503</v>
      </c>
      <c r="K6242" s="519" t="s">
        <v>35235</v>
      </c>
      <c r="L6242" s="518" t="s">
        <v>5433</v>
      </c>
    </row>
    <row r="6243" spans="1:12" ht="15.75">
      <c r="A6243" s="518" t="s">
        <v>11125</v>
      </c>
      <c r="B6243" s="518" t="s">
        <v>11126</v>
      </c>
      <c r="C6243" s="518" t="s">
        <v>11220</v>
      </c>
      <c r="D6243" s="518" t="s">
        <v>30011</v>
      </c>
      <c r="E6243" s="519" t="s">
        <v>144</v>
      </c>
      <c r="F6243" s="518" t="s">
        <v>144</v>
      </c>
      <c r="G6243" s="518" t="s">
        <v>30143</v>
      </c>
      <c r="H6243" s="518" t="s">
        <v>30144</v>
      </c>
      <c r="I6243" s="518" t="s">
        <v>5650</v>
      </c>
      <c r="J6243" s="518" t="s">
        <v>5884</v>
      </c>
      <c r="K6243" s="519" t="s">
        <v>30619</v>
      </c>
      <c r="L6243" s="518" t="s">
        <v>5433</v>
      </c>
    </row>
    <row r="6244" spans="1:12" ht="15.75">
      <c r="A6244" s="518" t="s">
        <v>11125</v>
      </c>
      <c r="B6244" s="518" t="s">
        <v>11126</v>
      </c>
      <c r="C6244" s="518" t="s">
        <v>11295</v>
      </c>
      <c r="D6244" s="518" t="s">
        <v>30145</v>
      </c>
      <c r="E6244" s="519" t="s">
        <v>144</v>
      </c>
      <c r="F6244" s="518" t="s">
        <v>144</v>
      </c>
      <c r="G6244" s="518" t="s">
        <v>30146</v>
      </c>
      <c r="H6244" s="518" t="s">
        <v>11296</v>
      </c>
      <c r="I6244" s="518" t="s">
        <v>5431</v>
      </c>
      <c r="J6244" s="518" t="s">
        <v>5503</v>
      </c>
      <c r="K6244" s="519" t="s">
        <v>26783</v>
      </c>
      <c r="L6244" s="518" t="s">
        <v>5433</v>
      </c>
    </row>
    <row r="6245" spans="1:12" ht="15.75">
      <c r="A6245" s="518" t="s">
        <v>11297</v>
      </c>
      <c r="B6245" s="518" t="s">
        <v>11298</v>
      </c>
      <c r="C6245" s="518" t="s">
        <v>11299</v>
      </c>
      <c r="D6245" s="518" t="s">
        <v>30147</v>
      </c>
      <c r="E6245" s="519" t="s">
        <v>144</v>
      </c>
      <c r="F6245" s="518" t="s">
        <v>144</v>
      </c>
      <c r="G6245" s="518" t="s">
        <v>30148</v>
      </c>
      <c r="H6245" s="518" t="s">
        <v>30149</v>
      </c>
      <c r="I6245" s="518" t="s">
        <v>5650</v>
      </c>
      <c r="J6245" s="518" t="s">
        <v>5503</v>
      </c>
      <c r="K6245" s="519" t="s">
        <v>15615</v>
      </c>
      <c r="L6245" s="518" t="s">
        <v>5433</v>
      </c>
    </row>
    <row r="6246" spans="1:12" ht="15.75">
      <c r="A6246" s="518" t="s">
        <v>11297</v>
      </c>
      <c r="B6246" s="518" t="s">
        <v>11298</v>
      </c>
      <c r="C6246" s="518" t="s">
        <v>11299</v>
      </c>
      <c r="D6246" s="518" t="s">
        <v>30147</v>
      </c>
      <c r="E6246" s="519" t="s">
        <v>144</v>
      </c>
      <c r="F6246" s="518" t="s">
        <v>144</v>
      </c>
      <c r="G6246" s="518" t="s">
        <v>30150</v>
      </c>
      <c r="H6246" s="518" t="s">
        <v>30151</v>
      </c>
      <c r="I6246" s="518" t="s">
        <v>5650</v>
      </c>
      <c r="J6246" s="518" t="s">
        <v>5503</v>
      </c>
      <c r="K6246" s="519" t="s">
        <v>20159</v>
      </c>
      <c r="L6246" s="518" t="s">
        <v>5433</v>
      </c>
    </row>
    <row r="6247" spans="1:12" ht="15.75">
      <c r="A6247" s="518" t="s">
        <v>11297</v>
      </c>
      <c r="B6247" s="518" t="s">
        <v>11298</v>
      </c>
      <c r="C6247" s="518" t="s">
        <v>11299</v>
      </c>
      <c r="D6247" s="518" t="s">
        <v>30147</v>
      </c>
      <c r="E6247" s="519" t="s">
        <v>144</v>
      </c>
      <c r="F6247" s="518" t="s">
        <v>144</v>
      </c>
      <c r="G6247" s="518" t="s">
        <v>30152</v>
      </c>
      <c r="H6247" s="518" t="s">
        <v>30153</v>
      </c>
      <c r="I6247" s="518" t="s">
        <v>5650</v>
      </c>
      <c r="J6247" s="518" t="s">
        <v>5503</v>
      </c>
      <c r="K6247" s="519" t="s">
        <v>15184</v>
      </c>
      <c r="L6247" s="518" t="s">
        <v>5433</v>
      </c>
    </row>
    <row r="6248" spans="1:12" ht="15.75">
      <c r="A6248" s="518" t="s">
        <v>11297</v>
      </c>
      <c r="B6248" s="518" t="s">
        <v>11298</v>
      </c>
      <c r="C6248" s="518" t="s">
        <v>11299</v>
      </c>
      <c r="D6248" s="518" t="s">
        <v>30147</v>
      </c>
      <c r="E6248" s="519" t="s">
        <v>144</v>
      </c>
      <c r="F6248" s="518" t="s">
        <v>144</v>
      </c>
      <c r="G6248" s="518" t="s">
        <v>30154</v>
      </c>
      <c r="H6248" s="518" t="s">
        <v>30155</v>
      </c>
      <c r="I6248" s="518" t="s">
        <v>5650</v>
      </c>
      <c r="J6248" s="518" t="s">
        <v>5503</v>
      </c>
      <c r="K6248" s="519" t="s">
        <v>32341</v>
      </c>
      <c r="L6248" s="518" t="s">
        <v>5433</v>
      </c>
    </row>
    <row r="6249" spans="1:12" ht="15.75">
      <c r="A6249" s="518" t="s">
        <v>11297</v>
      </c>
      <c r="B6249" s="518" t="s">
        <v>11298</v>
      </c>
      <c r="C6249" s="518" t="s">
        <v>11299</v>
      </c>
      <c r="D6249" s="518" t="s">
        <v>30147</v>
      </c>
      <c r="E6249" s="519" t="s">
        <v>144</v>
      </c>
      <c r="F6249" s="518" t="s">
        <v>144</v>
      </c>
      <c r="G6249" s="518" t="s">
        <v>30156</v>
      </c>
      <c r="H6249" s="518" t="s">
        <v>30157</v>
      </c>
      <c r="I6249" s="518" t="s">
        <v>5650</v>
      </c>
      <c r="J6249" s="518" t="s">
        <v>5503</v>
      </c>
      <c r="K6249" s="519" t="s">
        <v>33786</v>
      </c>
      <c r="L6249" s="518" t="s">
        <v>5433</v>
      </c>
    </row>
    <row r="6250" spans="1:12" ht="15.75">
      <c r="A6250" s="518" t="s">
        <v>11297</v>
      </c>
      <c r="B6250" s="518" t="s">
        <v>11298</v>
      </c>
      <c r="C6250" s="518" t="s">
        <v>11299</v>
      </c>
      <c r="D6250" s="518" t="s">
        <v>30147</v>
      </c>
      <c r="E6250" s="519" t="s">
        <v>144</v>
      </c>
      <c r="F6250" s="518" t="s">
        <v>144</v>
      </c>
      <c r="G6250" s="518" t="s">
        <v>30158</v>
      </c>
      <c r="H6250" s="518" t="s">
        <v>30159</v>
      </c>
      <c r="I6250" s="518" t="s">
        <v>5650</v>
      </c>
      <c r="J6250" s="518" t="s">
        <v>5503</v>
      </c>
      <c r="K6250" s="519" t="s">
        <v>27831</v>
      </c>
      <c r="L6250" s="518" t="s">
        <v>5433</v>
      </c>
    </row>
    <row r="6251" spans="1:12" ht="15.75">
      <c r="A6251" s="518" t="s">
        <v>11297</v>
      </c>
      <c r="B6251" s="518" t="s">
        <v>11298</v>
      </c>
      <c r="C6251" s="518" t="s">
        <v>11299</v>
      </c>
      <c r="D6251" s="518" t="s">
        <v>30147</v>
      </c>
      <c r="E6251" s="519" t="s">
        <v>144</v>
      </c>
      <c r="F6251" s="518" t="s">
        <v>144</v>
      </c>
      <c r="G6251" s="518" t="s">
        <v>30160</v>
      </c>
      <c r="H6251" s="518" t="s">
        <v>30161</v>
      </c>
      <c r="I6251" s="518" t="s">
        <v>5650</v>
      </c>
      <c r="J6251" s="518" t="s">
        <v>5503</v>
      </c>
      <c r="K6251" s="519" t="s">
        <v>35236</v>
      </c>
      <c r="L6251" s="518" t="s">
        <v>5433</v>
      </c>
    </row>
    <row r="6252" spans="1:12" ht="15.75">
      <c r="A6252" s="518" t="s">
        <v>11297</v>
      </c>
      <c r="B6252" s="518" t="s">
        <v>11298</v>
      </c>
      <c r="C6252" s="518" t="s">
        <v>11299</v>
      </c>
      <c r="D6252" s="518" t="s">
        <v>30147</v>
      </c>
      <c r="E6252" s="519" t="s">
        <v>144</v>
      </c>
      <c r="F6252" s="518" t="s">
        <v>144</v>
      </c>
      <c r="G6252" s="518" t="s">
        <v>30162</v>
      </c>
      <c r="H6252" s="518" t="s">
        <v>30163</v>
      </c>
      <c r="I6252" s="518" t="s">
        <v>5650</v>
      </c>
      <c r="J6252" s="518" t="s">
        <v>5503</v>
      </c>
      <c r="K6252" s="519" t="s">
        <v>14795</v>
      </c>
      <c r="L6252" s="518" t="s">
        <v>5433</v>
      </c>
    </row>
    <row r="6253" spans="1:12" ht="15.75">
      <c r="A6253" s="518" t="s">
        <v>11297</v>
      </c>
      <c r="B6253" s="518" t="s">
        <v>11298</v>
      </c>
      <c r="C6253" s="518" t="s">
        <v>11299</v>
      </c>
      <c r="D6253" s="518" t="s">
        <v>30147</v>
      </c>
      <c r="E6253" s="519" t="s">
        <v>144</v>
      </c>
      <c r="F6253" s="518" t="s">
        <v>144</v>
      </c>
      <c r="G6253" s="518" t="s">
        <v>30164</v>
      </c>
      <c r="H6253" s="518" t="s">
        <v>30165</v>
      </c>
      <c r="I6253" s="518" t="s">
        <v>5650</v>
      </c>
      <c r="J6253" s="518" t="s">
        <v>5503</v>
      </c>
      <c r="K6253" s="519" t="s">
        <v>12745</v>
      </c>
      <c r="L6253" s="518" t="s">
        <v>5433</v>
      </c>
    </row>
    <row r="6254" spans="1:12" ht="15.75">
      <c r="A6254" s="518" t="s">
        <v>11297</v>
      </c>
      <c r="B6254" s="518" t="s">
        <v>11298</v>
      </c>
      <c r="C6254" s="518" t="s">
        <v>11299</v>
      </c>
      <c r="D6254" s="518" t="s">
        <v>30147</v>
      </c>
      <c r="E6254" s="519" t="s">
        <v>144</v>
      </c>
      <c r="F6254" s="518" t="s">
        <v>144</v>
      </c>
      <c r="G6254" s="518" t="s">
        <v>30167</v>
      </c>
      <c r="H6254" s="518" t="s">
        <v>30168</v>
      </c>
      <c r="I6254" s="518" t="s">
        <v>5650</v>
      </c>
      <c r="J6254" s="518" t="s">
        <v>5503</v>
      </c>
      <c r="K6254" s="519" t="s">
        <v>21086</v>
      </c>
      <c r="L6254" s="518" t="s">
        <v>5433</v>
      </c>
    </row>
    <row r="6255" spans="1:12" ht="15.75">
      <c r="A6255" s="518" t="s">
        <v>11297</v>
      </c>
      <c r="B6255" s="518" t="s">
        <v>11298</v>
      </c>
      <c r="C6255" s="518" t="s">
        <v>11299</v>
      </c>
      <c r="D6255" s="518" t="s">
        <v>30147</v>
      </c>
      <c r="E6255" s="519" t="s">
        <v>144</v>
      </c>
      <c r="F6255" s="518" t="s">
        <v>144</v>
      </c>
      <c r="G6255" s="518" t="s">
        <v>30169</v>
      </c>
      <c r="H6255" s="518" t="s">
        <v>30170</v>
      </c>
      <c r="I6255" s="518" t="s">
        <v>5650</v>
      </c>
      <c r="J6255" s="518" t="s">
        <v>5503</v>
      </c>
      <c r="K6255" s="519" t="s">
        <v>21177</v>
      </c>
      <c r="L6255" s="518" t="s">
        <v>5433</v>
      </c>
    </row>
    <row r="6256" spans="1:12" ht="15.75">
      <c r="A6256" s="518" t="s">
        <v>11297</v>
      </c>
      <c r="B6256" s="518" t="s">
        <v>11298</v>
      </c>
      <c r="C6256" s="518" t="s">
        <v>11299</v>
      </c>
      <c r="D6256" s="518" t="s">
        <v>30147</v>
      </c>
      <c r="E6256" s="519" t="s">
        <v>144</v>
      </c>
      <c r="F6256" s="518" t="s">
        <v>144</v>
      </c>
      <c r="G6256" s="518" t="s">
        <v>30171</v>
      </c>
      <c r="H6256" s="518" t="s">
        <v>30172</v>
      </c>
      <c r="I6256" s="518" t="s">
        <v>5650</v>
      </c>
      <c r="J6256" s="518" t="s">
        <v>5503</v>
      </c>
      <c r="K6256" s="519" t="s">
        <v>14103</v>
      </c>
      <c r="L6256" s="518" t="s">
        <v>5433</v>
      </c>
    </row>
    <row r="6257" spans="1:12" ht="15.75">
      <c r="A6257" s="518" t="s">
        <v>11297</v>
      </c>
      <c r="B6257" s="518" t="s">
        <v>11298</v>
      </c>
      <c r="C6257" s="518" t="s">
        <v>11299</v>
      </c>
      <c r="D6257" s="518" t="s">
        <v>30147</v>
      </c>
      <c r="E6257" s="519" t="s">
        <v>144</v>
      </c>
      <c r="F6257" s="518" t="s">
        <v>144</v>
      </c>
      <c r="G6257" s="518" t="s">
        <v>30173</v>
      </c>
      <c r="H6257" s="518" t="s">
        <v>30174</v>
      </c>
      <c r="I6257" s="518" t="s">
        <v>5650</v>
      </c>
      <c r="J6257" s="518" t="s">
        <v>5503</v>
      </c>
      <c r="K6257" s="519" t="s">
        <v>17165</v>
      </c>
      <c r="L6257" s="518" t="s">
        <v>5433</v>
      </c>
    </row>
    <row r="6258" spans="1:12" ht="15.75">
      <c r="A6258" s="518" t="s">
        <v>11297</v>
      </c>
      <c r="B6258" s="518" t="s">
        <v>11298</v>
      </c>
      <c r="C6258" s="518" t="s">
        <v>11299</v>
      </c>
      <c r="D6258" s="518" t="s">
        <v>30147</v>
      </c>
      <c r="E6258" s="519" t="s">
        <v>144</v>
      </c>
      <c r="F6258" s="518" t="s">
        <v>144</v>
      </c>
      <c r="G6258" s="518" t="s">
        <v>30175</v>
      </c>
      <c r="H6258" s="518" t="s">
        <v>30176</v>
      </c>
      <c r="I6258" s="518" t="s">
        <v>5650</v>
      </c>
      <c r="J6258" s="518" t="s">
        <v>5503</v>
      </c>
      <c r="K6258" s="519" t="s">
        <v>27831</v>
      </c>
      <c r="L6258" s="518" t="s">
        <v>5433</v>
      </c>
    </row>
    <row r="6259" spans="1:12" ht="15.75">
      <c r="A6259" s="518" t="s">
        <v>11297</v>
      </c>
      <c r="B6259" s="518" t="s">
        <v>11298</v>
      </c>
      <c r="C6259" s="518" t="s">
        <v>11299</v>
      </c>
      <c r="D6259" s="518" t="s">
        <v>30147</v>
      </c>
      <c r="E6259" s="519" t="s">
        <v>144</v>
      </c>
      <c r="F6259" s="518" t="s">
        <v>144</v>
      </c>
      <c r="G6259" s="518" t="s">
        <v>30177</v>
      </c>
      <c r="H6259" s="518" t="s">
        <v>30178</v>
      </c>
      <c r="I6259" s="518" t="s">
        <v>5650</v>
      </c>
      <c r="J6259" s="518" t="s">
        <v>5432</v>
      </c>
      <c r="K6259" s="519" t="s">
        <v>20972</v>
      </c>
      <c r="L6259" s="518" t="s">
        <v>5433</v>
      </c>
    </row>
    <row r="6260" spans="1:12" ht="15.75">
      <c r="A6260" s="518" t="s">
        <v>11297</v>
      </c>
      <c r="B6260" s="518" t="s">
        <v>11298</v>
      </c>
      <c r="C6260" s="518" t="s">
        <v>11299</v>
      </c>
      <c r="D6260" s="518" t="s">
        <v>30147</v>
      </c>
      <c r="E6260" s="519" t="s">
        <v>144</v>
      </c>
      <c r="F6260" s="518" t="s">
        <v>144</v>
      </c>
      <c r="G6260" s="518" t="s">
        <v>30179</v>
      </c>
      <c r="H6260" s="518" t="s">
        <v>30180</v>
      </c>
      <c r="I6260" s="518" t="s">
        <v>5650</v>
      </c>
      <c r="J6260" s="518" t="s">
        <v>5432</v>
      </c>
      <c r="K6260" s="519" t="s">
        <v>21915</v>
      </c>
      <c r="L6260" s="518" t="s">
        <v>5433</v>
      </c>
    </row>
    <row r="6261" spans="1:12" ht="15.75">
      <c r="A6261" s="518" t="s">
        <v>11297</v>
      </c>
      <c r="B6261" s="518" t="s">
        <v>11298</v>
      </c>
      <c r="C6261" s="518" t="s">
        <v>11299</v>
      </c>
      <c r="D6261" s="518" t="s">
        <v>30147</v>
      </c>
      <c r="E6261" s="519" t="s">
        <v>144</v>
      </c>
      <c r="F6261" s="518" t="s">
        <v>144</v>
      </c>
      <c r="G6261" s="518" t="s">
        <v>30181</v>
      </c>
      <c r="H6261" s="518" t="s">
        <v>30182</v>
      </c>
      <c r="I6261" s="518" t="s">
        <v>5650</v>
      </c>
      <c r="J6261" s="518" t="s">
        <v>5503</v>
      </c>
      <c r="K6261" s="519" t="s">
        <v>18535</v>
      </c>
      <c r="L6261" s="518" t="s">
        <v>5433</v>
      </c>
    </row>
    <row r="6262" spans="1:12" ht="15.75">
      <c r="A6262" s="518" t="s">
        <v>11297</v>
      </c>
      <c r="B6262" s="518" t="s">
        <v>11298</v>
      </c>
      <c r="C6262" s="518" t="s">
        <v>11299</v>
      </c>
      <c r="D6262" s="518" t="s">
        <v>30147</v>
      </c>
      <c r="E6262" s="519" t="s">
        <v>144</v>
      </c>
      <c r="F6262" s="518" t="s">
        <v>144</v>
      </c>
      <c r="G6262" s="518" t="s">
        <v>30183</v>
      </c>
      <c r="H6262" s="518" t="s">
        <v>30184</v>
      </c>
      <c r="I6262" s="518" t="s">
        <v>5650</v>
      </c>
      <c r="J6262" s="518" t="s">
        <v>5503</v>
      </c>
      <c r="K6262" s="519" t="s">
        <v>16861</v>
      </c>
      <c r="L6262" s="518" t="s">
        <v>5433</v>
      </c>
    </row>
    <row r="6263" spans="1:12" ht="15.75">
      <c r="A6263" s="518" t="s">
        <v>11297</v>
      </c>
      <c r="B6263" s="518" t="s">
        <v>11298</v>
      </c>
      <c r="C6263" s="518" t="s">
        <v>11299</v>
      </c>
      <c r="D6263" s="518" t="s">
        <v>30147</v>
      </c>
      <c r="E6263" s="519" t="s">
        <v>144</v>
      </c>
      <c r="F6263" s="518" t="s">
        <v>144</v>
      </c>
      <c r="G6263" s="518" t="s">
        <v>30185</v>
      </c>
      <c r="H6263" s="518" t="s">
        <v>30186</v>
      </c>
      <c r="I6263" s="518" t="s">
        <v>5650</v>
      </c>
      <c r="J6263" s="518" t="s">
        <v>5503</v>
      </c>
      <c r="K6263" s="519" t="s">
        <v>12873</v>
      </c>
      <c r="L6263" s="518" t="s">
        <v>5433</v>
      </c>
    </row>
    <row r="6264" spans="1:12" ht="15.75">
      <c r="A6264" s="518" t="s">
        <v>11297</v>
      </c>
      <c r="B6264" s="518" t="s">
        <v>11298</v>
      </c>
      <c r="C6264" s="518" t="s">
        <v>11299</v>
      </c>
      <c r="D6264" s="518" t="s">
        <v>30147</v>
      </c>
      <c r="E6264" s="519" t="s">
        <v>144</v>
      </c>
      <c r="F6264" s="518" t="s">
        <v>144</v>
      </c>
      <c r="G6264" s="518" t="s">
        <v>30187</v>
      </c>
      <c r="H6264" s="518" t="s">
        <v>30188</v>
      </c>
      <c r="I6264" s="518" t="s">
        <v>5650</v>
      </c>
      <c r="J6264" s="518" t="s">
        <v>5503</v>
      </c>
      <c r="K6264" s="519" t="s">
        <v>30824</v>
      </c>
      <c r="L6264" s="518" t="s">
        <v>5433</v>
      </c>
    </row>
    <row r="6265" spans="1:12" ht="15.75">
      <c r="A6265" s="518" t="s">
        <v>11297</v>
      </c>
      <c r="B6265" s="518" t="s">
        <v>11298</v>
      </c>
      <c r="C6265" s="518" t="s">
        <v>11299</v>
      </c>
      <c r="D6265" s="518" t="s">
        <v>30147</v>
      </c>
      <c r="E6265" s="519" t="s">
        <v>144</v>
      </c>
      <c r="F6265" s="518" t="s">
        <v>144</v>
      </c>
      <c r="G6265" s="518" t="s">
        <v>30190</v>
      </c>
      <c r="H6265" s="518" t="s">
        <v>30191</v>
      </c>
      <c r="I6265" s="518" t="s">
        <v>5650</v>
      </c>
      <c r="J6265" s="518" t="s">
        <v>5503</v>
      </c>
      <c r="K6265" s="519" t="s">
        <v>33538</v>
      </c>
      <c r="L6265" s="518" t="s">
        <v>5433</v>
      </c>
    </row>
    <row r="6266" spans="1:12" ht="15.75">
      <c r="A6266" s="518" t="s">
        <v>11297</v>
      </c>
      <c r="B6266" s="518" t="s">
        <v>11298</v>
      </c>
      <c r="C6266" s="518" t="s">
        <v>11299</v>
      </c>
      <c r="D6266" s="518" t="s">
        <v>30147</v>
      </c>
      <c r="E6266" s="519" t="s">
        <v>144</v>
      </c>
      <c r="F6266" s="518" t="s">
        <v>144</v>
      </c>
      <c r="G6266" s="518" t="s">
        <v>30192</v>
      </c>
      <c r="H6266" s="518" t="s">
        <v>30193</v>
      </c>
      <c r="I6266" s="518" t="s">
        <v>5650</v>
      </c>
      <c r="J6266" s="518" t="s">
        <v>5503</v>
      </c>
      <c r="K6266" s="519" t="s">
        <v>16542</v>
      </c>
      <c r="L6266" s="518" t="s">
        <v>5433</v>
      </c>
    </row>
    <row r="6267" spans="1:12" ht="15.75">
      <c r="A6267" s="518" t="s">
        <v>11297</v>
      </c>
      <c r="B6267" s="518" t="s">
        <v>11298</v>
      </c>
      <c r="C6267" s="518" t="s">
        <v>11299</v>
      </c>
      <c r="D6267" s="518" t="s">
        <v>30147</v>
      </c>
      <c r="E6267" s="519" t="s">
        <v>144</v>
      </c>
      <c r="F6267" s="518" t="s">
        <v>144</v>
      </c>
      <c r="G6267" s="518" t="s">
        <v>30194</v>
      </c>
      <c r="H6267" s="518" t="s">
        <v>30195</v>
      </c>
      <c r="I6267" s="518" t="s">
        <v>5650</v>
      </c>
      <c r="J6267" s="518" t="s">
        <v>5432</v>
      </c>
      <c r="K6267" s="519" t="s">
        <v>14941</v>
      </c>
      <c r="L6267" s="518" t="s">
        <v>5433</v>
      </c>
    </row>
    <row r="6268" spans="1:12" ht="15.75">
      <c r="A6268" s="518" t="s">
        <v>11297</v>
      </c>
      <c r="B6268" s="518" t="s">
        <v>11298</v>
      </c>
      <c r="C6268" s="518" t="s">
        <v>11299</v>
      </c>
      <c r="D6268" s="518" t="s">
        <v>30147</v>
      </c>
      <c r="E6268" s="519" t="s">
        <v>144</v>
      </c>
      <c r="F6268" s="518" t="s">
        <v>144</v>
      </c>
      <c r="G6268" s="518" t="s">
        <v>30196</v>
      </c>
      <c r="H6268" s="518" t="s">
        <v>30197</v>
      </c>
      <c r="I6268" s="518" t="s">
        <v>5650</v>
      </c>
      <c r="J6268" s="518" t="s">
        <v>5432</v>
      </c>
      <c r="K6268" s="519" t="s">
        <v>34953</v>
      </c>
      <c r="L6268" s="518" t="s">
        <v>5433</v>
      </c>
    </row>
    <row r="6269" spans="1:12" ht="15.75">
      <c r="A6269" s="518" t="s">
        <v>11297</v>
      </c>
      <c r="B6269" s="518" t="s">
        <v>11298</v>
      </c>
      <c r="C6269" s="518" t="s">
        <v>11299</v>
      </c>
      <c r="D6269" s="518" t="s">
        <v>30147</v>
      </c>
      <c r="E6269" s="519" t="s">
        <v>144</v>
      </c>
      <c r="F6269" s="518" t="s">
        <v>144</v>
      </c>
      <c r="G6269" s="518" t="s">
        <v>30198</v>
      </c>
      <c r="H6269" s="518" t="s">
        <v>30199</v>
      </c>
      <c r="I6269" s="518" t="s">
        <v>5650</v>
      </c>
      <c r="J6269" s="518" t="s">
        <v>5503</v>
      </c>
      <c r="K6269" s="519" t="s">
        <v>15917</v>
      </c>
      <c r="L6269" s="518" t="s">
        <v>5433</v>
      </c>
    </row>
    <row r="6270" spans="1:12" ht="15.75">
      <c r="A6270" s="518" t="s">
        <v>11297</v>
      </c>
      <c r="B6270" s="518" t="s">
        <v>11298</v>
      </c>
      <c r="C6270" s="518" t="s">
        <v>11299</v>
      </c>
      <c r="D6270" s="518" t="s">
        <v>30147</v>
      </c>
      <c r="E6270" s="519" t="s">
        <v>144</v>
      </c>
      <c r="F6270" s="518" t="s">
        <v>144</v>
      </c>
      <c r="G6270" s="518" t="s">
        <v>30201</v>
      </c>
      <c r="H6270" s="518" t="s">
        <v>30202</v>
      </c>
      <c r="I6270" s="518" t="s">
        <v>5650</v>
      </c>
      <c r="J6270" s="518" t="s">
        <v>5503</v>
      </c>
      <c r="K6270" s="519" t="s">
        <v>16467</v>
      </c>
      <c r="L6270" s="518" t="s">
        <v>5433</v>
      </c>
    </row>
    <row r="6271" spans="1:12" ht="15.75">
      <c r="A6271" s="518" t="s">
        <v>11297</v>
      </c>
      <c r="B6271" s="518" t="s">
        <v>11298</v>
      </c>
      <c r="C6271" s="518" t="s">
        <v>11299</v>
      </c>
      <c r="D6271" s="518" t="s">
        <v>30147</v>
      </c>
      <c r="E6271" s="519" t="s">
        <v>144</v>
      </c>
      <c r="F6271" s="518" t="s">
        <v>144</v>
      </c>
      <c r="G6271" s="518" t="s">
        <v>30203</v>
      </c>
      <c r="H6271" s="518" t="s">
        <v>30204</v>
      </c>
      <c r="I6271" s="518" t="s">
        <v>5650</v>
      </c>
      <c r="J6271" s="518" t="s">
        <v>5432</v>
      </c>
      <c r="K6271" s="519" t="s">
        <v>21160</v>
      </c>
      <c r="L6271" s="518" t="s">
        <v>5433</v>
      </c>
    </row>
    <row r="6272" spans="1:12" ht="15.75">
      <c r="A6272" s="518" t="s">
        <v>11297</v>
      </c>
      <c r="B6272" s="518" t="s">
        <v>11298</v>
      </c>
      <c r="C6272" s="518" t="s">
        <v>11299</v>
      </c>
      <c r="D6272" s="518" t="s">
        <v>30147</v>
      </c>
      <c r="E6272" s="519" t="s">
        <v>144</v>
      </c>
      <c r="F6272" s="518" t="s">
        <v>144</v>
      </c>
      <c r="G6272" s="518" t="s">
        <v>30205</v>
      </c>
      <c r="H6272" s="518" t="s">
        <v>30206</v>
      </c>
      <c r="I6272" s="518" t="s">
        <v>5650</v>
      </c>
      <c r="J6272" s="518" t="s">
        <v>5432</v>
      </c>
      <c r="K6272" s="519" t="s">
        <v>21160</v>
      </c>
      <c r="L6272" s="518" t="s">
        <v>5433</v>
      </c>
    </row>
    <row r="6273" spans="1:12" ht="15.75">
      <c r="A6273" s="518" t="s">
        <v>11297</v>
      </c>
      <c r="B6273" s="518" t="s">
        <v>11298</v>
      </c>
      <c r="C6273" s="518" t="s">
        <v>11332</v>
      </c>
      <c r="D6273" s="518" t="s">
        <v>30207</v>
      </c>
      <c r="E6273" s="519" t="s">
        <v>144</v>
      </c>
      <c r="F6273" s="518" t="s">
        <v>144</v>
      </c>
      <c r="G6273" s="518" t="s">
        <v>30208</v>
      </c>
      <c r="H6273" s="518" t="s">
        <v>11333</v>
      </c>
      <c r="I6273" s="518" t="s">
        <v>5650</v>
      </c>
      <c r="J6273" s="518" t="s">
        <v>5503</v>
      </c>
      <c r="K6273" s="519" t="s">
        <v>34917</v>
      </c>
      <c r="L6273" s="518" t="s">
        <v>5433</v>
      </c>
    </row>
    <row r="6274" spans="1:12" ht="15.75">
      <c r="A6274" s="518" t="s">
        <v>11297</v>
      </c>
      <c r="B6274" s="518" t="s">
        <v>11298</v>
      </c>
      <c r="C6274" s="518" t="s">
        <v>11332</v>
      </c>
      <c r="D6274" s="518" t="s">
        <v>30207</v>
      </c>
      <c r="E6274" s="519" t="s">
        <v>144</v>
      </c>
      <c r="F6274" s="518" t="s">
        <v>144</v>
      </c>
      <c r="G6274" s="518" t="s">
        <v>30209</v>
      </c>
      <c r="H6274" s="518" t="s">
        <v>11334</v>
      </c>
      <c r="I6274" s="518" t="s">
        <v>5650</v>
      </c>
      <c r="J6274" s="518" t="s">
        <v>5503</v>
      </c>
      <c r="K6274" s="519" t="s">
        <v>24146</v>
      </c>
      <c r="L6274" s="518" t="s">
        <v>5433</v>
      </c>
    </row>
    <row r="6275" spans="1:12" ht="15.75">
      <c r="A6275" s="518" t="s">
        <v>11297</v>
      </c>
      <c r="B6275" s="518" t="s">
        <v>11298</v>
      </c>
      <c r="C6275" s="518" t="s">
        <v>11332</v>
      </c>
      <c r="D6275" s="518" t="s">
        <v>30207</v>
      </c>
      <c r="E6275" s="519" t="s">
        <v>144</v>
      </c>
      <c r="F6275" s="518" t="s">
        <v>144</v>
      </c>
      <c r="G6275" s="518" t="s">
        <v>30210</v>
      </c>
      <c r="H6275" s="518" t="s">
        <v>11335</v>
      </c>
      <c r="I6275" s="518" t="s">
        <v>5650</v>
      </c>
      <c r="J6275" s="518" t="s">
        <v>5503</v>
      </c>
      <c r="K6275" s="519" t="s">
        <v>24596</v>
      </c>
      <c r="L6275" s="518" t="s">
        <v>5433</v>
      </c>
    </row>
    <row r="6276" spans="1:12" ht="15.75">
      <c r="A6276" s="518" t="s">
        <v>11297</v>
      </c>
      <c r="B6276" s="518" t="s">
        <v>11298</v>
      </c>
      <c r="C6276" s="518" t="s">
        <v>11332</v>
      </c>
      <c r="D6276" s="518" t="s">
        <v>30207</v>
      </c>
      <c r="E6276" s="519" t="s">
        <v>144</v>
      </c>
      <c r="F6276" s="518" t="s">
        <v>144</v>
      </c>
      <c r="G6276" s="518" t="s">
        <v>30211</v>
      </c>
      <c r="H6276" s="518" t="s">
        <v>11336</v>
      </c>
      <c r="I6276" s="518" t="s">
        <v>5650</v>
      </c>
      <c r="J6276" s="518" t="s">
        <v>5503</v>
      </c>
      <c r="K6276" s="519" t="s">
        <v>17837</v>
      </c>
      <c r="L6276" s="518" t="s">
        <v>5433</v>
      </c>
    </row>
    <row r="6277" spans="1:12" ht="15.75">
      <c r="A6277" s="518" t="s">
        <v>11297</v>
      </c>
      <c r="B6277" s="518" t="s">
        <v>11298</v>
      </c>
      <c r="C6277" s="518" t="s">
        <v>11332</v>
      </c>
      <c r="D6277" s="518" t="s">
        <v>30207</v>
      </c>
      <c r="E6277" s="519" t="s">
        <v>144</v>
      </c>
      <c r="F6277" s="518" t="s">
        <v>144</v>
      </c>
      <c r="G6277" s="518" t="s">
        <v>30212</v>
      </c>
      <c r="H6277" s="518" t="s">
        <v>11337</v>
      </c>
      <c r="I6277" s="518" t="s">
        <v>5650</v>
      </c>
      <c r="J6277" s="518" t="s">
        <v>5503</v>
      </c>
      <c r="K6277" s="519" t="s">
        <v>35237</v>
      </c>
      <c r="L6277" s="518" t="s">
        <v>5433</v>
      </c>
    </row>
    <row r="6278" spans="1:12" ht="15.75">
      <c r="A6278" s="518" t="s">
        <v>11297</v>
      </c>
      <c r="B6278" s="518" t="s">
        <v>11298</v>
      </c>
      <c r="C6278" s="518" t="s">
        <v>11332</v>
      </c>
      <c r="D6278" s="518" t="s">
        <v>30207</v>
      </c>
      <c r="E6278" s="519" t="s">
        <v>144</v>
      </c>
      <c r="F6278" s="518" t="s">
        <v>144</v>
      </c>
      <c r="G6278" s="518" t="s">
        <v>30213</v>
      </c>
      <c r="H6278" s="518" t="s">
        <v>11338</v>
      </c>
      <c r="I6278" s="518" t="s">
        <v>5650</v>
      </c>
      <c r="J6278" s="518" t="s">
        <v>5503</v>
      </c>
      <c r="K6278" s="519" t="s">
        <v>33863</v>
      </c>
      <c r="L6278" s="518" t="s">
        <v>5433</v>
      </c>
    </row>
    <row r="6279" spans="1:12" ht="15.75">
      <c r="A6279" s="518" t="s">
        <v>11297</v>
      </c>
      <c r="B6279" s="518" t="s">
        <v>11298</v>
      </c>
      <c r="C6279" s="518" t="s">
        <v>11332</v>
      </c>
      <c r="D6279" s="518" t="s">
        <v>30207</v>
      </c>
      <c r="E6279" s="519" t="s">
        <v>144</v>
      </c>
      <c r="F6279" s="518" t="s">
        <v>144</v>
      </c>
      <c r="G6279" s="518" t="s">
        <v>30214</v>
      </c>
      <c r="H6279" s="518" t="s">
        <v>11339</v>
      </c>
      <c r="I6279" s="518" t="s">
        <v>5650</v>
      </c>
      <c r="J6279" s="518" t="s">
        <v>5503</v>
      </c>
      <c r="K6279" s="519" t="s">
        <v>35133</v>
      </c>
      <c r="L6279" s="518" t="s">
        <v>5433</v>
      </c>
    </row>
    <row r="6280" spans="1:12" ht="15.75">
      <c r="A6280" s="518" t="s">
        <v>11297</v>
      </c>
      <c r="B6280" s="518" t="s">
        <v>11298</v>
      </c>
      <c r="C6280" s="518" t="s">
        <v>11332</v>
      </c>
      <c r="D6280" s="518" t="s">
        <v>30207</v>
      </c>
      <c r="E6280" s="519" t="s">
        <v>144</v>
      </c>
      <c r="F6280" s="518" t="s">
        <v>144</v>
      </c>
      <c r="G6280" s="518" t="s">
        <v>30215</v>
      </c>
      <c r="H6280" s="518" t="s">
        <v>11340</v>
      </c>
      <c r="I6280" s="518" t="s">
        <v>5650</v>
      </c>
      <c r="J6280" s="518" t="s">
        <v>5503</v>
      </c>
      <c r="K6280" s="519" t="s">
        <v>25605</v>
      </c>
      <c r="L6280" s="518" t="s">
        <v>5433</v>
      </c>
    </row>
    <row r="6281" spans="1:12" ht="15.75">
      <c r="A6281" s="518" t="s">
        <v>11297</v>
      </c>
      <c r="B6281" s="518" t="s">
        <v>11298</v>
      </c>
      <c r="C6281" s="518" t="s">
        <v>11332</v>
      </c>
      <c r="D6281" s="518" t="s">
        <v>30207</v>
      </c>
      <c r="E6281" s="519" t="s">
        <v>144</v>
      </c>
      <c r="F6281" s="518" t="s">
        <v>144</v>
      </c>
      <c r="G6281" s="518" t="s">
        <v>30216</v>
      </c>
      <c r="H6281" s="518" t="s">
        <v>11341</v>
      </c>
      <c r="I6281" s="518" t="s">
        <v>5650</v>
      </c>
      <c r="J6281" s="518" t="s">
        <v>5503</v>
      </c>
      <c r="K6281" s="519" t="s">
        <v>24371</v>
      </c>
      <c r="L6281" s="518" t="s">
        <v>5433</v>
      </c>
    </row>
    <row r="6282" spans="1:12" ht="15.75">
      <c r="A6282" s="518" t="s">
        <v>11297</v>
      </c>
      <c r="B6282" s="518" t="s">
        <v>11298</v>
      </c>
      <c r="C6282" s="518" t="s">
        <v>11332</v>
      </c>
      <c r="D6282" s="518" t="s">
        <v>30207</v>
      </c>
      <c r="E6282" s="519" t="s">
        <v>144</v>
      </c>
      <c r="F6282" s="518" t="s">
        <v>144</v>
      </c>
      <c r="G6282" s="518" t="s">
        <v>30217</v>
      </c>
      <c r="H6282" s="518" t="s">
        <v>11342</v>
      </c>
      <c r="I6282" s="518" t="s">
        <v>5650</v>
      </c>
      <c r="J6282" s="518" t="s">
        <v>5503</v>
      </c>
      <c r="K6282" s="519" t="s">
        <v>35238</v>
      </c>
      <c r="L6282" s="518" t="s">
        <v>5433</v>
      </c>
    </row>
    <row r="6283" spans="1:12" ht="15.75">
      <c r="A6283" s="518" t="s">
        <v>11297</v>
      </c>
      <c r="B6283" s="518" t="s">
        <v>11298</v>
      </c>
      <c r="C6283" s="518" t="s">
        <v>11332</v>
      </c>
      <c r="D6283" s="518" t="s">
        <v>30207</v>
      </c>
      <c r="E6283" s="519" t="s">
        <v>144</v>
      </c>
      <c r="F6283" s="518" t="s">
        <v>144</v>
      </c>
      <c r="G6283" s="518" t="s">
        <v>30218</v>
      </c>
      <c r="H6283" s="518" t="s">
        <v>11343</v>
      </c>
      <c r="I6283" s="518" t="s">
        <v>5650</v>
      </c>
      <c r="J6283" s="518" t="s">
        <v>5503</v>
      </c>
      <c r="K6283" s="519" t="s">
        <v>24989</v>
      </c>
      <c r="L6283" s="518" t="s">
        <v>5433</v>
      </c>
    </row>
    <row r="6284" spans="1:12" ht="15.75">
      <c r="A6284" s="518" t="s">
        <v>11297</v>
      </c>
      <c r="B6284" s="518" t="s">
        <v>11298</v>
      </c>
      <c r="C6284" s="518" t="s">
        <v>11332</v>
      </c>
      <c r="D6284" s="518" t="s">
        <v>30207</v>
      </c>
      <c r="E6284" s="519" t="s">
        <v>144</v>
      </c>
      <c r="F6284" s="518" t="s">
        <v>144</v>
      </c>
      <c r="G6284" s="518" t="s">
        <v>30219</v>
      </c>
      <c r="H6284" s="518" t="s">
        <v>11344</v>
      </c>
      <c r="I6284" s="518" t="s">
        <v>5650</v>
      </c>
      <c r="J6284" s="518" t="s">
        <v>5503</v>
      </c>
      <c r="K6284" s="519" t="s">
        <v>19911</v>
      </c>
      <c r="L6284" s="518" t="s">
        <v>5433</v>
      </c>
    </row>
    <row r="6285" spans="1:12" ht="15.75">
      <c r="A6285" s="518" t="s">
        <v>11297</v>
      </c>
      <c r="B6285" s="518" t="s">
        <v>11298</v>
      </c>
      <c r="C6285" s="518" t="s">
        <v>11332</v>
      </c>
      <c r="D6285" s="518" t="s">
        <v>30207</v>
      </c>
      <c r="E6285" s="519" t="s">
        <v>144</v>
      </c>
      <c r="F6285" s="518" t="s">
        <v>144</v>
      </c>
      <c r="G6285" s="518" t="s">
        <v>30220</v>
      </c>
      <c r="H6285" s="518" t="s">
        <v>11345</v>
      </c>
      <c r="I6285" s="518" t="s">
        <v>5650</v>
      </c>
      <c r="J6285" s="518" t="s">
        <v>5503</v>
      </c>
      <c r="K6285" s="519" t="s">
        <v>19465</v>
      </c>
      <c r="L6285" s="518" t="s">
        <v>5433</v>
      </c>
    </row>
    <row r="6286" spans="1:12" ht="15.75">
      <c r="A6286" s="518" t="s">
        <v>11297</v>
      </c>
      <c r="B6286" s="518" t="s">
        <v>11298</v>
      </c>
      <c r="C6286" s="518" t="s">
        <v>11332</v>
      </c>
      <c r="D6286" s="518" t="s">
        <v>30207</v>
      </c>
      <c r="E6286" s="519" t="s">
        <v>144</v>
      </c>
      <c r="F6286" s="518" t="s">
        <v>144</v>
      </c>
      <c r="G6286" s="518" t="s">
        <v>30222</v>
      </c>
      <c r="H6286" s="518" t="s">
        <v>11346</v>
      </c>
      <c r="I6286" s="518" t="s">
        <v>5650</v>
      </c>
      <c r="J6286" s="518" t="s">
        <v>5503</v>
      </c>
      <c r="K6286" s="519" t="s">
        <v>33863</v>
      </c>
      <c r="L6286" s="518" t="s">
        <v>5433</v>
      </c>
    </row>
    <row r="6287" spans="1:12" ht="15.75">
      <c r="A6287" s="518" t="s">
        <v>11297</v>
      </c>
      <c r="B6287" s="518" t="s">
        <v>11298</v>
      </c>
      <c r="C6287" s="518" t="s">
        <v>11332</v>
      </c>
      <c r="D6287" s="518" t="s">
        <v>30207</v>
      </c>
      <c r="E6287" s="519" t="s">
        <v>144</v>
      </c>
      <c r="F6287" s="518" t="s">
        <v>144</v>
      </c>
      <c r="G6287" s="518" t="s">
        <v>30223</v>
      </c>
      <c r="H6287" s="518" t="s">
        <v>11347</v>
      </c>
      <c r="I6287" s="518" t="s">
        <v>5650</v>
      </c>
      <c r="J6287" s="518" t="s">
        <v>5503</v>
      </c>
      <c r="K6287" s="519" t="s">
        <v>35239</v>
      </c>
      <c r="L6287" s="518" t="s">
        <v>5433</v>
      </c>
    </row>
    <row r="6288" spans="1:12" ht="15.75">
      <c r="A6288" s="518" t="s">
        <v>11297</v>
      </c>
      <c r="B6288" s="518" t="s">
        <v>11298</v>
      </c>
      <c r="C6288" s="518" t="s">
        <v>11332</v>
      </c>
      <c r="D6288" s="518" t="s">
        <v>30207</v>
      </c>
      <c r="E6288" s="519" t="s">
        <v>144</v>
      </c>
      <c r="F6288" s="518" t="s">
        <v>144</v>
      </c>
      <c r="G6288" s="518" t="s">
        <v>30224</v>
      </c>
      <c r="H6288" s="518" t="s">
        <v>11348</v>
      </c>
      <c r="I6288" s="518" t="s">
        <v>5650</v>
      </c>
      <c r="J6288" s="518" t="s">
        <v>5503</v>
      </c>
      <c r="K6288" s="519" t="s">
        <v>35240</v>
      </c>
      <c r="L6288" s="518" t="s">
        <v>5433</v>
      </c>
    </row>
    <row r="6289" spans="1:12" ht="15.75">
      <c r="A6289" s="518" t="s">
        <v>11297</v>
      </c>
      <c r="B6289" s="518" t="s">
        <v>11298</v>
      </c>
      <c r="C6289" s="518" t="s">
        <v>11332</v>
      </c>
      <c r="D6289" s="518" t="s">
        <v>30207</v>
      </c>
      <c r="E6289" s="519" t="s">
        <v>144</v>
      </c>
      <c r="F6289" s="518" t="s">
        <v>144</v>
      </c>
      <c r="G6289" s="518" t="s">
        <v>30225</v>
      </c>
      <c r="H6289" s="518" t="s">
        <v>11349</v>
      </c>
      <c r="I6289" s="518" t="s">
        <v>5650</v>
      </c>
      <c r="J6289" s="518" t="s">
        <v>5503</v>
      </c>
      <c r="K6289" s="519" t="s">
        <v>35241</v>
      </c>
      <c r="L6289" s="518" t="s">
        <v>5433</v>
      </c>
    </row>
    <row r="6290" spans="1:12" ht="15.75">
      <c r="A6290" s="518" t="s">
        <v>11297</v>
      </c>
      <c r="B6290" s="518" t="s">
        <v>11298</v>
      </c>
      <c r="C6290" s="518" t="s">
        <v>11332</v>
      </c>
      <c r="D6290" s="518" t="s">
        <v>30207</v>
      </c>
      <c r="E6290" s="519" t="s">
        <v>144</v>
      </c>
      <c r="F6290" s="518" t="s">
        <v>144</v>
      </c>
      <c r="G6290" s="518" t="s">
        <v>30226</v>
      </c>
      <c r="H6290" s="518" t="s">
        <v>11350</v>
      </c>
      <c r="I6290" s="518" t="s">
        <v>5650</v>
      </c>
      <c r="J6290" s="518" t="s">
        <v>5503</v>
      </c>
      <c r="K6290" s="519" t="s">
        <v>34362</v>
      </c>
      <c r="L6290" s="518" t="s">
        <v>5433</v>
      </c>
    </row>
    <row r="6291" spans="1:12" ht="15.75">
      <c r="A6291" s="518" t="s">
        <v>11297</v>
      </c>
      <c r="B6291" s="518" t="s">
        <v>11298</v>
      </c>
      <c r="C6291" s="518" t="s">
        <v>11332</v>
      </c>
      <c r="D6291" s="518" t="s">
        <v>30207</v>
      </c>
      <c r="E6291" s="519" t="s">
        <v>144</v>
      </c>
      <c r="F6291" s="518" t="s">
        <v>144</v>
      </c>
      <c r="G6291" s="518" t="s">
        <v>30228</v>
      </c>
      <c r="H6291" s="518" t="s">
        <v>11351</v>
      </c>
      <c r="I6291" s="518" t="s">
        <v>5650</v>
      </c>
      <c r="J6291" s="518" t="s">
        <v>5503</v>
      </c>
      <c r="K6291" s="519" t="s">
        <v>17773</v>
      </c>
      <c r="L6291" s="518" t="s">
        <v>5433</v>
      </c>
    </row>
    <row r="6292" spans="1:12" ht="15.75">
      <c r="A6292" s="518" t="s">
        <v>11297</v>
      </c>
      <c r="B6292" s="518" t="s">
        <v>11298</v>
      </c>
      <c r="C6292" s="518" t="s">
        <v>11332</v>
      </c>
      <c r="D6292" s="518" t="s">
        <v>30207</v>
      </c>
      <c r="E6292" s="519" t="s">
        <v>144</v>
      </c>
      <c r="F6292" s="518" t="s">
        <v>144</v>
      </c>
      <c r="G6292" s="518" t="s">
        <v>30229</v>
      </c>
      <c r="H6292" s="518" t="s">
        <v>11352</v>
      </c>
      <c r="I6292" s="518" t="s">
        <v>5650</v>
      </c>
      <c r="J6292" s="518" t="s">
        <v>5503</v>
      </c>
      <c r="K6292" s="519" t="s">
        <v>14751</v>
      </c>
      <c r="L6292" s="518" t="s">
        <v>5433</v>
      </c>
    </row>
    <row r="6293" spans="1:12" ht="15.75">
      <c r="A6293" s="518" t="s">
        <v>11297</v>
      </c>
      <c r="B6293" s="518" t="s">
        <v>11298</v>
      </c>
      <c r="C6293" s="518" t="s">
        <v>11332</v>
      </c>
      <c r="D6293" s="518" t="s">
        <v>30207</v>
      </c>
      <c r="E6293" s="519" t="s">
        <v>144</v>
      </c>
      <c r="F6293" s="518" t="s">
        <v>144</v>
      </c>
      <c r="G6293" s="518" t="s">
        <v>30230</v>
      </c>
      <c r="H6293" s="518" t="s">
        <v>11353</v>
      </c>
      <c r="I6293" s="518" t="s">
        <v>5650</v>
      </c>
      <c r="J6293" s="518" t="s">
        <v>5503</v>
      </c>
      <c r="K6293" s="519" t="s">
        <v>23360</v>
      </c>
      <c r="L6293" s="518" t="s">
        <v>5433</v>
      </c>
    </row>
    <row r="6294" spans="1:12" ht="15.75">
      <c r="A6294" s="518" t="s">
        <v>11297</v>
      </c>
      <c r="B6294" s="518" t="s">
        <v>11298</v>
      </c>
      <c r="C6294" s="518" t="s">
        <v>11332</v>
      </c>
      <c r="D6294" s="518" t="s">
        <v>30207</v>
      </c>
      <c r="E6294" s="519" t="s">
        <v>144</v>
      </c>
      <c r="F6294" s="518" t="s">
        <v>144</v>
      </c>
      <c r="G6294" s="518" t="s">
        <v>30232</v>
      </c>
      <c r="H6294" s="518" t="s">
        <v>11354</v>
      </c>
      <c r="I6294" s="518" t="s">
        <v>5650</v>
      </c>
      <c r="J6294" s="518" t="s">
        <v>5503</v>
      </c>
      <c r="K6294" s="519" t="s">
        <v>30264</v>
      </c>
      <c r="L6294" s="518" t="s">
        <v>5433</v>
      </c>
    </row>
    <row r="6295" spans="1:12" ht="15.75">
      <c r="A6295" s="518" t="s">
        <v>11297</v>
      </c>
      <c r="B6295" s="518" t="s">
        <v>11298</v>
      </c>
      <c r="C6295" s="518" t="s">
        <v>11332</v>
      </c>
      <c r="D6295" s="518" t="s">
        <v>30207</v>
      </c>
      <c r="E6295" s="519" t="s">
        <v>144</v>
      </c>
      <c r="F6295" s="518" t="s">
        <v>144</v>
      </c>
      <c r="G6295" s="518" t="s">
        <v>30233</v>
      </c>
      <c r="H6295" s="518" t="s">
        <v>11355</v>
      </c>
      <c r="I6295" s="518" t="s">
        <v>5650</v>
      </c>
      <c r="J6295" s="518" t="s">
        <v>5503</v>
      </c>
      <c r="K6295" s="519" t="s">
        <v>13764</v>
      </c>
      <c r="L6295" s="518" t="s">
        <v>5433</v>
      </c>
    </row>
    <row r="6296" spans="1:12" ht="15.75">
      <c r="A6296" s="518" t="s">
        <v>11297</v>
      </c>
      <c r="B6296" s="518" t="s">
        <v>11298</v>
      </c>
      <c r="C6296" s="518" t="s">
        <v>11332</v>
      </c>
      <c r="D6296" s="518" t="s">
        <v>30207</v>
      </c>
      <c r="E6296" s="519" t="s">
        <v>144</v>
      </c>
      <c r="F6296" s="518" t="s">
        <v>144</v>
      </c>
      <c r="G6296" s="518" t="s">
        <v>30234</v>
      </c>
      <c r="H6296" s="518" t="s">
        <v>11356</v>
      </c>
      <c r="I6296" s="518" t="s">
        <v>5650</v>
      </c>
      <c r="J6296" s="518" t="s">
        <v>5503</v>
      </c>
      <c r="K6296" s="519" t="s">
        <v>26013</v>
      </c>
      <c r="L6296" s="518" t="s">
        <v>5433</v>
      </c>
    </row>
    <row r="6297" spans="1:12" ht="15.75">
      <c r="A6297" s="518" t="s">
        <v>11297</v>
      </c>
      <c r="B6297" s="518" t="s">
        <v>11298</v>
      </c>
      <c r="C6297" s="518" t="s">
        <v>11332</v>
      </c>
      <c r="D6297" s="518" t="s">
        <v>30207</v>
      </c>
      <c r="E6297" s="519" t="s">
        <v>144</v>
      </c>
      <c r="F6297" s="518" t="s">
        <v>144</v>
      </c>
      <c r="G6297" s="518" t="s">
        <v>30235</v>
      </c>
      <c r="H6297" s="518" t="s">
        <v>11357</v>
      </c>
      <c r="I6297" s="518" t="s">
        <v>5650</v>
      </c>
      <c r="J6297" s="518" t="s">
        <v>5503</v>
      </c>
      <c r="K6297" s="519" t="s">
        <v>33930</v>
      </c>
      <c r="L6297" s="518" t="s">
        <v>5433</v>
      </c>
    </row>
    <row r="6298" spans="1:12" ht="15.75">
      <c r="A6298" s="518" t="s">
        <v>11297</v>
      </c>
      <c r="B6298" s="518" t="s">
        <v>11298</v>
      </c>
      <c r="C6298" s="518" t="s">
        <v>11332</v>
      </c>
      <c r="D6298" s="518" t="s">
        <v>30207</v>
      </c>
      <c r="E6298" s="519" t="s">
        <v>144</v>
      </c>
      <c r="F6298" s="518" t="s">
        <v>144</v>
      </c>
      <c r="G6298" s="518" t="s">
        <v>30237</v>
      </c>
      <c r="H6298" s="518" t="s">
        <v>11358</v>
      </c>
      <c r="I6298" s="518" t="s">
        <v>5650</v>
      </c>
      <c r="J6298" s="518" t="s">
        <v>5503</v>
      </c>
      <c r="K6298" s="519" t="s">
        <v>35242</v>
      </c>
      <c r="L6298" s="518" t="s">
        <v>5433</v>
      </c>
    </row>
    <row r="6299" spans="1:12" ht="15.75">
      <c r="A6299" s="518" t="s">
        <v>11297</v>
      </c>
      <c r="B6299" s="518" t="s">
        <v>11298</v>
      </c>
      <c r="C6299" s="518" t="s">
        <v>11332</v>
      </c>
      <c r="D6299" s="518" t="s">
        <v>30207</v>
      </c>
      <c r="E6299" s="519" t="s">
        <v>144</v>
      </c>
      <c r="F6299" s="518" t="s">
        <v>144</v>
      </c>
      <c r="G6299" s="518" t="s">
        <v>30238</v>
      </c>
      <c r="H6299" s="518" t="s">
        <v>11359</v>
      </c>
      <c r="I6299" s="518" t="s">
        <v>5650</v>
      </c>
      <c r="J6299" s="518" t="s">
        <v>5503</v>
      </c>
      <c r="K6299" s="519" t="s">
        <v>29799</v>
      </c>
      <c r="L6299" s="518" t="s">
        <v>5433</v>
      </c>
    </row>
    <row r="6300" spans="1:12" ht="15.75">
      <c r="A6300" s="518" t="s">
        <v>11297</v>
      </c>
      <c r="B6300" s="518" t="s">
        <v>11298</v>
      </c>
      <c r="C6300" s="518" t="s">
        <v>11332</v>
      </c>
      <c r="D6300" s="518" t="s">
        <v>30207</v>
      </c>
      <c r="E6300" s="519" t="s">
        <v>144</v>
      </c>
      <c r="F6300" s="518" t="s">
        <v>144</v>
      </c>
      <c r="G6300" s="518" t="s">
        <v>30239</v>
      </c>
      <c r="H6300" s="518" t="s">
        <v>11360</v>
      </c>
      <c r="I6300" s="518" t="s">
        <v>5650</v>
      </c>
      <c r="J6300" s="518" t="s">
        <v>5503</v>
      </c>
      <c r="K6300" s="519" t="s">
        <v>35243</v>
      </c>
      <c r="L6300" s="518" t="s">
        <v>5433</v>
      </c>
    </row>
    <row r="6301" spans="1:12" ht="15.75">
      <c r="A6301" s="518" t="s">
        <v>11297</v>
      </c>
      <c r="B6301" s="518" t="s">
        <v>11298</v>
      </c>
      <c r="C6301" s="518" t="s">
        <v>11332</v>
      </c>
      <c r="D6301" s="518" t="s">
        <v>30207</v>
      </c>
      <c r="E6301" s="519" t="s">
        <v>144</v>
      </c>
      <c r="F6301" s="518" t="s">
        <v>144</v>
      </c>
      <c r="G6301" s="518" t="s">
        <v>30240</v>
      </c>
      <c r="H6301" s="518" t="s">
        <v>11361</v>
      </c>
      <c r="I6301" s="518" t="s">
        <v>5650</v>
      </c>
      <c r="J6301" s="518" t="s">
        <v>5503</v>
      </c>
      <c r="K6301" s="519" t="s">
        <v>20406</v>
      </c>
      <c r="L6301" s="518" t="s">
        <v>5433</v>
      </c>
    </row>
    <row r="6302" spans="1:12" ht="15.75">
      <c r="A6302" s="518" t="s">
        <v>11297</v>
      </c>
      <c r="B6302" s="518" t="s">
        <v>11298</v>
      </c>
      <c r="C6302" s="518" t="s">
        <v>11332</v>
      </c>
      <c r="D6302" s="518" t="s">
        <v>30207</v>
      </c>
      <c r="E6302" s="519" t="s">
        <v>144</v>
      </c>
      <c r="F6302" s="518" t="s">
        <v>144</v>
      </c>
      <c r="G6302" s="518" t="s">
        <v>30242</v>
      </c>
      <c r="H6302" s="518" t="s">
        <v>11362</v>
      </c>
      <c r="I6302" s="518" t="s">
        <v>5650</v>
      </c>
      <c r="J6302" s="518" t="s">
        <v>5503</v>
      </c>
      <c r="K6302" s="519" t="s">
        <v>35244</v>
      </c>
      <c r="L6302" s="518" t="s">
        <v>5433</v>
      </c>
    </row>
    <row r="6303" spans="1:12" ht="15.75">
      <c r="A6303" s="518" t="s">
        <v>11297</v>
      </c>
      <c r="B6303" s="518" t="s">
        <v>11298</v>
      </c>
      <c r="C6303" s="518" t="s">
        <v>11332</v>
      </c>
      <c r="D6303" s="518" t="s">
        <v>30207</v>
      </c>
      <c r="E6303" s="519" t="s">
        <v>144</v>
      </c>
      <c r="F6303" s="518" t="s">
        <v>144</v>
      </c>
      <c r="G6303" s="518" t="s">
        <v>30243</v>
      </c>
      <c r="H6303" s="518" t="s">
        <v>11363</v>
      </c>
      <c r="I6303" s="518" t="s">
        <v>5650</v>
      </c>
      <c r="J6303" s="518" t="s">
        <v>5503</v>
      </c>
      <c r="K6303" s="519" t="s">
        <v>34603</v>
      </c>
      <c r="L6303" s="518" t="s">
        <v>5433</v>
      </c>
    </row>
    <row r="6304" spans="1:12" ht="15.75">
      <c r="A6304" s="518" t="s">
        <v>11297</v>
      </c>
      <c r="B6304" s="518" t="s">
        <v>11298</v>
      </c>
      <c r="C6304" s="518" t="s">
        <v>11332</v>
      </c>
      <c r="D6304" s="518" t="s">
        <v>30207</v>
      </c>
      <c r="E6304" s="519" t="s">
        <v>144</v>
      </c>
      <c r="F6304" s="518" t="s">
        <v>144</v>
      </c>
      <c r="G6304" s="518" t="s">
        <v>30244</v>
      </c>
      <c r="H6304" s="518" t="s">
        <v>11364</v>
      </c>
      <c r="I6304" s="518" t="s">
        <v>5650</v>
      </c>
      <c r="J6304" s="518" t="s">
        <v>5503</v>
      </c>
      <c r="K6304" s="519" t="s">
        <v>24326</v>
      </c>
      <c r="L6304" s="518" t="s">
        <v>5433</v>
      </c>
    </row>
    <row r="6305" spans="1:12" ht="15.75">
      <c r="A6305" s="518" t="s">
        <v>11297</v>
      </c>
      <c r="B6305" s="518" t="s">
        <v>11298</v>
      </c>
      <c r="C6305" s="518" t="s">
        <v>11332</v>
      </c>
      <c r="D6305" s="518" t="s">
        <v>30207</v>
      </c>
      <c r="E6305" s="519" t="s">
        <v>144</v>
      </c>
      <c r="F6305" s="518" t="s">
        <v>144</v>
      </c>
      <c r="G6305" s="518" t="s">
        <v>30246</v>
      </c>
      <c r="H6305" s="518" t="s">
        <v>11365</v>
      </c>
      <c r="I6305" s="518" t="s">
        <v>5650</v>
      </c>
      <c r="J6305" s="518" t="s">
        <v>5503</v>
      </c>
      <c r="K6305" s="519" t="s">
        <v>35245</v>
      </c>
      <c r="L6305" s="518" t="s">
        <v>5433</v>
      </c>
    </row>
    <row r="6306" spans="1:12" ht="15.75">
      <c r="A6306" s="518" t="s">
        <v>11297</v>
      </c>
      <c r="B6306" s="518" t="s">
        <v>11298</v>
      </c>
      <c r="C6306" s="518" t="s">
        <v>11332</v>
      </c>
      <c r="D6306" s="518" t="s">
        <v>30207</v>
      </c>
      <c r="E6306" s="519" t="s">
        <v>144</v>
      </c>
      <c r="F6306" s="518" t="s">
        <v>144</v>
      </c>
      <c r="G6306" s="518" t="s">
        <v>30247</v>
      </c>
      <c r="H6306" s="518" t="s">
        <v>11366</v>
      </c>
      <c r="I6306" s="518" t="s">
        <v>5650</v>
      </c>
      <c r="J6306" s="518" t="s">
        <v>5503</v>
      </c>
      <c r="K6306" s="519" t="s">
        <v>35246</v>
      </c>
      <c r="L6306" s="518" t="s">
        <v>5433</v>
      </c>
    </row>
    <row r="6307" spans="1:12" ht="15.75">
      <c r="A6307" s="518" t="s">
        <v>11297</v>
      </c>
      <c r="B6307" s="518" t="s">
        <v>11298</v>
      </c>
      <c r="C6307" s="518" t="s">
        <v>11332</v>
      </c>
      <c r="D6307" s="518" t="s">
        <v>30207</v>
      </c>
      <c r="E6307" s="519" t="s">
        <v>144</v>
      </c>
      <c r="F6307" s="518" t="s">
        <v>144</v>
      </c>
      <c r="G6307" s="518" t="s">
        <v>30248</v>
      </c>
      <c r="H6307" s="518" t="s">
        <v>11367</v>
      </c>
      <c r="I6307" s="518" t="s">
        <v>5650</v>
      </c>
      <c r="J6307" s="518" t="s">
        <v>5503</v>
      </c>
      <c r="K6307" s="519" t="s">
        <v>19483</v>
      </c>
      <c r="L6307" s="518" t="s">
        <v>5433</v>
      </c>
    </row>
    <row r="6308" spans="1:12" ht="15.75">
      <c r="A6308" s="518" t="s">
        <v>11297</v>
      </c>
      <c r="B6308" s="518" t="s">
        <v>11298</v>
      </c>
      <c r="C6308" s="518" t="s">
        <v>11332</v>
      </c>
      <c r="D6308" s="518" t="s">
        <v>30207</v>
      </c>
      <c r="E6308" s="519" t="s">
        <v>144</v>
      </c>
      <c r="F6308" s="518" t="s">
        <v>144</v>
      </c>
      <c r="G6308" s="518" t="s">
        <v>30249</v>
      </c>
      <c r="H6308" s="518" t="s">
        <v>11368</v>
      </c>
      <c r="I6308" s="518" t="s">
        <v>5650</v>
      </c>
      <c r="J6308" s="518" t="s">
        <v>5503</v>
      </c>
      <c r="K6308" s="519" t="s">
        <v>18561</v>
      </c>
      <c r="L6308" s="518" t="s">
        <v>5433</v>
      </c>
    </row>
    <row r="6309" spans="1:12" ht="15.75">
      <c r="A6309" s="518" t="s">
        <v>11297</v>
      </c>
      <c r="B6309" s="518" t="s">
        <v>11298</v>
      </c>
      <c r="C6309" s="518" t="s">
        <v>11332</v>
      </c>
      <c r="D6309" s="518" t="s">
        <v>30207</v>
      </c>
      <c r="E6309" s="519" t="s">
        <v>144</v>
      </c>
      <c r="F6309" s="518" t="s">
        <v>144</v>
      </c>
      <c r="G6309" s="518" t="s">
        <v>30250</v>
      </c>
      <c r="H6309" s="518" t="s">
        <v>11369</v>
      </c>
      <c r="I6309" s="518" t="s">
        <v>5650</v>
      </c>
      <c r="J6309" s="518" t="s">
        <v>5503</v>
      </c>
      <c r="K6309" s="519" t="s">
        <v>35247</v>
      </c>
      <c r="L6309" s="518" t="s">
        <v>5433</v>
      </c>
    </row>
    <row r="6310" spans="1:12" ht="15.75">
      <c r="A6310" s="518" t="s">
        <v>11297</v>
      </c>
      <c r="B6310" s="518" t="s">
        <v>11298</v>
      </c>
      <c r="C6310" s="518" t="s">
        <v>11332</v>
      </c>
      <c r="D6310" s="518" t="s">
        <v>30207</v>
      </c>
      <c r="E6310" s="519" t="s">
        <v>144</v>
      </c>
      <c r="F6310" s="518" t="s">
        <v>144</v>
      </c>
      <c r="G6310" s="518" t="s">
        <v>30251</v>
      </c>
      <c r="H6310" s="518" t="s">
        <v>11370</v>
      </c>
      <c r="I6310" s="518" t="s">
        <v>5650</v>
      </c>
      <c r="J6310" s="518" t="s">
        <v>5503</v>
      </c>
      <c r="K6310" s="519" t="s">
        <v>24565</v>
      </c>
      <c r="L6310" s="518" t="s">
        <v>5433</v>
      </c>
    </row>
    <row r="6311" spans="1:12" ht="15.75">
      <c r="A6311" s="518" t="s">
        <v>11297</v>
      </c>
      <c r="B6311" s="518" t="s">
        <v>11298</v>
      </c>
      <c r="C6311" s="518" t="s">
        <v>11332</v>
      </c>
      <c r="D6311" s="518" t="s">
        <v>30207</v>
      </c>
      <c r="E6311" s="519" t="s">
        <v>144</v>
      </c>
      <c r="F6311" s="518" t="s">
        <v>144</v>
      </c>
      <c r="G6311" s="518" t="s">
        <v>30252</v>
      </c>
      <c r="H6311" s="518" t="s">
        <v>11371</v>
      </c>
      <c r="I6311" s="518" t="s">
        <v>5650</v>
      </c>
      <c r="J6311" s="518" t="s">
        <v>5503</v>
      </c>
      <c r="K6311" s="519" t="s">
        <v>35248</v>
      </c>
      <c r="L6311" s="518" t="s">
        <v>5433</v>
      </c>
    </row>
    <row r="6312" spans="1:12" ht="15.75">
      <c r="A6312" s="518" t="s">
        <v>11297</v>
      </c>
      <c r="B6312" s="518" t="s">
        <v>11298</v>
      </c>
      <c r="C6312" s="518" t="s">
        <v>11332</v>
      </c>
      <c r="D6312" s="518" t="s">
        <v>30207</v>
      </c>
      <c r="E6312" s="519" t="s">
        <v>144</v>
      </c>
      <c r="F6312" s="518" t="s">
        <v>144</v>
      </c>
      <c r="G6312" s="518" t="s">
        <v>30253</v>
      </c>
      <c r="H6312" s="518" t="s">
        <v>11372</v>
      </c>
      <c r="I6312" s="518" t="s">
        <v>5650</v>
      </c>
      <c r="J6312" s="518" t="s">
        <v>5503</v>
      </c>
      <c r="K6312" s="519" t="s">
        <v>35249</v>
      </c>
      <c r="L6312" s="518" t="s">
        <v>5433</v>
      </c>
    </row>
    <row r="6313" spans="1:12" ht="15.75">
      <c r="A6313" s="518" t="s">
        <v>11297</v>
      </c>
      <c r="B6313" s="518" t="s">
        <v>11298</v>
      </c>
      <c r="C6313" s="518" t="s">
        <v>11332</v>
      </c>
      <c r="D6313" s="518" t="s">
        <v>30207</v>
      </c>
      <c r="E6313" s="519" t="s">
        <v>144</v>
      </c>
      <c r="F6313" s="518" t="s">
        <v>144</v>
      </c>
      <c r="G6313" s="518" t="s">
        <v>30254</v>
      </c>
      <c r="H6313" s="518" t="s">
        <v>11373</v>
      </c>
      <c r="I6313" s="518" t="s">
        <v>5650</v>
      </c>
      <c r="J6313" s="518" t="s">
        <v>5503</v>
      </c>
      <c r="K6313" s="519" t="s">
        <v>35250</v>
      </c>
      <c r="L6313" s="518" t="s">
        <v>5433</v>
      </c>
    </row>
    <row r="6314" spans="1:12" ht="15.75">
      <c r="A6314" s="518" t="s">
        <v>11297</v>
      </c>
      <c r="B6314" s="518" t="s">
        <v>11298</v>
      </c>
      <c r="C6314" s="518" t="s">
        <v>11332</v>
      </c>
      <c r="D6314" s="518" t="s">
        <v>30207</v>
      </c>
      <c r="E6314" s="519" t="s">
        <v>144</v>
      </c>
      <c r="F6314" s="518" t="s">
        <v>144</v>
      </c>
      <c r="G6314" s="518" t="s">
        <v>30255</v>
      </c>
      <c r="H6314" s="518" t="s">
        <v>11374</v>
      </c>
      <c r="I6314" s="518" t="s">
        <v>5650</v>
      </c>
      <c r="J6314" s="518" t="s">
        <v>5503</v>
      </c>
      <c r="K6314" s="519" t="s">
        <v>35251</v>
      </c>
      <c r="L6314" s="518" t="s">
        <v>5433</v>
      </c>
    </row>
    <row r="6315" spans="1:12" ht="15.75">
      <c r="A6315" s="518" t="s">
        <v>11297</v>
      </c>
      <c r="B6315" s="518" t="s">
        <v>11298</v>
      </c>
      <c r="C6315" s="518" t="s">
        <v>11332</v>
      </c>
      <c r="D6315" s="518" t="s">
        <v>30207</v>
      </c>
      <c r="E6315" s="519" t="s">
        <v>144</v>
      </c>
      <c r="F6315" s="518" t="s">
        <v>144</v>
      </c>
      <c r="G6315" s="518" t="s">
        <v>30257</v>
      </c>
      <c r="H6315" s="518" t="s">
        <v>11375</v>
      </c>
      <c r="I6315" s="518" t="s">
        <v>5650</v>
      </c>
      <c r="J6315" s="518" t="s">
        <v>5503</v>
      </c>
      <c r="K6315" s="519" t="s">
        <v>14848</v>
      </c>
      <c r="L6315" s="518" t="s">
        <v>5433</v>
      </c>
    </row>
    <row r="6316" spans="1:12" ht="15.75">
      <c r="A6316" s="518" t="s">
        <v>11297</v>
      </c>
      <c r="B6316" s="518" t="s">
        <v>11298</v>
      </c>
      <c r="C6316" s="518" t="s">
        <v>11332</v>
      </c>
      <c r="D6316" s="518" t="s">
        <v>30207</v>
      </c>
      <c r="E6316" s="519" t="s">
        <v>144</v>
      </c>
      <c r="F6316" s="518" t="s">
        <v>144</v>
      </c>
      <c r="G6316" s="518" t="s">
        <v>30259</v>
      </c>
      <c r="H6316" s="518" t="s">
        <v>11376</v>
      </c>
      <c r="I6316" s="518" t="s">
        <v>5650</v>
      </c>
      <c r="J6316" s="518" t="s">
        <v>5503</v>
      </c>
      <c r="K6316" s="519" t="s">
        <v>29767</v>
      </c>
      <c r="L6316" s="518" t="s">
        <v>5433</v>
      </c>
    </row>
    <row r="6317" spans="1:12" ht="15.75">
      <c r="A6317" s="518" t="s">
        <v>11297</v>
      </c>
      <c r="B6317" s="518" t="s">
        <v>11298</v>
      </c>
      <c r="C6317" s="518" t="s">
        <v>11332</v>
      </c>
      <c r="D6317" s="518" t="s">
        <v>30207</v>
      </c>
      <c r="E6317" s="519" t="s">
        <v>144</v>
      </c>
      <c r="F6317" s="518" t="s">
        <v>144</v>
      </c>
      <c r="G6317" s="518" t="s">
        <v>30260</v>
      </c>
      <c r="H6317" s="518" t="s">
        <v>11377</v>
      </c>
      <c r="I6317" s="518" t="s">
        <v>5650</v>
      </c>
      <c r="J6317" s="518" t="s">
        <v>5503</v>
      </c>
      <c r="K6317" s="519" t="s">
        <v>15046</v>
      </c>
      <c r="L6317" s="518" t="s">
        <v>5433</v>
      </c>
    </row>
    <row r="6318" spans="1:12" ht="15.75">
      <c r="A6318" s="518" t="s">
        <v>11297</v>
      </c>
      <c r="B6318" s="518" t="s">
        <v>11298</v>
      </c>
      <c r="C6318" s="518" t="s">
        <v>11332</v>
      </c>
      <c r="D6318" s="518" t="s">
        <v>30207</v>
      </c>
      <c r="E6318" s="519" t="s">
        <v>144</v>
      </c>
      <c r="F6318" s="518" t="s">
        <v>144</v>
      </c>
      <c r="G6318" s="518" t="s">
        <v>30261</v>
      </c>
      <c r="H6318" s="518" t="s">
        <v>11378</v>
      </c>
      <c r="I6318" s="518" t="s">
        <v>5650</v>
      </c>
      <c r="J6318" s="518" t="s">
        <v>5503</v>
      </c>
      <c r="K6318" s="519" t="s">
        <v>35252</v>
      </c>
      <c r="L6318" s="518" t="s">
        <v>5433</v>
      </c>
    </row>
    <row r="6319" spans="1:12" ht="15.75">
      <c r="A6319" s="518" t="s">
        <v>11297</v>
      </c>
      <c r="B6319" s="518" t="s">
        <v>11298</v>
      </c>
      <c r="C6319" s="518" t="s">
        <v>11332</v>
      </c>
      <c r="D6319" s="518" t="s">
        <v>30207</v>
      </c>
      <c r="E6319" s="519" t="s">
        <v>144</v>
      </c>
      <c r="F6319" s="518" t="s">
        <v>144</v>
      </c>
      <c r="G6319" s="518" t="s">
        <v>30262</v>
      </c>
      <c r="H6319" s="518" t="s">
        <v>11379</v>
      </c>
      <c r="I6319" s="518" t="s">
        <v>5650</v>
      </c>
      <c r="J6319" s="518" t="s">
        <v>5503</v>
      </c>
      <c r="K6319" s="519" t="s">
        <v>27666</v>
      </c>
      <c r="L6319" s="518" t="s">
        <v>5433</v>
      </c>
    </row>
    <row r="6320" spans="1:12" ht="15.75">
      <c r="A6320" s="518" t="s">
        <v>11297</v>
      </c>
      <c r="B6320" s="518" t="s">
        <v>11298</v>
      </c>
      <c r="C6320" s="518" t="s">
        <v>11332</v>
      </c>
      <c r="D6320" s="518" t="s">
        <v>30207</v>
      </c>
      <c r="E6320" s="519" t="s">
        <v>144</v>
      </c>
      <c r="F6320" s="518" t="s">
        <v>144</v>
      </c>
      <c r="G6320" s="518" t="s">
        <v>30263</v>
      </c>
      <c r="H6320" s="518" t="s">
        <v>11380</v>
      </c>
      <c r="I6320" s="518" t="s">
        <v>5650</v>
      </c>
      <c r="J6320" s="518" t="s">
        <v>5503</v>
      </c>
      <c r="K6320" s="519" t="s">
        <v>26192</v>
      </c>
      <c r="L6320" s="518" t="s">
        <v>5433</v>
      </c>
    </row>
    <row r="6321" spans="1:12" ht="15.75">
      <c r="A6321" s="518" t="s">
        <v>11297</v>
      </c>
      <c r="B6321" s="518" t="s">
        <v>11298</v>
      </c>
      <c r="C6321" s="518" t="s">
        <v>11332</v>
      </c>
      <c r="D6321" s="518" t="s">
        <v>30207</v>
      </c>
      <c r="E6321" s="519" t="s">
        <v>144</v>
      </c>
      <c r="F6321" s="518" t="s">
        <v>144</v>
      </c>
      <c r="G6321" s="518" t="s">
        <v>30265</v>
      </c>
      <c r="H6321" s="518" t="s">
        <v>11381</v>
      </c>
      <c r="I6321" s="518" t="s">
        <v>5650</v>
      </c>
      <c r="J6321" s="518" t="s">
        <v>5503</v>
      </c>
      <c r="K6321" s="519" t="s">
        <v>35253</v>
      </c>
      <c r="L6321" s="518" t="s">
        <v>5433</v>
      </c>
    </row>
    <row r="6322" spans="1:12" ht="15.75">
      <c r="A6322" s="518" t="s">
        <v>11297</v>
      </c>
      <c r="B6322" s="518" t="s">
        <v>11298</v>
      </c>
      <c r="C6322" s="518" t="s">
        <v>11332</v>
      </c>
      <c r="D6322" s="518" t="s">
        <v>30207</v>
      </c>
      <c r="E6322" s="519" t="s">
        <v>144</v>
      </c>
      <c r="F6322" s="518" t="s">
        <v>144</v>
      </c>
      <c r="G6322" s="518" t="s">
        <v>30267</v>
      </c>
      <c r="H6322" s="518" t="s">
        <v>11382</v>
      </c>
      <c r="I6322" s="518" t="s">
        <v>5650</v>
      </c>
      <c r="J6322" s="518" t="s">
        <v>5503</v>
      </c>
      <c r="K6322" s="519" t="s">
        <v>26039</v>
      </c>
      <c r="L6322" s="518" t="s">
        <v>5433</v>
      </c>
    </row>
    <row r="6323" spans="1:12" ht="15.75">
      <c r="A6323" s="518" t="s">
        <v>11297</v>
      </c>
      <c r="B6323" s="518" t="s">
        <v>11298</v>
      </c>
      <c r="C6323" s="518" t="s">
        <v>11332</v>
      </c>
      <c r="D6323" s="518" t="s">
        <v>30207</v>
      </c>
      <c r="E6323" s="519" t="s">
        <v>144</v>
      </c>
      <c r="F6323" s="518" t="s">
        <v>144</v>
      </c>
      <c r="G6323" s="518" t="s">
        <v>30269</v>
      </c>
      <c r="H6323" s="518" t="s">
        <v>11383</v>
      </c>
      <c r="I6323" s="518" t="s">
        <v>5650</v>
      </c>
      <c r="J6323" s="518" t="s">
        <v>5503</v>
      </c>
      <c r="K6323" s="519" t="s">
        <v>26352</v>
      </c>
      <c r="L6323" s="518" t="s">
        <v>5433</v>
      </c>
    </row>
    <row r="6324" spans="1:12" ht="15.75">
      <c r="A6324" s="518" t="s">
        <v>11297</v>
      </c>
      <c r="B6324" s="518" t="s">
        <v>11298</v>
      </c>
      <c r="C6324" s="518" t="s">
        <v>11332</v>
      </c>
      <c r="D6324" s="518" t="s">
        <v>30207</v>
      </c>
      <c r="E6324" s="519" t="s">
        <v>144</v>
      </c>
      <c r="F6324" s="518" t="s">
        <v>144</v>
      </c>
      <c r="G6324" s="518" t="s">
        <v>30270</v>
      </c>
      <c r="H6324" s="518" t="s">
        <v>11384</v>
      </c>
      <c r="I6324" s="518" t="s">
        <v>5650</v>
      </c>
      <c r="J6324" s="518" t="s">
        <v>5503</v>
      </c>
      <c r="K6324" s="519" t="s">
        <v>34023</v>
      </c>
      <c r="L6324" s="518" t="s">
        <v>5433</v>
      </c>
    </row>
    <row r="6325" spans="1:12" ht="15.75">
      <c r="A6325" s="518" t="s">
        <v>11297</v>
      </c>
      <c r="B6325" s="518" t="s">
        <v>11298</v>
      </c>
      <c r="C6325" s="518" t="s">
        <v>11332</v>
      </c>
      <c r="D6325" s="518" t="s">
        <v>30207</v>
      </c>
      <c r="E6325" s="519" t="s">
        <v>144</v>
      </c>
      <c r="F6325" s="518" t="s">
        <v>144</v>
      </c>
      <c r="G6325" s="518" t="s">
        <v>30272</v>
      </c>
      <c r="H6325" s="518" t="s">
        <v>11385</v>
      </c>
      <c r="I6325" s="518" t="s">
        <v>5650</v>
      </c>
      <c r="J6325" s="518" t="s">
        <v>5503</v>
      </c>
      <c r="K6325" s="519" t="s">
        <v>33863</v>
      </c>
      <c r="L6325" s="518" t="s">
        <v>5433</v>
      </c>
    </row>
    <row r="6326" spans="1:12" ht="15.75">
      <c r="A6326" s="518" t="s">
        <v>11297</v>
      </c>
      <c r="B6326" s="518" t="s">
        <v>11298</v>
      </c>
      <c r="C6326" s="518" t="s">
        <v>11332</v>
      </c>
      <c r="D6326" s="518" t="s">
        <v>30207</v>
      </c>
      <c r="E6326" s="519" t="s">
        <v>144</v>
      </c>
      <c r="F6326" s="518" t="s">
        <v>144</v>
      </c>
      <c r="G6326" s="518" t="s">
        <v>30273</v>
      </c>
      <c r="H6326" s="518" t="s">
        <v>11386</v>
      </c>
      <c r="I6326" s="518" t="s">
        <v>5650</v>
      </c>
      <c r="J6326" s="518" t="s">
        <v>5503</v>
      </c>
      <c r="K6326" s="519" t="s">
        <v>34090</v>
      </c>
      <c r="L6326" s="518" t="s">
        <v>5433</v>
      </c>
    </row>
    <row r="6327" spans="1:12" ht="15.75">
      <c r="A6327" s="518" t="s">
        <v>11297</v>
      </c>
      <c r="B6327" s="518" t="s">
        <v>11298</v>
      </c>
      <c r="C6327" s="518" t="s">
        <v>11332</v>
      </c>
      <c r="D6327" s="518" t="s">
        <v>30207</v>
      </c>
      <c r="E6327" s="519" t="s">
        <v>144</v>
      </c>
      <c r="F6327" s="518" t="s">
        <v>144</v>
      </c>
      <c r="G6327" s="518" t="s">
        <v>30275</v>
      </c>
      <c r="H6327" s="518" t="s">
        <v>11387</v>
      </c>
      <c r="I6327" s="518" t="s">
        <v>5650</v>
      </c>
      <c r="J6327" s="518" t="s">
        <v>5503</v>
      </c>
      <c r="K6327" s="519" t="s">
        <v>34390</v>
      </c>
      <c r="L6327" s="518" t="s">
        <v>5433</v>
      </c>
    </row>
    <row r="6328" spans="1:12" ht="15.75">
      <c r="A6328" s="518" t="s">
        <v>11297</v>
      </c>
      <c r="B6328" s="518" t="s">
        <v>11298</v>
      </c>
      <c r="C6328" s="518" t="s">
        <v>11332</v>
      </c>
      <c r="D6328" s="518" t="s">
        <v>30207</v>
      </c>
      <c r="E6328" s="519" t="s">
        <v>144</v>
      </c>
      <c r="F6328" s="518" t="s">
        <v>144</v>
      </c>
      <c r="G6328" s="518" t="s">
        <v>30276</v>
      </c>
      <c r="H6328" s="518" t="s">
        <v>11388</v>
      </c>
      <c r="I6328" s="518" t="s">
        <v>5650</v>
      </c>
      <c r="J6328" s="518" t="s">
        <v>5503</v>
      </c>
      <c r="K6328" s="519" t="s">
        <v>15199</v>
      </c>
      <c r="L6328" s="518" t="s">
        <v>5433</v>
      </c>
    </row>
    <row r="6329" spans="1:12" ht="15.75">
      <c r="A6329" s="518" t="s">
        <v>11297</v>
      </c>
      <c r="B6329" s="518" t="s">
        <v>11298</v>
      </c>
      <c r="C6329" s="518" t="s">
        <v>11332</v>
      </c>
      <c r="D6329" s="518" t="s">
        <v>30207</v>
      </c>
      <c r="E6329" s="519" t="s">
        <v>144</v>
      </c>
      <c r="F6329" s="518" t="s">
        <v>144</v>
      </c>
      <c r="G6329" s="518" t="s">
        <v>30277</v>
      </c>
      <c r="H6329" s="518" t="s">
        <v>30278</v>
      </c>
      <c r="I6329" s="518" t="s">
        <v>5650</v>
      </c>
      <c r="J6329" s="518" t="s">
        <v>5503</v>
      </c>
      <c r="K6329" s="519" t="s">
        <v>27613</v>
      </c>
      <c r="L6329" s="518" t="s">
        <v>5433</v>
      </c>
    </row>
    <row r="6330" spans="1:12" ht="15.75">
      <c r="A6330" s="518" t="s">
        <v>11297</v>
      </c>
      <c r="B6330" s="518" t="s">
        <v>11298</v>
      </c>
      <c r="C6330" s="518" t="s">
        <v>11332</v>
      </c>
      <c r="D6330" s="518" t="s">
        <v>30207</v>
      </c>
      <c r="E6330" s="519" t="s">
        <v>144</v>
      </c>
      <c r="F6330" s="518" t="s">
        <v>144</v>
      </c>
      <c r="G6330" s="518" t="s">
        <v>30279</v>
      </c>
      <c r="H6330" s="518" t="s">
        <v>30280</v>
      </c>
      <c r="I6330" s="518" t="s">
        <v>5650</v>
      </c>
      <c r="J6330" s="518" t="s">
        <v>5503</v>
      </c>
      <c r="K6330" s="519" t="s">
        <v>35254</v>
      </c>
      <c r="L6330" s="518" t="s">
        <v>5433</v>
      </c>
    </row>
    <row r="6331" spans="1:12" ht="15.75">
      <c r="A6331" s="518" t="s">
        <v>11297</v>
      </c>
      <c r="B6331" s="518" t="s">
        <v>11298</v>
      </c>
      <c r="C6331" s="518" t="s">
        <v>11332</v>
      </c>
      <c r="D6331" s="518" t="s">
        <v>30207</v>
      </c>
      <c r="E6331" s="519" t="s">
        <v>144</v>
      </c>
      <c r="F6331" s="518" t="s">
        <v>144</v>
      </c>
      <c r="G6331" s="518" t="s">
        <v>30282</v>
      </c>
      <c r="H6331" s="518" t="s">
        <v>30283</v>
      </c>
      <c r="I6331" s="518" t="s">
        <v>5650</v>
      </c>
      <c r="J6331" s="518" t="s">
        <v>5503</v>
      </c>
      <c r="K6331" s="519" t="s">
        <v>35255</v>
      </c>
      <c r="L6331" s="518" t="s">
        <v>5433</v>
      </c>
    </row>
    <row r="6332" spans="1:12" ht="15.75">
      <c r="A6332" s="518" t="s">
        <v>11297</v>
      </c>
      <c r="B6332" s="518" t="s">
        <v>11298</v>
      </c>
      <c r="C6332" s="518" t="s">
        <v>11332</v>
      </c>
      <c r="D6332" s="518" t="s">
        <v>30207</v>
      </c>
      <c r="E6332" s="519" t="s">
        <v>144</v>
      </c>
      <c r="F6332" s="518" t="s">
        <v>144</v>
      </c>
      <c r="G6332" s="518" t="s">
        <v>30284</v>
      </c>
      <c r="H6332" s="518" t="s">
        <v>30285</v>
      </c>
      <c r="I6332" s="518" t="s">
        <v>5650</v>
      </c>
      <c r="J6332" s="518" t="s">
        <v>5503</v>
      </c>
      <c r="K6332" s="519" t="s">
        <v>35256</v>
      </c>
      <c r="L6332" s="518" t="s">
        <v>5433</v>
      </c>
    </row>
    <row r="6333" spans="1:12" ht="15.75">
      <c r="A6333" s="518" t="s">
        <v>11297</v>
      </c>
      <c r="B6333" s="518" t="s">
        <v>11298</v>
      </c>
      <c r="C6333" s="518" t="s">
        <v>11332</v>
      </c>
      <c r="D6333" s="518" t="s">
        <v>30207</v>
      </c>
      <c r="E6333" s="519" t="s">
        <v>144</v>
      </c>
      <c r="F6333" s="518" t="s">
        <v>144</v>
      </c>
      <c r="G6333" s="518" t="s">
        <v>30287</v>
      </c>
      <c r="H6333" s="518" t="s">
        <v>30288</v>
      </c>
      <c r="I6333" s="518" t="s">
        <v>5650</v>
      </c>
      <c r="J6333" s="518" t="s">
        <v>5503</v>
      </c>
      <c r="K6333" s="519" t="s">
        <v>35257</v>
      </c>
      <c r="L6333" s="518" t="s">
        <v>5433</v>
      </c>
    </row>
    <row r="6334" spans="1:12" ht="15.75">
      <c r="A6334" s="518" t="s">
        <v>11297</v>
      </c>
      <c r="B6334" s="518" t="s">
        <v>11298</v>
      </c>
      <c r="C6334" s="518" t="s">
        <v>11332</v>
      </c>
      <c r="D6334" s="518" t="s">
        <v>30207</v>
      </c>
      <c r="E6334" s="519" t="s">
        <v>144</v>
      </c>
      <c r="F6334" s="518" t="s">
        <v>144</v>
      </c>
      <c r="G6334" s="518" t="s">
        <v>30289</v>
      </c>
      <c r="H6334" s="518" t="s">
        <v>30290</v>
      </c>
      <c r="I6334" s="518" t="s">
        <v>5650</v>
      </c>
      <c r="J6334" s="518" t="s">
        <v>5503</v>
      </c>
      <c r="K6334" s="519" t="s">
        <v>35258</v>
      </c>
      <c r="L6334" s="518" t="s">
        <v>5433</v>
      </c>
    </row>
    <row r="6335" spans="1:12" ht="15.75">
      <c r="A6335" s="518" t="s">
        <v>11297</v>
      </c>
      <c r="B6335" s="518" t="s">
        <v>11298</v>
      </c>
      <c r="C6335" s="518" t="s">
        <v>11332</v>
      </c>
      <c r="D6335" s="518" t="s">
        <v>30207</v>
      </c>
      <c r="E6335" s="519" t="s">
        <v>144</v>
      </c>
      <c r="F6335" s="518" t="s">
        <v>144</v>
      </c>
      <c r="G6335" s="518" t="s">
        <v>30291</v>
      </c>
      <c r="H6335" s="518" t="s">
        <v>30292</v>
      </c>
      <c r="I6335" s="518" t="s">
        <v>5650</v>
      </c>
      <c r="J6335" s="518" t="s">
        <v>5503</v>
      </c>
      <c r="K6335" s="519" t="s">
        <v>35259</v>
      </c>
      <c r="L6335" s="518" t="s">
        <v>5433</v>
      </c>
    </row>
    <row r="6336" spans="1:12" ht="15.75">
      <c r="A6336" s="518" t="s">
        <v>11297</v>
      </c>
      <c r="B6336" s="518" t="s">
        <v>11298</v>
      </c>
      <c r="C6336" s="518" t="s">
        <v>11332</v>
      </c>
      <c r="D6336" s="518" t="s">
        <v>30207</v>
      </c>
      <c r="E6336" s="519" t="s">
        <v>144</v>
      </c>
      <c r="F6336" s="518" t="s">
        <v>144</v>
      </c>
      <c r="G6336" s="518" t="s">
        <v>30293</v>
      </c>
      <c r="H6336" s="518" t="s">
        <v>30294</v>
      </c>
      <c r="I6336" s="518" t="s">
        <v>5650</v>
      </c>
      <c r="J6336" s="518" t="s">
        <v>5503</v>
      </c>
      <c r="K6336" s="519" t="s">
        <v>33915</v>
      </c>
      <c r="L6336" s="518" t="s">
        <v>5433</v>
      </c>
    </row>
    <row r="6337" spans="1:12" ht="15.75">
      <c r="A6337" s="518" t="s">
        <v>11297</v>
      </c>
      <c r="B6337" s="518" t="s">
        <v>11298</v>
      </c>
      <c r="C6337" s="518" t="s">
        <v>11332</v>
      </c>
      <c r="D6337" s="518" t="s">
        <v>30207</v>
      </c>
      <c r="E6337" s="519" t="s">
        <v>144</v>
      </c>
      <c r="F6337" s="518" t="s">
        <v>144</v>
      </c>
      <c r="G6337" s="518" t="s">
        <v>30295</v>
      </c>
      <c r="H6337" s="518" t="s">
        <v>30296</v>
      </c>
      <c r="I6337" s="518" t="s">
        <v>5650</v>
      </c>
      <c r="J6337" s="518" t="s">
        <v>5503</v>
      </c>
      <c r="K6337" s="519" t="s">
        <v>15230</v>
      </c>
      <c r="L6337" s="518" t="s">
        <v>5433</v>
      </c>
    </row>
    <row r="6338" spans="1:12" ht="15.75">
      <c r="A6338" s="518" t="s">
        <v>11297</v>
      </c>
      <c r="B6338" s="518" t="s">
        <v>11298</v>
      </c>
      <c r="C6338" s="518" t="s">
        <v>11332</v>
      </c>
      <c r="D6338" s="518" t="s">
        <v>30207</v>
      </c>
      <c r="E6338" s="519" t="s">
        <v>144</v>
      </c>
      <c r="F6338" s="518" t="s">
        <v>144</v>
      </c>
      <c r="G6338" s="518" t="s">
        <v>30297</v>
      </c>
      <c r="H6338" s="518" t="s">
        <v>30298</v>
      </c>
      <c r="I6338" s="518" t="s">
        <v>5650</v>
      </c>
      <c r="J6338" s="518" t="s">
        <v>5503</v>
      </c>
      <c r="K6338" s="519" t="s">
        <v>35260</v>
      </c>
      <c r="L6338" s="518" t="s">
        <v>5433</v>
      </c>
    </row>
    <row r="6339" spans="1:12" ht="15.75">
      <c r="A6339" s="518" t="s">
        <v>11297</v>
      </c>
      <c r="B6339" s="518" t="s">
        <v>11298</v>
      </c>
      <c r="C6339" s="518" t="s">
        <v>11332</v>
      </c>
      <c r="D6339" s="518" t="s">
        <v>30207</v>
      </c>
      <c r="E6339" s="519" t="s">
        <v>144</v>
      </c>
      <c r="F6339" s="518" t="s">
        <v>144</v>
      </c>
      <c r="G6339" s="518" t="s">
        <v>30299</v>
      </c>
      <c r="H6339" s="518" t="s">
        <v>11399</v>
      </c>
      <c r="I6339" s="518" t="s">
        <v>5650</v>
      </c>
      <c r="J6339" s="518" t="s">
        <v>5503</v>
      </c>
      <c r="K6339" s="519" t="s">
        <v>35261</v>
      </c>
      <c r="L6339" s="518" t="s">
        <v>5433</v>
      </c>
    </row>
    <row r="6340" spans="1:12" ht="15.75">
      <c r="A6340" s="518" t="s">
        <v>11297</v>
      </c>
      <c r="B6340" s="518" t="s">
        <v>11298</v>
      </c>
      <c r="C6340" s="518" t="s">
        <v>11332</v>
      </c>
      <c r="D6340" s="518" t="s">
        <v>30207</v>
      </c>
      <c r="E6340" s="519" t="s">
        <v>144</v>
      </c>
      <c r="F6340" s="518" t="s">
        <v>144</v>
      </c>
      <c r="G6340" s="518" t="s">
        <v>30300</v>
      </c>
      <c r="H6340" s="518" t="s">
        <v>30301</v>
      </c>
      <c r="I6340" s="518" t="s">
        <v>5650</v>
      </c>
      <c r="J6340" s="518" t="s">
        <v>5503</v>
      </c>
      <c r="K6340" s="519" t="s">
        <v>35262</v>
      </c>
      <c r="L6340" s="518" t="s">
        <v>5433</v>
      </c>
    </row>
    <row r="6341" spans="1:12" ht="15.75">
      <c r="A6341" s="518" t="s">
        <v>11297</v>
      </c>
      <c r="B6341" s="518" t="s">
        <v>11298</v>
      </c>
      <c r="C6341" s="518" t="s">
        <v>11332</v>
      </c>
      <c r="D6341" s="518" t="s">
        <v>30207</v>
      </c>
      <c r="E6341" s="519" t="s">
        <v>144</v>
      </c>
      <c r="F6341" s="518" t="s">
        <v>144</v>
      </c>
      <c r="G6341" s="518" t="s">
        <v>30302</v>
      </c>
      <c r="H6341" s="518" t="s">
        <v>30303</v>
      </c>
      <c r="I6341" s="518" t="s">
        <v>5650</v>
      </c>
      <c r="J6341" s="518" t="s">
        <v>5503</v>
      </c>
      <c r="K6341" s="519" t="s">
        <v>19274</v>
      </c>
      <c r="L6341" s="518" t="s">
        <v>5433</v>
      </c>
    </row>
    <row r="6342" spans="1:12" ht="15.75">
      <c r="A6342" s="518" t="s">
        <v>11297</v>
      </c>
      <c r="B6342" s="518" t="s">
        <v>11298</v>
      </c>
      <c r="C6342" s="518" t="s">
        <v>11332</v>
      </c>
      <c r="D6342" s="518" t="s">
        <v>30207</v>
      </c>
      <c r="E6342" s="519" t="s">
        <v>144</v>
      </c>
      <c r="F6342" s="518" t="s">
        <v>144</v>
      </c>
      <c r="G6342" s="518" t="s">
        <v>30304</v>
      </c>
      <c r="H6342" s="518" t="s">
        <v>30305</v>
      </c>
      <c r="I6342" s="518" t="s">
        <v>5650</v>
      </c>
      <c r="J6342" s="518" t="s">
        <v>5503</v>
      </c>
      <c r="K6342" s="519" t="s">
        <v>35263</v>
      </c>
      <c r="L6342" s="518" t="s">
        <v>5433</v>
      </c>
    </row>
    <row r="6343" spans="1:12" ht="15.75">
      <c r="A6343" s="518" t="s">
        <v>11297</v>
      </c>
      <c r="B6343" s="518" t="s">
        <v>11298</v>
      </c>
      <c r="C6343" s="518" t="s">
        <v>11332</v>
      </c>
      <c r="D6343" s="518" t="s">
        <v>30207</v>
      </c>
      <c r="E6343" s="519" t="s">
        <v>144</v>
      </c>
      <c r="F6343" s="518" t="s">
        <v>144</v>
      </c>
      <c r="G6343" s="518" t="s">
        <v>30306</v>
      </c>
      <c r="H6343" s="518" t="s">
        <v>30307</v>
      </c>
      <c r="I6343" s="518" t="s">
        <v>5650</v>
      </c>
      <c r="J6343" s="518" t="s">
        <v>5503</v>
      </c>
      <c r="K6343" s="519" t="s">
        <v>35264</v>
      </c>
      <c r="L6343" s="518" t="s">
        <v>5433</v>
      </c>
    </row>
    <row r="6344" spans="1:12" ht="15.75">
      <c r="A6344" s="518" t="s">
        <v>11297</v>
      </c>
      <c r="B6344" s="518" t="s">
        <v>11298</v>
      </c>
      <c r="C6344" s="518" t="s">
        <v>11332</v>
      </c>
      <c r="D6344" s="518" t="s">
        <v>30207</v>
      </c>
      <c r="E6344" s="519" t="s">
        <v>144</v>
      </c>
      <c r="F6344" s="518" t="s">
        <v>144</v>
      </c>
      <c r="G6344" s="518" t="s">
        <v>30308</v>
      </c>
      <c r="H6344" s="518" t="s">
        <v>30309</v>
      </c>
      <c r="I6344" s="518" t="s">
        <v>5650</v>
      </c>
      <c r="J6344" s="518" t="s">
        <v>5503</v>
      </c>
      <c r="K6344" s="519" t="s">
        <v>34760</v>
      </c>
      <c r="L6344" s="518" t="s">
        <v>5433</v>
      </c>
    </row>
    <row r="6345" spans="1:12" ht="15.75">
      <c r="A6345" s="518" t="s">
        <v>11297</v>
      </c>
      <c r="B6345" s="518" t="s">
        <v>11298</v>
      </c>
      <c r="C6345" s="518" t="s">
        <v>11332</v>
      </c>
      <c r="D6345" s="518" t="s">
        <v>30207</v>
      </c>
      <c r="E6345" s="519" t="s">
        <v>144</v>
      </c>
      <c r="F6345" s="518" t="s">
        <v>144</v>
      </c>
      <c r="G6345" s="518" t="s">
        <v>30311</v>
      </c>
      <c r="H6345" s="518" t="s">
        <v>30312</v>
      </c>
      <c r="I6345" s="518" t="s">
        <v>5650</v>
      </c>
      <c r="J6345" s="518" t="s">
        <v>5503</v>
      </c>
      <c r="K6345" s="519" t="s">
        <v>35265</v>
      </c>
      <c r="L6345" s="518" t="s">
        <v>5433</v>
      </c>
    </row>
    <row r="6346" spans="1:12" ht="15.75">
      <c r="A6346" s="518" t="s">
        <v>11297</v>
      </c>
      <c r="B6346" s="518" t="s">
        <v>11298</v>
      </c>
      <c r="C6346" s="518" t="s">
        <v>11332</v>
      </c>
      <c r="D6346" s="518" t="s">
        <v>30207</v>
      </c>
      <c r="E6346" s="519" t="s">
        <v>144</v>
      </c>
      <c r="F6346" s="518" t="s">
        <v>144</v>
      </c>
      <c r="G6346" s="518" t="s">
        <v>30313</v>
      </c>
      <c r="H6346" s="518" t="s">
        <v>30314</v>
      </c>
      <c r="I6346" s="518" t="s">
        <v>5650</v>
      </c>
      <c r="J6346" s="518" t="s">
        <v>5503</v>
      </c>
      <c r="K6346" s="519" t="s">
        <v>35266</v>
      </c>
      <c r="L6346" s="518" t="s">
        <v>5433</v>
      </c>
    </row>
    <row r="6347" spans="1:12" ht="15.75">
      <c r="A6347" s="518" t="s">
        <v>11297</v>
      </c>
      <c r="B6347" s="518" t="s">
        <v>11298</v>
      </c>
      <c r="C6347" s="518" t="s">
        <v>11332</v>
      </c>
      <c r="D6347" s="518" t="s">
        <v>30207</v>
      </c>
      <c r="E6347" s="519" t="s">
        <v>144</v>
      </c>
      <c r="F6347" s="518" t="s">
        <v>144</v>
      </c>
      <c r="G6347" s="518" t="s">
        <v>30315</v>
      </c>
      <c r="H6347" s="518" t="s">
        <v>30316</v>
      </c>
      <c r="I6347" s="518" t="s">
        <v>5650</v>
      </c>
      <c r="J6347" s="518" t="s">
        <v>5503</v>
      </c>
      <c r="K6347" s="519" t="s">
        <v>35267</v>
      </c>
      <c r="L6347" s="518" t="s">
        <v>5433</v>
      </c>
    </row>
    <row r="6348" spans="1:12" ht="15.75">
      <c r="A6348" s="518" t="s">
        <v>11297</v>
      </c>
      <c r="B6348" s="518" t="s">
        <v>11298</v>
      </c>
      <c r="C6348" s="518" t="s">
        <v>11332</v>
      </c>
      <c r="D6348" s="518" t="s">
        <v>30207</v>
      </c>
      <c r="E6348" s="519" t="s">
        <v>144</v>
      </c>
      <c r="F6348" s="518" t="s">
        <v>144</v>
      </c>
      <c r="G6348" s="518" t="s">
        <v>30317</v>
      </c>
      <c r="H6348" s="518" t="s">
        <v>30318</v>
      </c>
      <c r="I6348" s="518" t="s">
        <v>5650</v>
      </c>
      <c r="J6348" s="518" t="s">
        <v>5503</v>
      </c>
      <c r="K6348" s="519" t="s">
        <v>35268</v>
      </c>
      <c r="L6348" s="518" t="s">
        <v>5433</v>
      </c>
    </row>
    <row r="6349" spans="1:12" ht="15.75">
      <c r="A6349" s="518" t="s">
        <v>11297</v>
      </c>
      <c r="B6349" s="518" t="s">
        <v>11298</v>
      </c>
      <c r="C6349" s="518" t="s">
        <v>11332</v>
      </c>
      <c r="D6349" s="518" t="s">
        <v>30207</v>
      </c>
      <c r="E6349" s="519" t="s">
        <v>144</v>
      </c>
      <c r="F6349" s="518" t="s">
        <v>144</v>
      </c>
      <c r="G6349" s="518" t="s">
        <v>30319</v>
      </c>
      <c r="H6349" s="518" t="s">
        <v>30320</v>
      </c>
      <c r="I6349" s="518" t="s">
        <v>5650</v>
      </c>
      <c r="J6349" s="518" t="s">
        <v>5503</v>
      </c>
      <c r="K6349" s="519" t="s">
        <v>35269</v>
      </c>
      <c r="L6349" s="518" t="s">
        <v>5433</v>
      </c>
    </row>
    <row r="6350" spans="1:12" ht="15.75">
      <c r="A6350" s="518" t="s">
        <v>11297</v>
      </c>
      <c r="B6350" s="518" t="s">
        <v>11298</v>
      </c>
      <c r="C6350" s="518" t="s">
        <v>11332</v>
      </c>
      <c r="D6350" s="518" t="s">
        <v>30207</v>
      </c>
      <c r="E6350" s="519" t="s">
        <v>144</v>
      </c>
      <c r="F6350" s="518" t="s">
        <v>144</v>
      </c>
      <c r="G6350" s="518" t="s">
        <v>30321</v>
      </c>
      <c r="H6350" s="518" t="s">
        <v>30322</v>
      </c>
      <c r="I6350" s="518" t="s">
        <v>5650</v>
      </c>
      <c r="J6350" s="518" t="s">
        <v>5503</v>
      </c>
      <c r="K6350" s="519" t="s">
        <v>29352</v>
      </c>
      <c r="L6350" s="518" t="s">
        <v>5433</v>
      </c>
    </row>
    <row r="6351" spans="1:12" ht="15.75">
      <c r="A6351" s="518" t="s">
        <v>11297</v>
      </c>
      <c r="B6351" s="518" t="s">
        <v>11298</v>
      </c>
      <c r="C6351" s="518" t="s">
        <v>11332</v>
      </c>
      <c r="D6351" s="518" t="s">
        <v>30207</v>
      </c>
      <c r="E6351" s="519" t="s">
        <v>144</v>
      </c>
      <c r="F6351" s="518" t="s">
        <v>144</v>
      </c>
      <c r="G6351" s="518" t="s">
        <v>30323</v>
      </c>
      <c r="H6351" s="518" t="s">
        <v>30324</v>
      </c>
      <c r="I6351" s="518" t="s">
        <v>5650</v>
      </c>
      <c r="J6351" s="518" t="s">
        <v>5503</v>
      </c>
      <c r="K6351" s="519" t="s">
        <v>30357</v>
      </c>
      <c r="L6351" s="518" t="s">
        <v>5433</v>
      </c>
    </row>
    <row r="6352" spans="1:12" ht="15.75">
      <c r="A6352" s="518" t="s">
        <v>11297</v>
      </c>
      <c r="B6352" s="518" t="s">
        <v>11298</v>
      </c>
      <c r="C6352" s="518" t="s">
        <v>11332</v>
      </c>
      <c r="D6352" s="518" t="s">
        <v>30207</v>
      </c>
      <c r="E6352" s="519" t="s">
        <v>144</v>
      </c>
      <c r="F6352" s="518" t="s">
        <v>144</v>
      </c>
      <c r="G6352" s="518" t="s">
        <v>30325</v>
      </c>
      <c r="H6352" s="518" t="s">
        <v>30326</v>
      </c>
      <c r="I6352" s="518" t="s">
        <v>5650</v>
      </c>
      <c r="J6352" s="518" t="s">
        <v>5503</v>
      </c>
      <c r="K6352" s="519" t="s">
        <v>34581</v>
      </c>
      <c r="L6352" s="518" t="s">
        <v>5433</v>
      </c>
    </row>
    <row r="6353" spans="1:12" ht="15.75">
      <c r="A6353" s="518" t="s">
        <v>11297</v>
      </c>
      <c r="B6353" s="518" t="s">
        <v>11298</v>
      </c>
      <c r="C6353" s="518" t="s">
        <v>11332</v>
      </c>
      <c r="D6353" s="518" t="s">
        <v>30207</v>
      </c>
      <c r="E6353" s="519" t="s">
        <v>144</v>
      </c>
      <c r="F6353" s="518" t="s">
        <v>144</v>
      </c>
      <c r="G6353" s="518" t="s">
        <v>30328</v>
      </c>
      <c r="H6353" s="518" t="s">
        <v>30329</v>
      </c>
      <c r="I6353" s="518" t="s">
        <v>5650</v>
      </c>
      <c r="J6353" s="518" t="s">
        <v>5503</v>
      </c>
      <c r="K6353" s="519" t="s">
        <v>35270</v>
      </c>
      <c r="L6353" s="518" t="s">
        <v>5433</v>
      </c>
    </row>
    <row r="6354" spans="1:12" ht="15.75">
      <c r="A6354" s="518" t="s">
        <v>11297</v>
      </c>
      <c r="B6354" s="518" t="s">
        <v>11298</v>
      </c>
      <c r="C6354" s="518" t="s">
        <v>11332</v>
      </c>
      <c r="D6354" s="518" t="s">
        <v>30207</v>
      </c>
      <c r="E6354" s="519" t="s">
        <v>144</v>
      </c>
      <c r="F6354" s="518" t="s">
        <v>144</v>
      </c>
      <c r="G6354" s="518" t="s">
        <v>30330</v>
      </c>
      <c r="H6354" s="518" t="s">
        <v>30331</v>
      </c>
      <c r="I6354" s="518" t="s">
        <v>5650</v>
      </c>
      <c r="J6354" s="518" t="s">
        <v>5503</v>
      </c>
      <c r="K6354" s="519" t="s">
        <v>35271</v>
      </c>
      <c r="L6354" s="518" t="s">
        <v>5433</v>
      </c>
    </row>
    <row r="6355" spans="1:12" ht="15.75">
      <c r="A6355" s="518" t="s">
        <v>11297</v>
      </c>
      <c r="B6355" s="518" t="s">
        <v>11298</v>
      </c>
      <c r="C6355" s="518" t="s">
        <v>11332</v>
      </c>
      <c r="D6355" s="518" t="s">
        <v>30207</v>
      </c>
      <c r="E6355" s="519" t="s">
        <v>144</v>
      </c>
      <c r="F6355" s="518" t="s">
        <v>144</v>
      </c>
      <c r="G6355" s="518" t="s">
        <v>30332</v>
      </c>
      <c r="H6355" s="518" t="s">
        <v>30333</v>
      </c>
      <c r="I6355" s="518" t="s">
        <v>5650</v>
      </c>
      <c r="J6355" s="518" t="s">
        <v>5503</v>
      </c>
      <c r="K6355" s="519" t="s">
        <v>15197</v>
      </c>
      <c r="L6355" s="518" t="s">
        <v>5433</v>
      </c>
    </row>
    <row r="6356" spans="1:12" ht="15.75">
      <c r="A6356" s="518" t="s">
        <v>11297</v>
      </c>
      <c r="B6356" s="518" t="s">
        <v>11298</v>
      </c>
      <c r="C6356" s="518" t="s">
        <v>11332</v>
      </c>
      <c r="D6356" s="518" t="s">
        <v>30207</v>
      </c>
      <c r="E6356" s="519" t="s">
        <v>144</v>
      </c>
      <c r="F6356" s="518" t="s">
        <v>144</v>
      </c>
      <c r="G6356" s="518" t="s">
        <v>30334</v>
      </c>
      <c r="H6356" s="518" t="s">
        <v>30335</v>
      </c>
      <c r="I6356" s="518" t="s">
        <v>5650</v>
      </c>
      <c r="J6356" s="518" t="s">
        <v>5503</v>
      </c>
      <c r="K6356" s="519" t="s">
        <v>35272</v>
      </c>
      <c r="L6356" s="518" t="s">
        <v>5433</v>
      </c>
    </row>
    <row r="6357" spans="1:12" ht="15.75">
      <c r="A6357" s="518" t="s">
        <v>11297</v>
      </c>
      <c r="B6357" s="518" t="s">
        <v>11298</v>
      </c>
      <c r="C6357" s="518" t="s">
        <v>11332</v>
      </c>
      <c r="D6357" s="518" t="s">
        <v>30207</v>
      </c>
      <c r="E6357" s="519" t="s">
        <v>144</v>
      </c>
      <c r="F6357" s="518" t="s">
        <v>144</v>
      </c>
      <c r="G6357" s="518" t="s">
        <v>30336</v>
      </c>
      <c r="H6357" s="518" t="s">
        <v>30337</v>
      </c>
      <c r="I6357" s="518" t="s">
        <v>5650</v>
      </c>
      <c r="J6357" s="518" t="s">
        <v>5503</v>
      </c>
      <c r="K6357" s="519" t="s">
        <v>35273</v>
      </c>
      <c r="L6357" s="518" t="s">
        <v>5433</v>
      </c>
    </row>
    <row r="6358" spans="1:12" ht="15.75">
      <c r="A6358" s="518" t="s">
        <v>11297</v>
      </c>
      <c r="B6358" s="518" t="s">
        <v>11298</v>
      </c>
      <c r="C6358" s="518" t="s">
        <v>11332</v>
      </c>
      <c r="D6358" s="518" t="s">
        <v>30207</v>
      </c>
      <c r="E6358" s="519" t="s">
        <v>144</v>
      </c>
      <c r="F6358" s="518" t="s">
        <v>144</v>
      </c>
      <c r="G6358" s="518" t="s">
        <v>30338</v>
      </c>
      <c r="H6358" s="518" t="s">
        <v>30339</v>
      </c>
      <c r="I6358" s="518" t="s">
        <v>5650</v>
      </c>
      <c r="J6358" s="518" t="s">
        <v>5503</v>
      </c>
      <c r="K6358" s="519" t="s">
        <v>35274</v>
      </c>
      <c r="L6358" s="518" t="s">
        <v>5433</v>
      </c>
    </row>
    <row r="6359" spans="1:12" ht="15.75">
      <c r="A6359" s="518" t="s">
        <v>11297</v>
      </c>
      <c r="B6359" s="518" t="s">
        <v>11298</v>
      </c>
      <c r="C6359" s="518" t="s">
        <v>11332</v>
      </c>
      <c r="D6359" s="518" t="s">
        <v>30207</v>
      </c>
      <c r="E6359" s="519" t="s">
        <v>144</v>
      </c>
      <c r="F6359" s="518" t="s">
        <v>144</v>
      </c>
      <c r="G6359" s="518" t="s">
        <v>30340</v>
      </c>
      <c r="H6359" s="518" t="s">
        <v>30341</v>
      </c>
      <c r="I6359" s="518" t="s">
        <v>5650</v>
      </c>
      <c r="J6359" s="518" t="s">
        <v>5503</v>
      </c>
      <c r="K6359" s="519" t="s">
        <v>35275</v>
      </c>
      <c r="L6359" s="518" t="s">
        <v>5433</v>
      </c>
    </row>
    <row r="6360" spans="1:12" ht="15.75">
      <c r="A6360" s="518" t="s">
        <v>11297</v>
      </c>
      <c r="B6360" s="518" t="s">
        <v>11298</v>
      </c>
      <c r="C6360" s="518" t="s">
        <v>11332</v>
      </c>
      <c r="D6360" s="518" t="s">
        <v>30207</v>
      </c>
      <c r="E6360" s="519" t="s">
        <v>144</v>
      </c>
      <c r="F6360" s="518" t="s">
        <v>144</v>
      </c>
      <c r="G6360" s="518" t="s">
        <v>30342</v>
      </c>
      <c r="H6360" s="518" t="s">
        <v>30343</v>
      </c>
      <c r="I6360" s="518" t="s">
        <v>5650</v>
      </c>
      <c r="J6360" s="518" t="s">
        <v>5503</v>
      </c>
      <c r="K6360" s="519" t="s">
        <v>35276</v>
      </c>
      <c r="L6360" s="518" t="s">
        <v>5433</v>
      </c>
    </row>
    <row r="6361" spans="1:12" ht="15.75">
      <c r="A6361" s="518" t="s">
        <v>11297</v>
      </c>
      <c r="B6361" s="518" t="s">
        <v>11298</v>
      </c>
      <c r="C6361" s="518" t="s">
        <v>11332</v>
      </c>
      <c r="D6361" s="518" t="s">
        <v>30207</v>
      </c>
      <c r="E6361" s="519" t="s">
        <v>144</v>
      </c>
      <c r="F6361" s="518" t="s">
        <v>144</v>
      </c>
      <c r="G6361" s="518" t="s">
        <v>30344</v>
      </c>
      <c r="H6361" s="518" t="s">
        <v>30345</v>
      </c>
      <c r="I6361" s="518" t="s">
        <v>5650</v>
      </c>
      <c r="J6361" s="518" t="s">
        <v>5503</v>
      </c>
      <c r="K6361" s="519" t="s">
        <v>35277</v>
      </c>
      <c r="L6361" s="518" t="s">
        <v>5433</v>
      </c>
    </row>
    <row r="6362" spans="1:12" ht="15.75">
      <c r="A6362" s="518" t="s">
        <v>11297</v>
      </c>
      <c r="B6362" s="518" t="s">
        <v>11298</v>
      </c>
      <c r="C6362" s="518" t="s">
        <v>11332</v>
      </c>
      <c r="D6362" s="518" t="s">
        <v>30207</v>
      </c>
      <c r="E6362" s="519" t="s">
        <v>144</v>
      </c>
      <c r="F6362" s="518" t="s">
        <v>144</v>
      </c>
      <c r="G6362" s="518" t="s">
        <v>30347</v>
      </c>
      <c r="H6362" s="518" t="s">
        <v>30348</v>
      </c>
      <c r="I6362" s="518" t="s">
        <v>5650</v>
      </c>
      <c r="J6362" s="518" t="s">
        <v>5503</v>
      </c>
      <c r="K6362" s="519" t="s">
        <v>35278</v>
      </c>
      <c r="L6362" s="518" t="s">
        <v>5433</v>
      </c>
    </row>
    <row r="6363" spans="1:12" ht="15.75">
      <c r="A6363" s="518" t="s">
        <v>11297</v>
      </c>
      <c r="B6363" s="518" t="s">
        <v>11298</v>
      </c>
      <c r="C6363" s="518" t="s">
        <v>11332</v>
      </c>
      <c r="D6363" s="518" t="s">
        <v>30207</v>
      </c>
      <c r="E6363" s="519" t="s">
        <v>144</v>
      </c>
      <c r="F6363" s="518" t="s">
        <v>144</v>
      </c>
      <c r="G6363" s="518" t="s">
        <v>30349</v>
      </c>
      <c r="H6363" s="518" t="s">
        <v>30350</v>
      </c>
      <c r="I6363" s="518" t="s">
        <v>5650</v>
      </c>
      <c r="J6363" s="518" t="s">
        <v>5503</v>
      </c>
      <c r="K6363" s="519" t="s">
        <v>16458</v>
      </c>
      <c r="L6363" s="518" t="s">
        <v>5433</v>
      </c>
    </row>
    <row r="6364" spans="1:12" ht="15.75">
      <c r="A6364" s="518" t="s">
        <v>11297</v>
      </c>
      <c r="B6364" s="518" t="s">
        <v>11298</v>
      </c>
      <c r="C6364" s="518" t="s">
        <v>11332</v>
      </c>
      <c r="D6364" s="518" t="s">
        <v>30207</v>
      </c>
      <c r="E6364" s="519" t="s">
        <v>144</v>
      </c>
      <c r="F6364" s="518" t="s">
        <v>144</v>
      </c>
      <c r="G6364" s="518" t="s">
        <v>30351</v>
      </c>
      <c r="H6364" s="518" t="s">
        <v>30352</v>
      </c>
      <c r="I6364" s="518" t="s">
        <v>5650</v>
      </c>
      <c r="J6364" s="518" t="s">
        <v>5503</v>
      </c>
      <c r="K6364" s="519" t="s">
        <v>35279</v>
      </c>
      <c r="L6364" s="518" t="s">
        <v>5433</v>
      </c>
    </row>
    <row r="6365" spans="1:12" ht="15.75">
      <c r="A6365" s="518" t="s">
        <v>11297</v>
      </c>
      <c r="B6365" s="518" t="s">
        <v>11298</v>
      </c>
      <c r="C6365" s="518" t="s">
        <v>11332</v>
      </c>
      <c r="D6365" s="518" t="s">
        <v>30207</v>
      </c>
      <c r="E6365" s="519" t="s">
        <v>144</v>
      </c>
      <c r="F6365" s="518" t="s">
        <v>144</v>
      </c>
      <c r="G6365" s="518" t="s">
        <v>30353</v>
      </c>
      <c r="H6365" s="518" t="s">
        <v>30354</v>
      </c>
      <c r="I6365" s="518" t="s">
        <v>5650</v>
      </c>
      <c r="J6365" s="518" t="s">
        <v>5503</v>
      </c>
      <c r="K6365" s="519" t="s">
        <v>15075</v>
      </c>
      <c r="L6365" s="518" t="s">
        <v>5433</v>
      </c>
    </row>
    <row r="6366" spans="1:12" ht="15.75">
      <c r="A6366" s="518" t="s">
        <v>11297</v>
      </c>
      <c r="B6366" s="518" t="s">
        <v>11298</v>
      </c>
      <c r="C6366" s="518" t="s">
        <v>11332</v>
      </c>
      <c r="D6366" s="518" t="s">
        <v>30207</v>
      </c>
      <c r="E6366" s="519" t="s">
        <v>144</v>
      </c>
      <c r="F6366" s="518" t="s">
        <v>144</v>
      </c>
      <c r="G6366" s="518" t="s">
        <v>30355</v>
      </c>
      <c r="H6366" s="518" t="s">
        <v>30356</v>
      </c>
      <c r="I6366" s="518" t="s">
        <v>5650</v>
      </c>
      <c r="J6366" s="518" t="s">
        <v>5503</v>
      </c>
      <c r="K6366" s="519" t="s">
        <v>35280</v>
      </c>
      <c r="L6366" s="518" t="s">
        <v>5433</v>
      </c>
    </row>
    <row r="6367" spans="1:12" ht="15.75">
      <c r="A6367" s="518" t="s">
        <v>11297</v>
      </c>
      <c r="B6367" s="518" t="s">
        <v>11298</v>
      </c>
      <c r="C6367" s="518" t="s">
        <v>11332</v>
      </c>
      <c r="D6367" s="518" t="s">
        <v>30207</v>
      </c>
      <c r="E6367" s="519" t="s">
        <v>144</v>
      </c>
      <c r="F6367" s="518" t="s">
        <v>144</v>
      </c>
      <c r="G6367" s="518" t="s">
        <v>30358</v>
      </c>
      <c r="H6367" s="518" t="s">
        <v>30359</v>
      </c>
      <c r="I6367" s="518" t="s">
        <v>5650</v>
      </c>
      <c r="J6367" s="518" t="s">
        <v>5503</v>
      </c>
      <c r="K6367" s="519" t="s">
        <v>35281</v>
      </c>
      <c r="L6367" s="518" t="s">
        <v>5433</v>
      </c>
    </row>
    <row r="6368" spans="1:12" ht="15.75">
      <c r="A6368" s="518" t="s">
        <v>11297</v>
      </c>
      <c r="B6368" s="518" t="s">
        <v>11298</v>
      </c>
      <c r="C6368" s="518" t="s">
        <v>11332</v>
      </c>
      <c r="D6368" s="518" t="s">
        <v>30207</v>
      </c>
      <c r="E6368" s="519" t="s">
        <v>144</v>
      </c>
      <c r="F6368" s="518" t="s">
        <v>144</v>
      </c>
      <c r="G6368" s="518" t="s">
        <v>30361</v>
      </c>
      <c r="H6368" s="518" t="s">
        <v>30362</v>
      </c>
      <c r="I6368" s="518" t="s">
        <v>5650</v>
      </c>
      <c r="J6368" s="518" t="s">
        <v>5503</v>
      </c>
      <c r="K6368" s="519" t="s">
        <v>35282</v>
      </c>
      <c r="L6368" s="518" t="s">
        <v>5433</v>
      </c>
    </row>
    <row r="6369" spans="1:12" ht="15.75">
      <c r="A6369" s="518" t="s">
        <v>11297</v>
      </c>
      <c r="B6369" s="518" t="s">
        <v>11298</v>
      </c>
      <c r="C6369" s="518" t="s">
        <v>11332</v>
      </c>
      <c r="D6369" s="518" t="s">
        <v>30207</v>
      </c>
      <c r="E6369" s="519" t="s">
        <v>144</v>
      </c>
      <c r="F6369" s="518" t="s">
        <v>144</v>
      </c>
      <c r="G6369" s="518" t="s">
        <v>30363</v>
      </c>
      <c r="H6369" s="518" t="s">
        <v>30364</v>
      </c>
      <c r="I6369" s="518" t="s">
        <v>5650</v>
      </c>
      <c r="J6369" s="518" t="s">
        <v>5503</v>
      </c>
      <c r="K6369" s="519" t="s">
        <v>28199</v>
      </c>
      <c r="L6369" s="518" t="s">
        <v>5433</v>
      </c>
    </row>
    <row r="6370" spans="1:12" ht="15.75">
      <c r="A6370" s="518" t="s">
        <v>11297</v>
      </c>
      <c r="B6370" s="518" t="s">
        <v>11298</v>
      </c>
      <c r="C6370" s="518" t="s">
        <v>11332</v>
      </c>
      <c r="D6370" s="518" t="s">
        <v>30207</v>
      </c>
      <c r="E6370" s="519" t="s">
        <v>144</v>
      </c>
      <c r="F6370" s="518" t="s">
        <v>144</v>
      </c>
      <c r="G6370" s="518" t="s">
        <v>30365</v>
      </c>
      <c r="H6370" s="518" t="s">
        <v>30366</v>
      </c>
      <c r="I6370" s="518" t="s">
        <v>5650</v>
      </c>
      <c r="J6370" s="518" t="s">
        <v>5503</v>
      </c>
      <c r="K6370" s="519" t="s">
        <v>35283</v>
      </c>
      <c r="L6370" s="518" t="s">
        <v>5433</v>
      </c>
    </row>
    <row r="6371" spans="1:12" ht="15.75">
      <c r="A6371" s="518" t="s">
        <v>11297</v>
      </c>
      <c r="B6371" s="518" t="s">
        <v>11298</v>
      </c>
      <c r="C6371" s="518" t="s">
        <v>11332</v>
      </c>
      <c r="D6371" s="518" t="s">
        <v>30207</v>
      </c>
      <c r="E6371" s="519" t="s">
        <v>144</v>
      </c>
      <c r="F6371" s="518" t="s">
        <v>144</v>
      </c>
      <c r="G6371" s="518" t="s">
        <v>30367</v>
      </c>
      <c r="H6371" s="518" t="s">
        <v>11431</v>
      </c>
      <c r="I6371" s="518" t="s">
        <v>5650</v>
      </c>
      <c r="J6371" s="518" t="s">
        <v>5503</v>
      </c>
      <c r="K6371" s="519" t="s">
        <v>35284</v>
      </c>
      <c r="L6371" s="518" t="s">
        <v>5433</v>
      </c>
    </row>
    <row r="6372" spans="1:12" ht="15.75">
      <c r="A6372" s="518" t="s">
        <v>11297</v>
      </c>
      <c r="B6372" s="518" t="s">
        <v>11298</v>
      </c>
      <c r="C6372" s="518" t="s">
        <v>11332</v>
      </c>
      <c r="D6372" s="518" t="s">
        <v>30207</v>
      </c>
      <c r="E6372" s="519" t="s">
        <v>144</v>
      </c>
      <c r="F6372" s="518" t="s">
        <v>144</v>
      </c>
      <c r="G6372" s="518" t="s">
        <v>30368</v>
      </c>
      <c r="H6372" s="518" t="s">
        <v>11432</v>
      </c>
      <c r="I6372" s="518" t="s">
        <v>5650</v>
      </c>
      <c r="J6372" s="518" t="s">
        <v>5503</v>
      </c>
      <c r="K6372" s="519" t="s">
        <v>35273</v>
      </c>
      <c r="L6372" s="518" t="s">
        <v>5433</v>
      </c>
    </row>
    <row r="6373" spans="1:12" ht="15.75">
      <c r="A6373" s="518" t="s">
        <v>11297</v>
      </c>
      <c r="B6373" s="518" t="s">
        <v>11298</v>
      </c>
      <c r="C6373" s="518" t="s">
        <v>11332</v>
      </c>
      <c r="D6373" s="518" t="s">
        <v>30207</v>
      </c>
      <c r="E6373" s="519" t="s">
        <v>144</v>
      </c>
      <c r="F6373" s="518" t="s">
        <v>144</v>
      </c>
      <c r="G6373" s="518" t="s">
        <v>30369</v>
      </c>
      <c r="H6373" s="518" t="s">
        <v>11433</v>
      </c>
      <c r="I6373" s="518" t="s">
        <v>5650</v>
      </c>
      <c r="J6373" s="518" t="s">
        <v>5503</v>
      </c>
      <c r="K6373" s="519" t="s">
        <v>35285</v>
      </c>
      <c r="L6373" s="518" t="s">
        <v>5433</v>
      </c>
    </row>
    <row r="6374" spans="1:12" ht="15.75">
      <c r="A6374" s="518" t="s">
        <v>11297</v>
      </c>
      <c r="B6374" s="518" t="s">
        <v>11298</v>
      </c>
      <c r="C6374" s="518" t="s">
        <v>11332</v>
      </c>
      <c r="D6374" s="518" t="s">
        <v>30207</v>
      </c>
      <c r="E6374" s="519" t="s">
        <v>144</v>
      </c>
      <c r="F6374" s="518" t="s">
        <v>144</v>
      </c>
      <c r="G6374" s="518" t="s">
        <v>30370</v>
      </c>
      <c r="H6374" s="518" t="s">
        <v>11434</v>
      </c>
      <c r="I6374" s="518" t="s">
        <v>5650</v>
      </c>
      <c r="J6374" s="518" t="s">
        <v>5503</v>
      </c>
      <c r="K6374" s="519" t="s">
        <v>12925</v>
      </c>
      <c r="L6374" s="518" t="s">
        <v>5433</v>
      </c>
    </row>
    <row r="6375" spans="1:12" ht="15.75">
      <c r="A6375" s="518" t="s">
        <v>11297</v>
      </c>
      <c r="B6375" s="518" t="s">
        <v>11298</v>
      </c>
      <c r="C6375" s="518" t="s">
        <v>11332</v>
      </c>
      <c r="D6375" s="518" t="s">
        <v>30207</v>
      </c>
      <c r="E6375" s="519" t="s">
        <v>144</v>
      </c>
      <c r="F6375" s="518" t="s">
        <v>144</v>
      </c>
      <c r="G6375" s="518" t="s">
        <v>30371</v>
      </c>
      <c r="H6375" s="518" t="s">
        <v>11435</v>
      </c>
      <c r="I6375" s="518" t="s">
        <v>5650</v>
      </c>
      <c r="J6375" s="518" t="s">
        <v>5503</v>
      </c>
      <c r="K6375" s="519" t="s">
        <v>29597</v>
      </c>
      <c r="L6375" s="518" t="s">
        <v>5433</v>
      </c>
    </row>
    <row r="6376" spans="1:12" ht="15.75">
      <c r="A6376" s="518" t="s">
        <v>11297</v>
      </c>
      <c r="B6376" s="518" t="s">
        <v>11298</v>
      </c>
      <c r="C6376" s="518" t="s">
        <v>11332</v>
      </c>
      <c r="D6376" s="518" t="s">
        <v>30207</v>
      </c>
      <c r="E6376" s="519" t="s">
        <v>144</v>
      </c>
      <c r="F6376" s="518" t="s">
        <v>144</v>
      </c>
      <c r="G6376" s="518" t="s">
        <v>30372</v>
      </c>
      <c r="H6376" s="518" t="s">
        <v>11436</v>
      </c>
      <c r="I6376" s="518" t="s">
        <v>5650</v>
      </c>
      <c r="J6376" s="518" t="s">
        <v>5503</v>
      </c>
      <c r="K6376" s="519" t="s">
        <v>35286</v>
      </c>
      <c r="L6376" s="518" t="s">
        <v>5433</v>
      </c>
    </row>
    <row r="6377" spans="1:12" ht="15.75">
      <c r="A6377" s="518" t="s">
        <v>11297</v>
      </c>
      <c r="B6377" s="518" t="s">
        <v>11298</v>
      </c>
      <c r="C6377" s="518" t="s">
        <v>11332</v>
      </c>
      <c r="D6377" s="518" t="s">
        <v>30207</v>
      </c>
      <c r="E6377" s="519" t="s">
        <v>144</v>
      </c>
      <c r="F6377" s="518" t="s">
        <v>144</v>
      </c>
      <c r="G6377" s="518" t="s">
        <v>30373</v>
      </c>
      <c r="H6377" s="518" t="s">
        <v>11437</v>
      </c>
      <c r="I6377" s="518" t="s">
        <v>5650</v>
      </c>
      <c r="J6377" s="518" t="s">
        <v>5503</v>
      </c>
      <c r="K6377" s="519" t="s">
        <v>35102</v>
      </c>
      <c r="L6377" s="518" t="s">
        <v>5433</v>
      </c>
    </row>
    <row r="6378" spans="1:12" ht="15.75">
      <c r="A6378" s="518" t="s">
        <v>11297</v>
      </c>
      <c r="B6378" s="518" t="s">
        <v>11298</v>
      </c>
      <c r="C6378" s="518" t="s">
        <v>11332</v>
      </c>
      <c r="D6378" s="518" t="s">
        <v>30207</v>
      </c>
      <c r="E6378" s="519" t="s">
        <v>144</v>
      </c>
      <c r="F6378" s="518" t="s">
        <v>144</v>
      </c>
      <c r="G6378" s="518" t="s">
        <v>30374</v>
      </c>
      <c r="H6378" s="518" t="s">
        <v>11438</v>
      </c>
      <c r="I6378" s="518" t="s">
        <v>5650</v>
      </c>
      <c r="J6378" s="518" t="s">
        <v>5503</v>
      </c>
      <c r="K6378" s="519" t="s">
        <v>35287</v>
      </c>
      <c r="L6378" s="518" t="s">
        <v>5433</v>
      </c>
    </row>
    <row r="6379" spans="1:12" ht="15.75">
      <c r="A6379" s="518" t="s">
        <v>11297</v>
      </c>
      <c r="B6379" s="518" t="s">
        <v>11298</v>
      </c>
      <c r="C6379" s="518" t="s">
        <v>11332</v>
      </c>
      <c r="D6379" s="518" t="s">
        <v>30207</v>
      </c>
      <c r="E6379" s="519" t="s">
        <v>144</v>
      </c>
      <c r="F6379" s="518" t="s">
        <v>144</v>
      </c>
      <c r="G6379" s="518" t="s">
        <v>30375</v>
      </c>
      <c r="H6379" s="518" t="s">
        <v>11439</v>
      </c>
      <c r="I6379" s="518" t="s">
        <v>5650</v>
      </c>
      <c r="J6379" s="518" t="s">
        <v>5503</v>
      </c>
      <c r="K6379" s="519" t="s">
        <v>35288</v>
      </c>
      <c r="L6379" s="518" t="s">
        <v>5433</v>
      </c>
    </row>
    <row r="6380" spans="1:12" ht="15.75">
      <c r="A6380" s="518" t="s">
        <v>11297</v>
      </c>
      <c r="B6380" s="518" t="s">
        <v>11298</v>
      </c>
      <c r="C6380" s="518" t="s">
        <v>11332</v>
      </c>
      <c r="D6380" s="518" t="s">
        <v>30207</v>
      </c>
      <c r="E6380" s="519" t="s">
        <v>144</v>
      </c>
      <c r="F6380" s="518" t="s">
        <v>144</v>
      </c>
      <c r="G6380" s="518" t="s">
        <v>30376</v>
      </c>
      <c r="H6380" s="518" t="s">
        <v>11440</v>
      </c>
      <c r="I6380" s="518" t="s">
        <v>5650</v>
      </c>
      <c r="J6380" s="518" t="s">
        <v>5503</v>
      </c>
      <c r="K6380" s="519" t="s">
        <v>35289</v>
      </c>
      <c r="L6380" s="518" t="s">
        <v>5433</v>
      </c>
    </row>
    <row r="6381" spans="1:12" ht="15.75">
      <c r="A6381" s="518" t="s">
        <v>11297</v>
      </c>
      <c r="B6381" s="518" t="s">
        <v>11298</v>
      </c>
      <c r="C6381" s="518" t="s">
        <v>11332</v>
      </c>
      <c r="D6381" s="518" t="s">
        <v>30207</v>
      </c>
      <c r="E6381" s="519" t="s">
        <v>144</v>
      </c>
      <c r="F6381" s="518" t="s">
        <v>144</v>
      </c>
      <c r="G6381" s="518" t="s">
        <v>30377</v>
      </c>
      <c r="H6381" s="518" t="s">
        <v>11441</v>
      </c>
      <c r="I6381" s="518" t="s">
        <v>5650</v>
      </c>
      <c r="J6381" s="518" t="s">
        <v>5503</v>
      </c>
      <c r="K6381" s="519" t="s">
        <v>35290</v>
      </c>
      <c r="L6381" s="518" t="s">
        <v>5433</v>
      </c>
    </row>
    <row r="6382" spans="1:12" ht="15.75">
      <c r="A6382" s="518" t="s">
        <v>11297</v>
      </c>
      <c r="B6382" s="518" t="s">
        <v>11298</v>
      </c>
      <c r="C6382" s="518" t="s">
        <v>11332</v>
      </c>
      <c r="D6382" s="518" t="s">
        <v>30207</v>
      </c>
      <c r="E6382" s="519" t="s">
        <v>144</v>
      </c>
      <c r="F6382" s="518" t="s">
        <v>144</v>
      </c>
      <c r="G6382" s="518" t="s">
        <v>30378</v>
      </c>
      <c r="H6382" s="518" t="s">
        <v>11442</v>
      </c>
      <c r="I6382" s="518" t="s">
        <v>5650</v>
      </c>
      <c r="J6382" s="518" t="s">
        <v>5503</v>
      </c>
      <c r="K6382" s="519" t="s">
        <v>29397</v>
      </c>
      <c r="L6382" s="518" t="s">
        <v>5433</v>
      </c>
    </row>
    <row r="6383" spans="1:12" ht="15.75">
      <c r="A6383" s="518" t="s">
        <v>11297</v>
      </c>
      <c r="B6383" s="518" t="s">
        <v>11298</v>
      </c>
      <c r="C6383" s="518" t="s">
        <v>11332</v>
      </c>
      <c r="D6383" s="518" t="s">
        <v>30207</v>
      </c>
      <c r="E6383" s="519" t="s">
        <v>144</v>
      </c>
      <c r="F6383" s="518" t="s">
        <v>144</v>
      </c>
      <c r="G6383" s="518" t="s">
        <v>30379</v>
      </c>
      <c r="H6383" s="518" t="s">
        <v>11443</v>
      </c>
      <c r="I6383" s="518" t="s">
        <v>5650</v>
      </c>
      <c r="J6383" s="518" t="s">
        <v>5503</v>
      </c>
      <c r="K6383" s="519" t="s">
        <v>35291</v>
      </c>
      <c r="L6383" s="518" t="s">
        <v>5433</v>
      </c>
    </row>
    <row r="6384" spans="1:12" ht="15.75">
      <c r="A6384" s="518" t="s">
        <v>11297</v>
      </c>
      <c r="B6384" s="518" t="s">
        <v>11298</v>
      </c>
      <c r="C6384" s="518" t="s">
        <v>11332</v>
      </c>
      <c r="D6384" s="518" t="s">
        <v>30207</v>
      </c>
      <c r="E6384" s="519" t="s">
        <v>144</v>
      </c>
      <c r="F6384" s="518" t="s">
        <v>144</v>
      </c>
      <c r="G6384" s="518" t="s">
        <v>30380</v>
      </c>
      <c r="H6384" s="518" t="s">
        <v>11444</v>
      </c>
      <c r="I6384" s="518" t="s">
        <v>5650</v>
      </c>
      <c r="J6384" s="518" t="s">
        <v>5503</v>
      </c>
      <c r="K6384" s="519" t="s">
        <v>35292</v>
      </c>
      <c r="L6384" s="518" t="s">
        <v>5433</v>
      </c>
    </row>
    <row r="6385" spans="1:12" ht="15.75">
      <c r="A6385" s="518" t="s">
        <v>11297</v>
      </c>
      <c r="B6385" s="518" t="s">
        <v>11298</v>
      </c>
      <c r="C6385" s="518" t="s">
        <v>11332</v>
      </c>
      <c r="D6385" s="518" t="s">
        <v>30207</v>
      </c>
      <c r="E6385" s="519" t="s">
        <v>144</v>
      </c>
      <c r="F6385" s="518" t="s">
        <v>144</v>
      </c>
      <c r="G6385" s="518" t="s">
        <v>30381</v>
      </c>
      <c r="H6385" s="518" t="s">
        <v>11445</v>
      </c>
      <c r="I6385" s="518" t="s">
        <v>5650</v>
      </c>
      <c r="J6385" s="518" t="s">
        <v>5503</v>
      </c>
      <c r="K6385" s="519" t="s">
        <v>35293</v>
      </c>
      <c r="L6385" s="518" t="s">
        <v>5433</v>
      </c>
    </row>
    <row r="6386" spans="1:12" ht="15.75">
      <c r="A6386" s="518" t="s">
        <v>11297</v>
      </c>
      <c r="B6386" s="518" t="s">
        <v>11298</v>
      </c>
      <c r="C6386" s="518" t="s">
        <v>11332</v>
      </c>
      <c r="D6386" s="518" t="s">
        <v>30207</v>
      </c>
      <c r="E6386" s="519" t="s">
        <v>144</v>
      </c>
      <c r="F6386" s="518" t="s">
        <v>144</v>
      </c>
      <c r="G6386" s="518" t="s">
        <v>30383</v>
      </c>
      <c r="H6386" s="518" t="s">
        <v>11446</v>
      </c>
      <c r="I6386" s="518" t="s">
        <v>5650</v>
      </c>
      <c r="J6386" s="518" t="s">
        <v>5503</v>
      </c>
      <c r="K6386" s="519" t="s">
        <v>18468</v>
      </c>
      <c r="L6386" s="518" t="s">
        <v>5433</v>
      </c>
    </row>
    <row r="6387" spans="1:12" ht="15.75">
      <c r="A6387" s="518" t="s">
        <v>11297</v>
      </c>
      <c r="B6387" s="518" t="s">
        <v>11298</v>
      </c>
      <c r="C6387" s="518" t="s">
        <v>11332</v>
      </c>
      <c r="D6387" s="518" t="s">
        <v>30207</v>
      </c>
      <c r="E6387" s="519" t="s">
        <v>144</v>
      </c>
      <c r="F6387" s="518" t="s">
        <v>144</v>
      </c>
      <c r="G6387" s="518" t="s">
        <v>30384</v>
      </c>
      <c r="H6387" s="518" t="s">
        <v>11447</v>
      </c>
      <c r="I6387" s="518" t="s">
        <v>5650</v>
      </c>
      <c r="J6387" s="518" t="s">
        <v>5503</v>
      </c>
      <c r="K6387" s="519" t="s">
        <v>35294</v>
      </c>
      <c r="L6387" s="518" t="s">
        <v>5433</v>
      </c>
    </row>
    <row r="6388" spans="1:12" ht="15.75">
      <c r="A6388" s="518" t="s">
        <v>11297</v>
      </c>
      <c r="B6388" s="518" t="s">
        <v>11298</v>
      </c>
      <c r="C6388" s="518" t="s">
        <v>11332</v>
      </c>
      <c r="D6388" s="518" t="s">
        <v>30207</v>
      </c>
      <c r="E6388" s="519" t="s">
        <v>144</v>
      </c>
      <c r="F6388" s="518" t="s">
        <v>144</v>
      </c>
      <c r="G6388" s="518" t="s">
        <v>30386</v>
      </c>
      <c r="H6388" s="518" t="s">
        <v>11448</v>
      </c>
      <c r="I6388" s="518" t="s">
        <v>5650</v>
      </c>
      <c r="J6388" s="518" t="s">
        <v>5503</v>
      </c>
      <c r="K6388" s="519" t="s">
        <v>35295</v>
      </c>
      <c r="L6388" s="518" t="s">
        <v>5433</v>
      </c>
    </row>
    <row r="6389" spans="1:12" ht="15.75">
      <c r="A6389" s="518" t="s">
        <v>11297</v>
      </c>
      <c r="B6389" s="518" t="s">
        <v>11298</v>
      </c>
      <c r="C6389" s="518" t="s">
        <v>11332</v>
      </c>
      <c r="D6389" s="518" t="s">
        <v>30207</v>
      </c>
      <c r="E6389" s="519" t="s">
        <v>144</v>
      </c>
      <c r="F6389" s="518" t="s">
        <v>144</v>
      </c>
      <c r="G6389" s="518" t="s">
        <v>30387</v>
      </c>
      <c r="H6389" s="518" t="s">
        <v>11449</v>
      </c>
      <c r="I6389" s="518" t="s">
        <v>5650</v>
      </c>
      <c r="J6389" s="518" t="s">
        <v>5503</v>
      </c>
      <c r="K6389" s="519" t="s">
        <v>35296</v>
      </c>
      <c r="L6389" s="518" t="s">
        <v>5433</v>
      </c>
    </row>
    <row r="6390" spans="1:12" ht="15.75">
      <c r="A6390" s="518" t="s">
        <v>11297</v>
      </c>
      <c r="B6390" s="518" t="s">
        <v>11298</v>
      </c>
      <c r="C6390" s="518" t="s">
        <v>11332</v>
      </c>
      <c r="D6390" s="518" t="s">
        <v>30207</v>
      </c>
      <c r="E6390" s="519" t="s">
        <v>144</v>
      </c>
      <c r="F6390" s="518" t="s">
        <v>144</v>
      </c>
      <c r="G6390" s="518" t="s">
        <v>30388</v>
      </c>
      <c r="H6390" s="518" t="s">
        <v>11450</v>
      </c>
      <c r="I6390" s="518" t="s">
        <v>5650</v>
      </c>
      <c r="J6390" s="518" t="s">
        <v>5503</v>
      </c>
      <c r="K6390" s="519" t="s">
        <v>35297</v>
      </c>
      <c r="L6390" s="518" t="s">
        <v>5433</v>
      </c>
    </row>
    <row r="6391" spans="1:12" ht="15.75">
      <c r="A6391" s="518" t="s">
        <v>11297</v>
      </c>
      <c r="B6391" s="518" t="s">
        <v>11298</v>
      </c>
      <c r="C6391" s="518" t="s">
        <v>11332</v>
      </c>
      <c r="D6391" s="518" t="s">
        <v>30207</v>
      </c>
      <c r="E6391" s="519" t="s">
        <v>144</v>
      </c>
      <c r="F6391" s="518" t="s">
        <v>144</v>
      </c>
      <c r="G6391" s="518" t="s">
        <v>30389</v>
      </c>
      <c r="H6391" s="518" t="s">
        <v>11451</v>
      </c>
      <c r="I6391" s="518" t="s">
        <v>5650</v>
      </c>
      <c r="J6391" s="518" t="s">
        <v>5503</v>
      </c>
      <c r="K6391" s="519" t="s">
        <v>35298</v>
      </c>
      <c r="L6391" s="518" t="s">
        <v>5433</v>
      </c>
    </row>
    <row r="6392" spans="1:12" ht="15.75">
      <c r="A6392" s="518" t="s">
        <v>11297</v>
      </c>
      <c r="B6392" s="518" t="s">
        <v>11298</v>
      </c>
      <c r="C6392" s="518" t="s">
        <v>11332</v>
      </c>
      <c r="D6392" s="518" t="s">
        <v>30207</v>
      </c>
      <c r="E6392" s="519" t="s">
        <v>144</v>
      </c>
      <c r="F6392" s="518" t="s">
        <v>144</v>
      </c>
      <c r="G6392" s="518" t="s">
        <v>30390</v>
      </c>
      <c r="H6392" s="518" t="s">
        <v>11452</v>
      </c>
      <c r="I6392" s="518" t="s">
        <v>5650</v>
      </c>
      <c r="J6392" s="518" t="s">
        <v>5503</v>
      </c>
      <c r="K6392" s="519" t="s">
        <v>35299</v>
      </c>
      <c r="L6392" s="518" t="s">
        <v>5433</v>
      </c>
    </row>
    <row r="6393" spans="1:12" ht="15.75">
      <c r="A6393" s="518" t="s">
        <v>11297</v>
      </c>
      <c r="B6393" s="518" t="s">
        <v>11298</v>
      </c>
      <c r="C6393" s="518" t="s">
        <v>11332</v>
      </c>
      <c r="D6393" s="518" t="s">
        <v>30207</v>
      </c>
      <c r="E6393" s="519" t="s">
        <v>144</v>
      </c>
      <c r="F6393" s="518" t="s">
        <v>144</v>
      </c>
      <c r="G6393" s="518" t="s">
        <v>30391</v>
      </c>
      <c r="H6393" s="518" t="s">
        <v>11453</v>
      </c>
      <c r="I6393" s="518" t="s">
        <v>5650</v>
      </c>
      <c r="J6393" s="518" t="s">
        <v>5503</v>
      </c>
      <c r="K6393" s="519" t="s">
        <v>35300</v>
      </c>
      <c r="L6393" s="518" t="s">
        <v>5433</v>
      </c>
    </row>
    <row r="6394" spans="1:12" ht="15.75">
      <c r="A6394" s="518" t="s">
        <v>11297</v>
      </c>
      <c r="B6394" s="518" t="s">
        <v>11298</v>
      </c>
      <c r="C6394" s="518" t="s">
        <v>11332</v>
      </c>
      <c r="D6394" s="518" t="s">
        <v>30207</v>
      </c>
      <c r="E6394" s="519" t="s">
        <v>144</v>
      </c>
      <c r="F6394" s="518" t="s">
        <v>144</v>
      </c>
      <c r="G6394" s="518" t="s">
        <v>30392</v>
      </c>
      <c r="H6394" s="518" t="s">
        <v>11454</v>
      </c>
      <c r="I6394" s="518" t="s">
        <v>5650</v>
      </c>
      <c r="J6394" s="518" t="s">
        <v>5503</v>
      </c>
      <c r="K6394" s="519" t="s">
        <v>31940</v>
      </c>
      <c r="L6394" s="518" t="s">
        <v>5433</v>
      </c>
    </row>
    <row r="6395" spans="1:12" ht="15.75">
      <c r="A6395" s="518" t="s">
        <v>11297</v>
      </c>
      <c r="B6395" s="518" t="s">
        <v>11298</v>
      </c>
      <c r="C6395" s="518" t="s">
        <v>11332</v>
      </c>
      <c r="D6395" s="518" t="s">
        <v>30207</v>
      </c>
      <c r="E6395" s="519" t="s">
        <v>144</v>
      </c>
      <c r="F6395" s="518" t="s">
        <v>144</v>
      </c>
      <c r="G6395" s="518" t="s">
        <v>30393</v>
      </c>
      <c r="H6395" s="518" t="s">
        <v>11455</v>
      </c>
      <c r="I6395" s="518" t="s">
        <v>5650</v>
      </c>
      <c r="J6395" s="518" t="s">
        <v>5503</v>
      </c>
      <c r="K6395" s="519" t="s">
        <v>18106</v>
      </c>
      <c r="L6395" s="518" t="s">
        <v>5433</v>
      </c>
    </row>
    <row r="6396" spans="1:12" ht="15.75">
      <c r="A6396" s="518" t="s">
        <v>11297</v>
      </c>
      <c r="B6396" s="518" t="s">
        <v>11298</v>
      </c>
      <c r="C6396" s="518" t="s">
        <v>11332</v>
      </c>
      <c r="D6396" s="518" t="s">
        <v>30207</v>
      </c>
      <c r="E6396" s="519" t="s">
        <v>144</v>
      </c>
      <c r="F6396" s="518" t="s">
        <v>144</v>
      </c>
      <c r="G6396" s="518" t="s">
        <v>30394</v>
      </c>
      <c r="H6396" s="518" t="s">
        <v>11456</v>
      </c>
      <c r="I6396" s="518" t="s">
        <v>5650</v>
      </c>
      <c r="J6396" s="518" t="s">
        <v>5503</v>
      </c>
      <c r="K6396" s="519" t="s">
        <v>35301</v>
      </c>
      <c r="L6396" s="518" t="s">
        <v>5433</v>
      </c>
    </row>
    <row r="6397" spans="1:12" ht="15.75">
      <c r="A6397" s="518" t="s">
        <v>11297</v>
      </c>
      <c r="B6397" s="518" t="s">
        <v>11298</v>
      </c>
      <c r="C6397" s="518" t="s">
        <v>11332</v>
      </c>
      <c r="D6397" s="518" t="s">
        <v>30207</v>
      </c>
      <c r="E6397" s="519" t="s">
        <v>144</v>
      </c>
      <c r="F6397" s="518" t="s">
        <v>144</v>
      </c>
      <c r="G6397" s="518" t="s">
        <v>30395</v>
      </c>
      <c r="H6397" s="518" t="s">
        <v>11457</v>
      </c>
      <c r="I6397" s="518" t="s">
        <v>5650</v>
      </c>
      <c r="J6397" s="518" t="s">
        <v>5503</v>
      </c>
      <c r="K6397" s="519" t="s">
        <v>35302</v>
      </c>
      <c r="L6397" s="518" t="s">
        <v>5433</v>
      </c>
    </row>
    <row r="6398" spans="1:12" ht="15.75">
      <c r="A6398" s="518" t="s">
        <v>11297</v>
      </c>
      <c r="B6398" s="518" t="s">
        <v>11298</v>
      </c>
      <c r="C6398" s="518" t="s">
        <v>11332</v>
      </c>
      <c r="D6398" s="518" t="s">
        <v>30207</v>
      </c>
      <c r="E6398" s="519" t="s">
        <v>144</v>
      </c>
      <c r="F6398" s="518" t="s">
        <v>144</v>
      </c>
      <c r="G6398" s="518" t="s">
        <v>30396</v>
      </c>
      <c r="H6398" s="518" t="s">
        <v>11458</v>
      </c>
      <c r="I6398" s="518" t="s">
        <v>5650</v>
      </c>
      <c r="J6398" s="518" t="s">
        <v>5503</v>
      </c>
      <c r="K6398" s="519" t="s">
        <v>35303</v>
      </c>
      <c r="L6398" s="518" t="s">
        <v>5433</v>
      </c>
    </row>
    <row r="6399" spans="1:12" ht="15.75">
      <c r="A6399" s="518" t="s">
        <v>11297</v>
      </c>
      <c r="B6399" s="518" t="s">
        <v>11298</v>
      </c>
      <c r="C6399" s="518" t="s">
        <v>11332</v>
      </c>
      <c r="D6399" s="518" t="s">
        <v>30207</v>
      </c>
      <c r="E6399" s="519" t="s">
        <v>144</v>
      </c>
      <c r="F6399" s="518" t="s">
        <v>144</v>
      </c>
      <c r="G6399" s="518" t="s">
        <v>30397</v>
      </c>
      <c r="H6399" s="518" t="s">
        <v>11459</v>
      </c>
      <c r="I6399" s="518" t="s">
        <v>5650</v>
      </c>
      <c r="J6399" s="518" t="s">
        <v>5503</v>
      </c>
      <c r="K6399" s="519" t="s">
        <v>22275</v>
      </c>
      <c r="L6399" s="518" t="s">
        <v>5433</v>
      </c>
    </row>
    <row r="6400" spans="1:12" ht="15.75">
      <c r="A6400" s="518" t="s">
        <v>11297</v>
      </c>
      <c r="B6400" s="518" t="s">
        <v>11298</v>
      </c>
      <c r="C6400" s="518" t="s">
        <v>11332</v>
      </c>
      <c r="D6400" s="518" t="s">
        <v>30207</v>
      </c>
      <c r="E6400" s="519" t="s">
        <v>144</v>
      </c>
      <c r="F6400" s="518" t="s">
        <v>144</v>
      </c>
      <c r="G6400" s="518" t="s">
        <v>30398</v>
      </c>
      <c r="H6400" s="518" t="s">
        <v>11460</v>
      </c>
      <c r="I6400" s="518" t="s">
        <v>5650</v>
      </c>
      <c r="J6400" s="518" t="s">
        <v>5503</v>
      </c>
      <c r="K6400" s="519" t="s">
        <v>34249</v>
      </c>
      <c r="L6400" s="518" t="s">
        <v>5433</v>
      </c>
    </row>
    <row r="6401" spans="1:12" ht="15.75">
      <c r="A6401" s="518" t="s">
        <v>11297</v>
      </c>
      <c r="B6401" s="518" t="s">
        <v>11298</v>
      </c>
      <c r="C6401" s="518" t="s">
        <v>11332</v>
      </c>
      <c r="D6401" s="518" t="s">
        <v>30207</v>
      </c>
      <c r="E6401" s="519" t="s">
        <v>144</v>
      </c>
      <c r="F6401" s="518" t="s">
        <v>144</v>
      </c>
      <c r="G6401" s="518" t="s">
        <v>30400</v>
      </c>
      <c r="H6401" s="518" t="s">
        <v>11461</v>
      </c>
      <c r="I6401" s="518" t="s">
        <v>5650</v>
      </c>
      <c r="J6401" s="518" t="s">
        <v>5503</v>
      </c>
      <c r="K6401" s="519" t="s">
        <v>35304</v>
      </c>
      <c r="L6401" s="518" t="s">
        <v>5433</v>
      </c>
    </row>
    <row r="6402" spans="1:12" ht="15.75">
      <c r="A6402" s="518" t="s">
        <v>11297</v>
      </c>
      <c r="B6402" s="518" t="s">
        <v>11298</v>
      </c>
      <c r="C6402" s="518" t="s">
        <v>11332</v>
      </c>
      <c r="D6402" s="518" t="s">
        <v>30207</v>
      </c>
      <c r="E6402" s="519" t="s">
        <v>144</v>
      </c>
      <c r="F6402" s="518" t="s">
        <v>144</v>
      </c>
      <c r="G6402" s="518" t="s">
        <v>30401</v>
      </c>
      <c r="H6402" s="518" t="s">
        <v>11462</v>
      </c>
      <c r="I6402" s="518" t="s">
        <v>5650</v>
      </c>
      <c r="J6402" s="518" t="s">
        <v>5503</v>
      </c>
      <c r="K6402" s="519" t="s">
        <v>15578</v>
      </c>
      <c r="L6402" s="518" t="s">
        <v>5433</v>
      </c>
    </row>
    <row r="6403" spans="1:12" ht="15.75">
      <c r="A6403" s="518" t="s">
        <v>11297</v>
      </c>
      <c r="B6403" s="518" t="s">
        <v>11298</v>
      </c>
      <c r="C6403" s="518" t="s">
        <v>11332</v>
      </c>
      <c r="D6403" s="518" t="s">
        <v>30207</v>
      </c>
      <c r="E6403" s="519" t="s">
        <v>144</v>
      </c>
      <c r="F6403" s="518" t="s">
        <v>144</v>
      </c>
      <c r="G6403" s="518" t="s">
        <v>30402</v>
      </c>
      <c r="H6403" s="518" t="s">
        <v>11463</v>
      </c>
      <c r="I6403" s="518" t="s">
        <v>5650</v>
      </c>
      <c r="J6403" s="518" t="s">
        <v>5503</v>
      </c>
      <c r="K6403" s="519" t="s">
        <v>35305</v>
      </c>
      <c r="L6403" s="518" t="s">
        <v>5433</v>
      </c>
    </row>
    <row r="6404" spans="1:12" ht="15.75">
      <c r="A6404" s="518" t="s">
        <v>11297</v>
      </c>
      <c r="B6404" s="518" t="s">
        <v>11298</v>
      </c>
      <c r="C6404" s="518" t="s">
        <v>11332</v>
      </c>
      <c r="D6404" s="518" t="s">
        <v>30207</v>
      </c>
      <c r="E6404" s="519" t="s">
        <v>144</v>
      </c>
      <c r="F6404" s="518" t="s">
        <v>144</v>
      </c>
      <c r="G6404" s="518" t="s">
        <v>30404</v>
      </c>
      <c r="H6404" s="518" t="s">
        <v>30405</v>
      </c>
      <c r="I6404" s="518" t="s">
        <v>5650</v>
      </c>
      <c r="J6404" s="518" t="s">
        <v>5432</v>
      </c>
      <c r="K6404" s="519" t="s">
        <v>17399</v>
      </c>
      <c r="L6404" s="518" t="s">
        <v>5433</v>
      </c>
    </row>
    <row r="6405" spans="1:12" ht="15.75">
      <c r="A6405" s="518" t="s">
        <v>11297</v>
      </c>
      <c r="B6405" s="518" t="s">
        <v>11298</v>
      </c>
      <c r="C6405" s="518" t="s">
        <v>11332</v>
      </c>
      <c r="D6405" s="518" t="s">
        <v>30207</v>
      </c>
      <c r="E6405" s="519" t="s">
        <v>144</v>
      </c>
      <c r="F6405" s="518" t="s">
        <v>144</v>
      </c>
      <c r="G6405" s="518" t="s">
        <v>30407</v>
      </c>
      <c r="H6405" s="518" t="s">
        <v>30408</v>
      </c>
      <c r="I6405" s="518" t="s">
        <v>5650</v>
      </c>
      <c r="J6405" s="518" t="s">
        <v>5432</v>
      </c>
      <c r="K6405" s="519" t="s">
        <v>33884</v>
      </c>
      <c r="L6405" s="518" t="s">
        <v>5433</v>
      </c>
    </row>
    <row r="6406" spans="1:12" ht="15.75">
      <c r="A6406" s="518" t="s">
        <v>11297</v>
      </c>
      <c r="B6406" s="518" t="s">
        <v>11298</v>
      </c>
      <c r="C6406" s="518" t="s">
        <v>11332</v>
      </c>
      <c r="D6406" s="518" t="s">
        <v>30207</v>
      </c>
      <c r="E6406" s="519" t="s">
        <v>144</v>
      </c>
      <c r="F6406" s="518" t="s">
        <v>144</v>
      </c>
      <c r="G6406" s="518" t="s">
        <v>30409</v>
      </c>
      <c r="H6406" s="518" t="s">
        <v>30410</v>
      </c>
      <c r="I6406" s="518" t="s">
        <v>5650</v>
      </c>
      <c r="J6406" s="518" t="s">
        <v>5432</v>
      </c>
      <c r="K6406" s="519" t="s">
        <v>35306</v>
      </c>
      <c r="L6406" s="518" t="s">
        <v>5433</v>
      </c>
    </row>
    <row r="6407" spans="1:12" ht="15.75">
      <c r="A6407" s="518" t="s">
        <v>11297</v>
      </c>
      <c r="B6407" s="518" t="s">
        <v>11298</v>
      </c>
      <c r="C6407" s="518" t="s">
        <v>11332</v>
      </c>
      <c r="D6407" s="518" t="s">
        <v>30207</v>
      </c>
      <c r="E6407" s="519" t="s">
        <v>144</v>
      </c>
      <c r="F6407" s="518" t="s">
        <v>144</v>
      </c>
      <c r="G6407" s="518" t="s">
        <v>30412</v>
      </c>
      <c r="H6407" s="518" t="s">
        <v>30413</v>
      </c>
      <c r="I6407" s="518" t="s">
        <v>5650</v>
      </c>
      <c r="J6407" s="518" t="s">
        <v>5432</v>
      </c>
      <c r="K6407" s="519" t="s">
        <v>20132</v>
      </c>
      <c r="L6407" s="518" t="s">
        <v>5433</v>
      </c>
    </row>
    <row r="6408" spans="1:12" ht="15.75">
      <c r="A6408" s="518" t="s">
        <v>11297</v>
      </c>
      <c r="B6408" s="518" t="s">
        <v>11298</v>
      </c>
      <c r="C6408" s="518" t="s">
        <v>11332</v>
      </c>
      <c r="D6408" s="518" t="s">
        <v>30207</v>
      </c>
      <c r="E6408" s="519" t="s">
        <v>144</v>
      </c>
      <c r="F6408" s="518" t="s">
        <v>144</v>
      </c>
      <c r="G6408" s="518" t="s">
        <v>30414</v>
      </c>
      <c r="H6408" s="518" t="s">
        <v>30415</v>
      </c>
      <c r="I6408" s="518" t="s">
        <v>5650</v>
      </c>
      <c r="J6408" s="518" t="s">
        <v>5432</v>
      </c>
      <c r="K6408" s="519" t="s">
        <v>35307</v>
      </c>
      <c r="L6408" s="518" t="s">
        <v>5433</v>
      </c>
    </row>
    <row r="6409" spans="1:12" ht="15.75">
      <c r="A6409" s="518" t="s">
        <v>11297</v>
      </c>
      <c r="B6409" s="518" t="s">
        <v>11298</v>
      </c>
      <c r="C6409" s="518" t="s">
        <v>11332</v>
      </c>
      <c r="D6409" s="518" t="s">
        <v>30207</v>
      </c>
      <c r="E6409" s="519" t="s">
        <v>144</v>
      </c>
      <c r="F6409" s="518" t="s">
        <v>144</v>
      </c>
      <c r="G6409" s="518" t="s">
        <v>30416</v>
      </c>
      <c r="H6409" s="518" t="s">
        <v>30417</v>
      </c>
      <c r="I6409" s="518" t="s">
        <v>5650</v>
      </c>
      <c r="J6409" s="518" t="s">
        <v>5432</v>
      </c>
      <c r="K6409" s="519" t="s">
        <v>22240</v>
      </c>
      <c r="L6409" s="518" t="s">
        <v>5433</v>
      </c>
    </row>
    <row r="6410" spans="1:12" ht="15.75">
      <c r="A6410" s="518" t="s">
        <v>11297</v>
      </c>
      <c r="B6410" s="518" t="s">
        <v>11298</v>
      </c>
      <c r="C6410" s="518" t="s">
        <v>11332</v>
      </c>
      <c r="D6410" s="518" t="s">
        <v>30207</v>
      </c>
      <c r="E6410" s="519" t="s">
        <v>144</v>
      </c>
      <c r="F6410" s="518" t="s">
        <v>144</v>
      </c>
      <c r="G6410" s="518" t="s">
        <v>30418</v>
      </c>
      <c r="H6410" s="518" t="s">
        <v>30419</v>
      </c>
      <c r="I6410" s="518" t="s">
        <v>5650</v>
      </c>
      <c r="J6410" s="518" t="s">
        <v>5432</v>
      </c>
      <c r="K6410" s="519" t="s">
        <v>35308</v>
      </c>
      <c r="L6410" s="518" t="s">
        <v>5433</v>
      </c>
    </row>
    <row r="6411" spans="1:12" ht="15.75">
      <c r="A6411" s="518" t="s">
        <v>11297</v>
      </c>
      <c r="B6411" s="518" t="s">
        <v>11298</v>
      </c>
      <c r="C6411" s="518" t="s">
        <v>11332</v>
      </c>
      <c r="D6411" s="518" t="s">
        <v>30207</v>
      </c>
      <c r="E6411" s="519" t="s">
        <v>144</v>
      </c>
      <c r="F6411" s="518" t="s">
        <v>144</v>
      </c>
      <c r="G6411" s="518" t="s">
        <v>30420</v>
      </c>
      <c r="H6411" s="518" t="s">
        <v>30421</v>
      </c>
      <c r="I6411" s="518" t="s">
        <v>5650</v>
      </c>
      <c r="J6411" s="518" t="s">
        <v>5432</v>
      </c>
      <c r="K6411" s="519" t="s">
        <v>24618</v>
      </c>
      <c r="L6411" s="518" t="s">
        <v>5433</v>
      </c>
    </row>
    <row r="6412" spans="1:12" ht="15.75">
      <c r="A6412" s="518" t="s">
        <v>11297</v>
      </c>
      <c r="B6412" s="518" t="s">
        <v>11298</v>
      </c>
      <c r="C6412" s="518" t="s">
        <v>11332</v>
      </c>
      <c r="D6412" s="518" t="s">
        <v>30207</v>
      </c>
      <c r="E6412" s="519" t="s">
        <v>144</v>
      </c>
      <c r="F6412" s="518" t="s">
        <v>144</v>
      </c>
      <c r="G6412" s="518" t="s">
        <v>30423</v>
      </c>
      <c r="H6412" s="518" t="s">
        <v>30424</v>
      </c>
      <c r="I6412" s="518" t="s">
        <v>5650</v>
      </c>
      <c r="J6412" s="518" t="s">
        <v>5432</v>
      </c>
      <c r="K6412" s="519" t="s">
        <v>35309</v>
      </c>
      <c r="L6412" s="518" t="s">
        <v>5433</v>
      </c>
    </row>
    <row r="6413" spans="1:12" ht="15.75">
      <c r="A6413" s="518" t="s">
        <v>11297</v>
      </c>
      <c r="B6413" s="518" t="s">
        <v>11298</v>
      </c>
      <c r="C6413" s="518" t="s">
        <v>11332</v>
      </c>
      <c r="D6413" s="518" t="s">
        <v>30207</v>
      </c>
      <c r="E6413" s="519" t="s">
        <v>144</v>
      </c>
      <c r="F6413" s="518" t="s">
        <v>144</v>
      </c>
      <c r="G6413" s="518" t="s">
        <v>30425</v>
      </c>
      <c r="H6413" s="518" t="s">
        <v>30426</v>
      </c>
      <c r="I6413" s="518" t="s">
        <v>5650</v>
      </c>
      <c r="J6413" s="518" t="s">
        <v>5432</v>
      </c>
      <c r="K6413" s="519" t="s">
        <v>35310</v>
      </c>
      <c r="L6413" s="518" t="s">
        <v>5433</v>
      </c>
    </row>
    <row r="6414" spans="1:12" ht="15.75">
      <c r="A6414" s="518" t="s">
        <v>11297</v>
      </c>
      <c r="B6414" s="518" t="s">
        <v>11298</v>
      </c>
      <c r="C6414" s="518" t="s">
        <v>11332</v>
      </c>
      <c r="D6414" s="518" t="s">
        <v>30207</v>
      </c>
      <c r="E6414" s="519" t="s">
        <v>144</v>
      </c>
      <c r="F6414" s="518" t="s">
        <v>144</v>
      </c>
      <c r="G6414" s="518" t="s">
        <v>30427</v>
      </c>
      <c r="H6414" s="518" t="s">
        <v>30428</v>
      </c>
      <c r="I6414" s="518" t="s">
        <v>5650</v>
      </c>
      <c r="J6414" s="518" t="s">
        <v>5432</v>
      </c>
      <c r="K6414" s="519" t="s">
        <v>35311</v>
      </c>
      <c r="L6414" s="518" t="s">
        <v>5433</v>
      </c>
    </row>
    <row r="6415" spans="1:12" ht="15.75">
      <c r="A6415" s="518" t="s">
        <v>11297</v>
      </c>
      <c r="B6415" s="518" t="s">
        <v>11298</v>
      </c>
      <c r="C6415" s="518" t="s">
        <v>11332</v>
      </c>
      <c r="D6415" s="518" t="s">
        <v>30207</v>
      </c>
      <c r="E6415" s="519" t="s">
        <v>144</v>
      </c>
      <c r="F6415" s="518" t="s">
        <v>144</v>
      </c>
      <c r="G6415" s="518" t="s">
        <v>30429</v>
      </c>
      <c r="H6415" s="518" t="s">
        <v>30430</v>
      </c>
      <c r="I6415" s="518" t="s">
        <v>5650</v>
      </c>
      <c r="J6415" s="518" t="s">
        <v>5432</v>
      </c>
      <c r="K6415" s="519" t="s">
        <v>19934</v>
      </c>
      <c r="L6415" s="518" t="s">
        <v>5433</v>
      </c>
    </row>
    <row r="6416" spans="1:12" ht="15.75">
      <c r="A6416" s="518" t="s">
        <v>11297</v>
      </c>
      <c r="B6416" s="518" t="s">
        <v>11298</v>
      </c>
      <c r="C6416" s="518" t="s">
        <v>11332</v>
      </c>
      <c r="D6416" s="518" t="s">
        <v>30207</v>
      </c>
      <c r="E6416" s="519" t="s">
        <v>144</v>
      </c>
      <c r="F6416" s="518" t="s">
        <v>144</v>
      </c>
      <c r="G6416" s="518" t="s">
        <v>30431</v>
      </c>
      <c r="H6416" s="518" t="s">
        <v>30432</v>
      </c>
      <c r="I6416" s="518" t="s">
        <v>5650</v>
      </c>
      <c r="J6416" s="518" t="s">
        <v>5432</v>
      </c>
      <c r="K6416" s="519" t="s">
        <v>35312</v>
      </c>
      <c r="L6416" s="518" t="s">
        <v>5433</v>
      </c>
    </row>
    <row r="6417" spans="1:12" ht="15.75">
      <c r="A6417" s="518" t="s">
        <v>11297</v>
      </c>
      <c r="B6417" s="518" t="s">
        <v>11298</v>
      </c>
      <c r="C6417" s="518" t="s">
        <v>11332</v>
      </c>
      <c r="D6417" s="518" t="s">
        <v>30207</v>
      </c>
      <c r="E6417" s="519" t="s">
        <v>144</v>
      </c>
      <c r="F6417" s="518" t="s">
        <v>144</v>
      </c>
      <c r="G6417" s="518" t="s">
        <v>30433</v>
      </c>
      <c r="H6417" s="518" t="s">
        <v>30434</v>
      </c>
      <c r="I6417" s="518" t="s">
        <v>5650</v>
      </c>
      <c r="J6417" s="518" t="s">
        <v>5432</v>
      </c>
      <c r="K6417" s="519" t="s">
        <v>35313</v>
      </c>
      <c r="L6417" s="518" t="s">
        <v>5433</v>
      </c>
    </row>
    <row r="6418" spans="1:12" ht="15.75">
      <c r="A6418" s="518" t="s">
        <v>11297</v>
      </c>
      <c r="B6418" s="518" t="s">
        <v>11298</v>
      </c>
      <c r="C6418" s="518" t="s">
        <v>11332</v>
      </c>
      <c r="D6418" s="518" t="s">
        <v>30207</v>
      </c>
      <c r="E6418" s="519" t="s">
        <v>144</v>
      </c>
      <c r="F6418" s="518" t="s">
        <v>144</v>
      </c>
      <c r="G6418" s="518" t="s">
        <v>30435</v>
      </c>
      <c r="H6418" s="518" t="s">
        <v>30436</v>
      </c>
      <c r="I6418" s="518" t="s">
        <v>5650</v>
      </c>
      <c r="J6418" s="518" t="s">
        <v>5503</v>
      </c>
      <c r="K6418" s="519" t="s">
        <v>27012</v>
      </c>
      <c r="L6418" s="518" t="s">
        <v>5433</v>
      </c>
    </row>
    <row r="6419" spans="1:12" ht="15.75">
      <c r="A6419" s="518" t="s">
        <v>11297</v>
      </c>
      <c r="B6419" s="518" t="s">
        <v>11298</v>
      </c>
      <c r="C6419" s="518" t="s">
        <v>11332</v>
      </c>
      <c r="D6419" s="518" t="s">
        <v>30207</v>
      </c>
      <c r="E6419" s="519" t="s">
        <v>144</v>
      </c>
      <c r="F6419" s="518" t="s">
        <v>144</v>
      </c>
      <c r="G6419" s="518" t="s">
        <v>30437</v>
      </c>
      <c r="H6419" s="518" t="s">
        <v>30438</v>
      </c>
      <c r="I6419" s="518" t="s">
        <v>5650</v>
      </c>
      <c r="J6419" s="518" t="s">
        <v>5503</v>
      </c>
      <c r="K6419" s="519" t="s">
        <v>35314</v>
      </c>
      <c r="L6419" s="518" t="s">
        <v>5433</v>
      </c>
    </row>
    <row r="6420" spans="1:12" ht="15.75">
      <c r="A6420" s="518" t="s">
        <v>11297</v>
      </c>
      <c r="B6420" s="518" t="s">
        <v>11298</v>
      </c>
      <c r="C6420" s="518" t="s">
        <v>11332</v>
      </c>
      <c r="D6420" s="518" t="s">
        <v>30207</v>
      </c>
      <c r="E6420" s="519" t="s">
        <v>144</v>
      </c>
      <c r="F6420" s="518" t="s">
        <v>144</v>
      </c>
      <c r="G6420" s="518" t="s">
        <v>30440</v>
      </c>
      <c r="H6420" s="518" t="s">
        <v>30441</v>
      </c>
      <c r="I6420" s="518" t="s">
        <v>5650</v>
      </c>
      <c r="J6420" s="518" t="s">
        <v>5503</v>
      </c>
      <c r="K6420" s="519" t="s">
        <v>35315</v>
      </c>
      <c r="L6420" s="518" t="s">
        <v>5433</v>
      </c>
    </row>
    <row r="6421" spans="1:12" ht="15.75">
      <c r="A6421" s="518" t="s">
        <v>11297</v>
      </c>
      <c r="B6421" s="518" t="s">
        <v>11298</v>
      </c>
      <c r="C6421" s="518" t="s">
        <v>11332</v>
      </c>
      <c r="D6421" s="518" t="s">
        <v>30207</v>
      </c>
      <c r="E6421" s="519" t="s">
        <v>144</v>
      </c>
      <c r="F6421" s="518" t="s">
        <v>144</v>
      </c>
      <c r="G6421" s="518" t="s">
        <v>30442</v>
      </c>
      <c r="H6421" s="518" t="s">
        <v>30443</v>
      </c>
      <c r="I6421" s="518" t="s">
        <v>5650</v>
      </c>
      <c r="J6421" s="518" t="s">
        <v>5432</v>
      </c>
      <c r="K6421" s="519" t="s">
        <v>28496</v>
      </c>
      <c r="L6421" s="518" t="s">
        <v>5433</v>
      </c>
    </row>
    <row r="6422" spans="1:12" ht="15.75">
      <c r="A6422" s="518" t="s">
        <v>11297</v>
      </c>
      <c r="B6422" s="518" t="s">
        <v>11298</v>
      </c>
      <c r="C6422" s="518" t="s">
        <v>11332</v>
      </c>
      <c r="D6422" s="518" t="s">
        <v>30207</v>
      </c>
      <c r="E6422" s="519" t="s">
        <v>144</v>
      </c>
      <c r="F6422" s="518" t="s">
        <v>144</v>
      </c>
      <c r="G6422" s="518" t="s">
        <v>30444</v>
      </c>
      <c r="H6422" s="518" t="s">
        <v>30445</v>
      </c>
      <c r="I6422" s="518" t="s">
        <v>5650</v>
      </c>
      <c r="J6422" s="518" t="s">
        <v>5503</v>
      </c>
      <c r="K6422" s="519" t="s">
        <v>29666</v>
      </c>
      <c r="L6422" s="518" t="s">
        <v>5433</v>
      </c>
    </row>
    <row r="6423" spans="1:12" ht="15.75">
      <c r="A6423" s="518" t="s">
        <v>11297</v>
      </c>
      <c r="B6423" s="518" t="s">
        <v>11298</v>
      </c>
      <c r="C6423" s="518" t="s">
        <v>11332</v>
      </c>
      <c r="D6423" s="518" t="s">
        <v>30207</v>
      </c>
      <c r="E6423" s="519" t="s">
        <v>144</v>
      </c>
      <c r="F6423" s="518" t="s">
        <v>144</v>
      </c>
      <c r="G6423" s="518" t="s">
        <v>30446</v>
      </c>
      <c r="H6423" s="518" t="s">
        <v>30447</v>
      </c>
      <c r="I6423" s="518" t="s">
        <v>5650</v>
      </c>
      <c r="J6423" s="518" t="s">
        <v>5503</v>
      </c>
      <c r="K6423" s="519" t="s">
        <v>35316</v>
      </c>
      <c r="L6423" s="518" t="s">
        <v>5433</v>
      </c>
    </row>
    <row r="6424" spans="1:12" ht="15.75">
      <c r="A6424" s="518" t="s">
        <v>11297</v>
      </c>
      <c r="B6424" s="518" t="s">
        <v>11298</v>
      </c>
      <c r="C6424" s="518" t="s">
        <v>11332</v>
      </c>
      <c r="D6424" s="518" t="s">
        <v>30207</v>
      </c>
      <c r="E6424" s="519" t="s">
        <v>144</v>
      </c>
      <c r="F6424" s="518" t="s">
        <v>144</v>
      </c>
      <c r="G6424" s="518" t="s">
        <v>30448</v>
      </c>
      <c r="H6424" s="518" t="s">
        <v>30449</v>
      </c>
      <c r="I6424" s="518" t="s">
        <v>5650</v>
      </c>
      <c r="J6424" s="518" t="s">
        <v>5503</v>
      </c>
      <c r="K6424" s="519" t="s">
        <v>26715</v>
      </c>
      <c r="L6424" s="518" t="s">
        <v>5433</v>
      </c>
    </row>
    <row r="6425" spans="1:12" ht="15.75">
      <c r="A6425" s="518" t="s">
        <v>11297</v>
      </c>
      <c r="B6425" s="518" t="s">
        <v>11298</v>
      </c>
      <c r="C6425" s="518" t="s">
        <v>11332</v>
      </c>
      <c r="D6425" s="518" t="s">
        <v>30207</v>
      </c>
      <c r="E6425" s="519" t="s">
        <v>144</v>
      </c>
      <c r="F6425" s="518" t="s">
        <v>144</v>
      </c>
      <c r="G6425" s="518" t="s">
        <v>30451</v>
      </c>
      <c r="H6425" s="518" t="s">
        <v>30452</v>
      </c>
      <c r="I6425" s="518" t="s">
        <v>5650</v>
      </c>
      <c r="J6425" s="518" t="s">
        <v>5432</v>
      </c>
      <c r="K6425" s="519" t="s">
        <v>31395</v>
      </c>
      <c r="L6425" s="518" t="s">
        <v>5433</v>
      </c>
    </row>
    <row r="6426" spans="1:12" ht="15.75">
      <c r="A6426" s="518" t="s">
        <v>11297</v>
      </c>
      <c r="B6426" s="518" t="s">
        <v>11298</v>
      </c>
      <c r="C6426" s="518" t="s">
        <v>11332</v>
      </c>
      <c r="D6426" s="518" t="s">
        <v>30207</v>
      </c>
      <c r="E6426" s="519" t="s">
        <v>144</v>
      </c>
      <c r="F6426" s="518" t="s">
        <v>144</v>
      </c>
      <c r="G6426" s="518" t="s">
        <v>30453</v>
      </c>
      <c r="H6426" s="518" t="s">
        <v>30454</v>
      </c>
      <c r="I6426" s="518" t="s">
        <v>5650</v>
      </c>
      <c r="J6426" s="518" t="s">
        <v>5503</v>
      </c>
      <c r="K6426" s="519" t="s">
        <v>35317</v>
      </c>
      <c r="L6426" s="518" t="s">
        <v>5433</v>
      </c>
    </row>
    <row r="6427" spans="1:12" ht="15.75">
      <c r="A6427" s="518" t="s">
        <v>11297</v>
      </c>
      <c r="B6427" s="518" t="s">
        <v>11298</v>
      </c>
      <c r="C6427" s="518" t="s">
        <v>11332</v>
      </c>
      <c r="D6427" s="518" t="s">
        <v>30207</v>
      </c>
      <c r="E6427" s="519" t="s">
        <v>144</v>
      </c>
      <c r="F6427" s="518" t="s">
        <v>144</v>
      </c>
      <c r="G6427" s="518" t="s">
        <v>30455</v>
      </c>
      <c r="H6427" s="518" t="s">
        <v>30456</v>
      </c>
      <c r="I6427" s="518" t="s">
        <v>5650</v>
      </c>
      <c r="J6427" s="518" t="s">
        <v>5503</v>
      </c>
      <c r="K6427" s="519" t="s">
        <v>35318</v>
      </c>
      <c r="L6427" s="518" t="s">
        <v>5433</v>
      </c>
    </row>
    <row r="6428" spans="1:12" ht="15.75">
      <c r="A6428" s="518" t="s">
        <v>11297</v>
      </c>
      <c r="B6428" s="518" t="s">
        <v>11298</v>
      </c>
      <c r="C6428" s="518" t="s">
        <v>11332</v>
      </c>
      <c r="D6428" s="518" t="s">
        <v>30207</v>
      </c>
      <c r="E6428" s="519" t="s">
        <v>144</v>
      </c>
      <c r="F6428" s="518" t="s">
        <v>144</v>
      </c>
      <c r="G6428" s="518" t="s">
        <v>30457</v>
      </c>
      <c r="H6428" s="518" t="s">
        <v>30458</v>
      </c>
      <c r="I6428" s="518" t="s">
        <v>5650</v>
      </c>
      <c r="J6428" s="518" t="s">
        <v>5503</v>
      </c>
      <c r="K6428" s="519" t="s">
        <v>35319</v>
      </c>
      <c r="L6428" s="518" t="s">
        <v>5433</v>
      </c>
    </row>
    <row r="6429" spans="1:12" ht="15.75">
      <c r="A6429" s="518" t="s">
        <v>11297</v>
      </c>
      <c r="B6429" s="518" t="s">
        <v>11298</v>
      </c>
      <c r="C6429" s="518" t="s">
        <v>11332</v>
      </c>
      <c r="D6429" s="518" t="s">
        <v>30207</v>
      </c>
      <c r="E6429" s="519" t="s">
        <v>144</v>
      </c>
      <c r="F6429" s="518" t="s">
        <v>144</v>
      </c>
      <c r="G6429" s="518" t="s">
        <v>30459</v>
      </c>
      <c r="H6429" s="518" t="s">
        <v>30460</v>
      </c>
      <c r="I6429" s="518" t="s">
        <v>5650</v>
      </c>
      <c r="J6429" s="518" t="s">
        <v>5432</v>
      </c>
      <c r="K6429" s="519" t="s">
        <v>19436</v>
      </c>
      <c r="L6429" s="518" t="s">
        <v>5433</v>
      </c>
    </row>
    <row r="6430" spans="1:12" ht="15.75">
      <c r="A6430" s="518" t="s">
        <v>11297</v>
      </c>
      <c r="B6430" s="518" t="s">
        <v>11298</v>
      </c>
      <c r="C6430" s="518" t="s">
        <v>11332</v>
      </c>
      <c r="D6430" s="518" t="s">
        <v>30207</v>
      </c>
      <c r="E6430" s="519" t="s">
        <v>144</v>
      </c>
      <c r="F6430" s="518" t="s">
        <v>144</v>
      </c>
      <c r="G6430" s="518" t="s">
        <v>30461</v>
      </c>
      <c r="H6430" s="518" t="s">
        <v>30462</v>
      </c>
      <c r="I6430" s="518" t="s">
        <v>5650</v>
      </c>
      <c r="J6430" s="518" t="s">
        <v>5503</v>
      </c>
      <c r="K6430" s="519" t="s">
        <v>21718</v>
      </c>
      <c r="L6430" s="518" t="s">
        <v>5433</v>
      </c>
    </row>
    <row r="6431" spans="1:12" ht="15.75">
      <c r="A6431" s="518" t="s">
        <v>11297</v>
      </c>
      <c r="B6431" s="518" t="s">
        <v>11298</v>
      </c>
      <c r="C6431" s="518" t="s">
        <v>11332</v>
      </c>
      <c r="D6431" s="518" t="s">
        <v>30207</v>
      </c>
      <c r="E6431" s="519" t="s">
        <v>144</v>
      </c>
      <c r="F6431" s="518" t="s">
        <v>144</v>
      </c>
      <c r="G6431" s="518" t="s">
        <v>30463</v>
      </c>
      <c r="H6431" s="518" t="s">
        <v>30464</v>
      </c>
      <c r="I6431" s="518" t="s">
        <v>5650</v>
      </c>
      <c r="J6431" s="518" t="s">
        <v>5503</v>
      </c>
      <c r="K6431" s="519" t="s">
        <v>35320</v>
      </c>
      <c r="L6431" s="518" t="s">
        <v>5433</v>
      </c>
    </row>
    <row r="6432" spans="1:12" ht="15.75">
      <c r="A6432" s="518" t="s">
        <v>11297</v>
      </c>
      <c r="B6432" s="518" t="s">
        <v>11298</v>
      </c>
      <c r="C6432" s="518" t="s">
        <v>11332</v>
      </c>
      <c r="D6432" s="518" t="s">
        <v>30207</v>
      </c>
      <c r="E6432" s="519" t="s">
        <v>144</v>
      </c>
      <c r="F6432" s="518" t="s">
        <v>144</v>
      </c>
      <c r="G6432" s="518" t="s">
        <v>30465</v>
      </c>
      <c r="H6432" s="518" t="s">
        <v>30466</v>
      </c>
      <c r="I6432" s="518" t="s">
        <v>5650</v>
      </c>
      <c r="J6432" s="518" t="s">
        <v>5503</v>
      </c>
      <c r="K6432" s="519" t="s">
        <v>35321</v>
      </c>
      <c r="L6432" s="518" t="s">
        <v>5433</v>
      </c>
    </row>
    <row r="6433" spans="1:12" ht="15.75">
      <c r="A6433" s="518" t="s">
        <v>11297</v>
      </c>
      <c r="B6433" s="518" t="s">
        <v>11298</v>
      </c>
      <c r="C6433" s="518" t="s">
        <v>11332</v>
      </c>
      <c r="D6433" s="518" t="s">
        <v>30207</v>
      </c>
      <c r="E6433" s="519" t="s">
        <v>144</v>
      </c>
      <c r="F6433" s="518" t="s">
        <v>144</v>
      </c>
      <c r="G6433" s="518" t="s">
        <v>30467</v>
      </c>
      <c r="H6433" s="518" t="s">
        <v>30468</v>
      </c>
      <c r="I6433" s="518" t="s">
        <v>5650</v>
      </c>
      <c r="J6433" s="518" t="s">
        <v>5432</v>
      </c>
      <c r="K6433" s="519" t="s">
        <v>35322</v>
      </c>
      <c r="L6433" s="518" t="s">
        <v>5433</v>
      </c>
    </row>
    <row r="6434" spans="1:12" ht="15.75">
      <c r="A6434" s="518" t="s">
        <v>11297</v>
      </c>
      <c r="B6434" s="518" t="s">
        <v>11298</v>
      </c>
      <c r="C6434" s="518" t="s">
        <v>11332</v>
      </c>
      <c r="D6434" s="518" t="s">
        <v>30207</v>
      </c>
      <c r="E6434" s="519" t="s">
        <v>144</v>
      </c>
      <c r="F6434" s="518" t="s">
        <v>144</v>
      </c>
      <c r="G6434" s="518" t="s">
        <v>30470</v>
      </c>
      <c r="H6434" s="518" t="s">
        <v>30471</v>
      </c>
      <c r="I6434" s="518" t="s">
        <v>5650</v>
      </c>
      <c r="J6434" s="518" t="s">
        <v>5503</v>
      </c>
      <c r="K6434" s="519" t="s">
        <v>34010</v>
      </c>
      <c r="L6434" s="518" t="s">
        <v>5433</v>
      </c>
    </row>
    <row r="6435" spans="1:12" ht="15.75">
      <c r="A6435" s="518" t="s">
        <v>11297</v>
      </c>
      <c r="B6435" s="518" t="s">
        <v>11298</v>
      </c>
      <c r="C6435" s="518" t="s">
        <v>11332</v>
      </c>
      <c r="D6435" s="518" t="s">
        <v>30207</v>
      </c>
      <c r="E6435" s="519" t="s">
        <v>144</v>
      </c>
      <c r="F6435" s="518" t="s">
        <v>144</v>
      </c>
      <c r="G6435" s="518" t="s">
        <v>30473</v>
      </c>
      <c r="H6435" s="518" t="s">
        <v>30474</v>
      </c>
      <c r="I6435" s="518" t="s">
        <v>5650</v>
      </c>
      <c r="J6435" s="518" t="s">
        <v>5503</v>
      </c>
      <c r="K6435" s="519" t="s">
        <v>20430</v>
      </c>
      <c r="L6435" s="518" t="s">
        <v>5433</v>
      </c>
    </row>
    <row r="6436" spans="1:12" ht="15.75">
      <c r="A6436" s="518" t="s">
        <v>11297</v>
      </c>
      <c r="B6436" s="518" t="s">
        <v>11298</v>
      </c>
      <c r="C6436" s="518" t="s">
        <v>11332</v>
      </c>
      <c r="D6436" s="518" t="s">
        <v>30207</v>
      </c>
      <c r="E6436" s="519" t="s">
        <v>144</v>
      </c>
      <c r="F6436" s="518" t="s">
        <v>144</v>
      </c>
      <c r="G6436" s="518" t="s">
        <v>30475</v>
      </c>
      <c r="H6436" s="518" t="s">
        <v>30476</v>
      </c>
      <c r="I6436" s="518" t="s">
        <v>5650</v>
      </c>
      <c r="J6436" s="518" t="s">
        <v>5503</v>
      </c>
      <c r="K6436" s="519" t="s">
        <v>24414</v>
      </c>
      <c r="L6436" s="518" t="s">
        <v>5433</v>
      </c>
    </row>
    <row r="6437" spans="1:12" ht="15.75">
      <c r="A6437" s="518" t="s">
        <v>11297</v>
      </c>
      <c r="B6437" s="518" t="s">
        <v>11298</v>
      </c>
      <c r="C6437" s="518" t="s">
        <v>11332</v>
      </c>
      <c r="D6437" s="518" t="s">
        <v>30207</v>
      </c>
      <c r="E6437" s="519" t="s">
        <v>144</v>
      </c>
      <c r="F6437" s="518" t="s">
        <v>144</v>
      </c>
      <c r="G6437" s="518" t="s">
        <v>30477</v>
      </c>
      <c r="H6437" s="518" t="s">
        <v>30478</v>
      </c>
      <c r="I6437" s="518" t="s">
        <v>5650</v>
      </c>
      <c r="J6437" s="518" t="s">
        <v>5432</v>
      </c>
      <c r="K6437" s="519" t="s">
        <v>13320</v>
      </c>
      <c r="L6437" s="518" t="s">
        <v>5433</v>
      </c>
    </row>
    <row r="6438" spans="1:12" ht="15.75">
      <c r="A6438" s="518" t="s">
        <v>11297</v>
      </c>
      <c r="B6438" s="518" t="s">
        <v>11298</v>
      </c>
      <c r="C6438" s="518" t="s">
        <v>11332</v>
      </c>
      <c r="D6438" s="518" t="s">
        <v>30207</v>
      </c>
      <c r="E6438" s="519" t="s">
        <v>144</v>
      </c>
      <c r="F6438" s="518" t="s">
        <v>144</v>
      </c>
      <c r="G6438" s="518" t="s">
        <v>30479</v>
      </c>
      <c r="H6438" s="518" t="s">
        <v>30480</v>
      </c>
      <c r="I6438" s="518" t="s">
        <v>5650</v>
      </c>
      <c r="J6438" s="518" t="s">
        <v>5503</v>
      </c>
      <c r="K6438" s="519" t="s">
        <v>35323</v>
      </c>
      <c r="L6438" s="518" t="s">
        <v>5433</v>
      </c>
    </row>
    <row r="6439" spans="1:12" ht="15.75">
      <c r="A6439" s="518" t="s">
        <v>11297</v>
      </c>
      <c r="B6439" s="518" t="s">
        <v>11298</v>
      </c>
      <c r="C6439" s="518" t="s">
        <v>11332</v>
      </c>
      <c r="D6439" s="518" t="s">
        <v>30207</v>
      </c>
      <c r="E6439" s="519" t="s">
        <v>144</v>
      </c>
      <c r="F6439" s="518" t="s">
        <v>144</v>
      </c>
      <c r="G6439" s="518" t="s">
        <v>30481</v>
      </c>
      <c r="H6439" s="518" t="s">
        <v>30482</v>
      </c>
      <c r="I6439" s="518" t="s">
        <v>5650</v>
      </c>
      <c r="J6439" s="518" t="s">
        <v>5503</v>
      </c>
      <c r="K6439" s="519" t="s">
        <v>35324</v>
      </c>
      <c r="L6439" s="518" t="s">
        <v>5433</v>
      </c>
    </row>
    <row r="6440" spans="1:12" ht="15.75">
      <c r="A6440" s="518" t="s">
        <v>11297</v>
      </c>
      <c r="B6440" s="518" t="s">
        <v>11298</v>
      </c>
      <c r="C6440" s="518" t="s">
        <v>11332</v>
      </c>
      <c r="D6440" s="518" t="s">
        <v>30207</v>
      </c>
      <c r="E6440" s="519" t="s">
        <v>144</v>
      </c>
      <c r="F6440" s="518" t="s">
        <v>144</v>
      </c>
      <c r="G6440" s="518" t="s">
        <v>30483</v>
      </c>
      <c r="H6440" s="518" t="s">
        <v>30484</v>
      </c>
      <c r="I6440" s="518" t="s">
        <v>5650</v>
      </c>
      <c r="J6440" s="518" t="s">
        <v>5503</v>
      </c>
      <c r="K6440" s="519" t="s">
        <v>33502</v>
      </c>
      <c r="L6440" s="518" t="s">
        <v>5433</v>
      </c>
    </row>
    <row r="6441" spans="1:12" ht="15.75">
      <c r="A6441" s="518" t="s">
        <v>11297</v>
      </c>
      <c r="B6441" s="518" t="s">
        <v>11298</v>
      </c>
      <c r="C6441" s="518" t="s">
        <v>11332</v>
      </c>
      <c r="D6441" s="518" t="s">
        <v>30207</v>
      </c>
      <c r="E6441" s="519" t="s">
        <v>144</v>
      </c>
      <c r="F6441" s="518" t="s">
        <v>144</v>
      </c>
      <c r="G6441" s="518" t="s">
        <v>30485</v>
      </c>
      <c r="H6441" s="518" t="s">
        <v>30486</v>
      </c>
      <c r="I6441" s="518" t="s">
        <v>5650</v>
      </c>
      <c r="J6441" s="518" t="s">
        <v>5432</v>
      </c>
      <c r="K6441" s="519" t="s">
        <v>32342</v>
      </c>
      <c r="L6441" s="518" t="s">
        <v>5433</v>
      </c>
    </row>
    <row r="6442" spans="1:12" ht="15.75">
      <c r="A6442" s="518" t="s">
        <v>11297</v>
      </c>
      <c r="B6442" s="518" t="s">
        <v>11298</v>
      </c>
      <c r="C6442" s="518" t="s">
        <v>11332</v>
      </c>
      <c r="D6442" s="518" t="s">
        <v>30207</v>
      </c>
      <c r="E6442" s="519" t="s">
        <v>144</v>
      </c>
      <c r="F6442" s="518" t="s">
        <v>144</v>
      </c>
      <c r="G6442" s="518" t="s">
        <v>30487</v>
      </c>
      <c r="H6442" s="518" t="s">
        <v>30488</v>
      </c>
      <c r="I6442" s="518" t="s">
        <v>5650</v>
      </c>
      <c r="J6442" s="518" t="s">
        <v>5503</v>
      </c>
      <c r="K6442" s="519" t="s">
        <v>35325</v>
      </c>
      <c r="L6442" s="518" t="s">
        <v>5433</v>
      </c>
    </row>
    <row r="6443" spans="1:12" ht="15.75">
      <c r="A6443" s="518" t="s">
        <v>11297</v>
      </c>
      <c r="B6443" s="518" t="s">
        <v>11298</v>
      </c>
      <c r="C6443" s="518" t="s">
        <v>11332</v>
      </c>
      <c r="D6443" s="518" t="s">
        <v>30207</v>
      </c>
      <c r="E6443" s="519" t="s">
        <v>144</v>
      </c>
      <c r="F6443" s="518" t="s">
        <v>144</v>
      </c>
      <c r="G6443" s="518" t="s">
        <v>30489</v>
      </c>
      <c r="H6443" s="518" t="s">
        <v>30490</v>
      </c>
      <c r="I6443" s="518" t="s">
        <v>5650</v>
      </c>
      <c r="J6443" s="518" t="s">
        <v>5503</v>
      </c>
      <c r="K6443" s="519" t="s">
        <v>32764</v>
      </c>
      <c r="L6443" s="518" t="s">
        <v>5433</v>
      </c>
    </row>
    <row r="6444" spans="1:12" ht="15.75">
      <c r="A6444" s="518" t="s">
        <v>11297</v>
      </c>
      <c r="B6444" s="518" t="s">
        <v>11298</v>
      </c>
      <c r="C6444" s="518" t="s">
        <v>11332</v>
      </c>
      <c r="D6444" s="518" t="s">
        <v>30207</v>
      </c>
      <c r="E6444" s="519" t="s">
        <v>144</v>
      </c>
      <c r="F6444" s="518" t="s">
        <v>144</v>
      </c>
      <c r="G6444" s="518" t="s">
        <v>30491</v>
      </c>
      <c r="H6444" s="518" t="s">
        <v>30492</v>
      </c>
      <c r="I6444" s="518" t="s">
        <v>5650</v>
      </c>
      <c r="J6444" s="518" t="s">
        <v>5503</v>
      </c>
      <c r="K6444" s="519" t="s">
        <v>35326</v>
      </c>
      <c r="L6444" s="518" t="s">
        <v>5433</v>
      </c>
    </row>
    <row r="6445" spans="1:12" ht="15.75">
      <c r="A6445" s="518" t="s">
        <v>11297</v>
      </c>
      <c r="B6445" s="518" t="s">
        <v>11298</v>
      </c>
      <c r="C6445" s="518" t="s">
        <v>11332</v>
      </c>
      <c r="D6445" s="518" t="s">
        <v>30207</v>
      </c>
      <c r="E6445" s="519" t="s">
        <v>144</v>
      </c>
      <c r="F6445" s="518" t="s">
        <v>144</v>
      </c>
      <c r="G6445" s="518" t="s">
        <v>30493</v>
      </c>
      <c r="H6445" s="518" t="s">
        <v>30494</v>
      </c>
      <c r="I6445" s="518" t="s">
        <v>5650</v>
      </c>
      <c r="J6445" s="518" t="s">
        <v>5432</v>
      </c>
      <c r="K6445" s="519" t="s">
        <v>35327</v>
      </c>
      <c r="L6445" s="518" t="s">
        <v>5433</v>
      </c>
    </row>
    <row r="6446" spans="1:12" ht="15.75">
      <c r="A6446" s="518" t="s">
        <v>11297</v>
      </c>
      <c r="B6446" s="518" t="s">
        <v>11298</v>
      </c>
      <c r="C6446" s="518" t="s">
        <v>11332</v>
      </c>
      <c r="D6446" s="518" t="s">
        <v>30207</v>
      </c>
      <c r="E6446" s="519" t="s">
        <v>144</v>
      </c>
      <c r="F6446" s="518" t="s">
        <v>144</v>
      </c>
      <c r="G6446" s="518" t="s">
        <v>30496</v>
      </c>
      <c r="H6446" s="518" t="s">
        <v>30497</v>
      </c>
      <c r="I6446" s="518" t="s">
        <v>5650</v>
      </c>
      <c r="J6446" s="518" t="s">
        <v>5503</v>
      </c>
      <c r="K6446" s="519" t="s">
        <v>35328</v>
      </c>
      <c r="L6446" s="518" t="s">
        <v>5433</v>
      </c>
    </row>
    <row r="6447" spans="1:12" ht="15.75">
      <c r="A6447" s="518" t="s">
        <v>11297</v>
      </c>
      <c r="B6447" s="518" t="s">
        <v>11298</v>
      </c>
      <c r="C6447" s="518" t="s">
        <v>11332</v>
      </c>
      <c r="D6447" s="518" t="s">
        <v>30207</v>
      </c>
      <c r="E6447" s="519" t="s">
        <v>144</v>
      </c>
      <c r="F6447" s="518" t="s">
        <v>144</v>
      </c>
      <c r="G6447" s="518" t="s">
        <v>30498</v>
      </c>
      <c r="H6447" s="518" t="s">
        <v>30499</v>
      </c>
      <c r="I6447" s="518" t="s">
        <v>5650</v>
      </c>
      <c r="J6447" s="518" t="s">
        <v>5503</v>
      </c>
      <c r="K6447" s="519" t="s">
        <v>35329</v>
      </c>
      <c r="L6447" s="518" t="s">
        <v>5433</v>
      </c>
    </row>
    <row r="6448" spans="1:12" ht="15.75">
      <c r="A6448" s="518" t="s">
        <v>11297</v>
      </c>
      <c r="B6448" s="518" t="s">
        <v>11298</v>
      </c>
      <c r="C6448" s="518" t="s">
        <v>11332</v>
      </c>
      <c r="D6448" s="518" t="s">
        <v>30207</v>
      </c>
      <c r="E6448" s="519" t="s">
        <v>144</v>
      </c>
      <c r="F6448" s="518" t="s">
        <v>144</v>
      </c>
      <c r="G6448" s="518" t="s">
        <v>30500</v>
      </c>
      <c r="H6448" s="518" t="s">
        <v>30501</v>
      </c>
      <c r="I6448" s="518" t="s">
        <v>5650</v>
      </c>
      <c r="J6448" s="518" t="s">
        <v>5503</v>
      </c>
      <c r="K6448" s="519" t="s">
        <v>35330</v>
      </c>
      <c r="L6448" s="518" t="s">
        <v>5433</v>
      </c>
    </row>
    <row r="6449" spans="1:12" ht="15.75">
      <c r="A6449" s="518" t="s">
        <v>11297</v>
      </c>
      <c r="B6449" s="518" t="s">
        <v>11298</v>
      </c>
      <c r="C6449" s="518" t="s">
        <v>11332</v>
      </c>
      <c r="D6449" s="518" t="s">
        <v>30207</v>
      </c>
      <c r="E6449" s="519" t="s">
        <v>144</v>
      </c>
      <c r="F6449" s="518" t="s">
        <v>144</v>
      </c>
      <c r="G6449" s="518" t="s">
        <v>30502</v>
      </c>
      <c r="H6449" s="518" t="s">
        <v>30503</v>
      </c>
      <c r="I6449" s="518" t="s">
        <v>5650</v>
      </c>
      <c r="J6449" s="518" t="s">
        <v>5432</v>
      </c>
      <c r="K6449" s="519" t="s">
        <v>35331</v>
      </c>
      <c r="L6449" s="518" t="s">
        <v>5433</v>
      </c>
    </row>
    <row r="6450" spans="1:12" ht="15.75">
      <c r="A6450" s="518" t="s">
        <v>11297</v>
      </c>
      <c r="B6450" s="518" t="s">
        <v>11298</v>
      </c>
      <c r="C6450" s="518" t="s">
        <v>11332</v>
      </c>
      <c r="D6450" s="518" t="s">
        <v>30207</v>
      </c>
      <c r="E6450" s="519" t="s">
        <v>144</v>
      </c>
      <c r="F6450" s="518" t="s">
        <v>144</v>
      </c>
      <c r="G6450" s="518" t="s">
        <v>30504</v>
      </c>
      <c r="H6450" s="518" t="s">
        <v>30505</v>
      </c>
      <c r="I6450" s="518" t="s">
        <v>5650</v>
      </c>
      <c r="J6450" s="518" t="s">
        <v>5503</v>
      </c>
      <c r="K6450" s="519" t="s">
        <v>24616</v>
      </c>
      <c r="L6450" s="518" t="s">
        <v>5433</v>
      </c>
    </row>
    <row r="6451" spans="1:12" ht="15.75">
      <c r="A6451" s="518" t="s">
        <v>11297</v>
      </c>
      <c r="B6451" s="518" t="s">
        <v>11298</v>
      </c>
      <c r="C6451" s="518" t="s">
        <v>11332</v>
      </c>
      <c r="D6451" s="518" t="s">
        <v>30207</v>
      </c>
      <c r="E6451" s="519" t="s">
        <v>144</v>
      </c>
      <c r="F6451" s="518" t="s">
        <v>144</v>
      </c>
      <c r="G6451" s="518" t="s">
        <v>30506</v>
      </c>
      <c r="H6451" s="518" t="s">
        <v>30507</v>
      </c>
      <c r="I6451" s="518" t="s">
        <v>5650</v>
      </c>
      <c r="J6451" s="518" t="s">
        <v>5503</v>
      </c>
      <c r="K6451" s="519" t="s">
        <v>35332</v>
      </c>
      <c r="L6451" s="518" t="s">
        <v>5433</v>
      </c>
    </row>
    <row r="6452" spans="1:12" ht="15.75">
      <c r="A6452" s="518" t="s">
        <v>11297</v>
      </c>
      <c r="B6452" s="518" t="s">
        <v>11298</v>
      </c>
      <c r="C6452" s="518" t="s">
        <v>11332</v>
      </c>
      <c r="D6452" s="518" t="s">
        <v>30207</v>
      </c>
      <c r="E6452" s="519" t="s">
        <v>144</v>
      </c>
      <c r="F6452" s="518" t="s">
        <v>144</v>
      </c>
      <c r="G6452" s="518" t="s">
        <v>30508</v>
      </c>
      <c r="H6452" s="518" t="s">
        <v>30509</v>
      </c>
      <c r="I6452" s="518" t="s">
        <v>5650</v>
      </c>
      <c r="J6452" s="518" t="s">
        <v>5503</v>
      </c>
      <c r="K6452" s="519" t="s">
        <v>35333</v>
      </c>
      <c r="L6452" s="518" t="s">
        <v>5433</v>
      </c>
    </row>
    <row r="6453" spans="1:12" ht="15.75">
      <c r="A6453" s="518" t="s">
        <v>11297</v>
      </c>
      <c r="B6453" s="518" t="s">
        <v>11298</v>
      </c>
      <c r="C6453" s="518" t="s">
        <v>11332</v>
      </c>
      <c r="D6453" s="518" t="s">
        <v>30207</v>
      </c>
      <c r="E6453" s="519" t="s">
        <v>144</v>
      </c>
      <c r="F6453" s="518" t="s">
        <v>144</v>
      </c>
      <c r="G6453" s="518" t="s">
        <v>30510</v>
      </c>
      <c r="H6453" s="518" t="s">
        <v>30511</v>
      </c>
      <c r="I6453" s="518" t="s">
        <v>5650</v>
      </c>
      <c r="J6453" s="518" t="s">
        <v>5432</v>
      </c>
      <c r="K6453" s="519" t="s">
        <v>13034</v>
      </c>
      <c r="L6453" s="518" t="s">
        <v>5433</v>
      </c>
    </row>
    <row r="6454" spans="1:12" ht="15.75">
      <c r="A6454" s="518" t="s">
        <v>11297</v>
      </c>
      <c r="B6454" s="518" t="s">
        <v>11298</v>
      </c>
      <c r="C6454" s="518" t="s">
        <v>11332</v>
      </c>
      <c r="D6454" s="518" t="s">
        <v>30207</v>
      </c>
      <c r="E6454" s="519" t="s">
        <v>144</v>
      </c>
      <c r="F6454" s="518" t="s">
        <v>144</v>
      </c>
      <c r="G6454" s="518" t="s">
        <v>30512</v>
      </c>
      <c r="H6454" s="518" t="s">
        <v>30513</v>
      </c>
      <c r="I6454" s="518" t="s">
        <v>5650</v>
      </c>
      <c r="J6454" s="518" t="s">
        <v>5503</v>
      </c>
      <c r="K6454" s="519" t="s">
        <v>35334</v>
      </c>
      <c r="L6454" s="518" t="s">
        <v>5433</v>
      </c>
    </row>
    <row r="6455" spans="1:12" ht="15.75">
      <c r="A6455" s="518" t="s">
        <v>11297</v>
      </c>
      <c r="B6455" s="518" t="s">
        <v>11298</v>
      </c>
      <c r="C6455" s="518" t="s">
        <v>11332</v>
      </c>
      <c r="D6455" s="518" t="s">
        <v>30207</v>
      </c>
      <c r="E6455" s="519" t="s">
        <v>144</v>
      </c>
      <c r="F6455" s="518" t="s">
        <v>144</v>
      </c>
      <c r="G6455" s="518" t="s">
        <v>30514</v>
      </c>
      <c r="H6455" s="518" t="s">
        <v>30515</v>
      </c>
      <c r="I6455" s="518" t="s">
        <v>5650</v>
      </c>
      <c r="J6455" s="518" t="s">
        <v>5503</v>
      </c>
      <c r="K6455" s="519" t="s">
        <v>35335</v>
      </c>
      <c r="L6455" s="518" t="s">
        <v>5433</v>
      </c>
    </row>
    <row r="6456" spans="1:12" ht="15.75">
      <c r="A6456" s="518" t="s">
        <v>11297</v>
      </c>
      <c r="B6456" s="518" t="s">
        <v>11298</v>
      </c>
      <c r="C6456" s="518" t="s">
        <v>11332</v>
      </c>
      <c r="D6456" s="518" t="s">
        <v>30207</v>
      </c>
      <c r="E6456" s="519" t="s">
        <v>144</v>
      </c>
      <c r="F6456" s="518" t="s">
        <v>144</v>
      </c>
      <c r="G6456" s="518" t="s">
        <v>30516</v>
      </c>
      <c r="H6456" s="518" t="s">
        <v>30517</v>
      </c>
      <c r="I6456" s="518" t="s">
        <v>5650</v>
      </c>
      <c r="J6456" s="518" t="s">
        <v>5503</v>
      </c>
      <c r="K6456" s="519" t="s">
        <v>35336</v>
      </c>
      <c r="L6456" s="518" t="s">
        <v>5433</v>
      </c>
    </row>
    <row r="6457" spans="1:12" ht="15.75">
      <c r="A6457" s="518" t="s">
        <v>11297</v>
      </c>
      <c r="B6457" s="518" t="s">
        <v>11298</v>
      </c>
      <c r="C6457" s="518" t="s">
        <v>11332</v>
      </c>
      <c r="D6457" s="518" t="s">
        <v>30207</v>
      </c>
      <c r="E6457" s="519" t="s">
        <v>144</v>
      </c>
      <c r="F6457" s="518" t="s">
        <v>144</v>
      </c>
      <c r="G6457" s="518" t="s">
        <v>30518</v>
      </c>
      <c r="H6457" s="518" t="s">
        <v>30519</v>
      </c>
      <c r="I6457" s="518" t="s">
        <v>5650</v>
      </c>
      <c r="J6457" s="518" t="s">
        <v>5432</v>
      </c>
      <c r="K6457" s="519" t="s">
        <v>35337</v>
      </c>
      <c r="L6457" s="518" t="s">
        <v>5433</v>
      </c>
    </row>
    <row r="6458" spans="1:12" ht="15.75">
      <c r="A6458" s="518" t="s">
        <v>11297</v>
      </c>
      <c r="B6458" s="518" t="s">
        <v>11298</v>
      </c>
      <c r="C6458" s="518" t="s">
        <v>11332</v>
      </c>
      <c r="D6458" s="518" t="s">
        <v>30207</v>
      </c>
      <c r="E6458" s="519" t="s">
        <v>144</v>
      </c>
      <c r="F6458" s="518" t="s">
        <v>144</v>
      </c>
      <c r="G6458" s="518" t="s">
        <v>30520</v>
      </c>
      <c r="H6458" s="518" t="s">
        <v>30521</v>
      </c>
      <c r="I6458" s="518" t="s">
        <v>5650</v>
      </c>
      <c r="J6458" s="518" t="s">
        <v>5503</v>
      </c>
      <c r="K6458" s="519" t="s">
        <v>35338</v>
      </c>
      <c r="L6458" s="518" t="s">
        <v>5433</v>
      </c>
    </row>
    <row r="6459" spans="1:12" ht="15.75">
      <c r="A6459" s="518" t="s">
        <v>11297</v>
      </c>
      <c r="B6459" s="518" t="s">
        <v>11298</v>
      </c>
      <c r="C6459" s="518" t="s">
        <v>11332</v>
      </c>
      <c r="D6459" s="518" t="s">
        <v>30207</v>
      </c>
      <c r="E6459" s="519" t="s">
        <v>144</v>
      </c>
      <c r="F6459" s="518" t="s">
        <v>144</v>
      </c>
      <c r="G6459" s="518" t="s">
        <v>30522</v>
      </c>
      <c r="H6459" s="518" t="s">
        <v>30523</v>
      </c>
      <c r="I6459" s="518" t="s">
        <v>5650</v>
      </c>
      <c r="J6459" s="518" t="s">
        <v>5503</v>
      </c>
      <c r="K6459" s="519" t="s">
        <v>34733</v>
      </c>
      <c r="L6459" s="518" t="s">
        <v>5433</v>
      </c>
    </row>
    <row r="6460" spans="1:12" ht="15.75">
      <c r="A6460" s="518" t="s">
        <v>11297</v>
      </c>
      <c r="B6460" s="518" t="s">
        <v>11298</v>
      </c>
      <c r="C6460" s="518" t="s">
        <v>11332</v>
      </c>
      <c r="D6460" s="518" t="s">
        <v>30207</v>
      </c>
      <c r="E6460" s="519" t="s">
        <v>144</v>
      </c>
      <c r="F6460" s="518" t="s">
        <v>144</v>
      </c>
      <c r="G6460" s="518" t="s">
        <v>30524</v>
      </c>
      <c r="H6460" s="518" t="s">
        <v>30525</v>
      </c>
      <c r="I6460" s="518" t="s">
        <v>5650</v>
      </c>
      <c r="J6460" s="518" t="s">
        <v>5503</v>
      </c>
      <c r="K6460" s="519" t="s">
        <v>34066</v>
      </c>
      <c r="L6460" s="518" t="s">
        <v>5433</v>
      </c>
    </row>
    <row r="6461" spans="1:12" ht="15.75">
      <c r="A6461" s="518" t="s">
        <v>11297</v>
      </c>
      <c r="B6461" s="518" t="s">
        <v>11298</v>
      </c>
      <c r="C6461" s="518" t="s">
        <v>11332</v>
      </c>
      <c r="D6461" s="518" t="s">
        <v>30207</v>
      </c>
      <c r="E6461" s="519" t="s">
        <v>144</v>
      </c>
      <c r="F6461" s="518" t="s">
        <v>144</v>
      </c>
      <c r="G6461" s="518" t="s">
        <v>30526</v>
      </c>
      <c r="H6461" s="518" t="s">
        <v>30527</v>
      </c>
      <c r="I6461" s="518" t="s">
        <v>5650</v>
      </c>
      <c r="J6461" s="518" t="s">
        <v>5432</v>
      </c>
      <c r="K6461" s="519" t="s">
        <v>35339</v>
      </c>
      <c r="L6461" s="518" t="s">
        <v>5433</v>
      </c>
    </row>
    <row r="6462" spans="1:12" ht="15.75">
      <c r="A6462" s="518" t="s">
        <v>11297</v>
      </c>
      <c r="B6462" s="518" t="s">
        <v>11298</v>
      </c>
      <c r="C6462" s="518" t="s">
        <v>11332</v>
      </c>
      <c r="D6462" s="518" t="s">
        <v>30207</v>
      </c>
      <c r="E6462" s="519" t="s">
        <v>144</v>
      </c>
      <c r="F6462" s="518" t="s">
        <v>144</v>
      </c>
      <c r="G6462" s="518" t="s">
        <v>30528</v>
      </c>
      <c r="H6462" s="518" t="s">
        <v>30529</v>
      </c>
      <c r="I6462" s="518" t="s">
        <v>5650</v>
      </c>
      <c r="J6462" s="518" t="s">
        <v>5503</v>
      </c>
      <c r="K6462" s="519" t="s">
        <v>35340</v>
      </c>
      <c r="L6462" s="518" t="s">
        <v>5433</v>
      </c>
    </row>
    <row r="6463" spans="1:12" ht="15.75">
      <c r="A6463" s="518" t="s">
        <v>11297</v>
      </c>
      <c r="B6463" s="518" t="s">
        <v>11298</v>
      </c>
      <c r="C6463" s="518" t="s">
        <v>11332</v>
      </c>
      <c r="D6463" s="518" t="s">
        <v>30207</v>
      </c>
      <c r="E6463" s="519" t="s">
        <v>144</v>
      </c>
      <c r="F6463" s="518" t="s">
        <v>144</v>
      </c>
      <c r="G6463" s="518" t="s">
        <v>30530</v>
      </c>
      <c r="H6463" s="518" t="s">
        <v>30531</v>
      </c>
      <c r="I6463" s="518" t="s">
        <v>5650</v>
      </c>
      <c r="J6463" s="518" t="s">
        <v>5503</v>
      </c>
      <c r="K6463" s="519" t="s">
        <v>35341</v>
      </c>
      <c r="L6463" s="518" t="s">
        <v>5433</v>
      </c>
    </row>
    <row r="6464" spans="1:12" ht="15.75">
      <c r="A6464" s="518" t="s">
        <v>11297</v>
      </c>
      <c r="B6464" s="518" t="s">
        <v>11298</v>
      </c>
      <c r="C6464" s="518" t="s">
        <v>11332</v>
      </c>
      <c r="D6464" s="518" t="s">
        <v>30207</v>
      </c>
      <c r="E6464" s="519" t="s">
        <v>144</v>
      </c>
      <c r="F6464" s="518" t="s">
        <v>144</v>
      </c>
      <c r="G6464" s="518" t="s">
        <v>30532</v>
      </c>
      <c r="H6464" s="518" t="s">
        <v>30533</v>
      </c>
      <c r="I6464" s="518" t="s">
        <v>5650</v>
      </c>
      <c r="J6464" s="518" t="s">
        <v>5503</v>
      </c>
      <c r="K6464" s="519" t="s">
        <v>35342</v>
      </c>
      <c r="L6464" s="518" t="s">
        <v>5433</v>
      </c>
    </row>
    <row r="6465" spans="1:12" ht="15.75">
      <c r="A6465" s="518" t="s">
        <v>11297</v>
      </c>
      <c r="B6465" s="518" t="s">
        <v>11298</v>
      </c>
      <c r="C6465" s="518" t="s">
        <v>11332</v>
      </c>
      <c r="D6465" s="518" t="s">
        <v>30207</v>
      </c>
      <c r="E6465" s="519" t="s">
        <v>144</v>
      </c>
      <c r="F6465" s="518" t="s">
        <v>144</v>
      </c>
      <c r="G6465" s="518" t="s">
        <v>30534</v>
      </c>
      <c r="H6465" s="518" t="s">
        <v>30535</v>
      </c>
      <c r="I6465" s="518" t="s">
        <v>5650</v>
      </c>
      <c r="J6465" s="518" t="s">
        <v>5432</v>
      </c>
      <c r="K6465" s="519" t="s">
        <v>35343</v>
      </c>
      <c r="L6465" s="518" t="s">
        <v>5433</v>
      </c>
    </row>
    <row r="6466" spans="1:12" ht="15.75">
      <c r="A6466" s="518" t="s">
        <v>11297</v>
      </c>
      <c r="B6466" s="518" t="s">
        <v>11298</v>
      </c>
      <c r="C6466" s="518" t="s">
        <v>11464</v>
      </c>
      <c r="D6466" s="518" t="s">
        <v>30536</v>
      </c>
      <c r="E6466" s="519" t="s">
        <v>144</v>
      </c>
      <c r="F6466" s="518" t="s">
        <v>144</v>
      </c>
      <c r="G6466" s="518" t="s">
        <v>30537</v>
      </c>
      <c r="H6466" s="518" t="s">
        <v>11465</v>
      </c>
      <c r="I6466" s="518" t="s">
        <v>5650</v>
      </c>
      <c r="J6466" s="518" t="s">
        <v>5503</v>
      </c>
      <c r="K6466" s="519" t="s">
        <v>35344</v>
      </c>
      <c r="L6466" s="518" t="s">
        <v>5433</v>
      </c>
    </row>
    <row r="6467" spans="1:12" ht="15.75">
      <c r="A6467" s="518" t="s">
        <v>11297</v>
      </c>
      <c r="B6467" s="518" t="s">
        <v>11298</v>
      </c>
      <c r="C6467" s="518" t="s">
        <v>11464</v>
      </c>
      <c r="D6467" s="518" t="s">
        <v>30536</v>
      </c>
      <c r="E6467" s="519" t="s">
        <v>144</v>
      </c>
      <c r="F6467" s="518" t="s">
        <v>144</v>
      </c>
      <c r="G6467" s="518" t="s">
        <v>30538</v>
      </c>
      <c r="H6467" s="518" t="s">
        <v>11466</v>
      </c>
      <c r="I6467" s="518" t="s">
        <v>5650</v>
      </c>
      <c r="J6467" s="518" t="s">
        <v>5503</v>
      </c>
      <c r="K6467" s="519" t="s">
        <v>35345</v>
      </c>
      <c r="L6467" s="518" t="s">
        <v>5433</v>
      </c>
    </row>
    <row r="6468" spans="1:12" ht="15.75">
      <c r="A6468" s="518" t="s">
        <v>11297</v>
      </c>
      <c r="B6468" s="518" t="s">
        <v>11298</v>
      </c>
      <c r="C6468" s="518" t="s">
        <v>11464</v>
      </c>
      <c r="D6468" s="518" t="s">
        <v>30536</v>
      </c>
      <c r="E6468" s="519" t="s">
        <v>144</v>
      </c>
      <c r="F6468" s="518" t="s">
        <v>144</v>
      </c>
      <c r="G6468" s="518" t="s">
        <v>30539</v>
      </c>
      <c r="H6468" s="518" t="s">
        <v>11467</v>
      </c>
      <c r="I6468" s="518" t="s">
        <v>5650</v>
      </c>
      <c r="J6468" s="518" t="s">
        <v>5503</v>
      </c>
      <c r="K6468" s="519" t="s">
        <v>25451</v>
      </c>
      <c r="L6468" s="518" t="s">
        <v>5433</v>
      </c>
    </row>
    <row r="6469" spans="1:12" ht="15.75">
      <c r="A6469" s="518" t="s">
        <v>11297</v>
      </c>
      <c r="B6469" s="518" t="s">
        <v>11298</v>
      </c>
      <c r="C6469" s="518" t="s">
        <v>11464</v>
      </c>
      <c r="D6469" s="518" t="s">
        <v>30536</v>
      </c>
      <c r="E6469" s="519" t="s">
        <v>144</v>
      </c>
      <c r="F6469" s="518" t="s">
        <v>144</v>
      </c>
      <c r="G6469" s="518" t="s">
        <v>30540</v>
      </c>
      <c r="H6469" s="518" t="s">
        <v>11468</v>
      </c>
      <c r="I6469" s="518" t="s">
        <v>5650</v>
      </c>
      <c r="J6469" s="518" t="s">
        <v>5503</v>
      </c>
      <c r="K6469" s="519" t="s">
        <v>35346</v>
      </c>
      <c r="L6469" s="518" t="s">
        <v>5433</v>
      </c>
    </row>
    <row r="6470" spans="1:12" ht="15.75">
      <c r="A6470" s="518" t="s">
        <v>11297</v>
      </c>
      <c r="B6470" s="518" t="s">
        <v>11298</v>
      </c>
      <c r="C6470" s="518" t="s">
        <v>11464</v>
      </c>
      <c r="D6470" s="518" t="s">
        <v>30536</v>
      </c>
      <c r="E6470" s="519" t="s">
        <v>144</v>
      </c>
      <c r="F6470" s="518" t="s">
        <v>144</v>
      </c>
      <c r="G6470" s="518" t="s">
        <v>30541</v>
      </c>
      <c r="H6470" s="518" t="s">
        <v>11470</v>
      </c>
      <c r="I6470" s="518" t="s">
        <v>5650</v>
      </c>
      <c r="J6470" s="518" t="s">
        <v>5503</v>
      </c>
      <c r="K6470" s="519" t="s">
        <v>35314</v>
      </c>
      <c r="L6470" s="518" t="s">
        <v>5433</v>
      </c>
    </row>
    <row r="6471" spans="1:12" ht="15.75">
      <c r="A6471" s="518" t="s">
        <v>11297</v>
      </c>
      <c r="B6471" s="518" t="s">
        <v>11298</v>
      </c>
      <c r="C6471" s="518" t="s">
        <v>11464</v>
      </c>
      <c r="D6471" s="518" t="s">
        <v>30536</v>
      </c>
      <c r="E6471" s="519" t="s">
        <v>144</v>
      </c>
      <c r="F6471" s="518" t="s">
        <v>144</v>
      </c>
      <c r="G6471" s="518" t="s">
        <v>30542</v>
      </c>
      <c r="H6471" s="518" t="s">
        <v>11472</v>
      </c>
      <c r="I6471" s="518" t="s">
        <v>5650</v>
      </c>
      <c r="J6471" s="518" t="s">
        <v>5503</v>
      </c>
      <c r="K6471" s="519" t="s">
        <v>35347</v>
      </c>
      <c r="L6471" s="518" t="s">
        <v>5433</v>
      </c>
    </row>
    <row r="6472" spans="1:12" ht="15.75">
      <c r="A6472" s="518" t="s">
        <v>11297</v>
      </c>
      <c r="B6472" s="518" t="s">
        <v>11298</v>
      </c>
      <c r="C6472" s="518" t="s">
        <v>11464</v>
      </c>
      <c r="D6472" s="518" t="s">
        <v>30536</v>
      </c>
      <c r="E6472" s="519" t="s">
        <v>144</v>
      </c>
      <c r="F6472" s="518" t="s">
        <v>144</v>
      </c>
      <c r="G6472" s="518" t="s">
        <v>30544</v>
      </c>
      <c r="H6472" s="518" t="s">
        <v>11474</v>
      </c>
      <c r="I6472" s="518" t="s">
        <v>5650</v>
      </c>
      <c r="J6472" s="518" t="s">
        <v>5503</v>
      </c>
      <c r="K6472" s="519" t="s">
        <v>23528</v>
      </c>
      <c r="L6472" s="518" t="s">
        <v>5433</v>
      </c>
    </row>
    <row r="6473" spans="1:12" ht="15.75">
      <c r="A6473" s="518" t="s">
        <v>11297</v>
      </c>
      <c r="B6473" s="518" t="s">
        <v>11298</v>
      </c>
      <c r="C6473" s="518" t="s">
        <v>11464</v>
      </c>
      <c r="D6473" s="518" t="s">
        <v>30536</v>
      </c>
      <c r="E6473" s="519" t="s">
        <v>144</v>
      </c>
      <c r="F6473" s="518" t="s">
        <v>144</v>
      </c>
      <c r="G6473" s="518" t="s">
        <v>30545</v>
      </c>
      <c r="H6473" s="518" t="s">
        <v>11476</v>
      </c>
      <c r="I6473" s="518" t="s">
        <v>5650</v>
      </c>
      <c r="J6473" s="518" t="s">
        <v>5503</v>
      </c>
      <c r="K6473" s="519" t="s">
        <v>35348</v>
      </c>
      <c r="L6473" s="518" t="s">
        <v>5433</v>
      </c>
    </row>
    <row r="6474" spans="1:12" ht="15.75">
      <c r="A6474" s="518" t="s">
        <v>11297</v>
      </c>
      <c r="B6474" s="518" t="s">
        <v>11298</v>
      </c>
      <c r="C6474" s="518" t="s">
        <v>11464</v>
      </c>
      <c r="D6474" s="518" t="s">
        <v>30536</v>
      </c>
      <c r="E6474" s="519" t="s">
        <v>144</v>
      </c>
      <c r="F6474" s="518" t="s">
        <v>144</v>
      </c>
      <c r="G6474" s="518" t="s">
        <v>30547</v>
      </c>
      <c r="H6474" s="518" t="s">
        <v>11478</v>
      </c>
      <c r="I6474" s="518" t="s">
        <v>5650</v>
      </c>
      <c r="J6474" s="518" t="s">
        <v>5503</v>
      </c>
      <c r="K6474" s="519" t="s">
        <v>35349</v>
      </c>
      <c r="L6474" s="518" t="s">
        <v>5433</v>
      </c>
    </row>
    <row r="6475" spans="1:12" ht="15.75">
      <c r="A6475" s="518" t="s">
        <v>11297</v>
      </c>
      <c r="B6475" s="518" t="s">
        <v>11298</v>
      </c>
      <c r="C6475" s="518" t="s">
        <v>11464</v>
      </c>
      <c r="D6475" s="518" t="s">
        <v>30536</v>
      </c>
      <c r="E6475" s="519" t="s">
        <v>144</v>
      </c>
      <c r="F6475" s="518" t="s">
        <v>144</v>
      </c>
      <c r="G6475" s="518" t="s">
        <v>30549</v>
      </c>
      <c r="H6475" s="518" t="s">
        <v>11480</v>
      </c>
      <c r="I6475" s="518" t="s">
        <v>5650</v>
      </c>
      <c r="J6475" s="518" t="s">
        <v>5503</v>
      </c>
      <c r="K6475" s="519" t="s">
        <v>35350</v>
      </c>
      <c r="L6475" s="518" t="s">
        <v>5433</v>
      </c>
    </row>
    <row r="6476" spans="1:12" ht="15.75">
      <c r="A6476" s="518" t="s">
        <v>11297</v>
      </c>
      <c r="B6476" s="518" t="s">
        <v>11298</v>
      </c>
      <c r="C6476" s="518" t="s">
        <v>11464</v>
      </c>
      <c r="D6476" s="518" t="s">
        <v>30536</v>
      </c>
      <c r="E6476" s="519" t="s">
        <v>144</v>
      </c>
      <c r="F6476" s="518" t="s">
        <v>144</v>
      </c>
      <c r="G6476" s="518" t="s">
        <v>30551</v>
      </c>
      <c r="H6476" s="518" t="s">
        <v>11481</v>
      </c>
      <c r="I6476" s="518" t="s">
        <v>5650</v>
      </c>
      <c r="J6476" s="518" t="s">
        <v>5503</v>
      </c>
      <c r="K6476" s="519" t="s">
        <v>35351</v>
      </c>
      <c r="L6476" s="518" t="s">
        <v>5433</v>
      </c>
    </row>
    <row r="6477" spans="1:12" ht="15.75">
      <c r="A6477" s="518" t="s">
        <v>11297</v>
      </c>
      <c r="B6477" s="518" t="s">
        <v>11298</v>
      </c>
      <c r="C6477" s="518" t="s">
        <v>11464</v>
      </c>
      <c r="D6477" s="518" t="s">
        <v>30536</v>
      </c>
      <c r="E6477" s="519" t="s">
        <v>144</v>
      </c>
      <c r="F6477" s="518" t="s">
        <v>144</v>
      </c>
      <c r="G6477" s="518" t="s">
        <v>30552</v>
      </c>
      <c r="H6477" s="518" t="s">
        <v>11482</v>
      </c>
      <c r="I6477" s="518" t="s">
        <v>5650</v>
      </c>
      <c r="J6477" s="518" t="s">
        <v>5503</v>
      </c>
      <c r="K6477" s="519" t="s">
        <v>35352</v>
      </c>
      <c r="L6477" s="518" t="s">
        <v>5433</v>
      </c>
    </row>
    <row r="6478" spans="1:12" ht="15.75">
      <c r="A6478" s="518" t="s">
        <v>11297</v>
      </c>
      <c r="B6478" s="518" t="s">
        <v>11298</v>
      </c>
      <c r="C6478" s="518" t="s">
        <v>11464</v>
      </c>
      <c r="D6478" s="518" t="s">
        <v>30536</v>
      </c>
      <c r="E6478" s="519" t="s">
        <v>144</v>
      </c>
      <c r="F6478" s="518" t="s">
        <v>144</v>
      </c>
      <c r="G6478" s="518" t="s">
        <v>30553</v>
      </c>
      <c r="H6478" s="518" t="s">
        <v>11483</v>
      </c>
      <c r="I6478" s="518" t="s">
        <v>5650</v>
      </c>
      <c r="J6478" s="518" t="s">
        <v>5503</v>
      </c>
      <c r="K6478" s="519" t="s">
        <v>35353</v>
      </c>
      <c r="L6478" s="518" t="s">
        <v>5433</v>
      </c>
    </row>
    <row r="6479" spans="1:12" ht="15.75">
      <c r="A6479" s="518" t="s">
        <v>11297</v>
      </c>
      <c r="B6479" s="518" t="s">
        <v>11298</v>
      </c>
      <c r="C6479" s="518" t="s">
        <v>11464</v>
      </c>
      <c r="D6479" s="518" t="s">
        <v>30536</v>
      </c>
      <c r="E6479" s="519" t="s">
        <v>144</v>
      </c>
      <c r="F6479" s="518" t="s">
        <v>144</v>
      </c>
      <c r="G6479" s="518" t="s">
        <v>30554</v>
      </c>
      <c r="H6479" s="518" t="s">
        <v>11484</v>
      </c>
      <c r="I6479" s="518" t="s">
        <v>5650</v>
      </c>
      <c r="J6479" s="518" t="s">
        <v>5503</v>
      </c>
      <c r="K6479" s="519" t="s">
        <v>35354</v>
      </c>
      <c r="L6479" s="518" t="s">
        <v>5433</v>
      </c>
    </row>
    <row r="6480" spans="1:12" ht="15.75">
      <c r="A6480" s="518" t="s">
        <v>11297</v>
      </c>
      <c r="B6480" s="518" t="s">
        <v>11298</v>
      </c>
      <c r="C6480" s="518" t="s">
        <v>11464</v>
      </c>
      <c r="D6480" s="518" t="s">
        <v>30536</v>
      </c>
      <c r="E6480" s="519" t="s">
        <v>144</v>
      </c>
      <c r="F6480" s="518" t="s">
        <v>144</v>
      </c>
      <c r="G6480" s="518" t="s">
        <v>30555</v>
      </c>
      <c r="H6480" s="518" t="s">
        <v>11485</v>
      </c>
      <c r="I6480" s="518" t="s">
        <v>5650</v>
      </c>
      <c r="J6480" s="518" t="s">
        <v>5503</v>
      </c>
      <c r="K6480" s="519" t="s">
        <v>35355</v>
      </c>
      <c r="L6480" s="518" t="s">
        <v>5433</v>
      </c>
    </row>
    <row r="6481" spans="1:12" ht="15.75">
      <c r="A6481" s="518" t="s">
        <v>11297</v>
      </c>
      <c r="B6481" s="518" t="s">
        <v>11298</v>
      </c>
      <c r="C6481" s="518" t="s">
        <v>11464</v>
      </c>
      <c r="D6481" s="518" t="s">
        <v>30536</v>
      </c>
      <c r="E6481" s="519" t="s">
        <v>144</v>
      </c>
      <c r="F6481" s="518" t="s">
        <v>144</v>
      </c>
      <c r="G6481" s="518" t="s">
        <v>30556</v>
      </c>
      <c r="H6481" s="518" t="s">
        <v>30557</v>
      </c>
      <c r="I6481" s="518" t="s">
        <v>5650</v>
      </c>
      <c r="J6481" s="518" t="s">
        <v>5503</v>
      </c>
      <c r="K6481" s="519" t="s">
        <v>35356</v>
      </c>
      <c r="L6481" s="518" t="s">
        <v>5433</v>
      </c>
    </row>
    <row r="6482" spans="1:12" ht="15.75">
      <c r="A6482" s="518" t="s">
        <v>11297</v>
      </c>
      <c r="B6482" s="518" t="s">
        <v>11298</v>
      </c>
      <c r="C6482" s="518" t="s">
        <v>11464</v>
      </c>
      <c r="D6482" s="518" t="s">
        <v>30536</v>
      </c>
      <c r="E6482" s="519" t="s">
        <v>144</v>
      </c>
      <c r="F6482" s="518" t="s">
        <v>144</v>
      </c>
      <c r="G6482" s="518" t="s">
        <v>30559</v>
      </c>
      <c r="H6482" s="518" t="s">
        <v>11488</v>
      </c>
      <c r="I6482" s="518" t="s">
        <v>5650</v>
      </c>
      <c r="J6482" s="518" t="s">
        <v>5503</v>
      </c>
      <c r="K6482" s="519" t="s">
        <v>26785</v>
      </c>
      <c r="L6482" s="518" t="s">
        <v>5433</v>
      </c>
    </row>
    <row r="6483" spans="1:12" ht="15.75">
      <c r="A6483" s="518" t="s">
        <v>11297</v>
      </c>
      <c r="B6483" s="518" t="s">
        <v>11298</v>
      </c>
      <c r="C6483" s="518" t="s">
        <v>11464</v>
      </c>
      <c r="D6483" s="518" t="s">
        <v>30536</v>
      </c>
      <c r="E6483" s="519" t="s">
        <v>144</v>
      </c>
      <c r="F6483" s="518" t="s">
        <v>144</v>
      </c>
      <c r="G6483" s="518" t="s">
        <v>30560</v>
      </c>
      <c r="H6483" s="518" t="s">
        <v>11490</v>
      </c>
      <c r="I6483" s="518" t="s">
        <v>5650</v>
      </c>
      <c r="J6483" s="518" t="s">
        <v>5503</v>
      </c>
      <c r="K6483" s="519" t="s">
        <v>32514</v>
      </c>
      <c r="L6483" s="518" t="s">
        <v>5433</v>
      </c>
    </row>
    <row r="6484" spans="1:12" ht="15.75">
      <c r="A6484" s="518" t="s">
        <v>11297</v>
      </c>
      <c r="B6484" s="518" t="s">
        <v>11298</v>
      </c>
      <c r="C6484" s="518" t="s">
        <v>11464</v>
      </c>
      <c r="D6484" s="518" t="s">
        <v>30536</v>
      </c>
      <c r="E6484" s="519" t="s">
        <v>144</v>
      </c>
      <c r="F6484" s="518" t="s">
        <v>144</v>
      </c>
      <c r="G6484" s="518" t="s">
        <v>30562</v>
      </c>
      <c r="H6484" s="518" t="s">
        <v>11492</v>
      </c>
      <c r="I6484" s="518" t="s">
        <v>5650</v>
      </c>
      <c r="J6484" s="518" t="s">
        <v>5503</v>
      </c>
      <c r="K6484" s="519" t="s">
        <v>18533</v>
      </c>
      <c r="L6484" s="518" t="s">
        <v>5433</v>
      </c>
    </row>
    <row r="6485" spans="1:12" ht="15.75">
      <c r="A6485" s="518" t="s">
        <v>11297</v>
      </c>
      <c r="B6485" s="518" t="s">
        <v>11298</v>
      </c>
      <c r="C6485" s="518" t="s">
        <v>11464</v>
      </c>
      <c r="D6485" s="518" t="s">
        <v>30536</v>
      </c>
      <c r="E6485" s="519" t="s">
        <v>144</v>
      </c>
      <c r="F6485" s="518" t="s">
        <v>144</v>
      </c>
      <c r="G6485" s="518" t="s">
        <v>30563</v>
      </c>
      <c r="H6485" s="518" t="s">
        <v>11494</v>
      </c>
      <c r="I6485" s="518" t="s">
        <v>5650</v>
      </c>
      <c r="J6485" s="518" t="s">
        <v>5503</v>
      </c>
      <c r="K6485" s="519" t="s">
        <v>31206</v>
      </c>
      <c r="L6485" s="518" t="s">
        <v>5433</v>
      </c>
    </row>
    <row r="6486" spans="1:12" ht="15.75">
      <c r="A6486" s="518" t="s">
        <v>11297</v>
      </c>
      <c r="B6486" s="518" t="s">
        <v>11298</v>
      </c>
      <c r="C6486" s="518" t="s">
        <v>11464</v>
      </c>
      <c r="D6486" s="518" t="s">
        <v>30536</v>
      </c>
      <c r="E6486" s="519" t="s">
        <v>144</v>
      </c>
      <c r="F6486" s="518" t="s">
        <v>144</v>
      </c>
      <c r="G6486" s="518" t="s">
        <v>30564</v>
      </c>
      <c r="H6486" s="518" t="s">
        <v>11469</v>
      </c>
      <c r="I6486" s="518" t="s">
        <v>5650</v>
      </c>
      <c r="J6486" s="518" t="s">
        <v>5503</v>
      </c>
      <c r="K6486" s="519" t="s">
        <v>12725</v>
      </c>
      <c r="L6486" s="518" t="s">
        <v>5433</v>
      </c>
    </row>
    <row r="6487" spans="1:12" ht="15.75">
      <c r="A6487" s="518" t="s">
        <v>11297</v>
      </c>
      <c r="B6487" s="518" t="s">
        <v>11298</v>
      </c>
      <c r="C6487" s="518" t="s">
        <v>11464</v>
      </c>
      <c r="D6487" s="518" t="s">
        <v>30536</v>
      </c>
      <c r="E6487" s="519" t="s">
        <v>144</v>
      </c>
      <c r="F6487" s="518" t="s">
        <v>144</v>
      </c>
      <c r="G6487" s="518" t="s">
        <v>30565</v>
      </c>
      <c r="H6487" s="518" t="s">
        <v>11471</v>
      </c>
      <c r="I6487" s="518" t="s">
        <v>5650</v>
      </c>
      <c r="J6487" s="518" t="s">
        <v>5503</v>
      </c>
      <c r="K6487" s="519" t="s">
        <v>34779</v>
      </c>
      <c r="L6487" s="518" t="s">
        <v>5433</v>
      </c>
    </row>
    <row r="6488" spans="1:12" ht="15.75">
      <c r="A6488" s="518" t="s">
        <v>11297</v>
      </c>
      <c r="B6488" s="518" t="s">
        <v>11298</v>
      </c>
      <c r="C6488" s="518" t="s">
        <v>11464</v>
      </c>
      <c r="D6488" s="518" t="s">
        <v>30536</v>
      </c>
      <c r="E6488" s="519" t="s">
        <v>144</v>
      </c>
      <c r="F6488" s="518" t="s">
        <v>144</v>
      </c>
      <c r="G6488" s="518" t="s">
        <v>30567</v>
      </c>
      <c r="H6488" s="518" t="s">
        <v>11473</v>
      </c>
      <c r="I6488" s="518" t="s">
        <v>5650</v>
      </c>
      <c r="J6488" s="518" t="s">
        <v>5503</v>
      </c>
      <c r="K6488" s="519" t="s">
        <v>35357</v>
      </c>
      <c r="L6488" s="518" t="s">
        <v>5433</v>
      </c>
    </row>
    <row r="6489" spans="1:12" ht="15.75">
      <c r="A6489" s="518" t="s">
        <v>11297</v>
      </c>
      <c r="B6489" s="518" t="s">
        <v>11298</v>
      </c>
      <c r="C6489" s="518" t="s">
        <v>11464</v>
      </c>
      <c r="D6489" s="518" t="s">
        <v>30536</v>
      </c>
      <c r="E6489" s="519" t="s">
        <v>144</v>
      </c>
      <c r="F6489" s="518" t="s">
        <v>144</v>
      </c>
      <c r="G6489" s="518" t="s">
        <v>30568</v>
      </c>
      <c r="H6489" s="518" t="s">
        <v>11475</v>
      </c>
      <c r="I6489" s="518" t="s">
        <v>5650</v>
      </c>
      <c r="J6489" s="518" t="s">
        <v>5503</v>
      </c>
      <c r="K6489" s="519" t="s">
        <v>35358</v>
      </c>
      <c r="L6489" s="518" t="s">
        <v>5433</v>
      </c>
    </row>
    <row r="6490" spans="1:12" ht="15.75">
      <c r="A6490" s="518" t="s">
        <v>11297</v>
      </c>
      <c r="B6490" s="518" t="s">
        <v>11298</v>
      </c>
      <c r="C6490" s="518" t="s">
        <v>11464</v>
      </c>
      <c r="D6490" s="518" t="s">
        <v>30536</v>
      </c>
      <c r="E6490" s="519" t="s">
        <v>144</v>
      </c>
      <c r="F6490" s="518" t="s">
        <v>144</v>
      </c>
      <c r="G6490" s="518" t="s">
        <v>30569</v>
      </c>
      <c r="H6490" s="518" t="s">
        <v>11477</v>
      </c>
      <c r="I6490" s="518" t="s">
        <v>5650</v>
      </c>
      <c r="J6490" s="518" t="s">
        <v>5503</v>
      </c>
      <c r="K6490" s="519" t="s">
        <v>19514</v>
      </c>
      <c r="L6490" s="518" t="s">
        <v>5433</v>
      </c>
    </row>
    <row r="6491" spans="1:12" ht="15.75">
      <c r="A6491" s="518" t="s">
        <v>11297</v>
      </c>
      <c r="B6491" s="518" t="s">
        <v>11298</v>
      </c>
      <c r="C6491" s="518" t="s">
        <v>11464</v>
      </c>
      <c r="D6491" s="518" t="s">
        <v>30536</v>
      </c>
      <c r="E6491" s="519" t="s">
        <v>144</v>
      </c>
      <c r="F6491" s="518" t="s">
        <v>144</v>
      </c>
      <c r="G6491" s="518" t="s">
        <v>30571</v>
      </c>
      <c r="H6491" s="518" t="s">
        <v>11479</v>
      </c>
      <c r="I6491" s="518" t="s">
        <v>5650</v>
      </c>
      <c r="J6491" s="518" t="s">
        <v>5503</v>
      </c>
      <c r="K6491" s="519" t="s">
        <v>24947</v>
      </c>
      <c r="L6491" s="518" t="s">
        <v>5433</v>
      </c>
    </row>
    <row r="6492" spans="1:12" ht="15.75">
      <c r="A6492" s="518" t="s">
        <v>11297</v>
      </c>
      <c r="B6492" s="518" t="s">
        <v>11298</v>
      </c>
      <c r="C6492" s="518" t="s">
        <v>11464</v>
      </c>
      <c r="D6492" s="518" t="s">
        <v>30536</v>
      </c>
      <c r="E6492" s="519" t="s">
        <v>144</v>
      </c>
      <c r="F6492" s="518" t="s">
        <v>144</v>
      </c>
      <c r="G6492" s="518" t="s">
        <v>30572</v>
      </c>
      <c r="H6492" s="518" t="s">
        <v>11487</v>
      </c>
      <c r="I6492" s="518" t="s">
        <v>5650</v>
      </c>
      <c r="J6492" s="518" t="s">
        <v>5503</v>
      </c>
      <c r="K6492" s="519" t="s">
        <v>33408</v>
      </c>
      <c r="L6492" s="518" t="s">
        <v>5433</v>
      </c>
    </row>
    <row r="6493" spans="1:12" ht="15.75">
      <c r="A6493" s="518" t="s">
        <v>11297</v>
      </c>
      <c r="B6493" s="518" t="s">
        <v>11298</v>
      </c>
      <c r="C6493" s="518" t="s">
        <v>11464</v>
      </c>
      <c r="D6493" s="518" t="s">
        <v>30536</v>
      </c>
      <c r="E6493" s="519" t="s">
        <v>144</v>
      </c>
      <c r="F6493" s="518" t="s">
        <v>144</v>
      </c>
      <c r="G6493" s="518" t="s">
        <v>30573</v>
      </c>
      <c r="H6493" s="518" t="s">
        <v>11489</v>
      </c>
      <c r="I6493" s="518" t="s">
        <v>5650</v>
      </c>
      <c r="J6493" s="518" t="s">
        <v>5503</v>
      </c>
      <c r="K6493" s="519" t="s">
        <v>35359</v>
      </c>
      <c r="L6493" s="518" t="s">
        <v>5433</v>
      </c>
    </row>
    <row r="6494" spans="1:12" ht="15.75">
      <c r="A6494" s="518" t="s">
        <v>11297</v>
      </c>
      <c r="B6494" s="518" t="s">
        <v>11298</v>
      </c>
      <c r="C6494" s="518" t="s">
        <v>11464</v>
      </c>
      <c r="D6494" s="518" t="s">
        <v>30536</v>
      </c>
      <c r="E6494" s="519" t="s">
        <v>144</v>
      </c>
      <c r="F6494" s="518" t="s">
        <v>144</v>
      </c>
      <c r="G6494" s="518" t="s">
        <v>30574</v>
      </c>
      <c r="H6494" s="518" t="s">
        <v>11491</v>
      </c>
      <c r="I6494" s="518" t="s">
        <v>5650</v>
      </c>
      <c r="J6494" s="518" t="s">
        <v>5503</v>
      </c>
      <c r="K6494" s="519" t="s">
        <v>30558</v>
      </c>
      <c r="L6494" s="518" t="s">
        <v>5433</v>
      </c>
    </row>
    <row r="6495" spans="1:12" ht="15.75">
      <c r="A6495" s="518" t="s">
        <v>11297</v>
      </c>
      <c r="B6495" s="518" t="s">
        <v>11298</v>
      </c>
      <c r="C6495" s="518" t="s">
        <v>11464</v>
      </c>
      <c r="D6495" s="518" t="s">
        <v>30536</v>
      </c>
      <c r="E6495" s="519" t="s">
        <v>144</v>
      </c>
      <c r="F6495" s="518" t="s">
        <v>144</v>
      </c>
      <c r="G6495" s="518" t="s">
        <v>30575</v>
      </c>
      <c r="H6495" s="518" t="s">
        <v>11493</v>
      </c>
      <c r="I6495" s="518" t="s">
        <v>5650</v>
      </c>
      <c r="J6495" s="518" t="s">
        <v>5503</v>
      </c>
      <c r="K6495" s="519" t="s">
        <v>35360</v>
      </c>
      <c r="L6495" s="518" t="s">
        <v>5433</v>
      </c>
    </row>
    <row r="6496" spans="1:12" ht="15.75">
      <c r="A6496" s="518" t="s">
        <v>11297</v>
      </c>
      <c r="B6496" s="518" t="s">
        <v>11298</v>
      </c>
      <c r="C6496" s="518" t="s">
        <v>11495</v>
      </c>
      <c r="D6496" s="518" t="s">
        <v>30577</v>
      </c>
      <c r="E6496" s="519" t="s">
        <v>144</v>
      </c>
      <c r="F6496" s="518" t="s">
        <v>144</v>
      </c>
      <c r="G6496" s="518" t="s">
        <v>30578</v>
      </c>
      <c r="H6496" s="518" t="s">
        <v>11496</v>
      </c>
      <c r="I6496" s="518" t="s">
        <v>5431</v>
      </c>
      <c r="J6496" s="518" t="s">
        <v>5503</v>
      </c>
      <c r="K6496" s="519" t="s">
        <v>35361</v>
      </c>
      <c r="L6496" s="518" t="s">
        <v>5433</v>
      </c>
    </row>
    <row r="6497" spans="1:12" ht="15.75">
      <c r="A6497" s="518" t="s">
        <v>11297</v>
      </c>
      <c r="B6497" s="518" t="s">
        <v>11298</v>
      </c>
      <c r="C6497" s="518" t="s">
        <v>11497</v>
      </c>
      <c r="D6497" s="518" t="s">
        <v>30579</v>
      </c>
      <c r="E6497" s="519" t="s">
        <v>144</v>
      </c>
      <c r="F6497" s="518" t="s">
        <v>144</v>
      </c>
      <c r="G6497" s="518" t="s">
        <v>30580</v>
      </c>
      <c r="H6497" s="518" t="s">
        <v>11498</v>
      </c>
      <c r="I6497" s="518" t="s">
        <v>5431</v>
      </c>
      <c r="J6497" s="518" t="s">
        <v>5503</v>
      </c>
      <c r="K6497" s="519" t="s">
        <v>35362</v>
      </c>
      <c r="L6497" s="518" t="s">
        <v>5433</v>
      </c>
    </row>
    <row r="6498" spans="1:12" ht="15.75">
      <c r="A6498" s="518" t="s">
        <v>11297</v>
      </c>
      <c r="B6498" s="518" t="s">
        <v>11298</v>
      </c>
      <c r="C6498" s="518" t="s">
        <v>11497</v>
      </c>
      <c r="D6498" s="518" t="s">
        <v>30579</v>
      </c>
      <c r="E6498" s="519" t="s">
        <v>144</v>
      </c>
      <c r="F6498" s="518" t="s">
        <v>144</v>
      </c>
      <c r="G6498" s="518" t="s">
        <v>30581</v>
      </c>
      <c r="H6498" s="518" t="s">
        <v>11499</v>
      </c>
      <c r="I6498" s="518" t="s">
        <v>5431</v>
      </c>
      <c r="J6498" s="518" t="s">
        <v>5503</v>
      </c>
      <c r="K6498" s="519" t="s">
        <v>35363</v>
      </c>
      <c r="L6498" s="518" t="s">
        <v>5433</v>
      </c>
    </row>
    <row r="6499" spans="1:12" ht="15.75">
      <c r="A6499" s="518" t="s">
        <v>11297</v>
      </c>
      <c r="B6499" s="518" t="s">
        <v>11298</v>
      </c>
      <c r="C6499" s="518" t="s">
        <v>11500</v>
      </c>
      <c r="D6499" s="518" t="s">
        <v>30582</v>
      </c>
      <c r="E6499" s="519" t="s">
        <v>144</v>
      </c>
      <c r="F6499" s="518" t="s">
        <v>144</v>
      </c>
      <c r="G6499" s="518" t="s">
        <v>30583</v>
      </c>
      <c r="H6499" s="518" t="s">
        <v>11501</v>
      </c>
      <c r="I6499" s="518" t="s">
        <v>5650</v>
      </c>
      <c r="J6499" s="518" t="s">
        <v>5503</v>
      </c>
      <c r="K6499" s="519" t="s">
        <v>35364</v>
      </c>
      <c r="L6499" s="518" t="s">
        <v>5433</v>
      </c>
    </row>
    <row r="6500" spans="1:12" ht="15.75">
      <c r="A6500" s="518" t="s">
        <v>11297</v>
      </c>
      <c r="B6500" s="518" t="s">
        <v>11298</v>
      </c>
      <c r="C6500" s="518" t="s">
        <v>11500</v>
      </c>
      <c r="D6500" s="518" t="s">
        <v>30582</v>
      </c>
      <c r="E6500" s="519" t="s">
        <v>144</v>
      </c>
      <c r="F6500" s="518" t="s">
        <v>144</v>
      </c>
      <c r="G6500" s="518" t="s">
        <v>30584</v>
      </c>
      <c r="H6500" s="518" t="s">
        <v>11502</v>
      </c>
      <c r="I6500" s="518" t="s">
        <v>5650</v>
      </c>
      <c r="J6500" s="518" t="s">
        <v>5503</v>
      </c>
      <c r="K6500" s="519" t="s">
        <v>35365</v>
      </c>
      <c r="L6500" s="518" t="s">
        <v>5433</v>
      </c>
    </row>
    <row r="6501" spans="1:12" ht="15.75">
      <c r="A6501" s="518" t="s">
        <v>11297</v>
      </c>
      <c r="B6501" s="518" t="s">
        <v>11298</v>
      </c>
      <c r="C6501" s="518" t="s">
        <v>11500</v>
      </c>
      <c r="D6501" s="518" t="s">
        <v>30582</v>
      </c>
      <c r="E6501" s="519" t="s">
        <v>144</v>
      </c>
      <c r="F6501" s="518" t="s">
        <v>144</v>
      </c>
      <c r="G6501" s="518" t="s">
        <v>30585</v>
      </c>
      <c r="H6501" s="518" t="s">
        <v>11503</v>
      </c>
      <c r="I6501" s="518" t="s">
        <v>5431</v>
      </c>
      <c r="J6501" s="518" t="s">
        <v>5503</v>
      </c>
      <c r="K6501" s="519" t="s">
        <v>26566</v>
      </c>
      <c r="L6501" s="518" t="s">
        <v>5433</v>
      </c>
    </row>
    <row r="6502" spans="1:12" ht="15.75">
      <c r="A6502" s="518" t="s">
        <v>11297</v>
      </c>
      <c r="B6502" s="518" t="s">
        <v>11298</v>
      </c>
      <c r="C6502" s="518" t="s">
        <v>11504</v>
      </c>
      <c r="D6502" s="518" t="s">
        <v>30586</v>
      </c>
      <c r="E6502" s="519" t="s">
        <v>144</v>
      </c>
      <c r="F6502" s="518" t="s">
        <v>144</v>
      </c>
      <c r="G6502" s="518" t="s">
        <v>30587</v>
      </c>
      <c r="H6502" s="518" t="s">
        <v>30588</v>
      </c>
      <c r="I6502" s="518" t="s">
        <v>5650</v>
      </c>
      <c r="J6502" s="518" t="s">
        <v>5432</v>
      </c>
      <c r="K6502" s="519" t="s">
        <v>35366</v>
      </c>
      <c r="L6502" s="518" t="s">
        <v>5433</v>
      </c>
    </row>
    <row r="6503" spans="1:12" ht="15.75">
      <c r="A6503" s="518" t="s">
        <v>11297</v>
      </c>
      <c r="B6503" s="518" t="s">
        <v>11298</v>
      </c>
      <c r="C6503" s="518" t="s">
        <v>11504</v>
      </c>
      <c r="D6503" s="518" t="s">
        <v>30586</v>
      </c>
      <c r="E6503" s="519" t="s">
        <v>144</v>
      </c>
      <c r="F6503" s="518" t="s">
        <v>144</v>
      </c>
      <c r="G6503" s="518" t="s">
        <v>30589</v>
      </c>
      <c r="H6503" s="518" t="s">
        <v>30590</v>
      </c>
      <c r="I6503" s="518" t="s">
        <v>5650</v>
      </c>
      <c r="J6503" s="518" t="s">
        <v>5432</v>
      </c>
      <c r="K6503" s="519" t="s">
        <v>21056</v>
      </c>
      <c r="L6503" s="518" t="s">
        <v>5433</v>
      </c>
    </row>
    <row r="6504" spans="1:12" ht="15.75">
      <c r="A6504" s="518" t="s">
        <v>11297</v>
      </c>
      <c r="B6504" s="518" t="s">
        <v>11298</v>
      </c>
      <c r="C6504" s="518" t="s">
        <v>11504</v>
      </c>
      <c r="D6504" s="518" t="s">
        <v>30586</v>
      </c>
      <c r="E6504" s="519" t="s">
        <v>144</v>
      </c>
      <c r="F6504" s="518" t="s">
        <v>144</v>
      </c>
      <c r="G6504" s="518" t="s">
        <v>30591</v>
      </c>
      <c r="H6504" s="518" t="s">
        <v>30592</v>
      </c>
      <c r="I6504" s="518" t="s">
        <v>5650</v>
      </c>
      <c r="J6504" s="518" t="s">
        <v>5432</v>
      </c>
      <c r="K6504" s="519" t="s">
        <v>35074</v>
      </c>
      <c r="L6504" s="518" t="s">
        <v>5433</v>
      </c>
    </row>
    <row r="6505" spans="1:12" ht="15.75">
      <c r="A6505" s="518" t="s">
        <v>11297</v>
      </c>
      <c r="B6505" s="518" t="s">
        <v>11298</v>
      </c>
      <c r="C6505" s="518" t="s">
        <v>11504</v>
      </c>
      <c r="D6505" s="518" t="s">
        <v>30586</v>
      </c>
      <c r="E6505" s="519" t="s">
        <v>144</v>
      </c>
      <c r="F6505" s="518" t="s">
        <v>144</v>
      </c>
      <c r="G6505" s="518" t="s">
        <v>30594</v>
      </c>
      <c r="H6505" s="518" t="s">
        <v>30595</v>
      </c>
      <c r="I6505" s="518" t="s">
        <v>5650</v>
      </c>
      <c r="J6505" s="518" t="s">
        <v>5432</v>
      </c>
      <c r="K6505" s="519" t="s">
        <v>35367</v>
      </c>
      <c r="L6505" s="518" t="s">
        <v>5433</v>
      </c>
    </row>
    <row r="6506" spans="1:12" ht="15.75">
      <c r="A6506" s="518" t="s">
        <v>11297</v>
      </c>
      <c r="B6506" s="518" t="s">
        <v>11298</v>
      </c>
      <c r="C6506" s="518" t="s">
        <v>11504</v>
      </c>
      <c r="D6506" s="518" t="s">
        <v>30586</v>
      </c>
      <c r="E6506" s="519" t="s">
        <v>144</v>
      </c>
      <c r="F6506" s="518" t="s">
        <v>144</v>
      </c>
      <c r="G6506" s="518" t="s">
        <v>30596</v>
      </c>
      <c r="H6506" s="518" t="s">
        <v>11509</v>
      </c>
      <c r="I6506" s="518" t="s">
        <v>5431</v>
      </c>
      <c r="J6506" s="518" t="s">
        <v>5503</v>
      </c>
      <c r="K6506" s="519" t="s">
        <v>12959</v>
      </c>
      <c r="L6506" s="518" t="s">
        <v>5433</v>
      </c>
    </row>
    <row r="6507" spans="1:12" ht="15.75">
      <c r="A6507" s="518" t="s">
        <v>11297</v>
      </c>
      <c r="B6507" s="518" t="s">
        <v>11298</v>
      </c>
      <c r="C6507" s="518" t="s">
        <v>11504</v>
      </c>
      <c r="D6507" s="518" t="s">
        <v>30586</v>
      </c>
      <c r="E6507" s="519" t="s">
        <v>144</v>
      </c>
      <c r="F6507" s="518" t="s">
        <v>144</v>
      </c>
      <c r="G6507" s="518" t="s">
        <v>30597</v>
      </c>
      <c r="H6507" s="518" t="s">
        <v>30598</v>
      </c>
      <c r="I6507" s="518" t="s">
        <v>5431</v>
      </c>
      <c r="J6507" s="518" t="s">
        <v>5432</v>
      </c>
      <c r="K6507" s="519" t="s">
        <v>35368</v>
      </c>
      <c r="L6507" s="518" t="s">
        <v>5433</v>
      </c>
    </row>
    <row r="6508" spans="1:12" ht="15.75">
      <c r="A6508" s="518" t="s">
        <v>11297</v>
      </c>
      <c r="B6508" s="518" t="s">
        <v>11298</v>
      </c>
      <c r="C6508" s="518" t="s">
        <v>11504</v>
      </c>
      <c r="D6508" s="518" t="s">
        <v>30586</v>
      </c>
      <c r="E6508" s="519" t="s">
        <v>144</v>
      </c>
      <c r="F6508" s="518" t="s">
        <v>144</v>
      </c>
      <c r="G6508" s="518" t="s">
        <v>30600</v>
      </c>
      <c r="H6508" s="518" t="s">
        <v>30601</v>
      </c>
      <c r="I6508" s="518" t="s">
        <v>5650</v>
      </c>
      <c r="J6508" s="518" t="s">
        <v>5432</v>
      </c>
      <c r="K6508" s="519" t="s">
        <v>22005</v>
      </c>
      <c r="L6508" s="518" t="s">
        <v>5433</v>
      </c>
    </row>
    <row r="6509" spans="1:12" ht="15.75">
      <c r="A6509" s="518" t="s">
        <v>11297</v>
      </c>
      <c r="B6509" s="518" t="s">
        <v>11298</v>
      </c>
      <c r="C6509" s="518" t="s">
        <v>11512</v>
      </c>
      <c r="D6509" s="518" t="s">
        <v>30602</v>
      </c>
      <c r="E6509" s="519" t="s">
        <v>144</v>
      </c>
      <c r="F6509" s="518" t="s">
        <v>144</v>
      </c>
      <c r="G6509" s="518" t="s">
        <v>30603</v>
      </c>
      <c r="H6509" s="518" t="s">
        <v>30604</v>
      </c>
      <c r="I6509" s="518" t="s">
        <v>5650</v>
      </c>
      <c r="J6509" s="518" t="s">
        <v>5432</v>
      </c>
      <c r="K6509" s="519" t="s">
        <v>33421</v>
      </c>
      <c r="L6509" s="518" t="s">
        <v>5433</v>
      </c>
    </row>
    <row r="6510" spans="1:12" ht="15.75">
      <c r="A6510" s="518" t="s">
        <v>11297</v>
      </c>
      <c r="B6510" s="518" t="s">
        <v>11298</v>
      </c>
      <c r="C6510" s="518" t="s">
        <v>11512</v>
      </c>
      <c r="D6510" s="518" t="s">
        <v>30602</v>
      </c>
      <c r="E6510" s="519" t="s">
        <v>144</v>
      </c>
      <c r="F6510" s="518" t="s">
        <v>144</v>
      </c>
      <c r="G6510" s="518" t="s">
        <v>30605</v>
      </c>
      <c r="H6510" s="518" t="s">
        <v>30606</v>
      </c>
      <c r="I6510" s="518" t="s">
        <v>5650</v>
      </c>
      <c r="J6510" s="518" t="s">
        <v>5432</v>
      </c>
      <c r="K6510" s="519" t="s">
        <v>24265</v>
      </c>
      <c r="L6510" s="518" t="s">
        <v>5433</v>
      </c>
    </row>
    <row r="6511" spans="1:12" ht="15.75">
      <c r="A6511" s="518" t="s">
        <v>11297</v>
      </c>
      <c r="B6511" s="518" t="s">
        <v>11298</v>
      </c>
      <c r="C6511" s="518" t="s">
        <v>11512</v>
      </c>
      <c r="D6511" s="518" t="s">
        <v>30602</v>
      </c>
      <c r="E6511" s="519" t="s">
        <v>144</v>
      </c>
      <c r="F6511" s="518" t="s">
        <v>144</v>
      </c>
      <c r="G6511" s="518" t="s">
        <v>30607</v>
      </c>
      <c r="H6511" s="518" t="s">
        <v>11515</v>
      </c>
      <c r="I6511" s="518" t="s">
        <v>5431</v>
      </c>
      <c r="J6511" s="518" t="s">
        <v>5432</v>
      </c>
      <c r="K6511" s="519" t="s">
        <v>27854</v>
      </c>
      <c r="L6511" s="518" t="s">
        <v>5433</v>
      </c>
    </row>
    <row r="6512" spans="1:12" ht="15.75">
      <c r="A6512" s="518" t="s">
        <v>11297</v>
      </c>
      <c r="B6512" s="518" t="s">
        <v>11298</v>
      </c>
      <c r="C6512" s="518" t="s">
        <v>11512</v>
      </c>
      <c r="D6512" s="518" t="s">
        <v>30602</v>
      </c>
      <c r="E6512" s="519" t="s">
        <v>144</v>
      </c>
      <c r="F6512" s="518" t="s">
        <v>144</v>
      </c>
      <c r="G6512" s="518" t="s">
        <v>30608</v>
      </c>
      <c r="H6512" s="518" t="s">
        <v>30609</v>
      </c>
      <c r="I6512" s="518" t="s">
        <v>5650</v>
      </c>
      <c r="J6512" s="518" t="s">
        <v>5432</v>
      </c>
      <c r="K6512" s="519" t="s">
        <v>25332</v>
      </c>
      <c r="L6512" s="518" t="s">
        <v>5433</v>
      </c>
    </row>
    <row r="6513" spans="1:12" ht="15.75">
      <c r="A6513" s="518" t="s">
        <v>11297</v>
      </c>
      <c r="B6513" s="518" t="s">
        <v>11298</v>
      </c>
      <c r="C6513" s="518" t="s">
        <v>11512</v>
      </c>
      <c r="D6513" s="518" t="s">
        <v>30602</v>
      </c>
      <c r="E6513" s="519" t="s">
        <v>144</v>
      </c>
      <c r="F6513" s="518" t="s">
        <v>144</v>
      </c>
      <c r="G6513" s="518" t="s">
        <v>30610</v>
      </c>
      <c r="H6513" s="518" t="s">
        <v>30611</v>
      </c>
      <c r="I6513" s="518" t="s">
        <v>5650</v>
      </c>
      <c r="J6513" s="518" t="s">
        <v>5432</v>
      </c>
      <c r="K6513" s="519" t="s">
        <v>35369</v>
      </c>
      <c r="L6513" s="518" t="s">
        <v>5433</v>
      </c>
    </row>
    <row r="6514" spans="1:12" ht="15.75">
      <c r="A6514" s="518" t="s">
        <v>11297</v>
      </c>
      <c r="B6514" s="518" t="s">
        <v>11298</v>
      </c>
      <c r="C6514" s="518" t="s">
        <v>11518</v>
      </c>
      <c r="D6514" s="518" t="s">
        <v>30612</v>
      </c>
      <c r="E6514" s="519" t="s">
        <v>144</v>
      </c>
      <c r="F6514" s="518" t="s">
        <v>144</v>
      </c>
      <c r="G6514" s="518" t="s">
        <v>30613</v>
      </c>
      <c r="H6514" s="518" t="s">
        <v>30614</v>
      </c>
      <c r="I6514" s="518" t="s">
        <v>5650</v>
      </c>
      <c r="J6514" s="518" t="s">
        <v>5503</v>
      </c>
      <c r="K6514" s="519" t="s">
        <v>15301</v>
      </c>
      <c r="L6514" s="518" t="s">
        <v>5433</v>
      </c>
    </row>
    <row r="6515" spans="1:12" ht="15.75">
      <c r="A6515" s="518" t="s">
        <v>11297</v>
      </c>
      <c r="B6515" s="518" t="s">
        <v>11298</v>
      </c>
      <c r="C6515" s="518" t="s">
        <v>11518</v>
      </c>
      <c r="D6515" s="518" t="s">
        <v>30612</v>
      </c>
      <c r="E6515" s="519" t="s">
        <v>144</v>
      </c>
      <c r="F6515" s="518" t="s">
        <v>144</v>
      </c>
      <c r="G6515" s="518" t="s">
        <v>30615</v>
      </c>
      <c r="H6515" s="518" t="s">
        <v>30616</v>
      </c>
      <c r="I6515" s="518" t="s">
        <v>5650</v>
      </c>
      <c r="J6515" s="518" t="s">
        <v>5503</v>
      </c>
      <c r="K6515" s="519" t="s">
        <v>19708</v>
      </c>
      <c r="L6515" s="518" t="s">
        <v>5433</v>
      </c>
    </row>
    <row r="6516" spans="1:12" ht="15.75">
      <c r="A6516" s="518" t="s">
        <v>11297</v>
      </c>
      <c r="B6516" s="518" t="s">
        <v>11298</v>
      </c>
      <c r="C6516" s="518" t="s">
        <v>11518</v>
      </c>
      <c r="D6516" s="518" t="s">
        <v>30612</v>
      </c>
      <c r="E6516" s="519" t="s">
        <v>144</v>
      </c>
      <c r="F6516" s="518" t="s">
        <v>144</v>
      </c>
      <c r="G6516" s="518" t="s">
        <v>30617</v>
      </c>
      <c r="H6516" s="518" t="s">
        <v>30618</v>
      </c>
      <c r="I6516" s="518" t="s">
        <v>5650</v>
      </c>
      <c r="J6516" s="518" t="s">
        <v>5503</v>
      </c>
      <c r="K6516" s="519" t="s">
        <v>35370</v>
      </c>
      <c r="L6516" s="518" t="s">
        <v>5433</v>
      </c>
    </row>
    <row r="6517" spans="1:12" ht="15.75">
      <c r="A6517" s="518" t="s">
        <v>11297</v>
      </c>
      <c r="B6517" s="518" t="s">
        <v>11298</v>
      </c>
      <c r="C6517" s="518" t="s">
        <v>11518</v>
      </c>
      <c r="D6517" s="518" t="s">
        <v>30612</v>
      </c>
      <c r="E6517" s="519" t="s">
        <v>144</v>
      </c>
      <c r="F6517" s="518" t="s">
        <v>144</v>
      </c>
      <c r="G6517" s="518" t="s">
        <v>30620</v>
      </c>
      <c r="H6517" s="518" t="s">
        <v>30621</v>
      </c>
      <c r="I6517" s="518" t="s">
        <v>5650</v>
      </c>
      <c r="J6517" s="518" t="s">
        <v>5503</v>
      </c>
      <c r="K6517" s="519" t="s">
        <v>13471</v>
      </c>
      <c r="L6517" s="518" t="s">
        <v>5433</v>
      </c>
    </row>
    <row r="6518" spans="1:12" ht="15.75">
      <c r="A6518" s="518" t="s">
        <v>11297</v>
      </c>
      <c r="B6518" s="518" t="s">
        <v>11298</v>
      </c>
      <c r="C6518" s="518" t="s">
        <v>11518</v>
      </c>
      <c r="D6518" s="518" t="s">
        <v>30612</v>
      </c>
      <c r="E6518" s="519" t="s">
        <v>144</v>
      </c>
      <c r="F6518" s="518" t="s">
        <v>144</v>
      </c>
      <c r="G6518" s="518" t="s">
        <v>30622</v>
      </c>
      <c r="H6518" s="518" t="s">
        <v>30623</v>
      </c>
      <c r="I6518" s="518" t="s">
        <v>5650</v>
      </c>
      <c r="J6518" s="518" t="s">
        <v>5503</v>
      </c>
      <c r="K6518" s="519" t="s">
        <v>26241</v>
      </c>
      <c r="L6518" s="518" t="s">
        <v>5433</v>
      </c>
    </row>
    <row r="6519" spans="1:12" ht="15.75">
      <c r="A6519" s="518" t="s">
        <v>11297</v>
      </c>
      <c r="B6519" s="518" t="s">
        <v>11298</v>
      </c>
      <c r="C6519" s="518" t="s">
        <v>11518</v>
      </c>
      <c r="D6519" s="518" t="s">
        <v>30612</v>
      </c>
      <c r="E6519" s="519" t="s">
        <v>144</v>
      </c>
      <c r="F6519" s="518" t="s">
        <v>144</v>
      </c>
      <c r="G6519" s="518" t="s">
        <v>30624</v>
      </c>
      <c r="H6519" s="518" t="s">
        <v>30625</v>
      </c>
      <c r="I6519" s="518" t="s">
        <v>5650</v>
      </c>
      <c r="J6519" s="518" t="s">
        <v>5503</v>
      </c>
      <c r="K6519" s="519" t="s">
        <v>13882</v>
      </c>
      <c r="L6519" s="518" t="s">
        <v>5433</v>
      </c>
    </row>
    <row r="6520" spans="1:12" ht="15.75">
      <c r="A6520" s="518" t="s">
        <v>11297</v>
      </c>
      <c r="B6520" s="518" t="s">
        <v>11298</v>
      </c>
      <c r="C6520" s="518" t="s">
        <v>11518</v>
      </c>
      <c r="D6520" s="518" t="s">
        <v>30612</v>
      </c>
      <c r="E6520" s="519" t="s">
        <v>144</v>
      </c>
      <c r="F6520" s="518" t="s">
        <v>144</v>
      </c>
      <c r="G6520" s="518" t="s">
        <v>30626</v>
      </c>
      <c r="H6520" s="518" t="s">
        <v>30627</v>
      </c>
      <c r="I6520" s="518" t="s">
        <v>5650</v>
      </c>
      <c r="J6520" s="518" t="s">
        <v>5503</v>
      </c>
      <c r="K6520" s="519" t="s">
        <v>21616</v>
      </c>
      <c r="L6520" s="518" t="s">
        <v>5433</v>
      </c>
    </row>
    <row r="6521" spans="1:12" ht="15.75">
      <c r="A6521" s="518" t="s">
        <v>11297</v>
      </c>
      <c r="B6521" s="518" t="s">
        <v>11298</v>
      </c>
      <c r="C6521" s="518" t="s">
        <v>11518</v>
      </c>
      <c r="D6521" s="518" t="s">
        <v>30612</v>
      </c>
      <c r="E6521" s="519" t="s">
        <v>144</v>
      </c>
      <c r="F6521" s="518" t="s">
        <v>144</v>
      </c>
      <c r="G6521" s="518" t="s">
        <v>30628</v>
      </c>
      <c r="H6521" s="518" t="s">
        <v>30629</v>
      </c>
      <c r="I6521" s="518" t="s">
        <v>5650</v>
      </c>
      <c r="J6521" s="518" t="s">
        <v>5503</v>
      </c>
      <c r="K6521" s="519" t="s">
        <v>29137</v>
      </c>
      <c r="L6521" s="518" t="s">
        <v>5433</v>
      </c>
    </row>
    <row r="6522" spans="1:12" ht="15.75">
      <c r="A6522" s="518" t="s">
        <v>11297</v>
      </c>
      <c r="B6522" s="518" t="s">
        <v>11298</v>
      </c>
      <c r="C6522" s="518" t="s">
        <v>11518</v>
      </c>
      <c r="D6522" s="518" t="s">
        <v>30612</v>
      </c>
      <c r="E6522" s="519" t="s">
        <v>144</v>
      </c>
      <c r="F6522" s="518" t="s">
        <v>144</v>
      </c>
      <c r="G6522" s="518" t="s">
        <v>30630</v>
      </c>
      <c r="H6522" s="518" t="s">
        <v>30631</v>
      </c>
      <c r="I6522" s="518" t="s">
        <v>5650</v>
      </c>
      <c r="J6522" s="518" t="s">
        <v>5503</v>
      </c>
      <c r="K6522" s="519" t="s">
        <v>14226</v>
      </c>
      <c r="L6522" s="518" t="s">
        <v>5433</v>
      </c>
    </row>
    <row r="6523" spans="1:12" ht="15.75">
      <c r="A6523" s="518" t="s">
        <v>11297</v>
      </c>
      <c r="B6523" s="518" t="s">
        <v>11298</v>
      </c>
      <c r="C6523" s="518" t="s">
        <v>11518</v>
      </c>
      <c r="D6523" s="518" t="s">
        <v>30612</v>
      </c>
      <c r="E6523" s="519" t="s">
        <v>144</v>
      </c>
      <c r="F6523" s="518" t="s">
        <v>144</v>
      </c>
      <c r="G6523" s="518" t="s">
        <v>30632</v>
      </c>
      <c r="H6523" s="518" t="s">
        <v>30633</v>
      </c>
      <c r="I6523" s="518" t="s">
        <v>5650</v>
      </c>
      <c r="J6523" s="518" t="s">
        <v>5503</v>
      </c>
      <c r="K6523" s="519" t="s">
        <v>12950</v>
      </c>
      <c r="L6523" s="518" t="s">
        <v>5433</v>
      </c>
    </row>
    <row r="6524" spans="1:12" ht="15.75">
      <c r="A6524" s="518" t="s">
        <v>11297</v>
      </c>
      <c r="B6524" s="518" t="s">
        <v>11298</v>
      </c>
      <c r="C6524" s="518" t="s">
        <v>11518</v>
      </c>
      <c r="D6524" s="518" t="s">
        <v>30612</v>
      </c>
      <c r="E6524" s="519" t="s">
        <v>144</v>
      </c>
      <c r="F6524" s="518" t="s">
        <v>144</v>
      </c>
      <c r="G6524" s="518" t="s">
        <v>30634</v>
      </c>
      <c r="H6524" s="518" t="s">
        <v>30635</v>
      </c>
      <c r="I6524" s="518" t="s">
        <v>5650</v>
      </c>
      <c r="J6524" s="518" t="s">
        <v>5503</v>
      </c>
      <c r="K6524" s="519" t="s">
        <v>20994</v>
      </c>
      <c r="L6524" s="518" t="s">
        <v>5433</v>
      </c>
    </row>
    <row r="6525" spans="1:12" ht="15.75">
      <c r="A6525" s="518" t="s">
        <v>11297</v>
      </c>
      <c r="B6525" s="518" t="s">
        <v>11298</v>
      </c>
      <c r="C6525" s="518" t="s">
        <v>11518</v>
      </c>
      <c r="D6525" s="518" t="s">
        <v>30612</v>
      </c>
      <c r="E6525" s="519" t="s">
        <v>144</v>
      </c>
      <c r="F6525" s="518" t="s">
        <v>144</v>
      </c>
      <c r="G6525" s="518" t="s">
        <v>30636</v>
      </c>
      <c r="H6525" s="518" t="s">
        <v>30637</v>
      </c>
      <c r="I6525" s="518" t="s">
        <v>5650</v>
      </c>
      <c r="J6525" s="518" t="s">
        <v>5503</v>
      </c>
      <c r="K6525" s="519" t="s">
        <v>19148</v>
      </c>
      <c r="L6525" s="518" t="s">
        <v>5433</v>
      </c>
    </row>
    <row r="6526" spans="1:12" ht="15.75">
      <c r="A6526" s="518" t="s">
        <v>11297</v>
      </c>
      <c r="B6526" s="518" t="s">
        <v>11298</v>
      </c>
      <c r="C6526" s="518" t="s">
        <v>11518</v>
      </c>
      <c r="D6526" s="518" t="s">
        <v>30612</v>
      </c>
      <c r="E6526" s="519" t="s">
        <v>144</v>
      </c>
      <c r="F6526" s="518" t="s">
        <v>144</v>
      </c>
      <c r="G6526" s="518" t="s">
        <v>30638</v>
      </c>
      <c r="H6526" s="518" t="s">
        <v>30639</v>
      </c>
      <c r="I6526" s="518" t="s">
        <v>5650</v>
      </c>
      <c r="J6526" s="518" t="s">
        <v>5503</v>
      </c>
      <c r="K6526" s="519" t="s">
        <v>31844</v>
      </c>
      <c r="L6526" s="518" t="s">
        <v>5433</v>
      </c>
    </row>
    <row r="6527" spans="1:12" ht="15.75">
      <c r="A6527" s="518" t="s">
        <v>11297</v>
      </c>
      <c r="B6527" s="518" t="s">
        <v>11298</v>
      </c>
      <c r="C6527" s="518" t="s">
        <v>11518</v>
      </c>
      <c r="D6527" s="518" t="s">
        <v>30612</v>
      </c>
      <c r="E6527" s="519" t="s">
        <v>144</v>
      </c>
      <c r="F6527" s="518" t="s">
        <v>144</v>
      </c>
      <c r="G6527" s="518" t="s">
        <v>30640</v>
      </c>
      <c r="H6527" s="518" t="s">
        <v>30641</v>
      </c>
      <c r="I6527" s="518" t="s">
        <v>5650</v>
      </c>
      <c r="J6527" s="518" t="s">
        <v>5503</v>
      </c>
      <c r="K6527" s="519" t="s">
        <v>19401</v>
      </c>
      <c r="L6527" s="518" t="s">
        <v>5433</v>
      </c>
    </row>
    <row r="6528" spans="1:12" ht="15.75">
      <c r="A6528" s="518" t="s">
        <v>11297</v>
      </c>
      <c r="B6528" s="518" t="s">
        <v>11298</v>
      </c>
      <c r="C6528" s="518" t="s">
        <v>11518</v>
      </c>
      <c r="D6528" s="518" t="s">
        <v>30612</v>
      </c>
      <c r="E6528" s="519" t="s">
        <v>144</v>
      </c>
      <c r="F6528" s="518" t="s">
        <v>144</v>
      </c>
      <c r="G6528" s="518" t="s">
        <v>30643</v>
      </c>
      <c r="H6528" s="518" t="s">
        <v>30644</v>
      </c>
      <c r="I6528" s="518" t="s">
        <v>5650</v>
      </c>
      <c r="J6528" s="518" t="s">
        <v>5503</v>
      </c>
      <c r="K6528" s="519" t="s">
        <v>33266</v>
      </c>
      <c r="L6528" s="518" t="s">
        <v>5433</v>
      </c>
    </row>
    <row r="6529" spans="1:12" ht="15.75">
      <c r="A6529" s="518" t="s">
        <v>11297</v>
      </c>
      <c r="B6529" s="518" t="s">
        <v>11298</v>
      </c>
      <c r="C6529" s="518" t="s">
        <v>11518</v>
      </c>
      <c r="D6529" s="518" t="s">
        <v>30612</v>
      </c>
      <c r="E6529" s="519" t="s">
        <v>144</v>
      </c>
      <c r="F6529" s="518" t="s">
        <v>144</v>
      </c>
      <c r="G6529" s="518" t="s">
        <v>30645</v>
      </c>
      <c r="H6529" s="518" t="s">
        <v>30646</v>
      </c>
      <c r="I6529" s="518" t="s">
        <v>5650</v>
      </c>
      <c r="J6529" s="518" t="s">
        <v>5503</v>
      </c>
      <c r="K6529" s="519" t="s">
        <v>20833</v>
      </c>
      <c r="L6529" s="518" t="s">
        <v>5433</v>
      </c>
    </row>
    <row r="6530" spans="1:12" ht="15.75">
      <c r="A6530" s="518" t="s">
        <v>11297</v>
      </c>
      <c r="B6530" s="518" t="s">
        <v>11298</v>
      </c>
      <c r="C6530" s="518" t="s">
        <v>11518</v>
      </c>
      <c r="D6530" s="518" t="s">
        <v>30612</v>
      </c>
      <c r="E6530" s="519" t="s">
        <v>144</v>
      </c>
      <c r="F6530" s="518" t="s">
        <v>144</v>
      </c>
      <c r="G6530" s="518" t="s">
        <v>30647</v>
      </c>
      <c r="H6530" s="518" t="s">
        <v>30648</v>
      </c>
      <c r="I6530" s="518" t="s">
        <v>5650</v>
      </c>
      <c r="J6530" s="518" t="s">
        <v>5503</v>
      </c>
      <c r="K6530" s="519" t="s">
        <v>31365</v>
      </c>
      <c r="L6530" s="518" t="s">
        <v>5433</v>
      </c>
    </row>
    <row r="6531" spans="1:12" ht="15.75">
      <c r="A6531" s="518" t="s">
        <v>11297</v>
      </c>
      <c r="B6531" s="518" t="s">
        <v>11298</v>
      </c>
      <c r="C6531" s="518" t="s">
        <v>11518</v>
      </c>
      <c r="D6531" s="518" t="s">
        <v>30612</v>
      </c>
      <c r="E6531" s="519" t="s">
        <v>144</v>
      </c>
      <c r="F6531" s="518" t="s">
        <v>144</v>
      </c>
      <c r="G6531" s="518" t="s">
        <v>30649</v>
      </c>
      <c r="H6531" s="518" t="s">
        <v>30650</v>
      </c>
      <c r="I6531" s="518" t="s">
        <v>5650</v>
      </c>
      <c r="J6531" s="518" t="s">
        <v>5503</v>
      </c>
      <c r="K6531" s="519" t="s">
        <v>13658</v>
      </c>
      <c r="L6531" s="518" t="s">
        <v>5433</v>
      </c>
    </row>
    <row r="6532" spans="1:12" ht="15.75">
      <c r="A6532" s="518" t="s">
        <v>11297</v>
      </c>
      <c r="B6532" s="518" t="s">
        <v>11298</v>
      </c>
      <c r="C6532" s="518" t="s">
        <v>11518</v>
      </c>
      <c r="D6532" s="518" t="s">
        <v>30612</v>
      </c>
      <c r="E6532" s="519" t="s">
        <v>144</v>
      </c>
      <c r="F6532" s="518" t="s">
        <v>144</v>
      </c>
      <c r="G6532" s="518" t="s">
        <v>30652</v>
      </c>
      <c r="H6532" s="518" t="s">
        <v>30653</v>
      </c>
      <c r="I6532" s="518" t="s">
        <v>5650</v>
      </c>
      <c r="J6532" s="518" t="s">
        <v>5503</v>
      </c>
      <c r="K6532" s="519" t="s">
        <v>15345</v>
      </c>
      <c r="L6532" s="518" t="s">
        <v>5433</v>
      </c>
    </row>
    <row r="6533" spans="1:12" ht="15.75">
      <c r="A6533" s="518" t="s">
        <v>10253</v>
      </c>
      <c r="B6533" s="518" t="s">
        <v>11527</v>
      </c>
      <c r="C6533" s="518" t="s">
        <v>11528</v>
      </c>
      <c r="D6533" s="518" t="s">
        <v>30654</v>
      </c>
      <c r="E6533" s="519" t="s">
        <v>144</v>
      </c>
      <c r="F6533" s="518" t="s">
        <v>144</v>
      </c>
      <c r="G6533" s="518" t="s">
        <v>30655</v>
      </c>
      <c r="H6533" s="518" t="s">
        <v>11529</v>
      </c>
      <c r="I6533" s="518" t="s">
        <v>6762</v>
      </c>
      <c r="J6533" s="518" t="s">
        <v>5503</v>
      </c>
      <c r="K6533" s="519" t="s">
        <v>35371</v>
      </c>
      <c r="L6533" s="518" t="s">
        <v>5433</v>
      </c>
    </row>
    <row r="6534" spans="1:12" ht="15.75">
      <c r="A6534" s="518" t="s">
        <v>10253</v>
      </c>
      <c r="B6534" s="518" t="s">
        <v>11527</v>
      </c>
      <c r="C6534" s="518" t="s">
        <v>11528</v>
      </c>
      <c r="D6534" s="518" t="s">
        <v>30654</v>
      </c>
      <c r="E6534" s="519" t="s">
        <v>144</v>
      </c>
      <c r="F6534" s="518" t="s">
        <v>144</v>
      </c>
      <c r="G6534" s="518" t="s">
        <v>30656</v>
      </c>
      <c r="H6534" s="518" t="s">
        <v>11530</v>
      </c>
      <c r="I6534" s="518" t="s">
        <v>6762</v>
      </c>
      <c r="J6534" s="518" t="s">
        <v>5503</v>
      </c>
      <c r="K6534" s="519" t="s">
        <v>35372</v>
      </c>
      <c r="L6534" s="518" t="s">
        <v>5433</v>
      </c>
    </row>
    <row r="6535" spans="1:12" ht="15.75">
      <c r="A6535" s="518" t="s">
        <v>10253</v>
      </c>
      <c r="B6535" s="518" t="s">
        <v>11527</v>
      </c>
      <c r="C6535" s="518" t="s">
        <v>11528</v>
      </c>
      <c r="D6535" s="518" t="s">
        <v>30654</v>
      </c>
      <c r="E6535" s="519" t="s">
        <v>144</v>
      </c>
      <c r="F6535" s="518" t="s">
        <v>144</v>
      </c>
      <c r="G6535" s="518" t="s">
        <v>30657</v>
      </c>
      <c r="H6535" s="518" t="s">
        <v>11531</v>
      </c>
      <c r="I6535" s="518" t="s">
        <v>6762</v>
      </c>
      <c r="J6535" s="518" t="s">
        <v>5503</v>
      </c>
      <c r="K6535" s="519" t="s">
        <v>35373</v>
      </c>
      <c r="L6535" s="518" t="s">
        <v>5433</v>
      </c>
    </row>
    <row r="6536" spans="1:12" ht="15.75">
      <c r="A6536" s="518" t="s">
        <v>10253</v>
      </c>
      <c r="B6536" s="518" t="s">
        <v>11527</v>
      </c>
      <c r="C6536" s="518" t="s">
        <v>11528</v>
      </c>
      <c r="D6536" s="518" t="s">
        <v>30654</v>
      </c>
      <c r="E6536" s="519" t="s">
        <v>144</v>
      </c>
      <c r="F6536" s="518" t="s">
        <v>144</v>
      </c>
      <c r="G6536" s="518" t="s">
        <v>30658</v>
      </c>
      <c r="H6536" s="518" t="s">
        <v>11532</v>
      </c>
      <c r="I6536" s="518" t="s">
        <v>6762</v>
      </c>
      <c r="J6536" s="518" t="s">
        <v>5503</v>
      </c>
      <c r="K6536" s="519" t="s">
        <v>35374</v>
      </c>
      <c r="L6536" s="518" t="s">
        <v>5433</v>
      </c>
    </row>
    <row r="6537" spans="1:12" ht="15.75">
      <c r="A6537" s="518" t="s">
        <v>10253</v>
      </c>
      <c r="B6537" s="518" t="s">
        <v>11527</v>
      </c>
      <c r="C6537" s="518" t="s">
        <v>11528</v>
      </c>
      <c r="D6537" s="518" t="s">
        <v>30654</v>
      </c>
      <c r="E6537" s="519" t="s">
        <v>144</v>
      </c>
      <c r="F6537" s="518" t="s">
        <v>144</v>
      </c>
      <c r="G6537" s="518" t="s">
        <v>30660</v>
      </c>
      <c r="H6537" s="518" t="s">
        <v>11533</v>
      </c>
      <c r="I6537" s="518" t="s">
        <v>6762</v>
      </c>
      <c r="J6537" s="518" t="s">
        <v>5503</v>
      </c>
      <c r="K6537" s="519" t="s">
        <v>35375</v>
      </c>
      <c r="L6537" s="518" t="s">
        <v>5433</v>
      </c>
    </row>
    <row r="6538" spans="1:12" ht="15.75">
      <c r="A6538" s="518" t="s">
        <v>10253</v>
      </c>
      <c r="B6538" s="518" t="s">
        <v>11527</v>
      </c>
      <c r="C6538" s="518" t="s">
        <v>11528</v>
      </c>
      <c r="D6538" s="518" t="s">
        <v>30654</v>
      </c>
      <c r="E6538" s="519" t="s">
        <v>144</v>
      </c>
      <c r="F6538" s="518" t="s">
        <v>144</v>
      </c>
      <c r="G6538" s="518" t="s">
        <v>30661</v>
      </c>
      <c r="H6538" s="518" t="s">
        <v>11534</v>
      </c>
      <c r="I6538" s="518" t="s">
        <v>6762</v>
      </c>
      <c r="J6538" s="518" t="s">
        <v>5503</v>
      </c>
      <c r="K6538" s="519" t="s">
        <v>35376</v>
      </c>
      <c r="L6538" s="518" t="s">
        <v>5433</v>
      </c>
    </row>
    <row r="6539" spans="1:12" ht="15.75">
      <c r="A6539" s="518" t="s">
        <v>10253</v>
      </c>
      <c r="B6539" s="518" t="s">
        <v>11527</v>
      </c>
      <c r="C6539" s="518" t="s">
        <v>11528</v>
      </c>
      <c r="D6539" s="518" t="s">
        <v>30654</v>
      </c>
      <c r="E6539" s="519" t="s">
        <v>144</v>
      </c>
      <c r="F6539" s="518" t="s">
        <v>144</v>
      </c>
      <c r="G6539" s="518" t="s">
        <v>30662</v>
      </c>
      <c r="H6539" s="518" t="s">
        <v>11535</v>
      </c>
      <c r="I6539" s="518" t="s">
        <v>6762</v>
      </c>
      <c r="J6539" s="518" t="s">
        <v>5503</v>
      </c>
      <c r="K6539" s="519" t="s">
        <v>35377</v>
      </c>
      <c r="L6539" s="518" t="s">
        <v>5433</v>
      </c>
    </row>
    <row r="6540" spans="1:12" ht="15.75">
      <c r="A6540" s="518" t="s">
        <v>10253</v>
      </c>
      <c r="B6540" s="518" t="s">
        <v>11527</v>
      </c>
      <c r="C6540" s="518" t="s">
        <v>11528</v>
      </c>
      <c r="D6540" s="518" t="s">
        <v>30654</v>
      </c>
      <c r="E6540" s="519" t="s">
        <v>144</v>
      </c>
      <c r="F6540" s="518" t="s">
        <v>144</v>
      </c>
      <c r="G6540" s="518" t="s">
        <v>30664</v>
      </c>
      <c r="H6540" s="518" t="s">
        <v>11536</v>
      </c>
      <c r="I6540" s="518" t="s">
        <v>6762</v>
      </c>
      <c r="J6540" s="518" t="s">
        <v>5503</v>
      </c>
      <c r="K6540" s="519" t="s">
        <v>35378</v>
      </c>
      <c r="L6540" s="518" t="s">
        <v>5433</v>
      </c>
    </row>
    <row r="6541" spans="1:12" ht="15.75">
      <c r="A6541" s="518" t="s">
        <v>10253</v>
      </c>
      <c r="B6541" s="518" t="s">
        <v>11527</v>
      </c>
      <c r="C6541" s="518" t="s">
        <v>11528</v>
      </c>
      <c r="D6541" s="518" t="s">
        <v>30654</v>
      </c>
      <c r="E6541" s="519" t="s">
        <v>144</v>
      </c>
      <c r="F6541" s="518" t="s">
        <v>144</v>
      </c>
      <c r="G6541" s="518" t="s">
        <v>30665</v>
      </c>
      <c r="H6541" s="518" t="s">
        <v>11537</v>
      </c>
      <c r="I6541" s="518" t="s">
        <v>6762</v>
      </c>
      <c r="J6541" s="518" t="s">
        <v>5503</v>
      </c>
      <c r="K6541" s="519" t="s">
        <v>35379</v>
      </c>
      <c r="L6541" s="518" t="s">
        <v>5433</v>
      </c>
    </row>
    <row r="6542" spans="1:12" ht="15.75">
      <c r="A6542" s="518" t="s">
        <v>10253</v>
      </c>
      <c r="B6542" s="518" t="s">
        <v>11527</v>
      </c>
      <c r="C6542" s="518" t="s">
        <v>11528</v>
      </c>
      <c r="D6542" s="518" t="s">
        <v>30654</v>
      </c>
      <c r="E6542" s="519" t="s">
        <v>144</v>
      </c>
      <c r="F6542" s="518" t="s">
        <v>144</v>
      </c>
      <c r="G6542" s="518" t="s">
        <v>30666</v>
      </c>
      <c r="H6542" s="518" t="s">
        <v>11538</v>
      </c>
      <c r="I6542" s="518" t="s">
        <v>6762</v>
      </c>
      <c r="J6542" s="518" t="s">
        <v>5503</v>
      </c>
      <c r="K6542" s="519" t="s">
        <v>35380</v>
      </c>
      <c r="L6542" s="518" t="s">
        <v>5433</v>
      </c>
    </row>
    <row r="6543" spans="1:12" ht="15.75">
      <c r="A6543" s="518" t="s">
        <v>10253</v>
      </c>
      <c r="B6543" s="518" t="s">
        <v>11527</v>
      </c>
      <c r="C6543" s="518" t="s">
        <v>11528</v>
      </c>
      <c r="D6543" s="518" t="s">
        <v>30654</v>
      </c>
      <c r="E6543" s="519" t="s">
        <v>144</v>
      </c>
      <c r="F6543" s="518" t="s">
        <v>144</v>
      </c>
      <c r="G6543" s="518" t="s">
        <v>30667</v>
      </c>
      <c r="H6543" s="518" t="s">
        <v>11539</v>
      </c>
      <c r="I6543" s="518" t="s">
        <v>6762</v>
      </c>
      <c r="J6543" s="518" t="s">
        <v>5503</v>
      </c>
      <c r="K6543" s="519" t="s">
        <v>35381</v>
      </c>
      <c r="L6543" s="518" t="s">
        <v>5433</v>
      </c>
    </row>
    <row r="6544" spans="1:12" ht="15.75">
      <c r="A6544" s="518" t="s">
        <v>10253</v>
      </c>
      <c r="B6544" s="518" t="s">
        <v>11527</v>
      </c>
      <c r="C6544" s="518" t="s">
        <v>11528</v>
      </c>
      <c r="D6544" s="518" t="s">
        <v>30654</v>
      </c>
      <c r="E6544" s="519" t="s">
        <v>144</v>
      </c>
      <c r="F6544" s="518" t="s">
        <v>144</v>
      </c>
      <c r="G6544" s="518" t="s">
        <v>30668</v>
      </c>
      <c r="H6544" s="518" t="s">
        <v>11540</v>
      </c>
      <c r="I6544" s="518" t="s">
        <v>6762</v>
      </c>
      <c r="J6544" s="518" t="s">
        <v>5503</v>
      </c>
      <c r="K6544" s="519" t="s">
        <v>35382</v>
      </c>
      <c r="L6544" s="518" t="s">
        <v>5433</v>
      </c>
    </row>
    <row r="6545" spans="1:12" ht="15.75">
      <c r="A6545" s="518" t="s">
        <v>10253</v>
      </c>
      <c r="B6545" s="518" t="s">
        <v>11527</v>
      </c>
      <c r="C6545" s="518" t="s">
        <v>11528</v>
      </c>
      <c r="D6545" s="518" t="s">
        <v>30654</v>
      </c>
      <c r="E6545" s="519" t="s">
        <v>144</v>
      </c>
      <c r="F6545" s="518" t="s">
        <v>144</v>
      </c>
      <c r="G6545" s="518" t="s">
        <v>30669</v>
      </c>
      <c r="H6545" s="518" t="s">
        <v>11541</v>
      </c>
      <c r="I6545" s="518" t="s">
        <v>6762</v>
      </c>
      <c r="J6545" s="518" t="s">
        <v>5503</v>
      </c>
      <c r="K6545" s="519" t="s">
        <v>35383</v>
      </c>
      <c r="L6545" s="518" t="s">
        <v>5433</v>
      </c>
    </row>
    <row r="6546" spans="1:12" ht="15.75">
      <c r="A6546" s="518" t="s">
        <v>10253</v>
      </c>
      <c r="B6546" s="518" t="s">
        <v>11527</v>
      </c>
      <c r="C6546" s="518" t="s">
        <v>11528</v>
      </c>
      <c r="D6546" s="518" t="s">
        <v>30654</v>
      </c>
      <c r="E6546" s="519" t="s">
        <v>144</v>
      </c>
      <c r="F6546" s="518" t="s">
        <v>144</v>
      </c>
      <c r="G6546" s="518" t="s">
        <v>30670</v>
      </c>
      <c r="H6546" s="518" t="s">
        <v>11542</v>
      </c>
      <c r="I6546" s="518" t="s">
        <v>6762</v>
      </c>
      <c r="J6546" s="518" t="s">
        <v>5503</v>
      </c>
      <c r="K6546" s="519" t="s">
        <v>35384</v>
      </c>
      <c r="L6546" s="518" t="s">
        <v>5433</v>
      </c>
    </row>
    <row r="6547" spans="1:12" ht="15.75">
      <c r="A6547" s="518" t="s">
        <v>10253</v>
      </c>
      <c r="B6547" s="518" t="s">
        <v>11527</v>
      </c>
      <c r="C6547" s="518" t="s">
        <v>11528</v>
      </c>
      <c r="D6547" s="518" t="s">
        <v>30654</v>
      </c>
      <c r="E6547" s="519" t="s">
        <v>144</v>
      </c>
      <c r="F6547" s="518" t="s">
        <v>144</v>
      </c>
      <c r="G6547" s="518" t="s">
        <v>30671</v>
      </c>
      <c r="H6547" s="518" t="s">
        <v>11543</v>
      </c>
      <c r="I6547" s="518" t="s">
        <v>6762</v>
      </c>
      <c r="J6547" s="518" t="s">
        <v>5503</v>
      </c>
      <c r="K6547" s="519" t="s">
        <v>35385</v>
      </c>
      <c r="L6547" s="518" t="s">
        <v>5433</v>
      </c>
    </row>
    <row r="6548" spans="1:12" ht="15.75">
      <c r="A6548" s="518" t="s">
        <v>10253</v>
      </c>
      <c r="B6548" s="518" t="s">
        <v>11527</v>
      </c>
      <c r="C6548" s="518" t="s">
        <v>11528</v>
      </c>
      <c r="D6548" s="518" t="s">
        <v>30654</v>
      </c>
      <c r="E6548" s="519" t="s">
        <v>144</v>
      </c>
      <c r="F6548" s="518" t="s">
        <v>144</v>
      </c>
      <c r="G6548" s="518" t="s">
        <v>30672</v>
      </c>
      <c r="H6548" s="518" t="s">
        <v>11544</v>
      </c>
      <c r="I6548" s="518" t="s">
        <v>6762</v>
      </c>
      <c r="J6548" s="518" t="s">
        <v>5503</v>
      </c>
      <c r="K6548" s="519" t="s">
        <v>35386</v>
      </c>
      <c r="L6548" s="518" t="s">
        <v>5433</v>
      </c>
    </row>
    <row r="6549" spans="1:12" ht="15.75">
      <c r="A6549" s="518" t="s">
        <v>10253</v>
      </c>
      <c r="B6549" s="518" t="s">
        <v>11527</v>
      </c>
      <c r="C6549" s="518" t="s">
        <v>11528</v>
      </c>
      <c r="D6549" s="518" t="s">
        <v>30654</v>
      </c>
      <c r="E6549" s="519" t="s">
        <v>144</v>
      </c>
      <c r="F6549" s="518" t="s">
        <v>144</v>
      </c>
      <c r="G6549" s="518" t="s">
        <v>30673</v>
      </c>
      <c r="H6549" s="518" t="s">
        <v>11545</v>
      </c>
      <c r="I6549" s="518" t="s">
        <v>6762</v>
      </c>
      <c r="J6549" s="518" t="s">
        <v>5503</v>
      </c>
      <c r="K6549" s="519" t="s">
        <v>35387</v>
      </c>
      <c r="L6549" s="518" t="s">
        <v>5433</v>
      </c>
    </row>
    <row r="6550" spans="1:12" ht="15.75">
      <c r="A6550" s="518" t="s">
        <v>10253</v>
      </c>
      <c r="B6550" s="518" t="s">
        <v>11527</v>
      </c>
      <c r="C6550" s="518" t="s">
        <v>11528</v>
      </c>
      <c r="D6550" s="518" t="s">
        <v>30654</v>
      </c>
      <c r="E6550" s="519" t="s">
        <v>144</v>
      </c>
      <c r="F6550" s="518" t="s">
        <v>144</v>
      </c>
      <c r="G6550" s="518" t="s">
        <v>30674</v>
      </c>
      <c r="H6550" s="518" t="s">
        <v>11546</v>
      </c>
      <c r="I6550" s="518" t="s">
        <v>6762</v>
      </c>
      <c r="J6550" s="518" t="s">
        <v>5503</v>
      </c>
      <c r="K6550" s="519" t="s">
        <v>35388</v>
      </c>
      <c r="L6550" s="518" t="s">
        <v>5433</v>
      </c>
    </row>
    <row r="6551" spans="1:12" ht="15.75">
      <c r="A6551" s="518" t="s">
        <v>10253</v>
      </c>
      <c r="B6551" s="518" t="s">
        <v>11527</v>
      </c>
      <c r="C6551" s="518" t="s">
        <v>11528</v>
      </c>
      <c r="D6551" s="518" t="s">
        <v>30654</v>
      </c>
      <c r="E6551" s="519" t="s">
        <v>144</v>
      </c>
      <c r="F6551" s="518" t="s">
        <v>144</v>
      </c>
      <c r="G6551" s="518" t="s">
        <v>30675</v>
      </c>
      <c r="H6551" s="518" t="s">
        <v>11547</v>
      </c>
      <c r="I6551" s="518" t="s">
        <v>6762</v>
      </c>
      <c r="J6551" s="518" t="s">
        <v>5503</v>
      </c>
      <c r="K6551" s="519" t="s">
        <v>35389</v>
      </c>
      <c r="L6551" s="518" t="s">
        <v>5433</v>
      </c>
    </row>
    <row r="6552" spans="1:12" ht="15.75">
      <c r="A6552" s="518" t="s">
        <v>10253</v>
      </c>
      <c r="B6552" s="518" t="s">
        <v>11527</v>
      </c>
      <c r="C6552" s="518" t="s">
        <v>11528</v>
      </c>
      <c r="D6552" s="518" t="s">
        <v>30654</v>
      </c>
      <c r="E6552" s="519" t="s">
        <v>144</v>
      </c>
      <c r="F6552" s="518" t="s">
        <v>144</v>
      </c>
      <c r="G6552" s="518" t="s">
        <v>30676</v>
      </c>
      <c r="H6552" s="518" t="s">
        <v>11548</v>
      </c>
      <c r="I6552" s="518" t="s">
        <v>6762</v>
      </c>
      <c r="J6552" s="518" t="s">
        <v>5503</v>
      </c>
      <c r="K6552" s="519" t="s">
        <v>35390</v>
      </c>
      <c r="L6552" s="518" t="s">
        <v>5433</v>
      </c>
    </row>
    <row r="6553" spans="1:12" ht="15.75">
      <c r="A6553" s="518" t="s">
        <v>10253</v>
      </c>
      <c r="B6553" s="518" t="s">
        <v>11527</v>
      </c>
      <c r="C6553" s="518" t="s">
        <v>11528</v>
      </c>
      <c r="D6553" s="518" t="s">
        <v>30654</v>
      </c>
      <c r="E6553" s="519" t="s">
        <v>144</v>
      </c>
      <c r="F6553" s="518" t="s">
        <v>144</v>
      </c>
      <c r="G6553" s="518" t="s">
        <v>30677</v>
      </c>
      <c r="H6553" s="518" t="s">
        <v>11549</v>
      </c>
      <c r="I6553" s="518" t="s">
        <v>6762</v>
      </c>
      <c r="J6553" s="518" t="s">
        <v>5503</v>
      </c>
      <c r="K6553" s="519" t="s">
        <v>35391</v>
      </c>
      <c r="L6553" s="518" t="s">
        <v>5433</v>
      </c>
    </row>
    <row r="6554" spans="1:12" ht="15.75">
      <c r="A6554" s="518" t="s">
        <v>10253</v>
      </c>
      <c r="B6554" s="518" t="s">
        <v>11527</v>
      </c>
      <c r="C6554" s="518" t="s">
        <v>11528</v>
      </c>
      <c r="D6554" s="518" t="s">
        <v>30654</v>
      </c>
      <c r="E6554" s="519" t="s">
        <v>144</v>
      </c>
      <c r="F6554" s="518" t="s">
        <v>144</v>
      </c>
      <c r="G6554" s="518" t="s">
        <v>30678</v>
      </c>
      <c r="H6554" s="518" t="s">
        <v>11550</v>
      </c>
      <c r="I6554" s="518" t="s">
        <v>6762</v>
      </c>
      <c r="J6554" s="518" t="s">
        <v>5503</v>
      </c>
      <c r="K6554" s="519" t="s">
        <v>35392</v>
      </c>
      <c r="L6554" s="518" t="s">
        <v>5433</v>
      </c>
    </row>
    <row r="6555" spans="1:12" ht="15.75">
      <c r="A6555" s="518" t="s">
        <v>10253</v>
      </c>
      <c r="B6555" s="518" t="s">
        <v>11527</v>
      </c>
      <c r="C6555" s="518" t="s">
        <v>11528</v>
      </c>
      <c r="D6555" s="518" t="s">
        <v>30654</v>
      </c>
      <c r="E6555" s="519" t="s">
        <v>144</v>
      </c>
      <c r="F6555" s="518" t="s">
        <v>144</v>
      </c>
      <c r="G6555" s="518" t="s">
        <v>30679</v>
      </c>
      <c r="H6555" s="518" t="s">
        <v>11551</v>
      </c>
      <c r="I6555" s="518" t="s">
        <v>6762</v>
      </c>
      <c r="J6555" s="518" t="s">
        <v>5503</v>
      </c>
      <c r="K6555" s="519" t="s">
        <v>35393</v>
      </c>
      <c r="L6555" s="518" t="s">
        <v>5433</v>
      </c>
    </row>
    <row r="6556" spans="1:12" ht="15.75">
      <c r="A6556" s="518" t="s">
        <v>10253</v>
      </c>
      <c r="B6556" s="518" t="s">
        <v>11527</v>
      </c>
      <c r="C6556" s="518" t="s">
        <v>11528</v>
      </c>
      <c r="D6556" s="518" t="s">
        <v>30654</v>
      </c>
      <c r="E6556" s="519" t="s">
        <v>144</v>
      </c>
      <c r="F6556" s="518" t="s">
        <v>144</v>
      </c>
      <c r="G6556" s="518" t="s">
        <v>30680</v>
      </c>
      <c r="H6556" s="518" t="s">
        <v>11552</v>
      </c>
      <c r="I6556" s="518" t="s">
        <v>6762</v>
      </c>
      <c r="J6556" s="518" t="s">
        <v>5503</v>
      </c>
      <c r="K6556" s="519" t="s">
        <v>35394</v>
      </c>
      <c r="L6556" s="518" t="s">
        <v>5433</v>
      </c>
    </row>
    <row r="6557" spans="1:12" ht="15.75">
      <c r="A6557" s="518" t="s">
        <v>10253</v>
      </c>
      <c r="B6557" s="518" t="s">
        <v>11527</v>
      </c>
      <c r="C6557" s="518" t="s">
        <v>11528</v>
      </c>
      <c r="D6557" s="518" t="s">
        <v>30654</v>
      </c>
      <c r="E6557" s="519" t="s">
        <v>144</v>
      </c>
      <c r="F6557" s="518" t="s">
        <v>144</v>
      </c>
      <c r="G6557" s="518" t="s">
        <v>30681</v>
      </c>
      <c r="H6557" s="518" t="s">
        <v>11553</v>
      </c>
      <c r="I6557" s="518" t="s">
        <v>6762</v>
      </c>
      <c r="J6557" s="518" t="s">
        <v>5503</v>
      </c>
      <c r="K6557" s="519" t="s">
        <v>35395</v>
      </c>
      <c r="L6557" s="518" t="s">
        <v>5433</v>
      </c>
    </row>
    <row r="6558" spans="1:12" ht="15.75">
      <c r="A6558" s="518" t="s">
        <v>10253</v>
      </c>
      <c r="B6558" s="518" t="s">
        <v>11527</v>
      </c>
      <c r="C6558" s="518" t="s">
        <v>11528</v>
      </c>
      <c r="D6558" s="518" t="s">
        <v>30654</v>
      </c>
      <c r="E6558" s="519" t="s">
        <v>144</v>
      </c>
      <c r="F6558" s="518" t="s">
        <v>144</v>
      </c>
      <c r="G6558" s="518" t="s">
        <v>30682</v>
      </c>
      <c r="H6558" s="518" t="s">
        <v>11554</v>
      </c>
      <c r="I6558" s="518" t="s">
        <v>6762</v>
      </c>
      <c r="J6558" s="518" t="s">
        <v>5503</v>
      </c>
      <c r="K6558" s="519" t="s">
        <v>35396</v>
      </c>
      <c r="L6558" s="518" t="s">
        <v>5433</v>
      </c>
    </row>
    <row r="6559" spans="1:12" ht="15.75">
      <c r="A6559" s="518" t="s">
        <v>10253</v>
      </c>
      <c r="B6559" s="518" t="s">
        <v>11527</v>
      </c>
      <c r="C6559" s="518" t="s">
        <v>11528</v>
      </c>
      <c r="D6559" s="518" t="s">
        <v>30654</v>
      </c>
      <c r="E6559" s="519" t="s">
        <v>144</v>
      </c>
      <c r="F6559" s="518" t="s">
        <v>144</v>
      </c>
      <c r="G6559" s="518" t="s">
        <v>30683</v>
      </c>
      <c r="H6559" s="518" t="s">
        <v>11555</v>
      </c>
      <c r="I6559" s="518" t="s">
        <v>6762</v>
      </c>
      <c r="J6559" s="518" t="s">
        <v>5503</v>
      </c>
      <c r="K6559" s="519" t="s">
        <v>35397</v>
      </c>
      <c r="L6559" s="518" t="s">
        <v>5433</v>
      </c>
    </row>
    <row r="6560" spans="1:12" ht="15.75">
      <c r="A6560" s="518" t="s">
        <v>10253</v>
      </c>
      <c r="B6560" s="518" t="s">
        <v>11527</v>
      </c>
      <c r="C6560" s="518" t="s">
        <v>11528</v>
      </c>
      <c r="D6560" s="518" t="s">
        <v>30654</v>
      </c>
      <c r="E6560" s="519" t="s">
        <v>144</v>
      </c>
      <c r="F6560" s="518" t="s">
        <v>144</v>
      </c>
      <c r="G6560" s="518" t="s">
        <v>30684</v>
      </c>
      <c r="H6560" s="518" t="s">
        <v>11556</v>
      </c>
      <c r="I6560" s="518" t="s">
        <v>6762</v>
      </c>
      <c r="J6560" s="518" t="s">
        <v>5503</v>
      </c>
      <c r="K6560" s="519" t="s">
        <v>35398</v>
      </c>
      <c r="L6560" s="518" t="s">
        <v>5433</v>
      </c>
    </row>
    <row r="6561" spans="1:12" ht="15.75">
      <c r="A6561" s="518" t="s">
        <v>10253</v>
      </c>
      <c r="B6561" s="518" t="s">
        <v>11527</v>
      </c>
      <c r="C6561" s="518" t="s">
        <v>11528</v>
      </c>
      <c r="D6561" s="518" t="s">
        <v>30654</v>
      </c>
      <c r="E6561" s="519" t="s">
        <v>144</v>
      </c>
      <c r="F6561" s="518" t="s">
        <v>144</v>
      </c>
      <c r="G6561" s="518" t="s">
        <v>30685</v>
      </c>
      <c r="H6561" s="518" t="s">
        <v>11557</v>
      </c>
      <c r="I6561" s="518" t="s">
        <v>6762</v>
      </c>
      <c r="J6561" s="518" t="s">
        <v>5503</v>
      </c>
      <c r="K6561" s="519" t="s">
        <v>35399</v>
      </c>
      <c r="L6561" s="518" t="s">
        <v>5433</v>
      </c>
    </row>
    <row r="6562" spans="1:12" ht="15.75">
      <c r="A6562" s="518" t="s">
        <v>10253</v>
      </c>
      <c r="B6562" s="518" t="s">
        <v>11527</v>
      </c>
      <c r="C6562" s="518" t="s">
        <v>11528</v>
      </c>
      <c r="D6562" s="518" t="s">
        <v>30654</v>
      </c>
      <c r="E6562" s="519" t="s">
        <v>144</v>
      </c>
      <c r="F6562" s="518" t="s">
        <v>144</v>
      </c>
      <c r="G6562" s="518" t="s">
        <v>30686</v>
      </c>
      <c r="H6562" s="518" t="s">
        <v>11558</v>
      </c>
      <c r="I6562" s="518" t="s">
        <v>6762</v>
      </c>
      <c r="J6562" s="518" t="s">
        <v>5503</v>
      </c>
      <c r="K6562" s="519" t="s">
        <v>35400</v>
      </c>
      <c r="L6562" s="518" t="s">
        <v>5433</v>
      </c>
    </row>
    <row r="6563" spans="1:12" ht="15.75">
      <c r="A6563" s="518" t="s">
        <v>10253</v>
      </c>
      <c r="B6563" s="518" t="s">
        <v>11527</v>
      </c>
      <c r="C6563" s="518" t="s">
        <v>11528</v>
      </c>
      <c r="D6563" s="518" t="s">
        <v>30654</v>
      </c>
      <c r="E6563" s="519" t="s">
        <v>144</v>
      </c>
      <c r="F6563" s="518" t="s">
        <v>144</v>
      </c>
      <c r="G6563" s="518" t="s">
        <v>30687</v>
      </c>
      <c r="H6563" s="518" t="s">
        <v>11559</v>
      </c>
      <c r="I6563" s="518" t="s">
        <v>6762</v>
      </c>
      <c r="J6563" s="518" t="s">
        <v>5503</v>
      </c>
      <c r="K6563" s="519" t="s">
        <v>35401</v>
      </c>
      <c r="L6563" s="518" t="s">
        <v>5433</v>
      </c>
    </row>
    <row r="6564" spans="1:12" ht="15.75">
      <c r="A6564" s="518" t="s">
        <v>10253</v>
      </c>
      <c r="B6564" s="518" t="s">
        <v>11527</v>
      </c>
      <c r="C6564" s="518" t="s">
        <v>11528</v>
      </c>
      <c r="D6564" s="518" t="s">
        <v>30654</v>
      </c>
      <c r="E6564" s="519" t="s">
        <v>144</v>
      </c>
      <c r="F6564" s="518" t="s">
        <v>144</v>
      </c>
      <c r="G6564" s="518" t="s">
        <v>30688</v>
      </c>
      <c r="H6564" s="518" t="s">
        <v>11560</v>
      </c>
      <c r="I6564" s="518" t="s">
        <v>6762</v>
      </c>
      <c r="J6564" s="518" t="s">
        <v>5503</v>
      </c>
      <c r="K6564" s="519" t="s">
        <v>35402</v>
      </c>
      <c r="L6564" s="518" t="s">
        <v>5433</v>
      </c>
    </row>
    <row r="6565" spans="1:12" ht="15.75">
      <c r="A6565" s="518" t="s">
        <v>10253</v>
      </c>
      <c r="B6565" s="518" t="s">
        <v>11527</v>
      </c>
      <c r="C6565" s="518" t="s">
        <v>11528</v>
      </c>
      <c r="D6565" s="518" t="s">
        <v>30654</v>
      </c>
      <c r="E6565" s="519" t="s">
        <v>144</v>
      </c>
      <c r="F6565" s="518" t="s">
        <v>144</v>
      </c>
      <c r="G6565" s="518" t="s">
        <v>30689</v>
      </c>
      <c r="H6565" s="518" t="s">
        <v>11561</v>
      </c>
      <c r="I6565" s="518" t="s">
        <v>6762</v>
      </c>
      <c r="J6565" s="518" t="s">
        <v>5503</v>
      </c>
      <c r="K6565" s="519" t="s">
        <v>35403</v>
      </c>
      <c r="L6565" s="518" t="s">
        <v>5433</v>
      </c>
    </row>
    <row r="6566" spans="1:12" ht="15.75">
      <c r="A6566" s="518" t="s">
        <v>10253</v>
      </c>
      <c r="B6566" s="518" t="s">
        <v>11527</v>
      </c>
      <c r="C6566" s="518" t="s">
        <v>11528</v>
      </c>
      <c r="D6566" s="518" t="s">
        <v>30654</v>
      </c>
      <c r="E6566" s="519" t="s">
        <v>144</v>
      </c>
      <c r="F6566" s="518" t="s">
        <v>144</v>
      </c>
      <c r="G6566" s="518" t="s">
        <v>30691</v>
      </c>
      <c r="H6566" s="518" t="s">
        <v>11562</v>
      </c>
      <c r="I6566" s="518" t="s">
        <v>6762</v>
      </c>
      <c r="J6566" s="518" t="s">
        <v>5503</v>
      </c>
      <c r="K6566" s="519" t="s">
        <v>35404</v>
      </c>
      <c r="L6566" s="518" t="s">
        <v>5433</v>
      </c>
    </row>
    <row r="6567" spans="1:12" ht="15.75">
      <c r="A6567" s="518" t="s">
        <v>10253</v>
      </c>
      <c r="B6567" s="518" t="s">
        <v>11527</v>
      </c>
      <c r="C6567" s="518" t="s">
        <v>11528</v>
      </c>
      <c r="D6567" s="518" t="s">
        <v>30654</v>
      </c>
      <c r="E6567" s="519" t="s">
        <v>144</v>
      </c>
      <c r="F6567" s="518" t="s">
        <v>144</v>
      </c>
      <c r="G6567" s="518" t="s">
        <v>30692</v>
      </c>
      <c r="H6567" s="518" t="s">
        <v>11563</v>
      </c>
      <c r="I6567" s="518" t="s">
        <v>6762</v>
      </c>
      <c r="J6567" s="518" t="s">
        <v>5503</v>
      </c>
      <c r="K6567" s="519" t="s">
        <v>35405</v>
      </c>
      <c r="L6567" s="518" t="s">
        <v>5433</v>
      </c>
    </row>
    <row r="6568" spans="1:12" ht="15.75">
      <c r="A6568" s="518" t="s">
        <v>10253</v>
      </c>
      <c r="B6568" s="518" t="s">
        <v>11527</v>
      </c>
      <c r="C6568" s="518" t="s">
        <v>11528</v>
      </c>
      <c r="D6568" s="518" t="s">
        <v>30654</v>
      </c>
      <c r="E6568" s="519" t="s">
        <v>144</v>
      </c>
      <c r="F6568" s="518" t="s">
        <v>144</v>
      </c>
      <c r="G6568" s="518" t="s">
        <v>30693</v>
      </c>
      <c r="H6568" s="518" t="s">
        <v>11564</v>
      </c>
      <c r="I6568" s="518" t="s">
        <v>6762</v>
      </c>
      <c r="J6568" s="518" t="s">
        <v>5503</v>
      </c>
      <c r="K6568" s="519" t="s">
        <v>35406</v>
      </c>
      <c r="L6568" s="518" t="s">
        <v>5433</v>
      </c>
    </row>
    <row r="6569" spans="1:12" ht="15.75">
      <c r="A6569" s="518" t="s">
        <v>10253</v>
      </c>
      <c r="B6569" s="518" t="s">
        <v>11527</v>
      </c>
      <c r="C6569" s="518" t="s">
        <v>11528</v>
      </c>
      <c r="D6569" s="518" t="s">
        <v>30654</v>
      </c>
      <c r="E6569" s="519" t="s">
        <v>144</v>
      </c>
      <c r="F6569" s="518" t="s">
        <v>144</v>
      </c>
      <c r="G6569" s="518" t="s">
        <v>30694</v>
      </c>
      <c r="H6569" s="518" t="s">
        <v>11565</v>
      </c>
      <c r="I6569" s="518" t="s">
        <v>6762</v>
      </c>
      <c r="J6569" s="518" t="s">
        <v>5503</v>
      </c>
      <c r="K6569" s="519" t="s">
        <v>35407</v>
      </c>
      <c r="L6569" s="518" t="s">
        <v>5433</v>
      </c>
    </row>
    <row r="6570" spans="1:12" ht="15.75">
      <c r="A6570" s="518" t="s">
        <v>10253</v>
      </c>
      <c r="B6570" s="518" t="s">
        <v>11527</v>
      </c>
      <c r="C6570" s="518" t="s">
        <v>11528</v>
      </c>
      <c r="D6570" s="518" t="s">
        <v>30654</v>
      </c>
      <c r="E6570" s="519" t="s">
        <v>144</v>
      </c>
      <c r="F6570" s="518" t="s">
        <v>144</v>
      </c>
      <c r="G6570" s="518" t="s">
        <v>30695</v>
      </c>
      <c r="H6570" s="518" t="s">
        <v>11566</v>
      </c>
      <c r="I6570" s="518" t="s">
        <v>6762</v>
      </c>
      <c r="J6570" s="518" t="s">
        <v>5503</v>
      </c>
      <c r="K6570" s="519" t="s">
        <v>35408</v>
      </c>
      <c r="L6570" s="518" t="s">
        <v>5433</v>
      </c>
    </row>
    <row r="6571" spans="1:12" ht="15.75">
      <c r="A6571" s="518" t="s">
        <v>10253</v>
      </c>
      <c r="B6571" s="518" t="s">
        <v>11527</v>
      </c>
      <c r="C6571" s="518" t="s">
        <v>11528</v>
      </c>
      <c r="D6571" s="518" t="s">
        <v>30654</v>
      </c>
      <c r="E6571" s="519" t="s">
        <v>144</v>
      </c>
      <c r="F6571" s="518" t="s">
        <v>144</v>
      </c>
      <c r="G6571" s="518" t="s">
        <v>30696</v>
      </c>
      <c r="H6571" s="518" t="s">
        <v>11567</v>
      </c>
      <c r="I6571" s="518" t="s">
        <v>6762</v>
      </c>
      <c r="J6571" s="518" t="s">
        <v>5503</v>
      </c>
      <c r="K6571" s="519" t="s">
        <v>35409</v>
      </c>
      <c r="L6571" s="518" t="s">
        <v>5433</v>
      </c>
    </row>
    <row r="6572" spans="1:12" ht="15.75">
      <c r="A6572" s="518" t="s">
        <v>10253</v>
      </c>
      <c r="B6572" s="518" t="s">
        <v>11527</v>
      </c>
      <c r="C6572" s="518" t="s">
        <v>11528</v>
      </c>
      <c r="D6572" s="518" t="s">
        <v>30654</v>
      </c>
      <c r="E6572" s="519" t="s">
        <v>144</v>
      </c>
      <c r="F6572" s="518" t="s">
        <v>144</v>
      </c>
      <c r="G6572" s="518" t="s">
        <v>30697</v>
      </c>
      <c r="H6572" s="518" t="s">
        <v>11568</v>
      </c>
      <c r="I6572" s="518" t="s">
        <v>6762</v>
      </c>
      <c r="J6572" s="518" t="s">
        <v>5503</v>
      </c>
      <c r="K6572" s="519" t="s">
        <v>35410</v>
      </c>
      <c r="L6572" s="518" t="s">
        <v>5433</v>
      </c>
    </row>
    <row r="6573" spans="1:12" ht="15.75">
      <c r="A6573" s="518" t="s">
        <v>10253</v>
      </c>
      <c r="B6573" s="518" t="s">
        <v>11527</v>
      </c>
      <c r="C6573" s="518" t="s">
        <v>11528</v>
      </c>
      <c r="D6573" s="518" t="s">
        <v>30654</v>
      </c>
      <c r="E6573" s="519" t="s">
        <v>144</v>
      </c>
      <c r="F6573" s="518" t="s">
        <v>144</v>
      </c>
      <c r="G6573" s="518" t="s">
        <v>30698</v>
      </c>
      <c r="H6573" s="518" t="s">
        <v>11569</v>
      </c>
      <c r="I6573" s="518" t="s">
        <v>6762</v>
      </c>
      <c r="J6573" s="518" t="s">
        <v>5503</v>
      </c>
      <c r="K6573" s="519" t="s">
        <v>35411</v>
      </c>
      <c r="L6573" s="518" t="s">
        <v>5433</v>
      </c>
    </row>
    <row r="6574" spans="1:12" ht="15.75">
      <c r="A6574" s="518" t="s">
        <v>10253</v>
      </c>
      <c r="B6574" s="518" t="s">
        <v>11527</v>
      </c>
      <c r="C6574" s="518" t="s">
        <v>11528</v>
      </c>
      <c r="D6574" s="518" t="s">
        <v>30654</v>
      </c>
      <c r="E6574" s="519" t="s">
        <v>144</v>
      </c>
      <c r="F6574" s="518" t="s">
        <v>144</v>
      </c>
      <c r="G6574" s="518" t="s">
        <v>30699</v>
      </c>
      <c r="H6574" s="518" t="s">
        <v>11570</v>
      </c>
      <c r="I6574" s="518" t="s">
        <v>6762</v>
      </c>
      <c r="J6574" s="518" t="s">
        <v>5503</v>
      </c>
      <c r="K6574" s="519" t="s">
        <v>35412</v>
      </c>
      <c r="L6574" s="518" t="s">
        <v>5433</v>
      </c>
    </row>
    <row r="6575" spans="1:12" ht="15.75">
      <c r="A6575" s="518" t="s">
        <v>10253</v>
      </c>
      <c r="B6575" s="518" t="s">
        <v>11527</v>
      </c>
      <c r="C6575" s="518" t="s">
        <v>11528</v>
      </c>
      <c r="D6575" s="518" t="s">
        <v>30654</v>
      </c>
      <c r="E6575" s="519" t="s">
        <v>144</v>
      </c>
      <c r="F6575" s="518" t="s">
        <v>144</v>
      </c>
      <c r="G6575" s="518" t="s">
        <v>30700</v>
      </c>
      <c r="H6575" s="518" t="s">
        <v>11571</v>
      </c>
      <c r="I6575" s="518" t="s">
        <v>6762</v>
      </c>
      <c r="J6575" s="518" t="s">
        <v>5503</v>
      </c>
      <c r="K6575" s="519" t="s">
        <v>35413</v>
      </c>
      <c r="L6575" s="518" t="s">
        <v>5433</v>
      </c>
    </row>
    <row r="6576" spans="1:12" ht="15.75">
      <c r="A6576" s="518" t="s">
        <v>10253</v>
      </c>
      <c r="B6576" s="518" t="s">
        <v>11527</v>
      </c>
      <c r="C6576" s="518" t="s">
        <v>11528</v>
      </c>
      <c r="D6576" s="518" t="s">
        <v>30654</v>
      </c>
      <c r="E6576" s="519" t="s">
        <v>144</v>
      </c>
      <c r="F6576" s="518" t="s">
        <v>144</v>
      </c>
      <c r="G6576" s="518" t="s">
        <v>30701</v>
      </c>
      <c r="H6576" s="518" t="s">
        <v>11572</v>
      </c>
      <c r="I6576" s="518" t="s">
        <v>6762</v>
      </c>
      <c r="J6576" s="518" t="s">
        <v>5503</v>
      </c>
      <c r="K6576" s="519" t="s">
        <v>23256</v>
      </c>
      <c r="L6576" s="518" t="s">
        <v>5433</v>
      </c>
    </row>
    <row r="6577" spans="1:12" ht="15.75">
      <c r="A6577" s="518" t="s">
        <v>10253</v>
      </c>
      <c r="B6577" s="518" t="s">
        <v>11527</v>
      </c>
      <c r="C6577" s="518" t="s">
        <v>11528</v>
      </c>
      <c r="D6577" s="518" t="s">
        <v>30654</v>
      </c>
      <c r="E6577" s="519" t="s">
        <v>144</v>
      </c>
      <c r="F6577" s="518" t="s">
        <v>144</v>
      </c>
      <c r="G6577" s="518" t="s">
        <v>30702</v>
      </c>
      <c r="H6577" s="518" t="s">
        <v>11573</v>
      </c>
      <c r="I6577" s="518" t="s">
        <v>6762</v>
      </c>
      <c r="J6577" s="518" t="s">
        <v>5503</v>
      </c>
      <c r="K6577" s="519" t="s">
        <v>35414</v>
      </c>
      <c r="L6577" s="518" t="s">
        <v>5433</v>
      </c>
    </row>
    <row r="6578" spans="1:12" ht="15.75">
      <c r="A6578" s="518" t="s">
        <v>10253</v>
      </c>
      <c r="B6578" s="518" t="s">
        <v>11527</v>
      </c>
      <c r="C6578" s="518" t="s">
        <v>11528</v>
      </c>
      <c r="D6578" s="518" t="s">
        <v>30654</v>
      </c>
      <c r="E6578" s="519" t="s">
        <v>144</v>
      </c>
      <c r="F6578" s="518" t="s">
        <v>144</v>
      </c>
      <c r="G6578" s="518" t="s">
        <v>30703</v>
      </c>
      <c r="H6578" s="518" t="s">
        <v>11574</v>
      </c>
      <c r="I6578" s="518" t="s">
        <v>6762</v>
      </c>
      <c r="J6578" s="518" t="s">
        <v>5503</v>
      </c>
      <c r="K6578" s="519" t="s">
        <v>35415</v>
      </c>
      <c r="L6578" s="518" t="s">
        <v>5433</v>
      </c>
    </row>
    <row r="6579" spans="1:12" ht="15.75">
      <c r="A6579" s="518" t="s">
        <v>10253</v>
      </c>
      <c r="B6579" s="518" t="s">
        <v>11527</v>
      </c>
      <c r="C6579" s="518" t="s">
        <v>11528</v>
      </c>
      <c r="D6579" s="518" t="s">
        <v>30654</v>
      </c>
      <c r="E6579" s="519" t="s">
        <v>144</v>
      </c>
      <c r="F6579" s="518" t="s">
        <v>144</v>
      </c>
      <c r="G6579" s="518" t="s">
        <v>30704</v>
      </c>
      <c r="H6579" s="518" t="s">
        <v>11575</v>
      </c>
      <c r="I6579" s="518" t="s">
        <v>6762</v>
      </c>
      <c r="J6579" s="518" t="s">
        <v>5503</v>
      </c>
      <c r="K6579" s="519" t="s">
        <v>35416</v>
      </c>
      <c r="L6579" s="518" t="s">
        <v>5433</v>
      </c>
    </row>
    <row r="6580" spans="1:12" ht="15.75">
      <c r="A6580" s="518" t="s">
        <v>10253</v>
      </c>
      <c r="B6580" s="518" t="s">
        <v>11527</v>
      </c>
      <c r="C6580" s="518" t="s">
        <v>11528</v>
      </c>
      <c r="D6580" s="518" t="s">
        <v>30654</v>
      </c>
      <c r="E6580" s="519" t="s">
        <v>144</v>
      </c>
      <c r="F6580" s="518" t="s">
        <v>144</v>
      </c>
      <c r="G6580" s="518" t="s">
        <v>30705</v>
      </c>
      <c r="H6580" s="518" t="s">
        <v>11576</v>
      </c>
      <c r="I6580" s="518" t="s">
        <v>6762</v>
      </c>
      <c r="J6580" s="518" t="s">
        <v>5503</v>
      </c>
      <c r="K6580" s="519" t="s">
        <v>35417</v>
      </c>
      <c r="L6580" s="518" t="s">
        <v>5433</v>
      </c>
    </row>
    <row r="6581" spans="1:12" ht="15.75">
      <c r="A6581" s="518" t="s">
        <v>10253</v>
      </c>
      <c r="B6581" s="518" t="s">
        <v>11527</v>
      </c>
      <c r="C6581" s="518" t="s">
        <v>11528</v>
      </c>
      <c r="D6581" s="518" t="s">
        <v>30654</v>
      </c>
      <c r="E6581" s="519" t="s">
        <v>144</v>
      </c>
      <c r="F6581" s="518" t="s">
        <v>144</v>
      </c>
      <c r="G6581" s="518" t="s">
        <v>30706</v>
      </c>
      <c r="H6581" s="518" t="s">
        <v>11577</v>
      </c>
      <c r="I6581" s="518" t="s">
        <v>6762</v>
      </c>
      <c r="J6581" s="518" t="s">
        <v>5503</v>
      </c>
      <c r="K6581" s="519" t="s">
        <v>35418</v>
      </c>
      <c r="L6581" s="518" t="s">
        <v>5433</v>
      </c>
    </row>
    <row r="6582" spans="1:12" ht="15.75">
      <c r="A6582" s="518" t="s">
        <v>10253</v>
      </c>
      <c r="B6582" s="518" t="s">
        <v>11527</v>
      </c>
      <c r="C6582" s="518" t="s">
        <v>11528</v>
      </c>
      <c r="D6582" s="518" t="s">
        <v>30654</v>
      </c>
      <c r="E6582" s="519" t="s">
        <v>144</v>
      </c>
      <c r="F6582" s="518" t="s">
        <v>144</v>
      </c>
      <c r="G6582" s="518" t="s">
        <v>30707</v>
      </c>
      <c r="H6582" s="518" t="s">
        <v>11578</v>
      </c>
      <c r="I6582" s="518" t="s">
        <v>6762</v>
      </c>
      <c r="J6582" s="518" t="s">
        <v>5503</v>
      </c>
      <c r="K6582" s="519" t="s">
        <v>35419</v>
      </c>
      <c r="L6582" s="518" t="s">
        <v>5433</v>
      </c>
    </row>
    <row r="6583" spans="1:12" ht="15.75">
      <c r="A6583" s="518" t="s">
        <v>10253</v>
      </c>
      <c r="B6583" s="518" t="s">
        <v>11527</v>
      </c>
      <c r="C6583" s="518" t="s">
        <v>11528</v>
      </c>
      <c r="D6583" s="518" t="s">
        <v>30654</v>
      </c>
      <c r="E6583" s="519" t="s">
        <v>144</v>
      </c>
      <c r="F6583" s="518" t="s">
        <v>144</v>
      </c>
      <c r="G6583" s="518" t="s">
        <v>30708</v>
      </c>
      <c r="H6583" s="518" t="s">
        <v>11579</v>
      </c>
      <c r="I6583" s="518" t="s">
        <v>6762</v>
      </c>
      <c r="J6583" s="518" t="s">
        <v>5503</v>
      </c>
      <c r="K6583" s="519" t="s">
        <v>35420</v>
      </c>
      <c r="L6583" s="518" t="s">
        <v>5433</v>
      </c>
    </row>
    <row r="6584" spans="1:12" ht="15.75">
      <c r="A6584" s="518" t="s">
        <v>10253</v>
      </c>
      <c r="B6584" s="518" t="s">
        <v>11527</v>
      </c>
      <c r="C6584" s="518" t="s">
        <v>11528</v>
      </c>
      <c r="D6584" s="518" t="s">
        <v>30654</v>
      </c>
      <c r="E6584" s="519" t="s">
        <v>144</v>
      </c>
      <c r="F6584" s="518" t="s">
        <v>144</v>
      </c>
      <c r="G6584" s="518" t="s">
        <v>30709</v>
      </c>
      <c r="H6584" s="518" t="s">
        <v>11580</v>
      </c>
      <c r="I6584" s="518" t="s">
        <v>6762</v>
      </c>
      <c r="J6584" s="518" t="s">
        <v>5503</v>
      </c>
      <c r="K6584" s="519" t="s">
        <v>35421</v>
      </c>
      <c r="L6584" s="518" t="s">
        <v>5433</v>
      </c>
    </row>
    <row r="6585" spans="1:12" ht="15.75">
      <c r="A6585" s="518" t="s">
        <v>10253</v>
      </c>
      <c r="B6585" s="518" t="s">
        <v>11527</v>
      </c>
      <c r="C6585" s="518" t="s">
        <v>11528</v>
      </c>
      <c r="D6585" s="518" t="s">
        <v>30654</v>
      </c>
      <c r="E6585" s="519" t="s">
        <v>144</v>
      </c>
      <c r="F6585" s="518" t="s">
        <v>144</v>
      </c>
      <c r="G6585" s="518" t="s">
        <v>30710</v>
      </c>
      <c r="H6585" s="518" t="s">
        <v>11581</v>
      </c>
      <c r="I6585" s="518" t="s">
        <v>6762</v>
      </c>
      <c r="J6585" s="518" t="s">
        <v>5503</v>
      </c>
      <c r="K6585" s="519" t="s">
        <v>35422</v>
      </c>
      <c r="L6585" s="518" t="s">
        <v>5433</v>
      </c>
    </row>
    <row r="6586" spans="1:12" ht="15.75">
      <c r="A6586" s="518" t="s">
        <v>10253</v>
      </c>
      <c r="B6586" s="518" t="s">
        <v>11527</v>
      </c>
      <c r="C6586" s="518" t="s">
        <v>11528</v>
      </c>
      <c r="D6586" s="518" t="s">
        <v>30654</v>
      </c>
      <c r="E6586" s="519" t="s">
        <v>144</v>
      </c>
      <c r="F6586" s="518" t="s">
        <v>144</v>
      </c>
      <c r="G6586" s="518" t="s">
        <v>30711</v>
      </c>
      <c r="H6586" s="518" t="s">
        <v>11582</v>
      </c>
      <c r="I6586" s="518" t="s">
        <v>6762</v>
      </c>
      <c r="J6586" s="518" t="s">
        <v>5503</v>
      </c>
      <c r="K6586" s="519" t="s">
        <v>35423</v>
      </c>
      <c r="L6586" s="518" t="s">
        <v>5433</v>
      </c>
    </row>
    <row r="6587" spans="1:12" ht="15.75">
      <c r="A6587" s="518" t="s">
        <v>10253</v>
      </c>
      <c r="B6587" s="518" t="s">
        <v>11527</v>
      </c>
      <c r="C6587" s="518" t="s">
        <v>11528</v>
      </c>
      <c r="D6587" s="518" t="s">
        <v>30654</v>
      </c>
      <c r="E6587" s="519" t="s">
        <v>144</v>
      </c>
      <c r="F6587" s="518" t="s">
        <v>144</v>
      </c>
      <c r="G6587" s="518" t="s">
        <v>30712</v>
      </c>
      <c r="H6587" s="518" t="s">
        <v>11583</v>
      </c>
      <c r="I6587" s="518" t="s">
        <v>6762</v>
      </c>
      <c r="J6587" s="518" t="s">
        <v>5503</v>
      </c>
      <c r="K6587" s="519" t="s">
        <v>35424</v>
      </c>
      <c r="L6587" s="518" t="s">
        <v>5433</v>
      </c>
    </row>
    <row r="6588" spans="1:12" ht="15.75">
      <c r="A6588" s="518" t="s">
        <v>10253</v>
      </c>
      <c r="B6588" s="518" t="s">
        <v>11527</v>
      </c>
      <c r="C6588" s="518" t="s">
        <v>11528</v>
      </c>
      <c r="D6588" s="518" t="s">
        <v>30654</v>
      </c>
      <c r="E6588" s="519" t="s">
        <v>144</v>
      </c>
      <c r="F6588" s="518" t="s">
        <v>144</v>
      </c>
      <c r="G6588" s="518" t="s">
        <v>30713</v>
      </c>
      <c r="H6588" s="518" t="s">
        <v>11584</v>
      </c>
      <c r="I6588" s="518" t="s">
        <v>6762</v>
      </c>
      <c r="J6588" s="518" t="s">
        <v>5503</v>
      </c>
      <c r="K6588" s="519" t="s">
        <v>35425</v>
      </c>
      <c r="L6588" s="518" t="s">
        <v>5433</v>
      </c>
    </row>
    <row r="6589" spans="1:12" ht="15.75">
      <c r="A6589" s="518" t="s">
        <v>10253</v>
      </c>
      <c r="B6589" s="518" t="s">
        <v>11527</v>
      </c>
      <c r="C6589" s="518" t="s">
        <v>11528</v>
      </c>
      <c r="D6589" s="518" t="s">
        <v>30654</v>
      </c>
      <c r="E6589" s="519" t="s">
        <v>144</v>
      </c>
      <c r="F6589" s="518" t="s">
        <v>144</v>
      </c>
      <c r="G6589" s="518" t="s">
        <v>30714</v>
      </c>
      <c r="H6589" s="518" t="s">
        <v>11585</v>
      </c>
      <c r="I6589" s="518" t="s">
        <v>6762</v>
      </c>
      <c r="J6589" s="518" t="s">
        <v>5503</v>
      </c>
      <c r="K6589" s="519" t="s">
        <v>35426</v>
      </c>
      <c r="L6589" s="518" t="s">
        <v>5433</v>
      </c>
    </row>
    <row r="6590" spans="1:12" ht="15.75">
      <c r="A6590" s="518" t="s">
        <v>10253</v>
      </c>
      <c r="B6590" s="518" t="s">
        <v>11527</v>
      </c>
      <c r="C6590" s="518" t="s">
        <v>11528</v>
      </c>
      <c r="D6590" s="518" t="s">
        <v>30654</v>
      </c>
      <c r="E6590" s="519" t="s">
        <v>144</v>
      </c>
      <c r="F6590" s="518" t="s">
        <v>144</v>
      </c>
      <c r="G6590" s="518" t="s">
        <v>30715</v>
      </c>
      <c r="H6590" s="518" t="s">
        <v>11586</v>
      </c>
      <c r="I6590" s="518" t="s">
        <v>6762</v>
      </c>
      <c r="J6590" s="518" t="s">
        <v>5503</v>
      </c>
      <c r="K6590" s="519" t="s">
        <v>35427</v>
      </c>
      <c r="L6590" s="518" t="s">
        <v>5433</v>
      </c>
    </row>
    <row r="6591" spans="1:12" ht="15.75">
      <c r="A6591" s="518" t="s">
        <v>10253</v>
      </c>
      <c r="B6591" s="518" t="s">
        <v>11527</v>
      </c>
      <c r="C6591" s="518" t="s">
        <v>11528</v>
      </c>
      <c r="D6591" s="518" t="s">
        <v>30654</v>
      </c>
      <c r="E6591" s="519" t="s">
        <v>144</v>
      </c>
      <c r="F6591" s="518" t="s">
        <v>144</v>
      </c>
      <c r="G6591" s="518" t="s">
        <v>30716</v>
      </c>
      <c r="H6591" s="518" t="s">
        <v>11587</v>
      </c>
      <c r="I6591" s="518" t="s">
        <v>6762</v>
      </c>
      <c r="J6591" s="518" t="s">
        <v>5503</v>
      </c>
      <c r="K6591" s="519" t="s">
        <v>35428</v>
      </c>
      <c r="L6591" s="518" t="s">
        <v>5433</v>
      </c>
    </row>
    <row r="6592" spans="1:12" ht="15.75">
      <c r="A6592" s="518" t="s">
        <v>10253</v>
      </c>
      <c r="B6592" s="518" t="s">
        <v>11527</v>
      </c>
      <c r="C6592" s="518" t="s">
        <v>11528</v>
      </c>
      <c r="D6592" s="518" t="s">
        <v>30654</v>
      </c>
      <c r="E6592" s="519" t="s">
        <v>144</v>
      </c>
      <c r="F6592" s="518" t="s">
        <v>144</v>
      </c>
      <c r="G6592" s="518" t="s">
        <v>30717</v>
      </c>
      <c r="H6592" s="518" t="s">
        <v>11588</v>
      </c>
      <c r="I6592" s="518" t="s">
        <v>6762</v>
      </c>
      <c r="J6592" s="518" t="s">
        <v>5503</v>
      </c>
      <c r="K6592" s="519" t="s">
        <v>35429</v>
      </c>
      <c r="L6592" s="518" t="s">
        <v>5433</v>
      </c>
    </row>
    <row r="6593" spans="1:12" ht="15.75">
      <c r="A6593" s="518" t="s">
        <v>10253</v>
      </c>
      <c r="B6593" s="518" t="s">
        <v>11527</v>
      </c>
      <c r="C6593" s="518" t="s">
        <v>11528</v>
      </c>
      <c r="D6593" s="518" t="s">
        <v>30654</v>
      </c>
      <c r="E6593" s="519" t="s">
        <v>144</v>
      </c>
      <c r="F6593" s="518" t="s">
        <v>144</v>
      </c>
      <c r="G6593" s="518" t="s">
        <v>30718</v>
      </c>
      <c r="H6593" s="518" t="s">
        <v>11589</v>
      </c>
      <c r="I6593" s="518" t="s">
        <v>6762</v>
      </c>
      <c r="J6593" s="518" t="s">
        <v>5503</v>
      </c>
      <c r="K6593" s="519" t="s">
        <v>35430</v>
      </c>
      <c r="L6593" s="518" t="s">
        <v>5433</v>
      </c>
    </row>
    <row r="6594" spans="1:12" ht="15.75">
      <c r="A6594" s="518" t="s">
        <v>10253</v>
      </c>
      <c r="B6594" s="518" t="s">
        <v>11527</v>
      </c>
      <c r="C6594" s="518" t="s">
        <v>11528</v>
      </c>
      <c r="D6594" s="518" t="s">
        <v>30654</v>
      </c>
      <c r="E6594" s="519" t="s">
        <v>144</v>
      </c>
      <c r="F6594" s="518" t="s">
        <v>144</v>
      </c>
      <c r="G6594" s="518" t="s">
        <v>30719</v>
      </c>
      <c r="H6594" s="518" t="s">
        <v>11590</v>
      </c>
      <c r="I6594" s="518" t="s">
        <v>6762</v>
      </c>
      <c r="J6594" s="518" t="s">
        <v>5503</v>
      </c>
      <c r="K6594" s="519" t="s">
        <v>35431</v>
      </c>
      <c r="L6594" s="518" t="s">
        <v>5433</v>
      </c>
    </row>
    <row r="6595" spans="1:12" ht="15.75">
      <c r="A6595" s="518" t="s">
        <v>10253</v>
      </c>
      <c r="B6595" s="518" t="s">
        <v>11527</v>
      </c>
      <c r="C6595" s="518" t="s">
        <v>11528</v>
      </c>
      <c r="D6595" s="518" t="s">
        <v>30654</v>
      </c>
      <c r="E6595" s="519" t="s">
        <v>144</v>
      </c>
      <c r="F6595" s="518" t="s">
        <v>144</v>
      </c>
      <c r="G6595" s="518" t="s">
        <v>30720</v>
      </c>
      <c r="H6595" s="518" t="s">
        <v>11591</v>
      </c>
      <c r="I6595" s="518" t="s">
        <v>6762</v>
      </c>
      <c r="J6595" s="518" t="s">
        <v>5503</v>
      </c>
      <c r="K6595" s="519" t="s">
        <v>35432</v>
      </c>
      <c r="L6595" s="518" t="s">
        <v>5433</v>
      </c>
    </row>
    <row r="6596" spans="1:12" ht="15.75">
      <c r="A6596" s="518" t="s">
        <v>10253</v>
      </c>
      <c r="B6596" s="518" t="s">
        <v>11527</v>
      </c>
      <c r="C6596" s="518" t="s">
        <v>11528</v>
      </c>
      <c r="D6596" s="518" t="s">
        <v>30654</v>
      </c>
      <c r="E6596" s="519" t="s">
        <v>144</v>
      </c>
      <c r="F6596" s="518" t="s">
        <v>144</v>
      </c>
      <c r="G6596" s="518" t="s">
        <v>30721</v>
      </c>
      <c r="H6596" s="518" t="s">
        <v>11592</v>
      </c>
      <c r="I6596" s="518" t="s">
        <v>6762</v>
      </c>
      <c r="J6596" s="518" t="s">
        <v>5503</v>
      </c>
      <c r="K6596" s="519" t="s">
        <v>35433</v>
      </c>
      <c r="L6596" s="518" t="s">
        <v>5433</v>
      </c>
    </row>
    <row r="6597" spans="1:12" ht="15.75">
      <c r="A6597" s="518" t="s">
        <v>10253</v>
      </c>
      <c r="B6597" s="518" t="s">
        <v>11527</v>
      </c>
      <c r="C6597" s="518" t="s">
        <v>11528</v>
      </c>
      <c r="D6597" s="518" t="s">
        <v>30654</v>
      </c>
      <c r="E6597" s="519" t="s">
        <v>144</v>
      </c>
      <c r="F6597" s="518" t="s">
        <v>144</v>
      </c>
      <c r="G6597" s="518" t="s">
        <v>30722</v>
      </c>
      <c r="H6597" s="518" t="s">
        <v>11593</v>
      </c>
      <c r="I6597" s="518" t="s">
        <v>6762</v>
      </c>
      <c r="J6597" s="518" t="s">
        <v>5503</v>
      </c>
      <c r="K6597" s="519" t="s">
        <v>35434</v>
      </c>
      <c r="L6597" s="518" t="s">
        <v>5433</v>
      </c>
    </row>
    <row r="6598" spans="1:12" ht="15.75">
      <c r="A6598" s="518" t="s">
        <v>10253</v>
      </c>
      <c r="B6598" s="518" t="s">
        <v>11527</v>
      </c>
      <c r="C6598" s="518" t="s">
        <v>11528</v>
      </c>
      <c r="D6598" s="518" t="s">
        <v>30654</v>
      </c>
      <c r="E6598" s="519" t="s">
        <v>144</v>
      </c>
      <c r="F6598" s="518" t="s">
        <v>144</v>
      </c>
      <c r="G6598" s="518" t="s">
        <v>30723</v>
      </c>
      <c r="H6598" s="518" t="s">
        <v>11594</v>
      </c>
      <c r="I6598" s="518" t="s">
        <v>6762</v>
      </c>
      <c r="J6598" s="518" t="s">
        <v>5503</v>
      </c>
      <c r="K6598" s="519" t="s">
        <v>35435</v>
      </c>
      <c r="L6598" s="518" t="s">
        <v>5433</v>
      </c>
    </row>
    <row r="6599" spans="1:12" ht="15.75">
      <c r="A6599" s="518" t="s">
        <v>10253</v>
      </c>
      <c r="B6599" s="518" t="s">
        <v>11527</v>
      </c>
      <c r="C6599" s="518" t="s">
        <v>11528</v>
      </c>
      <c r="D6599" s="518" t="s">
        <v>30654</v>
      </c>
      <c r="E6599" s="519" t="s">
        <v>144</v>
      </c>
      <c r="F6599" s="518" t="s">
        <v>144</v>
      </c>
      <c r="G6599" s="518" t="s">
        <v>30724</v>
      </c>
      <c r="H6599" s="518" t="s">
        <v>11595</v>
      </c>
      <c r="I6599" s="518" t="s">
        <v>6762</v>
      </c>
      <c r="J6599" s="518" t="s">
        <v>5503</v>
      </c>
      <c r="K6599" s="519" t="s">
        <v>35436</v>
      </c>
      <c r="L6599" s="518" t="s">
        <v>5433</v>
      </c>
    </row>
    <row r="6600" spans="1:12" ht="15.75">
      <c r="A6600" s="518" t="s">
        <v>10253</v>
      </c>
      <c r="B6600" s="518" t="s">
        <v>11527</v>
      </c>
      <c r="C6600" s="518" t="s">
        <v>11528</v>
      </c>
      <c r="D6600" s="518" t="s">
        <v>30654</v>
      </c>
      <c r="E6600" s="519" t="s">
        <v>144</v>
      </c>
      <c r="F6600" s="518" t="s">
        <v>144</v>
      </c>
      <c r="G6600" s="518" t="s">
        <v>30725</v>
      </c>
      <c r="H6600" s="518" t="s">
        <v>11596</v>
      </c>
      <c r="I6600" s="518" t="s">
        <v>6762</v>
      </c>
      <c r="J6600" s="518" t="s">
        <v>5503</v>
      </c>
      <c r="K6600" s="519" t="s">
        <v>35437</v>
      </c>
      <c r="L6600" s="518" t="s">
        <v>5433</v>
      </c>
    </row>
    <row r="6601" spans="1:12" ht="15.75">
      <c r="A6601" s="518" t="s">
        <v>10253</v>
      </c>
      <c r="B6601" s="518" t="s">
        <v>11527</v>
      </c>
      <c r="C6601" s="518" t="s">
        <v>11528</v>
      </c>
      <c r="D6601" s="518" t="s">
        <v>30654</v>
      </c>
      <c r="E6601" s="519" t="s">
        <v>144</v>
      </c>
      <c r="F6601" s="518" t="s">
        <v>144</v>
      </c>
      <c r="G6601" s="518" t="s">
        <v>30726</v>
      </c>
      <c r="H6601" s="518" t="s">
        <v>11597</v>
      </c>
      <c r="I6601" s="518" t="s">
        <v>6762</v>
      </c>
      <c r="J6601" s="518" t="s">
        <v>5503</v>
      </c>
      <c r="K6601" s="519" t="s">
        <v>35438</v>
      </c>
      <c r="L6601" s="518" t="s">
        <v>5433</v>
      </c>
    </row>
    <row r="6602" spans="1:12" ht="15.75">
      <c r="A6602" s="518" t="s">
        <v>10253</v>
      </c>
      <c r="B6602" s="518" t="s">
        <v>11527</v>
      </c>
      <c r="C6602" s="518" t="s">
        <v>11528</v>
      </c>
      <c r="D6602" s="518" t="s">
        <v>30654</v>
      </c>
      <c r="E6602" s="519" t="s">
        <v>144</v>
      </c>
      <c r="F6602" s="518" t="s">
        <v>144</v>
      </c>
      <c r="G6602" s="518" t="s">
        <v>30727</v>
      </c>
      <c r="H6602" s="518" t="s">
        <v>11598</v>
      </c>
      <c r="I6602" s="518" t="s">
        <v>6762</v>
      </c>
      <c r="J6602" s="518" t="s">
        <v>5503</v>
      </c>
      <c r="K6602" s="519" t="s">
        <v>35439</v>
      </c>
      <c r="L6602" s="518" t="s">
        <v>5433</v>
      </c>
    </row>
    <row r="6603" spans="1:12" ht="15.75">
      <c r="A6603" s="518" t="s">
        <v>10253</v>
      </c>
      <c r="B6603" s="518" t="s">
        <v>11527</v>
      </c>
      <c r="C6603" s="518" t="s">
        <v>11528</v>
      </c>
      <c r="D6603" s="518" t="s">
        <v>30654</v>
      </c>
      <c r="E6603" s="519" t="s">
        <v>144</v>
      </c>
      <c r="F6603" s="518" t="s">
        <v>144</v>
      </c>
      <c r="G6603" s="518" t="s">
        <v>30728</v>
      </c>
      <c r="H6603" s="518" t="s">
        <v>11599</v>
      </c>
      <c r="I6603" s="518" t="s">
        <v>6762</v>
      </c>
      <c r="J6603" s="518" t="s">
        <v>5503</v>
      </c>
      <c r="K6603" s="519" t="s">
        <v>35440</v>
      </c>
      <c r="L6603" s="518" t="s">
        <v>5433</v>
      </c>
    </row>
    <row r="6604" spans="1:12" ht="15.75">
      <c r="A6604" s="518" t="s">
        <v>10253</v>
      </c>
      <c r="B6604" s="518" t="s">
        <v>11527</v>
      </c>
      <c r="C6604" s="518" t="s">
        <v>11528</v>
      </c>
      <c r="D6604" s="518" t="s">
        <v>30654</v>
      </c>
      <c r="E6604" s="519" t="s">
        <v>144</v>
      </c>
      <c r="F6604" s="518" t="s">
        <v>144</v>
      </c>
      <c r="G6604" s="518" t="s">
        <v>30729</v>
      </c>
      <c r="H6604" s="518" t="s">
        <v>11600</v>
      </c>
      <c r="I6604" s="518" t="s">
        <v>6762</v>
      </c>
      <c r="J6604" s="518" t="s">
        <v>5503</v>
      </c>
      <c r="K6604" s="519" t="s">
        <v>35441</v>
      </c>
      <c r="L6604" s="518" t="s">
        <v>5433</v>
      </c>
    </row>
    <row r="6605" spans="1:12" ht="15.75">
      <c r="A6605" s="518" t="s">
        <v>10253</v>
      </c>
      <c r="B6605" s="518" t="s">
        <v>11527</v>
      </c>
      <c r="C6605" s="518" t="s">
        <v>11528</v>
      </c>
      <c r="D6605" s="518" t="s">
        <v>30654</v>
      </c>
      <c r="E6605" s="519" t="s">
        <v>144</v>
      </c>
      <c r="F6605" s="518" t="s">
        <v>144</v>
      </c>
      <c r="G6605" s="518" t="s">
        <v>30730</v>
      </c>
      <c r="H6605" s="518" t="s">
        <v>11601</v>
      </c>
      <c r="I6605" s="518" t="s">
        <v>6762</v>
      </c>
      <c r="J6605" s="518" t="s">
        <v>5503</v>
      </c>
      <c r="K6605" s="519" t="s">
        <v>35442</v>
      </c>
      <c r="L6605" s="518" t="s">
        <v>5433</v>
      </c>
    </row>
    <row r="6606" spans="1:12" ht="15.75">
      <c r="A6606" s="518" t="s">
        <v>10253</v>
      </c>
      <c r="B6606" s="518" t="s">
        <v>11527</v>
      </c>
      <c r="C6606" s="518" t="s">
        <v>11528</v>
      </c>
      <c r="D6606" s="518" t="s">
        <v>30654</v>
      </c>
      <c r="E6606" s="519" t="s">
        <v>144</v>
      </c>
      <c r="F6606" s="518" t="s">
        <v>144</v>
      </c>
      <c r="G6606" s="518" t="s">
        <v>30731</v>
      </c>
      <c r="H6606" s="518" t="s">
        <v>11602</v>
      </c>
      <c r="I6606" s="518" t="s">
        <v>6762</v>
      </c>
      <c r="J6606" s="518" t="s">
        <v>5503</v>
      </c>
      <c r="K6606" s="519" t="s">
        <v>35443</v>
      </c>
      <c r="L6606" s="518" t="s">
        <v>5433</v>
      </c>
    </row>
    <row r="6607" spans="1:12" ht="15.75">
      <c r="A6607" s="518" t="s">
        <v>10253</v>
      </c>
      <c r="B6607" s="518" t="s">
        <v>11527</v>
      </c>
      <c r="C6607" s="518" t="s">
        <v>11528</v>
      </c>
      <c r="D6607" s="518" t="s">
        <v>30654</v>
      </c>
      <c r="E6607" s="519" t="s">
        <v>144</v>
      </c>
      <c r="F6607" s="518" t="s">
        <v>144</v>
      </c>
      <c r="G6607" s="518" t="s">
        <v>30732</v>
      </c>
      <c r="H6607" s="518" t="s">
        <v>11603</v>
      </c>
      <c r="I6607" s="518" t="s">
        <v>6762</v>
      </c>
      <c r="J6607" s="518" t="s">
        <v>5503</v>
      </c>
      <c r="K6607" s="519" t="s">
        <v>35444</v>
      </c>
      <c r="L6607" s="518" t="s">
        <v>5433</v>
      </c>
    </row>
    <row r="6608" spans="1:12" ht="15.75">
      <c r="A6608" s="518" t="s">
        <v>10253</v>
      </c>
      <c r="B6608" s="518" t="s">
        <v>11527</v>
      </c>
      <c r="C6608" s="518" t="s">
        <v>11528</v>
      </c>
      <c r="D6608" s="518" t="s">
        <v>30654</v>
      </c>
      <c r="E6608" s="519" t="s">
        <v>144</v>
      </c>
      <c r="F6608" s="518" t="s">
        <v>144</v>
      </c>
      <c r="G6608" s="518" t="s">
        <v>30733</v>
      </c>
      <c r="H6608" s="518" t="s">
        <v>11604</v>
      </c>
      <c r="I6608" s="518" t="s">
        <v>6762</v>
      </c>
      <c r="J6608" s="518" t="s">
        <v>5503</v>
      </c>
      <c r="K6608" s="519" t="s">
        <v>35445</v>
      </c>
      <c r="L6608" s="518" t="s">
        <v>5433</v>
      </c>
    </row>
    <row r="6609" spans="1:12" ht="15.75">
      <c r="A6609" s="518" t="s">
        <v>10253</v>
      </c>
      <c r="B6609" s="518" t="s">
        <v>11527</v>
      </c>
      <c r="C6609" s="518" t="s">
        <v>11528</v>
      </c>
      <c r="D6609" s="518" t="s">
        <v>30654</v>
      </c>
      <c r="E6609" s="519" t="s">
        <v>144</v>
      </c>
      <c r="F6609" s="518" t="s">
        <v>144</v>
      </c>
      <c r="G6609" s="518" t="s">
        <v>30734</v>
      </c>
      <c r="H6609" s="518" t="s">
        <v>11605</v>
      </c>
      <c r="I6609" s="518" t="s">
        <v>6762</v>
      </c>
      <c r="J6609" s="518" t="s">
        <v>5503</v>
      </c>
      <c r="K6609" s="519" t="s">
        <v>35446</v>
      </c>
      <c r="L6609" s="518" t="s">
        <v>5433</v>
      </c>
    </row>
    <row r="6610" spans="1:12" ht="15.75">
      <c r="A6610" s="518" t="s">
        <v>10253</v>
      </c>
      <c r="B6610" s="518" t="s">
        <v>11527</v>
      </c>
      <c r="C6610" s="518" t="s">
        <v>11528</v>
      </c>
      <c r="D6610" s="518" t="s">
        <v>30654</v>
      </c>
      <c r="E6610" s="519" t="s">
        <v>144</v>
      </c>
      <c r="F6610" s="518" t="s">
        <v>144</v>
      </c>
      <c r="G6610" s="518" t="s">
        <v>30735</v>
      </c>
      <c r="H6610" s="518" t="s">
        <v>11606</v>
      </c>
      <c r="I6610" s="518" t="s">
        <v>6762</v>
      </c>
      <c r="J6610" s="518" t="s">
        <v>5503</v>
      </c>
      <c r="K6610" s="519" t="s">
        <v>35447</v>
      </c>
      <c r="L6610" s="518" t="s">
        <v>5433</v>
      </c>
    </row>
    <row r="6611" spans="1:12" ht="15.75">
      <c r="A6611" s="518" t="s">
        <v>10253</v>
      </c>
      <c r="B6611" s="518" t="s">
        <v>11527</v>
      </c>
      <c r="C6611" s="518" t="s">
        <v>11528</v>
      </c>
      <c r="D6611" s="518" t="s">
        <v>30654</v>
      </c>
      <c r="E6611" s="519" t="s">
        <v>144</v>
      </c>
      <c r="F6611" s="518" t="s">
        <v>144</v>
      </c>
      <c r="G6611" s="518" t="s">
        <v>30736</v>
      </c>
      <c r="H6611" s="518" t="s">
        <v>11607</v>
      </c>
      <c r="I6611" s="518" t="s">
        <v>6762</v>
      </c>
      <c r="J6611" s="518" t="s">
        <v>5503</v>
      </c>
      <c r="K6611" s="519" t="s">
        <v>35448</v>
      </c>
      <c r="L6611" s="518" t="s">
        <v>5433</v>
      </c>
    </row>
    <row r="6612" spans="1:12" ht="15.75">
      <c r="A6612" s="518" t="s">
        <v>10253</v>
      </c>
      <c r="B6612" s="518" t="s">
        <v>11527</v>
      </c>
      <c r="C6612" s="518" t="s">
        <v>11528</v>
      </c>
      <c r="D6612" s="518" t="s">
        <v>30654</v>
      </c>
      <c r="E6612" s="519" t="s">
        <v>144</v>
      </c>
      <c r="F6612" s="518" t="s">
        <v>144</v>
      </c>
      <c r="G6612" s="518" t="s">
        <v>30737</v>
      </c>
      <c r="H6612" s="518" t="s">
        <v>11608</v>
      </c>
      <c r="I6612" s="518" t="s">
        <v>6762</v>
      </c>
      <c r="J6612" s="518" t="s">
        <v>5503</v>
      </c>
      <c r="K6612" s="519" t="s">
        <v>35449</v>
      </c>
      <c r="L6612" s="518" t="s">
        <v>5433</v>
      </c>
    </row>
    <row r="6613" spans="1:12" ht="15.75">
      <c r="A6613" s="518" t="s">
        <v>10253</v>
      </c>
      <c r="B6613" s="518" t="s">
        <v>11527</v>
      </c>
      <c r="C6613" s="518" t="s">
        <v>11528</v>
      </c>
      <c r="D6613" s="518" t="s">
        <v>30654</v>
      </c>
      <c r="E6613" s="519" t="s">
        <v>144</v>
      </c>
      <c r="F6613" s="518" t="s">
        <v>144</v>
      </c>
      <c r="G6613" s="518" t="s">
        <v>30738</v>
      </c>
      <c r="H6613" s="518" t="s">
        <v>11609</v>
      </c>
      <c r="I6613" s="518" t="s">
        <v>6762</v>
      </c>
      <c r="J6613" s="518" t="s">
        <v>5503</v>
      </c>
      <c r="K6613" s="519" t="s">
        <v>35450</v>
      </c>
      <c r="L6613" s="518" t="s">
        <v>5433</v>
      </c>
    </row>
    <row r="6614" spans="1:12" ht="15.75">
      <c r="A6614" s="518" t="s">
        <v>10253</v>
      </c>
      <c r="B6614" s="518" t="s">
        <v>11527</v>
      </c>
      <c r="C6614" s="518" t="s">
        <v>11528</v>
      </c>
      <c r="D6614" s="518" t="s">
        <v>30654</v>
      </c>
      <c r="E6614" s="519" t="s">
        <v>144</v>
      </c>
      <c r="F6614" s="518" t="s">
        <v>144</v>
      </c>
      <c r="G6614" s="518" t="s">
        <v>30739</v>
      </c>
      <c r="H6614" s="518" t="s">
        <v>11610</v>
      </c>
      <c r="I6614" s="518" t="s">
        <v>6762</v>
      </c>
      <c r="J6614" s="518" t="s">
        <v>5503</v>
      </c>
      <c r="K6614" s="519" t="s">
        <v>23397</v>
      </c>
      <c r="L6614" s="518" t="s">
        <v>5433</v>
      </c>
    </row>
    <row r="6615" spans="1:12" ht="15.75">
      <c r="A6615" s="518" t="s">
        <v>10253</v>
      </c>
      <c r="B6615" s="518" t="s">
        <v>11527</v>
      </c>
      <c r="C6615" s="518" t="s">
        <v>11528</v>
      </c>
      <c r="D6615" s="518" t="s">
        <v>30654</v>
      </c>
      <c r="E6615" s="519" t="s">
        <v>144</v>
      </c>
      <c r="F6615" s="518" t="s">
        <v>144</v>
      </c>
      <c r="G6615" s="518" t="s">
        <v>30740</v>
      </c>
      <c r="H6615" s="518" t="s">
        <v>11611</v>
      </c>
      <c r="I6615" s="518" t="s">
        <v>6762</v>
      </c>
      <c r="J6615" s="518" t="s">
        <v>5503</v>
      </c>
      <c r="K6615" s="519" t="s">
        <v>35451</v>
      </c>
      <c r="L6615" s="518" t="s">
        <v>5433</v>
      </c>
    </row>
    <row r="6616" spans="1:12" ht="15.75">
      <c r="A6616" s="518" t="s">
        <v>10253</v>
      </c>
      <c r="B6616" s="518" t="s">
        <v>11527</v>
      </c>
      <c r="C6616" s="518" t="s">
        <v>11528</v>
      </c>
      <c r="D6616" s="518" t="s">
        <v>30654</v>
      </c>
      <c r="E6616" s="519" t="s">
        <v>144</v>
      </c>
      <c r="F6616" s="518" t="s">
        <v>144</v>
      </c>
      <c r="G6616" s="518" t="s">
        <v>30741</v>
      </c>
      <c r="H6616" s="518" t="s">
        <v>11612</v>
      </c>
      <c r="I6616" s="518" t="s">
        <v>6762</v>
      </c>
      <c r="J6616" s="518" t="s">
        <v>5503</v>
      </c>
      <c r="K6616" s="519" t="s">
        <v>35452</v>
      </c>
      <c r="L6616" s="518" t="s">
        <v>5433</v>
      </c>
    </row>
    <row r="6617" spans="1:12" ht="15.75">
      <c r="A6617" s="518" t="s">
        <v>10253</v>
      </c>
      <c r="B6617" s="518" t="s">
        <v>11527</v>
      </c>
      <c r="C6617" s="518" t="s">
        <v>11528</v>
      </c>
      <c r="D6617" s="518" t="s">
        <v>30654</v>
      </c>
      <c r="E6617" s="519" t="s">
        <v>144</v>
      </c>
      <c r="F6617" s="518" t="s">
        <v>144</v>
      </c>
      <c r="G6617" s="518" t="s">
        <v>30742</v>
      </c>
      <c r="H6617" s="518" t="s">
        <v>11613</v>
      </c>
      <c r="I6617" s="518" t="s">
        <v>6762</v>
      </c>
      <c r="J6617" s="518" t="s">
        <v>5503</v>
      </c>
      <c r="K6617" s="519" t="s">
        <v>35453</v>
      </c>
      <c r="L6617" s="518" t="s">
        <v>5433</v>
      </c>
    </row>
    <row r="6618" spans="1:12" ht="15.75">
      <c r="A6618" s="518" t="s">
        <v>10253</v>
      </c>
      <c r="B6618" s="518" t="s">
        <v>11527</v>
      </c>
      <c r="C6618" s="518" t="s">
        <v>11528</v>
      </c>
      <c r="D6618" s="518" t="s">
        <v>30654</v>
      </c>
      <c r="E6618" s="519" t="s">
        <v>144</v>
      </c>
      <c r="F6618" s="518" t="s">
        <v>144</v>
      </c>
      <c r="G6618" s="518" t="s">
        <v>30743</v>
      </c>
      <c r="H6618" s="518" t="s">
        <v>11614</v>
      </c>
      <c r="I6618" s="518" t="s">
        <v>6762</v>
      </c>
      <c r="J6618" s="518" t="s">
        <v>5503</v>
      </c>
      <c r="K6618" s="519" t="s">
        <v>35454</v>
      </c>
      <c r="L6618" s="518" t="s">
        <v>5433</v>
      </c>
    </row>
    <row r="6619" spans="1:12" ht="15.75">
      <c r="A6619" s="518" t="s">
        <v>10253</v>
      </c>
      <c r="B6619" s="518" t="s">
        <v>11527</v>
      </c>
      <c r="C6619" s="518" t="s">
        <v>11528</v>
      </c>
      <c r="D6619" s="518" t="s">
        <v>30654</v>
      </c>
      <c r="E6619" s="519" t="s">
        <v>144</v>
      </c>
      <c r="F6619" s="518" t="s">
        <v>144</v>
      </c>
      <c r="G6619" s="518" t="s">
        <v>30744</v>
      </c>
      <c r="H6619" s="518" t="s">
        <v>11615</v>
      </c>
      <c r="I6619" s="518" t="s">
        <v>6762</v>
      </c>
      <c r="J6619" s="518" t="s">
        <v>5503</v>
      </c>
      <c r="K6619" s="519" t="s">
        <v>35455</v>
      </c>
      <c r="L6619" s="518" t="s">
        <v>5433</v>
      </c>
    </row>
    <row r="6620" spans="1:12" ht="15.75">
      <c r="A6620" s="518" t="s">
        <v>10253</v>
      </c>
      <c r="B6620" s="518" t="s">
        <v>11527</v>
      </c>
      <c r="C6620" s="518" t="s">
        <v>11528</v>
      </c>
      <c r="D6620" s="518" t="s">
        <v>30654</v>
      </c>
      <c r="E6620" s="519" t="s">
        <v>144</v>
      </c>
      <c r="F6620" s="518" t="s">
        <v>144</v>
      </c>
      <c r="G6620" s="518" t="s">
        <v>30745</v>
      </c>
      <c r="H6620" s="518" t="s">
        <v>11616</v>
      </c>
      <c r="I6620" s="518" t="s">
        <v>6762</v>
      </c>
      <c r="J6620" s="518" t="s">
        <v>5503</v>
      </c>
      <c r="K6620" s="519" t="s">
        <v>35456</v>
      </c>
      <c r="L6620" s="518" t="s">
        <v>5433</v>
      </c>
    </row>
    <row r="6621" spans="1:12" ht="15.75">
      <c r="A6621" s="518" t="s">
        <v>10253</v>
      </c>
      <c r="B6621" s="518" t="s">
        <v>11527</v>
      </c>
      <c r="C6621" s="518" t="s">
        <v>11528</v>
      </c>
      <c r="D6621" s="518" t="s">
        <v>30654</v>
      </c>
      <c r="E6621" s="519" t="s">
        <v>144</v>
      </c>
      <c r="F6621" s="518" t="s">
        <v>144</v>
      </c>
      <c r="G6621" s="518" t="s">
        <v>30746</v>
      </c>
      <c r="H6621" s="518" t="s">
        <v>11617</v>
      </c>
      <c r="I6621" s="518" t="s">
        <v>6762</v>
      </c>
      <c r="J6621" s="518" t="s">
        <v>5503</v>
      </c>
      <c r="K6621" s="519" t="s">
        <v>35457</v>
      </c>
      <c r="L6621" s="518" t="s">
        <v>5433</v>
      </c>
    </row>
    <row r="6622" spans="1:12" ht="15.75">
      <c r="A6622" s="518" t="s">
        <v>10253</v>
      </c>
      <c r="B6622" s="518" t="s">
        <v>11527</v>
      </c>
      <c r="C6622" s="518" t="s">
        <v>11528</v>
      </c>
      <c r="D6622" s="518" t="s">
        <v>30654</v>
      </c>
      <c r="E6622" s="519" t="s">
        <v>144</v>
      </c>
      <c r="F6622" s="518" t="s">
        <v>144</v>
      </c>
      <c r="G6622" s="518" t="s">
        <v>30747</v>
      </c>
      <c r="H6622" s="518" t="s">
        <v>11618</v>
      </c>
      <c r="I6622" s="518" t="s">
        <v>6762</v>
      </c>
      <c r="J6622" s="518" t="s">
        <v>5503</v>
      </c>
      <c r="K6622" s="519" t="s">
        <v>35458</v>
      </c>
      <c r="L6622" s="518" t="s">
        <v>5433</v>
      </c>
    </row>
    <row r="6623" spans="1:12" ht="15.75">
      <c r="A6623" s="518" t="s">
        <v>10253</v>
      </c>
      <c r="B6623" s="518" t="s">
        <v>11527</v>
      </c>
      <c r="C6623" s="518" t="s">
        <v>11528</v>
      </c>
      <c r="D6623" s="518" t="s">
        <v>30654</v>
      </c>
      <c r="E6623" s="519" t="s">
        <v>144</v>
      </c>
      <c r="F6623" s="518" t="s">
        <v>144</v>
      </c>
      <c r="G6623" s="518" t="s">
        <v>30748</v>
      </c>
      <c r="H6623" s="518" t="s">
        <v>11619</v>
      </c>
      <c r="I6623" s="518" t="s">
        <v>6762</v>
      </c>
      <c r="J6623" s="518" t="s">
        <v>5503</v>
      </c>
      <c r="K6623" s="519" t="s">
        <v>35459</v>
      </c>
      <c r="L6623" s="518" t="s">
        <v>5433</v>
      </c>
    </row>
    <row r="6624" spans="1:12" ht="15.75">
      <c r="A6624" s="518" t="s">
        <v>10253</v>
      </c>
      <c r="B6624" s="518" t="s">
        <v>11527</v>
      </c>
      <c r="C6624" s="518" t="s">
        <v>11528</v>
      </c>
      <c r="D6624" s="518" t="s">
        <v>30654</v>
      </c>
      <c r="E6624" s="519" t="s">
        <v>144</v>
      </c>
      <c r="F6624" s="518" t="s">
        <v>144</v>
      </c>
      <c r="G6624" s="518" t="s">
        <v>30749</v>
      </c>
      <c r="H6624" s="518" t="s">
        <v>11620</v>
      </c>
      <c r="I6624" s="518" t="s">
        <v>6762</v>
      </c>
      <c r="J6624" s="518" t="s">
        <v>5503</v>
      </c>
      <c r="K6624" s="519" t="s">
        <v>35460</v>
      </c>
      <c r="L6624" s="518" t="s">
        <v>5433</v>
      </c>
    </row>
    <row r="6625" spans="1:12" ht="15.75">
      <c r="A6625" s="518" t="s">
        <v>10253</v>
      </c>
      <c r="B6625" s="518" t="s">
        <v>11527</v>
      </c>
      <c r="C6625" s="518" t="s">
        <v>11528</v>
      </c>
      <c r="D6625" s="518" t="s">
        <v>30654</v>
      </c>
      <c r="E6625" s="519" t="s">
        <v>144</v>
      </c>
      <c r="F6625" s="518" t="s">
        <v>144</v>
      </c>
      <c r="G6625" s="518" t="s">
        <v>30750</v>
      </c>
      <c r="H6625" s="518" t="s">
        <v>11621</v>
      </c>
      <c r="I6625" s="518" t="s">
        <v>6762</v>
      </c>
      <c r="J6625" s="518" t="s">
        <v>5503</v>
      </c>
      <c r="K6625" s="519" t="s">
        <v>35461</v>
      </c>
      <c r="L6625" s="518" t="s">
        <v>5433</v>
      </c>
    </row>
    <row r="6626" spans="1:12" ht="15.75">
      <c r="A6626" s="518" t="s">
        <v>10253</v>
      </c>
      <c r="B6626" s="518" t="s">
        <v>11527</v>
      </c>
      <c r="C6626" s="518" t="s">
        <v>11528</v>
      </c>
      <c r="D6626" s="518" t="s">
        <v>30654</v>
      </c>
      <c r="E6626" s="519" t="s">
        <v>144</v>
      </c>
      <c r="F6626" s="518" t="s">
        <v>144</v>
      </c>
      <c r="G6626" s="518" t="s">
        <v>30751</v>
      </c>
      <c r="H6626" s="518" t="s">
        <v>11622</v>
      </c>
      <c r="I6626" s="518" t="s">
        <v>6762</v>
      </c>
      <c r="J6626" s="518" t="s">
        <v>5503</v>
      </c>
      <c r="K6626" s="519" t="s">
        <v>35462</v>
      </c>
      <c r="L6626" s="518" t="s">
        <v>5433</v>
      </c>
    </row>
    <row r="6627" spans="1:12" ht="15.75">
      <c r="A6627" s="518" t="s">
        <v>10253</v>
      </c>
      <c r="B6627" s="518" t="s">
        <v>11527</v>
      </c>
      <c r="C6627" s="518" t="s">
        <v>11528</v>
      </c>
      <c r="D6627" s="518" t="s">
        <v>30654</v>
      </c>
      <c r="E6627" s="519" t="s">
        <v>144</v>
      </c>
      <c r="F6627" s="518" t="s">
        <v>144</v>
      </c>
      <c r="G6627" s="518" t="s">
        <v>30752</v>
      </c>
      <c r="H6627" s="518" t="s">
        <v>11623</v>
      </c>
      <c r="I6627" s="518" t="s">
        <v>6762</v>
      </c>
      <c r="J6627" s="518" t="s">
        <v>5503</v>
      </c>
      <c r="K6627" s="519" t="s">
        <v>35463</v>
      </c>
      <c r="L6627" s="518" t="s">
        <v>5433</v>
      </c>
    </row>
    <row r="6628" spans="1:12" ht="15.75">
      <c r="A6628" s="518" t="s">
        <v>10253</v>
      </c>
      <c r="B6628" s="518" t="s">
        <v>11527</v>
      </c>
      <c r="C6628" s="518" t="s">
        <v>11528</v>
      </c>
      <c r="D6628" s="518" t="s">
        <v>30654</v>
      </c>
      <c r="E6628" s="519" t="s">
        <v>144</v>
      </c>
      <c r="F6628" s="518" t="s">
        <v>144</v>
      </c>
      <c r="G6628" s="518" t="s">
        <v>30753</v>
      </c>
      <c r="H6628" s="518" t="s">
        <v>11624</v>
      </c>
      <c r="I6628" s="518" t="s">
        <v>6762</v>
      </c>
      <c r="J6628" s="518" t="s">
        <v>5503</v>
      </c>
      <c r="K6628" s="519" t="s">
        <v>35464</v>
      </c>
      <c r="L6628" s="518" t="s">
        <v>5433</v>
      </c>
    </row>
    <row r="6629" spans="1:12" ht="15.75">
      <c r="A6629" s="518" t="s">
        <v>10253</v>
      </c>
      <c r="B6629" s="518" t="s">
        <v>11527</v>
      </c>
      <c r="C6629" s="518" t="s">
        <v>11528</v>
      </c>
      <c r="D6629" s="518" t="s">
        <v>30654</v>
      </c>
      <c r="E6629" s="519" t="s">
        <v>144</v>
      </c>
      <c r="F6629" s="518" t="s">
        <v>144</v>
      </c>
      <c r="G6629" s="518" t="s">
        <v>30754</v>
      </c>
      <c r="H6629" s="518" t="s">
        <v>11625</v>
      </c>
      <c r="I6629" s="518" t="s">
        <v>6762</v>
      </c>
      <c r="J6629" s="518" t="s">
        <v>5503</v>
      </c>
      <c r="K6629" s="519" t="s">
        <v>35465</v>
      </c>
      <c r="L6629" s="518" t="s">
        <v>5433</v>
      </c>
    </row>
    <row r="6630" spans="1:12" ht="15.75">
      <c r="A6630" s="518" t="s">
        <v>10253</v>
      </c>
      <c r="B6630" s="518" t="s">
        <v>11527</v>
      </c>
      <c r="C6630" s="518" t="s">
        <v>11528</v>
      </c>
      <c r="D6630" s="518" t="s">
        <v>30654</v>
      </c>
      <c r="E6630" s="519" t="s">
        <v>144</v>
      </c>
      <c r="F6630" s="518" t="s">
        <v>144</v>
      </c>
      <c r="G6630" s="518" t="s">
        <v>30755</v>
      </c>
      <c r="H6630" s="518" t="s">
        <v>11626</v>
      </c>
      <c r="I6630" s="518" t="s">
        <v>6762</v>
      </c>
      <c r="J6630" s="518" t="s">
        <v>5503</v>
      </c>
      <c r="K6630" s="519" t="s">
        <v>35466</v>
      </c>
      <c r="L6630" s="518" t="s">
        <v>5433</v>
      </c>
    </row>
    <row r="6631" spans="1:12" ht="15.75">
      <c r="A6631" s="518" t="s">
        <v>10253</v>
      </c>
      <c r="B6631" s="518" t="s">
        <v>11527</v>
      </c>
      <c r="C6631" s="518" t="s">
        <v>11528</v>
      </c>
      <c r="D6631" s="518" t="s">
        <v>30654</v>
      </c>
      <c r="E6631" s="519" t="s">
        <v>144</v>
      </c>
      <c r="F6631" s="518" t="s">
        <v>144</v>
      </c>
      <c r="G6631" s="518" t="s">
        <v>30756</v>
      </c>
      <c r="H6631" s="518" t="s">
        <v>11627</v>
      </c>
      <c r="I6631" s="518" t="s">
        <v>6762</v>
      </c>
      <c r="J6631" s="518" t="s">
        <v>5503</v>
      </c>
      <c r="K6631" s="519" t="s">
        <v>35467</v>
      </c>
      <c r="L6631" s="518" t="s">
        <v>5433</v>
      </c>
    </row>
    <row r="6632" spans="1:12" ht="15.75">
      <c r="A6632" s="518" t="s">
        <v>10253</v>
      </c>
      <c r="B6632" s="518" t="s">
        <v>11527</v>
      </c>
      <c r="C6632" s="518" t="s">
        <v>11528</v>
      </c>
      <c r="D6632" s="518" t="s">
        <v>30654</v>
      </c>
      <c r="E6632" s="519" t="s">
        <v>144</v>
      </c>
      <c r="F6632" s="518" t="s">
        <v>144</v>
      </c>
      <c r="G6632" s="518" t="s">
        <v>30757</v>
      </c>
      <c r="H6632" s="518" t="s">
        <v>11628</v>
      </c>
      <c r="I6632" s="518" t="s">
        <v>6762</v>
      </c>
      <c r="J6632" s="518" t="s">
        <v>5503</v>
      </c>
      <c r="K6632" s="519" t="s">
        <v>35468</v>
      </c>
      <c r="L6632" s="518" t="s">
        <v>5433</v>
      </c>
    </row>
    <row r="6633" spans="1:12" ht="15.75">
      <c r="A6633" s="518" t="s">
        <v>10253</v>
      </c>
      <c r="B6633" s="518" t="s">
        <v>11527</v>
      </c>
      <c r="C6633" s="518" t="s">
        <v>11528</v>
      </c>
      <c r="D6633" s="518" t="s">
        <v>30654</v>
      </c>
      <c r="E6633" s="519" t="s">
        <v>144</v>
      </c>
      <c r="F6633" s="518" t="s">
        <v>144</v>
      </c>
      <c r="G6633" s="518" t="s">
        <v>30758</v>
      </c>
      <c r="H6633" s="518" t="s">
        <v>11629</v>
      </c>
      <c r="I6633" s="518" t="s">
        <v>6762</v>
      </c>
      <c r="J6633" s="518" t="s">
        <v>5503</v>
      </c>
      <c r="K6633" s="519" t="s">
        <v>35469</v>
      </c>
      <c r="L6633" s="518" t="s">
        <v>5433</v>
      </c>
    </row>
    <row r="6634" spans="1:12" ht="15.75">
      <c r="A6634" s="518" t="s">
        <v>10253</v>
      </c>
      <c r="B6634" s="518" t="s">
        <v>11527</v>
      </c>
      <c r="C6634" s="518" t="s">
        <v>11528</v>
      </c>
      <c r="D6634" s="518" t="s">
        <v>30654</v>
      </c>
      <c r="E6634" s="519" t="s">
        <v>144</v>
      </c>
      <c r="F6634" s="518" t="s">
        <v>144</v>
      </c>
      <c r="G6634" s="518" t="s">
        <v>30759</v>
      </c>
      <c r="H6634" s="518" t="s">
        <v>11630</v>
      </c>
      <c r="I6634" s="518" t="s">
        <v>6762</v>
      </c>
      <c r="J6634" s="518" t="s">
        <v>5503</v>
      </c>
      <c r="K6634" s="519" t="s">
        <v>35470</v>
      </c>
      <c r="L6634" s="518" t="s">
        <v>5433</v>
      </c>
    </row>
    <row r="6635" spans="1:12" ht="15.75">
      <c r="A6635" s="518" t="s">
        <v>10253</v>
      </c>
      <c r="B6635" s="518" t="s">
        <v>11527</v>
      </c>
      <c r="C6635" s="518" t="s">
        <v>11528</v>
      </c>
      <c r="D6635" s="518" t="s">
        <v>30654</v>
      </c>
      <c r="E6635" s="519" t="s">
        <v>144</v>
      </c>
      <c r="F6635" s="518" t="s">
        <v>144</v>
      </c>
      <c r="G6635" s="518" t="s">
        <v>30760</v>
      </c>
      <c r="H6635" s="518" t="s">
        <v>11631</v>
      </c>
      <c r="I6635" s="518" t="s">
        <v>6762</v>
      </c>
      <c r="J6635" s="518" t="s">
        <v>5503</v>
      </c>
      <c r="K6635" s="519" t="s">
        <v>35471</v>
      </c>
      <c r="L6635" s="518" t="s">
        <v>5433</v>
      </c>
    </row>
    <row r="6636" spans="1:12" ht="15.75">
      <c r="A6636" s="518" t="s">
        <v>10253</v>
      </c>
      <c r="B6636" s="518" t="s">
        <v>11527</v>
      </c>
      <c r="C6636" s="518" t="s">
        <v>11528</v>
      </c>
      <c r="D6636" s="518" t="s">
        <v>30654</v>
      </c>
      <c r="E6636" s="519" t="s">
        <v>144</v>
      </c>
      <c r="F6636" s="518" t="s">
        <v>144</v>
      </c>
      <c r="G6636" s="518" t="s">
        <v>30761</v>
      </c>
      <c r="H6636" s="518" t="s">
        <v>11632</v>
      </c>
      <c r="I6636" s="518" t="s">
        <v>6762</v>
      </c>
      <c r="J6636" s="518" t="s">
        <v>5503</v>
      </c>
      <c r="K6636" s="519" t="s">
        <v>35472</v>
      </c>
      <c r="L6636" s="518" t="s">
        <v>5433</v>
      </c>
    </row>
    <row r="6637" spans="1:12" ht="15.75">
      <c r="A6637" s="518" t="s">
        <v>10253</v>
      </c>
      <c r="B6637" s="518" t="s">
        <v>11527</v>
      </c>
      <c r="C6637" s="518" t="s">
        <v>11528</v>
      </c>
      <c r="D6637" s="518" t="s">
        <v>30654</v>
      </c>
      <c r="E6637" s="519" t="s">
        <v>144</v>
      </c>
      <c r="F6637" s="518" t="s">
        <v>144</v>
      </c>
      <c r="G6637" s="518" t="s">
        <v>30762</v>
      </c>
      <c r="H6637" s="518" t="s">
        <v>11633</v>
      </c>
      <c r="I6637" s="518" t="s">
        <v>6762</v>
      </c>
      <c r="J6637" s="518" t="s">
        <v>5503</v>
      </c>
      <c r="K6637" s="519" t="s">
        <v>35473</v>
      </c>
      <c r="L6637" s="518" t="s">
        <v>5433</v>
      </c>
    </row>
    <row r="6638" spans="1:12" ht="15.75">
      <c r="A6638" s="518" t="s">
        <v>10253</v>
      </c>
      <c r="B6638" s="518" t="s">
        <v>11527</v>
      </c>
      <c r="C6638" s="518" t="s">
        <v>11528</v>
      </c>
      <c r="D6638" s="518" t="s">
        <v>30654</v>
      </c>
      <c r="E6638" s="519" t="s">
        <v>144</v>
      </c>
      <c r="F6638" s="518" t="s">
        <v>144</v>
      </c>
      <c r="G6638" s="518" t="s">
        <v>30763</v>
      </c>
      <c r="H6638" s="518" t="s">
        <v>11634</v>
      </c>
      <c r="I6638" s="518" t="s">
        <v>6762</v>
      </c>
      <c r="J6638" s="518" t="s">
        <v>5503</v>
      </c>
      <c r="K6638" s="519" t="s">
        <v>35474</v>
      </c>
      <c r="L6638" s="518" t="s">
        <v>5433</v>
      </c>
    </row>
    <row r="6639" spans="1:12" ht="15.75">
      <c r="A6639" s="518" t="s">
        <v>10253</v>
      </c>
      <c r="B6639" s="518" t="s">
        <v>11527</v>
      </c>
      <c r="C6639" s="518" t="s">
        <v>11528</v>
      </c>
      <c r="D6639" s="518" t="s">
        <v>30654</v>
      </c>
      <c r="E6639" s="519" t="s">
        <v>144</v>
      </c>
      <c r="F6639" s="518" t="s">
        <v>144</v>
      </c>
      <c r="G6639" s="518" t="s">
        <v>30764</v>
      </c>
      <c r="H6639" s="518" t="s">
        <v>11635</v>
      </c>
      <c r="I6639" s="518" t="s">
        <v>6762</v>
      </c>
      <c r="J6639" s="518" t="s">
        <v>5503</v>
      </c>
      <c r="K6639" s="519" t="s">
        <v>35475</v>
      </c>
      <c r="L6639" s="518" t="s">
        <v>5433</v>
      </c>
    </row>
    <row r="6640" spans="1:12" ht="15.75">
      <c r="A6640" s="518" t="s">
        <v>10253</v>
      </c>
      <c r="B6640" s="518" t="s">
        <v>11527</v>
      </c>
      <c r="C6640" s="518" t="s">
        <v>11528</v>
      </c>
      <c r="D6640" s="518" t="s">
        <v>30654</v>
      </c>
      <c r="E6640" s="519" t="s">
        <v>144</v>
      </c>
      <c r="F6640" s="518" t="s">
        <v>144</v>
      </c>
      <c r="G6640" s="518" t="s">
        <v>30765</v>
      </c>
      <c r="H6640" s="518" t="s">
        <v>11636</v>
      </c>
      <c r="I6640" s="518" t="s">
        <v>6762</v>
      </c>
      <c r="J6640" s="518" t="s">
        <v>5503</v>
      </c>
      <c r="K6640" s="519" t="s">
        <v>35476</v>
      </c>
      <c r="L6640" s="518" t="s">
        <v>5433</v>
      </c>
    </row>
    <row r="6641" spans="1:12" ht="15.75">
      <c r="A6641" s="518" t="s">
        <v>10253</v>
      </c>
      <c r="B6641" s="518" t="s">
        <v>11527</v>
      </c>
      <c r="C6641" s="518" t="s">
        <v>11528</v>
      </c>
      <c r="D6641" s="518" t="s">
        <v>30654</v>
      </c>
      <c r="E6641" s="519" t="s">
        <v>144</v>
      </c>
      <c r="F6641" s="518" t="s">
        <v>144</v>
      </c>
      <c r="G6641" s="518" t="s">
        <v>30766</v>
      </c>
      <c r="H6641" s="518" t="s">
        <v>11637</v>
      </c>
      <c r="I6641" s="518" t="s">
        <v>6762</v>
      </c>
      <c r="J6641" s="518" t="s">
        <v>5503</v>
      </c>
      <c r="K6641" s="519" t="s">
        <v>35477</v>
      </c>
      <c r="L6641" s="518" t="s">
        <v>5433</v>
      </c>
    </row>
    <row r="6642" spans="1:12" ht="15.75">
      <c r="A6642" s="518" t="s">
        <v>10253</v>
      </c>
      <c r="B6642" s="518" t="s">
        <v>11527</v>
      </c>
      <c r="C6642" s="518" t="s">
        <v>11528</v>
      </c>
      <c r="D6642" s="518" t="s">
        <v>30654</v>
      </c>
      <c r="E6642" s="519" t="s">
        <v>144</v>
      </c>
      <c r="F6642" s="518" t="s">
        <v>144</v>
      </c>
      <c r="G6642" s="518" t="s">
        <v>30767</v>
      </c>
      <c r="H6642" s="518" t="s">
        <v>11638</v>
      </c>
      <c r="I6642" s="518" t="s">
        <v>6762</v>
      </c>
      <c r="J6642" s="518" t="s">
        <v>5503</v>
      </c>
      <c r="K6642" s="519" t="s">
        <v>35478</v>
      </c>
      <c r="L6642" s="518" t="s">
        <v>5433</v>
      </c>
    </row>
    <row r="6643" spans="1:12" ht="15.75">
      <c r="A6643" s="518" t="s">
        <v>10253</v>
      </c>
      <c r="B6643" s="518" t="s">
        <v>11527</v>
      </c>
      <c r="C6643" s="518" t="s">
        <v>11528</v>
      </c>
      <c r="D6643" s="518" t="s">
        <v>30654</v>
      </c>
      <c r="E6643" s="519" t="s">
        <v>144</v>
      </c>
      <c r="F6643" s="518" t="s">
        <v>144</v>
      </c>
      <c r="G6643" s="518" t="s">
        <v>30768</v>
      </c>
      <c r="H6643" s="518" t="s">
        <v>11639</v>
      </c>
      <c r="I6643" s="518" t="s">
        <v>6762</v>
      </c>
      <c r="J6643" s="518" t="s">
        <v>5503</v>
      </c>
      <c r="K6643" s="519" t="s">
        <v>35479</v>
      </c>
      <c r="L6643" s="518" t="s">
        <v>5433</v>
      </c>
    </row>
    <row r="6644" spans="1:12" ht="15.75">
      <c r="A6644" s="518" t="s">
        <v>10253</v>
      </c>
      <c r="B6644" s="518" t="s">
        <v>11527</v>
      </c>
      <c r="C6644" s="518" t="s">
        <v>11528</v>
      </c>
      <c r="D6644" s="518" t="s">
        <v>30654</v>
      </c>
      <c r="E6644" s="519" t="s">
        <v>144</v>
      </c>
      <c r="F6644" s="518" t="s">
        <v>144</v>
      </c>
      <c r="G6644" s="518" t="s">
        <v>30769</v>
      </c>
      <c r="H6644" s="518" t="s">
        <v>11640</v>
      </c>
      <c r="I6644" s="518" t="s">
        <v>6762</v>
      </c>
      <c r="J6644" s="518" t="s">
        <v>5503</v>
      </c>
      <c r="K6644" s="519" t="s">
        <v>35480</v>
      </c>
      <c r="L6644" s="518" t="s">
        <v>5433</v>
      </c>
    </row>
    <row r="6645" spans="1:12" ht="15.75">
      <c r="A6645" s="518" t="s">
        <v>10253</v>
      </c>
      <c r="B6645" s="518" t="s">
        <v>11527</v>
      </c>
      <c r="C6645" s="518" t="s">
        <v>11528</v>
      </c>
      <c r="D6645" s="518" t="s">
        <v>30654</v>
      </c>
      <c r="E6645" s="519" t="s">
        <v>144</v>
      </c>
      <c r="F6645" s="518" t="s">
        <v>144</v>
      </c>
      <c r="G6645" s="518" t="s">
        <v>30770</v>
      </c>
      <c r="H6645" s="518" t="s">
        <v>11641</v>
      </c>
      <c r="I6645" s="518" t="s">
        <v>6762</v>
      </c>
      <c r="J6645" s="518" t="s">
        <v>5503</v>
      </c>
      <c r="K6645" s="519" t="s">
        <v>35481</v>
      </c>
      <c r="L6645" s="518" t="s">
        <v>5433</v>
      </c>
    </row>
    <row r="6646" spans="1:12" ht="15.75">
      <c r="A6646" s="518" t="s">
        <v>10253</v>
      </c>
      <c r="B6646" s="518" t="s">
        <v>11527</v>
      </c>
      <c r="C6646" s="518" t="s">
        <v>11528</v>
      </c>
      <c r="D6646" s="518" t="s">
        <v>30654</v>
      </c>
      <c r="E6646" s="519" t="s">
        <v>144</v>
      </c>
      <c r="F6646" s="518" t="s">
        <v>144</v>
      </c>
      <c r="G6646" s="518" t="s">
        <v>30771</v>
      </c>
      <c r="H6646" s="518" t="s">
        <v>11642</v>
      </c>
      <c r="I6646" s="518" t="s">
        <v>6762</v>
      </c>
      <c r="J6646" s="518" t="s">
        <v>5503</v>
      </c>
      <c r="K6646" s="519" t="s">
        <v>35482</v>
      </c>
      <c r="L6646" s="518" t="s">
        <v>5433</v>
      </c>
    </row>
    <row r="6647" spans="1:12" ht="15.75">
      <c r="A6647" s="518" t="s">
        <v>10253</v>
      </c>
      <c r="B6647" s="518" t="s">
        <v>11527</v>
      </c>
      <c r="C6647" s="518" t="s">
        <v>11528</v>
      </c>
      <c r="D6647" s="518" t="s">
        <v>30654</v>
      </c>
      <c r="E6647" s="519" t="s">
        <v>144</v>
      </c>
      <c r="F6647" s="518" t="s">
        <v>144</v>
      </c>
      <c r="G6647" s="518" t="s">
        <v>30772</v>
      </c>
      <c r="H6647" s="518" t="s">
        <v>11643</v>
      </c>
      <c r="I6647" s="518" t="s">
        <v>6762</v>
      </c>
      <c r="J6647" s="518" t="s">
        <v>5503</v>
      </c>
      <c r="K6647" s="519" t="s">
        <v>35483</v>
      </c>
      <c r="L6647" s="518" t="s">
        <v>5433</v>
      </c>
    </row>
    <row r="6648" spans="1:12" ht="15.75">
      <c r="A6648" s="518" t="s">
        <v>10253</v>
      </c>
      <c r="B6648" s="518" t="s">
        <v>11527</v>
      </c>
      <c r="C6648" s="518" t="s">
        <v>11528</v>
      </c>
      <c r="D6648" s="518" t="s">
        <v>30654</v>
      </c>
      <c r="E6648" s="519" t="s">
        <v>144</v>
      </c>
      <c r="F6648" s="518" t="s">
        <v>144</v>
      </c>
      <c r="G6648" s="518" t="s">
        <v>30774</v>
      </c>
      <c r="H6648" s="518" t="s">
        <v>11644</v>
      </c>
      <c r="I6648" s="518" t="s">
        <v>6762</v>
      </c>
      <c r="J6648" s="518" t="s">
        <v>5503</v>
      </c>
      <c r="K6648" s="519" t="s">
        <v>35484</v>
      </c>
      <c r="L6648" s="518" t="s">
        <v>5433</v>
      </c>
    </row>
    <row r="6649" spans="1:12" ht="15.75">
      <c r="A6649" s="518" t="s">
        <v>10253</v>
      </c>
      <c r="B6649" s="518" t="s">
        <v>11527</v>
      </c>
      <c r="C6649" s="518" t="s">
        <v>11528</v>
      </c>
      <c r="D6649" s="518" t="s">
        <v>30654</v>
      </c>
      <c r="E6649" s="519" t="s">
        <v>144</v>
      </c>
      <c r="F6649" s="518" t="s">
        <v>144</v>
      </c>
      <c r="G6649" s="518" t="s">
        <v>30775</v>
      </c>
      <c r="H6649" s="518" t="s">
        <v>11645</v>
      </c>
      <c r="I6649" s="518" t="s">
        <v>6762</v>
      </c>
      <c r="J6649" s="518" t="s">
        <v>5503</v>
      </c>
      <c r="K6649" s="519" t="s">
        <v>35485</v>
      </c>
      <c r="L6649" s="518" t="s">
        <v>5433</v>
      </c>
    </row>
    <row r="6650" spans="1:12" ht="15.75">
      <c r="A6650" s="518" t="s">
        <v>10253</v>
      </c>
      <c r="B6650" s="518" t="s">
        <v>11527</v>
      </c>
      <c r="C6650" s="518" t="s">
        <v>11528</v>
      </c>
      <c r="D6650" s="518" t="s">
        <v>30654</v>
      </c>
      <c r="E6650" s="519" t="s">
        <v>144</v>
      </c>
      <c r="F6650" s="518" t="s">
        <v>144</v>
      </c>
      <c r="G6650" s="518" t="s">
        <v>30776</v>
      </c>
      <c r="H6650" s="518" t="s">
        <v>11646</v>
      </c>
      <c r="I6650" s="518" t="s">
        <v>6762</v>
      </c>
      <c r="J6650" s="518" t="s">
        <v>5503</v>
      </c>
      <c r="K6650" s="519" t="s">
        <v>35486</v>
      </c>
      <c r="L6650" s="518" t="s">
        <v>5433</v>
      </c>
    </row>
    <row r="6651" spans="1:12" ht="15.75">
      <c r="A6651" s="518" t="s">
        <v>10253</v>
      </c>
      <c r="B6651" s="518" t="s">
        <v>11527</v>
      </c>
      <c r="C6651" s="518" t="s">
        <v>11528</v>
      </c>
      <c r="D6651" s="518" t="s">
        <v>30654</v>
      </c>
      <c r="E6651" s="519" t="s">
        <v>144</v>
      </c>
      <c r="F6651" s="518" t="s">
        <v>144</v>
      </c>
      <c r="G6651" s="518" t="s">
        <v>30777</v>
      </c>
      <c r="H6651" s="518" t="s">
        <v>11647</v>
      </c>
      <c r="I6651" s="518" t="s">
        <v>6762</v>
      </c>
      <c r="J6651" s="518" t="s">
        <v>5503</v>
      </c>
      <c r="K6651" s="519" t="s">
        <v>35487</v>
      </c>
      <c r="L6651" s="518" t="s">
        <v>5433</v>
      </c>
    </row>
    <row r="6652" spans="1:12" ht="15.75">
      <c r="A6652" s="518" t="s">
        <v>10253</v>
      </c>
      <c r="B6652" s="518" t="s">
        <v>11527</v>
      </c>
      <c r="C6652" s="518" t="s">
        <v>11528</v>
      </c>
      <c r="D6652" s="518" t="s">
        <v>30654</v>
      </c>
      <c r="E6652" s="519" t="s">
        <v>144</v>
      </c>
      <c r="F6652" s="518" t="s">
        <v>144</v>
      </c>
      <c r="G6652" s="518" t="s">
        <v>30778</v>
      </c>
      <c r="H6652" s="518" t="s">
        <v>11648</v>
      </c>
      <c r="I6652" s="518" t="s">
        <v>6762</v>
      </c>
      <c r="J6652" s="518" t="s">
        <v>5503</v>
      </c>
      <c r="K6652" s="519" t="s">
        <v>35488</v>
      </c>
      <c r="L6652" s="518" t="s">
        <v>5433</v>
      </c>
    </row>
    <row r="6653" spans="1:12" ht="15.75">
      <c r="A6653" s="518" t="s">
        <v>10253</v>
      </c>
      <c r="B6653" s="518" t="s">
        <v>11527</v>
      </c>
      <c r="C6653" s="518" t="s">
        <v>11528</v>
      </c>
      <c r="D6653" s="518" t="s">
        <v>30654</v>
      </c>
      <c r="E6653" s="519" t="s">
        <v>144</v>
      </c>
      <c r="F6653" s="518" t="s">
        <v>144</v>
      </c>
      <c r="G6653" s="518" t="s">
        <v>30779</v>
      </c>
      <c r="H6653" s="518" t="s">
        <v>11649</v>
      </c>
      <c r="I6653" s="518" t="s">
        <v>6762</v>
      </c>
      <c r="J6653" s="518" t="s">
        <v>5503</v>
      </c>
      <c r="K6653" s="519" t="s">
        <v>35489</v>
      </c>
      <c r="L6653" s="518" t="s">
        <v>5433</v>
      </c>
    </row>
    <row r="6654" spans="1:12" ht="15.75">
      <c r="A6654" s="518" t="s">
        <v>10253</v>
      </c>
      <c r="B6654" s="518" t="s">
        <v>11527</v>
      </c>
      <c r="C6654" s="518" t="s">
        <v>11528</v>
      </c>
      <c r="D6654" s="518" t="s">
        <v>30654</v>
      </c>
      <c r="E6654" s="519" t="s">
        <v>144</v>
      </c>
      <c r="F6654" s="518" t="s">
        <v>144</v>
      </c>
      <c r="G6654" s="518" t="s">
        <v>30780</v>
      </c>
      <c r="H6654" s="518" t="s">
        <v>11650</v>
      </c>
      <c r="I6654" s="518" t="s">
        <v>6762</v>
      </c>
      <c r="J6654" s="518" t="s">
        <v>5503</v>
      </c>
      <c r="K6654" s="519" t="s">
        <v>35490</v>
      </c>
      <c r="L6654" s="518" t="s">
        <v>5433</v>
      </c>
    </row>
    <row r="6655" spans="1:12" ht="15.75">
      <c r="A6655" s="518" t="s">
        <v>10253</v>
      </c>
      <c r="B6655" s="518" t="s">
        <v>11527</v>
      </c>
      <c r="C6655" s="518" t="s">
        <v>11528</v>
      </c>
      <c r="D6655" s="518" t="s">
        <v>30654</v>
      </c>
      <c r="E6655" s="519" t="s">
        <v>144</v>
      </c>
      <c r="F6655" s="518" t="s">
        <v>144</v>
      </c>
      <c r="G6655" s="518" t="s">
        <v>30781</v>
      </c>
      <c r="H6655" s="518" t="s">
        <v>11651</v>
      </c>
      <c r="I6655" s="518" t="s">
        <v>6762</v>
      </c>
      <c r="J6655" s="518" t="s">
        <v>5503</v>
      </c>
      <c r="K6655" s="519" t="s">
        <v>35491</v>
      </c>
      <c r="L6655" s="518" t="s">
        <v>5433</v>
      </c>
    </row>
    <row r="6656" spans="1:12" ht="15.75">
      <c r="A6656" s="518" t="s">
        <v>10253</v>
      </c>
      <c r="B6656" s="518" t="s">
        <v>11527</v>
      </c>
      <c r="C6656" s="518" t="s">
        <v>11528</v>
      </c>
      <c r="D6656" s="518" t="s">
        <v>30654</v>
      </c>
      <c r="E6656" s="519" t="s">
        <v>144</v>
      </c>
      <c r="F6656" s="518" t="s">
        <v>144</v>
      </c>
      <c r="G6656" s="518" t="s">
        <v>30782</v>
      </c>
      <c r="H6656" s="518" t="s">
        <v>11652</v>
      </c>
      <c r="I6656" s="518" t="s">
        <v>6762</v>
      </c>
      <c r="J6656" s="518" t="s">
        <v>5503</v>
      </c>
      <c r="K6656" s="519" t="s">
        <v>35492</v>
      </c>
      <c r="L6656" s="518" t="s">
        <v>5433</v>
      </c>
    </row>
    <row r="6657" spans="1:12" ht="15.75">
      <c r="A6657" s="518" t="s">
        <v>10253</v>
      </c>
      <c r="B6657" s="518" t="s">
        <v>11527</v>
      </c>
      <c r="C6657" s="518" t="s">
        <v>11528</v>
      </c>
      <c r="D6657" s="518" t="s">
        <v>30654</v>
      </c>
      <c r="E6657" s="519" t="s">
        <v>144</v>
      </c>
      <c r="F6657" s="518" t="s">
        <v>144</v>
      </c>
      <c r="G6657" s="518" t="s">
        <v>30783</v>
      </c>
      <c r="H6657" s="518" t="s">
        <v>11653</v>
      </c>
      <c r="I6657" s="518" t="s">
        <v>6762</v>
      </c>
      <c r="J6657" s="518" t="s">
        <v>5503</v>
      </c>
      <c r="K6657" s="519" t="s">
        <v>35493</v>
      </c>
      <c r="L6657" s="518" t="s">
        <v>5433</v>
      </c>
    </row>
    <row r="6658" spans="1:12" ht="15.75">
      <c r="A6658" s="518" t="s">
        <v>10253</v>
      </c>
      <c r="B6658" s="518" t="s">
        <v>11527</v>
      </c>
      <c r="C6658" s="518" t="s">
        <v>11528</v>
      </c>
      <c r="D6658" s="518" t="s">
        <v>30654</v>
      </c>
      <c r="E6658" s="519" t="s">
        <v>144</v>
      </c>
      <c r="F6658" s="518" t="s">
        <v>144</v>
      </c>
      <c r="G6658" s="518" t="s">
        <v>30784</v>
      </c>
      <c r="H6658" s="518" t="s">
        <v>11654</v>
      </c>
      <c r="I6658" s="518" t="s">
        <v>6762</v>
      </c>
      <c r="J6658" s="518" t="s">
        <v>5503</v>
      </c>
      <c r="K6658" s="519" t="s">
        <v>35494</v>
      </c>
      <c r="L6658" s="518" t="s">
        <v>5433</v>
      </c>
    </row>
    <row r="6659" spans="1:12" ht="15.75">
      <c r="A6659" s="518" t="s">
        <v>10253</v>
      </c>
      <c r="B6659" s="518" t="s">
        <v>11527</v>
      </c>
      <c r="C6659" s="518" t="s">
        <v>11528</v>
      </c>
      <c r="D6659" s="518" t="s">
        <v>30654</v>
      </c>
      <c r="E6659" s="519" t="s">
        <v>144</v>
      </c>
      <c r="F6659" s="518" t="s">
        <v>144</v>
      </c>
      <c r="G6659" s="518" t="s">
        <v>30785</v>
      </c>
      <c r="H6659" s="518" t="s">
        <v>11655</v>
      </c>
      <c r="I6659" s="518" t="s">
        <v>6762</v>
      </c>
      <c r="J6659" s="518" t="s">
        <v>5503</v>
      </c>
      <c r="K6659" s="519" t="s">
        <v>35495</v>
      </c>
      <c r="L6659" s="518" t="s">
        <v>5433</v>
      </c>
    </row>
    <row r="6660" spans="1:12" ht="15.75">
      <c r="A6660" s="518" t="s">
        <v>10253</v>
      </c>
      <c r="B6660" s="518" t="s">
        <v>11527</v>
      </c>
      <c r="C6660" s="518" t="s">
        <v>11528</v>
      </c>
      <c r="D6660" s="518" t="s">
        <v>30654</v>
      </c>
      <c r="E6660" s="519" t="s">
        <v>144</v>
      </c>
      <c r="F6660" s="518" t="s">
        <v>144</v>
      </c>
      <c r="G6660" s="518" t="s">
        <v>30786</v>
      </c>
      <c r="H6660" s="518" t="s">
        <v>11656</v>
      </c>
      <c r="I6660" s="518" t="s">
        <v>6762</v>
      </c>
      <c r="J6660" s="518" t="s">
        <v>5503</v>
      </c>
      <c r="K6660" s="519" t="s">
        <v>35496</v>
      </c>
      <c r="L6660" s="518" t="s">
        <v>5433</v>
      </c>
    </row>
    <row r="6661" spans="1:12" ht="15.75">
      <c r="A6661" s="518" t="s">
        <v>10253</v>
      </c>
      <c r="B6661" s="518" t="s">
        <v>11527</v>
      </c>
      <c r="C6661" s="518" t="s">
        <v>11528</v>
      </c>
      <c r="D6661" s="518" t="s">
        <v>30654</v>
      </c>
      <c r="E6661" s="519" t="s">
        <v>144</v>
      </c>
      <c r="F6661" s="518" t="s">
        <v>144</v>
      </c>
      <c r="G6661" s="518" t="s">
        <v>30787</v>
      </c>
      <c r="H6661" s="518" t="s">
        <v>11657</v>
      </c>
      <c r="I6661" s="518" t="s">
        <v>6762</v>
      </c>
      <c r="J6661" s="518" t="s">
        <v>5503</v>
      </c>
      <c r="K6661" s="519" t="s">
        <v>33329</v>
      </c>
      <c r="L6661" s="518" t="s">
        <v>5433</v>
      </c>
    </row>
    <row r="6662" spans="1:12" ht="15.75">
      <c r="A6662" s="518" t="s">
        <v>10253</v>
      </c>
      <c r="B6662" s="518" t="s">
        <v>11527</v>
      </c>
      <c r="C6662" s="518" t="s">
        <v>11528</v>
      </c>
      <c r="D6662" s="518" t="s">
        <v>30654</v>
      </c>
      <c r="E6662" s="519" t="s">
        <v>144</v>
      </c>
      <c r="F6662" s="518" t="s">
        <v>144</v>
      </c>
      <c r="G6662" s="518" t="s">
        <v>30788</v>
      </c>
      <c r="H6662" s="518" t="s">
        <v>11658</v>
      </c>
      <c r="I6662" s="518" t="s">
        <v>6762</v>
      </c>
      <c r="J6662" s="518" t="s">
        <v>5503</v>
      </c>
      <c r="K6662" s="519" t="s">
        <v>35497</v>
      </c>
      <c r="L6662" s="518" t="s">
        <v>5433</v>
      </c>
    </row>
    <row r="6663" spans="1:12" ht="15.75">
      <c r="A6663" s="518" t="s">
        <v>10253</v>
      </c>
      <c r="B6663" s="518" t="s">
        <v>11527</v>
      </c>
      <c r="C6663" s="518" t="s">
        <v>11528</v>
      </c>
      <c r="D6663" s="518" t="s">
        <v>30654</v>
      </c>
      <c r="E6663" s="519" t="s">
        <v>144</v>
      </c>
      <c r="F6663" s="518" t="s">
        <v>144</v>
      </c>
      <c r="G6663" s="518" t="s">
        <v>30789</v>
      </c>
      <c r="H6663" s="518" t="s">
        <v>11659</v>
      </c>
      <c r="I6663" s="518" t="s">
        <v>6762</v>
      </c>
      <c r="J6663" s="518" t="s">
        <v>5503</v>
      </c>
      <c r="K6663" s="519" t="s">
        <v>35498</v>
      </c>
      <c r="L6663" s="518" t="s">
        <v>5433</v>
      </c>
    </row>
    <row r="6664" spans="1:12" ht="15.75">
      <c r="A6664" s="518" t="s">
        <v>10253</v>
      </c>
      <c r="B6664" s="518" t="s">
        <v>11527</v>
      </c>
      <c r="C6664" s="518" t="s">
        <v>11528</v>
      </c>
      <c r="D6664" s="518" t="s">
        <v>30654</v>
      </c>
      <c r="E6664" s="519" t="s">
        <v>144</v>
      </c>
      <c r="F6664" s="518" t="s">
        <v>144</v>
      </c>
      <c r="G6664" s="518" t="s">
        <v>30790</v>
      </c>
      <c r="H6664" s="518" t="s">
        <v>11660</v>
      </c>
      <c r="I6664" s="518" t="s">
        <v>6762</v>
      </c>
      <c r="J6664" s="518" t="s">
        <v>5503</v>
      </c>
      <c r="K6664" s="519" t="s">
        <v>35499</v>
      </c>
      <c r="L6664" s="518" t="s">
        <v>5433</v>
      </c>
    </row>
    <row r="6665" spans="1:12" ht="15.75">
      <c r="A6665" s="518" t="s">
        <v>10253</v>
      </c>
      <c r="B6665" s="518" t="s">
        <v>11527</v>
      </c>
      <c r="C6665" s="518" t="s">
        <v>11528</v>
      </c>
      <c r="D6665" s="518" t="s">
        <v>30654</v>
      </c>
      <c r="E6665" s="519" t="s">
        <v>144</v>
      </c>
      <c r="F6665" s="518" t="s">
        <v>144</v>
      </c>
      <c r="G6665" s="518" t="s">
        <v>30791</v>
      </c>
      <c r="H6665" s="518" t="s">
        <v>11661</v>
      </c>
      <c r="I6665" s="518" t="s">
        <v>6762</v>
      </c>
      <c r="J6665" s="518" t="s">
        <v>5503</v>
      </c>
      <c r="K6665" s="519" t="s">
        <v>35500</v>
      </c>
      <c r="L6665" s="518" t="s">
        <v>5433</v>
      </c>
    </row>
    <row r="6666" spans="1:12" ht="15.75">
      <c r="A6666" s="518" t="s">
        <v>10253</v>
      </c>
      <c r="B6666" s="518" t="s">
        <v>11527</v>
      </c>
      <c r="C6666" s="518" t="s">
        <v>11528</v>
      </c>
      <c r="D6666" s="518" t="s">
        <v>30654</v>
      </c>
      <c r="E6666" s="519" t="s">
        <v>144</v>
      </c>
      <c r="F6666" s="518" t="s">
        <v>144</v>
      </c>
      <c r="G6666" s="518" t="s">
        <v>30792</v>
      </c>
      <c r="H6666" s="518" t="s">
        <v>11662</v>
      </c>
      <c r="I6666" s="518" t="s">
        <v>6762</v>
      </c>
      <c r="J6666" s="518" t="s">
        <v>5503</v>
      </c>
      <c r="K6666" s="519" t="s">
        <v>35501</v>
      </c>
      <c r="L6666" s="518" t="s">
        <v>5433</v>
      </c>
    </row>
    <row r="6667" spans="1:12" ht="15.75">
      <c r="A6667" s="518" t="s">
        <v>10253</v>
      </c>
      <c r="B6667" s="518" t="s">
        <v>11527</v>
      </c>
      <c r="C6667" s="518" t="s">
        <v>11528</v>
      </c>
      <c r="D6667" s="518" t="s">
        <v>30654</v>
      </c>
      <c r="E6667" s="519" t="s">
        <v>144</v>
      </c>
      <c r="F6667" s="518" t="s">
        <v>144</v>
      </c>
      <c r="G6667" s="518" t="s">
        <v>30793</v>
      </c>
      <c r="H6667" s="518" t="s">
        <v>11663</v>
      </c>
      <c r="I6667" s="518" t="s">
        <v>6762</v>
      </c>
      <c r="J6667" s="518" t="s">
        <v>5503</v>
      </c>
      <c r="K6667" s="519" t="s">
        <v>35502</v>
      </c>
      <c r="L6667" s="518" t="s">
        <v>5433</v>
      </c>
    </row>
    <row r="6668" spans="1:12" ht="15.75">
      <c r="A6668" s="518" t="s">
        <v>10253</v>
      </c>
      <c r="B6668" s="518" t="s">
        <v>11527</v>
      </c>
      <c r="C6668" s="518" t="s">
        <v>11528</v>
      </c>
      <c r="D6668" s="518" t="s">
        <v>30654</v>
      </c>
      <c r="E6668" s="519" t="s">
        <v>144</v>
      </c>
      <c r="F6668" s="518" t="s">
        <v>144</v>
      </c>
      <c r="G6668" s="518" t="s">
        <v>30794</v>
      </c>
      <c r="H6668" s="518" t="s">
        <v>11664</v>
      </c>
      <c r="I6668" s="518" t="s">
        <v>6762</v>
      </c>
      <c r="J6668" s="518" t="s">
        <v>5503</v>
      </c>
      <c r="K6668" s="519" t="s">
        <v>35503</v>
      </c>
      <c r="L6668" s="518" t="s">
        <v>5433</v>
      </c>
    </row>
    <row r="6669" spans="1:12" ht="15.75">
      <c r="A6669" s="518" t="s">
        <v>10253</v>
      </c>
      <c r="B6669" s="518" t="s">
        <v>11527</v>
      </c>
      <c r="C6669" s="518" t="s">
        <v>11528</v>
      </c>
      <c r="D6669" s="518" t="s">
        <v>30654</v>
      </c>
      <c r="E6669" s="519" t="s">
        <v>144</v>
      </c>
      <c r="F6669" s="518" t="s">
        <v>144</v>
      </c>
      <c r="G6669" s="518" t="s">
        <v>30795</v>
      </c>
      <c r="H6669" s="518" t="s">
        <v>11665</v>
      </c>
      <c r="I6669" s="518" t="s">
        <v>6762</v>
      </c>
      <c r="J6669" s="518" t="s">
        <v>5503</v>
      </c>
      <c r="K6669" s="519" t="s">
        <v>35504</v>
      </c>
      <c r="L6669" s="518" t="s">
        <v>5433</v>
      </c>
    </row>
    <row r="6670" spans="1:12" ht="15.75">
      <c r="A6670" s="518" t="s">
        <v>10253</v>
      </c>
      <c r="B6670" s="518" t="s">
        <v>11527</v>
      </c>
      <c r="C6670" s="518" t="s">
        <v>11528</v>
      </c>
      <c r="D6670" s="518" t="s">
        <v>30654</v>
      </c>
      <c r="E6670" s="519" t="s">
        <v>144</v>
      </c>
      <c r="F6670" s="518" t="s">
        <v>144</v>
      </c>
      <c r="G6670" s="518" t="s">
        <v>30796</v>
      </c>
      <c r="H6670" s="518" t="s">
        <v>11666</v>
      </c>
      <c r="I6670" s="518" t="s">
        <v>6762</v>
      </c>
      <c r="J6670" s="518" t="s">
        <v>5503</v>
      </c>
      <c r="K6670" s="519" t="s">
        <v>35505</v>
      </c>
      <c r="L6670" s="518" t="s">
        <v>5433</v>
      </c>
    </row>
    <row r="6671" spans="1:12" ht="15.75">
      <c r="A6671" s="518" t="s">
        <v>10253</v>
      </c>
      <c r="B6671" s="518" t="s">
        <v>11527</v>
      </c>
      <c r="C6671" s="518" t="s">
        <v>11528</v>
      </c>
      <c r="D6671" s="518" t="s">
        <v>30654</v>
      </c>
      <c r="E6671" s="519" t="s">
        <v>144</v>
      </c>
      <c r="F6671" s="518" t="s">
        <v>144</v>
      </c>
      <c r="G6671" s="518" t="s">
        <v>30797</v>
      </c>
      <c r="H6671" s="518" t="s">
        <v>11667</v>
      </c>
      <c r="I6671" s="518" t="s">
        <v>6762</v>
      </c>
      <c r="J6671" s="518" t="s">
        <v>5503</v>
      </c>
      <c r="K6671" s="519" t="s">
        <v>35506</v>
      </c>
      <c r="L6671" s="518" t="s">
        <v>5433</v>
      </c>
    </row>
    <row r="6672" spans="1:12" ht="15.75">
      <c r="A6672" s="518" t="s">
        <v>10253</v>
      </c>
      <c r="B6672" s="518" t="s">
        <v>11527</v>
      </c>
      <c r="C6672" s="518" t="s">
        <v>11528</v>
      </c>
      <c r="D6672" s="518" t="s">
        <v>30654</v>
      </c>
      <c r="E6672" s="519" t="s">
        <v>144</v>
      </c>
      <c r="F6672" s="518" t="s">
        <v>144</v>
      </c>
      <c r="G6672" s="518" t="s">
        <v>30798</v>
      </c>
      <c r="H6672" s="518" t="s">
        <v>11668</v>
      </c>
      <c r="I6672" s="518" t="s">
        <v>6762</v>
      </c>
      <c r="J6672" s="518" t="s">
        <v>5503</v>
      </c>
      <c r="K6672" s="519" t="s">
        <v>35507</v>
      </c>
      <c r="L6672" s="518" t="s">
        <v>5433</v>
      </c>
    </row>
    <row r="6673" spans="1:12" ht="15.75">
      <c r="A6673" s="518" t="s">
        <v>10253</v>
      </c>
      <c r="B6673" s="518" t="s">
        <v>11527</v>
      </c>
      <c r="C6673" s="518" t="s">
        <v>11528</v>
      </c>
      <c r="D6673" s="518" t="s">
        <v>30654</v>
      </c>
      <c r="E6673" s="519" t="s">
        <v>144</v>
      </c>
      <c r="F6673" s="518" t="s">
        <v>144</v>
      </c>
      <c r="G6673" s="518" t="s">
        <v>30799</v>
      </c>
      <c r="H6673" s="518" t="s">
        <v>11669</v>
      </c>
      <c r="I6673" s="518" t="s">
        <v>6762</v>
      </c>
      <c r="J6673" s="518" t="s">
        <v>5503</v>
      </c>
      <c r="K6673" s="519" t="s">
        <v>25001</v>
      </c>
      <c r="L6673" s="518" t="s">
        <v>5433</v>
      </c>
    </row>
    <row r="6674" spans="1:12" ht="15.75">
      <c r="A6674" s="518" t="s">
        <v>10253</v>
      </c>
      <c r="B6674" s="518" t="s">
        <v>11527</v>
      </c>
      <c r="C6674" s="518" t="s">
        <v>11528</v>
      </c>
      <c r="D6674" s="518" t="s">
        <v>30654</v>
      </c>
      <c r="E6674" s="519" t="s">
        <v>144</v>
      </c>
      <c r="F6674" s="518" t="s">
        <v>144</v>
      </c>
      <c r="G6674" s="518" t="s">
        <v>30800</v>
      </c>
      <c r="H6674" s="518" t="s">
        <v>11670</v>
      </c>
      <c r="I6674" s="518" t="s">
        <v>6762</v>
      </c>
      <c r="J6674" s="518" t="s">
        <v>5503</v>
      </c>
      <c r="K6674" s="519" t="s">
        <v>35508</v>
      </c>
      <c r="L6674" s="518" t="s">
        <v>5433</v>
      </c>
    </row>
    <row r="6675" spans="1:12" ht="15.75">
      <c r="A6675" s="518" t="s">
        <v>10253</v>
      </c>
      <c r="B6675" s="518" t="s">
        <v>11527</v>
      </c>
      <c r="C6675" s="518" t="s">
        <v>11528</v>
      </c>
      <c r="D6675" s="518" t="s">
        <v>30654</v>
      </c>
      <c r="E6675" s="519" t="s">
        <v>144</v>
      </c>
      <c r="F6675" s="518" t="s">
        <v>144</v>
      </c>
      <c r="G6675" s="518" t="s">
        <v>30801</v>
      </c>
      <c r="H6675" s="518" t="s">
        <v>11671</v>
      </c>
      <c r="I6675" s="518" t="s">
        <v>6762</v>
      </c>
      <c r="J6675" s="518" t="s">
        <v>5503</v>
      </c>
      <c r="K6675" s="519" t="s">
        <v>35509</v>
      </c>
      <c r="L6675" s="518" t="s">
        <v>5433</v>
      </c>
    </row>
    <row r="6676" spans="1:12" ht="15.75">
      <c r="A6676" s="518" t="s">
        <v>10253</v>
      </c>
      <c r="B6676" s="518" t="s">
        <v>11527</v>
      </c>
      <c r="C6676" s="518" t="s">
        <v>11528</v>
      </c>
      <c r="D6676" s="518" t="s">
        <v>30654</v>
      </c>
      <c r="E6676" s="519" t="s">
        <v>144</v>
      </c>
      <c r="F6676" s="518" t="s">
        <v>144</v>
      </c>
      <c r="G6676" s="518" t="s">
        <v>30802</v>
      </c>
      <c r="H6676" s="518" t="s">
        <v>11672</v>
      </c>
      <c r="I6676" s="518" t="s">
        <v>6762</v>
      </c>
      <c r="J6676" s="518" t="s">
        <v>5503</v>
      </c>
      <c r="K6676" s="519" t="s">
        <v>35510</v>
      </c>
      <c r="L6676" s="518" t="s">
        <v>5433</v>
      </c>
    </row>
    <row r="6677" spans="1:12" ht="15.75">
      <c r="A6677" s="518" t="s">
        <v>10253</v>
      </c>
      <c r="B6677" s="518" t="s">
        <v>11527</v>
      </c>
      <c r="C6677" s="518" t="s">
        <v>11673</v>
      </c>
      <c r="D6677" s="518" t="s">
        <v>30803</v>
      </c>
      <c r="E6677" s="519" t="s">
        <v>144</v>
      </c>
      <c r="F6677" s="518" t="s">
        <v>144</v>
      </c>
      <c r="G6677" s="518" t="s">
        <v>30804</v>
      </c>
      <c r="H6677" s="518" t="s">
        <v>11674</v>
      </c>
      <c r="I6677" s="518" t="s">
        <v>6762</v>
      </c>
      <c r="J6677" s="518" t="s">
        <v>5503</v>
      </c>
      <c r="K6677" s="519" t="s">
        <v>33497</v>
      </c>
      <c r="L6677" s="518" t="s">
        <v>5433</v>
      </c>
    </row>
    <row r="6678" spans="1:12" ht="15.75">
      <c r="A6678" s="518" t="s">
        <v>10253</v>
      </c>
      <c r="B6678" s="518" t="s">
        <v>11527</v>
      </c>
      <c r="C6678" s="518" t="s">
        <v>11673</v>
      </c>
      <c r="D6678" s="518" t="s">
        <v>30803</v>
      </c>
      <c r="E6678" s="519" t="s">
        <v>144</v>
      </c>
      <c r="F6678" s="518" t="s">
        <v>144</v>
      </c>
      <c r="G6678" s="518" t="s">
        <v>30805</v>
      </c>
      <c r="H6678" s="518" t="s">
        <v>11675</v>
      </c>
      <c r="I6678" s="518" t="s">
        <v>6762</v>
      </c>
      <c r="J6678" s="518" t="s">
        <v>5884</v>
      </c>
      <c r="K6678" s="519" t="s">
        <v>35511</v>
      </c>
      <c r="L6678" s="518" t="s">
        <v>5433</v>
      </c>
    </row>
    <row r="6679" spans="1:12" ht="15.75">
      <c r="A6679" s="518" t="s">
        <v>10253</v>
      </c>
      <c r="B6679" s="518" t="s">
        <v>11527</v>
      </c>
      <c r="C6679" s="518" t="s">
        <v>11673</v>
      </c>
      <c r="D6679" s="518" t="s">
        <v>30803</v>
      </c>
      <c r="E6679" s="519" t="s">
        <v>144</v>
      </c>
      <c r="F6679" s="518" t="s">
        <v>144</v>
      </c>
      <c r="G6679" s="518" t="s">
        <v>30806</v>
      </c>
      <c r="H6679" s="518" t="s">
        <v>11676</v>
      </c>
      <c r="I6679" s="518" t="s">
        <v>6762</v>
      </c>
      <c r="J6679" s="518" t="s">
        <v>5503</v>
      </c>
      <c r="K6679" s="519" t="s">
        <v>14477</v>
      </c>
      <c r="L6679" s="518" t="s">
        <v>5433</v>
      </c>
    </row>
    <row r="6680" spans="1:12" ht="15.75">
      <c r="A6680" s="518" t="s">
        <v>10253</v>
      </c>
      <c r="B6680" s="518" t="s">
        <v>11527</v>
      </c>
      <c r="C6680" s="518" t="s">
        <v>11673</v>
      </c>
      <c r="D6680" s="518" t="s">
        <v>30803</v>
      </c>
      <c r="E6680" s="519" t="s">
        <v>144</v>
      </c>
      <c r="F6680" s="518" t="s">
        <v>144</v>
      </c>
      <c r="G6680" s="518" t="s">
        <v>30807</v>
      </c>
      <c r="H6680" s="518" t="s">
        <v>11677</v>
      </c>
      <c r="I6680" s="518" t="s">
        <v>11678</v>
      </c>
      <c r="J6680" s="518" t="s">
        <v>5884</v>
      </c>
      <c r="K6680" s="519" t="s">
        <v>16552</v>
      </c>
      <c r="L6680" s="518" t="s">
        <v>5433</v>
      </c>
    </row>
    <row r="6681" spans="1:12" ht="15.75">
      <c r="A6681" s="518" t="s">
        <v>10253</v>
      </c>
      <c r="B6681" s="518" t="s">
        <v>11527</v>
      </c>
      <c r="C6681" s="518" t="s">
        <v>11673</v>
      </c>
      <c r="D6681" s="518" t="s">
        <v>30803</v>
      </c>
      <c r="E6681" s="519" t="s">
        <v>144</v>
      </c>
      <c r="F6681" s="518" t="s">
        <v>144</v>
      </c>
      <c r="G6681" s="518" t="s">
        <v>30809</v>
      </c>
      <c r="H6681" s="518" t="s">
        <v>11679</v>
      </c>
      <c r="I6681" s="518" t="s">
        <v>11678</v>
      </c>
      <c r="J6681" s="518" t="s">
        <v>5884</v>
      </c>
      <c r="K6681" s="519" t="s">
        <v>19187</v>
      </c>
      <c r="L6681" s="518" t="s">
        <v>5433</v>
      </c>
    </row>
    <row r="6682" spans="1:12" ht="15.75">
      <c r="A6682" s="518" t="s">
        <v>10253</v>
      </c>
      <c r="B6682" s="518" t="s">
        <v>11527</v>
      </c>
      <c r="C6682" s="518" t="s">
        <v>11673</v>
      </c>
      <c r="D6682" s="518" t="s">
        <v>30803</v>
      </c>
      <c r="E6682" s="519" t="s">
        <v>144</v>
      </c>
      <c r="F6682" s="518" t="s">
        <v>144</v>
      </c>
      <c r="G6682" s="518" t="s">
        <v>30810</v>
      </c>
      <c r="H6682" s="518" t="s">
        <v>11680</v>
      </c>
      <c r="I6682" s="518" t="s">
        <v>11678</v>
      </c>
      <c r="J6682" s="518" t="s">
        <v>5884</v>
      </c>
      <c r="K6682" s="519" t="s">
        <v>14212</v>
      </c>
      <c r="L6682" s="518" t="s">
        <v>5433</v>
      </c>
    </row>
    <row r="6683" spans="1:12" ht="15.75">
      <c r="A6683" s="518" t="s">
        <v>10253</v>
      </c>
      <c r="B6683" s="518" t="s">
        <v>11527</v>
      </c>
      <c r="C6683" s="518" t="s">
        <v>11673</v>
      </c>
      <c r="D6683" s="518" t="s">
        <v>30803</v>
      </c>
      <c r="E6683" s="519" t="s">
        <v>144</v>
      </c>
      <c r="F6683" s="518" t="s">
        <v>144</v>
      </c>
      <c r="G6683" s="518" t="s">
        <v>30811</v>
      </c>
      <c r="H6683" s="518" t="s">
        <v>11681</v>
      </c>
      <c r="I6683" s="518" t="s">
        <v>11678</v>
      </c>
      <c r="J6683" s="518" t="s">
        <v>5884</v>
      </c>
      <c r="K6683" s="519" t="s">
        <v>17744</v>
      </c>
      <c r="L6683" s="518" t="s">
        <v>5433</v>
      </c>
    </row>
    <row r="6684" spans="1:12" ht="15.75">
      <c r="A6684" s="518" t="s">
        <v>10253</v>
      </c>
      <c r="B6684" s="518" t="s">
        <v>11527</v>
      </c>
      <c r="C6684" s="518" t="s">
        <v>11673</v>
      </c>
      <c r="D6684" s="518" t="s">
        <v>30803</v>
      </c>
      <c r="E6684" s="519" t="s">
        <v>144</v>
      </c>
      <c r="F6684" s="518" t="s">
        <v>144</v>
      </c>
      <c r="G6684" s="518" t="s">
        <v>30812</v>
      </c>
      <c r="H6684" s="518" t="s">
        <v>11682</v>
      </c>
      <c r="I6684" s="518" t="s">
        <v>11678</v>
      </c>
      <c r="J6684" s="518" t="s">
        <v>5884</v>
      </c>
      <c r="K6684" s="519" t="s">
        <v>15961</v>
      </c>
      <c r="L6684" s="518" t="s">
        <v>5433</v>
      </c>
    </row>
    <row r="6685" spans="1:12" ht="15.75">
      <c r="A6685" s="518" t="s">
        <v>10253</v>
      </c>
      <c r="B6685" s="518" t="s">
        <v>11527</v>
      </c>
      <c r="C6685" s="518" t="s">
        <v>11673</v>
      </c>
      <c r="D6685" s="518" t="s">
        <v>30803</v>
      </c>
      <c r="E6685" s="519" t="s">
        <v>144</v>
      </c>
      <c r="F6685" s="518" t="s">
        <v>144</v>
      </c>
      <c r="G6685" s="518" t="s">
        <v>30813</v>
      </c>
      <c r="H6685" s="518" t="s">
        <v>11683</v>
      </c>
      <c r="I6685" s="518" t="s">
        <v>11678</v>
      </c>
      <c r="J6685" s="518" t="s">
        <v>5884</v>
      </c>
      <c r="K6685" s="519" t="s">
        <v>30836</v>
      </c>
      <c r="L6685" s="518" t="s">
        <v>5433</v>
      </c>
    </row>
    <row r="6686" spans="1:12" ht="15.75">
      <c r="A6686" s="518" t="s">
        <v>10253</v>
      </c>
      <c r="B6686" s="518" t="s">
        <v>11527</v>
      </c>
      <c r="C6686" s="518" t="s">
        <v>11673</v>
      </c>
      <c r="D6686" s="518" t="s">
        <v>30803</v>
      </c>
      <c r="E6686" s="519" t="s">
        <v>144</v>
      </c>
      <c r="F6686" s="518" t="s">
        <v>144</v>
      </c>
      <c r="G6686" s="518" t="s">
        <v>30814</v>
      </c>
      <c r="H6686" s="518" t="s">
        <v>11684</v>
      </c>
      <c r="I6686" s="518" t="s">
        <v>11678</v>
      </c>
      <c r="J6686" s="518" t="s">
        <v>5884</v>
      </c>
      <c r="K6686" s="519" t="s">
        <v>35512</v>
      </c>
      <c r="L6686" s="518" t="s">
        <v>5433</v>
      </c>
    </row>
    <row r="6687" spans="1:12" ht="15.75">
      <c r="A6687" s="518" t="s">
        <v>10253</v>
      </c>
      <c r="B6687" s="518" t="s">
        <v>11527</v>
      </c>
      <c r="C6687" s="518" t="s">
        <v>11673</v>
      </c>
      <c r="D6687" s="518" t="s">
        <v>30803</v>
      </c>
      <c r="E6687" s="519" t="s">
        <v>144</v>
      </c>
      <c r="F6687" s="518" t="s">
        <v>144</v>
      </c>
      <c r="G6687" s="518" t="s">
        <v>30815</v>
      </c>
      <c r="H6687" s="518" t="s">
        <v>11685</v>
      </c>
      <c r="I6687" s="518" t="s">
        <v>11678</v>
      </c>
      <c r="J6687" s="518" t="s">
        <v>5884</v>
      </c>
      <c r="K6687" s="519" t="s">
        <v>13395</v>
      </c>
      <c r="L6687" s="518" t="s">
        <v>5433</v>
      </c>
    </row>
    <row r="6688" spans="1:12" ht="15.75">
      <c r="A6688" s="518" t="s">
        <v>10253</v>
      </c>
      <c r="B6688" s="518" t="s">
        <v>11527</v>
      </c>
      <c r="C6688" s="518" t="s">
        <v>11673</v>
      </c>
      <c r="D6688" s="518" t="s">
        <v>30803</v>
      </c>
      <c r="E6688" s="519" t="s">
        <v>144</v>
      </c>
      <c r="F6688" s="518" t="s">
        <v>144</v>
      </c>
      <c r="G6688" s="518" t="s">
        <v>30816</v>
      </c>
      <c r="H6688" s="518" t="s">
        <v>11686</v>
      </c>
      <c r="I6688" s="518" t="s">
        <v>11678</v>
      </c>
      <c r="J6688" s="518" t="s">
        <v>5884</v>
      </c>
      <c r="K6688" s="519" t="s">
        <v>21656</v>
      </c>
      <c r="L6688" s="518" t="s">
        <v>5433</v>
      </c>
    </row>
    <row r="6689" spans="1:12" ht="15.75">
      <c r="A6689" s="518" t="s">
        <v>10253</v>
      </c>
      <c r="B6689" s="518" t="s">
        <v>11527</v>
      </c>
      <c r="C6689" s="518" t="s">
        <v>11673</v>
      </c>
      <c r="D6689" s="518" t="s">
        <v>30803</v>
      </c>
      <c r="E6689" s="519" t="s">
        <v>144</v>
      </c>
      <c r="F6689" s="518" t="s">
        <v>144</v>
      </c>
      <c r="G6689" s="518" t="s">
        <v>30817</v>
      </c>
      <c r="H6689" s="518" t="s">
        <v>11687</v>
      </c>
      <c r="I6689" s="518" t="s">
        <v>11678</v>
      </c>
      <c r="J6689" s="518" t="s">
        <v>5432</v>
      </c>
      <c r="K6689" s="519" t="s">
        <v>22188</v>
      </c>
      <c r="L6689" s="518" t="s">
        <v>5433</v>
      </c>
    </row>
    <row r="6690" spans="1:12" ht="15.75">
      <c r="A6690" s="518" t="s">
        <v>10253</v>
      </c>
      <c r="B6690" s="518" t="s">
        <v>11527</v>
      </c>
      <c r="C6690" s="518" t="s">
        <v>11673</v>
      </c>
      <c r="D6690" s="518" t="s">
        <v>30803</v>
      </c>
      <c r="E6690" s="519" t="s">
        <v>144</v>
      </c>
      <c r="F6690" s="518" t="s">
        <v>144</v>
      </c>
      <c r="G6690" s="518" t="s">
        <v>30818</v>
      </c>
      <c r="H6690" s="518" t="s">
        <v>11688</v>
      </c>
      <c r="I6690" s="518" t="s">
        <v>11689</v>
      </c>
      <c r="J6690" s="518" t="s">
        <v>5884</v>
      </c>
      <c r="K6690" s="519" t="s">
        <v>35513</v>
      </c>
      <c r="L6690" s="518" t="s">
        <v>5433</v>
      </c>
    </row>
    <row r="6691" spans="1:12" ht="15.75">
      <c r="A6691" s="518" t="s">
        <v>10253</v>
      </c>
      <c r="B6691" s="518" t="s">
        <v>11527</v>
      </c>
      <c r="C6691" s="518" t="s">
        <v>11673</v>
      </c>
      <c r="D6691" s="518" t="s">
        <v>30803</v>
      </c>
      <c r="E6691" s="519" t="s">
        <v>144</v>
      </c>
      <c r="F6691" s="518" t="s">
        <v>144</v>
      </c>
      <c r="G6691" s="518" t="s">
        <v>30819</v>
      </c>
      <c r="H6691" s="518" t="s">
        <v>11690</v>
      </c>
      <c r="I6691" s="518" t="s">
        <v>11689</v>
      </c>
      <c r="J6691" s="518" t="s">
        <v>5884</v>
      </c>
      <c r="K6691" s="519" t="s">
        <v>35514</v>
      </c>
      <c r="L6691" s="518" t="s">
        <v>5433</v>
      </c>
    </row>
    <row r="6692" spans="1:12" ht="15.75">
      <c r="A6692" s="518" t="s">
        <v>10253</v>
      </c>
      <c r="B6692" s="518" t="s">
        <v>11527</v>
      </c>
      <c r="C6692" s="518" t="s">
        <v>11673</v>
      </c>
      <c r="D6692" s="518" t="s">
        <v>30803</v>
      </c>
      <c r="E6692" s="519" t="s">
        <v>144</v>
      </c>
      <c r="F6692" s="518" t="s">
        <v>144</v>
      </c>
      <c r="G6692" s="518" t="s">
        <v>30820</v>
      </c>
      <c r="H6692" s="518" t="s">
        <v>11691</v>
      </c>
      <c r="I6692" s="518" t="s">
        <v>11689</v>
      </c>
      <c r="J6692" s="518" t="s">
        <v>5432</v>
      </c>
      <c r="K6692" s="519" t="s">
        <v>35515</v>
      </c>
      <c r="L6692" s="518" t="s">
        <v>5433</v>
      </c>
    </row>
    <row r="6693" spans="1:12" ht="15.75">
      <c r="A6693" s="518" t="s">
        <v>10253</v>
      </c>
      <c r="B6693" s="518" t="s">
        <v>11527</v>
      </c>
      <c r="C6693" s="518" t="s">
        <v>11673</v>
      </c>
      <c r="D6693" s="518" t="s">
        <v>30803</v>
      </c>
      <c r="E6693" s="519" t="s">
        <v>144</v>
      </c>
      <c r="F6693" s="518" t="s">
        <v>144</v>
      </c>
      <c r="G6693" s="518" t="s">
        <v>30821</v>
      </c>
      <c r="H6693" s="518" t="s">
        <v>11692</v>
      </c>
      <c r="I6693" s="518" t="s">
        <v>11693</v>
      </c>
      <c r="J6693" s="518" t="s">
        <v>5884</v>
      </c>
      <c r="K6693" s="519" t="s">
        <v>30231</v>
      </c>
      <c r="L6693" s="518" t="s">
        <v>5433</v>
      </c>
    </row>
    <row r="6694" spans="1:12" ht="15.75">
      <c r="A6694" s="518" t="s">
        <v>10253</v>
      </c>
      <c r="B6694" s="518" t="s">
        <v>11527</v>
      </c>
      <c r="C6694" s="518" t="s">
        <v>11673</v>
      </c>
      <c r="D6694" s="518" t="s">
        <v>30803</v>
      </c>
      <c r="E6694" s="519" t="s">
        <v>144</v>
      </c>
      <c r="F6694" s="518" t="s">
        <v>144</v>
      </c>
      <c r="G6694" s="518" t="s">
        <v>30823</v>
      </c>
      <c r="H6694" s="518" t="s">
        <v>11694</v>
      </c>
      <c r="I6694" s="518" t="s">
        <v>11693</v>
      </c>
      <c r="J6694" s="518" t="s">
        <v>5884</v>
      </c>
      <c r="K6694" s="519" t="s">
        <v>23809</v>
      </c>
      <c r="L6694" s="518" t="s">
        <v>5433</v>
      </c>
    </row>
    <row r="6695" spans="1:12" ht="15.75">
      <c r="A6695" s="518" t="s">
        <v>10253</v>
      </c>
      <c r="B6695" s="518" t="s">
        <v>11527</v>
      </c>
      <c r="C6695" s="518" t="s">
        <v>11673</v>
      </c>
      <c r="D6695" s="518" t="s">
        <v>30803</v>
      </c>
      <c r="E6695" s="519" t="s">
        <v>144</v>
      </c>
      <c r="F6695" s="518" t="s">
        <v>144</v>
      </c>
      <c r="G6695" s="518" t="s">
        <v>30825</v>
      </c>
      <c r="H6695" s="518" t="s">
        <v>11695</v>
      </c>
      <c r="I6695" s="518" t="s">
        <v>11693</v>
      </c>
      <c r="J6695" s="518" t="s">
        <v>5884</v>
      </c>
      <c r="K6695" s="519" t="s">
        <v>35516</v>
      </c>
      <c r="L6695" s="518" t="s">
        <v>5433</v>
      </c>
    </row>
    <row r="6696" spans="1:12" ht="15.75">
      <c r="A6696" s="518" t="s">
        <v>10253</v>
      </c>
      <c r="B6696" s="518" t="s">
        <v>11527</v>
      </c>
      <c r="C6696" s="518" t="s">
        <v>11673</v>
      </c>
      <c r="D6696" s="518" t="s">
        <v>30803</v>
      </c>
      <c r="E6696" s="519" t="s">
        <v>144</v>
      </c>
      <c r="F6696" s="518" t="s">
        <v>144</v>
      </c>
      <c r="G6696" s="518" t="s">
        <v>30827</v>
      </c>
      <c r="H6696" s="518" t="s">
        <v>11696</v>
      </c>
      <c r="I6696" s="518" t="s">
        <v>11693</v>
      </c>
      <c r="J6696" s="518" t="s">
        <v>5884</v>
      </c>
      <c r="K6696" s="519" t="s">
        <v>35517</v>
      </c>
      <c r="L6696" s="518" t="s">
        <v>5433</v>
      </c>
    </row>
    <row r="6697" spans="1:12" ht="15.75">
      <c r="A6697" s="518" t="s">
        <v>10253</v>
      </c>
      <c r="B6697" s="518" t="s">
        <v>11527</v>
      </c>
      <c r="C6697" s="518" t="s">
        <v>11673</v>
      </c>
      <c r="D6697" s="518" t="s">
        <v>30803</v>
      </c>
      <c r="E6697" s="519" t="s">
        <v>144</v>
      </c>
      <c r="F6697" s="518" t="s">
        <v>144</v>
      </c>
      <c r="G6697" s="518" t="s">
        <v>30828</v>
      </c>
      <c r="H6697" s="518" t="s">
        <v>11697</v>
      </c>
      <c r="I6697" s="518" t="s">
        <v>11693</v>
      </c>
      <c r="J6697" s="518" t="s">
        <v>5884</v>
      </c>
      <c r="K6697" s="519" t="s">
        <v>34087</v>
      </c>
      <c r="L6697" s="518" t="s">
        <v>5433</v>
      </c>
    </row>
    <row r="6698" spans="1:12" ht="15.75">
      <c r="A6698" s="518" t="s">
        <v>10253</v>
      </c>
      <c r="B6698" s="518" t="s">
        <v>11527</v>
      </c>
      <c r="C6698" s="518" t="s">
        <v>11673</v>
      </c>
      <c r="D6698" s="518" t="s">
        <v>30803</v>
      </c>
      <c r="E6698" s="519" t="s">
        <v>144</v>
      </c>
      <c r="F6698" s="518" t="s">
        <v>144</v>
      </c>
      <c r="G6698" s="518" t="s">
        <v>30829</v>
      </c>
      <c r="H6698" s="518" t="s">
        <v>11698</v>
      </c>
      <c r="I6698" s="518" t="s">
        <v>11693</v>
      </c>
      <c r="J6698" s="518" t="s">
        <v>5884</v>
      </c>
      <c r="K6698" s="519" t="s">
        <v>21746</v>
      </c>
      <c r="L6698" s="518" t="s">
        <v>5433</v>
      </c>
    </row>
    <row r="6699" spans="1:12" ht="15.75">
      <c r="A6699" s="518" t="s">
        <v>10253</v>
      </c>
      <c r="B6699" s="518" t="s">
        <v>11527</v>
      </c>
      <c r="C6699" s="518" t="s">
        <v>11673</v>
      </c>
      <c r="D6699" s="518" t="s">
        <v>30803</v>
      </c>
      <c r="E6699" s="519" t="s">
        <v>144</v>
      </c>
      <c r="F6699" s="518" t="s">
        <v>144</v>
      </c>
      <c r="G6699" s="518" t="s">
        <v>30830</v>
      </c>
      <c r="H6699" s="518" t="s">
        <v>11699</v>
      </c>
      <c r="I6699" s="518" t="s">
        <v>11693</v>
      </c>
      <c r="J6699" s="518" t="s">
        <v>5884</v>
      </c>
      <c r="K6699" s="519" t="s">
        <v>21907</v>
      </c>
      <c r="L6699" s="518" t="s">
        <v>5433</v>
      </c>
    </row>
    <row r="6700" spans="1:12" ht="15.75">
      <c r="A6700" s="518" t="s">
        <v>10253</v>
      </c>
      <c r="B6700" s="518" t="s">
        <v>11527</v>
      </c>
      <c r="C6700" s="518" t="s">
        <v>11673</v>
      </c>
      <c r="D6700" s="518" t="s">
        <v>30803</v>
      </c>
      <c r="E6700" s="519" t="s">
        <v>144</v>
      </c>
      <c r="F6700" s="518" t="s">
        <v>144</v>
      </c>
      <c r="G6700" s="518" t="s">
        <v>30831</v>
      </c>
      <c r="H6700" s="518" t="s">
        <v>11700</v>
      </c>
      <c r="I6700" s="518" t="s">
        <v>11693</v>
      </c>
      <c r="J6700" s="518" t="s">
        <v>5884</v>
      </c>
      <c r="K6700" s="519" t="s">
        <v>14952</v>
      </c>
      <c r="L6700" s="518" t="s">
        <v>5433</v>
      </c>
    </row>
    <row r="6701" spans="1:12" ht="15.75">
      <c r="A6701" s="518" t="s">
        <v>10253</v>
      </c>
      <c r="B6701" s="518" t="s">
        <v>11527</v>
      </c>
      <c r="C6701" s="518" t="s">
        <v>11673</v>
      </c>
      <c r="D6701" s="518" t="s">
        <v>30803</v>
      </c>
      <c r="E6701" s="519" t="s">
        <v>144</v>
      </c>
      <c r="F6701" s="518" t="s">
        <v>144</v>
      </c>
      <c r="G6701" s="518" t="s">
        <v>30832</v>
      </c>
      <c r="H6701" s="518" t="s">
        <v>11701</v>
      </c>
      <c r="I6701" s="518" t="s">
        <v>11693</v>
      </c>
      <c r="J6701" s="518" t="s">
        <v>5884</v>
      </c>
      <c r="K6701" s="519" t="s">
        <v>12787</v>
      </c>
      <c r="L6701" s="518" t="s">
        <v>5433</v>
      </c>
    </row>
    <row r="6702" spans="1:12" ht="15.75">
      <c r="A6702" s="518" t="s">
        <v>10253</v>
      </c>
      <c r="B6702" s="518" t="s">
        <v>11527</v>
      </c>
      <c r="C6702" s="518" t="s">
        <v>11673</v>
      </c>
      <c r="D6702" s="518" t="s">
        <v>30803</v>
      </c>
      <c r="E6702" s="519" t="s">
        <v>144</v>
      </c>
      <c r="F6702" s="518" t="s">
        <v>144</v>
      </c>
      <c r="G6702" s="518" t="s">
        <v>30833</v>
      </c>
      <c r="H6702" s="518" t="s">
        <v>11702</v>
      </c>
      <c r="I6702" s="518" t="s">
        <v>11693</v>
      </c>
      <c r="J6702" s="518" t="s">
        <v>5432</v>
      </c>
      <c r="K6702" s="519" t="s">
        <v>25150</v>
      </c>
      <c r="L6702" s="518" t="s">
        <v>5433</v>
      </c>
    </row>
    <row r="6703" spans="1:12" ht="15.75">
      <c r="A6703" s="518" t="s">
        <v>10253</v>
      </c>
      <c r="B6703" s="518" t="s">
        <v>11527</v>
      </c>
      <c r="C6703" s="518" t="s">
        <v>11673</v>
      </c>
      <c r="D6703" s="518" t="s">
        <v>30803</v>
      </c>
      <c r="E6703" s="519" t="s">
        <v>144</v>
      </c>
      <c r="F6703" s="518" t="s">
        <v>144</v>
      </c>
      <c r="G6703" s="518" t="s">
        <v>30834</v>
      </c>
      <c r="H6703" s="518" t="s">
        <v>11703</v>
      </c>
      <c r="I6703" s="518" t="s">
        <v>11693</v>
      </c>
      <c r="J6703" s="518" t="s">
        <v>5432</v>
      </c>
      <c r="K6703" s="519" t="s">
        <v>17141</v>
      </c>
      <c r="L6703" s="518" t="s">
        <v>5433</v>
      </c>
    </row>
    <row r="6704" spans="1:12" ht="15.75">
      <c r="A6704" s="518" t="s">
        <v>10253</v>
      </c>
      <c r="B6704" s="518" t="s">
        <v>11527</v>
      </c>
      <c r="C6704" s="518" t="s">
        <v>11673</v>
      </c>
      <c r="D6704" s="518" t="s">
        <v>30803</v>
      </c>
      <c r="E6704" s="519" t="s">
        <v>144</v>
      </c>
      <c r="F6704" s="518" t="s">
        <v>144</v>
      </c>
      <c r="G6704" s="518" t="s">
        <v>30835</v>
      </c>
      <c r="H6704" s="518" t="s">
        <v>11704</v>
      </c>
      <c r="I6704" s="518" t="s">
        <v>11693</v>
      </c>
      <c r="J6704" s="518" t="s">
        <v>5432</v>
      </c>
      <c r="K6704" s="519" t="s">
        <v>30836</v>
      </c>
      <c r="L6704" s="518" t="s">
        <v>5433</v>
      </c>
    </row>
    <row r="6705" spans="1:12" ht="15.75">
      <c r="A6705" s="518" t="s">
        <v>10253</v>
      </c>
      <c r="B6705" s="518" t="s">
        <v>11527</v>
      </c>
      <c r="C6705" s="518" t="s">
        <v>11673</v>
      </c>
      <c r="D6705" s="518" t="s">
        <v>30803</v>
      </c>
      <c r="E6705" s="519" t="s">
        <v>144</v>
      </c>
      <c r="F6705" s="518" t="s">
        <v>144</v>
      </c>
      <c r="G6705" s="518" t="s">
        <v>30837</v>
      </c>
      <c r="H6705" s="518" t="s">
        <v>11705</v>
      </c>
      <c r="I6705" s="518" t="s">
        <v>11706</v>
      </c>
      <c r="J6705" s="518" t="s">
        <v>5884</v>
      </c>
      <c r="K6705" s="519" t="s">
        <v>32394</v>
      </c>
      <c r="L6705" s="518" t="s">
        <v>5433</v>
      </c>
    </row>
    <row r="6706" spans="1:12" ht="15.75">
      <c r="A6706" s="518" t="s">
        <v>10253</v>
      </c>
      <c r="B6706" s="518" t="s">
        <v>11527</v>
      </c>
      <c r="C6706" s="518" t="s">
        <v>11673</v>
      </c>
      <c r="D6706" s="518" t="s">
        <v>30803</v>
      </c>
      <c r="E6706" s="519" t="s">
        <v>144</v>
      </c>
      <c r="F6706" s="518" t="s">
        <v>144</v>
      </c>
      <c r="G6706" s="518" t="s">
        <v>30838</v>
      </c>
      <c r="H6706" s="518" t="s">
        <v>11707</v>
      </c>
      <c r="I6706" s="518" t="s">
        <v>11706</v>
      </c>
      <c r="J6706" s="518" t="s">
        <v>5884</v>
      </c>
      <c r="K6706" s="519" t="s">
        <v>14753</v>
      </c>
      <c r="L6706" s="518" t="s">
        <v>5433</v>
      </c>
    </row>
    <row r="6707" spans="1:12" ht="15.75">
      <c r="A6707" s="518" t="s">
        <v>10253</v>
      </c>
      <c r="B6707" s="518" t="s">
        <v>11527</v>
      </c>
      <c r="C6707" s="518" t="s">
        <v>11673</v>
      </c>
      <c r="D6707" s="518" t="s">
        <v>30803</v>
      </c>
      <c r="E6707" s="519" t="s">
        <v>144</v>
      </c>
      <c r="F6707" s="518" t="s">
        <v>144</v>
      </c>
      <c r="G6707" s="518" t="s">
        <v>30839</v>
      </c>
      <c r="H6707" s="518" t="s">
        <v>11708</v>
      </c>
      <c r="I6707" s="518" t="s">
        <v>11706</v>
      </c>
      <c r="J6707" s="518" t="s">
        <v>5884</v>
      </c>
      <c r="K6707" s="519" t="s">
        <v>18653</v>
      </c>
      <c r="L6707" s="518" t="s">
        <v>5433</v>
      </c>
    </row>
    <row r="6708" spans="1:12" ht="15.75">
      <c r="A6708" s="518" t="s">
        <v>10253</v>
      </c>
      <c r="B6708" s="518" t="s">
        <v>11527</v>
      </c>
      <c r="C6708" s="518" t="s">
        <v>11673</v>
      </c>
      <c r="D6708" s="518" t="s">
        <v>30803</v>
      </c>
      <c r="E6708" s="519" t="s">
        <v>144</v>
      </c>
      <c r="F6708" s="518" t="s">
        <v>144</v>
      </c>
      <c r="G6708" s="518" t="s">
        <v>30840</v>
      </c>
      <c r="H6708" s="518" t="s">
        <v>11709</v>
      </c>
      <c r="I6708" s="518" t="s">
        <v>11706</v>
      </c>
      <c r="J6708" s="518" t="s">
        <v>5884</v>
      </c>
      <c r="K6708" s="519" t="s">
        <v>19055</v>
      </c>
      <c r="L6708" s="518" t="s">
        <v>5433</v>
      </c>
    </row>
    <row r="6709" spans="1:12" ht="15.75">
      <c r="A6709" s="518" t="s">
        <v>10253</v>
      </c>
      <c r="B6709" s="518" t="s">
        <v>11527</v>
      </c>
      <c r="C6709" s="518" t="s">
        <v>11673</v>
      </c>
      <c r="D6709" s="518" t="s">
        <v>30803</v>
      </c>
      <c r="E6709" s="519" t="s">
        <v>144</v>
      </c>
      <c r="F6709" s="518" t="s">
        <v>144</v>
      </c>
      <c r="G6709" s="518" t="s">
        <v>30841</v>
      </c>
      <c r="H6709" s="518" t="s">
        <v>11710</v>
      </c>
      <c r="I6709" s="518" t="s">
        <v>11706</v>
      </c>
      <c r="J6709" s="518" t="s">
        <v>5432</v>
      </c>
      <c r="K6709" s="519" t="s">
        <v>25150</v>
      </c>
      <c r="L6709" s="518" t="s">
        <v>5433</v>
      </c>
    </row>
    <row r="6710" spans="1:12" ht="15.75">
      <c r="A6710" s="518" t="s">
        <v>10253</v>
      </c>
      <c r="B6710" s="518" t="s">
        <v>11527</v>
      </c>
      <c r="C6710" s="518" t="s">
        <v>11673</v>
      </c>
      <c r="D6710" s="518" t="s">
        <v>30803</v>
      </c>
      <c r="E6710" s="519" t="s">
        <v>144</v>
      </c>
      <c r="F6710" s="518" t="s">
        <v>144</v>
      </c>
      <c r="G6710" s="518" t="s">
        <v>30842</v>
      </c>
      <c r="H6710" s="518" t="s">
        <v>11711</v>
      </c>
      <c r="I6710" s="518" t="s">
        <v>11712</v>
      </c>
      <c r="J6710" s="518" t="s">
        <v>5884</v>
      </c>
      <c r="K6710" s="519" t="s">
        <v>31522</v>
      </c>
      <c r="L6710" s="518" t="s">
        <v>5433</v>
      </c>
    </row>
    <row r="6711" spans="1:12" ht="15.75">
      <c r="A6711" s="518" t="s">
        <v>10253</v>
      </c>
      <c r="B6711" s="518" t="s">
        <v>11527</v>
      </c>
      <c r="C6711" s="518" t="s">
        <v>11673</v>
      </c>
      <c r="D6711" s="518" t="s">
        <v>30803</v>
      </c>
      <c r="E6711" s="519" t="s">
        <v>144</v>
      </c>
      <c r="F6711" s="518" t="s">
        <v>144</v>
      </c>
      <c r="G6711" s="518" t="s">
        <v>30843</v>
      </c>
      <c r="H6711" s="518" t="s">
        <v>11713</v>
      </c>
      <c r="I6711" s="518" t="s">
        <v>11712</v>
      </c>
      <c r="J6711" s="518" t="s">
        <v>5884</v>
      </c>
      <c r="K6711" s="519" t="s">
        <v>14506</v>
      </c>
      <c r="L6711" s="518" t="s">
        <v>5433</v>
      </c>
    </row>
    <row r="6712" spans="1:12" ht="15.75">
      <c r="A6712" s="518" t="s">
        <v>10253</v>
      </c>
      <c r="B6712" s="518" t="s">
        <v>11527</v>
      </c>
      <c r="C6712" s="518" t="s">
        <v>11673</v>
      </c>
      <c r="D6712" s="518" t="s">
        <v>30803</v>
      </c>
      <c r="E6712" s="519" t="s">
        <v>144</v>
      </c>
      <c r="F6712" s="518" t="s">
        <v>144</v>
      </c>
      <c r="G6712" s="518" t="s">
        <v>30844</v>
      </c>
      <c r="H6712" s="518" t="s">
        <v>11714</v>
      </c>
      <c r="I6712" s="518" t="s">
        <v>11712</v>
      </c>
      <c r="J6712" s="518" t="s">
        <v>5884</v>
      </c>
      <c r="K6712" s="519" t="s">
        <v>21449</v>
      </c>
      <c r="L6712" s="518" t="s">
        <v>5433</v>
      </c>
    </row>
    <row r="6713" spans="1:12" ht="15.75">
      <c r="A6713" s="518" t="s">
        <v>10253</v>
      </c>
      <c r="B6713" s="518" t="s">
        <v>11527</v>
      </c>
      <c r="C6713" s="518" t="s">
        <v>11673</v>
      </c>
      <c r="D6713" s="518" t="s">
        <v>30803</v>
      </c>
      <c r="E6713" s="519" t="s">
        <v>144</v>
      </c>
      <c r="F6713" s="518" t="s">
        <v>144</v>
      </c>
      <c r="G6713" s="518" t="s">
        <v>30845</v>
      </c>
      <c r="H6713" s="518" t="s">
        <v>11715</v>
      </c>
      <c r="I6713" s="518" t="s">
        <v>11712</v>
      </c>
      <c r="J6713" s="518" t="s">
        <v>5432</v>
      </c>
      <c r="K6713" s="519" t="s">
        <v>14134</v>
      </c>
      <c r="L6713" s="518" t="s">
        <v>5433</v>
      </c>
    </row>
    <row r="6714" spans="1:12" ht="15.75">
      <c r="A6714" s="518" t="s">
        <v>10253</v>
      </c>
      <c r="B6714" s="518" t="s">
        <v>11527</v>
      </c>
      <c r="C6714" s="518" t="s">
        <v>11673</v>
      </c>
      <c r="D6714" s="518" t="s">
        <v>30803</v>
      </c>
      <c r="E6714" s="519" t="s">
        <v>144</v>
      </c>
      <c r="F6714" s="518" t="s">
        <v>144</v>
      </c>
      <c r="G6714" s="518" t="s">
        <v>30846</v>
      </c>
      <c r="H6714" s="518" t="s">
        <v>11716</v>
      </c>
      <c r="I6714" s="518" t="s">
        <v>6713</v>
      </c>
      <c r="J6714" s="518" t="s">
        <v>5884</v>
      </c>
      <c r="K6714" s="519" t="s">
        <v>15968</v>
      </c>
      <c r="L6714" s="518" t="s">
        <v>5433</v>
      </c>
    </row>
    <row r="6715" spans="1:12" ht="15.75">
      <c r="A6715" s="518" t="s">
        <v>10253</v>
      </c>
      <c r="B6715" s="518" t="s">
        <v>11527</v>
      </c>
      <c r="C6715" s="518" t="s">
        <v>11673</v>
      </c>
      <c r="D6715" s="518" t="s">
        <v>30803</v>
      </c>
      <c r="E6715" s="519" t="s">
        <v>144</v>
      </c>
      <c r="F6715" s="518" t="s">
        <v>144</v>
      </c>
      <c r="G6715" s="518" t="s">
        <v>30847</v>
      </c>
      <c r="H6715" s="518" t="s">
        <v>11717</v>
      </c>
      <c r="I6715" s="518" t="s">
        <v>6713</v>
      </c>
      <c r="J6715" s="518" t="s">
        <v>5884</v>
      </c>
      <c r="K6715" s="519" t="s">
        <v>21821</v>
      </c>
      <c r="L6715" s="518" t="s">
        <v>5433</v>
      </c>
    </row>
    <row r="6716" spans="1:12" ht="15.75">
      <c r="A6716" s="518" t="s">
        <v>10253</v>
      </c>
      <c r="B6716" s="518" t="s">
        <v>11527</v>
      </c>
      <c r="C6716" s="518" t="s">
        <v>11673</v>
      </c>
      <c r="D6716" s="518" t="s">
        <v>30803</v>
      </c>
      <c r="E6716" s="519" t="s">
        <v>144</v>
      </c>
      <c r="F6716" s="518" t="s">
        <v>144</v>
      </c>
      <c r="G6716" s="518" t="s">
        <v>30848</v>
      </c>
      <c r="H6716" s="518" t="s">
        <v>11718</v>
      </c>
      <c r="I6716" s="518" t="s">
        <v>6713</v>
      </c>
      <c r="J6716" s="518" t="s">
        <v>5884</v>
      </c>
      <c r="K6716" s="519" t="s">
        <v>21266</v>
      </c>
      <c r="L6716" s="518" t="s">
        <v>5433</v>
      </c>
    </row>
    <row r="6717" spans="1:12" ht="15.75">
      <c r="A6717" s="518" t="s">
        <v>10253</v>
      </c>
      <c r="B6717" s="518" t="s">
        <v>11527</v>
      </c>
      <c r="C6717" s="518" t="s">
        <v>11673</v>
      </c>
      <c r="D6717" s="518" t="s">
        <v>30803</v>
      </c>
      <c r="E6717" s="519" t="s">
        <v>144</v>
      </c>
      <c r="F6717" s="518" t="s">
        <v>144</v>
      </c>
      <c r="G6717" s="518" t="s">
        <v>30849</v>
      </c>
      <c r="H6717" s="518" t="s">
        <v>11719</v>
      </c>
      <c r="I6717" s="518" t="s">
        <v>5502</v>
      </c>
      <c r="J6717" s="518" t="s">
        <v>5884</v>
      </c>
      <c r="K6717" s="519" t="s">
        <v>15826</v>
      </c>
      <c r="L6717" s="518" t="s">
        <v>5433</v>
      </c>
    </row>
    <row r="6718" spans="1:12" ht="15.75">
      <c r="A6718" s="518" t="s">
        <v>10253</v>
      </c>
      <c r="B6718" s="518" t="s">
        <v>11527</v>
      </c>
      <c r="C6718" s="518" t="s">
        <v>11673</v>
      </c>
      <c r="D6718" s="518" t="s">
        <v>30803</v>
      </c>
      <c r="E6718" s="519" t="s">
        <v>144</v>
      </c>
      <c r="F6718" s="518" t="s">
        <v>144</v>
      </c>
      <c r="G6718" s="518" t="s">
        <v>30850</v>
      </c>
      <c r="H6718" s="518" t="s">
        <v>11720</v>
      </c>
      <c r="I6718" s="518" t="s">
        <v>5502</v>
      </c>
      <c r="J6718" s="518" t="s">
        <v>5884</v>
      </c>
      <c r="K6718" s="519" t="s">
        <v>13571</v>
      </c>
      <c r="L6718" s="518" t="s">
        <v>5433</v>
      </c>
    </row>
    <row r="6719" spans="1:12" ht="15.75">
      <c r="A6719" s="518" t="s">
        <v>10253</v>
      </c>
      <c r="B6719" s="518" t="s">
        <v>11527</v>
      </c>
      <c r="C6719" s="518" t="s">
        <v>11673</v>
      </c>
      <c r="D6719" s="518" t="s">
        <v>30803</v>
      </c>
      <c r="E6719" s="519" t="s">
        <v>144</v>
      </c>
      <c r="F6719" s="518" t="s">
        <v>144</v>
      </c>
      <c r="G6719" s="518" t="s">
        <v>30851</v>
      </c>
      <c r="H6719" s="518" t="s">
        <v>11721</v>
      </c>
      <c r="I6719" s="518" t="s">
        <v>5650</v>
      </c>
      <c r="J6719" s="518" t="s">
        <v>5884</v>
      </c>
      <c r="K6719" s="519" t="s">
        <v>13223</v>
      </c>
      <c r="L6719" s="518" t="s">
        <v>5433</v>
      </c>
    </row>
    <row r="6720" spans="1:12" ht="15.75">
      <c r="A6720" s="518" t="s">
        <v>10253</v>
      </c>
      <c r="B6720" s="518" t="s">
        <v>11527</v>
      </c>
      <c r="C6720" s="518" t="s">
        <v>11673</v>
      </c>
      <c r="D6720" s="518" t="s">
        <v>30803</v>
      </c>
      <c r="E6720" s="519" t="s">
        <v>144</v>
      </c>
      <c r="F6720" s="518" t="s">
        <v>144</v>
      </c>
      <c r="G6720" s="518" t="s">
        <v>30852</v>
      </c>
      <c r="H6720" s="518" t="s">
        <v>11722</v>
      </c>
      <c r="I6720" s="518" t="s">
        <v>72</v>
      </c>
      <c r="J6720" s="518" t="s">
        <v>5884</v>
      </c>
      <c r="K6720" s="519" t="s">
        <v>21371</v>
      </c>
      <c r="L6720" s="518" t="s">
        <v>5433</v>
      </c>
    </row>
    <row r="6721" spans="1:12" ht="15.75">
      <c r="A6721" s="518" t="s">
        <v>10253</v>
      </c>
      <c r="B6721" s="518" t="s">
        <v>11527</v>
      </c>
      <c r="C6721" s="518" t="s">
        <v>11673</v>
      </c>
      <c r="D6721" s="518" t="s">
        <v>30803</v>
      </c>
      <c r="E6721" s="519" t="s">
        <v>144</v>
      </c>
      <c r="F6721" s="518" t="s">
        <v>144</v>
      </c>
      <c r="G6721" s="518" t="s">
        <v>30853</v>
      </c>
      <c r="H6721" s="518" t="s">
        <v>11723</v>
      </c>
      <c r="I6721" s="518" t="s">
        <v>11724</v>
      </c>
      <c r="J6721" s="518" t="s">
        <v>5884</v>
      </c>
      <c r="K6721" s="519" t="s">
        <v>21785</v>
      </c>
      <c r="L6721" s="518" t="s">
        <v>5433</v>
      </c>
    </row>
    <row r="6722" spans="1:12" ht="15.75">
      <c r="A6722" s="518" t="s">
        <v>10253</v>
      </c>
      <c r="B6722" s="518" t="s">
        <v>11527</v>
      </c>
      <c r="C6722" s="518" t="s">
        <v>11673</v>
      </c>
      <c r="D6722" s="518" t="s">
        <v>30803</v>
      </c>
      <c r="E6722" s="519" t="s">
        <v>144</v>
      </c>
      <c r="F6722" s="518" t="s">
        <v>144</v>
      </c>
      <c r="G6722" s="518" t="s">
        <v>30854</v>
      </c>
      <c r="H6722" s="518" t="s">
        <v>11725</v>
      </c>
      <c r="I6722" s="518" t="s">
        <v>11724</v>
      </c>
      <c r="J6722" s="518" t="s">
        <v>5884</v>
      </c>
      <c r="K6722" s="519" t="s">
        <v>13471</v>
      </c>
      <c r="L6722" s="518" t="s">
        <v>5433</v>
      </c>
    </row>
    <row r="6723" spans="1:12" ht="15.75">
      <c r="A6723" s="518" t="s">
        <v>10253</v>
      </c>
      <c r="B6723" s="518" t="s">
        <v>11527</v>
      </c>
      <c r="C6723" s="518" t="s">
        <v>11673</v>
      </c>
      <c r="D6723" s="518" t="s">
        <v>30803</v>
      </c>
      <c r="E6723" s="519" t="s">
        <v>144</v>
      </c>
      <c r="F6723" s="518" t="s">
        <v>144</v>
      </c>
      <c r="G6723" s="518" t="s">
        <v>30855</v>
      </c>
      <c r="H6723" s="518" t="s">
        <v>11726</v>
      </c>
      <c r="I6723" s="518" t="s">
        <v>11724</v>
      </c>
      <c r="J6723" s="518" t="s">
        <v>5884</v>
      </c>
      <c r="K6723" s="519" t="s">
        <v>21804</v>
      </c>
      <c r="L6723" s="518" t="s">
        <v>5433</v>
      </c>
    </row>
    <row r="6724" spans="1:12" ht="15.75">
      <c r="A6724" s="518" t="s">
        <v>10253</v>
      </c>
      <c r="B6724" s="518" t="s">
        <v>11527</v>
      </c>
      <c r="C6724" s="518" t="s">
        <v>11673</v>
      </c>
      <c r="D6724" s="518" t="s">
        <v>30803</v>
      </c>
      <c r="E6724" s="519" t="s">
        <v>144</v>
      </c>
      <c r="F6724" s="518" t="s">
        <v>144</v>
      </c>
      <c r="G6724" s="518" t="s">
        <v>30856</v>
      </c>
      <c r="H6724" s="518" t="s">
        <v>11727</v>
      </c>
      <c r="I6724" s="518" t="s">
        <v>11724</v>
      </c>
      <c r="J6724" s="518" t="s">
        <v>5884</v>
      </c>
      <c r="K6724" s="519" t="s">
        <v>19116</v>
      </c>
      <c r="L6724" s="518" t="s">
        <v>5433</v>
      </c>
    </row>
    <row r="6725" spans="1:12" ht="15.75">
      <c r="A6725" s="518" t="s">
        <v>10253</v>
      </c>
      <c r="B6725" s="518" t="s">
        <v>11527</v>
      </c>
      <c r="C6725" s="518" t="s">
        <v>11673</v>
      </c>
      <c r="D6725" s="518" t="s">
        <v>30803</v>
      </c>
      <c r="E6725" s="519" t="s">
        <v>144</v>
      </c>
      <c r="F6725" s="518" t="s">
        <v>144</v>
      </c>
      <c r="G6725" s="518" t="s">
        <v>30857</v>
      </c>
      <c r="H6725" s="518" t="s">
        <v>11728</v>
      </c>
      <c r="I6725" s="518" t="s">
        <v>11724</v>
      </c>
      <c r="J6725" s="518" t="s">
        <v>5884</v>
      </c>
      <c r="K6725" s="519" t="s">
        <v>17200</v>
      </c>
      <c r="L6725" s="518" t="s">
        <v>5433</v>
      </c>
    </row>
    <row r="6726" spans="1:12" ht="15.75">
      <c r="A6726" s="518" t="s">
        <v>10253</v>
      </c>
      <c r="B6726" s="518" t="s">
        <v>11527</v>
      </c>
      <c r="C6726" s="518" t="s">
        <v>11673</v>
      </c>
      <c r="D6726" s="518" t="s">
        <v>30803</v>
      </c>
      <c r="E6726" s="519" t="s">
        <v>144</v>
      </c>
      <c r="F6726" s="518" t="s">
        <v>144</v>
      </c>
      <c r="G6726" s="518" t="s">
        <v>30858</v>
      </c>
      <c r="H6726" s="518" t="s">
        <v>11729</v>
      </c>
      <c r="I6726" s="518" t="s">
        <v>11724</v>
      </c>
      <c r="J6726" s="518" t="s">
        <v>5884</v>
      </c>
      <c r="K6726" s="519" t="s">
        <v>19116</v>
      </c>
      <c r="L6726" s="518" t="s">
        <v>5433</v>
      </c>
    </row>
    <row r="6727" spans="1:12" ht="15.75">
      <c r="A6727" s="518" t="s">
        <v>10253</v>
      </c>
      <c r="B6727" s="518" t="s">
        <v>11527</v>
      </c>
      <c r="C6727" s="518" t="s">
        <v>11673</v>
      </c>
      <c r="D6727" s="518" t="s">
        <v>30803</v>
      </c>
      <c r="E6727" s="519" t="s">
        <v>144</v>
      </c>
      <c r="F6727" s="518" t="s">
        <v>144</v>
      </c>
      <c r="G6727" s="518" t="s">
        <v>30859</v>
      </c>
      <c r="H6727" s="518" t="s">
        <v>11730</v>
      </c>
      <c r="I6727" s="518" t="s">
        <v>11724</v>
      </c>
      <c r="J6727" s="518" t="s">
        <v>5884</v>
      </c>
      <c r="K6727" s="519" t="s">
        <v>27722</v>
      </c>
      <c r="L6727" s="518" t="s">
        <v>5433</v>
      </c>
    </row>
    <row r="6728" spans="1:12" ht="15.75">
      <c r="A6728" s="518" t="s">
        <v>10253</v>
      </c>
      <c r="B6728" s="518" t="s">
        <v>11527</v>
      </c>
      <c r="C6728" s="518" t="s">
        <v>11673</v>
      </c>
      <c r="D6728" s="518" t="s">
        <v>30803</v>
      </c>
      <c r="E6728" s="519" t="s">
        <v>144</v>
      </c>
      <c r="F6728" s="518" t="s">
        <v>144</v>
      </c>
      <c r="G6728" s="518" t="s">
        <v>30860</v>
      </c>
      <c r="H6728" s="518" t="s">
        <v>11731</v>
      </c>
      <c r="I6728" s="518" t="s">
        <v>11724</v>
      </c>
      <c r="J6728" s="518" t="s">
        <v>5884</v>
      </c>
      <c r="K6728" s="519" t="s">
        <v>17423</v>
      </c>
      <c r="L6728" s="518" t="s">
        <v>5433</v>
      </c>
    </row>
    <row r="6729" spans="1:12" ht="15.75">
      <c r="A6729" s="518" t="s">
        <v>10253</v>
      </c>
      <c r="B6729" s="518" t="s">
        <v>11527</v>
      </c>
      <c r="C6729" s="518" t="s">
        <v>11673</v>
      </c>
      <c r="D6729" s="518" t="s">
        <v>30803</v>
      </c>
      <c r="E6729" s="519" t="s">
        <v>144</v>
      </c>
      <c r="F6729" s="518" t="s">
        <v>144</v>
      </c>
      <c r="G6729" s="518" t="s">
        <v>30861</v>
      </c>
      <c r="H6729" s="518" t="s">
        <v>11732</v>
      </c>
      <c r="I6729" s="518" t="s">
        <v>11724</v>
      </c>
      <c r="J6729" s="518" t="s">
        <v>5884</v>
      </c>
      <c r="K6729" s="519" t="s">
        <v>17200</v>
      </c>
      <c r="L6729" s="518" t="s">
        <v>5433</v>
      </c>
    </row>
    <row r="6730" spans="1:12" ht="15.75">
      <c r="A6730" s="518" t="s">
        <v>10253</v>
      </c>
      <c r="B6730" s="518" t="s">
        <v>11527</v>
      </c>
      <c r="C6730" s="518" t="s">
        <v>11673</v>
      </c>
      <c r="D6730" s="518" t="s">
        <v>30803</v>
      </c>
      <c r="E6730" s="519" t="s">
        <v>144</v>
      </c>
      <c r="F6730" s="518" t="s">
        <v>144</v>
      </c>
      <c r="G6730" s="518" t="s">
        <v>30862</v>
      </c>
      <c r="H6730" s="518" t="s">
        <v>11733</v>
      </c>
      <c r="I6730" s="518" t="s">
        <v>11724</v>
      </c>
      <c r="J6730" s="518" t="s">
        <v>5884</v>
      </c>
      <c r="K6730" s="519" t="s">
        <v>34007</v>
      </c>
      <c r="L6730" s="518" t="s">
        <v>5433</v>
      </c>
    </row>
    <row r="6731" spans="1:12" ht="15.75">
      <c r="A6731" s="518" t="s">
        <v>10253</v>
      </c>
      <c r="B6731" s="518" t="s">
        <v>11527</v>
      </c>
      <c r="C6731" s="518" t="s">
        <v>11673</v>
      </c>
      <c r="D6731" s="518" t="s">
        <v>30803</v>
      </c>
      <c r="E6731" s="519" t="s">
        <v>144</v>
      </c>
      <c r="F6731" s="518" t="s">
        <v>144</v>
      </c>
      <c r="G6731" s="518" t="s">
        <v>30863</v>
      </c>
      <c r="H6731" s="518" t="s">
        <v>11734</v>
      </c>
      <c r="I6731" s="518" t="s">
        <v>11724</v>
      </c>
      <c r="J6731" s="518" t="s">
        <v>5884</v>
      </c>
      <c r="K6731" s="519" t="s">
        <v>14214</v>
      </c>
      <c r="L6731" s="518" t="s">
        <v>5433</v>
      </c>
    </row>
    <row r="6732" spans="1:12" ht="15.75">
      <c r="A6732" s="518" t="s">
        <v>10253</v>
      </c>
      <c r="B6732" s="518" t="s">
        <v>11527</v>
      </c>
      <c r="C6732" s="518" t="s">
        <v>11673</v>
      </c>
      <c r="D6732" s="518" t="s">
        <v>30803</v>
      </c>
      <c r="E6732" s="519" t="s">
        <v>144</v>
      </c>
      <c r="F6732" s="518" t="s">
        <v>144</v>
      </c>
      <c r="G6732" s="518" t="s">
        <v>30864</v>
      </c>
      <c r="H6732" s="518" t="s">
        <v>11735</v>
      </c>
      <c r="I6732" s="518" t="s">
        <v>11724</v>
      </c>
      <c r="J6732" s="518" t="s">
        <v>5884</v>
      </c>
      <c r="K6732" s="519" t="s">
        <v>13471</v>
      </c>
      <c r="L6732" s="518" t="s">
        <v>5433</v>
      </c>
    </row>
    <row r="6733" spans="1:12" ht="15.75">
      <c r="A6733" s="518" t="s">
        <v>10253</v>
      </c>
      <c r="B6733" s="518" t="s">
        <v>11527</v>
      </c>
      <c r="C6733" s="518" t="s">
        <v>11673</v>
      </c>
      <c r="D6733" s="518" t="s">
        <v>30803</v>
      </c>
      <c r="E6733" s="519" t="s">
        <v>144</v>
      </c>
      <c r="F6733" s="518" t="s">
        <v>144</v>
      </c>
      <c r="G6733" s="518" t="s">
        <v>30865</v>
      </c>
      <c r="H6733" s="518" t="s">
        <v>11736</v>
      </c>
      <c r="I6733" s="518" t="s">
        <v>11724</v>
      </c>
      <c r="J6733" s="518" t="s">
        <v>5884</v>
      </c>
      <c r="K6733" s="519" t="s">
        <v>14976</v>
      </c>
      <c r="L6733" s="518" t="s">
        <v>5433</v>
      </c>
    </row>
    <row r="6734" spans="1:12" ht="15.75">
      <c r="A6734" s="518" t="s">
        <v>10253</v>
      </c>
      <c r="B6734" s="518" t="s">
        <v>11527</v>
      </c>
      <c r="C6734" s="518" t="s">
        <v>11673</v>
      </c>
      <c r="D6734" s="518" t="s">
        <v>30803</v>
      </c>
      <c r="E6734" s="519" t="s">
        <v>144</v>
      </c>
      <c r="F6734" s="518" t="s">
        <v>144</v>
      </c>
      <c r="G6734" s="518" t="s">
        <v>30866</v>
      </c>
      <c r="H6734" s="518" t="s">
        <v>11737</v>
      </c>
      <c r="I6734" s="518" t="s">
        <v>11724</v>
      </c>
      <c r="J6734" s="518" t="s">
        <v>5884</v>
      </c>
      <c r="K6734" s="519" t="s">
        <v>14214</v>
      </c>
      <c r="L6734" s="518" t="s">
        <v>5433</v>
      </c>
    </row>
    <row r="6735" spans="1:12" ht="15.75">
      <c r="A6735" s="518" t="s">
        <v>10253</v>
      </c>
      <c r="B6735" s="518" t="s">
        <v>11527</v>
      </c>
      <c r="C6735" s="518" t="s">
        <v>11673</v>
      </c>
      <c r="D6735" s="518" t="s">
        <v>30803</v>
      </c>
      <c r="E6735" s="519" t="s">
        <v>144</v>
      </c>
      <c r="F6735" s="518" t="s">
        <v>144</v>
      </c>
      <c r="G6735" s="518" t="s">
        <v>30867</v>
      </c>
      <c r="H6735" s="518" t="s">
        <v>11738</v>
      </c>
      <c r="I6735" s="518" t="s">
        <v>11724</v>
      </c>
      <c r="J6735" s="518" t="s">
        <v>5884</v>
      </c>
      <c r="K6735" s="519" t="s">
        <v>21545</v>
      </c>
      <c r="L6735" s="518" t="s">
        <v>5433</v>
      </c>
    </row>
    <row r="6736" spans="1:12" ht="15.75">
      <c r="A6736" s="518" t="s">
        <v>10253</v>
      </c>
      <c r="B6736" s="518" t="s">
        <v>11527</v>
      </c>
      <c r="C6736" s="518" t="s">
        <v>11673</v>
      </c>
      <c r="D6736" s="518" t="s">
        <v>30803</v>
      </c>
      <c r="E6736" s="519" t="s">
        <v>144</v>
      </c>
      <c r="F6736" s="518" t="s">
        <v>144</v>
      </c>
      <c r="G6736" s="518" t="s">
        <v>30868</v>
      </c>
      <c r="H6736" s="518" t="s">
        <v>11739</v>
      </c>
      <c r="I6736" s="518" t="s">
        <v>11724</v>
      </c>
      <c r="J6736" s="518" t="s">
        <v>5884</v>
      </c>
      <c r="K6736" s="519" t="s">
        <v>14976</v>
      </c>
      <c r="L6736" s="518" t="s">
        <v>5433</v>
      </c>
    </row>
    <row r="6737" spans="1:12" ht="15.75">
      <c r="A6737" s="518" t="s">
        <v>10253</v>
      </c>
      <c r="B6737" s="518" t="s">
        <v>11527</v>
      </c>
      <c r="C6737" s="518" t="s">
        <v>11673</v>
      </c>
      <c r="D6737" s="518" t="s">
        <v>30803</v>
      </c>
      <c r="E6737" s="519" t="s">
        <v>144</v>
      </c>
      <c r="F6737" s="518" t="s">
        <v>144</v>
      </c>
      <c r="G6737" s="518" t="s">
        <v>30869</v>
      </c>
      <c r="H6737" s="518" t="s">
        <v>11740</v>
      </c>
      <c r="I6737" s="518" t="s">
        <v>11724</v>
      </c>
      <c r="J6737" s="518" t="s">
        <v>5884</v>
      </c>
      <c r="K6737" s="519" t="s">
        <v>27722</v>
      </c>
      <c r="L6737" s="518" t="s">
        <v>5433</v>
      </c>
    </row>
    <row r="6738" spans="1:12" ht="15.75">
      <c r="A6738" s="518" t="s">
        <v>10253</v>
      </c>
      <c r="B6738" s="518" t="s">
        <v>11527</v>
      </c>
      <c r="C6738" s="518" t="s">
        <v>11673</v>
      </c>
      <c r="D6738" s="518" t="s">
        <v>30803</v>
      </c>
      <c r="E6738" s="519" t="s">
        <v>144</v>
      </c>
      <c r="F6738" s="518" t="s">
        <v>144</v>
      </c>
      <c r="G6738" s="518" t="s">
        <v>30870</v>
      </c>
      <c r="H6738" s="518" t="s">
        <v>11741</v>
      </c>
      <c r="I6738" s="518" t="s">
        <v>11724</v>
      </c>
      <c r="J6738" s="518" t="s">
        <v>5884</v>
      </c>
      <c r="K6738" s="519" t="s">
        <v>25666</v>
      </c>
      <c r="L6738" s="518" t="s">
        <v>5433</v>
      </c>
    </row>
    <row r="6739" spans="1:12" ht="15.75">
      <c r="A6739" s="518" t="s">
        <v>10253</v>
      </c>
      <c r="B6739" s="518" t="s">
        <v>11527</v>
      </c>
      <c r="C6739" s="518" t="s">
        <v>11673</v>
      </c>
      <c r="D6739" s="518" t="s">
        <v>30803</v>
      </c>
      <c r="E6739" s="519" t="s">
        <v>144</v>
      </c>
      <c r="F6739" s="518" t="s">
        <v>144</v>
      </c>
      <c r="G6739" s="518" t="s">
        <v>30871</v>
      </c>
      <c r="H6739" s="518" t="s">
        <v>11742</v>
      </c>
      <c r="I6739" s="518" t="s">
        <v>11724</v>
      </c>
      <c r="J6739" s="518" t="s">
        <v>5884</v>
      </c>
      <c r="K6739" s="519" t="s">
        <v>21829</v>
      </c>
      <c r="L6739" s="518" t="s">
        <v>5433</v>
      </c>
    </row>
    <row r="6740" spans="1:12" ht="15.75">
      <c r="A6740" s="518" t="s">
        <v>10253</v>
      </c>
      <c r="B6740" s="518" t="s">
        <v>11527</v>
      </c>
      <c r="C6740" s="518" t="s">
        <v>11673</v>
      </c>
      <c r="D6740" s="518" t="s">
        <v>30803</v>
      </c>
      <c r="E6740" s="519" t="s">
        <v>144</v>
      </c>
      <c r="F6740" s="518" t="s">
        <v>144</v>
      </c>
      <c r="G6740" s="518" t="s">
        <v>30872</v>
      </c>
      <c r="H6740" s="518" t="s">
        <v>11743</v>
      </c>
      <c r="I6740" s="518" t="s">
        <v>11724</v>
      </c>
      <c r="J6740" s="518" t="s">
        <v>5884</v>
      </c>
      <c r="K6740" s="519" t="s">
        <v>15671</v>
      </c>
      <c r="L6740" s="518" t="s">
        <v>5433</v>
      </c>
    </row>
    <row r="6741" spans="1:12" ht="15.75">
      <c r="A6741" s="518" t="s">
        <v>10253</v>
      </c>
      <c r="B6741" s="518" t="s">
        <v>11527</v>
      </c>
      <c r="C6741" s="518" t="s">
        <v>11673</v>
      </c>
      <c r="D6741" s="518" t="s">
        <v>30803</v>
      </c>
      <c r="E6741" s="519" t="s">
        <v>144</v>
      </c>
      <c r="F6741" s="518" t="s">
        <v>144</v>
      </c>
      <c r="G6741" s="518" t="s">
        <v>30873</v>
      </c>
      <c r="H6741" s="518" t="s">
        <v>11744</v>
      </c>
      <c r="I6741" s="518" t="s">
        <v>11724</v>
      </c>
      <c r="J6741" s="518" t="s">
        <v>5884</v>
      </c>
      <c r="K6741" s="519" t="s">
        <v>14103</v>
      </c>
      <c r="L6741" s="518" t="s">
        <v>5433</v>
      </c>
    </row>
    <row r="6742" spans="1:12" ht="15.75">
      <c r="A6742" s="518" t="s">
        <v>10253</v>
      </c>
      <c r="B6742" s="518" t="s">
        <v>11527</v>
      </c>
      <c r="C6742" s="518" t="s">
        <v>11673</v>
      </c>
      <c r="D6742" s="518" t="s">
        <v>30803</v>
      </c>
      <c r="E6742" s="519" t="s">
        <v>144</v>
      </c>
      <c r="F6742" s="518" t="s">
        <v>144</v>
      </c>
      <c r="G6742" s="518" t="s">
        <v>30875</v>
      </c>
      <c r="H6742" s="518" t="s">
        <v>11745</v>
      </c>
      <c r="I6742" s="518" t="s">
        <v>11724</v>
      </c>
      <c r="J6742" s="518" t="s">
        <v>5884</v>
      </c>
      <c r="K6742" s="519" t="s">
        <v>21804</v>
      </c>
      <c r="L6742" s="518" t="s">
        <v>5433</v>
      </c>
    </row>
    <row r="6743" spans="1:12" ht="15.75">
      <c r="A6743" s="518" t="s">
        <v>10253</v>
      </c>
      <c r="B6743" s="518" t="s">
        <v>11527</v>
      </c>
      <c r="C6743" s="518" t="s">
        <v>11673</v>
      </c>
      <c r="D6743" s="518" t="s">
        <v>30803</v>
      </c>
      <c r="E6743" s="519" t="s">
        <v>144</v>
      </c>
      <c r="F6743" s="518" t="s">
        <v>144</v>
      </c>
      <c r="G6743" s="518" t="s">
        <v>30876</v>
      </c>
      <c r="H6743" s="518" t="s">
        <v>11746</v>
      </c>
      <c r="I6743" s="518" t="s">
        <v>11724</v>
      </c>
      <c r="J6743" s="518" t="s">
        <v>5884</v>
      </c>
      <c r="K6743" s="519" t="s">
        <v>15671</v>
      </c>
      <c r="L6743" s="518" t="s">
        <v>5433</v>
      </c>
    </row>
    <row r="6744" spans="1:12" ht="15.75">
      <c r="A6744" s="518" t="s">
        <v>10253</v>
      </c>
      <c r="B6744" s="518" t="s">
        <v>11527</v>
      </c>
      <c r="C6744" s="518" t="s">
        <v>11673</v>
      </c>
      <c r="D6744" s="518" t="s">
        <v>30803</v>
      </c>
      <c r="E6744" s="519" t="s">
        <v>144</v>
      </c>
      <c r="F6744" s="518" t="s">
        <v>144</v>
      </c>
      <c r="G6744" s="518" t="s">
        <v>30877</v>
      </c>
      <c r="H6744" s="518" t="s">
        <v>11747</v>
      </c>
      <c r="I6744" s="518" t="s">
        <v>11724</v>
      </c>
      <c r="J6744" s="518" t="s">
        <v>5884</v>
      </c>
      <c r="K6744" s="519" t="s">
        <v>25666</v>
      </c>
      <c r="L6744" s="518" t="s">
        <v>5433</v>
      </c>
    </row>
    <row r="6745" spans="1:12" ht="15.75">
      <c r="A6745" s="518" t="s">
        <v>10253</v>
      </c>
      <c r="B6745" s="518" t="s">
        <v>11527</v>
      </c>
      <c r="C6745" s="518" t="s">
        <v>11673</v>
      </c>
      <c r="D6745" s="518" t="s">
        <v>30803</v>
      </c>
      <c r="E6745" s="519" t="s">
        <v>144</v>
      </c>
      <c r="F6745" s="518" t="s">
        <v>144</v>
      </c>
      <c r="G6745" s="518" t="s">
        <v>30878</v>
      </c>
      <c r="H6745" s="518" t="s">
        <v>11748</v>
      </c>
      <c r="I6745" s="518" t="s">
        <v>11678</v>
      </c>
      <c r="J6745" s="518" t="s">
        <v>5884</v>
      </c>
      <c r="K6745" s="519" t="s">
        <v>16670</v>
      </c>
      <c r="L6745" s="518" t="s">
        <v>5433</v>
      </c>
    </row>
    <row r="6746" spans="1:12" ht="15.75">
      <c r="A6746" s="518" t="s">
        <v>10253</v>
      </c>
      <c r="B6746" s="518" t="s">
        <v>11527</v>
      </c>
      <c r="C6746" s="518" t="s">
        <v>11673</v>
      </c>
      <c r="D6746" s="518" t="s">
        <v>30803</v>
      </c>
      <c r="E6746" s="519" t="s">
        <v>144</v>
      </c>
      <c r="F6746" s="518" t="s">
        <v>144</v>
      </c>
      <c r="G6746" s="518" t="s">
        <v>30879</v>
      </c>
      <c r="H6746" s="518" t="s">
        <v>11749</v>
      </c>
      <c r="I6746" s="518" t="s">
        <v>11678</v>
      </c>
      <c r="J6746" s="518" t="s">
        <v>5884</v>
      </c>
      <c r="K6746" s="519" t="s">
        <v>16558</v>
      </c>
      <c r="L6746" s="518" t="s">
        <v>5433</v>
      </c>
    </row>
    <row r="6747" spans="1:12" ht="15.75">
      <c r="A6747" s="518" t="s">
        <v>10253</v>
      </c>
      <c r="B6747" s="518" t="s">
        <v>11527</v>
      </c>
      <c r="C6747" s="518" t="s">
        <v>11673</v>
      </c>
      <c r="D6747" s="518" t="s">
        <v>30803</v>
      </c>
      <c r="E6747" s="519" t="s">
        <v>144</v>
      </c>
      <c r="F6747" s="518" t="s">
        <v>144</v>
      </c>
      <c r="G6747" s="518" t="s">
        <v>30880</v>
      </c>
      <c r="H6747" s="518" t="s">
        <v>11750</v>
      </c>
      <c r="I6747" s="518" t="s">
        <v>11678</v>
      </c>
      <c r="J6747" s="518" t="s">
        <v>5884</v>
      </c>
      <c r="K6747" s="519" t="s">
        <v>13770</v>
      </c>
      <c r="L6747" s="518" t="s">
        <v>5433</v>
      </c>
    </row>
    <row r="6748" spans="1:12" ht="15.75">
      <c r="A6748" s="518" t="s">
        <v>10253</v>
      </c>
      <c r="B6748" s="518" t="s">
        <v>11527</v>
      </c>
      <c r="C6748" s="518" t="s">
        <v>11673</v>
      </c>
      <c r="D6748" s="518" t="s">
        <v>30803</v>
      </c>
      <c r="E6748" s="519" t="s">
        <v>144</v>
      </c>
      <c r="F6748" s="518" t="s">
        <v>144</v>
      </c>
      <c r="G6748" s="518" t="s">
        <v>30881</v>
      </c>
      <c r="H6748" s="518" t="s">
        <v>11751</v>
      </c>
      <c r="I6748" s="518" t="s">
        <v>11678</v>
      </c>
      <c r="J6748" s="518" t="s">
        <v>5884</v>
      </c>
      <c r="K6748" s="519" t="s">
        <v>14502</v>
      </c>
      <c r="L6748" s="518" t="s">
        <v>5433</v>
      </c>
    </row>
    <row r="6749" spans="1:12" ht="15.75">
      <c r="A6749" s="518" t="s">
        <v>10253</v>
      </c>
      <c r="B6749" s="518" t="s">
        <v>11527</v>
      </c>
      <c r="C6749" s="518" t="s">
        <v>11673</v>
      </c>
      <c r="D6749" s="518" t="s">
        <v>30803</v>
      </c>
      <c r="E6749" s="519" t="s">
        <v>144</v>
      </c>
      <c r="F6749" s="518" t="s">
        <v>144</v>
      </c>
      <c r="G6749" s="518" t="s">
        <v>30882</v>
      </c>
      <c r="H6749" s="518" t="s">
        <v>11752</v>
      </c>
      <c r="I6749" s="518" t="s">
        <v>11706</v>
      </c>
      <c r="J6749" s="518" t="s">
        <v>5884</v>
      </c>
      <c r="K6749" s="519" t="s">
        <v>34588</v>
      </c>
      <c r="L6749" s="518" t="s">
        <v>5433</v>
      </c>
    </row>
    <row r="6750" spans="1:12" ht="15.75">
      <c r="A6750" s="518" t="s">
        <v>10253</v>
      </c>
      <c r="B6750" s="518" t="s">
        <v>11527</v>
      </c>
      <c r="C6750" s="518" t="s">
        <v>11673</v>
      </c>
      <c r="D6750" s="518" t="s">
        <v>30803</v>
      </c>
      <c r="E6750" s="519" t="s">
        <v>144</v>
      </c>
      <c r="F6750" s="518" t="s">
        <v>144</v>
      </c>
      <c r="G6750" s="518" t="s">
        <v>30883</v>
      </c>
      <c r="H6750" s="518" t="s">
        <v>11753</v>
      </c>
      <c r="I6750" s="518" t="s">
        <v>5650</v>
      </c>
      <c r="J6750" s="518" t="s">
        <v>5884</v>
      </c>
      <c r="K6750" s="519" t="s">
        <v>13748</v>
      </c>
      <c r="L6750" s="518" t="s">
        <v>5433</v>
      </c>
    </row>
    <row r="6751" spans="1:12" ht="15.75">
      <c r="A6751" s="518" t="s">
        <v>10253</v>
      </c>
      <c r="B6751" s="518" t="s">
        <v>11527</v>
      </c>
      <c r="C6751" s="518" t="s">
        <v>11673</v>
      </c>
      <c r="D6751" s="518" t="s">
        <v>30803</v>
      </c>
      <c r="E6751" s="519" t="s">
        <v>144</v>
      </c>
      <c r="F6751" s="518" t="s">
        <v>144</v>
      </c>
      <c r="G6751" s="518" t="s">
        <v>30884</v>
      </c>
      <c r="H6751" s="518" t="s">
        <v>11754</v>
      </c>
      <c r="I6751" s="518" t="s">
        <v>11693</v>
      </c>
      <c r="J6751" s="518" t="s">
        <v>5884</v>
      </c>
      <c r="K6751" s="519" t="s">
        <v>34074</v>
      </c>
      <c r="L6751" s="518" t="s">
        <v>5433</v>
      </c>
    </row>
    <row r="6752" spans="1:12" ht="15.75">
      <c r="A6752" s="518" t="s">
        <v>10253</v>
      </c>
      <c r="B6752" s="518" t="s">
        <v>11527</v>
      </c>
      <c r="C6752" s="518" t="s">
        <v>11673</v>
      </c>
      <c r="D6752" s="518" t="s">
        <v>30803</v>
      </c>
      <c r="E6752" s="519" t="s">
        <v>144</v>
      </c>
      <c r="F6752" s="518" t="s">
        <v>144</v>
      </c>
      <c r="G6752" s="518" t="s">
        <v>30885</v>
      </c>
      <c r="H6752" s="518" t="s">
        <v>11755</v>
      </c>
      <c r="I6752" s="518" t="s">
        <v>5502</v>
      </c>
      <c r="J6752" s="518" t="s">
        <v>5884</v>
      </c>
      <c r="K6752" s="519" t="s">
        <v>14797</v>
      </c>
      <c r="L6752" s="518" t="s">
        <v>5433</v>
      </c>
    </row>
    <row r="6753" spans="1:12" ht="15.75">
      <c r="A6753" s="518" t="s">
        <v>10253</v>
      </c>
      <c r="B6753" s="518" t="s">
        <v>11527</v>
      </c>
      <c r="C6753" s="518" t="s">
        <v>11673</v>
      </c>
      <c r="D6753" s="518" t="s">
        <v>30803</v>
      </c>
      <c r="E6753" s="519" t="s">
        <v>144</v>
      </c>
      <c r="F6753" s="518" t="s">
        <v>144</v>
      </c>
      <c r="G6753" s="518" t="s">
        <v>30886</v>
      </c>
      <c r="H6753" s="518" t="s">
        <v>11756</v>
      </c>
      <c r="I6753" s="518" t="s">
        <v>11693</v>
      </c>
      <c r="J6753" s="518" t="s">
        <v>5884</v>
      </c>
      <c r="K6753" s="519" t="s">
        <v>34074</v>
      </c>
      <c r="L6753" s="518" t="s">
        <v>5433</v>
      </c>
    </row>
    <row r="6754" spans="1:12" ht="15.75">
      <c r="A6754" s="518" t="s">
        <v>10253</v>
      </c>
      <c r="B6754" s="518" t="s">
        <v>11527</v>
      </c>
      <c r="C6754" s="518" t="s">
        <v>11673</v>
      </c>
      <c r="D6754" s="518" t="s">
        <v>30803</v>
      </c>
      <c r="E6754" s="519" t="s">
        <v>144</v>
      </c>
      <c r="F6754" s="518" t="s">
        <v>144</v>
      </c>
      <c r="G6754" s="518" t="s">
        <v>30887</v>
      </c>
      <c r="H6754" s="518" t="s">
        <v>11757</v>
      </c>
      <c r="I6754" s="518" t="s">
        <v>5502</v>
      </c>
      <c r="J6754" s="518" t="s">
        <v>5884</v>
      </c>
      <c r="K6754" s="519" t="s">
        <v>14797</v>
      </c>
      <c r="L6754" s="518" t="s">
        <v>5433</v>
      </c>
    </row>
    <row r="6755" spans="1:12" ht="15.75">
      <c r="A6755" s="518" t="s">
        <v>10253</v>
      </c>
      <c r="B6755" s="518" t="s">
        <v>11527</v>
      </c>
      <c r="C6755" s="518" t="s">
        <v>11673</v>
      </c>
      <c r="D6755" s="518" t="s">
        <v>30803</v>
      </c>
      <c r="E6755" s="519" t="s">
        <v>144</v>
      </c>
      <c r="F6755" s="518" t="s">
        <v>144</v>
      </c>
      <c r="G6755" s="518" t="s">
        <v>30888</v>
      </c>
      <c r="H6755" s="518" t="s">
        <v>11758</v>
      </c>
      <c r="I6755" s="518" t="s">
        <v>11693</v>
      </c>
      <c r="J6755" s="518" t="s">
        <v>5884</v>
      </c>
      <c r="K6755" s="519" t="s">
        <v>35518</v>
      </c>
      <c r="L6755" s="518" t="s">
        <v>5433</v>
      </c>
    </row>
    <row r="6756" spans="1:12" ht="15.75">
      <c r="A6756" s="518" t="s">
        <v>10253</v>
      </c>
      <c r="B6756" s="518" t="s">
        <v>11527</v>
      </c>
      <c r="C6756" s="518" t="s">
        <v>11673</v>
      </c>
      <c r="D6756" s="518" t="s">
        <v>30803</v>
      </c>
      <c r="E6756" s="519" t="s">
        <v>144</v>
      </c>
      <c r="F6756" s="518" t="s">
        <v>144</v>
      </c>
      <c r="G6756" s="518" t="s">
        <v>30890</v>
      </c>
      <c r="H6756" s="518" t="s">
        <v>11759</v>
      </c>
      <c r="I6756" s="518" t="s">
        <v>11706</v>
      </c>
      <c r="J6756" s="518" t="s">
        <v>5884</v>
      </c>
      <c r="K6756" s="519" t="s">
        <v>35519</v>
      </c>
      <c r="L6756" s="518" t="s">
        <v>5433</v>
      </c>
    </row>
    <row r="6757" spans="1:12" ht="15.75">
      <c r="A6757" s="518" t="s">
        <v>10253</v>
      </c>
      <c r="B6757" s="518" t="s">
        <v>11527</v>
      </c>
      <c r="C6757" s="518" t="s">
        <v>11673</v>
      </c>
      <c r="D6757" s="518" t="s">
        <v>30803</v>
      </c>
      <c r="E6757" s="519" t="s">
        <v>144</v>
      </c>
      <c r="F6757" s="518" t="s">
        <v>144</v>
      </c>
      <c r="G6757" s="518" t="s">
        <v>30892</v>
      </c>
      <c r="H6757" s="518" t="s">
        <v>11760</v>
      </c>
      <c r="I6757" s="518" t="s">
        <v>5650</v>
      </c>
      <c r="J6757" s="518" t="s">
        <v>5884</v>
      </c>
      <c r="K6757" s="519" t="s">
        <v>21960</v>
      </c>
      <c r="L6757" s="518" t="s">
        <v>5433</v>
      </c>
    </row>
    <row r="6758" spans="1:12" ht="15.75">
      <c r="A6758" s="518" t="s">
        <v>10253</v>
      </c>
      <c r="B6758" s="518" t="s">
        <v>11527</v>
      </c>
      <c r="C6758" s="518" t="s">
        <v>11673</v>
      </c>
      <c r="D6758" s="518" t="s">
        <v>30803</v>
      </c>
      <c r="E6758" s="519" t="s">
        <v>144</v>
      </c>
      <c r="F6758" s="518" t="s">
        <v>144</v>
      </c>
      <c r="G6758" s="518" t="s">
        <v>30893</v>
      </c>
      <c r="H6758" s="518" t="s">
        <v>11761</v>
      </c>
      <c r="I6758" s="518" t="s">
        <v>11678</v>
      </c>
      <c r="J6758" s="518" t="s">
        <v>5884</v>
      </c>
      <c r="K6758" s="519" t="s">
        <v>17163</v>
      </c>
      <c r="L6758" s="518" t="s">
        <v>5433</v>
      </c>
    </row>
    <row r="6759" spans="1:12" ht="15.75">
      <c r="A6759" s="518" t="s">
        <v>10253</v>
      </c>
      <c r="B6759" s="518" t="s">
        <v>11527</v>
      </c>
      <c r="C6759" s="518" t="s">
        <v>11673</v>
      </c>
      <c r="D6759" s="518" t="s">
        <v>30803</v>
      </c>
      <c r="E6759" s="519" t="s">
        <v>144</v>
      </c>
      <c r="F6759" s="518" t="s">
        <v>144</v>
      </c>
      <c r="G6759" s="518" t="s">
        <v>30894</v>
      </c>
      <c r="H6759" s="518" t="s">
        <v>11762</v>
      </c>
      <c r="I6759" s="518" t="s">
        <v>11706</v>
      </c>
      <c r="J6759" s="518" t="s">
        <v>5884</v>
      </c>
      <c r="K6759" s="519" t="s">
        <v>35520</v>
      </c>
      <c r="L6759" s="518" t="s">
        <v>5433</v>
      </c>
    </row>
    <row r="6760" spans="1:12" ht="15.75">
      <c r="A6760" s="518" t="s">
        <v>10253</v>
      </c>
      <c r="B6760" s="518" t="s">
        <v>11527</v>
      </c>
      <c r="C6760" s="518" t="s">
        <v>11673</v>
      </c>
      <c r="D6760" s="518" t="s">
        <v>30803</v>
      </c>
      <c r="E6760" s="519" t="s">
        <v>144</v>
      </c>
      <c r="F6760" s="518" t="s">
        <v>144</v>
      </c>
      <c r="G6760" s="518" t="s">
        <v>30895</v>
      </c>
      <c r="H6760" s="518" t="s">
        <v>11763</v>
      </c>
      <c r="I6760" s="518" t="s">
        <v>11706</v>
      </c>
      <c r="J6760" s="518" t="s">
        <v>5884</v>
      </c>
      <c r="K6760" s="519" t="s">
        <v>35521</v>
      </c>
      <c r="L6760" s="518" t="s">
        <v>5433</v>
      </c>
    </row>
    <row r="6761" spans="1:12" ht="15.75">
      <c r="A6761" s="518" t="s">
        <v>10253</v>
      </c>
      <c r="B6761" s="518" t="s">
        <v>11527</v>
      </c>
      <c r="C6761" s="518" t="s">
        <v>11673</v>
      </c>
      <c r="D6761" s="518" t="s">
        <v>30803</v>
      </c>
      <c r="E6761" s="519" t="s">
        <v>144</v>
      </c>
      <c r="F6761" s="518" t="s">
        <v>144</v>
      </c>
      <c r="G6761" s="518" t="s">
        <v>30896</v>
      </c>
      <c r="H6761" s="518" t="s">
        <v>11764</v>
      </c>
      <c r="I6761" s="518" t="s">
        <v>11706</v>
      </c>
      <c r="J6761" s="518" t="s">
        <v>5884</v>
      </c>
      <c r="K6761" s="519" t="s">
        <v>35522</v>
      </c>
      <c r="L6761" s="518" t="s">
        <v>5433</v>
      </c>
    </row>
    <row r="6762" spans="1:12" ht="15.75">
      <c r="A6762" s="518" t="s">
        <v>10253</v>
      </c>
      <c r="B6762" s="518" t="s">
        <v>11527</v>
      </c>
      <c r="C6762" s="518" t="s">
        <v>11673</v>
      </c>
      <c r="D6762" s="518" t="s">
        <v>30803</v>
      </c>
      <c r="E6762" s="519" t="s">
        <v>144</v>
      </c>
      <c r="F6762" s="518" t="s">
        <v>144</v>
      </c>
      <c r="G6762" s="518" t="s">
        <v>30897</v>
      </c>
      <c r="H6762" s="518" t="s">
        <v>11765</v>
      </c>
      <c r="I6762" s="518" t="s">
        <v>11706</v>
      </c>
      <c r="J6762" s="518" t="s">
        <v>5432</v>
      </c>
      <c r="K6762" s="519" t="s">
        <v>13736</v>
      </c>
      <c r="L6762" s="518" t="s">
        <v>5433</v>
      </c>
    </row>
    <row r="6763" spans="1:12" ht="15.75">
      <c r="A6763" s="518" t="s">
        <v>10253</v>
      </c>
      <c r="B6763" s="518" t="s">
        <v>11527</v>
      </c>
      <c r="C6763" s="518" t="s">
        <v>11673</v>
      </c>
      <c r="D6763" s="518" t="s">
        <v>30803</v>
      </c>
      <c r="E6763" s="519" t="s">
        <v>144</v>
      </c>
      <c r="F6763" s="518" t="s">
        <v>144</v>
      </c>
      <c r="G6763" s="518" t="s">
        <v>30898</v>
      </c>
      <c r="H6763" s="518" t="s">
        <v>11766</v>
      </c>
      <c r="I6763" s="518" t="s">
        <v>11693</v>
      </c>
      <c r="J6763" s="518" t="s">
        <v>5884</v>
      </c>
      <c r="K6763" s="519" t="s">
        <v>15312</v>
      </c>
      <c r="L6763" s="518" t="s">
        <v>5433</v>
      </c>
    </row>
    <row r="6764" spans="1:12" ht="15.75">
      <c r="A6764" s="518" t="s">
        <v>10253</v>
      </c>
      <c r="B6764" s="518" t="s">
        <v>11527</v>
      </c>
      <c r="C6764" s="518" t="s">
        <v>11673</v>
      </c>
      <c r="D6764" s="518" t="s">
        <v>30803</v>
      </c>
      <c r="E6764" s="519" t="s">
        <v>144</v>
      </c>
      <c r="F6764" s="518" t="s">
        <v>144</v>
      </c>
      <c r="G6764" s="518" t="s">
        <v>30899</v>
      </c>
      <c r="H6764" s="518" t="s">
        <v>11767</v>
      </c>
      <c r="I6764" s="518" t="s">
        <v>5502</v>
      </c>
      <c r="J6764" s="518" t="s">
        <v>5884</v>
      </c>
      <c r="K6764" s="519" t="s">
        <v>21734</v>
      </c>
      <c r="L6764" s="518" t="s">
        <v>5433</v>
      </c>
    </row>
    <row r="6765" spans="1:12" ht="15.75">
      <c r="A6765" s="518" t="s">
        <v>10253</v>
      </c>
      <c r="B6765" s="518" t="s">
        <v>11527</v>
      </c>
      <c r="C6765" s="518" t="s">
        <v>11673</v>
      </c>
      <c r="D6765" s="518" t="s">
        <v>30803</v>
      </c>
      <c r="E6765" s="519" t="s">
        <v>144</v>
      </c>
      <c r="F6765" s="518" t="s">
        <v>144</v>
      </c>
      <c r="G6765" s="518" t="s">
        <v>30900</v>
      </c>
      <c r="H6765" s="518" t="s">
        <v>11768</v>
      </c>
      <c r="I6765" s="518" t="s">
        <v>11693</v>
      </c>
      <c r="J6765" s="518" t="s">
        <v>5884</v>
      </c>
      <c r="K6765" s="519" t="s">
        <v>16454</v>
      </c>
      <c r="L6765" s="518" t="s">
        <v>5433</v>
      </c>
    </row>
    <row r="6766" spans="1:12" ht="15.75">
      <c r="A6766" s="518" t="s">
        <v>10253</v>
      </c>
      <c r="B6766" s="518" t="s">
        <v>11527</v>
      </c>
      <c r="C6766" s="518" t="s">
        <v>11673</v>
      </c>
      <c r="D6766" s="518" t="s">
        <v>30803</v>
      </c>
      <c r="E6766" s="519" t="s">
        <v>144</v>
      </c>
      <c r="F6766" s="518" t="s">
        <v>144</v>
      </c>
      <c r="G6766" s="518" t="s">
        <v>30901</v>
      </c>
      <c r="H6766" s="518" t="s">
        <v>11769</v>
      </c>
      <c r="I6766" s="518" t="s">
        <v>11693</v>
      </c>
      <c r="J6766" s="518" t="s">
        <v>5432</v>
      </c>
      <c r="K6766" s="519" t="s">
        <v>17227</v>
      </c>
      <c r="L6766" s="518" t="s">
        <v>5433</v>
      </c>
    </row>
    <row r="6767" spans="1:12" ht="15.75">
      <c r="A6767" s="518" t="s">
        <v>10253</v>
      </c>
      <c r="B6767" s="518" t="s">
        <v>11527</v>
      </c>
      <c r="C6767" s="518" t="s">
        <v>11673</v>
      </c>
      <c r="D6767" s="518" t="s">
        <v>30803</v>
      </c>
      <c r="E6767" s="519" t="s">
        <v>144</v>
      </c>
      <c r="F6767" s="518" t="s">
        <v>144</v>
      </c>
      <c r="G6767" s="518" t="s">
        <v>30902</v>
      </c>
      <c r="H6767" s="518" t="s">
        <v>11770</v>
      </c>
      <c r="I6767" s="518" t="s">
        <v>11706</v>
      </c>
      <c r="J6767" s="518" t="s">
        <v>5884</v>
      </c>
      <c r="K6767" s="519" t="s">
        <v>35523</v>
      </c>
      <c r="L6767" s="518" t="s">
        <v>5433</v>
      </c>
    </row>
    <row r="6768" spans="1:12" ht="15.75">
      <c r="A6768" s="518" t="s">
        <v>10253</v>
      </c>
      <c r="B6768" s="518" t="s">
        <v>11527</v>
      </c>
      <c r="C6768" s="518" t="s">
        <v>11673</v>
      </c>
      <c r="D6768" s="518" t="s">
        <v>30803</v>
      </c>
      <c r="E6768" s="519" t="s">
        <v>144</v>
      </c>
      <c r="F6768" s="518" t="s">
        <v>144</v>
      </c>
      <c r="G6768" s="518" t="s">
        <v>30903</v>
      </c>
      <c r="H6768" s="518" t="s">
        <v>11771</v>
      </c>
      <c r="I6768" s="518" t="s">
        <v>11706</v>
      </c>
      <c r="J6768" s="518" t="s">
        <v>5884</v>
      </c>
      <c r="K6768" s="519" t="s">
        <v>21110</v>
      </c>
      <c r="L6768" s="518" t="s">
        <v>5433</v>
      </c>
    </row>
    <row r="6769" spans="1:12" ht="15.75">
      <c r="A6769" s="518" t="s">
        <v>10253</v>
      </c>
      <c r="B6769" s="518" t="s">
        <v>11527</v>
      </c>
      <c r="C6769" s="518" t="s">
        <v>11673</v>
      </c>
      <c r="D6769" s="518" t="s">
        <v>30803</v>
      </c>
      <c r="E6769" s="519" t="s">
        <v>144</v>
      </c>
      <c r="F6769" s="518" t="s">
        <v>144</v>
      </c>
      <c r="G6769" s="518" t="s">
        <v>30904</v>
      </c>
      <c r="H6769" s="518" t="s">
        <v>11772</v>
      </c>
      <c r="I6769" s="518" t="s">
        <v>11706</v>
      </c>
      <c r="J6769" s="518" t="s">
        <v>5432</v>
      </c>
      <c r="K6769" s="519" t="s">
        <v>26046</v>
      </c>
      <c r="L6769" s="518" t="s">
        <v>5433</v>
      </c>
    </row>
    <row r="6770" spans="1:12" ht="15.75">
      <c r="A6770" s="518" t="s">
        <v>10253</v>
      </c>
      <c r="B6770" s="518" t="s">
        <v>11527</v>
      </c>
      <c r="C6770" s="518" t="s">
        <v>11673</v>
      </c>
      <c r="D6770" s="518" t="s">
        <v>30803</v>
      </c>
      <c r="E6770" s="519" t="s">
        <v>144</v>
      </c>
      <c r="F6770" s="518" t="s">
        <v>144</v>
      </c>
      <c r="G6770" s="518" t="s">
        <v>30905</v>
      </c>
      <c r="H6770" s="518" t="s">
        <v>11773</v>
      </c>
      <c r="I6770" s="518" t="s">
        <v>11724</v>
      </c>
      <c r="J6770" s="518" t="s">
        <v>5884</v>
      </c>
      <c r="K6770" s="519" t="s">
        <v>35524</v>
      </c>
      <c r="L6770" s="518" t="s">
        <v>5433</v>
      </c>
    </row>
    <row r="6771" spans="1:12" ht="15.75">
      <c r="A6771" s="518" t="s">
        <v>10253</v>
      </c>
      <c r="B6771" s="518" t="s">
        <v>11527</v>
      </c>
      <c r="C6771" s="518" t="s">
        <v>11673</v>
      </c>
      <c r="D6771" s="518" t="s">
        <v>30803</v>
      </c>
      <c r="E6771" s="519" t="s">
        <v>144</v>
      </c>
      <c r="F6771" s="518" t="s">
        <v>144</v>
      </c>
      <c r="G6771" s="518" t="s">
        <v>30907</v>
      </c>
      <c r="H6771" s="518" t="s">
        <v>11774</v>
      </c>
      <c r="I6771" s="518" t="s">
        <v>11724</v>
      </c>
      <c r="J6771" s="518" t="s">
        <v>5884</v>
      </c>
      <c r="K6771" s="519" t="s">
        <v>17215</v>
      </c>
      <c r="L6771" s="518" t="s">
        <v>5433</v>
      </c>
    </row>
    <row r="6772" spans="1:12" ht="15.75">
      <c r="A6772" s="518" t="s">
        <v>10253</v>
      </c>
      <c r="B6772" s="518" t="s">
        <v>11527</v>
      </c>
      <c r="C6772" s="518" t="s">
        <v>11673</v>
      </c>
      <c r="D6772" s="518" t="s">
        <v>30803</v>
      </c>
      <c r="E6772" s="519" t="s">
        <v>144</v>
      </c>
      <c r="F6772" s="518" t="s">
        <v>144</v>
      </c>
      <c r="G6772" s="518" t="s">
        <v>30909</v>
      </c>
      <c r="H6772" s="518" t="s">
        <v>11775</v>
      </c>
      <c r="I6772" s="518" t="s">
        <v>11724</v>
      </c>
      <c r="J6772" s="518" t="s">
        <v>5884</v>
      </c>
      <c r="K6772" s="519" t="s">
        <v>14976</v>
      </c>
      <c r="L6772" s="518" t="s">
        <v>5433</v>
      </c>
    </row>
    <row r="6773" spans="1:12" ht="15.75">
      <c r="A6773" s="518" t="s">
        <v>10253</v>
      </c>
      <c r="B6773" s="518" t="s">
        <v>11527</v>
      </c>
      <c r="C6773" s="518" t="s">
        <v>11776</v>
      </c>
      <c r="D6773" s="518" t="s">
        <v>30910</v>
      </c>
      <c r="E6773" s="519" t="s">
        <v>144</v>
      </c>
      <c r="F6773" s="518" t="s">
        <v>144</v>
      </c>
      <c r="G6773" s="518" t="s">
        <v>30911</v>
      </c>
      <c r="H6773" s="518" t="s">
        <v>11777</v>
      </c>
      <c r="I6773" s="518" t="s">
        <v>5650</v>
      </c>
      <c r="J6773" s="518" t="s">
        <v>5884</v>
      </c>
      <c r="K6773" s="519" t="s">
        <v>31586</v>
      </c>
      <c r="L6773" s="518" t="s">
        <v>5433</v>
      </c>
    </row>
    <row r="6774" spans="1:12" ht="15.75">
      <c r="A6774" s="518" t="s">
        <v>10253</v>
      </c>
      <c r="B6774" s="518" t="s">
        <v>11527</v>
      </c>
      <c r="C6774" s="518" t="s">
        <v>11776</v>
      </c>
      <c r="D6774" s="518" t="s">
        <v>30910</v>
      </c>
      <c r="E6774" s="519" t="s">
        <v>144</v>
      </c>
      <c r="F6774" s="518" t="s">
        <v>144</v>
      </c>
      <c r="G6774" s="518" t="s">
        <v>30912</v>
      </c>
      <c r="H6774" s="518" t="s">
        <v>11778</v>
      </c>
      <c r="I6774" s="518" t="s">
        <v>5650</v>
      </c>
      <c r="J6774" s="518" t="s">
        <v>5884</v>
      </c>
      <c r="K6774" s="519" t="s">
        <v>14210</v>
      </c>
      <c r="L6774" s="518" t="s">
        <v>5433</v>
      </c>
    </row>
    <row r="6775" spans="1:12" ht="15.75">
      <c r="A6775" s="518" t="s">
        <v>10253</v>
      </c>
      <c r="B6775" s="518" t="s">
        <v>11527</v>
      </c>
      <c r="C6775" s="518" t="s">
        <v>11776</v>
      </c>
      <c r="D6775" s="518" t="s">
        <v>30910</v>
      </c>
      <c r="E6775" s="519" t="s">
        <v>144</v>
      </c>
      <c r="F6775" s="518" t="s">
        <v>144</v>
      </c>
      <c r="G6775" s="518" t="s">
        <v>30913</v>
      </c>
      <c r="H6775" s="518" t="s">
        <v>30914</v>
      </c>
      <c r="I6775" s="518" t="s">
        <v>5650</v>
      </c>
      <c r="J6775" s="518" t="s">
        <v>5503</v>
      </c>
      <c r="K6775" s="519" t="s">
        <v>12982</v>
      </c>
      <c r="L6775" s="518" t="s">
        <v>5433</v>
      </c>
    </row>
    <row r="6776" spans="1:12" ht="15.75">
      <c r="A6776" s="518" t="s">
        <v>10253</v>
      </c>
      <c r="B6776" s="518" t="s">
        <v>11527</v>
      </c>
      <c r="C6776" s="518" t="s">
        <v>11776</v>
      </c>
      <c r="D6776" s="518" t="s">
        <v>30910</v>
      </c>
      <c r="E6776" s="519" t="s">
        <v>144</v>
      </c>
      <c r="F6776" s="518" t="s">
        <v>144</v>
      </c>
      <c r="G6776" s="518" t="s">
        <v>30915</v>
      </c>
      <c r="H6776" s="518" t="s">
        <v>11779</v>
      </c>
      <c r="I6776" s="518" t="s">
        <v>5650</v>
      </c>
      <c r="J6776" s="518" t="s">
        <v>5503</v>
      </c>
      <c r="K6776" s="519" t="s">
        <v>15633</v>
      </c>
      <c r="L6776" s="518" t="s">
        <v>5433</v>
      </c>
    </row>
    <row r="6777" spans="1:12" ht="15.75">
      <c r="A6777" s="518" t="s">
        <v>10253</v>
      </c>
      <c r="B6777" s="518" t="s">
        <v>11527</v>
      </c>
      <c r="C6777" s="518" t="s">
        <v>11776</v>
      </c>
      <c r="D6777" s="518" t="s">
        <v>30910</v>
      </c>
      <c r="E6777" s="519" t="s">
        <v>144</v>
      </c>
      <c r="F6777" s="518" t="s">
        <v>144</v>
      </c>
      <c r="G6777" s="518" t="s">
        <v>30916</v>
      </c>
      <c r="H6777" s="518" t="s">
        <v>11780</v>
      </c>
      <c r="I6777" s="518" t="s">
        <v>5650</v>
      </c>
      <c r="J6777" s="518" t="s">
        <v>5884</v>
      </c>
      <c r="K6777" s="519" t="s">
        <v>22117</v>
      </c>
      <c r="L6777" s="518" t="s">
        <v>5433</v>
      </c>
    </row>
    <row r="6778" spans="1:12" ht="15.75">
      <c r="A6778" s="518" t="s">
        <v>10253</v>
      </c>
      <c r="B6778" s="518" t="s">
        <v>11527</v>
      </c>
      <c r="C6778" s="518" t="s">
        <v>11776</v>
      </c>
      <c r="D6778" s="518" t="s">
        <v>30910</v>
      </c>
      <c r="E6778" s="519" t="s">
        <v>144</v>
      </c>
      <c r="F6778" s="518" t="s">
        <v>144</v>
      </c>
      <c r="G6778" s="518" t="s">
        <v>30917</v>
      </c>
      <c r="H6778" s="518" t="s">
        <v>30918</v>
      </c>
      <c r="I6778" s="518" t="s">
        <v>5650</v>
      </c>
      <c r="J6778" s="518" t="s">
        <v>5503</v>
      </c>
      <c r="K6778" s="519" t="s">
        <v>18612</v>
      </c>
      <c r="L6778" s="518" t="s">
        <v>5433</v>
      </c>
    </row>
    <row r="6779" spans="1:12" ht="15.75">
      <c r="A6779" s="518" t="s">
        <v>10253</v>
      </c>
      <c r="B6779" s="518" t="s">
        <v>11527</v>
      </c>
      <c r="C6779" s="518" t="s">
        <v>11776</v>
      </c>
      <c r="D6779" s="518" t="s">
        <v>30910</v>
      </c>
      <c r="E6779" s="519" t="s">
        <v>144</v>
      </c>
      <c r="F6779" s="518" t="s">
        <v>144</v>
      </c>
      <c r="G6779" s="518" t="s">
        <v>30919</v>
      </c>
      <c r="H6779" s="518" t="s">
        <v>11781</v>
      </c>
      <c r="I6779" s="518" t="s">
        <v>5650</v>
      </c>
      <c r="J6779" s="518" t="s">
        <v>5503</v>
      </c>
      <c r="K6779" s="519" t="s">
        <v>16950</v>
      </c>
      <c r="L6779" s="518" t="s">
        <v>5433</v>
      </c>
    </row>
    <row r="6780" spans="1:12" ht="15.75">
      <c r="A6780" s="518" t="s">
        <v>10253</v>
      </c>
      <c r="B6780" s="518" t="s">
        <v>11527</v>
      </c>
      <c r="C6780" s="518" t="s">
        <v>11776</v>
      </c>
      <c r="D6780" s="518" t="s">
        <v>30910</v>
      </c>
      <c r="E6780" s="519" t="s">
        <v>144</v>
      </c>
      <c r="F6780" s="518" t="s">
        <v>144</v>
      </c>
      <c r="G6780" s="518" t="s">
        <v>30920</v>
      </c>
      <c r="H6780" s="518" t="s">
        <v>11782</v>
      </c>
      <c r="I6780" s="518" t="s">
        <v>5650</v>
      </c>
      <c r="J6780" s="518" t="s">
        <v>5884</v>
      </c>
      <c r="K6780" s="519" t="s">
        <v>31143</v>
      </c>
      <c r="L6780" s="518" t="s">
        <v>5433</v>
      </c>
    </row>
    <row r="6781" spans="1:12" ht="15.75">
      <c r="A6781" s="518" t="s">
        <v>10253</v>
      </c>
      <c r="B6781" s="518" t="s">
        <v>11527</v>
      </c>
      <c r="C6781" s="518" t="s">
        <v>11776</v>
      </c>
      <c r="D6781" s="518" t="s">
        <v>30910</v>
      </c>
      <c r="E6781" s="519" t="s">
        <v>144</v>
      </c>
      <c r="F6781" s="518" t="s">
        <v>144</v>
      </c>
      <c r="G6781" s="518" t="s">
        <v>30922</v>
      </c>
      <c r="H6781" s="518" t="s">
        <v>30923</v>
      </c>
      <c r="I6781" s="518" t="s">
        <v>5650</v>
      </c>
      <c r="J6781" s="518" t="s">
        <v>5503</v>
      </c>
      <c r="K6781" s="519" t="s">
        <v>13432</v>
      </c>
      <c r="L6781" s="518" t="s">
        <v>5433</v>
      </c>
    </row>
    <row r="6782" spans="1:12" ht="15.75">
      <c r="A6782" s="518" t="s">
        <v>10253</v>
      </c>
      <c r="B6782" s="518" t="s">
        <v>11527</v>
      </c>
      <c r="C6782" s="518" t="s">
        <v>11776</v>
      </c>
      <c r="D6782" s="518" t="s">
        <v>30910</v>
      </c>
      <c r="E6782" s="519" t="s">
        <v>144</v>
      </c>
      <c r="F6782" s="518" t="s">
        <v>144</v>
      </c>
      <c r="G6782" s="518" t="s">
        <v>30924</v>
      </c>
      <c r="H6782" s="518" t="s">
        <v>11783</v>
      </c>
      <c r="I6782" s="518" t="s">
        <v>5650</v>
      </c>
      <c r="J6782" s="518" t="s">
        <v>5884</v>
      </c>
      <c r="K6782" s="519" t="s">
        <v>20477</v>
      </c>
      <c r="L6782" s="518" t="s">
        <v>5433</v>
      </c>
    </row>
    <row r="6783" spans="1:12" ht="15.75">
      <c r="A6783" s="518" t="s">
        <v>10253</v>
      </c>
      <c r="B6783" s="518" t="s">
        <v>11527</v>
      </c>
      <c r="C6783" s="518" t="s">
        <v>11776</v>
      </c>
      <c r="D6783" s="518" t="s">
        <v>30910</v>
      </c>
      <c r="E6783" s="519" t="s">
        <v>144</v>
      </c>
      <c r="F6783" s="518" t="s">
        <v>144</v>
      </c>
      <c r="G6783" s="518" t="s">
        <v>30925</v>
      </c>
      <c r="H6783" s="518" t="s">
        <v>11784</v>
      </c>
      <c r="I6783" s="518" t="s">
        <v>5650</v>
      </c>
      <c r="J6783" s="518" t="s">
        <v>5884</v>
      </c>
      <c r="K6783" s="519" t="s">
        <v>29557</v>
      </c>
      <c r="L6783" s="518" t="s">
        <v>5433</v>
      </c>
    </row>
    <row r="6784" spans="1:12" ht="15.75">
      <c r="A6784" s="518" t="s">
        <v>10253</v>
      </c>
      <c r="B6784" s="518" t="s">
        <v>11527</v>
      </c>
      <c r="C6784" s="518" t="s">
        <v>11776</v>
      </c>
      <c r="D6784" s="518" t="s">
        <v>30910</v>
      </c>
      <c r="E6784" s="519" t="s">
        <v>144</v>
      </c>
      <c r="F6784" s="518" t="s">
        <v>144</v>
      </c>
      <c r="G6784" s="518" t="s">
        <v>30926</v>
      </c>
      <c r="H6784" s="518" t="s">
        <v>30927</v>
      </c>
      <c r="I6784" s="518" t="s">
        <v>5650</v>
      </c>
      <c r="J6784" s="518" t="s">
        <v>5503</v>
      </c>
      <c r="K6784" s="519" t="s">
        <v>12699</v>
      </c>
      <c r="L6784" s="518" t="s">
        <v>5433</v>
      </c>
    </row>
    <row r="6785" spans="1:12" ht="15.75">
      <c r="A6785" s="518" t="s">
        <v>10253</v>
      </c>
      <c r="B6785" s="518" t="s">
        <v>11527</v>
      </c>
      <c r="C6785" s="518" t="s">
        <v>11776</v>
      </c>
      <c r="D6785" s="518" t="s">
        <v>30910</v>
      </c>
      <c r="E6785" s="519" t="s">
        <v>144</v>
      </c>
      <c r="F6785" s="518" t="s">
        <v>144</v>
      </c>
      <c r="G6785" s="518" t="s">
        <v>30928</v>
      </c>
      <c r="H6785" s="518" t="s">
        <v>11785</v>
      </c>
      <c r="I6785" s="518" t="s">
        <v>5650</v>
      </c>
      <c r="J6785" s="518" t="s">
        <v>5432</v>
      </c>
      <c r="K6785" s="519" t="s">
        <v>12789</v>
      </c>
      <c r="L6785" s="518" t="s">
        <v>5433</v>
      </c>
    </row>
    <row r="6786" spans="1:12" ht="15.75">
      <c r="A6786" s="518" t="s">
        <v>10253</v>
      </c>
      <c r="B6786" s="518" t="s">
        <v>11527</v>
      </c>
      <c r="C6786" s="518" t="s">
        <v>11776</v>
      </c>
      <c r="D6786" s="518" t="s">
        <v>30910</v>
      </c>
      <c r="E6786" s="519" t="s">
        <v>144</v>
      </c>
      <c r="F6786" s="518" t="s">
        <v>144</v>
      </c>
      <c r="G6786" s="518" t="s">
        <v>30929</v>
      </c>
      <c r="H6786" s="518" t="s">
        <v>30930</v>
      </c>
      <c r="I6786" s="518" t="s">
        <v>5502</v>
      </c>
      <c r="J6786" s="518" t="s">
        <v>5503</v>
      </c>
      <c r="K6786" s="519" t="s">
        <v>16542</v>
      </c>
      <c r="L6786" s="518" t="s">
        <v>5433</v>
      </c>
    </row>
    <row r="6787" spans="1:12" ht="15.75">
      <c r="A6787" s="518" t="s">
        <v>10253</v>
      </c>
      <c r="B6787" s="518" t="s">
        <v>11527</v>
      </c>
      <c r="C6787" s="518" t="s">
        <v>11776</v>
      </c>
      <c r="D6787" s="518" t="s">
        <v>30910</v>
      </c>
      <c r="E6787" s="519" t="s">
        <v>144</v>
      </c>
      <c r="F6787" s="518" t="s">
        <v>144</v>
      </c>
      <c r="G6787" s="518" t="s">
        <v>30932</v>
      </c>
      <c r="H6787" s="518" t="s">
        <v>30933</v>
      </c>
      <c r="I6787" s="518" t="s">
        <v>5502</v>
      </c>
      <c r="J6787" s="518" t="s">
        <v>5503</v>
      </c>
      <c r="K6787" s="519" t="s">
        <v>15237</v>
      </c>
      <c r="L6787" s="518" t="s">
        <v>5433</v>
      </c>
    </row>
    <row r="6788" spans="1:12" ht="15.75">
      <c r="A6788" s="518" t="s">
        <v>10253</v>
      </c>
      <c r="B6788" s="518" t="s">
        <v>11527</v>
      </c>
      <c r="C6788" s="518" t="s">
        <v>11776</v>
      </c>
      <c r="D6788" s="518" t="s">
        <v>30910</v>
      </c>
      <c r="E6788" s="519" t="s">
        <v>144</v>
      </c>
      <c r="F6788" s="518" t="s">
        <v>144</v>
      </c>
      <c r="G6788" s="518" t="s">
        <v>30934</v>
      </c>
      <c r="H6788" s="518" t="s">
        <v>30935</v>
      </c>
      <c r="I6788" s="518" t="s">
        <v>5502</v>
      </c>
      <c r="J6788" s="518" t="s">
        <v>5503</v>
      </c>
      <c r="K6788" s="519" t="s">
        <v>15665</v>
      </c>
      <c r="L6788" s="518" t="s">
        <v>5433</v>
      </c>
    </row>
    <row r="6789" spans="1:12" ht="15.75">
      <c r="A6789" s="518" t="s">
        <v>10253</v>
      </c>
      <c r="B6789" s="518" t="s">
        <v>11527</v>
      </c>
      <c r="C6789" s="518" t="s">
        <v>11776</v>
      </c>
      <c r="D6789" s="518" t="s">
        <v>30910</v>
      </c>
      <c r="E6789" s="519" t="s">
        <v>144</v>
      </c>
      <c r="F6789" s="518" t="s">
        <v>144</v>
      </c>
      <c r="G6789" s="518" t="s">
        <v>30936</v>
      </c>
      <c r="H6789" s="518" t="s">
        <v>30937</v>
      </c>
      <c r="I6789" s="518" t="s">
        <v>5502</v>
      </c>
      <c r="J6789" s="518" t="s">
        <v>5503</v>
      </c>
      <c r="K6789" s="519" t="s">
        <v>15665</v>
      </c>
      <c r="L6789" s="518" t="s">
        <v>5433</v>
      </c>
    </row>
    <row r="6790" spans="1:12" ht="15.75">
      <c r="A6790" s="518" t="s">
        <v>10253</v>
      </c>
      <c r="B6790" s="518" t="s">
        <v>11527</v>
      </c>
      <c r="C6790" s="518" t="s">
        <v>11776</v>
      </c>
      <c r="D6790" s="518" t="s">
        <v>30910</v>
      </c>
      <c r="E6790" s="519" t="s">
        <v>144</v>
      </c>
      <c r="F6790" s="518" t="s">
        <v>144</v>
      </c>
      <c r="G6790" s="518" t="s">
        <v>30938</v>
      </c>
      <c r="H6790" s="518" t="s">
        <v>30939</v>
      </c>
      <c r="I6790" s="518" t="s">
        <v>5650</v>
      </c>
      <c r="J6790" s="518" t="s">
        <v>5503</v>
      </c>
      <c r="K6790" s="519" t="s">
        <v>31888</v>
      </c>
      <c r="L6790" s="518" t="s">
        <v>5433</v>
      </c>
    </row>
    <row r="6791" spans="1:12" ht="15.75">
      <c r="A6791" s="518" t="s">
        <v>10253</v>
      </c>
      <c r="B6791" s="518" t="s">
        <v>11527</v>
      </c>
      <c r="C6791" s="518" t="s">
        <v>11776</v>
      </c>
      <c r="D6791" s="518" t="s">
        <v>30910</v>
      </c>
      <c r="E6791" s="519" t="s">
        <v>144</v>
      </c>
      <c r="F6791" s="518" t="s">
        <v>144</v>
      </c>
      <c r="G6791" s="518" t="s">
        <v>30940</v>
      </c>
      <c r="H6791" s="518" t="s">
        <v>30941</v>
      </c>
      <c r="I6791" s="518" t="s">
        <v>5650</v>
      </c>
      <c r="J6791" s="518" t="s">
        <v>5503</v>
      </c>
      <c r="K6791" s="519" t="s">
        <v>13782</v>
      </c>
      <c r="L6791" s="518" t="s">
        <v>5433</v>
      </c>
    </row>
    <row r="6792" spans="1:12" ht="15.75">
      <c r="A6792" s="518" t="s">
        <v>10253</v>
      </c>
      <c r="B6792" s="518" t="s">
        <v>11527</v>
      </c>
      <c r="C6792" s="518" t="s">
        <v>11776</v>
      </c>
      <c r="D6792" s="518" t="s">
        <v>30910</v>
      </c>
      <c r="E6792" s="519" t="s">
        <v>144</v>
      </c>
      <c r="F6792" s="518" t="s">
        <v>144</v>
      </c>
      <c r="G6792" s="518" t="s">
        <v>30942</v>
      </c>
      <c r="H6792" s="518" t="s">
        <v>30943</v>
      </c>
      <c r="I6792" s="518" t="s">
        <v>5650</v>
      </c>
      <c r="J6792" s="518" t="s">
        <v>5503</v>
      </c>
      <c r="K6792" s="519" t="s">
        <v>13827</v>
      </c>
      <c r="L6792" s="518" t="s">
        <v>5433</v>
      </c>
    </row>
    <row r="6793" spans="1:12" ht="15.75">
      <c r="A6793" s="518" t="s">
        <v>10253</v>
      </c>
      <c r="B6793" s="518" t="s">
        <v>11527</v>
      </c>
      <c r="C6793" s="518" t="s">
        <v>11776</v>
      </c>
      <c r="D6793" s="518" t="s">
        <v>30910</v>
      </c>
      <c r="E6793" s="519" t="s">
        <v>144</v>
      </c>
      <c r="F6793" s="518" t="s">
        <v>144</v>
      </c>
      <c r="G6793" s="518" t="s">
        <v>30944</v>
      </c>
      <c r="H6793" s="518" t="s">
        <v>11786</v>
      </c>
      <c r="I6793" s="518" t="s">
        <v>5650</v>
      </c>
      <c r="J6793" s="518" t="s">
        <v>5884</v>
      </c>
      <c r="K6793" s="519" t="s">
        <v>21449</v>
      </c>
      <c r="L6793" s="518" t="s">
        <v>5433</v>
      </c>
    </row>
    <row r="6794" spans="1:12" ht="15.75">
      <c r="A6794" s="518" t="s">
        <v>10253</v>
      </c>
      <c r="B6794" s="518" t="s">
        <v>11527</v>
      </c>
      <c r="C6794" s="518" t="s">
        <v>11776</v>
      </c>
      <c r="D6794" s="518" t="s">
        <v>30910</v>
      </c>
      <c r="E6794" s="519" t="s">
        <v>144</v>
      </c>
      <c r="F6794" s="518" t="s">
        <v>144</v>
      </c>
      <c r="G6794" s="518" t="s">
        <v>30945</v>
      </c>
      <c r="H6794" s="518" t="s">
        <v>30946</v>
      </c>
      <c r="I6794" s="518" t="s">
        <v>5650</v>
      </c>
      <c r="J6794" s="518" t="s">
        <v>5503</v>
      </c>
      <c r="K6794" s="519" t="s">
        <v>16545</v>
      </c>
      <c r="L6794" s="518" t="s">
        <v>5433</v>
      </c>
    </row>
    <row r="6795" spans="1:12" ht="15.75">
      <c r="A6795" s="518" t="s">
        <v>10253</v>
      </c>
      <c r="B6795" s="518" t="s">
        <v>11527</v>
      </c>
      <c r="C6795" s="518" t="s">
        <v>11776</v>
      </c>
      <c r="D6795" s="518" t="s">
        <v>30910</v>
      </c>
      <c r="E6795" s="519" t="s">
        <v>144</v>
      </c>
      <c r="F6795" s="518" t="s">
        <v>144</v>
      </c>
      <c r="G6795" s="518" t="s">
        <v>30947</v>
      </c>
      <c r="H6795" s="518" t="s">
        <v>30948</v>
      </c>
      <c r="I6795" s="518" t="s">
        <v>5650</v>
      </c>
      <c r="J6795" s="518" t="s">
        <v>5503</v>
      </c>
      <c r="K6795" s="519" t="s">
        <v>13855</v>
      </c>
      <c r="L6795" s="518" t="s">
        <v>5433</v>
      </c>
    </row>
    <row r="6796" spans="1:12" ht="15.75">
      <c r="A6796" s="518" t="s">
        <v>10253</v>
      </c>
      <c r="B6796" s="518" t="s">
        <v>11527</v>
      </c>
      <c r="C6796" s="518" t="s">
        <v>11776</v>
      </c>
      <c r="D6796" s="518" t="s">
        <v>30910</v>
      </c>
      <c r="E6796" s="519" t="s">
        <v>144</v>
      </c>
      <c r="F6796" s="518" t="s">
        <v>144</v>
      </c>
      <c r="G6796" s="518" t="s">
        <v>30949</v>
      </c>
      <c r="H6796" s="518" t="s">
        <v>30950</v>
      </c>
      <c r="I6796" s="518" t="s">
        <v>5650</v>
      </c>
      <c r="J6796" s="518" t="s">
        <v>5503</v>
      </c>
      <c r="K6796" s="519" t="s">
        <v>14088</v>
      </c>
      <c r="L6796" s="518" t="s">
        <v>5433</v>
      </c>
    </row>
    <row r="6797" spans="1:12" ht="15.75">
      <c r="A6797" s="518" t="s">
        <v>10253</v>
      </c>
      <c r="B6797" s="518" t="s">
        <v>11527</v>
      </c>
      <c r="C6797" s="518" t="s">
        <v>11776</v>
      </c>
      <c r="D6797" s="518" t="s">
        <v>30910</v>
      </c>
      <c r="E6797" s="519" t="s">
        <v>144</v>
      </c>
      <c r="F6797" s="518" t="s">
        <v>144</v>
      </c>
      <c r="G6797" s="518" t="s">
        <v>30951</v>
      </c>
      <c r="H6797" s="518" t="s">
        <v>11787</v>
      </c>
      <c r="I6797" s="518" t="s">
        <v>5650</v>
      </c>
      <c r="J6797" s="518" t="s">
        <v>5884</v>
      </c>
      <c r="K6797" s="519" t="s">
        <v>12664</v>
      </c>
      <c r="L6797" s="518" t="s">
        <v>5433</v>
      </c>
    </row>
    <row r="6798" spans="1:12" ht="15.75">
      <c r="A6798" s="518" t="s">
        <v>10253</v>
      </c>
      <c r="B6798" s="518" t="s">
        <v>11527</v>
      </c>
      <c r="C6798" s="518" t="s">
        <v>11788</v>
      </c>
      <c r="D6798" s="518" t="s">
        <v>30952</v>
      </c>
      <c r="E6798" s="519" t="s">
        <v>144</v>
      </c>
      <c r="F6798" s="518" t="s">
        <v>144</v>
      </c>
      <c r="G6798" s="518" t="s">
        <v>30953</v>
      </c>
      <c r="H6798" s="518" t="s">
        <v>11790</v>
      </c>
      <c r="I6798" s="518" t="s">
        <v>5431</v>
      </c>
      <c r="J6798" s="518" t="s">
        <v>5503</v>
      </c>
      <c r="K6798" s="519" t="s">
        <v>35525</v>
      </c>
      <c r="L6798" s="518" t="s">
        <v>5433</v>
      </c>
    </row>
    <row r="6799" spans="1:12" ht="15.75">
      <c r="A6799" s="518" t="s">
        <v>10253</v>
      </c>
      <c r="B6799" s="518" t="s">
        <v>11527</v>
      </c>
      <c r="C6799" s="518" t="s">
        <v>11788</v>
      </c>
      <c r="D6799" s="518" t="s">
        <v>30952</v>
      </c>
      <c r="E6799" s="519" t="s">
        <v>144</v>
      </c>
      <c r="F6799" s="518" t="s">
        <v>144</v>
      </c>
      <c r="G6799" s="518" t="s">
        <v>30954</v>
      </c>
      <c r="H6799" s="518" t="s">
        <v>11791</v>
      </c>
      <c r="I6799" s="518" t="s">
        <v>5431</v>
      </c>
      <c r="J6799" s="518" t="s">
        <v>5503</v>
      </c>
      <c r="K6799" s="519" t="s">
        <v>22331</v>
      </c>
      <c r="L6799" s="518" t="s">
        <v>5433</v>
      </c>
    </row>
    <row r="6800" spans="1:12" ht="15.75">
      <c r="A6800" s="518" t="s">
        <v>10253</v>
      </c>
      <c r="B6800" s="518" t="s">
        <v>11527</v>
      </c>
      <c r="C6800" s="518" t="s">
        <v>11788</v>
      </c>
      <c r="D6800" s="518" t="s">
        <v>30952</v>
      </c>
      <c r="E6800" s="519" t="s">
        <v>144</v>
      </c>
      <c r="F6800" s="518" t="s">
        <v>144</v>
      </c>
      <c r="G6800" s="518" t="s">
        <v>30955</v>
      </c>
      <c r="H6800" s="518" t="s">
        <v>11792</v>
      </c>
      <c r="I6800" s="518" t="s">
        <v>5431</v>
      </c>
      <c r="J6800" s="518" t="s">
        <v>5503</v>
      </c>
      <c r="K6800" s="519" t="s">
        <v>22903</v>
      </c>
      <c r="L6800" s="518" t="s">
        <v>5433</v>
      </c>
    </row>
    <row r="6801" spans="1:12" ht="15.75">
      <c r="A6801" s="518" t="s">
        <v>10253</v>
      </c>
      <c r="B6801" s="518" t="s">
        <v>11527</v>
      </c>
      <c r="C6801" s="518" t="s">
        <v>11788</v>
      </c>
      <c r="D6801" s="518" t="s">
        <v>30952</v>
      </c>
      <c r="E6801" s="519" t="s">
        <v>144</v>
      </c>
      <c r="F6801" s="518" t="s">
        <v>144</v>
      </c>
      <c r="G6801" s="518" t="s">
        <v>30956</v>
      </c>
      <c r="H6801" s="518" t="s">
        <v>11793</v>
      </c>
      <c r="I6801" s="518" t="s">
        <v>5431</v>
      </c>
      <c r="J6801" s="518" t="s">
        <v>5503</v>
      </c>
      <c r="K6801" s="519" t="s">
        <v>35526</v>
      </c>
      <c r="L6801" s="518" t="s">
        <v>5433</v>
      </c>
    </row>
    <row r="6802" spans="1:12" ht="15.75">
      <c r="A6802" s="518" t="s">
        <v>10253</v>
      </c>
      <c r="B6802" s="518" t="s">
        <v>11527</v>
      </c>
      <c r="C6802" s="518" t="s">
        <v>11788</v>
      </c>
      <c r="D6802" s="518" t="s">
        <v>30952</v>
      </c>
      <c r="E6802" s="519" t="s">
        <v>144</v>
      </c>
      <c r="F6802" s="518" t="s">
        <v>144</v>
      </c>
      <c r="G6802" s="518" t="s">
        <v>30957</v>
      </c>
      <c r="H6802" s="518" t="s">
        <v>11794</v>
      </c>
      <c r="I6802" s="518" t="s">
        <v>5431</v>
      </c>
      <c r="J6802" s="518" t="s">
        <v>5503</v>
      </c>
      <c r="K6802" s="519" t="s">
        <v>35527</v>
      </c>
      <c r="L6802" s="518" t="s">
        <v>5433</v>
      </c>
    </row>
    <row r="6803" spans="1:12" ht="15.75">
      <c r="A6803" s="518" t="s">
        <v>10253</v>
      </c>
      <c r="B6803" s="518" t="s">
        <v>11527</v>
      </c>
      <c r="C6803" s="518" t="s">
        <v>11788</v>
      </c>
      <c r="D6803" s="518" t="s">
        <v>30952</v>
      </c>
      <c r="E6803" s="519" t="s">
        <v>144</v>
      </c>
      <c r="F6803" s="518" t="s">
        <v>144</v>
      </c>
      <c r="G6803" s="518" t="s">
        <v>30958</v>
      </c>
      <c r="H6803" s="518" t="s">
        <v>11795</v>
      </c>
      <c r="I6803" s="518" t="s">
        <v>5431</v>
      </c>
      <c r="J6803" s="518" t="s">
        <v>5503</v>
      </c>
      <c r="K6803" s="519" t="s">
        <v>35528</v>
      </c>
      <c r="L6803" s="518" t="s">
        <v>5433</v>
      </c>
    </row>
    <row r="6804" spans="1:12" ht="15.75">
      <c r="A6804" s="518" t="s">
        <v>10253</v>
      </c>
      <c r="B6804" s="518" t="s">
        <v>11527</v>
      </c>
      <c r="C6804" s="518" t="s">
        <v>11788</v>
      </c>
      <c r="D6804" s="518" t="s">
        <v>30952</v>
      </c>
      <c r="E6804" s="519" t="s">
        <v>144</v>
      </c>
      <c r="F6804" s="518" t="s">
        <v>144</v>
      </c>
      <c r="G6804" s="518" t="s">
        <v>30959</v>
      </c>
      <c r="H6804" s="518" t="s">
        <v>11796</v>
      </c>
      <c r="I6804" s="518" t="s">
        <v>5431</v>
      </c>
      <c r="J6804" s="518" t="s">
        <v>5503</v>
      </c>
      <c r="K6804" s="519" t="s">
        <v>35529</v>
      </c>
      <c r="L6804" s="518" t="s">
        <v>5433</v>
      </c>
    </row>
    <row r="6805" spans="1:12" ht="15.75">
      <c r="A6805" s="518" t="s">
        <v>10253</v>
      </c>
      <c r="B6805" s="518" t="s">
        <v>11527</v>
      </c>
      <c r="C6805" s="518" t="s">
        <v>11788</v>
      </c>
      <c r="D6805" s="518" t="s">
        <v>30952</v>
      </c>
      <c r="E6805" s="519" t="s">
        <v>144</v>
      </c>
      <c r="F6805" s="518" t="s">
        <v>144</v>
      </c>
      <c r="G6805" s="518" t="s">
        <v>30960</v>
      </c>
      <c r="H6805" s="518" t="s">
        <v>11797</v>
      </c>
      <c r="I6805" s="518" t="s">
        <v>5431</v>
      </c>
      <c r="J6805" s="518" t="s">
        <v>5503</v>
      </c>
      <c r="K6805" s="519" t="s">
        <v>16663</v>
      </c>
      <c r="L6805" s="518" t="s">
        <v>5433</v>
      </c>
    </row>
    <row r="6806" spans="1:12" ht="15.75">
      <c r="A6806" s="518" t="s">
        <v>10253</v>
      </c>
      <c r="B6806" s="518" t="s">
        <v>11527</v>
      </c>
      <c r="C6806" s="518" t="s">
        <v>11788</v>
      </c>
      <c r="D6806" s="518" t="s">
        <v>30952</v>
      </c>
      <c r="E6806" s="519" t="s">
        <v>144</v>
      </c>
      <c r="F6806" s="518" t="s">
        <v>144</v>
      </c>
      <c r="G6806" s="518" t="s">
        <v>30961</v>
      </c>
      <c r="H6806" s="518" t="s">
        <v>11798</v>
      </c>
      <c r="I6806" s="518" t="s">
        <v>5431</v>
      </c>
      <c r="J6806" s="518" t="s">
        <v>5503</v>
      </c>
      <c r="K6806" s="519" t="s">
        <v>35530</v>
      </c>
      <c r="L6806" s="518" t="s">
        <v>5433</v>
      </c>
    </row>
    <row r="6807" spans="1:12" ht="15.75">
      <c r="A6807" s="518" t="s">
        <v>10253</v>
      </c>
      <c r="B6807" s="518" t="s">
        <v>11527</v>
      </c>
      <c r="C6807" s="518" t="s">
        <v>11788</v>
      </c>
      <c r="D6807" s="518" t="s">
        <v>30952</v>
      </c>
      <c r="E6807" s="519" t="s">
        <v>144</v>
      </c>
      <c r="F6807" s="518" t="s">
        <v>144</v>
      </c>
      <c r="G6807" s="518" t="s">
        <v>30962</v>
      </c>
      <c r="H6807" s="518" t="s">
        <v>11799</v>
      </c>
      <c r="I6807" s="518" t="s">
        <v>5431</v>
      </c>
      <c r="J6807" s="518" t="s">
        <v>5503</v>
      </c>
      <c r="K6807" s="519" t="s">
        <v>35531</v>
      </c>
      <c r="L6807" s="518" t="s">
        <v>5433</v>
      </c>
    </row>
    <row r="6808" spans="1:12" ht="15.75">
      <c r="A6808" s="518" t="s">
        <v>10253</v>
      </c>
      <c r="B6808" s="518" t="s">
        <v>11527</v>
      </c>
      <c r="C6808" s="518" t="s">
        <v>11788</v>
      </c>
      <c r="D6808" s="518" t="s">
        <v>30952</v>
      </c>
      <c r="E6808" s="519" t="s">
        <v>144</v>
      </c>
      <c r="F6808" s="518" t="s">
        <v>144</v>
      </c>
      <c r="G6808" s="518" t="s">
        <v>30963</v>
      </c>
      <c r="H6808" s="518" t="s">
        <v>11800</v>
      </c>
      <c r="I6808" s="518" t="s">
        <v>5431</v>
      </c>
      <c r="J6808" s="518" t="s">
        <v>5503</v>
      </c>
      <c r="K6808" s="519" t="s">
        <v>35355</v>
      </c>
      <c r="L6808" s="518" t="s">
        <v>5433</v>
      </c>
    </row>
    <row r="6809" spans="1:12" ht="15.75">
      <c r="A6809" s="518" t="s">
        <v>10253</v>
      </c>
      <c r="B6809" s="518" t="s">
        <v>11527</v>
      </c>
      <c r="C6809" s="518" t="s">
        <v>11788</v>
      </c>
      <c r="D6809" s="518" t="s">
        <v>30952</v>
      </c>
      <c r="E6809" s="519" t="s">
        <v>144</v>
      </c>
      <c r="F6809" s="518" t="s">
        <v>144</v>
      </c>
      <c r="G6809" s="518" t="s">
        <v>30964</v>
      </c>
      <c r="H6809" s="518" t="s">
        <v>11801</v>
      </c>
      <c r="I6809" s="518" t="s">
        <v>5431</v>
      </c>
      <c r="J6809" s="518" t="s">
        <v>5503</v>
      </c>
      <c r="K6809" s="519" t="s">
        <v>35532</v>
      </c>
      <c r="L6809" s="518" t="s">
        <v>5433</v>
      </c>
    </row>
    <row r="6810" spans="1:12" ht="15.75">
      <c r="A6810" s="518" t="s">
        <v>10253</v>
      </c>
      <c r="B6810" s="518" t="s">
        <v>11527</v>
      </c>
      <c r="C6810" s="518" t="s">
        <v>11788</v>
      </c>
      <c r="D6810" s="518" t="s">
        <v>30952</v>
      </c>
      <c r="E6810" s="519" t="s">
        <v>144</v>
      </c>
      <c r="F6810" s="518" t="s">
        <v>144</v>
      </c>
      <c r="G6810" s="518" t="s">
        <v>30965</v>
      </c>
      <c r="H6810" s="518" t="s">
        <v>11802</v>
      </c>
      <c r="I6810" s="518" t="s">
        <v>5431</v>
      </c>
      <c r="J6810" s="518" t="s">
        <v>5503</v>
      </c>
      <c r="K6810" s="519" t="s">
        <v>18575</v>
      </c>
      <c r="L6810" s="518" t="s">
        <v>5433</v>
      </c>
    </row>
    <row r="6811" spans="1:12" ht="15.75">
      <c r="A6811" s="518" t="s">
        <v>10253</v>
      </c>
      <c r="B6811" s="518" t="s">
        <v>11527</v>
      </c>
      <c r="C6811" s="518" t="s">
        <v>11788</v>
      </c>
      <c r="D6811" s="518" t="s">
        <v>30952</v>
      </c>
      <c r="E6811" s="519" t="s">
        <v>144</v>
      </c>
      <c r="F6811" s="518" t="s">
        <v>144</v>
      </c>
      <c r="G6811" s="518" t="s">
        <v>30966</v>
      </c>
      <c r="H6811" s="518" t="s">
        <v>11803</v>
      </c>
      <c r="I6811" s="518" t="s">
        <v>5650</v>
      </c>
      <c r="J6811" s="518" t="s">
        <v>5503</v>
      </c>
      <c r="K6811" s="519" t="s">
        <v>35533</v>
      </c>
      <c r="L6811" s="518" t="s">
        <v>5433</v>
      </c>
    </row>
    <row r="6812" spans="1:12" ht="15.75">
      <c r="A6812" s="518" t="s">
        <v>10253</v>
      </c>
      <c r="B6812" s="518" t="s">
        <v>11527</v>
      </c>
      <c r="C6812" s="518" t="s">
        <v>11788</v>
      </c>
      <c r="D6812" s="518" t="s">
        <v>30952</v>
      </c>
      <c r="E6812" s="519" t="s">
        <v>144</v>
      </c>
      <c r="F6812" s="518" t="s">
        <v>144</v>
      </c>
      <c r="G6812" s="518" t="s">
        <v>30968</v>
      </c>
      <c r="H6812" s="518" t="s">
        <v>11804</v>
      </c>
      <c r="I6812" s="518" t="s">
        <v>5650</v>
      </c>
      <c r="J6812" s="518" t="s">
        <v>5503</v>
      </c>
      <c r="K6812" s="519" t="s">
        <v>12691</v>
      </c>
      <c r="L6812" s="518" t="s">
        <v>5433</v>
      </c>
    </row>
    <row r="6813" spans="1:12" ht="15.75">
      <c r="A6813" s="518" t="s">
        <v>10253</v>
      </c>
      <c r="B6813" s="518" t="s">
        <v>11527</v>
      </c>
      <c r="C6813" s="518" t="s">
        <v>11788</v>
      </c>
      <c r="D6813" s="518" t="s">
        <v>30952</v>
      </c>
      <c r="E6813" s="519" t="s">
        <v>144</v>
      </c>
      <c r="F6813" s="518" t="s">
        <v>144</v>
      </c>
      <c r="G6813" s="518" t="s">
        <v>30969</v>
      </c>
      <c r="H6813" s="518" t="s">
        <v>11805</v>
      </c>
      <c r="I6813" s="518" t="s">
        <v>5650</v>
      </c>
      <c r="J6813" s="518" t="s">
        <v>5503</v>
      </c>
      <c r="K6813" s="519" t="s">
        <v>35534</v>
      </c>
      <c r="L6813" s="518" t="s">
        <v>5433</v>
      </c>
    </row>
    <row r="6814" spans="1:12" ht="15.75">
      <c r="A6814" s="518" t="s">
        <v>10253</v>
      </c>
      <c r="B6814" s="518" t="s">
        <v>11527</v>
      </c>
      <c r="C6814" s="518" t="s">
        <v>11788</v>
      </c>
      <c r="D6814" s="518" t="s">
        <v>30952</v>
      </c>
      <c r="E6814" s="519" t="s">
        <v>144</v>
      </c>
      <c r="F6814" s="518" t="s">
        <v>144</v>
      </c>
      <c r="G6814" s="518" t="s">
        <v>30970</v>
      </c>
      <c r="H6814" s="518" t="s">
        <v>11806</v>
      </c>
      <c r="I6814" s="518" t="s">
        <v>5650</v>
      </c>
      <c r="J6814" s="518" t="s">
        <v>5432</v>
      </c>
      <c r="K6814" s="519" t="s">
        <v>13573</v>
      </c>
      <c r="L6814" s="518" t="s">
        <v>5433</v>
      </c>
    </row>
    <row r="6815" spans="1:12" ht="15.75">
      <c r="A6815" s="518" t="s">
        <v>10253</v>
      </c>
      <c r="B6815" s="518" t="s">
        <v>11527</v>
      </c>
      <c r="C6815" s="518" t="s">
        <v>11788</v>
      </c>
      <c r="D6815" s="518" t="s">
        <v>30952</v>
      </c>
      <c r="E6815" s="519" t="s">
        <v>144</v>
      </c>
      <c r="F6815" s="518" t="s">
        <v>144</v>
      </c>
      <c r="G6815" s="518" t="s">
        <v>30971</v>
      </c>
      <c r="H6815" s="518" t="s">
        <v>11807</v>
      </c>
      <c r="I6815" s="518" t="s">
        <v>5650</v>
      </c>
      <c r="J6815" s="518" t="s">
        <v>5432</v>
      </c>
      <c r="K6815" s="519" t="s">
        <v>21456</v>
      </c>
      <c r="L6815" s="518" t="s">
        <v>5433</v>
      </c>
    </row>
    <row r="6816" spans="1:12" ht="15.75">
      <c r="A6816" s="518" t="s">
        <v>10253</v>
      </c>
      <c r="B6816" s="518" t="s">
        <v>11527</v>
      </c>
      <c r="C6816" s="518" t="s">
        <v>11788</v>
      </c>
      <c r="D6816" s="518" t="s">
        <v>30952</v>
      </c>
      <c r="E6816" s="519" t="s">
        <v>144</v>
      </c>
      <c r="F6816" s="518" t="s">
        <v>144</v>
      </c>
      <c r="G6816" s="518" t="s">
        <v>30972</v>
      </c>
      <c r="H6816" s="518" t="s">
        <v>11808</v>
      </c>
      <c r="I6816" s="518" t="s">
        <v>5650</v>
      </c>
      <c r="J6816" s="518" t="s">
        <v>5432</v>
      </c>
      <c r="K6816" s="519" t="s">
        <v>17776</v>
      </c>
      <c r="L6816" s="518" t="s">
        <v>5433</v>
      </c>
    </row>
    <row r="6817" spans="1:12" ht="15.75">
      <c r="A6817" s="518" t="s">
        <v>10253</v>
      </c>
      <c r="B6817" s="518" t="s">
        <v>11527</v>
      </c>
      <c r="C6817" s="518" t="s">
        <v>11788</v>
      </c>
      <c r="D6817" s="518" t="s">
        <v>30952</v>
      </c>
      <c r="E6817" s="519" t="s">
        <v>144</v>
      </c>
      <c r="F6817" s="518" t="s">
        <v>144</v>
      </c>
      <c r="G6817" s="518" t="s">
        <v>30973</v>
      </c>
      <c r="H6817" s="518" t="s">
        <v>11811</v>
      </c>
      <c r="I6817" s="518" t="s">
        <v>5502</v>
      </c>
      <c r="J6817" s="518" t="s">
        <v>5503</v>
      </c>
      <c r="K6817" s="519" t="s">
        <v>19128</v>
      </c>
      <c r="L6817" s="518" t="s">
        <v>5433</v>
      </c>
    </row>
    <row r="6818" spans="1:12" ht="15.75">
      <c r="A6818" s="518" t="s">
        <v>10253</v>
      </c>
      <c r="B6818" s="518" t="s">
        <v>11527</v>
      </c>
      <c r="C6818" s="518" t="s">
        <v>11788</v>
      </c>
      <c r="D6818" s="518" t="s">
        <v>30952</v>
      </c>
      <c r="E6818" s="519" t="s">
        <v>144</v>
      </c>
      <c r="F6818" s="518" t="s">
        <v>144</v>
      </c>
      <c r="G6818" s="518" t="s">
        <v>30974</v>
      </c>
      <c r="H6818" s="518" t="s">
        <v>11812</v>
      </c>
      <c r="I6818" s="518" t="s">
        <v>5650</v>
      </c>
      <c r="J6818" s="518" t="s">
        <v>5503</v>
      </c>
      <c r="K6818" s="519" t="s">
        <v>33993</v>
      </c>
      <c r="L6818" s="518" t="s">
        <v>5433</v>
      </c>
    </row>
    <row r="6819" spans="1:12" ht="15.75">
      <c r="A6819" s="518" t="s">
        <v>10253</v>
      </c>
      <c r="B6819" s="518" t="s">
        <v>11527</v>
      </c>
      <c r="C6819" s="518" t="s">
        <v>11788</v>
      </c>
      <c r="D6819" s="518" t="s">
        <v>30952</v>
      </c>
      <c r="E6819" s="519" t="s">
        <v>144</v>
      </c>
      <c r="F6819" s="518" t="s">
        <v>144</v>
      </c>
      <c r="G6819" s="518" t="s">
        <v>30975</v>
      </c>
      <c r="H6819" s="518" t="s">
        <v>11813</v>
      </c>
      <c r="I6819" s="518" t="s">
        <v>5650</v>
      </c>
      <c r="J6819" s="518" t="s">
        <v>5503</v>
      </c>
      <c r="K6819" s="519" t="s">
        <v>14640</v>
      </c>
      <c r="L6819" s="518" t="s">
        <v>5433</v>
      </c>
    </row>
    <row r="6820" spans="1:12" ht="15.75">
      <c r="A6820" s="518" t="s">
        <v>10253</v>
      </c>
      <c r="B6820" s="518" t="s">
        <v>11527</v>
      </c>
      <c r="C6820" s="518" t="s">
        <v>11788</v>
      </c>
      <c r="D6820" s="518" t="s">
        <v>30952</v>
      </c>
      <c r="E6820" s="519" t="s">
        <v>144</v>
      </c>
      <c r="F6820" s="518" t="s">
        <v>144</v>
      </c>
      <c r="G6820" s="518" t="s">
        <v>30976</v>
      </c>
      <c r="H6820" s="518" t="s">
        <v>11814</v>
      </c>
      <c r="I6820" s="518" t="s">
        <v>5431</v>
      </c>
      <c r="J6820" s="518" t="s">
        <v>5503</v>
      </c>
      <c r="K6820" s="519" t="s">
        <v>22041</v>
      </c>
      <c r="L6820" s="518" t="s">
        <v>5433</v>
      </c>
    </row>
    <row r="6821" spans="1:12" ht="15.75">
      <c r="A6821" s="518" t="s">
        <v>10253</v>
      </c>
      <c r="B6821" s="518" t="s">
        <v>11527</v>
      </c>
      <c r="C6821" s="518" t="s">
        <v>11788</v>
      </c>
      <c r="D6821" s="518" t="s">
        <v>30952</v>
      </c>
      <c r="E6821" s="519" t="s">
        <v>144</v>
      </c>
      <c r="F6821" s="518" t="s">
        <v>144</v>
      </c>
      <c r="G6821" s="518" t="s">
        <v>30977</v>
      </c>
      <c r="H6821" s="518" t="s">
        <v>11815</v>
      </c>
      <c r="I6821" s="518" t="s">
        <v>6762</v>
      </c>
      <c r="J6821" s="518" t="s">
        <v>5503</v>
      </c>
      <c r="K6821" s="519" t="s">
        <v>14890</v>
      </c>
      <c r="L6821" s="518" t="s">
        <v>5433</v>
      </c>
    </row>
    <row r="6822" spans="1:12" ht="15.75">
      <c r="A6822" s="518" t="s">
        <v>10253</v>
      </c>
      <c r="B6822" s="518" t="s">
        <v>11527</v>
      </c>
      <c r="C6822" s="518" t="s">
        <v>11788</v>
      </c>
      <c r="D6822" s="518" t="s">
        <v>30952</v>
      </c>
      <c r="E6822" s="519" t="s">
        <v>144</v>
      </c>
      <c r="F6822" s="518" t="s">
        <v>144</v>
      </c>
      <c r="G6822" s="518" t="s">
        <v>30978</v>
      </c>
      <c r="H6822" s="518" t="s">
        <v>11816</v>
      </c>
      <c r="I6822" s="518" t="s">
        <v>5650</v>
      </c>
      <c r="J6822" s="518" t="s">
        <v>5503</v>
      </c>
      <c r="K6822" s="519" t="s">
        <v>35535</v>
      </c>
      <c r="L6822" s="518" t="s">
        <v>5433</v>
      </c>
    </row>
    <row r="6823" spans="1:12" ht="15.75">
      <c r="A6823" s="518" t="s">
        <v>10253</v>
      </c>
      <c r="B6823" s="518" t="s">
        <v>11527</v>
      </c>
      <c r="C6823" s="518" t="s">
        <v>11788</v>
      </c>
      <c r="D6823" s="518" t="s">
        <v>30952</v>
      </c>
      <c r="E6823" s="519" t="s">
        <v>144</v>
      </c>
      <c r="F6823" s="518" t="s">
        <v>144</v>
      </c>
      <c r="G6823" s="518" t="s">
        <v>30979</v>
      </c>
      <c r="H6823" s="518" t="s">
        <v>11817</v>
      </c>
      <c r="I6823" s="518" t="s">
        <v>5431</v>
      </c>
      <c r="J6823" s="518" t="s">
        <v>5503</v>
      </c>
      <c r="K6823" s="519" t="s">
        <v>35536</v>
      </c>
      <c r="L6823" s="518" t="s">
        <v>5433</v>
      </c>
    </row>
    <row r="6824" spans="1:12" ht="15.75">
      <c r="A6824" s="518" t="s">
        <v>11818</v>
      </c>
      <c r="B6824" s="518" t="s">
        <v>11819</v>
      </c>
      <c r="C6824" s="518" t="s">
        <v>11820</v>
      </c>
      <c r="D6824" s="518" t="s">
        <v>30980</v>
      </c>
      <c r="E6824" s="519" t="s">
        <v>144</v>
      </c>
      <c r="F6824" s="518" t="s">
        <v>144</v>
      </c>
      <c r="G6824" s="518" t="s">
        <v>30981</v>
      </c>
      <c r="H6824" s="518" t="s">
        <v>11821</v>
      </c>
      <c r="I6824" s="518" t="s">
        <v>6762</v>
      </c>
      <c r="J6824" s="518" t="s">
        <v>5884</v>
      </c>
      <c r="K6824" s="519" t="s">
        <v>35537</v>
      </c>
      <c r="L6824" s="518" t="s">
        <v>5433</v>
      </c>
    </row>
    <row r="6825" spans="1:12" ht="15.75">
      <c r="A6825" s="518" t="s">
        <v>11818</v>
      </c>
      <c r="B6825" s="518" t="s">
        <v>11819</v>
      </c>
      <c r="C6825" s="518" t="s">
        <v>11820</v>
      </c>
      <c r="D6825" s="518" t="s">
        <v>30980</v>
      </c>
      <c r="E6825" s="519" t="s">
        <v>144</v>
      </c>
      <c r="F6825" s="518" t="s">
        <v>144</v>
      </c>
      <c r="G6825" s="518" t="s">
        <v>30982</v>
      </c>
      <c r="H6825" s="518" t="s">
        <v>11822</v>
      </c>
      <c r="I6825" s="518" t="s">
        <v>6762</v>
      </c>
      <c r="J6825" s="518" t="s">
        <v>5884</v>
      </c>
      <c r="K6825" s="519" t="s">
        <v>35538</v>
      </c>
      <c r="L6825" s="518" t="s">
        <v>5433</v>
      </c>
    </row>
    <row r="6826" spans="1:12" ht="15.75">
      <c r="A6826" s="518" t="s">
        <v>11818</v>
      </c>
      <c r="B6826" s="518" t="s">
        <v>11819</v>
      </c>
      <c r="C6826" s="518" t="s">
        <v>11820</v>
      </c>
      <c r="D6826" s="518" t="s">
        <v>30980</v>
      </c>
      <c r="E6826" s="519" t="s">
        <v>144</v>
      </c>
      <c r="F6826" s="518" t="s">
        <v>144</v>
      </c>
      <c r="G6826" s="518" t="s">
        <v>30983</v>
      </c>
      <c r="H6826" s="518" t="s">
        <v>11823</v>
      </c>
      <c r="I6826" s="518" t="s">
        <v>6762</v>
      </c>
      <c r="J6826" s="518" t="s">
        <v>5884</v>
      </c>
      <c r="K6826" s="519" t="s">
        <v>35026</v>
      </c>
      <c r="L6826" s="518" t="s">
        <v>5433</v>
      </c>
    </row>
    <row r="6827" spans="1:12" ht="15.75">
      <c r="A6827" s="518" t="s">
        <v>11818</v>
      </c>
      <c r="B6827" s="518" t="s">
        <v>11819</v>
      </c>
      <c r="C6827" s="518" t="s">
        <v>11820</v>
      </c>
      <c r="D6827" s="518" t="s">
        <v>30980</v>
      </c>
      <c r="E6827" s="519" t="s">
        <v>144</v>
      </c>
      <c r="F6827" s="518" t="s">
        <v>144</v>
      </c>
      <c r="G6827" s="518" t="s">
        <v>30984</v>
      </c>
      <c r="H6827" s="518" t="s">
        <v>11824</v>
      </c>
      <c r="I6827" s="518" t="s">
        <v>6762</v>
      </c>
      <c r="J6827" s="518" t="s">
        <v>5884</v>
      </c>
      <c r="K6827" s="519" t="s">
        <v>35539</v>
      </c>
      <c r="L6827" s="518" t="s">
        <v>5433</v>
      </c>
    </row>
    <row r="6828" spans="1:12" ht="15.75">
      <c r="A6828" s="518" t="s">
        <v>11818</v>
      </c>
      <c r="B6828" s="518" t="s">
        <v>11819</v>
      </c>
      <c r="C6828" s="518" t="s">
        <v>11820</v>
      </c>
      <c r="D6828" s="518" t="s">
        <v>30980</v>
      </c>
      <c r="E6828" s="519" t="s">
        <v>144</v>
      </c>
      <c r="F6828" s="518" t="s">
        <v>144</v>
      </c>
      <c r="G6828" s="518" t="s">
        <v>30986</v>
      </c>
      <c r="H6828" s="518" t="s">
        <v>11825</v>
      </c>
      <c r="I6828" s="518" t="s">
        <v>6762</v>
      </c>
      <c r="J6828" s="518" t="s">
        <v>5432</v>
      </c>
      <c r="K6828" s="519" t="s">
        <v>33982</v>
      </c>
      <c r="L6828" s="518" t="s">
        <v>5433</v>
      </c>
    </row>
    <row r="6829" spans="1:12" ht="15.75">
      <c r="A6829" s="518" t="s">
        <v>11818</v>
      </c>
      <c r="B6829" s="518" t="s">
        <v>11819</v>
      </c>
      <c r="C6829" s="518" t="s">
        <v>11820</v>
      </c>
      <c r="D6829" s="518" t="s">
        <v>30980</v>
      </c>
      <c r="E6829" s="519" t="s">
        <v>144</v>
      </c>
      <c r="F6829" s="518" t="s">
        <v>144</v>
      </c>
      <c r="G6829" s="518" t="s">
        <v>30987</v>
      </c>
      <c r="H6829" s="518" t="s">
        <v>11826</v>
      </c>
      <c r="I6829" s="518" t="s">
        <v>6762</v>
      </c>
      <c r="J6829" s="518" t="s">
        <v>5503</v>
      </c>
      <c r="K6829" s="519" t="s">
        <v>35540</v>
      </c>
      <c r="L6829" s="518" t="s">
        <v>5433</v>
      </c>
    </row>
    <row r="6830" spans="1:12" ht="15.75">
      <c r="A6830" s="518" t="s">
        <v>11818</v>
      </c>
      <c r="B6830" s="518" t="s">
        <v>11819</v>
      </c>
      <c r="C6830" s="518" t="s">
        <v>11820</v>
      </c>
      <c r="D6830" s="518" t="s">
        <v>30980</v>
      </c>
      <c r="E6830" s="519" t="s">
        <v>144</v>
      </c>
      <c r="F6830" s="518" t="s">
        <v>144</v>
      </c>
      <c r="G6830" s="518" t="s">
        <v>30988</v>
      </c>
      <c r="H6830" s="518" t="s">
        <v>11827</v>
      </c>
      <c r="I6830" s="518" t="s">
        <v>6762</v>
      </c>
      <c r="J6830" s="518" t="s">
        <v>5503</v>
      </c>
      <c r="K6830" s="519" t="s">
        <v>35541</v>
      </c>
      <c r="L6830" s="518" t="s">
        <v>5433</v>
      </c>
    </row>
    <row r="6831" spans="1:12" ht="15.75">
      <c r="A6831" s="518" t="s">
        <v>11818</v>
      </c>
      <c r="B6831" s="518" t="s">
        <v>11819</v>
      </c>
      <c r="C6831" s="518" t="s">
        <v>11820</v>
      </c>
      <c r="D6831" s="518" t="s">
        <v>30980</v>
      </c>
      <c r="E6831" s="519" t="s">
        <v>144</v>
      </c>
      <c r="F6831" s="518" t="s">
        <v>144</v>
      </c>
      <c r="G6831" s="518" t="s">
        <v>30989</v>
      </c>
      <c r="H6831" s="518" t="s">
        <v>11828</v>
      </c>
      <c r="I6831" s="518" t="s">
        <v>6762</v>
      </c>
      <c r="J6831" s="518" t="s">
        <v>5884</v>
      </c>
      <c r="K6831" s="519" t="s">
        <v>35542</v>
      </c>
      <c r="L6831" s="518" t="s">
        <v>5433</v>
      </c>
    </row>
    <row r="6832" spans="1:12" ht="15.75">
      <c r="A6832" s="518" t="s">
        <v>11818</v>
      </c>
      <c r="B6832" s="518" t="s">
        <v>11819</v>
      </c>
      <c r="C6832" s="518" t="s">
        <v>11820</v>
      </c>
      <c r="D6832" s="518" t="s">
        <v>30980</v>
      </c>
      <c r="E6832" s="519" t="s">
        <v>144</v>
      </c>
      <c r="F6832" s="518" t="s">
        <v>144</v>
      </c>
      <c r="G6832" s="518" t="s">
        <v>30990</v>
      </c>
      <c r="H6832" s="518" t="s">
        <v>11829</v>
      </c>
      <c r="I6832" s="518" t="s">
        <v>6762</v>
      </c>
      <c r="J6832" s="518" t="s">
        <v>5503</v>
      </c>
      <c r="K6832" s="519" t="s">
        <v>35543</v>
      </c>
      <c r="L6832" s="518" t="s">
        <v>5433</v>
      </c>
    </row>
    <row r="6833" spans="1:12" ht="15.75">
      <c r="A6833" s="518" t="s">
        <v>11818</v>
      </c>
      <c r="B6833" s="518" t="s">
        <v>11819</v>
      </c>
      <c r="C6833" s="518" t="s">
        <v>11820</v>
      </c>
      <c r="D6833" s="518" t="s">
        <v>30980</v>
      </c>
      <c r="E6833" s="519" t="s">
        <v>144</v>
      </c>
      <c r="F6833" s="518" t="s">
        <v>144</v>
      </c>
      <c r="G6833" s="518" t="s">
        <v>30991</v>
      </c>
      <c r="H6833" s="518" t="s">
        <v>11830</v>
      </c>
      <c r="I6833" s="518" t="s">
        <v>5650</v>
      </c>
      <c r="J6833" s="518" t="s">
        <v>5884</v>
      </c>
      <c r="K6833" s="519" t="s">
        <v>13471</v>
      </c>
      <c r="L6833" s="518" t="s">
        <v>5433</v>
      </c>
    </row>
    <row r="6834" spans="1:12" ht="15.75">
      <c r="A6834" s="518" t="s">
        <v>11818</v>
      </c>
      <c r="B6834" s="518" t="s">
        <v>11819</v>
      </c>
      <c r="C6834" s="518" t="s">
        <v>11820</v>
      </c>
      <c r="D6834" s="518" t="s">
        <v>30980</v>
      </c>
      <c r="E6834" s="519" t="s">
        <v>144</v>
      </c>
      <c r="F6834" s="518" t="s">
        <v>144</v>
      </c>
      <c r="G6834" s="518" t="s">
        <v>30992</v>
      </c>
      <c r="H6834" s="518" t="s">
        <v>11831</v>
      </c>
      <c r="I6834" s="518" t="s">
        <v>5431</v>
      </c>
      <c r="J6834" s="518" t="s">
        <v>5503</v>
      </c>
      <c r="K6834" s="519" t="s">
        <v>16502</v>
      </c>
      <c r="L6834" s="518" t="s">
        <v>5433</v>
      </c>
    </row>
    <row r="6835" spans="1:12" ht="15.75">
      <c r="A6835" s="518" t="s">
        <v>11818</v>
      </c>
      <c r="B6835" s="518" t="s">
        <v>11819</v>
      </c>
      <c r="C6835" s="518" t="s">
        <v>11820</v>
      </c>
      <c r="D6835" s="518" t="s">
        <v>30980</v>
      </c>
      <c r="E6835" s="519" t="s">
        <v>144</v>
      </c>
      <c r="F6835" s="518" t="s">
        <v>144</v>
      </c>
      <c r="G6835" s="518" t="s">
        <v>30993</v>
      </c>
      <c r="H6835" s="518" t="s">
        <v>11832</v>
      </c>
      <c r="I6835" s="518" t="s">
        <v>5650</v>
      </c>
      <c r="J6835" s="518" t="s">
        <v>5503</v>
      </c>
      <c r="K6835" s="519" t="s">
        <v>35544</v>
      </c>
      <c r="L6835" s="518" t="s">
        <v>5433</v>
      </c>
    </row>
    <row r="6836" spans="1:12" ht="15.75">
      <c r="A6836" s="518" t="s">
        <v>11818</v>
      </c>
      <c r="B6836" s="518" t="s">
        <v>11819</v>
      </c>
      <c r="C6836" s="518" t="s">
        <v>11820</v>
      </c>
      <c r="D6836" s="518" t="s">
        <v>30980</v>
      </c>
      <c r="E6836" s="519" t="s">
        <v>144</v>
      </c>
      <c r="F6836" s="518" t="s">
        <v>144</v>
      </c>
      <c r="G6836" s="518" t="s">
        <v>30994</v>
      </c>
      <c r="H6836" s="518" t="s">
        <v>11833</v>
      </c>
      <c r="I6836" s="518" t="s">
        <v>5650</v>
      </c>
      <c r="J6836" s="518" t="s">
        <v>5503</v>
      </c>
      <c r="K6836" s="519" t="s">
        <v>23769</v>
      </c>
      <c r="L6836" s="518" t="s">
        <v>5433</v>
      </c>
    </row>
    <row r="6837" spans="1:12" ht="15.75">
      <c r="A6837" s="518" t="s">
        <v>11818</v>
      </c>
      <c r="B6837" s="518" t="s">
        <v>11819</v>
      </c>
      <c r="C6837" s="518" t="s">
        <v>11820</v>
      </c>
      <c r="D6837" s="518" t="s">
        <v>30980</v>
      </c>
      <c r="E6837" s="519" t="s">
        <v>144</v>
      </c>
      <c r="F6837" s="518" t="s">
        <v>144</v>
      </c>
      <c r="G6837" s="518" t="s">
        <v>30995</v>
      </c>
      <c r="H6837" s="518" t="s">
        <v>11834</v>
      </c>
      <c r="I6837" s="518" t="s">
        <v>5650</v>
      </c>
      <c r="J6837" s="518" t="s">
        <v>5503</v>
      </c>
      <c r="K6837" s="519" t="s">
        <v>35545</v>
      </c>
      <c r="L6837" s="518" t="s">
        <v>5433</v>
      </c>
    </row>
    <row r="6838" spans="1:12" ht="15.75">
      <c r="A6838" s="518" t="s">
        <v>11818</v>
      </c>
      <c r="B6838" s="518" t="s">
        <v>11819</v>
      </c>
      <c r="C6838" s="518" t="s">
        <v>11820</v>
      </c>
      <c r="D6838" s="518" t="s">
        <v>30980</v>
      </c>
      <c r="E6838" s="519" t="s">
        <v>144</v>
      </c>
      <c r="F6838" s="518" t="s">
        <v>144</v>
      </c>
      <c r="G6838" s="518" t="s">
        <v>30996</v>
      </c>
      <c r="H6838" s="518" t="s">
        <v>11835</v>
      </c>
      <c r="I6838" s="518" t="s">
        <v>5650</v>
      </c>
      <c r="J6838" s="518" t="s">
        <v>5432</v>
      </c>
      <c r="K6838" s="519" t="s">
        <v>23403</v>
      </c>
      <c r="L6838" s="518" t="s">
        <v>5433</v>
      </c>
    </row>
    <row r="6839" spans="1:12" ht="15.75">
      <c r="A6839" s="518" t="s">
        <v>11818</v>
      </c>
      <c r="B6839" s="518" t="s">
        <v>11819</v>
      </c>
      <c r="C6839" s="518" t="s">
        <v>11820</v>
      </c>
      <c r="D6839" s="518" t="s">
        <v>30980</v>
      </c>
      <c r="E6839" s="519" t="s">
        <v>144</v>
      </c>
      <c r="F6839" s="518" t="s">
        <v>144</v>
      </c>
      <c r="G6839" s="518" t="s">
        <v>30997</v>
      </c>
      <c r="H6839" s="518" t="s">
        <v>11836</v>
      </c>
      <c r="I6839" s="518" t="s">
        <v>5650</v>
      </c>
      <c r="J6839" s="518" t="s">
        <v>5503</v>
      </c>
      <c r="K6839" s="519" t="s">
        <v>16502</v>
      </c>
      <c r="L6839" s="518" t="s">
        <v>5433</v>
      </c>
    </row>
    <row r="6840" spans="1:12" ht="15.75">
      <c r="A6840" s="518" t="s">
        <v>11818</v>
      </c>
      <c r="B6840" s="518" t="s">
        <v>11819</v>
      </c>
      <c r="C6840" s="518" t="s">
        <v>11820</v>
      </c>
      <c r="D6840" s="518" t="s">
        <v>30980</v>
      </c>
      <c r="E6840" s="519" t="s">
        <v>144</v>
      </c>
      <c r="F6840" s="518" t="s">
        <v>144</v>
      </c>
      <c r="G6840" s="518" t="s">
        <v>30998</v>
      </c>
      <c r="H6840" s="518" t="s">
        <v>11837</v>
      </c>
      <c r="I6840" s="518" t="s">
        <v>5650</v>
      </c>
      <c r="J6840" s="518" t="s">
        <v>5503</v>
      </c>
      <c r="K6840" s="519" t="s">
        <v>19096</v>
      </c>
      <c r="L6840" s="518" t="s">
        <v>5433</v>
      </c>
    </row>
    <row r="6841" spans="1:12" ht="15.75">
      <c r="A6841" s="518" t="s">
        <v>11818</v>
      </c>
      <c r="B6841" s="518" t="s">
        <v>11819</v>
      </c>
      <c r="C6841" s="518" t="s">
        <v>11820</v>
      </c>
      <c r="D6841" s="518" t="s">
        <v>30980</v>
      </c>
      <c r="E6841" s="519" t="s">
        <v>144</v>
      </c>
      <c r="F6841" s="518" t="s">
        <v>144</v>
      </c>
      <c r="G6841" s="518" t="s">
        <v>30999</v>
      </c>
      <c r="H6841" s="518" t="s">
        <v>11838</v>
      </c>
      <c r="I6841" s="518" t="s">
        <v>5650</v>
      </c>
      <c r="J6841" s="518" t="s">
        <v>5884</v>
      </c>
      <c r="K6841" s="519" t="s">
        <v>16841</v>
      </c>
      <c r="L6841" s="518" t="s">
        <v>5433</v>
      </c>
    </row>
    <row r="6842" spans="1:12" ht="15.75">
      <c r="A6842" s="518" t="s">
        <v>11818</v>
      </c>
      <c r="B6842" s="518" t="s">
        <v>11819</v>
      </c>
      <c r="C6842" s="518" t="s">
        <v>11820</v>
      </c>
      <c r="D6842" s="518" t="s">
        <v>30980</v>
      </c>
      <c r="E6842" s="519" t="s">
        <v>144</v>
      </c>
      <c r="F6842" s="518" t="s">
        <v>144</v>
      </c>
      <c r="G6842" s="518" t="s">
        <v>31000</v>
      </c>
      <c r="H6842" s="518" t="s">
        <v>11839</v>
      </c>
      <c r="I6842" s="518" t="s">
        <v>5650</v>
      </c>
      <c r="J6842" s="518" t="s">
        <v>5503</v>
      </c>
      <c r="K6842" s="519" t="s">
        <v>12679</v>
      </c>
      <c r="L6842" s="518" t="s">
        <v>5433</v>
      </c>
    </row>
    <row r="6843" spans="1:12" ht="15.75">
      <c r="A6843" s="518" t="s">
        <v>11818</v>
      </c>
      <c r="B6843" s="518" t="s">
        <v>11819</v>
      </c>
      <c r="C6843" s="518" t="s">
        <v>11820</v>
      </c>
      <c r="D6843" s="518" t="s">
        <v>30980</v>
      </c>
      <c r="E6843" s="519" t="s">
        <v>144</v>
      </c>
      <c r="F6843" s="518" t="s">
        <v>144</v>
      </c>
      <c r="G6843" s="518" t="s">
        <v>31001</v>
      </c>
      <c r="H6843" s="518" t="s">
        <v>11840</v>
      </c>
      <c r="I6843" s="518" t="s">
        <v>5650</v>
      </c>
      <c r="J6843" s="518" t="s">
        <v>5503</v>
      </c>
      <c r="K6843" s="519" t="s">
        <v>12709</v>
      </c>
      <c r="L6843" s="518" t="s">
        <v>5433</v>
      </c>
    </row>
    <row r="6844" spans="1:12" ht="15.75">
      <c r="A6844" s="518" t="s">
        <v>11818</v>
      </c>
      <c r="B6844" s="518" t="s">
        <v>11819</v>
      </c>
      <c r="C6844" s="518" t="s">
        <v>11820</v>
      </c>
      <c r="D6844" s="518" t="s">
        <v>30980</v>
      </c>
      <c r="E6844" s="519" t="s">
        <v>144</v>
      </c>
      <c r="F6844" s="518" t="s">
        <v>144</v>
      </c>
      <c r="G6844" s="518" t="s">
        <v>31002</v>
      </c>
      <c r="H6844" s="518" t="s">
        <v>11841</v>
      </c>
      <c r="I6844" s="518" t="s">
        <v>5650</v>
      </c>
      <c r="J6844" s="518" t="s">
        <v>5503</v>
      </c>
      <c r="K6844" s="519" t="s">
        <v>22156</v>
      </c>
      <c r="L6844" s="518" t="s">
        <v>5433</v>
      </c>
    </row>
    <row r="6845" spans="1:12" ht="15.75">
      <c r="A6845" s="518" t="s">
        <v>11818</v>
      </c>
      <c r="B6845" s="518" t="s">
        <v>11819</v>
      </c>
      <c r="C6845" s="518" t="s">
        <v>11820</v>
      </c>
      <c r="D6845" s="518" t="s">
        <v>30980</v>
      </c>
      <c r="E6845" s="519" t="s">
        <v>144</v>
      </c>
      <c r="F6845" s="518" t="s">
        <v>144</v>
      </c>
      <c r="G6845" s="518" t="s">
        <v>31003</v>
      </c>
      <c r="H6845" s="518" t="s">
        <v>11842</v>
      </c>
      <c r="I6845" s="518" t="s">
        <v>5650</v>
      </c>
      <c r="J6845" s="518" t="s">
        <v>5884</v>
      </c>
      <c r="K6845" s="519" t="s">
        <v>21766</v>
      </c>
      <c r="L6845" s="518" t="s">
        <v>5433</v>
      </c>
    </row>
    <row r="6846" spans="1:12" ht="15.75">
      <c r="A6846" s="518" t="s">
        <v>11818</v>
      </c>
      <c r="B6846" s="518" t="s">
        <v>11819</v>
      </c>
      <c r="C6846" s="518" t="s">
        <v>11820</v>
      </c>
      <c r="D6846" s="518" t="s">
        <v>30980</v>
      </c>
      <c r="E6846" s="519" t="s">
        <v>144</v>
      </c>
      <c r="F6846" s="518" t="s">
        <v>144</v>
      </c>
      <c r="G6846" s="518" t="s">
        <v>31004</v>
      </c>
      <c r="H6846" s="518" t="s">
        <v>11843</v>
      </c>
      <c r="I6846" s="518" t="s">
        <v>5650</v>
      </c>
      <c r="J6846" s="518" t="s">
        <v>5884</v>
      </c>
      <c r="K6846" s="519" t="s">
        <v>21594</v>
      </c>
      <c r="L6846" s="518" t="s">
        <v>5433</v>
      </c>
    </row>
    <row r="6847" spans="1:12" ht="15.75">
      <c r="A6847" s="518" t="s">
        <v>11818</v>
      </c>
      <c r="B6847" s="518" t="s">
        <v>11819</v>
      </c>
      <c r="C6847" s="518" t="s">
        <v>11820</v>
      </c>
      <c r="D6847" s="518" t="s">
        <v>30980</v>
      </c>
      <c r="E6847" s="519" t="s">
        <v>144</v>
      </c>
      <c r="F6847" s="518" t="s">
        <v>144</v>
      </c>
      <c r="G6847" s="518" t="s">
        <v>31005</v>
      </c>
      <c r="H6847" s="518" t="s">
        <v>11844</v>
      </c>
      <c r="I6847" s="518" t="s">
        <v>5650</v>
      </c>
      <c r="J6847" s="518" t="s">
        <v>5503</v>
      </c>
      <c r="K6847" s="519" t="s">
        <v>35546</v>
      </c>
      <c r="L6847" s="518" t="s">
        <v>5433</v>
      </c>
    </row>
    <row r="6848" spans="1:12" ht="15.75">
      <c r="A6848" s="518" t="s">
        <v>11818</v>
      </c>
      <c r="B6848" s="518" t="s">
        <v>11819</v>
      </c>
      <c r="C6848" s="518" t="s">
        <v>11820</v>
      </c>
      <c r="D6848" s="518" t="s">
        <v>30980</v>
      </c>
      <c r="E6848" s="519" t="s">
        <v>144</v>
      </c>
      <c r="F6848" s="518" t="s">
        <v>144</v>
      </c>
      <c r="G6848" s="518" t="s">
        <v>31006</v>
      </c>
      <c r="H6848" s="518" t="s">
        <v>11845</v>
      </c>
      <c r="I6848" s="518" t="s">
        <v>5650</v>
      </c>
      <c r="J6848" s="518" t="s">
        <v>5503</v>
      </c>
      <c r="K6848" s="519" t="s">
        <v>19924</v>
      </c>
      <c r="L6848" s="518" t="s">
        <v>5433</v>
      </c>
    </row>
    <row r="6849" spans="1:12" ht="15.75">
      <c r="A6849" s="518" t="s">
        <v>11818</v>
      </c>
      <c r="B6849" s="518" t="s">
        <v>11819</v>
      </c>
      <c r="C6849" s="518" t="s">
        <v>11820</v>
      </c>
      <c r="D6849" s="518" t="s">
        <v>30980</v>
      </c>
      <c r="E6849" s="519" t="s">
        <v>144</v>
      </c>
      <c r="F6849" s="518" t="s">
        <v>144</v>
      </c>
      <c r="G6849" s="518" t="s">
        <v>31007</v>
      </c>
      <c r="H6849" s="518" t="s">
        <v>11846</v>
      </c>
      <c r="I6849" s="518" t="s">
        <v>5650</v>
      </c>
      <c r="J6849" s="518" t="s">
        <v>5503</v>
      </c>
      <c r="K6849" s="519" t="s">
        <v>14164</v>
      </c>
      <c r="L6849" s="518" t="s">
        <v>5433</v>
      </c>
    </row>
    <row r="6850" spans="1:12" ht="15.75">
      <c r="A6850" s="518" t="s">
        <v>11818</v>
      </c>
      <c r="B6850" s="518" t="s">
        <v>11819</v>
      </c>
      <c r="C6850" s="518" t="s">
        <v>11820</v>
      </c>
      <c r="D6850" s="518" t="s">
        <v>30980</v>
      </c>
      <c r="E6850" s="519" t="s">
        <v>144</v>
      </c>
      <c r="F6850" s="518" t="s">
        <v>144</v>
      </c>
      <c r="G6850" s="518" t="s">
        <v>31008</v>
      </c>
      <c r="H6850" s="518" t="s">
        <v>11847</v>
      </c>
      <c r="I6850" s="518" t="s">
        <v>5650</v>
      </c>
      <c r="J6850" s="518" t="s">
        <v>5432</v>
      </c>
      <c r="K6850" s="519" t="s">
        <v>20994</v>
      </c>
      <c r="L6850" s="518" t="s">
        <v>5433</v>
      </c>
    </row>
    <row r="6851" spans="1:12" ht="15.75">
      <c r="A6851" s="518" t="s">
        <v>11818</v>
      </c>
      <c r="B6851" s="518" t="s">
        <v>11819</v>
      </c>
      <c r="C6851" s="518" t="s">
        <v>11820</v>
      </c>
      <c r="D6851" s="518" t="s">
        <v>30980</v>
      </c>
      <c r="E6851" s="519" t="s">
        <v>144</v>
      </c>
      <c r="F6851" s="518" t="s">
        <v>144</v>
      </c>
      <c r="G6851" s="518" t="s">
        <v>31009</v>
      </c>
      <c r="H6851" s="518" t="s">
        <v>11848</v>
      </c>
      <c r="I6851" s="518" t="s">
        <v>5650</v>
      </c>
      <c r="J6851" s="518" t="s">
        <v>5503</v>
      </c>
      <c r="K6851" s="519" t="s">
        <v>17131</v>
      </c>
      <c r="L6851" s="518" t="s">
        <v>5433</v>
      </c>
    </row>
    <row r="6852" spans="1:12" ht="15.75">
      <c r="A6852" s="518" t="s">
        <v>11818</v>
      </c>
      <c r="B6852" s="518" t="s">
        <v>11819</v>
      </c>
      <c r="C6852" s="518" t="s">
        <v>11820</v>
      </c>
      <c r="D6852" s="518" t="s">
        <v>30980</v>
      </c>
      <c r="E6852" s="519" t="s">
        <v>144</v>
      </c>
      <c r="F6852" s="518" t="s">
        <v>144</v>
      </c>
      <c r="G6852" s="518" t="s">
        <v>31010</v>
      </c>
      <c r="H6852" s="518" t="s">
        <v>11849</v>
      </c>
      <c r="I6852" s="518" t="s">
        <v>5502</v>
      </c>
      <c r="J6852" s="518" t="s">
        <v>5503</v>
      </c>
      <c r="K6852" s="519" t="s">
        <v>35547</v>
      </c>
      <c r="L6852" s="518" t="s">
        <v>5433</v>
      </c>
    </row>
    <row r="6853" spans="1:12" ht="15.75">
      <c r="A6853" s="518" t="s">
        <v>11818</v>
      </c>
      <c r="B6853" s="518" t="s">
        <v>11819</v>
      </c>
      <c r="C6853" s="518" t="s">
        <v>11820</v>
      </c>
      <c r="D6853" s="518" t="s">
        <v>30980</v>
      </c>
      <c r="E6853" s="519" t="s">
        <v>144</v>
      </c>
      <c r="F6853" s="518" t="s">
        <v>144</v>
      </c>
      <c r="G6853" s="518" t="s">
        <v>31011</v>
      </c>
      <c r="H6853" s="518" t="s">
        <v>11850</v>
      </c>
      <c r="I6853" s="518" t="s">
        <v>5502</v>
      </c>
      <c r="J6853" s="518" t="s">
        <v>5503</v>
      </c>
      <c r="K6853" s="519" t="s">
        <v>35548</v>
      </c>
      <c r="L6853" s="518" t="s">
        <v>5433</v>
      </c>
    </row>
    <row r="6854" spans="1:12" ht="15.75">
      <c r="A6854" s="518" t="s">
        <v>11818</v>
      </c>
      <c r="B6854" s="518" t="s">
        <v>11819</v>
      </c>
      <c r="C6854" s="518" t="s">
        <v>11820</v>
      </c>
      <c r="D6854" s="518" t="s">
        <v>30980</v>
      </c>
      <c r="E6854" s="519" t="s">
        <v>144</v>
      </c>
      <c r="F6854" s="518" t="s">
        <v>144</v>
      </c>
      <c r="G6854" s="518" t="s">
        <v>31012</v>
      </c>
      <c r="H6854" s="518" t="s">
        <v>11851</v>
      </c>
      <c r="I6854" s="518" t="s">
        <v>5502</v>
      </c>
      <c r="J6854" s="518" t="s">
        <v>5432</v>
      </c>
      <c r="K6854" s="519" t="s">
        <v>32364</v>
      </c>
      <c r="L6854" s="518" t="s">
        <v>5433</v>
      </c>
    </row>
    <row r="6855" spans="1:12" ht="15.75">
      <c r="A6855" s="518" t="s">
        <v>11818</v>
      </c>
      <c r="B6855" s="518" t="s">
        <v>11819</v>
      </c>
      <c r="C6855" s="518" t="s">
        <v>11820</v>
      </c>
      <c r="D6855" s="518" t="s">
        <v>30980</v>
      </c>
      <c r="E6855" s="519" t="s">
        <v>144</v>
      </c>
      <c r="F6855" s="518" t="s">
        <v>144</v>
      </c>
      <c r="G6855" s="518" t="s">
        <v>31013</v>
      </c>
      <c r="H6855" s="518" t="s">
        <v>11852</v>
      </c>
      <c r="I6855" s="518" t="s">
        <v>5502</v>
      </c>
      <c r="J6855" s="518" t="s">
        <v>5432</v>
      </c>
      <c r="K6855" s="519" t="s">
        <v>35549</v>
      </c>
      <c r="L6855" s="518" t="s">
        <v>5433</v>
      </c>
    </row>
    <row r="6856" spans="1:12" ht="15.75">
      <c r="A6856" s="518" t="s">
        <v>11818</v>
      </c>
      <c r="B6856" s="518" t="s">
        <v>11819</v>
      </c>
      <c r="C6856" s="518" t="s">
        <v>11820</v>
      </c>
      <c r="D6856" s="518" t="s">
        <v>30980</v>
      </c>
      <c r="E6856" s="519" t="s">
        <v>144</v>
      </c>
      <c r="F6856" s="518" t="s">
        <v>144</v>
      </c>
      <c r="G6856" s="518" t="s">
        <v>31014</v>
      </c>
      <c r="H6856" s="518" t="s">
        <v>11853</v>
      </c>
      <c r="I6856" s="518" t="s">
        <v>5650</v>
      </c>
      <c r="J6856" s="518" t="s">
        <v>5432</v>
      </c>
      <c r="K6856" s="519" t="s">
        <v>18365</v>
      </c>
      <c r="L6856" s="518" t="s">
        <v>5433</v>
      </c>
    </row>
    <row r="6857" spans="1:12" ht="15.75">
      <c r="A6857" s="518" t="s">
        <v>11818</v>
      </c>
      <c r="B6857" s="518" t="s">
        <v>11819</v>
      </c>
      <c r="C6857" s="518" t="s">
        <v>11820</v>
      </c>
      <c r="D6857" s="518" t="s">
        <v>30980</v>
      </c>
      <c r="E6857" s="519" t="s">
        <v>144</v>
      </c>
      <c r="F6857" s="518" t="s">
        <v>144</v>
      </c>
      <c r="G6857" s="518" t="s">
        <v>31015</v>
      </c>
      <c r="H6857" s="518" t="s">
        <v>11854</v>
      </c>
      <c r="I6857" s="518" t="s">
        <v>5502</v>
      </c>
      <c r="J6857" s="518" t="s">
        <v>5432</v>
      </c>
      <c r="K6857" s="519" t="s">
        <v>35550</v>
      </c>
      <c r="L6857" s="518" t="s">
        <v>5433</v>
      </c>
    </row>
    <row r="6858" spans="1:12" ht="15.75">
      <c r="A6858" s="518" t="s">
        <v>11818</v>
      </c>
      <c r="B6858" s="518" t="s">
        <v>11819</v>
      </c>
      <c r="C6858" s="518" t="s">
        <v>11820</v>
      </c>
      <c r="D6858" s="518" t="s">
        <v>30980</v>
      </c>
      <c r="E6858" s="519" t="s">
        <v>144</v>
      </c>
      <c r="F6858" s="518" t="s">
        <v>144</v>
      </c>
      <c r="G6858" s="518" t="s">
        <v>31016</v>
      </c>
      <c r="H6858" s="518" t="s">
        <v>11855</v>
      </c>
      <c r="I6858" s="518" t="s">
        <v>5502</v>
      </c>
      <c r="J6858" s="518" t="s">
        <v>5432</v>
      </c>
      <c r="K6858" s="519" t="s">
        <v>35551</v>
      </c>
      <c r="L6858" s="518" t="s">
        <v>5433</v>
      </c>
    </row>
    <row r="6859" spans="1:12" ht="15.75">
      <c r="A6859" s="518" t="s">
        <v>11818</v>
      </c>
      <c r="B6859" s="518" t="s">
        <v>11819</v>
      </c>
      <c r="C6859" s="518" t="s">
        <v>11820</v>
      </c>
      <c r="D6859" s="518" t="s">
        <v>30980</v>
      </c>
      <c r="E6859" s="519" t="s">
        <v>144</v>
      </c>
      <c r="F6859" s="518" t="s">
        <v>144</v>
      </c>
      <c r="G6859" s="518" t="s">
        <v>31017</v>
      </c>
      <c r="H6859" s="518" t="s">
        <v>11856</v>
      </c>
      <c r="I6859" s="518" t="s">
        <v>5502</v>
      </c>
      <c r="J6859" s="518" t="s">
        <v>5432</v>
      </c>
      <c r="K6859" s="519" t="s">
        <v>35552</v>
      </c>
      <c r="L6859" s="518" t="s">
        <v>5433</v>
      </c>
    </row>
    <row r="6860" spans="1:12" ht="15.75">
      <c r="A6860" s="518" t="s">
        <v>11818</v>
      </c>
      <c r="B6860" s="518" t="s">
        <v>11819</v>
      </c>
      <c r="C6860" s="518" t="s">
        <v>11820</v>
      </c>
      <c r="D6860" s="518" t="s">
        <v>30980</v>
      </c>
      <c r="E6860" s="519" t="s">
        <v>144</v>
      </c>
      <c r="F6860" s="518" t="s">
        <v>144</v>
      </c>
      <c r="G6860" s="518" t="s">
        <v>31018</v>
      </c>
      <c r="H6860" s="518" t="s">
        <v>11857</v>
      </c>
      <c r="I6860" s="518" t="s">
        <v>5502</v>
      </c>
      <c r="J6860" s="518" t="s">
        <v>5432</v>
      </c>
      <c r="K6860" s="519" t="s">
        <v>35553</v>
      </c>
      <c r="L6860" s="518" t="s">
        <v>5433</v>
      </c>
    </row>
    <row r="6861" spans="1:12" ht="15.75">
      <c r="A6861" s="518" t="s">
        <v>11818</v>
      </c>
      <c r="B6861" s="518" t="s">
        <v>11819</v>
      </c>
      <c r="C6861" s="518" t="s">
        <v>11820</v>
      </c>
      <c r="D6861" s="518" t="s">
        <v>30980</v>
      </c>
      <c r="E6861" s="519" t="s">
        <v>144</v>
      </c>
      <c r="F6861" s="518" t="s">
        <v>144</v>
      </c>
      <c r="G6861" s="518" t="s">
        <v>31019</v>
      </c>
      <c r="H6861" s="518" t="s">
        <v>11858</v>
      </c>
      <c r="I6861" s="518" t="s">
        <v>5502</v>
      </c>
      <c r="J6861" s="518" t="s">
        <v>5884</v>
      </c>
      <c r="K6861" s="519" t="s">
        <v>12697</v>
      </c>
      <c r="L6861" s="518" t="s">
        <v>5433</v>
      </c>
    </row>
    <row r="6862" spans="1:12" ht="15.75">
      <c r="A6862" s="518" t="s">
        <v>11818</v>
      </c>
      <c r="B6862" s="518" t="s">
        <v>11819</v>
      </c>
      <c r="C6862" s="518" t="s">
        <v>11820</v>
      </c>
      <c r="D6862" s="518" t="s">
        <v>30980</v>
      </c>
      <c r="E6862" s="519" t="s">
        <v>144</v>
      </c>
      <c r="F6862" s="518" t="s">
        <v>144</v>
      </c>
      <c r="G6862" s="518" t="s">
        <v>31020</v>
      </c>
      <c r="H6862" s="518" t="s">
        <v>11859</v>
      </c>
      <c r="I6862" s="518" t="s">
        <v>5431</v>
      </c>
      <c r="J6862" s="518" t="s">
        <v>5884</v>
      </c>
      <c r="K6862" s="519" t="s">
        <v>15706</v>
      </c>
      <c r="L6862" s="518" t="s">
        <v>5433</v>
      </c>
    </row>
    <row r="6863" spans="1:12" ht="15.75">
      <c r="A6863" s="518" t="s">
        <v>11818</v>
      </c>
      <c r="B6863" s="518" t="s">
        <v>11819</v>
      </c>
      <c r="C6863" s="518" t="s">
        <v>11820</v>
      </c>
      <c r="D6863" s="518" t="s">
        <v>30980</v>
      </c>
      <c r="E6863" s="519" t="s">
        <v>144</v>
      </c>
      <c r="F6863" s="518" t="s">
        <v>144</v>
      </c>
      <c r="G6863" s="518" t="s">
        <v>31021</v>
      </c>
      <c r="H6863" s="518" t="s">
        <v>11860</v>
      </c>
      <c r="I6863" s="518" t="s">
        <v>5431</v>
      </c>
      <c r="J6863" s="518" t="s">
        <v>5884</v>
      </c>
      <c r="K6863" s="519" t="s">
        <v>21994</v>
      </c>
      <c r="L6863" s="518" t="s">
        <v>5433</v>
      </c>
    </row>
    <row r="6864" spans="1:12" ht="15.75">
      <c r="A6864" s="518" t="s">
        <v>11818</v>
      </c>
      <c r="B6864" s="518" t="s">
        <v>11819</v>
      </c>
      <c r="C6864" s="518" t="s">
        <v>11820</v>
      </c>
      <c r="D6864" s="518" t="s">
        <v>30980</v>
      </c>
      <c r="E6864" s="519" t="s">
        <v>144</v>
      </c>
      <c r="F6864" s="518" t="s">
        <v>144</v>
      </c>
      <c r="G6864" s="518" t="s">
        <v>31022</v>
      </c>
      <c r="H6864" s="518" t="s">
        <v>11861</v>
      </c>
      <c r="I6864" s="518" t="s">
        <v>5502</v>
      </c>
      <c r="J6864" s="518" t="s">
        <v>5884</v>
      </c>
      <c r="K6864" s="519" t="s">
        <v>13354</v>
      </c>
      <c r="L6864" s="518" t="s">
        <v>5433</v>
      </c>
    </row>
    <row r="6865" spans="1:12" ht="15.75">
      <c r="A6865" s="518" t="s">
        <v>11818</v>
      </c>
      <c r="B6865" s="518" t="s">
        <v>11819</v>
      </c>
      <c r="C6865" s="518" t="s">
        <v>11820</v>
      </c>
      <c r="D6865" s="518" t="s">
        <v>30980</v>
      </c>
      <c r="E6865" s="519" t="s">
        <v>144</v>
      </c>
      <c r="F6865" s="518" t="s">
        <v>144</v>
      </c>
      <c r="G6865" s="518" t="s">
        <v>31023</v>
      </c>
      <c r="H6865" s="518" t="s">
        <v>11862</v>
      </c>
      <c r="I6865" s="518" t="s">
        <v>5502</v>
      </c>
      <c r="J6865" s="518" t="s">
        <v>5884</v>
      </c>
      <c r="K6865" s="519" t="s">
        <v>13213</v>
      </c>
      <c r="L6865" s="518" t="s">
        <v>5433</v>
      </c>
    </row>
    <row r="6866" spans="1:12" ht="15.75">
      <c r="A6866" s="518" t="s">
        <v>11818</v>
      </c>
      <c r="B6866" s="518" t="s">
        <v>11819</v>
      </c>
      <c r="C6866" s="518" t="s">
        <v>11820</v>
      </c>
      <c r="D6866" s="518" t="s">
        <v>30980</v>
      </c>
      <c r="E6866" s="519" t="s">
        <v>144</v>
      </c>
      <c r="F6866" s="518" t="s">
        <v>144</v>
      </c>
      <c r="G6866" s="518" t="s">
        <v>31024</v>
      </c>
      <c r="H6866" s="518" t="s">
        <v>11863</v>
      </c>
      <c r="I6866" s="518" t="s">
        <v>5502</v>
      </c>
      <c r="J6866" s="518" t="s">
        <v>5884</v>
      </c>
      <c r="K6866" s="519" t="s">
        <v>13844</v>
      </c>
      <c r="L6866" s="518" t="s">
        <v>5433</v>
      </c>
    </row>
    <row r="6867" spans="1:12" ht="15.75">
      <c r="A6867" s="518" t="s">
        <v>11818</v>
      </c>
      <c r="B6867" s="518" t="s">
        <v>11819</v>
      </c>
      <c r="C6867" s="518" t="s">
        <v>11820</v>
      </c>
      <c r="D6867" s="518" t="s">
        <v>30980</v>
      </c>
      <c r="E6867" s="519" t="s">
        <v>144</v>
      </c>
      <c r="F6867" s="518" t="s">
        <v>144</v>
      </c>
      <c r="G6867" s="518" t="s">
        <v>31025</v>
      </c>
      <c r="H6867" s="518" t="s">
        <v>11864</v>
      </c>
      <c r="I6867" s="518" t="s">
        <v>5502</v>
      </c>
      <c r="J6867" s="518" t="s">
        <v>5884</v>
      </c>
      <c r="K6867" s="519" t="s">
        <v>35554</v>
      </c>
      <c r="L6867" s="518" t="s">
        <v>5433</v>
      </c>
    </row>
    <row r="6868" spans="1:12" ht="15.75">
      <c r="A6868" s="518" t="s">
        <v>11865</v>
      </c>
      <c r="B6868" s="518" t="s">
        <v>11866</v>
      </c>
      <c r="C6868" s="518" t="s">
        <v>11867</v>
      </c>
      <c r="D6868" s="518" t="s">
        <v>31026</v>
      </c>
      <c r="E6868" s="519" t="s">
        <v>144</v>
      </c>
      <c r="F6868" s="518" t="s">
        <v>144</v>
      </c>
      <c r="G6868" s="518" t="s">
        <v>31027</v>
      </c>
      <c r="H6868" s="518" t="s">
        <v>11868</v>
      </c>
      <c r="I6868" s="518" t="s">
        <v>5986</v>
      </c>
      <c r="J6868" s="518" t="s">
        <v>5503</v>
      </c>
      <c r="K6868" s="519" t="s">
        <v>35555</v>
      </c>
      <c r="L6868" s="518" t="s">
        <v>5433</v>
      </c>
    </row>
    <row r="6869" spans="1:12" ht="15.75">
      <c r="A6869" s="518" t="s">
        <v>11865</v>
      </c>
      <c r="B6869" s="518" t="s">
        <v>11866</v>
      </c>
      <c r="C6869" s="518" t="s">
        <v>11869</v>
      </c>
      <c r="D6869" s="518" t="s">
        <v>31028</v>
      </c>
      <c r="E6869" s="519" t="s">
        <v>144</v>
      </c>
      <c r="F6869" s="518" t="s">
        <v>144</v>
      </c>
      <c r="G6869" s="518" t="s">
        <v>31029</v>
      </c>
      <c r="H6869" s="518" t="s">
        <v>11870</v>
      </c>
      <c r="I6869" s="518" t="s">
        <v>5502</v>
      </c>
      <c r="J6869" s="518" t="s">
        <v>5432</v>
      </c>
      <c r="K6869" s="519" t="s">
        <v>18862</v>
      </c>
      <c r="L6869" s="518" t="s">
        <v>5433</v>
      </c>
    </row>
    <row r="6870" spans="1:12" ht="15.75">
      <c r="A6870" s="518" t="s">
        <v>11865</v>
      </c>
      <c r="B6870" s="518" t="s">
        <v>11866</v>
      </c>
      <c r="C6870" s="518" t="s">
        <v>11869</v>
      </c>
      <c r="D6870" s="518" t="s">
        <v>31028</v>
      </c>
      <c r="E6870" s="519" t="s">
        <v>144</v>
      </c>
      <c r="F6870" s="518" t="s">
        <v>144</v>
      </c>
      <c r="G6870" s="518" t="s">
        <v>31030</v>
      </c>
      <c r="H6870" s="518" t="s">
        <v>11871</v>
      </c>
      <c r="I6870" s="518" t="s">
        <v>5431</v>
      </c>
      <c r="J6870" s="518" t="s">
        <v>5503</v>
      </c>
      <c r="K6870" s="519" t="s">
        <v>35556</v>
      </c>
      <c r="L6870" s="518" t="s">
        <v>5433</v>
      </c>
    </row>
    <row r="6871" spans="1:12" ht="15.75">
      <c r="A6871" s="518" t="s">
        <v>11865</v>
      </c>
      <c r="B6871" s="518" t="s">
        <v>11866</v>
      </c>
      <c r="C6871" s="518" t="s">
        <v>11869</v>
      </c>
      <c r="D6871" s="518" t="s">
        <v>31028</v>
      </c>
      <c r="E6871" s="519" t="s">
        <v>144</v>
      </c>
      <c r="F6871" s="518" t="s">
        <v>144</v>
      </c>
      <c r="G6871" s="518" t="s">
        <v>31031</v>
      </c>
      <c r="H6871" s="518" t="s">
        <v>11872</v>
      </c>
      <c r="I6871" s="518" t="s">
        <v>5502</v>
      </c>
      <c r="J6871" s="518" t="s">
        <v>5503</v>
      </c>
      <c r="K6871" s="519" t="s">
        <v>35557</v>
      </c>
      <c r="L6871" s="518" t="s">
        <v>5433</v>
      </c>
    </row>
    <row r="6872" spans="1:12" ht="15.75">
      <c r="A6872" s="518" t="s">
        <v>11865</v>
      </c>
      <c r="B6872" s="518" t="s">
        <v>11866</v>
      </c>
      <c r="C6872" s="518" t="s">
        <v>11869</v>
      </c>
      <c r="D6872" s="518" t="s">
        <v>31028</v>
      </c>
      <c r="E6872" s="519" t="s">
        <v>144</v>
      </c>
      <c r="F6872" s="518" t="s">
        <v>144</v>
      </c>
      <c r="G6872" s="518" t="s">
        <v>31032</v>
      </c>
      <c r="H6872" s="518" t="s">
        <v>11873</v>
      </c>
      <c r="I6872" s="518" t="s">
        <v>5502</v>
      </c>
      <c r="J6872" s="518" t="s">
        <v>5503</v>
      </c>
      <c r="K6872" s="519" t="s">
        <v>35558</v>
      </c>
      <c r="L6872" s="518" t="s">
        <v>5433</v>
      </c>
    </row>
    <row r="6873" spans="1:12" ht="15.75">
      <c r="A6873" s="518" t="s">
        <v>11865</v>
      </c>
      <c r="B6873" s="518" t="s">
        <v>11866</v>
      </c>
      <c r="C6873" s="518" t="s">
        <v>11869</v>
      </c>
      <c r="D6873" s="518" t="s">
        <v>31028</v>
      </c>
      <c r="E6873" s="519" t="s">
        <v>144</v>
      </c>
      <c r="F6873" s="518" t="s">
        <v>144</v>
      </c>
      <c r="G6873" s="518" t="s">
        <v>31033</v>
      </c>
      <c r="H6873" s="518" t="s">
        <v>11874</v>
      </c>
      <c r="I6873" s="518" t="s">
        <v>5502</v>
      </c>
      <c r="J6873" s="518" t="s">
        <v>5503</v>
      </c>
      <c r="K6873" s="519" t="s">
        <v>12701</v>
      </c>
      <c r="L6873" s="518" t="s">
        <v>5433</v>
      </c>
    </row>
    <row r="6874" spans="1:12" ht="15.75">
      <c r="A6874" s="518" t="s">
        <v>11865</v>
      </c>
      <c r="B6874" s="518" t="s">
        <v>11866</v>
      </c>
      <c r="C6874" s="518" t="s">
        <v>11869</v>
      </c>
      <c r="D6874" s="518" t="s">
        <v>31028</v>
      </c>
      <c r="E6874" s="519" t="s">
        <v>144</v>
      </c>
      <c r="F6874" s="518" t="s">
        <v>144</v>
      </c>
      <c r="G6874" s="518" t="s">
        <v>31035</v>
      </c>
      <c r="H6874" s="518" t="s">
        <v>11875</v>
      </c>
      <c r="I6874" s="518" t="s">
        <v>5431</v>
      </c>
      <c r="J6874" s="518" t="s">
        <v>5503</v>
      </c>
      <c r="K6874" s="519" t="s">
        <v>14217</v>
      </c>
      <c r="L6874" s="518" t="s">
        <v>5433</v>
      </c>
    </row>
    <row r="6875" spans="1:12" ht="15.75">
      <c r="A6875" s="518" t="s">
        <v>11865</v>
      </c>
      <c r="B6875" s="518" t="s">
        <v>11866</v>
      </c>
      <c r="C6875" s="518" t="s">
        <v>11869</v>
      </c>
      <c r="D6875" s="518" t="s">
        <v>31028</v>
      </c>
      <c r="E6875" s="519" t="s">
        <v>144</v>
      </c>
      <c r="F6875" s="518" t="s">
        <v>144</v>
      </c>
      <c r="G6875" s="518" t="s">
        <v>31036</v>
      </c>
      <c r="H6875" s="518" t="s">
        <v>11876</v>
      </c>
      <c r="I6875" s="518" t="s">
        <v>5431</v>
      </c>
      <c r="J6875" s="518" t="s">
        <v>5432</v>
      </c>
      <c r="K6875" s="519" t="s">
        <v>21184</v>
      </c>
      <c r="L6875" s="518" t="s">
        <v>5433</v>
      </c>
    </row>
    <row r="6876" spans="1:12" ht="15.75">
      <c r="A6876" s="518" t="s">
        <v>11877</v>
      </c>
      <c r="B6876" s="518" t="s">
        <v>11878</v>
      </c>
      <c r="C6876" s="518" t="s">
        <v>11879</v>
      </c>
      <c r="D6876" s="518" t="s">
        <v>31037</v>
      </c>
      <c r="E6876" s="519" t="s">
        <v>144</v>
      </c>
      <c r="F6876" s="518" t="s">
        <v>144</v>
      </c>
      <c r="G6876" s="518" t="s">
        <v>31038</v>
      </c>
      <c r="H6876" s="518" t="s">
        <v>11880</v>
      </c>
      <c r="I6876" s="518" t="s">
        <v>11689</v>
      </c>
      <c r="J6876" s="518" t="s">
        <v>5432</v>
      </c>
      <c r="K6876" s="519" t="s">
        <v>19365</v>
      </c>
      <c r="L6876" s="518" t="s">
        <v>5433</v>
      </c>
    </row>
    <row r="6877" spans="1:12" ht="15.75">
      <c r="A6877" s="518" t="s">
        <v>11877</v>
      </c>
      <c r="B6877" s="518" t="s">
        <v>11878</v>
      </c>
      <c r="C6877" s="518" t="s">
        <v>11879</v>
      </c>
      <c r="D6877" s="518" t="s">
        <v>31037</v>
      </c>
      <c r="E6877" s="519" t="s">
        <v>144</v>
      </c>
      <c r="F6877" s="518" t="s">
        <v>144</v>
      </c>
      <c r="G6877" s="518" t="s">
        <v>31039</v>
      </c>
      <c r="H6877" s="518" t="s">
        <v>11881</v>
      </c>
      <c r="I6877" s="518" t="s">
        <v>11689</v>
      </c>
      <c r="J6877" s="518" t="s">
        <v>5432</v>
      </c>
      <c r="K6877" s="519" t="s">
        <v>21357</v>
      </c>
      <c r="L6877" s="518" t="s">
        <v>5433</v>
      </c>
    </row>
    <row r="6878" spans="1:12" ht="15.75">
      <c r="A6878" s="518" t="s">
        <v>11877</v>
      </c>
      <c r="B6878" s="518" t="s">
        <v>11878</v>
      </c>
      <c r="C6878" s="518" t="s">
        <v>11879</v>
      </c>
      <c r="D6878" s="518" t="s">
        <v>31037</v>
      </c>
      <c r="E6878" s="519" t="s">
        <v>144</v>
      </c>
      <c r="F6878" s="518" t="s">
        <v>144</v>
      </c>
      <c r="G6878" s="518" t="s">
        <v>31040</v>
      </c>
      <c r="H6878" s="518" t="s">
        <v>11882</v>
      </c>
      <c r="I6878" s="518" t="s">
        <v>11689</v>
      </c>
      <c r="J6878" s="518" t="s">
        <v>5432</v>
      </c>
      <c r="K6878" s="519" t="s">
        <v>35559</v>
      </c>
      <c r="L6878" s="518" t="s">
        <v>5433</v>
      </c>
    </row>
    <row r="6879" spans="1:12" ht="15.75">
      <c r="A6879" s="518" t="s">
        <v>11877</v>
      </c>
      <c r="B6879" s="518" t="s">
        <v>11878</v>
      </c>
      <c r="C6879" s="518" t="s">
        <v>11879</v>
      </c>
      <c r="D6879" s="518" t="s">
        <v>31037</v>
      </c>
      <c r="E6879" s="519" t="s">
        <v>144</v>
      </c>
      <c r="F6879" s="518" t="s">
        <v>144</v>
      </c>
      <c r="G6879" s="518" t="s">
        <v>31041</v>
      </c>
      <c r="H6879" s="518" t="s">
        <v>11883</v>
      </c>
      <c r="I6879" s="518" t="s">
        <v>11689</v>
      </c>
      <c r="J6879" s="518" t="s">
        <v>5432</v>
      </c>
      <c r="K6879" s="519" t="s">
        <v>12974</v>
      </c>
      <c r="L6879" s="518" t="s">
        <v>5433</v>
      </c>
    </row>
    <row r="6880" spans="1:12" ht="15.75">
      <c r="A6880" s="518" t="s">
        <v>11877</v>
      </c>
      <c r="B6880" s="518" t="s">
        <v>11878</v>
      </c>
      <c r="C6880" s="518" t="s">
        <v>11879</v>
      </c>
      <c r="D6880" s="518" t="s">
        <v>31037</v>
      </c>
      <c r="E6880" s="519" t="s">
        <v>144</v>
      </c>
      <c r="F6880" s="518" t="s">
        <v>144</v>
      </c>
      <c r="G6880" s="518" t="s">
        <v>31042</v>
      </c>
      <c r="H6880" s="518" t="s">
        <v>11884</v>
      </c>
      <c r="I6880" s="518" t="s">
        <v>11689</v>
      </c>
      <c r="J6880" s="518" t="s">
        <v>5432</v>
      </c>
      <c r="K6880" s="519" t="s">
        <v>12886</v>
      </c>
      <c r="L6880" s="518" t="s">
        <v>5433</v>
      </c>
    </row>
    <row r="6881" spans="1:12" ht="15.75">
      <c r="A6881" s="518" t="s">
        <v>11877</v>
      </c>
      <c r="B6881" s="518" t="s">
        <v>11878</v>
      </c>
      <c r="C6881" s="518" t="s">
        <v>11879</v>
      </c>
      <c r="D6881" s="518" t="s">
        <v>31037</v>
      </c>
      <c r="E6881" s="519" t="s">
        <v>144</v>
      </c>
      <c r="F6881" s="518" t="s">
        <v>144</v>
      </c>
      <c r="G6881" s="518" t="s">
        <v>31043</v>
      </c>
      <c r="H6881" s="518" t="s">
        <v>11885</v>
      </c>
      <c r="I6881" s="518" t="s">
        <v>11689</v>
      </c>
      <c r="J6881" s="518" t="s">
        <v>5432</v>
      </c>
      <c r="K6881" s="519" t="s">
        <v>22117</v>
      </c>
      <c r="L6881" s="518" t="s">
        <v>5433</v>
      </c>
    </row>
    <row r="6882" spans="1:12" ht="15.75">
      <c r="A6882" s="518" t="s">
        <v>11877</v>
      </c>
      <c r="B6882" s="518" t="s">
        <v>11878</v>
      </c>
      <c r="C6882" s="518" t="s">
        <v>11879</v>
      </c>
      <c r="D6882" s="518" t="s">
        <v>31037</v>
      </c>
      <c r="E6882" s="519" t="s">
        <v>144</v>
      </c>
      <c r="F6882" s="518" t="s">
        <v>144</v>
      </c>
      <c r="G6882" s="518" t="s">
        <v>31044</v>
      </c>
      <c r="H6882" s="518" t="s">
        <v>11886</v>
      </c>
      <c r="I6882" s="518" t="s">
        <v>10607</v>
      </c>
      <c r="J6882" s="518" t="s">
        <v>5432</v>
      </c>
      <c r="K6882" s="519" t="s">
        <v>20493</v>
      </c>
      <c r="L6882" s="518" t="s">
        <v>5433</v>
      </c>
    </row>
    <row r="6883" spans="1:12" ht="15.75">
      <c r="A6883" s="518" t="s">
        <v>11877</v>
      </c>
      <c r="B6883" s="518" t="s">
        <v>11878</v>
      </c>
      <c r="C6883" s="518" t="s">
        <v>11879</v>
      </c>
      <c r="D6883" s="518" t="s">
        <v>31037</v>
      </c>
      <c r="E6883" s="519" t="s">
        <v>144</v>
      </c>
      <c r="F6883" s="518" t="s">
        <v>144</v>
      </c>
      <c r="G6883" s="518" t="s">
        <v>31045</v>
      </c>
      <c r="H6883" s="518" t="s">
        <v>11887</v>
      </c>
      <c r="I6883" s="518" t="s">
        <v>10607</v>
      </c>
      <c r="J6883" s="518" t="s">
        <v>5432</v>
      </c>
      <c r="K6883" s="519" t="s">
        <v>14827</v>
      </c>
      <c r="L6883" s="518" t="s">
        <v>5433</v>
      </c>
    </row>
    <row r="6884" spans="1:12" ht="15.75">
      <c r="A6884" s="518" t="s">
        <v>11877</v>
      </c>
      <c r="B6884" s="518" t="s">
        <v>11878</v>
      </c>
      <c r="C6884" s="518" t="s">
        <v>11879</v>
      </c>
      <c r="D6884" s="518" t="s">
        <v>31037</v>
      </c>
      <c r="E6884" s="519" t="s">
        <v>144</v>
      </c>
      <c r="F6884" s="518" t="s">
        <v>144</v>
      </c>
      <c r="G6884" s="518" t="s">
        <v>31046</v>
      </c>
      <c r="H6884" s="518" t="s">
        <v>11888</v>
      </c>
      <c r="I6884" s="518" t="s">
        <v>10607</v>
      </c>
      <c r="J6884" s="518" t="s">
        <v>5432</v>
      </c>
      <c r="K6884" s="519" t="s">
        <v>13174</v>
      </c>
      <c r="L6884" s="518" t="s">
        <v>5433</v>
      </c>
    </row>
    <row r="6885" spans="1:12" ht="15.75">
      <c r="A6885" s="518" t="s">
        <v>11877</v>
      </c>
      <c r="B6885" s="518" t="s">
        <v>11878</v>
      </c>
      <c r="C6885" s="518" t="s">
        <v>11879</v>
      </c>
      <c r="D6885" s="518" t="s">
        <v>31037</v>
      </c>
      <c r="E6885" s="519" t="s">
        <v>144</v>
      </c>
      <c r="F6885" s="518" t="s">
        <v>144</v>
      </c>
      <c r="G6885" s="518" t="s">
        <v>31047</v>
      </c>
      <c r="H6885" s="518" t="s">
        <v>11889</v>
      </c>
      <c r="I6885" s="518" t="s">
        <v>10607</v>
      </c>
      <c r="J6885" s="518" t="s">
        <v>5432</v>
      </c>
      <c r="K6885" s="519" t="s">
        <v>19359</v>
      </c>
      <c r="L6885" s="518" t="s">
        <v>5433</v>
      </c>
    </row>
    <row r="6886" spans="1:12" ht="15.75">
      <c r="A6886" s="518" t="s">
        <v>11877</v>
      </c>
      <c r="B6886" s="518" t="s">
        <v>11878</v>
      </c>
      <c r="C6886" s="518" t="s">
        <v>11879</v>
      </c>
      <c r="D6886" s="518" t="s">
        <v>31037</v>
      </c>
      <c r="E6886" s="519" t="s">
        <v>144</v>
      </c>
      <c r="F6886" s="518" t="s">
        <v>144</v>
      </c>
      <c r="G6886" s="518" t="s">
        <v>31048</v>
      </c>
      <c r="H6886" s="518" t="s">
        <v>11890</v>
      </c>
      <c r="I6886" s="518" t="s">
        <v>10607</v>
      </c>
      <c r="J6886" s="518" t="s">
        <v>5432</v>
      </c>
      <c r="K6886" s="519" t="s">
        <v>12664</v>
      </c>
      <c r="L6886" s="518" t="s">
        <v>5433</v>
      </c>
    </row>
    <row r="6887" spans="1:12" ht="15.75">
      <c r="A6887" s="518" t="s">
        <v>11877</v>
      </c>
      <c r="B6887" s="518" t="s">
        <v>11878</v>
      </c>
      <c r="C6887" s="518" t="s">
        <v>11879</v>
      </c>
      <c r="D6887" s="518" t="s">
        <v>31037</v>
      </c>
      <c r="E6887" s="519" t="s">
        <v>144</v>
      </c>
      <c r="F6887" s="518" t="s">
        <v>144</v>
      </c>
      <c r="G6887" s="518" t="s">
        <v>31049</v>
      </c>
      <c r="H6887" s="518" t="s">
        <v>11891</v>
      </c>
      <c r="I6887" s="518" t="s">
        <v>10607</v>
      </c>
      <c r="J6887" s="518" t="s">
        <v>5432</v>
      </c>
      <c r="K6887" s="519" t="s">
        <v>16201</v>
      </c>
      <c r="L6887" s="518" t="s">
        <v>5433</v>
      </c>
    </row>
    <row r="6888" spans="1:12" ht="15.75">
      <c r="A6888" s="518" t="s">
        <v>11877</v>
      </c>
      <c r="B6888" s="518" t="s">
        <v>11878</v>
      </c>
      <c r="C6888" s="518" t="s">
        <v>11879</v>
      </c>
      <c r="D6888" s="518" t="s">
        <v>31037</v>
      </c>
      <c r="E6888" s="519" t="s">
        <v>144</v>
      </c>
      <c r="F6888" s="518" t="s">
        <v>144</v>
      </c>
      <c r="G6888" s="518" t="s">
        <v>31050</v>
      </c>
      <c r="H6888" s="518" t="s">
        <v>11892</v>
      </c>
      <c r="I6888" s="518" t="s">
        <v>11689</v>
      </c>
      <c r="J6888" s="518" t="s">
        <v>5432</v>
      </c>
      <c r="K6888" s="519" t="s">
        <v>31078</v>
      </c>
      <c r="L6888" s="518" t="s">
        <v>5433</v>
      </c>
    </row>
    <row r="6889" spans="1:12" ht="15.75">
      <c r="A6889" s="518" t="s">
        <v>11877</v>
      </c>
      <c r="B6889" s="518" t="s">
        <v>11878</v>
      </c>
      <c r="C6889" s="518" t="s">
        <v>11879</v>
      </c>
      <c r="D6889" s="518" t="s">
        <v>31037</v>
      </c>
      <c r="E6889" s="519" t="s">
        <v>144</v>
      </c>
      <c r="F6889" s="518" t="s">
        <v>144</v>
      </c>
      <c r="G6889" s="518" t="s">
        <v>31051</v>
      </c>
      <c r="H6889" s="518" t="s">
        <v>11893</v>
      </c>
      <c r="I6889" s="518" t="s">
        <v>11689</v>
      </c>
      <c r="J6889" s="518" t="s">
        <v>5432</v>
      </c>
      <c r="K6889" s="519" t="s">
        <v>14835</v>
      </c>
      <c r="L6889" s="518" t="s">
        <v>5433</v>
      </c>
    </row>
    <row r="6890" spans="1:12" ht="15.75">
      <c r="A6890" s="518" t="s">
        <v>11877</v>
      </c>
      <c r="B6890" s="518" t="s">
        <v>11878</v>
      </c>
      <c r="C6890" s="518" t="s">
        <v>11879</v>
      </c>
      <c r="D6890" s="518" t="s">
        <v>31037</v>
      </c>
      <c r="E6890" s="519" t="s">
        <v>144</v>
      </c>
      <c r="F6890" s="518" t="s">
        <v>144</v>
      </c>
      <c r="G6890" s="518" t="s">
        <v>31052</v>
      </c>
      <c r="H6890" s="518" t="s">
        <v>11894</v>
      </c>
      <c r="I6890" s="518" t="s">
        <v>11689</v>
      </c>
      <c r="J6890" s="518" t="s">
        <v>5432</v>
      </c>
      <c r="K6890" s="519" t="s">
        <v>14511</v>
      </c>
      <c r="L6890" s="518" t="s">
        <v>5433</v>
      </c>
    </row>
    <row r="6891" spans="1:12" ht="15.75">
      <c r="A6891" s="518" t="s">
        <v>11877</v>
      </c>
      <c r="B6891" s="518" t="s">
        <v>11878</v>
      </c>
      <c r="C6891" s="518" t="s">
        <v>11879</v>
      </c>
      <c r="D6891" s="518" t="s">
        <v>31037</v>
      </c>
      <c r="E6891" s="519" t="s">
        <v>144</v>
      </c>
      <c r="F6891" s="518" t="s">
        <v>144</v>
      </c>
      <c r="G6891" s="518" t="s">
        <v>31053</v>
      </c>
      <c r="H6891" s="518" t="s">
        <v>11895</v>
      </c>
      <c r="I6891" s="518" t="s">
        <v>10607</v>
      </c>
      <c r="J6891" s="518" t="s">
        <v>5432</v>
      </c>
      <c r="K6891" s="519" t="s">
        <v>12664</v>
      </c>
      <c r="L6891" s="518" t="s">
        <v>5433</v>
      </c>
    </row>
    <row r="6892" spans="1:12" ht="15.75">
      <c r="A6892" s="518" t="s">
        <v>11877</v>
      </c>
      <c r="B6892" s="518" t="s">
        <v>11878</v>
      </c>
      <c r="C6892" s="518" t="s">
        <v>11879</v>
      </c>
      <c r="D6892" s="518" t="s">
        <v>31037</v>
      </c>
      <c r="E6892" s="519" t="s">
        <v>144</v>
      </c>
      <c r="F6892" s="518" t="s">
        <v>144</v>
      </c>
      <c r="G6892" s="518" t="s">
        <v>31054</v>
      </c>
      <c r="H6892" s="518" t="s">
        <v>11896</v>
      </c>
      <c r="I6892" s="518" t="s">
        <v>10607</v>
      </c>
      <c r="J6892" s="518" t="s">
        <v>5432</v>
      </c>
      <c r="K6892" s="519" t="s">
        <v>21173</v>
      </c>
      <c r="L6892" s="518" t="s">
        <v>5433</v>
      </c>
    </row>
    <row r="6893" spans="1:12" ht="15.75">
      <c r="A6893" s="518" t="s">
        <v>11877</v>
      </c>
      <c r="B6893" s="518" t="s">
        <v>11878</v>
      </c>
      <c r="C6893" s="518" t="s">
        <v>11879</v>
      </c>
      <c r="D6893" s="518" t="s">
        <v>31037</v>
      </c>
      <c r="E6893" s="519" t="s">
        <v>144</v>
      </c>
      <c r="F6893" s="518" t="s">
        <v>144</v>
      </c>
      <c r="G6893" s="518" t="s">
        <v>31055</v>
      </c>
      <c r="H6893" s="518" t="s">
        <v>11897</v>
      </c>
      <c r="I6893" s="518" t="s">
        <v>10607</v>
      </c>
      <c r="J6893" s="518" t="s">
        <v>5432</v>
      </c>
      <c r="K6893" s="519" t="s">
        <v>12706</v>
      </c>
      <c r="L6893" s="518" t="s">
        <v>5433</v>
      </c>
    </row>
    <row r="6894" spans="1:12" ht="15.75">
      <c r="A6894" s="518" t="s">
        <v>11877</v>
      </c>
      <c r="B6894" s="518" t="s">
        <v>11878</v>
      </c>
      <c r="C6894" s="518" t="s">
        <v>11879</v>
      </c>
      <c r="D6894" s="518" t="s">
        <v>31037</v>
      </c>
      <c r="E6894" s="519" t="s">
        <v>144</v>
      </c>
      <c r="F6894" s="518" t="s">
        <v>144</v>
      </c>
      <c r="G6894" s="518" t="s">
        <v>31056</v>
      </c>
      <c r="H6894" s="518" t="s">
        <v>11898</v>
      </c>
      <c r="I6894" s="518" t="s">
        <v>11689</v>
      </c>
      <c r="J6894" s="518" t="s">
        <v>5432</v>
      </c>
      <c r="K6894" s="519" t="s">
        <v>17269</v>
      </c>
      <c r="L6894" s="518" t="s">
        <v>5433</v>
      </c>
    </row>
    <row r="6895" spans="1:12" ht="15.75">
      <c r="A6895" s="518" t="s">
        <v>11877</v>
      </c>
      <c r="B6895" s="518" t="s">
        <v>11878</v>
      </c>
      <c r="C6895" s="518" t="s">
        <v>11879</v>
      </c>
      <c r="D6895" s="518" t="s">
        <v>31037</v>
      </c>
      <c r="E6895" s="519" t="s">
        <v>144</v>
      </c>
      <c r="F6895" s="518" t="s">
        <v>144</v>
      </c>
      <c r="G6895" s="518" t="s">
        <v>31057</v>
      </c>
      <c r="H6895" s="518" t="s">
        <v>11899</v>
      </c>
      <c r="I6895" s="518" t="s">
        <v>11689</v>
      </c>
      <c r="J6895" s="518" t="s">
        <v>5432</v>
      </c>
      <c r="K6895" s="519" t="s">
        <v>19362</v>
      </c>
      <c r="L6895" s="518" t="s">
        <v>5433</v>
      </c>
    </row>
    <row r="6896" spans="1:12" ht="15.75">
      <c r="A6896" s="518" t="s">
        <v>11877</v>
      </c>
      <c r="B6896" s="518" t="s">
        <v>11878</v>
      </c>
      <c r="C6896" s="518" t="s">
        <v>11879</v>
      </c>
      <c r="D6896" s="518" t="s">
        <v>31037</v>
      </c>
      <c r="E6896" s="519" t="s">
        <v>144</v>
      </c>
      <c r="F6896" s="518" t="s">
        <v>144</v>
      </c>
      <c r="G6896" s="518" t="s">
        <v>31058</v>
      </c>
      <c r="H6896" s="518" t="s">
        <v>11900</v>
      </c>
      <c r="I6896" s="518" t="s">
        <v>11689</v>
      </c>
      <c r="J6896" s="518" t="s">
        <v>5432</v>
      </c>
      <c r="K6896" s="519" t="s">
        <v>13780</v>
      </c>
      <c r="L6896" s="518" t="s">
        <v>5433</v>
      </c>
    </row>
    <row r="6897" spans="1:12" ht="15.75">
      <c r="A6897" s="518" t="s">
        <v>11877</v>
      </c>
      <c r="B6897" s="518" t="s">
        <v>11878</v>
      </c>
      <c r="C6897" s="518" t="s">
        <v>11879</v>
      </c>
      <c r="D6897" s="518" t="s">
        <v>31037</v>
      </c>
      <c r="E6897" s="519" t="s">
        <v>144</v>
      </c>
      <c r="F6897" s="518" t="s">
        <v>144</v>
      </c>
      <c r="G6897" s="518" t="s">
        <v>31060</v>
      </c>
      <c r="H6897" s="518" t="s">
        <v>11901</v>
      </c>
      <c r="I6897" s="518" t="s">
        <v>10607</v>
      </c>
      <c r="J6897" s="518" t="s">
        <v>5432</v>
      </c>
      <c r="K6897" s="519" t="s">
        <v>19300</v>
      </c>
      <c r="L6897" s="518" t="s">
        <v>5433</v>
      </c>
    </row>
    <row r="6898" spans="1:12" ht="15.75">
      <c r="A6898" s="518" t="s">
        <v>11877</v>
      </c>
      <c r="B6898" s="518" t="s">
        <v>11878</v>
      </c>
      <c r="C6898" s="518" t="s">
        <v>11879</v>
      </c>
      <c r="D6898" s="518" t="s">
        <v>31037</v>
      </c>
      <c r="E6898" s="519" t="s">
        <v>144</v>
      </c>
      <c r="F6898" s="518" t="s">
        <v>144</v>
      </c>
      <c r="G6898" s="518" t="s">
        <v>31061</v>
      </c>
      <c r="H6898" s="518" t="s">
        <v>11902</v>
      </c>
      <c r="I6898" s="518" t="s">
        <v>10607</v>
      </c>
      <c r="J6898" s="518" t="s">
        <v>5432</v>
      </c>
      <c r="K6898" s="519" t="s">
        <v>35560</v>
      </c>
      <c r="L6898" s="518" t="s">
        <v>5433</v>
      </c>
    </row>
    <row r="6899" spans="1:12" ht="15.75">
      <c r="A6899" s="518" t="s">
        <v>11877</v>
      </c>
      <c r="B6899" s="518" t="s">
        <v>11878</v>
      </c>
      <c r="C6899" s="518" t="s">
        <v>11879</v>
      </c>
      <c r="D6899" s="518" t="s">
        <v>31037</v>
      </c>
      <c r="E6899" s="519" t="s">
        <v>144</v>
      </c>
      <c r="F6899" s="518" t="s">
        <v>144</v>
      </c>
      <c r="G6899" s="518" t="s">
        <v>31062</v>
      </c>
      <c r="H6899" s="518" t="s">
        <v>11903</v>
      </c>
      <c r="I6899" s="518" t="s">
        <v>10607</v>
      </c>
      <c r="J6899" s="518" t="s">
        <v>5432</v>
      </c>
      <c r="K6899" s="519" t="s">
        <v>17802</v>
      </c>
      <c r="L6899" s="518" t="s">
        <v>5433</v>
      </c>
    </row>
    <row r="6900" spans="1:12" ht="15.75">
      <c r="A6900" s="518" t="s">
        <v>11877</v>
      </c>
      <c r="B6900" s="518" t="s">
        <v>11878</v>
      </c>
      <c r="C6900" s="518" t="s">
        <v>11879</v>
      </c>
      <c r="D6900" s="518" t="s">
        <v>31037</v>
      </c>
      <c r="E6900" s="519" t="s">
        <v>144</v>
      </c>
      <c r="F6900" s="518" t="s">
        <v>144</v>
      </c>
      <c r="G6900" s="518" t="s">
        <v>31063</v>
      </c>
      <c r="H6900" s="518" t="s">
        <v>11904</v>
      </c>
      <c r="I6900" s="518" t="s">
        <v>11689</v>
      </c>
      <c r="J6900" s="518" t="s">
        <v>5432</v>
      </c>
      <c r="K6900" s="519" t="s">
        <v>13454</v>
      </c>
      <c r="L6900" s="518" t="s">
        <v>5433</v>
      </c>
    </row>
    <row r="6901" spans="1:12" ht="15.75">
      <c r="A6901" s="518" t="s">
        <v>11877</v>
      </c>
      <c r="B6901" s="518" t="s">
        <v>11878</v>
      </c>
      <c r="C6901" s="518" t="s">
        <v>11879</v>
      </c>
      <c r="D6901" s="518" t="s">
        <v>31037</v>
      </c>
      <c r="E6901" s="519" t="s">
        <v>144</v>
      </c>
      <c r="F6901" s="518" t="s">
        <v>144</v>
      </c>
      <c r="G6901" s="518" t="s">
        <v>31064</v>
      </c>
      <c r="H6901" s="518" t="s">
        <v>11905</v>
      </c>
      <c r="I6901" s="518" t="s">
        <v>11689</v>
      </c>
      <c r="J6901" s="518" t="s">
        <v>5432</v>
      </c>
      <c r="K6901" s="519" t="s">
        <v>22156</v>
      </c>
      <c r="L6901" s="518" t="s">
        <v>5433</v>
      </c>
    </row>
    <row r="6902" spans="1:12" ht="15.75">
      <c r="A6902" s="518" t="s">
        <v>11877</v>
      </c>
      <c r="B6902" s="518" t="s">
        <v>11878</v>
      </c>
      <c r="C6902" s="518" t="s">
        <v>11879</v>
      </c>
      <c r="D6902" s="518" t="s">
        <v>31037</v>
      </c>
      <c r="E6902" s="519" t="s">
        <v>144</v>
      </c>
      <c r="F6902" s="518" t="s">
        <v>144</v>
      </c>
      <c r="G6902" s="518" t="s">
        <v>31065</v>
      </c>
      <c r="H6902" s="518" t="s">
        <v>11906</v>
      </c>
      <c r="I6902" s="518" t="s">
        <v>11689</v>
      </c>
      <c r="J6902" s="518" t="s">
        <v>5432</v>
      </c>
      <c r="K6902" s="519" t="s">
        <v>12974</v>
      </c>
      <c r="L6902" s="518" t="s">
        <v>5433</v>
      </c>
    </row>
    <row r="6903" spans="1:12" ht="15.75">
      <c r="A6903" s="518" t="s">
        <v>11877</v>
      </c>
      <c r="B6903" s="518" t="s">
        <v>11878</v>
      </c>
      <c r="C6903" s="518" t="s">
        <v>11879</v>
      </c>
      <c r="D6903" s="518" t="s">
        <v>31037</v>
      </c>
      <c r="E6903" s="519" t="s">
        <v>144</v>
      </c>
      <c r="F6903" s="518" t="s">
        <v>144</v>
      </c>
      <c r="G6903" s="518" t="s">
        <v>31066</v>
      </c>
      <c r="H6903" s="518" t="s">
        <v>11907</v>
      </c>
      <c r="I6903" s="518" t="s">
        <v>11689</v>
      </c>
      <c r="J6903" s="518" t="s">
        <v>5432</v>
      </c>
      <c r="K6903" s="519" t="s">
        <v>13388</v>
      </c>
      <c r="L6903" s="518" t="s">
        <v>5433</v>
      </c>
    </row>
    <row r="6904" spans="1:12" ht="15.75">
      <c r="A6904" s="518" t="s">
        <v>11877</v>
      </c>
      <c r="B6904" s="518" t="s">
        <v>11878</v>
      </c>
      <c r="C6904" s="518" t="s">
        <v>11879</v>
      </c>
      <c r="D6904" s="518" t="s">
        <v>31037</v>
      </c>
      <c r="E6904" s="519" t="s">
        <v>144</v>
      </c>
      <c r="F6904" s="518" t="s">
        <v>144</v>
      </c>
      <c r="G6904" s="518" t="s">
        <v>31067</v>
      </c>
      <c r="H6904" s="518" t="s">
        <v>11908</v>
      </c>
      <c r="I6904" s="518" t="s">
        <v>11689</v>
      </c>
      <c r="J6904" s="518" t="s">
        <v>5432</v>
      </c>
      <c r="K6904" s="519" t="s">
        <v>27148</v>
      </c>
      <c r="L6904" s="518" t="s">
        <v>5433</v>
      </c>
    </row>
    <row r="6905" spans="1:12" ht="15.75">
      <c r="A6905" s="518" t="s">
        <v>11877</v>
      </c>
      <c r="B6905" s="518" t="s">
        <v>11878</v>
      </c>
      <c r="C6905" s="518" t="s">
        <v>11879</v>
      </c>
      <c r="D6905" s="518" t="s">
        <v>31037</v>
      </c>
      <c r="E6905" s="519" t="s">
        <v>144</v>
      </c>
      <c r="F6905" s="518" t="s">
        <v>144</v>
      </c>
      <c r="G6905" s="518" t="s">
        <v>31068</v>
      </c>
      <c r="H6905" s="518" t="s">
        <v>11909</v>
      </c>
      <c r="I6905" s="518" t="s">
        <v>11689</v>
      </c>
      <c r="J6905" s="518" t="s">
        <v>5432</v>
      </c>
      <c r="K6905" s="519" t="s">
        <v>14805</v>
      </c>
      <c r="L6905" s="518" t="s">
        <v>5433</v>
      </c>
    </row>
    <row r="6906" spans="1:12" ht="15.75">
      <c r="A6906" s="518" t="s">
        <v>11877</v>
      </c>
      <c r="B6906" s="518" t="s">
        <v>11878</v>
      </c>
      <c r="C6906" s="518" t="s">
        <v>11879</v>
      </c>
      <c r="D6906" s="518" t="s">
        <v>31037</v>
      </c>
      <c r="E6906" s="519" t="s">
        <v>144</v>
      </c>
      <c r="F6906" s="518" t="s">
        <v>144</v>
      </c>
      <c r="G6906" s="518" t="s">
        <v>31070</v>
      </c>
      <c r="H6906" s="518" t="s">
        <v>11910</v>
      </c>
      <c r="I6906" s="518" t="s">
        <v>11689</v>
      </c>
      <c r="J6906" s="518" t="s">
        <v>5432</v>
      </c>
      <c r="K6906" s="519" t="s">
        <v>27847</v>
      </c>
      <c r="L6906" s="518" t="s">
        <v>5433</v>
      </c>
    </row>
    <row r="6907" spans="1:12" ht="15.75">
      <c r="A6907" s="518" t="s">
        <v>11877</v>
      </c>
      <c r="B6907" s="518" t="s">
        <v>11878</v>
      </c>
      <c r="C6907" s="518" t="s">
        <v>11879</v>
      </c>
      <c r="D6907" s="518" t="s">
        <v>31037</v>
      </c>
      <c r="E6907" s="519" t="s">
        <v>144</v>
      </c>
      <c r="F6907" s="518" t="s">
        <v>144</v>
      </c>
      <c r="G6907" s="518" t="s">
        <v>31071</v>
      </c>
      <c r="H6907" s="518" t="s">
        <v>11911</v>
      </c>
      <c r="I6907" s="518" t="s">
        <v>11689</v>
      </c>
      <c r="J6907" s="518" t="s">
        <v>5432</v>
      </c>
      <c r="K6907" s="519" t="s">
        <v>14245</v>
      </c>
      <c r="L6907" s="518" t="s">
        <v>5433</v>
      </c>
    </row>
    <row r="6908" spans="1:12" ht="15.75">
      <c r="A6908" s="518" t="s">
        <v>11877</v>
      </c>
      <c r="B6908" s="518" t="s">
        <v>11878</v>
      </c>
      <c r="C6908" s="518" t="s">
        <v>11879</v>
      </c>
      <c r="D6908" s="518" t="s">
        <v>31037</v>
      </c>
      <c r="E6908" s="519" t="s">
        <v>144</v>
      </c>
      <c r="F6908" s="518" t="s">
        <v>144</v>
      </c>
      <c r="G6908" s="518" t="s">
        <v>31072</v>
      </c>
      <c r="H6908" s="518" t="s">
        <v>11912</v>
      </c>
      <c r="I6908" s="518" t="s">
        <v>10607</v>
      </c>
      <c r="J6908" s="518" t="s">
        <v>5432</v>
      </c>
      <c r="K6908" s="519" t="s">
        <v>15991</v>
      </c>
      <c r="L6908" s="518" t="s">
        <v>5433</v>
      </c>
    </row>
    <row r="6909" spans="1:12" ht="15.75">
      <c r="A6909" s="518" t="s">
        <v>11877</v>
      </c>
      <c r="B6909" s="518" t="s">
        <v>11878</v>
      </c>
      <c r="C6909" s="518" t="s">
        <v>11879</v>
      </c>
      <c r="D6909" s="518" t="s">
        <v>31037</v>
      </c>
      <c r="E6909" s="519" t="s">
        <v>144</v>
      </c>
      <c r="F6909" s="518" t="s">
        <v>144</v>
      </c>
      <c r="G6909" s="518" t="s">
        <v>31073</v>
      </c>
      <c r="H6909" s="518" t="s">
        <v>11913</v>
      </c>
      <c r="I6909" s="518" t="s">
        <v>10607</v>
      </c>
      <c r="J6909" s="518" t="s">
        <v>5432</v>
      </c>
      <c r="K6909" s="519" t="s">
        <v>21659</v>
      </c>
      <c r="L6909" s="518" t="s">
        <v>5433</v>
      </c>
    </row>
    <row r="6910" spans="1:12" ht="15.75">
      <c r="A6910" s="518" t="s">
        <v>11877</v>
      </c>
      <c r="B6910" s="518" t="s">
        <v>11878</v>
      </c>
      <c r="C6910" s="518" t="s">
        <v>11879</v>
      </c>
      <c r="D6910" s="518" t="s">
        <v>31037</v>
      </c>
      <c r="E6910" s="519" t="s">
        <v>144</v>
      </c>
      <c r="F6910" s="518" t="s">
        <v>144</v>
      </c>
      <c r="G6910" s="518" t="s">
        <v>31074</v>
      </c>
      <c r="H6910" s="518" t="s">
        <v>11914</v>
      </c>
      <c r="I6910" s="518" t="s">
        <v>10607</v>
      </c>
      <c r="J6910" s="518" t="s">
        <v>5432</v>
      </c>
      <c r="K6910" s="519" t="s">
        <v>33792</v>
      </c>
      <c r="L6910" s="518" t="s">
        <v>5433</v>
      </c>
    </row>
    <row r="6911" spans="1:12" ht="15.75">
      <c r="A6911" s="518" t="s">
        <v>11877</v>
      </c>
      <c r="B6911" s="518" t="s">
        <v>11878</v>
      </c>
      <c r="C6911" s="518" t="s">
        <v>11879</v>
      </c>
      <c r="D6911" s="518" t="s">
        <v>31037</v>
      </c>
      <c r="E6911" s="519" t="s">
        <v>144</v>
      </c>
      <c r="F6911" s="518" t="s">
        <v>144</v>
      </c>
      <c r="G6911" s="518" t="s">
        <v>31075</v>
      </c>
      <c r="H6911" s="518" t="s">
        <v>11915</v>
      </c>
      <c r="I6911" s="518" t="s">
        <v>10607</v>
      </c>
      <c r="J6911" s="518" t="s">
        <v>5432</v>
      </c>
      <c r="K6911" s="519" t="s">
        <v>13714</v>
      </c>
      <c r="L6911" s="518" t="s">
        <v>5433</v>
      </c>
    </row>
    <row r="6912" spans="1:12" ht="15.75">
      <c r="A6912" s="518" t="s">
        <v>11877</v>
      </c>
      <c r="B6912" s="518" t="s">
        <v>11878</v>
      </c>
      <c r="C6912" s="518" t="s">
        <v>11879</v>
      </c>
      <c r="D6912" s="518" t="s">
        <v>31037</v>
      </c>
      <c r="E6912" s="519" t="s">
        <v>144</v>
      </c>
      <c r="F6912" s="518" t="s">
        <v>144</v>
      </c>
      <c r="G6912" s="518" t="s">
        <v>31076</v>
      </c>
      <c r="H6912" s="518" t="s">
        <v>11916</v>
      </c>
      <c r="I6912" s="518" t="s">
        <v>10607</v>
      </c>
      <c r="J6912" s="518" t="s">
        <v>5432</v>
      </c>
      <c r="K6912" s="519" t="s">
        <v>14214</v>
      </c>
      <c r="L6912" s="518" t="s">
        <v>5433</v>
      </c>
    </row>
    <row r="6913" spans="1:12" ht="15.75">
      <c r="A6913" s="518" t="s">
        <v>11877</v>
      </c>
      <c r="B6913" s="518" t="s">
        <v>11878</v>
      </c>
      <c r="C6913" s="518" t="s">
        <v>11879</v>
      </c>
      <c r="D6913" s="518" t="s">
        <v>31037</v>
      </c>
      <c r="E6913" s="519" t="s">
        <v>144</v>
      </c>
      <c r="F6913" s="518" t="s">
        <v>144</v>
      </c>
      <c r="G6913" s="518" t="s">
        <v>31077</v>
      </c>
      <c r="H6913" s="518" t="s">
        <v>11917</v>
      </c>
      <c r="I6913" s="518" t="s">
        <v>10607</v>
      </c>
      <c r="J6913" s="518" t="s">
        <v>5432</v>
      </c>
      <c r="K6913" s="519" t="s">
        <v>15140</v>
      </c>
      <c r="L6913" s="518" t="s">
        <v>5433</v>
      </c>
    </row>
    <row r="6914" spans="1:12" ht="15.75">
      <c r="A6914" s="518" t="s">
        <v>11877</v>
      </c>
      <c r="B6914" s="518" t="s">
        <v>11878</v>
      </c>
      <c r="C6914" s="518" t="s">
        <v>11879</v>
      </c>
      <c r="D6914" s="518" t="s">
        <v>31037</v>
      </c>
      <c r="E6914" s="519" t="s">
        <v>144</v>
      </c>
      <c r="F6914" s="518" t="s">
        <v>144</v>
      </c>
      <c r="G6914" s="518" t="s">
        <v>31079</v>
      </c>
      <c r="H6914" s="518" t="s">
        <v>11918</v>
      </c>
      <c r="I6914" s="518" t="s">
        <v>10607</v>
      </c>
      <c r="J6914" s="518" t="s">
        <v>5432</v>
      </c>
      <c r="K6914" s="519" t="s">
        <v>19362</v>
      </c>
      <c r="L6914" s="518" t="s">
        <v>5433</v>
      </c>
    </row>
    <row r="6915" spans="1:12" ht="15.75">
      <c r="A6915" s="518" t="s">
        <v>11877</v>
      </c>
      <c r="B6915" s="518" t="s">
        <v>11878</v>
      </c>
      <c r="C6915" s="518" t="s">
        <v>11879</v>
      </c>
      <c r="D6915" s="518" t="s">
        <v>31037</v>
      </c>
      <c r="E6915" s="519" t="s">
        <v>144</v>
      </c>
      <c r="F6915" s="518" t="s">
        <v>144</v>
      </c>
      <c r="G6915" s="518" t="s">
        <v>31080</v>
      </c>
      <c r="H6915" s="518" t="s">
        <v>11919</v>
      </c>
      <c r="I6915" s="518" t="s">
        <v>10607</v>
      </c>
      <c r="J6915" s="518" t="s">
        <v>5432</v>
      </c>
      <c r="K6915" s="519" t="s">
        <v>17176</v>
      </c>
      <c r="L6915" s="518" t="s">
        <v>5433</v>
      </c>
    </row>
    <row r="6916" spans="1:12" ht="15.75">
      <c r="A6916" s="518" t="s">
        <v>11877</v>
      </c>
      <c r="B6916" s="518" t="s">
        <v>11878</v>
      </c>
      <c r="C6916" s="518" t="s">
        <v>11879</v>
      </c>
      <c r="D6916" s="518" t="s">
        <v>31037</v>
      </c>
      <c r="E6916" s="519" t="s">
        <v>144</v>
      </c>
      <c r="F6916" s="518" t="s">
        <v>144</v>
      </c>
      <c r="G6916" s="518" t="s">
        <v>31081</v>
      </c>
      <c r="H6916" s="518" t="s">
        <v>11920</v>
      </c>
      <c r="I6916" s="518" t="s">
        <v>10607</v>
      </c>
      <c r="J6916" s="518" t="s">
        <v>5432</v>
      </c>
      <c r="K6916" s="519" t="s">
        <v>27078</v>
      </c>
      <c r="L6916" s="518" t="s">
        <v>5433</v>
      </c>
    </row>
    <row r="6917" spans="1:12" ht="15.75">
      <c r="A6917" s="518" t="s">
        <v>11877</v>
      </c>
      <c r="B6917" s="518" t="s">
        <v>11878</v>
      </c>
      <c r="C6917" s="518" t="s">
        <v>11879</v>
      </c>
      <c r="D6917" s="518" t="s">
        <v>31037</v>
      </c>
      <c r="E6917" s="519" t="s">
        <v>144</v>
      </c>
      <c r="F6917" s="518" t="s">
        <v>144</v>
      </c>
      <c r="G6917" s="518" t="s">
        <v>31082</v>
      </c>
      <c r="H6917" s="518" t="s">
        <v>11921</v>
      </c>
      <c r="I6917" s="518" t="s">
        <v>10607</v>
      </c>
      <c r="J6917" s="518" t="s">
        <v>5432</v>
      </c>
      <c r="K6917" s="519" t="s">
        <v>13929</v>
      </c>
      <c r="L6917" s="518" t="s">
        <v>5433</v>
      </c>
    </row>
    <row r="6918" spans="1:12" ht="15.75">
      <c r="A6918" s="518" t="s">
        <v>11877</v>
      </c>
      <c r="B6918" s="518" t="s">
        <v>11878</v>
      </c>
      <c r="C6918" s="518" t="s">
        <v>11879</v>
      </c>
      <c r="D6918" s="518" t="s">
        <v>31037</v>
      </c>
      <c r="E6918" s="519" t="s">
        <v>144</v>
      </c>
      <c r="F6918" s="518" t="s">
        <v>144</v>
      </c>
      <c r="G6918" s="518" t="s">
        <v>31083</v>
      </c>
      <c r="H6918" s="518" t="s">
        <v>11922</v>
      </c>
      <c r="I6918" s="518" t="s">
        <v>10607</v>
      </c>
      <c r="J6918" s="518" t="s">
        <v>5432</v>
      </c>
      <c r="K6918" s="519" t="s">
        <v>22156</v>
      </c>
      <c r="L6918" s="518" t="s">
        <v>5433</v>
      </c>
    </row>
    <row r="6919" spans="1:12" ht="15.75">
      <c r="A6919" s="518" t="s">
        <v>11877</v>
      </c>
      <c r="B6919" s="518" t="s">
        <v>11878</v>
      </c>
      <c r="C6919" s="518" t="s">
        <v>11879</v>
      </c>
      <c r="D6919" s="518" t="s">
        <v>31037</v>
      </c>
      <c r="E6919" s="519" t="s">
        <v>144</v>
      </c>
      <c r="F6919" s="518" t="s">
        <v>144</v>
      </c>
      <c r="G6919" s="518" t="s">
        <v>31084</v>
      </c>
      <c r="H6919" s="518" t="s">
        <v>11923</v>
      </c>
      <c r="I6919" s="518" t="s">
        <v>10607</v>
      </c>
      <c r="J6919" s="518" t="s">
        <v>5432</v>
      </c>
      <c r="K6919" s="519" t="s">
        <v>17430</v>
      </c>
      <c r="L6919" s="518" t="s">
        <v>5433</v>
      </c>
    </row>
    <row r="6920" spans="1:12" ht="15.75">
      <c r="A6920" s="518" t="s">
        <v>11877</v>
      </c>
      <c r="B6920" s="518" t="s">
        <v>11878</v>
      </c>
      <c r="C6920" s="518" t="s">
        <v>11879</v>
      </c>
      <c r="D6920" s="518" t="s">
        <v>31037</v>
      </c>
      <c r="E6920" s="519" t="s">
        <v>144</v>
      </c>
      <c r="F6920" s="518" t="s">
        <v>144</v>
      </c>
      <c r="G6920" s="518" t="s">
        <v>31085</v>
      </c>
      <c r="H6920" s="518" t="s">
        <v>11924</v>
      </c>
      <c r="I6920" s="518" t="s">
        <v>10607</v>
      </c>
      <c r="J6920" s="518" t="s">
        <v>5432</v>
      </c>
      <c r="K6920" s="519" t="s">
        <v>14132</v>
      </c>
      <c r="L6920" s="518" t="s">
        <v>5433</v>
      </c>
    </row>
    <row r="6921" spans="1:12" ht="15.75">
      <c r="A6921" s="518" t="s">
        <v>11877</v>
      </c>
      <c r="B6921" s="518" t="s">
        <v>11878</v>
      </c>
      <c r="C6921" s="518" t="s">
        <v>11879</v>
      </c>
      <c r="D6921" s="518" t="s">
        <v>31037</v>
      </c>
      <c r="E6921" s="519" t="s">
        <v>144</v>
      </c>
      <c r="F6921" s="518" t="s">
        <v>144</v>
      </c>
      <c r="G6921" s="518" t="s">
        <v>31086</v>
      </c>
      <c r="H6921" s="518" t="s">
        <v>11925</v>
      </c>
      <c r="I6921" s="518" t="s">
        <v>10607</v>
      </c>
      <c r="J6921" s="518" t="s">
        <v>5432</v>
      </c>
      <c r="K6921" s="519" t="s">
        <v>32300</v>
      </c>
      <c r="L6921" s="518" t="s">
        <v>5433</v>
      </c>
    </row>
    <row r="6922" spans="1:12" ht="15.75">
      <c r="A6922" s="518" t="s">
        <v>11877</v>
      </c>
      <c r="B6922" s="518" t="s">
        <v>11878</v>
      </c>
      <c r="C6922" s="518" t="s">
        <v>11879</v>
      </c>
      <c r="D6922" s="518" t="s">
        <v>31037</v>
      </c>
      <c r="E6922" s="519" t="s">
        <v>144</v>
      </c>
      <c r="F6922" s="518" t="s">
        <v>144</v>
      </c>
      <c r="G6922" s="518" t="s">
        <v>31087</v>
      </c>
      <c r="H6922" s="518" t="s">
        <v>11926</v>
      </c>
      <c r="I6922" s="518" t="s">
        <v>11689</v>
      </c>
      <c r="J6922" s="518" t="s">
        <v>5432</v>
      </c>
      <c r="K6922" s="519" t="s">
        <v>13427</v>
      </c>
      <c r="L6922" s="518" t="s">
        <v>5433</v>
      </c>
    </row>
    <row r="6923" spans="1:12" ht="15.75">
      <c r="A6923" s="518" t="s">
        <v>11877</v>
      </c>
      <c r="B6923" s="518" t="s">
        <v>11878</v>
      </c>
      <c r="C6923" s="518" t="s">
        <v>11879</v>
      </c>
      <c r="D6923" s="518" t="s">
        <v>31037</v>
      </c>
      <c r="E6923" s="519" t="s">
        <v>144</v>
      </c>
      <c r="F6923" s="518" t="s">
        <v>144</v>
      </c>
      <c r="G6923" s="518" t="s">
        <v>31088</v>
      </c>
      <c r="H6923" s="518" t="s">
        <v>11927</v>
      </c>
      <c r="I6923" s="518" t="s">
        <v>11689</v>
      </c>
      <c r="J6923" s="518" t="s">
        <v>5432</v>
      </c>
      <c r="K6923" s="519" t="s">
        <v>17098</v>
      </c>
      <c r="L6923" s="518" t="s">
        <v>5433</v>
      </c>
    </row>
    <row r="6924" spans="1:12" ht="15.75">
      <c r="A6924" s="518" t="s">
        <v>11877</v>
      </c>
      <c r="B6924" s="518" t="s">
        <v>11878</v>
      </c>
      <c r="C6924" s="518" t="s">
        <v>11879</v>
      </c>
      <c r="D6924" s="518" t="s">
        <v>31037</v>
      </c>
      <c r="E6924" s="519" t="s">
        <v>144</v>
      </c>
      <c r="F6924" s="518" t="s">
        <v>144</v>
      </c>
      <c r="G6924" s="518" t="s">
        <v>31089</v>
      </c>
      <c r="H6924" s="518" t="s">
        <v>11928</v>
      </c>
      <c r="I6924" s="518" t="s">
        <v>11689</v>
      </c>
      <c r="J6924" s="518" t="s">
        <v>5432</v>
      </c>
      <c r="K6924" s="519" t="s">
        <v>16675</v>
      </c>
      <c r="L6924" s="518" t="s">
        <v>5433</v>
      </c>
    </row>
    <row r="6925" spans="1:12" ht="15.75">
      <c r="A6925" s="518" t="s">
        <v>11877</v>
      </c>
      <c r="B6925" s="518" t="s">
        <v>11878</v>
      </c>
      <c r="C6925" s="518" t="s">
        <v>11879</v>
      </c>
      <c r="D6925" s="518" t="s">
        <v>31037</v>
      </c>
      <c r="E6925" s="519" t="s">
        <v>144</v>
      </c>
      <c r="F6925" s="518" t="s">
        <v>144</v>
      </c>
      <c r="G6925" s="518" t="s">
        <v>31090</v>
      </c>
      <c r="H6925" s="518" t="s">
        <v>11929</v>
      </c>
      <c r="I6925" s="518" t="s">
        <v>11689</v>
      </c>
      <c r="J6925" s="518" t="s">
        <v>5432</v>
      </c>
      <c r="K6925" s="519" t="s">
        <v>16877</v>
      </c>
      <c r="L6925" s="518" t="s">
        <v>5433</v>
      </c>
    </row>
    <row r="6926" spans="1:12" ht="15.75">
      <c r="A6926" s="518" t="s">
        <v>11877</v>
      </c>
      <c r="B6926" s="518" t="s">
        <v>11878</v>
      </c>
      <c r="C6926" s="518" t="s">
        <v>11879</v>
      </c>
      <c r="D6926" s="518" t="s">
        <v>31037</v>
      </c>
      <c r="E6926" s="519" t="s">
        <v>144</v>
      </c>
      <c r="F6926" s="518" t="s">
        <v>144</v>
      </c>
      <c r="G6926" s="518" t="s">
        <v>31091</v>
      </c>
      <c r="H6926" s="518" t="s">
        <v>11930</v>
      </c>
      <c r="I6926" s="518" t="s">
        <v>11689</v>
      </c>
      <c r="J6926" s="518" t="s">
        <v>5432</v>
      </c>
      <c r="K6926" s="519" t="s">
        <v>16584</v>
      </c>
      <c r="L6926" s="518" t="s">
        <v>5433</v>
      </c>
    </row>
    <row r="6927" spans="1:12" ht="15.75">
      <c r="A6927" s="518" t="s">
        <v>11877</v>
      </c>
      <c r="B6927" s="518" t="s">
        <v>11878</v>
      </c>
      <c r="C6927" s="518" t="s">
        <v>11879</v>
      </c>
      <c r="D6927" s="518" t="s">
        <v>31037</v>
      </c>
      <c r="E6927" s="519" t="s">
        <v>144</v>
      </c>
      <c r="F6927" s="518" t="s">
        <v>144</v>
      </c>
      <c r="G6927" s="518" t="s">
        <v>31092</v>
      </c>
      <c r="H6927" s="518" t="s">
        <v>11931</v>
      </c>
      <c r="I6927" s="518" t="s">
        <v>11689</v>
      </c>
      <c r="J6927" s="518" t="s">
        <v>5432</v>
      </c>
      <c r="K6927" s="519" t="s">
        <v>20477</v>
      </c>
      <c r="L6927" s="518" t="s">
        <v>5433</v>
      </c>
    </row>
    <row r="6928" spans="1:12" ht="15.75">
      <c r="A6928" s="518" t="s">
        <v>11877</v>
      </c>
      <c r="B6928" s="518" t="s">
        <v>11878</v>
      </c>
      <c r="C6928" s="518" t="s">
        <v>11879</v>
      </c>
      <c r="D6928" s="518" t="s">
        <v>31037</v>
      </c>
      <c r="E6928" s="519" t="s">
        <v>144</v>
      </c>
      <c r="F6928" s="518" t="s">
        <v>144</v>
      </c>
      <c r="G6928" s="518" t="s">
        <v>31093</v>
      </c>
      <c r="H6928" s="518" t="s">
        <v>11932</v>
      </c>
      <c r="I6928" s="518" t="s">
        <v>11689</v>
      </c>
      <c r="J6928" s="518" t="s">
        <v>5432</v>
      </c>
      <c r="K6928" s="519" t="s">
        <v>13647</v>
      </c>
      <c r="L6928" s="518" t="s">
        <v>5433</v>
      </c>
    </row>
    <row r="6929" spans="1:12" ht="15.75">
      <c r="A6929" s="518" t="s">
        <v>11877</v>
      </c>
      <c r="B6929" s="518" t="s">
        <v>11878</v>
      </c>
      <c r="C6929" s="518" t="s">
        <v>11879</v>
      </c>
      <c r="D6929" s="518" t="s">
        <v>31037</v>
      </c>
      <c r="E6929" s="519" t="s">
        <v>144</v>
      </c>
      <c r="F6929" s="518" t="s">
        <v>144</v>
      </c>
      <c r="G6929" s="518" t="s">
        <v>31094</v>
      </c>
      <c r="H6929" s="518" t="s">
        <v>11933</v>
      </c>
      <c r="I6929" s="518" t="s">
        <v>11689</v>
      </c>
      <c r="J6929" s="518" t="s">
        <v>5432</v>
      </c>
      <c r="K6929" s="519" t="s">
        <v>15662</v>
      </c>
      <c r="L6929" s="518" t="s">
        <v>5433</v>
      </c>
    </row>
    <row r="6930" spans="1:12" ht="15.75">
      <c r="A6930" s="518" t="s">
        <v>11877</v>
      </c>
      <c r="B6930" s="518" t="s">
        <v>11878</v>
      </c>
      <c r="C6930" s="518" t="s">
        <v>11879</v>
      </c>
      <c r="D6930" s="518" t="s">
        <v>31037</v>
      </c>
      <c r="E6930" s="519" t="s">
        <v>144</v>
      </c>
      <c r="F6930" s="518" t="s">
        <v>144</v>
      </c>
      <c r="G6930" s="518" t="s">
        <v>31095</v>
      </c>
      <c r="H6930" s="518" t="s">
        <v>11934</v>
      </c>
      <c r="I6930" s="518" t="s">
        <v>11689</v>
      </c>
      <c r="J6930" s="518" t="s">
        <v>5432</v>
      </c>
      <c r="K6930" s="519" t="s">
        <v>21656</v>
      </c>
      <c r="L6930" s="518" t="s">
        <v>5433</v>
      </c>
    </row>
    <row r="6931" spans="1:12" ht="15.75">
      <c r="A6931" s="518" t="s">
        <v>11877</v>
      </c>
      <c r="B6931" s="518" t="s">
        <v>11878</v>
      </c>
      <c r="C6931" s="518" t="s">
        <v>11879</v>
      </c>
      <c r="D6931" s="518" t="s">
        <v>31037</v>
      </c>
      <c r="E6931" s="519" t="s">
        <v>144</v>
      </c>
      <c r="F6931" s="518" t="s">
        <v>144</v>
      </c>
      <c r="G6931" s="518" t="s">
        <v>31096</v>
      </c>
      <c r="H6931" s="518" t="s">
        <v>11935</v>
      </c>
      <c r="I6931" s="518" t="s">
        <v>11689</v>
      </c>
      <c r="J6931" s="518" t="s">
        <v>5432</v>
      </c>
      <c r="K6931" s="519" t="s">
        <v>21086</v>
      </c>
      <c r="L6931" s="518" t="s">
        <v>5433</v>
      </c>
    </row>
    <row r="6932" spans="1:12" ht="15.75">
      <c r="A6932" s="518" t="s">
        <v>11877</v>
      </c>
      <c r="B6932" s="518" t="s">
        <v>11878</v>
      </c>
      <c r="C6932" s="518" t="s">
        <v>11879</v>
      </c>
      <c r="D6932" s="518" t="s">
        <v>31037</v>
      </c>
      <c r="E6932" s="519" t="s">
        <v>144</v>
      </c>
      <c r="F6932" s="518" t="s">
        <v>144</v>
      </c>
      <c r="G6932" s="518" t="s">
        <v>31097</v>
      </c>
      <c r="H6932" s="518" t="s">
        <v>11936</v>
      </c>
      <c r="I6932" s="518" t="s">
        <v>6762</v>
      </c>
      <c r="J6932" s="518" t="s">
        <v>5432</v>
      </c>
      <c r="K6932" s="519" t="s">
        <v>15839</v>
      </c>
      <c r="L6932" s="518" t="s">
        <v>5433</v>
      </c>
    </row>
    <row r="6933" spans="1:12" ht="15.75">
      <c r="A6933" s="518" t="s">
        <v>11877</v>
      </c>
      <c r="B6933" s="518" t="s">
        <v>11878</v>
      </c>
      <c r="C6933" s="518" t="s">
        <v>11879</v>
      </c>
      <c r="D6933" s="518" t="s">
        <v>31037</v>
      </c>
      <c r="E6933" s="519" t="s">
        <v>144</v>
      </c>
      <c r="F6933" s="518" t="s">
        <v>144</v>
      </c>
      <c r="G6933" s="518" t="s">
        <v>31098</v>
      </c>
      <c r="H6933" s="518" t="s">
        <v>11937</v>
      </c>
      <c r="I6933" s="518" t="s">
        <v>6762</v>
      </c>
      <c r="J6933" s="518" t="s">
        <v>5432</v>
      </c>
      <c r="K6933" s="519" t="s">
        <v>25891</v>
      </c>
      <c r="L6933" s="518" t="s">
        <v>5433</v>
      </c>
    </row>
    <row r="6934" spans="1:12" ht="15.75">
      <c r="A6934" s="518" t="s">
        <v>11877</v>
      </c>
      <c r="B6934" s="518" t="s">
        <v>11878</v>
      </c>
      <c r="C6934" s="518" t="s">
        <v>11879</v>
      </c>
      <c r="D6934" s="518" t="s">
        <v>31037</v>
      </c>
      <c r="E6934" s="519" t="s">
        <v>144</v>
      </c>
      <c r="F6934" s="518" t="s">
        <v>144</v>
      </c>
      <c r="G6934" s="518" t="s">
        <v>31099</v>
      </c>
      <c r="H6934" s="518" t="s">
        <v>11938</v>
      </c>
      <c r="I6934" s="518" t="s">
        <v>6762</v>
      </c>
      <c r="J6934" s="518" t="s">
        <v>5432</v>
      </c>
      <c r="K6934" s="519" t="s">
        <v>30166</v>
      </c>
      <c r="L6934" s="518" t="s">
        <v>5433</v>
      </c>
    </row>
    <row r="6935" spans="1:12" ht="15.75">
      <c r="A6935" s="518" t="s">
        <v>11877</v>
      </c>
      <c r="B6935" s="518" t="s">
        <v>11878</v>
      </c>
      <c r="C6935" s="518" t="s">
        <v>11939</v>
      </c>
      <c r="D6935" s="518" t="s">
        <v>31100</v>
      </c>
      <c r="E6935" s="519" t="s">
        <v>144</v>
      </c>
      <c r="F6935" s="518" t="s">
        <v>144</v>
      </c>
      <c r="G6935" s="518" t="s">
        <v>31101</v>
      </c>
      <c r="H6935" s="518" t="s">
        <v>11940</v>
      </c>
      <c r="I6935" s="518" t="s">
        <v>10607</v>
      </c>
      <c r="J6935" s="518" t="s">
        <v>5432</v>
      </c>
      <c r="K6935" s="519" t="s">
        <v>17785</v>
      </c>
      <c r="L6935" s="518" t="s">
        <v>5433</v>
      </c>
    </row>
    <row r="6936" spans="1:12" ht="15.75">
      <c r="A6936" s="518" t="s">
        <v>11877</v>
      </c>
      <c r="B6936" s="518" t="s">
        <v>11878</v>
      </c>
      <c r="C6936" s="518" t="s">
        <v>11939</v>
      </c>
      <c r="D6936" s="518" t="s">
        <v>31100</v>
      </c>
      <c r="E6936" s="519" t="s">
        <v>144</v>
      </c>
      <c r="F6936" s="518" t="s">
        <v>144</v>
      </c>
      <c r="G6936" s="518" t="s">
        <v>31102</v>
      </c>
      <c r="H6936" s="518" t="s">
        <v>11941</v>
      </c>
      <c r="I6936" s="518" t="s">
        <v>10607</v>
      </c>
      <c r="J6936" s="518" t="s">
        <v>5432</v>
      </c>
      <c r="K6936" s="519" t="s">
        <v>13846</v>
      </c>
      <c r="L6936" s="518" t="s">
        <v>5433</v>
      </c>
    </row>
    <row r="6937" spans="1:12" ht="15.75">
      <c r="A6937" s="518" t="s">
        <v>11877</v>
      </c>
      <c r="B6937" s="518" t="s">
        <v>11878</v>
      </c>
      <c r="C6937" s="518" t="s">
        <v>11939</v>
      </c>
      <c r="D6937" s="518" t="s">
        <v>31100</v>
      </c>
      <c r="E6937" s="519" t="s">
        <v>144</v>
      </c>
      <c r="F6937" s="518" t="s">
        <v>144</v>
      </c>
      <c r="G6937" s="518" t="s">
        <v>31103</v>
      </c>
      <c r="H6937" s="518" t="s">
        <v>11942</v>
      </c>
      <c r="I6937" s="518" t="s">
        <v>10607</v>
      </c>
      <c r="J6937" s="518" t="s">
        <v>5432</v>
      </c>
      <c r="K6937" s="519" t="s">
        <v>30619</v>
      </c>
      <c r="L6937" s="518" t="s">
        <v>5433</v>
      </c>
    </row>
    <row r="6938" spans="1:12" ht="15.75">
      <c r="A6938" s="518" t="s">
        <v>11877</v>
      </c>
      <c r="B6938" s="518" t="s">
        <v>11878</v>
      </c>
      <c r="C6938" s="518" t="s">
        <v>11939</v>
      </c>
      <c r="D6938" s="518" t="s">
        <v>31100</v>
      </c>
      <c r="E6938" s="519" t="s">
        <v>144</v>
      </c>
      <c r="F6938" s="518" t="s">
        <v>144</v>
      </c>
      <c r="G6938" s="518" t="s">
        <v>31104</v>
      </c>
      <c r="H6938" s="518" t="s">
        <v>11943</v>
      </c>
      <c r="I6938" s="518" t="s">
        <v>10607</v>
      </c>
      <c r="J6938" s="518" t="s">
        <v>5432</v>
      </c>
      <c r="K6938" s="519" t="s">
        <v>14948</v>
      </c>
      <c r="L6938" s="518" t="s">
        <v>5433</v>
      </c>
    </row>
    <row r="6939" spans="1:12" ht="15.75">
      <c r="A6939" s="518" t="s">
        <v>11877</v>
      </c>
      <c r="B6939" s="518" t="s">
        <v>11878</v>
      </c>
      <c r="C6939" s="518" t="s">
        <v>11939</v>
      </c>
      <c r="D6939" s="518" t="s">
        <v>31100</v>
      </c>
      <c r="E6939" s="519" t="s">
        <v>144</v>
      </c>
      <c r="F6939" s="518" t="s">
        <v>144</v>
      </c>
      <c r="G6939" s="518" t="s">
        <v>31105</v>
      </c>
      <c r="H6939" s="518" t="s">
        <v>11944</v>
      </c>
      <c r="I6939" s="518" t="s">
        <v>10607</v>
      </c>
      <c r="J6939" s="518" t="s">
        <v>5432</v>
      </c>
      <c r="K6939" s="519" t="s">
        <v>13133</v>
      </c>
      <c r="L6939" s="518" t="s">
        <v>5433</v>
      </c>
    </row>
    <row r="6940" spans="1:12" ht="15.75">
      <c r="A6940" s="518" t="s">
        <v>11877</v>
      </c>
      <c r="B6940" s="518" t="s">
        <v>11878</v>
      </c>
      <c r="C6940" s="518" t="s">
        <v>11939</v>
      </c>
      <c r="D6940" s="518" t="s">
        <v>31100</v>
      </c>
      <c r="E6940" s="519" t="s">
        <v>144</v>
      </c>
      <c r="F6940" s="518" t="s">
        <v>144</v>
      </c>
      <c r="G6940" s="518" t="s">
        <v>31107</v>
      </c>
      <c r="H6940" s="518" t="s">
        <v>11945</v>
      </c>
      <c r="I6940" s="518" t="s">
        <v>10607</v>
      </c>
      <c r="J6940" s="518" t="s">
        <v>5432</v>
      </c>
      <c r="K6940" s="519" t="s">
        <v>16201</v>
      </c>
      <c r="L6940" s="518" t="s">
        <v>5433</v>
      </c>
    </row>
    <row r="6941" spans="1:12" ht="15.75">
      <c r="A6941" s="518" t="s">
        <v>11877</v>
      </c>
      <c r="B6941" s="518" t="s">
        <v>11878</v>
      </c>
      <c r="C6941" s="518" t="s">
        <v>11939</v>
      </c>
      <c r="D6941" s="518" t="s">
        <v>31100</v>
      </c>
      <c r="E6941" s="519" t="s">
        <v>144</v>
      </c>
      <c r="F6941" s="518" t="s">
        <v>144</v>
      </c>
      <c r="G6941" s="518" t="s">
        <v>31108</v>
      </c>
      <c r="H6941" s="518" t="s">
        <v>11946</v>
      </c>
      <c r="I6941" s="518" t="s">
        <v>10607</v>
      </c>
      <c r="J6941" s="518" t="s">
        <v>5432</v>
      </c>
      <c r="K6941" s="519" t="s">
        <v>13782</v>
      </c>
      <c r="L6941" s="518" t="s">
        <v>5433</v>
      </c>
    </row>
    <row r="6942" spans="1:12" ht="15.75">
      <c r="A6942" s="518" t="s">
        <v>11877</v>
      </c>
      <c r="B6942" s="518" t="s">
        <v>11878</v>
      </c>
      <c r="C6942" s="518" t="s">
        <v>11939</v>
      </c>
      <c r="D6942" s="518" t="s">
        <v>31100</v>
      </c>
      <c r="E6942" s="519" t="s">
        <v>144</v>
      </c>
      <c r="F6942" s="518" t="s">
        <v>144</v>
      </c>
      <c r="G6942" s="518" t="s">
        <v>31109</v>
      </c>
      <c r="H6942" s="518" t="s">
        <v>11947</v>
      </c>
      <c r="I6942" s="518" t="s">
        <v>10607</v>
      </c>
      <c r="J6942" s="518" t="s">
        <v>5432</v>
      </c>
      <c r="K6942" s="519" t="s">
        <v>13577</v>
      </c>
      <c r="L6942" s="518" t="s">
        <v>5433</v>
      </c>
    </row>
    <row r="6943" spans="1:12" ht="15.75">
      <c r="A6943" s="518" t="s">
        <v>11877</v>
      </c>
      <c r="B6943" s="518" t="s">
        <v>11878</v>
      </c>
      <c r="C6943" s="518" t="s">
        <v>11948</v>
      </c>
      <c r="D6943" s="518" t="s">
        <v>31110</v>
      </c>
      <c r="E6943" s="519" t="s">
        <v>144</v>
      </c>
      <c r="F6943" s="518" t="s">
        <v>144</v>
      </c>
      <c r="G6943" s="518" t="s">
        <v>31111</v>
      </c>
      <c r="H6943" s="518" t="s">
        <v>11949</v>
      </c>
      <c r="I6943" s="518" t="s">
        <v>10984</v>
      </c>
      <c r="J6943" s="518" t="s">
        <v>5432</v>
      </c>
      <c r="K6943" s="519" t="s">
        <v>35561</v>
      </c>
      <c r="L6943" s="518" t="s">
        <v>5433</v>
      </c>
    </row>
    <row r="6944" spans="1:12" ht="15.75">
      <c r="A6944" s="518" t="s">
        <v>11877</v>
      </c>
      <c r="B6944" s="518" t="s">
        <v>11878</v>
      </c>
      <c r="C6944" s="518" t="s">
        <v>11948</v>
      </c>
      <c r="D6944" s="518" t="s">
        <v>31110</v>
      </c>
      <c r="E6944" s="519" t="s">
        <v>144</v>
      </c>
      <c r="F6944" s="518" t="s">
        <v>144</v>
      </c>
      <c r="G6944" s="518" t="s">
        <v>31112</v>
      </c>
      <c r="H6944" s="518" t="s">
        <v>11950</v>
      </c>
      <c r="I6944" s="518" t="s">
        <v>10984</v>
      </c>
      <c r="J6944" s="518" t="s">
        <v>5432</v>
      </c>
      <c r="K6944" s="519" t="s">
        <v>31951</v>
      </c>
      <c r="L6944" s="518" t="s">
        <v>5433</v>
      </c>
    </row>
    <row r="6945" spans="1:12" ht="15.75">
      <c r="A6945" s="518" t="s">
        <v>11877</v>
      </c>
      <c r="B6945" s="518" t="s">
        <v>11878</v>
      </c>
      <c r="C6945" s="518" t="s">
        <v>11948</v>
      </c>
      <c r="D6945" s="518" t="s">
        <v>31110</v>
      </c>
      <c r="E6945" s="519" t="s">
        <v>144</v>
      </c>
      <c r="F6945" s="518" t="s">
        <v>144</v>
      </c>
      <c r="G6945" s="518" t="s">
        <v>31113</v>
      </c>
      <c r="H6945" s="518" t="s">
        <v>31114</v>
      </c>
      <c r="I6945" s="518" t="s">
        <v>10984</v>
      </c>
      <c r="J6945" s="518" t="s">
        <v>5432</v>
      </c>
      <c r="K6945" s="519" t="s">
        <v>35562</v>
      </c>
      <c r="L6945" s="518" t="s">
        <v>5433</v>
      </c>
    </row>
    <row r="6946" spans="1:12" ht="15.75">
      <c r="A6946" s="518" t="s">
        <v>11877</v>
      </c>
      <c r="B6946" s="518" t="s">
        <v>11878</v>
      </c>
      <c r="C6946" s="518" t="s">
        <v>11951</v>
      </c>
      <c r="D6946" s="518" t="s">
        <v>31116</v>
      </c>
      <c r="E6946" s="519" t="s">
        <v>144</v>
      </c>
      <c r="F6946" s="518" t="s">
        <v>144</v>
      </c>
      <c r="G6946" s="518" t="s">
        <v>31117</v>
      </c>
      <c r="H6946" s="518" t="s">
        <v>11952</v>
      </c>
      <c r="I6946" s="518" t="s">
        <v>6762</v>
      </c>
      <c r="J6946" s="518" t="s">
        <v>5432</v>
      </c>
      <c r="K6946" s="519" t="s">
        <v>29785</v>
      </c>
      <c r="L6946" s="518" t="s">
        <v>5433</v>
      </c>
    </row>
    <row r="6947" spans="1:12" ht="15.75">
      <c r="A6947" s="518" t="s">
        <v>11877</v>
      </c>
      <c r="B6947" s="518" t="s">
        <v>11878</v>
      </c>
      <c r="C6947" s="518" t="s">
        <v>11951</v>
      </c>
      <c r="D6947" s="518" t="s">
        <v>31116</v>
      </c>
      <c r="E6947" s="519" t="s">
        <v>144</v>
      </c>
      <c r="F6947" s="518" t="s">
        <v>144</v>
      </c>
      <c r="G6947" s="518" t="s">
        <v>31119</v>
      </c>
      <c r="H6947" s="518" t="s">
        <v>11953</v>
      </c>
      <c r="I6947" s="518" t="s">
        <v>6762</v>
      </c>
      <c r="J6947" s="518" t="s">
        <v>5432</v>
      </c>
      <c r="K6947" s="519" t="s">
        <v>13750</v>
      </c>
      <c r="L6947" s="518" t="s">
        <v>5433</v>
      </c>
    </row>
    <row r="6948" spans="1:12" ht="15.75">
      <c r="A6948" s="518" t="s">
        <v>11877</v>
      </c>
      <c r="B6948" s="518" t="s">
        <v>11878</v>
      </c>
      <c r="C6948" s="518" t="s">
        <v>11951</v>
      </c>
      <c r="D6948" s="518" t="s">
        <v>31116</v>
      </c>
      <c r="E6948" s="519" t="s">
        <v>144</v>
      </c>
      <c r="F6948" s="518" t="s">
        <v>144</v>
      </c>
      <c r="G6948" s="518" t="s">
        <v>31120</v>
      </c>
      <c r="H6948" s="518" t="s">
        <v>11954</v>
      </c>
      <c r="I6948" s="518" t="s">
        <v>6762</v>
      </c>
      <c r="J6948" s="518" t="s">
        <v>5432</v>
      </c>
      <c r="K6948" s="519" t="s">
        <v>16183</v>
      </c>
      <c r="L6948" s="518" t="s">
        <v>5433</v>
      </c>
    </row>
    <row r="6949" spans="1:12" ht="15.75">
      <c r="A6949" s="518" t="s">
        <v>11877</v>
      </c>
      <c r="B6949" s="518" t="s">
        <v>11878</v>
      </c>
      <c r="C6949" s="518" t="s">
        <v>11951</v>
      </c>
      <c r="D6949" s="518" t="s">
        <v>31116</v>
      </c>
      <c r="E6949" s="519" t="s">
        <v>144</v>
      </c>
      <c r="F6949" s="518" t="s">
        <v>144</v>
      </c>
      <c r="G6949" s="518" t="s">
        <v>31121</v>
      </c>
      <c r="H6949" s="518" t="s">
        <v>11955</v>
      </c>
      <c r="I6949" s="518" t="s">
        <v>6762</v>
      </c>
      <c r="J6949" s="518" t="s">
        <v>5432</v>
      </c>
      <c r="K6949" s="519" t="s">
        <v>35563</v>
      </c>
      <c r="L6949" s="518" t="s">
        <v>5433</v>
      </c>
    </row>
    <row r="6950" spans="1:12" ht="15.75">
      <c r="A6950" s="518" t="s">
        <v>11877</v>
      </c>
      <c r="B6950" s="518" t="s">
        <v>11878</v>
      </c>
      <c r="C6950" s="518" t="s">
        <v>11951</v>
      </c>
      <c r="D6950" s="518" t="s">
        <v>31116</v>
      </c>
      <c r="E6950" s="519" t="s">
        <v>144</v>
      </c>
      <c r="F6950" s="518" t="s">
        <v>144</v>
      </c>
      <c r="G6950" s="518" t="s">
        <v>31122</v>
      </c>
      <c r="H6950" s="518" t="s">
        <v>11956</v>
      </c>
      <c r="I6950" s="518" t="s">
        <v>6762</v>
      </c>
      <c r="J6950" s="518" t="s">
        <v>5432</v>
      </c>
      <c r="K6950" s="519" t="s">
        <v>13894</v>
      </c>
      <c r="L6950" s="518" t="s">
        <v>5433</v>
      </c>
    </row>
    <row r="6951" spans="1:12" ht="15.75">
      <c r="A6951" s="518" t="s">
        <v>11877</v>
      </c>
      <c r="B6951" s="518" t="s">
        <v>11878</v>
      </c>
      <c r="C6951" s="518" t="s">
        <v>11951</v>
      </c>
      <c r="D6951" s="518" t="s">
        <v>31116</v>
      </c>
      <c r="E6951" s="519" t="s">
        <v>144</v>
      </c>
      <c r="F6951" s="518" t="s">
        <v>144</v>
      </c>
      <c r="G6951" s="518" t="s">
        <v>31123</v>
      </c>
      <c r="H6951" s="518" t="s">
        <v>11957</v>
      </c>
      <c r="I6951" s="518" t="s">
        <v>6762</v>
      </c>
      <c r="J6951" s="518" t="s">
        <v>5432</v>
      </c>
      <c r="K6951" s="519" t="s">
        <v>17974</v>
      </c>
      <c r="L6951" s="518" t="s">
        <v>5433</v>
      </c>
    </row>
    <row r="6952" spans="1:12" ht="15.75">
      <c r="A6952" s="518" t="s">
        <v>11877</v>
      </c>
      <c r="B6952" s="518" t="s">
        <v>11878</v>
      </c>
      <c r="C6952" s="518" t="s">
        <v>11951</v>
      </c>
      <c r="D6952" s="518" t="s">
        <v>31116</v>
      </c>
      <c r="E6952" s="519" t="s">
        <v>144</v>
      </c>
      <c r="F6952" s="518" t="s">
        <v>144</v>
      </c>
      <c r="G6952" s="518" t="s">
        <v>31124</v>
      </c>
      <c r="H6952" s="518" t="s">
        <v>11958</v>
      </c>
      <c r="I6952" s="518" t="s">
        <v>6762</v>
      </c>
      <c r="J6952" s="518" t="s">
        <v>5432</v>
      </c>
      <c r="K6952" s="519" t="s">
        <v>15999</v>
      </c>
      <c r="L6952" s="518" t="s">
        <v>5433</v>
      </c>
    </row>
    <row r="6953" spans="1:12" ht="15.75">
      <c r="A6953" s="518" t="s">
        <v>11877</v>
      </c>
      <c r="B6953" s="518" t="s">
        <v>11878</v>
      </c>
      <c r="C6953" s="518" t="s">
        <v>11951</v>
      </c>
      <c r="D6953" s="518" t="s">
        <v>31116</v>
      </c>
      <c r="E6953" s="519" t="s">
        <v>144</v>
      </c>
      <c r="F6953" s="518" t="s">
        <v>144</v>
      </c>
      <c r="G6953" s="518" t="s">
        <v>31125</v>
      </c>
      <c r="H6953" s="518" t="s">
        <v>11959</v>
      </c>
      <c r="I6953" s="518" t="s">
        <v>6762</v>
      </c>
      <c r="J6953" s="518" t="s">
        <v>5432</v>
      </c>
      <c r="K6953" s="519" t="s">
        <v>19375</v>
      </c>
      <c r="L6953" s="518" t="s">
        <v>5433</v>
      </c>
    </row>
    <row r="6954" spans="1:12" ht="15.75">
      <c r="A6954" s="518" t="s">
        <v>11877</v>
      </c>
      <c r="B6954" s="518" t="s">
        <v>11878</v>
      </c>
      <c r="C6954" s="518" t="s">
        <v>11951</v>
      </c>
      <c r="D6954" s="518" t="s">
        <v>31116</v>
      </c>
      <c r="E6954" s="519" t="s">
        <v>144</v>
      </c>
      <c r="F6954" s="518" t="s">
        <v>144</v>
      </c>
      <c r="G6954" s="518" t="s">
        <v>31127</v>
      </c>
      <c r="H6954" s="518" t="s">
        <v>11960</v>
      </c>
      <c r="I6954" s="518" t="s">
        <v>6762</v>
      </c>
      <c r="J6954" s="518" t="s">
        <v>5432</v>
      </c>
      <c r="K6954" s="519" t="s">
        <v>14812</v>
      </c>
      <c r="L6954" s="518" t="s">
        <v>5433</v>
      </c>
    </row>
    <row r="6955" spans="1:12" ht="15.75">
      <c r="A6955" s="518" t="s">
        <v>11877</v>
      </c>
      <c r="B6955" s="518" t="s">
        <v>11878</v>
      </c>
      <c r="C6955" s="518" t="s">
        <v>11951</v>
      </c>
      <c r="D6955" s="518" t="s">
        <v>31116</v>
      </c>
      <c r="E6955" s="519" t="s">
        <v>144</v>
      </c>
      <c r="F6955" s="518" t="s">
        <v>144</v>
      </c>
      <c r="G6955" s="518" t="s">
        <v>31128</v>
      </c>
      <c r="H6955" s="518" t="s">
        <v>11961</v>
      </c>
      <c r="I6955" s="518" t="s">
        <v>6762</v>
      </c>
      <c r="J6955" s="518" t="s">
        <v>5432</v>
      </c>
      <c r="K6955" s="519" t="s">
        <v>35564</v>
      </c>
      <c r="L6955" s="518" t="s">
        <v>5433</v>
      </c>
    </row>
    <row r="6956" spans="1:12" ht="15.75">
      <c r="A6956" s="518" t="s">
        <v>11877</v>
      </c>
      <c r="B6956" s="518" t="s">
        <v>11878</v>
      </c>
      <c r="C6956" s="518" t="s">
        <v>11951</v>
      </c>
      <c r="D6956" s="518" t="s">
        <v>31116</v>
      </c>
      <c r="E6956" s="519" t="s">
        <v>144</v>
      </c>
      <c r="F6956" s="518" t="s">
        <v>144</v>
      </c>
      <c r="G6956" s="518" t="s">
        <v>31129</v>
      </c>
      <c r="H6956" s="518" t="s">
        <v>11962</v>
      </c>
      <c r="I6956" s="518" t="s">
        <v>6762</v>
      </c>
      <c r="J6956" s="518" t="s">
        <v>5432</v>
      </c>
      <c r="K6956" s="519" t="s">
        <v>34356</v>
      </c>
      <c r="L6956" s="518" t="s">
        <v>5433</v>
      </c>
    </row>
    <row r="6957" spans="1:12" ht="15.75">
      <c r="A6957" s="518" t="s">
        <v>11877</v>
      </c>
      <c r="B6957" s="518" t="s">
        <v>11878</v>
      </c>
      <c r="C6957" s="518" t="s">
        <v>11951</v>
      </c>
      <c r="D6957" s="518" t="s">
        <v>31116</v>
      </c>
      <c r="E6957" s="519" t="s">
        <v>144</v>
      </c>
      <c r="F6957" s="518" t="s">
        <v>144</v>
      </c>
      <c r="G6957" s="518" t="s">
        <v>31130</v>
      </c>
      <c r="H6957" s="518" t="s">
        <v>11963</v>
      </c>
      <c r="I6957" s="518" t="s">
        <v>6762</v>
      </c>
      <c r="J6957" s="518" t="s">
        <v>5432</v>
      </c>
      <c r="K6957" s="519" t="s">
        <v>34951</v>
      </c>
      <c r="L6957" s="518" t="s">
        <v>5433</v>
      </c>
    </row>
    <row r="6958" spans="1:12" ht="15.75">
      <c r="A6958" s="518" t="s">
        <v>11877</v>
      </c>
      <c r="B6958" s="518" t="s">
        <v>11878</v>
      </c>
      <c r="C6958" s="518" t="s">
        <v>11951</v>
      </c>
      <c r="D6958" s="518" t="s">
        <v>31116</v>
      </c>
      <c r="E6958" s="519" t="s">
        <v>144</v>
      </c>
      <c r="F6958" s="518" t="s">
        <v>144</v>
      </c>
      <c r="G6958" s="518" t="s">
        <v>31131</v>
      </c>
      <c r="H6958" s="518" t="s">
        <v>11964</v>
      </c>
      <c r="I6958" s="518" t="s">
        <v>6762</v>
      </c>
      <c r="J6958" s="518" t="s">
        <v>5432</v>
      </c>
      <c r="K6958" s="519" t="s">
        <v>16188</v>
      </c>
      <c r="L6958" s="518" t="s">
        <v>5433</v>
      </c>
    </row>
    <row r="6959" spans="1:12" ht="15.75">
      <c r="A6959" s="518" t="s">
        <v>11877</v>
      </c>
      <c r="B6959" s="518" t="s">
        <v>11878</v>
      </c>
      <c r="C6959" s="518" t="s">
        <v>11951</v>
      </c>
      <c r="D6959" s="518" t="s">
        <v>31116</v>
      </c>
      <c r="E6959" s="519" t="s">
        <v>144</v>
      </c>
      <c r="F6959" s="518" t="s">
        <v>144</v>
      </c>
      <c r="G6959" s="518" t="s">
        <v>31132</v>
      </c>
      <c r="H6959" s="518" t="s">
        <v>11965</v>
      </c>
      <c r="I6959" s="518" t="s">
        <v>10984</v>
      </c>
      <c r="J6959" s="518" t="s">
        <v>5432</v>
      </c>
      <c r="K6959" s="519" t="s">
        <v>16275</v>
      </c>
      <c r="L6959" s="518" t="s">
        <v>5433</v>
      </c>
    </row>
    <row r="6960" spans="1:12" ht="15.75">
      <c r="A6960" s="518" t="s">
        <v>11877</v>
      </c>
      <c r="B6960" s="518" t="s">
        <v>11878</v>
      </c>
      <c r="C6960" s="518" t="s">
        <v>11951</v>
      </c>
      <c r="D6960" s="518" t="s">
        <v>31116</v>
      </c>
      <c r="E6960" s="519" t="s">
        <v>144</v>
      </c>
      <c r="F6960" s="518" t="s">
        <v>144</v>
      </c>
      <c r="G6960" s="518" t="s">
        <v>31133</v>
      </c>
      <c r="H6960" s="518" t="s">
        <v>11966</v>
      </c>
      <c r="I6960" s="518" t="s">
        <v>10984</v>
      </c>
      <c r="J6960" s="518" t="s">
        <v>5432</v>
      </c>
      <c r="K6960" s="519" t="s">
        <v>14263</v>
      </c>
      <c r="L6960" s="518" t="s">
        <v>5433</v>
      </c>
    </row>
    <row r="6961" spans="1:12" ht="15.75">
      <c r="A6961" s="518" t="s">
        <v>11877</v>
      </c>
      <c r="B6961" s="518" t="s">
        <v>11878</v>
      </c>
      <c r="C6961" s="518" t="s">
        <v>11951</v>
      </c>
      <c r="D6961" s="518" t="s">
        <v>31116</v>
      </c>
      <c r="E6961" s="519" t="s">
        <v>144</v>
      </c>
      <c r="F6961" s="518" t="s">
        <v>144</v>
      </c>
      <c r="G6961" s="518" t="s">
        <v>31134</v>
      </c>
      <c r="H6961" s="518" t="s">
        <v>11967</v>
      </c>
      <c r="I6961" s="518" t="s">
        <v>10984</v>
      </c>
      <c r="J6961" s="518" t="s">
        <v>5432</v>
      </c>
      <c r="K6961" s="519" t="s">
        <v>17633</v>
      </c>
      <c r="L6961" s="518" t="s">
        <v>5433</v>
      </c>
    </row>
    <row r="6962" spans="1:12" ht="15.75">
      <c r="A6962" s="518" t="s">
        <v>11877</v>
      </c>
      <c r="B6962" s="518" t="s">
        <v>11878</v>
      </c>
      <c r="C6962" s="518" t="s">
        <v>11951</v>
      </c>
      <c r="D6962" s="518" t="s">
        <v>31116</v>
      </c>
      <c r="E6962" s="519" t="s">
        <v>144</v>
      </c>
      <c r="F6962" s="518" t="s">
        <v>144</v>
      </c>
      <c r="G6962" s="518" t="s">
        <v>31135</v>
      </c>
      <c r="H6962" s="518" t="s">
        <v>11968</v>
      </c>
      <c r="I6962" s="518" t="s">
        <v>10984</v>
      </c>
      <c r="J6962" s="518" t="s">
        <v>5432</v>
      </c>
      <c r="K6962" s="519" t="s">
        <v>21210</v>
      </c>
      <c r="L6962" s="518" t="s">
        <v>5433</v>
      </c>
    </row>
    <row r="6963" spans="1:12" ht="15.75">
      <c r="A6963" s="518" t="s">
        <v>11877</v>
      </c>
      <c r="B6963" s="518" t="s">
        <v>11878</v>
      </c>
      <c r="C6963" s="518" t="s">
        <v>11951</v>
      </c>
      <c r="D6963" s="518" t="s">
        <v>31116</v>
      </c>
      <c r="E6963" s="519" t="s">
        <v>144</v>
      </c>
      <c r="F6963" s="518" t="s">
        <v>144</v>
      </c>
      <c r="G6963" s="518" t="s">
        <v>31136</v>
      </c>
      <c r="H6963" s="518" t="s">
        <v>11969</v>
      </c>
      <c r="I6963" s="518" t="s">
        <v>10984</v>
      </c>
      <c r="J6963" s="518" t="s">
        <v>5432</v>
      </c>
      <c r="K6963" s="519" t="s">
        <v>21659</v>
      </c>
      <c r="L6963" s="518" t="s">
        <v>5433</v>
      </c>
    </row>
    <row r="6964" spans="1:12" ht="15.75">
      <c r="A6964" s="518" t="s">
        <v>11877</v>
      </c>
      <c r="B6964" s="518" t="s">
        <v>11878</v>
      </c>
      <c r="C6964" s="518" t="s">
        <v>11951</v>
      </c>
      <c r="D6964" s="518" t="s">
        <v>31116</v>
      </c>
      <c r="E6964" s="519" t="s">
        <v>144</v>
      </c>
      <c r="F6964" s="518" t="s">
        <v>144</v>
      </c>
      <c r="G6964" s="518" t="s">
        <v>31137</v>
      </c>
      <c r="H6964" s="518" t="s">
        <v>11970</v>
      </c>
      <c r="I6964" s="518" t="s">
        <v>10984</v>
      </c>
      <c r="J6964" s="518" t="s">
        <v>5432</v>
      </c>
      <c r="K6964" s="519" t="s">
        <v>13458</v>
      </c>
      <c r="L6964" s="518" t="s">
        <v>5433</v>
      </c>
    </row>
    <row r="6965" spans="1:12" ht="15.75">
      <c r="A6965" s="518" t="s">
        <v>11877</v>
      </c>
      <c r="B6965" s="518" t="s">
        <v>11878</v>
      </c>
      <c r="C6965" s="518" t="s">
        <v>11951</v>
      </c>
      <c r="D6965" s="518" t="s">
        <v>31116</v>
      </c>
      <c r="E6965" s="519" t="s">
        <v>144</v>
      </c>
      <c r="F6965" s="518" t="s">
        <v>144</v>
      </c>
      <c r="G6965" s="518" t="s">
        <v>31138</v>
      </c>
      <c r="H6965" s="518" t="s">
        <v>11971</v>
      </c>
      <c r="I6965" s="518" t="s">
        <v>10984</v>
      </c>
      <c r="J6965" s="518" t="s">
        <v>5432</v>
      </c>
      <c r="K6965" s="519" t="s">
        <v>13418</v>
      </c>
      <c r="L6965" s="518" t="s">
        <v>5433</v>
      </c>
    </row>
    <row r="6966" spans="1:12" ht="15.75">
      <c r="A6966" s="518" t="s">
        <v>11877</v>
      </c>
      <c r="B6966" s="518" t="s">
        <v>11878</v>
      </c>
      <c r="C6966" s="518" t="s">
        <v>11951</v>
      </c>
      <c r="D6966" s="518" t="s">
        <v>31116</v>
      </c>
      <c r="E6966" s="519" t="s">
        <v>144</v>
      </c>
      <c r="F6966" s="518" t="s">
        <v>144</v>
      </c>
      <c r="G6966" s="518" t="s">
        <v>31139</v>
      </c>
      <c r="H6966" s="518" t="s">
        <v>11972</v>
      </c>
      <c r="I6966" s="518" t="s">
        <v>10984</v>
      </c>
      <c r="J6966" s="518" t="s">
        <v>5432</v>
      </c>
      <c r="K6966" s="519" t="s">
        <v>12670</v>
      </c>
      <c r="L6966" s="518" t="s">
        <v>5433</v>
      </c>
    </row>
    <row r="6967" spans="1:12" ht="15.75">
      <c r="A6967" s="518" t="s">
        <v>11877</v>
      </c>
      <c r="B6967" s="518" t="s">
        <v>11878</v>
      </c>
      <c r="C6967" s="518" t="s">
        <v>11951</v>
      </c>
      <c r="D6967" s="518" t="s">
        <v>31116</v>
      </c>
      <c r="E6967" s="519" t="s">
        <v>144</v>
      </c>
      <c r="F6967" s="518" t="s">
        <v>144</v>
      </c>
      <c r="G6967" s="518" t="s">
        <v>31140</v>
      </c>
      <c r="H6967" s="518" t="s">
        <v>11973</v>
      </c>
      <c r="I6967" s="518" t="s">
        <v>10984</v>
      </c>
      <c r="J6967" s="518" t="s">
        <v>5432</v>
      </c>
      <c r="K6967" s="519" t="s">
        <v>29145</v>
      </c>
      <c r="L6967" s="518" t="s">
        <v>5433</v>
      </c>
    </row>
    <row r="6968" spans="1:12" ht="15.75">
      <c r="A6968" s="518" t="s">
        <v>11877</v>
      </c>
      <c r="B6968" s="518" t="s">
        <v>11878</v>
      </c>
      <c r="C6968" s="518" t="s">
        <v>11951</v>
      </c>
      <c r="D6968" s="518" t="s">
        <v>31116</v>
      </c>
      <c r="E6968" s="519" t="s">
        <v>144</v>
      </c>
      <c r="F6968" s="518" t="s">
        <v>144</v>
      </c>
      <c r="G6968" s="518" t="s">
        <v>31141</v>
      </c>
      <c r="H6968" s="518" t="s">
        <v>11974</v>
      </c>
      <c r="I6968" s="518" t="s">
        <v>10984</v>
      </c>
      <c r="J6968" s="518" t="s">
        <v>5432</v>
      </c>
      <c r="K6968" s="519" t="s">
        <v>16473</v>
      </c>
      <c r="L6968" s="518" t="s">
        <v>5433</v>
      </c>
    </row>
    <row r="6969" spans="1:12" ht="15.75">
      <c r="A6969" s="518" t="s">
        <v>11877</v>
      </c>
      <c r="B6969" s="518" t="s">
        <v>11878</v>
      </c>
      <c r="C6969" s="518" t="s">
        <v>11951</v>
      </c>
      <c r="D6969" s="518" t="s">
        <v>31116</v>
      </c>
      <c r="E6969" s="519" t="s">
        <v>144</v>
      </c>
      <c r="F6969" s="518" t="s">
        <v>144</v>
      </c>
      <c r="G6969" s="518" t="s">
        <v>31142</v>
      </c>
      <c r="H6969" s="518" t="s">
        <v>11975</v>
      </c>
      <c r="I6969" s="518" t="s">
        <v>10984</v>
      </c>
      <c r="J6969" s="518" t="s">
        <v>5432</v>
      </c>
      <c r="K6969" s="519" t="s">
        <v>15130</v>
      </c>
      <c r="L6969" s="518" t="s">
        <v>5433</v>
      </c>
    </row>
    <row r="6970" spans="1:12" ht="15.75">
      <c r="A6970" s="518" t="s">
        <v>11877</v>
      </c>
      <c r="B6970" s="518" t="s">
        <v>11878</v>
      </c>
      <c r="C6970" s="518" t="s">
        <v>11951</v>
      </c>
      <c r="D6970" s="518" t="s">
        <v>31116</v>
      </c>
      <c r="E6970" s="519" t="s">
        <v>144</v>
      </c>
      <c r="F6970" s="518" t="s">
        <v>144</v>
      </c>
      <c r="G6970" s="518" t="s">
        <v>31144</v>
      </c>
      <c r="H6970" s="518" t="s">
        <v>11976</v>
      </c>
      <c r="I6970" s="518" t="s">
        <v>10984</v>
      </c>
      <c r="J6970" s="518" t="s">
        <v>5432</v>
      </c>
      <c r="K6970" s="519" t="s">
        <v>18902</v>
      </c>
      <c r="L6970" s="518" t="s">
        <v>5433</v>
      </c>
    </row>
    <row r="6971" spans="1:12" ht="15.75">
      <c r="A6971" s="518" t="s">
        <v>11877</v>
      </c>
      <c r="B6971" s="518" t="s">
        <v>11878</v>
      </c>
      <c r="C6971" s="518" t="s">
        <v>11951</v>
      </c>
      <c r="D6971" s="518" t="s">
        <v>31116</v>
      </c>
      <c r="E6971" s="519" t="s">
        <v>144</v>
      </c>
      <c r="F6971" s="518" t="s">
        <v>144</v>
      </c>
      <c r="G6971" s="518" t="s">
        <v>31145</v>
      </c>
      <c r="H6971" s="518" t="s">
        <v>11977</v>
      </c>
      <c r="I6971" s="518" t="s">
        <v>10984</v>
      </c>
      <c r="J6971" s="518" t="s">
        <v>5432</v>
      </c>
      <c r="K6971" s="519" t="s">
        <v>24429</v>
      </c>
      <c r="L6971" s="518" t="s">
        <v>5433</v>
      </c>
    </row>
    <row r="6972" spans="1:12" ht="15.75">
      <c r="A6972" s="518" t="s">
        <v>11877</v>
      </c>
      <c r="B6972" s="518" t="s">
        <v>11878</v>
      </c>
      <c r="C6972" s="518" t="s">
        <v>11951</v>
      </c>
      <c r="D6972" s="518" t="s">
        <v>31116</v>
      </c>
      <c r="E6972" s="519" t="s">
        <v>144</v>
      </c>
      <c r="F6972" s="518" t="s">
        <v>144</v>
      </c>
      <c r="G6972" s="518" t="s">
        <v>31146</v>
      </c>
      <c r="H6972" s="518" t="s">
        <v>11978</v>
      </c>
      <c r="I6972" s="518" t="s">
        <v>10984</v>
      </c>
      <c r="J6972" s="518" t="s">
        <v>5432</v>
      </c>
      <c r="K6972" s="519" t="s">
        <v>20267</v>
      </c>
      <c r="L6972" s="518" t="s">
        <v>5433</v>
      </c>
    </row>
    <row r="6973" spans="1:12" ht="15.75">
      <c r="A6973" s="518" t="s">
        <v>11877</v>
      </c>
      <c r="B6973" s="518" t="s">
        <v>11878</v>
      </c>
      <c r="C6973" s="518" t="s">
        <v>11951</v>
      </c>
      <c r="D6973" s="518" t="s">
        <v>31116</v>
      </c>
      <c r="E6973" s="519" t="s">
        <v>144</v>
      </c>
      <c r="F6973" s="518" t="s">
        <v>144</v>
      </c>
      <c r="G6973" s="518" t="s">
        <v>31147</v>
      </c>
      <c r="H6973" s="518" t="s">
        <v>11979</v>
      </c>
      <c r="I6973" s="518" t="s">
        <v>10984</v>
      </c>
      <c r="J6973" s="518" t="s">
        <v>5432</v>
      </c>
      <c r="K6973" s="519" t="s">
        <v>16617</v>
      </c>
      <c r="L6973" s="518" t="s">
        <v>5433</v>
      </c>
    </row>
    <row r="6974" spans="1:12" ht="15.75">
      <c r="A6974" s="518" t="s">
        <v>11877</v>
      </c>
      <c r="B6974" s="518" t="s">
        <v>11878</v>
      </c>
      <c r="C6974" s="518" t="s">
        <v>11951</v>
      </c>
      <c r="D6974" s="518" t="s">
        <v>31116</v>
      </c>
      <c r="E6974" s="519" t="s">
        <v>144</v>
      </c>
      <c r="F6974" s="518" t="s">
        <v>144</v>
      </c>
      <c r="G6974" s="518" t="s">
        <v>31148</v>
      </c>
      <c r="H6974" s="518" t="s">
        <v>11980</v>
      </c>
      <c r="I6974" s="518" t="s">
        <v>10984</v>
      </c>
      <c r="J6974" s="518" t="s">
        <v>5432</v>
      </c>
      <c r="K6974" s="519" t="s">
        <v>15617</v>
      </c>
      <c r="L6974" s="518" t="s">
        <v>5433</v>
      </c>
    </row>
    <row r="6975" spans="1:12" ht="15.75">
      <c r="A6975" s="518" t="s">
        <v>11877</v>
      </c>
      <c r="B6975" s="518" t="s">
        <v>11878</v>
      </c>
      <c r="C6975" s="518" t="s">
        <v>11951</v>
      </c>
      <c r="D6975" s="518" t="s">
        <v>31116</v>
      </c>
      <c r="E6975" s="519" t="s">
        <v>144</v>
      </c>
      <c r="F6975" s="518" t="s">
        <v>144</v>
      </c>
      <c r="G6975" s="518" t="s">
        <v>31150</v>
      </c>
      <c r="H6975" s="518" t="s">
        <v>11981</v>
      </c>
      <c r="I6975" s="518" t="s">
        <v>6762</v>
      </c>
      <c r="J6975" s="518" t="s">
        <v>5432</v>
      </c>
      <c r="K6975" s="519" t="s">
        <v>16191</v>
      </c>
      <c r="L6975" s="518" t="s">
        <v>5433</v>
      </c>
    </row>
    <row r="6976" spans="1:12" ht="15.75">
      <c r="A6976" s="518" t="s">
        <v>11877</v>
      </c>
      <c r="B6976" s="518" t="s">
        <v>11878</v>
      </c>
      <c r="C6976" s="518" t="s">
        <v>11951</v>
      </c>
      <c r="D6976" s="518" t="s">
        <v>31116</v>
      </c>
      <c r="E6976" s="519" t="s">
        <v>144</v>
      </c>
      <c r="F6976" s="518" t="s">
        <v>144</v>
      </c>
      <c r="G6976" s="518" t="s">
        <v>31151</v>
      </c>
      <c r="H6976" s="518" t="s">
        <v>11982</v>
      </c>
      <c r="I6976" s="518" t="s">
        <v>6762</v>
      </c>
      <c r="J6976" s="518" t="s">
        <v>5432</v>
      </c>
      <c r="K6976" s="519" t="s">
        <v>16841</v>
      </c>
      <c r="L6976" s="518" t="s">
        <v>5433</v>
      </c>
    </row>
    <row r="6977" spans="1:12" ht="15.75">
      <c r="A6977" s="518" t="s">
        <v>11877</v>
      </c>
      <c r="B6977" s="518" t="s">
        <v>11878</v>
      </c>
      <c r="C6977" s="518" t="s">
        <v>11951</v>
      </c>
      <c r="D6977" s="518" t="s">
        <v>31116</v>
      </c>
      <c r="E6977" s="519" t="s">
        <v>144</v>
      </c>
      <c r="F6977" s="518" t="s">
        <v>144</v>
      </c>
      <c r="G6977" s="518" t="s">
        <v>31152</v>
      </c>
      <c r="H6977" s="518" t="s">
        <v>11983</v>
      </c>
      <c r="I6977" s="518" t="s">
        <v>6762</v>
      </c>
      <c r="J6977" s="518" t="s">
        <v>5432</v>
      </c>
      <c r="K6977" s="519" t="s">
        <v>21915</v>
      </c>
      <c r="L6977" s="518" t="s">
        <v>5433</v>
      </c>
    </row>
    <row r="6978" spans="1:12" ht="15.75">
      <c r="A6978" s="518" t="s">
        <v>11877</v>
      </c>
      <c r="B6978" s="518" t="s">
        <v>11878</v>
      </c>
      <c r="C6978" s="518" t="s">
        <v>11951</v>
      </c>
      <c r="D6978" s="518" t="s">
        <v>31116</v>
      </c>
      <c r="E6978" s="519" t="s">
        <v>144</v>
      </c>
      <c r="F6978" s="518" t="s">
        <v>144</v>
      </c>
      <c r="G6978" s="518" t="s">
        <v>31153</v>
      </c>
      <c r="H6978" s="518" t="s">
        <v>11984</v>
      </c>
      <c r="I6978" s="518" t="s">
        <v>6762</v>
      </c>
      <c r="J6978" s="518" t="s">
        <v>5432</v>
      </c>
      <c r="K6978" s="519" t="s">
        <v>12824</v>
      </c>
      <c r="L6978" s="518" t="s">
        <v>5433</v>
      </c>
    </row>
    <row r="6979" spans="1:12" ht="15.75">
      <c r="A6979" s="518" t="s">
        <v>11877</v>
      </c>
      <c r="B6979" s="518" t="s">
        <v>11878</v>
      </c>
      <c r="C6979" s="518" t="s">
        <v>11951</v>
      </c>
      <c r="D6979" s="518" t="s">
        <v>31116</v>
      </c>
      <c r="E6979" s="519" t="s">
        <v>144</v>
      </c>
      <c r="F6979" s="518" t="s">
        <v>144</v>
      </c>
      <c r="G6979" s="518" t="s">
        <v>31154</v>
      </c>
      <c r="H6979" s="518" t="s">
        <v>11985</v>
      </c>
      <c r="I6979" s="518" t="s">
        <v>10984</v>
      </c>
      <c r="J6979" s="518" t="s">
        <v>5432</v>
      </c>
      <c r="K6979" s="519" t="s">
        <v>31318</v>
      </c>
      <c r="L6979" s="518" t="s">
        <v>5433</v>
      </c>
    </row>
    <row r="6980" spans="1:12" ht="15.75">
      <c r="A6980" s="518" t="s">
        <v>11877</v>
      </c>
      <c r="B6980" s="518" t="s">
        <v>11878</v>
      </c>
      <c r="C6980" s="518" t="s">
        <v>11951</v>
      </c>
      <c r="D6980" s="518" t="s">
        <v>31116</v>
      </c>
      <c r="E6980" s="519" t="s">
        <v>144</v>
      </c>
      <c r="F6980" s="518" t="s">
        <v>144</v>
      </c>
      <c r="G6980" s="518" t="s">
        <v>31156</v>
      </c>
      <c r="H6980" s="518" t="s">
        <v>11986</v>
      </c>
      <c r="I6980" s="518" t="s">
        <v>10984</v>
      </c>
      <c r="J6980" s="518" t="s">
        <v>5432</v>
      </c>
      <c r="K6980" s="519" t="s">
        <v>29826</v>
      </c>
      <c r="L6980" s="518" t="s">
        <v>5433</v>
      </c>
    </row>
    <row r="6981" spans="1:12" ht="15.75">
      <c r="A6981" s="518" t="s">
        <v>11877</v>
      </c>
      <c r="B6981" s="518" t="s">
        <v>11878</v>
      </c>
      <c r="C6981" s="518" t="s">
        <v>11951</v>
      </c>
      <c r="D6981" s="518" t="s">
        <v>31116</v>
      </c>
      <c r="E6981" s="519" t="s">
        <v>144</v>
      </c>
      <c r="F6981" s="518" t="s">
        <v>144</v>
      </c>
      <c r="G6981" s="518" t="s">
        <v>31157</v>
      </c>
      <c r="H6981" s="518" t="s">
        <v>11987</v>
      </c>
      <c r="I6981" s="518" t="s">
        <v>10984</v>
      </c>
      <c r="J6981" s="518" t="s">
        <v>5432</v>
      </c>
      <c r="K6981" s="519" t="s">
        <v>35565</v>
      </c>
      <c r="L6981" s="518" t="s">
        <v>5433</v>
      </c>
    </row>
    <row r="6982" spans="1:12" ht="15.75">
      <c r="A6982" s="518" t="s">
        <v>11877</v>
      </c>
      <c r="B6982" s="518" t="s">
        <v>11878</v>
      </c>
      <c r="C6982" s="518" t="s">
        <v>11951</v>
      </c>
      <c r="D6982" s="518" t="s">
        <v>31116</v>
      </c>
      <c r="E6982" s="519" t="s">
        <v>144</v>
      </c>
      <c r="F6982" s="518" t="s">
        <v>144</v>
      </c>
      <c r="G6982" s="518" t="s">
        <v>31158</v>
      </c>
      <c r="H6982" s="518" t="s">
        <v>11988</v>
      </c>
      <c r="I6982" s="518" t="s">
        <v>10984</v>
      </c>
      <c r="J6982" s="518" t="s">
        <v>5432</v>
      </c>
      <c r="K6982" s="519" t="s">
        <v>24405</v>
      </c>
      <c r="L6982" s="518" t="s">
        <v>5433</v>
      </c>
    </row>
    <row r="6983" spans="1:12" ht="15.75">
      <c r="A6983" s="518" t="s">
        <v>11877</v>
      </c>
      <c r="B6983" s="518" t="s">
        <v>11878</v>
      </c>
      <c r="C6983" s="518" t="s">
        <v>11951</v>
      </c>
      <c r="D6983" s="518" t="s">
        <v>31116</v>
      </c>
      <c r="E6983" s="519" t="s">
        <v>144</v>
      </c>
      <c r="F6983" s="518" t="s">
        <v>144</v>
      </c>
      <c r="G6983" s="518" t="s">
        <v>31159</v>
      </c>
      <c r="H6983" s="518" t="s">
        <v>11989</v>
      </c>
      <c r="I6983" s="518" t="s">
        <v>10984</v>
      </c>
      <c r="J6983" s="518" t="s">
        <v>5432</v>
      </c>
      <c r="K6983" s="519" t="s">
        <v>35566</v>
      </c>
      <c r="L6983" s="518" t="s">
        <v>5433</v>
      </c>
    </row>
    <row r="6984" spans="1:12" ht="15.75">
      <c r="A6984" s="518" t="s">
        <v>11877</v>
      </c>
      <c r="B6984" s="518" t="s">
        <v>11878</v>
      </c>
      <c r="C6984" s="518" t="s">
        <v>11951</v>
      </c>
      <c r="D6984" s="518" t="s">
        <v>31116</v>
      </c>
      <c r="E6984" s="519" t="s">
        <v>144</v>
      </c>
      <c r="F6984" s="518" t="s">
        <v>144</v>
      </c>
      <c r="G6984" s="518" t="s">
        <v>31161</v>
      </c>
      <c r="H6984" s="518" t="s">
        <v>11990</v>
      </c>
      <c r="I6984" s="518" t="s">
        <v>10984</v>
      </c>
      <c r="J6984" s="518" t="s">
        <v>5432</v>
      </c>
      <c r="K6984" s="519" t="s">
        <v>31848</v>
      </c>
      <c r="L6984" s="518" t="s">
        <v>5433</v>
      </c>
    </row>
    <row r="6985" spans="1:12" ht="15.75">
      <c r="A6985" s="518" t="s">
        <v>11877</v>
      </c>
      <c r="B6985" s="518" t="s">
        <v>11878</v>
      </c>
      <c r="C6985" s="518" t="s">
        <v>11951</v>
      </c>
      <c r="D6985" s="518" t="s">
        <v>31116</v>
      </c>
      <c r="E6985" s="519" t="s">
        <v>144</v>
      </c>
      <c r="F6985" s="518" t="s">
        <v>144</v>
      </c>
      <c r="G6985" s="518" t="s">
        <v>31162</v>
      </c>
      <c r="H6985" s="518" t="s">
        <v>11991</v>
      </c>
      <c r="I6985" s="518" t="s">
        <v>10984</v>
      </c>
      <c r="J6985" s="518" t="s">
        <v>5432</v>
      </c>
      <c r="K6985" s="519" t="s">
        <v>35567</v>
      </c>
      <c r="L6985" s="518" t="s">
        <v>5433</v>
      </c>
    </row>
    <row r="6986" spans="1:12" ht="15.75">
      <c r="A6986" s="518" t="s">
        <v>11877</v>
      </c>
      <c r="B6986" s="518" t="s">
        <v>11878</v>
      </c>
      <c r="C6986" s="518" t="s">
        <v>11951</v>
      </c>
      <c r="D6986" s="518" t="s">
        <v>31116</v>
      </c>
      <c r="E6986" s="519" t="s">
        <v>144</v>
      </c>
      <c r="F6986" s="518" t="s">
        <v>144</v>
      </c>
      <c r="G6986" s="518" t="s">
        <v>31164</v>
      </c>
      <c r="H6986" s="518" t="s">
        <v>11992</v>
      </c>
      <c r="I6986" s="518" t="s">
        <v>10984</v>
      </c>
      <c r="J6986" s="518" t="s">
        <v>5432</v>
      </c>
      <c r="K6986" s="519" t="s">
        <v>19529</v>
      </c>
      <c r="L6986" s="518" t="s">
        <v>5433</v>
      </c>
    </row>
    <row r="6987" spans="1:12" ht="15.75">
      <c r="A6987" s="518" t="s">
        <v>11877</v>
      </c>
      <c r="B6987" s="518" t="s">
        <v>11878</v>
      </c>
      <c r="C6987" s="518" t="s">
        <v>11951</v>
      </c>
      <c r="D6987" s="518" t="s">
        <v>31116</v>
      </c>
      <c r="E6987" s="519" t="s">
        <v>144</v>
      </c>
      <c r="F6987" s="518" t="s">
        <v>144</v>
      </c>
      <c r="G6987" s="518" t="s">
        <v>31165</v>
      </c>
      <c r="H6987" s="518" t="s">
        <v>11993</v>
      </c>
      <c r="I6987" s="518" t="s">
        <v>10984</v>
      </c>
      <c r="J6987" s="518" t="s">
        <v>5432</v>
      </c>
      <c r="K6987" s="519" t="s">
        <v>35568</v>
      </c>
      <c r="L6987" s="518" t="s">
        <v>5433</v>
      </c>
    </row>
    <row r="6988" spans="1:12" ht="15.75">
      <c r="A6988" s="518" t="s">
        <v>11877</v>
      </c>
      <c r="B6988" s="518" t="s">
        <v>11878</v>
      </c>
      <c r="C6988" s="518" t="s">
        <v>11951</v>
      </c>
      <c r="D6988" s="518" t="s">
        <v>31116</v>
      </c>
      <c r="E6988" s="519" t="s">
        <v>144</v>
      </c>
      <c r="F6988" s="518" t="s">
        <v>144</v>
      </c>
      <c r="G6988" s="518" t="s">
        <v>31166</v>
      </c>
      <c r="H6988" s="518" t="s">
        <v>11994</v>
      </c>
      <c r="I6988" s="518" t="s">
        <v>10984</v>
      </c>
      <c r="J6988" s="518" t="s">
        <v>5432</v>
      </c>
      <c r="K6988" s="519" t="s">
        <v>35569</v>
      </c>
      <c r="L6988" s="518" t="s">
        <v>5433</v>
      </c>
    </row>
    <row r="6989" spans="1:12" ht="15.75">
      <c r="A6989" s="518" t="s">
        <v>11877</v>
      </c>
      <c r="B6989" s="518" t="s">
        <v>11878</v>
      </c>
      <c r="C6989" s="518" t="s">
        <v>11951</v>
      </c>
      <c r="D6989" s="518" t="s">
        <v>31116</v>
      </c>
      <c r="E6989" s="519" t="s">
        <v>144</v>
      </c>
      <c r="F6989" s="518" t="s">
        <v>144</v>
      </c>
      <c r="G6989" s="518" t="s">
        <v>31167</v>
      </c>
      <c r="H6989" s="518" t="s">
        <v>11995</v>
      </c>
      <c r="I6989" s="518" t="s">
        <v>10984</v>
      </c>
      <c r="J6989" s="518" t="s">
        <v>5432</v>
      </c>
      <c r="K6989" s="519" t="s">
        <v>35570</v>
      </c>
      <c r="L6989" s="518" t="s">
        <v>5433</v>
      </c>
    </row>
    <row r="6990" spans="1:12" ht="15.75">
      <c r="A6990" s="518" t="s">
        <v>11877</v>
      </c>
      <c r="B6990" s="518" t="s">
        <v>11878</v>
      </c>
      <c r="C6990" s="518" t="s">
        <v>11951</v>
      </c>
      <c r="D6990" s="518" t="s">
        <v>31116</v>
      </c>
      <c r="E6990" s="519" t="s">
        <v>144</v>
      </c>
      <c r="F6990" s="518" t="s">
        <v>144</v>
      </c>
      <c r="G6990" s="518" t="s">
        <v>31169</v>
      </c>
      <c r="H6990" s="518" t="s">
        <v>11996</v>
      </c>
      <c r="I6990" s="518" t="s">
        <v>10984</v>
      </c>
      <c r="J6990" s="518" t="s">
        <v>5432</v>
      </c>
      <c r="K6990" s="519" t="s">
        <v>14848</v>
      </c>
      <c r="L6990" s="518" t="s">
        <v>5433</v>
      </c>
    </row>
    <row r="6991" spans="1:12" ht="15.75">
      <c r="A6991" s="518" t="s">
        <v>11877</v>
      </c>
      <c r="B6991" s="518" t="s">
        <v>11878</v>
      </c>
      <c r="C6991" s="518" t="s">
        <v>11951</v>
      </c>
      <c r="D6991" s="518" t="s">
        <v>31116</v>
      </c>
      <c r="E6991" s="519" t="s">
        <v>144</v>
      </c>
      <c r="F6991" s="518" t="s">
        <v>144</v>
      </c>
      <c r="G6991" s="518" t="s">
        <v>31170</v>
      </c>
      <c r="H6991" s="518" t="s">
        <v>11997</v>
      </c>
      <c r="I6991" s="518" t="s">
        <v>10984</v>
      </c>
      <c r="J6991" s="518" t="s">
        <v>5432</v>
      </c>
      <c r="K6991" s="519" t="s">
        <v>35571</v>
      </c>
      <c r="L6991" s="518" t="s">
        <v>5433</v>
      </c>
    </row>
    <row r="6992" spans="1:12" ht="15.75">
      <c r="A6992" s="518" t="s">
        <v>11877</v>
      </c>
      <c r="B6992" s="518" t="s">
        <v>11878</v>
      </c>
      <c r="C6992" s="518" t="s">
        <v>11951</v>
      </c>
      <c r="D6992" s="518" t="s">
        <v>31116</v>
      </c>
      <c r="E6992" s="519" t="s">
        <v>144</v>
      </c>
      <c r="F6992" s="518" t="s">
        <v>144</v>
      </c>
      <c r="G6992" s="518" t="s">
        <v>31171</v>
      </c>
      <c r="H6992" s="518" t="s">
        <v>11998</v>
      </c>
      <c r="I6992" s="518" t="s">
        <v>10984</v>
      </c>
      <c r="J6992" s="518" t="s">
        <v>5432</v>
      </c>
      <c r="K6992" s="519" t="s">
        <v>17003</v>
      </c>
      <c r="L6992" s="518" t="s">
        <v>5433</v>
      </c>
    </row>
    <row r="6993" spans="1:12" ht="15.75">
      <c r="A6993" s="518" t="s">
        <v>11877</v>
      </c>
      <c r="B6993" s="518" t="s">
        <v>11878</v>
      </c>
      <c r="C6993" s="518" t="s">
        <v>11951</v>
      </c>
      <c r="D6993" s="518" t="s">
        <v>31116</v>
      </c>
      <c r="E6993" s="519" t="s">
        <v>144</v>
      </c>
      <c r="F6993" s="518" t="s">
        <v>144</v>
      </c>
      <c r="G6993" s="518" t="s">
        <v>31173</v>
      </c>
      <c r="H6993" s="518" t="s">
        <v>11999</v>
      </c>
      <c r="I6993" s="518" t="s">
        <v>10984</v>
      </c>
      <c r="J6993" s="518" t="s">
        <v>5432</v>
      </c>
      <c r="K6993" s="519" t="s">
        <v>22454</v>
      </c>
      <c r="L6993" s="518" t="s">
        <v>5433</v>
      </c>
    </row>
    <row r="6994" spans="1:12" ht="15.75">
      <c r="A6994" s="518" t="s">
        <v>11877</v>
      </c>
      <c r="B6994" s="518" t="s">
        <v>11878</v>
      </c>
      <c r="C6994" s="518" t="s">
        <v>11951</v>
      </c>
      <c r="D6994" s="518" t="s">
        <v>31116</v>
      </c>
      <c r="E6994" s="519" t="s">
        <v>144</v>
      </c>
      <c r="F6994" s="518" t="s">
        <v>144</v>
      </c>
      <c r="G6994" s="518" t="s">
        <v>31174</v>
      </c>
      <c r="H6994" s="518" t="s">
        <v>12000</v>
      </c>
      <c r="I6994" s="518" t="s">
        <v>10984</v>
      </c>
      <c r="J6994" s="518" t="s">
        <v>5432</v>
      </c>
      <c r="K6994" s="519" t="s">
        <v>20072</v>
      </c>
      <c r="L6994" s="518" t="s">
        <v>5433</v>
      </c>
    </row>
    <row r="6995" spans="1:12" ht="15.75">
      <c r="A6995" s="518" t="s">
        <v>11877</v>
      </c>
      <c r="B6995" s="518" t="s">
        <v>11878</v>
      </c>
      <c r="C6995" s="518" t="s">
        <v>11951</v>
      </c>
      <c r="D6995" s="518" t="s">
        <v>31116</v>
      </c>
      <c r="E6995" s="519" t="s">
        <v>144</v>
      </c>
      <c r="F6995" s="518" t="s">
        <v>144</v>
      </c>
      <c r="G6995" s="518" t="s">
        <v>31176</v>
      </c>
      <c r="H6995" s="518" t="s">
        <v>12001</v>
      </c>
      <c r="I6995" s="518" t="s">
        <v>10984</v>
      </c>
      <c r="J6995" s="518" t="s">
        <v>5432</v>
      </c>
      <c r="K6995" s="519" t="s">
        <v>33849</v>
      </c>
      <c r="L6995" s="518" t="s">
        <v>5433</v>
      </c>
    </row>
    <row r="6996" spans="1:12" ht="15.75">
      <c r="A6996" s="518" t="s">
        <v>11877</v>
      </c>
      <c r="B6996" s="518" t="s">
        <v>11878</v>
      </c>
      <c r="C6996" s="518" t="s">
        <v>11951</v>
      </c>
      <c r="D6996" s="518" t="s">
        <v>31116</v>
      </c>
      <c r="E6996" s="519" t="s">
        <v>144</v>
      </c>
      <c r="F6996" s="518" t="s">
        <v>144</v>
      </c>
      <c r="G6996" s="518" t="s">
        <v>31178</v>
      </c>
      <c r="H6996" s="518" t="s">
        <v>12002</v>
      </c>
      <c r="I6996" s="518" t="s">
        <v>10984</v>
      </c>
      <c r="J6996" s="518" t="s">
        <v>5432</v>
      </c>
      <c r="K6996" s="519" t="s">
        <v>25660</v>
      </c>
      <c r="L6996" s="518" t="s">
        <v>5433</v>
      </c>
    </row>
    <row r="6997" spans="1:12" ht="15.75">
      <c r="A6997" s="518" t="s">
        <v>11877</v>
      </c>
      <c r="B6997" s="518" t="s">
        <v>11878</v>
      </c>
      <c r="C6997" s="518" t="s">
        <v>11951</v>
      </c>
      <c r="D6997" s="518" t="s">
        <v>31116</v>
      </c>
      <c r="E6997" s="519" t="s">
        <v>144</v>
      </c>
      <c r="F6997" s="518" t="s">
        <v>144</v>
      </c>
      <c r="G6997" s="518" t="s">
        <v>31179</v>
      </c>
      <c r="H6997" s="518" t="s">
        <v>12003</v>
      </c>
      <c r="I6997" s="518" t="s">
        <v>10984</v>
      </c>
      <c r="J6997" s="518" t="s">
        <v>5432</v>
      </c>
      <c r="K6997" s="519" t="s">
        <v>15860</v>
      </c>
      <c r="L6997" s="518" t="s">
        <v>5433</v>
      </c>
    </row>
    <row r="6998" spans="1:12" ht="15.75">
      <c r="A6998" s="518" t="s">
        <v>11877</v>
      </c>
      <c r="B6998" s="518" t="s">
        <v>11878</v>
      </c>
      <c r="C6998" s="518" t="s">
        <v>11951</v>
      </c>
      <c r="D6998" s="518" t="s">
        <v>31116</v>
      </c>
      <c r="E6998" s="519" t="s">
        <v>144</v>
      </c>
      <c r="F6998" s="518" t="s">
        <v>144</v>
      </c>
      <c r="G6998" s="518" t="s">
        <v>31180</v>
      </c>
      <c r="H6998" s="518" t="s">
        <v>12004</v>
      </c>
      <c r="I6998" s="518" t="s">
        <v>10984</v>
      </c>
      <c r="J6998" s="518" t="s">
        <v>5432</v>
      </c>
      <c r="K6998" s="519" t="s">
        <v>35572</v>
      </c>
      <c r="L6998" s="518" t="s">
        <v>5433</v>
      </c>
    </row>
    <row r="6999" spans="1:12" ht="15.75">
      <c r="A6999" s="518" t="s">
        <v>11877</v>
      </c>
      <c r="B6999" s="518" t="s">
        <v>11878</v>
      </c>
      <c r="C6999" s="518" t="s">
        <v>11951</v>
      </c>
      <c r="D6999" s="518" t="s">
        <v>31116</v>
      </c>
      <c r="E6999" s="519" t="s">
        <v>144</v>
      </c>
      <c r="F6999" s="518" t="s">
        <v>144</v>
      </c>
      <c r="G6999" s="518" t="s">
        <v>31182</v>
      </c>
      <c r="H6999" s="518" t="s">
        <v>12005</v>
      </c>
      <c r="I6999" s="518" t="s">
        <v>10984</v>
      </c>
      <c r="J6999" s="518" t="s">
        <v>5432</v>
      </c>
      <c r="K6999" s="519" t="s">
        <v>14487</v>
      </c>
      <c r="L6999" s="518" t="s">
        <v>5433</v>
      </c>
    </row>
    <row r="7000" spans="1:12" ht="15.75">
      <c r="A7000" s="518" t="s">
        <v>11877</v>
      </c>
      <c r="B7000" s="518" t="s">
        <v>11878</v>
      </c>
      <c r="C7000" s="518" t="s">
        <v>11951</v>
      </c>
      <c r="D7000" s="518" t="s">
        <v>31116</v>
      </c>
      <c r="E7000" s="519" t="s">
        <v>144</v>
      </c>
      <c r="F7000" s="518" t="s">
        <v>144</v>
      </c>
      <c r="G7000" s="518" t="s">
        <v>31183</v>
      </c>
      <c r="H7000" s="518" t="s">
        <v>12006</v>
      </c>
      <c r="I7000" s="518" t="s">
        <v>10984</v>
      </c>
      <c r="J7000" s="518" t="s">
        <v>5432</v>
      </c>
      <c r="K7000" s="519" t="s">
        <v>17647</v>
      </c>
      <c r="L7000" s="518" t="s">
        <v>5433</v>
      </c>
    </row>
    <row r="7001" spans="1:12" ht="15.75">
      <c r="A7001" s="518" t="s">
        <v>11877</v>
      </c>
      <c r="B7001" s="518" t="s">
        <v>11878</v>
      </c>
      <c r="C7001" s="518" t="s">
        <v>11951</v>
      </c>
      <c r="D7001" s="518" t="s">
        <v>31116</v>
      </c>
      <c r="E7001" s="519" t="s">
        <v>144</v>
      </c>
      <c r="F7001" s="518" t="s">
        <v>144</v>
      </c>
      <c r="G7001" s="518" t="s">
        <v>31184</v>
      </c>
      <c r="H7001" s="518" t="s">
        <v>12007</v>
      </c>
      <c r="I7001" s="518" t="s">
        <v>10984</v>
      </c>
      <c r="J7001" s="518" t="s">
        <v>5432</v>
      </c>
      <c r="K7001" s="519" t="s">
        <v>17013</v>
      </c>
      <c r="L7001" s="518" t="s">
        <v>5433</v>
      </c>
    </row>
    <row r="7002" spans="1:12" ht="15.75">
      <c r="A7002" s="518" t="s">
        <v>11877</v>
      </c>
      <c r="B7002" s="518" t="s">
        <v>11878</v>
      </c>
      <c r="C7002" s="518" t="s">
        <v>11951</v>
      </c>
      <c r="D7002" s="518" t="s">
        <v>31116</v>
      </c>
      <c r="E7002" s="519" t="s">
        <v>144</v>
      </c>
      <c r="F7002" s="518" t="s">
        <v>144</v>
      </c>
      <c r="G7002" s="518" t="s">
        <v>31185</v>
      </c>
      <c r="H7002" s="518" t="s">
        <v>12008</v>
      </c>
      <c r="I7002" s="518" t="s">
        <v>10984</v>
      </c>
      <c r="J7002" s="518" t="s">
        <v>5432</v>
      </c>
      <c r="K7002" s="519" t="s">
        <v>14269</v>
      </c>
      <c r="L7002" s="518" t="s">
        <v>5433</v>
      </c>
    </row>
    <row r="7003" spans="1:12" ht="15.75">
      <c r="A7003" s="518" t="s">
        <v>11877</v>
      </c>
      <c r="B7003" s="518" t="s">
        <v>11878</v>
      </c>
      <c r="C7003" s="518" t="s">
        <v>11951</v>
      </c>
      <c r="D7003" s="518" t="s">
        <v>31116</v>
      </c>
      <c r="E7003" s="519" t="s">
        <v>144</v>
      </c>
      <c r="F7003" s="518" t="s">
        <v>144</v>
      </c>
      <c r="G7003" s="518" t="s">
        <v>31186</v>
      </c>
      <c r="H7003" s="518" t="s">
        <v>12009</v>
      </c>
      <c r="I7003" s="518" t="s">
        <v>10984</v>
      </c>
      <c r="J7003" s="518" t="s">
        <v>5432</v>
      </c>
      <c r="K7003" s="519" t="s">
        <v>35573</v>
      </c>
      <c r="L7003" s="518" t="s">
        <v>5433</v>
      </c>
    </row>
    <row r="7004" spans="1:12" ht="15.75">
      <c r="A7004" s="518" t="s">
        <v>11877</v>
      </c>
      <c r="B7004" s="518" t="s">
        <v>11878</v>
      </c>
      <c r="C7004" s="518" t="s">
        <v>11951</v>
      </c>
      <c r="D7004" s="518" t="s">
        <v>31116</v>
      </c>
      <c r="E7004" s="519" t="s">
        <v>144</v>
      </c>
      <c r="F7004" s="518" t="s">
        <v>144</v>
      </c>
      <c r="G7004" s="518" t="s">
        <v>31187</v>
      </c>
      <c r="H7004" s="518" t="s">
        <v>12010</v>
      </c>
      <c r="I7004" s="518" t="s">
        <v>10984</v>
      </c>
      <c r="J7004" s="518" t="s">
        <v>5432</v>
      </c>
      <c r="K7004" s="519" t="s">
        <v>35574</v>
      </c>
      <c r="L7004" s="518" t="s">
        <v>5433</v>
      </c>
    </row>
    <row r="7005" spans="1:12" ht="15.75">
      <c r="A7005" s="518" t="s">
        <v>11877</v>
      </c>
      <c r="B7005" s="518" t="s">
        <v>11878</v>
      </c>
      <c r="C7005" s="518" t="s">
        <v>11951</v>
      </c>
      <c r="D7005" s="518" t="s">
        <v>31116</v>
      </c>
      <c r="E7005" s="519" t="s">
        <v>144</v>
      </c>
      <c r="F7005" s="518" t="s">
        <v>144</v>
      </c>
      <c r="G7005" s="518" t="s">
        <v>31189</v>
      </c>
      <c r="H7005" s="518" t="s">
        <v>31190</v>
      </c>
      <c r="I7005" s="518" t="s">
        <v>10984</v>
      </c>
      <c r="J7005" s="518" t="s">
        <v>5432</v>
      </c>
      <c r="K7005" s="519" t="s">
        <v>35575</v>
      </c>
      <c r="L7005" s="518" t="s">
        <v>5433</v>
      </c>
    </row>
    <row r="7006" spans="1:12" ht="15.75">
      <c r="A7006" s="518" t="s">
        <v>11877</v>
      </c>
      <c r="B7006" s="518" t="s">
        <v>11878</v>
      </c>
      <c r="C7006" s="518" t="s">
        <v>11951</v>
      </c>
      <c r="D7006" s="518" t="s">
        <v>31116</v>
      </c>
      <c r="E7006" s="519" t="s">
        <v>144</v>
      </c>
      <c r="F7006" s="518" t="s">
        <v>144</v>
      </c>
      <c r="G7006" s="518" t="s">
        <v>31191</v>
      </c>
      <c r="H7006" s="518" t="s">
        <v>12012</v>
      </c>
      <c r="I7006" s="518" t="s">
        <v>10984</v>
      </c>
      <c r="J7006" s="518" t="s">
        <v>5432</v>
      </c>
      <c r="K7006" s="519" t="s">
        <v>24496</v>
      </c>
      <c r="L7006" s="518" t="s">
        <v>5433</v>
      </c>
    </row>
    <row r="7007" spans="1:12" ht="15.75">
      <c r="A7007" s="518" t="s">
        <v>11877</v>
      </c>
      <c r="B7007" s="518" t="s">
        <v>11878</v>
      </c>
      <c r="C7007" s="518" t="s">
        <v>11951</v>
      </c>
      <c r="D7007" s="518" t="s">
        <v>31116</v>
      </c>
      <c r="E7007" s="519" t="s">
        <v>144</v>
      </c>
      <c r="F7007" s="518" t="s">
        <v>144</v>
      </c>
      <c r="G7007" s="518" t="s">
        <v>31192</v>
      </c>
      <c r="H7007" s="518" t="s">
        <v>12013</v>
      </c>
      <c r="I7007" s="518" t="s">
        <v>10984</v>
      </c>
      <c r="J7007" s="518" t="s">
        <v>5432</v>
      </c>
      <c r="K7007" s="519" t="s">
        <v>35576</v>
      </c>
      <c r="L7007" s="518" t="s">
        <v>5433</v>
      </c>
    </row>
    <row r="7008" spans="1:12" ht="15.75">
      <c r="A7008" s="518" t="s">
        <v>11877</v>
      </c>
      <c r="B7008" s="518" t="s">
        <v>11878</v>
      </c>
      <c r="C7008" s="518" t="s">
        <v>11951</v>
      </c>
      <c r="D7008" s="518" t="s">
        <v>31116</v>
      </c>
      <c r="E7008" s="519" t="s">
        <v>144</v>
      </c>
      <c r="F7008" s="518" t="s">
        <v>144</v>
      </c>
      <c r="G7008" s="518" t="s">
        <v>31194</v>
      </c>
      <c r="H7008" s="518" t="s">
        <v>12014</v>
      </c>
      <c r="I7008" s="518" t="s">
        <v>10984</v>
      </c>
      <c r="J7008" s="518" t="s">
        <v>5432</v>
      </c>
      <c r="K7008" s="519" t="s">
        <v>35577</v>
      </c>
      <c r="L7008" s="518" t="s">
        <v>5433</v>
      </c>
    </row>
    <row r="7009" spans="1:12" ht="15.75">
      <c r="A7009" s="518" t="s">
        <v>11877</v>
      </c>
      <c r="B7009" s="518" t="s">
        <v>11878</v>
      </c>
      <c r="C7009" s="518" t="s">
        <v>11951</v>
      </c>
      <c r="D7009" s="518" t="s">
        <v>31116</v>
      </c>
      <c r="E7009" s="519" t="s">
        <v>144</v>
      </c>
      <c r="F7009" s="518" t="s">
        <v>144</v>
      </c>
      <c r="G7009" s="518" t="s">
        <v>31195</v>
      </c>
      <c r="H7009" s="518" t="s">
        <v>12015</v>
      </c>
      <c r="I7009" s="518" t="s">
        <v>10984</v>
      </c>
      <c r="J7009" s="518" t="s">
        <v>5432</v>
      </c>
      <c r="K7009" s="519" t="s">
        <v>35578</v>
      </c>
      <c r="L7009" s="518" t="s">
        <v>5433</v>
      </c>
    </row>
    <row r="7010" spans="1:12" ht="15.75">
      <c r="A7010" s="518" t="s">
        <v>11877</v>
      </c>
      <c r="B7010" s="518" t="s">
        <v>11878</v>
      </c>
      <c r="C7010" s="518" t="s">
        <v>11951</v>
      </c>
      <c r="D7010" s="518" t="s">
        <v>31116</v>
      </c>
      <c r="E7010" s="519" t="s">
        <v>144</v>
      </c>
      <c r="F7010" s="518" t="s">
        <v>144</v>
      </c>
      <c r="G7010" s="518" t="s">
        <v>31196</v>
      </c>
      <c r="H7010" s="518" t="s">
        <v>12016</v>
      </c>
      <c r="I7010" s="518" t="s">
        <v>10984</v>
      </c>
      <c r="J7010" s="518" t="s">
        <v>5432</v>
      </c>
      <c r="K7010" s="519" t="s">
        <v>35282</v>
      </c>
      <c r="L7010" s="518" t="s">
        <v>5433</v>
      </c>
    </row>
    <row r="7011" spans="1:12" ht="15.75">
      <c r="A7011" s="518" t="s">
        <v>11877</v>
      </c>
      <c r="B7011" s="518" t="s">
        <v>11878</v>
      </c>
      <c r="C7011" s="518" t="s">
        <v>11951</v>
      </c>
      <c r="D7011" s="518" t="s">
        <v>31116</v>
      </c>
      <c r="E7011" s="519" t="s">
        <v>144</v>
      </c>
      <c r="F7011" s="518" t="s">
        <v>144</v>
      </c>
      <c r="G7011" s="518" t="s">
        <v>31197</v>
      </c>
      <c r="H7011" s="518" t="s">
        <v>12017</v>
      </c>
      <c r="I7011" s="518" t="s">
        <v>10984</v>
      </c>
      <c r="J7011" s="518" t="s">
        <v>5432</v>
      </c>
      <c r="K7011" s="519" t="s">
        <v>33586</v>
      </c>
      <c r="L7011" s="518" t="s">
        <v>5433</v>
      </c>
    </row>
    <row r="7012" spans="1:12" ht="15.75">
      <c r="A7012" s="518" t="s">
        <v>12018</v>
      </c>
      <c r="B7012" s="518" t="s">
        <v>12019</v>
      </c>
      <c r="C7012" s="518" t="s">
        <v>12020</v>
      </c>
      <c r="D7012" s="518" t="s">
        <v>31198</v>
      </c>
      <c r="E7012" s="519" t="s">
        <v>144</v>
      </c>
      <c r="F7012" s="518" t="s">
        <v>144</v>
      </c>
      <c r="G7012" s="518" t="s">
        <v>31199</v>
      </c>
      <c r="H7012" s="518" t="s">
        <v>12021</v>
      </c>
      <c r="I7012" s="518" t="s">
        <v>5431</v>
      </c>
      <c r="J7012" s="518" t="s">
        <v>5503</v>
      </c>
      <c r="K7012" s="519" t="s">
        <v>21807</v>
      </c>
      <c r="L7012" s="518" t="s">
        <v>5433</v>
      </c>
    </row>
    <row r="7013" spans="1:12" ht="15.75">
      <c r="A7013" s="518" t="s">
        <v>12018</v>
      </c>
      <c r="B7013" s="518" t="s">
        <v>12019</v>
      </c>
      <c r="C7013" s="518" t="s">
        <v>12020</v>
      </c>
      <c r="D7013" s="518" t="s">
        <v>31198</v>
      </c>
      <c r="E7013" s="519" t="s">
        <v>144</v>
      </c>
      <c r="F7013" s="518" t="s">
        <v>144</v>
      </c>
      <c r="G7013" s="518" t="s">
        <v>31200</v>
      </c>
      <c r="H7013" s="518" t="s">
        <v>12022</v>
      </c>
      <c r="I7013" s="518" t="s">
        <v>5431</v>
      </c>
      <c r="J7013" s="518" t="s">
        <v>5503</v>
      </c>
      <c r="K7013" s="519" t="s">
        <v>35579</v>
      </c>
      <c r="L7013" s="518" t="s">
        <v>5433</v>
      </c>
    </row>
    <row r="7014" spans="1:12" ht="15.75">
      <c r="A7014" s="518" t="s">
        <v>12018</v>
      </c>
      <c r="B7014" s="518" t="s">
        <v>12019</v>
      </c>
      <c r="C7014" s="518" t="s">
        <v>12020</v>
      </c>
      <c r="D7014" s="518" t="s">
        <v>31198</v>
      </c>
      <c r="E7014" s="519" t="s">
        <v>144</v>
      </c>
      <c r="F7014" s="518" t="s">
        <v>144</v>
      </c>
      <c r="G7014" s="518" t="s">
        <v>31201</v>
      </c>
      <c r="H7014" s="518" t="s">
        <v>12023</v>
      </c>
      <c r="I7014" s="518" t="s">
        <v>5431</v>
      </c>
      <c r="J7014" s="518" t="s">
        <v>5503</v>
      </c>
      <c r="K7014" s="519" t="s">
        <v>32981</v>
      </c>
      <c r="L7014" s="518" t="s">
        <v>5433</v>
      </c>
    </row>
    <row r="7015" spans="1:12" ht="15.75">
      <c r="A7015" s="518" t="s">
        <v>12018</v>
      </c>
      <c r="B7015" s="518" t="s">
        <v>12019</v>
      </c>
      <c r="C7015" s="518" t="s">
        <v>12020</v>
      </c>
      <c r="D7015" s="518" t="s">
        <v>31198</v>
      </c>
      <c r="E7015" s="519" t="s">
        <v>144</v>
      </c>
      <c r="F7015" s="518" t="s">
        <v>144</v>
      </c>
      <c r="G7015" s="518" t="s">
        <v>31202</v>
      </c>
      <c r="H7015" s="518" t="s">
        <v>12024</v>
      </c>
      <c r="I7015" s="518" t="s">
        <v>5431</v>
      </c>
      <c r="J7015" s="518" t="s">
        <v>5503</v>
      </c>
      <c r="K7015" s="519" t="s">
        <v>35580</v>
      </c>
      <c r="L7015" s="518" t="s">
        <v>5433</v>
      </c>
    </row>
    <row r="7016" spans="1:12" ht="15.75">
      <c r="A7016" s="518" t="s">
        <v>12018</v>
      </c>
      <c r="B7016" s="518" t="s">
        <v>12019</v>
      </c>
      <c r="C7016" s="518" t="s">
        <v>12020</v>
      </c>
      <c r="D7016" s="518" t="s">
        <v>31198</v>
      </c>
      <c r="E7016" s="519" t="s">
        <v>144</v>
      </c>
      <c r="F7016" s="518" t="s">
        <v>144</v>
      </c>
      <c r="G7016" s="518" t="s">
        <v>31203</v>
      </c>
      <c r="H7016" s="518" t="s">
        <v>12025</v>
      </c>
      <c r="I7016" s="518" t="s">
        <v>5431</v>
      </c>
      <c r="J7016" s="518" t="s">
        <v>5503</v>
      </c>
      <c r="K7016" s="519" t="s">
        <v>19526</v>
      </c>
      <c r="L7016" s="518" t="s">
        <v>5433</v>
      </c>
    </row>
    <row r="7017" spans="1:12" ht="15.75">
      <c r="A7017" s="518" t="s">
        <v>12018</v>
      </c>
      <c r="B7017" s="518" t="s">
        <v>12019</v>
      </c>
      <c r="C7017" s="518" t="s">
        <v>12020</v>
      </c>
      <c r="D7017" s="518" t="s">
        <v>31198</v>
      </c>
      <c r="E7017" s="519" t="s">
        <v>144</v>
      </c>
      <c r="F7017" s="518" t="s">
        <v>144</v>
      </c>
      <c r="G7017" s="518" t="s">
        <v>31204</v>
      </c>
      <c r="H7017" s="518" t="s">
        <v>12026</v>
      </c>
      <c r="I7017" s="518" t="s">
        <v>5431</v>
      </c>
      <c r="J7017" s="518" t="s">
        <v>5503</v>
      </c>
      <c r="K7017" s="519" t="s">
        <v>35581</v>
      </c>
      <c r="L7017" s="518" t="s">
        <v>5433</v>
      </c>
    </row>
    <row r="7018" spans="1:12" ht="15.75">
      <c r="A7018" s="518" t="s">
        <v>12018</v>
      </c>
      <c r="B7018" s="518" t="s">
        <v>12019</v>
      </c>
      <c r="C7018" s="518" t="s">
        <v>12020</v>
      </c>
      <c r="D7018" s="518" t="s">
        <v>31198</v>
      </c>
      <c r="E7018" s="519" t="s">
        <v>144</v>
      </c>
      <c r="F7018" s="518" t="s">
        <v>144</v>
      </c>
      <c r="G7018" s="518" t="s">
        <v>31205</v>
      </c>
      <c r="H7018" s="518" t="s">
        <v>12027</v>
      </c>
      <c r="I7018" s="518" t="s">
        <v>5431</v>
      </c>
      <c r="J7018" s="518" t="s">
        <v>5503</v>
      </c>
      <c r="K7018" s="519" t="s">
        <v>29488</v>
      </c>
      <c r="L7018" s="518" t="s">
        <v>5433</v>
      </c>
    </row>
    <row r="7019" spans="1:12" ht="15.75">
      <c r="A7019" s="518" t="s">
        <v>12018</v>
      </c>
      <c r="B7019" s="518" t="s">
        <v>12019</v>
      </c>
      <c r="C7019" s="518" t="s">
        <v>12020</v>
      </c>
      <c r="D7019" s="518" t="s">
        <v>31198</v>
      </c>
      <c r="E7019" s="519" t="s">
        <v>144</v>
      </c>
      <c r="F7019" s="518" t="s">
        <v>144</v>
      </c>
      <c r="G7019" s="518" t="s">
        <v>31207</v>
      </c>
      <c r="H7019" s="518" t="s">
        <v>12028</v>
      </c>
      <c r="I7019" s="518" t="s">
        <v>5431</v>
      </c>
      <c r="J7019" s="518" t="s">
        <v>5503</v>
      </c>
      <c r="K7019" s="519" t="s">
        <v>35582</v>
      </c>
      <c r="L7019" s="518" t="s">
        <v>5433</v>
      </c>
    </row>
    <row r="7020" spans="1:12" ht="15.75">
      <c r="A7020" s="518" t="s">
        <v>12018</v>
      </c>
      <c r="B7020" s="518" t="s">
        <v>12019</v>
      </c>
      <c r="C7020" s="518" t="s">
        <v>12020</v>
      </c>
      <c r="D7020" s="518" t="s">
        <v>31198</v>
      </c>
      <c r="E7020" s="519" t="s">
        <v>144</v>
      </c>
      <c r="F7020" s="518" t="s">
        <v>144</v>
      </c>
      <c r="G7020" s="518" t="s">
        <v>31208</v>
      </c>
      <c r="H7020" s="518" t="s">
        <v>12029</v>
      </c>
      <c r="I7020" s="518" t="s">
        <v>5431</v>
      </c>
      <c r="J7020" s="518" t="s">
        <v>5503</v>
      </c>
      <c r="K7020" s="519" t="s">
        <v>18912</v>
      </c>
      <c r="L7020" s="518" t="s">
        <v>5433</v>
      </c>
    </row>
    <row r="7021" spans="1:12" ht="15.75">
      <c r="A7021" s="518" t="s">
        <v>12018</v>
      </c>
      <c r="B7021" s="518" t="s">
        <v>12019</v>
      </c>
      <c r="C7021" s="518" t="s">
        <v>12020</v>
      </c>
      <c r="D7021" s="518" t="s">
        <v>31198</v>
      </c>
      <c r="E7021" s="519" t="s">
        <v>144</v>
      </c>
      <c r="F7021" s="518" t="s">
        <v>144</v>
      </c>
      <c r="G7021" s="518" t="s">
        <v>31209</v>
      </c>
      <c r="H7021" s="518" t="s">
        <v>12030</v>
      </c>
      <c r="I7021" s="518" t="s">
        <v>5431</v>
      </c>
      <c r="J7021" s="518" t="s">
        <v>5503</v>
      </c>
      <c r="K7021" s="519" t="s">
        <v>33937</v>
      </c>
      <c r="L7021" s="518" t="s">
        <v>5433</v>
      </c>
    </row>
    <row r="7022" spans="1:12" ht="15.75">
      <c r="A7022" s="518" t="s">
        <v>12018</v>
      </c>
      <c r="B7022" s="518" t="s">
        <v>12019</v>
      </c>
      <c r="C7022" s="518" t="s">
        <v>12020</v>
      </c>
      <c r="D7022" s="518" t="s">
        <v>31198</v>
      </c>
      <c r="E7022" s="519" t="s">
        <v>144</v>
      </c>
      <c r="F7022" s="518" t="s">
        <v>144</v>
      </c>
      <c r="G7022" s="518" t="s">
        <v>31210</v>
      </c>
      <c r="H7022" s="518" t="s">
        <v>12031</v>
      </c>
      <c r="I7022" s="518" t="s">
        <v>5431</v>
      </c>
      <c r="J7022" s="518" t="s">
        <v>5503</v>
      </c>
      <c r="K7022" s="519" t="s">
        <v>35583</v>
      </c>
      <c r="L7022" s="518" t="s">
        <v>5433</v>
      </c>
    </row>
    <row r="7023" spans="1:12" ht="15.75">
      <c r="A7023" s="518" t="s">
        <v>12018</v>
      </c>
      <c r="B7023" s="518" t="s">
        <v>12019</v>
      </c>
      <c r="C7023" s="518" t="s">
        <v>12020</v>
      </c>
      <c r="D7023" s="518" t="s">
        <v>31198</v>
      </c>
      <c r="E7023" s="519" t="s">
        <v>144</v>
      </c>
      <c r="F7023" s="518" t="s">
        <v>144</v>
      </c>
      <c r="G7023" s="518" t="s">
        <v>31211</v>
      </c>
      <c r="H7023" s="518" t="s">
        <v>12032</v>
      </c>
      <c r="I7023" s="518" t="s">
        <v>5431</v>
      </c>
      <c r="J7023" s="518" t="s">
        <v>5503</v>
      </c>
      <c r="K7023" s="519" t="s">
        <v>35584</v>
      </c>
      <c r="L7023" s="518" t="s">
        <v>5433</v>
      </c>
    </row>
    <row r="7024" spans="1:12" ht="15.75">
      <c r="A7024" s="518" t="s">
        <v>12018</v>
      </c>
      <c r="B7024" s="518" t="s">
        <v>12019</v>
      </c>
      <c r="C7024" s="518" t="s">
        <v>12020</v>
      </c>
      <c r="D7024" s="518" t="s">
        <v>31198</v>
      </c>
      <c r="E7024" s="519" t="s">
        <v>144</v>
      </c>
      <c r="F7024" s="518" t="s">
        <v>144</v>
      </c>
      <c r="G7024" s="518" t="s">
        <v>31212</v>
      </c>
      <c r="H7024" s="518" t="s">
        <v>12033</v>
      </c>
      <c r="I7024" s="518" t="s">
        <v>5431</v>
      </c>
      <c r="J7024" s="518" t="s">
        <v>5503</v>
      </c>
      <c r="K7024" s="519" t="s">
        <v>14143</v>
      </c>
      <c r="L7024" s="518" t="s">
        <v>5433</v>
      </c>
    </row>
    <row r="7025" spans="1:12" ht="15.75">
      <c r="A7025" s="518" t="s">
        <v>12018</v>
      </c>
      <c r="B7025" s="518" t="s">
        <v>12019</v>
      </c>
      <c r="C7025" s="518" t="s">
        <v>12020</v>
      </c>
      <c r="D7025" s="518" t="s">
        <v>31198</v>
      </c>
      <c r="E7025" s="519" t="s">
        <v>144</v>
      </c>
      <c r="F7025" s="518" t="s">
        <v>144</v>
      </c>
      <c r="G7025" s="518" t="s">
        <v>31213</v>
      </c>
      <c r="H7025" s="518" t="s">
        <v>12034</v>
      </c>
      <c r="I7025" s="518" t="s">
        <v>5431</v>
      </c>
      <c r="J7025" s="518" t="s">
        <v>5503</v>
      </c>
      <c r="K7025" s="519" t="s">
        <v>26512</v>
      </c>
      <c r="L7025" s="518" t="s">
        <v>5433</v>
      </c>
    </row>
    <row r="7026" spans="1:12" ht="15.75">
      <c r="A7026" s="518" t="s">
        <v>12018</v>
      </c>
      <c r="B7026" s="518" t="s">
        <v>12019</v>
      </c>
      <c r="C7026" s="518" t="s">
        <v>12020</v>
      </c>
      <c r="D7026" s="518" t="s">
        <v>31198</v>
      </c>
      <c r="E7026" s="519" t="s">
        <v>144</v>
      </c>
      <c r="F7026" s="518" t="s">
        <v>144</v>
      </c>
      <c r="G7026" s="518" t="s">
        <v>31214</v>
      </c>
      <c r="H7026" s="518" t="s">
        <v>12035</v>
      </c>
      <c r="I7026" s="518" t="s">
        <v>5431</v>
      </c>
      <c r="J7026" s="518" t="s">
        <v>5503</v>
      </c>
      <c r="K7026" s="519" t="s">
        <v>15371</v>
      </c>
      <c r="L7026" s="518" t="s">
        <v>5433</v>
      </c>
    </row>
    <row r="7027" spans="1:12" ht="15.75">
      <c r="A7027" s="518" t="s">
        <v>12018</v>
      </c>
      <c r="B7027" s="518" t="s">
        <v>12019</v>
      </c>
      <c r="C7027" s="518" t="s">
        <v>12020</v>
      </c>
      <c r="D7027" s="518" t="s">
        <v>31198</v>
      </c>
      <c r="E7027" s="519" t="s">
        <v>144</v>
      </c>
      <c r="F7027" s="518" t="s">
        <v>144</v>
      </c>
      <c r="G7027" s="518" t="s">
        <v>31215</v>
      </c>
      <c r="H7027" s="518" t="s">
        <v>12036</v>
      </c>
      <c r="I7027" s="518" t="s">
        <v>5431</v>
      </c>
      <c r="J7027" s="518" t="s">
        <v>5503</v>
      </c>
      <c r="K7027" s="519" t="s">
        <v>14143</v>
      </c>
      <c r="L7027" s="518" t="s">
        <v>5433</v>
      </c>
    </row>
    <row r="7028" spans="1:12" ht="15.75">
      <c r="A7028" s="518" t="s">
        <v>12018</v>
      </c>
      <c r="B7028" s="518" t="s">
        <v>12019</v>
      </c>
      <c r="C7028" s="518" t="s">
        <v>12037</v>
      </c>
      <c r="D7028" s="518" t="s">
        <v>31216</v>
      </c>
      <c r="E7028" s="519" t="s">
        <v>144</v>
      </c>
      <c r="F7028" s="518" t="s">
        <v>144</v>
      </c>
      <c r="G7028" s="518" t="s">
        <v>31217</v>
      </c>
      <c r="H7028" s="518" t="s">
        <v>12038</v>
      </c>
      <c r="I7028" s="518" t="s">
        <v>5650</v>
      </c>
      <c r="J7028" s="518" t="s">
        <v>5503</v>
      </c>
      <c r="K7028" s="519" t="s">
        <v>35585</v>
      </c>
      <c r="L7028" s="518" t="s">
        <v>5433</v>
      </c>
    </row>
    <row r="7029" spans="1:12" ht="15.75">
      <c r="A7029" s="518" t="s">
        <v>12018</v>
      </c>
      <c r="B7029" s="518" t="s">
        <v>12019</v>
      </c>
      <c r="C7029" s="518" t="s">
        <v>12037</v>
      </c>
      <c r="D7029" s="518" t="s">
        <v>31216</v>
      </c>
      <c r="E7029" s="519" t="s">
        <v>144</v>
      </c>
      <c r="F7029" s="518" t="s">
        <v>144</v>
      </c>
      <c r="G7029" s="518" t="s">
        <v>31218</v>
      </c>
      <c r="H7029" s="518" t="s">
        <v>12039</v>
      </c>
      <c r="I7029" s="518" t="s">
        <v>5650</v>
      </c>
      <c r="J7029" s="518" t="s">
        <v>5503</v>
      </c>
      <c r="K7029" s="519" t="s">
        <v>13296</v>
      </c>
      <c r="L7029" s="518" t="s">
        <v>5433</v>
      </c>
    </row>
    <row r="7030" spans="1:12" ht="15.75">
      <c r="A7030" s="518" t="s">
        <v>12018</v>
      </c>
      <c r="B7030" s="518" t="s">
        <v>12019</v>
      </c>
      <c r="C7030" s="518" t="s">
        <v>12037</v>
      </c>
      <c r="D7030" s="518" t="s">
        <v>31216</v>
      </c>
      <c r="E7030" s="519" t="s">
        <v>144</v>
      </c>
      <c r="F7030" s="518" t="s">
        <v>144</v>
      </c>
      <c r="G7030" s="518" t="s">
        <v>31219</v>
      </c>
      <c r="H7030" s="518" t="s">
        <v>12040</v>
      </c>
      <c r="I7030" s="518" t="s">
        <v>5650</v>
      </c>
      <c r="J7030" s="518" t="s">
        <v>5503</v>
      </c>
      <c r="K7030" s="519" t="s">
        <v>20530</v>
      </c>
      <c r="L7030" s="518" t="s">
        <v>5433</v>
      </c>
    </row>
    <row r="7031" spans="1:12" ht="15.75">
      <c r="A7031" s="518" t="s">
        <v>12018</v>
      </c>
      <c r="B7031" s="518" t="s">
        <v>12019</v>
      </c>
      <c r="C7031" s="518" t="s">
        <v>12041</v>
      </c>
      <c r="D7031" s="518" t="s">
        <v>31220</v>
      </c>
      <c r="E7031" s="519" t="s">
        <v>144</v>
      </c>
      <c r="F7031" s="518" t="s">
        <v>144</v>
      </c>
      <c r="G7031" s="518" t="s">
        <v>31221</v>
      </c>
      <c r="H7031" s="518" t="s">
        <v>12042</v>
      </c>
      <c r="I7031" s="518" t="s">
        <v>5502</v>
      </c>
      <c r="J7031" s="518" t="s">
        <v>5503</v>
      </c>
      <c r="K7031" s="519" t="s">
        <v>35586</v>
      </c>
      <c r="L7031" s="518" t="s">
        <v>5433</v>
      </c>
    </row>
    <row r="7032" spans="1:12" ht="15.75">
      <c r="A7032" s="518" t="s">
        <v>12018</v>
      </c>
      <c r="B7032" s="518" t="s">
        <v>12019</v>
      </c>
      <c r="C7032" s="518" t="s">
        <v>12041</v>
      </c>
      <c r="D7032" s="518" t="s">
        <v>31220</v>
      </c>
      <c r="E7032" s="519" t="s">
        <v>144</v>
      </c>
      <c r="F7032" s="518" t="s">
        <v>144</v>
      </c>
      <c r="G7032" s="518" t="s">
        <v>31222</v>
      </c>
      <c r="H7032" s="518" t="s">
        <v>12043</v>
      </c>
      <c r="I7032" s="518" t="s">
        <v>5502</v>
      </c>
      <c r="J7032" s="518" t="s">
        <v>5503</v>
      </c>
      <c r="K7032" s="519" t="s">
        <v>33146</v>
      </c>
      <c r="L7032" s="518" t="s">
        <v>5433</v>
      </c>
    </row>
    <row r="7033" spans="1:12" ht="15.75">
      <c r="A7033" s="518" t="s">
        <v>12018</v>
      </c>
      <c r="B7033" s="518" t="s">
        <v>12019</v>
      </c>
      <c r="C7033" s="518" t="s">
        <v>12041</v>
      </c>
      <c r="D7033" s="518" t="s">
        <v>31220</v>
      </c>
      <c r="E7033" s="519" t="s">
        <v>144</v>
      </c>
      <c r="F7033" s="518" t="s">
        <v>144</v>
      </c>
      <c r="G7033" s="518" t="s">
        <v>31223</v>
      </c>
      <c r="H7033" s="518" t="s">
        <v>12044</v>
      </c>
      <c r="I7033" s="518" t="s">
        <v>5502</v>
      </c>
      <c r="J7033" s="518" t="s">
        <v>5503</v>
      </c>
      <c r="K7033" s="519" t="s">
        <v>34961</v>
      </c>
      <c r="L7033" s="518" t="s">
        <v>5433</v>
      </c>
    </row>
    <row r="7034" spans="1:12" ht="15.75">
      <c r="A7034" s="518" t="s">
        <v>12018</v>
      </c>
      <c r="B7034" s="518" t="s">
        <v>12019</v>
      </c>
      <c r="C7034" s="518" t="s">
        <v>12041</v>
      </c>
      <c r="D7034" s="518" t="s">
        <v>31220</v>
      </c>
      <c r="E7034" s="519" t="s">
        <v>144</v>
      </c>
      <c r="F7034" s="518" t="s">
        <v>144</v>
      </c>
      <c r="G7034" s="518" t="s">
        <v>31224</v>
      </c>
      <c r="H7034" s="518" t="s">
        <v>12045</v>
      </c>
      <c r="I7034" s="518" t="s">
        <v>5502</v>
      </c>
      <c r="J7034" s="518" t="s">
        <v>5432</v>
      </c>
      <c r="K7034" s="519" t="s">
        <v>35587</v>
      </c>
      <c r="L7034" s="518" t="s">
        <v>5433</v>
      </c>
    </row>
    <row r="7035" spans="1:12" ht="15.75">
      <c r="A7035" s="518" t="s">
        <v>12018</v>
      </c>
      <c r="B7035" s="518" t="s">
        <v>12019</v>
      </c>
      <c r="C7035" s="518" t="s">
        <v>12041</v>
      </c>
      <c r="D7035" s="518" t="s">
        <v>31220</v>
      </c>
      <c r="E7035" s="519" t="s">
        <v>144</v>
      </c>
      <c r="F7035" s="518" t="s">
        <v>144</v>
      </c>
      <c r="G7035" s="518" t="s">
        <v>31225</v>
      </c>
      <c r="H7035" s="518" t="s">
        <v>12046</v>
      </c>
      <c r="I7035" s="518" t="s">
        <v>5650</v>
      </c>
      <c r="J7035" s="518" t="s">
        <v>5503</v>
      </c>
      <c r="K7035" s="519" t="s">
        <v>35588</v>
      </c>
      <c r="L7035" s="518" t="s">
        <v>5433</v>
      </c>
    </row>
    <row r="7036" spans="1:12" ht="15.75">
      <c r="A7036" s="518" t="s">
        <v>12018</v>
      </c>
      <c r="B7036" s="518" t="s">
        <v>12019</v>
      </c>
      <c r="C7036" s="518" t="s">
        <v>12041</v>
      </c>
      <c r="D7036" s="518" t="s">
        <v>31220</v>
      </c>
      <c r="E7036" s="519" t="s">
        <v>144</v>
      </c>
      <c r="F7036" s="518" t="s">
        <v>144</v>
      </c>
      <c r="G7036" s="518" t="s">
        <v>31226</v>
      </c>
      <c r="H7036" s="518" t="s">
        <v>12047</v>
      </c>
      <c r="I7036" s="518" t="s">
        <v>5650</v>
      </c>
      <c r="J7036" s="518" t="s">
        <v>5503</v>
      </c>
      <c r="K7036" s="519" t="s">
        <v>17703</v>
      </c>
      <c r="L7036" s="518" t="s">
        <v>5433</v>
      </c>
    </row>
    <row r="7037" spans="1:12" ht="15.75">
      <c r="A7037" s="518" t="s">
        <v>12018</v>
      </c>
      <c r="B7037" s="518" t="s">
        <v>12019</v>
      </c>
      <c r="C7037" s="518" t="s">
        <v>12041</v>
      </c>
      <c r="D7037" s="518" t="s">
        <v>31220</v>
      </c>
      <c r="E7037" s="519" t="s">
        <v>144</v>
      </c>
      <c r="F7037" s="518" t="s">
        <v>144</v>
      </c>
      <c r="G7037" s="518" t="s">
        <v>31227</v>
      </c>
      <c r="H7037" s="518" t="s">
        <v>12048</v>
      </c>
      <c r="I7037" s="518" t="s">
        <v>5650</v>
      </c>
      <c r="J7037" s="518" t="s">
        <v>5503</v>
      </c>
      <c r="K7037" s="519" t="s">
        <v>21184</v>
      </c>
      <c r="L7037" s="518" t="s">
        <v>5433</v>
      </c>
    </row>
    <row r="7038" spans="1:12" ht="15.75">
      <c r="A7038" s="518" t="s">
        <v>12018</v>
      </c>
      <c r="B7038" s="518" t="s">
        <v>12019</v>
      </c>
      <c r="C7038" s="518" t="s">
        <v>12041</v>
      </c>
      <c r="D7038" s="518" t="s">
        <v>31220</v>
      </c>
      <c r="E7038" s="519" t="s">
        <v>144</v>
      </c>
      <c r="F7038" s="518" t="s">
        <v>144</v>
      </c>
      <c r="G7038" s="518" t="s">
        <v>31228</v>
      </c>
      <c r="H7038" s="518" t="s">
        <v>12049</v>
      </c>
      <c r="I7038" s="518" t="s">
        <v>5431</v>
      </c>
      <c r="J7038" s="518" t="s">
        <v>5503</v>
      </c>
      <c r="K7038" s="519" t="s">
        <v>35589</v>
      </c>
      <c r="L7038" s="518" t="s">
        <v>5433</v>
      </c>
    </row>
    <row r="7039" spans="1:12" ht="15.75">
      <c r="A7039" s="518" t="s">
        <v>12018</v>
      </c>
      <c r="B7039" s="518" t="s">
        <v>12019</v>
      </c>
      <c r="C7039" s="518" t="s">
        <v>12041</v>
      </c>
      <c r="D7039" s="518" t="s">
        <v>31220</v>
      </c>
      <c r="E7039" s="519" t="s">
        <v>144</v>
      </c>
      <c r="F7039" s="518" t="s">
        <v>144</v>
      </c>
      <c r="G7039" s="518" t="s">
        <v>31229</v>
      </c>
      <c r="H7039" s="518" t="s">
        <v>12050</v>
      </c>
      <c r="I7039" s="518" t="s">
        <v>5650</v>
      </c>
      <c r="J7039" s="518" t="s">
        <v>5503</v>
      </c>
      <c r="K7039" s="519" t="s">
        <v>12978</v>
      </c>
      <c r="L7039" s="518" t="s">
        <v>5433</v>
      </c>
    </row>
    <row r="7040" spans="1:12" ht="15.75">
      <c r="A7040" s="518" t="s">
        <v>12018</v>
      </c>
      <c r="B7040" s="518" t="s">
        <v>12019</v>
      </c>
      <c r="C7040" s="518" t="s">
        <v>12051</v>
      </c>
      <c r="D7040" s="518" t="s">
        <v>31230</v>
      </c>
      <c r="E7040" s="519" t="s">
        <v>144</v>
      </c>
      <c r="F7040" s="518" t="s">
        <v>144</v>
      </c>
      <c r="G7040" s="518" t="s">
        <v>31231</v>
      </c>
      <c r="H7040" s="518" t="s">
        <v>12052</v>
      </c>
      <c r="I7040" s="518" t="s">
        <v>5650</v>
      </c>
      <c r="J7040" s="518" t="s">
        <v>5432</v>
      </c>
      <c r="K7040" s="519" t="s">
        <v>27885</v>
      </c>
      <c r="L7040" s="518" t="s">
        <v>5433</v>
      </c>
    </row>
    <row r="7041" spans="1:12" ht="15.75">
      <c r="A7041" s="518" t="s">
        <v>12018</v>
      </c>
      <c r="B7041" s="518" t="s">
        <v>12019</v>
      </c>
      <c r="C7041" s="518" t="s">
        <v>12051</v>
      </c>
      <c r="D7041" s="518" t="s">
        <v>31230</v>
      </c>
      <c r="E7041" s="519" t="s">
        <v>144</v>
      </c>
      <c r="F7041" s="518" t="s">
        <v>144</v>
      </c>
      <c r="G7041" s="518" t="s">
        <v>31232</v>
      </c>
      <c r="H7041" s="518" t="s">
        <v>31233</v>
      </c>
      <c r="I7041" s="518" t="s">
        <v>5650</v>
      </c>
      <c r="J7041" s="518" t="s">
        <v>5432</v>
      </c>
      <c r="K7041" s="519" t="s">
        <v>29747</v>
      </c>
      <c r="L7041" s="518" t="s">
        <v>5433</v>
      </c>
    </row>
    <row r="7042" spans="1:12" ht="15.75">
      <c r="A7042" s="518" t="s">
        <v>12018</v>
      </c>
      <c r="B7042" s="518" t="s">
        <v>12019</v>
      </c>
      <c r="C7042" s="518" t="s">
        <v>12051</v>
      </c>
      <c r="D7042" s="518" t="s">
        <v>31230</v>
      </c>
      <c r="E7042" s="519" t="s">
        <v>144</v>
      </c>
      <c r="F7042" s="518" t="s">
        <v>144</v>
      </c>
      <c r="G7042" s="518" t="s">
        <v>31235</v>
      </c>
      <c r="H7042" s="518" t="s">
        <v>12054</v>
      </c>
      <c r="I7042" s="518" t="s">
        <v>5650</v>
      </c>
      <c r="J7042" s="518" t="s">
        <v>5503</v>
      </c>
      <c r="K7042" s="519" t="s">
        <v>33093</v>
      </c>
      <c r="L7042" s="518" t="s">
        <v>5433</v>
      </c>
    </row>
    <row r="7043" spans="1:12" ht="15.75">
      <c r="A7043" s="518" t="s">
        <v>12018</v>
      </c>
      <c r="B7043" s="518" t="s">
        <v>12019</v>
      </c>
      <c r="C7043" s="518" t="s">
        <v>12051</v>
      </c>
      <c r="D7043" s="518" t="s">
        <v>31230</v>
      </c>
      <c r="E7043" s="519" t="s">
        <v>144</v>
      </c>
      <c r="F7043" s="518" t="s">
        <v>144</v>
      </c>
      <c r="G7043" s="518" t="s">
        <v>31236</v>
      </c>
      <c r="H7043" s="518" t="s">
        <v>31237</v>
      </c>
      <c r="I7043" s="518" t="s">
        <v>5650</v>
      </c>
      <c r="J7043" s="518" t="s">
        <v>5432</v>
      </c>
      <c r="K7043" s="519" t="s">
        <v>14733</v>
      </c>
      <c r="L7043" s="518" t="s">
        <v>5433</v>
      </c>
    </row>
    <row r="7044" spans="1:12" ht="15.75">
      <c r="A7044" s="518" t="s">
        <v>12018</v>
      </c>
      <c r="B7044" s="518" t="s">
        <v>12019</v>
      </c>
      <c r="C7044" s="518" t="s">
        <v>31238</v>
      </c>
      <c r="D7044" s="518" t="s">
        <v>31239</v>
      </c>
      <c r="E7044" s="519" t="s">
        <v>144</v>
      </c>
      <c r="F7044" s="518" t="s">
        <v>144</v>
      </c>
      <c r="G7044" s="518" t="s">
        <v>31240</v>
      </c>
      <c r="H7044" s="518" t="s">
        <v>31241</v>
      </c>
      <c r="I7044" s="518" t="s">
        <v>5502</v>
      </c>
      <c r="J7044" s="518" t="s">
        <v>5432</v>
      </c>
      <c r="K7044" s="519" t="s">
        <v>35590</v>
      </c>
      <c r="L7044" s="518" t="s">
        <v>5433</v>
      </c>
    </row>
    <row r="7045" spans="1:12" ht="15.75">
      <c r="A7045" s="518" t="s">
        <v>12018</v>
      </c>
      <c r="B7045" s="518" t="s">
        <v>12019</v>
      </c>
      <c r="C7045" s="518" t="s">
        <v>31238</v>
      </c>
      <c r="D7045" s="518" t="s">
        <v>31239</v>
      </c>
      <c r="E7045" s="519" t="s">
        <v>144</v>
      </c>
      <c r="F7045" s="518" t="s">
        <v>144</v>
      </c>
      <c r="G7045" s="518" t="s">
        <v>31242</v>
      </c>
      <c r="H7045" s="518" t="s">
        <v>31243</v>
      </c>
      <c r="I7045" s="518" t="s">
        <v>5502</v>
      </c>
      <c r="J7045" s="518" t="s">
        <v>5432</v>
      </c>
      <c r="K7045" s="519" t="s">
        <v>35591</v>
      </c>
      <c r="L7045" s="518" t="s">
        <v>5433</v>
      </c>
    </row>
    <row r="7046" spans="1:12" ht="15.75">
      <c r="A7046" s="518" t="s">
        <v>12018</v>
      </c>
      <c r="B7046" s="518" t="s">
        <v>12019</v>
      </c>
      <c r="C7046" s="518" t="s">
        <v>31238</v>
      </c>
      <c r="D7046" s="518" t="s">
        <v>31239</v>
      </c>
      <c r="E7046" s="519" t="s">
        <v>144</v>
      </c>
      <c r="F7046" s="518" t="s">
        <v>144</v>
      </c>
      <c r="G7046" s="518" t="s">
        <v>31244</v>
      </c>
      <c r="H7046" s="518" t="s">
        <v>31245</v>
      </c>
      <c r="I7046" s="518" t="s">
        <v>5502</v>
      </c>
      <c r="J7046" s="518" t="s">
        <v>5432</v>
      </c>
      <c r="K7046" s="519" t="s">
        <v>35592</v>
      </c>
      <c r="L7046" s="518" t="s">
        <v>5433</v>
      </c>
    </row>
    <row r="7047" spans="1:12" ht="15.75">
      <c r="A7047" s="518" t="s">
        <v>12018</v>
      </c>
      <c r="B7047" s="518" t="s">
        <v>12019</v>
      </c>
      <c r="C7047" s="518" t="s">
        <v>31238</v>
      </c>
      <c r="D7047" s="518" t="s">
        <v>31239</v>
      </c>
      <c r="E7047" s="519" t="s">
        <v>144</v>
      </c>
      <c r="F7047" s="518" t="s">
        <v>144</v>
      </c>
      <c r="G7047" s="518" t="s">
        <v>31246</v>
      </c>
      <c r="H7047" s="518" t="s">
        <v>31247</v>
      </c>
      <c r="I7047" s="518" t="s">
        <v>5502</v>
      </c>
      <c r="J7047" s="518" t="s">
        <v>5432</v>
      </c>
      <c r="K7047" s="519" t="s">
        <v>35593</v>
      </c>
      <c r="L7047" s="518" t="s">
        <v>5433</v>
      </c>
    </row>
    <row r="7048" spans="1:12" ht="15.75">
      <c r="A7048" s="518" t="s">
        <v>12018</v>
      </c>
      <c r="B7048" s="518" t="s">
        <v>12019</v>
      </c>
      <c r="C7048" s="518" t="s">
        <v>31238</v>
      </c>
      <c r="D7048" s="518" t="s">
        <v>31239</v>
      </c>
      <c r="E7048" s="519" t="s">
        <v>144</v>
      </c>
      <c r="F7048" s="518" t="s">
        <v>144</v>
      </c>
      <c r="G7048" s="518" t="s">
        <v>31248</v>
      </c>
      <c r="H7048" s="518" t="s">
        <v>31249</v>
      </c>
      <c r="I7048" s="518" t="s">
        <v>5502</v>
      </c>
      <c r="J7048" s="518" t="s">
        <v>5432</v>
      </c>
      <c r="K7048" s="519" t="s">
        <v>35594</v>
      </c>
      <c r="L7048" s="518" t="s">
        <v>5433</v>
      </c>
    </row>
    <row r="7049" spans="1:12" ht="15.75">
      <c r="A7049" s="518" t="s">
        <v>12018</v>
      </c>
      <c r="B7049" s="518" t="s">
        <v>12019</v>
      </c>
      <c r="C7049" s="518" t="s">
        <v>31238</v>
      </c>
      <c r="D7049" s="518" t="s">
        <v>31239</v>
      </c>
      <c r="E7049" s="519" t="s">
        <v>144</v>
      </c>
      <c r="F7049" s="518" t="s">
        <v>144</v>
      </c>
      <c r="G7049" s="518" t="s">
        <v>31250</v>
      </c>
      <c r="H7049" s="518" t="s">
        <v>31251</v>
      </c>
      <c r="I7049" s="518" t="s">
        <v>5502</v>
      </c>
      <c r="J7049" s="518" t="s">
        <v>5432</v>
      </c>
      <c r="K7049" s="519" t="s">
        <v>35595</v>
      </c>
      <c r="L7049" s="518" t="s">
        <v>5433</v>
      </c>
    </row>
    <row r="7050" spans="1:12" ht="15.75">
      <c r="A7050" s="518" t="s">
        <v>12018</v>
      </c>
      <c r="B7050" s="518" t="s">
        <v>12019</v>
      </c>
      <c r="C7050" s="518" t="s">
        <v>31238</v>
      </c>
      <c r="D7050" s="518" t="s">
        <v>31239</v>
      </c>
      <c r="E7050" s="519" t="s">
        <v>144</v>
      </c>
      <c r="F7050" s="518" t="s">
        <v>144</v>
      </c>
      <c r="G7050" s="518" t="s">
        <v>31252</v>
      </c>
      <c r="H7050" s="518" t="s">
        <v>31253</v>
      </c>
      <c r="I7050" s="518" t="s">
        <v>5502</v>
      </c>
      <c r="J7050" s="518" t="s">
        <v>5432</v>
      </c>
      <c r="K7050" s="519" t="s">
        <v>35596</v>
      </c>
      <c r="L7050" s="518" t="s">
        <v>5433</v>
      </c>
    </row>
    <row r="7051" spans="1:12" ht="15.75">
      <c r="A7051" s="518" t="s">
        <v>12018</v>
      </c>
      <c r="B7051" s="518" t="s">
        <v>12019</v>
      </c>
      <c r="C7051" s="518" t="s">
        <v>31238</v>
      </c>
      <c r="D7051" s="518" t="s">
        <v>31239</v>
      </c>
      <c r="E7051" s="519" t="s">
        <v>144</v>
      </c>
      <c r="F7051" s="518" t="s">
        <v>144</v>
      </c>
      <c r="G7051" s="518" t="s">
        <v>31254</v>
      </c>
      <c r="H7051" s="518" t="s">
        <v>31255</v>
      </c>
      <c r="I7051" s="518" t="s">
        <v>5502</v>
      </c>
      <c r="J7051" s="518" t="s">
        <v>5432</v>
      </c>
      <c r="K7051" s="519" t="s">
        <v>35597</v>
      </c>
      <c r="L7051" s="518" t="s">
        <v>5433</v>
      </c>
    </row>
    <row r="7052" spans="1:12" ht="15.75">
      <c r="A7052" s="518" t="s">
        <v>12018</v>
      </c>
      <c r="B7052" s="518" t="s">
        <v>12019</v>
      </c>
      <c r="C7052" s="518" t="s">
        <v>31238</v>
      </c>
      <c r="D7052" s="518" t="s">
        <v>31239</v>
      </c>
      <c r="E7052" s="519" t="s">
        <v>144</v>
      </c>
      <c r="F7052" s="518" t="s">
        <v>144</v>
      </c>
      <c r="G7052" s="518" t="s">
        <v>31256</v>
      </c>
      <c r="H7052" s="518" t="s">
        <v>31257</v>
      </c>
      <c r="I7052" s="518" t="s">
        <v>5502</v>
      </c>
      <c r="J7052" s="518" t="s">
        <v>5432</v>
      </c>
      <c r="K7052" s="519" t="s">
        <v>35598</v>
      </c>
      <c r="L7052" s="518" t="s">
        <v>5433</v>
      </c>
    </row>
    <row r="7053" spans="1:12" ht="15.75">
      <c r="A7053" s="518" t="s">
        <v>12018</v>
      </c>
      <c r="B7053" s="518" t="s">
        <v>12019</v>
      </c>
      <c r="C7053" s="518" t="s">
        <v>31238</v>
      </c>
      <c r="D7053" s="518" t="s">
        <v>31239</v>
      </c>
      <c r="E7053" s="519" t="s">
        <v>144</v>
      </c>
      <c r="F7053" s="518" t="s">
        <v>144</v>
      </c>
      <c r="G7053" s="518" t="s">
        <v>31258</v>
      </c>
      <c r="H7053" s="518" t="s">
        <v>31259</v>
      </c>
      <c r="I7053" s="518" t="s">
        <v>5502</v>
      </c>
      <c r="J7053" s="518" t="s">
        <v>5432</v>
      </c>
      <c r="K7053" s="519" t="s">
        <v>35599</v>
      </c>
      <c r="L7053" s="518" t="s">
        <v>5433</v>
      </c>
    </row>
    <row r="7054" spans="1:12" ht="15.75">
      <c r="A7054" s="518" t="s">
        <v>12018</v>
      </c>
      <c r="B7054" s="518" t="s">
        <v>12019</v>
      </c>
      <c r="C7054" s="518" t="s">
        <v>31238</v>
      </c>
      <c r="D7054" s="518" t="s">
        <v>31239</v>
      </c>
      <c r="E7054" s="519" t="s">
        <v>144</v>
      </c>
      <c r="F7054" s="518" t="s">
        <v>144</v>
      </c>
      <c r="G7054" s="518" t="s">
        <v>31260</v>
      </c>
      <c r="H7054" s="518" t="s">
        <v>31261</v>
      </c>
      <c r="I7054" s="518" t="s">
        <v>5502</v>
      </c>
      <c r="J7054" s="518" t="s">
        <v>5432</v>
      </c>
      <c r="K7054" s="519" t="s">
        <v>35600</v>
      </c>
      <c r="L7054" s="518" t="s">
        <v>5433</v>
      </c>
    </row>
    <row r="7055" spans="1:12" ht="15.75">
      <c r="A7055" s="518" t="s">
        <v>12018</v>
      </c>
      <c r="B7055" s="518" t="s">
        <v>12019</v>
      </c>
      <c r="C7055" s="518" t="s">
        <v>31238</v>
      </c>
      <c r="D7055" s="518" t="s">
        <v>31239</v>
      </c>
      <c r="E7055" s="519" t="s">
        <v>144</v>
      </c>
      <c r="F7055" s="518" t="s">
        <v>144</v>
      </c>
      <c r="G7055" s="518" t="s">
        <v>31262</v>
      </c>
      <c r="H7055" s="518" t="s">
        <v>31263</v>
      </c>
      <c r="I7055" s="518" t="s">
        <v>5502</v>
      </c>
      <c r="J7055" s="518" t="s">
        <v>5432</v>
      </c>
      <c r="K7055" s="519" t="s">
        <v>35601</v>
      </c>
      <c r="L7055" s="518" t="s">
        <v>5433</v>
      </c>
    </row>
    <row r="7056" spans="1:12" ht="15.75">
      <c r="A7056" s="518" t="s">
        <v>12018</v>
      </c>
      <c r="B7056" s="518" t="s">
        <v>12019</v>
      </c>
      <c r="C7056" s="518" t="s">
        <v>31238</v>
      </c>
      <c r="D7056" s="518" t="s">
        <v>31239</v>
      </c>
      <c r="E7056" s="519" t="s">
        <v>144</v>
      </c>
      <c r="F7056" s="518" t="s">
        <v>144</v>
      </c>
      <c r="G7056" s="518" t="s">
        <v>31264</v>
      </c>
      <c r="H7056" s="518" t="s">
        <v>31265</v>
      </c>
      <c r="I7056" s="518" t="s">
        <v>5502</v>
      </c>
      <c r="J7056" s="518" t="s">
        <v>5432</v>
      </c>
      <c r="K7056" s="519" t="s">
        <v>35602</v>
      </c>
      <c r="L7056" s="518" t="s">
        <v>5433</v>
      </c>
    </row>
    <row r="7057" spans="1:12" ht="15.75">
      <c r="A7057" s="518" t="s">
        <v>12018</v>
      </c>
      <c r="B7057" s="518" t="s">
        <v>12019</v>
      </c>
      <c r="C7057" s="518" t="s">
        <v>31238</v>
      </c>
      <c r="D7057" s="518" t="s">
        <v>31239</v>
      </c>
      <c r="E7057" s="519" t="s">
        <v>144</v>
      </c>
      <c r="F7057" s="518" t="s">
        <v>144</v>
      </c>
      <c r="G7057" s="518" t="s">
        <v>31266</v>
      </c>
      <c r="H7057" s="518" t="s">
        <v>31267</v>
      </c>
      <c r="I7057" s="518" t="s">
        <v>5502</v>
      </c>
      <c r="J7057" s="518" t="s">
        <v>5432</v>
      </c>
      <c r="K7057" s="519" t="s">
        <v>35603</v>
      </c>
      <c r="L7057" s="518" t="s">
        <v>5433</v>
      </c>
    </row>
    <row r="7058" spans="1:12" ht="15.75">
      <c r="A7058" s="518" t="s">
        <v>12018</v>
      </c>
      <c r="B7058" s="518" t="s">
        <v>12019</v>
      </c>
      <c r="C7058" s="518" t="s">
        <v>31238</v>
      </c>
      <c r="D7058" s="518" t="s">
        <v>31239</v>
      </c>
      <c r="E7058" s="519" t="s">
        <v>144</v>
      </c>
      <c r="F7058" s="518" t="s">
        <v>144</v>
      </c>
      <c r="G7058" s="518" t="s">
        <v>31268</v>
      </c>
      <c r="H7058" s="518" t="s">
        <v>31269</v>
      </c>
      <c r="I7058" s="518" t="s">
        <v>5502</v>
      </c>
      <c r="J7058" s="518" t="s">
        <v>5432</v>
      </c>
      <c r="K7058" s="519" t="s">
        <v>35604</v>
      </c>
      <c r="L7058" s="518" t="s">
        <v>5433</v>
      </c>
    </row>
    <row r="7059" spans="1:12" ht="15.75">
      <c r="A7059" s="518" t="s">
        <v>12018</v>
      </c>
      <c r="B7059" s="518" t="s">
        <v>12019</v>
      </c>
      <c r="C7059" s="518" t="s">
        <v>31238</v>
      </c>
      <c r="D7059" s="518" t="s">
        <v>31239</v>
      </c>
      <c r="E7059" s="519" t="s">
        <v>144</v>
      </c>
      <c r="F7059" s="518" t="s">
        <v>144</v>
      </c>
      <c r="G7059" s="518" t="s">
        <v>31270</v>
      </c>
      <c r="H7059" s="518" t="s">
        <v>31271</v>
      </c>
      <c r="I7059" s="518" t="s">
        <v>5502</v>
      </c>
      <c r="J7059" s="518" t="s">
        <v>5432</v>
      </c>
      <c r="K7059" s="519" t="s">
        <v>35605</v>
      </c>
      <c r="L7059" s="518" t="s">
        <v>5433</v>
      </c>
    </row>
    <row r="7060" spans="1:12" ht="15.75">
      <c r="A7060" s="518" t="s">
        <v>12018</v>
      </c>
      <c r="B7060" s="518" t="s">
        <v>12019</v>
      </c>
      <c r="C7060" s="518" t="s">
        <v>31238</v>
      </c>
      <c r="D7060" s="518" t="s">
        <v>31239</v>
      </c>
      <c r="E7060" s="519" t="s">
        <v>144</v>
      </c>
      <c r="F7060" s="518" t="s">
        <v>144</v>
      </c>
      <c r="G7060" s="518" t="s">
        <v>31272</v>
      </c>
      <c r="H7060" s="518" t="s">
        <v>31273</v>
      </c>
      <c r="I7060" s="518" t="s">
        <v>5502</v>
      </c>
      <c r="J7060" s="518" t="s">
        <v>5432</v>
      </c>
      <c r="K7060" s="519" t="s">
        <v>35606</v>
      </c>
      <c r="L7060" s="518" t="s">
        <v>5433</v>
      </c>
    </row>
    <row r="7061" spans="1:12" ht="15.75">
      <c r="A7061" s="518" t="s">
        <v>12018</v>
      </c>
      <c r="B7061" s="518" t="s">
        <v>12019</v>
      </c>
      <c r="C7061" s="518" t="s">
        <v>31238</v>
      </c>
      <c r="D7061" s="518" t="s">
        <v>31239</v>
      </c>
      <c r="E7061" s="519" t="s">
        <v>144</v>
      </c>
      <c r="F7061" s="518" t="s">
        <v>144</v>
      </c>
      <c r="G7061" s="518" t="s">
        <v>31274</v>
      </c>
      <c r="H7061" s="518" t="s">
        <v>31275</v>
      </c>
      <c r="I7061" s="518" t="s">
        <v>5502</v>
      </c>
      <c r="J7061" s="518" t="s">
        <v>5432</v>
      </c>
      <c r="K7061" s="519" t="s">
        <v>35607</v>
      </c>
      <c r="L7061" s="518" t="s">
        <v>5433</v>
      </c>
    </row>
    <row r="7062" spans="1:12" ht="15.75">
      <c r="A7062" s="518" t="s">
        <v>12018</v>
      </c>
      <c r="B7062" s="518" t="s">
        <v>12019</v>
      </c>
      <c r="C7062" s="518" t="s">
        <v>31238</v>
      </c>
      <c r="D7062" s="518" t="s">
        <v>31239</v>
      </c>
      <c r="E7062" s="519" t="s">
        <v>144</v>
      </c>
      <c r="F7062" s="518" t="s">
        <v>144</v>
      </c>
      <c r="G7062" s="518" t="s">
        <v>31276</v>
      </c>
      <c r="H7062" s="518" t="s">
        <v>31277</v>
      </c>
      <c r="I7062" s="518" t="s">
        <v>5502</v>
      </c>
      <c r="J7062" s="518" t="s">
        <v>5432</v>
      </c>
      <c r="K7062" s="519" t="s">
        <v>35608</v>
      </c>
      <c r="L7062" s="518" t="s">
        <v>5433</v>
      </c>
    </row>
    <row r="7063" spans="1:12" ht="15.75">
      <c r="A7063" s="518" t="s">
        <v>12018</v>
      </c>
      <c r="B7063" s="518" t="s">
        <v>12019</v>
      </c>
      <c r="C7063" s="518" t="s">
        <v>31238</v>
      </c>
      <c r="D7063" s="518" t="s">
        <v>31239</v>
      </c>
      <c r="E7063" s="519" t="s">
        <v>144</v>
      </c>
      <c r="F7063" s="518" t="s">
        <v>144</v>
      </c>
      <c r="G7063" s="518" t="s">
        <v>31278</v>
      </c>
      <c r="H7063" s="518" t="s">
        <v>31279</v>
      </c>
      <c r="I7063" s="518" t="s">
        <v>5502</v>
      </c>
      <c r="J7063" s="518" t="s">
        <v>5432</v>
      </c>
      <c r="K7063" s="519" t="s">
        <v>35609</v>
      </c>
      <c r="L7063" s="518" t="s">
        <v>5433</v>
      </c>
    </row>
    <row r="7064" spans="1:12" ht="15.75">
      <c r="A7064" s="518" t="s">
        <v>12018</v>
      </c>
      <c r="B7064" s="518" t="s">
        <v>12019</v>
      </c>
      <c r="C7064" s="518" t="s">
        <v>31238</v>
      </c>
      <c r="D7064" s="518" t="s">
        <v>31239</v>
      </c>
      <c r="E7064" s="519" t="s">
        <v>144</v>
      </c>
      <c r="F7064" s="518" t="s">
        <v>144</v>
      </c>
      <c r="G7064" s="518" t="s">
        <v>31280</v>
      </c>
      <c r="H7064" s="518" t="s">
        <v>31281</v>
      </c>
      <c r="I7064" s="518" t="s">
        <v>5650</v>
      </c>
      <c r="J7064" s="518" t="s">
        <v>5503</v>
      </c>
      <c r="K7064" s="519" t="s">
        <v>23350</v>
      </c>
      <c r="L7064" s="518" t="s">
        <v>5433</v>
      </c>
    </row>
    <row r="7065" spans="1:12" ht="15.75">
      <c r="A7065" s="518" t="s">
        <v>12018</v>
      </c>
      <c r="B7065" s="518" t="s">
        <v>12019</v>
      </c>
      <c r="C7065" s="518" t="s">
        <v>31238</v>
      </c>
      <c r="D7065" s="518" t="s">
        <v>31239</v>
      </c>
      <c r="E7065" s="519" t="s">
        <v>144</v>
      </c>
      <c r="F7065" s="518" t="s">
        <v>144</v>
      </c>
      <c r="G7065" s="518" t="s">
        <v>31282</v>
      </c>
      <c r="H7065" s="518" t="s">
        <v>31283</v>
      </c>
      <c r="I7065" s="518" t="s">
        <v>5650</v>
      </c>
      <c r="J7065" s="518" t="s">
        <v>5503</v>
      </c>
      <c r="K7065" s="519" t="s">
        <v>35610</v>
      </c>
      <c r="L7065" s="518" t="s">
        <v>5433</v>
      </c>
    </row>
    <row r="7066" spans="1:12" ht="15.75">
      <c r="A7066" s="518" t="s">
        <v>12018</v>
      </c>
      <c r="B7066" s="518" t="s">
        <v>12019</v>
      </c>
      <c r="C7066" s="518" t="s">
        <v>31238</v>
      </c>
      <c r="D7066" s="518" t="s">
        <v>31239</v>
      </c>
      <c r="E7066" s="519" t="s">
        <v>144</v>
      </c>
      <c r="F7066" s="518" t="s">
        <v>144</v>
      </c>
      <c r="G7066" s="518" t="s">
        <v>31284</v>
      </c>
      <c r="H7066" s="518" t="s">
        <v>31285</v>
      </c>
      <c r="I7066" s="518" t="s">
        <v>5502</v>
      </c>
      <c r="J7066" s="518" t="s">
        <v>5503</v>
      </c>
      <c r="K7066" s="519" t="s">
        <v>35611</v>
      </c>
      <c r="L7066" s="518" t="s">
        <v>5433</v>
      </c>
    </row>
    <row r="7067" spans="1:12" ht="15.75">
      <c r="A7067" s="518" t="s">
        <v>12018</v>
      </c>
      <c r="B7067" s="518" t="s">
        <v>12019</v>
      </c>
      <c r="C7067" s="518" t="s">
        <v>12055</v>
      </c>
      <c r="D7067" s="518" t="s">
        <v>31286</v>
      </c>
      <c r="E7067" s="519" t="s">
        <v>144</v>
      </c>
      <c r="F7067" s="518" t="s">
        <v>144</v>
      </c>
      <c r="G7067" s="518" t="s">
        <v>31287</v>
      </c>
      <c r="H7067" s="518" t="s">
        <v>12056</v>
      </c>
      <c r="I7067" s="518" t="s">
        <v>5650</v>
      </c>
      <c r="J7067" s="518" t="s">
        <v>5432</v>
      </c>
      <c r="K7067" s="519" t="s">
        <v>13573</v>
      </c>
      <c r="L7067" s="518" t="s">
        <v>5433</v>
      </c>
    </row>
    <row r="7068" spans="1:12" ht="15.75">
      <c r="A7068" s="518" t="s">
        <v>12018</v>
      </c>
      <c r="B7068" s="518" t="s">
        <v>12019</v>
      </c>
      <c r="C7068" s="518" t="s">
        <v>12055</v>
      </c>
      <c r="D7068" s="518" t="s">
        <v>31286</v>
      </c>
      <c r="E7068" s="519" t="s">
        <v>144</v>
      </c>
      <c r="F7068" s="518" t="s">
        <v>144</v>
      </c>
      <c r="G7068" s="518" t="s">
        <v>31288</v>
      </c>
      <c r="H7068" s="518" t="s">
        <v>12057</v>
      </c>
      <c r="I7068" s="518" t="s">
        <v>5502</v>
      </c>
      <c r="J7068" s="518" t="s">
        <v>5432</v>
      </c>
      <c r="K7068" s="519" t="s">
        <v>35612</v>
      </c>
      <c r="L7068" s="518" t="s">
        <v>5433</v>
      </c>
    </row>
    <row r="7069" spans="1:12" ht="15.75">
      <c r="A7069" s="518" t="s">
        <v>12018</v>
      </c>
      <c r="B7069" s="518" t="s">
        <v>12019</v>
      </c>
      <c r="C7069" s="518" t="s">
        <v>12055</v>
      </c>
      <c r="D7069" s="518" t="s">
        <v>31286</v>
      </c>
      <c r="E7069" s="519" t="s">
        <v>144</v>
      </c>
      <c r="F7069" s="518" t="s">
        <v>144</v>
      </c>
      <c r="G7069" s="518" t="s">
        <v>31289</v>
      </c>
      <c r="H7069" s="518" t="s">
        <v>12058</v>
      </c>
      <c r="I7069" s="518" t="s">
        <v>5502</v>
      </c>
      <c r="J7069" s="518" t="s">
        <v>5432</v>
      </c>
      <c r="K7069" s="519" t="s">
        <v>35613</v>
      </c>
      <c r="L7069" s="518" t="s">
        <v>5433</v>
      </c>
    </row>
    <row r="7070" spans="1:12" ht="15.75">
      <c r="A7070" s="518" t="s">
        <v>12018</v>
      </c>
      <c r="B7070" s="518" t="s">
        <v>12019</v>
      </c>
      <c r="C7070" s="518" t="s">
        <v>12055</v>
      </c>
      <c r="D7070" s="518" t="s">
        <v>31286</v>
      </c>
      <c r="E7070" s="519" t="s">
        <v>144</v>
      </c>
      <c r="F7070" s="518" t="s">
        <v>144</v>
      </c>
      <c r="G7070" s="518" t="s">
        <v>31290</v>
      </c>
      <c r="H7070" s="518" t="s">
        <v>12059</v>
      </c>
      <c r="I7070" s="518" t="s">
        <v>5502</v>
      </c>
      <c r="J7070" s="518" t="s">
        <v>5432</v>
      </c>
      <c r="K7070" s="519" t="s">
        <v>35614</v>
      </c>
      <c r="L7070" s="518" t="s">
        <v>5433</v>
      </c>
    </row>
    <row r="7071" spans="1:12" ht="15.75">
      <c r="A7071" s="518" t="s">
        <v>12018</v>
      </c>
      <c r="B7071" s="518" t="s">
        <v>12019</v>
      </c>
      <c r="C7071" s="518" t="s">
        <v>12055</v>
      </c>
      <c r="D7071" s="518" t="s">
        <v>31286</v>
      </c>
      <c r="E7071" s="519" t="s">
        <v>144</v>
      </c>
      <c r="F7071" s="518" t="s">
        <v>144</v>
      </c>
      <c r="G7071" s="518" t="s">
        <v>31291</v>
      </c>
      <c r="H7071" s="518" t="s">
        <v>12060</v>
      </c>
      <c r="I7071" s="518" t="s">
        <v>5502</v>
      </c>
      <c r="J7071" s="518" t="s">
        <v>5503</v>
      </c>
      <c r="K7071" s="519" t="s">
        <v>12725</v>
      </c>
      <c r="L7071" s="518" t="s">
        <v>5433</v>
      </c>
    </row>
    <row r="7072" spans="1:12" ht="15.75">
      <c r="A7072" s="518" t="s">
        <v>12018</v>
      </c>
      <c r="B7072" s="518" t="s">
        <v>12019</v>
      </c>
      <c r="C7072" s="518" t="s">
        <v>12055</v>
      </c>
      <c r="D7072" s="518" t="s">
        <v>31286</v>
      </c>
      <c r="E7072" s="519" t="s">
        <v>144</v>
      </c>
      <c r="F7072" s="518" t="s">
        <v>144</v>
      </c>
      <c r="G7072" s="518" t="s">
        <v>31292</v>
      </c>
      <c r="H7072" s="518" t="s">
        <v>12061</v>
      </c>
      <c r="I7072" s="518" t="s">
        <v>5502</v>
      </c>
      <c r="J7072" s="518" t="s">
        <v>5503</v>
      </c>
      <c r="K7072" s="519" t="s">
        <v>35615</v>
      </c>
      <c r="L7072" s="518" t="s">
        <v>5433</v>
      </c>
    </row>
    <row r="7073" spans="1:12" ht="15.75">
      <c r="A7073" s="518" t="s">
        <v>12018</v>
      </c>
      <c r="B7073" s="518" t="s">
        <v>12019</v>
      </c>
      <c r="C7073" s="518" t="s">
        <v>12055</v>
      </c>
      <c r="D7073" s="518" t="s">
        <v>31286</v>
      </c>
      <c r="E7073" s="519" t="s">
        <v>144</v>
      </c>
      <c r="F7073" s="518" t="s">
        <v>144</v>
      </c>
      <c r="G7073" s="518" t="s">
        <v>31293</v>
      </c>
      <c r="H7073" s="518" t="s">
        <v>12062</v>
      </c>
      <c r="I7073" s="518" t="s">
        <v>5502</v>
      </c>
      <c r="J7073" s="518" t="s">
        <v>5432</v>
      </c>
      <c r="K7073" s="519" t="s">
        <v>16280</v>
      </c>
      <c r="L7073" s="518" t="s">
        <v>5433</v>
      </c>
    </row>
    <row r="7074" spans="1:12" ht="15.75">
      <c r="A7074" s="518" t="s">
        <v>12018</v>
      </c>
      <c r="B7074" s="518" t="s">
        <v>12019</v>
      </c>
      <c r="C7074" s="518" t="s">
        <v>12055</v>
      </c>
      <c r="D7074" s="518" t="s">
        <v>31286</v>
      </c>
      <c r="E7074" s="519" t="s">
        <v>144</v>
      </c>
      <c r="F7074" s="518" t="s">
        <v>144</v>
      </c>
      <c r="G7074" s="518" t="s">
        <v>31294</v>
      </c>
      <c r="H7074" s="518" t="s">
        <v>12063</v>
      </c>
      <c r="I7074" s="518" t="s">
        <v>5502</v>
      </c>
      <c r="J7074" s="518" t="s">
        <v>5432</v>
      </c>
      <c r="K7074" s="519" t="s">
        <v>35616</v>
      </c>
      <c r="L7074" s="518" t="s">
        <v>5433</v>
      </c>
    </row>
    <row r="7075" spans="1:12" ht="15.75">
      <c r="A7075" s="518" t="s">
        <v>12018</v>
      </c>
      <c r="B7075" s="518" t="s">
        <v>12019</v>
      </c>
      <c r="C7075" s="518" t="s">
        <v>12055</v>
      </c>
      <c r="D7075" s="518" t="s">
        <v>31286</v>
      </c>
      <c r="E7075" s="519" t="s">
        <v>144</v>
      </c>
      <c r="F7075" s="518" t="s">
        <v>144</v>
      </c>
      <c r="G7075" s="518" t="s">
        <v>31295</v>
      </c>
      <c r="H7075" s="518" t="s">
        <v>12064</v>
      </c>
      <c r="I7075" s="518" t="s">
        <v>5502</v>
      </c>
      <c r="J7075" s="518" t="s">
        <v>5432</v>
      </c>
      <c r="K7075" s="519" t="s">
        <v>35617</v>
      </c>
      <c r="L7075" s="518" t="s">
        <v>5433</v>
      </c>
    </row>
    <row r="7076" spans="1:12" ht="15.75">
      <c r="A7076" s="518" t="s">
        <v>12018</v>
      </c>
      <c r="B7076" s="518" t="s">
        <v>12019</v>
      </c>
      <c r="C7076" s="518" t="s">
        <v>12055</v>
      </c>
      <c r="D7076" s="518" t="s">
        <v>31286</v>
      </c>
      <c r="E7076" s="519" t="s">
        <v>144</v>
      </c>
      <c r="F7076" s="518" t="s">
        <v>144</v>
      </c>
      <c r="G7076" s="518" t="s">
        <v>31296</v>
      </c>
      <c r="H7076" s="518" t="s">
        <v>12065</v>
      </c>
      <c r="I7076" s="518" t="s">
        <v>5502</v>
      </c>
      <c r="J7076" s="518" t="s">
        <v>5432</v>
      </c>
      <c r="K7076" s="519" t="s">
        <v>35618</v>
      </c>
      <c r="L7076" s="518" t="s">
        <v>5433</v>
      </c>
    </row>
    <row r="7077" spans="1:12" ht="15.75">
      <c r="A7077" s="518" t="s">
        <v>12018</v>
      </c>
      <c r="B7077" s="518" t="s">
        <v>12019</v>
      </c>
      <c r="C7077" s="518" t="s">
        <v>12055</v>
      </c>
      <c r="D7077" s="518" t="s">
        <v>31286</v>
      </c>
      <c r="E7077" s="519" t="s">
        <v>144</v>
      </c>
      <c r="F7077" s="518" t="s">
        <v>144</v>
      </c>
      <c r="G7077" s="518" t="s">
        <v>31298</v>
      </c>
      <c r="H7077" s="518" t="s">
        <v>12066</v>
      </c>
      <c r="I7077" s="518" t="s">
        <v>5502</v>
      </c>
      <c r="J7077" s="518" t="s">
        <v>5432</v>
      </c>
      <c r="K7077" s="519" t="s">
        <v>35619</v>
      </c>
      <c r="L7077" s="518" t="s">
        <v>5433</v>
      </c>
    </row>
    <row r="7078" spans="1:12" ht="15.75">
      <c r="A7078" s="518" t="s">
        <v>10253</v>
      </c>
      <c r="B7078" s="518" t="s">
        <v>11527</v>
      </c>
      <c r="C7078" s="518" t="s">
        <v>11788</v>
      </c>
      <c r="D7078" s="518" t="s">
        <v>30952</v>
      </c>
      <c r="E7078" s="519" t="s">
        <v>144</v>
      </c>
      <c r="F7078" s="518" t="s">
        <v>144</v>
      </c>
      <c r="G7078" s="518" t="s">
        <v>31299</v>
      </c>
      <c r="H7078" s="518" t="s">
        <v>12067</v>
      </c>
      <c r="I7078" s="518" t="s">
        <v>5986</v>
      </c>
      <c r="J7078" s="518" t="s">
        <v>5503</v>
      </c>
      <c r="K7078" s="519" t="s">
        <v>26959</v>
      </c>
      <c r="L7078" s="518" t="s">
        <v>12068</v>
      </c>
    </row>
    <row r="7079" spans="1:12" ht="15.75">
      <c r="A7079" s="518" t="s">
        <v>10253</v>
      </c>
      <c r="B7079" s="518" t="s">
        <v>11527</v>
      </c>
      <c r="C7079" s="518" t="s">
        <v>11788</v>
      </c>
      <c r="D7079" s="518" t="s">
        <v>30952</v>
      </c>
      <c r="E7079" s="519" t="s">
        <v>144</v>
      </c>
      <c r="F7079" s="518" t="s">
        <v>144</v>
      </c>
      <c r="G7079" s="518" t="s">
        <v>31300</v>
      </c>
      <c r="H7079" s="518" t="s">
        <v>12069</v>
      </c>
      <c r="I7079" s="518" t="s">
        <v>5986</v>
      </c>
      <c r="J7079" s="518" t="s">
        <v>5503</v>
      </c>
      <c r="K7079" s="519" t="s">
        <v>16608</v>
      </c>
      <c r="L7079" s="518" t="s">
        <v>12068</v>
      </c>
    </row>
    <row r="7080" spans="1:12" ht="15.75">
      <c r="A7080" s="518" t="s">
        <v>10253</v>
      </c>
      <c r="B7080" s="518" t="s">
        <v>11527</v>
      </c>
      <c r="C7080" s="518" t="s">
        <v>11788</v>
      </c>
      <c r="D7080" s="518" t="s">
        <v>30952</v>
      </c>
      <c r="E7080" s="519" t="s">
        <v>144</v>
      </c>
      <c r="F7080" s="518" t="s">
        <v>144</v>
      </c>
      <c r="G7080" s="518" t="s">
        <v>31301</v>
      </c>
      <c r="H7080" s="518" t="s">
        <v>12070</v>
      </c>
      <c r="I7080" s="518" t="s">
        <v>5986</v>
      </c>
      <c r="J7080" s="518" t="s">
        <v>5503</v>
      </c>
      <c r="K7080" s="519" t="s">
        <v>22295</v>
      </c>
      <c r="L7080" s="518" t="s">
        <v>12068</v>
      </c>
    </row>
    <row r="7081" spans="1:12" ht="15.75">
      <c r="A7081" s="518" t="s">
        <v>10253</v>
      </c>
      <c r="B7081" s="518" t="s">
        <v>11527</v>
      </c>
      <c r="C7081" s="518" t="s">
        <v>11788</v>
      </c>
      <c r="D7081" s="518" t="s">
        <v>30952</v>
      </c>
      <c r="E7081" s="519" t="s">
        <v>144</v>
      </c>
      <c r="F7081" s="518" t="s">
        <v>144</v>
      </c>
      <c r="G7081" s="518" t="s">
        <v>31302</v>
      </c>
      <c r="H7081" s="518" t="s">
        <v>12071</v>
      </c>
      <c r="I7081" s="518" t="s">
        <v>5986</v>
      </c>
      <c r="J7081" s="518" t="s">
        <v>5503</v>
      </c>
      <c r="K7081" s="519" t="s">
        <v>35620</v>
      </c>
      <c r="L7081" s="518" t="s">
        <v>12068</v>
      </c>
    </row>
    <row r="7082" spans="1:12" ht="15.75">
      <c r="A7082" s="518" t="s">
        <v>10253</v>
      </c>
      <c r="B7082" s="518" t="s">
        <v>11527</v>
      </c>
      <c r="C7082" s="518" t="s">
        <v>11788</v>
      </c>
      <c r="D7082" s="518" t="s">
        <v>30952</v>
      </c>
      <c r="E7082" s="519" t="s">
        <v>144</v>
      </c>
      <c r="F7082" s="518" t="s">
        <v>144</v>
      </c>
      <c r="G7082" s="518" t="s">
        <v>31303</v>
      </c>
      <c r="H7082" s="518" t="s">
        <v>12072</v>
      </c>
      <c r="I7082" s="518" t="s">
        <v>5986</v>
      </c>
      <c r="J7082" s="518" t="s">
        <v>5503</v>
      </c>
      <c r="K7082" s="519" t="s">
        <v>35621</v>
      </c>
      <c r="L7082" s="518" t="s">
        <v>12068</v>
      </c>
    </row>
    <row r="7083" spans="1:12" ht="15.75">
      <c r="A7083" s="518" t="s">
        <v>10253</v>
      </c>
      <c r="B7083" s="518" t="s">
        <v>11527</v>
      </c>
      <c r="C7083" s="518" t="s">
        <v>11788</v>
      </c>
      <c r="D7083" s="518" t="s">
        <v>30952</v>
      </c>
      <c r="E7083" s="519" t="s">
        <v>144</v>
      </c>
      <c r="F7083" s="518" t="s">
        <v>144</v>
      </c>
      <c r="G7083" s="518" t="s">
        <v>31304</v>
      </c>
      <c r="H7083" s="518" t="s">
        <v>12073</v>
      </c>
      <c r="I7083" s="518" t="s">
        <v>5986</v>
      </c>
      <c r="J7083" s="518" t="s">
        <v>5503</v>
      </c>
      <c r="K7083" s="519" t="s">
        <v>25386</v>
      </c>
      <c r="L7083" s="518" t="s">
        <v>12068</v>
      </c>
    </row>
    <row r="7084" spans="1:12" ht="15.75">
      <c r="A7084" s="518" t="s">
        <v>10253</v>
      </c>
      <c r="B7084" s="518" t="s">
        <v>11527</v>
      </c>
      <c r="C7084" s="518" t="s">
        <v>11788</v>
      </c>
      <c r="D7084" s="518" t="s">
        <v>30952</v>
      </c>
      <c r="E7084" s="519" t="s">
        <v>144</v>
      </c>
      <c r="F7084" s="518" t="s">
        <v>144</v>
      </c>
      <c r="G7084" s="518" t="s">
        <v>31305</v>
      </c>
      <c r="H7084" s="518" t="s">
        <v>12074</v>
      </c>
      <c r="I7084" s="518" t="s">
        <v>5986</v>
      </c>
      <c r="J7084" s="518" t="s">
        <v>5503</v>
      </c>
      <c r="K7084" s="519" t="s">
        <v>24970</v>
      </c>
      <c r="L7084" s="518" t="s">
        <v>12068</v>
      </c>
    </row>
    <row r="7085" spans="1:12" ht="15.75">
      <c r="A7085" s="518" t="s">
        <v>10253</v>
      </c>
      <c r="B7085" s="518" t="s">
        <v>11527</v>
      </c>
      <c r="C7085" s="518" t="s">
        <v>11788</v>
      </c>
      <c r="D7085" s="518" t="s">
        <v>30952</v>
      </c>
      <c r="E7085" s="519" t="s">
        <v>144</v>
      </c>
      <c r="F7085" s="518" t="s">
        <v>144</v>
      </c>
      <c r="G7085" s="518" t="s">
        <v>31306</v>
      </c>
      <c r="H7085" s="518" t="s">
        <v>12075</v>
      </c>
      <c r="I7085" s="518" t="s">
        <v>5986</v>
      </c>
      <c r="J7085" s="518" t="s">
        <v>5503</v>
      </c>
      <c r="K7085" s="519" t="s">
        <v>21495</v>
      </c>
      <c r="L7085" s="518" t="s">
        <v>12068</v>
      </c>
    </row>
    <row r="7086" spans="1:12" ht="15.75">
      <c r="A7086" s="518" t="s">
        <v>10253</v>
      </c>
      <c r="B7086" s="518" t="s">
        <v>11527</v>
      </c>
      <c r="C7086" s="518" t="s">
        <v>11788</v>
      </c>
      <c r="D7086" s="518" t="s">
        <v>30952</v>
      </c>
      <c r="E7086" s="519" t="s">
        <v>144</v>
      </c>
      <c r="F7086" s="518" t="s">
        <v>144</v>
      </c>
      <c r="G7086" s="518" t="s">
        <v>31307</v>
      </c>
      <c r="H7086" s="518" t="s">
        <v>12076</v>
      </c>
      <c r="I7086" s="518" t="s">
        <v>5986</v>
      </c>
      <c r="J7086" s="518" t="s">
        <v>5503</v>
      </c>
      <c r="K7086" s="519" t="s">
        <v>16608</v>
      </c>
      <c r="L7086" s="518" t="s">
        <v>12068</v>
      </c>
    </row>
    <row r="7087" spans="1:12" ht="15.75">
      <c r="A7087" s="518" t="s">
        <v>10253</v>
      </c>
      <c r="B7087" s="518" t="s">
        <v>11527</v>
      </c>
      <c r="C7087" s="518" t="s">
        <v>11788</v>
      </c>
      <c r="D7087" s="518" t="s">
        <v>30952</v>
      </c>
      <c r="E7087" s="519" t="s">
        <v>144</v>
      </c>
      <c r="F7087" s="518" t="s">
        <v>144</v>
      </c>
      <c r="G7087" s="518" t="s">
        <v>31309</v>
      </c>
      <c r="H7087" s="518" t="s">
        <v>12077</v>
      </c>
      <c r="I7087" s="518" t="s">
        <v>5986</v>
      </c>
      <c r="J7087" s="518" t="s">
        <v>5503</v>
      </c>
      <c r="K7087" s="519" t="s">
        <v>19256</v>
      </c>
      <c r="L7087" s="518" t="s">
        <v>12068</v>
      </c>
    </row>
    <row r="7088" spans="1:12" ht="15.75">
      <c r="A7088" s="518" t="s">
        <v>10253</v>
      </c>
      <c r="B7088" s="518" t="s">
        <v>11527</v>
      </c>
      <c r="C7088" s="518" t="s">
        <v>11788</v>
      </c>
      <c r="D7088" s="518" t="s">
        <v>30952</v>
      </c>
      <c r="E7088" s="519" t="s">
        <v>144</v>
      </c>
      <c r="F7088" s="518" t="s">
        <v>144</v>
      </c>
      <c r="G7088" s="518" t="s">
        <v>31310</v>
      </c>
      <c r="H7088" s="518" t="s">
        <v>12078</v>
      </c>
      <c r="I7088" s="518" t="s">
        <v>5986</v>
      </c>
      <c r="J7088" s="518" t="s">
        <v>5503</v>
      </c>
      <c r="K7088" s="519" t="s">
        <v>16560</v>
      </c>
      <c r="L7088" s="518" t="s">
        <v>12068</v>
      </c>
    </row>
    <row r="7089" spans="1:12" ht="15.75">
      <c r="A7089" s="518" t="s">
        <v>10253</v>
      </c>
      <c r="B7089" s="518" t="s">
        <v>11527</v>
      </c>
      <c r="C7089" s="518" t="s">
        <v>11788</v>
      </c>
      <c r="D7089" s="518" t="s">
        <v>30952</v>
      </c>
      <c r="E7089" s="519" t="s">
        <v>144</v>
      </c>
      <c r="F7089" s="518" t="s">
        <v>144</v>
      </c>
      <c r="G7089" s="518" t="s">
        <v>31311</v>
      </c>
      <c r="H7089" s="518" t="s">
        <v>12079</v>
      </c>
      <c r="I7089" s="518" t="s">
        <v>5986</v>
      </c>
      <c r="J7089" s="518" t="s">
        <v>5503</v>
      </c>
      <c r="K7089" s="519" t="s">
        <v>13002</v>
      </c>
      <c r="L7089" s="518" t="s">
        <v>12068</v>
      </c>
    </row>
    <row r="7090" spans="1:12" ht="15.75">
      <c r="A7090" s="518" t="s">
        <v>10253</v>
      </c>
      <c r="B7090" s="518" t="s">
        <v>11527</v>
      </c>
      <c r="C7090" s="518" t="s">
        <v>11788</v>
      </c>
      <c r="D7090" s="518" t="s">
        <v>30952</v>
      </c>
      <c r="E7090" s="519" t="s">
        <v>144</v>
      </c>
      <c r="F7090" s="518" t="s">
        <v>144</v>
      </c>
      <c r="G7090" s="518" t="s">
        <v>31312</v>
      </c>
      <c r="H7090" s="518" t="s">
        <v>12080</v>
      </c>
      <c r="I7090" s="518" t="s">
        <v>5986</v>
      </c>
      <c r="J7090" s="518" t="s">
        <v>5503</v>
      </c>
      <c r="K7090" s="519" t="s">
        <v>25351</v>
      </c>
      <c r="L7090" s="518" t="s">
        <v>12068</v>
      </c>
    </row>
    <row r="7091" spans="1:12" ht="15.75">
      <c r="A7091" s="518" t="s">
        <v>10253</v>
      </c>
      <c r="B7091" s="518" t="s">
        <v>11527</v>
      </c>
      <c r="C7091" s="518" t="s">
        <v>11788</v>
      </c>
      <c r="D7091" s="518" t="s">
        <v>30952</v>
      </c>
      <c r="E7091" s="519" t="s">
        <v>144</v>
      </c>
      <c r="F7091" s="518" t="s">
        <v>144</v>
      </c>
      <c r="G7091" s="518" t="s">
        <v>31313</v>
      </c>
      <c r="H7091" s="518" t="s">
        <v>12081</v>
      </c>
      <c r="I7091" s="518" t="s">
        <v>5986</v>
      </c>
      <c r="J7091" s="518" t="s">
        <v>5503</v>
      </c>
      <c r="K7091" s="519" t="s">
        <v>19224</v>
      </c>
      <c r="L7091" s="518" t="s">
        <v>12068</v>
      </c>
    </row>
    <row r="7092" spans="1:12" ht="15.75">
      <c r="A7092" s="518" t="s">
        <v>10253</v>
      </c>
      <c r="B7092" s="518" t="s">
        <v>11527</v>
      </c>
      <c r="C7092" s="518" t="s">
        <v>11788</v>
      </c>
      <c r="D7092" s="518" t="s">
        <v>30952</v>
      </c>
      <c r="E7092" s="519" t="s">
        <v>144</v>
      </c>
      <c r="F7092" s="518" t="s">
        <v>144</v>
      </c>
      <c r="G7092" s="518" t="s">
        <v>31315</v>
      </c>
      <c r="H7092" s="518" t="s">
        <v>12082</v>
      </c>
      <c r="I7092" s="518" t="s">
        <v>5986</v>
      </c>
      <c r="J7092" s="518" t="s">
        <v>5503</v>
      </c>
      <c r="K7092" s="519" t="s">
        <v>24301</v>
      </c>
      <c r="L7092" s="518" t="s">
        <v>12068</v>
      </c>
    </row>
    <row r="7093" spans="1:12" ht="15.75">
      <c r="A7093" s="518" t="s">
        <v>10253</v>
      </c>
      <c r="B7093" s="518" t="s">
        <v>11527</v>
      </c>
      <c r="C7093" s="518" t="s">
        <v>11788</v>
      </c>
      <c r="D7093" s="518" t="s">
        <v>30952</v>
      </c>
      <c r="E7093" s="519" t="s">
        <v>144</v>
      </c>
      <c r="F7093" s="518" t="s">
        <v>144</v>
      </c>
      <c r="G7093" s="518" t="s">
        <v>31317</v>
      </c>
      <c r="H7093" s="518" t="s">
        <v>12083</v>
      </c>
      <c r="I7093" s="518" t="s">
        <v>5986</v>
      </c>
      <c r="J7093" s="518" t="s">
        <v>5503</v>
      </c>
      <c r="K7093" s="519" t="s">
        <v>15862</v>
      </c>
      <c r="L7093" s="518" t="s">
        <v>12068</v>
      </c>
    </row>
    <row r="7094" spans="1:12" ht="15.75">
      <c r="A7094" s="518" t="s">
        <v>10253</v>
      </c>
      <c r="B7094" s="518" t="s">
        <v>11527</v>
      </c>
      <c r="C7094" s="518" t="s">
        <v>11788</v>
      </c>
      <c r="D7094" s="518" t="s">
        <v>30952</v>
      </c>
      <c r="E7094" s="519" t="s">
        <v>144</v>
      </c>
      <c r="F7094" s="518" t="s">
        <v>144</v>
      </c>
      <c r="G7094" s="518" t="s">
        <v>31319</v>
      </c>
      <c r="H7094" s="518" t="s">
        <v>12084</v>
      </c>
      <c r="I7094" s="518" t="s">
        <v>5986</v>
      </c>
      <c r="J7094" s="518" t="s">
        <v>5503</v>
      </c>
      <c r="K7094" s="519" t="s">
        <v>35622</v>
      </c>
      <c r="L7094" s="518" t="s">
        <v>12068</v>
      </c>
    </row>
    <row r="7095" spans="1:12" ht="15.75">
      <c r="A7095" s="518" t="s">
        <v>10253</v>
      </c>
      <c r="B7095" s="518" t="s">
        <v>11527</v>
      </c>
      <c r="C7095" s="518" t="s">
        <v>11788</v>
      </c>
      <c r="D7095" s="518" t="s">
        <v>30952</v>
      </c>
      <c r="E7095" s="519" t="s">
        <v>144</v>
      </c>
      <c r="F7095" s="518" t="s">
        <v>144</v>
      </c>
      <c r="G7095" s="518" t="s">
        <v>31320</v>
      </c>
      <c r="H7095" s="518" t="s">
        <v>12085</v>
      </c>
      <c r="I7095" s="518" t="s">
        <v>5986</v>
      </c>
      <c r="J7095" s="518" t="s">
        <v>5503</v>
      </c>
      <c r="K7095" s="519" t="s">
        <v>18568</v>
      </c>
      <c r="L7095" s="518" t="s">
        <v>12068</v>
      </c>
    </row>
    <row r="7096" spans="1:12" ht="15.75">
      <c r="A7096" s="518" t="s">
        <v>10253</v>
      </c>
      <c r="B7096" s="518" t="s">
        <v>11527</v>
      </c>
      <c r="C7096" s="518" t="s">
        <v>11788</v>
      </c>
      <c r="D7096" s="518" t="s">
        <v>30952</v>
      </c>
      <c r="E7096" s="519" t="s">
        <v>144</v>
      </c>
      <c r="F7096" s="518" t="s">
        <v>144</v>
      </c>
      <c r="G7096" s="518" t="s">
        <v>31322</v>
      </c>
      <c r="H7096" s="518" t="s">
        <v>12086</v>
      </c>
      <c r="I7096" s="518" t="s">
        <v>5986</v>
      </c>
      <c r="J7096" s="518" t="s">
        <v>5503</v>
      </c>
      <c r="K7096" s="519" t="s">
        <v>20057</v>
      </c>
      <c r="L7096" s="518" t="s">
        <v>12068</v>
      </c>
    </row>
    <row r="7097" spans="1:12" ht="15.75">
      <c r="A7097" s="518" t="s">
        <v>10253</v>
      </c>
      <c r="B7097" s="518" t="s">
        <v>11527</v>
      </c>
      <c r="C7097" s="518" t="s">
        <v>11788</v>
      </c>
      <c r="D7097" s="518" t="s">
        <v>30952</v>
      </c>
      <c r="E7097" s="519" t="s">
        <v>144</v>
      </c>
      <c r="F7097" s="518" t="s">
        <v>144</v>
      </c>
      <c r="G7097" s="518" t="s">
        <v>31323</v>
      </c>
      <c r="H7097" s="518" t="s">
        <v>12087</v>
      </c>
      <c r="I7097" s="518" t="s">
        <v>5986</v>
      </c>
      <c r="J7097" s="518" t="s">
        <v>5503</v>
      </c>
      <c r="K7097" s="519" t="s">
        <v>34291</v>
      </c>
      <c r="L7097" s="518" t="s">
        <v>12068</v>
      </c>
    </row>
    <row r="7098" spans="1:12" ht="15.75">
      <c r="A7098" s="518" t="s">
        <v>10253</v>
      </c>
      <c r="B7098" s="518" t="s">
        <v>11527</v>
      </c>
      <c r="C7098" s="518" t="s">
        <v>11788</v>
      </c>
      <c r="D7098" s="518" t="s">
        <v>30952</v>
      </c>
      <c r="E7098" s="519" t="s">
        <v>144</v>
      </c>
      <c r="F7098" s="518" t="s">
        <v>144</v>
      </c>
      <c r="G7098" s="518" t="s">
        <v>31324</v>
      </c>
      <c r="H7098" s="518" t="s">
        <v>12088</v>
      </c>
      <c r="I7098" s="518" t="s">
        <v>5986</v>
      </c>
      <c r="J7098" s="518" t="s">
        <v>5503</v>
      </c>
      <c r="K7098" s="519" t="s">
        <v>13551</v>
      </c>
      <c r="L7098" s="518" t="s">
        <v>12068</v>
      </c>
    </row>
    <row r="7099" spans="1:12" ht="15.75">
      <c r="A7099" s="518" t="s">
        <v>10253</v>
      </c>
      <c r="B7099" s="518" t="s">
        <v>11527</v>
      </c>
      <c r="C7099" s="518" t="s">
        <v>11788</v>
      </c>
      <c r="D7099" s="518" t="s">
        <v>30952</v>
      </c>
      <c r="E7099" s="519" t="s">
        <v>144</v>
      </c>
      <c r="F7099" s="518" t="s">
        <v>144</v>
      </c>
      <c r="G7099" s="518" t="s">
        <v>31326</v>
      </c>
      <c r="H7099" s="518" t="s">
        <v>12089</v>
      </c>
      <c r="I7099" s="518" t="s">
        <v>5986</v>
      </c>
      <c r="J7099" s="518" t="s">
        <v>5884</v>
      </c>
      <c r="K7099" s="519" t="s">
        <v>35623</v>
      </c>
      <c r="L7099" s="518" t="s">
        <v>12068</v>
      </c>
    </row>
    <row r="7100" spans="1:12" ht="15.75">
      <c r="A7100" s="518" t="s">
        <v>10253</v>
      </c>
      <c r="B7100" s="518" t="s">
        <v>11527</v>
      </c>
      <c r="C7100" s="518" t="s">
        <v>11788</v>
      </c>
      <c r="D7100" s="518" t="s">
        <v>30952</v>
      </c>
      <c r="E7100" s="519" t="s">
        <v>144</v>
      </c>
      <c r="F7100" s="518" t="s">
        <v>144</v>
      </c>
      <c r="G7100" s="518" t="s">
        <v>31327</v>
      </c>
      <c r="H7100" s="518" t="s">
        <v>12090</v>
      </c>
      <c r="I7100" s="518" t="s">
        <v>5986</v>
      </c>
      <c r="J7100" s="518" t="s">
        <v>5503</v>
      </c>
      <c r="K7100" s="519" t="s">
        <v>16595</v>
      </c>
      <c r="L7100" s="518" t="s">
        <v>12068</v>
      </c>
    </row>
    <row r="7101" spans="1:12" ht="15.75">
      <c r="A7101" s="518" t="s">
        <v>10253</v>
      </c>
      <c r="B7101" s="518" t="s">
        <v>11527</v>
      </c>
      <c r="C7101" s="518" t="s">
        <v>11788</v>
      </c>
      <c r="D7101" s="518" t="s">
        <v>30952</v>
      </c>
      <c r="E7101" s="519" t="s">
        <v>144</v>
      </c>
      <c r="F7101" s="518" t="s">
        <v>144</v>
      </c>
      <c r="G7101" s="518" t="s">
        <v>31328</v>
      </c>
      <c r="H7101" s="518" t="s">
        <v>12091</v>
      </c>
      <c r="I7101" s="518" t="s">
        <v>5986</v>
      </c>
      <c r="J7101" s="518" t="s">
        <v>5884</v>
      </c>
      <c r="K7101" s="519" t="s">
        <v>12802</v>
      </c>
      <c r="L7101" s="518" t="s">
        <v>12068</v>
      </c>
    </row>
    <row r="7102" spans="1:12" ht="15.75">
      <c r="A7102" s="518" t="s">
        <v>10253</v>
      </c>
      <c r="B7102" s="518" t="s">
        <v>11527</v>
      </c>
      <c r="C7102" s="518" t="s">
        <v>11788</v>
      </c>
      <c r="D7102" s="518" t="s">
        <v>30952</v>
      </c>
      <c r="E7102" s="519" t="s">
        <v>144</v>
      </c>
      <c r="F7102" s="518" t="s">
        <v>144</v>
      </c>
      <c r="G7102" s="518" t="s">
        <v>31329</v>
      </c>
      <c r="H7102" s="518" t="s">
        <v>12092</v>
      </c>
      <c r="I7102" s="518" t="s">
        <v>5986</v>
      </c>
      <c r="J7102" s="518" t="s">
        <v>5503</v>
      </c>
      <c r="K7102" s="519" t="s">
        <v>12802</v>
      </c>
      <c r="L7102" s="518" t="s">
        <v>12068</v>
      </c>
    </row>
    <row r="7103" spans="1:12" ht="15.75">
      <c r="A7103" s="518" t="s">
        <v>10253</v>
      </c>
      <c r="B7103" s="518" t="s">
        <v>11527</v>
      </c>
      <c r="C7103" s="518" t="s">
        <v>11788</v>
      </c>
      <c r="D7103" s="518" t="s">
        <v>30952</v>
      </c>
      <c r="E7103" s="519" t="s">
        <v>144</v>
      </c>
      <c r="F7103" s="518" t="s">
        <v>144</v>
      </c>
      <c r="G7103" s="518" t="s">
        <v>31330</v>
      </c>
      <c r="H7103" s="518" t="s">
        <v>12093</v>
      </c>
      <c r="I7103" s="518" t="s">
        <v>5986</v>
      </c>
      <c r="J7103" s="518" t="s">
        <v>5503</v>
      </c>
      <c r="K7103" s="519" t="s">
        <v>35624</v>
      </c>
      <c r="L7103" s="518" t="s">
        <v>12068</v>
      </c>
    </row>
    <row r="7104" spans="1:12" ht="15.75">
      <c r="A7104" s="518" t="s">
        <v>10253</v>
      </c>
      <c r="B7104" s="518" t="s">
        <v>11527</v>
      </c>
      <c r="C7104" s="518" t="s">
        <v>11788</v>
      </c>
      <c r="D7104" s="518" t="s">
        <v>30952</v>
      </c>
      <c r="E7104" s="519" t="s">
        <v>144</v>
      </c>
      <c r="F7104" s="518" t="s">
        <v>144</v>
      </c>
      <c r="G7104" s="518" t="s">
        <v>31331</v>
      </c>
      <c r="H7104" s="518" t="s">
        <v>12094</v>
      </c>
      <c r="I7104" s="518" t="s">
        <v>5986</v>
      </c>
      <c r="J7104" s="518" t="s">
        <v>5884</v>
      </c>
      <c r="K7104" s="519" t="s">
        <v>13129</v>
      </c>
      <c r="L7104" s="518" t="s">
        <v>12068</v>
      </c>
    </row>
    <row r="7105" spans="1:12" ht="15.75">
      <c r="A7105" s="518" t="s">
        <v>10253</v>
      </c>
      <c r="B7105" s="518" t="s">
        <v>11527</v>
      </c>
      <c r="C7105" s="518" t="s">
        <v>11788</v>
      </c>
      <c r="D7105" s="518" t="s">
        <v>30952</v>
      </c>
      <c r="E7105" s="519" t="s">
        <v>144</v>
      </c>
      <c r="F7105" s="518" t="s">
        <v>144</v>
      </c>
      <c r="G7105" s="518" t="s">
        <v>31332</v>
      </c>
      <c r="H7105" s="518" t="s">
        <v>12095</v>
      </c>
      <c r="I7105" s="518" t="s">
        <v>5986</v>
      </c>
      <c r="J7105" s="518" t="s">
        <v>5503</v>
      </c>
      <c r="K7105" s="519" t="s">
        <v>24970</v>
      </c>
      <c r="L7105" s="518" t="s">
        <v>12068</v>
      </c>
    </row>
    <row r="7106" spans="1:12" ht="15.75">
      <c r="A7106" s="518" t="s">
        <v>10253</v>
      </c>
      <c r="B7106" s="518" t="s">
        <v>11527</v>
      </c>
      <c r="C7106" s="518" t="s">
        <v>11788</v>
      </c>
      <c r="D7106" s="518" t="s">
        <v>30952</v>
      </c>
      <c r="E7106" s="519" t="s">
        <v>144</v>
      </c>
      <c r="F7106" s="518" t="s">
        <v>144</v>
      </c>
      <c r="G7106" s="518" t="s">
        <v>31333</v>
      </c>
      <c r="H7106" s="518" t="s">
        <v>12096</v>
      </c>
      <c r="I7106" s="518" t="s">
        <v>5986</v>
      </c>
      <c r="J7106" s="518" t="s">
        <v>5503</v>
      </c>
      <c r="K7106" s="519" t="s">
        <v>30266</v>
      </c>
      <c r="L7106" s="518" t="s">
        <v>12068</v>
      </c>
    </row>
    <row r="7107" spans="1:12" ht="15.75">
      <c r="A7107" s="518" t="s">
        <v>10253</v>
      </c>
      <c r="B7107" s="518" t="s">
        <v>11527</v>
      </c>
      <c r="C7107" s="518" t="s">
        <v>11788</v>
      </c>
      <c r="D7107" s="518" t="s">
        <v>30952</v>
      </c>
      <c r="E7107" s="519" t="s">
        <v>144</v>
      </c>
      <c r="F7107" s="518" t="s">
        <v>144</v>
      </c>
      <c r="G7107" s="518" t="s">
        <v>31334</v>
      </c>
      <c r="H7107" s="518" t="s">
        <v>12097</v>
      </c>
      <c r="I7107" s="518" t="s">
        <v>5986</v>
      </c>
      <c r="J7107" s="518" t="s">
        <v>5503</v>
      </c>
      <c r="K7107" s="519" t="s">
        <v>35625</v>
      </c>
      <c r="L7107" s="518" t="s">
        <v>12068</v>
      </c>
    </row>
    <row r="7108" spans="1:12" ht="15.75">
      <c r="A7108" s="518" t="s">
        <v>10253</v>
      </c>
      <c r="B7108" s="518" t="s">
        <v>11527</v>
      </c>
      <c r="C7108" s="518" t="s">
        <v>11788</v>
      </c>
      <c r="D7108" s="518" t="s">
        <v>30952</v>
      </c>
      <c r="E7108" s="519" t="s">
        <v>144</v>
      </c>
      <c r="F7108" s="518" t="s">
        <v>144</v>
      </c>
      <c r="G7108" s="518" t="s">
        <v>31335</v>
      </c>
      <c r="H7108" s="518" t="s">
        <v>12098</v>
      </c>
      <c r="I7108" s="518" t="s">
        <v>5986</v>
      </c>
      <c r="J7108" s="518" t="s">
        <v>5503</v>
      </c>
      <c r="K7108" s="519" t="s">
        <v>35626</v>
      </c>
      <c r="L7108" s="518" t="s">
        <v>12068</v>
      </c>
    </row>
    <row r="7109" spans="1:12" ht="15.75">
      <c r="A7109" s="518" t="s">
        <v>10253</v>
      </c>
      <c r="B7109" s="518" t="s">
        <v>11527</v>
      </c>
      <c r="C7109" s="518" t="s">
        <v>11788</v>
      </c>
      <c r="D7109" s="518" t="s">
        <v>30952</v>
      </c>
      <c r="E7109" s="519" t="s">
        <v>144</v>
      </c>
      <c r="F7109" s="518" t="s">
        <v>144</v>
      </c>
      <c r="G7109" s="518" t="s">
        <v>31336</v>
      </c>
      <c r="H7109" s="518" t="s">
        <v>12099</v>
      </c>
      <c r="I7109" s="518" t="s">
        <v>5986</v>
      </c>
      <c r="J7109" s="518" t="s">
        <v>5503</v>
      </c>
      <c r="K7109" s="519" t="s">
        <v>35622</v>
      </c>
      <c r="L7109" s="518" t="s">
        <v>12068</v>
      </c>
    </row>
    <row r="7110" spans="1:12" ht="15.75">
      <c r="A7110" s="518" t="s">
        <v>10253</v>
      </c>
      <c r="B7110" s="518" t="s">
        <v>11527</v>
      </c>
      <c r="C7110" s="518" t="s">
        <v>11788</v>
      </c>
      <c r="D7110" s="518" t="s">
        <v>30952</v>
      </c>
      <c r="E7110" s="519" t="s">
        <v>144</v>
      </c>
      <c r="F7110" s="518" t="s">
        <v>144</v>
      </c>
      <c r="G7110" s="518" t="s">
        <v>31337</v>
      </c>
      <c r="H7110" s="518" t="s">
        <v>12100</v>
      </c>
      <c r="I7110" s="518" t="s">
        <v>5986</v>
      </c>
      <c r="J7110" s="518" t="s">
        <v>5503</v>
      </c>
      <c r="K7110" s="519" t="s">
        <v>13962</v>
      </c>
      <c r="L7110" s="518" t="s">
        <v>12068</v>
      </c>
    </row>
    <row r="7111" spans="1:12" ht="15.75">
      <c r="A7111" s="518" t="s">
        <v>10253</v>
      </c>
      <c r="B7111" s="518" t="s">
        <v>11527</v>
      </c>
      <c r="C7111" s="518" t="s">
        <v>11788</v>
      </c>
      <c r="D7111" s="518" t="s">
        <v>30952</v>
      </c>
      <c r="E7111" s="519" t="s">
        <v>144</v>
      </c>
      <c r="F7111" s="518" t="s">
        <v>144</v>
      </c>
      <c r="G7111" s="518" t="s">
        <v>31338</v>
      </c>
      <c r="H7111" s="518" t="s">
        <v>12101</v>
      </c>
      <c r="I7111" s="518" t="s">
        <v>5986</v>
      </c>
      <c r="J7111" s="518" t="s">
        <v>5503</v>
      </c>
      <c r="K7111" s="519" t="s">
        <v>35627</v>
      </c>
      <c r="L7111" s="518" t="s">
        <v>12068</v>
      </c>
    </row>
    <row r="7112" spans="1:12" ht="15.75">
      <c r="A7112" s="518" t="s">
        <v>10253</v>
      </c>
      <c r="B7112" s="518" t="s">
        <v>11527</v>
      </c>
      <c r="C7112" s="518" t="s">
        <v>11788</v>
      </c>
      <c r="D7112" s="518" t="s">
        <v>30952</v>
      </c>
      <c r="E7112" s="519" t="s">
        <v>144</v>
      </c>
      <c r="F7112" s="518" t="s">
        <v>144</v>
      </c>
      <c r="G7112" s="518" t="s">
        <v>31339</v>
      </c>
      <c r="H7112" s="518" t="s">
        <v>12102</v>
      </c>
      <c r="I7112" s="518" t="s">
        <v>5986</v>
      </c>
      <c r="J7112" s="518" t="s">
        <v>5503</v>
      </c>
      <c r="K7112" s="519" t="s">
        <v>28967</v>
      </c>
      <c r="L7112" s="518" t="s">
        <v>12068</v>
      </c>
    </row>
    <row r="7113" spans="1:12" ht="15.75">
      <c r="A7113" s="518" t="s">
        <v>10253</v>
      </c>
      <c r="B7113" s="518" t="s">
        <v>11527</v>
      </c>
      <c r="C7113" s="518" t="s">
        <v>11788</v>
      </c>
      <c r="D7113" s="518" t="s">
        <v>30952</v>
      </c>
      <c r="E7113" s="519" t="s">
        <v>144</v>
      </c>
      <c r="F7113" s="518" t="s">
        <v>144</v>
      </c>
      <c r="G7113" s="518" t="s">
        <v>31340</v>
      </c>
      <c r="H7113" s="518" t="s">
        <v>12103</v>
      </c>
      <c r="I7113" s="518" t="s">
        <v>5986</v>
      </c>
      <c r="J7113" s="518" t="s">
        <v>5503</v>
      </c>
      <c r="K7113" s="519" t="s">
        <v>35628</v>
      </c>
      <c r="L7113" s="518" t="s">
        <v>12068</v>
      </c>
    </row>
    <row r="7114" spans="1:12" ht="15.75">
      <c r="A7114" s="518" t="s">
        <v>10253</v>
      </c>
      <c r="B7114" s="518" t="s">
        <v>11527</v>
      </c>
      <c r="C7114" s="518" t="s">
        <v>11788</v>
      </c>
      <c r="D7114" s="518" t="s">
        <v>30952</v>
      </c>
      <c r="E7114" s="519" t="s">
        <v>144</v>
      </c>
      <c r="F7114" s="518" t="s">
        <v>144</v>
      </c>
      <c r="G7114" s="518" t="s">
        <v>31341</v>
      </c>
      <c r="H7114" s="518" t="s">
        <v>12104</v>
      </c>
      <c r="I7114" s="518" t="s">
        <v>5986</v>
      </c>
      <c r="J7114" s="518" t="s">
        <v>5503</v>
      </c>
      <c r="K7114" s="519" t="s">
        <v>33458</v>
      </c>
      <c r="L7114" s="518" t="s">
        <v>12068</v>
      </c>
    </row>
    <row r="7115" spans="1:12" ht="15.75">
      <c r="A7115" s="518" t="s">
        <v>10253</v>
      </c>
      <c r="B7115" s="518" t="s">
        <v>11527</v>
      </c>
      <c r="C7115" s="518" t="s">
        <v>11788</v>
      </c>
      <c r="D7115" s="518" t="s">
        <v>30952</v>
      </c>
      <c r="E7115" s="519" t="s">
        <v>144</v>
      </c>
      <c r="F7115" s="518" t="s">
        <v>144</v>
      </c>
      <c r="G7115" s="518" t="s">
        <v>31342</v>
      </c>
      <c r="H7115" s="518" t="s">
        <v>12105</v>
      </c>
      <c r="I7115" s="518" t="s">
        <v>5986</v>
      </c>
      <c r="J7115" s="518" t="s">
        <v>5503</v>
      </c>
      <c r="K7115" s="519" t="s">
        <v>33452</v>
      </c>
      <c r="L7115" s="518" t="s">
        <v>12068</v>
      </c>
    </row>
    <row r="7116" spans="1:12" ht="15.75">
      <c r="A7116" s="518" t="s">
        <v>10253</v>
      </c>
      <c r="B7116" s="518" t="s">
        <v>11527</v>
      </c>
      <c r="C7116" s="518" t="s">
        <v>11788</v>
      </c>
      <c r="D7116" s="518" t="s">
        <v>30952</v>
      </c>
      <c r="E7116" s="519" t="s">
        <v>144</v>
      </c>
      <c r="F7116" s="518" t="s">
        <v>144</v>
      </c>
      <c r="G7116" s="518" t="s">
        <v>31343</v>
      </c>
      <c r="H7116" s="518" t="s">
        <v>12106</v>
      </c>
      <c r="I7116" s="518" t="s">
        <v>5986</v>
      </c>
      <c r="J7116" s="518" t="s">
        <v>5503</v>
      </c>
      <c r="K7116" s="519" t="s">
        <v>14250</v>
      </c>
      <c r="L7116" s="518" t="s">
        <v>12068</v>
      </c>
    </row>
    <row r="7117" spans="1:12" ht="15.75">
      <c r="A7117" s="518" t="s">
        <v>10253</v>
      </c>
      <c r="B7117" s="518" t="s">
        <v>11527</v>
      </c>
      <c r="C7117" s="518" t="s">
        <v>11788</v>
      </c>
      <c r="D7117" s="518" t="s">
        <v>30952</v>
      </c>
      <c r="E7117" s="519" t="s">
        <v>144</v>
      </c>
      <c r="F7117" s="518" t="s">
        <v>144</v>
      </c>
      <c r="G7117" s="518" t="s">
        <v>31344</v>
      </c>
      <c r="H7117" s="518" t="s">
        <v>12107</v>
      </c>
      <c r="I7117" s="518" t="s">
        <v>5986</v>
      </c>
      <c r="J7117" s="518" t="s">
        <v>5503</v>
      </c>
      <c r="K7117" s="519" t="s">
        <v>22242</v>
      </c>
      <c r="L7117" s="518" t="s">
        <v>12068</v>
      </c>
    </row>
    <row r="7118" spans="1:12" ht="15.75">
      <c r="A7118" s="518" t="s">
        <v>10253</v>
      </c>
      <c r="B7118" s="518" t="s">
        <v>11527</v>
      </c>
      <c r="C7118" s="518" t="s">
        <v>11788</v>
      </c>
      <c r="D7118" s="518" t="s">
        <v>30952</v>
      </c>
      <c r="E7118" s="519" t="s">
        <v>144</v>
      </c>
      <c r="F7118" s="518" t="s">
        <v>144</v>
      </c>
      <c r="G7118" s="518" t="s">
        <v>31345</v>
      </c>
      <c r="H7118" s="518" t="s">
        <v>12108</v>
      </c>
      <c r="I7118" s="518" t="s">
        <v>5986</v>
      </c>
      <c r="J7118" s="518" t="s">
        <v>5503</v>
      </c>
      <c r="K7118" s="519" t="s">
        <v>13322</v>
      </c>
      <c r="L7118" s="518" t="s">
        <v>12068</v>
      </c>
    </row>
    <row r="7119" spans="1:12" ht="15.75">
      <c r="A7119" s="518" t="s">
        <v>10253</v>
      </c>
      <c r="B7119" s="518" t="s">
        <v>11527</v>
      </c>
      <c r="C7119" s="518" t="s">
        <v>11788</v>
      </c>
      <c r="D7119" s="518" t="s">
        <v>30952</v>
      </c>
      <c r="E7119" s="519" t="s">
        <v>144</v>
      </c>
      <c r="F7119" s="518" t="s">
        <v>144</v>
      </c>
      <c r="G7119" s="518" t="s">
        <v>31347</v>
      </c>
      <c r="H7119" s="518" t="s">
        <v>12109</v>
      </c>
      <c r="I7119" s="518" t="s">
        <v>5986</v>
      </c>
      <c r="J7119" s="518" t="s">
        <v>5503</v>
      </c>
      <c r="K7119" s="519" t="s">
        <v>15572</v>
      </c>
      <c r="L7119" s="518" t="s">
        <v>12068</v>
      </c>
    </row>
    <row r="7120" spans="1:12" ht="15.75">
      <c r="A7120" s="518" t="s">
        <v>10253</v>
      </c>
      <c r="B7120" s="518" t="s">
        <v>11527</v>
      </c>
      <c r="C7120" s="518" t="s">
        <v>11788</v>
      </c>
      <c r="D7120" s="518" t="s">
        <v>30952</v>
      </c>
      <c r="E7120" s="519" t="s">
        <v>144</v>
      </c>
      <c r="F7120" s="518" t="s">
        <v>144</v>
      </c>
      <c r="G7120" s="518" t="s">
        <v>31349</v>
      </c>
      <c r="H7120" s="518" t="s">
        <v>12110</v>
      </c>
      <c r="I7120" s="518" t="s">
        <v>5986</v>
      </c>
      <c r="J7120" s="518" t="s">
        <v>5503</v>
      </c>
      <c r="K7120" s="519" t="s">
        <v>17215</v>
      </c>
      <c r="L7120" s="518" t="s">
        <v>12068</v>
      </c>
    </row>
    <row r="7121" spans="1:12" ht="15.75">
      <c r="A7121" s="518" t="s">
        <v>10253</v>
      </c>
      <c r="B7121" s="518" t="s">
        <v>11527</v>
      </c>
      <c r="C7121" s="518" t="s">
        <v>11788</v>
      </c>
      <c r="D7121" s="518" t="s">
        <v>30952</v>
      </c>
      <c r="E7121" s="519" t="s">
        <v>144</v>
      </c>
      <c r="F7121" s="518" t="s">
        <v>144</v>
      </c>
      <c r="G7121" s="518" t="s">
        <v>31350</v>
      </c>
      <c r="H7121" s="518" t="s">
        <v>12111</v>
      </c>
      <c r="I7121" s="518" t="s">
        <v>5986</v>
      </c>
      <c r="J7121" s="518" t="s">
        <v>5503</v>
      </c>
      <c r="K7121" s="519" t="s">
        <v>17079</v>
      </c>
      <c r="L7121" s="518" t="s">
        <v>12068</v>
      </c>
    </row>
    <row r="7122" spans="1:12" ht="15.75">
      <c r="A7122" s="518" t="s">
        <v>10253</v>
      </c>
      <c r="B7122" s="518" t="s">
        <v>11527</v>
      </c>
      <c r="C7122" s="518" t="s">
        <v>11788</v>
      </c>
      <c r="D7122" s="518" t="s">
        <v>30952</v>
      </c>
      <c r="E7122" s="519" t="s">
        <v>144</v>
      </c>
      <c r="F7122" s="518" t="s">
        <v>144</v>
      </c>
      <c r="G7122" s="518" t="s">
        <v>31352</v>
      </c>
      <c r="H7122" s="518" t="s">
        <v>12112</v>
      </c>
      <c r="I7122" s="518" t="s">
        <v>5986</v>
      </c>
      <c r="J7122" s="518" t="s">
        <v>5503</v>
      </c>
      <c r="K7122" s="519" t="s">
        <v>35138</v>
      </c>
      <c r="L7122" s="518" t="s">
        <v>12068</v>
      </c>
    </row>
    <row r="7123" spans="1:12" ht="15.75">
      <c r="A7123" s="518" t="s">
        <v>10253</v>
      </c>
      <c r="B7123" s="518" t="s">
        <v>11527</v>
      </c>
      <c r="C7123" s="518" t="s">
        <v>11788</v>
      </c>
      <c r="D7123" s="518" t="s">
        <v>30952</v>
      </c>
      <c r="E7123" s="519" t="s">
        <v>144</v>
      </c>
      <c r="F7123" s="518" t="s">
        <v>144</v>
      </c>
      <c r="G7123" s="518" t="s">
        <v>31353</v>
      </c>
      <c r="H7123" s="518" t="s">
        <v>12113</v>
      </c>
      <c r="I7123" s="518" t="s">
        <v>5986</v>
      </c>
      <c r="J7123" s="518" t="s">
        <v>5503</v>
      </c>
      <c r="K7123" s="519" t="s">
        <v>24424</v>
      </c>
      <c r="L7123" s="518" t="s">
        <v>12068</v>
      </c>
    </row>
    <row r="7124" spans="1:12" ht="15.75">
      <c r="A7124" s="518" t="s">
        <v>10253</v>
      </c>
      <c r="B7124" s="518" t="s">
        <v>11527</v>
      </c>
      <c r="C7124" s="518" t="s">
        <v>11788</v>
      </c>
      <c r="D7124" s="518" t="s">
        <v>30952</v>
      </c>
      <c r="E7124" s="519" t="s">
        <v>144</v>
      </c>
      <c r="F7124" s="518" t="s">
        <v>144</v>
      </c>
      <c r="G7124" s="518" t="s">
        <v>31354</v>
      </c>
      <c r="H7124" s="518" t="s">
        <v>12114</v>
      </c>
      <c r="I7124" s="518" t="s">
        <v>5986</v>
      </c>
      <c r="J7124" s="518" t="s">
        <v>5884</v>
      </c>
      <c r="K7124" s="519" t="s">
        <v>35629</v>
      </c>
      <c r="L7124" s="518" t="s">
        <v>12068</v>
      </c>
    </row>
    <row r="7125" spans="1:12" ht="15.75">
      <c r="A7125" s="518" t="s">
        <v>10253</v>
      </c>
      <c r="B7125" s="518" t="s">
        <v>11527</v>
      </c>
      <c r="C7125" s="518" t="s">
        <v>11788</v>
      </c>
      <c r="D7125" s="518" t="s">
        <v>30952</v>
      </c>
      <c r="E7125" s="519" t="s">
        <v>144</v>
      </c>
      <c r="F7125" s="518" t="s">
        <v>144</v>
      </c>
      <c r="G7125" s="518" t="s">
        <v>31355</v>
      </c>
      <c r="H7125" s="518" t="s">
        <v>12115</v>
      </c>
      <c r="I7125" s="518" t="s">
        <v>5986</v>
      </c>
      <c r="J7125" s="518" t="s">
        <v>5503</v>
      </c>
      <c r="K7125" s="519" t="s">
        <v>15572</v>
      </c>
      <c r="L7125" s="518" t="s">
        <v>12068</v>
      </c>
    </row>
    <row r="7126" spans="1:12" ht="15.75">
      <c r="A7126" s="518" t="s">
        <v>10253</v>
      </c>
      <c r="B7126" s="518" t="s">
        <v>11527</v>
      </c>
      <c r="C7126" s="518" t="s">
        <v>11788</v>
      </c>
      <c r="D7126" s="518" t="s">
        <v>30952</v>
      </c>
      <c r="E7126" s="519" t="s">
        <v>144</v>
      </c>
      <c r="F7126" s="518" t="s">
        <v>144</v>
      </c>
      <c r="G7126" s="518" t="s">
        <v>31356</v>
      </c>
      <c r="H7126" s="518" t="s">
        <v>12116</v>
      </c>
      <c r="I7126" s="518" t="s">
        <v>5986</v>
      </c>
      <c r="J7126" s="518" t="s">
        <v>5503</v>
      </c>
      <c r="K7126" s="519" t="s">
        <v>15572</v>
      </c>
      <c r="L7126" s="518" t="s">
        <v>12068</v>
      </c>
    </row>
    <row r="7127" spans="1:12" ht="15.75">
      <c r="A7127" s="518" t="s">
        <v>10253</v>
      </c>
      <c r="B7127" s="518" t="s">
        <v>11527</v>
      </c>
      <c r="C7127" s="518" t="s">
        <v>11788</v>
      </c>
      <c r="D7127" s="518" t="s">
        <v>30952</v>
      </c>
      <c r="E7127" s="519" t="s">
        <v>144</v>
      </c>
      <c r="F7127" s="518" t="s">
        <v>144</v>
      </c>
      <c r="G7127" s="518" t="s">
        <v>31357</v>
      </c>
      <c r="H7127" s="518" t="s">
        <v>12117</v>
      </c>
      <c r="I7127" s="518" t="s">
        <v>5986</v>
      </c>
      <c r="J7127" s="518" t="s">
        <v>5503</v>
      </c>
      <c r="K7127" s="519" t="s">
        <v>35630</v>
      </c>
      <c r="L7127" s="518" t="s">
        <v>12068</v>
      </c>
    </row>
    <row r="7128" spans="1:12" ht="15.75">
      <c r="A7128" s="518" t="s">
        <v>10253</v>
      </c>
      <c r="B7128" s="518" t="s">
        <v>11527</v>
      </c>
      <c r="C7128" s="518" t="s">
        <v>11788</v>
      </c>
      <c r="D7128" s="518" t="s">
        <v>30952</v>
      </c>
      <c r="E7128" s="519" t="s">
        <v>144</v>
      </c>
      <c r="F7128" s="518" t="s">
        <v>144</v>
      </c>
      <c r="G7128" s="518" t="s">
        <v>31358</v>
      </c>
      <c r="H7128" s="518" t="s">
        <v>12118</v>
      </c>
      <c r="I7128" s="518" t="s">
        <v>5986</v>
      </c>
      <c r="J7128" s="518" t="s">
        <v>5503</v>
      </c>
      <c r="K7128" s="519" t="s">
        <v>18381</v>
      </c>
      <c r="L7128" s="518" t="s">
        <v>12068</v>
      </c>
    </row>
    <row r="7129" spans="1:12" ht="15.75">
      <c r="A7129" s="518" t="s">
        <v>10253</v>
      </c>
      <c r="B7129" s="518" t="s">
        <v>11527</v>
      </c>
      <c r="C7129" s="518" t="s">
        <v>11788</v>
      </c>
      <c r="D7129" s="518" t="s">
        <v>30952</v>
      </c>
      <c r="E7129" s="519" t="s">
        <v>144</v>
      </c>
      <c r="F7129" s="518" t="s">
        <v>144</v>
      </c>
      <c r="G7129" s="518" t="s">
        <v>31360</v>
      </c>
      <c r="H7129" s="518" t="s">
        <v>12119</v>
      </c>
      <c r="I7129" s="518" t="s">
        <v>5986</v>
      </c>
      <c r="J7129" s="518" t="s">
        <v>5503</v>
      </c>
      <c r="K7129" s="519" t="s">
        <v>35631</v>
      </c>
      <c r="L7129" s="518" t="s">
        <v>12068</v>
      </c>
    </row>
    <row r="7130" spans="1:12" ht="15.75">
      <c r="A7130" s="518" t="s">
        <v>10253</v>
      </c>
      <c r="B7130" s="518" t="s">
        <v>11527</v>
      </c>
      <c r="C7130" s="518" t="s">
        <v>11788</v>
      </c>
      <c r="D7130" s="518" t="s">
        <v>30952</v>
      </c>
      <c r="E7130" s="519" t="s">
        <v>144</v>
      </c>
      <c r="F7130" s="518" t="s">
        <v>144</v>
      </c>
      <c r="G7130" s="518" t="s">
        <v>31361</v>
      </c>
      <c r="H7130" s="518" t="s">
        <v>12120</v>
      </c>
      <c r="I7130" s="518" t="s">
        <v>5986</v>
      </c>
      <c r="J7130" s="518" t="s">
        <v>5503</v>
      </c>
      <c r="K7130" s="519" t="s">
        <v>12810</v>
      </c>
      <c r="L7130" s="518" t="s">
        <v>12068</v>
      </c>
    </row>
    <row r="7131" spans="1:12" ht="15.75">
      <c r="A7131" s="518" t="s">
        <v>10253</v>
      </c>
      <c r="B7131" s="518" t="s">
        <v>11527</v>
      </c>
      <c r="C7131" s="518" t="s">
        <v>11788</v>
      </c>
      <c r="D7131" s="518" t="s">
        <v>30952</v>
      </c>
      <c r="E7131" s="519" t="s">
        <v>144</v>
      </c>
      <c r="F7131" s="518" t="s">
        <v>144</v>
      </c>
      <c r="G7131" s="518" t="s">
        <v>31362</v>
      </c>
      <c r="H7131" s="518" t="s">
        <v>12121</v>
      </c>
      <c r="I7131" s="518" t="s">
        <v>5986</v>
      </c>
      <c r="J7131" s="518" t="s">
        <v>5503</v>
      </c>
      <c r="K7131" s="519" t="s">
        <v>15673</v>
      </c>
      <c r="L7131" s="518" t="s">
        <v>12068</v>
      </c>
    </row>
    <row r="7132" spans="1:12" ht="15.75">
      <c r="A7132" s="518" t="s">
        <v>10253</v>
      </c>
      <c r="B7132" s="518" t="s">
        <v>11527</v>
      </c>
      <c r="C7132" s="518" t="s">
        <v>11788</v>
      </c>
      <c r="D7132" s="518" t="s">
        <v>30952</v>
      </c>
      <c r="E7132" s="519" t="s">
        <v>144</v>
      </c>
      <c r="F7132" s="518" t="s">
        <v>144</v>
      </c>
      <c r="G7132" s="518" t="s">
        <v>31363</v>
      </c>
      <c r="H7132" s="518" t="s">
        <v>12122</v>
      </c>
      <c r="I7132" s="518" t="s">
        <v>5986</v>
      </c>
      <c r="J7132" s="518" t="s">
        <v>5503</v>
      </c>
      <c r="K7132" s="519" t="s">
        <v>22252</v>
      </c>
      <c r="L7132" s="518" t="s">
        <v>12068</v>
      </c>
    </row>
    <row r="7133" spans="1:12" ht="15.75">
      <c r="A7133" s="518" t="s">
        <v>10253</v>
      </c>
      <c r="B7133" s="518" t="s">
        <v>11527</v>
      </c>
      <c r="C7133" s="518" t="s">
        <v>11788</v>
      </c>
      <c r="D7133" s="518" t="s">
        <v>30952</v>
      </c>
      <c r="E7133" s="519" t="s">
        <v>144</v>
      </c>
      <c r="F7133" s="518" t="s">
        <v>144</v>
      </c>
      <c r="G7133" s="518" t="s">
        <v>31364</v>
      </c>
      <c r="H7133" s="518" t="s">
        <v>12123</v>
      </c>
      <c r="I7133" s="518" t="s">
        <v>5986</v>
      </c>
      <c r="J7133" s="518" t="s">
        <v>5503</v>
      </c>
      <c r="K7133" s="519" t="s">
        <v>15572</v>
      </c>
      <c r="L7133" s="518" t="s">
        <v>12068</v>
      </c>
    </row>
    <row r="7134" spans="1:12" ht="15.75">
      <c r="A7134" s="518" t="s">
        <v>10253</v>
      </c>
      <c r="B7134" s="518" t="s">
        <v>11527</v>
      </c>
      <c r="C7134" s="518" t="s">
        <v>11788</v>
      </c>
      <c r="D7134" s="518" t="s">
        <v>30952</v>
      </c>
      <c r="E7134" s="519" t="s">
        <v>144</v>
      </c>
      <c r="F7134" s="518" t="s">
        <v>144</v>
      </c>
      <c r="G7134" s="518" t="s">
        <v>31366</v>
      </c>
      <c r="H7134" s="518" t="s">
        <v>12124</v>
      </c>
      <c r="I7134" s="518" t="s">
        <v>5986</v>
      </c>
      <c r="J7134" s="518" t="s">
        <v>5503</v>
      </c>
      <c r="K7134" s="519" t="s">
        <v>26236</v>
      </c>
      <c r="L7134" s="518" t="s">
        <v>12068</v>
      </c>
    </row>
    <row r="7135" spans="1:12" ht="15.75">
      <c r="A7135" s="518" t="s">
        <v>10253</v>
      </c>
      <c r="B7135" s="518" t="s">
        <v>11527</v>
      </c>
      <c r="C7135" s="518" t="s">
        <v>11788</v>
      </c>
      <c r="D7135" s="518" t="s">
        <v>30952</v>
      </c>
      <c r="E7135" s="519" t="s">
        <v>144</v>
      </c>
      <c r="F7135" s="518" t="s">
        <v>144</v>
      </c>
      <c r="G7135" s="518" t="s">
        <v>31367</v>
      </c>
      <c r="H7135" s="518" t="s">
        <v>12125</v>
      </c>
      <c r="I7135" s="518" t="s">
        <v>5986</v>
      </c>
      <c r="J7135" s="518" t="s">
        <v>5503</v>
      </c>
      <c r="K7135" s="519" t="s">
        <v>17771</v>
      </c>
      <c r="L7135" s="518" t="s">
        <v>12068</v>
      </c>
    </row>
    <row r="7136" spans="1:12" ht="15.75">
      <c r="A7136" s="518" t="s">
        <v>10253</v>
      </c>
      <c r="B7136" s="518" t="s">
        <v>11527</v>
      </c>
      <c r="C7136" s="518" t="s">
        <v>11788</v>
      </c>
      <c r="D7136" s="518" t="s">
        <v>30952</v>
      </c>
      <c r="E7136" s="519" t="s">
        <v>144</v>
      </c>
      <c r="F7136" s="518" t="s">
        <v>144</v>
      </c>
      <c r="G7136" s="518" t="s">
        <v>31368</v>
      </c>
      <c r="H7136" s="518" t="s">
        <v>12126</v>
      </c>
      <c r="I7136" s="518" t="s">
        <v>5986</v>
      </c>
      <c r="J7136" s="518" t="s">
        <v>5503</v>
      </c>
      <c r="K7136" s="519" t="s">
        <v>31177</v>
      </c>
      <c r="L7136" s="518" t="s">
        <v>12068</v>
      </c>
    </row>
    <row r="7137" spans="1:12" ht="15.75">
      <c r="A7137" s="518" t="s">
        <v>10253</v>
      </c>
      <c r="B7137" s="518" t="s">
        <v>11527</v>
      </c>
      <c r="C7137" s="518" t="s">
        <v>11788</v>
      </c>
      <c r="D7137" s="518" t="s">
        <v>30952</v>
      </c>
      <c r="E7137" s="519" t="s">
        <v>144</v>
      </c>
      <c r="F7137" s="518" t="s">
        <v>144</v>
      </c>
      <c r="G7137" s="518" t="s">
        <v>31369</v>
      </c>
      <c r="H7137" s="518" t="s">
        <v>12127</v>
      </c>
      <c r="I7137" s="518" t="s">
        <v>5986</v>
      </c>
      <c r="J7137" s="518" t="s">
        <v>5503</v>
      </c>
      <c r="K7137" s="519" t="s">
        <v>35622</v>
      </c>
      <c r="L7137" s="518" t="s">
        <v>12068</v>
      </c>
    </row>
    <row r="7138" spans="1:12" ht="15.75">
      <c r="A7138" s="518" t="s">
        <v>10253</v>
      </c>
      <c r="B7138" s="518" t="s">
        <v>11527</v>
      </c>
      <c r="C7138" s="518" t="s">
        <v>11788</v>
      </c>
      <c r="D7138" s="518" t="s">
        <v>30952</v>
      </c>
      <c r="E7138" s="519" t="s">
        <v>144</v>
      </c>
      <c r="F7138" s="518" t="s">
        <v>144</v>
      </c>
      <c r="G7138" s="518" t="s">
        <v>31370</v>
      </c>
      <c r="H7138" s="518" t="s">
        <v>12128</v>
      </c>
      <c r="I7138" s="518" t="s">
        <v>5986</v>
      </c>
      <c r="J7138" s="518" t="s">
        <v>5884</v>
      </c>
      <c r="K7138" s="519" t="s">
        <v>30266</v>
      </c>
      <c r="L7138" s="518" t="s">
        <v>12068</v>
      </c>
    </row>
    <row r="7139" spans="1:12" ht="15.75">
      <c r="A7139" s="518" t="s">
        <v>10253</v>
      </c>
      <c r="B7139" s="518" t="s">
        <v>11527</v>
      </c>
      <c r="C7139" s="518" t="s">
        <v>11788</v>
      </c>
      <c r="D7139" s="518" t="s">
        <v>30952</v>
      </c>
      <c r="E7139" s="519" t="s">
        <v>144</v>
      </c>
      <c r="F7139" s="518" t="s">
        <v>144</v>
      </c>
      <c r="G7139" s="518" t="s">
        <v>31371</v>
      </c>
      <c r="H7139" s="518" t="s">
        <v>12129</v>
      </c>
      <c r="I7139" s="518" t="s">
        <v>5986</v>
      </c>
      <c r="J7139" s="518" t="s">
        <v>5884</v>
      </c>
      <c r="K7139" s="519" t="s">
        <v>35632</v>
      </c>
      <c r="L7139" s="518" t="s">
        <v>12068</v>
      </c>
    </row>
    <row r="7140" spans="1:12" ht="15.75">
      <c r="A7140" s="518" t="s">
        <v>10253</v>
      </c>
      <c r="B7140" s="518" t="s">
        <v>11527</v>
      </c>
      <c r="C7140" s="518" t="s">
        <v>11788</v>
      </c>
      <c r="D7140" s="518" t="s">
        <v>30952</v>
      </c>
      <c r="E7140" s="519" t="s">
        <v>144</v>
      </c>
      <c r="F7140" s="518" t="s">
        <v>144</v>
      </c>
      <c r="G7140" s="518" t="s">
        <v>31372</v>
      </c>
      <c r="H7140" s="518" t="s">
        <v>12130</v>
      </c>
      <c r="I7140" s="518" t="s">
        <v>5986</v>
      </c>
      <c r="J7140" s="518" t="s">
        <v>5503</v>
      </c>
      <c r="K7140" s="519" t="s">
        <v>34497</v>
      </c>
      <c r="L7140" s="518" t="s">
        <v>12068</v>
      </c>
    </row>
    <row r="7141" spans="1:12" ht="15.75">
      <c r="A7141" s="518" t="s">
        <v>10253</v>
      </c>
      <c r="B7141" s="518" t="s">
        <v>11527</v>
      </c>
      <c r="C7141" s="518" t="s">
        <v>11788</v>
      </c>
      <c r="D7141" s="518" t="s">
        <v>30952</v>
      </c>
      <c r="E7141" s="519" t="s">
        <v>144</v>
      </c>
      <c r="F7141" s="518" t="s">
        <v>144</v>
      </c>
      <c r="G7141" s="518" t="s">
        <v>31374</v>
      </c>
      <c r="H7141" s="518" t="s">
        <v>12131</v>
      </c>
      <c r="I7141" s="518" t="s">
        <v>5986</v>
      </c>
      <c r="J7141" s="518" t="s">
        <v>5503</v>
      </c>
      <c r="K7141" s="519" t="s">
        <v>35632</v>
      </c>
      <c r="L7141" s="518" t="s">
        <v>12068</v>
      </c>
    </row>
    <row r="7142" spans="1:12" ht="15.75">
      <c r="A7142" s="518" t="s">
        <v>10253</v>
      </c>
      <c r="B7142" s="518" t="s">
        <v>11527</v>
      </c>
      <c r="C7142" s="518" t="s">
        <v>11788</v>
      </c>
      <c r="D7142" s="518" t="s">
        <v>30952</v>
      </c>
      <c r="E7142" s="519" t="s">
        <v>144</v>
      </c>
      <c r="F7142" s="518" t="s">
        <v>144</v>
      </c>
      <c r="G7142" s="518" t="s">
        <v>31375</v>
      </c>
      <c r="H7142" s="518" t="s">
        <v>12132</v>
      </c>
      <c r="I7142" s="518" t="s">
        <v>5986</v>
      </c>
      <c r="J7142" s="518" t="s">
        <v>5503</v>
      </c>
      <c r="K7142" s="519" t="s">
        <v>17691</v>
      </c>
      <c r="L7142" s="518" t="s">
        <v>12068</v>
      </c>
    </row>
    <row r="7143" spans="1:12" ht="15.75">
      <c r="A7143" s="518" t="s">
        <v>10253</v>
      </c>
      <c r="B7143" s="518" t="s">
        <v>11527</v>
      </c>
      <c r="C7143" s="518" t="s">
        <v>11788</v>
      </c>
      <c r="D7143" s="518" t="s">
        <v>30952</v>
      </c>
      <c r="E7143" s="519" t="s">
        <v>144</v>
      </c>
      <c r="F7143" s="518" t="s">
        <v>144</v>
      </c>
      <c r="G7143" s="518" t="s">
        <v>31376</v>
      </c>
      <c r="H7143" s="518" t="s">
        <v>12133</v>
      </c>
      <c r="I7143" s="518" t="s">
        <v>5986</v>
      </c>
      <c r="J7143" s="518" t="s">
        <v>5503</v>
      </c>
      <c r="K7143" s="519" t="s">
        <v>35633</v>
      </c>
      <c r="L7143" s="518" t="s">
        <v>12068</v>
      </c>
    </row>
    <row r="7144" spans="1:12" ht="15.75">
      <c r="A7144" s="518" t="s">
        <v>10253</v>
      </c>
      <c r="B7144" s="518" t="s">
        <v>11527</v>
      </c>
      <c r="C7144" s="518" t="s">
        <v>11788</v>
      </c>
      <c r="D7144" s="518" t="s">
        <v>30952</v>
      </c>
      <c r="E7144" s="519" t="s">
        <v>144</v>
      </c>
      <c r="F7144" s="518" t="s">
        <v>144</v>
      </c>
      <c r="G7144" s="518" t="s">
        <v>31377</v>
      </c>
      <c r="H7144" s="518" t="s">
        <v>12134</v>
      </c>
      <c r="I7144" s="518" t="s">
        <v>5986</v>
      </c>
      <c r="J7144" s="518" t="s">
        <v>5503</v>
      </c>
      <c r="K7144" s="519" t="s">
        <v>24970</v>
      </c>
      <c r="L7144" s="518" t="s">
        <v>12068</v>
      </c>
    </row>
    <row r="7145" spans="1:12" ht="15.75">
      <c r="A7145" s="518" t="s">
        <v>10253</v>
      </c>
      <c r="B7145" s="518" t="s">
        <v>11527</v>
      </c>
      <c r="C7145" s="518" t="s">
        <v>11788</v>
      </c>
      <c r="D7145" s="518" t="s">
        <v>30952</v>
      </c>
      <c r="E7145" s="519" t="s">
        <v>144</v>
      </c>
      <c r="F7145" s="518" t="s">
        <v>144</v>
      </c>
      <c r="G7145" s="518" t="s">
        <v>31378</v>
      </c>
      <c r="H7145" s="518" t="s">
        <v>12135</v>
      </c>
      <c r="I7145" s="518" t="s">
        <v>5986</v>
      </c>
      <c r="J7145" s="518" t="s">
        <v>5884</v>
      </c>
      <c r="K7145" s="519" t="s">
        <v>35634</v>
      </c>
      <c r="L7145" s="518" t="s">
        <v>12068</v>
      </c>
    </row>
    <row r="7146" spans="1:12" ht="15.75">
      <c r="A7146" s="518" t="s">
        <v>10253</v>
      </c>
      <c r="B7146" s="518" t="s">
        <v>11527</v>
      </c>
      <c r="C7146" s="518" t="s">
        <v>11788</v>
      </c>
      <c r="D7146" s="518" t="s">
        <v>30952</v>
      </c>
      <c r="E7146" s="519" t="s">
        <v>144</v>
      </c>
      <c r="F7146" s="518" t="s">
        <v>144</v>
      </c>
      <c r="G7146" s="518" t="s">
        <v>31379</v>
      </c>
      <c r="H7146" s="518" t="s">
        <v>12136</v>
      </c>
      <c r="I7146" s="518" t="s">
        <v>5986</v>
      </c>
      <c r="J7146" s="518" t="s">
        <v>5884</v>
      </c>
      <c r="K7146" s="519" t="s">
        <v>21690</v>
      </c>
      <c r="L7146" s="518" t="s">
        <v>12068</v>
      </c>
    </row>
    <row r="7147" spans="1:12" ht="15.75">
      <c r="A7147" s="518" t="s">
        <v>10253</v>
      </c>
      <c r="B7147" s="518" t="s">
        <v>11527</v>
      </c>
      <c r="C7147" s="518" t="s">
        <v>11788</v>
      </c>
      <c r="D7147" s="518" t="s">
        <v>30952</v>
      </c>
      <c r="E7147" s="519" t="s">
        <v>144</v>
      </c>
      <c r="F7147" s="518" t="s">
        <v>144</v>
      </c>
      <c r="G7147" s="518" t="s">
        <v>31380</v>
      </c>
      <c r="H7147" s="518" t="s">
        <v>12137</v>
      </c>
      <c r="I7147" s="518" t="s">
        <v>5986</v>
      </c>
      <c r="J7147" s="518" t="s">
        <v>5503</v>
      </c>
      <c r="K7147" s="519" t="s">
        <v>25310</v>
      </c>
      <c r="L7147" s="518" t="s">
        <v>12068</v>
      </c>
    </row>
    <row r="7148" spans="1:12" ht="15.75">
      <c r="A7148" s="518" t="s">
        <v>10253</v>
      </c>
      <c r="B7148" s="518" t="s">
        <v>11527</v>
      </c>
      <c r="C7148" s="518" t="s">
        <v>11788</v>
      </c>
      <c r="D7148" s="518" t="s">
        <v>30952</v>
      </c>
      <c r="E7148" s="519" t="s">
        <v>144</v>
      </c>
      <c r="F7148" s="518" t="s">
        <v>144</v>
      </c>
      <c r="G7148" s="518" t="s">
        <v>31381</v>
      </c>
      <c r="H7148" s="518" t="s">
        <v>12138</v>
      </c>
      <c r="I7148" s="518" t="s">
        <v>5986</v>
      </c>
      <c r="J7148" s="518" t="s">
        <v>5503</v>
      </c>
      <c r="K7148" s="519" t="s">
        <v>35623</v>
      </c>
      <c r="L7148" s="518" t="s">
        <v>12068</v>
      </c>
    </row>
    <row r="7149" spans="1:12" ht="15.75">
      <c r="A7149" s="518" t="s">
        <v>10253</v>
      </c>
      <c r="B7149" s="518" t="s">
        <v>11527</v>
      </c>
      <c r="C7149" s="518" t="s">
        <v>11788</v>
      </c>
      <c r="D7149" s="518" t="s">
        <v>30952</v>
      </c>
      <c r="E7149" s="519" t="s">
        <v>144</v>
      </c>
      <c r="F7149" s="518" t="s">
        <v>144</v>
      </c>
      <c r="G7149" s="518" t="s">
        <v>31382</v>
      </c>
      <c r="H7149" s="518" t="s">
        <v>12139</v>
      </c>
      <c r="I7149" s="518" t="s">
        <v>5986</v>
      </c>
      <c r="J7149" s="518" t="s">
        <v>5503</v>
      </c>
      <c r="K7149" s="519" t="s">
        <v>35635</v>
      </c>
      <c r="L7149" s="518" t="s">
        <v>12068</v>
      </c>
    </row>
    <row r="7150" spans="1:12" ht="15.75">
      <c r="A7150" s="518" t="s">
        <v>10253</v>
      </c>
      <c r="B7150" s="518" t="s">
        <v>11527</v>
      </c>
      <c r="C7150" s="518" t="s">
        <v>11788</v>
      </c>
      <c r="D7150" s="518" t="s">
        <v>30952</v>
      </c>
      <c r="E7150" s="519" t="s">
        <v>144</v>
      </c>
      <c r="F7150" s="518" t="s">
        <v>144</v>
      </c>
      <c r="G7150" s="518" t="s">
        <v>31383</v>
      </c>
      <c r="H7150" s="518" t="s">
        <v>12140</v>
      </c>
      <c r="I7150" s="518" t="s">
        <v>5986</v>
      </c>
      <c r="J7150" s="518" t="s">
        <v>5503</v>
      </c>
      <c r="K7150" s="519" t="s">
        <v>12764</v>
      </c>
      <c r="L7150" s="518" t="s">
        <v>12068</v>
      </c>
    </row>
    <row r="7151" spans="1:12" ht="15.75">
      <c r="A7151" s="518" t="s">
        <v>10253</v>
      </c>
      <c r="B7151" s="518" t="s">
        <v>11527</v>
      </c>
      <c r="C7151" s="518" t="s">
        <v>11788</v>
      </c>
      <c r="D7151" s="518" t="s">
        <v>30952</v>
      </c>
      <c r="E7151" s="519" t="s">
        <v>144</v>
      </c>
      <c r="F7151" s="518" t="s">
        <v>144</v>
      </c>
      <c r="G7151" s="518" t="s">
        <v>31384</v>
      </c>
      <c r="H7151" s="518" t="s">
        <v>12141</v>
      </c>
      <c r="I7151" s="518" t="s">
        <v>5986</v>
      </c>
      <c r="J7151" s="518" t="s">
        <v>5503</v>
      </c>
      <c r="K7151" s="519" t="s">
        <v>13065</v>
      </c>
      <c r="L7151" s="518" t="s">
        <v>12068</v>
      </c>
    </row>
    <row r="7152" spans="1:12" ht="15.75">
      <c r="A7152" s="518" t="s">
        <v>10253</v>
      </c>
      <c r="B7152" s="518" t="s">
        <v>11527</v>
      </c>
      <c r="C7152" s="518" t="s">
        <v>11788</v>
      </c>
      <c r="D7152" s="518" t="s">
        <v>30952</v>
      </c>
      <c r="E7152" s="519" t="s">
        <v>144</v>
      </c>
      <c r="F7152" s="518" t="s">
        <v>144</v>
      </c>
      <c r="G7152" s="518" t="s">
        <v>31385</v>
      </c>
      <c r="H7152" s="518" t="s">
        <v>12142</v>
      </c>
      <c r="I7152" s="518" t="s">
        <v>5986</v>
      </c>
      <c r="J7152" s="518" t="s">
        <v>5503</v>
      </c>
      <c r="K7152" s="519" t="s">
        <v>31308</v>
      </c>
      <c r="L7152" s="518" t="s">
        <v>12068</v>
      </c>
    </row>
    <row r="7153" spans="1:12" ht="15.75">
      <c r="A7153" s="518" t="s">
        <v>10253</v>
      </c>
      <c r="B7153" s="518" t="s">
        <v>11527</v>
      </c>
      <c r="C7153" s="518" t="s">
        <v>11788</v>
      </c>
      <c r="D7153" s="518" t="s">
        <v>30952</v>
      </c>
      <c r="E7153" s="519" t="s">
        <v>144</v>
      </c>
      <c r="F7153" s="518" t="s">
        <v>144</v>
      </c>
      <c r="G7153" s="518" t="s">
        <v>31386</v>
      </c>
      <c r="H7153" s="518" t="s">
        <v>12143</v>
      </c>
      <c r="I7153" s="518" t="s">
        <v>5986</v>
      </c>
      <c r="J7153" s="518" t="s">
        <v>5503</v>
      </c>
      <c r="K7153" s="519" t="s">
        <v>32391</v>
      </c>
      <c r="L7153" s="518" t="s">
        <v>12068</v>
      </c>
    </row>
    <row r="7154" spans="1:12" ht="15.75">
      <c r="A7154" s="518" t="s">
        <v>10253</v>
      </c>
      <c r="B7154" s="518" t="s">
        <v>11527</v>
      </c>
      <c r="C7154" s="518" t="s">
        <v>11788</v>
      </c>
      <c r="D7154" s="518" t="s">
        <v>30952</v>
      </c>
      <c r="E7154" s="519" t="s">
        <v>144</v>
      </c>
      <c r="F7154" s="518" t="s">
        <v>144</v>
      </c>
      <c r="G7154" s="518" t="s">
        <v>31387</v>
      </c>
      <c r="H7154" s="518" t="s">
        <v>12144</v>
      </c>
      <c r="I7154" s="518" t="s">
        <v>5986</v>
      </c>
      <c r="J7154" s="518" t="s">
        <v>5503</v>
      </c>
      <c r="K7154" s="519" t="s">
        <v>20526</v>
      </c>
      <c r="L7154" s="518" t="s">
        <v>12068</v>
      </c>
    </row>
    <row r="7155" spans="1:12" ht="15.75">
      <c r="A7155" s="518" t="s">
        <v>10253</v>
      </c>
      <c r="B7155" s="518" t="s">
        <v>11527</v>
      </c>
      <c r="C7155" s="518" t="s">
        <v>11788</v>
      </c>
      <c r="D7155" s="518" t="s">
        <v>30952</v>
      </c>
      <c r="E7155" s="519" t="s">
        <v>144</v>
      </c>
      <c r="F7155" s="518" t="s">
        <v>144</v>
      </c>
      <c r="G7155" s="518" t="s">
        <v>31388</v>
      </c>
      <c r="H7155" s="518" t="s">
        <v>12145</v>
      </c>
      <c r="I7155" s="518" t="s">
        <v>5986</v>
      </c>
      <c r="J7155" s="518" t="s">
        <v>5503</v>
      </c>
      <c r="K7155" s="519" t="s">
        <v>35139</v>
      </c>
      <c r="L7155" s="518" t="s">
        <v>12068</v>
      </c>
    </row>
    <row r="7156" spans="1:12" ht="15.75">
      <c r="A7156" s="518" t="s">
        <v>10253</v>
      </c>
      <c r="B7156" s="518" t="s">
        <v>11527</v>
      </c>
      <c r="C7156" s="518" t="s">
        <v>11788</v>
      </c>
      <c r="D7156" s="518" t="s">
        <v>30952</v>
      </c>
      <c r="E7156" s="519" t="s">
        <v>144</v>
      </c>
      <c r="F7156" s="518" t="s">
        <v>144</v>
      </c>
      <c r="G7156" s="518" t="s">
        <v>31389</v>
      </c>
      <c r="H7156" s="518" t="s">
        <v>12146</v>
      </c>
      <c r="I7156" s="518" t="s">
        <v>5986</v>
      </c>
      <c r="J7156" s="518" t="s">
        <v>5503</v>
      </c>
      <c r="K7156" s="519" t="s">
        <v>20155</v>
      </c>
      <c r="L7156" s="518" t="s">
        <v>12068</v>
      </c>
    </row>
    <row r="7157" spans="1:12" ht="15.75">
      <c r="A7157" s="518" t="s">
        <v>10253</v>
      </c>
      <c r="B7157" s="518" t="s">
        <v>11527</v>
      </c>
      <c r="C7157" s="518" t="s">
        <v>11788</v>
      </c>
      <c r="D7157" s="518" t="s">
        <v>30952</v>
      </c>
      <c r="E7157" s="519" t="s">
        <v>144</v>
      </c>
      <c r="F7157" s="518" t="s">
        <v>144</v>
      </c>
      <c r="G7157" s="518" t="s">
        <v>31390</v>
      </c>
      <c r="H7157" s="518" t="s">
        <v>12147</v>
      </c>
      <c r="I7157" s="518" t="s">
        <v>5986</v>
      </c>
      <c r="J7157" s="518" t="s">
        <v>5503</v>
      </c>
      <c r="K7157" s="519" t="s">
        <v>20521</v>
      </c>
      <c r="L7157" s="518" t="s">
        <v>12068</v>
      </c>
    </row>
    <row r="7158" spans="1:12" ht="15.75">
      <c r="A7158" s="518" t="s">
        <v>10253</v>
      </c>
      <c r="B7158" s="518" t="s">
        <v>11527</v>
      </c>
      <c r="C7158" s="518" t="s">
        <v>11788</v>
      </c>
      <c r="D7158" s="518" t="s">
        <v>30952</v>
      </c>
      <c r="E7158" s="519" t="s">
        <v>144</v>
      </c>
      <c r="F7158" s="518" t="s">
        <v>144</v>
      </c>
      <c r="G7158" s="518" t="s">
        <v>31392</v>
      </c>
      <c r="H7158" s="518" t="s">
        <v>12148</v>
      </c>
      <c r="I7158" s="518" t="s">
        <v>5986</v>
      </c>
      <c r="J7158" s="518" t="s">
        <v>5884</v>
      </c>
      <c r="K7158" s="519" t="s">
        <v>35636</v>
      </c>
      <c r="L7158" s="518" t="s">
        <v>12068</v>
      </c>
    </row>
    <row r="7159" spans="1:12" ht="15.75">
      <c r="A7159" s="518" t="s">
        <v>10253</v>
      </c>
      <c r="B7159" s="518" t="s">
        <v>11527</v>
      </c>
      <c r="C7159" s="518" t="s">
        <v>11788</v>
      </c>
      <c r="D7159" s="518" t="s">
        <v>30952</v>
      </c>
      <c r="E7159" s="519" t="s">
        <v>144</v>
      </c>
      <c r="F7159" s="518" t="s">
        <v>144</v>
      </c>
      <c r="G7159" s="518" t="s">
        <v>31393</v>
      </c>
      <c r="H7159" s="518" t="s">
        <v>12149</v>
      </c>
      <c r="I7159" s="518" t="s">
        <v>5986</v>
      </c>
      <c r="J7159" s="518" t="s">
        <v>5503</v>
      </c>
      <c r="K7159" s="519" t="s">
        <v>18628</v>
      </c>
      <c r="L7159" s="518" t="s">
        <v>12068</v>
      </c>
    </row>
    <row r="7160" spans="1:12" ht="15.75">
      <c r="A7160" s="518" t="s">
        <v>10253</v>
      </c>
      <c r="B7160" s="518" t="s">
        <v>11527</v>
      </c>
      <c r="C7160" s="518" t="s">
        <v>11788</v>
      </c>
      <c r="D7160" s="518" t="s">
        <v>30952</v>
      </c>
      <c r="E7160" s="519" t="s">
        <v>144</v>
      </c>
      <c r="F7160" s="518" t="s">
        <v>144</v>
      </c>
      <c r="G7160" s="518" t="s">
        <v>31394</v>
      </c>
      <c r="H7160" s="518" t="s">
        <v>12150</v>
      </c>
      <c r="I7160" s="518" t="s">
        <v>5986</v>
      </c>
      <c r="J7160" s="518" t="s">
        <v>5503</v>
      </c>
      <c r="K7160" s="519" t="s">
        <v>35637</v>
      </c>
      <c r="L7160" s="518" t="s">
        <v>12068</v>
      </c>
    </row>
    <row r="7161" spans="1:12" ht="15.75">
      <c r="A7161" s="518" t="s">
        <v>10253</v>
      </c>
      <c r="B7161" s="518" t="s">
        <v>11527</v>
      </c>
      <c r="C7161" s="518" t="s">
        <v>11788</v>
      </c>
      <c r="D7161" s="518" t="s">
        <v>30952</v>
      </c>
      <c r="E7161" s="519" t="s">
        <v>144</v>
      </c>
      <c r="F7161" s="518" t="s">
        <v>144</v>
      </c>
      <c r="G7161" s="518" t="s">
        <v>31396</v>
      </c>
      <c r="H7161" s="518" t="s">
        <v>12151</v>
      </c>
      <c r="I7161" s="518" t="s">
        <v>5986</v>
      </c>
      <c r="J7161" s="518" t="s">
        <v>5503</v>
      </c>
      <c r="K7161" s="519" t="s">
        <v>35638</v>
      </c>
      <c r="L7161" s="518" t="s">
        <v>12068</v>
      </c>
    </row>
    <row r="7162" spans="1:12" ht="15.75">
      <c r="A7162" s="518" t="s">
        <v>10253</v>
      </c>
      <c r="B7162" s="518" t="s">
        <v>11527</v>
      </c>
      <c r="C7162" s="518" t="s">
        <v>11788</v>
      </c>
      <c r="D7162" s="518" t="s">
        <v>30952</v>
      </c>
      <c r="E7162" s="519" t="s">
        <v>144</v>
      </c>
      <c r="F7162" s="518" t="s">
        <v>144</v>
      </c>
      <c r="G7162" s="518" t="s">
        <v>31397</v>
      </c>
      <c r="H7162" s="518" t="s">
        <v>12152</v>
      </c>
      <c r="I7162" s="518" t="s">
        <v>5986</v>
      </c>
      <c r="J7162" s="518" t="s">
        <v>5503</v>
      </c>
      <c r="K7162" s="519" t="s">
        <v>26720</v>
      </c>
      <c r="L7162" s="518" t="s">
        <v>12068</v>
      </c>
    </row>
    <row r="7163" spans="1:12" ht="15.75">
      <c r="A7163" s="518" t="s">
        <v>10253</v>
      </c>
      <c r="B7163" s="518" t="s">
        <v>11527</v>
      </c>
      <c r="C7163" s="518" t="s">
        <v>11788</v>
      </c>
      <c r="D7163" s="518" t="s">
        <v>30952</v>
      </c>
      <c r="E7163" s="519" t="s">
        <v>144</v>
      </c>
      <c r="F7163" s="518" t="s">
        <v>144</v>
      </c>
      <c r="G7163" s="518" t="s">
        <v>31398</v>
      </c>
      <c r="H7163" s="518" t="s">
        <v>12153</v>
      </c>
      <c r="I7163" s="518" t="s">
        <v>5986</v>
      </c>
      <c r="J7163" s="518" t="s">
        <v>5503</v>
      </c>
      <c r="K7163" s="519" t="s">
        <v>14421</v>
      </c>
      <c r="L7163" s="518" t="s">
        <v>12068</v>
      </c>
    </row>
    <row r="7164" spans="1:12" ht="15.75">
      <c r="A7164" s="518" t="s">
        <v>10253</v>
      </c>
      <c r="B7164" s="518" t="s">
        <v>11527</v>
      </c>
      <c r="C7164" s="518" t="s">
        <v>11788</v>
      </c>
      <c r="D7164" s="518" t="s">
        <v>30952</v>
      </c>
      <c r="E7164" s="519" t="s">
        <v>144</v>
      </c>
      <c r="F7164" s="518" t="s">
        <v>144</v>
      </c>
      <c r="G7164" s="518" t="s">
        <v>31399</v>
      </c>
      <c r="H7164" s="518" t="s">
        <v>12154</v>
      </c>
      <c r="I7164" s="518" t="s">
        <v>5986</v>
      </c>
      <c r="J7164" s="518" t="s">
        <v>5503</v>
      </c>
      <c r="K7164" s="519" t="s">
        <v>31599</v>
      </c>
      <c r="L7164" s="518" t="s">
        <v>12068</v>
      </c>
    </row>
    <row r="7165" spans="1:12" ht="15.75">
      <c r="A7165" s="518" t="s">
        <v>10253</v>
      </c>
      <c r="B7165" s="518" t="s">
        <v>11527</v>
      </c>
      <c r="C7165" s="518" t="s">
        <v>11788</v>
      </c>
      <c r="D7165" s="518" t="s">
        <v>30952</v>
      </c>
      <c r="E7165" s="519" t="s">
        <v>144</v>
      </c>
      <c r="F7165" s="518" t="s">
        <v>144</v>
      </c>
      <c r="G7165" s="518" t="s">
        <v>31400</v>
      </c>
      <c r="H7165" s="518" t="s">
        <v>12155</v>
      </c>
      <c r="I7165" s="518" t="s">
        <v>5986</v>
      </c>
      <c r="J7165" s="518" t="s">
        <v>5503</v>
      </c>
      <c r="K7165" s="519" t="s">
        <v>15221</v>
      </c>
      <c r="L7165" s="518" t="s">
        <v>12068</v>
      </c>
    </row>
    <row r="7166" spans="1:12" ht="15.75">
      <c r="A7166" s="518" t="s">
        <v>10253</v>
      </c>
      <c r="B7166" s="518" t="s">
        <v>11527</v>
      </c>
      <c r="C7166" s="518" t="s">
        <v>11788</v>
      </c>
      <c r="D7166" s="518" t="s">
        <v>30952</v>
      </c>
      <c r="E7166" s="519" t="s">
        <v>144</v>
      </c>
      <c r="F7166" s="518" t="s">
        <v>144</v>
      </c>
      <c r="G7166" s="518" t="s">
        <v>31401</v>
      </c>
      <c r="H7166" s="518" t="s">
        <v>12156</v>
      </c>
      <c r="I7166" s="518" t="s">
        <v>5986</v>
      </c>
      <c r="J7166" s="518" t="s">
        <v>5503</v>
      </c>
      <c r="K7166" s="519" t="s">
        <v>32578</v>
      </c>
      <c r="L7166" s="518" t="s">
        <v>12068</v>
      </c>
    </row>
    <row r="7167" spans="1:12" ht="15.75">
      <c r="A7167" s="518" t="s">
        <v>10253</v>
      </c>
      <c r="B7167" s="518" t="s">
        <v>11527</v>
      </c>
      <c r="C7167" s="518" t="s">
        <v>11788</v>
      </c>
      <c r="D7167" s="518" t="s">
        <v>30952</v>
      </c>
      <c r="E7167" s="519" t="s">
        <v>144</v>
      </c>
      <c r="F7167" s="518" t="s">
        <v>144</v>
      </c>
      <c r="G7167" s="518" t="s">
        <v>31402</v>
      </c>
      <c r="H7167" s="518" t="s">
        <v>12157</v>
      </c>
      <c r="I7167" s="518" t="s">
        <v>5986</v>
      </c>
      <c r="J7167" s="518" t="s">
        <v>5884</v>
      </c>
      <c r="K7167" s="519" t="s">
        <v>26459</v>
      </c>
      <c r="L7167" s="518" t="s">
        <v>12068</v>
      </c>
    </row>
    <row r="7168" spans="1:12" ht="15.75">
      <c r="A7168" s="518" t="s">
        <v>10253</v>
      </c>
      <c r="B7168" s="518" t="s">
        <v>11527</v>
      </c>
      <c r="C7168" s="518" t="s">
        <v>11788</v>
      </c>
      <c r="D7168" s="518" t="s">
        <v>30952</v>
      </c>
      <c r="E7168" s="519" t="s">
        <v>144</v>
      </c>
      <c r="F7168" s="518" t="s">
        <v>144</v>
      </c>
      <c r="G7168" s="518" t="s">
        <v>31403</v>
      </c>
      <c r="H7168" s="518" t="s">
        <v>12158</v>
      </c>
      <c r="I7168" s="518" t="s">
        <v>5986</v>
      </c>
      <c r="J7168" s="518" t="s">
        <v>5884</v>
      </c>
      <c r="K7168" s="519" t="s">
        <v>20571</v>
      </c>
      <c r="L7168" s="518" t="s">
        <v>12068</v>
      </c>
    </row>
    <row r="7169" spans="1:12" ht="15.75">
      <c r="A7169" s="518" t="s">
        <v>10253</v>
      </c>
      <c r="B7169" s="518" t="s">
        <v>11527</v>
      </c>
      <c r="C7169" s="518" t="s">
        <v>11788</v>
      </c>
      <c r="D7169" s="518" t="s">
        <v>30952</v>
      </c>
      <c r="E7169" s="519" t="s">
        <v>144</v>
      </c>
      <c r="F7169" s="518" t="s">
        <v>144</v>
      </c>
      <c r="G7169" s="518" t="s">
        <v>31404</v>
      </c>
      <c r="H7169" s="518" t="s">
        <v>12159</v>
      </c>
      <c r="I7169" s="518" t="s">
        <v>5986</v>
      </c>
      <c r="J7169" s="518" t="s">
        <v>5503</v>
      </c>
      <c r="K7169" s="519" t="s">
        <v>35639</v>
      </c>
      <c r="L7169" s="518" t="s">
        <v>12068</v>
      </c>
    </row>
    <row r="7170" spans="1:12" ht="15.75">
      <c r="A7170" s="518" t="s">
        <v>10253</v>
      </c>
      <c r="B7170" s="518" t="s">
        <v>11527</v>
      </c>
      <c r="C7170" s="518" t="s">
        <v>11788</v>
      </c>
      <c r="D7170" s="518" t="s">
        <v>30952</v>
      </c>
      <c r="E7170" s="519" t="s">
        <v>144</v>
      </c>
      <c r="F7170" s="518" t="s">
        <v>144</v>
      </c>
      <c r="G7170" s="518" t="s">
        <v>31405</v>
      </c>
      <c r="H7170" s="518" t="s">
        <v>12160</v>
      </c>
      <c r="I7170" s="518" t="s">
        <v>5986</v>
      </c>
      <c r="J7170" s="518" t="s">
        <v>5503</v>
      </c>
      <c r="K7170" s="519" t="s">
        <v>35640</v>
      </c>
      <c r="L7170" s="518" t="s">
        <v>12068</v>
      </c>
    </row>
    <row r="7171" spans="1:12" ht="15.75">
      <c r="A7171" s="518" t="s">
        <v>10253</v>
      </c>
      <c r="B7171" s="518" t="s">
        <v>11527</v>
      </c>
      <c r="C7171" s="518" t="s">
        <v>11788</v>
      </c>
      <c r="D7171" s="518" t="s">
        <v>30952</v>
      </c>
      <c r="E7171" s="519" t="s">
        <v>144</v>
      </c>
      <c r="F7171" s="518" t="s">
        <v>144</v>
      </c>
      <c r="G7171" s="518" t="s">
        <v>31406</v>
      </c>
      <c r="H7171" s="518" t="s">
        <v>12161</v>
      </c>
      <c r="I7171" s="518" t="s">
        <v>5986</v>
      </c>
      <c r="J7171" s="518" t="s">
        <v>5503</v>
      </c>
      <c r="K7171" s="519" t="s">
        <v>34536</v>
      </c>
      <c r="L7171" s="518" t="s">
        <v>12068</v>
      </c>
    </row>
    <row r="7172" spans="1:12" ht="15.75">
      <c r="A7172" s="518" t="s">
        <v>10253</v>
      </c>
      <c r="B7172" s="518" t="s">
        <v>11527</v>
      </c>
      <c r="C7172" s="518" t="s">
        <v>11788</v>
      </c>
      <c r="D7172" s="518" t="s">
        <v>30952</v>
      </c>
      <c r="E7172" s="519" t="s">
        <v>144</v>
      </c>
      <c r="F7172" s="518" t="s">
        <v>144</v>
      </c>
      <c r="G7172" s="518" t="s">
        <v>31407</v>
      </c>
      <c r="H7172" s="518" t="s">
        <v>12162</v>
      </c>
      <c r="I7172" s="518" t="s">
        <v>5986</v>
      </c>
      <c r="J7172" s="518" t="s">
        <v>5884</v>
      </c>
      <c r="K7172" s="519" t="s">
        <v>35138</v>
      </c>
      <c r="L7172" s="518" t="s">
        <v>12068</v>
      </c>
    </row>
    <row r="7173" spans="1:12" ht="15.75">
      <c r="A7173" s="518" t="s">
        <v>10253</v>
      </c>
      <c r="B7173" s="518" t="s">
        <v>11527</v>
      </c>
      <c r="C7173" s="518" t="s">
        <v>11788</v>
      </c>
      <c r="D7173" s="518" t="s">
        <v>30952</v>
      </c>
      <c r="E7173" s="519" t="s">
        <v>144</v>
      </c>
      <c r="F7173" s="518" t="s">
        <v>144</v>
      </c>
      <c r="G7173" s="518" t="s">
        <v>31408</v>
      </c>
      <c r="H7173" s="518" t="s">
        <v>12163</v>
      </c>
      <c r="I7173" s="518" t="s">
        <v>5986</v>
      </c>
      <c r="J7173" s="518" t="s">
        <v>5503</v>
      </c>
      <c r="K7173" s="519" t="s">
        <v>35641</v>
      </c>
      <c r="L7173" s="518" t="s">
        <v>12068</v>
      </c>
    </row>
    <row r="7174" spans="1:12" ht="15.75">
      <c r="A7174" s="518" t="s">
        <v>10253</v>
      </c>
      <c r="B7174" s="518" t="s">
        <v>11527</v>
      </c>
      <c r="C7174" s="518" t="s">
        <v>11788</v>
      </c>
      <c r="D7174" s="518" t="s">
        <v>30952</v>
      </c>
      <c r="E7174" s="519" t="s">
        <v>144</v>
      </c>
      <c r="F7174" s="518" t="s">
        <v>144</v>
      </c>
      <c r="G7174" s="518" t="s">
        <v>31409</v>
      </c>
      <c r="H7174" s="518" t="s">
        <v>12164</v>
      </c>
      <c r="I7174" s="518" t="s">
        <v>5986</v>
      </c>
      <c r="J7174" s="518" t="s">
        <v>5503</v>
      </c>
      <c r="K7174" s="519" t="s">
        <v>35642</v>
      </c>
      <c r="L7174" s="518" t="s">
        <v>12068</v>
      </c>
    </row>
    <row r="7175" spans="1:12" ht="15.75">
      <c r="A7175" s="518" t="s">
        <v>10253</v>
      </c>
      <c r="B7175" s="518" t="s">
        <v>11527</v>
      </c>
      <c r="C7175" s="518" t="s">
        <v>11788</v>
      </c>
      <c r="D7175" s="518" t="s">
        <v>30952</v>
      </c>
      <c r="E7175" s="519" t="s">
        <v>144</v>
      </c>
      <c r="F7175" s="518" t="s">
        <v>144</v>
      </c>
      <c r="G7175" s="518" t="s">
        <v>31410</v>
      </c>
      <c r="H7175" s="518" t="s">
        <v>12165</v>
      </c>
      <c r="I7175" s="518" t="s">
        <v>12166</v>
      </c>
      <c r="J7175" s="518" t="s">
        <v>5503</v>
      </c>
      <c r="K7175" s="519" t="s">
        <v>35643</v>
      </c>
      <c r="L7175" s="518" t="s">
        <v>12068</v>
      </c>
    </row>
    <row r="7176" spans="1:12" ht="15.75">
      <c r="A7176" s="518" t="s">
        <v>10253</v>
      </c>
      <c r="B7176" s="518" t="s">
        <v>11527</v>
      </c>
      <c r="C7176" s="518" t="s">
        <v>11788</v>
      </c>
      <c r="D7176" s="518" t="s">
        <v>30952</v>
      </c>
      <c r="E7176" s="519" t="s">
        <v>144</v>
      </c>
      <c r="F7176" s="518" t="s">
        <v>144</v>
      </c>
      <c r="G7176" s="518" t="s">
        <v>31411</v>
      </c>
      <c r="H7176" s="518" t="s">
        <v>12147</v>
      </c>
      <c r="I7176" s="518" t="s">
        <v>12166</v>
      </c>
      <c r="J7176" s="518" t="s">
        <v>5503</v>
      </c>
      <c r="K7176" s="519" t="s">
        <v>35644</v>
      </c>
      <c r="L7176" s="518" t="s">
        <v>12068</v>
      </c>
    </row>
    <row r="7177" spans="1:12" ht="15.75">
      <c r="A7177" s="518" t="s">
        <v>10253</v>
      </c>
      <c r="B7177" s="518" t="s">
        <v>11527</v>
      </c>
      <c r="C7177" s="518" t="s">
        <v>11788</v>
      </c>
      <c r="D7177" s="518" t="s">
        <v>30952</v>
      </c>
      <c r="E7177" s="519" t="s">
        <v>144</v>
      </c>
      <c r="F7177" s="518" t="s">
        <v>144</v>
      </c>
      <c r="G7177" s="518" t="s">
        <v>31412</v>
      </c>
      <c r="H7177" s="518" t="s">
        <v>12155</v>
      </c>
      <c r="I7177" s="518" t="s">
        <v>12166</v>
      </c>
      <c r="J7177" s="518" t="s">
        <v>5503</v>
      </c>
      <c r="K7177" s="519" t="s">
        <v>35645</v>
      </c>
      <c r="L7177" s="518" t="s">
        <v>12068</v>
      </c>
    </row>
    <row r="7178" spans="1:12" ht="15.75">
      <c r="A7178" s="518" t="s">
        <v>10253</v>
      </c>
      <c r="B7178" s="518" t="s">
        <v>11527</v>
      </c>
      <c r="C7178" s="518" t="s">
        <v>11788</v>
      </c>
      <c r="D7178" s="518" t="s">
        <v>30952</v>
      </c>
      <c r="E7178" s="519" t="s">
        <v>144</v>
      </c>
      <c r="F7178" s="518" t="s">
        <v>144</v>
      </c>
      <c r="G7178" s="518" t="s">
        <v>31413</v>
      </c>
      <c r="H7178" s="518" t="s">
        <v>12156</v>
      </c>
      <c r="I7178" s="518" t="s">
        <v>12166</v>
      </c>
      <c r="J7178" s="518" t="s">
        <v>5503</v>
      </c>
      <c r="K7178" s="519" t="s">
        <v>35646</v>
      </c>
      <c r="L7178" s="518" t="s">
        <v>12068</v>
      </c>
    </row>
    <row r="7179" spans="1:12" ht="15.75">
      <c r="A7179" s="518" t="s">
        <v>10253</v>
      </c>
      <c r="B7179" s="518" t="s">
        <v>11527</v>
      </c>
      <c r="C7179" s="518" t="s">
        <v>11788</v>
      </c>
      <c r="D7179" s="518" t="s">
        <v>30952</v>
      </c>
      <c r="E7179" s="519" t="s">
        <v>144</v>
      </c>
      <c r="F7179" s="518" t="s">
        <v>144</v>
      </c>
      <c r="G7179" s="518" t="s">
        <v>31414</v>
      </c>
      <c r="H7179" s="518" t="s">
        <v>12153</v>
      </c>
      <c r="I7179" s="518" t="s">
        <v>12166</v>
      </c>
      <c r="J7179" s="518" t="s">
        <v>5503</v>
      </c>
      <c r="K7179" s="519" t="s">
        <v>35647</v>
      </c>
      <c r="L7179" s="518" t="s">
        <v>12068</v>
      </c>
    </row>
    <row r="7180" spans="1:12" ht="15.75">
      <c r="A7180" s="518" t="s">
        <v>10253</v>
      </c>
      <c r="B7180" s="518" t="s">
        <v>11527</v>
      </c>
      <c r="C7180" s="518" t="s">
        <v>11788</v>
      </c>
      <c r="D7180" s="518" t="s">
        <v>30952</v>
      </c>
      <c r="E7180" s="519" t="s">
        <v>144</v>
      </c>
      <c r="F7180" s="518" t="s">
        <v>144</v>
      </c>
      <c r="G7180" s="518" t="s">
        <v>31415</v>
      </c>
      <c r="H7180" s="518" t="s">
        <v>12148</v>
      </c>
      <c r="I7180" s="518" t="s">
        <v>12166</v>
      </c>
      <c r="J7180" s="518" t="s">
        <v>5503</v>
      </c>
      <c r="K7180" s="519" t="s">
        <v>35648</v>
      </c>
      <c r="L7180" s="518" t="s">
        <v>12068</v>
      </c>
    </row>
    <row r="7181" spans="1:12" ht="15.75">
      <c r="A7181" s="518" t="s">
        <v>10253</v>
      </c>
      <c r="B7181" s="518" t="s">
        <v>11527</v>
      </c>
      <c r="C7181" s="518" t="s">
        <v>11788</v>
      </c>
      <c r="D7181" s="518" t="s">
        <v>30952</v>
      </c>
      <c r="E7181" s="519" t="s">
        <v>144</v>
      </c>
      <c r="F7181" s="518" t="s">
        <v>144</v>
      </c>
      <c r="G7181" s="518" t="s">
        <v>31416</v>
      </c>
      <c r="H7181" s="518" t="s">
        <v>12149</v>
      </c>
      <c r="I7181" s="518" t="s">
        <v>12166</v>
      </c>
      <c r="J7181" s="518" t="s">
        <v>5503</v>
      </c>
      <c r="K7181" s="519" t="s">
        <v>35649</v>
      </c>
      <c r="L7181" s="518" t="s">
        <v>12068</v>
      </c>
    </row>
    <row r="7182" spans="1:12" ht="15.75">
      <c r="A7182" s="518" t="s">
        <v>10253</v>
      </c>
      <c r="B7182" s="518" t="s">
        <v>11527</v>
      </c>
      <c r="C7182" s="518" t="s">
        <v>11788</v>
      </c>
      <c r="D7182" s="518" t="s">
        <v>30952</v>
      </c>
      <c r="E7182" s="519" t="s">
        <v>144</v>
      </c>
      <c r="F7182" s="518" t="s">
        <v>144</v>
      </c>
      <c r="G7182" s="518" t="s">
        <v>31417</v>
      </c>
      <c r="H7182" s="518" t="s">
        <v>12158</v>
      </c>
      <c r="I7182" s="518" t="s">
        <v>12166</v>
      </c>
      <c r="J7182" s="518" t="s">
        <v>5503</v>
      </c>
      <c r="K7182" s="519" t="s">
        <v>35650</v>
      </c>
      <c r="L7182" s="518" t="s">
        <v>12068</v>
      </c>
    </row>
    <row r="7183" spans="1:12" ht="15.75">
      <c r="A7183" s="518" t="s">
        <v>10253</v>
      </c>
      <c r="B7183" s="518" t="s">
        <v>11527</v>
      </c>
      <c r="C7183" s="518" t="s">
        <v>11788</v>
      </c>
      <c r="D7183" s="518" t="s">
        <v>30952</v>
      </c>
      <c r="E7183" s="519" t="s">
        <v>144</v>
      </c>
      <c r="F7183" s="518" t="s">
        <v>144</v>
      </c>
      <c r="G7183" s="518" t="s">
        <v>31418</v>
      </c>
      <c r="H7183" s="518" t="s">
        <v>12154</v>
      </c>
      <c r="I7183" s="518" t="s">
        <v>12166</v>
      </c>
      <c r="J7183" s="518" t="s">
        <v>5503</v>
      </c>
      <c r="K7183" s="519" t="s">
        <v>35651</v>
      </c>
      <c r="L7183" s="518" t="s">
        <v>12068</v>
      </c>
    </row>
    <row r="7184" spans="1:12" ht="15.75">
      <c r="A7184" s="518" t="s">
        <v>10253</v>
      </c>
      <c r="B7184" s="518" t="s">
        <v>11527</v>
      </c>
      <c r="C7184" s="518" t="s">
        <v>11788</v>
      </c>
      <c r="D7184" s="518" t="s">
        <v>30952</v>
      </c>
      <c r="E7184" s="519" t="s">
        <v>144</v>
      </c>
      <c r="F7184" s="518" t="s">
        <v>144</v>
      </c>
      <c r="G7184" s="518" t="s">
        <v>31419</v>
      </c>
      <c r="H7184" s="518" t="s">
        <v>12159</v>
      </c>
      <c r="I7184" s="518" t="s">
        <v>12166</v>
      </c>
      <c r="J7184" s="518" t="s">
        <v>5503</v>
      </c>
      <c r="K7184" s="519" t="s">
        <v>35652</v>
      </c>
      <c r="L7184" s="518" t="s">
        <v>12068</v>
      </c>
    </row>
    <row r="7185" spans="1:12" ht="15.75">
      <c r="A7185" s="518" t="s">
        <v>10253</v>
      </c>
      <c r="B7185" s="518" t="s">
        <v>11527</v>
      </c>
      <c r="C7185" s="518" t="s">
        <v>11788</v>
      </c>
      <c r="D7185" s="518" t="s">
        <v>30952</v>
      </c>
      <c r="E7185" s="519" t="s">
        <v>144</v>
      </c>
      <c r="F7185" s="518" t="s">
        <v>144</v>
      </c>
      <c r="G7185" s="518" t="s">
        <v>31420</v>
      </c>
      <c r="H7185" s="518" t="s">
        <v>12160</v>
      </c>
      <c r="I7185" s="518" t="s">
        <v>12166</v>
      </c>
      <c r="J7185" s="518" t="s">
        <v>5503</v>
      </c>
      <c r="K7185" s="519" t="s">
        <v>35653</v>
      </c>
      <c r="L7185" s="518" t="s">
        <v>12068</v>
      </c>
    </row>
    <row r="7186" spans="1:12" ht="15.75">
      <c r="A7186" s="518" t="s">
        <v>10253</v>
      </c>
      <c r="B7186" s="518" t="s">
        <v>11527</v>
      </c>
      <c r="C7186" s="518" t="s">
        <v>11788</v>
      </c>
      <c r="D7186" s="518" t="s">
        <v>30952</v>
      </c>
      <c r="E7186" s="519" t="s">
        <v>144</v>
      </c>
      <c r="F7186" s="518" t="s">
        <v>144</v>
      </c>
      <c r="G7186" s="518" t="s">
        <v>31421</v>
      </c>
      <c r="H7186" s="518" t="s">
        <v>12167</v>
      </c>
      <c r="I7186" s="518" t="s">
        <v>12166</v>
      </c>
      <c r="J7186" s="518" t="s">
        <v>5503</v>
      </c>
      <c r="K7186" s="519" t="s">
        <v>35654</v>
      </c>
      <c r="L7186" s="518" t="s">
        <v>12068</v>
      </c>
    </row>
    <row r="7187" spans="1:12" ht="15.75">
      <c r="A7187" s="518" t="s">
        <v>10253</v>
      </c>
      <c r="B7187" s="518" t="s">
        <v>11527</v>
      </c>
      <c r="C7187" s="518" t="s">
        <v>11788</v>
      </c>
      <c r="D7187" s="518" t="s">
        <v>30952</v>
      </c>
      <c r="E7187" s="519" t="s">
        <v>144</v>
      </c>
      <c r="F7187" s="518" t="s">
        <v>144</v>
      </c>
      <c r="G7187" s="518" t="s">
        <v>31422</v>
      </c>
      <c r="H7187" s="518" t="s">
        <v>12168</v>
      </c>
      <c r="I7187" s="518" t="s">
        <v>12166</v>
      </c>
      <c r="J7187" s="518" t="s">
        <v>5503</v>
      </c>
      <c r="K7187" s="519" t="s">
        <v>35655</v>
      </c>
      <c r="L7187" s="518" t="s">
        <v>12068</v>
      </c>
    </row>
    <row r="7188" spans="1:12" ht="15.75">
      <c r="A7188" s="518" t="s">
        <v>10253</v>
      </c>
      <c r="B7188" s="518" t="s">
        <v>11527</v>
      </c>
      <c r="C7188" s="518" t="s">
        <v>11788</v>
      </c>
      <c r="D7188" s="518" t="s">
        <v>30952</v>
      </c>
      <c r="E7188" s="519" t="s">
        <v>144</v>
      </c>
      <c r="F7188" s="518" t="s">
        <v>144</v>
      </c>
      <c r="G7188" s="518" t="s">
        <v>31423</v>
      </c>
      <c r="H7188" s="518" t="s">
        <v>12169</v>
      </c>
      <c r="I7188" s="518" t="s">
        <v>12166</v>
      </c>
      <c r="J7188" s="518" t="s">
        <v>5503</v>
      </c>
      <c r="K7188" s="519" t="s">
        <v>35656</v>
      </c>
      <c r="L7188" s="518" t="s">
        <v>12068</v>
      </c>
    </row>
    <row r="7189" spans="1:12" ht="15.75">
      <c r="A7189" s="518" t="s">
        <v>10253</v>
      </c>
      <c r="B7189" s="518" t="s">
        <v>11527</v>
      </c>
      <c r="C7189" s="518" t="s">
        <v>11788</v>
      </c>
      <c r="D7189" s="518" t="s">
        <v>30952</v>
      </c>
      <c r="E7189" s="519" t="s">
        <v>144</v>
      </c>
      <c r="F7189" s="518" t="s">
        <v>144</v>
      </c>
      <c r="G7189" s="518" t="s">
        <v>31424</v>
      </c>
      <c r="H7189" s="518" t="s">
        <v>12170</v>
      </c>
      <c r="I7189" s="518" t="s">
        <v>12166</v>
      </c>
      <c r="J7189" s="518" t="s">
        <v>5503</v>
      </c>
      <c r="K7189" s="519" t="s">
        <v>35657</v>
      </c>
      <c r="L7189" s="518" t="s">
        <v>12068</v>
      </c>
    </row>
    <row r="7190" spans="1:12" ht="15.75">
      <c r="A7190" s="518" t="s">
        <v>10253</v>
      </c>
      <c r="B7190" s="518" t="s">
        <v>11527</v>
      </c>
      <c r="C7190" s="518" t="s">
        <v>11788</v>
      </c>
      <c r="D7190" s="518" t="s">
        <v>30952</v>
      </c>
      <c r="E7190" s="519" t="s">
        <v>144</v>
      </c>
      <c r="F7190" s="518" t="s">
        <v>144</v>
      </c>
      <c r="G7190" s="518" t="s">
        <v>31425</v>
      </c>
      <c r="H7190" s="518" t="s">
        <v>12161</v>
      </c>
      <c r="I7190" s="518" t="s">
        <v>12166</v>
      </c>
      <c r="J7190" s="518" t="s">
        <v>5503</v>
      </c>
      <c r="K7190" s="519" t="s">
        <v>35658</v>
      </c>
      <c r="L7190" s="518" t="s">
        <v>12068</v>
      </c>
    </row>
    <row r="7191" spans="1:12" ht="15.75">
      <c r="A7191" s="518" t="s">
        <v>10253</v>
      </c>
      <c r="B7191" s="518" t="s">
        <v>11527</v>
      </c>
      <c r="C7191" s="518" t="s">
        <v>11788</v>
      </c>
      <c r="D7191" s="518" t="s">
        <v>30952</v>
      </c>
      <c r="E7191" s="519" t="s">
        <v>144</v>
      </c>
      <c r="F7191" s="518" t="s">
        <v>144</v>
      </c>
      <c r="G7191" s="518" t="s">
        <v>31426</v>
      </c>
      <c r="H7191" s="518" t="s">
        <v>12162</v>
      </c>
      <c r="I7191" s="518" t="s">
        <v>12166</v>
      </c>
      <c r="J7191" s="518" t="s">
        <v>5503</v>
      </c>
      <c r="K7191" s="519" t="s">
        <v>35659</v>
      </c>
      <c r="L7191" s="518" t="s">
        <v>12068</v>
      </c>
    </row>
    <row r="7192" spans="1:12" ht="15.75">
      <c r="A7192" s="518" t="s">
        <v>10253</v>
      </c>
      <c r="B7192" s="518" t="s">
        <v>11527</v>
      </c>
      <c r="C7192" s="518" t="s">
        <v>11788</v>
      </c>
      <c r="D7192" s="518" t="s">
        <v>30952</v>
      </c>
      <c r="E7192" s="519" t="s">
        <v>144</v>
      </c>
      <c r="F7192" s="518" t="s">
        <v>144</v>
      </c>
      <c r="G7192" s="518" t="s">
        <v>31427</v>
      </c>
      <c r="H7192" s="518" t="s">
        <v>12171</v>
      </c>
      <c r="I7192" s="518" t="s">
        <v>5986</v>
      </c>
      <c r="J7192" s="518" t="s">
        <v>5503</v>
      </c>
      <c r="K7192" s="519" t="s">
        <v>12648</v>
      </c>
      <c r="L7192" s="518" t="s">
        <v>12068</v>
      </c>
    </row>
    <row r="7193" spans="1:12" ht="15.75">
      <c r="A7193" s="518" t="s">
        <v>10253</v>
      </c>
      <c r="B7193" s="518" t="s">
        <v>11527</v>
      </c>
      <c r="C7193" s="518" t="s">
        <v>11788</v>
      </c>
      <c r="D7193" s="518" t="s">
        <v>30952</v>
      </c>
      <c r="E7193" s="519" t="s">
        <v>144</v>
      </c>
      <c r="F7193" s="518" t="s">
        <v>144</v>
      </c>
      <c r="G7193" s="518" t="s">
        <v>31428</v>
      </c>
      <c r="H7193" s="518" t="s">
        <v>12172</v>
      </c>
      <c r="I7193" s="518" t="s">
        <v>5986</v>
      </c>
      <c r="J7193" s="518" t="s">
        <v>5503</v>
      </c>
      <c r="K7193" s="519" t="s">
        <v>15823</v>
      </c>
      <c r="L7193" s="518" t="s">
        <v>12068</v>
      </c>
    </row>
    <row r="7194" spans="1:12" ht="15.75">
      <c r="A7194" s="518" t="s">
        <v>10253</v>
      </c>
      <c r="B7194" s="518" t="s">
        <v>11527</v>
      </c>
      <c r="C7194" s="518" t="s">
        <v>11788</v>
      </c>
      <c r="D7194" s="518" t="s">
        <v>30952</v>
      </c>
      <c r="E7194" s="519" t="s">
        <v>144</v>
      </c>
      <c r="F7194" s="518" t="s">
        <v>144</v>
      </c>
      <c r="G7194" s="518" t="s">
        <v>31429</v>
      </c>
      <c r="H7194" s="518" t="s">
        <v>12173</v>
      </c>
      <c r="I7194" s="518" t="s">
        <v>5986</v>
      </c>
      <c r="J7194" s="518" t="s">
        <v>5503</v>
      </c>
      <c r="K7194" s="519" t="s">
        <v>13569</v>
      </c>
      <c r="L7194" s="518" t="s">
        <v>12068</v>
      </c>
    </row>
    <row r="7195" spans="1:12" ht="15.75">
      <c r="A7195" s="518" t="s">
        <v>10253</v>
      </c>
      <c r="B7195" s="518" t="s">
        <v>11527</v>
      </c>
      <c r="C7195" s="518" t="s">
        <v>11788</v>
      </c>
      <c r="D7195" s="518" t="s">
        <v>30952</v>
      </c>
      <c r="E7195" s="519" t="s">
        <v>144</v>
      </c>
      <c r="F7195" s="518" t="s">
        <v>144</v>
      </c>
      <c r="G7195" s="518" t="s">
        <v>31430</v>
      </c>
      <c r="H7195" s="518" t="s">
        <v>12174</v>
      </c>
      <c r="I7195" s="518" t="s">
        <v>5986</v>
      </c>
      <c r="J7195" s="518" t="s">
        <v>5503</v>
      </c>
      <c r="K7195" s="519" t="s">
        <v>12650</v>
      </c>
      <c r="L7195" s="518" t="s">
        <v>12068</v>
      </c>
    </row>
    <row r="7196" spans="1:12" ht="15.75">
      <c r="A7196" s="518" t="s">
        <v>10253</v>
      </c>
      <c r="B7196" s="518" t="s">
        <v>11527</v>
      </c>
      <c r="C7196" s="518" t="s">
        <v>11788</v>
      </c>
      <c r="D7196" s="518" t="s">
        <v>30952</v>
      </c>
      <c r="E7196" s="519" t="s">
        <v>144</v>
      </c>
      <c r="F7196" s="518" t="s">
        <v>144</v>
      </c>
      <c r="G7196" s="518" t="s">
        <v>31431</v>
      </c>
      <c r="H7196" s="518" t="s">
        <v>12175</v>
      </c>
      <c r="I7196" s="518" t="s">
        <v>5986</v>
      </c>
      <c r="J7196" s="518" t="s">
        <v>5503</v>
      </c>
      <c r="K7196" s="519" t="s">
        <v>17723</v>
      </c>
      <c r="L7196" s="518" t="s">
        <v>12068</v>
      </c>
    </row>
    <row r="7197" spans="1:12" ht="15.75">
      <c r="A7197" s="518" t="s">
        <v>10253</v>
      </c>
      <c r="B7197" s="518" t="s">
        <v>11527</v>
      </c>
      <c r="C7197" s="518" t="s">
        <v>11788</v>
      </c>
      <c r="D7197" s="518" t="s">
        <v>30952</v>
      </c>
      <c r="E7197" s="519" t="s">
        <v>144</v>
      </c>
      <c r="F7197" s="518" t="s">
        <v>144</v>
      </c>
      <c r="G7197" s="518" t="s">
        <v>31432</v>
      </c>
      <c r="H7197" s="518" t="s">
        <v>12176</v>
      </c>
      <c r="I7197" s="518" t="s">
        <v>5986</v>
      </c>
      <c r="J7197" s="518" t="s">
        <v>5503</v>
      </c>
      <c r="K7197" s="519" t="s">
        <v>17739</v>
      </c>
      <c r="L7197" s="518" t="s">
        <v>12068</v>
      </c>
    </row>
    <row r="7198" spans="1:12" ht="15.75">
      <c r="A7198" s="518" t="s">
        <v>10253</v>
      </c>
      <c r="B7198" s="518" t="s">
        <v>11527</v>
      </c>
      <c r="C7198" s="518" t="s">
        <v>11788</v>
      </c>
      <c r="D7198" s="518" t="s">
        <v>30952</v>
      </c>
      <c r="E7198" s="519" t="s">
        <v>144</v>
      </c>
      <c r="F7198" s="518" t="s">
        <v>144</v>
      </c>
      <c r="G7198" s="518" t="s">
        <v>31433</v>
      </c>
      <c r="H7198" s="518" t="s">
        <v>12177</v>
      </c>
      <c r="I7198" s="518" t="s">
        <v>5986</v>
      </c>
      <c r="J7198" s="518" t="s">
        <v>5503</v>
      </c>
      <c r="K7198" s="519" t="s">
        <v>31437</v>
      </c>
      <c r="L7198" s="518" t="s">
        <v>12068</v>
      </c>
    </row>
    <row r="7199" spans="1:12" ht="15.75">
      <c r="A7199" s="518" t="s">
        <v>10253</v>
      </c>
      <c r="B7199" s="518" t="s">
        <v>11527</v>
      </c>
      <c r="C7199" s="518" t="s">
        <v>11788</v>
      </c>
      <c r="D7199" s="518" t="s">
        <v>30952</v>
      </c>
      <c r="E7199" s="519" t="s">
        <v>144</v>
      </c>
      <c r="F7199" s="518" t="s">
        <v>144</v>
      </c>
      <c r="G7199" s="518" t="s">
        <v>31434</v>
      </c>
      <c r="H7199" s="518" t="s">
        <v>12178</v>
      </c>
      <c r="I7199" s="518" t="s">
        <v>5986</v>
      </c>
      <c r="J7199" s="518" t="s">
        <v>5503</v>
      </c>
      <c r="K7199" s="519" t="s">
        <v>31470</v>
      </c>
      <c r="L7199" s="518" t="s">
        <v>12068</v>
      </c>
    </row>
    <row r="7200" spans="1:12" ht="15.75">
      <c r="A7200" s="518" t="s">
        <v>10253</v>
      </c>
      <c r="B7200" s="518" t="s">
        <v>11527</v>
      </c>
      <c r="C7200" s="518" t="s">
        <v>11788</v>
      </c>
      <c r="D7200" s="518" t="s">
        <v>30952</v>
      </c>
      <c r="E7200" s="519" t="s">
        <v>144</v>
      </c>
      <c r="F7200" s="518" t="s">
        <v>144</v>
      </c>
      <c r="G7200" s="518" t="s">
        <v>31435</v>
      </c>
      <c r="H7200" s="518" t="s">
        <v>12179</v>
      </c>
      <c r="I7200" s="518" t="s">
        <v>5986</v>
      </c>
      <c r="J7200" s="518" t="s">
        <v>5503</v>
      </c>
      <c r="K7200" s="519" t="s">
        <v>13223</v>
      </c>
      <c r="L7200" s="518" t="s">
        <v>12068</v>
      </c>
    </row>
    <row r="7201" spans="1:12" ht="15.75">
      <c r="A7201" s="518" t="s">
        <v>10253</v>
      </c>
      <c r="B7201" s="518" t="s">
        <v>11527</v>
      </c>
      <c r="C7201" s="518" t="s">
        <v>11788</v>
      </c>
      <c r="D7201" s="518" t="s">
        <v>30952</v>
      </c>
      <c r="E7201" s="519" t="s">
        <v>144</v>
      </c>
      <c r="F7201" s="518" t="s">
        <v>144</v>
      </c>
      <c r="G7201" s="518" t="s">
        <v>31436</v>
      </c>
      <c r="H7201" s="518" t="s">
        <v>12180</v>
      </c>
      <c r="I7201" s="518" t="s">
        <v>5986</v>
      </c>
      <c r="J7201" s="518" t="s">
        <v>5503</v>
      </c>
      <c r="K7201" s="519" t="s">
        <v>17744</v>
      </c>
      <c r="L7201" s="518" t="s">
        <v>12068</v>
      </c>
    </row>
    <row r="7202" spans="1:12" ht="15.75">
      <c r="A7202" s="518" t="s">
        <v>10253</v>
      </c>
      <c r="B7202" s="518" t="s">
        <v>11527</v>
      </c>
      <c r="C7202" s="518" t="s">
        <v>11788</v>
      </c>
      <c r="D7202" s="518" t="s">
        <v>30952</v>
      </c>
      <c r="E7202" s="519" t="s">
        <v>144</v>
      </c>
      <c r="F7202" s="518" t="s">
        <v>144</v>
      </c>
      <c r="G7202" s="518" t="s">
        <v>31438</v>
      </c>
      <c r="H7202" s="518" t="s">
        <v>12181</v>
      </c>
      <c r="I7202" s="518" t="s">
        <v>5986</v>
      </c>
      <c r="J7202" s="518" t="s">
        <v>5503</v>
      </c>
      <c r="K7202" s="519" t="s">
        <v>17737</v>
      </c>
      <c r="L7202" s="518" t="s">
        <v>12068</v>
      </c>
    </row>
    <row r="7203" spans="1:12" ht="15.75">
      <c r="A7203" s="518" t="s">
        <v>10253</v>
      </c>
      <c r="B7203" s="518" t="s">
        <v>11527</v>
      </c>
      <c r="C7203" s="518" t="s">
        <v>11788</v>
      </c>
      <c r="D7203" s="518" t="s">
        <v>30952</v>
      </c>
      <c r="E7203" s="519" t="s">
        <v>144</v>
      </c>
      <c r="F7203" s="518" t="s">
        <v>144</v>
      </c>
      <c r="G7203" s="518" t="s">
        <v>31439</v>
      </c>
      <c r="H7203" s="518" t="s">
        <v>12182</v>
      </c>
      <c r="I7203" s="518" t="s">
        <v>5986</v>
      </c>
      <c r="J7203" s="518" t="s">
        <v>5503</v>
      </c>
      <c r="K7203" s="519" t="s">
        <v>12648</v>
      </c>
      <c r="L7203" s="518" t="s">
        <v>12068</v>
      </c>
    </row>
    <row r="7204" spans="1:12" ht="15.75">
      <c r="A7204" s="518" t="s">
        <v>10253</v>
      </c>
      <c r="B7204" s="518" t="s">
        <v>11527</v>
      </c>
      <c r="C7204" s="518" t="s">
        <v>11788</v>
      </c>
      <c r="D7204" s="518" t="s">
        <v>30952</v>
      </c>
      <c r="E7204" s="519" t="s">
        <v>144</v>
      </c>
      <c r="F7204" s="518" t="s">
        <v>144</v>
      </c>
      <c r="G7204" s="518" t="s">
        <v>31440</v>
      </c>
      <c r="H7204" s="518" t="s">
        <v>12183</v>
      </c>
      <c r="I7204" s="518" t="s">
        <v>5986</v>
      </c>
      <c r="J7204" s="518" t="s">
        <v>5503</v>
      </c>
      <c r="K7204" s="519" t="s">
        <v>17739</v>
      </c>
      <c r="L7204" s="518" t="s">
        <v>12068</v>
      </c>
    </row>
    <row r="7205" spans="1:12" ht="15.75">
      <c r="A7205" s="518" t="s">
        <v>10253</v>
      </c>
      <c r="B7205" s="518" t="s">
        <v>11527</v>
      </c>
      <c r="C7205" s="518" t="s">
        <v>11788</v>
      </c>
      <c r="D7205" s="518" t="s">
        <v>30952</v>
      </c>
      <c r="E7205" s="519" t="s">
        <v>144</v>
      </c>
      <c r="F7205" s="518" t="s">
        <v>144</v>
      </c>
      <c r="G7205" s="518" t="s">
        <v>31441</v>
      </c>
      <c r="H7205" s="518" t="s">
        <v>12184</v>
      </c>
      <c r="I7205" s="518" t="s">
        <v>5986</v>
      </c>
      <c r="J7205" s="518" t="s">
        <v>5503</v>
      </c>
      <c r="K7205" s="519" t="s">
        <v>12648</v>
      </c>
      <c r="L7205" s="518" t="s">
        <v>12068</v>
      </c>
    </row>
    <row r="7206" spans="1:12" ht="15.75">
      <c r="A7206" s="518" t="s">
        <v>10253</v>
      </c>
      <c r="B7206" s="518" t="s">
        <v>11527</v>
      </c>
      <c r="C7206" s="518" t="s">
        <v>11788</v>
      </c>
      <c r="D7206" s="518" t="s">
        <v>30952</v>
      </c>
      <c r="E7206" s="519" t="s">
        <v>144</v>
      </c>
      <c r="F7206" s="518" t="s">
        <v>144</v>
      </c>
      <c r="G7206" s="518" t="s">
        <v>31442</v>
      </c>
      <c r="H7206" s="518" t="s">
        <v>12185</v>
      </c>
      <c r="I7206" s="518" t="s">
        <v>5986</v>
      </c>
      <c r="J7206" s="518" t="s">
        <v>5503</v>
      </c>
      <c r="K7206" s="519" t="s">
        <v>21729</v>
      </c>
      <c r="L7206" s="518" t="s">
        <v>12068</v>
      </c>
    </row>
    <row r="7207" spans="1:12" ht="15.75">
      <c r="A7207" s="518" t="s">
        <v>10253</v>
      </c>
      <c r="B7207" s="518" t="s">
        <v>11527</v>
      </c>
      <c r="C7207" s="518" t="s">
        <v>11788</v>
      </c>
      <c r="D7207" s="518" t="s">
        <v>30952</v>
      </c>
      <c r="E7207" s="519" t="s">
        <v>144</v>
      </c>
      <c r="F7207" s="518" t="s">
        <v>144</v>
      </c>
      <c r="G7207" s="518" t="s">
        <v>31443</v>
      </c>
      <c r="H7207" s="518" t="s">
        <v>12186</v>
      </c>
      <c r="I7207" s="518" t="s">
        <v>5986</v>
      </c>
      <c r="J7207" s="518" t="s">
        <v>5503</v>
      </c>
      <c r="K7207" s="519" t="s">
        <v>18657</v>
      </c>
      <c r="L7207" s="518" t="s">
        <v>12068</v>
      </c>
    </row>
    <row r="7208" spans="1:12" ht="15.75">
      <c r="A7208" s="518" t="s">
        <v>10253</v>
      </c>
      <c r="B7208" s="518" t="s">
        <v>11527</v>
      </c>
      <c r="C7208" s="518" t="s">
        <v>11788</v>
      </c>
      <c r="D7208" s="518" t="s">
        <v>30952</v>
      </c>
      <c r="E7208" s="519" t="s">
        <v>144</v>
      </c>
      <c r="F7208" s="518" t="s">
        <v>144</v>
      </c>
      <c r="G7208" s="518" t="s">
        <v>31444</v>
      </c>
      <c r="H7208" s="518" t="s">
        <v>12187</v>
      </c>
      <c r="I7208" s="518" t="s">
        <v>5986</v>
      </c>
      <c r="J7208" s="518" t="s">
        <v>5503</v>
      </c>
      <c r="K7208" s="519" t="s">
        <v>21125</v>
      </c>
      <c r="L7208" s="518" t="s">
        <v>12068</v>
      </c>
    </row>
    <row r="7209" spans="1:12" ht="15.75">
      <c r="A7209" s="518" t="s">
        <v>10253</v>
      </c>
      <c r="B7209" s="518" t="s">
        <v>11527</v>
      </c>
      <c r="C7209" s="518" t="s">
        <v>11788</v>
      </c>
      <c r="D7209" s="518" t="s">
        <v>30952</v>
      </c>
      <c r="E7209" s="519" t="s">
        <v>144</v>
      </c>
      <c r="F7209" s="518" t="s">
        <v>144</v>
      </c>
      <c r="G7209" s="518" t="s">
        <v>31445</v>
      </c>
      <c r="H7209" s="518" t="s">
        <v>12188</v>
      </c>
      <c r="I7209" s="518" t="s">
        <v>5986</v>
      </c>
      <c r="J7209" s="518" t="s">
        <v>5503</v>
      </c>
      <c r="K7209" s="519" t="s">
        <v>14134</v>
      </c>
      <c r="L7209" s="518" t="s">
        <v>12068</v>
      </c>
    </row>
    <row r="7210" spans="1:12" ht="15.75">
      <c r="A7210" s="518" t="s">
        <v>10253</v>
      </c>
      <c r="B7210" s="518" t="s">
        <v>11527</v>
      </c>
      <c r="C7210" s="518" t="s">
        <v>11788</v>
      </c>
      <c r="D7210" s="518" t="s">
        <v>30952</v>
      </c>
      <c r="E7210" s="519" t="s">
        <v>144</v>
      </c>
      <c r="F7210" s="518" t="s">
        <v>144</v>
      </c>
      <c r="G7210" s="518" t="s">
        <v>31446</v>
      </c>
      <c r="H7210" s="518" t="s">
        <v>12189</v>
      </c>
      <c r="I7210" s="518" t="s">
        <v>5986</v>
      </c>
      <c r="J7210" s="518" t="s">
        <v>5503</v>
      </c>
      <c r="K7210" s="519" t="s">
        <v>21815</v>
      </c>
      <c r="L7210" s="518" t="s">
        <v>12068</v>
      </c>
    </row>
    <row r="7211" spans="1:12" ht="15.75">
      <c r="A7211" s="518" t="s">
        <v>10253</v>
      </c>
      <c r="B7211" s="518" t="s">
        <v>11527</v>
      </c>
      <c r="C7211" s="518" t="s">
        <v>11788</v>
      </c>
      <c r="D7211" s="518" t="s">
        <v>30952</v>
      </c>
      <c r="E7211" s="519" t="s">
        <v>144</v>
      </c>
      <c r="F7211" s="518" t="s">
        <v>144</v>
      </c>
      <c r="G7211" s="518" t="s">
        <v>31447</v>
      </c>
      <c r="H7211" s="518" t="s">
        <v>12190</v>
      </c>
      <c r="I7211" s="518" t="s">
        <v>5986</v>
      </c>
      <c r="J7211" s="518" t="s">
        <v>5503</v>
      </c>
      <c r="K7211" s="519" t="s">
        <v>15823</v>
      </c>
      <c r="L7211" s="518" t="s">
        <v>12068</v>
      </c>
    </row>
    <row r="7212" spans="1:12" ht="15.75">
      <c r="A7212" s="518" t="s">
        <v>10253</v>
      </c>
      <c r="B7212" s="518" t="s">
        <v>11527</v>
      </c>
      <c r="C7212" s="518" t="s">
        <v>11788</v>
      </c>
      <c r="D7212" s="518" t="s">
        <v>30952</v>
      </c>
      <c r="E7212" s="519" t="s">
        <v>144</v>
      </c>
      <c r="F7212" s="518" t="s">
        <v>144</v>
      </c>
      <c r="G7212" s="518" t="s">
        <v>31448</v>
      </c>
      <c r="H7212" s="518" t="s">
        <v>12191</v>
      </c>
      <c r="I7212" s="518" t="s">
        <v>5986</v>
      </c>
      <c r="J7212" s="518" t="s">
        <v>5503</v>
      </c>
      <c r="K7212" s="519" t="s">
        <v>17715</v>
      </c>
      <c r="L7212" s="518" t="s">
        <v>12068</v>
      </c>
    </row>
    <row r="7213" spans="1:12" ht="15.75">
      <c r="A7213" s="518" t="s">
        <v>10253</v>
      </c>
      <c r="B7213" s="518" t="s">
        <v>11527</v>
      </c>
      <c r="C7213" s="518" t="s">
        <v>11788</v>
      </c>
      <c r="D7213" s="518" t="s">
        <v>30952</v>
      </c>
      <c r="E7213" s="519" t="s">
        <v>144</v>
      </c>
      <c r="F7213" s="518" t="s">
        <v>144</v>
      </c>
      <c r="G7213" s="518" t="s">
        <v>31449</v>
      </c>
      <c r="H7213" s="518" t="s">
        <v>12192</v>
      </c>
      <c r="I7213" s="518" t="s">
        <v>5986</v>
      </c>
      <c r="J7213" s="518" t="s">
        <v>5884</v>
      </c>
      <c r="K7213" s="519" t="s">
        <v>31437</v>
      </c>
      <c r="L7213" s="518" t="s">
        <v>12068</v>
      </c>
    </row>
    <row r="7214" spans="1:12" ht="15.75">
      <c r="A7214" s="518" t="s">
        <v>10253</v>
      </c>
      <c r="B7214" s="518" t="s">
        <v>11527</v>
      </c>
      <c r="C7214" s="518" t="s">
        <v>11788</v>
      </c>
      <c r="D7214" s="518" t="s">
        <v>30952</v>
      </c>
      <c r="E7214" s="519" t="s">
        <v>144</v>
      </c>
      <c r="F7214" s="518" t="s">
        <v>144</v>
      </c>
      <c r="G7214" s="518" t="s">
        <v>31450</v>
      </c>
      <c r="H7214" s="518" t="s">
        <v>12193</v>
      </c>
      <c r="I7214" s="518" t="s">
        <v>5986</v>
      </c>
      <c r="J7214" s="518" t="s">
        <v>5503</v>
      </c>
      <c r="K7214" s="519" t="s">
        <v>21456</v>
      </c>
      <c r="L7214" s="518" t="s">
        <v>12068</v>
      </c>
    </row>
    <row r="7215" spans="1:12" ht="15.75">
      <c r="A7215" s="518" t="s">
        <v>10253</v>
      </c>
      <c r="B7215" s="518" t="s">
        <v>11527</v>
      </c>
      <c r="C7215" s="518" t="s">
        <v>11788</v>
      </c>
      <c r="D7215" s="518" t="s">
        <v>30952</v>
      </c>
      <c r="E7215" s="519" t="s">
        <v>144</v>
      </c>
      <c r="F7215" s="518" t="s">
        <v>144</v>
      </c>
      <c r="G7215" s="518" t="s">
        <v>31451</v>
      </c>
      <c r="H7215" s="518" t="s">
        <v>12194</v>
      </c>
      <c r="I7215" s="518" t="s">
        <v>5986</v>
      </c>
      <c r="J7215" s="518" t="s">
        <v>5884</v>
      </c>
      <c r="K7215" s="519" t="s">
        <v>16552</v>
      </c>
      <c r="L7215" s="518" t="s">
        <v>12068</v>
      </c>
    </row>
    <row r="7216" spans="1:12" ht="15.75">
      <c r="A7216" s="518" t="s">
        <v>10253</v>
      </c>
      <c r="B7216" s="518" t="s">
        <v>11527</v>
      </c>
      <c r="C7216" s="518" t="s">
        <v>11788</v>
      </c>
      <c r="D7216" s="518" t="s">
        <v>30952</v>
      </c>
      <c r="E7216" s="519" t="s">
        <v>144</v>
      </c>
      <c r="F7216" s="518" t="s">
        <v>144</v>
      </c>
      <c r="G7216" s="518" t="s">
        <v>31452</v>
      </c>
      <c r="H7216" s="518" t="s">
        <v>12195</v>
      </c>
      <c r="I7216" s="518" t="s">
        <v>5986</v>
      </c>
      <c r="J7216" s="518" t="s">
        <v>5503</v>
      </c>
      <c r="K7216" s="519" t="s">
        <v>16552</v>
      </c>
      <c r="L7216" s="518" t="s">
        <v>12068</v>
      </c>
    </row>
    <row r="7217" spans="1:12" ht="15.75">
      <c r="A7217" s="518" t="s">
        <v>10253</v>
      </c>
      <c r="B7217" s="518" t="s">
        <v>11527</v>
      </c>
      <c r="C7217" s="518" t="s">
        <v>11788</v>
      </c>
      <c r="D7217" s="518" t="s">
        <v>30952</v>
      </c>
      <c r="E7217" s="519" t="s">
        <v>144</v>
      </c>
      <c r="F7217" s="518" t="s">
        <v>144</v>
      </c>
      <c r="G7217" s="518" t="s">
        <v>31453</v>
      </c>
      <c r="H7217" s="518" t="s">
        <v>12196</v>
      </c>
      <c r="I7217" s="518" t="s">
        <v>5986</v>
      </c>
      <c r="J7217" s="518" t="s">
        <v>5503</v>
      </c>
      <c r="K7217" s="519" t="s">
        <v>13218</v>
      </c>
      <c r="L7217" s="518" t="s">
        <v>12068</v>
      </c>
    </row>
    <row r="7218" spans="1:12" ht="15.75">
      <c r="A7218" s="518" t="s">
        <v>10253</v>
      </c>
      <c r="B7218" s="518" t="s">
        <v>11527</v>
      </c>
      <c r="C7218" s="518" t="s">
        <v>11788</v>
      </c>
      <c r="D7218" s="518" t="s">
        <v>30952</v>
      </c>
      <c r="E7218" s="519" t="s">
        <v>144</v>
      </c>
      <c r="F7218" s="518" t="s">
        <v>144</v>
      </c>
      <c r="G7218" s="518" t="s">
        <v>31454</v>
      </c>
      <c r="H7218" s="518" t="s">
        <v>12197</v>
      </c>
      <c r="I7218" s="518" t="s">
        <v>5986</v>
      </c>
      <c r="J7218" s="518" t="s">
        <v>5884</v>
      </c>
      <c r="K7218" s="519" t="s">
        <v>21184</v>
      </c>
      <c r="L7218" s="518" t="s">
        <v>12068</v>
      </c>
    </row>
    <row r="7219" spans="1:12" ht="15.75">
      <c r="A7219" s="518" t="s">
        <v>10253</v>
      </c>
      <c r="B7219" s="518" t="s">
        <v>11527</v>
      </c>
      <c r="C7219" s="518" t="s">
        <v>11788</v>
      </c>
      <c r="D7219" s="518" t="s">
        <v>30952</v>
      </c>
      <c r="E7219" s="519" t="s">
        <v>144</v>
      </c>
      <c r="F7219" s="518" t="s">
        <v>144</v>
      </c>
      <c r="G7219" s="518" t="s">
        <v>31455</v>
      </c>
      <c r="H7219" s="518" t="s">
        <v>12198</v>
      </c>
      <c r="I7219" s="518" t="s">
        <v>5986</v>
      </c>
      <c r="J7219" s="518" t="s">
        <v>5503</v>
      </c>
      <c r="K7219" s="519" t="s">
        <v>31437</v>
      </c>
      <c r="L7219" s="518" t="s">
        <v>12068</v>
      </c>
    </row>
    <row r="7220" spans="1:12" ht="15.75">
      <c r="A7220" s="518" t="s">
        <v>10253</v>
      </c>
      <c r="B7220" s="518" t="s">
        <v>11527</v>
      </c>
      <c r="C7220" s="518" t="s">
        <v>11788</v>
      </c>
      <c r="D7220" s="518" t="s">
        <v>30952</v>
      </c>
      <c r="E7220" s="519" t="s">
        <v>144</v>
      </c>
      <c r="F7220" s="518" t="s">
        <v>144</v>
      </c>
      <c r="G7220" s="518" t="s">
        <v>31456</v>
      </c>
      <c r="H7220" s="518" t="s">
        <v>12199</v>
      </c>
      <c r="I7220" s="518" t="s">
        <v>5986</v>
      </c>
      <c r="J7220" s="518" t="s">
        <v>5503</v>
      </c>
      <c r="K7220" s="519" t="s">
        <v>17780</v>
      </c>
      <c r="L7220" s="518" t="s">
        <v>12068</v>
      </c>
    </row>
    <row r="7221" spans="1:12" ht="15.75">
      <c r="A7221" s="518" t="s">
        <v>10253</v>
      </c>
      <c r="B7221" s="518" t="s">
        <v>11527</v>
      </c>
      <c r="C7221" s="518" t="s">
        <v>11788</v>
      </c>
      <c r="D7221" s="518" t="s">
        <v>30952</v>
      </c>
      <c r="E7221" s="519" t="s">
        <v>144</v>
      </c>
      <c r="F7221" s="518" t="s">
        <v>144</v>
      </c>
      <c r="G7221" s="518" t="s">
        <v>31457</v>
      </c>
      <c r="H7221" s="518" t="s">
        <v>12200</v>
      </c>
      <c r="I7221" s="518" t="s">
        <v>5986</v>
      </c>
      <c r="J7221" s="518" t="s">
        <v>5503</v>
      </c>
      <c r="K7221" s="519" t="s">
        <v>13573</v>
      </c>
      <c r="L7221" s="518" t="s">
        <v>12068</v>
      </c>
    </row>
    <row r="7222" spans="1:12" ht="15.75">
      <c r="A7222" s="518" t="s">
        <v>10253</v>
      </c>
      <c r="B7222" s="518" t="s">
        <v>11527</v>
      </c>
      <c r="C7222" s="518" t="s">
        <v>11788</v>
      </c>
      <c r="D7222" s="518" t="s">
        <v>30952</v>
      </c>
      <c r="E7222" s="519" t="s">
        <v>144</v>
      </c>
      <c r="F7222" s="518" t="s">
        <v>144</v>
      </c>
      <c r="G7222" s="518" t="s">
        <v>31458</v>
      </c>
      <c r="H7222" s="518" t="s">
        <v>12201</v>
      </c>
      <c r="I7222" s="518" t="s">
        <v>5986</v>
      </c>
      <c r="J7222" s="518" t="s">
        <v>5503</v>
      </c>
      <c r="K7222" s="519" t="s">
        <v>16039</v>
      </c>
      <c r="L7222" s="518" t="s">
        <v>12068</v>
      </c>
    </row>
    <row r="7223" spans="1:12" ht="15.75">
      <c r="A7223" s="518" t="s">
        <v>10253</v>
      </c>
      <c r="B7223" s="518" t="s">
        <v>11527</v>
      </c>
      <c r="C7223" s="518" t="s">
        <v>11788</v>
      </c>
      <c r="D7223" s="518" t="s">
        <v>30952</v>
      </c>
      <c r="E7223" s="519" t="s">
        <v>144</v>
      </c>
      <c r="F7223" s="518" t="s">
        <v>144</v>
      </c>
      <c r="G7223" s="518" t="s">
        <v>31459</v>
      </c>
      <c r="H7223" s="518" t="s">
        <v>12202</v>
      </c>
      <c r="I7223" s="518" t="s">
        <v>5986</v>
      </c>
      <c r="J7223" s="518" t="s">
        <v>5503</v>
      </c>
      <c r="K7223" s="519" t="s">
        <v>21125</v>
      </c>
      <c r="L7223" s="518" t="s">
        <v>12068</v>
      </c>
    </row>
    <row r="7224" spans="1:12" ht="15.75">
      <c r="A7224" s="518" t="s">
        <v>10253</v>
      </c>
      <c r="B7224" s="518" t="s">
        <v>11527</v>
      </c>
      <c r="C7224" s="518" t="s">
        <v>11788</v>
      </c>
      <c r="D7224" s="518" t="s">
        <v>30952</v>
      </c>
      <c r="E7224" s="519" t="s">
        <v>144</v>
      </c>
      <c r="F7224" s="518" t="s">
        <v>144</v>
      </c>
      <c r="G7224" s="518" t="s">
        <v>31460</v>
      </c>
      <c r="H7224" s="518" t="s">
        <v>12203</v>
      </c>
      <c r="I7224" s="518" t="s">
        <v>5986</v>
      </c>
      <c r="J7224" s="518" t="s">
        <v>5503</v>
      </c>
      <c r="K7224" s="519" t="s">
        <v>12650</v>
      </c>
      <c r="L7224" s="518" t="s">
        <v>12068</v>
      </c>
    </row>
    <row r="7225" spans="1:12" ht="15.75">
      <c r="A7225" s="518" t="s">
        <v>10253</v>
      </c>
      <c r="B7225" s="518" t="s">
        <v>11527</v>
      </c>
      <c r="C7225" s="518" t="s">
        <v>11788</v>
      </c>
      <c r="D7225" s="518" t="s">
        <v>30952</v>
      </c>
      <c r="E7225" s="519" t="s">
        <v>144</v>
      </c>
      <c r="F7225" s="518" t="s">
        <v>144</v>
      </c>
      <c r="G7225" s="518" t="s">
        <v>31461</v>
      </c>
      <c r="H7225" s="518" t="s">
        <v>12204</v>
      </c>
      <c r="I7225" s="518" t="s">
        <v>5986</v>
      </c>
      <c r="J7225" s="518" t="s">
        <v>5503</v>
      </c>
      <c r="K7225" s="519" t="s">
        <v>31437</v>
      </c>
      <c r="L7225" s="518" t="s">
        <v>12068</v>
      </c>
    </row>
    <row r="7226" spans="1:12" ht="15.75">
      <c r="A7226" s="518" t="s">
        <v>10253</v>
      </c>
      <c r="B7226" s="518" t="s">
        <v>11527</v>
      </c>
      <c r="C7226" s="518" t="s">
        <v>11788</v>
      </c>
      <c r="D7226" s="518" t="s">
        <v>30952</v>
      </c>
      <c r="E7226" s="519" t="s">
        <v>144</v>
      </c>
      <c r="F7226" s="518" t="s">
        <v>144</v>
      </c>
      <c r="G7226" s="518" t="s">
        <v>31462</v>
      </c>
      <c r="H7226" s="518" t="s">
        <v>12205</v>
      </c>
      <c r="I7226" s="518" t="s">
        <v>5986</v>
      </c>
      <c r="J7226" s="518" t="s">
        <v>5503</v>
      </c>
      <c r="K7226" s="519" t="s">
        <v>17739</v>
      </c>
      <c r="L7226" s="518" t="s">
        <v>12068</v>
      </c>
    </row>
    <row r="7227" spans="1:12" ht="15.75">
      <c r="A7227" s="518" t="s">
        <v>10253</v>
      </c>
      <c r="B7227" s="518" t="s">
        <v>11527</v>
      </c>
      <c r="C7227" s="518" t="s">
        <v>11788</v>
      </c>
      <c r="D7227" s="518" t="s">
        <v>30952</v>
      </c>
      <c r="E7227" s="519" t="s">
        <v>144</v>
      </c>
      <c r="F7227" s="518" t="s">
        <v>144</v>
      </c>
      <c r="G7227" s="518" t="s">
        <v>31463</v>
      </c>
      <c r="H7227" s="518" t="s">
        <v>12206</v>
      </c>
      <c r="I7227" s="518" t="s">
        <v>5986</v>
      </c>
      <c r="J7227" s="518" t="s">
        <v>5503</v>
      </c>
      <c r="K7227" s="519" t="s">
        <v>12704</v>
      </c>
      <c r="L7227" s="518" t="s">
        <v>12068</v>
      </c>
    </row>
    <row r="7228" spans="1:12" ht="15.75">
      <c r="A7228" s="518" t="s">
        <v>10253</v>
      </c>
      <c r="B7228" s="518" t="s">
        <v>11527</v>
      </c>
      <c r="C7228" s="518" t="s">
        <v>11788</v>
      </c>
      <c r="D7228" s="518" t="s">
        <v>30952</v>
      </c>
      <c r="E7228" s="519" t="s">
        <v>144</v>
      </c>
      <c r="F7228" s="518" t="s">
        <v>144</v>
      </c>
      <c r="G7228" s="518" t="s">
        <v>31464</v>
      </c>
      <c r="H7228" s="518" t="s">
        <v>12207</v>
      </c>
      <c r="I7228" s="518" t="s">
        <v>5986</v>
      </c>
      <c r="J7228" s="518" t="s">
        <v>5503</v>
      </c>
      <c r="K7228" s="519" t="s">
        <v>15986</v>
      </c>
      <c r="L7228" s="518" t="s">
        <v>12068</v>
      </c>
    </row>
    <row r="7229" spans="1:12" ht="15.75">
      <c r="A7229" s="518" t="s">
        <v>10253</v>
      </c>
      <c r="B7229" s="518" t="s">
        <v>11527</v>
      </c>
      <c r="C7229" s="518" t="s">
        <v>11788</v>
      </c>
      <c r="D7229" s="518" t="s">
        <v>30952</v>
      </c>
      <c r="E7229" s="519" t="s">
        <v>144</v>
      </c>
      <c r="F7229" s="518" t="s">
        <v>144</v>
      </c>
      <c r="G7229" s="518" t="s">
        <v>31465</v>
      </c>
      <c r="H7229" s="518" t="s">
        <v>12208</v>
      </c>
      <c r="I7229" s="518" t="s">
        <v>5986</v>
      </c>
      <c r="J7229" s="518" t="s">
        <v>5503</v>
      </c>
      <c r="K7229" s="519" t="s">
        <v>15986</v>
      </c>
      <c r="L7229" s="518" t="s">
        <v>12068</v>
      </c>
    </row>
    <row r="7230" spans="1:12" ht="15.75">
      <c r="A7230" s="518" t="s">
        <v>10253</v>
      </c>
      <c r="B7230" s="518" t="s">
        <v>11527</v>
      </c>
      <c r="C7230" s="518" t="s">
        <v>11788</v>
      </c>
      <c r="D7230" s="518" t="s">
        <v>30952</v>
      </c>
      <c r="E7230" s="519" t="s">
        <v>144</v>
      </c>
      <c r="F7230" s="518" t="s">
        <v>144</v>
      </c>
      <c r="G7230" s="518" t="s">
        <v>31466</v>
      </c>
      <c r="H7230" s="518" t="s">
        <v>12209</v>
      </c>
      <c r="I7230" s="518" t="s">
        <v>5986</v>
      </c>
      <c r="J7230" s="518" t="s">
        <v>5503</v>
      </c>
      <c r="K7230" s="519" t="s">
        <v>13567</v>
      </c>
      <c r="L7230" s="518" t="s">
        <v>12068</v>
      </c>
    </row>
    <row r="7231" spans="1:12" ht="15.75">
      <c r="A7231" s="518" t="s">
        <v>10253</v>
      </c>
      <c r="B7231" s="518" t="s">
        <v>11527</v>
      </c>
      <c r="C7231" s="518" t="s">
        <v>11788</v>
      </c>
      <c r="D7231" s="518" t="s">
        <v>30952</v>
      </c>
      <c r="E7231" s="519" t="s">
        <v>144</v>
      </c>
      <c r="F7231" s="518" t="s">
        <v>144</v>
      </c>
      <c r="G7231" s="518" t="s">
        <v>31467</v>
      </c>
      <c r="H7231" s="518" t="s">
        <v>12210</v>
      </c>
      <c r="I7231" s="518" t="s">
        <v>5986</v>
      </c>
      <c r="J7231" s="518" t="s">
        <v>5503</v>
      </c>
      <c r="K7231" s="519" t="s">
        <v>15986</v>
      </c>
      <c r="L7231" s="518" t="s">
        <v>12068</v>
      </c>
    </row>
    <row r="7232" spans="1:12" ht="15.75">
      <c r="A7232" s="518" t="s">
        <v>10253</v>
      </c>
      <c r="B7232" s="518" t="s">
        <v>11527</v>
      </c>
      <c r="C7232" s="518" t="s">
        <v>11788</v>
      </c>
      <c r="D7232" s="518" t="s">
        <v>30952</v>
      </c>
      <c r="E7232" s="519" t="s">
        <v>144</v>
      </c>
      <c r="F7232" s="518" t="s">
        <v>144</v>
      </c>
      <c r="G7232" s="518" t="s">
        <v>31468</v>
      </c>
      <c r="H7232" s="518" t="s">
        <v>12211</v>
      </c>
      <c r="I7232" s="518" t="s">
        <v>5986</v>
      </c>
      <c r="J7232" s="518" t="s">
        <v>5503</v>
      </c>
      <c r="K7232" s="519" t="s">
        <v>15986</v>
      </c>
      <c r="L7232" s="518" t="s">
        <v>12068</v>
      </c>
    </row>
    <row r="7233" spans="1:12" ht="15.75">
      <c r="A7233" s="518" t="s">
        <v>10253</v>
      </c>
      <c r="B7233" s="518" t="s">
        <v>11527</v>
      </c>
      <c r="C7233" s="518" t="s">
        <v>11788</v>
      </c>
      <c r="D7233" s="518" t="s">
        <v>30952</v>
      </c>
      <c r="E7233" s="519" t="s">
        <v>144</v>
      </c>
      <c r="F7233" s="518" t="s">
        <v>144</v>
      </c>
      <c r="G7233" s="518" t="s">
        <v>31469</v>
      </c>
      <c r="H7233" s="518" t="s">
        <v>12212</v>
      </c>
      <c r="I7233" s="518" t="s">
        <v>5986</v>
      </c>
      <c r="J7233" s="518" t="s">
        <v>5503</v>
      </c>
      <c r="K7233" s="519" t="s">
        <v>14134</v>
      </c>
      <c r="L7233" s="518" t="s">
        <v>12068</v>
      </c>
    </row>
    <row r="7234" spans="1:12" ht="15.75">
      <c r="A7234" s="518" t="s">
        <v>10253</v>
      </c>
      <c r="B7234" s="518" t="s">
        <v>11527</v>
      </c>
      <c r="C7234" s="518" t="s">
        <v>11788</v>
      </c>
      <c r="D7234" s="518" t="s">
        <v>30952</v>
      </c>
      <c r="E7234" s="519" t="s">
        <v>144</v>
      </c>
      <c r="F7234" s="518" t="s">
        <v>144</v>
      </c>
      <c r="G7234" s="518" t="s">
        <v>31471</v>
      </c>
      <c r="H7234" s="518" t="s">
        <v>12213</v>
      </c>
      <c r="I7234" s="518" t="s">
        <v>5986</v>
      </c>
      <c r="J7234" s="518" t="s">
        <v>5503</v>
      </c>
      <c r="K7234" s="519" t="s">
        <v>17776</v>
      </c>
      <c r="L7234" s="518" t="s">
        <v>12068</v>
      </c>
    </row>
    <row r="7235" spans="1:12" ht="15.75">
      <c r="A7235" s="518" t="s">
        <v>10253</v>
      </c>
      <c r="B7235" s="518" t="s">
        <v>11527</v>
      </c>
      <c r="C7235" s="518" t="s">
        <v>11788</v>
      </c>
      <c r="D7235" s="518" t="s">
        <v>30952</v>
      </c>
      <c r="E7235" s="519" t="s">
        <v>144</v>
      </c>
      <c r="F7235" s="518" t="s">
        <v>144</v>
      </c>
      <c r="G7235" s="518" t="s">
        <v>31472</v>
      </c>
      <c r="H7235" s="518" t="s">
        <v>12214</v>
      </c>
      <c r="I7235" s="518" t="s">
        <v>5986</v>
      </c>
      <c r="J7235" s="518" t="s">
        <v>5503</v>
      </c>
      <c r="K7235" s="519" t="s">
        <v>21815</v>
      </c>
      <c r="L7235" s="518" t="s">
        <v>12068</v>
      </c>
    </row>
    <row r="7236" spans="1:12" ht="15.75">
      <c r="A7236" s="518" t="s">
        <v>10253</v>
      </c>
      <c r="B7236" s="518" t="s">
        <v>11527</v>
      </c>
      <c r="C7236" s="518" t="s">
        <v>11788</v>
      </c>
      <c r="D7236" s="518" t="s">
        <v>30952</v>
      </c>
      <c r="E7236" s="519" t="s">
        <v>144</v>
      </c>
      <c r="F7236" s="518" t="s">
        <v>144</v>
      </c>
      <c r="G7236" s="518" t="s">
        <v>31473</v>
      </c>
      <c r="H7236" s="518" t="s">
        <v>12215</v>
      </c>
      <c r="I7236" s="518" t="s">
        <v>5986</v>
      </c>
      <c r="J7236" s="518" t="s">
        <v>5503</v>
      </c>
      <c r="K7236" s="519" t="s">
        <v>21815</v>
      </c>
      <c r="L7236" s="518" t="s">
        <v>12068</v>
      </c>
    </row>
    <row r="7237" spans="1:12" ht="15.75">
      <c r="A7237" s="518" t="s">
        <v>10253</v>
      </c>
      <c r="B7237" s="518" t="s">
        <v>11527</v>
      </c>
      <c r="C7237" s="518" t="s">
        <v>11788</v>
      </c>
      <c r="D7237" s="518" t="s">
        <v>30952</v>
      </c>
      <c r="E7237" s="519" t="s">
        <v>144</v>
      </c>
      <c r="F7237" s="518" t="s">
        <v>144</v>
      </c>
      <c r="G7237" s="518" t="s">
        <v>31474</v>
      </c>
      <c r="H7237" s="518" t="s">
        <v>12216</v>
      </c>
      <c r="I7237" s="518" t="s">
        <v>5986</v>
      </c>
      <c r="J7237" s="518" t="s">
        <v>5503</v>
      </c>
      <c r="K7237" s="519" t="s">
        <v>17731</v>
      </c>
      <c r="L7237" s="518" t="s">
        <v>12068</v>
      </c>
    </row>
    <row r="7238" spans="1:12" ht="15.75">
      <c r="A7238" s="518" t="s">
        <v>10253</v>
      </c>
      <c r="B7238" s="518" t="s">
        <v>11527</v>
      </c>
      <c r="C7238" s="518" t="s">
        <v>11788</v>
      </c>
      <c r="D7238" s="518" t="s">
        <v>30952</v>
      </c>
      <c r="E7238" s="519" t="s">
        <v>144</v>
      </c>
      <c r="F7238" s="518" t="s">
        <v>144</v>
      </c>
      <c r="G7238" s="518" t="s">
        <v>31475</v>
      </c>
      <c r="H7238" s="518" t="s">
        <v>12217</v>
      </c>
      <c r="I7238" s="518" t="s">
        <v>5986</v>
      </c>
      <c r="J7238" s="518" t="s">
        <v>5884</v>
      </c>
      <c r="K7238" s="519" t="s">
        <v>31437</v>
      </c>
      <c r="L7238" s="518" t="s">
        <v>12068</v>
      </c>
    </row>
    <row r="7239" spans="1:12" ht="15.75">
      <c r="A7239" s="518" t="s">
        <v>10253</v>
      </c>
      <c r="B7239" s="518" t="s">
        <v>11527</v>
      </c>
      <c r="C7239" s="518" t="s">
        <v>11788</v>
      </c>
      <c r="D7239" s="518" t="s">
        <v>30952</v>
      </c>
      <c r="E7239" s="519" t="s">
        <v>144</v>
      </c>
      <c r="F7239" s="518" t="s">
        <v>144</v>
      </c>
      <c r="G7239" s="518" t="s">
        <v>31476</v>
      </c>
      <c r="H7239" s="518" t="s">
        <v>12218</v>
      </c>
      <c r="I7239" s="518" t="s">
        <v>5986</v>
      </c>
      <c r="J7239" s="518" t="s">
        <v>5503</v>
      </c>
      <c r="K7239" s="519" t="s">
        <v>14134</v>
      </c>
      <c r="L7239" s="518" t="s">
        <v>12068</v>
      </c>
    </row>
    <row r="7240" spans="1:12" ht="15.75">
      <c r="A7240" s="518" t="s">
        <v>10253</v>
      </c>
      <c r="B7240" s="518" t="s">
        <v>11527</v>
      </c>
      <c r="C7240" s="518" t="s">
        <v>11788</v>
      </c>
      <c r="D7240" s="518" t="s">
        <v>30952</v>
      </c>
      <c r="E7240" s="519" t="s">
        <v>144</v>
      </c>
      <c r="F7240" s="518" t="s">
        <v>144</v>
      </c>
      <c r="G7240" s="518" t="s">
        <v>31477</v>
      </c>
      <c r="H7240" s="518" t="s">
        <v>12219</v>
      </c>
      <c r="I7240" s="518" t="s">
        <v>5986</v>
      </c>
      <c r="J7240" s="518" t="s">
        <v>5503</v>
      </c>
      <c r="K7240" s="519" t="s">
        <v>14134</v>
      </c>
      <c r="L7240" s="518" t="s">
        <v>12068</v>
      </c>
    </row>
    <row r="7241" spans="1:12" ht="15.75">
      <c r="A7241" s="518" t="s">
        <v>10253</v>
      </c>
      <c r="B7241" s="518" t="s">
        <v>11527</v>
      </c>
      <c r="C7241" s="518" t="s">
        <v>11788</v>
      </c>
      <c r="D7241" s="518" t="s">
        <v>30952</v>
      </c>
      <c r="E7241" s="519" t="s">
        <v>144</v>
      </c>
      <c r="F7241" s="518" t="s">
        <v>144</v>
      </c>
      <c r="G7241" s="518" t="s">
        <v>31478</v>
      </c>
      <c r="H7241" s="518" t="s">
        <v>12220</v>
      </c>
      <c r="I7241" s="518" t="s">
        <v>5986</v>
      </c>
      <c r="J7241" s="518" t="s">
        <v>5503</v>
      </c>
      <c r="K7241" s="519" t="s">
        <v>13571</v>
      </c>
      <c r="L7241" s="518" t="s">
        <v>12068</v>
      </c>
    </row>
    <row r="7242" spans="1:12" ht="15.75">
      <c r="A7242" s="518" t="s">
        <v>10253</v>
      </c>
      <c r="B7242" s="518" t="s">
        <v>11527</v>
      </c>
      <c r="C7242" s="518" t="s">
        <v>11788</v>
      </c>
      <c r="D7242" s="518" t="s">
        <v>30952</v>
      </c>
      <c r="E7242" s="519" t="s">
        <v>144</v>
      </c>
      <c r="F7242" s="518" t="s">
        <v>144</v>
      </c>
      <c r="G7242" s="518" t="s">
        <v>31479</v>
      </c>
      <c r="H7242" s="518" t="s">
        <v>12221</v>
      </c>
      <c r="I7242" s="518" t="s">
        <v>5986</v>
      </c>
      <c r="J7242" s="518" t="s">
        <v>5503</v>
      </c>
      <c r="K7242" s="519" t="s">
        <v>21815</v>
      </c>
      <c r="L7242" s="518" t="s">
        <v>12068</v>
      </c>
    </row>
    <row r="7243" spans="1:12" ht="15.75">
      <c r="A7243" s="518" t="s">
        <v>10253</v>
      </c>
      <c r="B7243" s="518" t="s">
        <v>11527</v>
      </c>
      <c r="C7243" s="518" t="s">
        <v>11788</v>
      </c>
      <c r="D7243" s="518" t="s">
        <v>30952</v>
      </c>
      <c r="E7243" s="519" t="s">
        <v>144</v>
      </c>
      <c r="F7243" s="518" t="s">
        <v>144</v>
      </c>
      <c r="G7243" s="518" t="s">
        <v>31480</v>
      </c>
      <c r="H7243" s="518" t="s">
        <v>12222</v>
      </c>
      <c r="I7243" s="518" t="s">
        <v>5986</v>
      </c>
      <c r="J7243" s="518" t="s">
        <v>5503</v>
      </c>
      <c r="K7243" s="519" t="s">
        <v>17731</v>
      </c>
      <c r="L7243" s="518" t="s">
        <v>12068</v>
      </c>
    </row>
    <row r="7244" spans="1:12" ht="15.75">
      <c r="A7244" s="518" t="s">
        <v>10253</v>
      </c>
      <c r="B7244" s="518" t="s">
        <v>11527</v>
      </c>
      <c r="C7244" s="518" t="s">
        <v>11788</v>
      </c>
      <c r="D7244" s="518" t="s">
        <v>30952</v>
      </c>
      <c r="E7244" s="519" t="s">
        <v>144</v>
      </c>
      <c r="F7244" s="518" t="s">
        <v>144</v>
      </c>
      <c r="G7244" s="518" t="s">
        <v>31481</v>
      </c>
      <c r="H7244" s="518" t="s">
        <v>12223</v>
      </c>
      <c r="I7244" s="518" t="s">
        <v>5986</v>
      </c>
      <c r="J7244" s="518" t="s">
        <v>5503</v>
      </c>
      <c r="K7244" s="519" t="s">
        <v>12650</v>
      </c>
      <c r="L7244" s="518" t="s">
        <v>12068</v>
      </c>
    </row>
    <row r="7245" spans="1:12" ht="15.75">
      <c r="A7245" s="518" t="s">
        <v>10253</v>
      </c>
      <c r="B7245" s="518" t="s">
        <v>11527</v>
      </c>
      <c r="C7245" s="518" t="s">
        <v>11788</v>
      </c>
      <c r="D7245" s="518" t="s">
        <v>30952</v>
      </c>
      <c r="E7245" s="519" t="s">
        <v>144</v>
      </c>
      <c r="F7245" s="518" t="s">
        <v>144</v>
      </c>
      <c r="G7245" s="518" t="s">
        <v>31482</v>
      </c>
      <c r="H7245" s="518" t="s">
        <v>12224</v>
      </c>
      <c r="I7245" s="518" t="s">
        <v>5986</v>
      </c>
      <c r="J7245" s="518" t="s">
        <v>5503</v>
      </c>
      <c r="K7245" s="519" t="s">
        <v>12648</v>
      </c>
      <c r="L7245" s="518" t="s">
        <v>12068</v>
      </c>
    </row>
    <row r="7246" spans="1:12" ht="15.75">
      <c r="A7246" s="518" t="s">
        <v>10253</v>
      </c>
      <c r="B7246" s="518" t="s">
        <v>11527</v>
      </c>
      <c r="C7246" s="518" t="s">
        <v>11788</v>
      </c>
      <c r="D7246" s="518" t="s">
        <v>30952</v>
      </c>
      <c r="E7246" s="519" t="s">
        <v>144</v>
      </c>
      <c r="F7246" s="518" t="s">
        <v>144</v>
      </c>
      <c r="G7246" s="518" t="s">
        <v>31483</v>
      </c>
      <c r="H7246" s="518" t="s">
        <v>12225</v>
      </c>
      <c r="I7246" s="518" t="s">
        <v>5986</v>
      </c>
      <c r="J7246" s="518" t="s">
        <v>5503</v>
      </c>
      <c r="K7246" s="519" t="s">
        <v>17731</v>
      </c>
      <c r="L7246" s="518" t="s">
        <v>12068</v>
      </c>
    </row>
    <row r="7247" spans="1:12" ht="15.75">
      <c r="A7247" s="518" t="s">
        <v>10253</v>
      </c>
      <c r="B7247" s="518" t="s">
        <v>11527</v>
      </c>
      <c r="C7247" s="518" t="s">
        <v>11788</v>
      </c>
      <c r="D7247" s="518" t="s">
        <v>30952</v>
      </c>
      <c r="E7247" s="519" t="s">
        <v>144</v>
      </c>
      <c r="F7247" s="518" t="s">
        <v>144</v>
      </c>
      <c r="G7247" s="518" t="s">
        <v>31484</v>
      </c>
      <c r="H7247" s="518" t="s">
        <v>12226</v>
      </c>
      <c r="I7247" s="518" t="s">
        <v>5986</v>
      </c>
      <c r="J7247" s="518" t="s">
        <v>5503</v>
      </c>
      <c r="K7247" s="519" t="s">
        <v>21815</v>
      </c>
      <c r="L7247" s="518" t="s">
        <v>12068</v>
      </c>
    </row>
    <row r="7248" spans="1:12" ht="15.75">
      <c r="A7248" s="518" t="s">
        <v>10253</v>
      </c>
      <c r="B7248" s="518" t="s">
        <v>11527</v>
      </c>
      <c r="C7248" s="518" t="s">
        <v>11788</v>
      </c>
      <c r="D7248" s="518" t="s">
        <v>30952</v>
      </c>
      <c r="E7248" s="519" t="s">
        <v>144</v>
      </c>
      <c r="F7248" s="518" t="s">
        <v>144</v>
      </c>
      <c r="G7248" s="518" t="s">
        <v>31485</v>
      </c>
      <c r="H7248" s="518" t="s">
        <v>12227</v>
      </c>
      <c r="I7248" s="518" t="s">
        <v>5986</v>
      </c>
      <c r="J7248" s="518" t="s">
        <v>5503</v>
      </c>
      <c r="K7248" s="519" t="s">
        <v>21456</v>
      </c>
      <c r="L7248" s="518" t="s">
        <v>12068</v>
      </c>
    </row>
    <row r="7249" spans="1:12" ht="15.75">
      <c r="A7249" s="518" t="s">
        <v>10253</v>
      </c>
      <c r="B7249" s="518" t="s">
        <v>11527</v>
      </c>
      <c r="C7249" s="518" t="s">
        <v>11788</v>
      </c>
      <c r="D7249" s="518" t="s">
        <v>30952</v>
      </c>
      <c r="E7249" s="519" t="s">
        <v>144</v>
      </c>
      <c r="F7249" s="518" t="s">
        <v>144</v>
      </c>
      <c r="G7249" s="518" t="s">
        <v>31486</v>
      </c>
      <c r="H7249" s="518" t="s">
        <v>12228</v>
      </c>
      <c r="I7249" s="518" t="s">
        <v>5986</v>
      </c>
      <c r="J7249" s="518" t="s">
        <v>5503</v>
      </c>
      <c r="K7249" s="519" t="s">
        <v>21844</v>
      </c>
      <c r="L7249" s="518" t="s">
        <v>12068</v>
      </c>
    </row>
    <row r="7250" spans="1:12" ht="15.75">
      <c r="A7250" s="518" t="s">
        <v>10253</v>
      </c>
      <c r="B7250" s="518" t="s">
        <v>11527</v>
      </c>
      <c r="C7250" s="518" t="s">
        <v>11788</v>
      </c>
      <c r="D7250" s="518" t="s">
        <v>30952</v>
      </c>
      <c r="E7250" s="519" t="s">
        <v>144</v>
      </c>
      <c r="F7250" s="518" t="s">
        <v>144</v>
      </c>
      <c r="G7250" s="518" t="s">
        <v>31487</v>
      </c>
      <c r="H7250" s="518" t="s">
        <v>12229</v>
      </c>
      <c r="I7250" s="518" t="s">
        <v>5986</v>
      </c>
      <c r="J7250" s="518" t="s">
        <v>5503</v>
      </c>
      <c r="K7250" s="519" t="s">
        <v>21456</v>
      </c>
      <c r="L7250" s="518" t="s">
        <v>12068</v>
      </c>
    </row>
    <row r="7251" spans="1:12" ht="15.75">
      <c r="A7251" s="518" t="s">
        <v>10253</v>
      </c>
      <c r="B7251" s="518" t="s">
        <v>11527</v>
      </c>
      <c r="C7251" s="518" t="s">
        <v>11788</v>
      </c>
      <c r="D7251" s="518" t="s">
        <v>30952</v>
      </c>
      <c r="E7251" s="519" t="s">
        <v>144</v>
      </c>
      <c r="F7251" s="518" t="s">
        <v>144</v>
      </c>
      <c r="G7251" s="518" t="s">
        <v>31488</v>
      </c>
      <c r="H7251" s="518" t="s">
        <v>12230</v>
      </c>
      <c r="I7251" s="518" t="s">
        <v>5986</v>
      </c>
      <c r="J7251" s="518" t="s">
        <v>5503</v>
      </c>
      <c r="K7251" s="519" t="s">
        <v>21125</v>
      </c>
      <c r="L7251" s="518" t="s">
        <v>12068</v>
      </c>
    </row>
    <row r="7252" spans="1:12" ht="15.75">
      <c r="A7252" s="518" t="s">
        <v>10253</v>
      </c>
      <c r="B7252" s="518" t="s">
        <v>11527</v>
      </c>
      <c r="C7252" s="518" t="s">
        <v>11788</v>
      </c>
      <c r="D7252" s="518" t="s">
        <v>30952</v>
      </c>
      <c r="E7252" s="519" t="s">
        <v>144</v>
      </c>
      <c r="F7252" s="518" t="s">
        <v>144</v>
      </c>
      <c r="G7252" s="518" t="s">
        <v>31489</v>
      </c>
      <c r="H7252" s="518" t="s">
        <v>12231</v>
      </c>
      <c r="I7252" s="518" t="s">
        <v>5986</v>
      </c>
      <c r="J7252" s="518" t="s">
        <v>5884</v>
      </c>
      <c r="K7252" s="519" t="s">
        <v>17780</v>
      </c>
      <c r="L7252" s="518" t="s">
        <v>12068</v>
      </c>
    </row>
    <row r="7253" spans="1:12" ht="15.75">
      <c r="A7253" s="518" t="s">
        <v>10253</v>
      </c>
      <c r="B7253" s="518" t="s">
        <v>11527</v>
      </c>
      <c r="C7253" s="518" t="s">
        <v>11788</v>
      </c>
      <c r="D7253" s="518" t="s">
        <v>30952</v>
      </c>
      <c r="E7253" s="519" t="s">
        <v>144</v>
      </c>
      <c r="F7253" s="518" t="s">
        <v>144</v>
      </c>
      <c r="G7253" s="518" t="s">
        <v>31490</v>
      </c>
      <c r="H7253" s="518" t="s">
        <v>12232</v>
      </c>
      <c r="I7253" s="518" t="s">
        <v>5986</v>
      </c>
      <c r="J7253" s="518" t="s">
        <v>5884</v>
      </c>
      <c r="K7253" s="519" t="s">
        <v>21125</v>
      </c>
      <c r="L7253" s="518" t="s">
        <v>12068</v>
      </c>
    </row>
    <row r="7254" spans="1:12" ht="15.75">
      <c r="A7254" s="518" t="s">
        <v>10253</v>
      </c>
      <c r="B7254" s="518" t="s">
        <v>11527</v>
      </c>
      <c r="C7254" s="518" t="s">
        <v>11788</v>
      </c>
      <c r="D7254" s="518" t="s">
        <v>30952</v>
      </c>
      <c r="E7254" s="519" t="s">
        <v>144</v>
      </c>
      <c r="F7254" s="518" t="s">
        <v>144</v>
      </c>
      <c r="G7254" s="518" t="s">
        <v>31491</v>
      </c>
      <c r="H7254" s="518" t="s">
        <v>12233</v>
      </c>
      <c r="I7254" s="518" t="s">
        <v>5986</v>
      </c>
      <c r="J7254" s="518" t="s">
        <v>5503</v>
      </c>
      <c r="K7254" s="519" t="s">
        <v>21238</v>
      </c>
      <c r="L7254" s="518" t="s">
        <v>12068</v>
      </c>
    </row>
    <row r="7255" spans="1:12" ht="15.75">
      <c r="A7255" s="518" t="s">
        <v>10253</v>
      </c>
      <c r="B7255" s="518" t="s">
        <v>11527</v>
      </c>
      <c r="C7255" s="518" t="s">
        <v>11788</v>
      </c>
      <c r="D7255" s="518" t="s">
        <v>30952</v>
      </c>
      <c r="E7255" s="519" t="s">
        <v>144</v>
      </c>
      <c r="F7255" s="518" t="s">
        <v>144</v>
      </c>
      <c r="G7255" s="518" t="s">
        <v>31492</v>
      </c>
      <c r="H7255" s="518" t="s">
        <v>12234</v>
      </c>
      <c r="I7255" s="518" t="s">
        <v>5986</v>
      </c>
      <c r="J7255" s="518" t="s">
        <v>5503</v>
      </c>
      <c r="K7255" s="519" t="s">
        <v>21125</v>
      </c>
      <c r="L7255" s="518" t="s">
        <v>12068</v>
      </c>
    </row>
    <row r="7256" spans="1:12" ht="15.75">
      <c r="A7256" s="518" t="s">
        <v>10253</v>
      </c>
      <c r="B7256" s="518" t="s">
        <v>11527</v>
      </c>
      <c r="C7256" s="518" t="s">
        <v>11788</v>
      </c>
      <c r="D7256" s="518" t="s">
        <v>30952</v>
      </c>
      <c r="E7256" s="519" t="s">
        <v>144</v>
      </c>
      <c r="F7256" s="518" t="s">
        <v>144</v>
      </c>
      <c r="G7256" s="518" t="s">
        <v>31493</v>
      </c>
      <c r="H7256" s="518" t="s">
        <v>12235</v>
      </c>
      <c r="I7256" s="518" t="s">
        <v>5986</v>
      </c>
      <c r="J7256" s="518" t="s">
        <v>5503</v>
      </c>
      <c r="K7256" s="519" t="s">
        <v>17715</v>
      </c>
      <c r="L7256" s="518" t="s">
        <v>12068</v>
      </c>
    </row>
    <row r="7257" spans="1:12" ht="15.75">
      <c r="A7257" s="518" t="s">
        <v>10253</v>
      </c>
      <c r="B7257" s="518" t="s">
        <v>11527</v>
      </c>
      <c r="C7257" s="518" t="s">
        <v>11788</v>
      </c>
      <c r="D7257" s="518" t="s">
        <v>30952</v>
      </c>
      <c r="E7257" s="519" t="s">
        <v>144</v>
      </c>
      <c r="F7257" s="518" t="s">
        <v>144</v>
      </c>
      <c r="G7257" s="518" t="s">
        <v>31494</v>
      </c>
      <c r="H7257" s="518" t="s">
        <v>12236</v>
      </c>
      <c r="I7257" s="518" t="s">
        <v>5986</v>
      </c>
      <c r="J7257" s="518" t="s">
        <v>5503</v>
      </c>
      <c r="K7257" s="519" t="s">
        <v>12646</v>
      </c>
      <c r="L7257" s="518" t="s">
        <v>12068</v>
      </c>
    </row>
    <row r="7258" spans="1:12" ht="15.75">
      <c r="A7258" s="518" t="s">
        <v>10253</v>
      </c>
      <c r="B7258" s="518" t="s">
        <v>11527</v>
      </c>
      <c r="C7258" s="518" t="s">
        <v>11788</v>
      </c>
      <c r="D7258" s="518" t="s">
        <v>30952</v>
      </c>
      <c r="E7258" s="519" t="s">
        <v>144</v>
      </c>
      <c r="F7258" s="518" t="s">
        <v>144</v>
      </c>
      <c r="G7258" s="518" t="s">
        <v>31495</v>
      </c>
      <c r="H7258" s="518" t="s">
        <v>12237</v>
      </c>
      <c r="I7258" s="518" t="s">
        <v>5986</v>
      </c>
      <c r="J7258" s="518" t="s">
        <v>5503</v>
      </c>
      <c r="K7258" s="519" t="s">
        <v>31437</v>
      </c>
      <c r="L7258" s="518" t="s">
        <v>12068</v>
      </c>
    </row>
    <row r="7259" spans="1:12" ht="15.75">
      <c r="A7259" s="518" t="s">
        <v>10253</v>
      </c>
      <c r="B7259" s="518" t="s">
        <v>11527</v>
      </c>
      <c r="C7259" s="518" t="s">
        <v>11788</v>
      </c>
      <c r="D7259" s="518" t="s">
        <v>30952</v>
      </c>
      <c r="E7259" s="519" t="s">
        <v>144</v>
      </c>
      <c r="F7259" s="518" t="s">
        <v>144</v>
      </c>
      <c r="G7259" s="518" t="s">
        <v>31496</v>
      </c>
      <c r="H7259" s="518" t="s">
        <v>12238</v>
      </c>
      <c r="I7259" s="518" t="s">
        <v>5986</v>
      </c>
      <c r="J7259" s="518" t="s">
        <v>5884</v>
      </c>
      <c r="K7259" s="519" t="s">
        <v>17715</v>
      </c>
      <c r="L7259" s="518" t="s">
        <v>12068</v>
      </c>
    </row>
    <row r="7260" spans="1:12" ht="15.75">
      <c r="A7260" s="518" t="s">
        <v>10253</v>
      </c>
      <c r="B7260" s="518" t="s">
        <v>11527</v>
      </c>
      <c r="C7260" s="518" t="s">
        <v>11788</v>
      </c>
      <c r="D7260" s="518" t="s">
        <v>30952</v>
      </c>
      <c r="E7260" s="519" t="s">
        <v>144</v>
      </c>
      <c r="F7260" s="518" t="s">
        <v>144</v>
      </c>
      <c r="G7260" s="518" t="s">
        <v>31497</v>
      </c>
      <c r="H7260" s="518" t="s">
        <v>12239</v>
      </c>
      <c r="I7260" s="518" t="s">
        <v>5986</v>
      </c>
      <c r="J7260" s="518" t="s">
        <v>5884</v>
      </c>
      <c r="K7260" s="519" t="s">
        <v>31437</v>
      </c>
      <c r="L7260" s="518" t="s">
        <v>12068</v>
      </c>
    </row>
    <row r="7261" spans="1:12" ht="15.75">
      <c r="A7261" s="518" t="s">
        <v>10253</v>
      </c>
      <c r="B7261" s="518" t="s">
        <v>11527</v>
      </c>
      <c r="C7261" s="518" t="s">
        <v>11788</v>
      </c>
      <c r="D7261" s="518" t="s">
        <v>30952</v>
      </c>
      <c r="E7261" s="519" t="s">
        <v>144</v>
      </c>
      <c r="F7261" s="518" t="s">
        <v>144</v>
      </c>
      <c r="G7261" s="518" t="s">
        <v>31498</v>
      </c>
      <c r="H7261" s="518" t="s">
        <v>12240</v>
      </c>
      <c r="I7261" s="518" t="s">
        <v>5986</v>
      </c>
      <c r="J7261" s="518" t="s">
        <v>5503</v>
      </c>
      <c r="K7261" s="519" t="s">
        <v>16039</v>
      </c>
      <c r="L7261" s="518" t="s">
        <v>12068</v>
      </c>
    </row>
    <row r="7262" spans="1:12" ht="15.75">
      <c r="A7262" s="518" t="s">
        <v>10253</v>
      </c>
      <c r="B7262" s="518" t="s">
        <v>11527</v>
      </c>
      <c r="C7262" s="518" t="s">
        <v>11788</v>
      </c>
      <c r="D7262" s="518" t="s">
        <v>30952</v>
      </c>
      <c r="E7262" s="519" t="s">
        <v>144</v>
      </c>
      <c r="F7262" s="518" t="s">
        <v>144</v>
      </c>
      <c r="G7262" s="518" t="s">
        <v>31499</v>
      </c>
      <c r="H7262" s="518" t="s">
        <v>12241</v>
      </c>
      <c r="I7262" s="518" t="s">
        <v>5986</v>
      </c>
      <c r="J7262" s="518" t="s">
        <v>5503</v>
      </c>
      <c r="K7262" s="519" t="s">
        <v>31437</v>
      </c>
      <c r="L7262" s="518" t="s">
        <v>12068</v>
      </c>
    </row>
    <row r="7263" spans="1:12" ht="15.75">
      <c r="A7263" s="518" t="s">
        <v>10253</v>
      </c>
      <c r="B7263" s="518" t="s">
        <v>11527</v>
      </c>
      <c r="C7263" s="518" t="s">
        <v>11788</v>
      </c>
      <c r="D7263" s="518" t="s">
        <v>30952</v>
      </c>
      <c r="E7263" s="519" t="s">
        <v>144</v>
      </c>
      <c r="F7263" s="518" t="s">
        <v>144</v>
      </c>
      <c r="G7263" s="518" t="s">
        <v>31500</v>
      </c>
      <c r="H7263" s="518" t="s">
        <v>12242</v>
      </c>
      <c r="I7263" s="518" t="s">
        <v>5986</v>
      </c>
      <c r="J7263" s="518" t="s">
        <v>5503</v>
      </c>
      <c r="K7263" s="519" t="s">
        <v>21162</v>
      </c>
      <c r="L7263" s="518" t="s">
        <v>12068</v>
      </c>
    </row>
    <row r="7264" spans="1:12" ht="15.75">
      <c r="A7264" s="518" t="s">
        <v>10253</v>
      </c>
      <c r="B7264" s="518" t="s">
        <v>11527</v>
      </c>
      <c r="C7264" s="518" t="s">
        <v>11788</v>
      </c>
      <c r="D7264" s="518" t="s">
        <v>30952</v>
      </c>
      <c r="E7264" s="519" t="s">
        <v>144</v>
      </c>
      <c r="F7264" s="518" t="s">
        <v>144</v>
      </c>
      <c r="G7264" s="518" t="s">
        <v>31501</v>
      </c>
      <c r="H7264" s="518" t="s">
        <v>12243</v>
      </c>
      <c r="I7264" s="518" t="s">
        <v>5986</v>
      </c>
      <c r="J7264" s="518" t="s">
        <v>5503</v>
      </c>
      <c r="K7264" s="519" t="s">
        <v>15961</v>
      </c>
      <c r="L7264" s="518" t="s">
        <v>12068</v>
      </c>
    </row>
    <row r="7265" spans="1:12" ht="15.75">
      <c r="A7265" s="518" t="s">
        <v>10253</v>
      </c>
      <c r="B7265" s="518" t="s">
        <v>11527</v>
      </c>
      <c r="C7265" s="518" t="s">
        <v>11788</v>
      </c>
      <c r="D7265" s="518" t="s">
        <v>30952</v>
      </c>
      <c r="E7265" s="519" t="s">
        <v>144</v>
      </c>
      <c r="F7265" s="518" t="s">
        <v>144</v>
      </c>
      <c r="G7265" s="518" t="s">
        <v>31502</v>
      </c>
      <c r="H7265" s="518" t="s">
        <v>12244</v>
      </c>
      <c r="I7265" s="518" t="s">
        <v>5986</v>
      </c>
      <c r="J7265" s="518" t="s">
        <v>5503</v>
      </c>
      <c r="K7265" s="519" t="s">
        <v>31437</v>
      </c>
      <c r="L7265" s="518" t="s">
        <v>12068</v>
      </c>
    </row>
    <row r="7266" spans="1:12" ht="15.75">
      <c r="A7266" s="518" t="s">
        <v>10253</v>
      </c>
      <c r="B7266" s="518" t="s">
        <v>11527</v>
      </c>
      <c r="C7266" s="518" t="s">
        <v>11788</v>
      </c>
      <c r="D7266" s="518" t="s">
        <v>30952</v>
      </c>
      <c r="E7266" s="519" t="s">
        <v>144</v>
      </c>
      <c r="F7266" s="518" t="s">
        <v>144</v>
      </c>
      <c r="G7266" s="518" t="s">
        <v>31503</v>
      </c>
      <c r="H7266" s="518" t="s">
        <v>12245</v>
      </c>
      <c r="I7266" s="518" t="s">
        <v>5986</v>
      </c>
      <c r="J7266" s="518" t="s">
        <v>5503</v>
      </c>
      <c r="K7266" s="519" t="s">
        <v>13571</v>
      </c>
      <c r="L7266" s="518" t="s">
        <v>12068</v>
      </c>
    </row>
    <row r="7267" spans="1:12" ht="15.75">
      <c r="A7267" s="518" t="s">
        <v>10253</v>
      </c>
      <c r="B7267" s="518" t="s">
        <v>11527</v>
      </c>
      <c r="C7267" s="518" t="s">
        <v>11788</v>
      </c>
      <c r="D7267" s="518" t="s">
        <v>30952</v>
      </c>
      <c r="E7267" s="519" t="s">
        <v>144</v>
      </c>
      <c r="F7267" s="518" t="s">
        <v>144</v>
      </c>
      <c r="G7267" s="518" t="s">
        <v>31504</v>
      </c>
      <c r="H7267" s="518" t="s">
        <v>12246</v>
      </c>
      <c r="I7267" s="518" t="s">
        <v>5986</v>
      </c>
      <c r="J7267" s="518" t="s">
        <v>5503</v>
      </c>
      <c r="K7267" s="519" t="s">
        <v>16039</v>
      </c>
      <c r="L7267" s="518" t="s">
        <v>12068</v>
      </c>
    </row>
    <row r="7268" spans="1:12" ht="15.75">
      <c r="A7268" s="518" t="s">
        <v>10253</v>
      </c>
      <c r="B7268" s="518" t="s">
        <v>11527</v>
      </c>
      <c r="C7268" s="518" t="s">
        <v>11788</v>
      </c>
      <c r="D7268" s="518" t="s">
        <v>30952</v>
      </c>
      <c r="E7268" s="519" t="s">
        <v>144</v>
      </c>
      <c r="F7268" s="518" t="s">
        <v>144</v>
      </c>
      <c r="G7268" s="518" t="s">
        <v>31505</v>
      </c>
      <c r="H7268" s="518" t="s">
        <v>12247</v>
      </c>
      <c r="I7268" s="518" t="s">
        <v>5986</v>
      </c>
      <c r="J7268" s="518" t="s">
        <v>5503</v>
      </c>
      <c r="K7268" s="519" t="s">
        <v>22188</v>
      </c>
      <c r="L7268" s="518" t="s">
        <v>12068</v>
      </c>
    </row>
    <row r="7269" spans="1:12" ht="15.75">
      <c r="A7269" s="518" t="s">
        <v>10253</v>
      </c>
      <c r="B7269" s="518" t="s">
        <v>11527</v>
      </c>
      <c r="C7269" s="518" t="s">
        <v>11788</v>
      </c>
      <c r="D7269" s="518" t="s">
        <v>30952</v>
      </c>
      <c r="E7269" s="519" t="s">
        <v>144</v>
      </c>
      <c r="F7269" s="518" t="s">
        <v>144</v>
      </c>
      <c r="G7269" s="518" t="s">
        <v>31506</v>
      </c>
      <c r="H7269" s="518" t="s">
        <v>12248</v>
      </c>
      <c r="I7269" s="518" t="s">
        <v>5986</v>
      </c>
      <c r="J7269" s="518" t="s">
        <v>5503</v>
      </c>
      <c r="K7269" s="519" t="s">
        <v>13569</v>
      </c>
      <c r="L7269" s="518" t="s">
        <v>12068</v>
      </c>
    </row>
    <row r="7270" spans="1:12" ht="15.75">
      <c r="A7270" s="518" t="s">
        <v>10253</v>
      </c>
      <c r="B7270" s="518" t="s">
        <v>11527</v>
      </c>
      <c r="C7270" s="518" t="s">
        <v>11788</v>
      </c>
      <c r="D7270" s="518" t="s">
        <v>30952</v>
      </c>
      <c r="E7270" s="519" t="s">
        <v>144</v>
      </c>
      <c r="F7270" s="518" t="s">
        <v>144</v>
      </c>
      <c r="G7270" s="518" t="s">
        <v>31507</v>
      </c>
      <c r="H7270" s="518" t="s">
        <v>12249</v>
      </c>
      <c r="I7270" s="518" t="s">
        <v>5986</v>
      </c>
      <c r="J7270" s="518" t="s">
        <v>5503</v>
      </c>
      <c r="K7270" s="519" t="s">
        <v>21729</v>
      </c>
      <c r="L7270" s="518" t="s">
        <v>12068</v>
      </c>
    </row>
    <row r="7271" spans="1:12" ht="15.75">
      <c r="A7271" s="518" t="s">
        <v>10253</v>
      </c>
      <c r="B7271" s="518" t="s">
        <v>11527</v>
      </c>
      <c r="C7271" s="518" t="s">
        <v>11788</v>
      </c>
      <c r="D7271" s="518" t="s">
        <v>30952</v>
      </c>
      <c r="E7271" s="519" t="s">
        <v>144</v>
      </c>
      <c r="F7271" s="518" t="s">
        <v>144</v>
      </c>
      <c r="G7271" s="518" t="s">
        <v>31508</v>
      </c>
      <c r="H7271" s="518" t="s">
        <v>12250</v>
      </c>
      <c r="I7271" s="518" t="s">
        <v>5986</v>
      </c>
      <c r="J7271" s="518" t="s">
        <v>5503</v>
      </c>
      <c r="K7271" s="519" t="s">
        <v>17776</v>
      </c>
      <c r="L7271" s="518" t="s">
        <v>12068</v>
      </c>
    </row>
    <row r="7272" spans="1:12" ht="15.75">
      <c r="A7272" s="518" t="s">
        <v>10253</v>
      </c>
      <c r="B7272" s="518" t="s">
        <v>11527</v>
      </c>
      <c r="C7272" s="518" t="s">
        <v>11788</v>
      </c>
      <c r="D7272" s="518" t="s">
        <v>30952</v>
      </c>
      <c r="E7272" s="519" t="s">
        <v>144</v>
      </c>
      <c r="F7272" s="518" t="s">
        <v>144</v>
      </c>
      <c r="G7272" s="518" t="s">
        <v>31509</v>
      </c>
      <c r="H7272" s="518" t="s">
        <v>12251</v>
      </c>
      <c r="I7272" s="518" t="s">
        <v>5986</v>
      </c>
      <c r="J7272" s="518" t="s">
        <v>5884</v>
      </c>
      <c r="K7272" s="519" t="s">
        <v>17731</v>
      </c>
      <c r="L7272" s="518" t="s">
        <v>12068</v>
      </c>
    </row>
    <row r="7273" spans="1:12" ht="15.75">
      <c r="A7273" s="518" t="s">
        <v>10253</v>
      </c>
      <c r="B7273" s="518" t="s">
        <v>11527</v>
      </c>
      <c r="C7273" s="518" t="s">
        <v>11788</v>
      </c>
      <c r="D7273" s="518" t="s">
        <v>30952</v>
      </c>
      <c r="E7273" s="519" t="s">
        <v>144</v>
      </c>
      <c r="F7273" s="518" t="s">
        <v>144</v>
      </c>
      <c r="G7273" s="518" t="s">
        <v>31510</v>
      </c>
      <c r="H7273" s="518" t="s">
        <v>12252</v>
      </c>
      <c r="I7273" s="518" t="s">
        <v>5986</v>
      </c>
      <c r="J7273" s="518" t="s">
        <v>5503</v>
      </c>
      <c r="K7273" s="519" t="s">
        <v>21530</v>
      </c>
      <c r="L7273" s="518" t="s">
        <v>12068</v>
      </c>
    </row>
    <row r="7274" spans="1:12" ht="15.75">
      <c r="A7274" s="518" t="s">
        <v>10253</v>
      </c>
      <c r="B7274" s="518" t="s">
        <v>11527</v>
      </c>
      <c r="C7274" s="518" t="s">
        <v>11788</v>
      </c>
      <c r="D7274" s="518" t="s">
        <v>30952</v>
      </c>
      <c r="E7274" s="519" t="s">
        <v>144</v>
      </c>
      <c r="F7274" s="518" t="s">
        <v>144</v>
      </c>
      <c r="G7274" s="518" t="s">
        <v>31511</v>
      </c>
      <c r="H7274" s="518" t="s">
        <v>12253</v>
      </c>
      <c r="I7274" s="518" t="s">
        <v>5986</v>
      </c>
      <c r="J7274" s="518" t="s">
        <v>5503</v>
      </c>
      <c r="K7274" s="519" t="s">
        <v>13162</v>
      </c>
      <c r="L7274" s="518" t="s">
        <v>12068</v>
      </c>
    </row>
    <row r="7275" spans="1:12" ht="15.75">
      <c r="A7275" s="518" t="s">
        <v>10253</v>
      </c>
      <c r="B7275" s="518" t="s">
        <v>11527</v>
      </c>
      <c r="C7275" s="518" t="s">
        <v>11788</v>
      </c>
      <c r="D7275" s="518" t="s">
        <v>30952</v>
      </c>
      <c r="E7275" s="519" t="s">
        <v>144</v>
      </c>
      <c r="F7275" s="518" t="s">
        <v>144</v>
      </c>
      <c r="G7275" s="518" t="s">
        <v>31512</v>
      </c>
      <c r="H7275" s="518" t="s">
        <v>12254</v>
      </c>
      <c r="I7275" s="518" t="s">
        <v>5986</v>
      </c>
      <c r="J7275" s="518" t="s">
        <v>5503</v>
      </c>
      <c r="K7275" s="519" t="s">
        <v>35559</v>
      </c>
      <c r="L7275" s="518" t="s">
        <v>12068</v>
      </c>
    </row>
    <row r="7276" spans="1:12" ht="15.75">
      <c r="A7276" s="518" t="s">
        <v>10253</v>
      </c>
      <c r="B7276" s="518" t="s">
        <v>11527</v>
      </c>
      <c r="C7276" s="518" t="s">
        <v>11788</v>
      </c>
      <c r="D7276" s="518" t="s">
        <v>30952</v>
      </c>
      <c r="E7276" s="519" t="s">
        <v>144</v>
      </c>
      <c r="F7276" s="518" t="s">
        <v>144</v>
      </c>
      <c r="G7276" s="518" t="s">
        <v>31513</v>
      </c>
      <c r="H7276" s="518" t="s">
        <v>12255</v>
      </c>
      <c r="I7276" s="518" t="s">
        <v>5986</v>
      </c>
      <c r="J7276" s="518" t="s">
        <v>5503</v>
      </c>
      <c r="K7276" s="519" t="s">
        <v>21454</v>
      </c>
      <c r="L7276" s="518" t="s">
        <v>12068</v>
      </c>
    </row>
    <row r="7277" spans="1:12" ht="15.75">
      <c r="A7277" s="518" t="s">
        <v>10253</v>
      </c>
      <c r="B7277" s="518" t="s">
        <v>11527</v>
      </c>
      <c r="C7277" s="518" t="s">
        <v>11788</v>
      </c>
      <c r="D7277" s="518" t="s">
        <v>30952</v>
      </c>
      <c r="E7277" s="519" t="s">
        <v>144</v>
      </c>
      <c r="F7277" s="518" t="s">
        <v>144</v>
      </c>
      <c r="G7277" s="518" t="s">
        <v>31514</v>
      </c>
      <c r="H7277" s="518" t="s">
        <v>12256</v>
      </c>
      <c r="I7277" s="518" t="s">
        <v>5986</v>
      </c>
      <c r="J7277" s="518" t="s">
        <v>5503</v>
      </c>
      <c r="K7277" s="519" t="s">
        <v>12646</v>
      </c>
      <c r="L7277" s="518" t="s">
        <v>12068</v>
      </c>
    </row>
    <row r="7278" spans="1:12" ht="15.75">
      <c r="A7278" s="518" t="s">
        <v>10253</v>
      </c>
      <c r="B7278" s="518" t="s">
        <v>11527</v>
      </c>
      <c r="C7278" s="518" t="s">
        <v>11788</v>
      </c>
      <c r="D7278" s="518" t="s">
        <v>30952</v>
      </c>
      <c r="E7278" s="519" t="s">
        <v>144</v>
      </c>
      <c r="F7278" s="518" t="s">
        <v>144</v>
      </c>
      <c r="G7278" s="518" t="s">
        <v>31515</v>
      </c>
      <c r="H7278" s="518" t="s">
        <v>12257</v>
      </c>
      <c r="I7278" s="518" t="s">
        <v>5986</v>
      </c>
      <c r="J7278" s="518" t="s">
        <v>5503</v>
      </c>
      <c r="K7278" s="519" t="s">
        <v>13569</v>
      </c>
      <c r="L7278" s="518" t="s">
        <v>12068</v>
      </c>
    </row>
    <row r="7279" spans="1:12" ht="15.75">
      <c r="A7279" s="518" t="s">
        <v>10253</v>
      </c>
      <c r="B7279" s="518" t="s">
        <v>11527</v>
      </c>
      <c r="C7279" s="518" t="s">
        <v>11788</v>
      </c>
      <c r="D7279" s="518" t="s">
        <v>30952</v>
      </c>
      <c r="E7279" s="519" t="s">
        <v>144</v>
      </c>
      <c r="F7279" s="518" t="s">
        <v>144</v>
      </c>
      <c r="G7279" s="518" t="s">
        <v>31516</v>
      </c>
      <c r="H7279" s="518" t="s">
        <v>12258</v>
      </c>
      <c r="I7279" s="518" t="s">
        <v>5986</v>
      </c>
      <c r="J7279" s="518" t="s">
        <v>5503</v>
      </c>
      <c r="K7279" s="519" t="s">
        <v>21371</v>
      </c>
      <c r="L7279" s="518" t="s">
        <v>12068</v>
      </c>
    </row>
    <row r="7280" spans="1:12" ht="15.75">
      <c r="A7280" s="518" t="s">
        <v>10253</v>
      </c>
      <c r="B7280" s="518" t="s">
        <v>11527</v>
      </c>
      <c r="C7280" s="518" t="s">
        <v>11788</v>
      </c>
      <c r="D7280" s="518" t="s">
        <v>30952</v>
      </c>
      <c r="E7280" s="519" t="s">
        <v>144</v>
      </c>
      <c r="F7280" s="518" t="s">
        <v>144</v>
      </c>
      <c r="G7280" s="518" t="s">
        <v>31517</v>
      </c>
      <c r="H7280" s="518" t="s">
        <v>12259</v>
      </c>
      <c r="I7280" s="518" t="s">
        <v>5986</v>
      </c>
      <c r="J7280" s="518" t="s">
        <v>5503</v>
      </c>
      <c r="K7280" s="519" t="s">
        <v>21729</v>
      </c>
      <c r="L7280" s="518" t="s">
        <v>12068</v>
      </c>
    </row>
    <row r="7281" spans="1:12" ht="15.75">
      <c r="A7281" s="518" t="s">
        <v>10253</v>
      </c>
      <c r="B7281" s="518" t="s">
        <v>11527</v>
      </c>
      <c r="C7281" s="518" t="s">
        <v>11788</v>
      </c>
      <c r="D7281" s="518" t="s">
        <v>30952</v>
      </c>
      <c r="E7281" s="519" t="s">
        <v>144</v>
      </c>
      <c r="F7281" s="518" t="s">
        <v>144</v>
      </c>
      <c r="G7281" s="518" t="s">
        <v>31518</v>
      </c>
      <c r="H7281" s="518" t="s">
        <v>12260</v>
      </c>
      <c r="I7281" s="518" t="s">
        <v>5986</v>
      </c>
      <c r="J7281" s="518" t="s">
        <v>5884</v>
      </c>
      <c r="K7281" s="519" t="s">
        <v>17780</v>
      </c>
      <c r="L7281" s="518" t="s">
        <v>12068</v>
      </c>
    </row>
    <row r="7282" spans="1:12" ht="15.75">
      <c r="A7282" s="518" t="s">
        <v>10253</v>
      </c>
      <c r="B7282" s="518" t="s">
        <v>11527</v>
      </c>
      <c r="C7282" s="518" t="s">
        <v>11788</v>
      </c>
      <c r="D7282" s="518" t="s">
        <v>30952</v>
      </c>
      <c r="E7282" s="519" t="s">
        <v>144</v>
      </c>
      <c r="F7282" s="518" t="s">
        <v>144</v>
      </c>
      <c r="G7282" s="518" t="s">
        <v>31519</v>
      </c>
      <c r="H7282" s="518" t="s">
        <v>12261</v>
      </c>
      <c r="I7282" s="518" t="s">
        <v>5986</v>
      </c>
      <c r="J7282" s="518" t="s">
        <v>5884</v>
      </c>
      <c r="K7282" s="519" t="s">
        <v>16877</v>
      </c>
      <c r="L7282" s="518" t="s">
        <v>12068</v>
      </c>
    </row>
    <row r="7283" spans="1:12" ht="15.75">
      <c r="A7283" s="518" t="s">
        <v>10253</v>
      </c>
      <c r="B7283" s="518" t="s">
        <v>11527</v>
      </c>
      <c r="C7283" s="518" t="s">
        <v>11788</v>
      </c>
      <c r="D7283" s="518" t="s">
        <v>30952</v>
      </c>
      <c r="E7283" s="519" t="s">
        <v>144</v>
      </c>
      <c r="F7283" s="518" t="s">
        <v>144</v>
      </c>
      <c r="G7283" s="518" t="s">
        <v>31520</v>
      </c>
      <c r="H7283" s="518" t="s">
        <v>12262</v>
      </c>
      <c r="I7283" s="518" t="s">
        <v>5986</v>
      </c>
      <c r="J7283" s="518" t="s">
        <v>5503</v>
      </c>
      <c r="K7283" s="519" t="s">
        <v>13736</v>
      </c>
      <c r="L7283" s="518" t="s">
        <v>12068</v>
      </c>
    </row>
    <row r="7284" spans="1:12" ht="15.75">
      <c r="A7284" s="518" t="s">
        <v>10253</v>
      </c>
      <c r="B7284" s="518" t="s">
        <v>11527</v>
      </c>
      <c r="C7284" s="518" t="s">
        <v>11788</v>
      </c>
      <c r="D7284" s="518" t="s">
        <v>30952</v>
      </c>
      <c r="E7284" s="519" t="s">
        <v>144</v>
      </c>
      <c r="F7284" s="518" t="s">
        <v>144</v>
      </c>
      <c r="G7284" s="518" t="s">
        <v>31521</v>
      </c>
      <c r="H7284" s="518" t="s">
        <v>12263</v>
      </c>
      <c r="I7284" s="518" t="s">
        <v>5986</v>
      </c>
      <c r="J7284" s="518" t="s">
        <v>5503</v>
      </c>
      <c r="K7284" s="519" t="s">
        <v>30619</v>
      </c>
      <c r="L7284" s="518" t="s">
        <v>12068</v>
      </c>
    </row>
    <row r="7285" spans="1:12" ht="15.75">
      <c r="A7285" s="518" t="s">
        <v>10253</v>
      </c>
      <c r="B7285" s="518" t="s">
        <v>11527</v>
      </c>
      <c r="C7285" s="518" t="s">
        <v>11788</v>
      </c>
      <c r="D7285" s="518" t="s">
        <v>30952</v>
      </c>
      <c r="E7285" s="519" t="s">
        <v>144</v>
      </c>
      <c r="F7285" s="518" t="s">
        <v>144</v>
      </c>
      <c r="G7285" s="518" t="s">
        <v>31523</v>
      </c>
      <c r="H7285" s="518" t="s">
        <v>12264</v>
      </c>
      <c r="I7285" s="518" t="s">
        <v>5986</v>
      </c>
      <c r="J7285" s="518" t="s">
        <v>5503</v>
      </c>
      <c r="K7285" s="519" t="s">
        <v>12787</v>
      </c>
      <c r="L7285" s="518" t="s">
        <v>12068</v>
      </c>
    </row>
    <row r="7286" spans="1:12" ht="15.75">
      <c r="A7286" s="518" t="s">
        <v>10253</v>
      </c>
      <c r="B7286" s="518" t="s">
        <v>11527</v>
      </c>
      <c r="C7286" s="518" t="s">
        <v>11788</v>
      </c>
      <c r="D7286" s="518" t="s">
        <v>30952</v>
      </c>
      <c r="E7286" s="519" t="s">
        <v>144</v>
      </c>
      <c r="F7286" s="518" t="s">
        <v>144</v>
      </c>
      <c r="G7286" s="518" t="s">
        <v>31524</v>
      </c>
      <c r="H7286" s="518" t="s">
        <v>12265</v>
      </c>
      <c r="I7286" s="518" t="s">
        <v>5986</v>
      </c>
      <c r="J7286" s="518" t="s">
        <v>5884</v>
      </c>
      <c r="K7286" s="519" t="s">
        <v>17739</v>
      </c>
      <c r="L7286" s="518" t="s">
        <v>12068</v>
      </c>
    </row>
    <row r="7287" spans="1:12" ht="15.75">
      <c r="A7287" s="518" t="s">
        <v>10253</v>
      </c>
      <c r="B7287" s="518" t="s">
        <v>11527</v>
      </c>
      <c r="C7287" s="518" t="s">
        <v>11788</v>
      </c>
      <c r="D7287" s="518" t="s">
        <v>30952</v>
      </c>
      <c r="E7287" s="519" t="s">
        <v>144</v>
      </c>
      <c r="F7287" s="518" t="s">
        <v>144</v>
      </c>
      <c r="G7287" s="518" t="s">
        <v>31525</v>
      </c>
      <c r="H7287" s="518" t="s">
        <v>12266</v>
      </c>
      <c r="I7287" s="518" t="s">
        <v>5986</v>
      </c>
      <c r="J7287" s="518" t="s">
        <v>5503</v>
      </c>
      <c r="K7287" s="519" t="s">
        <v>13724</v>
      </c>
      <c r="L7287" s="518" t="s">
        <v>12068</v>
      </c>
    </row>
    <row r="7288" spans="1:12" ht="15.75">
      <c r="A7288" s="518" t="s">
        <v>10253</v>
      </c>
      <c r="B7288" s="518" t="s">
        <v>11527</v>
      </c>
      <c r="C7288" s="518" t="s">
        <v>11788</v>
      </c>
      <c r="D7288" s="518" t="s">
        <v>30952</v>
      </c>
      <c r="E7288" s="519" t="s">
        <v>144</v>
      </c>
      <c r="F7288" s="518" t="s">
        <v>144</v>
      </c>
      <c r="G7288" s="518" t="s">
        <v>31526</v>
      </c>
      <c r="H7288" s="518" t="s">
        <v>12267</v>
      </c>
      <c r="I7288" s="518" t="s">
        <v>12166</v>
      </c>
      <c r="J7288" s="518" t="s">
        <v>5503</v>
      </c>
      <c r="K7288" s="519" t="s">
        <v>29087</v>
      </c>
      <c r="L7288" s="518" t="s">
        <v>12068</v>
      </c>
    </row>
    <row r="7289" spans="1:12" ht="15.75">
      <c r="A7289" s="518" t="s">
        <v>10253</v>
      </c>
      <c r="B7289" s="518" t="s">
        <v>11527</v>
      </c>
      <c r="C7289" s="518" t="s">
        <v>11788</v>
      </c>
      <c r="D7289" s="518" t="s">
        <v>30952</v>
      </c>
      <c r="E7289" s="519" t="s">
        <v>144</v>
      </c>
      <c r="F7289" s="518" t="s">
        <v>144</v>
      </c>
      <c r="G7289" s="518" t="s">
        <v>31527</v>
      </c>
      <c r="H7289" s="518" t="s">
        <v>12268</v>
      </c>
      <c r="I7289" s="518" t="s">
        <v>12166</v>
      </c>
      <c r="J7289" s="518" t="s">
        <v>5503</v>
      </c>
      <c r="K7289" s="519" t="s">
        <v>17204</v>
      </c>
      <c r="L7289" s="518" t="s">
        <v>12068</v>
      </c>
    </row>
    <row r="7290" spans="1:12" ht="15.75">
      <c r="A7290" s="518" t="s">
        <v>10253</v>
      </c>
      <c r="B7290" s="518" t="s">
        <v>11527</v>
      </c>
      <c r="C7290" s="518" t="s">
        <v>11788</v>
      </c>
      <c r="D7290" s="518" t="s">
        <v>30952</v>
      </c>
      <c r="E7290" s="519" t="s">
        <v>144</v>
      </c>
      <c r="F7290" s="518" t="s">
        <v>144</v>
      </c>
      <c r="G7290" s="518" t="s">
        <v>31528</v>
      </c>
      <c r="H7290" s="518" t="s">
        <v>12269</v>
      </c>
      <c r="I7290" s="518" t="s">
        <v>12166</v>
      </c>
      <c r="J7290" s="518" t="s">
        <v>5503</v>
      </c>
      <c r="K7290" s="519" t="s">
        <v>13420</v>
      </c>
      <c r="L7290" s="518" t="s">
        <v>12068</v>
      </c>
    </row>
    <row r="7291" spans="1:12" ht="15.75">
      <c r="A7291" s="518" t="s">
        <v>10253</v>
      </c>
      <c r="B7291" s="518" t="s">
        <v>11527</v>
      </c>
      <c r="C7291" s="518" t="s">
        <v>11788</v>
      </c>
      <c r="D7291" s="518" t="s">
        <v>30952</v>
      </c>
      <c r="E7291" s="519" t="s">
        <v>144</v>
      </c>
      <c r="F7291" s="518" t="s">
        <v>144</v>
      </c>
      <c r="G7291" s="518" t="s">
        <v>31529</v>
      </c>
      <c r="H7291" s="518" t="s">
        <v>12270</v>
      </c>
      <c r="I7291" s="518" t="s">
        <v>12166</v>
      </c>
      <c r="J7291" s="518" t="s">
        <v>5503</v>
      </c>
      <c r="K7291" s="519" t="s">
        <v>17717</v>
      </c>
      <c r="L7291" s="518" t="s">
        <v>12068</v>
      </c>
    </row>
    <row r="7292" spans="1:12" ht="15.75">
      <c r="A7292" s="518" t="s">
        <v>10253</v>
      </c>
      <c r="B7292" s="518" t="s">
        <v>11527</v>
      </c>
      <c r="C7292" s="518" t="s">
        <v>11788</v>
      </c>
      <c r="D7292" s="518" t="s">
        <v>30952</v>
      </c>
      <c r="E7292" s="519" t="s">
        <v>144</v>
      </c>
      <c r="F7292" s="518" t="s">
        <v>144</v>
      </c>
      <c r="G7292" s="518" t="s">
        <v>31530</v>
      </c>
      <c r="H7292" s="518" t="s">
        <v>12271</v>
      </c>
      <c r="I7292" s="518" t="s">
        <v>12166</v>
      </c>
      <c r="J7292" s="518" t="s">
        <v>5503</v>
      </c>
      <c r="K7292" s="519" t="s">
        <v>22463</v>
      </c>
      <c r="L7292" s="518" t="s">
        <v>12068</v>
      </c>
    </row>
    <row r="7293" spans="1:12" ht="15.75">
      <c r="A7293" s="518" t="s">
        <v>10253</v>
      </c>
      <c r="B7293" s="518" t="s">
        <v>11527</v>
      </c>
      <c r="C7293" s="518" t="s">
        <v>11788</v>
      </c>
      <c r="D7293" s="518" t="s">
        <v>30952</v>
      </c>
      <c r="E7293" s="519" t="s">
        <v>144</v>
      </c>
      <c r="F7293" s="518" t="s">
        <v>144</v>
      </c>
      <c r="G7293" s="518" t="s">
        <v>31531</v>
      </c>
      <c r="H7293" s="518" t="s">
        <v>12272</v>
      </c>
      <c r="I7293" s="518" t="s">
        <v>12166</v>
      </c>
      <c r="J7293" s="518" t="s">
        <v>5503</v>
      </c>
      <c r="K7293" s="519" t="s">
        <v>35660</v>
      </c>
      <c r="L7293" s="518" t="s">
        <v>12068</v>
      </c>
    </row>
    <row r="7294" spans="1:12" ht="15.75">
      <c r="A7294" s="518" t="s">
        <v>10253</v>
      </c>
      <c r="B7294" s="518" t="s">
        <v>11527</v>
      </c>
      <c r="C7294" s="518" t="s">
        <v>11788</v>
      </c>
      <c r="D7294" s="518" t="s">
        <v>30952</v>
      </c>
      <c r="E7294" s="519" t="s">
        <v>144</v>
      </c>
      <c r="F7294" s="518" t="s">
        <v>144</v>
      </c>
      <c r="G7294" s="518" t="s">
        <v>31532</v>
      </c>
      <c r="H7294" s="518" t="s">
        <v>12273</v>
      </c>
      <c r="I7294" s="518" t="s">
        <v>12166</v>
      </c>
      <c r="J7294" s="518" t="s">
        <v>5503</v>
      </c>
      <c r="K7294" s="519" t="s">
        <v>24259</v>
      </c>
      <c r="L7294" s="518" t="s">
        <v>12068</v>
      </c>
    </row>
    <row r="7295" spans="1:12" ht="15.75">
      <c r="A7295" s="518" t="s">
        <v>10253</v>
      </c>
      <c r="B7295" s="518" t="s">
        <v>11527</v>
      </c>
      <c r="C7295" s="518" t="s">
        <v>11788</v>
      </c>
      <c r="D7295" s="518" t="s">
        <v>30952</v>
      </c>
      <c r="E7295" s="519" t="s">
        <v>144</v>
      </c>
      <c r="F7295" s="518" t="s">
        <v>144</v>
      </c>
      <c r="G7295" s="518" t="s">
        <v>31533</v>
      </c>
      <c r="H7295" s="518" t="s">
        <v>12274</v>
      </c>
      <c r="I7295" s="518" t="s">
        <v>12166</v>
      </c>
      <c r="J7295" s="518" t="s">
        <v>5503</v>
      </c>
      <c r="K7295" s="519" t="s">
        <v>35661</v>
      </c>
      <c r="L7295" s="518" t="s">
        <v>12068</v>
      </c>
    </row>
    <row r="7296" spans="1:12" ht="15.75">
      <c r="A7296" s="518" t="s">
        <v>10253</v>
      </c>
      <c r="B7296" s="518" t="s">
        <v>11527</v>
      </c>
      <c r="C7296" s="518" t="s">
        <v>11788</v>
      </c>
      <c r="D7296" s="518" t="s">
        <v>30952</v>
      </c>
      <c r="E7296" s="519" t="s">
        <v>144</v>
      </c>
      <c r="F7296" s="518" t="s">
        <v>144</v>
      </c>
      <c r="G7296" s="518" t="s">
        <v>31534</v>
      </c>
      <c r="H7296" s="518" t="s">
        <v>12275</v>
      </c>
      <c r="I7296" s="518" t="s">
        <v>12166</v>
      </c>
      <c r="J7296" s="518" t="s">
        <v>5503</v>
      </c>
      <c r="K7296" s="519" t="s">
        <v>35662</v>
      </c>
      <c r="L7296" s="518" t="s">
        <v>12068</v>
      </c>
    </row>
    <row r="7297" spans="1:12" ht="15.75">
      <c r="A7297" s="518" t="s">
        <v>10253</v>
      </c>
      <c r="B7297" s="518" t="s">
        <v>11527</v>
      </c>
      <c r="C7297" s="518" t="s">
        <v>11788</v>
      </c>
      <c r="D7297" s="518" t="s">
        <v>30952</v>
      </c>
      <c r="E7297" s="519" t="s">
        <v>144</v>
      </c>
      <c r="F7297" s="518" t="s">
        <v>144</v>
      </c>
      <c r="G7297" s="518" t="s">
        <v>31535</v>
      </c>
      <c r="H7297" s="518" t="s">
        <v>12276</v>
      </c>
      <c r="I7297" s="518" t="s">
        <v>12166</v>
      </c>
      <c r="J7297" s="518" t="s">
        <v>5503</v>
      </c>
      <c r="K7297" s="519" t="s">
        <v>35663</v>
      </c>
      <c r="L7297" s="518" t="s">
        <v>12068</v>
      </c>
    </row>
    <row r="7298" spans="1:12" ht="15.75">
      <c r="A7298" s="518" t="s">
        <v>10253</v>
      </c>
      <c r="B7298" s="518" t="s">
        <v>11527</v>
      </c>
      <c r="C7298" s="518" t="s">
        <v>11788</v>
      </c>
      <c r="D7298" s="518" t="s">
        <v>30952</v>
      </c>
      <c r="E7298" s="519" t="s">
        <v>144</v>
      </c>
      <c r="F7298" s="518" t="s">
        <v>144</v>
      </c>
      <c r="G7298" s="518" t="s">
        <v>31536</v>
      </c>
      <c r="H7298" s="518" t="s">
        <v>12277</v>
      </c>
      <c r="I7298" s="518" t="s">
        <v>12166</v>
      </c>
      <c r="J7298" s="518" t="s">
        <v>5503</v>
      </c>
      <c r="K7298" s="519" t="s">
        <v>35664</v>
      </c>
      <c r="L7298" s="518" t="s">
        <v>12068</v>
      </c>
    </row>
    <row r="7299" spans="1:12" ht="15.75">
      <c r="A7299" s="518" t="s">
        <v>10253</v>
      </c>
      <c r="B7299" s="518" t="s">
        <v>11527</v>
      </c>
      <c r="C7299" s="518" t="s">
        <v>11788</v>
      </c>
      <c r="D7299" s="518" t="s">
        <v>30952</v>
      </c>
      <c r="E7299" s="519" t="s">
        <v>144</v>
      </c>
      <c r="F7299" s="518" t="s">
        <v>144</v>
      </c>
      <c r="G7299" s="518" t="s">
        <v>31537</v>
      </c>
      <c r="H7299" s="518" t="s">
        <v>12278</v>
      </c>
      <c r="I7299" s="518" t="s">
        <v>12166</v>
      </c>
      <c r="J7299" s="518" t="s">
        <v>5503</v>
      </c>
      <c r="K7299" s="519" t="s">
        <v>34251</v>
      </c>
      <c r="L7299" s="518" t="s">
        <v>12068</v>
      </c>
    </row>
    <row r="7300" spans="1:12" ht="15.75">
      <c r="A7300" s="518" t="s">
        <v>10253</v>
      </c>
      <c r="B7300" s="518" t="s">
        <v>11527</v>
      </c>
      <c r="C7300" s="518" t="s">
        <v>11788</v>
      </c>
      <c r="D7300" s="518" t="s">
        <v>30952</v>
      </c>
      <c r="E7300" s="519" t="s">
        <v>144</v>
      </c>
      <c r="F7300" s="518" t="s">
        <v>144</v>
      </c>
      <c r="G7300" s="518" t="s">
        <v>31538</v>
      </c>
      <c r="H7300" s="518" t="s">
        <v>12279</v>
      </c>
      <c r="I7300" s="518" t="s">
        <v>12166</v>
      </c>
      <c r="J7300" s="518" t="s">
        <v>5503</v>
      </c>
      <c r="K7300" s="519" t="s">
        <v>35665</v>
      </c>
      <c r="L7300" s="518" t="s">
        <v>12068</v>
      </c>
    </row>
    <row r="7301" spans="1:12" ht="15.75">
      <c r="A7301" s="518" t="s">
        <v>10253</v>
      </c>
      <c r="B7301" s="518" t="s">
        <v>11527</v>
      </c>
      <c r="C7301" s="518" t="s">
        <v>11788</v>
      </c>
      <c r="D7301" s="518" t="s">
        <v>30952</v>
      </c>
      <c r="E7301" s="519" t="s">
        <v>144</v>
      </c>
      <c r="F7301" s="518" t="s">
        <v>144</v>
      </c>
      <c r="G7301" s="518" t="s">
        <v>31539</v>
      </c>
      <c r="H7301" s="518" t="s">
        <v>12280</v>
      </c>
      <c r="I7301" s="518" t="s">
        <v>12166</v>
      </c>
      <c r="J7301" s="518" t="s">
        <v>5503</v>
      </c>
      <c r="K7301" s="519" t="s">
        <v>35666</v>
      </c>
      <c r="L7301" s="518" t="s">
        <v>12068</v>
      </c>
    </row>
    <row r="7302" spans="1:12" ht="15.75">
      <c r="A7302" s="518" t="s">
        <v>10253</v>
      </c>
      <c r="B7302" s="518" t="s">
        <v>11527</v>
      </c>
      <c r="C7302" s="518" t="s">
        <v>11788</v>
      </c>
      <c r="D7302" s="518" t="s">
        <v>30952</v>
      </c>
      <c r="E7302" s="519" t="s">
        <v>144</v>
      </c>
      <c r="F7302" s="518" t="s">
        <v>144</v>
      </c>
      <c r="G7302" s="518" t="s">
        <v>31540</v>
      </c>
      <c r="H7302" s="518" t="s">
        <v>12281</v>
      </c>
      <c r="I7302" s="518" t="s">
        <v>12166</v>
      </c>
      <c r="J7302" s="518" t="s">
        <v>5503</v>
      </c>
      <c r="K7302" s="519" t="s">
        <v>35667</v>
      </c>
      <c r="L7302" s="518" t="s">
        <v>12068</v>
      </c>
    </row>
    <row r="7303" spans="1:12" ht="15.75">
      <c r="A7303" s="518" t="s">
        <v>10253</v>
      </c>
      <c r="B7303" s="518" t="s">
        <v>11527</v>
      </c>
      <c r="C7303" s="518" t="s">
        <v>11788</v>
      </c>
      <c r="D7303" s="518" t="s">
        <v>30952</v>
      </c>
      <c r="E7303" s="519" t="s">
        <v>144</v>
      </c>
      <c r="F7303" s="518" t="s">
        <v>144</v>
      </c>
      <c r="G7303" s="518" t="s">
        <v>31542</v>
      </c>
      <c r="H7303" s="518" t="s">
        <v>12282</v>
      </c>
      <c r="I7303" s="518" t="s">
        <v>12166</v>
      </c>
      <c r="J7303" s="518" t="s">
        <v>5503</v>
      </c>
      <c r="K7303" s="519" t="s">
        <v>35668</v>
      </c>
      <c r="L7303" s="518" t="s">
        <v>12068</v>
      </c>
    </row>
    <row r="7304" spans="1:12" ht="15.75">
      <c r="A7304" s="518" t="s">
        <v>10253</v>
      </c>
      <c r="B7304" s="518" t="s">
        <v>11527</v>
      </c>
      <c r="C7304" s="518" t="s">
        <v>11788</v>
      </c>
      <c r="D7304" s="518" t="s">
        <v>30952</v>
      </c>
      <c r="E7304" s="519" t="s">
        <v>144</v>
      </c>
      <c r="F7304" s="518" t="s">
        <v>144</v>
      </c>
      <c r="G7304" s="518" t="s">
        <v>31543</v>
      </c>
      <c r="H7304" s="518" t="s">
        <v>12283</v>
      </c>
      <c r="I7304" s="518" t="s">
        <v>12166</v>
      </c>
      <c r="J7304" s="518" t="s">
        <v>5503</v>
      </c>
      <c r="K7304" s="519" t="s">
        <v>35669</v>
      </c>
      <c r="L7304" s="518" t="s">
        <v>12068</v>
      </c>
    </row>
    <row r="7305" spans="1:12" ht="15.75">
      <c r="A7305" s="518" t="s">
        <v>10253</v>
      </c>
      <c r="B7305" s="518" t="s">
        <v>11527</v>
      </c>
      <c r="C7305" s="518" t="s">
        <v>11788</v>
      </c>
      <c r="D7305" s="518" t="s">
        <v>30952</v>
      </c>
      <c r="E7305" s="519" t="s">
        <v>144</v>
      </c>
      <c r="F7305" s="518" t="s">
        <v>144</v>
      </c>
      <c r="G7305" s="518" t="s">
        <v>31545</v>
      </c>
      <c r="H7305" s="518" t="s">
        <v>12284</v>
      </c>
      <c r="I7305" s="518" t="s">
        <v>5986</v>
      </c>
      <c r="J7305" s="518" t="s">
        <v>5503</v>
      </c>
      <c r="K7305" s="519" t="s">
        <v>21729</v>
      </c>
      <c r="L7305" s="518" t="s">
        <v>12068</v>
      </c>
    </row>
    <row r="7306" spans="1:12" ht="15.75">
      <c r="A7306" s="518" t="s">
        <v>10253</v>
      </c>
      <c r="B7306" s="518" t="s">
        <v>11527</v>
      </c>
      <c r="C7306" s="518" t="s">
        <v>11788</v>
      </c>
      <c r="D7306" s="518" t="s">
        <v>30952</v>
      </c>
      <c r="E7306" s="519" t="s">
        <v>144</v>
      </c>
      <c r="F7306" s="518" t="s">
        <v>144</v>
      </c>
      <c r="G7306" s="518" t="s">
        <v>31546</v>
      </c>
      <c r="H7306" s="518" t="s">
        <v>12285</v>
      </c>
      <c r="I7306" s="518" t="s">
        <v>5986</v>
      </c>
      <c r="J7306" s="518" t="s">
        <v>5503</v>
      </c>
      <c r="K7306" s="519" t="s">
        <v>31321</v>
      </c>
      <c r="L7306" s="518" t="s">
        <v>12068</v>
      </c>
    </row>
    <row r="7307" spans="1:12" ht="15.75">
      <c r="A7307" s="518" t="s">
        <v>10253</v>
      </c>
      <c r="B7307" s="518" t="s">
        <v>11527</v>
      </c>
      <c r="C7307" s="518" t="s">
        <v>11788</v>
      </c>
      <c r="D7307" s="518" t="s">
        <v>30952</v>
      </c>
      <c r="E7307" s="519" t="s">
        <v>144</v>
      </c>
      <c r="F7307" s="518" t="s">
        <v>144</v>
      </c>
      <c r="G7307" s="518" t="s">
        <v>31547</v>
      </c>
      <c r="H7307" s="518" t="s">
        <v>12286</v>
      </c>
      <c r="I7307" s="518" t="s">
        <v>5986</v>
      </c>
      <c r="J7307" s="518" t="s">
        <v>5503</v>
      </c>
      <c r="K7307" s="519" t="s">
        <v>17776</v>
      </c>
      <c r="L7307" s="518" t="s">
        <v>12068</v>
      </c>
    </row>
    <row r="7308" spans="1:12" ht="15.75">
      <c r="A7308" s="518" t="s">
        <v>10253</v>
      </c>
      <c r="B7308" s="518" t="s">
        <v>11527</v>
      </c>
      <c r="C7308" s="518" t="s">
        <v>11788</v>
      </c>
      <c r="D7308" s="518" t="s">
        <v>30952</v>
      </c>
      <c r="E7308" s="519" t="s">
        <v>144</v>
      </c>
      <c r="F7308" s="518" t="s">
        <v>144</v>
      </c>
      <c r="G7308" s="518" t="s">
        <v>31548</v>
      </c>
      <c r="H7308" s="518" t="s">
        <v>12287</v>
      </c>
      <c r="I7308" s="518" t="s">
        <v>5986</v>
      </c>
      <c r="J7308" s="518" t="s">
        <v>5503</v>
      </c>
      <c r="K7308" s="519" t="s">
        <v>15823</v>
      </c>
      <c r="L7308" s="518" t="s">
        <v>12068</v>
      </c>
    </row>
    <row r="7309" spans="1:12" ht="15.75">
      <c r="A7309" s="518" t="s">
        <v>10253</v>
      </c>
      <c r="B7309" s="518" t="s">
        <v>11527</v>
      </c>
      <c r="C7309" s="518" t="s">
        <v>11788</v>
      </c>
      <c r="D7309" s="518" t="s">
        <v>30952</v>
      </c>
      <c r="E7309" s="519" t="s">
        <v>144</v>
      </c>
      <c r="F7309" s="518" t="s">
        <v>144</v>
      </c>
      <c r="G7309" s="518" t="s">
        <v>31549</v>
      </c>
      <c r="H7309" s="518" t="s">
        <v>12288</v>
      </c>
      <c r="I7309" s="518" t="s">
        <v>5986</v>
      </c>
      <c r="J7309" s="518" t="s">
        <v>5503</v>
      </c>
      <c r="K7309" s="519" t="s">
        <v>30808</v>
      </c>
      <c r="L7309" s="518" t="s">
        <v>12068</v>
      </c>
    </row>
    <row r="7310" spans="1:12" ht="15.75">
      <c r="A7310" s="518" t="s">
        <v>10253</v>
      </c>
      <c r="B7310" s="518" t="s">
        <v>11527</v>
      </c>
      <c r="C7310" s="518" t="s">
        <v>11788</v>
      </c>
      <c r="D7310" s="518" t="s">
        <v>30952</v>
      </c>
      <c r="E7310" s="519" t="s">
        <v>144</v>
      </c>
      <c r="F7310" s="518" t="s">
        <v>144</v>
      </c>
      <c r="G7310" s="518" t="s">
        <v>31550</v>
      </c>
      <c r="H7310" s="518" t="s">
        <v>12289</v>
      </c>
      <c r="I7310" s="518" t="s">
        <v>5986</v>
      </c>
      <c r="J7310" s="518" t="s">
        <v>5503</v>
      </c>
      <c r="K7310" s="519" t="s">
        <v>17723</v>
      </c>
      <c r="L7310" s="518" t="s">
        <v>12068</v>
      </c>
    </row>
    <row r="7311" spans="1:12" ht="15.75">
      <c r="A7311" s="518" t="s">
        <v>10253</v>
      </c>
      <c r="B7311" s="518" t="s">
        <v>11527</v>
      </c>
      <c r="C7311" s="518" t="s">
        <v>11788</v>
      </c>
      <c r="D7311" s="518" t="s">
        <v>30952</v>
      </c>
      <c r="E7311" s="519" t="s">
        <v>144</v>
      </c>
      <c r="F7311" s="518" t="s">
        <v>144</v>
      </c>
      <c r="G7311" s="518" t="s">
        <v>31551</v>
      </c>
      <c r="H7311" s="518" t="s">
        <v>12290</v>
      </c>
      <c r="I7311" s="518" t="s">
        <v>5986</v>
      </c>
      <c r="J7311" s="518" t="s">
        <v>5503</v>
      </c>
      <c r="K7311" s="519" t="s">
        <v>21438</v>
      </c>
      <c r="L7311" s="518" t="s">
        <v>12068</v>
      </c>
    </row>
    <row r="7312" spans="1:12" ht="15.75">
      <c r="A7312" s="518" t="s">
        <v>10253</v>
      </c>
      <c r="B7312" s="518" t="s">
        <v>11527</v>
      </c>
      <c r="C7312" s="518" t="s">
        <v>11788</v>
      </c>
      <c r="D7312" s="518" t="s">
        <v>30952</v>
      </c>
      <c r="E7312" s="519" t="s">
        <v>144</v>
      </c>
      <c r="F7312" s="518" t="s">
        <v>144</v>
      </c>
      <c r="G7312" s="518" t="s">
        <v>31552</v>
      </c>
      <c r="H7312" s="518" t="s">
        <v>12291</v>
      </c>
      <c r="I7312" s="518" t="s">
        <v>5986</v>
      </c>
      <c r="J7312" s="518" t="s">
        <v>5503</v>
      </c>
      <c r="K7312" s="519" t="s">
        <v>21661</v>
      </c>
      <c r="L7312" s="518" t="s">
        <v>12068</v>
      </c>
    </row>
    <row r="7313" spans="1:12" ht="15.75">
      <c r="A7313" s="518" t="s">
        <v>10253</v>
      </c>
      <c r="B7313" s="518" t="s">
        <v>11527</v>
      </c>
      <c r="C7313" s="518" t="s">
        <v>11788</v>
      </c>
      <c r="D7313" s="518" t="s">
        <v>30952</v>
      </c>
      <c r="E7313" s="519" t="s">
        <v>144</v>
      </c>
      <c r="F7313" s="518" t="s">
        <v>144</v>
      </c>
      <c r="G7313" s="518" t="s">
        <v>31553</v>
      </c>
      <c r="H7313" s="518" t="s">
        <v>12292</v>
      </c>
      <c r="I7313" s="518" t="s">
        <v>5986</v>
      </c>
      <c r="J7313" s="518" t="s">
        <v>5503</v>
      </c>
      <c r="K7313" s="519" t="s">
        <v>17802</v>
      </c>
      <c r="L7313" s="518" t="s">
        <v>12068</v>
      </c>
    </row>
    <row r="7314" spans="1:12" ht="15.75">
      <c r="A7314" s="518" t="s">
        <v>10253</v>
      </c>
      <c r="B7314" s="518" t="s">
        <v>11527</v>
      </c>
      <c r="C7314" s="518" t="s">
        <v>11788</v>
      </c>
      <c r="D7314" s="518" t="s">
        <v>30952</v>
      </c>
      <c r="E7314" s="519" t="s">
        <v>144</v>
      </c>
      <c r="F7314" s="518" t="s">
        <v>144</v>
      </c>
      <c r="G7314" s="518" t="s">
        <v>31554</v>
      </c>
      <c r="H7314" s="518" t="s">
        <v>12293</v>
      </c>
      <c r="I7314" s="518" t="s">
        <v>5986</v>
      </c>
      <c r="J7314" s="518" t="s">
        <v>5503</v>
      </c>
      <c r="K7314" s="519" t="s">
        <v>28704</v>
      </c>
      <c r="L7314" s="518" t="s">
        <v>12068</v>
      </c>
    </row>
    <row r="7315" spans="1:12" ht="15.75">
      <c r="A7315" s="518" t="s">
        <v>10253</v>
      </c>
      <c r="B7315" s="518" t="s">
        <v>11527</v>
      </c>
      <c r="C7315" s="518" t="s">
        <v>11788</v>
      </c>
      <c r="D7315" s="518" t="s">
        <v>30952</v>
      </c>
      <c r="E7315" s="519" t="s">
        <v>144</v>
      </c>
      <c r="F7315" s="518" t="s">
        <v>144</v>
      </c>
      <c r="G7315" s="518" t="s">
        <v>31555</v>
      </c>
      <c r="H7315" s="518" t="s">
        <v>12294</v>
      </c>
      <c r="I7315" s="518" t="s">
        <v>5986</v>
      </c>
      <c r="J7315" s="518" t="s">
        <v>5503</v>
      </c>
      <c r="K7315" s="519" t="s">
        <v>21522</v>
      </c>
      <c r="L7315" s="518" t="s">
        <v>12068</v>
      </c>
    </row>
    <row r="7316" spans="1:12" ht="15.75">
      <c r="A7316" s="518" t="s">
        <v>10253</v>
      </c>
      <c r="B7316" s="518" t="s">
        <v>11527</v>
      </c>
      <c r="C7316" s="518" t="s">
        <v>11788</v>
      </c>
      <c r="D7316" s="518" t="s">
        <v>30952</v>
      </c>
      <c r="E7316" s="519" t="s">
        <v>144</v>
      </c>
      <c r="F7316" s="518" t="s">
        <v>144</v>
      </c>
      <c r="G7316" s="518" t="s">
        <v>31556</v>
      </c>
      <c r="H7316" s="518" t="s">
        <v>12295</v>
      </c>
      <c r="I7316" s="518" t="s">
        <v>5986</v>
      </c>
      <c r="J7316" s="518" t="s">
        <v>5503</v>
      </c>
      <c r="K7316" s="519" t="s">
        <v>15755</v>
      </c>
      <c r="L7316" s="518" t="s">
        <v>12068</v>
      </c>
    </row>
    <row r="7317" spans="1:12" ht="15.75">
      <c r="A7317" s="518" t="s">
        <v>10253</v>
      </c>
      <c r="B7317" s="518" t="s">
        <v>11527</v>
      </c>
      <c r="C7317" s="518" t="s">
        <v>11788</v>
      </c>
      <c r="D7317" s="518" t="s">
        <v>30952</v>
      </c>
      <c r="E7317" s="519" t="s">
        <v>144</v>
      </c>
      <c r="F7317" s="518" t="s">
        <v>144</v>
      </c>
      <c r="G7317" s="518" t="s">
        <v>31557</v>
      </c>
      <c r="H7317" s="518" t="s">
        <v>12296</v>
      </c>
      <c r="I7317" s="518" t="s">
        <v>5986</v>
      </c>
      <c r="J7317" s="518" t="s">
        <v>5503</v>
      </c>
      <c r="K7317" s="519" t="s">
        <v>27809</v>
      </c>
      <c r="L7317" s="518" t="s">
        <v>12068</v>
      </c>
    </row>
    <row r="7318" spans="1:12" ht="15.75">
      <c r="A7318" s="518" t="s">
        <v>10253</v>
      </c>
      <c r="B7318" s="518" t="s">
        <v>11527</v>
      </c>
      <c r="C7318" s="518" t="s">
        <v>11788</v>
      </c>
      <c r="D7318" s="518" t="s">
        <v>30952</v>
      </c>
      <c r="E7318" s="519" t="s">
        <v>144</v>
      </c>
      <c r="F7318" s="518" t="s">
        <v>144</v>
      </c>
      <c r="G7318" s="518" t="s">
        <v>31558</v>
      </c>
      <c r="H7318" s="518" t="s">
        <v>12297</v>
      </c>
      <c r="I7318" s="518" t="s">
        <v>5986</v>
      </c>
      <c r="J7318" s="518" t="s">
        <v>5503</v>
      </c>
      <c r="K7318" s="519" t="s">
        <v>34084</v>
      </c>
      <c r="L7318" s="518" t="s">
        <v>12068</v>
      </c>
    </row>
    <row r="7319" spans="1:12" ht="15.75">
      <c r="A7319" s="518" t="s">
        <v>10253</v>
      </c>
      <c r="B7319" s="518" t="s">
        <v>11527</v>
      </c>
      <c r="C7319" s="518" t="s">
        <v>11788</v>
      </c>
      <c r="D7319" s="518" t="s">
        <v>30952</v>
      </c>
      <c r="E7319" s="519" t="s">
        <v>144</v>
      </c>
      <c r="F7319" s="518" t="s">
        <v>144</v>
      </c>
      <c r="G7319" s="518" t="s">
        <v>31559</v>
      </c>
      <c r="H7319" s="518" t="s">
        <v>12298</v>
      </c>
      <c r="I7319" s="518" t="s">
        <v>5986</v>
      </c>
      <c r="J7319" s="518" t="s">
        <v>5503</v>
      </c>
      <c r="K7319" s="519" t="s">
        <v>35670</v>
      </c>
      <c r="L7319" s="518" t="s">
        <v>12068</v>
      </c>
    </row>
    <row r="7320" spans="1:12" ht="15.75">
      <c r="A7320" s="518" t="s">
        <v>10253</v>
      </c>
      <c r="B7320" s="518" t="s">
        <v>11527</v>
      </c>
      <c r="C7320" s="518" t="s">
        <v>11788</v>
      </c>
      <c r="D7320" s="518" t="s">
        <v>30952</v>
      </c>
      <c r="E7320" s="519" t="s">
        <v>144</v>
      </c>
      <c r="F7320" s="518" t="s">
        <v>144</v>
      </c>
      <c r="G7320" s="518" t="s">
        <v>31560</v>
      </c>
      <c r="H7320" s="518" t="s">
        <v>12299</v>
      </c>
      <c r="I7320" s="518" t="s">
        <v>5986</v>
      </c>
      <c r="J7320" s="518" t="s">
        <v>5503</v>
      </c>
      <c r="K7320" s="519" t="s">
        <v>35621</v>
      </c>
      <c r="L7320" s="518" t="s">
        <v>12068</v>
      </c>
    </row>
    <row r="7321" spans="1:12" ht="15.75">
      <c r="A7321" s="518" t="s">
        <v>10253</v>
      </c>
      <c r="B7321" s="518" t="s">
        <v>11527</v>
      </c>
      <c r="C7321" s="518" t="s">
        <v>11788</v>
      </c>
      <c r="D7321" s="518" t="s">
        <v>30952</v>
      </c>
      <c r="E7321" s="519" t="s">
        <v>144</v>
      </c>
      <c r="F7321" s="518" t="s">
        <v>144</v>
      </c>
      <c r="G7321" s="518" t="s">
        <v>31561</v>
      </c>
      <c r="H7321" s="518" t="s">
        <v>12300</v>
      </c>
      <c r="I7321" s="518" t="s">
        <v>5986</v>
      </c>
      <c r="J7321" s="518" t="s">
        <v>5503</v>
      </c>
      <c r="K7321" s="519" t="s">
        <v>35671</v>
      </c>
      <c r="L7321" s="518" t="s">
        <v>12068</v>
      </c>
    </row>
    <row r="7322" spans="1:12" ht="15.75">
      <c r="A7322" s="518" t="s">
        <v>10253</v>
      </c>
      <c r="B7322" s="518" t="s">
        <v>11527</v>
      </c>
      <c r="C7322" s="518" t="s">
        <v>11788</v>
      </c>
      <c r="D7322" s="518" t="s">
        <v>30952</v>
      </c>
      <c r="E7322" s="519" t="s">
        <v>144</v>
      </c>
      <c r="F7322" s="518" t="s">
        <v>144</v>
      </c>
      <c r="G7322" s="518" t="s">
        <v>31562</v>
      </c>
      <c r="H7322" s="518" t="s">
        <v>12301</v>
      </c>
      <c r="I7322" s="518" t="s">
        <v>5986</v>
      </c>
      <c r="J7322" s="518" t="s">
        <v>5503</v>
      </c>
      <c r="K7322" s="519" t="s">
        <v>34931</v>
      </c>
      <c r="L7322" s="518" t="s">
        <v>12068</v>
      </c>
    </row>
    <row r="7323" spans="1:12" ht="15.75">
      <c r="A7323" s="518" t="s">
        <v>10253</v>
      </c>
      <c r="B7323" s="518" t="s">
        <v>11527</v>
      </c>
      <c r="C7323" s="518" t="s">
        <v>11788</v>
      </c>
      <c r="D7323" s="518" t="s">
        <v>30952</v>
      </c>
      <c r="E7323" s="519" t="s">
        <v>144</v>
      </c>
      <c r="F7323" s="518" t="s">
        <v>144</v>
      </c>
      <c r="G7323" s="518" t="s">
        <v>31563</v>
      </c>
      <c r="H7323" s="518" t="s">
        <v>12302</v>
      </c>
      <c r="I7323" s="518" t="s">
        <v>5986</v>
      </c>
      <c r="J7323" s="518" t="s">
        <v>5503</v>
      </c>
      <c r="K7323" s="519" t="s">
        <v>35672</v>
      </c>
      <c r="L7323" s="518" t="s">
        <v>12068</v>
      </c>
    </row>
    <row r="7324" spans="1:12" ht="15.75">
      <c r="A7324" s="518" t="s">
        <v>10253</v>
      </c>
      <c r="B7324" s="518" t="s">
        <v>11527</v>
      </c>
      <c r="C7324" s="518" t="s">
        <v>11788</v>
      </c>
      <c r="D7324" s="518" t="s">
        <v>30952</v>
      </c>
      <c r="E7324" s="519" t="s">
        <v>144</v>
      </c>
      <c r="F7324" s="518" t="s">
        <v>144</v>
      </c>
      <c r="G7324" s="518" t="s">
        <v>31564</v>
      </c>
      <c r="H7324" s="518" t="s">
        <v>12303</v>
      </c>
      <c r="I7324" s="518" t="s">
        <v>5986</v>
      </c>
      <c r="J7324" s="518" t="s">
        <v>5503</v>
      </c>
      <c r="K7324" s="519" t="s">
        <v>35673</v>
      </c>
      <c r="L7324" s="518" t="s">
        <v>12068</v>
      </c>
    </row>
    <row r="7325" spans="1:12" ht="15.75">
      <c r="A7325" s="518" t="s">
        <v>10253</v>
      </c>
      <c r="B7325" s="518" t="s">
        <v>11527</v>
      </c>
      <c r="C7325" s="518" t="s">
        <v>11788</v>
      </c>
      <c r="D7325" s="518" t="s">
        <v>30952</v>
      </c>
      <c r="E7325" s="519" t="s">
        <v>144</v>
      </c>
      <c r="F7325" s="518" t="s">
        <v>144</v>
      </c>
      <c r="G7325" s="518" t="s">
        <v>31565</v>
      </c>
      <c r="H7325" s="518" t="s">
        <v>12304</v>
      </c>
      <c r="I7325" s="518" t="s">
        <v>5986</v>
      </c>
      <c r="J7325" s="518" t="s">
        <v>5503</v>
      </c>
      <c r="K7325" s="519" t="s">
        <v>34446</v>
      </c>
      <c r="L7325" s="518" t="s">
        <v>12068</v>
      </c>
    </row>
    <row r="7326" spans="1:12" ht="15.75">
      <c r="A7326" s="518" t="s">
        <v>10253</v>
      </c>
      <c r="B7326" s="518" t="s">
        <v>11527</v>
      </c>
      <c r="C7326" s="518" t="s">
        <v>11788</v>
      </c>
      <c r="D7326" s="518" t="s">
        <v>30952</v>
      </c>
      <c r="E7326" s="519" t="s">
        <v>144</v>
      </c>
      <c r="F7326" s="518" t="s">
        <v>144</v>
      </c>
      <c r="G7326" s="518" t="s">
        <v>31566</v>
      </c>
      <c r="H7326" s="518" t="s">
        <v>12305</v>
      </c>
      <c r="I7326" s="518" t="s">
        <v>5986</v>
      </c>
      <c r="J7326" s="518" t="s">
        <v>5503</v>
      </c>
      <c r="K7326" s="519" t="s">
        <v>19316</v>
      </c>
      <c r="L7326" s="518" t="s">
        <v>12068</v>
      </c>
    </row>
    <row r="7327" spans="1:12" ht="15.75">
      <c r="A7327" s="518" t="s">
        <v>10253</v>
      </c>
      <c r="B7327" s="518" t="s">
        <v>11527</v>
      </c>
      <c r="C7327" s="518" t="s">
        <v>11788</v>
      </c>
      <c r="D7327" s="518" t="s">
        <v>30952</v>
      </c>
      <c r="E7327" s="519" t="s">
        <v>144</v>
      </c>
      <c r="F7327" s="518" t="s">
        <v>144</v>
      </c>
      <c r="G7327" s="518" t="s">
        <v>31567</v>
      </c>
      <c r="H7327" s="518" t="s">
        <v>12306</v>
      </c>
      <c r="I7327" s="518" t="s">
        <v>12166</v>
      </c>
      <c r="J7327" s="518" t="s">
        <v>5503</v>
      </c>
      <c r="K7327" s="519" t="s">
        <v>27414</v>
      </c>
      <c r="L7327" s="518" t="s">
        <v>12068</v>
      </c>
    </row>
    <row r="7328" spans="1:12" ht="15.75">
      <c r="A7328" s="518" t="s">
        <v>10253</v>
      </c>
      <c r="B7328" s="518" t="s">
        <v>11527</v>
      </c>
      <c r="C7328" s="518" t="s">
        <v>11788</v>
      </c>
      <c r="D7328" s="518" t="s">
        <v>30952</v>
      </c>
      <c r="E7328" s="519" t="s">
        <v>144</v>
      </c>
      <c r="F7328" s="518" t="s">
        <v>144</v>
      </c>
      <c r="G7328" s="518" t="s">
        <v>31569</v>
      </c>
      <c r="H7328" s="518" t="s">
        <v>12307</v>
      </c>
      <c r="I7328" s="518" t="s">
        <v>12166</v>
      </c>
      <c r="J7328" s="518" t="s">
        <v>5503</v>
      </c>
      <c r="K7328" s="519" t="s">
        <v>35674</v>
      </c>
      <c r="L7328" s="518" t="s">
        <v>12068</v>
      </c>
    </row>
    <row r="7329" spans="1:12" ht="15.75">
      <c r="A7329" s="518" t="s">
        <v>10253</v>
      </c>
      <c r="B7329" s="518" t="s">
        <v>11527</v>
      </c>
      <c r="C7329" s="518" t="s">
        <v>11788</v>
      </c>
      <c r="D7329" s="518" t="s">
        <v>30952</v>
      </c>
      <c r="E7329" s="519" t="s">
        <v>144</v>
      </c>
      <c r="F7329" s="518" t="s">
        <v>144</v>
      </c>
      <c r="G7329" s="518" t="s">
        <v>31570</v>
      </c>
      <c r="H7329" s="518" t="s">
        <v>12308</v>
      </c>
      <c r="I7329" s="518" t="s">
        <v>12166</v>
      </c>
      <c r="J7329" s="518" t="s">
        <v>5503</v>
      </c>
      <c r="K7329" s="519" t="s">
        <v>35675</v>
      </c>
      <c r="L7329" s="518" t="s">
        <v>12068</v>
      </c>
    </row>
    <row r="7330" spans="1:12" ht="15.75">
      <c r="A7330" s="518" t="s">
        <v>10253</v>
      </c>
      <c r="B7330" s="518" t="s">
        <v>11527</v>
      </c>
      <c r="C7330" s="518" t="s">
        <v>11788</v>
      </c>
      <c r="D7330" s="518" t="s">
        <v>30952</v>
      </c>
      <c r="E7330" s="519" t="s">
        <v>144</v>
      </c>
      <c r="F7330" s="518" t="s">
        <v>144</v>
      </c>
      <c r="G7330" s="518" t="s">
        <v>31571</v>
      </c>
      <c r="H7330" s="518" t="s">
        <v>12309</v>
      </c>
      <c r="I7330" s="518" t="s">
        <v>12166</v>
      </c>
      <c r="J7330" s="518" t="s">
        <v>5503</v>
      </c>
      <c r="K7330" s="519" t="s">
        <v>35676</v>
      </c>
      <c r="L7330" s="518" t="s">
        <v>12068</v>
      </c>
    </row>
    <row r="7331" spans="1:12" ht="15.75">
      <c r="A7331" s="518" t="s">
        <v>10253</v>
      </c>
      <c r="B7331" s="518" t="s">
        <v>11527</v>
      </c>
      <c r="C7331" s="518" t="s">
        <v>11788</v>
      </c>
      <c r="D7331" s="518" t="s">
        <v>30952</v>
      </c>
      <c r="E7331" s="519" t="s">
        <v>144</v>
      </c>
      <c r="F7331" s="518" t="s">
        <v>144</v>
      </c>
      <c r="G7331" s="518" t="s">
        <v>31572</v>
      </c>
      <c r="H7331" s="518" t="s">
        <v>12310</v>
      </c>
      <c r="I7331" s="518" t="s">
        <v>12166</v>
      </c>
      <c r="J7331" s="518" t="s">
        <v>5503</v>
      </c>
      <c r="K7331" s="519" t="s">
        <v>35677</v>
      </c>
      <c r="L7331" s="518" t="s">
        <v>12068</v>
      </c>
    </row>
    <row r="7332" spans="1:12" ht="15.75">
      <c r="A7332" s="518" t="s">
        <v>10253</v>
      </c>
      <c r="B7332" s="518" t="s">
        <v>11527</v>
      </c>
      <c r="C7332" s="518" t="s">
        <v>11788</v>
      </c>
      <c r="D7332" s="518" t="s">
        <v>30952</v>
      </c>
      <c r="E7332" s="519" t="s">
        <v>144</v>
      </c>
      <c r="F7332" s="518" t="s">
        <v>144</v>
      </c>
      <c r="G7332" s="518" t="s">
        <v>31573</v>
      </c>
      <c r="H7332" s="518" t="s">
        <v>12311</v>
      </c>
      <c r="I7332" s="518" t="s">
        <v>12166</v>
      </c>
      <c r="J7332" s="518" t="s">
        <v>5503</v>
      </c>
      <c r="K7332" s="519" t="s">
        <v>35678</v>
      </c>
      <c r="L7332" s="518" t="s">
        <v>12068</v>
      </c>
    </row>
    <row r="7333" spans="1:12" ht="15.75">
      <c r="A7333" s="518" t="s">
        <v>10253</v>
      </c>
      <c r="B7333" s="518" t="s">
        <v>11527</v>
      </c>
      <c r="C7333" s="518" t="s">
        <v>11788</v>
      </c>
      <c r="D7333" s="518" t="s">
        <v>30952</v>
      </c>
      <c r="E7333" s="519" t="s">
        <v>144</v>
      </c>
      <c r="F7333" s="518" t="s">
        <v>144</v>
      </c>
      <c r="G7333" s="518" t="s">
        <v>31574</v>
      </c>
      <c r="H7333" s="518" t="s">
        <v>12296</v>
      </c>
      <c r="I7333" s="518" t="s">
        <v>12166</v>
      </c>
      <c r="J7333" s="518" t="s">
        <v>5503</v>
      </c>
      <c r="K7333" s="519" t="s">
        <v>35679</v>
      </c>
      <c r="L7333" s="518" t="s">
        <v>12068</v>
      </c>
    </row>
    <row r="7334" spans="1:12" ht="15.75">
      <c r="A7334" s="518" t="s">
        <v>10253</v>
      </c>
      <c r="B7334" s="518" t="s">
        <v>11527</v>
      </c>
      <c r="C7334" s="518" t="s">
        <v>11788</v>
      </c>
      <c r="D7334" s="518" t="s">
        <v>30952</v>
      </c>
      <c r="E7334" s="519" t="s">
        <v>144</v>
      </c>
      <c r="F7334" s="518" t="s">
        <v>144</v>
      </c>
      <c r="G7334" s="518" t="s">
        <v>31575</v>
      </c>
      <c r="H7334" s="518" t="s">
        <v>12312</v>
      </c>
      <c r="I7334" s="518" t="s">
        <v>12166</v>
      </c>
      <c r="J7334" s="518" t="s">
        <v>5503</v>
      </c>
      <c r="K7334" s="519" t="s">
        <v>35680</v>
      </c>
      <c r="L7334" s="518" t="s">
        <v>12068</v>
      </c>
    </row>
    <row r="7335" spans="1:12" ht="15.75">
      <c r="A7335" s="518" t="s">
        <v>10253</v>
      </c>
      <c r="B7335" s="518" t="s">
        <v>11527</v>
      </c>
      <c r="C7335" s="518" t="s">
        <v>11788</v>
      </c>
      <c r="D7335" s="518" t="s">
        <v>30952</v>
      </c>
      <c r="E7335" s="519" t="s">
        <v>144</v>
      </c>
      <c r="F7335" s="518" t="s">
        <v>144</v>
      </c>
      <c r="G7335" s="518" t="s">
        <v>31576</v>
      </c>
      <c r="H7335" s="518" t="s">
        <v>12300</v>
      </c>
      <c r="I7335" s="518" t="s">
        <v>12166</v>
      </c>
      <c r="J7335" s="518" t="s">
        <v>5503</v>
      </c>
      <c r="K7335" s="519" t="s">
        <v>35681</v>
      </c>
      <c r="L7335" s="518" t="s">
        <v>12068</v>
      </c>
    </row>
    <row r="7336" spans="1:12" ht="15.75">
      <c r="A7336" s="518" t="s">
        <v>10253</v>
      </c>
      <c r="B7336" s="518" t="s">
        <v>11527</v>
      </c>
      <c r="C7336" s="518" t="s">
        <v>11788</v>
      </c>
      <c r="D7336" s="518" t="s">
        <v>30952</v>
      </c>
      <c r="E7336" s="519" t="s">
        <v>144</v>
      </c>
      <c r="F7336" s="518" t="s">
        <v>144</v>
      </c>
      <c r="G7336" s="518" t="s">
        <v>31577</v>
      </c>
      <c r="H7336" s="518" t="s">
        <v>12301</v>
      </c>
      <c r="I7336" s="518" t="s">
        <v>12166</v>
      </c>
      <c r="J7336" s="518" t="s">
        <v>5503</v>
      </c>
      <c r="K7336" s="519" t="s">
        <v>35682</v>
      </c>
      <c r="L7336" s="518" t="s">
        <v>12068</v>
      </c>
    </row>
    <row r="7337" spans="1:12" ht="15.75">
      <c r="A7337" s="518" t="s">
        <v>10253</v>
      </c>
      <c r="B7337" s="518" t="s">
        <v>11527</v>
      </c>
      <c r="C7337" s="518" t="s">
        <v>11788</v>
      </c>
      <c r="D7337" s="518" t="s">
        <v>30952</v>
      </c>
      <c r="E7337" s="519" t="s">
        <v>144</v>
      </c>
      <c r="F7337" s="518" t="s">
        <v>144</v>
      </c>
      <c r="G7337" s="518" t="s">
        <v>31578</v>
      </c>
      <c r="H7337" s="518" t="s">
        <v>12302</v>
      </c>
      <c r="I7337" s="518" t="s">
        <v>12166</v>
      </c>
      <c r="J7337" s="518" t="s">
        <v>5503</v>
      </c>
      <c r="K7337" s="519" t="s">
        <v>35683</v>
      </c>
      <c r="L7337" s="518" t="s">
        <v>12068</v>
      </c>
    </row>
    <row r="7338" spans="1:12" ht="15.75">
      <c r="A7338" s="518" t="s">
        <v>10253</v>
      </c>
      <c r="B7338" s="518" t="s">
        <v>11527</v>
      </c>
      <c r="C7338" s="518" t="s">
        <v>11788</v>
      </c>
      <c r="D7338" s="518" t="s">
        <v>30952</v>
      </c>
      <c r="E7338" s="519" t="s">
        <v>144</v>
      </c>
      <c r="F7338" s="518" t="s">
        <v>144</v>
      </c>
      <c r="G7338" s="518" t="s">
        <v>31579</v>
      </c>
      <c r="H7338" s="518" t="s">
        <v>12305</v>
      </c>
      <c r="I7338" s="518" t="s">
        <v>12166</v>
      </c>
      <c r="J7338" s="518" t="s">
        <v>5503</v>
      </c>
      <c r="K7338" s="519" t="s">
        <v>35684</v>
      </c>
      <c r="L7338" s="518" t="s">
        <v>12068</v>
      </c>
    </row>
    <row r="7339" spans="1:12" ht="15.75">
      <c r="A7339" s="518" t="s">
        <v>10253</v>
      </c>
      <c r="B7339" s="518" t="s">
        <v>11527</v>
      </c>
      <c r="C7339" s="518" t="s">
        <v>11788</v>
      </c>
      <c r="D7339" s="518" t="s">
        <v>30952</v>
      </c>
      <c r="E7339" s="519" t="s">
        <v>144</v>
      </c>
      <c r="F7339" s="518" t="s">
        <v>144</v>
      </c>
      <c r="G7339" s="518" t="s">
        <v>31580</v>
      </c>
      <c r="H7339" s="518" t="s">
        <v>12313</v>
      </c>
      <c r="I7339" s="518" t="s">
        <v>5986</v>
      </c>
      <c r="J7339" s="518" t="s">
        <v>5503</v>
      </c>
      <c r="K7339" s="519" t="s">
        <v>27692</v>
      </c>
      <c r="L7339" s="518" t="s">
        <v>12068</v>
      </c>
    </row>
    <row r="7340" spans="1:12" ht="15.75">
      <c r="A7340" s="518" t="s">
        <v>10253</v>
      </c>
      <c r="B7340" s="518" t="s">
        <v>11527</v>
      </c>
      <c r="C7340" s="518" t="s">
        <v>11788</v>
      </c>
      <c r="D7340" s="518" t="s">
        <v>30952</v>
      </c>
      <c r="E7340" s="519" t="s">
        <v>144</v>
      </c>
      <c r="F7340" s="518" t="s">
        <v>144</v>
      </c>
      <c r="G7340" s="518" t="s">
        <v>31581</v>
      </c>
      <c r="H7340" s="518" t="s">
        <v>12313</v>
      </c>
      <c r="I7340" s="518" t="s">
        <v>12166</v>
      </c>
      <c r="J7340" s="518" t="s">
        <v>5503</v>
      </c>
      <c r="K7340" s="519" t="s">
        <v>35685</v>
      </c>
      <c r="L7340" s="518" t="s">
        <v>12068</v>
      </c>
    </row>
    <row r="7341" spans="1:12" ht="15.75">
      <c r="A7341" s="518" t="s">
        <v>10253</v>
      </c>
      <c r="B7341" s="518" t="s">
        <v>11527</v>
      </c>
      <c r="C7341" s="518" t="s">
        <v>11788</v>
      </c>
      <c r="D7341" s="518" t="s">
        <v>30952</v>
      </c>
      <c r="E7341" s="519" t="s">
        <v>144</v>
      </c>
      <c r="F7341" s="518" t="s">
        <v>144</v>
      </c>
      <c r="G7341" s="518" t="s">
        <v>31582</v>
      </c>
      <c r="H7341" s="518" t="s">
        <v>12314</v>
      </c>
      <c r="I7341" s="518" t="s">
        <v>5986</v>
      </c>
      <c r="J7341" s="518" t="s">
        <v>5503</v>
      </c>
      <c r="K7341" s="519" t="s">
        <v>21238</v>
      </c>
      <c r="L7341" s="518" t="s">
        <v>12068</v>
      </c>
    </row>
    <row r="7342" spans="1:12" ht="15.75">
      <c r="A7342" s="518" t="s">
        <v>10253</v>
      </c>
      <c r="B7342" s="518" t="s">
        <v>11527</v>
      </c>
      <c r="C7342" s="518" t="s">
        <v>11788</v>
      </c>
      <c r="D7342" s="518" t="s">
        <v>30952</v>
      </c>
      <c r="E7342" s="519" t="s">
        <v>144</v>
      </c>
      <c r="F7342" s="518" t="s">
        <v>144</v>
      </c>
      <c r="G7342" s="518" t="s">
        <v>31583</v>
      </c>
      <c r="H7342" s="518" t="s">
        <v>12315</v>
      </c>
      <c r="I7342" s="518" t="s">
        <v>12166</v>
      </c>
      <c r="J7342" s="518" t="s">
        <v>5503</v>
      </c>
      <c r="K7342" s="519" t="s">
        <v>28910</v>
      </c>
      <c r="L7342" s="518" t="s">
        <v>12068</v>
      </c>
    </row>
    <row r="7343" spans="1:12" ht="15.75">
      <c r="A7343" s="518" t="s">
        <v>10253</v>
      </c>
      <c r="B7343" s="518" t="s">
        <v>11527</v>
      </c>
      <c r="C7343" s="518" t="s">
        <v>11788</v>
      </c>
      <c r="D7343" s="518" t="s">
        <v>30952</v>
      </c>
      <c r="E7343" s="519" t="s">
        <v>144</v>
      </c>
      <c r="F7343" s="518" t="s">
        <v>144</v>
      </c>
      <c r="G7343" s="518" t="s">
        <v>31584</v>
      </c>
      <c r="H7343" s="518" t="s">
        <v>12316</v>
      </c>
      <c r="I7343" s="518" t="s">
        <v>5986</v>
      </c>
      <c r="J7343" s="518" t="s">
        <v>5503</v>
      </c>
      <c r="K7343" s="519" t="s">
        <v>21602</v>
      </c>
      <c r="L7343" s="518" t="s">
        <v>12068</v>
      </c>
    </row>
    <row r="7344" spans="1:12" ht="15.75">
      <c r="A7344" s="518" t="s">
        <v>10253</v>
      </c>
      <c r="B7344" s="518" t="s">
        <v>11527</v>
      </c>
      <c r="C7344" s="518" t="s">
        <v>11788</v>
      </c>
      <c r="D7344" s="518" t="s">
        <v>30952</v>
      </c>
      <c r="E7344" s="519" t="s">
        <v>144</v>
      </c>
      <c r="F7344" s="518" t="s">
        <v>144</v>
      </c>
      <c r="G7344" s="518" t="s">
        <v>31585</v>
      </c>
      <c r="H7344" s="518" t="s">
        <v>12317</v>
      </c>
      <c r="I7344" s="518" t="s">
        <v>5986</v>
      </c>
      <c r="J7344" s="518" t="s">
        <v>5503</v>
      </c>
      <c r="K7344" s="519" t="s">
        <v>13154</v>
      </c>
      <c r="L7344" s="518" t="s">
        <v>12068</v>
      </c>
    </row>
    <row r="7345" spans="1:12" ht="15.75">
      <c r="A7345" s="518" t="s">
        <v>10253</v>
      </c>
      <c r="B7345" s="518" t="s">
        <v>11527</v>
      </c>
      <c r="C7345" s="518" t="s">
        <v>11788</v>
      </c>
      <c r="D7345" s="518" t="s">
        <v>30952</v>
      </c>
      <c r="E7345" s="519" t="s">
        <v>144</v>
      </c>
      <c r="F7345" s="518" t="s">
        <v>144</v>
      </c>
      <c r="G7345" s="518" t="s">
        <v>31587</v>
      </c>
      <c r="H7345" s="518" t="s">
        <v>12318</v>
      </c>
      <c r="I7345" s="518" t="s">
        <v>12166</v>
      </c>
      <c r="J7345" s="518" t="s">
        <v>5503</v>
      </c>
      <c r="K7345" s="519" t="s">
        <v>26959</v>
      </c>
      <c r="L7345" s="518" t="s">
        <v>12068</v>
      </c>
    </row>
    <row r="7346" spans="1:12" ht="15.75">
      <c r="A7346" s="518" t="s">
        <v>10253</v>
      </c>
      <c r="B7346" s="518" t="s">
        <v>11527</v>
      </c>
      <c r="C7346" s="518" t="s">
        <v>11788</v>
      </c>
      <c r="D7346" s="518" t="s">
        <v>30952</v>
      </c>
      <c r="E7346" s="519" t="s">
        <v>144</v>
      </c>
      <c r="F7346" s="518" t="s">
        <v>144</v>
      </c>
      <c r="G7346" s="518" t="s">
        <v>31588</v>
      </c>
      <c r="H7346" s="518" t="s">
        <v>12319</v>
      </c>
      <c r="I7346" s="518" t="s">
        <v>12166</v>
      </c>
      <c r="J7346" s="518" t="s">
        <v>5503</v>
      </c>
      <c r="K7346" s="519" t="s">
        <v>33898</v>
      </c>
      <c r="L7346" s="518" t="s">
        <v>12068</v>
      </c>
    </row>
    <row r="7347" spans="1:12" ht="15.75">
      <c r="A7347" s="518" t="s">
        <v>10253</v>
      </c>
      <c r="B7347" s="518" t="s">
        <v>11527</v>
      </c>
      <c r="C7347" s="518" t="s">
        <v>11788</v>
      </c>
      <c r="D7347" s="518" t="s">
        <v>30952</v>
      </c>
      <c r="E7347" s="519" t="s">
        <v>144</v>
      </c>
      <c r="F7347" s="518" t="s">
        <v>144</v>
      </c>
      <c r="G7347" s="518" t="s">
        <v>31590</v>
      </c>
      <c r="H7347" s="518" t="s">
        <v>12320</v>
      </c>
      <c r="I7347" s="518" t="s">
        <v>12166</v>
      </c>
      <c r="J7347" s="518" t="s">
        <v>5503</v>
      </c>
      <c r="K7347" s="519" t="s">
        <v>35686</v>
      </c>
      <c r="L7347" s="518" t="s">
        <v>12068</v>
      </c>
    </row>
    <row r="7348" spans="1:12" ht="15.75">
      <c r="A7348" s="518" t="s">
        <v>10253</v>
      </c>
      <c r="B7348" s="518" t="s">
        <v>11527</v>
      </c>
      <c r="C7348" s="518" t="s">
        <v>11788</v>
      </c>
      <c r="D7348" s="518" t="s">
        <v>30952</v>
      </c>
      <c r="E7348" s="519" t="s">
        <v>144</v>
      </c>
      <c r="F7348" s="518" t="s">
        <v>144</v>
      </c>
      <c r="G7348" s="518" t="s">
        <v>31591</v>
      </c>
      <c r="H7348" s="518" t="s">
        <v>12321</v>
      </c>
      <c r="I7348" s="518" t="s">
        <v>12166</v>
      </c>
      <c r="J7348" s="518" t="s">
        <v>5503</v>
      </c>
      <c r="K7348" s="519" t="s">
        <v>35687</v>
      </c>
      <c r="L7348" s="518" t="s">
        <v>12068</v>
      </c>
    </row>
    <row r="7349" spans="1:12" ht="15.75">
      <c r="A7349" s="518" t="s">
        <v>10253</v>
      </c>
      <c r="B7349" s="518" t="s">
        <v>11527</v>
      </c>
      <c r="C7349" s="518" t="s">
        <v>11788</v>
      </c>
      <c r="D7349" s="518" t="s">
        <v>30952</v>
      </c>
      <c r="E7349" s="519" t="s">
        <v>144</v>
      </c>
      <c r="F7349" s="518" t="s">
        <v>144</v>
      </c>
      <c r="G7349" s="518" t="s">
        <v>31593</v>
      </c>
      <c r="H7349" s="518" t="s">
        <v>12322</v>
      </c>
      <c r="I7349" s="518" t="s">
        <v>12166</v>
      </c>
      <c r="J7349" s="518" t="s">
        <v>5503</v>
      </c>
      <c r="K7349" s="519" t="s">
        <v>12810</v>
      </c>
      <c r="L7349" s="518" t="s">
        <v>12068</v>
      </c>
    </row>
    <row r="7350" spans="1:12" ht="15.75">
      <c r="A7350" s="518" t="s">
        <v>10253</v>
      </c>
      <c r="B7350" s="518" t="s">
        <v>11527</v>
      </c>
      <c r="C7350" s="518" t="s">
        <v>11788</v>
      </c>
      <c r="D7350" s="518" t="s">
        <v>30952</v>
      </c>
      <c r="E7350" s="519" t="s">
        <v>144</v>
      </c>
      <c r="F7350" s="518" t="s">
        <v>144</v>
      </c>
      <c r="G7350" s="518" t="s">
        <v>31594</v>
      </c>
      <c r="H7350" s="518" t="s">
        <v>12323</v>
      </c>
      <c r="I7350" s="518" t="s">
        <v>12166</v>
      </c>
      <c r="J7350" s="518" t="s">
        <v>5503</v>
      </c>
      <c r="K7350" s="519" t="s">
        <v>16814</v>
      </c>
      <c r="L7350" s="518" t="s">
        <v>12068</v>
      </c>
    </row>
    <row r="7351" spans="1:12" ht="15.75">
      <c r="A7351" s="518" t="s">
        <v>10253</v>
      </c>
      <c r="B7351" s="518" t="s">
        <v>11527</v>
      </c>
      <c r="C7351" s="518" t="s">
        <v>11788</v>
      </c>
      <c r="D7351" s="518" t="s">
        <v>30952</v>
      </c>
      <c r="E7351" s="519" t="s">
        <v>144</v>
      </c>
      <c r="F7351" s="518" t="s">
        <v>144</v>
      </c>
      <c r="G7351" s="518" t="s">
        <v>31595</v>
      </c>
      <c r="H7351" s="518" t="s">
        <v>12324</v>
      </c>
      <c r="I7351" s="518" t="s">
        <v>12166</v>
      </c>
      <c r="J7351" s="518" t="s">
        <v>5503</v>
      </c>
      <c r="K7351" s="519" t="s">
        <v>35688</v>
      </c>
      <c r="L7351" s="518" t="s">
        <v>12068</v>
      </c>
    </row>
    <row r="7352" spans="1:12" ht="15.75">
      <c r="A7352" s="518" t="s">
        <v>10253</v>
      </c>
      <c r="B7352" s="518" t="s">
        <v>11527</v>
      </c>
      <c r="C7352" s="518" t="s">
        <v>11788</v>
      </c>
      <c r="D7352" s="518" t="s">
        <v>30952</v>
      </c>
      <c r="E7352" s="519" t="s">
        <v>144</v>
      </c>
      <c r="F7352" s="518" t="s">
        <v>144</v>
      </c>
      <c r="G7352" s="518" t="s">
        <v>31596</v>
      </c>
      <c r="H7352" s="518" t="s">
        <v>12325</v>
      </c>
      <c r="I7352" s="518" t="s">
        <v>12166</v>
      </c>
      <c r="J7352" s="518" t="s">
        <v>5503</v>
      </c>
      <c r="K7352" s="519" t="s">
        <v>35689</v>
      </c>
      <c r="L7352" s="518" t="s">
        <v>12068</v>
      </c>
    </row>
    <row r="7353" spans="1:12" ht="15.75">
      <c r="A7353" s="518" t="s">
        <v>10253</v>
      </c>
      <c r="B7353" s="518" t="s">
        <v>11527</v>
      </c>
      <c r="C7353" s="518" t="s">
        <v>11788</v>
      </c>
      <c r="D7353" s="518" t="s">
        <v>30952</v>
      </c>
      <c r="E7353" s="519" t="s">
        <v>144</v>
      </c>
      <c r="F7353" s="518" t="s">
        <v>144</v>
      </c>
      <c r="G7353" s="518" t="s">
        <v>31597</v>
      </c>
      <c r="H7353" s="518" t="s">
        <v>12326</v>
      </c>
      <c r="I7353" s="518" t="s">
        <v>12166</v>
      </c>
      <c r="J7353" s="518" t="s">
        <v>5503</v>
      </c>
      <c r="K7353" s="519" t="s">
        <v>14994</v>
      </c>
      <c r="L7353" s="518" t="s">
        <v>12068</v>
      </c>
    </row>
    <row r="7354" spans="1:12" ht="15.75">
      <c r="A7354" s="518" t="s">
        <v>10253</v>
      </c>
      <c r="B7354" s="518" t="s">
        <v>11527</v>
      </c>
      <c r="C7354" s="518" t="s">
        <v>11788</v>
      </c>
      <c r="D7354" s="518" t="s">
        <v>30952</v>
      </c>
      <c r="E7354" s="519" t="s">
        <v>144</v>
      </c>
      <c r="F7354" s="518" t="s">
        <v>144</v>
      </c>
      <c r="G7354" s="518" t="s">
        <v>31598</v>
      </c>
      <c r="H7354" s="518" t="s">
        <v>12327</v>
      </c>
      <c r="I7354" s="518" t="s">
        <v>12166</v>
      </c>
      <c r="J7354" s="518" t="s">
        <v>5503</v>
      </c>
      <c r="K7354" s="519" t="s">
        <v>35629</v>
      </c>
      <c r="L7354" s="518" t="s">
        <v>12068</v>
      </c>
    </row>
    <row r="7355" spans="1:12" ht="15.75">
      <c r="A7355" s="518" t="s">
        <v>10253</v>
      </c>
      <c r="B7355" s="518" t="s">
        <v>11527</v>
      </c>
      <c r="C7355" s="518" t="s">
        <v>11788</v>
      </c>
      <c r="D7355" s="518" t="s">
        <v>30952</v>
      </c>
      <c r="E7355" s="519" t="s">
        <v>144</v>
      </c>
      <c r="F7355" s="518" t="s">
        <v>144</v>
      </c>
      <c r="G7355" s="518" t="s">
        <v>31600</v>
      </c>
      <c r="H7355" s="518" t="s">
        <v>12328</v>
      </c>
      <c r="I7355" s="518" t="s">
        <v>12166</v>
      </c>
      <c r="J7355" s="518" t="s">
        <v>5503</v>
      </c>
      <c r="K7355" s="519" t="s">
        <v>35690</v>
      </c>
      <c r="L7355" s="518" t="s">
        <v>12068</v>
      </c>
    </row>
    <row r="7356" spans="1:12" ht="15.75">
      <c r="A7356" s="518" t="s">
        <v>10253</v>
      </c>
      <c r="B7356" s="518" t="s">
        <v>11527</v>
      </c>
      <c r="C7356" s="518" t="s">
        <v>11788</v>
      </c>
      <c r="D7356" s="518" t="s">
        <v>30952</v>
      </c>
      <c r="E7356" s="519" t="s">
        <v>144</v>
      </c>
      <c r="F7356" s="518" t="s">
        <v>144</v>
      </c>
      <c r="G7356" s="518" t="s">
        <v>31601</v>
      </c>
      <c r="H7356" s="518" t="s">
        <v>12329</v>
      </c>
      <c r="I7356" s="518" t="s">
        <v>12166</v>
      </c>
      <c r="J7356" s="518" t="s">
        <v>5503</v>
      </c>
      <c r="K7356" s="519" t="s">
        <v>35691</v>
      </c>
      <c r="L7356" s="518" t="s">
        <v>12068</v>
      </c>
    </row>
    <row r="7357" spans="1:12" ht="15.75">
      <c r="A7357" s="518" t="s">
        <v>10253</v>
      </c>
      <c r="B7357" s="518" t="s">
        <v>11527</v>
      </c>
      <c r="C7357" s="518" t="s">
        <v>11788</v>
      </c>
      <c r="D7357" s="518" t="s">
        <v>30952</v>
      </c>
      <c r="E7357" s="519" t="s">
        <v>144</v>
      </c>
      <c r="F7357" s="518" t="s">
        <v>144</v>
      </c>
      <c r="G7357" s="518" t="s">
        <v>31602</v>
      </c>
      <c r="H7357" s="518" t="s">
        <v>12330</v>
      </c>
      <c r="I7357" s="518" t="s">
        <v>12166</v>
      </c>
      <c r="J7357" s="518" t="s">
        <v>5503</v>
      </c>
      <c r="K7357" s="519" t="s">
        <v>29755</v>
      </c>
      <c r="L7357" s="518" t="s">
        <v>12068</v>
      </c>
    </row>
    <row r="7358" spans="1:12" ht="15.75">
      <c r="A7358" s="518" t="s">
        <v>10253</v>
      </c>
      <c r="B7358" s="518" t="s">
        <v>11527</v>
      </c>
      <c r="C7358" s="518" t="s">
        <v>11788</v>
      </c>
      <c r="D7358" s="518" t="s">
        <v>30952</v>
      </c>
      <c r="E7358" s="519" t="s">
        <v>144</v>
      </c>
      <c r="F7358" s="518" t="s">
        <v>144</v>
      </c>
      <c r="G7358" s="518" t="s">
        <v>31603</v>
      </c>
      <c r="H7358" s="518" t="s">
        <v>12331</v>
      </c>
      <c r="I7358" s="518" t="s">
        <v>12166</v>
      </c>
      <c r="J7358" s="518" t="s">
        <v>5503</v>
      </c>
      <c r="K7358" s="519" t="s">
        <v>35629</v>
      </c>
      <c r="L7358" s="518" t="s">
        <v>12068</v>
      </c>
    </row>
    <row r="7359" spans="1:12" ht="15.75">
      <c r="A7359" s="518" t="s">
        <v>10253</v>
      </c>
      <c r="B7359" s="518" t="s">
        <v>11527</v>
      </c>
      <c r="C7359" s="518" t="s">
        <v>11788</v>
      </c>
      <c r="D7359" s="518" t="s">
        <v>30952</v>
      </c>
      <c r="E7359" s="519" t="s">
        <v>144</v>
      </c>
      <c r="F7359" s="518" t="s">
        <v>144</v>
      </c>
      <c r="G7359" s="518" t="s">
        <v>31604</v>
      </c>
      <c r="H7359" s="518" t="s">
        <v>12332</v>
      </c>
      <c r="I7359" s="518" t="s">
        <v>12166</v>
      </c>
      <c r="J7359" s="518" t="s">
        <v>5503</v>
      </c>
      <c r="K7359" s="519" t="s">
        <v>18607</v>
      </c>
      <c r="L7359" s="518" t="s">
        <v>12068</v>
      </c>
    </row>
    <row r="7360" spans="1:12" ht="15.75">
      <c r="A7360" s="518" t="s">
        <v>10253</v>
      </c>
      <c r="B7360" s="518" t="s">
        <v>11527</v>
      </c>
      <c r="C7360" s="518" t="s">
        <v>11788</v>
      </c>
      <c r="D7360" s="518" t="s">
        <v>30952</v>
      </c>
      <c r="E7360" s="519" t="s">
        <v>144</v>
      </c>
      <c r="F7360" s="518" t="s">
        <v>144</v>
      </c>
      <c r="G7360" s="518" t="s">
        <v>31606</v>
      </c>
      <c r="H7360" s="518" t="s">
        <v>12333</v>
      </c>
      <c r="I7360" s="518" t="s">
        <v>12166</v>
      </c>
      <c r="J7360" s="518" t="s">
        <v>5503</v>
      </c>
      <c r="K7360" s="519" t="s">
        <v>14906</v>
      </c>
      <c r="L7360" s="518" t="s">
        <v>12068</v>
      </c>
    </row>
    <row r="7361" spans="1:12" ht="15.75">
      <c r="A7361" s="518" t="s">
        <v>10253</v>
      </c>
      <c r="B7361" s="518" t="s">
        <v>11527</v>
      </c>
      <c r="C7361" s="518" t="s">
        <v>11788</v>
      </c>
      <c r="D7361" s="518" t="s">
        <v>30952</v>
      </c>
      <c r="E7361" s="519" t="s">
        <v>144</v>
      </c>
      <c r="F7361" s="518" t="s">
        <v>144</v>
      </c>
      <c r="G7361" s="518" t="s">
        <v>31607</v>
      </c>
      <c r="H7361" s="518" t="s">
        <v>12334</v>
      </c>
      <c r="I7361" s="518" t="s">
        <v>12166</v>
      </c>
      <c r="J7361" s="518" t="s">
        <v>5503</v>
      </c>
      <c r="K7361" s="519" t="s">
        <v>15157</v>
      </c>
      <c r="L7361" s="518" t="s">
        <v>12068</v>
      </c>
    </row>
    <row r="7362" spans="1:12" ht="15.75">
      <c r="A7362" s="518" t="s">
        <v>10253</v>
      </c>
      <c r="B7362" s="518" t="s">
        <v>11527</v>
      </c>
      <c r="C7362" s="518" t="s">
        <v>11788</v>
      </c>
      <c r="D7362" s="518" t="s">
        <v>30952</v>
      </c>
      <c r="E7362" s="519" t="s">
        <v>144</v>
      </c>
      <c r="F7362" s="518" t="s">
        <v>144</v>
      </c>
      <c r="G7362" s="518" t="s">
        <v>31608</v>
      </c>
      <c r="H7362" s="518" t="s">
        <v>12335</v>
      </c>
      <c r="I7362" s="518" t="s">
        <v>12166</v>
      </c>
      <c r="J7362" s="518" t="s">
        <v>5503</v>
      </c>
      <c r="K7362" s="519" t="s">
        <v>35692</v>
      </c>
      <c r="L7362" s="518" t="s">
        <v>12068</v>
      </c>
    </row>
    <row r="7363" spans="1:12" ht="15.75">
      <c r="A7363" s="518" t="s">
        <v>10253</v>
      </c>
      <c r="B7363" s="518" t="s">
        <v>11527</v>
      </c>
      <c r="C7363" s="518" t="s">
        <v>11788</v>
      </c>
      <c r="D7363" s="518" t="s">
        <v>30952</v>
      </c>
      <c r="E7363" s="519" t="s">
        <v>144</v>
      </c>
      <c r="F7363" s="518" t="s">
        <v>144</v>
      </c>
      <c r="G7363" s="518" t="s">
        <v>31609</v>
      </c>
      <c r="H7363" s="518" t="s">
        <v>12336</v>
      </c>
      <c r="I7363" s="518" t="s">
        <v>12166</v>
      </c>
      <c r="J7363" s="518" t="s">
        <v>5503</v>
      </c>
      <c r="K7363" s="519" t="s">
        <v>34513</v>
      </c>
      <c r="L7363" s="518" t="s">
        <v>12068</v>
      </c>
    </row>
    <row r="7364" spans="1:12" ht="15.75">
      <c r="A7364" s="518" t="s">
        <v>10253</v>
      </c>
      <c r="B7364" s="518" t="s">
        <v>11527</v>
      </c>
      <c r="C7364" s="518" t="s">
        <v>11788</v>
      </c>
      <c r="D7364" s="518" t="s">
        <v>30952</v>
      </c>
      <c r="E7364" s="519" t="s">
        <v>144</v>
      </c>
      <c r="F7364" s="518" t="s">
        <v>144</v>
      </c>
      <c r="G7364" s="518" t="s">
        <v>31611</v>
      </c>
      <c r="H7364" s="518" t="s">
        <v>12337</v>
      </c>
      <c r="I7364" s="518" t="s">
        <v>12166</v>
      </c>
      <c r="J7364" s="518" t="s">
        <v>5503</v>
      </c>
      <c r="K7364" s="519" t="s">
        <v>34021</v>
      </c>
      <c r="L7364" s="518" t="s">
        <v>12068</v>
      </c>
    </row>
    <row r="7365" spans="1:12" ht="15.75">
      <c r="A7365" s="518" t="s">
        <v>10253</v>
      </c>
      <c r="B7365" s="518" t="s">
        <v>11527</v>
      </c>
      <c r="C7365" s="518" t="s">
        <v>11788</v>
      </c>
      <c r="D7365" s="518" t="s">
        <v>30952</v>
      </c>
      <c r="E7365" s="519" t="s">
        <v>144</v>
      </c>
      <c r="F7365" s="518" t="s">
        <v>144</v>
      </c>
      <c r="G7365" s="518" t="s">
        <v>31612</v>
      </c>
      <c r="H7365" s="518" t="s">
        <v>12338</v>
      </c>
      <c r="I7365" s="518" t="s">
        <v>12166</v>
      </c>
      <c r="J7365" s="518" t="s">
        <v>5503</v>
      </c>
      <c r="K7365" s="519" t="s">
        <v>13329</v>
      </c>
      <c r="L7365" s="518" t="s">
        <v>12068</v>
      </c>
    </row>
    <row r="7366" spans="1:12" ht="15.75">
      <c r="A7366" s="518" t="s">
        <v>10253</v>
      </c>
      <c r="B7366" s="518" t="s">
        <v>11527</v>
      </c>
      <c r="C7366" s="518" t="s">
        <v>11788</v>
      </c>
      <c r="D7366" s="518" t="s">
        <v>30952</v>
      </c>
      <c r="E7366" s="519" t="s">
        <v>144</v>
      </c>
      <c r="F7366" s="518" t="s">
        <v>144</v>
      </c>
      <c r="G7366" s="518" t="s">
        <v>31613</v>
      </c>
      <c r="H7366" s="518" t="s">
        <v>12339</v>
      </c>
      <c r="I7366" s="518" t="s">
        <v>12166</v>
      </c>
      <c r="J7366" s="518" t="s">
        <v>5503</v>
      </c>
      <c r="K7366" s="519" t="s">
        <v>15181</v>
      </c>
      <c r="L7366" s="518" t="s">
        <v>12068</v>
      </c>
    </row>
    <row r="7367" spans="1:12" ht="15.75">
      <c r="A7367" s="518" t="s">
        <v>10253</v>
      </c>
      <c r="B7367" s="518" t="s">
        <v>11527</v>
      </c>
      <c r="C7367" s="518" t="s">
        <v>11788</v>
      </c>
      <c r="D7367" s="518" t="s">
        <v>30952</v>
      </c>
      <c r="E7367" s="519" t="s">
        <v>144</v>
      </c>
      <c r="F7367" s="518" t="s">
        <v>144</v>
      </c>
      <c r="G7367" s="518" t="s">
        <v>31614</v>
      </c>
      <c r="H7367" s="518" t="s">
        <v>12340</v>
      </c>
      <c r="I7367" s="518" t="s">
        <v>12166</v>
      </c>
      <c r="J7367" s="518" t="s">
        <v>5503</v>
      </c>
      <c r="K7367" s="519" t="s">
        <v>12810</v>
      </c>
      <c r="L7367" s="518" t="s">
        <v>12068</v>
      </c>
    </row>
    <row r="7368" spans="1:12" ht="15.75">
      <c r="A7368" s="518" t="s">
        <v>10253</v>
      </c>
      <c r="B7368" s="518" t="s">
        <v>11527</v>
      </c>
      <c r="C7368" s="518" t="s">
        <v>11788</v>
      </c>
      <c r="D7368" s="518" t="s">
        <v>30952</v>
      </c>
      <c r="E7368" s="519" t="s">
        <v>144</v>
      </c>
      <c r="F7368" s="518" t="s">
        <v>144</v>
      </c>
      <c r="G7368" s="518" t="s">
        <v>31615</v>
      </c>
      <c r="H7368" s="518" t="s">
        <v>12341</v>
      </c>
      <c r="I7368" s="518" t="s">
        <v>12166</v>
      </c>
      <c r="J7368" s="518" t="s">
        <v>5503</v>
      </c>
      <c r="K7368" s="519" t="s">
        <v>35693</v>
      </c>
      <c r="L7368" s="518" t="s">
        <v>12068</v>
      </c>
    </row>
    <row r="7369" spans="1:12" ht="15.75">
      <c r="A7369" s="518" t="s">
        <v>10253</v>
      </c>
      <c r="B7369" s="518" t="s">
        <v>11527</v>
      </c>
      <c r="C7369" s="518" t="s">
        <v>11788</v>
      </c>
      <c r="D7369" s="518" t="s">
        <v>30952</v>
      </c>
      <c r="E7369" s="519" t="s">
        <v>144</v>
      </c>
      <c r="F7369" s="518" t="s">
        <v>144</v>
      </c>
      <c r="G7369" s="518" t="s">
        <v>31616</v>
      </c>
      <c r="H7369" s="518" t="s">
        <v>12342</v>
      </c>
      <c r="I7369" s="518" t="s">
        <v>12166</v>
      </c>
      <c r="J7369" s="518" t="s">
        <v>5503</v>
      </c>
      <c r="K7369" s="519" t="s">
        <v>35689</v>
      </c>
      <c r="L7369" s="518" t="s">
        <v>12068</v>
      </c>
    </row>
    <row r="7370" spans="1:12" ht="15.75">
      <c r="A7370" s="518" t="s">
        <v>10253</v>
      </c>
      <c r="B7370" s="518" t="s">
        <v>11527</v>
      </c>
      <c r="C7370" s="518" t="s">
        <v>11788</v>
      </c>
      <c r="D7370" s="518" t="s">
        <v>30952</v>
      </c>
      <c r="E7370" s="519" t="s">
        <v>144</v>
      </c>
      <c r="F7370" s="518" t="s">
        <v>144</v>
      </c>
      <c r="G7370" s="518" t="s">
        <v>31617</v>
      </c>
      <c r="H7370" s="518" t="s">
        <v>12343</v>
      </c>
      <c r="I7370" s="518" t="s">
        <v>12166</v>
      </c>
      <c r="J7370" s="518" t="s">
        <v>5503</v>
      </c>
      <c r="K7370" s="519" t="s">
        <v>14888</v>
      </c>
      <c r="L7370" s="518" t="s">
        <v>12068</v>
      </c>
    </row>
    <row r="7371" spans="1:12" ht="15.75">
      <c r="A7371" s="518" t="s">
        <v>10253</v>
      </c>
      <c r="B7371" s="518" t="s">
        <v>11527</v>
      </c>
      <c r="C7371" s="518" t="s">
        <v>11788</v>
      </c>
      <c r="D7371" s="518" t="s">
        <v>30952</v>
      </c>
      <c r="E7371" s="519" t="s">
        <v>144</v>
      </c>
      <c r="F7371" s="518" t="s">
        <v>144</v>
      </c>
      <c r="G7371" s="518" t="s">
        <v>31618</v>
      </c>
      <c r="H7371" s="518" t="s">
        <v>12344</v>
      </c>
      <c r="I7371" s="518" t="s">
        <v>12166</v>
      </c>
      <c r="J7371" s="518" t="s">
        <v>5503</v>
      </c>
      <c r="K7371" s="519" t="s">
        <v>35694</v>
      </c>
      <c r="L7371" s="518" t="s">
        <v>12068</v>
      </c>
    </row>
    <row r="7372" spans="1:12" ht="15.75">
      <c r="A7372" s="518" t="s">
        <v>10253</v>
      </c>
      <c r="B7372" s="518" t="s">
        <v>11527</v>
      </c>
      <c r="C7372" s="518" t="s">
        <v>11788</v>
      </c>
      <c r="D7372" s="518" t="s">
        <v>30952</v>
      </c>
      <c r="E7372" s="519" t="s">
        <v>144</v>
      </c>
      <c r="F7372" s="518" t="s">
        <v>144</v>
      </c>
      <c r="G7372" s="518" t="s">
        <v>31619</v>
      </c>
      <c r="H7372" s="518" t="s">
        <v>12345</v>
      </c>
      <c r="I7372" s="518" t="s">
        <v>12166</v>
      </c>
      <c r="J7372" s="518" t="s">
        <v>5503</v>
      </c>
      <c r="K7372" s="519" t="s">
        <v>35694</v>
      </c>
      <c r="L7372" s="518" t="s">
        <v>12068</v>
      </c>
    </row>
    <row r="7373" spans="1:12" ht="15.75">
      <c r="A7373" s="518" t="s">
        <v>10253</v>
      </c>
      <c r="B7373" s="518" t="s">
        <v>11527</v>
      </c>
      <c r="C7373" s="518" t="s">
        <v>11788</v>
      </c>
      <c r="D7373" s="518" t="s">
        <v>30952</v>
      </c>
      <c r="E7373" s="519" t="s">
        <v>144</v>
      </c>
      <c r="F7373" s="518" t="s">
        <v>144</v>
      </c>
      <c r="G7373" s="518" t="s">
        <v>31620</v>
      </c>
      <c r="H7373" s="518" t="s">
        <v>12346</v>
      </c>
      <c r="I7373" s="518" t="s">
        <v>12166</v>
      </c>
      <c r="J7373" s="518" t="s">
        <v>5503</v>
      </c>
      <c r="K7373" s="519" t="s">
        <v>33956</v>
      </c>
      <c r="L7373" s="518" t="s">
        <v>12068</v>
      </c>
    </row>
    <row r="7374" spans="1:12" ht="15.75">
      <c r="A7374" s="518" t="s">
        <v>10253</v>
      </c>
      <c r="B7374" s="518" t="s">
        <v>11527</v>
      </c>
      <c r="C7374" s="518" t="s">
        <v>11788</v>
      </c>
      <c r="D7374" s="518" t="s">
        <v>30952</v>
      </c>
      <c r="E7374" s="519" t="s">
        <v>144</v>
      </c>
      <c r="F7374" s="518" t="s">
        <v>144</v>
      </c>
      <c r="G7374" s="518" t="s">
        <v>31621</v>
      </c>
      <c r="H7374" s="518" t="s">
        <v>12347</v>
      </c>
      <c r="I7374" s="518" t="s">
        <v>12166</v>
      </c>
      <c r="J7374" s="518" t="s">
        <v>5503</v>
      </c>
      <c r="K7374" s="519" t="s">
        <v>27639</v>
      </c>
      <c r="L7374" s="518" t="s">
        <v>12068</v>
      </c>
    </row>
    <row r="7375" spans="1:12" ht="15.75">
      <c r="A7375" s="518" t="s">
        <v>10253</v>
      </c>
      <c r="B7375" s="518" t="s">
        <v>11527</v>
      </c>
      <c r="C7375" s="518" t="s">
        <v>11788</v>
      </c>
      <c r="D7375" s="518" t="s">
        <v>30952</v>
      </c>
      <c r="E7375" s="519" t="s">
        <v>144</v>
      </c>
      <c r="F7375" s="518" t="s">
        <v>144</v>
      </c>
      <c r="G7375" s="518" t="s">
        <v>31622</v>
      </c>
      <c r="H7375" s="518" t="s">
        <v>12348</v>
      </c>
      <c r="I7375" s="518" t="s">
        <v>12166</v>
      </c>
      <c r="J7375" s="518" t="s">
        <v>5503</v>
      </c>
      <c r="K7375" s="519" t="s">
        <v>35695</v>
      </c>
      <c r="L7375" s="518" t="s">
        <v>12068</v>
      </c>
    </row>
    <row r="7376" spans="1:12" ht="15.75">
      <c r="A7376" s="518" t="s">
        <v>10253</v>
      </c>
      <c r="B7376" s="518" t="s">
        <v>11527</v>
      </c>
      <c r="C7376" s="518" t="s">
        <v>11788</v>
      </c>
      <c r="D7376" s="518" t="s">
        <v>30952</v>
      </c>
      <c r="E7376" s="519" t="s">
        <v>144</v>
      </c>
      <c r="F7376" s="518" t="s">
        <v>144</v>
      </c>
      <c r="G7376" s="518" t="s">
        <v>31623</v>
      </c>
      <c r="H7376" s="518" t="s">
        <v>12349</v>
      </c>
      <c r="I7376" s="518" t="s">
        <v>12166</v>
      </c>
      <c r="J7376" s="518" t="s">
        <v>5503</v>
      </c>
      <c r="K7376" s="519" t="s">
        <v>35696</v>
      </c>
      <c r="L7376" s="518" t="s">
        <v>12068</v>
      </c>
    </row>
    <row r="7377" spans="1:12" ht="15.75">
      <c r="A7377" s="518" t="s">
        <v>10253</v>
      </c>
      <c r="B7377" s="518" t="s">
        <v>11527</v>
      </c>
      <c r="C7377" s="518" t="s">
        <v>11788</v>
      </c>
      <c r="D7377" s="518" t="s">
        <v>30952</v>
      </c>
      <c r="E7377" s="519" t="s">
        <v>144</v>
      </c>
      <c r="F7377" s="518" t="s">
        <v>144</v>
      </c>
      <c r="G7377" s="518" t="s">
        <v>31624</v>
      </c>
      <c r="H7377" s="518" t="s">
        <v>12350</v>
      </c>
      <c r="I7377" s="518" t="s">
        <v>12166</v>
      </c>
      <c r="J7377" s="518" t="s">
        <v>5503</v>
      </c>
      <c r="K7377" s="519" t="s">
        <v>35697</v>
      </c>
      <c r="L7377" s="518" t="s">
        <v>12068</v>
      </c>
    </row>
    <row r="7378" spans="1:12" ht="15.75">
      <c r="A7378" s="518" t="s">
        <v>10253</v>
      </c>
      <c r="B7378" s="518" t="s">
        <v>11527</v>
      </c>
      <c r="C7378" s="518" t="s">
        <v>11788</v>
      </c>
      <c r="D7378" s="518" t="s">
        <v>30952</v>
      </c>
      <c r="E7378" s="519" t="s">
        <v>144</v>
      </c>
      <c r="F7378" s="518" t="s">
        <v>144</v>
      </c>
      <c r="G7378" s="518" t="s">
        <v>31625</v>
      </c>
      <c r="H7378" s="518" t="s">
        <v>12351</v>
      </c>
      <c r="I7378" s="518" t="s">
        <v>12166</v>
      </c>
      <c r="J7378" s="518" t="s">
        <v>5503</v>
      </c>
      <c r="K7378" s="519" t="s">
        <v>29863</v>
      </c>
      <c r="L7378" s="518" t="s">
        <v>12068</v>
      </c>
    </row>
    <row r="7379" spans="1:12" ht="15.75">
      <c r="A7379" s="518" t="s">
        <v>10253</v>
      </c>
      <c r="B7379" s="518" t="s">
        <v>11527</v>
      </c>
      <c r="C7379" s="518" t="s">
        <v>11788</v>
      </c>
      <c r="D7379" s="518" t="s">
        <v>30952</v>
      </c>
      <c r="E7379" s="519" t="s">
        <v>144</v>
      </c>
      <c r="F7379" s="518" t="s">
        <v>144</v>
      </c>
      <c r="G7379" s="518" t="s">
        <v>31626</v>
      </c>
      <c r="H7379" s="518" t="s">
        <v>12352</v>
      </c>
      <c r="I7379" s="518" t="s">
        <v>12166</v>
      </c>
      <c r="J7379" s="518" t="s">
        <v>5503</v>
      </c>
      <c r="K7379" s="519" t="s">
        <v>35689</v>
      </c>
      <c r="L7379" s="518" t="s">
        <v>12068</v>
      </c>
    </row>
    <row r="7380" spans="1:12" ht="15.75">
      <c r="A7380" s="518" t="s">
        <v>10253</v>
      </c>
      <c r="B7380" s="518" t="s">
        <v>11527</v>
      </c>
      <c r="C7380" s="518" t="s">
        <v>11788</v>
      </c>
      <c r="D7380" s="518" t="s">
        <v>30952</v>
      </c>
      <c r="E7380" s="519" t="s">
        <v>144</v>
      </c>
      <c r="F7380" s="518" t="s">
        <v>144</v>
      </c>
      <c r="G7380" s="518" t="s">
        <v>31627</v>
      </c>
      <c r="H7380" s="518" t="s">
        <v>12353</v>
      </c>
      <c r="I7380" s="518" t="s">
        <v>12166</v>
      </c>
      <c r="J7380" s="518" t="s">
        <v>5503</v>
      </c>
      <c r="K7380" s="519" t="s">
        <v>35667</v>
      </c>
      <c r="L7380" s="518" t="s">
        <v>12068</v>
      </c>
    </row>
    <row r="7381" spans="1:12" ht="15.75">
      <c r="A7381" s="518" t="s">
        <v>10253</v>
      </c>
      <c r="B7381" s="518" t="s">
        <v>11527</v>
      </c>
      <c r="C7381" s="518" t="s">
        <v>11788</v>
      </c>
      <c r="D7381" s="518" t="s">
        <v>30952</v>
      </c>
      <c r="E7381" s="519" t="s">
        <v>144</v>
      </c>
      <c r="F7381" s="518" t="s">
        <v>144</v>
      </c>
      <c r="G7381" s="518" t="s">
        <v>31628</v>
      </c>
      <c r="H7381" s="518" t="s">
        <v>12354</v>
      </c>
      <c r="I7381" s="518" t="s">
        <v>12166</v>
      </c>
      <c r="J7381" s="518" t="s">
        <v>5503</v>
      </c>
      <c r="K7381" s="519" t="s">
        <v>16369</v>
      </c>
      <c r="L7381" s="518" t="s">
        <v>12068</v>
      </c>
    </row>
    <row r="7382" spans="1:12" ht="15.75">
      <c r="A7382" s="518" t="s">
        <v>10253</v>
      </c>
      <c r="B7382" s="518" t="s">
        <v>11527</v>
      </c>
      <c r="C7382" s="518" t="s">
        <v>11788</v>
      </c>
      <c r="D7382" s="518" t="s">
        <v>30952</v>
      </c>
      <c r="E7382" s="519" t="s">
        <v>144</v>
      </c>
      <c r="F7382" s="518" t="s">
        <v>144</v>
      </c>
      <c r="G7382" s="518" t="s">
        <v>31629</v>
      </c>
      <c r="H7382" s="518" t="s">
        <v>12355</v>
      </c>
      <c r="I7382" s="518" t="s">
        <v>12166</v>
      </c>
      <c r="J7382" s="518" t="s">
        <v>5503</v>
      </c>
      <c r="K7382" s="519" t="s">
        <v>26088</v>
      </c>
      <c r="L7382" s="518" t="s">
        <v>12068</v>
      </c>
    </row>
    <row r="7383" spans="1:12" ht="15.75">
      <c r="A7383" s="518" t="s">
        <v>10253</v>
      </c>
      <c r="B7383" s="518" t="s">
        <v>11527</v>
      </c>
      <c r="C7383" s="518" t="s">
        <v>11788</v>
      </c>
      <c r="D7383" s="518" t="s">
        <v>30952</v>
      </c>
      <c r="E7383" s="519" t="s">
        <v>144</v>
      </c>
      <c r="F7383" s="518" t="s">
        <v>144</v>
      </c>
      <c r="G7383" s="518" t="s">
        <v>31631</v>
      </c>
      <c r="H7383" s="518" t="s">
        <v>12356</v>
      </c>
      <c r="I7383" s="518" t="s">
        <v>12166</v>
      </c>
      <c r="J7383" s="518" t="s">
        <v>5503</v>
      </c>
      <c r="K7383" s="519" t="s">
        <v>30642</v>
      </c>
      <c r="L7383" s="518" t="s">
        <v>12068</v>
      </c>
    </row>
    <row r="7384" spans="1:12" ht="15.75">
      <c r="A7384" s="518" t="s">
        <v>10253</v>
      </c>
      <c r="B7384" s="518" t="s">
        <v>11527</v>
      </c>
      <c r="C7384" s="518" t="s">
        <v>11788</v>
      </c>
      <c r="D7384" s="518" t="s">
        <v>30952</v>
      </c>
      <c r="E7384" s="519" t="s">
        <v>144</v>
      </c>
      <c r="F7384" s="518" t="s">
        <v>144</v>
      </c>
      <c r="G7384" s="518" t="s">
        <v>31632</v>
      </c>
      <c r="H7384" s="518" t="s">
        <v>12357</v>
      </c>
      <c r="I7384" s="518" t="s">
        <v>12166</v>
      </c>
      <c r="J7384" s="518" t="s">
        <v>5503</v>
      </c>
      <c r="K7384" s="519" t="s">
        <v>34502</v>
      </c>
      <c r="L7384" s="518" t="s">
        <v>12068</v>
      </c>
    </row>
    <row r="7385" spans="1:12" ht="15.75">
      <c r="A7385" s="518" t="s">
        <v>10253</v>
      </c>
      <c r="B7385" s="518" t="s">
        <v>11527</v>
      </c>
      <c r="C7385" s="518" t="s">
        <v>11788</v>
      </c>
      <c r="D7385" s="518" t="s">
        <v>30952</v>
      </c>
      <c r="E7385" s="519" t="s">
        <v>144</v>
      </c>
      <c r="F7385" s="518" t="s">
        <v>144</v>
      </c>
      <c r="G7385" s="518" t="s">
        <v>31633</v>
      </c>
      <c r="H7385" s="518" t="s">
        <v>12358</v>
      </c>
      <c r="I7385" s="518" t="s">
        <v>12166</v>
      </c>
      <c r="J7385" s="518" t="s">
        <v>5503</v>
      </c>
      <c r="K7385" s="519" t="s">
        <v>14713</v>
      </c>
      <c r="L7385" s="518" t="s">
        <v>12068</v>
      </c>
    </row>
    <row r="7386" spans="1:12" ht="15.75">
      <c r="A7386" s="518" t="s">
        <v>10253</v>
      </c>
      <c r="B7386" s="518" t="s">
        <v>11527</v>
      </c>
      <c r="C7386" s="518" t="s">
        <v>11788</v>
      </c>
      <c r="D7386" s="518" t="s">
        <v>30952</v>
      </c>
      <c r="E7386" s="519" t="s">
        <v>144</v>
      </c>
      <c r="F7386" s="518" t="s">
        <v>144</v>
      </c>
      <c r="G7386" s="518" t="s">
        <v>31635</v>
      </c>
      <c r="H7386" s="518" t="s">
        <v>12359</v>
      </c>
      <c r="I7386" s="518" t="s">
        <v>12166</v>
      </c>
      <c r="J7386" s="518" t="s">
        <v>5503</v>
      </c>
      <c r="K7386" s="519" t="s">
        <v>35698</v>
      </c>
      <c r="L7386" s="518" t="s">
        <v>12068</v>
      </c>
    </row>
    <row r="7387" spans="1:12" ht="15.75">
      <c r="A7387" s="518" t="s">
        <v>10253</v>
      </c>
      <c r="B7387" s="518" t="s">
        <v>11527</v>
      </c>
      <c r="C7387" s="518" t="s">
        <v>11788</v>
      </c>
      <c r="D7387" s="518" t="s">
        <v>30952</v>
      </c>
      <c r="E7387" s="519" t="s">
        <v>144</v>
      </c>
      <c r="F7387" s="518" t="s">
        <v>144</v>
      </c>
      <c r="G7387" s="518" t="s">
        <v>31637</v>
      </c>
      <c r="H7387" s="518" t="s">
        <v>12360</v>
      </c>
      <c r="I7387" s="518" t="s">
        <v>12166</v>
      </c>
      <c r="J7387" s="518" t="s">
        <v>5503</v>
      </c>
      <c r="K7387" s="519" t="s">
        <v>15578</v>
      </c>
      <c r="L7387" s="518" t="s">
        <v>12068</v>
      </c>
    </row>
    <row r="7388" spans="1:12" ht="15.75">
      <c r="A7388" s="518" t="s">
        <v>10253</v>
      </c>
      <c r="B7388" s="518" t="s">
        <v>11527</v>
      </c>
      <c r="C7388" s="518" t="s">
        <v>11788</v>
      </c>
      <c r="D7388" s="518" t="s">
        <v>30952</v>
      </c>
      <c r="E7388" s="519" t="s">
        <v>144</v>
      </c>
      <c r="F7388" s="518" t="s">
        <v>144</v>
      </c>
      <c r="G7388" s="518" t="s">
        <v>31638</v>
      </c>
      <c r="H7388" s="518" t="s">
        <v>12361</v>
      </c>
      <c r="I7388" s="518" t="s">
        <v>12166</v>
      </c>
      <c r="J7388" s="518" t="s">
        <v>5503</v>
      </c>
      <c r="K7388" s="519" t="s">
        <v>34513</v>
      </c>
      <c r="L7388" s="518" t="s">
        <v>12068</v>
      </c>
    </row>
    <row r="7389" spans="1:12" ht="15.75">
      <c r="A7389" s="518" t="s">
        <v>10253</v>
      </c>
      <c r="B7389" s="518" t="s">
        <v>11527</v>
      </c>
      <c r="C7389" s="518" t="s">
        <v>11788</v>
      </c>
      <c r="D7389" s="518" t="s">
        <v>30952</v>
      </c>
      <c r="E7389" s="519" t="s">
        <v>144</v>
      </c>
      <c r="F7389" s="518" t="s">
        <v>144</v>
      </c>
      <c r="G7389" s="518" t="s">
        <v>31639</v>
      </c>
      <c r="H7389" s="518" t="s">
        <v>12362</v>
      </c>
      <c r="I7389" s="518" t="s">
        <v>12166</v>
      </c>
      <c r="J7389" s="518" t="s">
        <v>5503</v>
      </c>
      <c r="K7389" s="519" t="s">
        <v>35699</v>
      </c>
      <c r="L7389" s="518" t="s">
        <v>12068</v>
      </c>
    </row>
    <row r="7390" spans="1:12" ht="15.75">
      <c r="A7390" s="518" t="s">
        <v>10253</v>
      </c>
      <c r="B7390" s="518" t="s">
        <v>11527</v>
      </c>
      <c r="C7390" s="518" t="s">
        <v>11788</v>
      </c>
      <c r="D7390" s="518" t="s">
        <v>30952</v>
      </c>
      <c r="E7390" s="519" t="s">
        <v>144</v>
      </c>
      <c r="F7390" s="518" t="s">
        <v>144</v>
      </c>
      <c r="G7390" s="518" t="s">
        <v>31640</v>
      </c>
      <c r="H7390" s="518" t="s">
        <v>12363</v>
      </c>
      <c r="I7390" s="518" t="s">
        <v>12166</v>
      </c>
      <c r="J7390" s="518" t="s">
        <v>5503</v>
      </c>
      <c r="K7390" s="519" t="s">
        <v>35700</v>
      </c>
      <c r="L7390" s="518" t="s">
        <v>12068</v>
      </c>
    </row>
    <row r="7391" spans="1:12" ht="15.75">
      <c r="A7391" s="518" t="s">
        <v>10253</v>
      </c>
      <c r="B7391" s="518" t="s">
        <v>11527</v>
      </c>
      <c r="C7391" s="518" t="s">
        <v>11788</v>
      </c>
      <c r="D7391" s="518" t="s">
        <v>30952</v>
      </c>
      <c r="E7391" s="519" t="s">
        <v>144</v>
      </c>
      <c r="F7391" s="518" t="s">
        <v>144</v>
      </c>
      <c r="G7391" s="518" t="s">
        <v>31641</v>
      </c>
      <c r="H7391" s="518" t="s">
        <v>12364</v>
      </c>
      <c r="I7391" s="518" t="s">
        <v>12166</v>
      </c>
      <c r="J7391" s="518" t="s">
        <v>5503</v>
      </c>
      <c r="K7391" s="519" t="s">
        <v>35701</v>
      </c>
      <c r="L7391" s="518" t="s">
        <v>12068</v>
      </c>
    </row>
    <row r="7392" spans="1:12" ht="15.75">
      <c r="A7392" s="518" t="s">
        <v>10253</v>
      </c>
      <c r="B7392" s="518" t="s">
        <v>11527</v>
      </c>
      <c r="C7392" s="518" t="s">
        <v>11788</v>
      </c>
      <c r="D7392" s="518" t="s">
        <v>30952</v>
      </c>
      <c r="E7392" s="519" t="s">
        <v>144</v>
      </c>
      <c r="F7392" s="518" t="s">
        <v>144</v>
      </c>
      <c r="G7392" s="518" t="s">
        <v>31642</v>
      </c>
      <c r="H7392" s="518" t="s">
        <v>12365</v>
      </c>
      <c r="I7392" s="518" t="s">
        <v>12166</v>
      </c>
      <c r="J7392" s="518" t="s">
        <v>5503</v>
      </c>
      <c r="K7392" s="519" t="s">
        <v>14395</v>
      </c>
      <c r="L7392" s="518" t="s">
        <v>12068</v>
      </c>
    </row>
    <row r="7393" spans="1:12" ht="15.75">
      <c r="A7393" s="518" t="s">
        <v>10253</v>
      </c>
      <c r="B7393" s="518" t="s">
        <v>11527</v>
      </c>
      <c r="C7393" s="518" t="s">
        <v>11788</v>
      </c>
      <c r="D7393" s="518" t="s">
        <v>30952</v>
      </c>
      <c r="E7393" s="519" t="s">
        <v>144</v>
      </c>
      <c r="F7393" s="518" t="s">
        <v>144</v>
      </c>
      <c r="G7393" s="518" t="s">
        <v>31643</v>
      </c>
      <c r="H7393" s="518" t="s">
        <v>12366</v>
      </c>
      <c r="I7393" s="518" t="s">
        <v>12166</v>
      </c>
      <c r="J7393" s="518" t="s">
        <v>5503</v>
      </c>
      <c r="K7393" s="519" t="s">
        <v>35702</v>
      </c>
      <c r="L7393" s="518" t="s">
        <v>12068</v>
      </c>
    </row>
    <row r="7394" spans="1:12" ht="15.75">
      <c r="A7394" s="518" t="s">
        <v>10253</v>
      </c>
      <c r="B7394" s="518" t="s">
        <v>11527</v>
      </c>
      <c r="C7394" s="518" t="s">
        <v>11788</v>
      </c>
      <c r="D7394" s="518" t="s">
        <v>30952</v>
      </c>
      <c r="E7394" s="519" t="s">
        <v>144</v>
      </c>
      <c r="F7394" s="518" t="s">
        <v>144</v>
      </c>
      <c r="G7394" s="518" t="s">
        <v>31644</v>
      </c>
      <c r="H7394" s="518" t="s">
        <v>12367</v>
      </c>
      <c r="I7394" s="518" t="s">
        <v>12166</v>
      </c>
      <c r="J7394" s="518" t="s">
        <v>5503</v>
      </c>
      <c r="K7394" s="519" t="s">
        <v>18908</v>
      </c>
      <c r="L7394" s="518" t="s">
        <v>12068</v>
      </c>
    </row>
    <row r="7395" spans="1:12" ht="15.75">
      <c r="A7395" s="518" t="s">
        <v>10253</v>
      </c>
      <c r="B7395" s="518" t="s">
        <v>11527</v>
      </c>
      <c r="C7395" s="518" t="s">
        <v>11788</v>
      </c>
      <c r="D7395" s="518" t="s">
        <v>30952</v>
      </c>
      <c r="E7395" s="519" t="s">
        <v>144</v>
      </c>
      <c r="F7395" s="518" t="s">
        <v>144</v>
      </c>
      <c r="G7395" s="518" t="s">
        <v>31645</v>
      </c>
      <c r="H7395" s="518" t="s">
        <v>12368</v>
      </c>
      <c r="I7395" s="518" t="s">
        <v>12166</v>
      </c>
      <c r="J7395" s="518" t="s">
        <v>5503</v>
      </c>
      <c r="K7395" s="519" t="s">
        <v>14239</v>
      </c>
      <c r="L7395" s="518" t="s">
        <v>12068</v>
      </c>
    </row>
    <row r="7396" spans="1:12" ht="15.75">
      <c r="A7396" s="518" t="s">
        <v>10253</v>
      </c>
      <c r="B7396" s="518" t="s">
        <v>11527</v>
      </c>
      <c r="C7396" s="518" t="s">
        <v>11788</v>
      </c>
      <c r="D7396" s="518" t="s">
        <v>30952</v>
      </c>
      <c r="E7396" s="519" t="s">
        <v>144</v>
      </c>
      <c r="F7396" s="518" t="s">
        <v>144</v>
      </c>
      <c r="G7396" s="518" t="s">
        <v>31647</v>
      </c>
      <c r="H7396" s="518" t="s">
        <v>12369</v>
      </c>
      <c r="I7396" s="518" t="s">
        <v>12166</v>
      </c>
      <c r="J7396" s="518" t="s">
        <v>5503</v>
      </c>
      <c r="K7396" s="519" t="s">
        <v>27102</v>
      </c>
      <c r="L7396" s="518" t="s">
        <v>12068</v>
      </c>
    </row>
    <row r="7397" spans="1:12" ht="15.75">
      <c r="A7397" s="518" t="s">
        <v>10253</v>
      </c>
      <c r="B7397" s="518" t="s">
        <v>11527</v>
      </c>
      <c r="C7397" s="518" t="s">
        <v>11788</v>
      </c>
      <c r="D7397" s="518" t="s">
        <v>30952</v>
      </c>
      <c r="E7397" s="519" t="s">
        <v>144</v>
      </c>
      <c r="F7397" s="518" t="s">
        <v>144</v>
      </c>
      <c r="G7397" s="518" t="s">
        <v>31648</v>
      </c>
      <c r="H7397" s="518" t="s">
        <v>12370</v>
      </c>
      <c r="I7397" s="518" t="s">
        <v>12166</v>
      </c>
      <c r="J7397" s="518" t="s">
        <v>5503</v>
      </c>
      <c r="K7397" s="519" t="s">
        <v>16625</v>
      </c>
      <c r="L7397" s="518" t="s">
        <v>12068</v>
      </c>
    </row>
    <row r="7398" spans="1:12" ht="15.75">
      <c r="A7398" s="518" t="s">
        <v>10253</v>
      </c>
      <c r="B7398" s="518" t="s">
        <v>11527</v>
      </c>
      <c r="C7398" s="518" t="s">
        <v>11788</v>
      </c>
      <c r="D7398" s="518" t="s">
        <v>30952</v>
      </c>
      <c r="E7398" s="519" t="s">
        <v>144</v>
      </c>
      <c r="F7398" s="518" t="s">
        <v>144</v>
      </c>
      <c r="G7398" s="518" t="s">
        <v>31649</v>
      </c>
      <c r="H7398" s="518" t="s">
        <v>12371</v>
      </c>
      <c r="I7398" s="518" t="s">
        <v>12166</v>
      </c>
      <c r="J7398" s="518" t="s">
        <v>5503</v>
      </c>
      <c r="K7398" s="519" t="s">
        <v>14844</v>
      </c>
      <c r="L7398" s="518" t="s">
        <v>12068</v>
      </c>
    </row>
    <row r="7399" spans="1:12" ht="15.75">
      <c r="A7399" s="518" t="s">
        <v>10253</v>
      </c>
      <c r="B7399" s="518" t="s">
        <v>11527</v>
      </c>
      <c r="C7399" s="518" t="s">
        <v>11788</v>
      </c>
      <c r="D7399" s="518" t="s">
        <v>30952</v>
      </c>
      <c r="E7399" s="519" t="s">
        <v>144</v>
      </c>
      <c r="F7399" s="518" t="s">
        <v>144</v>
      </c>
      <c r="G7399" s="518" t="s">
        <v>31650</v>
      </c>
      <c r="H7399" s="518" t="s">
        <v>12372</v>
      </c>
      <c r="I7399" s="518" t="s">
        <v>12166</v>
      </c>
      <c r="J7399" s="518" t="s">
        <v>5503</v>
      </c>
      <c r="K7399" s="519" t="s">
        <v>15966</v>
      </c>
      <c r="L7399" s="518" t="s">
        <v>12068</v>
      </c>
    </row>
    <row r="7400" spans="1:12" ht="15.75">
      <c r="A7400" s="518" t="s">
        <v>10253</v>
      </c>
      <c r="B7400" s="518" t="s">
        <v>11527</v>
      </c>
      <c r="C7400" s="518" t="s">
        <v>11788</v>
      </c>
      <c r="D7400" s="518" t="s">
        <v>30952</v>
      </c>
      <c r="E7400" s="519" t="s">
        <v>144</v>
      </c>
      <c r="F7400" s="518" t="s">
        <v>144</v>
      </c>
      <c r="G7400" s="518" t="s">
        <v>31651</v>
      </c>
      <c r="H7400" s="518" t="s">
        <v>12373</v>
      </c>
      <c r="I7400" s="518" t="s">
        <v>12166</v>
      </c>
      <c r="J7400" s="518" t="s">
        <v>5503</v>
      </c>
      <c r="K7400" s="519" t="s">
        <v>35689</v>
      </c>
      <c r="L7400" s="518" t="s">
        <v>12068</v>
      </c>
    </row>
    <row r="7401" spans="1:12" ht="15.75">
      <c r="A7401" s="518" t="s">
        <v>10253</v>
      </c>
      <c r="B7401" s="518" t="s">
        <v>11527</v>
      </c>
      <c r="C7401" s="518" t="s">
        <v>11788</v>
      </c>
      <c r="D7401" s="518" t="s">
        <v>30952</v>
      </c>
      <c r="E7401" s="519" t="s">
        <v>144</v>
      </c>
      <c r="F7401" s="518" t="s">
        <v>144</v>
      </c>
      <c r="G7401" s="518" t="s">
        <v>31652</v>
      </c>
      <c r="H7401" s="518" t="s">
        <v>12374</v>
      </c>
      <c r="I7401" s="518" t="s">
        <v>12166</v>
      </c>
      <c r="J7401" s="518" t="s">
        <v>5503</v>
      </c>
      <c r="K7401" s="519" t="s">
        <v>35702</v>
      </c>
      <c r="L7401" s="518" t="s">
        <v>12068</v>
      </c>
    </row>
    <row r="7402" spans="1:12" ht="15.75">
      <c r="A7402" s="518" t="s">
        <v>10253</v>
      </c>
      <c r="B7402" s="518" t="s">
        <v>11527</v>
      </c>
      <c r="C7402" s="518" t="s">
        <v>11788</v>
      </c>
      <c r="D7402" s="518" t="s">
        <v>30952</v>
      </c>
      <c r="E7402" s="519" t="s">
        <v>144</v>
      </c>
      <c r="F7402" s="518" t="s">
        <v>144</v>
      </c>
      <c r="G7402" s="518" t="s">
        <v>31653</v>
      </c>
      <c r="H7402" s="518" t="s">
        <v>12375</v>
      </c>
      <c r="I7402" s="518" t="s">
        <v>12166</v>
      </c>
      <c r="J7402" s="518" t="s">
        <v>5503</v>
      </c>
      <c r="K7402" s="519" t="s">
        <v>35702</v>
      </c>
      <c r="L7402" s="518" t="s">
        <v>12068</v>
      </c>
    </row>
    <row r="7403" spans="1:12" ht="15.75">
      <c r="A7403" s="518" t="s">
        <v>10253</v>
      </c>
      <c r="B7403" s="518" t="s">
        <v>11527</v>
      </c>
      <c r="C7403" s="518" t="s">
        <v>11788</v>
      </c>
      <c r="D7403" s="518" t="s">
        <v>30952</v>
      </c>
      <c r="E7403" s="519" t="s">
        <v>144</v>
      </c>
      <c r="F7403" s="518" t="s">
        <v>144</v>
      </c>
      <c r="G7403" s="518" t="s">
        <v>31654</v>
      </c>
      <c r="H7403" s="518" t="s">
        <v>12376</v>
      </c>
      <c r="I7403" s="518" t="s">
        <v>12166</v>
      </c>
      <c r="J7403" s="518" t="s">
        <v>5503</v>
      </c>
      <c r="K7403" s="519" t="s">
        <v>21690</v>
      </c>
      <c r="L7403" s="518" t="s">
        <v>12068</v>
      </c>
    </row>
    <row r="7404" spans="1:12" ht="15.75">
      <c r="A7404" s="518" t="s">
        <v>10253</v>
      </c>
      <c r="B7404" s="518" t="s">
        <v>11527</v>
      </c>
      <c r="C7404" s="518" t="s">
        <v>11788</v>
      </c>
      <c r="D7404" s="518" t="s">
        <v>30952</v>
      </c>
      <c r="E7404" s="519" t="s">
        <v>144</v>
      </c>
      <c r="F7404" s="518" t="s">
        <v>144</v>
      </c>
      <c r="G7404" s="518" t="s">
        <v>31656</v>
      </c>
      <c r="H7404" s="518" t="s">
        <v>12377</v>
      </c>
      <c r="I7404" s="518" t="s">
        <v>12166</v>
      </c>
      <c r="J7404" s="518" t="s">
        <v>5503</v>
      </c>
      <c r="K7404" s="519" t="s">
        <v>19002</v>
      </c>
      <c r="L7404" s="518" t="s">
        <v>12068</v>
      </c>
    </row>
    <row r="7405" spans="1:12" ht="15.75">
      <c r="A7405" s="518" t="s">
        <v>10253</v>
      </c>
      <c r="B7405" s="518" t="s">
        <v>11527</v>
      </c>
      <c r="C7405" s="518" t="s">
        <v>11788</v>
      </c>
      <c r="D7405" s="518" t="s">
        <v>30952</v>
      </c>
      <c r="E7405" s="519" t="s">
        <v>144</v>
      </c>
      <c r="F7405" s="518" t="s">
        <v>144</v>
      </c>
      <c r="G7405" s="518" t="s">
        <v>31657</v>
      </c>
      <c r="H7405" s="518" t="s">
        <v>12378</v>
      </c>
      <c r="I7405" s="518" t="s">
        <v>12166</v>
      </c>
      <c r="J7405" s="518" t="s">
        <v>5503</v>
      </c>
      <c r="K7405" s="519" t="s">
        <v>26415</v>
      </c>
      <c r="L7405" s="518" t="s">
        <v>12068</v>
      </c>
    </row>
    <row r="7406" spans="1:12" ht="15.75">
      <c r="A7406" s="518" t="s">
        <v>10253</v>
      </c>
      <c r="B7406" s="518" t="s">
        <v>11527</v>
      </c>
      <c r="C7406" s="518" t="s">
        <v>11788</v>
      </c>
      <c r="D7406" s="518" t="s">
        <v>30952</v>
      </c>
      <c r="E7406" s="519" t="s">
        <v>144</v>
      </c>
      <c r="F7406" s="518" t="s">
        <v>144</v>
      </c>
      <c r="G7406" s="518" t="s">
        <v>31658</v>
      </c>
      <c r="H7406" s="518" t="s">
        <v>12379</v>
      </c>
      <c r="I7406" s="518" t="s">
        <v>12166</v>
      </c>
      <c r="J7406" s="518" t="s">
        <v>5503</v>
      </c>
      <c r="K7406" s="519" t="s">
        <v>13917</v>
      </c>
      <c r="L7406" s="518" t="s">
        <v>12068</v>
      </c>
    </row>
    <row r="7407" spans="1:12" ht="15.75">
      <c r="A7407" s="518" t="s">
        <v>10253</v>
      </c>
      <c r="B7407" s="518" t="s">
        <v>11527</v>
      </c>
      <c r="C7407" s="518" t="s">
        <v>11788</v>
      </c>
      <c r="D7407" s="518" t="s">
        <v>30952</v>
      </c>
      <c r="E7407" s="519" t="s">
        <v>144</v>
      </c>
      <c r="F7407" s="518" t="s">
        <v>144</v>
      </c>
      <c r="G7407" s="518" t="s">
        <v>31660</v>
      </c>
      <c r="H7407" s="518" t="s">
        <v>12380</v>
      </c>
      <c r="I7407" s="518" t="s">
        <v>12166</v>
      </c>
      <c r="J7407" s="518" t="s">
        <v>5503</v>
      </c>
      <c r="K7407" s="519" t="s">
        <v>24503</v>
      </c>
      <c r="L7407" s="518" t="s">
        <v>12068</v>
      </c>
    </row>
    <row r="7408" spans="1:12" ht="15.75">
      <c r="A7408" s="518" t="s">
        <v>10253</v>
      </c>
      <c r="B7408" s="518" t="s">
        <v>11527</v>
      </c>
      <c r="C7408" s="518" t="s">
        <v>11788</v>
      </c>
      <c r="D7408" s="518" t="s">
        <v>30952</v>
      </c>
      <c r="E7408" s="519" t="s">
        <v>144</v>
      </c>
      <c r="F7408" s="518" t="s">
        <v>144</v>
      </c>
      <c r="G7408" s="518" t="s">
        <v>31662</v>
      </c>
      <c r="H7408" s="518" t="s">
        <v>12381</v>
      </c>
      <c r="I7408" s="518" t="s">
        <v>12166</v>
      </c>
      <c r="J7408" s="518" t="s">
        <v>5503</v>
      </c>
      <c r="K7408" s="519" t="s">
        <v>35703</v>
      </c>
      <c r="L7408" s="518" t="s">
        <v>12068</v>
      </c>
    </row>
    <row r="7409" spans="1:12" ht="15.75">
      <c r="A7409" s="518" t="s">
        <v>10253</v>
      </c>
      <c r="B7409" s="518" t="s">
        <v>11527</v>
      </c>
      <c r="C7409" s="518" t="s">
        <v>11788</v>
      </c>
      <c r="D7409" s="518" t="s">
        <v>30952</v>
      </c>
      <c r="E7409" s="519" t="s">
        <v>144</v>
      </c>
      <c r="F7409" s="518" t="s">
        <v>144</v>
      </c>
      <c r="G7409" s="518" t="s">
        <v>31663</v>
      </c>
      <c r="H7409" s="518" t="s">
        <v>12382</v>
      </c>
      <c r="I7409" s="518" t="s">
        <v>12166</v>
      </c>
      <c r="J7409" s="518" t="s">
        <v>5503</v>
      </c>
      <c r="K7409" s="519" t="s">
        <v>35627</v>
      </c>
      <c r="L7409" s="518" t="s">
        <v>12068</v>
      </c>
    </row>
    <row r="7410" spans="1:12" ht="15.75">
      <c r="A7410" s="518" t="s">
        <v>10253</v>
      </c>
      <c r="B7410" s="518" t="s">
        <v>11527</v>
      </c>
      <c r="C7410" s="518" t="s">
        <v>11788</v>
      </c>
      <c r="D7410" s="518" t="s">
        <v>30952</v>
      </c>
      <c r="E7410" s="519" t="s">
        <v>144</v>
      </c>
      <c r="F7410" s="518" t="s">
        <v>144</v>
      </c>
      <c r="G7410" s="518" t="s">
        <v>31664</v>
      </c>
      <c r="H7410" s="518" t="s">
        <v>12383</v>
      </c>
      <c r="I7410" s="518" t="s">
        <v>12166</v>
      </c>
      <c r="J7410" s="518" t="s">
        <v>5503</v>
      </c>
      <c r="K7410" s="519" t="s">
        <v>33964</v>
      </c>
      <c r="L7410" s="518" t="s">
        <v>12068</v>
      </c>
    </row>
    <row r="7411" spans="1:12" ht="15.75">
      <c r="A7411" s="518" t="s">
        <v>10253</v>
      </c>
      <c r="B7411" s="518" t="s">
        <v>11527</v>
      </c>
      <c r="C7411" s="518" t="s">
        <v>11788</v>
      </c>
      <c r="D7411" s="518" t="s">
        <v>30952</v>
      </c>
      <c r="E7411" s="519" t="s">
        <v>144</v>
      </c>
      <c r="F7411" s="518" t="s">
        <v>144</v>
      </c>
      <c r="G7411" s="518" t="s">
        <v>31666</v>
      </c>
      <c r="H7411" s="518" t="s">
        <v>12384</v>
      </c>
      <c r="I7411" s="518" t="s">
        <v>12166</v>
      </c>
      <c r="J7411" s="518" t="s">
        <v>5503</v>
      </c>
      <c r="K7411" s="519" t="s">
        <v>24723</v>
      </c>
      <c r="L7411" s="518" t="s">
        <v>12068</v>
      </c>
    </row>
    <row r="7412" spans="1:12" ht="15.75">
      <c r="A7412" s="518" t="s">
        <v>10253</v>
      </c>
      <c r="B7412" s="518" t="s">
        <v>11527</v>
      </c>
      <c r="C7412" s="518" t="s">
        <v>11788</v>
      </c>
      <c r="D7412" s="518" t="s">
        <v>30952</v>
      </c>
      <c r="E7412" s="519" t="s">
        <v>144</v>
      </c>
      <c r="F7412" s="518" t="s">
        <v>144</v>
      </c>
      <c r="G7412" s="518" t="s">
        <v>31667</v>
      </c>
      <c r="H7412" s="518" t="s">
        <v>12385</v>
      </c>
      <c r="I7412" s="518" t="s">
        <v>12166</v>
      </c>
      <c r="J7412" s="518" t="s">
        <v>5503</v>
      </c>
      <c r="K7412" s="519" t="s">
        <v>22244</v>
      </c>
      <c r="L7412" s="518" t="s">
        <v>12068</v>
      </c>
    </row>
    <row r="7413" spans="1:12" ht="15.75">
      <c r="A7413" s="518" t="s">
        <v>10253</v>
      </c>
      <c r="B7413" s="518" t="s">
        <v>11527</v>
      </c>
      <c r="C7413" s="518" t="s">
        <v>11788</v>
      </c>
      <c r="D7413" s="518" t="s">
        <v>30952</v>
      </c>
      <c r="E7413" s="519" t="s">
        <v>144</v>
      </c>
      <c r="F7413" s="518" t="s">
        <v>144</v>
      </c>
      <c r="G7413" s="518" t="s">
        <v>31668</v>
      </c>
      <c r="H7413" s="518" t="s">
        <v>12386</v>
      </c>
      <c r="I7413" s="518" t="s">
        <v>12166</v>
      </c>
      <c r="J7413" s="518" t="s">
        <v>5503</v>
      </c>
      <c r="K7413" s="519" t="s">
        <v>34513</v>
      </c>
      <c r="L7413" s="518" t="s">
        <v>12068</v>
      </c>
    </row>
    <row r="7414" spans="1:12" ht="15.75">
      <c r="A7414" s="518" t="s">
        <v>10253</v>
      </c>
      <c r="B7414" s="518" t="s">
        <v>11527</v>
      </c>
      <c r="C7414" s="518" t="s">
        <v>11788</v>
      </c>
      <c r="D7414" s="518" t="s">
        <v>30952</v>
      </c>
      <c r="E7414" s="519" t="s">
        <v>144</v>
      </c>
      <c r="F7414" s="518" t="s">
        <v>144</v>
      </c>
      <c r="G7414" s="518" t="s">
        <v>31669</v>
      </c>
      <c r="H7414" s="518" t="s">
        <v>12387</v>
      </c>
      <c r="I7414" s="518" t="s">
        <v>12166</v>
      </c>
      <c r="J7414" s="518" t="s">
        <v>5503</v>
      </c>
      <c r="K7414" s="519" t="s">
        <v>35667</v>
      </c>
      <c r="L7414" s="518" t="s">
        <v>12068</v>
      </c>
    </row>
    <row r="7415" spans="1:12" ht="15.75">
      <c r="A7415" s="518" t="s">
        <v>10253</v>
      </c>
      <c r="B7415" s="518" t="s">
        <v>11527</v>
      </c>
      <c r="C7415" s="518" t="s">
        <v>11788</v>
      </c>
      <c r="D7415" s="518" t="s">
        <v>30952</v>
      </c>
      <c r="E7415" s="519" t="s">
        <v>144</v>
      </c>
      <c r="F7415" s="518" t="s">
        <v>144</v>
      </c>
      <c r="G7415" s="518" t="s">
        <v>31670</v>
      </c>
      <c r="H7415" s="518" t="s">
        <v>12388</v>
      </c>
      <c r="I7415" s="518" t="s">
        <v>12166</v>
      </c>
      <c r="J7415" s="518" t="s">
        <v>5503</v>
      </c>
      <c r="K7415" s="519" t="s">
        <v>34513</v>
      </c>
      <c r="L7415" s="518" t="s">
        <v>12068</v>
      </c>
    </row>
    <row r="7416" spans="1:12" ht="15.75">
      <c r="A7416" s="518" t="s">
        <v>10253</v>
      </c>
      <c r="B7416" s="518" t="s">
        <v>11527</v>
      </c>
      <c r="C7416" s="518" t="s">
        <v>11788</v>
      </c>
      <c r="D7416" s="518" t="s">
        <v>30952</v>
      </c>
      <c r="E7416" s="519" t="s">
        <v>144</v>
      </c>
      <c r="F7416" s="518" t="s">
        <v>144</v>
      </c>
      <c r="G7416" s="518" t="s">
        <v>31671</v>
      </c>
      <c r="H7416" s="518" t="s">
        <v>12389</v>
      </c>
      <c r="I7416" s="518" t="s">
        <v>12166</v>
      </c>
      <c r="J7416" s="518" t="s">
        <v>5503</v>
      </c>
      <c r="K7416" s="519" t="s">
        <v>35704</v>
      </c>
      <c r="L7416" s="518" t="s">
        <v>12068</v>
      </c>
    </row>
    <row r="7417" spans="1:12" ht="15.75">
      <c r="A7417" s="518" t="s">
        <v>10253</v>
      </c>
      <c r="B7417" s="518" t="s">
        <v>11527</v>
      </c>
      <c r="C7417" s="518" t="s">
        <v>11788</v>
      </c>
      <c r="D7417" s="518" t="s">
        <v>30952</v>
      </c>
      <c r="E7417" s="519" t="s">
        <v>144</v>
      </c>
      <c r="F7417" s="518" t="s">
        <v>144</v>
      </c>
      <c r="G7417" s="518" t="s">
        <v>31672</v>
      </c>
      <c r="H7417" s="518" t="s">
        <v>12390</v>
      </c>
      <c r="I7417" s="518" t="s">
        <v>12166</v>
      </c>
      <c r="J7417" s="518" t="s">
        <v>5503</v>
      </c>
      <c r="K7417" s="519" t="s">
        <v>34513</v>
      </c>
      <c r="L7417" s="518" t="s">
        <v>12068</v>
      </c>
    </row>
    <row r="7418" spans="1:12" ht="15.75">
      <c r="A7418" s="518" t="s">
        <v>10253</v>
      </c>
      <c r="B7418" s="518" t="s">
        <v>11527</v>
      </c>
      <c r="C7418" s="518" t="s">
        <v>11788</v>
      </c>
      <c r="D7418" s="518" t="s">
        <v>30952</v>
      </c>
      <c r="E7418" s="519" t="s">
        <v>144</v>
      </c>
      <c r="F7418" s="518" t="s">
        <v>144</v>
      </c>
      <c r="G7418" s="518" t="s">
        <v>31673</v>
      </c>
      <c r="H7418" s="518" t="s">
        <v>12391</v>
      </c>
      <c r="I7418" s="518" t="s">
        <v>12166</v>
      </c>
      <c r="J7418" s="518" t="s">
        <v>5503</v>
      </c>
      <c r="K7418" s="519" t="s">
        <v>26529</v>
      </c>
      <c r="L7418" s="518" t="s">
        <v>12068</v>
      </c>
    </row>
    <row r="7419" spans="1:12" ht="15.75">
      <c r="A7419" s="518" t="s">
        <v>10253</v>
      </c>
      <c r="B7419" s="518" t="s">
        <v>11527</v>
      </c>
      <c r="C7419" s="518" t="s">
        <v>11788</v>
      </c>
      <c r="D7419" s="518" t="s">
        <v>30952</v>
      </c>
      <c r="E7419" s="519" t="s">
        <v>144</v>
      </c>
      <c r="F7419" s="518" t="s">
        <v>144</v>
      </c>
      <c r="G7419" s="518" t="s">
        <v>31675</v>
      </c>
      <c r="H7419" s="518" t="s">
        <v>12392</v>
      </c>
      <c r="I7419" s="518" t="s">
        <v>12166</v>
      </c>
      <c r="J7419" s="518" t="s">
        <v>5503</v>
      </c>
      <c r="K7419" s="519" t="s">
        <v>14780</v>
      </c>
      <c r="L7419" s="518" t="s">
        <v>12068</v>
      </c>
    </row>
    <row r="7420" spans="1:12" ht="15.75">
      <c r="A7420" s="518" t="s">
        <v>10253</v>
      </c>
      <c r="B7420" s="518" t="s">
        <v>11527</v>
      </c>
      <c r="C7420" s="518" t="s">
        <v>11788</v>
      </c>
      <c r="D7420" s="518" t="s">
        <v>30952</v>
      </c>
      <c r="E7420" s="519" t="s">
        <v>144</v>
      </c>
      <c r="F7420" s="518" t="s">
        <v>144</v>
      </c>
      <c r="G7420" s="518" t="s">
        <v>31676</v>
      </c>
      <c r="H7420" s="518" t="s">
        <v>12393</v>
      </c>
      <c r="I7420" s="518" t="s">
        <v>12166</v>
      </c>
      <c r="J7420" s="518" t="s">
        <v>5503</v>
      </c>
      <c r="K7420" s="519" t="s">
        <v>35689</v>
      </c>
      <c r="L7420" s="518" t="s">
        <v>12068</v>
      </c>
    </row>
    <row r="7421" spans="1:12" ht="15.75">
      <c r="A7421" s="518" t="s">
        <v>10253</v>
      </c>
      <c r="B7421" s="518" t="s">
        <v>11527</v>
      </c>
      <c r="C7421" s="518" t="s">
        <v>11788</v>
      </c>
      <c r="D7421" s="518" t="s">
        <v>30952</v>
      </c>
      <c r="E7421" s="519" t="s">
        <v>144</v>
      </c>
      <c r="F7421" s="518" t="s">
        <v>144</v>
      </c>
      <c r="G7421" s="518" t="s">
        <v>31677</v>
      </c>
      <c r="H7421" s="518" t="s">
        <v>12394</v>
      </c>
      <c r="I7421" s="518" t="s">
        <v>12166</v>
      </c>
      <c r="J7421" s="518" t="s">
        <v>5503</v>
      </c>
      <c r="K7421" s="519" t="s">
        <v>35705</v>
      </c>
      <c r="L7421" s="518" t="s">
        <v>12068</v>
      </c>
    </row>
    <row r="7422" spans="1:12" ht="15.75">
      <c r="A7422" s="518" t="s">
        <v>10253</v>
      </c>
      <c r="B7422" s="518" t="s">
        <v>11527</v>
      </c>
      <c r="C7422" s="518" t="s">
        <v>11788</v>
      </c>
      <c r="D7422" s="518" t="s">
        <v>30952</v>
      </c>
      <c r="E7422" s="519" t="s">
        <v>144</v>
      </c>
      <c r="F7422" s="518" t="s">
        <v>144</v>
      </c>
      <c r="G7422" s="518" t="s">
        <v>31678</v>
      </c>
      <c r="H7422" s="518" t="s">
        <v>12395</v>
      </c>
      <c r="I7422" s="518" t="s">
        <v>12166</v>
      </c>
      <c r="J7422" s="518" t="s">
        <v>5503</v>
      </c>
      <c r="K7422" s="519" t="s">
        <v>35689</v>
      </c>
      <c r="L7422" s="518" t="s">
        <v>12068</v>
      </c>
    </row>
    <row r="7423" spans="1:12" ht="15.75">
      <c r="A7423" s="518" t="s">
        <v>10253</v>
      </c>
      <c r="B7423" s="518" t="s">
        <v>11527</v>
      </c>
      <c r="C7423" s="518" t="s">
        <v>11788</v>
      </c>
      <c r="D7423" s="518" t="s">
        <v>30952</v>
      </c>
      <c r="E7423" s="519" t="s">
        <v>144</v>
      </c>
      <c r="F7423" s="518" t="s">
        <v>144</v>
      </c>
      <c r="G7423" s="518" t="s">
        <v>31679</v>
      </c>
      <c r="H7423" s="518" t="s">
        <v>12396</v>
      </c>
      <c r="I7423" s="518" t="s">
        <v>12166</v>
      </c>
      <c r="J7423" s="518" t="s">
        <v>5503</v>
      </c>
      <c r="K7423" s="519" t="s">
        <v>34180</v>
      </c>
      <c r="L7423" s="518" t="s">
        <v>12068</v>
      </c>
    </row>
    <row r="7424" spans="1:12" ht="15.75">
      <c r="A7424" s="518" t="s">
        <v>10253</v>
      </c>
      <c r="B7424" s="518" t="s">
        <v>11527</v>
      </c>
      <c r="C7424" s="518" t="s">
        <v>11788</v>
      </c>
      <c r="D7424" s="518" t="s">
        <v>30952</v>
      </c>
      <c r="E7424" s="519" t="s">
        <v>144</v>
      </c>
      <c r="F7424" s="518" t="s">
        <v>144</v>
      </c>
      <c r="G7424" s="518" t="s">
        <v>31680</v>
      </c>
      <c r="H7424" s="518" t="s">
        <v>12397</v>
      </c>
      <c r="I7424" s="518" t="s">
        <v>12166</v>
      </c>
      <c r="J7424" s="518" t="s">
        <v>5503</v>
      </c>
      <c r="K7424" s="519" t="s">
        <v>35689</v>
      </c>
      <c r="L7424" s="518" t="s">
        <v>12068</v>
      </c>
    </row>
    <row r="7425" spans="1:12" ht="15.75">
      <c r="A7425" s="518" t="s">
        <v>10253</v>
      </c>
      <c r="B7425" s="518" t="s">
        <v>11527</v>
      </c>
      <c r="C7425" s="518" t="s">
        <v>11788</v>
      </c>
      <c r="D7425" s="518" t="s">
        <v>30952</v>
      </c>
      <c r="E7425" s="519" t="s">
        <v>144</v>
      </c>
      <c r="F7425" s="518" t="s">
        <v>144</v>
      </c>
      <c r="G7425" s="518" t="s">
        <v>31681</v>
      </c>
      <c r="H7425" s="518" t="s">
        <v>12398</v>
      </c>
      <c r="I7425" s="518" t="s">
        <v>12166</v>
      </c>
      <c r="J7425" s="518" t="s">
        <v>5503</v>
      </c>
      <c r="K7425" s="519" t="s">
        <v>18803</v>
      </c>
      <c r="L7425" s="518" t="s">
        <v>12068</v>
      </c>
    </row>
    <row r="7426" spans="1:12" ht="15.75">
      <c r="A7426" s="518" t="s">
        <v>10253</v>
      </c>
      <c r="B7426" s="518" t="s">
        <v>11527</v>
      </c>
      <c r="C7426" s="518" t="s">
        <v>11788</v>
      </c>
      <c r="D7426" s="518" t="s">
        <v>30952</v>
      </c>
      <c r="E7426" s="519" t="s">
        <v>144</v>
      </c>
      <c r="F7426" s="518" t="s">
        <v>144</v>
      </c>
      <c r="G7426" s="518" t="s">
        <v>31682</v>
      </c>
      <c r="H7426" s="518" t="s">
        <v>12399</v>
      </c>
      <c r="I7426" s="518" t="s">
        <v>12166</v>
      </c>
      <c r="J7426" s="518" t="s">
        <v>5503</v>
      </c>
      <c r="K7426" s="519" t="s">
        <v>24072</v>
      </c>
      <c r="L7426" s="518" t="s">
        <v>12068</v>
      </c>
    </row>
    <row r="7427" spans="1:12" ht="15.75">
      <c r="A7427" s="518" t="s">
        <v>10253</v>
      </c>
      <c r="B7427" s="518" t="s">
        <v>11527</v>
      </c>
      <c r="C7427" s="518" t="s">
        <v>11788</v>
      </c>
      <c r="D7427" s="518" t="s">
        <v>30952</v>
      </c>
      <c r="E7427" s="519" t="s">
        <v>144</v>
      </c>
      <c r="F7427" s="518" t="s">
        <v>144</v>
      </c>
      <c r="G7427" s="518" t="s">
        <v>31683</v>
      </c>
      <c r="H7427" s="518" t="s">
        <v>12400</v>
      </c>
      <c r="I7427" s="518" t="s">
        <v>12166</v>
      </c>
      <c r="J7427" s="518" t="s">
        <v>5503</v>
      </c>
      <c r="K7427" s="519" t="s">
        <v>27440</v>
      </c>
      <c r="L7427" s="518" t="s">
        <v>12068</v>
      </c>
    </row>
    <row r="7428" spans="1:12" ht="15.75">
      <c r="A7428" s="518" t="s">
        <v>10253</v>
      </c>
      <c r="B7428" s="518" t="s">
        <v>11527</v>
      </c>
      <c r="C7428" s="518" t="s">
        <v>11788</v>
      </c>
      <c r="D7428" s="518" t="s">
        <v>30952</v>
      </c>
      <c r="E7428" s="519" t="s">
        <v>144</v>
      </c>
      <c r="F7428" s="518" t="s">
        <v>144</v>
      </c>
      <c r="G7428" s="518" t="s">
        <v>31684</v>
      </c>
      <c r="H7428" s="518" t="s">
        <v>12401</v>
      </c>
      <c r="I7428" s="518" t="s">
        <v>12166</v>
      </c>
      <c r="J7428" s="518" t="s">
        <v>5503</v>
      </c>
      <c r="K7428" s="519" t="s">
        <v>35706</v>
      </c>
      <c r="L7428" s="518" t="s">
        <v>12068</v>
      </c>
    </row>
    <row r="7429" spans="1:12" ht="15.75">
      <c r="A7429" s="518" t="s">
        <v>10253</v>
      </c>
      <c r="B7429" s="518" t="s">
        <v>11527</v>
      </c>
      <c r="C7429" s="518" t="s">
        <v>11788</v>
      </c>
      <c r="D7429" s="518" t="s">
        <v>30952</v>
      </c>
      <c r="E7429" s="519" t="s">
        <v>144</v>
      </c>
      <c r="F7429" s="518" t="s">
        <v>144</v>
      </c>
      <c r="G7429" s="518" t="s">
        <v>31685</v>
      </c>
      <c r="H7429" s="518" t="s">
        <v>12402</v>
      </c>
      <c r="I7429" s="518" t="s">
        <v>12166</v>
      </c>
      <c r="J7429" s="518" t="s">
        <v>5503</v>
      </c>
      <c r="K7429" s="519" t="s">
        <v>17607</v>
      </c>
      <c r="L7429" s="518" t="s">
        <v>12068</v>
      </c>
    </row>
    <row r="7430" spans="1:12" ht="15.75">
      <c r="A7430" s="518" t="s">
        <v>10253</v>
      </c>
      <c r="B7430" s="518" t="s">
        <v>11527</v>
      </c>
      <c r="C7430" s="518" t="s">
        <v>11788</v>
      </c>
      <c r="D7430" s="518" t="s">
        <v>30952</v>
      </c>
      <c r="E7430" s="519" t="s">
        <v>144</v>
      </c>
      <c r="F7430" s="518" t="s">
        <v>144</v>
      </c>
      <c r="G7430" s="518" t="s">
        <v>31686</v>
      </c>
      <c r="H7430" s="518" t="s">
        <v>12403</v>
      </c>
      <c r="I7430" s="518" t="s">
        <v>5986</v>
      </c>
      <c r="J7430" s="518" t="s">
        <v>5503</v>
      </c>
      <c r="K7430" s="519" t="s">
        <v>35707</v>
      </c>
      <c r="L7430" s="518" t="s">
        <v>12068</v>
      </c>
    </row>
    <row r="7431" spans="1:12" ht="15.75">
      <c r="A7431" s="518" t="s">
        <v>10253</v>
      </c>
      <c r="B7431" s="518" t="s">
        <v>11527</v>
      </c>
      <c r="C7431" s="518" t="s">
        <v>11788</v>
      </c>
      <c r="D7431" s="518" t="s">
        <v>30952</v>
      </c>
      <c r="E7431" s="519" t="s">
        <v>144</v>
      </c>
      <c r="F7431" s="518" t="s">
        <v>144</v>
      </c>
      <c r="G7431" s="518" t="s">
        <v>31687</v>
      </c>
      <c r="H7431" s="518" t="s">
        <v>12067</v>
      </c>
      <c r="I7431" s="518" t="s">
        <v>12166</v>
      </c>
      <c r="J7431" s="518" t="s">
        <v>5503</v>
      </c>
      <c r="K7431" s="519" t="s">
        <v>35708</v>
      </c>
      <c r="L7431" s="518" t="s">
        <v>12068</v>
      </c>
    </row>
    <row r="7432" spans="1:12" ht="15.75">
      <c r="A7432" s="518" t="s">
        <v>10253</v>
      </c>
      <c r="B7432" s="518" t="s">
        <v>11527</v>
      </c>
      <c r="C7432" s="518" t="s">
        <v>11788</v>
      </c>
      <c r="D7432" s="518" t="s">
        <v>30952</v>
      </c>
      <c r="E7432" s="519" t="s">
        <v>144</v>
      </c>
      <c r="F7432" s="518" t="s">
        <v>144</v>
      </c>
      <c r="G7432" s="518" t="s">
        <v>31688</v>
      </c>
      <c r="H7432" s="518" t="s">
        <v>12404</v>
      </c>
      <c r="I7432" s="518" t="s">
        <v>12166</v>
      </c>
      <c r="J7432" s="518" t="s">
        <v>5503</v>
      </c>
      <c r="K7432" s="519" t="s">
        <v>35709</v>
      </c>
      <c r="L7432" s="518" t="s">
        <v>12068</v>
      </c>
    </row>
    <row r="7433" spans="1:12" ht="15.75">
      <c r="A7433" s="518" t="s">
        <v>10253</v>
      </c>
      <c r="B7433" s="518" t="s">
        <v>11527</v>
      </c>
      <c r="C7433" s="518" t="s">
        <v>11788</v>
      </c>
      <c r="D7433" s="518" t="s">
        <v>30952</v>
      </c>
      <c r="E7433" s="519" t="s">
        <v>144</v>
      </c>
      <c r="F7433" s="518" t="s">
        <v>144</v>
      </c>
      <c r="G7433" s="518" t="s">
        <v>31689</v>
      </c>
      <c r="H7433" s="518" t="s">
        <v>12405</v>
      </c>
      <c r="I7433" s="518" t="s">
        <v>12166</v>
      </c>
      <c r="J7433" s="518" t="s">
        <v>5503</v>
      </c>
      <c r="K7433" s="519" t="s">
        <v>35710</v>
      </c>
      <c r="L7433" s="518" t="s">
        <v>12068</v>
      </c>
    </row>
    <row r="7434" spans="1:12" ht="15.75">
      <c r="A7434" s="518" t="s">
        <v>10253</v>
      </c>
      <c r="B7434" s="518" t="s">
        <v>11527</v>
      </c>
      <c r="C7434" s="518" t="s">
        <v>11788</v>
      </c>
      <c r="D7434" s="518" t="s">
        <v>30952</v>
      </c>
      <c r="E7434" s="519" t="s">
        <v>144</v>
      </c>
      <c r="F7434" s="518" t="s">
        <v>144</v>
      </c>
      <c r="G7434" s="518" t="s">
        <v>31690</v>
      </c>
      <c r="H7434" s="518" t="s">
        <v>12071</v>
      </c>
      <c r="I7434" s="518" t="s">
        <v>12166</v>
      </c>
      <c r="J7434" s="518" t="s">
        <v>5503</v>
      </c>
      <c r="K7434" s="519" t="s">
        <v>35711</v>
      </c>
      <c r="L7434" s="518" t="s">
        <v>12068</v>
      </c>
    </row>
    <row r="7435" spans="1:12" ht="15.75">
      <c r="A7435" s="518" t="s">
        <v>10253</v>
      </c>
      <c r="B7435" s="518" t="s">
        <v>11527</v>
      </c>
      <c r="C7435" s="518" t="s">
        <v>11788</v>
      </c>
      <c r="D7435" s="518" t="s">
        <v>30952</v>
      </c>
      <c r="E7435" s="519" t="s">
        <v>144</v>
      </c>
      <c r="F7435" s="518" t="s">
        <v>144</v>
      </c>
      <c r="G7435" s="518" t="s">
        <v>31691</v>
      </c>
      <c r="H7435" s="518" t="s">
        <v>12297</v>
      </c>
      <c r="I7435" s="518" t="s">
        <v>12166</v>
      </c>
      <c r="J7435" s="518" t="s">
        <v>5503</v>
      </c>
      <c r="K7435" s="519" t="s">
        <v>35712</v>
      </c>
      <c r="L7435" s="518" t="s">
        <v>12068</v>
      </c>
    </row>
    <row r="7436" spans="1:12" ht="15.75">
      <c r="A7436" s="518" t="s">
        <v>10253</v>
      </c>
      <c r="B7436" s="518" t="s">
        <v>11527</v>
      </c>
      <c r="C7436" s="518" t="s">
        <v>11788</v>
      </c>
      <c r="D7436" s="518" t="s">
        <v>30952</v>
      </c>
      <c r="E7436" s="519" t="s">
        <v>144</v>
      </c>
      <c r="F7436" s="518" t="s">
        <v>144</v>
      </c>
      <c r="G7436" s="518" t="s">
        <v>31692</v>
      </c>
      <c r="H7436" s="518" t="s">
        <v>12406</v>
      </c>
      <c r="I7436" s="518" t="s">
        <v>12166</v>
      </c>
      <c r="J7436" s="518" t="s">
        <v>5503</v>
      </c>
      <c r="K7436" s="519" t="s">
        <v>35713</v>
      </c>
      <c r="L7436" s="518" t="s">
        <v>12068</v>
      </c>
    </row>
    <row r="7437" spans="1:12" ht="15.75">
      <c r="A7437" s="518" t="s">
        <v>10253</v>
      </c>
      <c r="B7437" s="518" t="s">
        <v>11527</v>
      </c>
      <c r="C7437" s="518" t="s">
        <v>11788</v>
      </c>
      <c r="D7437" s="518" t="s">
        <v>30952</v>
      </c>
      <c r="E7437" s="519" t="s">
        <v>144</v>
      </c>
      <c r="F7437" s="518" t="s">
        <v>144</v>
      </c>
      <c r="G7437" s="518" t="s">
        <v>31693</v>
      </c>
      <c r="H7437" s="518" t="s">
        <v>12073</v>
      </c>
      <c r="I7437" s="518" t="s">
        <v>12166</v>
      </c>
      <c r="J7437" s="518" t="s">
        <v>5503</v>
      </c>
      <c r="K7437" s="519" t="s">
        <v>35714</v>
      </c>
      <c r="L7437" s="518" t="s">
        <v>12068</v>
      </c>
    </row>
    <row r="7438" spans="1:12" ht="15.75">
      <c r="A7438" s="518" t="s">
        <v>10253</v>
      </c>
      <c r="B7438" s="518" t="s">
        <v>11527</v>
      </c>
      <c r="C7438" s="518" t="s">
        <v>11788</v>
      </c>
      <c r="D7438" s="518" t="s">
        <v>30952</v>
      </c>
      <c r="E7438" s="519" t="s">
        <v>144</v>
      </c>
      <c r="F7438" s="518" t="s">
        <v>144</v>
      </c>
      <c r="G7438" s="518" t="s">
        <v>31694</v>
      </c>
      <c r="H7438" s="518" t="s">
        <v>12074</v>
      </c>
      <c r="I7438" s="518" t="s">
        <v>12166</v>
      </c>
      <c r="J7438" s="518" t="s">
        <v>5503</v>
      </c>
      <c r="K7438" s="519" t="s">
        <v>35715</v>
      </c>
      <c r="L7438" s="518" t="s">
        <v>12068</v>
      </c>
    </row>
    <row r="7439" spans="1:12" ht="15.75">
      <c r="A7439" s="518" t="s">
        <v>10253</v>
      </c>
      <c r="B7439" s="518" t="s">
        <v>11527</v>
      </c>
      <c r="C7439" s="518" t="s">
        <v>11788</v>
      </c>
      <c r="D7439" s="518" t="s">
        <v>30952</v>
      </c>
      <c r="E7439" s="519" t="s">
        <v>144</v>
      </c>
      <c r="F7439" s="518" t="s">
        <v>144</v>
      </c>
      <c r="G7439" s="518" t="s">
        <v>31695</v>
      </c>
      <c r="H7439" s="518" t="s">
        <v>12407</v>
      </c>
      <c r="I7439" s="518" t="s">
        <v>12166</v>
      </c>
      <c r="J7439" s="518" t="s">
        <v>5503</v>
      </c>
      <c r="K7439" s="519" t="s">
        <v>35716</v>
      </c>
      <c r="L7439" s="518" t="s">
        <v>12068</v>
      </c>
    </row>
    <row r="7440" spans="1:12" ht="15.75">
      <c r="A7440" s="518" t="s">
        <v>10253</v>
      </c>
      <c r="B7440" s="518" t="s">
        <v>11527</v>
      </c>
      <c r="C7440" s="518" t="s">
        <v>11788</v>
      </c>
      <c r="D7440" s="518" t="s">
        <v>30952</v>
      </c>
      <c r="E7440" s="519" t="s">
        <v>144</v>
      </c>
      <c r="F7440" s="518" t="s">
        <v>144</v>
      </c>
      <c r="G7440" s="518" t="s">
        <v>31696</v>
      </c>
      <c r="H7440" s="518" t="s">
        <v>12299</v>
      </c>
      <c r="I7440" s="518" t="s">
        <v>12166</v>
      </c>
      <c r="J7440" s="518" t="s">
        <v>5503</v>
      </c>
      <c r="K7440" s="519" t="s">
        <v>35717</v>
      </c>
      <c r="L7440" s="518" t="s">
        <v>12068</v>
      </c>
    </row>
    <row r="7441" spans="1:12" ht="15.75">
      <c r="A7441" s="518" t="s">
        <v>10253</v>
      </c>
      <c r="B7441" s="518" t="s">
        <v>11527</v>
      </c>
      <c r="C7441" s="518" t="s">
        <v>11788</v>
      </c>
      <c r="D7441" s="518" t="s">
        <v>30952</v>
      </c>
      <c r="E7441" s="519" t="s">
        <v>144</v>
      </c>
      <c r="F7441" s="518" t="s">
        <v>144</v>
      </c>
      <c r="G7441" s="518" t="s">
        <v>31697</v>
      </c>
      <c r="H7441" s="518" t="s">
        <v>12077</v>
      </c>
      <c r="I7441" s="518" t="s">
        <v>12166</v>
      </c>
      <c r="J7441" s="518" t="s">
        <v>5503</v>
      </c>
      <c r="K7441" s="519" t="s">
        <v>35718</v>
      </c>
      <c r="L7441" s="518" t="s">
        <v>12068</v>
      </c>
    </row>
    <row r="7442" spans="1:12" ht="15.75">
      <c r="A7442" s="518" t="s">
        <v>10253</v>
      </c>
      <c r="B7442" s="518" t="s">
        <v>11527</v>
      </c>
      <c r="C7442" s="518" t="s">
        <v>11788</v>
      </c>
      <c r="D7442" s="518" t="s">
        <v>30952</v>
      </c>
      <c r="E7442" s="519" t="s">
        <v>144</v>
      </c>
      <c r="F7442" s="518" t="s">
        <v>144</v>
      </c>
      <c r="G7442" s="518" t="s">
        <v>31698</v>
      </c>
      <c r="H7442" s="518" t="s">
        <v>12408</v>
      </c>
      <c r="I7442" s="518" t="s">
        <v>12166</v>
      </c>
      <c r="J7442" s="518" t="s">
        <v>5503</v>
      </c>
      <c r="K7442" s="519" t="s">
        <v>35719</v>
      </c>
      <c r="L7442" s="518" t="s">
        <v>12068</v>
      </c>
    </row>
    <row r="7443" spans="1:12" ht="15.75">
      <c r="A7443" s="518" t="s">
        <v>10253</v>
      </c>
      <c r="B7443" s="518" t="s">
        <v>11527</v>
      </c>
      <c r="C7443" s="518" t="s">
        <v>11788</v>
      </c>
      <c r="D7443" s="518" t="s">
        <v>30952</v>
      </c>
      <c r="E7443" s="519" t="s">
        <v>144</v>
      </c>
      <c r="F7443" s="518" t="s">
        <v>144</v>
      </c>
      <c r="G7443" s="518" t="s">
        <v>31699</v>
      </c>
      <c r="H7443" s="518" t="s">
        <v>12079</v>
      </c>
      <c r="I7443" s="518" t="s">
        <v>12166</v>
      </c>
      <c r="J7443" s="518" t="s">
        <v>5503</v>
      </c>
      <c r="K7443" s="519" t="s">
        <v>35720</v>
      </c>
      <c r="L7443" s="518" t="s">
        <v>12068</v>
      </c>
    </row>
    <row r="7444" spans="1:12" ht="15.75">
      <c r="A7444" s="518" t="s">
        <v>10253</v>
      </c>
      <c r="B7444" s="518" t="s">
        <v>11527</v>
      </c>
      <c r="C7444" s="518" t="s">
        <v>11788</v>
      </c>
      <c r="D7444" s="518" t="s">
        <v>30952</v>
      </c>
      <c r="E7444" s="519" t="s">
        <v>144</v>
      </c>
      <c r="F7444" s="518" t="s">
        <v>144</v>
      </c>
      <c r="G7444" s="518" t="s">
        <v>31700</v>
      </c>
      <c r="H7444" s="518" t="s">
        <v>12409</v>
      </c>
      <c r="I7444" s="518" t="s">
        <v>12166</v>
      </c>
      <c r="J7444" s="518" t="s">
        <v>5503</v>
      </c>
      <c r="K7444" s="519" t="s">
        <v>35717</v>
      </c>
      <c r="L7444" s="518" t="s">
        <v>12068</v>
      </c>
    </row>
    <row r="7445" spans="1:12" ht="15.75">
      <c r="A7445" s="518" t="s">
        <v>10253</v>
      </c>
      <c r="B7445" s="518" t="s">
        <v>11527</v>
      </c>
      <c r="C7445" s="518" t="s">
        <v>11788</v>
      </c>
      <c r="D7445" s="518" t="s">
        <v>30952</v>
      </c>
      <c r="E7445" s="519" t="s">
        <v>144</v>
      </c>
      <c r="F7445" s="518" t="s">
        <v>144</v>
      </c>
      <c r="G7445" s="518" t="s">
        <v>31701</v>
      </c>
      <c r="H7445" s="518" t="s">
        <v>12081</v>
      </c>
      <c r="I7445" s="518" t="s">
        <v>12166</v>
      </c>
      <c r="J7445" s="518" t="s">
        <v>5503</v>
      </c>
      <c r="K7445" s="519" t="s">
        <v>35721</v>
      </c>
      <c r="L7445" s="518" t="s">
        <v>12068</v>
      </c>
    </row>
    <row r="7446" spans="1:12" ht="15.75">
      <c r="A7446" s="518" t="s">
        <v>10253</v>
      </c>
      <c r="B7446" s="518" t="s">
        <v>11527</v>
      </c>
      <c r="C7446" s="518" t="s">
        <v>11788</v>
      </c>
      <c r="D7446" s="518" t="s">
        <v>30952</v>
      </c>
      <c r="E7446" s="519" t="s">
        <v>144</v>
      </c>
      <c r="F7446" s="518" t="s">
        <v>144</v>
      </c>
      <c r="G7446" s="518" t="s">
        <v>31702</v>
      </c>
      <c r="H7446" s="518" t="s">
        <v>12082</v>
      </c>
      <c r="I7446" s="518" t="s">
        <v>12166</v>
      </c>
      <c r="J7446" s="518" t="s">
        <v>5503</v>
      </c>
      <c r="K7446" s="519" t="s">
        <v>35722</v>
      </c>
      <c r="L7446" s="518" t="s">
        <v>12068</v>
      </c>
    </row>
    <row r="7447" spans="1:12" ht="15.75">
      <c r="A7447" s="518" t="s">
        <v>10253</v>
      </c>
      <c r="B7447" s="518" t="s">
        <v>11527</v>
      </c>
      <c r="C7447" s="518" t="s">
        <v>11788</v>
      </c>
      <c r="D7447" s="518" t="s">
        <v>30952</v>
      </c>
      <c r="E7447" s="519" t="s">
        <v>144</v>
      </c>
      <c r="F7447" s="518" t="s">
        <v>144</v>
      </c>
      <c r="G7447" s="518" t="s">
        <v>31703</v>
      </c>
      <c r="H7447" s="518" t="s">
        <v>12410</v>
      </c>
      <c r="I7447" s="518" t="s">
        <v>12166</v>
      </c>
      <c r="J7447" s="518" t="s">
        <v>5503</v>
      </c>
      <c r="K7447" s="519" t="s">
        <v>35723</v>
      </c>
      <c r="L7447" s="518" t="s">
        <v>12068</v>
      </c>
    </row>
    <row r="7448" spans="1:12" ht="15.75">
      <c r="A7448" s="518" t="s">
        <v>10253</v>
      </c>
      <c r="B7448" s="518" t="s">
        <v>11527</v>
      </c>
      <c r="C7448" s="518" t="s">
        <v>11788</v>
      </c>
      <c r="D7448" s="518" t="s">
        <v>30952</v>
      </c>
      <c r="E7448" s="519" t="s">
        <v>144</v>
      </c>
      <c r="F7448" s="518" t="s">
        <v>144</v>
      </c>
      <c r="G7448" s="518" t="s">
        <v>31704</v>
      </c>
      <c r="H7448" s="518" t="s">
        <v>12411</v>
      </c>
      <c r="I7448" s="518" t="s">
        <v>12166</v>
      </c>
      <c r="J7448" s="518" t="s">
        <v>5503</v>
      </c>
      <c r="K7448" s="519" t="s">
        <v>35724</v>
      </c>
      <c r="L7448" s="518" t="s">
        <v>12068</v>
      </c>
    </row>
    <row r="7449" spans="1:12" ht="15.75">
      <c r="A7449" s="518" t="s">
        <v>10253</v>
      </c>
      <c r="B7449" s="518" t="s">
        <v>11527</v>
      </c>
      <c r="C7449" s="518" t="s">
        <v>11788</v>
      </c>
      <c r="D7449" s="518" t="s">
        <v>30952</v>
      </c>
      <c r="E7449" s="519" t="s">
        <v>144</v>
      </c>
      <c r="F7449" s="518" t="s">
        <v>144</v>
      </c>
      <c r="G7449" s="518" t="s">
        <v>31705</v>
      </c>
      <c r="H7449" s="518" t="s">
        <v>12412</v>
      </c>
      <c r="I7449" s="518" t="s">
        <v>12166</v>
      </c>
      <c r="J7449" s="518" t="s">
        <v>5503</v>
      </c>
      <c r="K7449" s="519" t="s">
        <v>35725</v>
      </c>
      <c r="L7449" s="518" t="s">
        <v>12068</v>
      </c>
    </row>
    <row r="7450" spans="1:12" ht="15.75">
      <c r="A7450" s="518" t="s">
        <v>10253</v>
      </c>
      <c r="B7450" s="518" t="s">
        <v>11527</v>
      </c>
      <c r="C7450" s="518" t="s">
        <v>11788</v>
      </c>
      <c r="D7450" s="518" t="s">
        <v>30952</v>
      </c>
      <c r="E7450" s="519" t="s">
        <v>144</v>
      </c>
      <c r="F7450" s="518" t="s">
        <v>144</v>
      </c>
      <c r="G7450" s="518" t="s">
        <v>31706</v>
      </c>
      <c r="H7450" s="518" t="s">
        <v>12087</v>
      </c>
      <c r="I7450" s="518" t="s">
        <v>12166</v>
      </c>
      <c r="J7450" s="518" t="s">
        <v>5503</v>
      </c>
      <c r="K7450" s="519" t="s">
        <v>35726</v>
      </c>
      <c r="L7450" s="518" t="s">
        <v>12068</v>
      </c>
    </row>
    <row r="7451" spans="1:12" ht="15.75">
      <c r="A7451" s="518" t="s">
        <v>10253</v>
      </c>
      <c r="B7451" s="518" t="s">
        <v>11527</v>
      </c>
      <c r="C7451" s="518" t="s">
        <v>11788</v>
      </c>
      <c r="D7451" s="518" t="s">
        <v>30952</v>
      </c>
      <c r="E7451" s="519" t="s">
        <v>144</v>
      </c>
      <c r="F7451" s="518" t="s">
        <v>144</v>
      </c>
      <c r="G7451" s="518" t="s">
        <v>31707</v>
      </c>
      <c r="H7451" s="518" t="s">
        <v>12413</v>
      </c>
      <c r="I7451" s="518" t="s">
        <v>12166</v>
      </c>
      <c r="J7451" s="518" t="s">
        <v>5503</v>
      </c>
      <c r="K7451" s="519" t="s">
        <v>35727</v>
      </c>
      <c r="L7451" s="518" t="s">
        <v>12068</v>
      </c>
    </row>
    <row r="7452" spans="1:12" ht="15.75">
      <c r="A7452" s="518" t="s">
        <v>10253</v>
      </c>
      <c r="B7452" s="518" t="s">
        <v>11527</v>
      </c>
      <c r="C7452" s="518" t="s">
        <v>11788</v>
      </c>
      <c r="D7452" s="518" t="s">
        <v>30952</v>
      </c>
      <c r="E7452" s="519" t="s">
        <v>144</v>
      </c>
      <c r="F7452" s="518" t="s">
        <v>144</v>
      </c>
      <c r="G7452" s="518" t="s">
        <v>31708</v>
      </c>
      <c r="H7452" s="518" t="s">
        <v>12414</v>
      </c>
      <c r="I7452" s="518" t="s">
        <v>12166</v>
      </c>
      <c r="J7452" s="518" t="s">
        <v>5503</v>
      </c>
      <c r="K7452" s="519" t="s">
        <v>35728</v>
      </c>
      <c r="L7452" s="518" t="s">
        <v>12068</v>
      </c>
    </row>
    <row r="7453" spans="1:12" ht="15.75">
      <c r="A7453" s="518" t="s">
        <v>10253</v>
      </c>
      <c r="B7453" s="518" t="s">
        <v>11527</v>
      </c>
      <c r="C7453" s="518" t="s">
        <v>11788</v>
      </c>
      <c r="D7453" s="518" t="s">
        <v>30952</v>
      </c>
      <c r="E7453" s="519" t="s">
        <v>144</v>
      </c>
      <c r="F7453" s="518" t="s">
        <v>144</v>
      </c>
      <c r="G7453" s="518" t="s">
        <v>31709</v>
      </c>
      <c r="H7453" s="518" t="s">
        <v>12089</v>
      </c>
      <c r="I7453" s="518" t="s">
        <v>12166</v>
      </c>
      <c r="J7453" s="518" t="s">
        <v>5503</v>
      </c>
      <c r="K7453" s="519" t="s">
        <v>35729</v>
      </c>
      <c r="L7453" s="518" t="s">
        <v>12068</v>
      </c>
    </row>
    <row r="7454" spans="1:12" ht="15.75">
      <c r="A7454" s="518" t="s">
        <v>10253</v>
      </c>
      <c r="B7454" s="518" t="s">
        <v>11527</v>
      </c>
      <c r="C7454" s="518" t="s">
        <v>11788</v>
      </c>
      <c r="D7454" s="518" t="s">
        <v>30952</v>
      </c>
      <c r="E7454" s="519" t="s">
        <v>144</v>
      </c>
      <c r="F7454" s="518" t="s">
        <v>144</v>
      </c>
      <c r="G7454" s="518" t="s">
        <v>31710</v>
      </c>
      <c r="H7454" s="518" t="s">
        <v>12415</v>
      </c>
      <c r="I7454" s="518" t="s">
        <v>12166</v>
      </c>
      <c r="J7454" s="518" t="s">
        <v>5503</v>
      </c>
      <c r="K7454" s="519" t="s">
        <v>35730</v>
      </c>
      <c r="L7454" s="518" t="s">
        <v>12068</v>
      </c>
    </row>
    <row r="7455" spans="1:12" ht="15.75">
      <c r="A7455" s="518" t="s">
        <v>10253</v>
      </c>
      <c r="B7455" s="518" t="s">
        <v>11527</v>
      </c>
      <c r="C7455" s="518" t="s">
        <v>11788</v>
      </c>
      <c r="D7455" s="518" t="s">
        <v>30952</v>
      </c>
      <c r="E7455" s="519" t="s">
        <v>144</v>
      </c>
      <c r="F7455" s="518" t="s">
        <v>144</v>
      </c>
      <c r="G7455" s="518" t="s">
        <v>31711</v>
      </c>
      <c r="H7455" s="518" t="s">
        <v>12091</v>
      </c>
      <c r="I7455" s="518" t="s">
        <v>12166</v>
      </c>
      <c r="J7455" s="518" t="s">
        <v>5503</v>
      </c>
      <c r="K7455" s="519" t="s">
        <v>35731</v>
      </c>
      <c r="L7455" s="518" t="s">
        <v>12068</v>
      </c>
    </row>
    <row r="7456" spans="1:12" ht="15.75">
      <c r="A7456" s="518" t="s">
        <v>10253</v>
      </c>
      <c r="B7456" s="518" t="s">
        <v>11527</v>
      </c>
      <c r="C7456" s="518" t="s">
        <v>11788</v>
      </c>
      <c r="D7456" s="518" t="s">
        <v>30952</v>
      </c>
      <c r="E7456" s="519" t="s">
        <v>144</v>
      </c>
      <c r="F7456" s="518" t="s">
        <v>144</v>
      </c>
      <c r="G7456" s="518" t="s">
        <v>31712</v>
      </c>
      <c r="H7456" s="518" t="s">
        <v>12416</v>
      </c>
      <c r="I7456" s="518" t="s">
        <v>12166</v>
      </c>
      <c r="J7456" s="518" t="s">
        <v>5503</v>
      </c>
      <c r="K7456" s="519" t="s">
        <v>35731</v>
      </c>
      <c r="L7456" s="518" t="s">
        <v>12068</v>
      </c>
    </row>
    <row r="7457" spans="1:12" ht="15.75">
      <c r="A7457" s="518" t="s">
        <v>10253</v>
      </c>
      <c r="B7457" s="518" t="s">
        <v>11527</v>
      </c>
      <c r="C7457" s="518" t="s">
        <v>11788</v>
      </c>
      <c r="D7457" s="518" t="s">
        <v>30952</v>
      </c>
      <c r="E7457" s="519" t="s">
        <v>144</v>
      </c>
      <c r="F7457" s="518" t="s">
        <v>144</v>
      </c>
      <c r="G7457" s="518" t="s">
        <v>31713</v>
      </c>
      <c r="H7457" s="518" t="s">
        <v>12093</v>
      </c>
      <c r="I7457" s="518" t="s">
        <v>12166</v>
      </c>
      <c r="J7457" s="518" t="s">
        <v>5503</v>
      </c>
      <c r="K7457" s="519" t="s">
        <v>35732</v>
      </c>
      <c r="L7457" s="518" t="s">
        <v>12068</v>
      </c>
    </row>
    <row r="7458" spans="1:12" ht="15.75">
      <c r="A7458" s="518" t="s">
        <v>10253</v>
      </c>
      <c r="B7458" s="518" t="s">
        <v>11527</v>
      </c>
      <c r="C7458" s="518" t="s">
        <v>11788</v>
      </c>
      <c r="D7458" s="518" t="s">
        <v>30952</v>
      </c>
      <c r="E7458" s="519" t="s">
        <v>144</v>
      </c>
      <c r="F7458" s="518" t="s">
        <v>144</v>
      </c>
      <c r="G7458" s="518" t="s">
        <v>31714</v>
      </c>
      <c r="H7458" s="518" t="s">
        <v>12094</v>
      </c>
      <c r="I7458" s="518" t="s">
        <v>12166</v>
      </c>
      <c r="J7458" s="518" t="s">
        <v>5503</v>
      </c>
      <c r="K7458" s="519" t="s">
        <v>35733</v>
      </c>
      <c r="L7458" s="518" t="s">
        <v>12068</v>
      </c>
    </row>
    <row r="7459" spans="1:12" ht="15.75">
      <c r="A7459" s="518" t="s">
        <v>10253</v>
      </c>
      <c r="B7459" s="518" t="s">
        <v>11527</v>
      </c>
      <c r="C7459" s="518" t="s">
        <v>11788</v>
      </c>
      <c r="D7459" s="518" t="s">
        <v>30952</v>
      </c>
      <c r="E7459" s="519" t="s">
        <v>144</v>
      </c>
      <c r="F7459" s="518" t="s">
        <v>144</v>
      </c>
      <c r="G7459" s="518" t="s">
        <v>31715</v>
      </c>
      <c r="H7459" s="518" t="s">
        <v>12403</v>
      </c>
      <c r="I7459" s="518" t="s">
        <v>12166</v>
      </c>
      <c r="J7459" s="518" t="s">
        <v>5503</v>
      </c>
      <c r="K7459" s="519" t="s">
        <v>35734</v>
      </c>
      <c r="L7459" s="518" t="s">
        <v>12068</v>
      </c>
    </row>
    <row r="7460" spans="1:12" ht="15.75">
      <c r="A7460" s="518" t="s">
        <v>10253</v>
      </c>
      <c r="B7460" s="518" t="s">
        <v>11527</v>
      </c>
      <c r="C7460" s="518" t="s">
        <v>11788</v>
      </c>
      <c r="D7460" s="518" t="s">
        <v>30952</v>
      </c>
      <c r="E7460" s="519" t="s">
        <v>144</v>
      </c>
      <c r="F7460" s="518" t="s">
        <v>144</v>
      </c>
      <c r="G7460" s="518" t="s">
        <v>31716</v>
      </c>
      <c r="H7460" s="518" t="s">
        <v>12163</v>
      </c>
      <c r="I7460" s="518" t="s">
        <v>12166</v>
      </c>
      <c r="J7460" s="518" t="s">
        <v>5503</v>
      </c>
      <c r="K7460" s="519" t="s">
        <v>35735</v>
      </c>
      <c r="L7460" s="518" t="s">
        <v>12068</v>
      </c>
    </row>
    <row r="7461" spans="1:12" ht="15.75">
      <c r="A7461" s="518" t="s">
        <v>10253</v>
      </c>
      <c r="B7461" s="518" t="s">
        <v>11527</v>
      </c>
      <c r="C7461" s="518" t="s">
        <v>11788</v>
      </c>
      <c r="D7461" s="518" t="s">
        <v>30952</v>
      </c>
      <c r="E7461" s="519" t="s">
        <v>144</v>
      </c>
      <c r="F7461" s="518" t="s">
        <v>144</v>
      </c>
      <c r="G7461" s="518" t="s">
        <v>31717</v>
      </c>
      <c r="H7461" s="518" t="s">
        <v>12164</v>
      </c>
      <c r="I7461" s="518" t="s">
        <v>12166</v>
      </c>
      <c r="J7461" s="518" t="s">
        <v>5503</v>
      </c>
      <c r="K7461" s="519" t="s">
        <v>35736</v>
      </c>
      <c r="L7461" s="518" t="s">
        <v>12068</v>
      </c>
    </row>
    <row r="7462" spans="1:12" ht="15.75">
      <c r="A7462" s="518" t="s">
        <v>10253</v>
      </c>
      <c r="B7462" s="518" t="s">
        <v>11527</v>
      </c>
      <c r="C7462" s="518" t="s">
        <v>11788</v>
      </c>
      <c r="D7462" s="518" t="s">
        <v>30952</v>
      </c>
      <c r="E7462" s="519" t="s">
        <v>144</v>
      </c>
      <c r="F7462" s="518" t="s">
        <v>144</v>
      </c>
      <c r="G7462" s="518" t="s">
        <v>31718</v>
      </c>
      <c r="H7462" s="518" t="s">
        <v>12095</v>
      </c>
      <c r="I7462" s="518" t="s">
        <v>12166</v>
      </c>
      <c r="J7462" s="518" t="s">
        <v>5503</v>
      </c>
      <c r="K7462" s="519" t="s">
        <v>35715</v>
      </c>
      <c r="L7462" s="518" t="s">
        <v>12068</v>
      </c>
    </row>
    <row r="7463" spans="1:12" ht="15.75">
      <c r="A7463" s="518" t="s">
        <v>10253</v>
      </c>
      <c r="B7463" s="518" t="s">
        <v>11527</v>
      </c>
      <c r="C7463" s="518" t="s">
        <v>11788</v>
      </c>
      <c r="D7463" s="518" t="s">
        <v>30952</v>
      </c>
      <c r="E7463" s="519" t="s">
        <v>144</v>
      </c>
      <c r="F7463" s="518" t="s">
        <v>144</v>
      </c>
      <c r="G7463" s="518" t="s">
        <v>31719</v>
      </c>
      <c r="H7463" s="518" t="s">
        <v>12096</v>
      </c>
      <c r="I7463" s="518" t="s">
        <v>12166</v>
      </c>
      <c r="J7463" s="518" t="s">
        <v>5503</v>
      </c>
      <c r="K7463" s="519" t="s">
        <v>35737</v>
      </c>
      <c r="L7463" s="518" t="s">
        <v>12068</v>
      </c>
    </row>
    <row r="7464" spans="1:12" ht="15.75">
      <c r="A7464" s="518" t="s">
        <v>10253</v>
      </c>
      <c r="B7464" s="518" t="s">
        <v>11527</v>
      </c>
      <c r="C7464" s="518" t="s">
        <v>11788</v>
      </c>
      <c r="D7464" s="518" t="s">
        <v>30952</v>
      </c>
      <c r="E7464" s="519" t="s">
        <v>144</v>
      </c>
      <c r="F7464" s="518" t="s">
        <v>144</v>
      </c>
      <c r="G7464" s="518" t="s">
        <v>31720</v>
      </c>
      <c r="H7464" s="518" t="s">
        <v>12417</v>
      </c>
      <c r="I7464" s="518" t="s">
        <v>12166</v>
      </c>
      <c r="J7464" s="518" t="s">
        <v>5503</v>
      </c>
      <c r="K7464" s="519" t="s">
        <v>35738</v>
      </c>
      <c r="L7464" s="518" t="s">
        <v>12068</v>
      </c>
    </row>
    <row r="7465" spans="1:12" ht="15.75">
      <c r="A7465" s="518" t="s">
        <v>10253</v>
      </c>
      <c r="B7465" s="518" t="s">
        <v>11527</v>
      </c>
      <c r="C7465" s="518" t="s">
        <v>11788</v>
      </c>
      <c r="D7465" s="518" t="s">
        <v>30952</v>
      </c>
      <c r="E7465" s="519" t="s">
        <v>144</v>
      </c>
      <c r="F7465" s="518" t="s">
        <v>144</v>
      </c>
      <c r="G7465" s="518" t="s">
        <v>31721</v>
      </c>
      <c r="H7465" s="518" t="s">
        <v>12146</v>
      </c>
      <c r="I7465" s="518" t="s">
        <v>12166</v>
      </c>
      <c r="J7465" s="518" t="s">
        <v>5503</v>
      </c>
      <c r="K7465" s="519" t="s">
        <v>35739</v>
      </c>
      <c r="L7465" s="518" t="s">
        <v>12068</v>
      </c>
    </row>
    <row r="7466" spans="1:12" ht="15.75">
      <c r="A7466" s="518" t="s">
        <v>10253</v>
      </c>
      <c r="B7466" s="518" t="s">
        <v>11527</v>
      </c>
      <c r="C7466" s="518" t="s">
        <v>11788</v>
      </c>
      <c r="D7466" s="518" t="s">
        <v>30952</v>
      </c>
      <c r="E7466" s="519" t="s">
        <v>144</v>
      </c>
      <c r="F7466" s="518" t="s">
        <v>144</v>
      </c>
      <c r="G7466" s="518" t="s">
        <v>31722</v>
      </c>
      <c r="H7466" s="518" t="s">
        <v>12418</v>
      </c>
      <c r="I7466" s="518" t="s">
        <v>12166</v>
      </c>
      <c r="J7466" s="518" t="s">
        <v>5503</v>
      </c>
      <c r="K7466" s="519" t="s">
        <v>35740</v>
      </c>
      <c r="L7466" s="518" t="s">
        <v>12068</v>
      </c>
    </row>
    <row r="7467" spans="1:12" ht="15.75">
      <c r="A7467" s="518" t="s">
        <v>10253</v>
      </c>
      <c r="B7467" s="518" t="s">
        <v>11527</v>
      </c>
      <c r="C7467" s="518" t="s">
        <v>11788</v>
      </c>
      <c r="D7467" s="518" t="s">
        <v>30952</v>
      </c>
      <c r="E7467" s="519" t="s">
        <v>144</v>
      </c>
      <c r="F7467" s="518" t="s">
        <v>144</v>
      </c>
      <c r="G7467" s="518" t="s">
        <v>31723</v>
      </c>
      <c r="H7467" s="518" t="s">
        <v>12419</v>
      </c>
      <c r="I7467" s="518" t="s">
        <v>12166</v>
      </c>
      <c r="J7467" s="518" t="s">
        <v>5503</v>
      </c>
      <c r="K7467" s="519" t="s">
        <v>35741</v>
      </c>
      <c r="L7467" s="518" t="s">
        <v>12068</v>
      </c>
    </row>
    <row r="7468" spans="1:12" ht="15.75">
      <c r="A7468" s="518" t="s">
        <v>10253</v>
      </c>
      <c r="B7468" s="518" t="s">
        <v>11527</v>
      </c>
      <c r="C7468" s="518" t="s">
        <v>11788</v>
      </c>
      <c r="D7468" s="518" t="s">
        <v>30952</v>
      </c>
      <c r="E7468" s="519" t="s">
        <v>144</v>
      </c>
      <c r="F7468" s="518" t="s">
        <v>144</v>
      </c>
      <c r="G7468" s="518" t="s">
        <v>31724</v>
      </c>
      <c r="H7468" s="518" t="s">
        <v>12098</v>
      </c>
      <c r="I7468" s="518" t="s">
        <v>12166</v>
      </c>
      <c r="J7468" s="518" t="s">
        <v>5503</v>
      </c>
      <c r="K7468" s="519" t="s">
        <v>35742</v>
      </c>
      <c r="L7468" s="518" t="s">
        <v>12068</v>
      </c>
    </row>
    <row r="7469" spans="1:12" ht="15.75">
      <c r="A7469" s="518" t="s">
        <v>10253</v>
      </c>
      <c r="B7469" s="518" t="s">
        <v>11527</v>
      </c>
      <c r="C7469" s="518" t="s">
        <v>11788</v>
      </c>
      <c r="D7469" s="518" t="s">
        <v>30952</v>
      </c>
      <c r="E7469" s="519" t="s">
        <v>144</v>
      </c>
      <c r="F7469" s="518" t="s">
        <v>144</v>
      </c>
      <c r="G7469" s="518" t="s">
        <v>31725</v>
      </c>
      <c r="H7469" s="518" t="s">
        <v>12420</v>
      </c>
      <c r="I7469" s="518" t="s">
        <v>12166</v>
      </c>
      <c r="J7469" s="518" t="s">
        <v>5503</v>
      </c>
      <c r="K7469" s="519" t="s">
        <v>35724</v>
      </c>
      <c r="L7469" s="518" t="s">
        <v>12068</v>
      </c>
    </row>
    <row r="7470" spans="1:12" ht="15.75">
      <c r="A7470" s="518" t="s">
        <v>10253</v>
      </c>
      <c r="B7470" s="518" t="s">
        <v>11527</v>
      </c>
      <c r="C7470" s="518" t="s">
        <v>11788</v>
      </c>
      <c r="D7470" s="518" t="s">
        <v>30952</v>
      </c>
      <c r="E7470" s="519" t="s">
        <v>144</v>
      </c>
      <c r="F7470" s="518" t="s">
        <v>144</v>
      </c>
      <c r="G7470" s="518" t="s">
        <v>31726</v>
      </c>
      <c r="H7470" s="518" t="s">
        <v>12421</v>
      </c>
      <c r="I7470" s="518" t="s">
        <v>12166</v>
      </c>
      <c r="J7470" s="518" t="s">
        <v>5503</v>
      </c>
      <c r="K7470" s="519" t="s">
        <v>35743</v>
      </c>
      <c r="L7470" s="518" t="s">
        <v>12068</v>
      </c>
    </row>
    <row r="7471" spans="1:12" ht="15.75">
      <c r="A7471" s="518" t="s">
        <v>10253</v>
      </c>
      <c r="B7471" s="518" t="s">
        <v>11527</v>
      </c>
      <c r="C7471" s="518" t="s">
        <v>11788</v>
      </c>
      <c r="D7471" s="518" t="s">
        <v>30952</v>
      </c>
      <c r="E7471" s="519" t="s">
        <v>144</v>
      </c>
      <c r="F7471" s="518" t="s">
        <v>144</v>
      </c>
      <c r="G7471" s="518" t="s">
        <v>31727</v>
      </c>
      <c r="H7471" s="518" t="s">
        <v>12304</v>
      </c>
      <c r="I7471" s="518" t="s">
        <v>12166</v>
      </c>
      <c r="J7471" s="518" t="s">
        <v>5503</v>
      </c>
      <c r="K7471" s="519" t="s">
        <v>35744</v>
      </c>
      <c r="L7471" s="518" t="s">
        <v>12068</v>
      </c>
    </row>
    <row r="7472" spans="1:12" ht="15.75">
      <c r="A7472" s="518" t="s">
        <v>10253</v>
      </c>
      <c r="B7472" s="518" t="s">
        <v>11527</v>
      </c>
      <c r="C7472" s="518" t="s">
        <v>11788</v>
      </c>
      <c r="D7472" s="518" t="s">
        <v>30952</v>
      </c>
      <c r="E7472" s="519" t="s">
        <v>144</v>
      </c>
      <c r="F7472" s="518" t="s">
        <v>144</v>
      </c>
      <c r="G7472" s="518" t="s">
        <v>31728</v>
      </c>
      <c r="H7472" s="518" t="s">
        <v>12422</v>
      </c>
      <c r="I7472" s="518" t="s">
        <v>12166</v>
      </c>
      <c r="J7472" s="518" t="s">
        <v>5503</v>
      </c>
      <c r="K7472" s="519" t="s">
        <v>35745</v>
      </c>
      <c r="L7472" s="518" t="s">
        <v>12068</v>
      </c>
    </row>
    <row r="7473" spans="1:12" ht="15.75">
      <c r="A7473" s="518" t="s">
        <v>10253</v>
      </c>
      <c r="B7473" s="518" t="s">
        <v>11527</v>
      </c>
      <c r="C7473" s="518" t="s">
        <v>11788</v>
      </c>
      <c r="D7473" s="518" t="s">
        <v>30952</v>
      </c>
      <c r="E7473" s="519" t="s">
        <v>144</v>
      </c>
      <c r="F7473" s="518" t="s">
        <v>144</v>
      </c>
      <c r="G7473" s="518" t="s">
        <v>31729</v>
      </c>
      <c r="H7473" s="518" t="s">
        <v>12423</v>
      </c>
      <c r="I7473" s="518" t="s">
        <v>12166</v>
      </c>
      <c r="J7473" s="518" t="s">
        <v>5503</v>
      </c>
      <c r="K7473" s="519" t="s">
        <v>35746</v>
      </c>
      <c r="L7473" s="518" t="s">
        <v>12068</v>
      </c>
    </row>
    <row r="7474" spans="1:12" ht="15.75">
      <c r="A7474" s="518" t="s">
        <v>10253</v>
      </c>
      <c r="B7474" s="518" t="s">
        <v>11527</v>
      </c>
      <c r="C7474" s="518" t="s">
        <v>11788</v>
      </c>
      <c r="D7474" s="518" t="s">
        <v>30952</v>
      </c>
      <c r="E7474" s="519" t="s">
        <v>144</v>
      </c>
      <c r="F7474" s="518" t="s">
        <v>144</v>
      </c>
      <c r="G7474" s="518" t="s">
        <v>31730</v>
      </c>
      <c r="H7474" s="518" t="s">
        <v>12424</v>
      </c>
      <c r="I7474" s="518" t="s">
        <v>12166</v>
      </c>
      <c r="J7474" s="518" t="s">
        <v>5503</v>
      </c>
      <c r="K7474" s="519" t="s">
        <v>35747</v>
      </c>
      <c r="L7474" s="518" t="s">
        <v>12068</v>
      </c>
    </row>
    <row r="7475" spans="1:12" ht="15.75">
      <c r="A7475" s="518" t="s">
        <v>10253</v>
      </c>
      <c r="B7475" s="518" t="s">
        <v>11527</v>
      </c>
      <c r="C7475" s="518" t="s">
        <v>11788</v>
      </c>
      <c r="D7475" s="518" t="s">
        <v>30952</v>
      </c>
      <c r="E7475" s="519" t="s">
        <v>144</v>
      </c>
      <c r="F7475" s="518" t="s">
        <v>144</v>
      </c>
      <c r="G7475" s="518" t="s">
        <v>31731</v>
      </c>
      <c r="H7475" s="518" t="s">
        <v>12425</v>
      </c>
      <c r="I7475" s="518" t="s">
        <v>12166</v>
      </c>
      <c r="J7475" s="518" t="s">
        <v>5503</v>
      </c>
      <c r="K7475" s="519" t="s">
        <v>35748</v>
      </c>
      <c r="L7475" s="518" t="s">
        <v>12068</v>
      </c>
    </row>
    <row r="7476" spans="1:12" ht="15.75">
      <c r="A7476" s="518" t="s">
        <v>10253</v>
      </c>
      <c r="B7476" s="518" t="s">
        <v>11527</v>
      </c>
      <c r="C7476" s="518" t="s">
        <v>11788</v>
      </c>
      <c r="D7476" s="518" t="s">
        <v>30952</v>
      </c>
      <c r="E7476" s="519" t="s">
        <v>144</v>
      </c>
      <c r="F7476" s="518" t="s">
        <v>144</v>
      </c>
      <c r="G7476" s="518" t="s">
        <v>31732</v>
      </c>
      <c r="H7476" s="518" t="s">
        <v>12426</v>
      </c>
      <c r="I7476" s="518" t="s">
        <v>12166</v>
      </c>
      <c r="J7476" s="518" t="s">
        <v>5503</v>
      </c>
      <c r="K7476" s="519" t="s">
        <v>35749</v>
      </c>
      <c r="L7476" s="518" t="s">
        <v>12068</v>
      </c>
    </row>
    <row r="7477" spans="1:12" ht="15.75">
      <c r="A7477" s="518" t="s">
        <v>10253</v>
      </c>
      <c r="B7477" s="518" t="s">
        <v>11527</v>
      </c>
      <c r="C7477" s="518" t="s">
        <v>11788</v>
      </c>
      <c r="D7477" s="518" t="s">
        <v>30952</v>
      </c>
      <c r="E7477" s="519" t="s">
        <v>144</v>
      </c>
      <c r="F7477" s="518" t="s">
        <v>144</v>
      </c>
      <c r="G7477" s="518" t="s">
        <v>31733</v>
      </c>
      <c r="H7477" s="518" t="s">
        <v>12427</v>
      </c>
      <c r="I7477" s="518" t="s">
        <v>12166</v>
      </c>
      <c r="J7477" s="518" t="s">
        <v>5503</v>
      </c>
      <c r="K7477" s="519" t="s">
        <v>35750</v>
      </c>
      <c r="L7477" s="518" t="s">
        <v>12068</v>
      </c>
    </row>
    <row r="7478" spans="1:12" ht="15.75">
      <c r="A7478" s="518" t="s">
        <v>10253</v>
      </c>
      <c r="B7478" s="518" t="s">
        <v>11527</v>
      </c>
      <c r="C7478" s="518" t="s">
        <v>11788</v>
      </c>
      <c r="D7478" s="518" t="s">
        <v>30952</v>
      </c>
      <c r="E7478" s="519" t="s">
        <v>144</v>
      </c>
      <c r="F7478" s="518" t="s">
        <v>144</v>
      </c>
      <c r="G7478" s="518" t="s">
        <v>31734</v>
      </c>
      <c r="H7478" s="518" t="s">
        <v>12428</v>
      </c>
      <c r="I7478" s="518" t="s">
        <v>12166</v>
      </c>
      <c r="J7478" s="518" t="s">
        <v>5503</v>
      </c>
      <c r="K7478" s="519" t="s">
        <v>35751</v>
      </c>
      <c r="L7478" s="518" t="s">
        <v>12068</v>
      </c>
    </row>
    <row r="7479" spans="1:12" ht="15.75">
      <c r="A7479" s="518" t="s">
        <v>10253</v>
      </c>
      <c r="B7479" s="518" t="s">
        <v>11527</v>
      </c>
      <c r="C7479" s="518" t="s">
        <v>11788</v>
      </c>
      <c r="D7479" s="518" t="s">
        <v>30952</v>
      </c>
      <c r="E7479" s="519" t="s">
        <v>144</v>
      </c>
      <c r="F7479" s="518" t="s">
        <v>144</v>
      </c>
      <c r="G7479" s="518" t="s">
        <v>31735</v>
      </c>
      <c r="H7479" s="518" t="s">
        <v>12429</v>
      </c>
      <c r="I7479" s="518" t="s">
        <v>12166</v>
      </c>
      <c r="J7479" s="518" t="s">
        <v>5503</v>
      </c>
      <c r="K7479" s="519" t="s">
        <v>35752</v>
      </c>
      <c r="L7479" s="518" t="s">
        <v>12068</v>
      </c>
    </row>
    <row r="7480" spans="1:12" ht="15.75">
      <c r="A7480" s="518" t="s">
        <v>10253</v>
      </c>
      <c r="B7480" s="518" t="s">
        <v>11527</v>
      </c>
      <c r="C7480" s="518" t="s">
        <v>11788</v>
      </c>
      <c r="D7480" s="518" t="s">
        <v>30952</v>
      </c>
      <c r="E7480" s="519" t="s">
        <v>144</v>
      </c>
      <c r="F7480" s="518" t="s">
        <v>144</v>
      </c>
      <c r="G7480" s="518" t="s">
        <v>31736</v>
      </c>
      <c r="H7480" s="518" t="s">
        <v>12430</v>
      </c>
      <c r="I7480" s="518" t="s">
        <v>12166</v>
      </c>
      <c r="J7480" s="518" t="s">
        <v>5503</v>
      </c>
      <c r="K7480" s="519" t="s">
        <v>35753</v>
      </c>
      <c r="L7480" s="518" t="s">
        <v>12068</v>
      </c>
    </row>
    <row r="7481" spans="1:12" ht="15.75">
      <c r="A7481" s="518" t="s">
        <v>10253</v>
      </c>
      <c r="B7481" s="518" t="s">
        <v>11527</v>
      </c>
      <c r="C7481" s="518" t="s">
        <v>11788</v>
      </c>
      <c r="D7481" s="518" t="s">
        <v>30952</v>
      </c>
      <c r="E7481" s="519" t="s">
        <v>144</v>
      </c>
      <c r="F7481" s="518" t="s">
        <v>144</v>
      </c>
      <c r="G7481" s="518" t="s">
        <v>31737</v>
      </c>
      <c r="H7481" s="518" t="s">
        <v>12431</v>
      </c>
      <c r="I7481" s="518" t="s">
        <v>12166</v>
      </c>
      <c r="J7481" s="518" t="s">
        <v>5503</v>
      </c>
      <c r="K7481" s="519" t="s">
        <v>35754</v>
      </c>
      <c r="L7481" s="518" t="s">
        <v>12068</v>
      </c>
    </row>
    <row r="7482" spans="1:12" ht="15.75">
      <c r="A7482" s="518" t="s">
        <v>10253</v>
      </c>
      <c r="B7482" s="518" t="s">
        <v>11527</v>
      </c>
      <c r="C7482" s="518" t="s">
        <v>11788</v>
      </c>
      <c r="D7482" s="518" t="s">
        <v>30952</v>
      </c>
      <c r="E7482" s="519" t="s">
        <v>144</v>
      </c>
      <c r="F7482" s="518" t="s">
        <v>144</v>
      </c>
      <c r="G7482" s="518" t="s">
        <v>31738</v>
      </c>
      <c r="H7482" s="518" t="s">
        <v>12111</v>
      </c>
      <c r="I7482" s="518" t="s">
        <v>12166</v>
      </c>
      <c r="J7482" s="518" t="s">
        <v>5503</v>
      </c>
      <c r="K7482" s="519" t="s">
        <v>35755</v>
      </c>
      <c r="L7482" s="518" t="s">
        <v>12068</v>
      </c>
    </row>
    <row r="7483" spans="1:12" ht="15.75">
      <c r="A7483" s="518" t="s">
        <v>10253</v>
      </c>
      <c r="B7483" s="518" t="s">
        <v>11527</v>
      </c>
      <c r="C7483" s="518" t="s">
        <v>11788</v>
      </c>
      <c r="D7483" s="518" t="s">
        <v>30952</v>
      </c>
      <c r="E7483" s="519" t="s">
        <v>144</v>
      </c>
      <c r="F7483" s="518" t="s">
        <v>144</v>
      </c>
      <c r="G7483" s="518" t="s">
        <v>31739</v>
      </c>
      <c r="H7483" s="518" t="s">
        <v>12432</v>
      </c>
      <c r="I7483" s="518" t="s">
        <v>12166</v>
      </c>
      <c r="J7483" s="518" t="s">
        <v>5503</v>
      </c>
      <c r="K7483" s="519" t="s">
        <v>35756</v>
      </c>
      <c r="L7483" s="518" t="s">
        <v>12068</v>
      </c>
    </row>
    <row r="7484" spans="1:12" ht="15.75">
      <c r="A7484" s="518" t="s">
        <v>10253</v>
      </c>
      <c r="B7484" s="518" t="s">
        <v>11527</v>
      </c>
      <c r="C7484" s="518" t="s">
        <v>11788</v>
      </c>
      <c r="D7484" s="518" t="s">
        <v>30952</v>
      </c>
      <c r="E7484" s="519" t="s">
        <v>144</v>
      </c>
      <c r="F7484" s="518" t="s">
        <v>144</v>
      </c>
      <c r="G7484" s="518" t="s">
        <v>31740</v>
      </c>
      <c r="H7484" s="518" t="s">
        <v>12433</v>
      </c>
      <c r="I7484" s="518" t="s">
        <v>12166</v>
      </c>
      <c r="J7484" s="518" t="s">
        <v>5503</v>
      </c>
      <c r="K7484" s="519" t="s">
        <v>35757</v>
      </c>
      <c r="L7484" s="518" t="s">
        <v>12068</v>
      </c>
    </row>
    <row r="7485" spans="1:12" ht="15.75">
      <c r="A7485" s="518" t="s">
        <v>10253</v>
      </c>
      <c r="B7485" s="518" t="s">
        <v>11527</v>
      </c>
      <c r="C7485" s="518" t="s">
        <v>11788</v>
      </c>
      <c r="D7485" s="518" t="s">
        <v>30952</v>
      </c>
      <c r="E7485" s="519" t="s">
        <v>144</v>
      </c>
      <c r="F7485" s="518" t="s">
        <v>144</v>
      </c>
      <c r="G7485" s="518" t="s">
        <v>31741</v>
      </c>
      <c r="H7485" s="518" t="s">
        <v>12434</v>
      </c>
      <c r="I7485" s="518" t="s">
        <v>12166</v>
      </c>
      <c r="J7485" s="518" t="s">
        <v>5503</v>
      </c>
      <c r="K7485" s="519" t="s">
        <v>35758</v>
      </c>
      <c r="L7485" s="518" t="s">
        <v>12068</v>
      </c>
    </row>
    <row r="7486" spans="1:12" ht="15.75">
      <c r="A7486" s="518" t="s">
        <v>10253</v>
      </c>
      <c r="B7486" s="518" t="s">
        <v>11527</v>
      </c>
      <c r="C7486" s="518" t="s">
        <v>11788</v>
      </c>
      <c r="D7486" s="518" t="s">
        <v>30952</v>
      </c>
      <c r="E7486" s="519" t="s">
        <v>144</v>
      </c>
      <c r="F7486" s="518" t="s">
        <v>144</v>
      </c>
      <c r="G7486" s="518" t="s">
        <v>31742</v>
      </c>
      <c r="H7486" s="518" t="s">
        <v>12114</v>
      </c>
      <c r="I7486" s="518" t="s">
        <v>12166</v>
      </c>
      <c r="J7486" s="518" t="s">
        <v>5503</v>
      </c>
      <c r="K7486" s="519" t="s">
        <v>35759</v>
      </c>
      <c r="L7486" s="518" t="s">
        <v>12068</v>
      </c>
    </row>
    <row r="7487" spans="1:12" ht="15.75">
      <c r="A7487" s="518" t="s">
        <v>10253</v>
      </c>
      <c r="B7487" s="518" t="s">
        <v>11527</v>
      </c>
      <c r="C7487" s="518" t="s">
        <v>11788</v>
      </c>
      <c r="D7487" s="518" t="s">
        <v>30952</v>
      </c>
      <c r="E7487" s="519" t="s">
        <v>144</v>
      </c>
      <c r="F7487" s="518" t="s">
        <v>144</v>
      </c>
      <c r="G7487" s="518" t="s">
        <v>31743</v>
      </c>
      <c r="H7487" s="518" t="s">
        <v>12435</v>
      </c>
      <c r="I7487" s="518" t="s">
        <v>12166</v>
      </c>
      <c r="J7487" s="518" t="s">
        <v>5503</v>
      </c>
      <c r="K7487" s="519" t="s">
        <v>35752</v>
      </c>
      <c r="L7487" s="518" t="s">
        <v>12068</v>
      </c>
    </row>
    <row r="7488" spans="1:12" ht="15.75">
      <c r="A7488" s="518" t="s">
        <v>10253</v>
      </c>
      <c r="B7488" s="518" t="s">
        <v>11527</v>
      </c>
      <c r="C7488" s="518" t="s">
        <v>11788</v>
      </c>
      <c r="D7488" s="518" t="s">
        <v>30952</v>
      </c>
      <c r="E7488" s="519" t="s">
        <v>144</v>
      </c>
      <c r="F7488" s="518" t="s">
        <v>144</v>
      </c>
      <c r="G7488" s="518" t="s">
        <v>31744</v>
      </c>
      <c r="H7488" s="518" t="s">
        <v>12116</v>
      </c>
      <c r="I7488" s="518" t="s">
        <v>12166</v>
      </c>
      <c r="J7488" s="518" t="s">
        <v>5503</v>
      </c>
      <c r="K7488" s="519" t="s">
        <v>35752</v>
      </c>
      <c r="L7488" s="518" t="s">
        <v>12068</v>
      </c>
    </row>
    <row r="7489" spans="1:12" ht="15.75">
      <c r="A7489" s="518" t="s">
        <v>10253</v>
      </c>
      <c r="B7489" s="518" t="s">
        <v>11527</v>
      </c>
      <c r="C7489" s="518" t="s">
        <v>11788</v>
      </c>
      <c r="D7489" s="518" t="s">
        <v>30952</v>
      </c>
      <c r="E7489" s="519" t="s">
        <v>144</v>
      </c>
      <c r="F7489" s="518" t="s">
        <v>144</v>
      </c>
      <c r="G7489" s="518" t="s">
        <v>31745</v>
      </c>
      <c r="H7489" s="518" t="s">
        <v>12436</v>
      </c>
      <c r="I7489" s="518" t="s">
        <v>12166</v>
      </c>
      <c r="J7489" s="518" t="s">
        <v>5503</v>
      </c>
      <c r="K7489" s="519" t="s">
        <v>35760</v>
      </c>
      <c r="L7489" s="518" t="s">
        <v>12068</v>
      </c>
    </row>
    <row r="7490" spans="1:12" ht="15.75">
      <c r="A7490" s="518" t="s">
        <v>10253</v>
      </c>
      <c r="B7490" s="518" t="s">
        <v>11527</v>
      </c>
      <c r="C7490" s="518" t="s">
        <v>11788</v>
      </c>
      <c r="D7490" s="518" t="s">
        <v>30952</v>
      </c>
      <c r="E7490" s="519" t="s">
        <v>144</v>
      </c>
      <c r="F7490" s="518" t="s">
        <v>144</v>
      </c>
      <c r="G7490" s="518" t="s">
        <v>31746</v>
      </c>
      <c r="H7490" s="518" t="s">
        <v>12437</v>
      </c>
      <c r="I7490" s="518" t="s">
        <v>12166</v>
      </c>
      <c r="J7490" s="518" t="s">
        <v>5503</v>
      </c>
      <c r="K7490" s="519" t="s">
        <v>35761</v>
      </c>
      <c r="L7490" s="518" t="s">
        <v>12068</v>
      </c>
    </row>
    <row r="7491" spans="1:12" ht="15.75">
      <c r="A7491" s="518" t="s">
        <v>10253</v>
      </c>
      <c r="B7491" s="518" t="s">
        <v>11527</v>
      </c>
      <c r="C7491" s="518" t="s">
        <v>11788</v>
      </c>
      <c r="D7491" s="518" t="s">
        <v>30952</v>
      </c>
      <c r="E7491" s="519" t="s">
        <v>144</v>
      </c>
      <c r="F7491" s="518" t="s">
        <v>144</v>
      </c>
      <c r="G7491" s="518" t="s">
        <v>31747</v>
      </c>
      <c r="H7491" s="518" t="s">
        <v>12118</v>
      </c>
      <c r="I7491" s="518" t="s">
        <v>12166</v>
      </c>
      <c r="J7491" s="518" t="s">
        <v>5503</v>
      </c>
      <c r="K7491" s="519" t="s">
        <v>35762</v>
      </c>
      <c r="L7491" s="518" t="s">
        <v>12068</v>
      </c>
    </row>
    <row r="7492" spans="1:12" ht="15.75">
      <c r="A7492" s="518" t="s">
        <v>10253</v>
      </c>
      <c r="B7492" s="518" t="s">
        <v>11527</v>
      </c>
      <c r="C7492" s="518" t="s">
        <v>11788</v>
      </c>
      <c r="D7492" s="518" t="s">
        <v>30952</v>
      </c>
      <c r="E7492" s="519" t="s">
        <v>144</v>
      </c>
      <c r="F7492" s="518" t="s">
        <v>144</v>
      </c>
      <c r="G7492" s="518" t="s">
        <v>31748</v>
      </c>
      <c r="H7492" s="518" t="s">
        <v>12438</v>
      </c>
      <c r="I7492" s="518" t="s">
        <v>12166</v>
      </c>
      <c r="J7492" s="518" t="s">
        <v>5503</v>
      </c>
      <c r="K7492" s="519" t="s">
        <v>35763</v>
      </c>
      <c r="L7492" s="518" t="s">
        <v>12068</v>
      </c>
    </row>
    <row r="7493" spans="1:12" ht="15.75">
      <c r="A7493" s="518" t="s">
        <v>10253</v>
      </c>
      <c r="B7493" s="518" t="s">
        <v>11527</v>
      </c>
      <c r="C7493" s="518" t="s">
        <v>11788</v>
      </c>
      <c r="D7493" s="518" t="s">
        <v>30952</v>
      </c>
      <c r="E7493" s="519" t="s">
        <v>144</v>
      </c>
      <c r="F7493" s="518" t="s">
        <v>144</v>
      </c>
      <c r="G7493" s="518" t="s">
        <v>31749</v>
      </c>
      <c r="H7493" s="518" t="s">
        <v>12120</v>
      </c>
      <c r="I7493" s="518" t="s">
        <v>12166</v>
      </c>
      <c r="J7493" s="518" t="s">
        <v>5503</v>
      </c>
      <c r="K7493" s="519" t="s">
        <v>35764</v>
      </c>
      <c r="L7493" s="518" t="s">
        <v>12068</v>
      </c>
    </row>
    <row r="7494" spans="1:12" ht="15.75">
      <c r="A7494" s="518" t="s">
        <v>10253</v>
      </c>
      <c r="B7494" s="518" t="s">
        <v>11527</v>
      </c>
      <c r="C7494" s="518" t="s">
        <v>11788</v>
      </c>
      <c r="D7494" s="518" t="s">
        <v>30952</v>
      </c>
      <c r="E7494" s="519" t="s">
        <v>144</v>
      </c>
      <c r="F7494" s="518" t="s">
        <v>144</v>
      </c>
      <c r="G7494" s="518" t="s">
        <v>31750</v>
      </c>
      <c r="H7494" s="518" t="s">
        <v>12121</v>
      </c>
      <c r="I7494" s="518" t="s">
        <v>12166</v>
      </c>
      <c r="J7494" s="518" t="s">
        <v>5503</v>
      </c>
      <c r="K7494" s="519" t="s">
        <v>35765</v>
      </c>
      <c r="L7494" s="518" t="s">
        <v>12068</v>
      </c>
    </row>
    <row r="7495" spans="1:12" ht="15.75">
      <c r="A7495" s="518" t="s">
        <v>10253</v>
      </c>
      <c r="B7495" s="518" t="s">
        <v>11527</v>
      </c>
      <c r="C7495" s="518" t="s">
        <v>11788</v>
      </c>
      <c r="D7495" s="518" t="s">
        <v>30952</v>
      </c>
      <c r="E7495" s="519" t="s">
        <v>144</v>
      </c>
      <c r="F7495" s="518" t="s">
        <v>144</v>
      </c>
      <c r="G7495" s="518" t="s">
        <v>31751</v>
      </c>
      <c r="H7495" s="518" t="s">
        <v>12439</v>
      </c>
      <c r="I7495" s="518" t="s">
        <v>12166</v>
      </c>
      <c r="J7495" s="518" t="s">
        <v>5503</v>
      </c>
      <c r="K7495" s="519" t="s">
        <v>35766</v>
      </c>
      <c r="L7495" s="518" t="s">
        <v>12068</v>
      </c>
    </row>
    <row r="7496" spans="1:12" ht="15.75">
      <c r="A7496" s="518" t="s">
        <v>10253</v>
      </c>
      <c r="B7496" s="518" t="s">
        <v>11527</v>
      </c>
      <c r="C7496" s="518" t="s">
        <v>11788</v>
      </c>
      <c r="D7496" s="518" t="s">
        <v>30952</v>
      </c>
      <c r="E7496" s="519" t="s">
        <v>144</v>
      </c>
      <c r="F7496" s="518" t="s">
        <v>144</v>
      </c>
      <c r="G7496" s="518" t="s">
        <v>31752</v>
      </c>
      <c r="H7496" s="518" t="s">
        <v>12123</v>
      </c>
      <c r="I7496" s="518" t="s">
        <v>12166</v>
      </c>
      <c r="J7496" s="518" t="s">
        <v>5503</v>
      </c>
      <c r="K7496" s="519" t="s">
        <v>35767</v>
      </c>
      <c r="L7496" s="518" t="s">
        <v>12068</v>
      </c>
    </row>
    <row r="7497" spans="1:12" ht="15.75">
      <c r="A7497" s="518" t="s">
        <v>10253</v>
      </c>
      <c r="B7497" s="518" t="s">
        <v>11527</v>
      </c>
      <c r="C7497" s="518" t="s">
        <v>11788</v>
      </c>
      <c r="D7497" s="518" t="s">
        <v>30952</v>
      </c>
      <c r="E7497" s="519" t="s">
        <v>144</v>
      </c>
      <c r="F7497" s="518" t="s">
        <v>144</v>
      </c>
      <c r="G7497" s="518" t="s">
        <v>31753</v>
      </c>
      <c r="H7497" s="518" t="s">
        <v>12440</v>
      </c>
      <c r="I7497" s="518" t="s">
        <v>12166</v>
      </c>
      <c r="J7497" s="518" t="s">
        <v>5503</v>
      </c>
      <c r="K7497" s="519" t="s">
        <v>35768</v>
      </c>
      <c r="L7497" s="518" t="s">
        <v>12068</v>
      </c>
    </row>
    <row r="7498" spans="1:12" ht="15.75">
      <c r="A7498" s="518" t="s">
        <v>10253</v>
      </c>
      <c r="B7498" s="518" t="s">
        <v>11527</v>
      </c>
      <c r="C7498" s="518" t="s">
        <v>11788</v>
      </c>
      <c r="D7498" s="518" t="s">
        <v>30952</v>
      </c>
      <c r="E7498" s="519" t="s">
        <v>144</v>
      </c>
      <c r="F7498" s="518" t="s">
        <v>144</v>
      </c>
      <c r="G7498" s="518" t="s">
        <v>31754</v>
      </c>
      <c r="H7498" s="518" t="s">
        <v>12124</v>
      </c>
      <c r="I7498" s="518" t="s">
        <v>12166</v>
      </c>
      <c r="J7498" s="518" t="s">
        <v>5503</v>
      </c>
      <c r="K7498" s="519" t="s">
        <v>35769</v>
      </c>
      <c r="L7498" s="518" t="s">
        <v>12068</v>
      </c>
    </row>
    <row r="7499" spans="1:12" ht="15.75">
      <c r="A7499" s="518" t="s">
        <v>10253</v>
      </c>
      <c r="B7499" s="518" t="s">
        <v>11527</v>
      </c>
      <c r="C7499" s="518" t="s">
        <v>11788</v>
      </c>
      <c r="D7499" s="518" t="s">
        <v>30952</v>
      </c>
      <c r="E7499" s="519" t="s">
        <v>144</v>
      </c>
      <c r="F7499" s="518" t="s">
        <v>144</v>
      </c>
      <c r="G7499" s="518" t="s">
        <v>31755</v>
      </c>
      <c r="H7499" s="518" t="s">
        <v>12127</v>
      </c>
      <c r="I7499" s="518" t="s">
        <v>12166</v>
      </c>
      <c r="J7499" s="518" t="s">
        <v>5503</v>
      </c>
      <c r="K7499" s="519" t="s">
        <v>35724</v>
      </c>
      <c r="L7499" s="518" t="s">
        <v>12068</v>
      </c>
    </row>
    <row r="7500" spans="1:12" ht="15.75">
      <c r="A7500" s="518" t="s">
        <v>10253</v>
      </c>
      <c r="B7500" s="518" t="s">
        <v>11527</v>
      </c>
      <c r="C7500" s="518" t="s">
        <v>11788</v>
      </c>
      <c r="D7500" s="518" t="s">
        <v>30952</v>
      </c>
      <c r="E7500" s="519" t="s">
        <v>144</v>
      </c>
      <c r="F7500" s="518" t="s">
        <v>144</v>
      </c>
      <c r="G7500" s="518" t="s">
        <v>31756</v>
      </c>
      <c r="H7500" s="518" t="s">
        <v>12128</v>
      </c>
      <c r="I7500" s="518" t="s">
        <v>12166</v>
      </c>
      <c r="J7500" s="518" t="s">
        <v>5503</v>
      </c>
      <c r="K7500" s="519" t="s">
        <v>35737</v>
      </c>
      <c r="L7500" s="518" t="s">
        <v>12068</v>
      </c>
    </row>
    <row r="7501" spans="1:12" ht="15.75">
      <c r="A7501" s="518" t="s">
        <v>10253</v>
      </c>
      <c r="B7501" s="518" t="s">
        <v>11527</v>
      </c>
      <c r="C7501" s="518" t="s">
        <v>11788</v>
      </c>
      <c r="D7501" s="518" t="s">
        <v>30952</v>
      </c>
      <c r="E7501" s="519" t="s">
        <v>144</v>
      </c>
      <c r="F7501" s="518" t="s">
        <v>144</v>
      </c>
      <c r="G7501" s="518" t="s">
        <v>31757</v>
      </c>
      <c r="H7501" s="518" t="s">
        <v>12129</v>
      </c>
      <c r="I7501" s="518" t="s">
        <v>12166</v>
      </c>
      <c r="J7501" s="518" t="s">
        <v>5503</v>
      </c>
      <c r="K7501" s="519" t="s">
        <v>35770</v>
      </c>
      <c r="L7501" s="518" t="s">
        <v>12068</v>
      </c>
    </row>
    <row r="7502" spans="1:12" ht="15.75">
      <c r="A7502" s="518" t="s">
        <v>10253</v>
      </c>
      <c r="B7502" s="518" t="s">
        <v>11527</v>
      </c>
      <c r="C7502" s="518" t="s">
        <v>11788</v>
      </c>
      <c r="D7502" s="518" t="s">
        <v>30952</v>
      </c>
      <c r="E7502" s="519" t="s">
        <v>144</v>
      </c>
      <c r="F7502" s="518" t="s">
        <v>144</v>
      </c>
      <c r="G7502" s="518" t="s">
        <v>31758</v>
      </c>
      <c r="H7502" s="518" t="s">
        <v>12130</v>
      </c>
      <c r="I7502" s="518" t="s">
        <v>12166</v>
      </c>
      <c r="J7502" s="518" t="s">
        <v>5503</v>
      </c>
      <c r="K7502" s="519" t="s">
        <v>35771</v>
      </c>
      <c r="L7502" s="518" t="s">
        <v>12068</v>
      </c>
    </row>
    <row r="7503" spans="1:12" ht="15.75">
      <c r="A7503" s="518" t="s">
        <v>10253</v>
      </c>
      <c r="B7503" s="518" t="s">
        <v>11527</v>
      </c>
      <c r="C7503" s="518" t="s">
        <v>11788</v>
      </c>
      <c r="D7503" s="518" t="s">
        <v>30952</v>
      </c>
      <c r="E7503" s="519" t="s">
        <v>144</v>
      </c>
      <c r="F7503" s="518" t="s">
        <v>144</v>
      </c>
      <c r="G7503" s="518" t="s">
        <v>31759</v>
      </c>
      <c r="H7503" s="518" t="s">
        <v>12131</v>
      </c>
      <c r="I7503" s="518" t="s">
        <v>12166</v>
      </c>
      <c r="J7503" s="518" t="s">
        <v>5503</v>
      </c>
      <c r="K7503" s="519" t="s">
        <v>35770</v>
      </c>
      <c r="L7503" s="518" t="s">
        <v>12068</v>
      </c>
    </row>
    <row r="7504" spans="1:12" ht="15.75">
      <c r="A7504" s="518" t="s">
        <v>10253</v>
      </c>
      <c r="B7504" s="518" t="s">
        <v>11527</v>
      </c>
      <c r="C7504" s="518" t="s">
        <v>11788</v>
      </c>
      <c r="D7504" s="518" t="s">
        <v>30952</v>
      </c>
      <c r="E7504" s="519" t="s">
        <v>144</v>
      </c>
      <c r="F7504" s="518" t="s">
        <v>144</v>
      </c>
      <c r="G7504" s="518" t="s">
        <v>31760</v>
      </c>
      <c r="H7504" s="518" t="s">
        <v>12441</v>
      </c>
      <c r="I7504" s="518" t="s">
        <v>12166</v>
      </c>
      <c r="J7504" s="518" t="s">
        <v>5503</v>
      </c>
      <c r="K7504" s="519" t="s">
        <v>35772</v>
      </c>
      <c r="L7504" s="518" t="s">
        <v>12068</v>
      </c>
    </row>
    <row r="7505" spans="1:12" ht="15.75">
      <c r="A7505" s="518" t="s">
        <v>10253</v>
      </c>
      <c r="B7505" s="518" t="s">
        <v>11527</v>
      </c>
      <c r="C7505" s="518" t="s">
        <v>11788</v>
      </c>
      <c r="D7505" s="518" t="s">
        <v>30952</v>
      </c>
      <c r="E7505" s="519" t="s">
        <v>144</v>
      </c>
      <c r="F7505" s="518" t="s">
        <v>144</v>
      </c>
      <c r="G7505" s="518" t="s">
        <v>31761</v>
      </c>
      <c r="H7505" s="518" t="s">
        <v>12133</v>
      </c>
      <c r="I7505" s="518" t="s">
        <v>12166</v>
      </c>
      <c r="J7505" s="518" t="s">
        <v>5503</v>
      </c>
      <c r="K7505" s="519" t="s">
        <v>35773</v>
      </c>
      <c r="L7505" s="518" t="s">
        <v>12068</v>
      </c>
    </row>
    <row r="7506" spans="1:12" ht="15.75">
      <c r="A7506" s="518" t="s">
        <v>10253</v>
      </c>
      <c r="B7506" s="518" t="s">
        <v>11527</v>
      </c>
      <c r="C7506" s="518" t="s">
        <v>11788</v>
      </c>
      <c r="D7506" s="518" t="s">
        <v>30952</v>
      </c>
      <c r="E7506" s="519" t="s">
        <v>144</v>
      </c>
      <c r="F7506" s="518" t="s">
        <v>144</v>
      </c>
      <c r="G7506" s="518" t="s">
        <v>31762</v>
      </c>
      <c r="H7506" s="518" t="s">
        <v>12134</v>
      </c>
      <c r="I7506" s="518" t="s">
        <v>12166</v>
      </c>
      <c r="J7506" s="518" t="s">
        <v>5503</v>
      </c>
      <c r="K7506" s="519" t="s">
        <v>35715</v>
      </c>
      <c r="L7506" s="518" t="s">
        <v>12068</v>
      </c>
    </row>
    <row r="7507" spans="1:12" ht="15.75">
      <c r="A7507" s="518" t="s">
        <v>10253</v>
      </c>
      <c r="B7507" s="518" t="s">
        <v>11527</v>
      </c>
      <c r="C7507" s="518" t="s">
        <v>11788</v>
      </c>
      <c r="D7507" s="518" t="s">
        <v>30952</v>
      </c>
      <c r="E7507" s="519" t="s">
        <v>144</v>
      </c>
      <c r="F7507" s="518" t="s">
        <v>144</v>
      </c>
      <c r="G7507" s="518" t="s">
        <v>31763</v>
      </c>
      <c r="H7507" s="518" t="s">
        <v>12442</v>
      </c>
      <c r="I7507" s="518" t="s">
        <v>12166</v>
      </c>
      <c r="J7507" s="518" t="s">
        <v>5503</v>
      </c>
      <c r="K7507" s="519" t="s">
        <v>35774</v>
      </c>
      <c r="L7507" s="518" t="s">
        <v>12068</v>
      </c>
    </row>
    <row r="7508" spans="1:12" ht="15.75">
      <c r="A7508" s="518" t="s">
        <v>10253</v>
      </c>
      <c r="B7508" s="518" t="s">
        <v>11527</v>
      </c>
      <c r="C7508" s="518" t="s">
        <v>11788</v>
      </c>
      <c r="D7508" s="518" t="s">
        <v>30952</v>
      </c>
      <c r="E7508" s="519" t="s">
        <v>144</v>
      </c>
      <c r="F7508" s="518" t="s">
        <v>144</v>
      </c>
      <c r="G7508" s="518" t="s">
        <v>31764</v>
      </c>
      <c r="H7508" s="518" t="s">
        <v>12136</v>
      </c>
      <c r="I7508" s="518" t="s">
        <v>12166</v>
      </c>
      <c r="J7508" s="518" t="s">
        <v>5503</v>
      </c>
      <c r="K7508" s="519" t="s">
        <v>35775</v>
      </c>
      <c r="L7508" s="518" t="s">
        <v>12068</v>
      </c>
    </row>
    <row r="7509" spans="1:12" ht="15.75">
      <c r="A7509" s="518" t="s">
        <v>10253</v>
      </c>
      <c r="B7509" s="518" t="s">
        <v>11527</v>
      </c>
      <c r="C7509" s="518" t="s">
        <v>11788</v>
      </c>
      <c r="D7509" s="518" t="s">
        <v>30952</v>
      </c>
      <c r="E7509" s="519" t="s">
        <v>144</v>
      </c>
      <c r="F7509" s="518" t="s">
        <v>144</v>
      </c>
      <c r="G7509" s="518" t="s">
        <v>31765</v>
      </c>
      <c r="H7509" s="518" t="s">
        <v>12443</v>
      </c>
      <c r="I7509" s="518" t="s">
        <v>12166</v>
      </c>
      <c r="J7509" s="518" t="s">
        <v>5503</v>
      </c>
      <c r="K7509" s="519" t="s">
        <v>35776</v>
      </c>
      <c r="L7509" s="518" t="s">
        <v>12068</v>
      </c>
    </row>
    <row r="7510" spans="1:12" ht="15.75">
      <c r="A7510" s="518" t="s">
        <v>10253</v>
      </c>
      <c r="B7510" s="518" t="s">
        <v>11527</v>
      </c>
      <c r="C7510" s="518" t="s">
        <v>11788</v>
      </c>
      <c r="D7510" s="518" t="s">
        <v>30952</v>
      </c>
      <c r="E7510" s="519" t="s">
        <v>144</v>
      </c>
      <c r="F7510" s="518" t="s">
        <v>144</v>
      </c>
      <c r="G7510" s="518" t="s">
        <v>31766</v>
      </c>
      <c r="H7510" s="518" t="s">
        <v>12138</v>
      </c>
      <c r="I7510" s="518" t="s">
        <v>12166</v>
      </c>
      <c r="J7510" s="518" t="s">
        <v>5503</v>
      </c>
      <c r="K7510" s="519" t="s">
        <v>35729</v>
      </c>
      <c r="L7510" s="518" t="s">
        <v>12068</v>
      </c>
    </row>
    <row r="7511" spans="1:12" ht="15.75">
      <c r="A7511" s="518" t="s">
        <v>10253</v>
      </c>
      <c r="B7511" s="518" t="s">
        <v>11527</v>
      </c>
      <c r="C7511" s="518" t="s">
        <v>11788</v>
      </c>
      <c r="D7511" s="518" t="s">
        <v>30952</v>
      </c>
      <c r="E7511" s="519" t="s">
        <v>144</v>
      </c>
      <c r="F7511" s="518" t="s">
        <v>144</v>
      </c>
      <c r="G7511" s="518" t="s">
        <v>31767</v>
      </c>
      <c r="H7511" s="518" t="s">
        <v>12444</v>
      </c>
      <c r="I7511" s="518" t="s">
        <v>12166</v>
      </c>
      <c r="J7511" s="518" t="s">
        <v>5503</v>
      </c>
      <c r="K7511" s="519" t="s">
        <v>35777</v>
      </c>
      <c r="L7511" s="518" t="s">
        <v>12068</v>
      </c>
    </row>
    <row r="7512" spans="1:12" ht="15.75">
      <c r="A7512" s="518" t="s">
        <v>10253</v>
      </c>
      <c r="B7512" s="518" t="s">
        <v>11527</v>
      </c>
      <c r="C7512" s="518" t="s">
        <v>11788</v>
      </c>
      <c r="D7512" s="518" t="s">
        <v>30952</v>
      </c>
      <c r="E7512" s="519" t="s">
        <v>144</v>
      </c>
      <c r="F7512" s="518" t="s">
        <v>144</v>
      </c>
      <c r="G7512" s="518" t="s">
        <v>31768</v>
      </c>
      <c r="H7512" s="518" t="s">
        <v>12445</v>
      </c>
      <c r="I7512" s="518" t="s">
        <v>12166</v>
      </c>
      <c r="J7512" s="518" t="s">
        <v>5503</v>
      </c>
      <c r="K7512" s="519" t="s">
        <v>35778</v>
      </c>
      <c r="L7512" s="518" t="s">
        <v>12068</v>
      </c>
    </row>
    <row r="7513" spans="1:12" ht="15.75">
      <c r="A7513" s="518" t="s">
        <v>10253</v>
      </c>
      <c r="B7513" s="518" t="s">
        <v>11527</v>
      </c>
      <c r="C7513" s="518" t="s">
        <v>11788</v>
      </c>
      <c r="D7513" s="518" t="s">
        <v>30952</v>
      </c>
      <c r="E7513" s="519" t="s">
        <v>144</v>
      </c>
      <c r="F7513" s="518" t="s">
        <v>144</v>
      </c>
      <c r="G7513" s="518" t="s">
        <v>31769</v>
      </c>
      <c r="H7513" s="518" t="s">
        <v>12446</v>
      </c>
      <c r="I7513" s="518" t="s">
        <v>12166</v>
      </c>
      <c r="J7513" s="518" t="s">
        <v>5503</v>
      </c>
      <c r="K7513" s="519" t="s">
        <v>35779</v>
      </c>
      <c r="L7513" s="518" t="s">
        <v>12068</v>
      </c>
    </row>
    <row r="7514" spans="1:12" ht="15.75">
      <c r="A7514" s="518" t="s">
        <v>10253</v>
      </c>
      <c r="B7514" s="518" t="s">
        <v>11527</v>
      </c>
      <c r="C7514" s="518" t="s">
        <v>11788</v>
      </c>
      <c r="D7514" s="518" t="s">
        <v>30952</v>
      </c>
      <c r="E7514" s="519" t="s">
        <v>144</v>
      </c>
      <c r="F7514" s="518" t="s">
        <v>144</v>
      </c>
      <c r="G7514" s="518" t="s">
        <v>31770</v>
      </c>
      <c r="H7514" s="518" t="s">
        <v>12143</v>
      </c>
      <c r="I7514" s="518" t="s">
        <v>12166</v>
      </c>
      <c r="J7514" s="518" t="s">
        <v>5503</v>
      </c>
      <c r="K7514" s="519" t="s">
        <v>35780</v>
      </c>
      <c r="L7514" s="518" t="s">
        <v>12068</v>
      </c>
    </row>
    <row r="7515" spans="1:12" ht="15.75">
      <c r="A7515" s="518" t="s">
        <v>10253</v>
      </c>
      <c r="B7515" s="518" t="s">
        <v>11527</v>
      </c>
      <c r="C7515" s="518" t="s">
        <v>11788</v>
      </c>
      <c r="D7515" s="518" t="s">
        <v>30952</v>
      </c>
      <c r="E7515" s="519" t="s">
        <v>144</v>
      </c>
      <c r="F7515" s="518" t="s">
        <v>144</v>
      </c>
      <c r="G7515" s="518" t="s">
        <v>31771</v>
      </c>
      <c r="H7515" s="518" t="s">
        <v>12285</v>
      </c>
      <c r="I7515" s="518" t="s">
        <v>12166</v>
      </c>
      <c r="J7515" s="518" t="s">
        <v>5503</v>
      </c>
      <c r="K7515" s="519" t="s">
        <v>35781</v>
      </c>
      <c r="L7515" s="518" t="s">
        <v>12068</v>
      </c>
    </row>
  </sheetData>
  <mergeCells count="3">
    <mergeCell ref="A1:M1"/>
    <mergeCell ref="A2:M2"/>
    <mergeCell ref="A3:M3"/>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52B71-A723-4D17-A6A7-7CAD6C3A05E4}">
  <sheetPr>
    <tabColor theme="5"/>
  </sheetPr>
  <dimension ref="B1:IX69"/>
  <sheetViews>
    <sheetView showGridLines="0" view="pageBreakPreview" zoomScaleSheetLayoutView="100" workbookViewId="0">
      <selection activeCell="F15" sqref="F15"/>
    </sheetView>
  </sheetViews>
  <sheetFormatPr defaultColWidth="6.796875" defaultRowHeight="12.75" customHeight="1"/>
  <cols>
    <col min="1" max="1" width="1.8984375" customWidth="1"/>
    <col min="2" max="2" width="4.796875" style="23" customWidth="1"/>
    <col min="3" max="3" width="22.19921875" style="23" bestFit="1" customWidth="1"/>
    <col min="4" max="4" width="13.19921875" style="23" customWidth="1"/>
    <col min="5" max="5" width="17.09765625" style="23" bestFit="1" customWidth="1"/>
    <col min="6" max="8" width="13.19921875" style="23" customWidth="1"/>
    <col min="9" max="9" width="11.796875" style="23" bestFit="1" customWidth="1"/>
    <col min="10" max="10" width="18" style="23" customWidth="1"/>
    <col min="11" max="11" width="8.796875" style="23" customWidth="1"/>
    <col min="12" max="13" width="12.3984375" style="23" customWidth="1"/>
    <col min="14" max="14" width="10.09765625" style="23" customWidth="1"/>
    <col min="15" max="258" width="6.796875" style="23" customWidth="1"/>
  </cols>
  <sheetData>
    <row r="1" spans="2:14" ht="12.75" customHeight="1" thickBot="1"/>
    <row r="2" spans="2:14" ht="20.100000000000001" customHeight="1">
      <c r="B2" s="649"/>
      <c r="C2" s="650"/>
      <c r="D2" s="655" t="s">
        <v>12471</v>
      </c>
      <c r="E2" s="656"/>
      <c r="F2" s="656"/>
      <c r="G2" s="657"/>
      <c r="H2" s="226" t="s">
        <v>12472</v>
      </c>
      <c r="I2" s="253"/>
    </row>
    <row r="3" spans="2:14" ht="20.100000000000001" customHeight="1">
      <c r="B3" s="651"/>
      <c r="C3" s="652"/>
      <c r="D3" s="658" t="s">
        <v>12473</v>
      </c>
      <c r="E3" s="659"/>
      <c r="F3" s="659"/>
      <c r="G3" s="660"/>
      <c r="H3" s="228">
        <f ca="1">NOW()</f>
        <v>45009.49690810185</v>
      </c>
      <c r="I3" s="253"/>
    </row>
    <row r="4" spans="2:14" ht="20.100000000000001" customHeight="1" thickBot="1">
      <c r="B4" s="653"/>
      <c r="C4" s="654"/>
      <c r="D4" s="653" t="s">
        <v>12474</v>
      </c>
      <c r="E4" s="661"/>
      <c r="F4" s="661"/>
      <c r="G4" s="654"/>
      <c r="H4" s="229" t="str">
        <f>_xlfn.CONCAT("ANEXO - ",METODOLOGIAS!$J$3)</f>
        <v>ANEXO - A</v>
      </c>
      <c r="I4" s="253"/>
    </row>
    <row r="5" spans="2:14" ht="15.95" customHeight="1">
      <c r="B5" s="662" t="s">
        <v>12475</v>
      </c>
      <c r="C5" s="663"/>
      <c r="D5" s="238">
        <f ca="1">NOW()</f>
        <v>45009.49690810185</v>
      </c>
      <c r="E5" s="231"/>
      <c r="F5" s="237"/>
      <c r="G5" s="237"/>
      <c r="H5" s="232"/>
      <c r="I5" s="253"/>
    </row>
    <row r="6" spans="2:14" ht="15.95" customHeight="1">
      <c r="B6" s="632" t="s">
        <v>12476</v>
      </c>
      <c r="C6" s="633"/>
      <c r="D6" s="634" t="s">
        <v>139</v>
      </c>
      <c r="E6" s="634"/>
      <c r="F6" s="634"/>
      <c r="G6" s="634"/>
      <c r="H6" s="635"/>
      <c r="I6" s="253"/>
    </row>
    <row r="7" spans="2:14" ht="15.95" customHeight="1">
      <c r="B7" s="632" t="s">
        <v>12477</v>
      </c>
      <c r="C7" s="633"/>
      <c r="D7" s="636" t="s">
        <v>12513</v>
      </c>
      <c r="E7" s="636"/>
      <c r="F7" s="636"/>
      <c r="G7" s="636"/>
      <c r="H7" s="637"/>
      <c r="I7" s="253"/>
    </row>
    <row r="8" spans="2:14" ht="15.95" customHeight="1" thickBot="1">
      <c r="B8" s="638" t="s">
        <v>12478</v>
      </c>
      <c r="C8" s="639"/>
      <c r="D8" s="640" t="s">
        <v>12479</v>
      </c>
      <c r="E8" s="640"/>
      <c r="F8" s="640"/>
      <c r="G8" s="640"/>
      <c r="H8" s="641"/>
      <c r="I8" s="253"/>
    </row>
    <row r="9" spans="2:14" ht="30" customHeight="1" thickBot="1">
      <c r="B9" s="642" t="s">
        <v>31839</v>
      </c>
      <c r="C9" s="643"/>
      <c r="D9" s="643"/>
      <c r="E9" s="643"/>
      <c r="F9" s="643"/>
      <c r="G9" s="643"/>
      <c r="H9" s="644"/>
      <c r="I9" s="40"/>
      <c r="J9" s="40"/>
    </row>
    <row r="10" spans="2:14" s="23" customFormat="1" ht="11.25" customHeight="1" thickTop="1">
      <c r="B10" s="549"/>
      <c r="C10" s="615"/>
      <c r="D10" s="615"/>
      <c r="E10" s="616"/>
      <c r="F10" s="616"/>
      <c r="G10" s="616"/>
      <c r="H10" s="617"/>
      <c r="I10" s="40"/>
      <c r="J10" s="40"/>
    </row>
    <row r="11" spans="2:14" s="23" customFormat="1" ht="16.350000000000001" customHeight="1">
      <c r="B11" s="549"/>
      <c r="C11" s="647" t="s">
        <v>37026</v>
      </c>
      <c r="D11" s="648"/>
      <c r="E11" s="552"/>
      <c r="F11" s="616"/>
      <c r="G11" s="616"/>
      <c r="H11" s="617"/>
      <c r="I11" s="40"/>
      <c r="J11" s="40"/>
    </row>
    <row r="12" spans="2:14" s="23" customFormat="1" ht="11.25" customHeight="1">
      <c r="B12" s="254"/>
      <c r="C12" s="47"/>
      <c r="D12" s="47"/>
      <c r="E12" s="150"/>
      <c r="F12" s="150"/>
      <c r="G12" s="150"/>
      <c r="H12" s="255"/>
      <c r="I12" s="40"/>
      <c r="J12" s="40"/>
    </row>
    <row r="13" spans="2:14" ht="17.100000000000001" customHeight="1">
      <c r="B13" s="256" t="s">
        <v>36997</v>
      </c>
      <c r="C13" s="500"/>
      <c r="D13" s="501"/>
      <c r="E13" s="502"/>
      <c r="F13" s="503"/>
      <c r="G13" s="502"/>
      <c r="H13" s="280"/>
      <c r="I13" s="40"/>
      <c r="J13" s="40"/>
      <c r="K13" s="40"/>
      <c r="L13" s="40"/>
      <c r="M13" s="40"/>
      <c r="N13" s="46"/>
    </row>
    <row r="14" spans="2:14" ht="16.149999999999999" customHeight="1">
      <c r="B14" s="281"/>
      <c r="C14" s="80"/>
      <c r="D14" s="80"/>
      <c r="E14" s="64"/>
      <c r="F14" s="86"/>
      <c r="G14" s="87"/>
      <c r="H14" s="282"/>
      <c r="I14" s="40"/>
      <c r="J14" s="40"/>
      <c r="K14" s="40"/>
      <c r="L14" s="40"/>
      <c r="M14" s="40"/>
      <c r="N14" s="46"/>
    </row>
    <row r="15" spans="2:14" ht="15">
      <c r="B15" s="263"/>
      <c r="C15" s="624" t="s">
        <v>36999</v>
      </c>
      <c r="D15" s="625"/>
      <c r="E15" s="552"/>
      <c r="F15" s="60"/>
      <c r="G15" s="550" t="s">
        <v>37013</v>
      </c>
      <c r="H15" s="551" t="e">
        <f>'DIMENS-TRANSP.-CHORUME'!D59</f>
        <v>#DIV/0!</v>
      </c>
      <c r="I15" s="40"/>
      <c r="J15" s="40"/>
      <c r="K15" s="40"/>
      <c r="L15" s="40"/>
      <c r="M15" s="40"/>
      <c r="N15" s="46"/>
    </row>
    <row r="16" spans="2:14" ht="15">
      <c r="B16" s="267"/>
      <c r="C16" s="506"/>
      <c r="D16" s="20"/>
      <c r="E16" s="492"/>
      <c r="F16" s="507"/>
      <c r="G16" s="56"/>
      <c r="H16" s="264"/>
      <c r="I16" s="40"/>
      <c r="J16" s="40"/>
      <c r="K16" s="40"/>
      <c r="L16" s="40"/>
      <c r="M16" s="40"/>
      <c r="N16" s="40"/>
    </row>
    <row r="17" spans="2:14" ht="15">
      <c r="B17" s="549"/>
      <c r="C17" s="645" t="s">
        <v>37014</v>
      </c>
      <c r="D17" s="645"/>
      <c r="E17" s="645"/>
      <c r="F17" s="645"/>
      <c r="G17" s="645"/>
      <c r="H17" s="646"/>
      <c r="I17" s="40"/>
      <c r="J17" s="40"/>
      <c r="K17" s="40"/>
      <c r="L17" s="40"/>
      <c r="M17" s="40"/>
      <c r="N17" s="40"/>
    </row>
    <row r="18" spans="2:14" ht="17.100000000000001" customHeight="1">
      <c r="B18" s="256" t="s">
        <v>31823</v>
      </c>
      <c r="C18" s="497"/>
      <c r="D18" s="497"/>
      <c r="E18" s="498"/>
      <c r="F18" s="498"/>
      <c r="G18" s="498"/>
      <c r="H18" s="259"/>
      <c r="I18" s="40"/>
      <c r="J18" s="48"/>
    </row>
    <row r="19" spans="2:14" ht="12.75" customHeight="1">
      <c r="B19" s="260"/>
      <c r="C19" s="499"/>
      <c r="D19" s="499"/>
      <c r="E19" s="52"/>
      <c r="F19" s="52"/>
      <c r="G19" s="52"/>
      <c r="H19" s="262"/>
      <c r="I19" s="40"/>
      <c r="J19" s="48"/>
    </row>
    <row r="20" spans="2:14" ht="15">
      <c r="B20" s="263"/>
      <c r="C20" s="631" t="s">
        <v>31824</v>
      </c>
      <c r="D20" s="625"/>
      <c r="E20" s="553"/>
      <c r="F20" s="60"/>
      <c r="G20" s="56"/>
      <c r="H20" s="264"/>
      <c r="I20" s="40"/>
      <c r="J20" s="40"/>
      <c r="K20" s="40"/>
      <c r="L20" s="40"/>
      <c r="M20" s="40"/>
      <c r="N20" s="46"/>
    </row>
    <row r="21" spans="2:14" ht="15">
      <c r="B21" s="463"/>
      <c r="C21" s="624" t="s">
        <v>31825</v>
      </c>
      <c r="D21" s="630"/>
      <c r="E21" s="554"/>
      <c r="F21" s="465"/>
      <c r="G21" s="56"/>
      <c r="H21" s="466"/>
      <c r="I21" s="467"/>
      <c r="J21" s="467"/>
      <c r="K21" s="467"/>
      <c r="L21" s="467"/>
      <c r="M21" s="467"/>
      <c r="N21" s="468"/>
    </row>
    <row r="22" spans="2:14" ht="15">
      <c r="B22" s="263"/>
      <c r="C22" s="624" t="s">
        <v>31826</v>
      </c>
      <c r="D22" s="625"/>
      <c r="E22" s="555"/>
      <c r="F22" s="60"/>
      <c r="G22" s="56"/>
      <c r="H22" s="264"/>
      <c r="I22" s="40"/>
      <c r="J22" s="40"/>
      <c r="K22" s="40"/>
      <c r="L22" s="40"/>
      <c r="M22" s="40"/>
      <c r="N22" s="46"/>
    </row>
    <row r="23" spans="2:14" ht="15">
      <c r="B23" s="263"/>
      <c r="C23" s="624" t="s">
        <v>36991</v>
      </c>
      <c r="D23" s="625"/>
      <c r="E23" s="555"/>
      <c r="F23" s="60"/>
      <c r="G23" s="56"/>
      <c r="H23" s="264"/>
      <c r="I23" s="40"/>
      <c r="J23" s="40"/>
      <c r="K23" s="40"/>
      <c r="L23" s="40"/>
      <c r="M23" s="40"/>
      <c r="N23" s="46"/>
    </row>
    <row r="24" spans="2:14" ht="15">
      <c r="B24" s="263"/>
      <c r="C24" s="624" t="s">
        <v>31827</v>
      </c>
      <c r="D24" s="626"/>
      <c r="E24" s="556"/>
      <c r="F24" s="388"/>
      <c r="G24" s="56"/>
      <c r="H24" s="264"/>
      <c r="I24" s="40"/>
      <c r="J24" s="40"/>
      <c r="K24" s="40"/>
      <c r="L24" s="40"/>
      <c r="M24" s="40"/>
      <c r="N24" s="46"/>
    </row>
    <row r="25" spans="2:14" ht="16.149999999999999" customHeight="1">
      <c r="B25" s="267"/>
      <c r="C25" s="271"/>
      <c r="D25" s="271"/>
      <c r="E25" s="266"/>
      <c r="F25" s="68"/>
      <c r="G25" s="56"/>
      <c r="H25" s="264"/>
      <c r="I25" s="40"/>
      <c r="J25" s="40"/>
      <c r="K25" s="40"/>
      <c r="L25" s="40"/>
      <c r="M25" s="40"/>
      <c r="N25" s="46"/>
    </row>
    <row r="26" spans="2:14" ht="17.100000000000001" customHeight="1">
      <c r="B26" s="256" t="s">
        <v>31828</v>
      </c>
      <c r="C26" s="500"/>
      <c r="D26" s="501"/>
      <c r="E26" s="502"/>
      <c r="F26" s="503"/>
      <c r="G26" s="502"/>
      <c r="H26" s="280"/>
      <c r="I26" s="40"/>
      <c r="J26" s="40"/>
      <c r="K26" s="40"/>
      <c r="L26" s="40"/>
      <c r="M26" s="40"/>
      <c r="N26" s="46"/>
    </row>
    <row r="27" spans="2:14" ht="16.149999999999999" customHeight="1">
      <c r="B27" s="267"/>
      <c r="C27" s="271"/>
      <c r="D27" s="271"/>
      <c r="E27" s="266"/>
      <c r="F27" s="68"/>
      <c r="G27" s="56"/>
      <c r="H27" s="264"/>
      <c r="I27" s="40"/>
      <c r="J27" s="40"/>
      <c r="K27" s="40"/>
      <c r="L27" s="40"/>
      <c r="M27" s="40"/>
      <c r="N27" s="46"/>
    </row>
    <row r="28" spans="2:14" ht="15">
      <c r="B28" s="267"/>
      <c r="C28" s="624" t="s">
        <v>31829</v>
      </c>
      <c r="D28" s="630"/>
      <c r="E28" s="553"/>
      <c r="F28" s="68"/>
      <c r="G28" s="56"/>
      <c r="H28" s="264"/>
      <c r="I28" s="40"/>
      <c r="J28" s="40"/>
      <c r="K28" s="40"/>
      <c r="L28" s="40"/>
      <c r="M28" s="40"/>
      <c r="N28" s="46"/>
    </row>
    <row r="29" spans="2:14" ht="15">
      <c r="B29" s="267"/>
      <c r="C29" s="631" t="s">
        <v>31830</v>
      </c>
      <c r="D29" s="625"/>
      <c r="E29" s="555"/>
      <c r="F29" s="68"/>
      <c r="G29" s="56"/>
      <c r="H29" s="264"/>
      <c r="I29" s="40"/>
      <c r="J29" s="40"/>
      <c r="K29" s="40"/>
      <c r="L29" s="40"/>
      <c r="M29" s="40"/>
      <c r="N29" s="46"/>
    </row>
    <row r="30" spans="2:14" ht="15">
      <c r="B30" s="267"/>
      <c r="C30" s="631" t="s">
        <v>36992</v>
      </c>
      <c r="D30" s="625"/>
      <c r="E30" s="556"/>
      <c r="F30" s="68"/>
      <c r="G30" s="56"/>
      <c r="H30" s="264"/>
      <c r="I30" s="40"/>
      <c r="J30" s="40"/>
      <c r="K30" s="40"/>
      <c r="L30" s="40"/>
      <c r="M30" s="40"/>
      <c r="N30" s="46"/>
    </row>
    <row r="31" spans="2:14" ht="15">
      <c r="B31" s="267"/>
      <c r="C31" s="624" t="s">
        <v>31831</v>
      </c>
      <c r="D31" s="625"/>
      <c r="E31" s="555"/>
      <c r="F31" s="68"/>
      <c r="G31" s="56"/>
      <c r="H31" s="264"/>
      <c r="I31" s="40"/>
      <c r="J31" s="40"/>
      <c r="K31" s="40"/>
      <c r="L31" s="40"/>
      <c r="M31" s="40"/>
      <c r="N31" s="46"/>
    </row>
    <row r="32" spans="2:14" ht="16.149999999999999" customHeight="1">
      <c r="B32" s="254"/>
      <c r="C32" s="504"/>
      <c r="D32" s="504"/>
      <c r="E32" s="505"/>
      <c r="F32" s="84"/>
      <c r="G32" s="70"/>
      <c r="H32" s="275"/>
      <c r="I32" s="40"/>
      <c r="J32" s="40"/>
      <c r="K32" s="40"/>
      <c r="L32" s="40"/>
      <c r="M32" s="40"/>
      <c r="N32" s="46"/>
    </row>
    <row r="33" spans="2:14" ht="17.100000000000001" customHeight="1">
      <c r="B33" s="256" t="s">
        <v>31832</v>
      </c>
      <c r="C33" s="500"/>
      <c r="D33" s="501"/>
      <c r="E33" s="502"/>
      <c r="F33" s="503"/>
      <c r="G33" s="502"/>
      <c r="H33" s="280"/>
      <c r="I33" s="40"/>
      <c r="J33" s="40"/>
      <c r="K33" s="40"/>
      <c r="L33" s="40"/>
      <c r="M33" s="40"/>
      <c r="N33" s="46"/>
    </row>
    <row r="34" spans="2:14" ht="16.149999999999999" customHeight="1">
      <c r="B34" s="267"/>
      <c r="C34" s="271"/>
      <c r="D34" s="271"/>
      <c r="E34" s="266"/>
      <c r="F34" s="68"/>
      <c r="G34" s="56"/>
      <c r="H34" s="264"/>
      <c r="I34" s="40"/>
      <c r="J34" s="40"/>
      <c r="K34" s="40"/>
      <c r="L34" s="40"/>
      <c r="M34" s="40"/>
      <c r="N34" s="46"/>
    </row>
    <row r="35" spans="2:14" ht="15">
      <c r="B35" s="267"/>
      <c r="C35" s="624" t="s">
        <v>31833</v>
      </c>
      <c r="D35" s="630"/>
      <c r="E35" s="557"/>
      <c r="F35" s="68"/>
      <c r="G35" s="56"/>
      <c r="H35" s="264"/>
      <c r="I35" s="40"/>
      <c r="J35" s="40"/>
      <c r="K35" s="40"/>
      <c r="L35" s="40"/>
      <c r="M35" s="40"/>
      <c r="N35" s="46"/>
    </row>
    <row r="36" spans="2:14" ht="15">
      <c r="B36" s="267"/>
      <c r="C36" s="631" t="s">
        <v>31834</v>
      </c>
      <c r="D36" s="625"/>
      <c r="E36" s="557"/>
      <c r="F36" s="68"/>
      <c r="G36" s="56"/>
      <c r="H36" s="264"/>
      <c r="I36" s="40"/>
      <c r="J36" s="40"/>
      <c r="K36" s="40"/>
      <c r="L36" s="40"/>
      <c r="M36" s="40"/>
      <c r="N36" s="46"/>
    </row>
    <row r="37" spans="2:14" ht="16.149999999999999" customHeight="1">
      <c r="B37" s="254"/>
      <c r="C37" s="504"/>
      <c r="D37" s="504"/>
      <c r="E37" s="505"/>
      <c r="F37" s="84"/>
      <c r="G37" s="70"/>
      <c r="H37" s="275"/>
      <c r="I37" s="40"/>
      <c r="J37" s="40"/>
      <c r="K37" s="40"/>
      <c r="L37" s="40"/>
      <c r="M37" s="40"/>
      <c r="N37" s="46"/>
    </row>
    <row r="38" spans="2:14" ht="17.100000000000001" customHeight="1">
      <c r="B38" s="256" t="s">
        <v>31835</v>
      </c>
      <c r="C38" s="500"/>
      <c r="D38" s="501"/>
      <c r="E38" s="502"/>
      <c r="F38" s="503"/>
      <c r="G38" s="502"/>
      <c r="H38" s="280"/>
      <c r="I38" s="40"/>
      <c r="J38" s="40"/>
      <c r="K38" s="40"/>
      <c r="L38" s="40"/>
      <c r="M38" s="40"/>
      <c r="N38" s="46"/>
    </row>
    <row r="39" spans="2:14" ht="16.149999999999999" customHeight="1">
      <c r="B39" s="281"/>
      <c r="C39" s="80"/>
      <c r="D39" s="80"/>
      <c r="E39" s="64"/>
      <c r="F39" s="86"/>
      <c r="G39" s="87"/>
      <c r="H39" s="282"/>
      <c r="I39" s="40"/>
      <c r="J39" s="40"/>
      <c r="K39" s="40"/>
      <c r="L39" s="40"/>
      <c r="M39" s="40"/>
      <c r="N39" s="46"/>
    </row>
    <row r="40" spans="2:14" ht="15">
      <c r="B40" s="263"/>
      <c r="C40" s="624" t="s">
        <v>31836</v>
      </c>
      <c r="D40" s="625"/>
      <c r="E40" s="552"/>
      <c r="F40" s="60"/>
      <c r="G40" s="56"/>
      <c r="H40" s="264"/>
      <c r="I40" s="40"/>
      <c r="J40" s="40"/>
      <c r="K40" s="40"/>
      <c r="L40" s="40"/>
      <c r="M40" s="40"/>
      <c r="N40" s="46"/>
    </row>
    <row r="41" spans="2:14" ht="15">
      <c r="B41" s="267"/>
      <c r="C41" s="506"/>
      <c r="D41" s="20"/>
      <c r="E41" s="492"/>
      <c r="F41" s="507"/>
      <c r="G41" s="56"/>
      <c r="H41" s="264"/>
      <c r="I41" s="40"/>
      <c r="J41" s="40"/>
      <c r="K41" s="40"/>
      <c r="L41" s="40"/>
      <c r="M41" s="40"/>
      <c r="N41" s="40"/>
    </row>
    <row r="42" spans="2:14" ht="12.75" customHeight="1">
      <c r="B42" s="508"/>
      <c r="C42" s="627" t="s">
        <v>31837</v>
      </c>
      <c r="D42" s="627"/>
      <c r="E42" s="627"/>
      <c r="F42" s="509"/>
      <c r="G42" s="509"/>
      <c r="H42" s="510"/>
      <c r="I42" s="40"/>
      <c r="J42" s="48"/>
    </row>
    <row r="43" spans="2:14" ht="15">
      <c r="B43" s="263"/>
      <c r="C43" s="631" t="s">
        <v>36984</v>
      </c>
      <c r="D43" s="625"/>
      <c r="E43" s="553"/>
      <c r="F43" s="60"/>
      <c r="G43" s="56"/>
      <c r="H43" s="264"/>
      <c r="I43" s="40"/>
      <c r="J43" s="40"/>
      <c r="K43" s="40"/>
      <c r="L43" s="40"/>
      <c r="M43" s="40"/>
      <c r="N43" s="46"/>
    </row>
    <row r="44" spans="2:14" ht="15">
      <c r="B44" s="263"/>
      <c r="C44" s="624" t="s">
        <v>36985</v>
      </c>
      <c r="D44" s="625"/>
      <c r="E44" s="553"/>
      <c r="F44" s="60"/>
      <c r="G44" s="56"/>
      <c r="H44" s="264"/>
      <c r="I44" s="40"/>
      <c r="J44" s="40"/>
      <c r="K44" s="40"/>
      <c r="L44" s="40"/>
      <c r="M44" s="40"/>
      <c r="N44" s="46"/>
    </row>
    <row r="45" spans="2:14" ht="15">
      <c r="B45" s="267"/>
      <c r="C45" s="506"/>
      <c r="D45" s="20"/>
      <c r="E45" s="523"/>
      <c r="F45" s="507"/>
      <c r="G45" s="56"/>
      <c r="H45" s="264"/>
      <c r="I45" s="40"/>
      <c r="J45" s="40"/>
      <c r="K45" s="40"/>
      <c r="L45" s="40"/>
      <c r="M45" s="40"/>
      <c r="N45" s="40"/>
    </row>
    <row r="46" spans="2:14" ht="12.75" customHeight="1">
      <c r="B46" s="508"/>
      <c r="C46" s="627" t="s">
        <v>31807</v>
      </c>
      <c r="D46" s="627"/>
      <c r="E46" s="627"/>
      <c r="F46" s="509"/>
      <c r="G46" s="509"/>
      <c r="H46" s="510"/>
      <c r="I46" s="40"/>
      <c r="J46" s="48"/>
    </row>
    <row r="47" spans="2:14" ht="15">
      <c r="B47" s="263"/>
      <c r="C47" s="631" t="s">
        <v>36984</v>
      </c>
      <c r="D47" s="625"/>
      <c r="E47" s="553"/>
      <c r="F47" s="60"/>
      <c r="G47" s="56"/>
      <c r="H47" s="264"/>
      <c r="I47" s="40"/>
      <c r="J47" s="40"/>
      <c r="K47" s="40"/>
      <c r="L47" s="40"/>
      <c r="M47" s="40"/>
      <c r="N47" s="46"/>
    </row>
    <row r="48" spans="2:14" ht="15">
      <c r="B48" s="263"/>
      <c r="C48" s="624" t="s">
        <v>36985</v>
      </c>
      <c r="D48" s="625"/>
      <c r="E48" s="553"/>
      <c r="F48" s="60"/>
      <c r="G48" s="56"/>
      <c r="H48" s="264"/>
      <c r="I48" s="40"/>
      <c r="J48" s="40"/>
      <c r="K48" s="40"/>
      <c r="L48" s="40"/>
      <c r="M48" s="40"/>
      <c r="N48" s="46"/>
    </row>
    <row r="49" spans="2:14" ht="16.149999999999999" customHeight="1">
      <c r="B49" s="254"/>
      <c r="C49" s="504"/>
      <c r="D49" s="504"/>
      <c r="E49" s="505"/>
      <c r="F49" s="84"/>
      <c r="G49" s="70"/>
      <c r="H49" s="283"/>
      <c r="I49" s="40"/>
      <c r="J49" s="40"/>
      <c r="K49" s="40"/>
      <c r="L49" s="40"/>
      <c r="M49" s="40"/>
      <c r="N49" s="46"/>
    </row>
    <row r="50" spans="2:14" ht="17.100000000000001" customHeight="1">
      <c r="B50" s="256" t="s">
        <v>31838</v>
      </c>
      <c r="C50" s="497"/>
      <c r="D50" s="497"/>
      <c r="E50" s="498"/>
      <c r="F50" s="498"/>
      <c r="G50" s="498"/>
      <c r="H50" s="259"/>
      <c r="I50" s="40"/>
      <c r="J50" s="48"/>
    </row>
    <row r="51" spans="2:14" ht="12.75" customHeight="1">
      <c r="B51" s="260"/>
      <c r="C51" s="511"/>
      <c r="D51" s="511"/>
      <c r="E51" s="52"/>
      <c r="F51" s="52"/>
      <c r="G51" s="52"/>
      <c r="H51" s="262"/>
      <c r="I51" s="40"/>
      <c r="J51" s="48"/>
    </row>
    <row r="52" spans="2:14" ht="12.75" customHeight="1">
      <c r="B52" s="508"/>
      <c r="C52" s="627" t="s">
        <v>22</v>
      </c>
      <c r="D52" s="627"/>
      <c r="E52" s="627"/>
      <c r="F52" s="509"/>
      <c r="G52" s="509"/>
      <c r="H52" s="510"/>
      <c r="I52" s="40"/>
      <c r="J52" s="48"/>
    </row>
    <row r="53" spans="2:14" ht="30" customHeight="1">
      <c r="B53" s="263"/>
      <c r="C53" s="628" t="s">
        <v>24</v>
      </c>
      <c r="D53" s="629"/>
      <c r="E53" s="558"/>
      <c r="F53" s="60"/>
      <c r="G53" s="56"/>
      <c r="H53" s="264"/>
      <c r="I53" s="40"/>
      <c r="J53" s="40"/>
      <c r="K53" s="40"/>
      <c r="L53" s="40"/>
      <c r="M53" s="40"/>
      <c r="N53" s="46"/>
    </row>
    <row r="54" spans="2:14" ht="15">
      <c r="B54" s="463"/>
      <c r="C54" s="624" t="s">
        <v>26</v>
      </c>
      <c r="D54" s="630"/>
      <c r="E54" s="559"/>
      <c r="F54" s="465"/>
      <c r="G54" s="56"/>
      <c r="H54" s="466"/>
      <c r="I54" s="467"/>
      <c r="J54" s="467"/>
      <c r="K54" s="467"/>
      <c r="L54" s="467"/>
      <c r="M54" s="467"/>
      <c r="N54" s="468"/>
    </row>
    <row r="55" spans="2:14" ht="15">
      <c r="B55" s="542"/>
      <c r="C55" s="543"/>
      <c r="D55" s="541"/>
      <c r="E55" s="544"/>
      <c r="F55" s="545"/>
      <c r="G55" s="56"/>
      <c r="H55" s="466"/>
      <c r="I55" s="467"/>
      <c r="J55" s="467"/>
      <c r="K55" s="467"/>
      <c r="L55" s="467"/>
      <c r="M55" s="467"/>
      <c r="N55" s="468"/>
    </row>
    <row r="56" spans="2:14" ht="15">
      <c r="B56" s="463"/>
      <c r="C56" s="621" t="s">
        <v>28</v>
      </c>
      <c r="D56" s="622"/>
      <c r="E56" s="623"/>
      <c r="F56" s="465"/>
      <c r="G56" s="56"/>
      <c r="H56" s="466"/>
      <c r="I56" s="467"/>
      <c r="J56" s="467"/>
      <c r="K56" s="467"/>
      <c r="L56" s="467"/>
      <c r="M56" s="467"/>
      <c r="N56" s="468"/>
    </row>
    <row r="57" spans="2:14" ht="15">
      <c r="B57" s="263"/>
      <c r="C57" s="624" t="s">
        <v>30</v>
      </c>
      <c r="D57" s="625"/>
      <c r="E57" s="552"/>
      <c r="F57" s="60"/>
      <c r="G57" s="56"/>
      <c r="H57" s="264"/>
      <c r="I57" s="40"/>
      <c r="J57" s="40"/>
      <c r="K57" s="40"/>
      <c r="L57" s="40"/>
      <c r="M57" s="40"/>
      <c r="N57" s="46"/>
    </row>
    <row r="58" spans="2:14" ht="15">
      <c r="B58" s="263"/>
      <c r="C58" s="624" t="s">
        <v>32</v>
      </c>
      <c r="D58" s="626"/>
      <c r="E58" s="552"/>
      <c r="F58" s="388"/>
      <c r="G58" s="56"/>
      <c r="H58" s="264"/>
      <c r="I58" s="40"/>
      <c r="J58" s="40"/>
      <c r="K58" s="40"/>
      <c r="L58" s="40"/>
      <c r="M58" s="40"/>
      <c r="N58" s="46"/>
    </row>
    <row r="59" spans="2:14" ht="15">
      <c r="B59" s="263"/>
      <c r="C59" s="624" t="s">
        <v>34</v>
      </c>
      <c r="D59" s="626"/>
      <c r="E59" s="552"/>
      <c r="F59" s="388"/>
      <c r="G59" s="56"/>
      <c r="H59" s="264"/>
      <c r="I59" s="40"/>
      <c r="J59" s="40"/>
      <c r="K59" s="40"/>
      <c r="L59" s="40"/>
      <c r="M59" s="40"/>
      <c r="N59" s="46"/>
    </row>
    <row r="60" spans="2:14" ht="16.149999999999999" customHeight="1">
      <c r="B60" s="267"/>
      <c r="C60" s="271"/>
      <c r="D60" s="271"/>
      <c r="E60" s="266"/>
      <c r="F60" s="68"/>
      <c r="G60" s="56"/>
      <c r="H60" s="264"/>
      <c r="I60" s="40"/>
      <c r="J60" s="40"/>
      <c r="K60" s="40"/>
      <c r="L60" s="40"/>
      <c r="M60" s="40"/>
      <c r="N60" s="46"/>
    </row>
    <row r="61" spans="2:14" s="23" customFormat="1" ht="16.149999999999999" customHeight="1">
      <c r="B61" s="37"/>
      <c r="C61" s="40"/>
      <c r="D61" s="75"/>
      <c r="E61" s="40"/>
      <c r="F61" s="40"/>
      <c r="G61" s="40"/>
      <c r="H61" s="40"/>
      <c r="I61" s="40"/>
      <c r="J61" s="40"/>
      <c r="K61" s="40"/>
      <c r="L61" s="40"/>
      <c r="M61" s="40"/>
      <c r="N61" s="46"/>
    </row>
    <row r="62" spans="2:14" s="23" customFormat="1" ht="16.149999999999999" customHeight="1">
      <c r="B62" s="37"/>
      <c r="C62" s="40"/>
      <c r="D62" s="75"/>
      <c r="E62" s="40"/>
      <c r="F62" s="40"/>
      <c r="G62" s="40"/>
      <c r="H62" s="40"/>
      <c r="I62" s="40"/>
      <c r="J62" s="40"/>
      <c r="K62" s="40"/>
      <c r="L62" s="40"/>
      <c r="M62" s="40"/>
      <c r="N62" s="46"/>
    </row>
    <row r="63" spans="2:14" s="23" customFormat="1" ht="16.149999999999999" customHeight="1">
      <c r="B63" s="37"/>
      <c r="C63" s="40"/>
      <c r="D63" s="75"/>
      <c r="E63" s="40"/>
      <c r="F63" s="40"/>
      <c r="G63" s="40"/>
      <c r="H63" s="40"/>
      <c r="I63" s="40"/>
      <c r="J63" s="40"/>
      <c r="K63" s="40"/>
      <c r="L63" s="40"/>
      <c r="M63" s="40"/>
      <c r="N63" s="46"/>
    </row>
    <row r="64" spans="2:14" s="23" customFormat="1" ht="16.149999999999999" customHeight="1">
      <c r="B64" s="37"/>
      <c r="C64" s="40"/>
      <c r="D64" s="75"/>
      <c r="E64" s="40"/>
      <c r="F64" s="40"/>
      <c r="G64" s="40"/>
      <c r="H64" s="40"/>
      <c r="I64" s="40"/>
      <c r="J64" s="40"/>
      <c r="K64" s="40"/>
      <c r="L64" s="40"/>
      <c r="M64" s="40"/>
      <c r="N64" s="46"/>
    </row>
    <row r="65" spans="2:14" s="23" customFormat="1" ht="16.149999999999999" customHeight="1">
      <c r="B65" s="37"/>
      <c r="C65" s="40"/>
      <c r="D65" s="75"/>
      <c r="E65" s="40"/>
      <c r="F65" s="40"/>
      <c r="G65" s="40"/>
      <c r="H65" s="40"/>
      <c r="I65" s="40"/>
      <c r="J65" s="40"/>
      <c r="K65" s="40"/>
      <c r="L65" s="40"/>
      <c r="M65" s="40"/>
      <c r="N65" s="46"/>
    </row>
    <row r="66" spans="2:14" s="23" customFormat="1" ht="16.149999999999999" customHeight="1">
      <c r="B66" s="37"/>
      <c r="C66" s="40"/>
      <c r="D66" s="75"/>
      <c r="E66" s="40"/>
      <c r="F66" s="40"/>
      <c r="G66" s="40"/>
      <c r="H66" s="40"/>
      <c r="I66" s="40"/>
      <c r="J66" s="40"/>
      <c r="K66" s="40"/>
      <c r="L66" s="40"/>
      <c r="M66" s="40"/>
      <c r="N66" s="46"/>
    </row>
    <row r="67" spans="2:14" s="23" customFormat="1" ht="16.149999999999999" customHeight="1">
      <c r="B67" s="37"/>
      <c r="C67" s="40"/>
      <c r="D67" s="75"/>
      <c r="E67" s="40"/>
      <c r="F67" s="40"/>
      <c r="G67" s="40"/>
      <c r="H67" s="40"/>
      <c r="I67" s="40"/>
      <c r="J67" s="40"/>
      <c r="K67" s="40"/>
      <c r="L67" s="40"/>
      <c r="M67" s="40"/>
      <c r="N67" s="46"/>
    </row>
    <row r="68" spans="2:14" s="23" customFormat="1" ht="16.149999999999999" customHeight="1">
      <c r="B68" s="37"/>
      <c r="C68" s="40"/>
      <c r="D68" s="75"/>
      <c r="E68" s="40"/>
      <c r="F68" s="40"/>
      <c r="G68" s="40"/>
      <c r="H68" s="40"/>
      <c r="I68" s="40"/>
      <c r="J68" s="40"/>
      <c r="K68" s="40"/>
      <c r="L68" s="40"/>
      <c r="M68" s="40"/>
      <c r="N68" s="46"/>
    </row>
    <row r="69" spans="2:14" s="23" customFormat="1" ht="16.149999999999999" customHeight="1">
      <c r="B69" s="76"/>
      <c r="C69" s="77"/>
      <c r="D69" s="78"/>
      <c r="E69" s="77"/>
      <c r="F69" s="77"/>
      <c r="G69" s="77"/>
      <c r="H69" s="77"/>
      <c r="I69" s="77"/>
      <c r="J69" s="77"/>
      <c r="K69" s="77"/>
      <c r="L69" s="77"/>
      <c r="M69" s="77"/>
      <c r="N69" s="79"/>
    </row>
  </sheetData>
  <sheetProtection algorithmName="SHA-512" hashValue="JOHeIslsIX2BzPVnpx4MATIi9koak33eo3hKC4C/uiUjdDTJfB4A9dQ5VjrCWgoP5KS6/BMcBkQPcHWKT171uw==" saltValue="ReLYtV7YYHCEFA2QRAKnhw==" spinCount="100000" sheet="1" objects="1" scenarios="1"/>
  <protectedRanges>
    <protectedRange sqref="E11 E15 E20:E24 E28:E31 E35:E36 E40 E43:E44 E47:E48 E53:E54 E57:E59" name="Intervalo1"/>
  </protectedRanges>
  <mergeCells count="40">
    <mergeCell ref="B2:C4"/>
    <mergeCell ref="D2:G2"/>
    <mergeCell ref="D3:G3"/>
    <mergeCell ref="D4:G4"/>
    <mergeCell ref="B5:C5"/>
    <mergeCell ref="C44:D44"/>
    <mergeCell ref="C23:D23"/>
    <mergeCell ref="B6:C6"/>
    <mergeCell ref="D6:H6"/>
    <mergeCell ref="B7:C7"/>
    <mergeCell ref="D7:H7"/>
    <mergeCell ref="B8:C8"/>
    <mergeCell ref="D8:H8"/>
    <mergeCell ref="B9:H9"/>
    <mergeCell ref="C15:D15"/>
    <mergeCell ref="C17:H17"/>
    <mergeCell ref="C11:D11"/>
    <mergeCell ref="C46:E46"/>
    <mergeCell ref="C47:D47"/>
    <mergeCell ref="C48:D48"/>
    <mergeCell ref="C20:D20"/>
    <mergeCell ref="C21:D21"/>
    <mergeCell ref="C22:D22"/>
    <mergeCell ref="C24:D24"/>
    <mergeCell ref="C28:D28"/>
    <mergeCell ref="C29:D29"/>
    <mergeCell ref="C30:D30"/>
    <mergeCell ref="C31:D31"/>
    <mergeCell ref="C35:D35"/>
    <mergeCell ref="C36:D36"/>
    <mergeCell ref="C40:D40"/>
    <mergeCell ref="C42:E42"/>
    <mergeCell ref="C43:D43"/>
    <mergeCell ref="C56:E56"/>
    <mergeCell ref="C57:D57"/>
    <mergeCell ref="C58:D58"/>
    <mergeCell ref="C59:D59"/>
    <mergeCell ref="C52:E52"/>
    <mergeCell ref="C53:D53"/>
    <mergeCell ref="C54:D54"/>
  </mergeCells>
  <conditionalFormatting sqref="D2:D4">
    <cfRule type="containsText" dxfId="16" priority="2" operator="containsText" text="CÓDIGO NÃO ENCONTRADO">
      <formula>NOT(ISERROR(SEARCH("CÓDIGO NÃO ENCONTRADO",D2)))</formula>
    </cfRule>
  </conditionalFormatting>
  <conditionalFormatting sqref="H15">
    <cfRule type="cellIs" dxfId="15" priority="1" operator="greaterThan">
      <formula>1</formula>
    </cfRule>
  </conditionalFormatting>
  <printOptions horizontalCentered="1"/>
  <pageMargins left="0.23622047244094491" right="0.23622047244094491" top="0.39370078740157483" bottom="0.39370078740157483" header="0" footer="0.11811023622047245"/>
  <pageSetup paperSize="8" scale="51" fitToHeight="2" orientation="portrait" r:id="rId1"/>
  <headerFooter>
    <oddFooter>&amp;R&amp;"Arial,Regular"&amp;10&amp;K000000PL.CUSTOS-UTMB- Regular.xlsx	RESUMO PRINCIPAL	&amp;P de &amp;N</oddFooter>
  </headerFooter>
  <rowBreaks count="1" manualBreakCount="1">
    <brk id="60" min="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8AF1-17A4-4B02-85BC-B3417C1A9CBE}">
  <sheetPr>
    <tabColor rgb="FF92D050"/>
  </sheetPr>
  <dimension ref="A1:XFC335"/>
  <sheetViews>
    <sheetView view="pageBreakPreview" zoomScaleNormal="100" zoomScaleSheetLayoutView="100" workbookViewId="0">
      <selection activeCell="F11" sqref="F11"/>
    </sheetView>
  </sheetViews>
  <sheetFormatPr defaultRowHeight="15"/>
  <cols>
    <col min="1" max="1" width="1.8984375" style="1" customWidth="1"/>
    <col min="2" max="2" width="10.59765625" style="560" customWidth="1"/>
    <col min="3" max="3" width="66.59765625" style="561" customWidth="1"/>
    <col min="4" max="4" width="6" style="562" customWidth="1"/>
    <col min="5" max="5" width="8.8984375" style="561" bestFit="1" customWidth="1"/>
    <col min="6" max="6" width="11.5" style="563" customWidth="1"/>
    <col min="7" max="7" width="18.8984375" style="564" customWidth="1"/>
    <col min="8" max="8" width="8.796875" style="1"/>
    <col min="9" max="9" width="6.796875" style="1" bestFit="1" customWidth="1"/>
    <col min="10" max="10" width="8.8984375" style="1" customWidth="1"/>
    <col min="11" max="11" width="9.09765625" style="1" bestFit="1" customWidth="1"/>
    <col min="12" max="12" width="15.69921875" style="1" customWidth="1"/>
    <col min="13" max="13" width="9.69921875" style="1" bestFit="1" customWidth="1"/>
    <col min="14" max="14" width="13.5" style="1" bestFit="1" customWidth="1"/>
    <col min="15" max="15" width="9.19921875" style="1" bestFit="1" customWidth="1"/>
    <col min="16" max="16" width="11.09765625" style="1" bestFit="1" customWidth="1"/>
    <col min="17" max="17" width="7.3984375" style="1" bestFit="1" customWidth="1"/>
    <col min="18" max="18" width="11.09765625" style="1" bestFit="1" customWidth="1"/>
    <col min="19" max="19" width="14.09765625" style="1" bestFit="1" customWidth="1"/>
    <col min="20" max="20" width="11.59765625" style="1" bestFit="1" customWidth="1"/>
    <col min="21" max="16384" width="8.796875" style="1"/>
  </cols>
  <sheetData>
    <row r="1" spans="2:20" ht="15.75" thickBot="1"/>
    <row r="2" spans="2:20" s="566" customFormat="1" ht="18.75">
      <c r="B2" s="670"/>
      <c r="C2" s="673" t="s">
        <v>12471</v>
      </c>
      <c r="D2" s="674"/>
      <c r="E2" s="674"/>
      <c r="F2" s="675"/>
      <c r="G2" s="565" t="s">
        <v>12472</v>
      </c>
      <c r="I2" s="567"/>
      <c r="K2" s="1"/>
      <c r="L2" s="1"/>
      <c r="M2" s="1"/>
      <c r="N2" s="1"/>
      <c r="O2" s="1"/>
      <c r="P2" s="1"/>
      <c r="Q2" s="1"/>
      <c r="R2" s="1"/>
      <c r="S2" s="1"/>
      <c r="T2" s="1"/>
    </row>
    <row r="3" spans="2:20" s="566" customFormat="1" ht="15.75">
      <c r="B3" s="671"/>
      <c r="C3" s="676" t="s">
        <v>12473</v>
      </c>
      <c r="D3" s="677"/>
      <c r="E3" s="677"/>
      <c r="F3" s="678"/>
      <c r="G3" s="568">
        <f ca="1">NOW()</f>
        <v>45009.49690810185</v>
      </c>
      <c r="I3" s="567"/>
      <c r="K3" s="1"/>
      <c r="L3" s="1"/>
      <c r="M3" s="1"/>
      <c r="N3" s="1"/>
      <c r="O3" s="1"/>
      <c r="P3" s="1"/>
      <c r="Q3" s="1"/>
      <c r="R3" s="1"/>
      <c r="S3" s="1"/>
      <c r="T3" s="1"/>
    </row>
    <row r="4" spans="2:20" s="566" customFormat="1" ht="21.75" thickBot="1">
      <c r="B4" s="672"/>
      <c r="C4" s="679" t="s">
        <v>37015</v>
      </c>
      <c r="D4" s="680"/>
      <c r="E4" s="680"/>
      <c r="F4" s="681"/>
      <c r="G4" s="229"/>
      <c r="I4" s="567"/>
      <c r="K4" s="1"/>
      <c r="L4" s="1"/>
      <c r="M4" s="1"/>
      <c r="N4" s="1"/>
      <c r="O4" s="1"/>
      <c r="P4" s="1"/>
      <c r="Q4" s="1"/>
      <c r="R4" s="1"/>
      <c r="S4" s="1"/>
      <c r="T4" s="1"/>
    </row>
    <row r="5" spans="2:20" s="566" customFormat="1" ht="23.25" customHeight="1">
      <c r="B5" s="569" t="s">
        <v>12475</v>
      </c>
      <c r="C5" s="570">
        <f ca="1">NOW()</f>
        <v>45009.49690810185</v>
      </c>
      <c r="D5" s="682"/>
      <c r="E5" s="682"/>
      <c r="F5" s="682"/>
      <c r="G5" s="683"/>
      <c r="I5" s="567"/>
      <c r="K5" s="1"/>
      <c r="L5" s="1"/>
      <c r="M5" s="1"/>
      <c r="N5" s="1"/>
      <c r="O5" s="1"/>
      <c r="P5" s="1"/>
      <c r="Q5" s="1"/>
      <c r="R5" s="1"/>
      <c r="S5" s="1"/>
      <c r="T5" s="1"/>
    </row>
    <row r="6" spans="2:20" s="566" customFormat="1" ht="15.75">
      <c r="B6" s="571" t="s">
        <v>12476</v>
      </c>
      <c r="C6" s="572" t="s">
        <v>139</v>
      </c>
      <c r="D6" s="684"/>
      <c r="E6" s="684"/>
      <c r="F6" s="684"/>
      <c r="G6" s="685"/>
      <c r="H6" s="573"/>
      <c r="I6" s="567"/>
      <c r="K6" s="1"/>
      <c r="L6" s="1"/>
      <c r="M6" s="1"/>
      <c r="N6" s="1"/>
      <c r="O6" s="1"/>
      <c r="P6" s="1"/>
      <c r="Q6" s="1"/>
      <c r="R6" s="1"/>
      <c r="S6" s="1"/>
      <c r="T6" s="1"/>
    </row>
    <row r="7" spans="2:20" s="566" customFormat="1" ht="15.75">
      <c r="B7" s="571" t="s">
        <v>12477</v>
      </c>
      <c r="C7" s="572" t="s">
        <v>12479</v>
      </c>
      <c r="D7" s="574"/>
      <c r="E7" s="574"/>
      <c r="F7" s="574"/>
      <c r="G7" s="575"/>
      <c r="H7" s="573"/>
      <c r="I7" s="567"/>
      <c r="K7" s="1"/>
      <c r="L7" s="1"/>
      <c r="M7" s="1"/>
      <c r="N7" s="1"/>
      <c r="O7" s="1"/>
      <c r="P7" s="1"/>
      <c r="Q7" s="1"/>
      <c r="R7" s="1"/>
      <c r="S7" s="1"/>
      <c r="T7" s="1"/>
    </row>
    <row r="8" spans="2:20" s="566" customFormat="1" ht="16.5" thickBot="1">
      <c r="B8" s="576" t="s">
        <v>12478</v>
      </c>
      <c r="C8" s="577" t="s">
        <v>142</v>
      </c>
      <c r="D8" s="578"/>
      <c r="E8" s="578"/>
      <c r="F8" s="578"/>
      <c r="G8" s="579"/>
      <c r="H8" s="573"/>
      <c r="I8" s="567"/>
      <c r="K8" s="1"/>
      <c r="L8" s="1"/>
      <c r="M8" s="1"/>
      <c r="N8" s="1"/>
      <c r="O8" s="1"/>
      <c r="P8" s="1"/>
      <c r="Q8" s="1"/>
      <c r="R8" s="1"/>
      <c r="S8" s="1"/>
      <c r="T8" s="1"/>
    </row>
    <row r="9" spans="2:20" ht="15.75">
      <c r="B9" s="580" t="s">
        <v>113</v>
      </c>
      <c r="C9" s="581" t="s">
        <v>50</v>
      </c>
      <c r="D9" s="581" t="s">
        <v>37016</v>
      </c>
      <c r="E9" s="581" t="s">
        <v>2</v>
      </c>
      <c r="F9" s="582" t="s">
        <v>37017</v>
      </c>
      <c r="G9" s="583" t="s">
        <v>37018</v>
      </c>
    </row>
    <row r="10" spans="2:20" ht="26.25" customHeight="1">
      <c r="B10" s="584">
        <v>1</v>
      </c>
      <c r="C10" s="585" t="s">
        <v>139</v>
      </c>
      <c r="D10" s="586"/>
      <c r="E10" s="587"/>
      <c r="F10" s="588"/>
      <c r="G10" s="589"/>
    </row>
    <row r="11" spans="2:20" ht="26.25" customHeight="1">
      <c r="B11" s="590"/>
      <c r="C11" s="591" t="s">
        <v>139</v>
      </c>
      <c r="D11" s="592" t="str">
        <f>'[2]A-ORÇ'!D11</f>
        <v>T</v>
      </c>
      <c r="E11" s="593">
        <f>'P1 - PLAN.-RESUMO'!G47</f>
        <v>0</v>
      </c>
      <c r="F11" s="594" t="e">
        <f>'P1 - PLAN.-RESUMO'!G45</f>
        <v>#DIV/0!</v>
      </c>
      <c r="G11" s="595" t="str">
        <f t="shared" ref="G11" si="0">IFERROR(ROUND(F11*E11,2),"CÓDIGO NÃO ENCONTRADO")</f>
        <v>CÓDIGO NÃO ENCONTRADO</v>
      </c>
    </row>
    <row r="12" spans="2:20" ht="15" customHeight="1">
      <c r="B12" s="686" t="s">
        <v>37019</v>
      </c>
      <c r="C12" s="687"/>
      <c r="D12" s="687"/>
      <c r="E12" s="687"/>
      <c r="F12" s="688"/>
      <c r="G12" s="596">
        <f>SUM(G11)</f>
        <v>0</v>
      </c>
    </row>
    <row r="13" spans="2:20">
      <c r="B13" s="664" t="s">
        <v>37020</v>
      </c>
      <c r="C13" s="665"/>
      <c r="D13" s="665"/>
      <c r="E13" s="665"/>
      <c r="F13" s="666"/>
      <c r="G13" s="597">
        <f>G12</f>
        <v>0</v>
      </c>
    </row>
    <row r="14" spans="2:20">
      <c r="B14" s="667" t="s">
        <v>37021</v>
      </c>
      <c r="C14" s="668"/>
      <c r="D14" s="668"/>
      <c r="E14" s="668"/>
      <c r="F14" s="669"/>
      <c r="G14" s="598">
        <f>G13*12</f>
        <v>0</v>
      </c>
    </row>
    <row r="15" spans="2:20">
      <c r="B15" s="599"/>
      <c r="C15" s="600"/>
      <c r="D15" s="601"/>
      <c r="E15" s="600"/>
      <c r="F15" s="602"/>
      <c r="G15" s="603"/>
    </row>
    <row r="16" spans="2:20">
      <c r="B16" s="599"/>
      <c r="C16" s="600"/>
      <c r="D16" s="601"/>
      <c r="E16" s="600"/>
      <c r="F16" s="602"/>
      <c r="G16" s="603"/>
    </row>
    <row r="17" spans="2:7">
      <c r="B17" s="599"/>
      <c r="C17" s="600"/>
      <c r="D17" s="601"/>
      <c r="E17" s="600"/>
      <c r="F17" s="602"/>
      <c r="G17" s="603"/>
    </row>
    <row r="18" spans="2:7">
      <c r="B18" s="599"/>
      <c r="C18" s="600"/>
      <c r="D18" s="601"/>
      <c r="E18" s="600"/>
      <c r="F18" s="602"/>
      <c r="G18" s="603"/>
    </row>
    <row r="19" spans="2:7">
      <c r="B19" s="599"/>
      <c r="C19" s="600"/>
      <c r="D19" s="601"/>
      <c r="E19" s="600"/>
      <c r="F19" s="602"/>
      <c r="G19" s="603"/>
    </row>
    <row r="20" spans="2:7">
      <c r="B20" s="599"/>
      <c r="C20" s="600"/>
      <c r="D20" s="601"/>
      <c r="E20" s="600"/>
      <c r="F20" s="602"/>
      <c r="G20" s="603"/>
    </row>
    <row r="21" spans="2:7">
      <c r="B21" s="599"/>
      <c r="C21" s="600"/>
      <c r="D21" s="601"/>
      <c r="E21" s="600"/>
      <c r="F21" s="602"/>
      <c r="G21" s="603"/>
    </row>
    <row r="22" spans="2:7">
      <c r="B22" s="599"/>
      <c r="C22" s="600"/>
      <c r="D22" s="601"/>
      <c r="E22" s="600"/>
      <c r="F22" s="602"/>
      <c r="G22" s="603"/>
    </row>
    <row r="23" spans="2:7">
      <c r="B23" s="599"/>
      <c r="C23" s="600"/>
      <c r="D23" s="601"/>
      <c r="E23" s="600"/>
      <c r="F23" s="602"/>
      <c r="G23" s="603"/>
    </row>
    <row r="24" spans="2:7">
      <c r="B24" s="599"/>
      <c r="C24" s="600"/>
      <c r="D24" s="601"/>
      <c r="E24" s="600"/>
      <c r="F24" s="602"/>
      <c r="G24" s="603"/>
    </row>
    <row r="25" spans="2:7" ht="15.75" thickBot="1">
      <c r="B25" s="604"/>
      <c r="C25" s="605"/>
      <c r="D25" s="606"/>
      <c r="E25" s="605"/>
      <c r="F25" s="607"/>
      <c r="G25" s="608"/>
    </row>
    <row r="26" spans="2:7" ht="45" customHeight="1"/>
    <row r="28" spans="2:7" ht="30" customHeight="1"/>
    <row r="51" ht="36" customHeight="1"/>
    <row r="55" ht="36" customHeight="1"/>
    <row r="56" ht="36" customHeight="1"/>
    <row r="61" ht="39" customHeight="1"/>
    <row r="73" ht="30" customHeight="1"/>
    <row r="87" ht="30" customHeight="1"/>
    <row r="95" ht="39.75" customHeight="1"/>
    <row r="96" ht="42" customHeight="1"/>
    <row r="121" ht="30" customHeight="1"/>
    <row r="132" ht="33" customHeight="1"/>
    <row r="135" ht="33.75" customHeight="1"/>
    <row r="146" ht="32.25" customHeight="1"/>
    <row r="168" ht="30" customHeight="1"/>
    <row r="215" spans="1:16383">
      <c r="A215" s="609">
        <v>93205</v>
      </c>
      <c r="H215" s="562"/>
      <c r="I215" s="562"/>
      <c r="J215" s="562"/>
      <c r="K215" s="562"/>
      <c r="L215" s="562"/>
      <c r="M215" s="562"/>
      <c r="N215" s="562"/>
      <c r="O215" s="562"/>
      <c r="P215" s="562"/>
      <c r="Q215" s="562"/>
      <c r="R215" s="562"/>
      <c r="S215" s="562"/>
      <c r="T215" s="562"/>
      <c r="U215" s="562"/>
      <c r="V215" s="562"/>
      <c r="W215" s="562"/>
      <c r="X215" s="562"/>
      <c r="Y215" s="562"/>
      <c r="Z215" s="562"/>
      <c r="AA215" s="562"/>
      <c r="AB215" s="562"/>
      <c r="AC215" s="562"/>
      <c r="AD215" s="562"/>
      <c r="AE215" s="562"/>
      <c r="AF215" s="562"/>
      <c r="AG215" s="562"/>
      <c r="AH215" s="562"/>
      <c r="AI215" s="562"/>
      <c r="AJ215" s="610">
        <v>93205</v>
      </c>
      <c r="AK215" s="611">
        <v>93205</v>
      </c>
      <c r="AL215" s="611">
        <v>93205</v>
      </c>
      <c r="AM215" s="611">
        <v>93205</v>
      </c>
      <c r="AN215" s="611">
        <v>93205</v>
      </c>
      <c r="AO215" s="611">
        <v>93205</v>
      </c>
      <c r="AP215" s="611">
        <v>93205</v>
      </c>
      <c r="AQ215" s="611">
        <v>93205</v>
      </c>
      <c r="AR215" s="611">
        <v>93205</v>
      </c>
      <c r="AS215" s="611">
        <v>93205</v>
      </c>
      <c r="AT215" s="611">
        <v>93205</v>
      </c>
      <c r="AU215" s="611">
        <v>93205</v>
      </c>
      <c r="AV215" s="611">
        <v>93205</v>
      </c>
      <c r="AW215" s="611">
        <v>93205</v>
      </c>
      <c r="AX215" s="611">
        <v>93205</v>
      </c>
      <c r="AY215" s="611">
        <v>93205</v>
      </c>
      <c r="AZ215" s="611">
        <v>93205</v>
      </c>
      <c r="BA215" s="611">
        <v>93205</v>
      </c>
      <c r="BB215" s="611">
        <v>93205</v>
      </c>
      <c r="BC215" s="611">
        <v>93205</v>
      </c>
      <c r="BD215" s="611">
        <v>93205</v>
      </c>
      <c r="BE215" s="611">
        <v>93205</v>
      </c>
      <c r="BF215" s="611">
        <v>93205</v>
      </c>
      <c r="BG215" s="611">
        <v>93205</v>
      </c>
      <c r="BH215" s="611">
        <v>93205</v>
      </c>
      <c r="BI215" s="611">
        <v>93205</v>
      </c>
      <c r="BJ215" s="611">
        <v>93205</v>
      </c>
      <c r="BK215" s="611">
        <v>93205</v>
      </c>
      <c r="BL215" s="611">
        <v>93205</v>
      </c>
      <c r="BM215" s="611">
        <v>93205</v>
      </c>
      <c r="BN215" s="611">
        <v>93205</v>
      </c>
      <c r="BO215" s="611">
        <v>93205</v>
      </c>
      <c r="BP215" s="611">
        <v>93205</v>
      </c>
      <c r="BQ215" s="611">
        <v>93205</v>
      </c>
      <c r="BR215" s="611">
        <v>93205</v>
      </c>
      <c r="BS215" s="611">
        <v>93205</v>
      </c>
      <c r="BT215" s="611">
        <v>93205</v>
      </c>
      <c r="BU215" s="611">
        <v>93205</v>
      </c>
      <c r="BV215" s="611">
        <v>93205</v>
      </c>
      <c r="BW215" s="611">
        <v>93205</v>
      </c>
      <c r="BX215" s="611">
        <v>93205</v>
      </c>
      <c r="BY215" s="611">
        <v>93205</v>
      </c>
      <c r="BZ215" s="611">
        <v>93205</v>
      </c>
      <c r="CA215" s="611">
        <v>93205</v>
      </c>
      <c r="CB215" s="611">
        <v>93205</v>
      </c>
      <c r="CC215" s="611">
        <v>93205</v>
      </c>
      <c r="CD215" s="611">
        <v>93205</v>
      </c>
      <c r="CE215" s="611">
        <v>93205</v>
      </c>
      <c r="CF215" s="611">
        <v>93205</v>
      </c>
      <c r="CG215" s="611">
        <v>93205</v>
      </c>
      <c r="CH215" s="611">
        <v>93205</v>
      </c>
      <c r="CI215" s="611">
        <v>93205</v>
      </c>
      <c r="CJ215" s="611">
        <v>93205</v>
      </c>
      <c r="CK215" s="611">
        <v>93205</v>
      </c>
      <c r="CL215" s="611">
        <v>93205</v>
      </c>
      <c r="CM215" s="611">
        <v>93205</v>
      </c>
      <c r="CN215" s="611">
        <v>93205</v>
      </c>
      <c r="CO215" s="611">
        <v>93205</v>
      </c>
      <c r="CP215" s="611">
        <v>93205</v>
      </c>
      <c r="CQ215" s="611">
        <v>93205</v>
      </c>
      <c r="CR215" s="611">
        <v>93205</v>
      </c>
      <c r="CS215" s="611">
        <v>93205</v>
      </c>
      <c r="CT215" s="611">
        <v>93205</v>
      </c>
      <c r="CU215" s="611">
        <v>93205</v>
      </c>
      <c r="CV215" s="611">
        <v>93205</v>
      </c>
      <c r="CW215" s="611">
        <v>93205</v>
      </c>
      <c r="CX215" s="611">
        <v>93205</v>
      </c>
      <c r="CY215" s="611">
        <v>93205</v>
      </c>
      <c r="CZ215" s="611">
        <v>93205</v>
      </c>
      <c r="DA215" s="611">
        <v>93205</v>
      </c>
      <c r="DB215" s="611">
        <v>93205</v>
      </c>
      <c r="DC215" s="611">
        <v>93205</v>
      </c>
      <c r="DD215" s="611">
        <v>93205</v>
      </c>
      <c r="DE215" s="611">
        <v>93205</v>
      </c>
      <c r="DF215" s="611">
        <v>93205</v>
      </c>
      <c r="DG215" s="611">
        <v>93205</v>
      </c>
      <c r="DH215" s="611">
        <v>93205</v>
      </c>
      <c r="DI215" s="611">
        <v>93205</v>
      </c>
      <c r="DJ215" s="611">
        <v>93205</v>
      </c>
      <c r="DK215" s="611">
        <v>93205</v>
      </c>
      <c r="DL215" s="611">
        <v>93205</v>
      </c>
      <c r="DM215" s="611">
        <v>93205</v>
      </c>
      <c r="DN215" s="611">
        <v>93205</v>
      </c>
      <c r="DO215" s="611">
        <v>93205</v>
      </c>
      <c r="DP215" s="611">
        <v>93205</v>
      </c>
      <c r="DQ215" s="611">
        <v>93205</v>
      </c>
      <c r="DR215" s="611">
        <v>93205</v>
      </c>
      <c r="DS215" s="611">
        <v>93205</v>
      </c>
      <c r="DT215" s="611">
        <v>93205</v>
      </c>
      <c r="DU215" s="611">
        <v>93205</v>
      </c>
      <c r="DV215" s="611">
        <v>93205</v>
      </c>
      <c r="DW215" s="611">
        <v>93205</v>
      </c>
      <c r="DX215" s="611">
        <v>93205</v>
      </c>
      <c r="DY215" s="611">
        <v>93205</v>
      </c>
      <c r="DZ215" s="611">
        <v>93205</v>
      </c>
      <c r="EA215" s="611">
        <v>93205</v>
      </c>
      <c r="EB215" s="611">
        <v>93205</v>
      </c>
      <c r="EC215" s="611">
        <v>93205</v>
      </c>
      <c r="ED215" s="611">
        <v>93205</v>
      </c>
      <c r="EE215" s="611">
        <v>93205</v>
      </c>
      <c r="EF215" s="611">
        <v>93205</v>
      </c>
      <c r="EG215" s="611">
        <v>93205</v>
      </c>
      <c r="EH215" s="611">
        <v>93205</v>
      </c>
      <c r="EI215" s="611">
        <v>93205</v>
      </c>
      <c r="EJ215" s="611">
        <v>93205</v>
      </c>
      <c r="EK215" s="611">
        <v>93205</v>
      </c>
      <c r="EL215" s="611">
        <v>93205</v>
      </c>
      <c r="EM215" s="611">
        <v>93205</v>
      </c>
      <c r="EN215" s="611">
        <v>93205</v>
      </c>
      <c r="EO215" s="611">
        <v>93205</v>
      </c>
      <c r="EP215" s="611">
        <v>93205</v>
      </c>
      <c r="EQ215" s="611">
        <v>93205</v>
      </c>
      <c r="ER215" s="611">
        <v>93205</v>
      </c>
      <c r="ES215" s="611">
        <v>93205</v>
      </c>
      <c r="ET215" s="611">
        <v>93205</v>
      </c>
      <c r="EU215" s="611">
        <v>93205</v>
      </c>
      <c r="EV215" s="611">
        <v>93205</v>
      </c>
      <c r="EW215" s="611">
        <v>93205</v>
      </c>
      <c r="EX215" s="611">
        <v>93205</v>
      </c>
      <c r="EY215" s="611">
        <v>93205</v>
      </c>
      <c r="EZ215" s="611">
        <v>93205</v>
      </c>
      <c r="FA215" s="611">
        <v>93205</v>
      </c>
      <c r="FB215" s="611">
        <v>93205</v>
      </c>
      <c r="FC215" s="611">
        <v>93205</v>
      </c>
      <c r="FD215" s="611">
        <v>93205</v>
      </c>
      <c r="FE215" s="611">
        <v>93205</v>
      </c>
      <c r="FF215" s="611">
        <v>93205</v>
      </c>
      <c r="FG215" s="611">
        <v>93205</v>
      </c>
      <c r="FH215" s="611">
        <v>93205</v>
      </c>
      <c r="FI215" s="611">
        <v>93205</v>
      </c>
      <c r="FJ215" s="611">
        <v>93205</v>
      </c>
      <c r="FK215" s="611">
        <v>93205</v>
      </c>
      <c r="FL215" s="611">
        <v>93205</v>
      </c>
      <c r="FM215" s="611">
        <v>93205</v>
      </c>
      <c r="FN215" s="611">
        <v>93205</v>
      </c>
      <c r="FO215" s="611">
        <v>93205</v>
      </c>
      <c r="FP215" s="611">
        <v>93205</v>
      </c>
      <c r="FQ215" s="611">
        <v>93205</v>
      </c>
      <c r="FR215" s="611">
        <v>93205</v>
      </c>
      <c r="FS215" s="611">
        <v>93205</v>
      </c>
      <c r="FT215" s="611">
        <v>93205</v>
      </c>
      <c r="FU215" s="611">
        <v>93205</v>
      </c>
      <c r="FV215" s="611">
        <v>93205</v>
      </c>
      <c r="FW215" s="611">
        <v>93205</v>
      </c>
      <c r="FX215" s="611">
        <v>93205</v>
      </c>
      <c r="FY215" s="611">
        <v>93205</v>
      </c>
      <c r="FZ215" s="611">
        <v>93205</v>
      </c>
      <c r="GA215" s="611">
        <v>93205</v>
      </c>
      <c r="GB215" s="611">
        <v>93205</v>
      </c>
      <c r="GC215" s="611">
        <v>93205</v>
      </c>
      <c r="GD215" s="611">
        <v>93205</v>
      </c>
      <c r="GE215" s="611">
        <v>93205</v>
      </c>
      <c r="GF215" s="611">
        <v>93205</v>
      </c>
      <c r="GG215" s="611">
        <v>93205</v>
      </c>
      <c r="GH215" s="611">
        <v>93205</v>
      </c>
      <c r="GI215" s="611">
        <v>93205</v>
      </c>
      <c r="GJ215" s="611">
        <v>93205</v>
      </c>
      <c r="GK215" s="611">
        <v>93205</v>
      </c>
      <c r="GL215" s="611">
        <v>93205</v>
      </c>
      <c r="GM215" s="611">
        <v>93205</v>
      </c>
      <c r="GN215" s="611">
        <v>93205</v>
      </c>
      <c r="GO215" s="611">
        <v>93205</v>
      </c>
      <c r="GP215" s="611">
        <v>93205</v>
      </c>
      <c r="GQ215" s="611">
        <v>93205</v>
      </c>
      <c r="GR215" s="611">
        <v>93205</v>
      </c>
      <c r="GS215" s="611">
        <v>93205</v>
      </c>
      <c r="GT215" s="611">
        <v>93205</v>
      </c>
      <c r="GU215" s="611">
        <v>93205</v>
      </c>
      <c r="GV215" s="611">
        <v>93205</v>
      </c>
      <c r="GW215" s="611">
        <v>93205</v>
      </c>
      <c r="GX215" s="611">
        <v>93205</v>
      </c>
      <c r="GY215" s="611">
        <v>93205</v>
      </c>
      <c r="GZ215" s="611">
        <v>93205</v>
      </c>
      <c r="HA215" s="611">
        <v>93205</v>
      </c>
      <c r="HB215" s="611">
        <v>93205</v>
      </c>
      <c r="HC215" s="611">
        <v>93205</v>
      </c>
      <c r="HD215" s="611">
        <v>93205</v>
      </c>
      <c r="HE215" s="611">
        <v>93205</v>
      </c>
      <c r="HF215" s="611">
        <v>93205</v>
      </c>
      <c r="HG215" s="611">
        <v>93205</v>
      </c>
      <c r="HH215" s="611">
        <v>93205</v>
      </c>
      <c r="HI215" s="611">
        <v>93205</v>
      </c>
      <c r="HJ215" s="611">
        <v>93205</v>
      </c>
      <c r="HK215" s="611">
        <v>93205</v>
      </c>
      <c r="HL215" s="611">
        <v>93205</v>
      </c>
      <c r="HM215" s="611">
        <v>93205</v>
      </c>
      <c r="HN215" s="611">
        <v>93205</v>
      </c>
      <c r="HO215" s="611">
        <v>93205</v>
      </c>
      <c r="HP215" s="611">
        <v>93205</v>
      </c>
      <c r="HQ215" s="611">
        <v>93205</v>
      </c>
      <c r="HR215" s="611">
        <v>93205</v>
      </c>
      <c r="HS215" s="611">
        <v>93205</v>
      </c>
      <c r="HT215" s="611">
        <v>93205</v>
      </c>
      <c r="HU215" s="611">
        <v>93205</v>
      </c>
      <c r="HV215" s="611">
        <v>93205</v>
      </c>
      <c r="HW215" s="611">
        <v>93205</v>
      </c>
      <c r="HX215" s="611">
        <v>93205</v>
      </c>
      <c r="HY215" s="611">
        <v>93205</v>
      </c>
      <c r="HZ215" s="611">
        <v>93205</v>
      </c>
      <c r="IA215" s="611">
        <v>93205</v>
      </c>
      <c r="IB215" s="611">
        <v>93205</v>
      </c>
      <c r="IC215" s="611">
        <v>93205</v>
      </c>
      <c r="ID215" s="611">
        <v>93205</v>
      </c>
      <c r="IE215" s="611">
        <v>93205</v>
      </c>
      <c r="IF215" s="611">
        <v>93205</v>
      </c>
      <c r="IG215" s="611">
        <v>93205</v>
      </c>
      <c r="IH215" s="611">
        <v>93205</v>
      </c>
      <c r="II215" s="611">
        <v>93205</v>
      </c>
      <c r="IJ215" s="611">
        <v>93205</v>
      </c>
      <c r="IK215" s="611">
        <v>93205</v>
      </c>
      <c r="IL215" s="611">
        <v>93205</v>
      </c>
      <c r="IM215" s="611">
        <v>93205</v>
      </c>
      <c r="IN215" s="611">
        <v>93205</v>
      </c>
      <c r="IO215" s="611">
        <v>93205</v>
      </c>
      <c r="IP215" s="611">
        <v>93205</v>
      </c>
      <c r="IQ215" s="611">
        <v>93205</v>
      </c>
      <c r="IR215" s="611">
        <v>93205</v>
      </c>
      <c r="IS215" s="611">
        <v>93205</v>
      </c>
      <c r="IT215" s="611">
        <v>93205</v>
      </c>
      <c r="IU215" s="611">
        <v>93205</v>
      </c>
      <c r="IV215" s="611">
        <v>93205</v>
      </c>
      <c r="IW215" s="611">
        <v>93205</v>
      </c>
      <c r="IX215" s="611">
        <v>93205</v>
      </c>
      <c r="IY215" s="611">
        <v>93205</v>
      </c>
      <c r="IZ215" s="611">
        <v>93205</v>
      </c>
      <c r="JA215" s="611">
        <v>93205</v>
      </c>
      <c r="JB215" s="611">
        <v>93205</v>
      </c>
      <c r="JC215" s="611">
        <v>93205</v>
      </c>
      <c r="JD215" s="611">
        <v>93205</v>
      </c>
      <c r="JE215" s="611">
        <v>93205</v>
      </c>
      <c r="JF215" s="611">
        <v>93205</v>
      </c>
      <c r="JG215" s="611">
        <v>93205</v>
      </c>
      <c r="JH215" s="611">
        <v>93205</v>
      </c>
      <c r="JI215" s="611">
        <v>93205</v>
      </c>
      <c r="JJ215" s="611">
        <v>93205</v>
      </c>
      <c r="JK215" s="611">
        <v>93205</v>
      </c>
      <c r="JL215" s="611">
        <v>93205</v>
      </c>
      <c r="JM215" s="611">
        <v>93205</v>
      </c>
      <c r="JN215" s="611">
        <v>93205</v>
      </c>
      <c r="JO215" s="611">
        <v>93205</v>
      </c>
      <c r="JP215" s="611">
        <v>93205</v>
      </c>
      <c r="JQ215" s="611">
        <v>93205</v>
      </c>
      <c r="JR215" s="611">
        <v>93205</v>
      </c>
      <c r="JS215" s="611">
        <v>93205</v>
      </c>
      <c r="JT215" s="611">
        <v>93205</v>
      </c>
      <c r="JU215" s="611">
        <v>93205</v>
      </c>
      <c r="JV215" s="611">
        <v>93205</v>
      </c>
      <c r="JW215" s="611">
        <v>93205</v>
      </c>
      <c r="JX215" s="611">
        <v>93205</v>
      </c>
      <c r="JY215" s="611">
        <v>93205</v>
      </c>
      <c r="JZ215" s="611">
        <v>93205</v>
      </c>
      <c r="KA215" s="611">
        <v>93205</v>
      </c>
      <c r="KB215" s="611">
        <v>93205</v>
      </c>
      <c r="KC215" s="611">
        <v>93205</v>
      </c>
      <c r="KD215" s="611">
        <v>93205</v>
      </c>
      <c r="KE215" s="611">
        <v>93205</v>
      </c>
      <c r="KF215" s="611">
        <v>93205</v>
      </c>
      <c r="KG215" s="611">
        <v>93205</v>
      </c>
      <c r="KH215" s="611">
        <v>93205</v>
      </c>
      <c r="KI215" s="611">
        <v>93205</v>
      </c>
      <c r="KJ215" s="611">
        <v>93205</v>
      </c>
      <c r="KK215" s="611">
        <v>93205</v>
      </c>
      <c r="KL215" s="611">
        <v>93205</v>
      </c>
      <c r="KM215" s="611">
        <v>93205</v>
      </c>
      <c r="KN215" s="611">
        <v>93205</v>
      </c>
      <c r="KO215" s="611">
        <v>93205</v>
      </c>
      <c r="KP215" s="611">
        <v>93205</v>
      </c>
      <c r="KQ215" s="611">
        <v>93205</v>
      </c>
      <c r="KR215" s="611">
        <v>93205</v>
      </c>
      <c r="KS215" s="611">
        <v>93205</v>
      </c>
      <c r="KT215" s="611">
        <v>93205</v>
      </c>
      <c r="KU215" s="611">
        <v>93205</v>
      </c>
      <c r="KV215" s="611">
        <v>93205</v>
      </c>
      <c r="KW215" s="611">
        <v>93205</v>
      </c>
      <c r="KX215" s="611">
        <v>93205</v>
      </c>
      <c r="KY215" s="611">
        <v>93205</v>
      </c>
      <c r="KZ215" s="611">
        <v>93205</v>
      </c>
      <c r="LA215" s="611">
        <v>93205</v>
      </c>
      <c r="LB215" s="611">
        <v>93205</v>
      </c>
      <c r="LC215" s="611">
        <v>93205</v>
      </c>
      <c r="LD215" s="611">
        <v>93205</v>
      </c>
      <c r="LE215" s="611">
        <v>93205</v>
      </c>
      <c r="LF215" s="611">
        <v>93205</v>
      </c>
      <c r="LG215" s="611">
        <v>93205</v>
      </c>
      <c r="LH215" s="611">
        <v>93205</v>
      </c>
      <c r="LI215" s="611">
        <v>93205</v>
      </c>
      <c r="LJ215" s="611">
        <v>93205</v>
      </c>
      <c r="LK215" s="611">
        <v>93205</v>
      </c>
      <c r="LL215" s="611">
        <v>93205</v>
      </c>
      <c r="LM215" s="611">
        <v>93205</v>
      </c>
      <c r="LN215" s="611">
        <v>93205</v>
      </c>
      <c r="LO215" s="611">
        <v>93205</v>
      </c>
      <c r="LP215" s="611">
        <v>93205</v>
      </c>
      <c r="LQ215" s="611">
        <v>93205</v>
      </c>
      <c r="LR215" s="611">
        <v>93205</v>
      </c>
      <c r="LS215" s="611">
        <v>93205</v>
      </c>
      <c r="LT215" s="611">
        <v>93205</v>
      </c>
      <c r="LU215" s="611">
        <v>93205</v>
      </c>
      <c r="LV215" s="611">
        <v>93205</v>
      </c>
      <c r="LW215" s="611">
        <v>93205</v>
      </c>
      <c r="LX215" s="611">
        <v>93205</v>
      </c>
      <c r="LY215" s="611">
        <v>93205</v>
      </c>
      <c r="LZ215" s="611">
        <v>93205</v>
      </c>
      <c r="MA215" s="611">
        <v>93205</v>
      </c>
      <c r="MB215" s="611">
        <v>93205</v>
      </c>
      <c r="MC215" s="611">
        <v>93205</v>
      </c>
      <c r="MD215" s="611">
        <v>93205</v>
      </c>
      <c r="ME215" s="611">
        <v>93205</v>
      </c>
      <c r="MF215" s="611">
        <v>93205</v>
      </c>
      <c r="MG215" s="611">
        <v>93205</v>
      </c>
      <c r="MH215" s="611">
        <v>93205</v>
      </c>
      <c r="MI215" s="611">
        <v>93205</v>
      </c>
      <c r="MJ215" s="611">
        <v>93205</v>
      </c>
      <c r="MK215" s="611">
        <v>93205</v>
      </c>
      <c r="ML215" s="611">
        <v>93205</v>
      </c>
      <c r="MM215" s="611">
        <v>93205</v>
      </c>
      <c r="MN215" s="611">
        <v>93205</v>
      </c>
      <c r="MO215" s="611">
        <v>93205</v>
      </c>
      <c r="MP215" s="611">
        <v>93205</v>
      </c>
      <c r="MQ215" s="611">
        <v>93205</v>
      </c>
      <c r="MR215" s="611">
        <v>93205</v>
      </c>
      <c r="MS215" s="611">
        <v>93205</v>
      </c>
      <c r="MT215" s="611">
        <v>93205</v>
      </c>
      <c r="MU215" s="611">
        <v>93205</v>
      </c>
      <c r="MV215" s="611">
        <v>93205</v>
      </c>
      <c r="MW215" s="611">
        <v>93205</v>
      </c>
      <c r="MX215" s="611">
        <v>93205</v>
      </c>
      <c r="MY215" s="611">
        <v>93205</v>
      </c>
      <c r="MZ215" s="611">
        <v>93205</v>
      </c>
      <c r="NA215" s="611">
        <v>93205</v>
      </c>
      <c r="NB215" s="611">
        <v>93205</v>
      </c>
      <c r="NC215" s="611">
        <v>93205</v>
      </c>
      <c r="ND215" s="611">
        <v>93205</v>
      </c>
      <c r="NE215" s="611">
        <v>93205</v>
      </c>
      <c r="NF215" s="611">
        <v>93205</v>
      </c>
      <c r="NG215" s="611">
        <v>93205</v>
      </c>
      <c r="NH215" s="611">
        <v>93205</v>
      </c>
      <c r="NI215" s="611">
        <v>93205</v>
      </c>
      <c r="NJ215" s="611">
        <v>93205</v>
      </c>
      <c r="NK215" s="611">
        <v>93205</v>
      </c>
      <c r="NL215" s="611">
        <v>93205</v>
      </c>
      <c r="NM215" s="611">
        <v>93205</v>
      </c>
      <c r="NN215" s="611">
        <v>93205</v>
      </c>
      <c r="NO215" s="611">
        <v>93205</v>
      </c>
      <c r="NP215" s="611">
        <v>93205</v>
      </c>
      <c r="NQ215" s="611">
        <v>93205</v>
      </c>
      <c r="NR215" s="611">
        <v>93205</v>
      </c>
      <c r="NS215" s="611">
        <v>93205</v>
      </c>
      <c r="NT215" s="611">
        <v>93205</v>
      </c>
      <c r="NU215" s="611">
        <v>93205</v>
      </c>
      <c r="NV215" s="611">
        <v>93205</v>
      </c>
      <c r="NW215" s="611">
        <v>93205</v>
      </c>
      <c r="NX215" s="611">
        <v>93205</v>
      </c>
      <c r="NY215" s="611">
        <v>93205</v>
      </c>
      <c r="NZ215" s="611">
        <v>93205</v>
      </c>
      <c r="OA215" s="611">
        <v>93205</v>
      </c>
      <c r="OB215" s="611">
        <v>93205</v>
      </c>
      <c r="OC215" s="611">
        <v>93205</v>
      </c>
      <c r="OD215" s="611">
        <v>93205</v>
      </c>
      <c r="OE215" s="611">
        <v>93205</v>
      </c>
      <c r="OF215" s="611">
        <v>93205</v>
      </c>
      <c r="OG215" s="611">
        <v>93205</v>
      </c>
      <c r="OH215" s="611">
        <v>93205</v>
      </c>
      <c r="OI215" s="611">
        <v>93205</v>
      </c>
      <c r="OJ215" s="611">
        <v>93205</v>
      </c>
      <c r="OK215" s="611">
        <v>93205</v>
      </c>
      <c r="OL215" s="611">
        <v>93205</v>
      </c>
      <c r="OM215" s="611">
        <v>93205</v>
      </c>
      <c r="ON215" s="611">
        <v>93205</v>
      </c>
      <c r="OO215" s="611">
        <v>93205</v>
      </c>
      <c r="OP215" s="611">
        <v>93205</v>
      </c>
      <c r="OQ215" s="611">
        <v>93205</v>
      </c>
      <c r="OR215" s="611">
        <v>93205</v>
      </c>
      <c r="OS215" s="611">
        <v>93205</v>
      </c>
      <c r="OT215" s="611">
        <v>93205</v>
      </c>
      <c r="OU215" s="611">
        <v>93205</v>
      </c>
      <c r="OV215" s="611">
        <v>93205</v>
      </c>
      <c r="OW215" s="611">
        <v>93205</v>
      </c>
      <c r="OX215" s="611">
        <v>93205</v>
      </c>
      <c r="OY215" s="611">
        <v>93205</v>
      </c>
      <c r="OZ215" s="611">
        <v>93205</v>
      </c>
      <c r="PA215" s="611">
        <v>93205</v>
      </c>
      <c r="PB215" s="611">
        <v>93205</v>
      </c>
      <c r="PC215" s="611">
        <v>93205</v>
      </c>
      <c r="PD215" s="611">
        <v>93205</v>
      </c>
      <c r="PE215" s="611">
        <v>93205</v>
      </c>
      <c r="PF215" s="611">
        <v>93205</v>
      </c>
      <c r="PG215" s="611">
        <v>93205</v>
      </c>
      <c r="PH215" s="611">
        <v>93205</v>
      </c>
      <c r="PI215" s="611">
        <v>93205</v>
      </c>
      <c r="PJ215" s="611">
        <v>93205</v>
      </c>
      <c r="PK215" s="611">
        <v>93205</v>
      </c>
      <c r="PL215" s="611">
        <v>93205</v>
      </c>
      <c r="PM215" s="611">
        <v>93205</v>
      </c>
      <c r="PN215" s="611">
        <v>93205</v>
      </c>
      <c r="PO215" s="611">
        <v>93205</v>
      </c>
      <c r="PP215" s="611">
        <v>93205</v>
      </c>
      <c r="PQ215" s="611">
        <v>93205</v>
      </c>
      <c r="PR215" s="611">
        <v>93205</v>
      </c>
      <c r="PS215" s="611">
        <v>93205</v>
      </c>
      <c r="PT215" s="611">
        <v>93205</v>
      </c>
      <c r="PU215" s="611">
        <v>93205</v>
      </c>
      <c r="PV215" s="611">
        <v>93205</v>
      </c>
      <c r="PW215" s="611">
        <v>93205</v>
      </c>
      <c r="PX215" s="611">
        <v>93205</v>
      </c>
      <c r="PY215" s="611">
        <v>93205</v>
      </c>
      <c r="PZ215" s="611">
        <v>93205</v>
      </c>
      <c r="QA215" s="611">
        <v>93205</v>
      </c>
      <c r="QB215" s="611">
        <v>93205</v>
      </c>
      <c r="QC215" s="611">
        <v>93205</v>
      </c>
      <c r="QD215" s="611">
        <v>93205</v>
      </c>
      <c r="QE215" s="611">
        <v>93205</v>
      </c>
      <c r="QF215" s="611">
        <v>93205</v>
      </c>
      <c r="QG215" s="611">
        <v>93205</v>
      </c>
      <c r="QH215" s="611">
        <v>93205</v>
      </c>
      <c r="QI215" s="611">
        <v>93205</v>
      </c>
      <c r="QJ215" s="611">
        <v>93205</v>
      </c>
      <c r="QK215" s="611">
        <v>93205</v>
      </c>
      <c r="QL215" s="611">
        <v>93205</v>
      </c>
      <c r="QM215" s="611">
        <v>93205</v>
      </c>
      <c r="QN215" s="611">
        <v>93205</v>
      </c>
      <c r="QO215" s="611">
        <v>93205</v>
      </c>
      <c r="QP215" s="611">
        <v>93205</v>
      </c>
      <c r="QQ215" s="611">
        <v>93205</v>
      </c>
      <c r="QR215" s="611">
        <v>93205</v>
      </c>
      <c r="QS215" s="611">
        <v>93205</v>
      </c>
      <c r="QT215" s="611">
        <v>93205</v>
      </c>
      <c r="QU215" s="611">
        <v>93205</v>
      </c>
      <c r="QV215" s="611">
        <v>93205</v>
      </c>
      <c r="QW215" s="611">
        <v>93205</v>
      </c>
      <c r="QX215" s="611">
        <v>93205</v>
      </c>
      <c r="QY215" s="611">
        <v>93205</v>
      </c>
      <c r="QZ215" s="611">
        <v>93205</v>
      </c>
      <c r="RA215" s="611">
        <v>93205</v>
      </c>
      <c r="RB215" s="611">
        <v>93205</v>
      </c>
      <c r="RC215" s="611">
        <v>93205</v>
      </c>
      <c r="RD215" s="611">
        <v>93205</v>
      </c>
      <c r="RE215" s="611">
        <v>93205</v>
      </c>
      <c r="RF215" s="611">
        <v>93205</v>
      </c>
      <c r="RG215" s="611">
        <v>93205</v>
      </c>
      <c r="RH215" s="611">
        <v>93205</v>
      </c>
      <c r="RI215" s="611">
        <v>93205</v>
      </c>
      <c r="RJ215" s="611">
        <v>93205</v>
      </c>
      <c r="RK215" s="611">
        <v>93205</v>
      </c>
      <c r="RL215" s="611">
        <v>93205</v>
      </c>
      <c r="RM215" s="611">
        <v>93205</v>
      </c>
      <c r="RN215" s="611">
        <v>93205</v>
      </c>
      <c r="RO215" s="611">
        <v>93205</v>
      </c>
      <c r="RP215" s="611">
        <v>93205</v>
      </c>
      <c r="RQ215" s="611">
        <v>93205</v>
      </c>
      <c r="RR215" s="611">
        <v>93205</v>
      </c>
      <c r="RS215" s="611">
        <v>93205</v>
      </c>
      <c r="RT215" s="611">
        <v>93205</v>
      </c>
      <c r="RU215" s="611">
        <v>93205</v>
      </c>
      <c r="RV215" s="611">
        <v>93205</v>
      </c>
      <c r="RW215" s="611">
        <v>93205</v>
      </c>
      <c r="RX215" s="611">
        <v>93205</v>
      </c>
      <c r="RY215" s="611">
        <v>93205</v>
      </c>
      <c r="RZ215" s="611">
        <v>93205</v>
      </c>
      <c r="SA215" s="611">
        <v>93205</v>
      </c>
      <c r="SB215" s="611">
        <v>93205</v>
      </c>
      <c r="SC215" s="611">
        <v>93205</v>
      </c>
      <c r="SD215" s="611">
        <v>93205</v>
      </c>
      <c r="SE215" s="611">
        <v>93205</v>
      </c>
      <c r="SF215" s="611">
        <v>93205</v>
      </c>
      <c r="SG215" s="611">
        <v>93205</v>
      </c>
      <c r="SH215" s="611">
        <v>93205</v>
      </c>
      <c r="SI215" s="611">
        <v>93205</v>
      </c>
      <c r="SJ215" s="611">
        <v>93205</v>
      </c>
      <c r="SK215" s="611">
        <v>93205</v>
      </c>
      <c r="SL215" s="611">
        <v>93205</v>
      </c>
      <c r="SM215" s="611">
        <v>93205</v>
      </c>
      <c r="SN215" s="611">
        <v>93205</v>
      </c>
      <c r="SO215" s="611">
        <v>93205</v>
      </c>
      <c r="SP215" s="611">
        <v>93205</v>
      </c>
      <c r="SQ215" s="611">
        <v>93205</v>
      </c>
      <c r="SR215" s="611">
        <v>93205</v>
      </c>
      <c r="SS215" s="611">
        <v>93205</v>
      </c>
      <c r="ST215" s="611">
        <v>93205</v>
      </c>
      <c r="SU215" s="611">
        <v>93205</v>
      </c>
      <c r="SV215" s="611">
        <v>93205</v>
      </c>
      <c r="SW215" s="611">
        <v>93205</v>
      </c>
      <c r="SX215" s="611">
        <v>93205</v>
      </c>
      <c r="SY215" s="611">
        <v>93205</v>
      </c>
      <c r="SZ215" s="611">
        <v>93205</v>
      </c>
      <c r="TA215" s="611">
        <v>93205</v>
      </c>
      <c r="TB215" s="611">
        <v>93205</v>
      </c>
      <c r="TC215" s="611">
        <v>93205</v>
      </c>
      <c r="TD215" s="611">
        <v>93205</v>
      </c>
      <c r="TE215" s="611">
        <v>93205</v>
      </c>
      <c r="TF215" s="611">
        <v>93205</v>
      </c>
      <c r="TG215" s="611">
        <v>93205</v>
      </c>
      <c r="TH215" s="611">
        <v>93205</v>
      </c>
      <c r="TI215" s="611">
        <v>93205</v>
      </c>
      <c r="TJ215" s="611">
        <v>93205</v>
      </c>
      <c r="TK215" s="611">
        <v>93205</v>
      </c>
      <c r="TL215" s="611">
        <v>93205</v>
      </c>
      <c r="TM215" s="611">
        <v>93205</v>
      </c>
      <c r="TN215" s="611">
        <v>93205</v>
      </c>
      <c r="TO215" s="611">
        <v>93205</v>
      </c>
      <c r="TP215" s="611">
        <v>93205</v>
      </c>
      <c r="TQ215" s="611">
        <v>93205</v>
      </c>
      <c r="TR215" s="611">
        <v>93205</v>
      </c>
      <c r="TS215" s="611">
        <v>93205</v>
      </c>
      <c r="TT215" s="611">
        <v>93205</v>
      </c>
      <c r="TU215" s="611">
        <v>93205</v>
      </c>
      <c r="TV215" s="611">
        <v>93205</v>
      </c>
      <c r="TW215" s="611">
        <v>93205</v>
      </c>
      <c r="TX215" s="611">
        <v>93205</v>
      </c>
      <c r="TY215" s="611">
        <v>93205</v>
      </c>
      <c r="TZ215" s="611">
        <v>93205</v>
      </c>
      <c r="UA215" s="611">
        <v>93205</v>
      </c>
      <c r="UB215" s="611">
        <v>93205</v>
      </c>
      <c r="UC215" s="611">
        <v>93205</v>
      </c>
      <c r="UD215" s="611">
        <v>93205</v>
      </c>
      <c r="UE215" s="611">
        <v>93205</v>
      </c>
      <c r="UF215" s="611">
        <v>93205</v>
      </c>
      <c r="UG215" s="611">
        <v>93205</v>
      </c>
      <c r="UH215" s="611">
        <v>93205</v>
      </c>
      <c r="UI215" s="611">
        <v>93205</v>
      </c>
      <c r="UJ215" s="611">
        <v>93205</v>
      </c>
      <c r="UK215" s="611">
        <v>93205</v>
      </c>
      <c r="UL215" s="611">
        <v>93205</v>
      </c>
      <c r="UM215" s="611">
        <v>93205</v>
      </c>
      <c r="UN215" s="611">
        <v>93205</v>
      </c>
      <c r="UO215" s="611">
        <v>93205</v>
      </c>
      <c r="UP215" s="611">
        <v>93205</v>
      </c>
      <c r="UQ215" s="611">
        <v>93205</v>
      </c>
      <c r="UR215" s="611">
        <v>93205</v>
      </c>
      <c r="US215" s="611">
        <v>93205</v>
      </c>
      <c r="UT215" s="611">
        <v>93205</v>
      </c>
      <c r="UU215" s="611">
        <v>93205</v>
      </c>
      <c r="UV215" s="611">
        <v>93205</v>
      </c>
      <c r="UW215" s="611">
        <v>93205</v>
      </c>
      <c r="UX215" s="611">
        <v>93205</v>
      </c>
      <c r="UY215" s="611">
        <v>93205</v>
      </c>
      <c r="UZ215" s="611">
        <v>93205</v>
      </c>
      <c r="VA215" s="611">
        <v>93205</v>
      </c>
      <c r="VB215" s="611">
        <v>93205</v>
      </c>
      <c r="VC215" s="611">
        <v>93205</v>
      </c>
      <c r="VD215" s="611">
        <v>93205</v>
      </c>
      <c r="VE215" s="611">
        <v>93205</v>
      </c>
      <c r="VF215" s="611">
        <v>93205</v>
      </c>
      <c r="VG215" s="611">
        <v>93205</v>
      </c>
      <c r="VH215" s="611">
        <v>93205</v>
      </c>
      <c r="VI215" s="611">
        <v>93205</v>
      </c>
      <c r="VJ215" s="611">
        <v>93205</v>
      </c>
      <c r="VK215" s="611">
        <v>93205</v>
      </c>
      <c r="VL215" s="611">
        <v>93205</v>
      </c>
      <c r="VM215" s="611">
        <v>93205</v>
      </c>
      <c r="VN215" s="611">
        <v>93205</v>
      </c>
      <c r="VO215" s="611">
        <v>93205</v>
      </c>
      <c r="VP215" s="611">
        <v>93205</v>
      </c>
      <c r="VQ215" s="611">
        <v>93205</v>
      </c>
      <c r="VR215" s="611">
        <v>93205</v>
      </c>
      <c r="VS215" s="611">
        <v>93205</v>
      </c>
      <c r="VT215" s="611">
        <v>93205</v>
      </c>
      <c r="VU215" s="611">
        <v>93205</v>
      </c>
      <c r="VV215" s="611">
        <v>93205</v>
      </c>
      <c r="VW215" s="611">
        <v>93205</v>
      </c>
      <c r="VX215" s="611">
        <v>93205</v>
      </c>
      <c r="VY215" s="611">
        <v>93205</v>
      </c>
      <c r="VZ215" s="611">
        <v>93205</v>
      </c>
      <c r="WA215" s="611">
        <v>93205</v>
      </c>
      <c r="WB215" s="611">
        <v>93205</v>
      </c>
      <c r="WC215" s="611">
        <v>93205</v>
      </c>
      <c r="WD215" s="611">
        <v>93205</v>
      </c>
      <c r="WE215" s="611">
        <v>93205</v>
      </c>
      <c r="WF215" s="611">
        <v>93205</v>
      </c>
      <c r="WG215" s="611">
        <v>93205</v>
      </c>
      <c r="WH215" s="611">
        <v>93205</v>
      </c>
      <c r="WI215" s="611">
        <v>93205</v>
      </c>
      <c r="WJ215" s="611">
        <v>93205</v>
      </c>
      <c r="WK215" s="611">
        <v>93205</v>
      </c>
      <c r="WL215" s="611">
        <v>93205</v>
      </c>
      <c r="WM215" s="611">
        <v>93205</v>
      </c>
      <c r="WN215" s="611">
        <v>93205</v>
      </c>
      <c r="WO215" s="611">
        <v>93205</v>
      </c>
      <c r="WP215" s="611">
        <v>93205</v>
      </c>
      <c r="WQ215" s="611">
        <v>93205</v>
      </c>
      <c r="WR215" s="611">
        <v>93205</v>
      </c>
      <c r="WS215" s="611">
        <v>93205</v>
      </c>
      <c r="WT215" s="611">
        <v>93205</v>
      </c>
      <c r="WU215" s="611">
        <v>93205</v>
      </c>
      <c r="WV215" s="611">
        <v>93205</v>
      </c>
      <c r="WW215" s="611">
        <v>93205</v>
      </c>
      <c r="WX215" s="611">
        <v>93205</v>
      </c>
      <c r="WY215" s="611">
        <v>93205</v>
      </c>
      <c r="WZ215" s="611">
        <v>93205</v>
      </c>
      <c r="XA215" s="611">
        <v>93205</v>
      </c>
      <c r="XB215" s="611">
        <v>93205</v>
      </c>
      <c r="XC215" s="611">
        <v>93205</v>
      </c>
      <c r="XD215" s="611">
        <v>93205</v>
      </c>
      <c r="XE215" s="611">
        <v>93205</v>
      </c>
      <c r="XF215" s="611">
        <v>93205</v>
      </c>
      <c r="XG215" s="611">
        <v>93205</v>
      </c>
      <c r="XH215" s="611">
        <v>93205</v>
      </c>
      <c r="XI215" s="611">
        <v>93205</v>
      </c>
      <c r="XJ215" s="611">
        <v>93205</v>
      </c>
      <c r="XK215" s="611">
        <v>93205</v>
      </c>
      <c r="XL215" s="611">
        <v>93205</v>
      </c>
      <c r="XM215" s="611">
        <v>93205</v>
      </c>
      <c r="XN215" s="611">
        <v>93205</v>
      </c>
      <c r="XO215" s="611">
        <v>93205</v>
      </c>
      <c r="XP215" s="611">
        <v>93205</v>
      </c>
      <c r="XQ215" s="611">
        <v>93205</v>
      </c>
      <c r="XR215" s="611">
        <v>93205</v>
      </c>
      <c r="XS215" s="611">
        <v>93205</v>
      </c>
      <c r="XT215" s="611">
        <v>93205</v>
      </c>
      <c r="XU215" s="611">
        <v>93205</v>
      </c>
      <c r="XV215" s="611">
        <v>93205</v>
      </c>
      <c r="XW215" s="611">
        <v>93205</v>
      </c>
      <c r="XX215" s="611">
        <v>93205</v>
      </c>
      <c r="XY215" s="611">
        <v>93205</v>
      </c>
      <c r="XZ215" s="611">
        <v>93205</v>
      </c>
      <c r="YA215" s="611">
        <v>93205</v>
      </c>
      <c r="YB215" s="611">
        <v>93205</v>
      </c>
      <c r="YC215" s="611">
        <v>93205</v>
      </c>
      <c r="YD215" s="611">
        <v>93205</v>
      </c>
      <c r="YE215" s="611">
        <v>93205</v>
      </c>
      <c r="YF215" s="611">
        <v>93205</v>
      </c>
      <c r="YG215" s="611">
        <v>93205</v>
      </c>
      <c r="YH215" s="611">
        <v>93205</v>
      </c>
      <c r="YI215" s="611">
        <v>93205</v>
      </c>
      <c r="YJ215" s="611">
        <v>93205</v>
      </c>
      <c r="YK215" s="611">
        <v>93205</v>
      </c>
      <c r="YL215" s="611">
        <v>93205</v>
      </c>
      <c r="YM215" s="611">
        <v>93205</v>
      </c>
      <c r="YN215" s="611">
        <v>93205</v>
      </c>
      <c r="YO215" s="611">
        <v>93205</v>
      </c>
      <c r="YP215" s="611">
        <v>93205</v>
      </c>
      <c r="YQ215" s="611">
        <v>93205</v>
      </c>
      <c r="YR215" s="611">
        <v>93205</v>
      </c>
      <c r="YS215" s="611">
        <v>93205</v>
      </c>
      <c r="YT215" s="611">
        <v>93205</v>
      </c>
      <c r="YU215" s="611">
        <v>93205</v>
      </c>
      <c r="YV215" s="611">
        <v>93205</v>
      </c>
      <c r="YW215" s="611">
        <v>93205</v>
      </c>
      <c r="YX215" s="611">
        <v>93205</v>
      </c>
      <c r="YY215" s="611">
        <v>93205</v>
      </c>
      <c r="YZ215" s="611">
        <v>93205</v>
      </c>
      <c r="ZA215" s="611">
        <v>93205</v>
      </c>
      <c r="ZB215" s="611">
        <v>93205</v>
      </c>
      <c r="ZC215" s="611">
        <v>93205</v>
      </c>
      <c r="ZD215" s="611">
        <v>93205</v>
      </c>
      <c r="ZE215" s="611">
        <v>93205</v>
      </c>
      <c r="ZF215" s="611">
        <v>93205</v>
      </c>
      <c r="ZG215" s="611">
        <v>93205</v>
      </c>
      <c r="ZH215" s="611">
        <v>93205</v>
      </c>
      <c r="ZI215" s="611">
        <v>93205</v>
      </c>
      <c r="ZJ215" s="611">
        <v>93205</v>
      </c>
      <c r="ZK215" s="611">
        <v>93205</v>
      </c>
      <c r="ZL215" s="611">
        <v>93205</v>
      </c>
      <c r="ZM215" s="611">
        <v>93205</v>
      </c>
      <c r="ZN215" s="611">
        <v>93205</v>
      </c>
      <c r="ZO215" s="611">
        <v>93205</v>
      </c>
      <c r="ZP215" s="611">
        <v>93205</v>
      </c>
      <c r="ZQ215" s="611">
        <v>93205</v>
      </c>
      <c r="ZR215" s="611">
        <v>93205</v>
      </c>
      <c r="ZS215" s="611">
        <v>93205</v>
      </c>
      <c r="ZT215" s="611">
        <v>93205</v>
      </c>
      <c r="ZU215" s="611">
        <v>93205</v>
      </c>
      <c r="ZV215" s="611">
        <v>93205</v>
      </c>
      <c r="ZW215" s="611">
        <v>93205</v>
      </c>
      <c r="ZX215" s="611">
        <v>93205</v>
      </c>
      <c r="ZY215" s="611">
        <v>93205</v>
      </c>
      <c r="ZZ215" s="611">
        <v>93205</v>
      </c>
      <c r="AAA215" s="611">
        <v>93205</v>
      </c>
      <c r="AAB215" s="611">
        <v>93205</v>
      </c>
      <c r="AAC215" s="611">
        <v>93205</v>
      </c>
      <c r="AAD215" s="611">
        <v>93205</v>
      </c>
      <c r="AAE215" s="611">
        <v>93205</v>
      </c>
      <c r="AAF215" s="611">
        <v>93205</v>
      </c>
      <c r="AAG215" s="611">
        <v>93205</v>
      </c>
      <c r="AAH215" s="611">
        <v>93205</v>
      </c>
      <c r="AAI215" s="611">
        <v>93205</v>
      </c>
      <c r="AAJ215" s="611">
        <v>93205</v>
      </c>
      <c r="AAK215" s="611">
        <v>93205</v>
      </c>
      <c r="AAL215" s="611">
        <v>93205</v>
      </c>
      <c r="AAM215" s="611">
        <v>93205</v>
      </c>
      <c r="AAN215" s="611">
        <v>93205</v>
      </c>
      <c r="AAO215" s="611">
        <v>93205</v>
      </c>
      <c r="AAP215" s="611">
        <v>93205</v>
      </c>
      <c r="AAQ215" s="611">
        <v>93205</v>
      </c>
      <c r="AAR215" s="611">
        <v>93205</v>
      </c>
      <c r="AAS215" s="611">
        <v>93205</v>
      </c>
      <c r="AAT215" s="611">
        <v>93205</v>
      </c>
      <c r="AAU215" s="611">
        <v>93205</v>
      </c>
      <c r="AAV215" s="611">
        <v>93205</v>
      </c>
      <c r="AAW215" s="611">
        <v>93205</v>
      </c>
      <c r="AAX215" s="611">
        <v>93205</v>
      </c>
      <c r="AAY215" s="611">
        <v>93205</v>
      </c>
      <c r="AAZ215" s="611">
        <v>93205</v>
      </c>
      <c r="ABA215" s="611">
        <v>93205</v>
      </c>
      <c r="ABB215" s="611">
        <v>93205</v>
      </c>
      <c r="ABC215" s="611">
        <v>93205</v>
      </c>
      <c r="ABD215" s="611">
        <v>93205</v>
      </c>
      <c r="ABE215" s="611">
        <v>93205</v>
      </c>
      <c r="ABF215" s="611">
        <v>93205</v>
      </c>
      <c r="ABG215" s="611">
        <v>93205</v>
      </c>
      <c r="ABH215" s="611">
        <v>93205</v>
      </c>
      <c r="ABI215" s="611">
        <v>93205</v>
      </c>
      <c r="ABJ215" s="611">
        <v>93205</v>
      </c>
      <c r="ABK215" s="611">
        <v>93205</v>
      </c>
      <c r="ABL215" s="611">
        <v>93205</v>
      </c>
      <c r="ABM215" s="611">
        <v>93205</v>
      </c>
      <c r="ABN215" s="611">
        <v>93205</v>
      </c>
      <c r="ABO215" s="611">
        <v>93205</v>
      </c>
      <c r="ABP215" s="611">
        <v>93205</v>
      </c>
      <c r="ABQ215" s="611">
        <v>93205</v>
      </c>
      <c r="ABR215" s="611">
        <v>93205</v>
      </c>
      <c r="ABS215" s="611">
        <v>93205</v>
      </c>
      <c r="ABT215" s="611">
        <v>93205</v>
      </c>
      <c r="ABU215" s="611">
        <v>93205</v>
      </c>
      <c r="ABV215" s="611">
        <v>93205</v>
      </c>
      <c r="ABW215" s="611">
        <v>93205</v>
      </c>
      <c r="ABX215" s="611">
        <v>93205</v>
      </c>
      <c r="ABY215" s="611">
        <v>93205</v>
      </c>
      <c r="ABZ215" s="611">
        <v>93205</v>
      </c>
      <c r="ACA215" s="611">
        <v>93205</v>
      </c>
      <c r="ACB215" s="611">
        <v>93205</v>
      </c>
      <c r="ACC215" s="611">
        <v>93205</v>
      </c>
      <c r="ACD215" s="611">
        <v>93205</v>
      </c>
      <c r="ACE215" s="611">
        <v>93205</v>
      </c>
      <c r="ACF215" s="611">
        <v>93205</v>
      </c>
      <c r="ACG215" s="611">
        <v>93205</v>
      </c>
      <c r="ACH215" s="611">
        <v>93205</v>
      </c>
      <c r="ACI215" s="611">
        <v>93205</v>
      </c>
      <c r="ACJ215" s="611">
        <v>93205</v>
      </c>
      <c r="ACK215" s="611">
        <v>93205</v>
      </c>
      <c r="ACL215" s="611">
        <v>93205</v>
      </c>
      <c r="ACM215" s="611">
        <v>93205</v>
      </c>
      <c r="ACN215" s="611">
        <v>93205</v>
      </c>
      <c r="ACO215" s="611">
        <v>93205</v>
      </c>
      <c r="ACP215" s="611">
        <v>93205</v>
      </c>
      <c r="ACQ215" s="611">
        <v>93205</v>
      </c>
      <c r="ACR215" s="611">
        <v>93205</v>
      </c>
      <c r="ACS215" s="611">
        <v>93205</v>
      </c>
      <c r="ACT215" s="611">
        <v>93205</v>
      </c>
      <c r="ACU215" s="611">
        <v>93205</v>
      </c>
      <c r="ACV215" s="611">
        <v>93205</v>
      </c>
      <c r="ACW215" s="611">
        <v>93205</v>
      </c>
      <c r="ACX215" s="611">
        <v>93205</v>
      </c>
      <c r="ACY215" s="611">
        <v>93205</v>
      </c>
      <c r="ACZ215" s="611">
        <v>93205</v>
      </c>
      <c r="ADA215" s="611">
        <v>93205</v>
      </c>
      <c r="ADB215" s="611">
        <v>93205</v>
      </c>
      <c r="ADC215" s="611">
        <v>93205</v>
      </c>
      <c r="ADD215" s="611">
        <v>93205</v>
      </c>
      <c r="ADE215" s="611">
        <v>93205</v>
      </c>
      <c r="ADF215" s="611">
        <v>93205</v>
      </c>
      <c r="ADG215" s="611">
        <v>93205</v>
      </c>
      <c r="ADH215" s="611">
        <v>93205</v>
      </c>
      <c r="ADI215" s="611">
        <v>93205</v>
      </c>
      <c r="ADJ215" s="611">
        <v>93205</v>
      </c>
      <c r="ADK215" s="611">
        <v>93205</v>
      </c>
      <c r="ADL215" s="611">
        <v>93205</v>
      </c>
      <c r="ADM215" s="611">
        <v>93205</v>
      </c>
      <c r="ADN215" s="611">
        <v>93205</v>
      </c>
      <c r="ADO215" s="611">
        <v>93205</v>
      </c>
      <c r="ADP215" s="611">
        <v>93205</v>
      </c>
      <c r="ADQ215" s="611">
        <v>93205</v>
      </c>
      <c r="ADR215" s="611">
        <v>93205</v>
      </c>
      <c r="ADS215" s="611">
        <v>93205</v>
      </c>
      <c r="ADT215" s="611">
        <v>93205</v>
      </c>
      <c r="ADU215" s="611">
        <v>93205</v>
      </c>
      <c r="ADV215" s="611">
        <v>93205</v>
      </c>
      <c r="ADW215" s="611">
        <v>93205</v>
      </c>
      <c r="ADX215" s="611">
        <v>93205</v>
      </c>
      <c r="ADY215" s="611">
        <v>93205</v>
      </c>
      <c r="ADZ215" s="611">
        <v>93205</v>
      </c>
      <c r="AEA215" s="611">
        <v>93205</v>
      </c>
      <c r="AEB215" s="611">
        <v>93205</v>
      </c>
      <c r="AEC215" s="611">
        <v>93205</v>
      </c>
      <c r="AED215" s="611">
        <v>93205</v>
      </c>
      <c r="AEE215" s="611">
        <v>93205</v>
      </c>
      <c r="AEF215" s="611">
        <v>93205</v>
      </c>
      <c r="AEG215" s="611">
        <v>93205</v>
      </c>
      <c r="AEH215" s="611">
        <v>93205</v>
      </c>
      <c r="AEI215" s="611">
        <v>93205</v>
      </c>
      <c r="AEJ215" s="611">
        <v>93205</v>
      </c>
      <c r="AEK215" s="611">
        <v>93205</v>
      </c>
      <c r="AEL215" s="611">
        <v>93205</v>
      </c>
      <c r="AEM215" s="611">
        <v>93205</v>
      </c>
      <c r="AEN215" s="611">
        <v>93205</v>
      </c>
      <c r="AEO215" s="611">
        <v>93205</v>
      </c>
      <c r="AEP215" s="611">
        <v>93205</v>
      </c>
      <c r="AEQ215" s="611">
        <v>93205</v>
      </c>
      <c r="AER215" s="611">
        <v>93205</v>
      </c>
      <c r="AES215" s="611">
        <v>93205</v>
      </c>
      <c r="AET215" s="611">
        <v>93205</v>
      </c>
      <c r="AEU215" s="611">
        <v>93205</v>
      </c>
      <c r="AEV215" s="611">
        <v>93205</v>
      </c>
      <c r="AEW215" s="611">
        <v>93205</v>
      </c>
      <c r="AEX215" s="611">
        <v>93205</v>
      </c>
      <c r="AEY215" s="611">
        <v>93205</v>
      </c>
      <c r="AEZ215" s="611">
        <v>93205</v>
      </c>
      <c r="AFA215" s="611">
        <v>93205</v>
      </c>
      <c r="AFB215" s="611">
        <v>93205</v>
      </c>
      <c r="AFC215" s="611">
        <v>93205</v>
      </c>
      <c r="AFD215" s="611">
        <v>93205</v>
      </c>
      <c r="AFE215" s="611">
        <v>93205</v>
      </c>
      <c r="AFF215" s="611">
        <v>93205</v>
      </c>
      <c r="AFG215" s="611">
        <v>93205</v>
      </c>
      <c r="AFH215" s="611">
        <v>93205</v>
      </c>
      <c r="AFI215" s="611">
        <v>93205</v>
      </c>
      <c r="AFJ215" s="611">
        <v>93205</v>
      </c>
      <c r="AFK215" s="611">
        <v>93205</v>
      </c>
      <c r="AFL215" s="611">
        <v>93205</v>
      </c>
      <c r="AFM215" s="611">
        <v>93205</v>
      </c>
      <c r="AFN215" s="611">
        <v>93205</v>
      </c>
      <c r="AFO215" s="611">
        <v>93205</v>
      </c>
      <c r="AFP215" s="611">
        <v>93205</v>
      </c>
      <c r="AFQ215" s="611">
        <v>93205</v>
      </c>
      <c r="AFR215" s="611">
        <v>93205</v>
      </c>
      <c r="AFS215" s="611">
        <v>93205</v>
      </c>
      <c r="AFT215" s="611">
        <v>93205</v>
      </c>
      <c r="AFU215" s="611">
        <v>93205</v>
      </c>
      <c r="AFV215" s="611">
        <v>93205</v>
      </c>
      <c r="AFW215" s="611">
        <v>93205</v>
      </c>
      <c r="AFX215" s="611">
        <v>93205</v>
      </c>
      <c r="AFY215" s="611">
        <v>93205</v>
      </c>
      <c r="AFZ215" s="611">
        <v>93205</v>
      </c>
      <c r="AGA215" s="611">
        <v>93205</v>
      </c>
      <c r="AGB215" s="611">
        <v>93205</v>
      </c>
      <c r="AGC215" s="611">
        <v>93205</v>
      </c>
      <c r="AGD215" s="611">
        <v>93205</v>
      </c>
      <c r="AGE215" s="611">
        <v>93205</v>
      </c>
      <c r="AGF215" s="611">
        <v>93205</v>
      </c>
      <c r="AGG215" s="611">
        <v>93205</v>
      </c>
      <c r="AGH215" s="611">
        <v>93205</v>
      </c>
      <c r="AGI215" s="611">
        <v>93205</v>
      </c>
      <c r="AGJ215" s="611">
        <v>93205</v>
      </c>
      <c r="AGK215" s="611">
        <v>93205</v>
      </c>
      <c r="AGL215" s="611">
        <v>93205</v>
      </c>
      <c r="AGM215" s="611">
        <v>93205</v>
      </c>
      <c r="AGN215" s="611">
        <v>93205</v>
      </c>
      <c r="AGO215" s="611">
        <v>93205</v>
      </c>
      <c r="AGP215" s="611">
        <v>93205</v>
      </c>
      <c r="AGQ215" s="611">
        <v>93205</v>
      </c>
      <c r="AGR215" s="611">
        <v>93205</v>
      </c>
      <c r="AGS215" s="611">
        <v>93205</v>
      </c>
      <c r="AGT215" s="611">
        <v>93205</v>
      </c>
      <c r="AGU215" s="611">
        <v>93205</v>
      </c>
      <c r="AGV215" s="611">
        <v>93205</v>
      </c>
      <c r="AGW215" s="611">
        <v>93205</v>
      </c>
      <c r="AGX215" s="611">
        <v>93205</v>
      </c>
      <c r="AGY215" s="611">
        <v>93205</v>
      </c>
      <c r="AGZ215" s="611">
        <v>93205</v>
      </c>
      <c r="AHA215" s="611">
        <v>93205</v>
      </c>
      <c r="AHB215" s="611">
        <v>93205</v>
      </c>
      <c r="AHC215" s="611">
        <v>93205</v>
      </c>
      <c r="AHD215" s="611">
        <v>93205</v>
      </c>
      <c r="AHE215" s="611">
        <v>93205</v>
      </c>
      <c r="AHF215" s="611">
        <v>93205</v>
      </c>
      <c r="AHG215" s="611">
        <v>93205</v>
      </c>
      <c r="AHH215" s="611">
        <v>93205</v>
      </c>
      <c r="AHI215" s="611">
        <v>93205</v>
      </c>
      <c r="AHJ215" s="611">
        <v>93205</v>
      </c>
      <c r="AHK215" s="611">
        <v>93205</v>
      </c>
      <c r="AHL215" s="611">
        <v>93205</v>
      </c>
      <c r="AHM215" s="611">
        <v>93205</v>
      </c>
      <c r="AHN215" s="611">
        <v>93205</v>
      </c>
      <c r="AHO215" s="611">
        <v>93205</v>
      </c>
      <c r="AHP215" s="611">
        <v>93205</v>
      </c>
      <c r="AHQ215" s="611">
        <v>93205</v>
      </c>
      <c r="AHR215" s="611">
        <v>93205</v>
      </c>
      <c r="AHS215" s="611">
        <v>93205</v>
      </c>
      <c r="AHT215" s="611">
        <v>93205</v>
      </c>
      <c r="AHU215" s="611">
        <v>93205</v>
      </c>
      <c r="AHV215" s="611">
        <v>93205</v>
      </c>
      <c r="AHW215" s="611">
        <v>93205</v>
      </c>
      <c r="AHX215" s="611">
        <v>93205</v>
      </c>
      <c r="AHY215" s="611">
        <v>93205</v>
      </c>
      <c r="AHZ215" s="611">
        <v>93205</v>
      </c>
      <c r="AIA215" s="611">
        <v>93205</v>
      </c>
      <c r="AIB215" s="611">
        <v>93205</v>
      </c>
      <c r="AIC215" s="611">
        <v>93205</v>
      </c>
      <c r="AID215" s="611">
        <v>93205</v>
      </c>
      <c r="AIE215" s="611">
        <v>93205</v>
      </c>
      <c r="AIF215" s="611">
        <v>93205</v>
      </c>
      <c r="AIG215" s="611">
        <v>93205</v>
      </c>
      <c r="AIH215" s="611">
        <v>93205</v>
      </c>
      <c r="AII215" s="611">
        <v>93205</v>
      </c>
      <c r="AIJ215" s="611">
        <v>93205</v>
      </c>
      <c r="AIK215" s="611">
        <v>93205</v>
      </c>
      <c r="AIL215" s="611">
        <v>93205</v>
      </c>
      <c r="AIM215" s="611">
        <v>93205</v>
      </c>
      <c r="AIN215" s="611">
        <v>93205</v>
      </c>
      <c r="AIO215" s="611">
        <v>93205</v>
      </c>
      <c r="AIP215" s="611">
        <v>93205</v>
      </c>
      <c r="AIQ215" s="611">
        <v>93205</v>
      </c>
      <c r="AIR215" s="611">
        <v>93205</v>
      </c>
      <c r="AIS215" s="611">
        <v>93205</v>
      </c>
      <c r="AIT215" s="611">
        <v>93205</v>
      </c>
      <c r="AIU215" s="611">
        <v>93205</v>
      </c>
      <c r="AIV215" s="611">
        <v>93205</v>
      </c>
      <c r="AIW215" s="611">
        <v>93205</v>
      </c>
      <c r="AIX215" s="611">
        <v>93205</v>
      </c>
      <c r="AIY215" s="611">
        <v>93205</v>
      </c>
      <c r="AIZ215" s="611">
        <v>93205</v>
      </c>
      <c r="AJA215" s="611">
        <v>93205</v>
      </c>
      <c r="AJB215" s="611">
        <v>93205</v>
      </c>
      <c r="AJC215" s="611">
        <v>93205</v>
      </c>
      <c r="AJD215" s="611">
        <v>93205</v>
      </c>
      <c r="AJE215" s="611">
        <v>93205</v>
      </c>
      <c r="AJF215" s="611">
        <v>93205</v>
      </c>
      <c r="AJG215" s="611">
        <v>93205</v>
      </c>
      <c r="AJH215" s="611">
        <v>93205</v>
      </c>
      <c r="AJI215" s="611">
        <v>93205</v>
      </c>
      <c r="AJJ215" s="611">
        <v>93205</v>
      </c>
      <c r="AJK215" s="611">
        <v>93205</v>
      </c>
      <c r="AJL215" s="611">
        <v>93205</v>
      </c>
      <c r="AJM215" s="611">
        <v>93205</v>
      </c>
      <c r="AJN215" s="611">
        <v>93205</v>
      </c>
      <c r="AJO215" s="611">
        <v>93205</v>
      </c>
      <c r="AJP215" s="611">
        <v>93205</v>
      </c>
      <c r="AJQ215" s="611">
        <v>93205</v>
      </c>
      <c r="AJR215" s="611">
        <v>93205</v>
      </c>
      <c r="AJS215" s="611">
        <v>93205</v>
      </c>
      <c r="AJT215" s="611">
        <v>93205</v>
      </c>
      <c r="AJU215" s="611">
        <v>93205</v>
      </c>
      <c r="AJV215" s="611">
        <v>93205</v>
      </c>
      <c r="AJW215" s="611">
        <v>93205</v>
      </c>
      <c r="AJX215" s="611">
        <v>93205</v>
      </c>
      <c r="AJY215" s="611">
        <v>93205</v>
      </c>
      <c r="AJZ215" s="611">
        <v>93205</v>
      </c>
      <c r="AKA215" s="611">
        <v>93205</v>
      </c>
      <c r="AKB215" s="611">
        <v>93205</v>
      </c>
      <c r="AKC215" s="611">
        <v>93205</v>
      </c>
      <c r="AKD215" s="611">
        <v>93205</v>
      </c>
      <c r="AKE215" s="611">
        <v>93205</v>
      </c>
      <c r="AKF215" s="611">
        <v>93205</v>
      </c>
      <c r="AKG215" s="611">
        <v>93205</v>
      </c>
      <c r="AKH215" s="611">
        <v>93205</v>
      </c>
      <c r="AKI215" s="611">
        <v>93205</v>
      </c>
      <c r="AKJ215" s="611">
        <v>93205</v>
      </c>
      <c r="AKK215" s="611">
        <v>93205</v>
      </c>
      <c r="AKL215" s="611">
        <v>93205</v>
      </c>
      <c r="AKM215" s="611">
        <v>93205</v>
      </c>
      <c r="AKN215" s="611">
        <v>93205</v>
      </c>
      <c r="AKO215" s="611">
        <v>93205</v>
      </c>
      <c r="AKP215" s="611">
        <v>93205</v>
      </c>
      <c r="AKQ215" s="611">
        <v>93205</v>
      </c>
      <c r="AKR215" s="611">
        <v>93205</v>
      </c>
      <c r="AKS215" s="611">
        <v>93205</v>
      </c>
      <c r="AKT215" s="611">
        <v>93205</v>
      </c>
      <c r="AKU215" s="611">
        <v>93205</v>
      </c>
      <c r="AKV215" s="611">
        <v>93205</v>
      </c>
      <c r="AKW215" s="611">
        <v>93205</v>
      </c>
      <c r="AKX215" s="611">
        <v>93205</v>
      </c>
      <c r="AKY215" s="611">
        <v>93205</v>
      </c>
      <c r="AKZ215" s="611">
        <v>93205</v>
      </c>
      <c r="ALA215" s="611">
        <v>93205</v>
      </c>
      <c r="ALB215" s="611">
        <v>93205</v>
      </c>
      <c r="ALC215" s="611">
        <v>93205</v>
      </c>
      <c r="ALD215" s="611">
        <v>93205</v>
      </c>
      <c r="ALE215" s="611">
        <v>93205</v>
      </c>
      <c r="ALF215" s="611">
        <v>93205</v>
      </c>
      <c r="ALG215" s="611">
        <v>93205</v>
      </c>
      <c r="ALH215" s="611">
        <v>93205</v>
      </c>
      <c r="ALI215" s="611">
        <v>93205</v>
      </c>
      <c r="ALJ215" s="611">
        <v>93205</v>
      </c>
      <c r="ALK215" s="611">
        <v>93205</v>
      </c>
      <c r="ALL215" s="611">
        <v>93205</v>
      </c>
      <c r="ALM215" s="611">
        <v>93205</v>
      </c>
      <c r="ALN215" s="611">
        <v>93205</v>
      </c>
      <c r="ALO215" s="611">
        <v>93205</v>
      </c>
      <c r="ALP215" s="611">
        <v>93205</v>
      </c>
      <c r="ALQ215" s="611">
        <v>93205</v>
      </c>
      <c r="ALR215" s="611">
        <v>93205</v>
      </c>
      <c r="ALS215" s="611">
        <v>93205</v>
      </c>
      <c r="ALT215" s="611">
        <v>93205</v>
      </c>
      <c r="ALU215" s="611">
        <v>93205</v>
      </c>
      <c r="ALV215" s="611">
        <v>93205</v>
      </c>
      <c r="ALW215" s="611">
        <v>93205</v>
      </c>
      <c r="ALX215" s="611">
        <v>93205</v>
      </c>
      <c r="ALY215" s="611">
        <v>93205</v>
      </c>
      <c r="ALZ215" s="611">
        <v>93205</v>
      </c>
      <c r="AMA215" s="611">
        <v>93205</v>
      </c>
      <c r="AMB215" s="611">
        <v>93205</v>
      </c>
      <c r="AMC215" s="611">
        <v>93205</v>
      </c>
      <c r="AMD215" s="611">
        <v>93205</v>
      </c>
      <c r="AME215" s="611">
        <v>93205</v>
      </c>
      <c r="AMF215" s="611">
        <v>93205</v>
      </c>
      <c r="AMG215" s="611">
        <v>93205</v>
      </c>
      <c r="AMH215" s="611">
        <v>93205</v>
      </c>
      <c r="AMI215" s="611">
        <v>93205</v>
      </c>
      <c r="AMJ215" s="611">
        <v>93205</v>
      </c>
      <c r="AMK215" s="611">
        <v>93205</v>
      </c>
      <c r="AML215" s="611">
        <v>93205</v>
      </c>
      <c r="AMM215" s="611">
        <v>93205</v>
      </c>
      <c r="AMN215" s="611">
        <v>93205</v>
      </c>
      <c r="AMO215" s="611">
        <v>93205</v>
      </c>
      <c r="AMP215" s="611">
        <v>93205</v>
      </c>
      <c r="AMQ215" s="611">
        <v>93205</v>
      </c>
      <c r="AMR215" s="611">
        <v>93205</v>
      </c>
      <c r="AMS215" s="611">
        <v>93205</v>
      </c>
      <c r="AMT215" s="611">
        <v>93205</v>
      </c>
      <c r="AMU215" s="611">
        <v>93205</v>
      </c>
      <c r="AMV215" s="611">
        <v>93205</v>
      </c>
      <c r="AMW215" s="611">
        <v>93205</v>
      </c>
      <c r="AMX215" s="611">
        <v>93205</v>
      </c>
      <c r="AMY215" s="611">
        <v>93205</v>
      </c>
      <c r="AMZ215" s="611">
        <v>93205</v>
      </c>
      <c r="ANA215" s="611">
        <v>93205</v>
      </c>
      <c r="ANB215" s="611">
        <v>93205</v>
      </c>
      <c r="ANC215" s="611">
        <v>93205</v>
      </c>
      <c r="AND215" s="611">
        <v>93205</v>
      </c>
      <c r="ANE215" s="611">
        <v>93205</v>
      </c>
      <c r="ANF215" s="611">
        <v>93205</v>
      </c>
      <c r="ANG215" s="611">
        <v>93205</v>
      </c>
      <c r="ANH215" s="611">
        <v>93205</v>
      </c>
      <c r="ANI215" s="611">
        <v>93205</v>
      </c>
      <c r="ANJ215" s="611">
        <v>93205</v>
      </c>
      <c r="ANK215" s="611">
        <v>93205</v>
      </c>
      <c r="ANL215" s="611">
        <v>93205</v>
      </c>
      <c r="ANM215" s="611">
        <v>93205</v>
      </c>
      <c r="ANN215" s="611">
        <v>93205</v>
      </c>
      <c r="ANO215" s="611">
        <v>93205</v>
      </c>
      <c r="ANP215" s="611">
        <v>93205</v>
      </c>
      <c r="ANQ215" s="611">
        <v>93205</v>
      </c>
      <c r="ANR215" s="611">
        <v>93205</v>
      </c>
      <c r="ANS215" s="611">
        <v>93205</v>
      </c>
      <c r="ANT215" s="611">
        <v>93205</v>
      </c>
      <c r="ANU215" s="611">
        <v>93205</v>
      </c>
      <c r="ANV215" s="611">
        <v>93205</v>
      </c>
      <c r="ANW215" s="611">
        <v>93205</v>
      </c>
      <c r="ANX215" s="611">
        <v>93205</v>
      </c>
      <c r="ANY215" s="611">
        <v>93205</v>
      </c>
      <c r="ANZ215" s="611">
        <v>93205</v>
      </c>
      <c r="AOA215" s="611">
        <v>93205</v>
      </c>
      <c r="AOB215" s="611">
        <v>93205</v>
      </c>
      <c r="AOC215" s="611">
        <v>93205</v>
      </c>
      <c r="AOD215" s="611">
        <v>93205</v>
      </c>
      <c r="AOE215" s="611">
        <v>93205</v>
      </c>
      <c r="AOF215" s="611">
        <v>93205</v>
      </c>
      <c r="AOG215" s="611">
        <v>93205</v>
      </c>
      <c r="AOH215" s="611">
        <v>93205</v>
      </c>
      <c r="AOI215" s="611">
        <v>93205</v>
      </c>
      <c r="AOJ215" s="611">
        <v>93205</v>
      </c>
      <c r="AOK215" s="611">
        <v>93205</v>
      </c>
      <c r="AOL215" s="611">
        <v>93205</v>
      </c>
      <c r="AOM215" s="611">
        <v>93205</v>
      </c>
      <c r="AON215" s="611">
        <v>93205</v>
      </c>
      <c r="AOO215" s="611">
        <v>93205</v>
      </c>
      <c r="AOP215" s="611">
        <v>93205</v>
      </c>
      <c r="AOQ215" s="611">
        <v>93205</v>
      </c>
      <c r="AOR215" s="611">
        <v>93205</v>
      </c>
      <c r="AOS215" s="611">
        <v>93205</v>
      </c>
      <c r="AOT215" s="611">
        <v>93205</v>
      </c>
      <c r="AOU215" s="611">
        <v>93205</v>
      </c>
      <c r="AOV215" s="611">
        <v>93205</v>
      </c>
      <c r="AOW215" s="611">
        <v>93205</v>
      </c>
      <c r="AOX215" s="611">
        <v>93205</v>
      </c>
      <c r="AOY215" s="611">
        <v>93205</v>
      </c>
      <c r="AOZ215" s="611">
        <v>93205</v>
      </c>
      <c r="APA215" s="611">
        <v>93205</v>
      </c>
      <c r="APB215" s="611">
        <v>93205</v>
      </c>
      <c r="APC215" s="611">
        <v>93205</v>
      </c>
      <c r="APD215" s="611">
        <v>93205</v>
      </c>
      <c r="APE215" s="611">
        <v>93205</v>
      </c>
      <c r="APF215" s="611">
        <v>93205</v>
      </c>
      <c r="APG215" s="611">
        <v>93205</v>
      </c>
      <c r="APH215" s="611">
        <v>93205</v>
      </c>
      <c r="API215" s="611">
        <v>93205</v>
      </c>
      <c r="APJ215" s="611">
        <v>93205</v>
      </c>
      <c r="APK215" s="611">
        <v>93205</v>
      </c>
      <c r="APL215" s="611">
        <v>93205</v>
      </c>
      <c r="APM215" s="611">
        <v>93205</v>
      </c>
      <c r="APN215" s="611">
        <v>93205</v>
      </c>
      <c r="APO215" s="611">
        <v>93205</v>
      </c>
      <c r="APP215" s="611">
        <v>93205</v>
      </c>
      <c r="APQ215" s="611">
        <v>93205</v>
      </c>
      <c r="APR215" s="611">
        <v>93205</v>
      </c>
      <c r="APS215" s="611">
        <v>93205</v>
      </c>
      <c r="APT215" s="611">
        <v>93205</v>
      </c>
      <c r="APU215" s="611">
        <v>93205</v>
      </c>
      <c r="APV215" s="611">
        <v>93205</v>
      </c>
      <c r="APW215" s="611">
        <v>93205</v>
      </c>
      <c r="APX215" s="611">
        <v>93205</v>
      </c>
      <c r="APY215" s="611">
        <v>93205</v>
      </c>
      <c r="APZ215" s="611">
        <v>93205</v>
      </c>
      <c r="AQA215" s="611">
        <v>93205</v>
      </c>
      <c r="AQB215" s="611">
        <v>93205</v>
      </c>
      <c r="AQC215" s="611">
        <v>93205</v>
      </c>
      <c r="AQD215" s="611">
        <v>93205</v>
      </c>
      <c r="AQE215" s="611">
        <v>93205</v>
      </c>
      <c r="AQF215" s="611">
        <v>93205</v>
      </c>
      <c r="AQG215" s="611">
        <v>93205</v>
      </c>
      <c r="AQH215" s="611">
        <v>93205</v>
      </c>
      <c r="AQI215" s="611">
        <v>93205</v>
      </c>
      <c r="AQJ215" s="611">
        <v>93205</v>
      </c>
      <c r="AQK215" s="611">
        <v>93205</v>
      </c>
      <c r="AQL215" s="611">
        <v>93205</v>
      </c>
      <c r="AQM215" s="611">
        <v>93205</v>
      </c>
      <c r="AQN215" s="611">
        <v>93205</v>
      </c>
      <c r="AQO215" s="611">
        <v>93205</v>
      </c>
      <c r="AQP215" s="611">
        <v>93205</v>
      </c>
      <c r="AQQ215" s="611">
        <v>93205</v>
      </c>
      <c r="AQR215" s="611">
        <v>93205</v>
      </c>
      <c r="AQS215" s="611">
        <v>93205</v>
      </c>
      <c r="AQT215" s="611">
        <v>93205</v>
      </c>
      <c r="AQU215" s="611">
        <v>93205</v>
      </c>
      <c r="AQV215" s="611">
        <v>93205</v>
      </c>
      <c r="AQW215" s="611">
        <v>93205</v>
      </c>
      <c r="AQX215" s="611">
        <v>93205</v>
      </c>
      <c r="AQY215" s="611">
        <v>93205</v>
      </c>
      <c r="AQZ215" s="611">
        <v>93205</v>
      </c>
      <c r="ARA215" s="611">
        <v>93205</v>
      </c>
      <c r="ARB215" s="611">
        <v>93205</v>
      </c>
      <c r="ARC215" s="611">
        <v>93205</v>
      </c>
      <c r="ARD215" s="611">
        <v>93205</v>
      </c>
      <c r="ARE215" s="611">
        <v>93205</v>
      </c>
      <c r="ARF215" s="611">
        <v>93205</v>
      </c>
      <c r="ARG215" s="611">
        <v>93205</v>
      </c>
      <c r="ARH215" s="611">
        <v>93205</v>
      </c>
      <c r="ARI215" s="611">
        <v>93205</v>
      </c>
      <c r="ARJ215" s="611">
        <v>93205</v>
      </c>
      <c r="ARK215" s="611">
        <v>93205</v>
      </c>
      <c r="ARL215" s="611">
        <v>93205</v>
      </c>
      <c r="ARM215" s="611">
        <v>93205</v>
      </c>
      <c r="ARN215" s="611">
        <v>93205</v>
      </c>
      <c r="ARO215" s="611">
        <v>93205</v>
      </c>
      <c r="ARP215" s="611">
        <v>93205</v>
      </c>
      <c r="ARQ215" s="611">
        <v>93205</v>
      </c>
      <c r="ARR215" s="611">
        <v>93205</v>
      </c>
      <c r="ARS215" s="611">
        <v>93205</v>
      </c>
      <c r="ART215" s="611">
        <v>93205</v>
      </c>
      <c r="ARU215" s="611">
        <v>93205</v>
      </c>
      <c r="ARV215" s="611">
        <v>93205</v>
      </c>
      <c r="ARW215" s="611">
        <v>93205</v>
      </c>
      <c r="ARX215" s="611">
        <v>93205</v>
      </c>
      <c r="ARY215" s="611">
        <v>93205</v>
      </c>
      <c r="ARZ215" s="611">
        <v>93205</v>
      </c>
      <c r="ASA215" s="611">
        <v>93205</v>
      </c>
      <c r="ASB215" s="611">
        <v>93205</v>
      </c>
      <c r="ASC215" s="611">
        <v>93205</v>
      </c>
      <c r="ASD215" s="611">
        <v>93205</v>
      </c>
      <c r="ASE215" s="611">
        <v>93205</v>
      </c>
      <c r="ASF215" s="611">
        <v>93205</v>
      </c>
      <c r="ASG215" s="611">
        <v>93205</v>
      </c>
      <c r="ASH215" s="611">
        <v>93205</v>
      </c>
      <c r="ASI215" s="611">
        <v>93205</v>
      </c>
      <c r="ASJ215" s="611">
        <v>93205</v>
      </c>
      <c r="ASK215" s="611">
        <v>93205</v>
      </c>
      <c r="ASL215" s="611">
        <v>93205</v>
      </c>
      <c r="ASM215" s="611">
        <v>93205</v>
      </c>
      <c r="ASN215" s="611">
        <v>93205</v>
      </c>
      <c r="ASO215" s="611">
        <v>93205</v>
      </c>
      <c r="ASP215" s="611">
        <v>93205</v>
      </c>
      <c r="ASQ215" s="611">
        <v>93205</v>
      </c>
      <c r="ASR215" s="611">
        <v>93205</v>
      </c>
      <c r="ASS215" s="611">
        <v>93205</v>
      </c>
      <c r="AST215" s="611">
        <v>93205</v>
      </c>
      <c r="ASU215" s="611">
        <v>93205</v>
      </c>
      <c r="ASV215" s="611">
        <v>93205</v>
      </c>
      <c r="ASW215" s="611">
        <v>93205</v>
      </c>
      <c r="ASX215" s="611">
        <v>93205</v>
      </c>
      <c r="ASY215" s="611">
        <v>93205</v>
      </c>
      <c r="ASZ215" s="611">
        <v>93205</v>
      </c>
      <c r="ATA215" s="611">
        <v>93205</v>
      </c>
      <c r="ATB215" s="611">
        <v>93205</v>
      </c>
      <c r="ATC215" s="611">
        <v>93205</v>
      </c>
      <c r="ATD215" s="611">
        <v>93205</v>
      </c>
      <c r="ATE215" s="611">
        <v>93205</v>
      </c>
      <c r="ATF215" s="611">
        <v>93205</v>
      </c>
      <c r="ATG215" s="611">
        <v>93205</v>
      </c>
      <c r="ATH215" s="611">
        <v>93205</v>
      </c>
      <c r="ATI215" s="611">
        <v>93205</v>
      </c>
      <c r="ATJ215" s="611">
        <v>93205</v>
      </c>
      <c r="ATK215" s="611">
        <v>93205</v>
      </c>
      <c r="ATL215" s="611">
        <v>93205</v>
      </c>
      <c r="ATM215" s="611">
        <v>93205</v>
      </c>
      <c r="ATN215" s="611">
        <v>93205</v>
      </c>
      <c r="ATO215" s="611">
        <v>93205</v>
      </c>
      <c r="ATP215" s="611">
        <v>93205</v>
      </c>
      <c r="ATQ215" s="611">
        <v>93205</v>
      </c>
      <c r="ATR215" s="611">
        <v>93205</v>
      </c>
      <c r="ATS215" s="611">
        <v>93205</v>
      </c>
      <c r="ATT215" s="611">
        <v>93205</v>
      </c>
      <c r="ATU215" s="611">
        <v>93205</v>
      </c>
      <c r="ATV215" s="611">
        <v>93205</v>
      </c>
      <c r="ATW215" s="611">
        <v>93205</v>
      </c>
      <c r="ATX215" s="611">
        <v>93205</v>
      </c>
      <c r="ATY215" s="611">
        <v>93205</v>
      </c>
      <c r="ATZ215" s="611">
        <v>93205</v>
      </c>
      <c r="AUA215" s="611">
        <v>93205</v>
      </c>
      <c r="AUB215" s="611">
        <v>93205</v>
      </c>
      <c r="AUC215" s="611">
        <v>93205</v>
      </c>
      <c r="AUD215" s="611">
        <v>93205</v>
      </c>
      <c r="AUE215" s="611">
        <v>93205</v>
      </c>
      <c r="AUF215" s="611">
        <v>93205</v>
      </c>
      <c r="AUG215" s="611">
        <v>93205</v>
      </c>
      <c r="AUH215" s="611">
        <v>93205</v>
      </c>
      <c r="AUI215" s="611">
        <v>93205</v>
      </c>
      <c r="AUJ215" s="611">
        <v>93205</v>
      </c>
      <c r="AUK215" s="611">
        <v>93205</v>
      </c>
      <c r="AUL215" s="611">
        <v>93205</v>
      </c>
      <c r="AUM215" s="611">
        <v>93205</v>
      </c>
      <c r="AUN215" s="611">
        <v>93205</v>
      </c>
      <c r="AUO215" s="611">
        <v>93205</v>
      </c>
      <c r="AUP215" s="611">
        <v>93205</v>
      </c>
      <c r="AUQ215" s="611">
        <v>93205</v>
      </c>
      <c r="AUR215" s="611">
        <v>93205</v>
      </c>
      <c r="AUS215" s="611">
        <v>93205</v>
      </c>
      <c r="AUT215" s="611">
        <v>93205</v>
      </c>
      <c r="AUU215" s="611">
        <v>93205</v>
      </c>
      <c r="AUV215" s="611">
        <v>93205</v>
      </c>
      <c r="AUW215" s="611">
        <v>93205</v>
      </c>
      <c r="AUX215" s="611">
        <v>93205</v>
      </c>
      <c r="AUY215" s="611">
        <v>93205</v>
      </c>
      <c r="AUZ215" s="611">
        <v>93205</v>
      </c>
      <c r="AVA215" s="611">
        <v>93205</v>
      </c>
      <c r="AVB215" s="611">
        <v>93205</v>
      </c>
      <c r="AVC215" s="611">
        <v>93205</v>
      </c>
      <c r="AVD215" s="611">
        <v>93205</v>
      </c>
      <c r="AVE215" s="611">
        <v>93205</v>
      </c>
      <c r="AVF215" s="611">
        <v>93205</v>
      </c>
      <c r="AVG215" s="611">
        <v>93205</v>
      </c>
      <c r="AVH215" s="611">
        <v>93205</v>
      </c>
      <c r="AVI215" s="611">
        <v>93205</v>
      </c>
      <c r="AVJ215" s="611">
        <v>93205</v>
      </c>
      <c r="AVK215" s="611">
        <v>93205</v>
      </c>
      <c r="AVL215" s="611">
        <v>93205</v>
      </c>
      <c r="AVM215" s="611">
        <v>93205</v>
      </c>
      <c r="AVN215" s="611">
        <v>93205</v>
      </c>
      <c r="AVO215" s="611">
        <v>93205</v>
      </c>
      <c r="AVP215" s="611">
        <v>93205</v>
      </c>
      <c r="AVQ215" s="611">
        <v>93205</v>
      </c>
      <c r="AVR215" s="611">
        <v>93205</v>
      </c>
      <c r="AVS215" s="611">
        <v>93205</v>
      </c>
      <c r="AVT215" s="611">
        <v>93205</v>
      </c>
      <c r="AVU215" s="611">
        <v>93205</v>
      </c>
      <c r="AVV215" s="611">
        <v>93205</v>
      </c>
      <c r="AVW215" s="611">
        <v>93205</v>
      </c>
      <c r="AVX215" s="611">
        <v>93205</v>
      </c>
      <c r="AVY215" s="611">
        <v>93205</v>
      </c>
      <c r="AVZ215" s="611">
        <v>93205</v>
      </c>
      <c r="AWA215" s="611">
        <v>93205</v>
      </c>
      <c r="AWB215" s="611">
        <v>93205</v>
      </c>
      <c r="AWC215" s="611">
        <v>93205</v>
      </c>
      <c r="AWD215" s="611">
        <v>93205</v>
      </c>
      <c r="AWE215" s="611">
        <v>93205</v>
      </c>
      <c r="AWF215" s="611">
        <v>93205</v>
      </c>
      <c r="AWG215" s="611">
        <v>93205</v>
      </c>
      <c r="AWH215" s="611">
        <v>93205</v>
      </c>
      <c r="AWI215" s="611">
        <v>93205</v>
      </c>
      <c r="AWJ215" s="611">
        <v>93205</v>
      </c>
      <c r="AWK215" s="611">
        <v>93205</v>
      </c>
      <c r="AWL215" s="611">
        <v>93205</v>
      </c>
      <c r="AWM215" s="611">
        <v>93205</v>
      </c>
      <c r="AWN215" s="611">
        <v>93205</v>
      </c>
      <c r="AWO215" s="611">
        <v>93205</v>
      </c>
      <c r="AWP215" s="611">
        <v>93205</v>
      </c>
      <c r="AWQ215" s="611">
        <v>93205</v>
      </c>
      <c r="AWR215" s="611">
        <v>93205</v>
      </c>
      <c r="AWS215" s="611">
        <v>93205</v>
      </c>
      <c r="AWT215" s="611">
        <v>93205</v>
      </c>
      <c r="AWU215" s="611">
        <v>93205</v>
      </c>
      <c r="AWV215" s="611">
        <v>93205</v>
      </c>
      <c r="AWW215" s="611">
        <v>93205</v>
      </c>
      <c r="AWX215" s="611">
        <v>93205</v>
      </c>
      <c r="AWY215" s="611">
        <v>93205</v>
      </c>
      <c r="AWZ215" s="611">
        <v>93205</v>
      </c>
      <c r="AXA215" s="611">
        <v>93205</v>
      </c>
      <c r="AXB215" s="611">
        <v>93205</v>
      </c>
      <c r="AXC215" s="611">
        <v>93205</v>
      </c>
      <c r="AXD215" s="611">
        <v>93205</v>
      </c>
      <c r="AXE215" s="611">
        <v>93205</v>
      </c>
      <c r="AXF215" s="611">
        <v>93205</v>
      </c>
      <c r="AXG215" s="611">
        <v>93205</v>
      </c>
      <c r="AXH215" s="611">
        <v>93205</v>
      </c>
      <c r="AXI215" s="611">
        <v>93205</v>
      </c>
      <c r="AXJ215" s="611">
        <v>93205</v>
      </c>
      <c r="AXK215" s="611">
        <v>93205</v>
      </c>
      <c r="AXL215" s="611">
        <v>93205</v>
      </c>
      <c r="AXM215" s="611">
        <v>93205</v>
      </c>
      <c r="AXN215" s="611">
        <v>93205</v>
      </c>
      <c r="AXO215" s="611">
        <v>93205</v>
      </c>
      <c r="AXP215" s="611">
        <v>93205</v>
      </c>
      <c r="AXQ215" s="611">
        <v>93205</v>
      </c>
      <c r="AXR215" s="611">
        <v>93205</v>
      </c>
      <c r="AXS215" s="611">
        <v>93205</v>
      </c>
      <c r="AXT215" s="611">
        <v>93205</v>
      </c>
      <c r="AXU215" s="611">
        <v>93205</v>
      </c>
      <c r="AXV215" s="611">
        <v>93205</v>
      </c>
      <c r="AXW215" s="611">
        <v>93205</v>
      </c>
      <c r="AXX215" s="611">
        <v>93205</v>
      </c>
      <c r="AXY215" s="611">
        <v>93205</v>
      </c>
      <c r="AXZ215" s="611">
        <v>93205</v>
      </c>
      <c r="AYA215" s="611">
        <v>93205</v>
      </c>
      <c r="AYB215" s="611">
        <v>93205</v>
      </c>
      <c r="AYC215" s="611">
        <v>93205</v>
      </c>
      <c r="AYD215" s="611">
        <v>93205</v>
      </c>
      <c r="AYE215" s="611">
        <v>93205</v>
      </c>
      <c r="AYF215" s="611">
        <v>93205</v>
      </c>
      <c r="AYG215" s="611">
        <v>93205</v>
      </c>
      <c r="AYH215" s="611">
        <v>93205</v>
      </c>
      <c r="AYI215" s="611">
        <v>93205</v>
      </c>
      <c r="AYJ215" s="611">
        <v>93205</v>
      </c>
      <c r="AYK215" s="611">
        <v>93205</v>
      </c>
      <c r="AYL215" s="611">
        <v>93205</v>
      </c>
      <c r="AYM215" s="611">
        <v>93205</v>
      </c>
      <c r="AYN215" s="611">
        <v>93205</v>
      </c>
      <c r="AYO215" s="611">
        <v>93205</v>
      </c>
      <c r="AYP215" s="611">
        <v>93205</v>
      </c>
      <c r="AYQ215" s="611">
        <v>93205</v>
      </c>
      <c r="AYR215" s="611">
        <v>93205</v>
      </c>
      <c r="AYS215" s="611">
        <v>93205</v>
      </c>
      <c r="AYT215" s="611">
        <v>93205</v>
      </c>
      <c r="AYU215" s="611">
        <v>93205</v>
      </c>
      <c r="AYV215" s="611">
        <v>93205</v>
      </c>
      <c r="AYW215" s="611">
        <v>93205</v>
      </c>
      <c r="AYX215" s="611">
        <v>93205</v>
      </c>
      <c r="AYY215" s="611">
        <v>93205</v>
      </c>
      <c r="AYZ215" s="611">
        <v>93205</v>
      </c>
      <c r="AZA215" s="611">
        <v>93205</v>
      </c>
      <c r="AZB215" s="611">
        <v>93205</v>
      </c>
      <c r="AZC215" s="611">
        <v>93205</v>
      </c>
      <c r="AZD215" s="611">
        <v>93205</v>
      </c>
      <c r="AZE215" s="611">
        <v>93205</v>
      </c>
      <c r="AZF215" s="611">
        <v>93205</v>
      </c>
      <c r="AZG215" s="611">
        <v>93205</v>
      </c>
      <c r="AZH215" s="611">
        <v>93205</v>
      </c>
      <c r="AZI215" s="611">
        <v>93205</v>
      </c>
      <c r="AZJ215" s="611">
        <v>93205</v>
      </c>
      <c r="AZK215" s="611">
        <v>93205</v>
      </c>
      <c r="AZL215" s="611">
        <v>93205</v>
      </c>
      <c r="AZM215" s="611">
        <v>93205</v>
      </c>
      <c r="AZN215" s="611">
        <v>93205</v>
      </c>
      <c r="AZO215" s="611">
        <v>93205</v>
      </c>
      <c r="AZP215" s="611">
        <v>93205</v>
      </c>
      <c r="AZQ215" s="611">
        <v>93205</v>
      </c>
      <c r="AZR215" s="611">
        <v>93205</v>
      </c>
      <c r="AZS215" s="611">
        <v>93205</v>
      </c>
      <c r="AZT215" s="611">
        <v>93205</v>
      </c>
      <c r="AZU215" s="611">
        <v>93205</v>
      </c>
      <c r="AZV215" s="611">
        <v>93205</v>
      </c>
      <c r="AZW215" s="611">
        <v>93205</v>
      </c>
      <c r="AZX215" s="611">
        <v>93205</v>
      </c>
      <c r="AZY215" s="611">
        <v>93205</v>
      </c>
      <c r="AZZ215" s="611">
        <v>93205</v>
      </c>
      <c r="BAA215" s="611">
        <v>93205</v>
      </c>
      <c r="BAB215" s="611">
        <v>93205</v>
      </c>
      <c r="BAC215" s="611">
        <v>93205</v>
      </c>
      <c r="BAD215" s="611">
        <v>93205</v>
      </c>
      <c r="BAE215" s="611">
        <v>93205</v>
      </c>
      <c r="BAF215" s="611">
        <v>93205</v>
      </c>
      <c r="BAG215" s="611">
        <v>93205</v>
      </c>
      <c r="BAH215" s="611">
        <v>93205</v>
      </c>
      <c r="BAI215" s="611">
        <v>93205</v>
      </c>
      <c r="BAJ215" s="611">
        <v>93205</v>
      </c>
      <c r="BAK215" s="611">
        <v>93205</v>
      </c>
      <c r="BAL215" s="611">
        <v>93205</v>
      </c>
      <c r="BAM215" s="611">
        <v>93205</v>
      </c>
      <c r="BAN215" s="611">
        <v>93205</v>
      </c>
      <c r="BAO215" s="611">
        <v>93205</v>
      </c>
      <c r="BAP215" s="611">
        <v>93205</v>
      </c>
      <c r="BAQ215" s="611">
        <v>93205</v>
      </c>
      <c r="BAR215" s="611">
        <v>93205</v>
      </c>
      <c r="BAS215" s="611">
        <v>93205</v>
      </c>
      <c r="BAT215" s="611">
        <v>93205</v>
      </c>
      <c r="BAU215" s="611">
        <v>93205</v>
      </c>
      <c r="BAV215" s="611">
        <v>93205</v>
      </c>
      <c r="BAW215" s="611">
        <v>93205</v>
      </c>
      <c r="BAX215" s="611">
        <v>93205</v>
      </c>
      <c r="BAY215" s="611">
        <v>93205</v>
      </c>
      <c r="BAZ215" s="611">
        <v>93205</v>
      </c>
      <c r="BBA215" s="611">
        <v>93205</v>
      </c>
      <c r="BBB215" s="611">
        <v>93205</v>
      </c>
      <c r="BBC215" s="611">
        <v>93205</v>
      </c>
      <c r="BBD215" s="611">
        <v>93205</v>
      </c>
      <c r="BBE215" s="611">
        <v>93205</v>
      </c>
      <c r="BBF215" s="611">
        <v>93205</v>
      </c>
      <c r="BBG215" s="611">
        <v>93205</v>
      </c>
      <c r="BBH215" s="611">
        <v>93205</v>
      </c>
      <c r="BBI215" s="611">
        <v>93205</v>
      </c>
      <c r="BBJ215" s="611">
        <v>93205</v>
      </c>
      <c r="BBK215" s="611">
        <v>93205</v>
      </c>
      <c r="BBL215" s="611">
        <v>93205</v>
      </c>
      <c r="BBM215" s="611">
        <v>93205</v>
      </c>
      <c r="BBN215" s="611">
        <v>93205</v>
      </c>
      <c r="BBO215" s="611">
        <v>93205</v>
      </c>
      <c r="BBP215" s="611">
        <v>93205</v>
      </c>
      <c r="BBQ215" s="611">
        <v>93205</v>
      </c>
      <c r="BBR215" s="611">
        <v>93205</v>
      </c>
      <c r="BBS215" s="611">
        <v>93205</v>
      </c>
      <c r="BBT215" s="611">
        <v>93205</v>
      </c>
      <c r="BBU215" s="611">
        <v>93205</v>
      </c>
      <c r="BBV215" s="611">
        <v>93205</v>
      </c>
      <c r="BBW215" s="611">
        <v>93205</v>
      </c>
      <c r="BBX215" s="611">
        <v>93205</v>
      </c>
      <c r="BBY215" s="611">
        <v>93205</v>
      </c>
      <c r="BBZ215" s="611">
        <v>93205</v>
      </c>
      <c r="BCA215" s="611">
        <v>93205</v>
      </c>
      <c r="BCB215" s="611">
        <v>93205</v>
      </c>
      <c r="BCC215" s="611">
        <v>93205</v>
      </c>
      <c r="BCD215" s="611">
        <v>93205</v>
      </c>
      <c r="BCE215" s="611">
        <v>93205</v>
      </c>
      <c r="BCF215" s="611">
        <v>93205</v>
      </c>
      <c r="BCG215" s="611">
        <v>93205</v>
      </c>
      <c r="BCH215" s="611">
        <v>93205</v>
      </c>
      <c r="BCI215" s="611">
        <v>93205</v>
      </c>
      <c r="BCJ215" s="611">
        <v>93205</v>
      </c>
      <c r="BCK215" s="611">
        <v>93205</v>
      </c>
      <c r="BCL215" s="611">
        <v>93205</v>
      </c>
      <c r="BCM215" s="611">
        <v>93205</v>
      </c>
      <c r="BCN215" s="611">
        <v>93205</v>
      </c>
      <c r="BCO215" s="611">
        <v>93205</v>
      </c>
      <c r="BCP215" s="611">
        <v>93205</v>
      </c>
      <c r="BCQ215" s="611">
        <v>93205</v>
      </c>
      <c r="BCR215" s="611">
        <v>93205</v>
      </c>
      <c r="BCS215" s="611">
        <v>93205</v>
      </c>
      <c r="BCT215" s="611">
        <v>93205</v>
      </c>
      <c r="BCU215" s="611">
        <v>93205</v>
      </c>
      <c r="BCV215" s="611">
        <v>93205</v>
      </c>
      <c r="BCW215" s="611">
        <v>93205</v>
      </c>
      <c r="BCX215" s="611">
        <v>93205</v>
      </c>
      <c r="BCY215" s="611">
        <v>93205</v>
      </c>
      <c r="BCZ215" s="611">
        <v>93205</v>
      </c>
      <c r="BDA215" s="611">
        <v>93205</v>
      </c>
      <c r="BDB215" s="611">
        <v>93205</v>
      </c>
      <c r="BDC215" s="611">
        <v>93205</v>
      </c>
      <c r="BDD215" s="611">
        <v>93205</v>
      </c>
      <c r="BDE215" s="611">
        <v>93205</v>
      </c>
      <c r="BDF215" s="611">
        <v>93205</v>
      </c>
      <c r="BDG215" s="611">
        <v>93205</v>
      </c>
      <c r="BDH215" s="611">
        <v>93205</v>
      </c>
      <c r="BDI215" s="611">
        <v>93205</v>
      </c>
      <c r="BDJ215" s="611">
        <v>93205</v>
      </c>
      <c r="BDK215" s="611">
        <v>93205</v>
      </c>
      <c r="BDL215" s="611">
        <v>93205</v>
      </c>
      <c r="BDM215" s="611">
        <v>93205</v>
      </c>
      <c r="BDN215" s="611">
        <v>93205</v>
      </c>
      <c r="BDO215" s="611">
        <v>93205</v>
      </c>
      <c r="BDP215" s="611">
        <v>93205</v>
      </c>
      <c r="BDQ215" s="611">
        <v>93205</v>
      </c>
      <c r="BDR215" s="611">
        <v>93205</v>
      </c>
      <c r="BDS215" s="611">
        <v>93205</v>
      </c>
      <c r="BDT215" s="611">
        <v>93205</v>
      </c>
      <c r="BDU215" s="611">
        <v>93205</v>
      </c>
      <c r="BDV215" s="611">
        <v>93205</v>
      </c>
      <c r="BDW215" s="611">
        <v>93205</v>
      </c>
      <c r="BDX215" s="611">
        <v>93205</v>
      </c>
      <c r="BDY215" s="611">
        <v>93205</v>
      </c>
      <c r="BDZ215" s="611">
        <v>93205</v>
      </c>
      <c r="BEA215" s="611">
        <v>93205</v>
      </c>
      <c r="BEB215" s="611">
        <v>93205</v>
      </c>
      <c r="BEC215" s="611">
        <v>93205</v>
      </c>
      <c r="BED215" s="611">
        <v>93205</v>
      </c>
      <c r="BEE215" s="611">
        <v>93205</v>
      </c>
      <c r="BEF215" s="611">
        <v>93205</v>
      </c>
      <c r="BEG215" s="611">
        <v>93205</v>
      </c>
      <c r="BEH215" s="611">
        <v>93205</v>
      </c>
      <c r="BEI215" s="611">
        <v>93205</v>
      </c>
      <c r="BEJ215" s="611">
        <v>93205</v>
      </c>
      <c r="BEK215" s="611">
        <v>93205</v>
      </c>
      <c r="BEL215" s="611">
        <v>93205</v>
      </c>
      <c r="BEM215" s="611">
        <v>93205</v>
      </c>
      <c r="BEN215" s="611">
        <v>93205</v>
      </c>
      <c r="BEO215" s="611">
        <v>93205</v>
      </c>
      <c r="BEP215" s="611">
        <v>93205</v>
      </c>
      <c r="BEQ215" s="611">
        <v>93205</v>
      </c>
      <c r="BER215" s="611">
        <v>93205</v>
      </c>
      <c r="BES215" s="611">
        <v>93205</v>
      </c>
      <c r="BET215" s="611">
        <v>93205</v>
      </c>
      <c r="BEU215" s="611">
        <v>93205</v>
      </c>
      <c r="BEV215" s="611">
        <v>93205</v>
      </c>
      <c r="BEW215" s="611">
        <v>93205</v>
      </c>
      <c r="BEX215" s="611">
        <v>93205</v>
      </c>
      <c r="BEY215" s="611">
        <v>93205</v>
      </c>
      <c r="BEZ215" s="611">
        <v>93205</v>
      </c>
      <c r="BFA215" s="611">
        <v>93205</v>
      </c>
      <c r="BFB215" s="611">
        <v>93205</v>
      </c>
      <c r="BFC215" s="611">
        <v>93205</v>
      </c>
      <c r="BFD215" s="611">
        <v>93205</v>
      </c>
      <c r="BFE215" s="611">
        <v>93205</v>
      </c>
      <c r="BFF215" s="611">
        <v>93205</v>
      </c>
      <c r="BFG215" s="611">
        <v>93205</v>
      </c>
      <c r="BFH215" s="611">
        <v>93205</v>
      </c>
      <c r="BFI215" s="611">
        <v>93205</v>
      </c>
      <c r="BFJ215" s="611">
        <v>93205</v>
      </c>
      <c r="BFK215" s="611">
        <v>93205</v>
      </c>
      <c r="BFL215" s="611">
        <v>93205</v>
      </c>
      <c r="BFM215" s="611">
        <v>93205</v>
      </c>
      <c r="BFN215" s="611">
        <v>93205</v>
      </c>
      <c r="BFO215" s="611">
        <v>93205</v>
      </c>
      <c r="BFP215" s="611">
        <v>93205</v>
      </c>
      <c r="BFQ215" s="611">
        <v>93205</v>
      </c>
      <c r="BFR215" s="611">
        <v>93205</v>
      </c>
      <c r="BFS215" s="611">
        <v>93205</v>
      </c>
      <c r="BFT215" s="611">
        <v>93205</v>
      </c>
      <c r="BFU215" s="611">
        <v>93205</v>
      </c>
      <c r="BFV215" s="611">
        <v>93205</v>
      </c>
      <c r="BFW215" s="611">
        <v>93205</v>
      </c>
      <c r="BFX215" s="611">
        <v>93205</v>
      </c>
      <c r="BFY215" s="611">
        <v>93205</v>
      </c>
      <c r="BFZ215" s="611">
        <v>93205</v>
      </c>
      <c r="BGA215" s="611">
        <v>93205</v>
      </c>
      <c r="BGB215" s="611">
        <v>93205</v>
      </c>
      <c r="BGC215" s="611">
        <v>93205</v>
      </c>
      <c r="BGD215" s="611">
        <v>93205</v>
      </c>
      <c r="BGE215" s="611">
        <v>93205</v>
      </c>
      <c r="BGF215" s="611">
        <v>93205</v>
      </c>
      <c r="BGG215" s="611">
        <v>93205</v>
      </c>
      <c r="BGH215" s="611">
        <v>93205</v>
      </c>
      <c r="BGI215" s="611">
        <v>93205</v>
      </c>
      <c r="BGJ215" s="611">
        <v>93205</v>
      </c>
      <c r="BGK215" s="611">
        <v>93205</v>
      </c>
      <c r="BGL215" s="611">
        <v>93205</v>
      </c>
      <c r="BGM215" s="611">
        <v>93205</v>
      </c>
      <c r="BGN215" s="611">
        <v>93205</v>
      </c>
      <c r="BGO215" s="611">
        <v>93205</v>
      </c>
      <c r="BGP215" s="611">
        <v>93205</v>
      </c>
      <c r="BGQ215" s="611">
        <v>93205</v>
      </c>
      <c r="BGR215" s="611">
        <v>93205</v>
      </c>
      <c r="BGS215" s="611">
        <v>93205</v>
      </c>
      <c r="BGT215" s="611">
        <v>93205</v>
      </c>
      <c r="BGU215" s="611">
        <v>93205</v>
      </c>
      <c r="BGV215" s="611">
        <v>93205</v>
      </c>
      <c r="BGW215" s="611">
        <v>93205</v>
      </c>
      <c r="BGX215" s="611">
        <v>93205</v>
      </c>
      <c r="BGY215" s="611">
        <v>93205</v>
      </c>
      <c r="BGZ215" s="611">
        <v>93205</v>
      </c>
      <c r="BHA215" s="611">
        <v>93205</v>
      </c>
      <c r="BHB215" s="611">
        <v>93205</v>
      </c>
      <c r="BHC215" s="611">
        <v>93205</v>
      </c>
      <c r="BHD215" s="611">
        <v>93205</v>
      </c>
      <c r="BHE215" s="611">
        <v>93205</v>
      </c>
      <c r="BHF215" s="611">
        <v>93205</v>
      </c>
      <c r="BHG215" s="611">
        <v>93205</v>
      </c>
      <c r="BHH215" s="611">
        <v>93205</v>
      </c>
      <c r="BHI215" s="611">
        <v>93205</v>
      </c>
      <c r="BHJ215" s="611">
        <v>93205</v>
      </c>
      <c r="BHK215" s="611">
        <v>93205</v>
      </c>
      <c r="BHL215" s="611">
        <v>93205</v>
      </c>
      <c r="BHM215" s="611">
        <v>93205</v>
      </c>
      <c r="BHN215" s="611">
        <v>93205</v>
      </c>
      <c r="BHO215" s="611">
        <v>93205</v>
      </c>
      <c r="BHP215" s="611">
        <v>93205</v>
      </c>
      <c r="BHQ215" s="611">
        <v>93205</v>
      </c>
      <c r="BHR215" s="611">
        <v>93205</v>
      </c>
      <c r="BHS215" s="611">
        <v>93205</v>
      </c>
      <c r="BHT215" s="611">
        <v>93205</v>
      </c>
      <c r="BHU215" s="611">
        <v>93205</v>
      </c>
      <c r="BHV215" s="611">
        <v>93205</v>
      </c>
      <c r="BHW215" s="611">
        <v>93205</v>
      </c>
      <c r="BHX215" s="611">
        <v>93205</v>
      </c>
      <c r="BHY215" s="611">
        <v>93205</v>
      </c>
      <c r="BHZ215" s="611">
        <v>93205</v>
      </c>
      <c r="BIA215" s="611">
        <v>93205</v>
      </c>
      <c r="BIB215" s="611">
        <v>93205</v>
      </c>
      <c r="BIC215" s="611">
        <v>93205</v>
      </c>
      <c r="BID215" s="611">
        <v>93205</v>
      </c>
      <c r="BIE215" s="611">
        <v>93205</v>
      </c>
      <c r="BIF215" s="611">
        <v>93205</v>
      </c>
      <c r="BIG215" s="611">
        <v>93205</v>
      </c>
      <c r="BIH215" s="611">
        <v>93205</v>
      </c>
      <c r="BII215" s="611">
        <v>93205</v>
      </c>
      <c r="BIJ215" s="611">
        <v>93205</v>
      </c>
      <c r="BIK215" s="611">
        <v>93205</v>
      </c>
      <c r="BIL215" s="611">
        <v>93205</v>
      </c>
      <c r="BIM215" s="611">
        <v>93205</v>
      </c>
      <c r="BIN215" s="611">
        <v>93205</v>
      </c>
      <c r="BIO215" s="611">
        <v>93205</v>
      </c>
      <c r="BIP215" s="611">
        <v>93205</v>
      </c>
      <c r="BIQ215" s="611">
        <v>93205</v>
      </c>
      <c r="BIR215" s="611">
        <v>93205</v>
      </c>
      <c r="BIS215" s="611">
        <v>93205</v>
      </c>
      <c r="BIT215" s="611">
        <v>93205</v>
      </c>
      <c r="BIU215" s="611">
        <v>93205</v>
      </c>
      <c r="BIV215" s="611">
        <v>93205</v>
      </c>
      <c r="BIW215" s="611">
        <v>93205</v>
      </c>
      <c r="BIX215" s="611">
        <v>93205</v>
      </c>
      <c r="BIY215" s="611">
        <v>93205</v>
      </c>
      <c r="BIZ215" s="611">
        <v>93205</v>
      </c>
      <c r="BJA215" s="611">
        <v>93205</v>
      </c>
      <c r="BJB215" s="611">
        <v>93205</v>
      </c>
      <c r="BJC215" s="611">
        <v>93205</v>
      </c>
      <c r="BJD215" s="611">
        <v>93205</v>
      </c>
      <c r="BJE215" s="611">
        <v>93205</v>
      </c>
      <c r="BJF215" s="611">
        <v>93205</v>
      </c>
      <c r="BJG215" s="611">
        <v>93205</v>
      </c>
      <c r="BJH215" s="611">
        <v>93205</v>
      </c>
      <c r="BJI215" s="611">
        <v>93205</v>
      </c>
      <c r="BJJ215" s="611">
        <v>93205</v>
      </c>
      <c r="BJK215" s="611">
        <v>93205</v>
      </c>
      <c r="BJL215" s="611">
        <v>93205</v>
      </c>
      <c r="BJM215" s="611">
        <v>93205</v>
      </c>
      <c r="BJN215" s="611">
        <v>93205</v>
      </c>
      <c r="BJO215" s="611">
        <v>93205</v>
      </c>
      <c r="BJP215" s="611">
        <v>93205</v>
      </c>
      <c r="BJQ215" s="611">
        <v>93205</v>
      </c>
      <c r="BJR215" s="611">
        <v>93205</v>
      </c>
      <c r="BJS215" s="611">
        <v>93205</v>
      </c>
      <c r="BJT215" s="611">
        <v>93205</v>
      </c>
      <c r="BJU215" s="611">
        <v>93205</v>
      </c>
      <c r="BJV215" s="611">
        <v>93205</v>
      </c>
      <c r="BJW215" s="611">
        <v>93205</v>
      </c>
      <c r="BJX215" s="611">
        <v>93205</v>
      </c>
      <c r="BJY215" s="611">
        <v>93205</v>
      </c>
      <c r="BJZ215" s="611">
        <v>93205</v>
      </c>
      <c r="BKA215" s="611">
        <v>93205</v>
      </c>
      <c r="BKB215" s="611">
        <v>93205</v>
      </c>
      <c r="BKC215" s="611">
        <v>93205</v>
      </c>
      <c r="BKD215" s="611">
        <v>93205</v>
      </c>
      <c r="BKE215" s="611">
        <v>93205</v>
      </c>
      <c r="BKF215" s="611">
        <v>93205</v>
      </c>
      <c r="BKG215" s="611">
        <v>93205</v>
      </c>
      <c r="BKH215" s="611">
        <v>93205</v>
      </c>
      <c r="BKI215" s="611">
        <v>93205</v>
      </c>
      <c r="BKJ215" s="611">
        <v>93205</v>
      </c>
      <c r="BKK215" s="611">
        <v>93205</v>
      </c>
      <c r="BKL215" s="611">
        <v>93205</v>
      </c>
      <c r="BKM215" s="611">
        <v>93205</v>
      </c>
      <c r="BKN215" s="611">
        <v>93205</v>
      </c>
      <c r="BKO215" s="611">
        <v>93205</v>
      </c>
      <c r="BKP215" s="611">
        <v>93205</v>
      </c>
      <c r="BKQ215" s="611">
        <v>93205</v>
      </c>
      <c r="BKR215" s="611">
        <v>93205</v>
      </c>
      <c r="BKS215" s="611">
        <v>93205</v>
      </c>
      <c r="BKT215" s="611">
        <v>93205</v>
      </c>
      <c r="BKU215" s="611">
        <v>93205</v>
      </c>
      <c r="BKV215" s="611">
        <v>93205</v>
      </c>
      <c r="BKW215" s="611">
        <v>93205</v>
      </c>
      <c r="BKX215" s="611">
        <v>93205</v>
      </c>
      <c r="BKY215" s="611">
        <v>93205</v>
      </c>
      <c r="BKZ215" s="611">
        <v>93205</v>
      </c>
      <c r="BLA215" s="611">
        <v>93205</v>
      </c>
      <c r="BLB215" s="611">
        <v>93205</v>
      </c>
      <c r="BLC215" s="611">
        <v>93205</v>
      </c>
      <c r="BLD215" s="611">
        <v>93205</v>
      </c>
      <c r="BLE215" s="611">
        <v>93205</v>
      </c>
      <c r="BLF215" s="611">
        <v>93205</v>
      </c>
      <c r="BLG215" s="611">
        <v>93205</v>
      </c>
      <c r="BLH215" s="611">
        <v>93205</v>
      </c>
      <c r="BLI215" s="611">
        <v>93205</v>
      </c>
      <c r="BLJ215" s="611">
        <v>93205</v>
      </c>
      <c r="BLK215" s="611">
        <v>93205</v>
      </c>
      <c r="BLL215" s="611">
        <v>93205</v>
      </c>
      <c r="BLM215" s="611">
        <v>93205</v>
      </c>
      <c r="BLN215" s="611">
        <v>93205</v>
      </c>
      <c r="BLO215" s="611">
        <v>93205</v>
      </c>
      <c r="BLP215" s="611">
        <v>93205</v>
      </c>
      <c r="BLQ215" s="611">
        <v>93205</v>
      </c>
      <c r="BLR215" s="611">
        <v>93205</v>
      </c>
      <c r="BLS215" s="611">
        <v>93205</v>
      </c>
      <c r="BLT215" s="611">
        <v>93205</v>
      </c>
      <c r="BLU215" s="611">
        <v>93205</v>
      </c>
      <c r="BLV215" s="611">
        <v>93205</v>
      </c>
      <c r="BLW215" s="611">
        <v>93205</v>
      </c>
      <c r="BLX215" s="611">
        <v>93205</v>
      </c>
      <c r="BLY215" s="611">
        <v>93205</v>
      </c>
      <c r="BLZ215" s="611">
        <v>93205</v>
      </c>
      <c r="BMA215" s="611">
        <v>93205</v>
      </c>
      <c r="BMB215" s="611">
        <v>93205</v>
      </c>
      <c r="BMC215" s="611">
        <v>93205</v>
      </c>
      <c r="BMD215" s="611">
        <v>93205</v>
      </c>
      <c r="BME215" s="611">
        <v>93205</v>
      </c>
      <c r="BMF215" s="611">
        <v>93205</v>
      </c>
      <c r="BMG215" s="611">
        <v>93205</v>
      </c>
      <c r="BMH215" s="611">
        <v>93205</v>
      </c>
      <c r="BMI215" s="611">
        <v>93205</v>
      </c>
      <c r="BMJ215" s="611">
        <v>93205</v>
      </c>
      <c r="BMK215" s="611">
        <v>93205</v>
      </c>
      <c r="BML215" s="611">
        <v>93205</v>
      </c>
      <c r="BMM215" s="611">
        <v>93205</v>
      </c>
      <c r="BMN215" s="611">
        <v>93205</v>
      </c>
      <c r="BMO215" s="611">
        <v>93205</v>
      </c>
      <c r="BMP215" s="611">
        <v>93205</v>
      </c>
      <c r="BMQ215" s="611">
        <v>93205</v>
      </c>
      <c r="BMR215" s="611">
        <v>93205</v>
      </c>
      <c r="BMS215" s="611">
        <v>93205</v>
      </c>
      <c r="BMT215" s="611">
        <v>93205</v>
      </c>
      <c r="BMU215" s="611">
        <v>93205</v>
      </c>
      <c r="BMV215" s="611">
        <v>93205</v>
      </c>
      <c r="BMW215" s="611">
        <v>93205</v>
      </c>
      <c r="BMX215" s="611">
        <v>93205</v>
      </c>
      <c r="BMY215" s="611">
        <v>93205</v>
      </c>
      <c r="BMZ215" s="611">
        <v>93205</v>
      </c>
      <c r="BNA215" s="611">
        <v>93205</v>
      </c>
      <c r="BNB215" s="611">
        <v>93205</v>
      </c>
      <c r="BNC215" s="611">
        <v>93205</v>
      </c>
      <c r="BND215" s="611">
        <v>93205</v>
      </c>
      <c r="BNE215" s="611">
        <v>93205</v>
      </c>
      <c r="BNF215" s="611">
        <v>93205</v>
      </c>
      <c r="BNG215" s="611">
        <v>93205</v>
      </c>
      <c r="BNH215" s="611">
        <v>93205</v>
      </c>
      <c r="BNI215" s="611">
        <v>93205</v>
      </c>
      <c r="BNJ215" s="611">
        <v>93205</v>
      </c>
      <c r="BNK215" s="611">
        <v>93205</v>
      </c>
      <c r="BNL215" s="611">
        <v>93205</v>
      </c>
      <c r="BNM215" s="611">
        <v>93205</v>
      </c>
      <c r="BNN215" s="611">
        <v>93205</v>
      </c>
      <c r="BNO215" s="611">
        <v>93205</v>
      </c>
      <c r="BNP215" s="611">
        <v>93205</v>
      </c>
      <c r="BNQ215" s="611">
        <v>93205</v>
      </c>
      <c r="BNR215" s="611">
        <v>93205</v>
      </c>
      <c r="BNS215" s="611">
        <v>93205</v>
      </c>
      <c r="BNT215" s="611">
        <v>93205</v>
      </c>
      <c r="BNU215" s="611">
        <v>93205</v>
      </c>
      <c r="BNV215" s="611">
        <v>93205</v>
      </c>
      <c r="BNW215" s="611">
        <v>93205</v>
      </c>
      <c r="BNX215" s="611">
        <v>93205</v>
      </c>
      <c r="BNY215" s="611">
        <v>93205</v>
      </c>
      <c r="BNZ215" s="611">
        <v>93205</v>
      </c>
      <c r="BOA215" s="611">
        <v>93205</v>
      </c>
      <c r="BOB215" s="611">
        <v>93205</v>
      </c>
      <c r="BOC215" s="611">
        <v>93205</v>
      </c>
      <c r="BOD215" s="611">
        <v>93205</v>
      </c>
      <c r="BOE215" s="611">
        <v>93205</v>
      </c>
      <c r="BOF215" s="611">
        <v>93205</v>
      </c>
      <c r="BOG215" s="611">
        <v>93205</v>
      </c>
      <c r="BOH215" s="611">
        <v>93205</v>
      </c>
      <c r="BOI215" s="611">
        <v>93205</v>
      </c>
      <c r="BOJ215" s="611">
        <v>93205</v>
      </c>
      <c r="BOK215" s="611">
        <v>93205</v>
      </c>
      <c r="BOL215" s="611">
        <v>93205</v>
      </c>
      <c r="BOM215" s="611">
        <v>93205</v>
      </c>
      <c r="BON215" s="611">
        <v>93205</v>
      </c>
      <c r="BOO215" s="611">
        <v>93205</v>
      </c>
      <c r="BOP215" s="611">
        <v>93205</v>
      </c>
      <c r="BOQ215" s="611">
        <v>93205</v>
      </c>
      <c r="BOR215" s="611">
        <v>93205</v>
      </c>
      <c r="BOS215" s="611">
        <v>93205</v>
      </c>
      <c r="BOT215" s="611">
        <v>93205</v>
      </c>
      <c r="BOU215" s="611">
        <v>93205</v>
      </c>
      <c r="BOV215" s="611">
        <v>93205</v>
      </c>
      <c r="BOW215" s="611">
        <v>93205</v>
      </c>
      <c r="BOX215" s="611">
        <v>93205</v>
      </c>
      <c r="BOY215" s="611">
        <v>93205</v>
      </c>
      <c r="BOZ215" s="611">
        <v>93205</v>
      </c>
      <c r="BPA215" s="611">
        <v>93205</v>
      </c>
      <c r="BPB215" s="611">
        <v>93205</v>
      </c>
      <c r="BPC215" s="611">
        <v>93205</v>
      </c>
      <c r="BPD215" s="611">
        <v>93205</v>
      </c>
      <c r="BPE215" s="611">
        <v>93205</v>
      </c>
      <c r="BPF215" s="611">
        <v>93205</v>
      </c>
      <c r="BPG215" s="611">
        <v>93205</v>
      </c>
      <c r="BPH215" s="611">
        <v>93205</v>
      </c>
      <c r="BPI215" s="611">
        <v>93205</v>
      </c>
      <c r="BPJ215" s="611">
        <v>93205</v>
      </c>
      <c r="BPK215" s="611">
        <v>93205</v>
      </c>
      <c r="BPL215" s="611">
        <v>93205</v>
      </c>
      <c r="BPM215" s="611">
        <v>93205</v>
      </c>
      <c r="BPN215" s="611">
        <v>93205</v>
      </c>
      <c r="BPO215" s="611">
        <v>93205</v>
      </c>
      <c r="BPP215" s="611">
        <v>93205</v>
      </c>
      <c r="BPQ215" s="611">
        <v>93205</v>
      </c>
      <c r="BPR215" s="611">
        <v>93205</v>
      </c>
      <c r="BPS215" s="611">
        <v>93205</v>
      </c>
      <c r="BPT215" s="611">
        <v>93205</v>
      </c>
      <c r="BPU215" s="611">
        <v>93205</v>
      </c>
      <c r="BPV215" s="611">
        <v>93205</v>
      </c>
      <c r="BPW215" s="611">
        <v>93205</v>
      </c>
      <c r="BPX215" s="611">
        <v>93205</v>
      </c>
      <c r="BPY215" s="611">
        <v>93205</v>
      </c>
      <c r="BPZ215" s="611">
        <v>93205</v>
      </c>
      <c r="BQA215" s="611">
        <v>93205</v>
      </c>
      <c r="BQB215" s="611">
        <v>93205</v>
      </c>
      <c r="BQC215" s="611">
        <v>93205</v>
      </c>
      <c r="BQD215" s="611">
        <v>93205</v>
      </c>
      <c r="BQE215" s="611">
        <v>93205</v>
      </c>
      <c r="BQF215" s="611">
        <v>93205</v>
      </c>
      <c r="BQG215" s="611">
        <v>93205</v>
      </c>
      <c r="BQH215" s="611">
        <v>93205</v>
      </c>
      <c r="BQI215" s="611">
        <v>93205</v>
      </c>
      <c r="BQJ215" s="611">
        <v>93205</v>
      </c>
      <c r="BQK215" s="611">
        <v>93205</v>
      </c>
      <c r="BQL215" s="611">
        <v>93205</v>
      </c>
      <c r="BQM215" s="611">
        <v>93205</v>
      </c>
      <c r="BQN215" s="611">
        <v>93205</v>
      </c>
      <c r="BQO215" s="611">
        <v>93205</v>
      </c>
      <c r="BQP215" s="611">
        <v>93205</v>
      </c>
      <c r="BQQ215" s="611">
        <v>93205</v>
      </c>
      <c r="BQR215" s="611">
        <v>93205</v>
      </c>
      <c r="BQS215" s="611">
        <v>93205</v>
      </c>
      <c r="BQT215" s="611">
        <v>93205</v>
      </c>
      <c r="BQU215" s="611">
        <v>93205</v>
      </c>
      <c r="BQV215" s="611">
        <v>93205</v>
      </c>
      <c r="BQW215" s="611">
        <v>93205</v>
      </c>
      <c r="BQX215" s="611">
        <v>93205</v>
      </c>
      <c r="BQY215" s="611">
        <v>93205</v>
      </c>
      <c r="BQZ215" s="611">
        <v>93205</v>
      </c>
      <c r="BRA215" s="611">
        <v>93205</v>
      </c>
      <c r="BRB215" s="611">
        <v>93205</v>
      </c>
      <c r="BRC215" s="611">
        <v>93205</v>
      </c>
      <c r="BRD215" s="611">
        <v>93205</v>
      </c>
      <c r="BRE215" s="611">
        <v>93205</v>
      </c>
      <c r="BRF215" s="611">
        <v>93205</v>
      </c>
      <c r="BRG215" s="611">
        <v>93205</v>
      </c>
      <c r="BRH215" s="611">
        <v>93205</v>
      </c>
      <c r="BRI215" s="611">
        <v>93205</v>
      </c>
      <c r="BRJ215" s="611">
        <v>93205</v>
      </c>
      <c r="BRK215" s="611">
        <v>93205</v>
      </c>
      <c r="BRL215" s="611">
        <v>93205</v>
      </c>
      <c r="BRM215" s="611">
        <v>93205</v>
      </c>
      <c r="BRN215" s="611">
        <v>93205</v>
      </c>
      <c r="BRO215" s="611">
        <v>93205</v>
      </c>
      <c r="BRP215" s="611">
        <v>93205</v>
      </c>
      <c r="BRQ215" s="611">
        <v>93205</v>
      </c>
      <c r="BRR215" s="611">
        <v>93205</v>
      </c>
      <c r="BRS215" s="611">
        <v>93205</v>
      </c>
      <c r="BRT215" s="611">
        <v>93205</v>
      </c>
      <c r="BRU215" s="611">
        <v>93205</v>
      </c>
      <c r="BRV215" s="611">
        <v>93205</v>
      </c>
      <c r="BRW215" s="611">
        <v>93205</v>
      </c>
      <c r="BRX215" s="611">
        <v>93205</v>
      </c>
      <c r="BRY215" s="611">
        <v>93205</v>
      </c>
      <c r="BRZ215" s="611">
        <v>93205</v>
      </c>
      <c r="BSA215" s="611">
        <v>93205</v>
      </c>
      <c r="BSB215" s="611">
        <v>93205</v>
      </c>
      <c r="BSC215" s="611">
        <v>93205</v>
      </c>
      <c r="BSD215" s="611">
        <v>93205</v>
      </c>
      <c r="BSE215" s="611">
        <v>93205</v>
      </c>
      <c r="BSF215" s="611">
        <v>93205</v>
      </c>
      <c r="BSG215" s="611">
        <v>93205</v>
      </c>
      <c r="BSH215" s="611">
        <v>93205</v>
      </c>
      <c r="BSI215" s="611">
        <v>93205</v>
      </c>
      <c r="BSJ215" s="611">
        <v>93205</v>
      </c>
      <c r="BSK215" s="611">
        <v>93205</v>
      </c>
      <c r="BSL215" s="611">
        <v>93205</v>
      </c>
      <c r="BSM215" s="611">
        <v>93205</v>
      </c>
      <c r="BSN215" s="611">
        <v>93205</v>
      </c>
      <c r="BSO215" s="611">
        <v>93205</v>
      </c>
      <c r="BSP215" s="611">
        <v>93205</v>
      </c>
      <c r="BSQ215" s="611">
        <v>93205</v>
      </c>
      <c r="BSR215" s="611">
        <v>93205</v>
      </c>
      <c r="BSS215" s="611">
        <v>93205</v>
      </c>
      <c r="BST215" s="611">
        <v>93205</v>
      </c>
      <c r="BSU215" s="611">
        <v>93205</v>
      </c>
      <c r="BSV215" s="611">
        <v>93205</v>
      </c>
      <c r="BSW215" s="611">
        <v>93205</v>
      </c>
      <c r="BSX215" s="611">
        <v>93205</v>
      </c>
      <c r="BSY215" s="611">
        <v>93205</v>
      </c>
      <c r="BSZ215" s="611">
        <v>93205</v>
      </c>
      <c r="BTA215" s="611">
        <v>93205</v>
      </c>
      <c r="BTB215" s="611">
        <v>93205</v>
      </c>
      <c r="BTC215" s="611">
        <v>93205</v>
      </c>
      <c r="BTD215" s="611">
        <v>93205</v>
      </c>
      <c r="BTE215" s="611">
        <v>93205</v>
      </c>
      <c r="BTF215" s="611">
        <v>93205</v>
      </c>
      <c r="BTG215" s="611">
        <v>93205</v>
      </c>
      <c r="BTH215" s="611">
        <v>93205</v>
      </c>
      <c r="BTI215" s="611">
        <v>93205</v>
      </c>
      <c r="BTJ215" s="611">
        <v>93205</v>
      </c>
      <c r="BTK215" s="611">
        <v>93205</v>
      </c>
      <c r="BTL215" s="611">
        <v>93205</v>
      </c>
      <c r="BTM215" s="611">
        <v>93205</v>
      </c>
      <c r="BTN215" s="611">
        <v>93205</v>
      </c>
      <c r="BTO215" s="611">
        <v>93205</v>
      </c>
      <c r="BTP215" s="611">
        <v>93205</v>
      </c>
      <c r="BTQ215" s="611">
        <v>93205</v>
      </c>
      <c r="BTR215" s="611">
        <v>93205</v>
      </c>
      <c r="BTS215" s="611">
        <v>93205</v>
      </c>
      <c r="BTT215" s="611">
        <v>93205</v>
      </c>
      <c r="BTU215" s="611">
        <v>93205</v>
      </c>
      <c r="BTV215" s="611">
        <v>93205</v>
      </c>
      <c r="BTW215" s="611">
        <v>93205</v>
      </c>
      <c r="BTX215" s="611">
        <v>93205</v>
      </c>
      <c r="BTY215" s="611">
        <v>93205</v>
      </c>
      <c r="BTZ215" s="611">
        <v>93205</v>
      </c>
      <c r="BUA215" s="611">
        <v>93205</v>
      </c>
      <c r="BUB215" s="611">
        <v>93205</v>
      </c>
      <c r="BUC215" s="611">
        <v>93205</v>
      </c>
      <c r="BUD215" s="611">
        <v>93205</v>
      </c>
      <c r="BUE215" s="611">
        <v>93205</v>
      </c>
      <c r="BUF215" s="611">
        <v>93205</v>
      </c>
      <c r="BUG215" s="611">
        <v>93205</v>
      </c>
      <c r="BUH215" s="611">
        <v>93205</v>
      </c>
      <c r="BUI215" s="611">
        <v>93205</v>
      </c>
      <c r="BUJ215" s="611">
        <v>93205</v>
      </c>
      <c r="BUK215" s="611">
        <v>93205</v>
      </c>
      <c r="BUL215" s="611">
        <v>93205</v>
      </c>
      <c r="BUM215" s="611">
        <v>93205</v>
      </c>
      <c r="BUN215" s="611">
        <v>93205</v>
      </c>
      <c r="BUO215" s="611">
        <v>93205</v>
      </c>
      <c r="BUP215" s="611">
        <v>93205</v>
      </c>
      <c r="BUQ215" s="611">
        <v>93205</v>
      </c>
      <c r="BUR215" s="611">
        <v>93205</v>
      </c>
      <c r="BUS215" s="611">
        <v>93205</v>
      </c>
      <c r="BUT215" s="611">
        <v>93205</v>
      </c>
      <c r="BUU215" s="611">
        <v>93205</v>
      </c>
      <c r="BUV215" s="611">
        <v>93205</v>
      </c>
      <c r="BUW215" s="611">
        <v>93205</v>
      </c>
      <c r="BUX215" s="611">
        <v>93205</v>
      </c>
      <c r="BUY215" s="611">
        <v>93205</v>
      </c>
      <c r="BUZ215" s="611">
        <v>93205</v>
      </c>
      <c r="BVA215" s="611">
        <v>93205</v>
      </c>
      <c r="BVB215" s="611">
        <v>93205</v>
      </c>
      <c r="BVC215" s="611">
        <v>93205</v>
      </c>
      <c r="BVD215" s="611">
        <v>93205</v>
      </c>
      <c r="BVE215" s="611">
        <v>93205</v>
      </c>
      <c r="BVF215" s="611">
        <v>93205</v>
      </c>
      <c r="BVG215" s="611">
        <v>93205</v>
      </c>
      <c r="BVH215" s="611">
        <v>93205</v>
      </c>
      <c r="BVI215" s="611">
        <v>93205</v>
      </c>
      <c r="BVJ215" s="611">
        <v>93205</v>
      </c>
      <c r="BVK215" s="611">
        <v>93205</v>
      </c>
      <c r="BVL215" s="611">
        <v>93205</v>
      </c>
      <c r="BVM215" s="611">
        <v>93205</v>
      </c>
      <c r="BVN215" s="611">
        <v>93205</v>
      </c>
      <c r="BVO215" s="611">
        <v>93205</v>
      </c>
      <c r="BVP215" s="611">
        <v>93205</v>
      </c>
      <c r="BVQ215" s="611">
        <v>93205</v>
      </c>
      <c r="BVR215" s="611">
        <v>93205</v>
      </c>
      <c r="BVS215" s="611">
        <v>93205</v>
      </c>
      <c r="BVT215" s="611">
        <v>93205</v>
      </c>
      <c r="BVU215" s="611">
        <v>93205</v>
      </c>
      <c r="BVV215" s="611">
        <v>93205</v>
      </c>
      <c r="BVW215" s="611">
        <v>93205</v>
      </c>
      <c r="BVX215" s="611">
        <v>93205</v>
      </c>
      <c r="BVY215" s="611">
        <v>93205</v>
      </c>
      <c r="BVZ215" s="611">
        <v>93205</v>
      </c>
      <c r="BWA215" s="611">
        <v>93205</v>
      </c>
      <c r="BWB215" s="611">
        <v>93205</v>
      </c>
      <c r="BWC215" s="611">
        <v>93205</v>
      </c>
      <c r="BWD215" s="611">
        <v>93205</v>
      </c>
      <c r="BWE215" s="611">
        <v>93205</v>
      </c>
      <c r="BWF215" s="611">
        <v>93205</v>
      </c>
      <c r="BWG215" s="611">
        <v>93205</v>
      </c>
      <c r="BWH215" s="611">
        <v>93205</v>
      </c>
      <c r="BWI215" s="611">
        <v>93205</v>
      </c>
      <c r="BWJ215" s="611">
        <v>93205</v>
      </c>
      <c r="BWK215" s="611">
        <v>93205</v>
      </c>
      <c r="BWL215" s="611">
        <v>93205</v>
      </c>
      <c r="BWM215" s="611">
        <v>93205</v>
      </c>
      <c r="BWN215" s="611">
        <v>93205</v>
      </c>
      <c r="BWO215" s="611">
        <v>93205</v>
      </c>
      <c r="BWP215" s="611">
        <v>93205</v>
      </c>
      <c r="BWQ215" s="611">
        <v>93205</v>
      </c>
      <c r="BWR215" s="611">
        <v>93205</v>
      </c>
      <c r="BWS215" s="611">
        <v>93205</v>
      </c>
      <c r="BWT215" s="611">
        <v>93205</v>
      </c>
      <c r="BWU215" s="611">
        <v>93205</v>
      </c>
      <c r="BWV215" s="611">
        <v>93205</v>
      </c>
      <c r="BWW215" s="611">
        <v>93205</v>
      </c>
      <c r="BWX215" s="611">
        <v>93205</v>
      </c>
      <c r="BWY215" s="611">
        <v>93205</v>
      </c>
      <c r="BWZ215" s="611">
        <v>93205</v>
      </c>
      <c r="BXA215" s="611">
        <v>93205</v>
      </c>
      <c r="BXB215" s="611">
        <v>93205</v>
      </c>
      <c r="BXC215" s="611">
        <v>93205</v>
      </c>
      <c r="BXD215" s="611">
        <v>93205</v>
      </c>
      <c r="BXE215" s="611">
        <v>93205</v>
      </c>
      <c r="BXF215" s="611">
        <v>93205</v>
      </c>
      <c r="BXG215" s="611">
        <v>93205</v>
      </c>
      <c r="BXH215" s="611">
        <v>93205</v>
      </c>
      <c r="BXI215" s="611">
        <v>93205</v>
      </c>
      <c r="BXJ215" s="611">
        <v>93205</v>
      </c>
      <c r="BXK215" s="611">
        <v>93205</v>
      </c>
      <c r="BXL215" s="611">
        <v>93205</v>
      </c>
      <c r="BXM215" s="611">
        <v>93205</v>
      </c>
      <c r="BXN215" s="611">
        <v>93205</v>
      </c>
      <c r="BXO215" s="611">
        <v>93205</v>
      </c>
      <c r="BXP215" s="611">
        <v>93205</v>
      </c>
      <c r="BXQ215" s="611">
        <v>93205</v>
      </c>
      <c r="BXR215" s="611">
        <v>93205</v>
      </c>
      <c r="BXS215" s="611">
        <v>93205</v>
      </c>
      <c r="BXT215" s="611">
        <v>93205</v>
      </c>
      <c r="BXU215" s="611">
        <v>93205</v>
      </c>
      <c r="BXV215" s="611">
        <v>93205</v>
      </c>
      <c r="BXW215" s="611">
        <v>93205</v>
      </c>
      <c r="BXX215" s="611">
        <v>93205</v>
      </c>
      <c r="BXY215" s="611">
        <v>93205</v>
      </c>
      <c r="BXZ215" s="611">
        <v>93205</v>
      </c>
      <c r="BYA215" s="611">
        <v>93205</v>
      </c>
      <c r="BYB215" s="611">
        <v>93205</v>
      </c>
      <c r="BYC215" s="611">
        <v>93205</v>
      </c>
      <c r="BYD215" s="611">
        <v>93205</v>
      </c>
      <c r="BYE215" s="611">
        <v>93205</v>
      </c>
      <c r="BYF215" s="611">
        <v>93205</v>
      </c>
      <c r="BYG215" s="611">
        <v>93205</v>
      </c>
      <c r="BYH215" s="611">
        <v>93205</v>
      </c>
      <c r="BYI215" s="611">
        <v>93205</v>
      </c>
      <c r="BYJ215" s="611">
        <v>93205</v>
      </c>
      <c r="BYK215" s="611">
        <v>93205</v>
      </c>
      <c r="BYL215" s="611">
        <v>93205</v>
      </c>
      <c r="BYM215" s="611">
        <v>93205</v>
      </c>
      <c r="BYN215" s="611">
        <v>93205</v>
      </c>
      <c r="BYO215" s="611">
        <v>93205</v>
      </c>
      <c r="BYP215" s="611">
        <v>93205</v>
      </c>
      <c r="BYQ215" s="611">
        <v>93205</v>
      </c>
      <c r="BYR215" s="611">
        <v>93205</v>
      </c>
      <c r="BYS215" s="611">
        <v>93205</v>
      </c>
      <c r="BYT215" s="611">
        <v>93205</v>
      </c>
      <c r="BYU215" s="611">
        <v>93205</v>
      </c>
      <c r="BYV215" s="611">
        <v>93205</v>
      </c>
      <c r="BYW215" s="611">
        <v>93205</v>
      </c>
      <c r="BYX215" s="611">
        <v>93205</v>
      </c>
      <c r="BYY215" s="611">
        <v>93205</v>
      </c>
      <c r="BYZ215" s="611">
        <v>93205</v>
      </c>
      <c r="BZA215" s="611">
        <v>93205</v>
      </c>
      <c r="BZB215" s="611">
        <v>93205</v>
      </c>
      <c r="BZC215" s="611">
        <v>93205</v>
      </c>
      <c r="BZD215" s="611">
        <v>93205</v>
      </c>
      <c r="BZE215" s="611">
        <v>93205</v>
      </c>
      <c r="BZF215" s="611">
        <v>93205</v>
      </c>
      <c r="BZG215" s="611">
        <v>93205</v>
      </c>
      <c r="BZH215" s="611">
        <v>93205</v>
      </c>
      <c r="BZI215" s="611">
        <v>93205</v>
      </c>
      <c r="BZJ215" s="611">
        <v>93205</v>
      </c>
      <c r="BZK215" s="611">
        <v>93205</v>
      </c>
      <c r="BZL215" s="611">
        <v>93205</v>
      </c>
      <c r="BZM215" s="611">
        <v>93205</v>
      </c>
      <c r="BZN215" s="611">
        <v>93205</v>
      </c>
      <c r="BZO215" s="611">
        <v>93205</v>
      </c>
      <c r="BZP215" s="611">
        <v>93205</v>
      </c>
      <c r="BZQ215" s="611">
        <v>93205</v>
      </c>
      <c r="BZR215" s="611">
        <v>93205</v>
      </c>
      <c r="BZS215" s="611">
        <v>93205</v>
      </c>
      <c r="BZT215" s="611">
        <v>93205</v>
      </c>
      <c r="BZU215" s="611">
        <v>93205</v>
      </c>
      <c r="BZV215" s="611">
        <v>93205</v>
      </c>
      <c r="BZW215" s="611">
        <v>93205</v>
      </c>
      <c r="BZX215" s="611">
        <v>93205</v>
      </c>
      <c r="BZY215" s="611">
        <v>93205</v>
      </c>
      <c r="BZZ215" s="611">
        <v>93205</v>
      </c>
      <c r="CAA215" s="611">
        <v>93205</v>
      </c>
      <c r="CAB215" s="611">
        <v>93205</v>
      </c>
      <c r="CAC215" s="611">
        <v>93205</v>
      </c>
      <c r="CAD215" s="611">
        <v>93205</v>
      </c>
      <c r="CAE215" s="611">
        <v>93205</v>
      </c>
      <c r="CAF215" s="611">
        <v>93205</v>
      </c>
      <c r="CAG215" s="611">
        <v>93205</v>
      </c>
      <c r="CAH215" s="611">
        <v>93205</v>
      </c>
      <c r="CAI215" s="611">
        <v>93205</v>
      </c>
      <c r="CAJ215" s="611">
        <v>93205</v>
      </c>
      <c r="CAK215" s="611">
        <v>93205</v>
      </c>
      <c r="CAL215" s="611">
        <v>93205</v>
      </c>
      <c r="CAM215" s="611">
        <v>93205</v>
      </c>
      <c r="CAN215" s="611">
        <v>93205</v>
      </c>
      <c r="CAO215" s="611">
        <v>93205</v>
      </c>
      <c r="CAP215" s="611">
        <v>93205</v>
      </c>
      <c r="CAQ215" s="611">
        <v>93205</v>
      </c>
      <c r="CAR215" s="611">
        <v>93205</v>
      </c>
      <c r="CAS215" s="611">
        <v>93205</v>
      </c>
      <c r="CAT215" s="611">
        <v>93205</v>
      </c>
      <c r="CAU215" s="611">
        <v>93205</v>
      </c>
      <c r="CAV215" s="611">
        <v>93205</v>
      </c>
      <c r="CAW215" s="611">
        <v>93205</v>
      </c>
      <c r="CAX215" s="611">
        <v>93205</v>
      </c>
      <c r="CAY215" s="611">
        <v>93205</v>
      </c>
      <c r="CAZ215" s="611">
        <v>93205</v>
      </c>
      <c r="CBA215" s="611">
        <v>93205</v>
      </c>
      <c r="CBB215" s="611">
        <v>93205</v>
      </c>
      <c r="CBC215" s="611">
        <v>93205</v>
      </c>
      <c r="CBD215" s="611">
        <v>93205</v>
      </c>
      <c r="CBE215" s="611">
        <v>93205</v>
      </c>
      <c r="CBF215" s="611">
        <v>93205</v>
      </c>
      <c r="CBG215" s="611">
        <v>93205</v>
      </c>
      <c r="CBH215" s="611">
        <v>93205</v>
      </c>
      <c r="CBI215" s="611">
        <v>93205</v>
      </c>
      <c r="CBJ215" s="611">
        <v>93205</v>
      </c>
      <c r="CBK215" s="611">
        <v>93205</v>
      </c>
      <c r="CBL215" s="611">
        <v>93205</v>
      </c>
      <c r="CBM215" s="611">
        <v>93205</v>
      </c>
      <c r="CBN215" s="611">
        <v>93205</v>
      </c>
      <c r="CBO215" s="611">
        <v>93205</v>
      </c>
      <c r="CBP215" s="611">
        <v>93205</v>
      </c>
      <c r="CBQ215" s="611">
        <v>93205</v>
      </c>
      <c r="CBR215" s="611">
        <v>93205</v>
      </c>
      <c r="CBS215" s="611">
        <v>93205</v>
      </c>
      <c r="CBT215" s="611">
        <v>93205</v>
      </c>
      <c r="CBU215" s="611">
        <v>93205</v>
      </c>
      <c r="CBV215" s="611">
        <v>93205</v>
      </c>
      <c r="CBW215" s="611">
        <v>93205</v>
      </c>
      <c r="CBX215" s="611">
        <v>93205</v>
      </c>
      <c r="CBY215" s="611">
        <v>93205</v>
      </c>
      <c r="CBZ215" s="611">
        <v>93205</v>
      </c>
      <c r="CCA215" s="611">
        <v>93205</v>
      </c>
      <c r="CCB215" s="611">
        <v>93205</v>
      </c>
      <c r="CCC215" s="611">
        <v>93205</v>
      </c>
      <c r="CCD215" s="611">
        <v>93205</v>
      </c>
      <c r="CCE215" s="611">
        <v>93205</v>
      </c>
      <c r="CCF215" s="611">
        <v>93205</v>
      </c>
      <c r="CCG215" s="611">
        <v>93205</v>
      </c>
      <c r="CCH215" s="611">
        <v>93205</v>
      </c>
      <c r="CCI215" s="611">
        <v>93205</v>
      </c>
      <c r="CCJ215" s="611">
        <v>93205</v>
      </c>
      <c r="CCK215" s="611">
        <v>93205</v>
      </c>
      <c r="CCL215" s="611">
        <v>93205</v>
      </c>
      <c r="CCM215" s="611">
        <v>93205</v>
      </c>
      <c r="CCN215" s="611">
        <v>93205</v>
      </c>
      <c r="CCO215" s="611">
        <v>93205</v>
      </c>
      <c r="CCP215" s="611">
        <v>93205</v>
      </c>
      <c r="CCQ215" s="611">
        <v>93205</v>
      </c>
      <c r="CCR215" s="611">
        <v>93205</v>
      </c>
      <c r="CCS215" s="611">
        <v>93205</v>
      </c>
      <c r="CCT215" s="611">
        <v>93205</v>
      </c>
      <c r="CCU215" s="611">
        <v>93205</v>
      </c>
      <c r="CCV215" s="611">
        <v>93205</v>
      </c>
      <c r="CCW215" s="611">
        <v>93205</v>
      </c>
      <c r="CCX215" s="611">
        <v>93205</v>
      </c>
      <c r="CCY215" s="611">
        <v>93205</v>
      </c>
      <c r="CCZ215" s="611">
        <v>93205</v>
      </c>
      <c r="CDA215" s="611">
        <v>93205</v>
      </c>
      <c r="CDB215" s="611">
        <v>93205</v>
      </c>
      <c r="CDC215" s="611">
        <v>93205</v>
      </c>
      <c r="CDD215" s="611">
        <v>93205</v>
      </c>
      <c r="CDE215" s="611">
        <v>93205</v>
      </c>
      <c r="CDF215" s="611">
        <v>93205</v>
      </c>
      <c r="CDG215" s="611">
        <v>93205</v>
      </c>
      <c r="CDH215" s="611">
        <v>93205</v>
      </c>
      <c r="CDI215" s="611">
        <v>93205</v>
      </c>
      <c r="CDJ215" s="611">
        <v>93205</v>
      </c>
      <c r="CDK215" s="611">
        <v>93205</v>
      </c>
      <c r="CDL215" s="611">
        <v>93205</v>
      </c>
      <c r="CDM215" s="611">
        <v>93205</v>
      </c>
      <c r="CDN215" s="611">
        <v>93205</v>
      </c>
      <c r="CDO215" s="611">
        <v>93205</v>
      </c>
      <c r="CDP215" s="611">
        <v>93205</v>
      </c>
      <c r="CDQ215" s="611">
        <v>93205</v>
      </c>
      <c r="CDR215" s="611">
        <v>93205</v>
      </c>
      <c r="CDS215" s="611">
        <v>93205</v>
      </c>
      <c r="CDT215" s="611">
        <v>93205</v>
      </c>
      <c r="CDU215" s="611">
        <v>93205</v>
      </c>
      <c r="CDV215" s="611">
        <v>93205</v>
      </c>
      <c r="CDW215" s="611">
        <v>93205</v>
      </c>
      <c r="CDX215" s="611">
        <v>93205</v>
      </c>
      <c r="CDY215" s="611">
        <v>93205</v>
      </c>
      <c r="CDZ215" s="611">
        <v>93205</v>
      </c>
      <c r="CEA215" s="611">
        <v>93205</v>
      </c>
      <c r="CEB215" s="611">
        <v>93205</v>
      </c>
      <c r="CEC215" s="611">
        <v>93205</v>
      </c>
      <c r="CED215" s="611">
        <v>93205</v>
      </c>
      <c r="CEE215" s="611">
        <v>93205</v>
      </c>
      <c r="CEF215" s="611">
        <v>93205</v>
      </c>
      <c r="CEG215" s="611">
        <v>93205</v>
      </c>
      <c r="CEH215" s="611">
        <v>93205</v>
      </c>
      <c r="CEI215" s="611">
        <v>93205</v>
      </c>
      <c r="CEJ215" s="611">
        <v>93205</v>
      </c>
      <c r="CEK215" s="611">
        <v>93205</v>
      </c>
      <c r="CEL215" s="611">
        <v>93205</v>
      </c>
      <c r="CEM215" s="611">
        <v>93205</v>
      </c>
      <c r="CEN215" s="611">
        <v>93205</v>
      </c>
      <c r="CEO215" s="611">
        <v>93205</v>
      </c>
      <c r="CEP215" s="611">
        <v>93205</v>
      </c>
      <c r="CEQ215" s="611">
        <v>93205</v>
      </c>
      <c r="CER215" s="611">
        <v>93205</v>
      </c>
      <c r="CES215" s="611">
        <v>93205</v>
      </c>
      <c r="CET215" s="611">
        <v>93205</v>
      </c>
      <c r="CEU215" s="611">
        <v>93205</v>
      </c>
      <c r="CEV215" s="611">
        <v>93205</v>
      </c>
      <c r="CEW215" s="611">
        <v>93205</v>
      </c>
      <c r="CEX215" s="611">
        <v>93205</v>
      </c>
      <c r="CEY215" s="611">
        <v>93205</v>
      </c>
      <c r="CEZ215" s="611">
        <v>93205</v>
      </c>
      <c r="CFA215" s="611">
        <v>93205</v>
      </c>
      <c r="CFB215" s="611">
        <v>93205</v>
      </c>
      <c r="CFC215" s="611">
        <v>93205</v>
      </c>
      <c r="CFD215" s="611">
        <v>93205</v>
      </c>
      <c r="CFE215" s="611">
        <v>93205</v>
      </c>
      <c r="CFF215" s="611">
        <v>93205</v>
      </c>
      <c r="CFG215" s="611">
        <v>93205</v>
      </c>
      <c r="CFH215" s="611">
        <v>93205</v>
      </c>
      <c r="CFI215" s="611">
        <v>93205</v>
      </c>
      <c r="CFJ215" s="611">
        <v>93205</v>
      </c>
      <c r="CFK215" s="611">
        <v>93205</v>
      </c>
      <c r="CFL215" s="611">
        <v>93205</v>
      </c>
      <c r="CFM215" s="611">
        <v>93205</v>
      </c>
      <c r="CFN215" s="611">
        <v>93205</v>
      </c>
      <c r="CFO215" s="611">
        <v>93205</v>
      </c>
      <c r="CFP215" s="611">
        <v>93205</v>
      </c>
      <c r="CFQ215" s="611">
        <v>93205</v>
      </c>
      <c r="CFR215" s="611">
        <v>93205</v>
      </c>
      <c r="CFS215" s="611">
        <v>93205</v>
      </c>
      <c r="CFT215" s="611">
        <v>93205</v>
      </c>
      <c r="CFU215" s="611">
        <v>93205</v>
      </c>
      <c r="CFV215" s="611">
        <v>93205</v>
      </c>
      <c r="CFW215" s="611">
        <v>93205</v>
      </c>
      <c r="CFX215" s="611">
        <v>93205</v>
      </c>
      <c r="CFY215" s="611">
        <v>93205</v>
      </c>
      <c r="CFZ215" s="611">
        <v>93205</v>
      </c>
      <c r="CGA215" s="611">
        <v>93205</v>
      </c>
      <c r="CGB215" s="611">
        <v>93205</v>
      </c>
      <c r="CGC215" s="611">
        <v>93205</v>
      </c>
      <c r="CGD215" s="611">
        <v>93205</v>
      </c>
      <c r="CGE215" s="611">
        <v>93205</v>
      </c>
      <c r="CGF215" s="611">
        <v>93205</v>
      </c>
      <c r="CGG215" s="611">
        <v>93205</v>
      </c>
      <c r="CGH215" s="611">
        <v>93205</v>
      </c>
      <c r="CGI215" s="611">
        <v>93205</v>
      </c>
      <c r="CGJ215" s="611">
        <v>93205</v>
      </c>
      <c r="CGK215" s="611">
        <v>93205</v>
      </c>
      <c r="CGL215" s="611">
        <v>93205</v>
      </c>
      <c r="CGM215" s="611">
        <v>93205</v>
      </c>
      <c r="CGN215" s="611">
        <v>93205</v>
      </c>
      <c r="CGO215" s="611">
        <v>93205</v>
      </c>
      <c r="CGP215" s="611">
        <v>93205</v>
      </c>
      <c r="CGQ215" s="611">
        <v>93205</v>
      </c>
      <c r="CGR215" s="611">
        <v>93205</v>
      </c>
      <c r="CGS215" s="611">
        <v>93205</v>
      </c>
      <c r="CGT215" s="611">
        <v>93205</v>
      </c>
      <c r="CGU215" s="611">
        <v>93205</v>
      </c>
      <c r="CGV215" s="611">
        <v>93205</v>
      </c>
      <c r="CGW215" s="611">
        <v>93205</v>
      </c>
      <c r="CGX215" s="611">
        <v>93205</v>
      </c>
      <c r="CGY215" s="611">
        <v>93205</v>
      </c>
      <c r="CGZ215" s="611">
        <v>93205</v>
      </c>
      <c r="CHA215" s="611">
        <v>93205</v>
      </c>
      <c r="CHB215" s="611">
        <v>93205</v>
      </c>
      <c r="CHC215" s="611">
        <v>93205</v>
      </c>
      <c r="CHD215" s="611">
        <v>93205</v>
      </c>
      <c r="CHE215" s="611">
        <v>93205</v>
      </c>
      <c r="CHF215" s="611">
        <v>93205</v>
      </c>
      <c r="CHG215" s="611">
        <v>93205</v>
      </c>
      <c r="CHH215" s="611">
        <v>93205</v>
      </c>
      <c r="CHI215" s="611">
        <v>93205</v>
      </c>
      <c r="CHJ215" s="611">
        <v>93205</v>
      </c>
      <c r="CHK215" s="611">
        <v>93205</v>
      </c>
      <c r="CHL215" s="611">
        <v>93205</v>
      </c>
      <c r="CHM215" s="611">
        <v>93205</v>
      </c>
      <c r="CHN215" s="611">
        <v>93205</v>
      </c>
      <c r="CHO215" s="611">
        <v>93205</v>
      </c>
      <c r="CHP215" s="611">
        <v>93205</v>
      </c>
      <c r="CHQ215" s="611">
        <v>93205</v>
      </c>
      <c r="CHR215" s="611">
        <v>93205</v>
      </c>
      <c r="CHS215" s="611">
        <v>93205</v>
      </c>
      <c r="CHT215" s="611">
        <v>93205</v>
      </c>
      <c r="CHU215" s="611">
        <v>93205</v>
      </c>
      <c r="CHV215" s="611">
        <v>93205</v>
      </c>
      <c r="CHW215" s="611">
        <v>93205</v>
      </c>
      <c r="CHX215" s="611">
        <v>93205</v>
      </c>
      <c r="CHY215" s="611">
        <v>93205</v>
      </c>
      <c r="CHZ215" s="611">
        <v>93205</v>
      </c>
      <c r="CIA215" s="611">
        <v>93205</v>
      </c>
      <c r="CIB215" s="611">
        <v>93205</v>
      </c>
      <c r="CIC215" s="611">
        <v>93205</v>
      </c>
      <c r="CID215" s="611">
        <v>93205</v>
      </c>
      <c r="CIE215" s="611">
        <v>93205</v>
      </c>
      <c r="CIF215" s="611">
        <v>93205</v>
      </c>
      <c r="CIG215" s="611">
        <v>93205</v>
      </c>
      <c r="CIH215" s="611">
        <v>93205</v>
      </c>
      <c r="CII215" s="611">
        <v>93205</v>
      </c>
      <c r="CIJ215" s="611">
        <v>93205</v>
      </c>
      <c r="CIK215" s="611">
        <v>93205</v>
      </c>
      <c r="CIL215" s="611">
        <v>93205</v>
      </c>
      <c r="CIM215" s="611">
        <v>93205</v>
      </c>
      <c r="CIN215" s="611">
        <v>93205</v>
      </c>
      <c r="CIO215" s="611">
        <v>93205</v>
      </c>
      <c r="CIP215" s="611">
        <v>93205</v>
      </c>
      <c r="CIQ215" s="611">
        <v>93205</v>
      </c>
      <c r="CIR215" s="611">
        <v>93205</v>
      </c>
      <c r="CIS215" s="611">
        <v>93205</v>
      </c>
      <c r="CIT215" s="611">
        <v>93205</v>
      </c>
      <c r="CIU215" s="611">
        <v>93205</v>
      </c>
      <c r="CIV215" s="611">
        <v>93205</v>
      </c>
      <c r="CIW215" s="611">
        <v>93205</v>
      </c>
      <c r="CIX215" s="611">
        <v>93205</v>
      </c>
      <c r="CIY215" s="611">
        <v>93205</v>
      </c>
      <c r="CIZ215" s="611">
        <v>93205</v>
      </c>
      <c r="CJA215" s="611">
        <v>93205</v>
      </c>
      <c r="CJB215" s="611">
        <v>93205</v>
      </c>
      <c r="CJC215" s="611">
        <v>93205</v>
      </c>
      <c r="CJD215" s="611">
        <v>93205</v>
      </c>
      <c r="CJE215" s="611">
        <v>93205</v>
      </c>
      <c r="CJF215" s="611">
        <v>93205</v>
      </c>
      <c r="CJG215" s="611">
        <v>93205</v>
      </c>
      <c r="CJH215" s="611">
        <v>93205</v>
      </c>
      <c r="CJI215" s="611">
        <v>93205</v>
      </c>
      <c r="CJJ215" s="611">
        <v>93205</v>
      </c>
      <c r="CJK215" s="611">
        <v>93205</v>
      </c>
      <c r="CJL215" s="611">
        <v>93205</v>
      </c>
      <c r="CJM215" s="611">
        <v>93205</v>
      </c>
      <c r="CJN215" s="611">
        <v>93205</v>
      </c>
      <c r="CJO215" s="611">
        <v>93205</v>
      </c>
      <c r="CJP215" s="611">
        <v>93205</v>
      </c>
      <c r="CJQ215" s="611">
        <v>93205</v>
      </c>
      <c r="CJR215" s="611">
        <v>93205</v>
      </c>
      <c r="CJS215" s="611">
        <v>93205</v>
      </c>
      <c r="CJT215" s="611">
        <v>93205</v>
      </c>
      <c r="CJU215" s="611">
        <v>93205</v>
      </c>
      <c r="CJV215" s="611">
        <v>93205</v>
      </c>
      <c r="CJW215" s="611">
        <v>93205</v>
      </c>
      <c r="CJX215" s="611">
        <v>93205</v>
      </c>
      <c r="CJY215" s="611">
        <v>93205</v>
      </c>
      <c r="CJZ215" s="611">
        <v>93205</v>
      </c>
      <c r="CKA215" s="611">
        <v>93205</v>
      </c>
      <c r="CKB215" s="611">
        <v>93205</v>
      </c>
      <c r="CKC215" s="611">
        <v>93205</v>
      </c>
      <c r="CKD215" s="611">
        <v>93205</v>
      </c>
      <c r="CKE215" s="611">
        <v>93205</v>
      </c>
      <c r="CKF215" s="611">
        <v>93205</v>
      </c>
      <c r="CKG215" s="611">
        <v>93205</v>
      </c>
      <c r="CKH215" s="611">
        <v>93205</v>
      </c>
      <c r="CKI215" s="611">
        <v>93205</v>
      </c>
      <c r="CKJ215" s="611">
        <v>93205</v>
      </c>
      <c r="CKK215" s="611">
        <v>93205</v>
      </c>
      <c r="CKL215" s="611">
        <v>93205</v>
      </c>
      <c r="CKM215" s="611">
        <v>93205</v>
      </c>
      <c r="CKN215" s="611">
        <v>93205</v>
      </c>
      <c r="CKO215" s="611">
        <v>93205</v>
      </c>
      <c r="CKP215" s="611">
        <v>93205</v>
      </c>
      <c r="CKQ215" s="611">
        <v>93205</v>
      </c>
      <c r="CKR215" s="611">
        <v>93205</v>
      </c>
      <c r="CKS215" s="611">
        <v>93205</v>
      </c>
      <c r="CKT215" s="611">
        <v>93205</v>
      </c>
      <c r="CKU215" s="611">
        <v>93205</v>
      </c>
      <c r="CKV215" s="611">
        <v>93205</v>
      </c>
      <c r="CKW215" s="611">
        <v>93205</v>
      </c>
      <c r="CKX215" s="611">
        <v>93205</v>
      </c>
      <c r="CKY215" s="611">
        <v>93205</v>
      </c>
      <c r="CKZ215" s="611">
        <v>93205</v>
      </c>
      <c r="CLA215" s="611">
        <v>93205</v>
      </c>
      <c r="CLB215" s="611">
        <v>93205</v>
      </c>
      <c r="CLC215" s="611">
        <v>93205</v>
      </c>
      <c r="CLD215" s="611">
        <v>93205</v>
      </c>
      <c r="CLE215" s="611">
        <v>93205</v>
      </c>
      <c r="CLF215" s="611">
        <v>93205</v>
      </c>
      <c r="CLG215" s="611">
        <v>93205</v>
      </c>
      <c r="CLH215" s="611">
        <v>93205</v>
      </c>
      <c r="CLI215" s="611">
        <v>93205</v>
      </c>
      <c r="CLJ215" s="611">
        <v>93205</v>
      </c>
      <c r="CLK215" s="611">
        <v>93205</v>
      </c>
      <c r="CLL215" s="611">
        <v>93205</v>
      </c>
      <c r="CLM215" s="611">
        <v>93205</v>
      </c>
      <c r="CLN215" s="611">
        <v>93205</v>
      </c>
      <c r="CLO215" s="611">
        <v>93205</v>
      </c>
      <c r="CLP215" s="611">
        <v>93205</v>
      </c>
      <c r="CLQ215" s="611">
        <v>93205</v>
      </c>
      <c r="CLR215" s="611">
        <v>93205</v>
      </c>
      <c r="CLS215" s="611">
        <v>93205</v>
      </c>
      <c r="CLT215" s="611">
        <v>93205</v>
      </c>
      <c r="CLU215" s="611">
        <v>93205</v>
      </c>
      <c r="CLV215" s="611">
        <v>93205</v>
      </c>
      <c r="CLW215" s="611">
        <v>93205</v>
      </c>
      <c r="CLX215" s="611">
        <v>93205</v>
      </c>
      <c r="CLY215" s="611">
        <v>93205</v>
      </c>
      <c r="CLZ215" s="611">
        <v>93205</v>
      </c>
      <c r="CMA215" s="611">
        <v>93205</v>
      </c>
      <c r="CMB215" s="611">
        <v>93205</v>
      </c>
      <c r="CMC215" s="611">
        <v>93205</v>
      </c>
      <c r="CMD215" s="611">
        <v>93205</v>
      </c>
      <c r="CME215" s="611">
        <v>93205</v>
      </c>
      <c r="CMF215" s="611">
        <v>93205</v>
      </c>
      <c r="CMG215" s="611">
        <v>93205</v>
      </c>
      <c r="CMH215" s="611">
        <v>93205</v>
      </c>
      <c r="CMI215" s="611">
        <v>93205</v>
      </c>
      <c r="CMJ215" s="611">
        <v>93205</v>
      </c>
      <c r="CMK215" s="611">
        <v>93205</v>
      </c>
      <c r="CML215" s="611">
        <v>93205</v>
      </c>
      <c r="CMM215" s="611">
        <v>93205</v>
      </c>
      <c r="CMN215" s="611">
        <v>93205</v>
      </c>
      <c r="CMO215" s="611">
        <v>93205</v>
      </c>
      <c r="CMP215" s="611">
        <v>93205</v>
      </c>
      <c r="CMQ215" s="611">
        <v>93205</v>
      </c>
      <c r="CMR215" s="611">
        <v>93205</v>
      </c>
      <c r="CMS215" s="611">
        <v>93205</v>
      </c>
      <c r="CMT215" s="611">
        <v>93205</v>
      </c>
      <c r="CMU215" s="611">
        <v>93205</v>
      </c>
      <c r="CMV215" s="611">
        <v>93205</v>
      </c>
      <c r="CMW215" s="611">
        <v>93205</v>
      </c>
      <c r="CMX215" s="611">
        <v>93205</v>
      </c>
      <c r="CMY215" s="611">
        <v>93205</v>
      </c>
      <c r="CMZ215" s="611">
        <v>93205</v>
      </c>
      <c r="CNA215" s="611">
        <v>93205</v>
      </c>
      <c r="CNB215" s="611">
        <v>93205</v>
      </c>
      <c r="CNC215" s="611">
        <v>93205</v>
      </c>
      <c r="CND215" s="611">
        <v>93205</v>
      </c>
      <c r="CNE215" s="611">
        <v>93205</v>
      </c>
      <c r="CNF215" s="611">
        <v>93205</v>
      </c>
      <c r="CNG215" s="611">
        <v>93205</v>
      </c>
      <c r="CNH215" s="611">
        <v>93205</v>
      </c>
      <c r="CNI215" s="611">
        <v>93205</v>
      </c>
      <c r="CNJ215" s="611">
        <v>93205</v>
      </c>
      <c r="CNK215" s="611">
        <v>93205</v>
      </c>
      <c r="CNL215" s="611">
        <v>93205</v>
      </c>
      <c r="CNM215" s="611">
        <v>93205</v>
      </c>
      <c r="CNN215" s="611">
        <v>93205</v>
      </c>
      <c r="CNO215" s="611">
        <v>93205</v>
      </c>
      <c r="CNP215" s="611">
        <v>93205</v>
      </c>
      <c r="CNQ215" s="611">
        <v>93205</v>
      </c>
      <c r="CNR215" s="611">
        <v>93205</v>
      </c>
      <c r="CNS215" s="611">
        <v>93205</v>
      </c>
      <c r="CNT215" s="611">
        <v>93205</v>
      </c>
      <c r="CNU215" s="611">
        <v>93205</v>
      </c>
      <c r="CNV215" s="611">
        <v>93205</v>
      </c>
      <c r="CNW215" s="611">
        <v>93205</v>
      </c>
      <c r="CNX215" s="611">
        <v>93205</v>
      </c>
      <c r="CNY215" s="611">
        <v>93205</v>
      </c>
      <c r="CNZ215" s="611">
        <v>93205</v>
      </c>
      <c r="COA215" s="611">
        <v>93205</v>
      </c>
      <c r="COB215" s="611">
        <v>93205</v>
      </c>
      <c r="COC215" s="611">
        <v>93205</v>
      </c>
      <c r="COD215" s="611">
        <v>93205</v>
      </c>
      <c r="COE215" s="611">
        <v>93205</v>
      </c>
      <c r="COF215" s="611">
        <v>93205</v>
      </c>
      <c r="COG215" s="611">
        <v>93205</v>
      </c>
      <c r="COH215" s="611">
        <v>93205</v>
      </c>
      <c r="COI215" s="611">
        <v>93205</v>
      </c>
      <c r="COJ215" s="611">
        <v>93205</v>
      </c>
      <c r="COK215" s="611">
        <v>93205</v>
      </c>
      <c r="COL215" s="611">
        <v>93205</v>
      </c>
      <c r="COM215" s="611">
        <v>93205</v>
      </c>
      <c r="CON215" s="611">
        <v>93205</v>
      </c>
      <c r="COO215" s="611">
        <v>93205</v>
      </c>
      <c r="COP215" s="611">
        <v>93205</v>
      </c>
      <c r="COQ215" s="611">
        <v>93205</v>
      </c>
      <c r="COR215" s="611">
        <v>93205</v>
      </c>
      <c r="COS215" s="611">
        <v>93205</v>
      </c>
      <c r="COT215" s="611">
        <v>93205</v>
      </c>
      <c r="COU215" s="611">
        <v>93205</v>
      </c>
      <c r="COV215" s="611">
        <v>93205</v>
      </c>
      <c r="COW215" s="611">
        <v>93205</v>
      </c>
      <c r="COX215" s="611">
        <v>93205</v>
      </c>
      <c r="COY215" s="611">
        <v>93205</v>
      </c>
      <c r="COZ215" s="611">
        <v>93205</v>
      </c>
      <c r="CPA215" s="611">
        <v>93205</v>
      </c>
      <c r="CPB215" s="611">
        <v>93205</v>
      </c>
      <c r="CPC215" s="611">
        <v>93205</v>
      </c>
      <c r="CPD215" s="611">
        <v>93205</v>
      </c>
      <c r="CPE215" s="611">
        <v>93205</v>
      </c>
      <c r="CPF215" s="611">
        <v>93205</v>
      </c>
      <c r="CPG215" s="611">
        <v>93205</v>
      </c>
      <c r="CPH215" s="611">
        <v>93205</v>
      </c>
      <c r="CPI215" s="611">
        <v>93205</v>
      </c>
      <c r="CPJ215" s="611">
        <v>93205</v>
      </c>
      <c r="CPK215" s="611">
        <v>93205</v>
      </c>
      <c r="CPL215" s="611">
        <v>93205</v>
      </c>
      <c r="CPM215" s="611">
        <v>93205</v>
      </c>
      <c r="CPN215" s="611">
        <v>93205</v>
      </c>
      <c r="CPO215" s="611">
        <v>93205</v>
      </c>
      <c r="CPP215" s="611">
        <v>93205</v>
      </c>
      <c r="CPQ215" s="611">
        <v>93205</v>
      </c>
      <c r="CPR215" s="611">
        <v>93205</v>
      </c>
      <c r="CPS215" s="611">
        <v>93205</v>
      </c>
      <c r="CPT215" s="611">
        <v>93205</v>
      </c>
      <c r="CPU215" s="611">
        <v>93205</v>
      </c>
      <c r="CPV215" s="611">
        <v>93205</v>
      </c>
      <c r="CPW215" s="611">
        <v>93205</v>
      </c>
      <c r="CPX215" s="611">
        <v>93205</v>
      </c>
      <c r="CPY215" s="611">
        <v>93205</v>
      </c>
      <c r="CPZ215" s="611">
        <v>93205</v>
      </c>
      <c r="CQA215" s="611">
        <v>93205</v>
      </c>
      <c r="CQB215" s="611">
        <v>93205</v>
      </c>
      <c r="CQC215" s="611">
        <v>93205</v>
      </c>
      <c r="CQD215" s="611">
        <v>93205</v>
      </c>
      <c r="CQE215" s="611">
        <v>93205</v>
      </c>
      <c r="CQF215" s="611">
        <v>93205</v>
      </c>
      <c r="CQG215" s="611">
        <v>93205</v>
      </c>
      <c r="CQH215" s="611">
        <v>93205</v>
      </c>
      <c r="CQI215" s="611">
        <v>93205</v>
      </c>
      <c r="CQJ215" s="611">
        <v>93205</v>
      </c>
      <c r="CQK215" s="611">
        <v>93205</v>
      </c>
      <c r="CQL215" s="611">
        <v>93205</v>
      </c>
      <c r="CQM215" s="611">
        <v>93205</v>
      </c>
      <c r="CQN215" s="611">
        <v>93205</v>
      </c>
      <c r="CQO215" s="611">
        <v>93205</v>
      </c>
      <c r="CQP215" s="611">
        <v>93205</v>
      </c>
      <c r="CQQ215" s="611">
        <v>93205</v>
      </c>
      <c r="CQR215" s="611">
        <v>93205</v>
      </c>
      <c r="CQS215" s="611">
        <v>93205</v>
      </c>
      <c r="CQT215" s="611">
        <v>93205</v>
      </c>
      <c r="CQU215" s="611">
        <v>93205</v>
      </c>
      <c r="CQV215" s="611">
        <v>93205</v>
      </c>
      <c r="CQW215" s="611">
        <v>93205</v>
      </c>
      <c r="CQX215" s="611">
        <v>93205</v>
      </c>
      <c r="CQY215" s="611">
        <v>93205</v>
      </c>
      <c r="CQZ215" s="611">
        <v>93205</v>
      </c>
      <c r="CRA215" s="611">
        <v>93205</v>
      </c>
      <c r="CRB215" s="611">
        <v>93205</v>
      </c>
      <c r="CRC215" s="611">
        <v>93205</v>
      </c>
      <c r="CRD215" s="611">
        <v>93205</v>
      </c>
      <c r="CRE215" s="611">
        <v>93205</v>
      </c>
      <c r="CRF215" s="611">
        <v>93205</v>
      </c>
      <c r="CRG215" s="611">
        <v>93205</v>
      </c>
      <c r="CRH215" s="611">
        <v>93205</v>
      </c>
      <c r="CRI215" s="611">
        <v>93205</v>
      </c>
      <c r="CRJ215" s="611">
        <v>93205</v>
      </c>
      <c r="CRK215" s="611">
        <v>93205</v>
      </c>
      <c r="CRL215" s="611">
        <v>93205</v>
      </c>
      <c r="CRM215" s="611">
        <v>93205</v>
      </c>
      <c r="CRN215" s="611">
        <v>93205</v>
      </c>
      <c r="CRO215" s="611">
        <v>93205</v>
      </c>
      <c r="CRP215" s="611">
        <v>93205</v>
      </c>
      <c r="CRQ215" s="611">
        <v>93205</v>
      </c>
      <c r="CRR215" s="611">
        <v>93205</v>
      </c>
      <c r="CRS215" s="611">
        <v>93205</v>
      </c>
      <c r="CRT215" s="611">
        <v>93205</v>
      </c>
      <c r="CRU215" s="611">
        <v>93205</v>
      </c>
      <c r="CRV215" s="611">
        <v>93205</v>
      </c>
      <c r="CRW215" s="611">
        <v>93205</v>
      </c>
      <c r="CRX215" s="611">
        <v>93205</v>
      </c>
      <c r="CRY215" s="611">
        <v>93205</v>
      </c>
      <c r="CRZ215" s="611">
        <v>93205</v>
      </c>
      <c r="CSA215" s="611">
        <v>93205</v>
      </c>
      <c r="CSB215" s="611">
        <v>93205</v>
      </c>
      <c r="CSC215" s="611">
        <v>93205</v>
      </c>
      <c r="CSD215" s="611">
        <v>93205</v>
      </c>
      <c r="CSE215" s="611">
        <v>93205</v>
      </c>
      <c r="CSF215" s="611">
        <v>93205</v>
      </c>
      <c r="CSG215" s="611">
        <v>93205</v>
      </c>
      <c r="CSH215" s="611">
        <v>93205</v>
      </c>
      <c r="CSI215" s="611">
        <v>93205</v>
      </c>
      <c r="CSJ215" s="611">
        <v>93205</v>
      </c>
      <c r="CSK215" s="611">
        <v>93205</v>
      </c>
      <c r="CSL215" s="611">
        <v>93205</v>
      </c>
      <c r="CSM215" s="611">
        <v>93205</v>
      </c>
      <c r="CSN215" s="611">
        <v>93205</v>
      </c>
      <c r="CSO215" s="611">
        <v>93205</v>
      </c>
      <c r="CSP215" s="611">
        <v>93205</v>
      </c>
      <c r="CSQ215" s="611">
        <v>93205</v>
      </c>
      <c r="CSR215" s="611">
        <v>93205</v>
      </c>
      <c r="CSS215" s="611">
        <v>93205</v>
      </c>
      <c r="CST215" s="611">
        <v>93205</v>
      </c>
      <c r="CSU215" s="611">
        <v>93205</v>
      </c>
      <c r="CSV215" s="611">
        <v>93205</v>
      </c>
      <c r="CSW215" s="611">
        <v>93205</v>
      </c>
      <c r="CSX215" s="611">
        <v>93205</v>
      </c>
      <c r="CSY215" s="611">
        <v>93205</v>
      </c>
      <c r="CSZ215" s="611">
        <v>93205</v>
      </c>
      <c r="CTA215" s="611">
        <v>93205</v>
      </c>
      <c r="CTB215" s="611">
        <v>93205</v>
      </c>
      <c r="CTC215" s="611">
        <v>93205</v>
      </c>
      <c r="CTD215" s="611">
        <v>93205</v>
      </c>
      <c r="CTE215" s="611">
        <v>93205</v>
      </c>
      <c r="CTF215" s="611">
        <v>93205</v>
      </c>
      <c r="CTG215" s="611">
        <v>93205</v>
      </c>
      <c r="CTH215" s="611">
        <v>93205</v>
      </c>
      <c r="CTI215" s="611">
        <v>93205</v>
      </c>
      <c r="CTJ215" s="611">
        <v>93205</v>
      </c>
      <c r="CTK215" s="611">
        <v>93205</v>
      </c>
      <c r="CTL215" s="611">
        <v>93205</v>
      </c>
      <c r="CTM215" s="611">
        <v>93205</v>
      </c>
      <c r="CTN215" s="611">
        <v>93205</v>
      </c>
      <c r="CTO215" s="611">
        <v>93205</v>
      </c>
      <c r="CTP215" s="611">
        <v>93205</v>
      </c>
      <c r="CTQ215" s="611">
        <v>93205</v>
      </c>
      <c r="CTR215" s="611">
        <v>93205</v>
      </c>
      <c r="CTS215" s="611">
        <v>93205</v>
      </c>
      <c r="CTT215" s="611">
        <v>93205</v>
      </c>
      <c r="CTU215" s="611">
        <v>93205</v>
      </c>
      <c r="CTV215" s="611">
        <v>93205</v>
      </c>
      <c r="CTW215" s="611">
        <v>93205</v>
      </c>
      <c r="CTX215" s="611">
        <v>93205</v>
      </c>
      <c r="CTY215" s="611">
        <v>93205</v>
      </c>
      <c r="CTZ215" s="611">
        <v>93205</v>
      </c>
      <c r="CUA215" s="611">
        <v>93205</v>
      </c>
      <c r="CUB215" s="611">
        <v>93205</v>
      </c>
      <c r="CUC215" s="611">
        <v>93205</v>
      </c>
      <c r="CUD215" s="611">
        <v>93205</v>
      </c>
      <c r="CUE215" s="611">
        <v>93205</v>
      </c>
      <c r="CUF215" s="611">
        <v>93205</v>
      </c>
      <c r="CUG215" s="611">
        <v>93205</v>
      </c>
      <c r="CUH215" s="611">
        <v>93205</v>
      </c>
      <c r="CUI215" s="611">
        <v>93205</v>
      </c>
      <c r="CUJ215" s="611">
        <v>93205</v>
      </c>
      <c r="CUK215" s="611">
        <v>93205</v>
      </c>
      <c r="CUL215" s="611">
        <v>93205</v>
      </c>
      <c r="CUM215" s="611">
        <v>93205</v>
      </c>
      <c r="CUN215" s="611">
        <v>93205</v>
      </c>
      <c r="CUO215" s="611">
        <v>93205</v>
      </c>
      <c r="CUP215" s="611">
        <v>93205</v>
      </c>
      <c r="CUQ215" s="611">
        <v>93205</v>
      </c>
      <c r="CUR215" s="611">
        <v>93205</v>
      </c>
      <c r="CUS215" s="611">
        <v>93205</v>
      </c>
      <c r="CUT215" s="611">
        <v>93205</v>
      </c>
      <c r="CUU215" s="611">
        <v>93205</v>
      </c>
      <c r="CUV215" s="611">
        <v>93205</v>
      </c>
      <c r="CUW215" s="611">
        <v>93205</v>
      </c>
      <c r="CUX215" s="611">
        <v>93205</v>
      </c>
      <c r="CUY215" s="611">
        <v>93205</v>
      </c>
      <c r="CUZ215" s="611">
        <v>93205</v>
      </c>
      <c r="CVA215" s="611">
        <v>93205</v>
      </c>
      <c r="CVB215" s="611">
        <v>93205</v>
      </c>
      <c r="CVC215" s="611">
        <v>93205</v>
      </c>
      <c r="CVD215" s="611">
        <v>93205</v>
      </c>
      <c r="CVE215" s="611">
        <v>93205</v>
      </c>
      <c r="CVF215" s="611">
        <v>93205</v>
      </c>
      <c r="CVG215" s="611">
        <v>93205</v>
      </c>
      <c r="CVH215" s="611">
        <v>93205</v>
      </c>
      <c r="CVI215" s="611">
        <v>93205</v>
      </c>
      <c r="CVJ215" s="611">
        <v>93205</v>
      </c>
      <c r="CVK215" s="611">
        <v>93205</v>
      </c>
      <c r="CVL215" s="611">
        <v>93205</v>
      </c>
      <c r="CVM215" s="611">
        <v>93205</v>
      </c>
      <c r="CVN215" s="611">
        <v>93205</v>
      </c>
      <c r="CVO215" s="611">
        <v>93205</v>
      </c>
      <c r="CVP215" s="611">
        <v>93205</v>
      </c>
      <c r="CVQ215" s="611">
        <v>93205</v>
      </c>
      <c r="CVR215" s="611">
        <v>93205</v>
      </c>
      <c r="CVS215" s="611">
        <v>93205</v>
      </c>
      <c r="CVT215" s="611">
        <v>93205</v>
      </c>
      <c r="CVU215" s="611">
        <v>93205</v>
      </c>
      <c r="CVV215" s="611">
        <v>93205</v>
      </c>
      <c r="CVW215" s="611">
        <v>93205</v>
      </c>
      <c r="CVX215" s="611">
        <v>93205</v>
      </c>
      <c r="CVY215" s="611">
        <v>93205</v>
      </c>
      <c r="CVZ215" s="611">
        <v>93205</v>
      </c>
      <c r="CWA215" s="611">
        <v>93205</v>
      </c>
      <c r="CWB215" s="611">
        <v>93205</v>
      </c>
      <c r="CWC215" s="611">
        <v>93205</v>
      </c>
      <c r="CWD215" s="611">
        <v>93205</v>
      </c>
      <c r="CWE215" s="611">
        <v>93205</v>
      </c>
      <c r="CWF215" s="611">
        <v>93205</v>
      </c>
      <c r="CWG215" s="611">
        <v>93205</v>
      </c>
      <c r="CWH215" s="611">
        <v>93205</v>
      </c>
      <c r="CWI215" s="611">
        <v>93205</v>
      </c>
      <c r="CWJ215" s="611">
        <v>93205</v>
      </c>
      <c r="CWK215" s="611">
        <v>93205</v>
      </c>
      <c r="CWL215" s="611">
        <v>93205</v>
      </c>
      <c r="CWM215" s="611">
        <v>93205</v>
      </c>
      <c r="CWN215" s="611">
        <v>93205</v>
      </c>
      <c r="CWO215" s="611">
        <v>93205</v>
      </c>
      <c r="CWP215" s="611">
        <v>93205</v>
      </c>
      <c r="CWQ215" s="611">
        <v>93205</v>
      </c>
      <c r="CWR215" s="611">
        <v>93205</v>
      </c>
      <c r="CWS215" s="611">
        <v>93205</v>
      </c>
      <c r="CWT215" s="611">
        <v>93205</v>
      </c>
      <c r="CWU215" s="611">
        <v>93205</v>
      </c>
      <c r="CWV215" s="611">
        <v>93205</v>
      </c>
      <c r="CWW215" s="611">
        <v>93205</v>
      </c>
      <c r="CWX215" s="611">
        <v>93205</v>
      </c>
      <c r="CWY215" s="611">
        <v>93205</v>
      </c>
      <c r="CWZ215" s="611">
        <v>93205</v>
      </c>
      <c r="CXA215" s="611">
        <v>93205</v>
      </c>
      <c r="CXB215" s="611">
        <v>93205</v>
      </c>
      <c r="CXC215" s="611">
        <v>93205</v>
      </c>
      <c r="CXD215" s="611">
        <v>93205</v>
      </c>
      <c r="CXE215" s="611">
        <v>93205</v>
      </c>
      <c r="CXF215" s="611">
        <v>93205</v>
      </c>
      <c r="CXG215" s="611">
        <v>93205</v>
      </c>
      <c r="CXH215" s="611">
        <v>93205</v>
      </c>
      <c r="CXI215" s="611">
        <v>93205</v>
      </c>
      <c r="CXJ215" s="611">
        <v>93205</v>
      </c>
      <c r="CXK215" s="611">
        <v>93205</v>
      </c>
      <c r="CXL215" s="611">
        <v>93205</v>
      </c>
      <c r="CXM215" s="611">
        <v>93205</v>
      </c>
      <c r="CXN215" s="611">
        <v>93205</v>
      </c>
      <c r="CXO215" s="611">
        <v>93205</v>
      </c>
      <c r="CXP215" s="611">
        <v>93205</v>
      </c>
      <c r="CXQ215" s="611">
        <v>93205</v>
      </c>
      <c r="CXR215" s="611">
        <v>93205</v>
      </c>
      <c r="CXS215" s="611">
        <v>93205</v>
      </c>
      <c r="CXT215" s="611">
        <v>93205</v>
      </c>
      <c r="CXU215" s="611">
        <v>93205</v>
      </c>
      <c r="CXV215" s="611">
        <v>93205</v>
      </c>
      <c r="CXW215" s="611">
        <v>93205</v>
      </c>
      <c r="CXX215" s="611">
        <v>93205</v>
      </c>
      <c r="CXY215" s="611">
        <v>93205</v>
      </c>
      <c r="CXZ215" s="611">
        <v>93205</v>
      </c>
      <c r="CYA215" s="611">
        <v>93205</v>
      </c>
      <c r="CYB215" s="611">
        <v>93205</v>
      </c>
      <c r="CYC215" s="611">
        <v>93205</v>
      </c>
      <c r="CYD215" s="611">
        <v>93205</v>
      </c>
      <c r="CYE215" s="611">
        <v>93205</v>
      </c>
      <c r="CYF215" s="611">
        <v>93205</v>
      </c>
      <c r="CYG215" s="611">
        <v>93205</v>
      </c>
      <c r="CYH215" s="611">
        <v>93205</v>
      </c>
      <c r="CYI215" s="611">
        <v>93205</v>
      </c>
      <c r="CYJ215" s="611">
        <v>93205</v>
      </c>
      <c r="CYK215" s="611">
        <v>93205</v>
      </c>
      <c r="CYL215" s="611">
        <v>93205</v>
      </c>
      <c r="CYM215" s="611">
        <v>93205</v>
      </c>
      <c r="CYN215" s="611">
        <v>93205</v>
      </c>
      <c r="CYO215" s="611">
        <v>93205</v>
      </c>
      <c r="CYP215" s="611">
        <v>93205</v>
      </c>
      <c r="CYQ215" s="611">
        <v>93205</v>
      </c>
      <c r="CYR215" s="611">
        <v>93205</v>
      </c>
      <c r="CYS215" s="611">
        <v>93205</v>
      </c>
      <c r="CYT215" s="611">
        <v>93205</v>
      </c>
      <c r="CYU215" s="611">
        <v>93205</v>
      </c>
      <c r="CYV215" s="611">
        <v>93205</v>
      </c>
      <c r="CYW215" s="611">
        <v>93205</v>
      </c>
      <c r="CYX215" s="611">
        <v>93205</v>
      </c>
      <c r="CYY215" s="611">
        <v>93205</v>
      </c>
      <c r="CYZ215" s="611">
        <v>93205</v>
      </c>
      <c r="CZA215" s="611">
        <v>93205</v>
      </c>
      <c r="CZB215" s="611">
        <v>93205</v>
      </c>
      <c r="CZC215" s="611">
        <v>93205</v>
      </c>
      <c r="CZD215" s="611">
        <v>93205</v>
      </c>
      <c r="CZE215" s="611">
        <v>93205</v>
      </c>
      <c r="CZF215" s="611">
        <v>93205</v>
      </c>
      <c r="CZG215" s="611">
        <v>93205</v>
      </c>
      <c r="CZH215" s="611">
        <v>93205</v>
      </c>
      <c r="CZI215" s="611">
        <v>93205</v>
      </c>
      <c r="CZJ215" s="611">
        <v>93205</v>
      </c>
      <c r="CZK215" s="611">
        <v>93205</v>
      </c>
      <c r="CZL215" s="611">
        <v>93205</v>
      </c>
      <c r="CZM215" s="611">
        <v>93205</v>
      </c>
      <c r="CZN215" s="611">
        <v>93205</v>
      </c>
      <c r="CZO215" s="611">
        <v>93205</v>
      </c>
      <c r="CZP215" s="611">
        <v>93205</v>
      </c>
      <c r="CZQ215" s="611">
        <v>93205</v>
      </c>
      <c r="CZR215" s="611">
        <v>93205</v>
      </c>
      <c r="CZS215" s="611">
        <v>93205</v>
      </c>
      <c r="CZT215" s="611">
        <v>93205</v>
      </c>
      <c r="CZU215" s="611">
        <v>93205</v>
      </c>
      <c r="CZV215" s="611">
        <v>93205</v>
      </c>
      <c r="CZW215" s="611">
        <v>93205</v>
      </c>
      <c r="CZX215" s="611">
        <v>93205</v>
      </c>
      <c r="CZY215" s="611">
        <v>93205</v>
      </c>
      <c r="CZZ215" s="611">
        <v>93205</v>
      </c>
      <c r="DAA215" s="611">
        <v>93205</v>
      </c>
      <c r="DAB215" s="611">
        <v>93205</v>
      </c>
      <c r="DAC215" s="611">
        <v>93205</v>
      </c>
      <c r="DAD215" s="611">
        <v>93205</v>
      </c>
      <c r="DAE215" s="611">
        <v>93205</v>
      </c>
      <c r="DAF215" s="611">
        <v>93205</v>
      </c>
      <c r="DAG215" s="611">
        <v>93205</v>
      </c>
      <c r="DAH215" s="611">
        <v>93205</v>
      </c>
      <c r="DAI215" s="611">
        <v>93205</v>
      </c>
      <c r="DAJ215" s="611">
        <v>93205</v>
      </c>
      <c r="DAK215" s="611">
        <v>93205</v>
      </c>
      <c r="DAL215" s="611">
        <v>93205</v>
      </c>
      <c r="DAM215" s="611">
        <v>93205</v>
      </c>
      <c r="DAN215" s="611">
        <v>93205</v>
      </c>
      <c r="DAO215" s="611">
        <v>93205</v>
      </c>
      <c r="DAP215" s="611">
        <v>93205</v>
      </c>
      <c r="DAQ215" s="611">
        <v>93205</v>
      </c>
      <c r="DAR215" s="611">
        <v>93205</v>
      </c>
      <c r="DAS215" s="611">
        <v>93205</v>
      </c>
      <c r="DAT215" s="611">
        <v>93205</v>
      </c>
      <c r="DAU215" s="611">
        <v>93205</v>
      </c>
      <c r="DAV215" s="611">
        <v>93205</v>
      </c>
      <c r="DAW215" s="611">
        <v>93205</v>
      </c>
      <c r="DAX215" s="611">
        <v>93205</v>
      </c>
      <c r="DAY215" s="611">
        <v>93205</v>
      </c>
      <c r="DAZ215" s="611">
        <v>93205</v>
      </c>
      <c r="DBA215" s="611">
        <v>93205</v>
      </c>
      <c r="DBB215" s="611">
        <v>93205</v>
      </c>
      <c r="DBC215" s="611">
        <v>93205</v>
      </c>
      <c r="DBD215" s="611">
        <v>93205</v>
      </c>
      <c r="DBE215" s="611">
        <v>93205</v>
      </c>
      <c r="DBF215" s="611">
        <v>93205</v>
      </c>
      <c r="DBG215" s="611">
        <v>93205</v>
      </c>
      <c r="DBH215" s="611">
        <v>93205</v>
      </c>
      <c r="DBI215" s="611">
        <v>93205</v>
      </c>
      <c r="DBJ215" s="611">
        <v>93205</v>
      </c>
      <c r="DBK215" s="611">
        <v>93205</v>
      </c>
      <c r="DBL215" s="611">
        <v>93205</v>
      </c>
      <c r="DBM215" s="611">
        <v>93205</v>
      </c>
      <c r="DBN215" s="611">
        <v>93205</v>
      </c>
      <c r="DBO215" s="611">
        <v>93205</v>
      </c>
      <c r="DBP215" s="611">
        <v>93205</v>
      </c>
      <c r="DBQ215" s="611">
        <v>93205</v>
      </c>
      <c r="DBR215" s="611">
        <v>93205</v>
      </c>
      <c r="DBS215" s="611">
        <v>93205</v>
      </c>
      <c r="DBT215" s="611">
        <v>93205</v>
      </c>
      <c r="DBU215" s="611">
        <v>93205</v>
      </c>
      <c r="DBV215" s="611">
        <v>93205</v>
      </c>
      <c r="DBW215" s="611">
        <v>93205</v>
      </c>
      <c r="DBX215" s="611">
        <v>93205</v>
      </c>
      <c r="DBY215" s="611">
        <v>93205</v>
      </c>
      <c r="DBZ215" s="611">
        <v>93205</v>
      </c>
      <c r="DCA215" s="611">
        <v>93205</v>
      </c>
      <c r="DCB215" s="611">
        <v>93205</v>
      </c>
      <c r="DCC215" s="611">
        <v>93205</v>
      </c>
      <c r="DCD215" s="611">
        <v>93205</v>
      </c>
      <c r="DCE215" s="611">
        <v>93205</v>
      </c>
      <c r="DCF215" s="611">
        <v>93205</v>
      </c>
      <c r="DCG215" s="611">
        <v>93205</v>
      </c>
      <c r="DCH215" s="611">
        <v>93205</v>
      </c>
      <c r="DCI215" s="611">
        <v>93205</v>
      </c>
      <c r="DCJ215" s="611">
        <v>93205</v>
      </c>
      <c r="DCK215" s="611">
        <v>93205</v>
      </c>
      <c r="DCL215" s="611">
        <v>93205</v>
      </c>
      <c r="DCM215" s="611">
        <v>93205</v>
      </c>
      <c r="DCN215" s="611">
        <v>93205</v>
      </c>
      <c r="DCO215" s="611">
        <v>93205</v>
      </c>
      <c r="DCP215" s="611">
        <v>93205</v>
      </c>
      <c r="DCQ215" s="611">
        <v>93205</v>
      </c>
      <c r="DCR215" s="611">
        <v>93205</v>
      </c>
      <c r="DCS215" s="611">
        <v>93205</v>
      </c>
      <c r="DCT215" s="611">
        <v>93205</v>
      </c>
      <c r="DCU215" s="611">
        <v>93205</v>
      </c>
      <c r="DCV215" s="611">
        <v>93205</v>
      </c>
      <c r="DCW215" s="611">
        <v>93205</v>
      </c>
      <c r="DCX215" s="611">
        <v>93205</v>
      </c>
      <c r="DCY215" s="611">
        <v>93205</v>
      </c>
      <c r="DCZ215" s="611">
        <v>93205</v>
      </c>
      <c r="DDA215" s="611">
        <v>93205</v>
      </c>
      <c r="DDB215" s="611">
        <v>93205</v>
      </c>
      <c r="DDC215" s="611">
        <v>93205</v>
      </c>
      <c r="DDD215" s="611">
        <v>93205</v>
      </c>
      <c r="DDE215" s="611">
        <v>93205</v>
      </c>
      <c r="DDF215" s="611">
        <v>93205</v>
      </c>
      <c r="DDG215" s="611">
        <v>93205</v>
      </c>
      <c r="DDH215" s="611">
        <v>93205</v>
      </c>
      <c r="DDI215" s="611">
        <v>93205</v>
      </c>
      <c r="DDJ215" s="611">
        <v>93205</v>
      </c>
      <c r="DDK215" s="611">
        <v>93205</v>
      </c>
      <c r="DDL215" s="611">
        <v>93205</v>
      </c>
      <c r="DDM215" s="611">
        <v>93205</v>
      </c>
      <c r="DDN215" s="611">
        <v>93205</v>
      </c>
      <c r="DDO215" s="611">
        <v>93205</v>
      </c>
      <c r="DDP215" s="611">
        <v>93205</v>
      </c>
      <c r="DDQ215" s="611">
        <v>93205</v>
      </c>
      <c r="DDR215" s="611">
        <v>93205</v>
      </c>
      <c r="DDS215" s="611">
        <v>93205</v>
      </c>
      <c r="DDT215" s="611">
        <v>93205</v>
      </c>
      <c r="DDU215" s="611">
        <v>93205</v>
      </c>
      <c r="DDV215" s="611">
        <v>93205</v>
      </c>
      <c r="DDW215" s="611">
        <v>93205</v>
      </c>
      <c r="DDX215" s="611">
        <v>93205</v>
      </c>
      <c r="DDY215" s="611">
        <v>93205</v>
      </c>
      <c r="DDZ215" s="611">
        <v>93205</v>
      </c>
      <c r="DEA215" s="611">
        <v>93205</v>
      </c>
      <c r="DEB215" s="611">
        <v>93205</v>
      </c>
      <c r="DEC215" s="611">
        <v>93205</v>
      </c>
      <c r="DED215" s="611">
        <v>93205</v>
      </c>
      <c r="DEE215" s="611">
        <v>93205</v>
      </c>
      <c r="DEF215" s="611">
        <v>93205</v>
      </c>
      <c r="DEG215" s="611">
        <v>93205</v>
      </c>
      <c r="DEH215" s="611">
        <v>93205</v>
      </c>
      <c r="DEI215" s="611">
        <v>93205</v>
      </c>
      <c r="DEJ215" s="611">
        <v>93205</v>
      </c>
      <c r="DEK215" s="611">
        <v>93205</v>
      </c>
      <c r="DEL215" s="611">
        <v>93205</v>
      </c>
      <c r="DEM215" s="611">
        <v>93205</v>
      </c>
      <c r="DEN215" s="611">
        <v>93205</v>
      </c>
      <c r="DEO215" s="611">
        <v>93205</v>
      </c>
      <c r="DEP215" s="611">
        <v>93205</v>
      </c>
      <c r="DEQ215" s="611">
        <v>93205</v>
      </c>
      <c r="DER215" s="611">
        <v>93205</v>
      </c>
      <c r="DES215" s="611">
        <v>93205</v>
      </c>
      <c r="DET215" s="611">
        <v>93205</v>
      </c>
      <c r="DEU215" s="611">
        <v>93205</v>
      </c>
      <c r="DEV215" s="611">
        <v>93205</v>
      </c>
      <c r="DEW215" s="611">
        <v>93205</v>
      </c>
      <c r="DEX215" s="611">
        <v>93205</v>
      </c>
      <c r="DEY215" s="611">
        <v>93205</v>
      </c>
      <c r="DEZ215" s="611">
        <v>93205</v>
      </c>
      <c r="DFA215" s="611">
        <v>93205</v>
      </c>
      <c r="DFB215" s="611">
        <v>93205</v>
      </c>
      <c r="DFC215" s="611">
        <v>93205</v>
      </c>
      <c r="DFD215" s="611">
        <v>93205</v>
      </c>
      <c r="DFE215" s="611">
        <v>93205</v>
      </c>
      <c r="DFF215" s="611">
        <v>93205</v>
      </c>
      <c r="DFG215" s="611">
        <v>93205</v>
      </c>
      <c r="DFH215" s="611">
        <v>93205</v>
      </c>
      <c r="DFI215" s="611">
        <v>93205</v>
      </c>
      <c r="DFJ215" s="611">
        <v>93205</v>
      </c>
      <c r="DFK215" s="611">
        <v>93205</v>
      </c>
      <c r="DFL215" s="611">
        <v>93205</v>
      </c>
      <c r="DFM215" s="611">
        <v>93205</v>
      </c>
      <c r="DFN215" s="611">
        <v>93205</v>
      </c>
      <c r="DFO215" s="611">
        <v>93205</v>
      </c>
      <c r="DFP215" s="611">
        <v>93205</v>
      </c>
      <c r="DFQ215" s="611">
        <v>93205</v>
      </c>
      <c r="DFR215" s="611">
        <v>93205</v>
      </c>
      <c r="DFS215" s="611">
        <v>93205</v>
      </c>
      <c r="DFT215" s="611">
        <v>93205</v>
      </c>
      <c r="DFU215" s="611">
        <v>93205</v>
      </c>
      <c r="DFV215" s="611">
        <v>93205</v>
      </c>
      <c r="DFW215" s="611">
        <v>93205</v>
      </c>
      <c r="DFX215" s="611">
        <v>93205</v>
      </c>
      <c r="DFY215" s="611">
        <v>93205</v>
      </c>
      <c r="DFZ215" s="611">
        <v>93205</v>
      </c>
      <c r="DGA215" s="611">
        <v>93205</v>
      </c>
      <c r="DGB215" s="611">
        <v>93205</v>
      </c>
      <c r="DGC215" s="611">
        <v>93205</v>
      </c>
      <c r="DGD215" s="611">
        <v>93205</v>
      </c>
      <c r="DGE215" s="611">
        <v>93205</v>
      </c>
      <c r="DGF215" s="611">
        <v>93205</v>
      </c>
      <c r="DGG215" s="611">
        <v>93205</v>
      </c>
      <c r="DGH215" s="611">
        <v>93205</v>
      </c>
      <c r="DGI215" s="611">
        <v>93205</v>
      </c>
      <c r="DGJ215" s="611">
        <v>93205</v>
      </c>
      <c r="DGK215" s="611">
        <v>93205</v>
      </c>
      <c r="DGL215" s="611">
        <v>93205</v>
      </c>
      <c r="DGM215" s="611">
        <v>93205</v>
      </c>
      <c r="DGN215" s="611">
        <v>93205</v>
      </c>
      <c r="DGO215" s="611">
        <v>93205</v>
      </c>
      <c r="DGP215" s="611">
        <v>93205</v>
      </c>
      <c r="DGQ215" s="611">
        <v>93205</v>
      </c>
      <c r="DGR215" s="611">
        <v>93205</v>
      </c>
      <c r="DGS215" s="611">
        <v>93205</v>
      </c>
      <c r="DGT215" s="611">
        <v>93205</v>
      </c>
      <c r="DGU215" s="611">
        <v>93205</v>
      </c>
      <c r="DGV215" s="611">
        <v>93205</v>
      </c>
      <c r="DGW215" s="611">
        <v>93205</v>
      </c>
      <c r="DGX215" s="611">
        <v>93205</v>
      </c>
      <c r="DGY215" s="611">
        <v>93205</v>
      </c>
      <c r="DGZ215" s="611">
        <v>93205</v>
      </c>
      <c r="DHA215" s="611">
        <v>93205</v>
      </c>
      <c r="DHB215" s="611">
        <v>93205</v>
      </c>
      <c r="DHC215" s="611">
        <v>93205</v>
      </c>
      <c r="DHD215" s="611">
        <v>93205</v>
      </c>
      <c r="DHE215" s="611">
        <v>93205</v>
      </c>
      <c r="DHF215" s="611">
        <v>93205</v>
      </c>
      <c r="DHG215" s="611">
        <v>93205</v>
      </c>
      <c r="DHH215" s="611">
        <v>93205</v>
      </c>
      <c r="DHI215" s="611">
        <v>93205</v>
      </c>
      <c r="DHJ215" s="611">
        <v>93205</v>
      </c>
      <c r="DHK215" s="611">
        <v>93205</v>
      </c>
      <c r="DHL215" s="611">
        <v>93205</v>
      </c>
      <c r="DHM215" s="611">
        <v>93205</v>
      </c>
      <c r="DHN215" s="611">
        <v>93205</v>
      </c>
      <c r="DHO215" s="611">
        <v>93205</v>
      </c>
      <c r="DHP215" s="611">
        <v>93205</v>
      </c>
      <c r="DHQ215" s="611">
        <v>93205</v>
      </c>
      <c r="DHR215" s="611">
        <v>93205</v>
      </c>
      <c r="DHS215" s="611">
        <v>93205</v>
      </c>
      <c r="DHT215" s="611">
        <v>93205</v>
      </c>
      <c r="DHU215" s="611">
        <v>93205</v>
      </c>
      <c r="DHV215" s="611">
        <v>93205</v>
      </c>
      <c r="DHW215" s="611">
        <v>93205</v>
      </c>
      <c r="DHX215" s="611">
        <v>93205</v>
      </c>
      <c r="DHY215" s="611">
        <v>93205</v>
      </c>
      <c r="DHZ215" s="611">
        <v>93205</v>
      </c>
      <c r="DIA215" s="611">
        <v>93205</v>
      </c>
      <c r="DIB215" s="611">
        <v>93205</v>
      </c>
      <c r="DIC215" s="611">
        <v>93205</v>
      </c>
      <c r="DID215" s="611">
        <v>93205</v>
      </c>
      <c r="DIE215" s="611">
        <v>93205</v>
      </c>
      <c r="DIF215" s="611">
        <v>93205</v>
      </c>
      <c r="DIG215" s="611">
        <v>93205</v>
      </c>
      <c r="DIH215" s="611">
        <v>93205</v>
      </c>
      <c r="DII215" s="611">
        <v>93205</v>
      </c>
      <c r="DIJ215" s="611">
        <v>93205</v>
      </c>
      <c r="DIK215" s="611">
        <v>93205</v>
      </c>
      <c r="DIL215" s="611">
        <v>93205</v>
      </c>
      <c r="DIM215" s="611">
        <v>93205</v>
      </c>
      <c r="DIN215" s="611">
        <v>93205</v>
      </c>
      <c r="DIO215" s="611">
        <v>93205</v>
      </c>
      <c r="DIP215" s="611">
        <v>93205</v>
      </c>
      <c r="DIQ215" s="611">
        <v>93205</v>
      </c>
      <c r="DIR215" s="611">
        <v>93205</v>
      </c>
      <c r="DIS215" s="611">
        <v>93205</v>
      </c>
      <c r="DIT215" s="611">
        <v>93205</v>
      </c>
      <c r="DIU215" s="611">
        <v>93205</v>
      </c>
      <c r="DIV215" s="611">
        <v>93205</v>
      </c>
      <c r="DIW215" s="611">
        <v>93205</v>
      </c>
      <c r="DIX215" s="611">
        <v>93205</v>
      </c>
      <c r="DIY215" s="611">
        <v>93205</v>
      </c>
      <c r="DIZ215" s="611">
        <v>93205</v>
      </c>
      <c r="DJA215" s="611">
        <v>93205</v>
      </c>
      <c r="DJB215" s="611">
        <v>93205</v>
      </c>
      <c r="DJC215" s="611">
        <v>93205</v>
      </c>
      <c r="DJD215" s="611">
        <v>93205</v>
      </c>
      <c r="DJE215" s="611">
        <v>93205</v>
      </c>
      <c r="DJF215" s="611">
        <v>93205</v>
      </c>
      <c r="DJG215" s="611">
        <v>93205</v>
      </c>
      <c r="DJH215" s="611">
        <v>93205</v>
      </c>
      <c r="DJI215" s="611">
        <v>93205</v>
      </c>
      <c r="DJJ215" s="611">
        <v>93205</v>
      </c>
      <c r="DJK215" s="611">
        <v>93205</v>
      </c>
      <c r="DJL215" s="611">
        <v>93205</v>
      </c>
      <c r="DJM215" s="611">
        <v>93205</v>
      </c>
      <c r="DJN215" s="611">
        <v>93205</v>
      </c>
      <c r="DJO215" s="611">
        <v>93205</v>
      </c>
      <c r="DJP215" s="611">
        <v>93205</v>
      </c>
      <c r="DJQ215" s="611">
        <v>93205</v>
      </c>
      <c r="DJR215" s="611">
        <v>93205</v>
      </c>
      <c r="DJS215" s="611">
        <v>93205</v>
      </c>
      <c r="DJT215" s="611">
        <v>93205</v>
      </c>
      <c r="DJU215" s="611">
        <v>93205</v>
      </c>
      <c r="DJV215" s="611">
        <v>93205</v>
      </c>
      <c r="DJW215" s="611">
        <v>93205</v>
      </c>
      <c r="DJX215" s="611">
        <v>93205</v>
      </c>
      <c r="DJY215" s="611">
        <v>93205</v>
      </c>
      <c r="DJZ215" s="611">
        <v>93205</v>
      </c>
      <c r="DKA215" s="611">
        <v>93205</v>
      </c>
      <c r="DKB215" s="611">
        <v>93205</v>
      </c>
      <c r="DKC215" s="611">
        <v>93205</v>
      </c>
      <c r="DKD215" s="611">
        <v>93205</v>
      </c>
      <c r="DKE215" s="611">
        <v>93205</v>
      </c>
      <c r="DKF215" s="611">
        <v>93205</v>
      </c>
      <c r="DKG215" s="611">
        <v>93205</v>
      </c>
      <c r="DKH215" s="611">
        <v>93205</v>
      </c>
      <c r="DKI215" s="611">
        <v>93205</v>
      </c>
      <c r="DKJ215" s="611">
        <v>93205</v>
      </c>
      <c r="DKK215" s="611">
        <v>93205</v>
      </c>
      <c r="DKL215" s="611">
        <v>93205</v>
      </c>
      <c r="DKM215" s="611">
        <v>93205</v>
      </c>
      <c r="DKN215" s="611">
        <v>93205</v>
      </c>
      <c r="DKO215" s="611">
        <v>93205</v>
      </c>
      <c r="DKP215" s="611">
        <v>93205</v>
      </c>
      <c r="DKQ215" s="611">
        <v>93205</v>
      </c>
      <c r="DKR215" s="611">
        <v>93205</v>
      </c>
      <c r="DKS215" s="611">
        <v>93205</v>
      </c>
      <c r="DKT215" s="611">
        <v>93205</v>
      </c>
      <c r="DKU215" s="611">
        <v>93205</v>
      </c>
      <c r="DKV215" s="611">
        <v>93205</v>
      </c>
      <c r="DKW215" s="611">
        <v>93205</v>
      </c>
      <c r="DKX215" s="611">
        <v>93205</v>
      </c>
      <c r="DKY215" s="611">
        <v>93205</v>
      </c>
      <c r="DKZ215" s="611">
        <v>93205</v>
      </c>
      <c r="DLA215" s="611">
        <v>93205</v>
      </c>
      <c r="DLB215" s="611">
        <v>93205</v>
      </c>
      <c r="DLC215" s="611">
        <v>93205</v>
      </c>
      <c r="DLD215" s="611">
        <v>93205</v>
      </c>
      <c r="DLE215" s="611">
        <v>93205</v>
      </c>
      <c r="DLF215" s="611">
        <v>93205</v>
      </c>
      <c r="DLG215" s="611">
        <v>93205</v>
      </c>
      <c r="DLH215" s="611">
        <v>93205</v>
      </c>
      <c r="DLI215" s="611">
        <v>93205</v>
      </c>
      <c r="DLJ215" s="611">
        <v>93205</v>
      </c>
      <c r="DLK215" s="611">
        <v>93205</v>
      </c>
      <c r="DLL215" s="611">
        <v>93205</v>
      </c>
      <c r="DLM215" s="611">
        <v>93205</v>
      </c>
      <c r="DLN215" s="611">
        <v>93205</v>
      </c>
      <c r="DLO215" s="611">
        <v>93205</v>
      </c>
      <c r="DLP215" s="611">
        <v>93205</v>
      </c>
      <c r="DLQ215" s="611">
        <v>93205</v>
      </c>
      <c r="DLR215" s="611">
        <v>93205</v>
      </c>
      <c r="DLS215" s="611">
        <v>93205</v>
      </c>
      <c r="DLT215" s="611">
        <v>93205</v>
      </c>
      <c r="DLU215" s="611">
        <v>93205</v>
      </c>
      <c r="DLV215" s="611">
        <v>93205</v>
      </c>
      <c r="DLW215" s="611">
        <v>93205</v>
      </c>
      <c r="DLX215" s="611">
        <v>93205</v>
      </c>
      <c r="DLY215" s="611">
        <v>93205</v>
      </c>
      <c r="DLZ215" s="611">
        <v>93205</v>
      </c>
      <c r="DMA215" s="611">
        <v>93205</v>
      </c>
      <c r="DMB215" s="611">
        <v>93205</v>
      </c>
      <c r="DMC215" s="611">
        <v>93205</v>
      </c>
      <c r="DMD215" s="611">
        <v>93205</v>
      </c>
      <c r="DME215" s="611">
        <v>93205</v>
      </c>
      <c r="DMF215" s="611">
        <v>93205</v>
      </c>
      <c r="DMG215" s="611">
        <v>93205</v>
      </c>
      <c r="DMH215" s="611">
        <v>93205</v>
      </c>
      <c r="DMI215" s="611">
        <v>93205</v>
      </c>
      <c r="DMJ215" s="611">
        <v>93205</v>
      </c>
      <c r="DMK215" s="611">
        <v>93205</v>
      </c>
      <c r="DML215" s="611">
        <v>93205</v>
      </c>
      <c r="DMM215" s="611">
        <v>93205</v>
      </c>
      <c r="DMN215" s="611">
        <v>93205</v>
      </c>
      <c r="DMO215" s="611">
        <v>93205</v>
      </c>
      <c r="DMP215" s="611">
        <v>93205</v>
      </c>
      <c r="DMQ215" s="611">
        <v>93205</v>
      </c>
      <c r="DMR215" s="611">
        <v>93205</v>
      </c>
      <c r="DMS215" s="611">
        <v>93205</v>
      </c>
      <c r="DMT215" s="611">
        <v>93205</v>
      </c>
      <c r="DMU215" s="611">
        <v>93205</v>
      </c>
      <c r="DMV215" s="611">
        <v>93205</v>
      </c>
      <c r="DMW215" s="611">
        <v>93205</v>
      </c>
      <c r="DMX215" s="611">
        <v>93205</v>
      </c>
      <c r="DMY215" s="611">
        <v>93205</v>
      </c>
      <c r="DMZ215" s="611">
        <v>93205</v>
      </c>
      <c r="DNA215" s="611">
        <v>93205</v>
      </c>
      <c r="DNB215" s="611">
        <v>93205</v>
      </c>
      <c r="DNC215" s="611">
        <v>93205</v>
      </c>
      <c r="DND215" s="611">
        <v>93205</v>
      </c>
      <c r="DNE215" s="611">
        <v>93205</v>
      </c>
      <c r="DNF215" s="611">
        <v>93205</v>
      </c>
      <c r="DNG215" s="611">
        <v>93205</v>
      </c>
      <c r="DNH215" s="611">
        <v>93205</v>
      </c>
      <c r="DNI215" s="611">
        <v>93205</v>
      </c>
      <c r="DNJ215" s="611">
        <v>93205</v>
      </c>
      <c r="DNK215" s="611">
        <v>93205</v>
      </c>
      <c r="DNL215" s="611">
        <v>93205</v>
      </c>
      <c r="DNM215" s="611">
        <v>93205</v>
      </c>
      <c r="DNN215" s="611">
        <v>93205</v>
      </c>
      <c r="DNO215" s="611">
        <v>93205</v>
      </c>
      <c r="DNP215" s="611">
        <v>93205</v>
      </c>
      <c r="DNQ215" s="611">
        <v>93205</v>
      </c>
      <c r="DNR215" s="611">
        <v>93205</v>
      </c>
      <c r="DNS215" s="611">
        <v>93205</v>
      </c>
      <c r="DNT215" s="611">
        <v>93205</v>
      </c>
      <c r="DNU215" s="611">
        <v>93205</v>
      </c>
      <c r="DNV215" s="611">
        <v>93205</v>
      </c>
      <c r="DNW215" s="611">
        <v>93205</v>
      </c>
      <c r="DNX215" s="611">
        <v>93205</v>
      </c>
      <c r="DNY215" s="611">
        <v>93205</v>
      </c>
      <c r="DNZ215" s="611">
        <v>93205</v>
      </c>
      <c r="DOA215" s="611">
        <v>93205</v>
      </c>
      <c r="DOB215" s="611">
        <v>93205</v>
      </c>
      <c r="DOC215" s="611">
        <v>93205</v>
      </c>
      <c r="DOD215" s="611">
        <v>93205</v>
      </c>
      <c r="DOE215" s="611">
        <v>93205</v>
      </c>
      <c r="DOF215" s="611">
        <v>93205</v>
      </c>
      <c r="DOG215" s="611">
        <v>93205</v>
      </c>
      <c r="DOH215" s="611">
        <v>93205</v>
      </c>
      <c r="DOI215" s="611">
        <v>93205</v>
      </c>
      <c r="DOJ215" s="611">
        <v>93205</v>
      </c>
      <c r="DOK215" s="611">
        <v>93205</v>
      </c>
      <c r="DOL215" s="611">
        <v>93205</v>
      </c>
      <c r="DOM215" s="611">
        <v>93205</v>
      </c>
      <c r="DON215" s="611">
        <v>93205</v>
      </c>
      <c r="DOO215" s="611">
        <v>93205</v>
      </c>
      <c r="DOP215" s="611">
        <v>93205</v>
      </c>
      <c r="DOQ215" s="611">
        <v>93205</v>
      </c>
      <c r="DOR215" s="611">
        <v>93205</v>
      </c>
      <c r="DOS215" s="611">
        <v>93205</v>
      </c>
      <c r="DOT215" s="611">
        <v>93205</v>
      </c>
      <c r="DOU215" s="611">
        <v>93205</v>
      </c>
      <c r="DOV215" s="611">
        <v>93205</v>
      </c>
      <c r="DOW215" s="611">
        <v>93205</v>
      </c>
      <c r="DOX215" s="611">
        <v>93205</v>
      </c>
      <c r="DOY215" s="611">
        <v>93205</v>
      </c>
      <c r="DOZ215" s="611">
        <v>93205</v>
      </c>
      <c r="DPA215" s="611">
        <v>93205</v>
      </c>
      <c r="DPB215" s="611">
        <v>93205</v>
      </c>
      <c r="DPC215" s="611">
        <v>93205</v>
      </c>
      <c r="DPD215" s="611">
        <v>93205</v>
      </c>
      <c r="DPE215" s="611">
        <v>93205</v>
      </c>
      <c r="DPF215" s="611">
        <v>93205</v>
      </c>
      <c r="DPG215" s="611">
        <v>93205</v>
      </c>
      <c r="DPH215" s="611">
        <v>93205</v>
      </c>
      <c r="DPI215" s="611">
        <v>93205</v>
      </c>
      <c r="DPJ215" s="611">
        <v>93205</v>
      </c>
      <c r="DPK215" s="611">
        <v>93205</v>
      </c>
      <c r="DPL215" s="611">
        <v>93205</v>
      </c>
      <c r="DPM215" s="611">
        <v>93205</v>
      </c>
      <c r="DPN215" s="611">
        <v>93205</v>
      </c>
      <c r="DPO215" s="611">
        <v>93205</v>
      </c>
      <c r="DPP215" s="611">
        <v>93205</v>
      </c>
      <c r="DPQ215" s="611">
        <v>93205</v>
      </c>
      <c r="DPR215" s="611">
        <v>93205</v>
      </c>
      <c r="DPS215" s="611">
        <v>93205</v>
      </c>
      <c r="DPT215" s="611">
        <v>93205</v>
      </c>
      <c r="DPU215" s="611">
        <v>93205</v>
      </c>
      <c r="DPV215" s="611">
        <v>93205</v>
      </c>
      <c r="DPW215" s="611">
        <v>93205</v>
      </c>
      <c r="DPX215" s="611">
        <v>93205</v>
      </c>
      <c r="DPY215" s="611">
        <v>93205</v>
      </c>
      <c r="DPZ215" s="611">
        <v>93205</v>
      </c>
      <c r="DQA215" s="611">
        <v>93205</v>
      </c>
      <c r="DQB215" s="611">
        <v>93205</v>
      </c>
      <c r="DQC215" s="611">
        <v>93205</v>
      </c>
      <c r="DQD215" s="611">
        <v>93205</v>
      </c>
      <c r="DQE215" s="611">
        <v>93205</v>
      </c>
      <c r="DQF215" s="611">
        <v>93205</v>
      </c>
      <c r="DQG215" s="611">
        <v>93205</v>
      </c>
      <c r="DQH215" s="611">
        <v>93205</v>
      </c>
      <c r="DQI215" s="611">
        <v>93205</v>
      </c>
      <c r="DQJ215" s="611">
        <v>93205</v>
      </c>
      <c r="DQK215" s="611">
        <v>93205</v>
      </c>
      <c r="DQL215" s="611">
        <v>93205</v>
      </c>
      <c r="DQM215" s="611">
        <v>93205</v>
      </c>
      <c r="DQN215" s="611">
        <v>93205</v>
      </c>
      <c r="DQO215" s="611">
        <v>93205</v>
      </c>
      <c r="DQP215" s="611">
        <v>93205</v>
      </c>
      <c r="DQQ215" s="611">
        <v>93205</v>
      </c>
      <c r="DQR215" s="611">
        <v>93205</v>
      </c>
      <c r="DQS215" s="611">
        <v>93205</v>
      </c>
      <c r="DQT215" s="611">
        <v>93205</v>
      </c>
      <c r="DQU215" s="611">
        <v>93205</v>
      </c>
      <c r="DQV215" s="611">
        <v>93205</v>
      </c>
      <c r="DQW215" s="611">
        <v>93205</v>
      </c>
      <c r="DQX215" s="611">
        <v>93205</v>
      </c>
      <c r="DQY215" s="611">
        <v>93205</v>
      </c>
      <c r="DQZ215" s="611">
        <v>93205</v>
      </c>
      <c r="DRA215" s="611">
        <v>93205</v>
      </c>
      <c r="DRB215" s="611">
        <v>93205</v>
      </c>
      <c r="DRC215" s="611">
        <v>93205</v>
      </c>
      <c r="DRD215" s="611">
        <v>93205</v>
      </c>
      <c r="DRE215" s="611">
        <v>93205</v>
      </c>
      <c r="DRF215" s="611">
        <v>93205</v>
      </c>
      <c r="DRG215" s="611">
        <v>93205</v>
      </c>
      <c r="DRH215" s="611">
        <v>93205</v>
      </c>
      <c r="DRI215" s="611">
        <v>93205</v>
      </c>
      <c r="DRJ215" s="611">
        <v>93205</v>
      </c>
      <c r="DRK215" s="611">
        <v>93205</v>
      </c>
      <c r="DRL215" s="611">
        <v>93205</v>
      </c>
      <c r="DRM215" s="611">
        <v>93205</v>
      </c>
      <c r="DRN215" s="611">
        <v>93205</v>
      </c>
      <c r="DRO215" s="611">
        <v>93205</v>
      </c>
      <c r="DRP215" s="611">
        <v>93205</v>
      </c>
      <c r="DRQ215" s="611">
        <v>93205</v>
      </c>
      <c r="DRR215" s="611">
        <v>93205</v>
      </c>
      <c r="DRS215" s="611">
        <v>93205</v>
      </c>
      <c r="DRT215" s="611">
        <v>93205</v>
      </c>
      <c r="DRU215" s="611">
        <v>93205</v>
      </c>
      <c r="DRV215" s="611">
        <v>93205</v>
      </c>
      <c r="DRW215" s="611">
        <v>93205</v>
      </c>
      <c r="DRX215" s="611">
        <v>93205</v>
      </c>
      <c r="DRY215" s="611">
        <v>93205</v>
      </c>
      <c r="DRZ215" s="611">
        <v>93205</v>
      </c>
      <c r="DSA215" s="611">
        <v>93205</v>
      </c>
      <c r="DSB215" s="611">
        <v>93205</v>
      </c>
      <c r="DSC215" s="611">
        <v>93205</v>
      </c>
      <c r="DSD215" s="611">
        <v>93205</v>
      </c>
      <c r="DSE215" s="611">
        <v>93205</v>
      </c>
      <c r="DSF215" s="611">
        <v>93205</v>
      </c>
      <c r="DSG215" s="611">
        <v>93205</v>
      </c>
      <c r="DSH215" s="611">
        <v>93205</v>
      </c>
      <c r="DSI215" s="611">
        <v>93205</v>
      </c>
      <c r="DSJ215" s="611">
        <v>93205</v>
      </c>
      <c r="DSK215" s="611">
        <v>93205</v>
      </c>
      <c r="DSL215" s="611">
        <v>93205</v>
      </c>
      <c r="DSM215" s="611">
        <v>93205</v>
      </c>
      <c r="DSN215" s="611">
        <v>93205</v>
      </c>
      <c r="DSO215" s="611">
        <v>93205</v>
      </c>
      <c r="DSP215" s="611">
        <v>93205</v>
      </c>
      <c r="DSQ215" s="611">
        <v>93205</v>
      </c>
      <c r="DSR215" s="611">
        <v>93205</v>
      </c>
      <c r="DSS215" s="611">
        <v>93205</v>
      </c>
      <c r="DST215" s="611">
        <v>93205</v>
      </c>
      <c r="DSU215" s="611">
        <v>93205</v>
      </c>
      <c r="DSV215" s="611">
        <v>93205</v>
      </c>
      <c r="DSW215" s="611">
        <v>93205</v>
      </c>
      <c r="DSX215" s="611">
        <v>93205</v>
      </c>
      <c r="DSY215" s="611">
        <v>93205</v>
      </c>
      <c r="DSZ215" s="611">
        <v>93205</v>
      </c>
      <c r="DTA215" s="611">
        <v>93205</v>
      </c>
      <c r="DTB215" s="611">
        <v>93205</v>
      </c>
      <c r="DTC215" s="611">
        <v>93205</v>
      </c>
      <c r="DTD215" s="611">
        <v>93205</v>
      </c>
      <c r="DTE215" s="611">
        <v>93205</v>
      </c>
      <c r="DTF215" s="611">
        <v>93205</v>
      </c>
      <c r="DTG215" s="611">
        <v>93205</v>
      </c>
      <c r="DTH215" s="611">
        <v>93205</v>
      </c>
      <c r="DTI215" s="611">
        <v>93205</v>
      </c>
      <c r="DTJ215" s="611">
        <v>93205</v>
      </c>
      <c r="DTK215" s="611">
        <v>93205</v>
      </c>
      <c r="DTL215" s="611">
        <v>93205</v>
      </c>
      <c r="DTM215" s="611">
        <v>93205</v>
      </c>
      <c r="DTN215" s="611">
        <v>93205</v>
      </c>
      <c r="DTO215" s="611">
        <v>93205</v>
      </c>
      <c r="DTP215" s="611">
        <v>93205</v>
      </c>
      <c r="DTQ215" s="611">
        <v>93205</v>
      </c>
      <c r="DTR215" s="611">
        <v>93205</v>
      </c>
      <c r="DTS215" s="611">
        <v>93205</v>
      </c>
      <c r="DTT215" s="611">
        <v>93205</v>
      </c>
      <c r="DTU215" s="611">
        <v>93205</v>
      </c>
      <c r="DTV215" s="611">
        <v>93205</v>
      </c>
      <c r="DTW215" s="611">
        <v>93205</v>
      </c>
      <c r="DTX215" s="611">
        <v>93205</v>
      </c>
      <c r="DTY215" s="611">
        <v>93205</v>
      </c>
      <c r="DTZ215" s="611">
        <v>93205</v>
      </c>
      <c r="DUA215" s="611">
        <v>93205</v>
      </c>
      <c r="DUB215" s="611">
        <v>93205</v>
      </c>
      <c r="DUC215" s="611">
        <v>93205</v>
      </c>
      <c r="DUD215" s="611">
        <v>93205</v>
      </c>
      <c r="DUE215" s="611">
        <v>93205</v>
      </c>
      <c r="DUF215" s="611">
        <v>93205</v>
      </c>
      <c r="DUG215" s="611">
        <v>93205</v>
      </c>
      <c r="DUH215" s="611">
        <v>93205</v>
      </c>
      <c r="DUI215" s="611">
        <v>93205</v>
      </c>
      <c r="DUJ215" s="611">
        <v>93205</v>
      </c>
      <c r="DUK215" s="611">
        <v>93205</v>
      </c>
      <c r="DUL215" s="611">
        <v>93205</v>
      </c>
      <c r="DUM215" s="611">
        <v>93205</v>
      </c>
      <c r="DUN215" s="611">
        <v>93205</v>
      </c>
      <c r="DUO215" s="611">
        <v>93205</v>
      </c>
      <c r="DUP215" s="611">
        <v>93205</v>
      </c>
      <c r="DUQ215" s="611">
        <v>93205</v>
      </c>
      <c r="DUR215" s="611">
        <v>93205</v>
      </c>
      <c r="DUS215" s="611">
        <v>93205</v>
      </c>
      <c r="DUT215" s="611">
        <v>93205</v>
      </c>
      <c r="DUU215" s="611">
        <v>93205</v>
      </c>
      <c r="DUV215" s="611">
        <v>93205</v>
      </c>
      <c r="DUW215" s="611">
        <v>93205</v>
      </c>
      <c r="DUX215" s="611">
        <v>93205</v>
      </c>
      <c r="DUY215" s="611">
        <v>93205</v>
      </c>
      <c r="DUZ215" s="611">
        <v>93205</v>
      </c>
      <c r="DVA215" s="611">
        <v>93205</v>
      </c>
      <c r="DVB215" s="611">
        <v>93205</v>
      </c>
      <c r="DVC215" s="611">
        <v>93205</v>
      </c>
      <c r="DVD215" s="611">
        <v>93205</v>
      </c>
      <c r="DVE215" s="611">
        <v>93205</v>
      </c>
      <c r="DVF215" s="611">
        <v>93205</v>
      </c>
      <c r="DVG215" s="611">
        <v>93205</v>
      </c>
      <c r="DVH215" s="611">
        <v>93205</v>
      </c>
      <c r="DVI215" s="611">
        <v>93205</v>
      </c>
      <c r="DVJ215" s="611">
        <v>93205</v>
      </c>
      <c r="DVK215" s="611">
        <v>93205</v>
      </c>
      <c r="DVL215" s="611">
        <v>93205</v>
      </c>
      <c r="DVM215" s="611">
        <v>93205</v>
      </c>
      <c r="DVN215" s="611">
        <v>93205</v>
      </c>
      <c r="DVO215" s="611">
        <v>93205</v>
      </c>
      <c r="DVP215" s="611">
        <v>93205</v>
      </c>
      <c r="DVQ215" s="611">
        <v>93205</v>
      </c>
      <c r="DVR215" s="611">
        <v>93205</v>
      </c>
      <c r="DVS215" s="611">
        <v>93205</v>
      </c>
      <c r="DVT215" s="611">
        <v>93205</v>
      </c>
      <c r="DVU215" s="611">
        <v>93205</v>
      </c>
      <c r="DVV215" s="611">
        <v>93205</v>
      </c>
      <c r="DVW215" s="611">
        <v>93205</v>
      </c>
      <c r="DVX215" s="611">
        <v>93205</v>
      </c>
      <c r="DVY215" s="611">
        <v>93205</v>
      </c>
      <c r="DVZ215" s="611">
        <v>93205</v>
      </c>
      <c r="DWA215" s="611">
        <v>93205</v>
      </c>
      <c r="DWB215" s="611">
        <v>93205</v>
      </c>
      <c r="DWC215" s="611">
        <v>93205</v>
      </c>
      <c r="DWD215" s="611">
        <v>93205</v>
      </c>
      <c r="DWE215" s="611">
        <v>93205</v>
      </c>
      <c r="DWF215" s="611">
        <v>93205</v>
      </c>
      <c r="DWG215" s="611">
        <v>93205</v>
      </c>
      <c r="DWH215" s="611">
        <v>93205</v>
      </c>
      <c r="DWI215" s="611">
        <v>93205</v>
      </c>
      <c r="DWJ215" s="611">
        <v>93205</v>
      </c>
      <c r="DWK215" s="611">
        <v>93205</v>
      </c>
      <c r="DWL215" s="611">
        <v>93205</v>
      </c>
      <c r="DWM215" s="611">
        <v>93205</v>
      </c>
      <c r="DWN215" s="611">
        <v>93205</v>
      </c>
      <c r="DWO215" s="611">
        <v>93205</v>
      </c>
      <c r="DWP215" s="611">
        <v>93205</v>
      </c>
      <c r="DWQ215" s="611">
        <v>93205</v>
      </c>
      <c r="DWR215" s="611">
        <v>93205</v>
      </c>
      <c r="DWS215" s="611">
        <v>93205</v>
      </c>
      <c r="DWT215" s="611">
        <v>93205</v>
      </c>
      <c r="DWU215" s="611">
        <v>93205</v>
      </c>
      <c r="DWV215" s="611">
        <v>93205</v>
      </c>
      <c r="DWW215" s="611">
        <v>93205</v>
      </c>
      <c r="DWX215" s="611">
        <v>93205</v>
      </c>
      <c r="DWY215" s="611">
        <v>93205</v>
      </c>
      <c r="DWZ215" s="611">
        <v>93205</v>
      </c>
      <c r="DXA215" s="611">
        <v>93205</v>
      </c>
      <c r="DXB215" s="611">
        <v>93205</v>
      </c>
      <c r="DXC215" s="611">
        <v>93205</v>
      </c>
      <c r="DXD215" s="611">
        <v>93205</v>
      </c>
      <c r="DXE215" s="611">
        <v>93205</v>
      </c>
      <c r="DXF215" s="611">
        <v>93205</v>
      </c>
      <c r="DXG215" s="611">
        <v>93205</v>
      </c>
      <c r="DXH215" s="611">
        <v>93205</v>
      </c>
      <c r="DXI215" s="611">
        <v>93205</v>
      </c>
      <c r="DXJ215" s="611">
        <v>93205</v>
      </c>
      <c r="DXK215" s="611">
        <v>93205</v>
      </c>
      <c r="DXL215" s="611">
        <v>93205</v>
      </c>
      <c r="DXM215" s="611">
        <v>93205</v>
      </c>
      <c r="DXN215" s="611">
        <v>93205</v>
      </c>
      <c r="DXO215" s="611">
        <v>93205</v>
      </c>
      <c r="DXP215" s="611">
        <v>93205</v>
      </c>
      <c r="DXQ215" s="611">
        <v>93205</v>
      </c>
      <c r="DXR215" s="611">
        <v>93205</v>
      </c>
      <c r="DXS215" s="611">
        <v>93205</v>
      </c>
      <c r="DXT215" s="611">
        <v>93205</v>
      </c>
      <c r="DXU215" s="611">
        <v>93205</v>
      </c>
      <c r="DXV215" s="611">
        <v>93205</v>
      </c>
      <c r="DXW215" s="611">
        <v>93205</v>
      </c>
      <c r="DXX215" s="611">
        <v>93205</v>
      </c>
      <c r="DXY215" s="611">
        <v>93205</v>
      </c>
      <c r="DXZ215" s="611">
        <v>93205</v>
      </c>
      <c r="DYA215" s="611">
        <v>93205</v>
      </c>
      <c r="DYB215" s="611">
        <v>93205</v>
      </c>
      <c r="DYC215" s="611">
        <v>93205</v>
      </c>
      <c r="DYD215" s="611">
        <v>93205</v>
      </c>
      <c r="DYE215" s="611">
        <v>93205</v>
      </c>
      <c r="DYF215" s="611">
        <v>93205</v>
      </c>
      <c r="DYG215" s="611">
        <v>93205</v>
      </c>
      <c r="DYH215" s="611">
        <v>93205</v>
      </c>
      <c r="DYI215" s="611">
        <v>93205</v>
      </c>
      <c r="DYJ215" s="611">
        <v>93205</v>
      </c>
      <c r="DYK215" s="611">
        <v>93205</v>
      </c>
      <c r="DYL215" s="611">
        <v>93205</v>
      </c>
      <c r="DYM215" s="611">
        <v>93205</v>
      </c>
      <c r="DYN215" s="611">
        <v>93205</v>
      </c>
      <c r="DYO215" s="611">
        <v>93205</v>
      </c>
      <c r="DYP215" s="611">
        <v>93205</v>
      </c>
      <c r="DYQ215" s="611">
        <v>93205</v>
      </c>
      <c r="DYR215" s="611">
        <v>93205</v>
      </c>
      <c r="DYS215" s="611">
        <v>93205</v>
      </c>
      <c r="DYT215" s="611">
        <v>93205</v>
      </c>
      <c r="DYU215" s="611">
        <v>93205</v>
      </c>
      <c r="DYV215" s="611">
        <v>93205</v>
      </c>
      <c r="DYW215" s="611">
        <v>93205</v>
      </c>
      <c r="DYX215" s="611">
        <v>93205</v>
      </c>
      <c r="DYY215" s="611">
        <v>93205</v>
      </c>
      <c r="DYZ215" s="611">
        <v>93205</v>
      </c>
      <c r="DZA215" s="611">
        <v>93205</v>
      </c>
      <c r="DZB215" s="611">
        <v>93205</v>
      </c>
      <c r="DZC215" s="611">
        <v>93205</v>
      </c>
      <c r="DZD215" s="611">
        <v>93205</v>
      </c>
      <c r="DZE215" s="611">
        <v>93205</v>
      </c>
      <c r="DZF215" s="611">
        <v>93205</v>
      </c>
      <c r="DZG215" s="611">
        <v>93205</v>
      </c>
      <c r="DZH215" s="611">
        <v>93205</v>
      </c>
      <c r="DZI215" s="611">
        <v>93205</v>
      </c>
      <c r="DZJ215" s="611">
        <v>93205</v>
      </c>
      <c r="DZK215" s="611">
        <v>93205</v>
      </c>
      <c r="DZL215" s="611">
        <v>93205</v>
      </c>
      <c r="DZM215" s="611">
        <v>93205</v>
      </c>
      <c r="DZN215" s="611">
        <v>93205</v>
      </c>
      <c r="DZO215" s="611">
        <v>93205</v>
      </c>
      <c r="DZP215" s="611">
        <v>93205</v>
      </c>
      <c r="DZQ215" s="611">
        <v>93205</v>
      </c>
      <c r="DZR215" s="611">
        <v>93205</v>
      </c>
      <c r="DZS215" s="611">
        <v>93205</v>
      </c>
      <c r="DZT215" s="611">
        <v>93205</v>
      </c>
      <c r="DZU215" s="611">
        <v>93205</v>
      </c>
      <c r="DZV215" s="611">
        <v>93205</v>
      </c>
      <c r="DZW215" s="611">
        <v>93205</v>
      </c>
      <c r="DZX215" s="611">
        <v>93205</v>
      </c>
      <c r="DZY215" s="611">
        <v>93205</v>
      </c>
      <c r="DZZ215" s="611">
        <v>93205</v>
      </c>
      <c r="EAA215" s="611">
        <v>93205</v>
      </c>
      <c r="EAB215" s="611">
        <v>93205</v>
      </c>
      <c r="EAC215" s="611">
        <v>93205</v>
      </c>
      <c r="EAD215" s="611">
        <v>93205</v>
      </c>
      <c r="EAE215" s="611">
        <v>93205</v>
      </c>
      <c r="EAF215" s="611">
        <v>93205</v>
      </c>
      <c r="EAG215" s="611">
        <v>93205</v>
      </c>
      <c r="EAH215" s="611">
        <v>93205</v>
      </c>
      <c r="EAI215" s="611">
        <v>93205</v>
      </c>
      <c r="EAJ215" s="611">
        <v>93205</v>
      </c>
      <c r="EAK215" s="611">
        <v>93205</v>
      </c>
      <c r="EAL215" s="611">
        <v>93205</v>
      </c>
      <c r="EAM215" s="611">
        <v>93205</v>
      </c>
      <c r="EAN215" s="611">
        <v>93205</v>
      </c>
      <c r="EAO215" s="611">
        <v>93205</v>
      </c>
      <c r="EAP215" s="611">
        <v>93205</v>
      </c>
      <c r="EAQ215" s="611">
        <v>93205</v>
      </c>
      <c r="EAR215" s="611">
        <v>93205</v>
      </c>
      <c r="EAS215" s="611">
        <v>93205</v>
      </c>
      <c r="EAT215" s="611">
        <v>93205</v>
      </c>
      <c r="EAU215" s="611">
        <v>93205</v>
      </c>
      <c r="EAV215" s="611">
        <v>93205</v>
      </c>
      <c r="EAW215" s="611">
        <v>93205</v>
      </c>
      <c r="EAX215" s="611">
        <v>93205</v>
      </c>
      <c r="EAY215" s="611">
        <v>93205</v>
      </c>
      <c r="EAZ215" s="611">
        <v>93205</v>
      </c>
      <c r="EBA215" s="611">
        <v>93205</v>
      </c>
      <c r="EBB215" s="611">
        <v>93205</v>
      </c>
      <c r="EBC215" s="611">
        <v>93205</v>
      </c>
      <c r="EBD215" s="611">
        <v>93205</v>
      </c>
      <c r="EBE215" s="611">
        <v>93205</v>
      </c>
      <c r="EBF215" s="611">
        <v>93205</v>
      </c>
      <c r="EBG215" s="611">
        <v>93205</v>
      </c>
      <c r="EBH215" s="611">
        <v>93205</v>
      </c>
      <c r="EBI215" s="611">
        <v>93205</v>
      </c>
      <c r="EBJ215" s="611">
        <v>93205</v>
      </c>
      <c r="EBK215" s="611">
        <v>93205</v>
      </c>
      <c r="EBL215" s="611">
        <v>93205</v>
      </c>
      <c r="EBM215" s="611">
        <v>93205</v>
      </c>
      <c r="EBN215" s="611">
        <v>93205</v>
      </c>
      <c r="EBO215" s="611">
        <v>93205</v>
      </c>
      <c r="EBP215" s="611">
        <v>93205</v>
      </c>
      <c r="EBQ215" s="611">
        <v>93205</v>
      </c>
      <c r="EBR215" s="611">
        <v>93205</v>
      </c>
      <c r="EBS215" s="611">
        <v>93205</v>
      </c>
      <c r="EBT215" s="611">
        <v>93205</v>
      </c>
      <c r="EBU215" s="611">
        <v>93205</v>
      </c>
      <c r="EBV215" s="611">
        <v>93205</v>
      </c>
      <c r="EBW215" s="611">
        <v>93205</v>
      </c>
      <c r="EBX215" s="611">
        <v>93205</v>
      </c>
      <c r="EBY215" s="611">
        <v>93205</v>
      </c>
      <c r="EBZ215" s="611">
        <v>93205</v>
      </c>
      <c r="ECA215" s="611">
        <v>93205</v>
      </c>
      <c r="ECB215" s="611">
        <v>93205</v>
      </c>
      <c r="ECC215" s="611">
        <v>93205</v>
      </c>
      <c r="ECD215" s="611">
        <v>93205</v>
      </c>
      <c r="ECE215" s="611">
        <v>93205</v>
      </c>
      <c r="ECF215" s="611">
        <v>93205</v>
      </c>
      <c r="ECG215" s="611">
        <v>93205</v>
      </c>
      <c r="ECH215" s="611">
        <v>93205</v>
      </c>
      <c r="ECI215" s="611">
        <v>93205</v>
      </c>
      <c r="ECJ215" s="611">
        <v>93205</v>
      </c>
      <c r="ECK215" s="611">
        <v>93205</v>
      </c>
      <c r="ECL215" s="611">
        <v>93205</v>
      </c>
      <c r="ECM215" s="611">
        <v>93205</v>
      </c>
      <c r="ECN215" s="611">
        <v>93205</v>
      </c>
      <c r="ECO215" s="611">
        <v>93205</v>
      </c>
      <c r="ECP215" s="611">
        <v>93205</v>
      </c>
      <c r="ECQ215" s="611">
        <v>93205</v>
      </c>
      <c r="ECR215" s="611">
        <v>93205</v>
      </c>
      <c r="ECS215" s="611">
        <v>93205</v>
      </c>
      <c r="ECT215" s="611">
        <v>93205</v>
      </c>
      <c r="ECU215" s="611">
        <v>93205</v>
      </c>
      <c r="ECV215" s="611">
        <v>93205</v>
      </c>
      <c r="ECW215" s="611">
        <v>93205</v>
      </c>
      <c r="ECX215" s="611">
        <v>93205</v>
      </c>
      <c r="ECY215" s="611">
        <v>93205</v>
      </c>
      <c r="ECZ215" s="611">
        <v>93205</v>
      </c>
      <c r="EDA215" s="611">
        <v>93205</v>
      </c>
      <c r="EDB215" s="611">
        <v>93205</v>
      </c>
      <c r="EDC215" s="611">
        <v>93205</v>
      </c>
      <c r="EDD215" s="611">
        <v>93205</v>
      </c>
      <c r="EDE215" s="611">
        <v>93205</v>
      </c>
      <c r="EDF215" s="611">
        <v>93205</v>
      </c>
      <c r="EDG215" s="611">
        <v>93205</v>
      </c>
      <c r="EDH215" s="611">
        <v>93205</v>
      </c>
      <c r="EDI215" s="611">
        <v>93205</v>
      </c>
      <c r="EDJ215" s="611">
        <v>93205</v>
      </c>
      <c r="EDK215" s="611">
        <v>93205</v>
      </c>
      <c r="EDL215" s="611">
        <v>93205</v>
      </c>
      <c r="EDM215" s="611">
        <v>93205</v>
      </c>
      <c r="EDN215" s="611">
        <v>93205</v>
      </c>
      <c r="EDO215" s="611">
        <v>93205</v>
      </c>
      <c r="EDP215" s="611">
        <v>93205</v>
      </c>
      <c r="EDQ215" s="611">
        <v>93205</v>
      </c>
      <c r="EDR215" s="611">
        <v>93205</v>
      </c>
      <c r="EDS215" s="611">
        <v>93205</v>
      </c>
      <c r="EDT215" s="611">
        <v>93205</v>
      </c>
      <c r="EDU215" s="611">
        <v>93205</v>
      </c>
      <c r="EDV215" s="611">
        <v>93205</v>
      </c>
      <c r="EDW215" s="611">
        <v>93205</v>
      </c>
      <c r="EDX215" s="611">
        <v>93205</v>
      </c>
      <c r="EDY215" s="611">
        <v>93205</v>
      </c>
      <c r="EDZ215" s="611">
        <v>93205</v>
      </c>
      <c r="EEA215" s="611">
        <v>93205</v>
      </c>
      <c r="EEB215" s="611">
        <v>93205</v>
      </c>
      <c r="EEC215" s="611">
        <v>93205</v>
      </c>
      <c r="EED215" s="611">
        <v>93205</v>
      </c>
      <c r="EEE215" s="611">
        <v>93205</v>
      </c>
      <c r="EEF215" s="611">
        <v>93205</v>
      </c>
      <c r="EEG215" s="611">
        <v>93205</v>
      </c>
      <c r="EEH215" s="611">
        <v>93205</v>
      </c>
      <c r="EEI215" s="611">
        <v>93205</v>
      </c>
      <c r="EEJ215" s="611">
        <v>93205</v>
      </c>
      <c r="EEK215" s="611">
        <v>93205</v>
      </c>
      <c r="EEL215" s="611">
        <v>93205</v>
      </c>
      <c r="EEM215" s="611">
        <v>93205</v>
      </c>
      <c r="EEN215" s="611">
        <v>93205</v>
      </c>
      <c r="EEO215" s="611">
        <v>93205</v>
      </c>
      <c r="EEP215" s="611">
        <v>93205</v>
      </c>
      <c r="EEQ215" s="611">
        <v>93205</v>
      </c>
      <c r="EER215" s="611">
        <v>93205</v>
      </c>
      <c r="EES215" s="611">
        <v>93205</v>
      </c>
      <c r="EET215" s="611">
        <v>93205</v>
      </c>
      <c r="EEU215" s="611">
        <v>93205</v>
      </c>
      <c r="EEV215" s="611">
        <v>93205</v>
      </c>
      <c r="EEW215" s="611">
        <v>93205</v>
      </c>
      <c r="EEX215" s="611">
        <v>93205</v>
      </c>
      <c r="EEY215" s="611">
        <v>93205</v>
      </c>
      <c r="EEZ215" s="611">
        <v>93205</v>
      </c>
      <c r="EFA215" s="611">
        <v>93205</v>
      </c>
      <c r="EFB215" s="611">
        <v>93205</v>
      </c>
      <c r="EFC215" s="611">
        <v>93205</v>
      </c>
      <c r="EFD215" s="611">
        <v>93205</v>
      </c>
      <c r="EFE215" s="611">
        <v>93205</v>
      </c>
      <c r="EFF215" s="611">
        <v>93205</v>
      </c>
      <c r="EFG215" s="611">
        <v>93205</v>
      </c>
      <c r="EFH215" s="611">
        <v>93205</v>
      </c>
      <c r="EFI215" s="611">
        <v>93205</v>
      </c>
      <c r="EFJ215" s="611">
        <v>93205</v>
      </c>
      <c r="EFK215" s="611">
        <v>93205</v>
      </c>
      <c r="EFL215" s="611">
        <v>93205</v>
      </c>
      <c r="EFM215" s="611">
        <v>93205</v>
      </c>
      <c r="EFN215" s="611">
        <v>93205</v>
      </c>
      <c r="EFO215" s="611">
        <v>93205</v>
      </c>
      <c r="EFP215" s="611">
        <v>93205</v>
      </c>
      <c r="EFQ215" s="611">
        <v>93205</v>
      </c>
      <c r="EFR215" s="611">
        <v>93205</v>
      </c>
      <c r="EFS215" s="611">
        <v>93205</v>
      </c>
      <c r="EFT215" s="611">
        <v>93205</v>
      </c>
      <c r="EFU215" s="611">
        <v>93205</v>
      </c>
      <c r="EFV215" s="611">
        <v>93205</v>
      </c>
      <c r="EFW215" s="611">
        <v>93205</v>
      </c>
      <c r="EFX215" s="611">
        <v>93205</v>
      </c>
      <c r="EFY215" s="611">
        <v>93205</v>
      </c>
      <c r="EFZ215" s="611">
        <v>93205</v>
      </c>
      <c r="EGA215" s="611">
        <v>93205</v>
      </c>
      <c r="EGB215" s="611">
        <v>93205</v>
      </c>
      <c r="EGC215" s="611">
        <v>93205</v>
      </c>
      <c r="EGD215" s="611">
        <v>93205</v>
      </c>
      <c r="EGE215" s="611">
        <v>93205</v>
      </c>
      <c r="EGF215" s="611">
        <v>93205</v>
      </c>
      <c r="EGG215" s="611">
        <v>93205</v>
      </c>
      <c r="EGH215" s="611">
        <v>93205</v>
      </c>
      <c r="EGI215" s="611">
        <v>93205</v>
      </c>
      <c r="EGJ215" s="611">
        <v>93205</v>
      </c>
      <c r="EGK215" s="611">
        <v>93205</v>
      </c>
      <c r="EGL215" s="611">
        <v>93205</v>
      </c>
      <c r="EGM215" s="611">
        <v>93205</v>
      </c>
      <c r="EGN215" s="611">
        <v>93205</v>
      </c>
      <c r="EGO215" s="611">
        <v>93205</v>
      </c>
      <c r="EGP215" s="611">
        <v>93205</v>
      </c>
      <c r="EGQ215" s="611">
        <v>93205</v>
      </c>
      <c r="EGR215" s="611">
        <v>93205</v>
      </c>
      <c r="EGS215" s="611">
        <v>93205</v>
      </c>
      <c r="EGT215" s="611">
        <v>93205</v>
      </c>
      <c r="EGU215" s="611">
        <v>93205</v>
      </c>
      <c r="EGV215" s="611">
        <v>93205</v>
      </c>
      <c r="EGW215" s="611">
        <v>93205</v>
      </c>
      <c r="EGX215" s="611">
        <v>93205</v>
      </c>
      <c r="EGY215" s="611">
        <v>93205</v>
      </c>
      <c r="EGZ215" s="611">
        <v>93205</v>
      </c>
      <c r="EHA215" s="611">
        <v>93205</v>
      </c>
      <c r="EHB215" s="611">
        <v>93205</v>
      </c>
      <c r="EHC215" s="611">
        <v>93205</v>
      </c>
      <c r="EHD215" s="611">
        <v>93205</v>
      </c>
      <c r="EHE215" s="611">
        <v>93205</v>
      </c>
      <c r="EHF215" s="611">
        <v>93205</v>
      </c>
      <c r="EHG215" s="611">
        <v>93205</v>
      </c>
      <c r="EHH215" s="611">
        <v>93205</v>
      </c>
      <c r="EHI215" s="611">
        <v>93205</v>
      </c>
      <c r="EHJ215" s="611">
        <v>93205</v>
      </c>
      <c r="EHK215" s="611">
        <v>93205</v>
      </c>
      <c r="EHL215" s="611">
        <v>93205</v>
      </c>
      <c r="EHM215" s="611">
        <v>93205</v>
      </c>
      <c r="EHN215" s="611">
        <v>93205</v>
      </c>
      <c r="EHO215" s="611">
        <v>93205</v>
      </c>
      <c r="EHP215" s="611">
        <v>93205</v>
      </c>
      <c r="EHQ215" s="611">
        <v>93205</v>
      </c>
      <c r="EHR215" s="611">
        <v>93205</v>
      </c>
      <c r="EHS215" s="611">
        <v>93205</v>
      </c>
      <c r="EHT215" s="611">
        <v>93205</v>
      </c>
      <c r="EHU215" s="611">
        <v>93205</v>
      </c>
      <c r="EHV215" s="611">
        <v>93205</v>
      </c>
      <c r="EHW215" s="611">
        <v>93205</v>
      </c>
      <c r="EHX215" s="611">
        <v>93205</v>
      </c>
      <c r="EHY215" s="611">
        <v>93205</v>
      </c>
      <c r="EHZ215" s="611">
        <v>93205</v>
      </c>
      <c r="EIA215" s="611">
        <v>93205</v>
      </c>
      <c r="EIB215" s="611">
        <v>93205</v>
      </c>
      <c r="EIC215" s="611">
        <v>93205</v>
      </c>
      <c r="EID215" s="611">
        <v>93205</v>
      </c>
      <c r="EIE215" s="611">
        <v>93205</v>
      </c>
      <c r="EIF215" s="611">
        <v>93205</v>
      </c>
      <c r="EIG215" s="611">
        <v>93205</v>
      </c>
      <c r="EIH215" s="611">
        <v>93205</v>
      </c>
      <c r="EII215" s="611">
        <v>93205</v>
      </c>
      <c r="EIJ215" s="611">
        <v>93205</v>
      </c>
      <c r="EIK215" s="611">
        <v>93205</v>
      </c>
      <c r="EIL215" s="611">
        <v>93205</v>
      </c>
      <c r="EIM215" s="611">
        <v>93205</v>
      </c>
      <c r="EIN215" s="611">
        <v>93205</v>
      </c>
      <c r="EIO215" s="611">
        <v>93205</v>
      </c>
      <c r="EIP215" s="611">
        <v>93205</v>
      </c>
      <c r="EIQ215" s="611">
        <v>93205</v>
      </c>
      <c r="EIR215" s="611">
        <v>93205</v>
      </c>
      <c r="EIS215" s="611">
        <v>93205</v>
      </c>
      <c r="EIT215" s="611">
        <v>93205</v>
      </c>
      <c r="EIU215" s="611">
        <v>93205</v>
      </c>
      <c r="EIV215" s="611">
        <v>93205</v>
      </c>
      <c r="EIW215" s="611">
        <v>93205</v>
      </c>
      <c r="EIX215" s="611">
        <v>93205</v>
      </c>
      <c r="EIY215" s="611">
        <v>93205</v>
      </c>
      <c r="EIZ215" s="611">
        <v>93205</v>
      </c>
      <c r="EJA215" s="611">
        <v>93205</v>
      </c>
      <c r="EJB215" s="611">
        <v>93205</v>
      </c>
      <c r="EJC215" s="611">
        <v>93205</v>
      </c>
      <c r="EJD215" s="611">
        <v>93205</v>
      </c>
      <c r="EJE215" s="611">
        <v>93205</v>
      </c>
      <c r="EJF215" s="611">
        <v>93205</v>
      </c>
      <c r="EJG215" s="611">
        <v>93205</v>
      </c>
      <c r="EJH215" s="611">
        <v>93205</v>
      </c>
      <c r="EJI215" s="611">
        <v>93205</v>
      </c>
      <c r="EJJ215" s="611">
        <v>93205</v>
      </c>
      <c r="EJK215" s="611">
        <v>93205</v>
      </c>
      <c r="EJL215" s="611">
        <v>93205</v>
      </c>
      <c r="EJM215" s="611">
        <v>93205</v>
      </c>
      <c r="EJN215" s="611">
        <v>93205</v>
      </c>
      <c r="EJO215" s="611">
        <v>93205</v>
      </c>
      <c r="EJP215" s="611">
        <v>93205</v>
      </c>
      <c r="EJQ215" s="611">
        <v>93205</v>
      </c>
      <c r="EJR215" s="611">
        <v>93205</v>
      </c>
      <c r="EJS215" s="611">
        <v>93205</v>
      </c>
      <c r="EJT215" s="611">
        <v>93205</v>
      </c>
      <c r="EJU215" s="611">
        <v>93205</v>
      </c>
      <c r="EJV215" s="611">
        <v>93205</v>
      </c>
      <c r="EJW215" s="611">
        <v>93205</v>
      </c>
      <c r="EJX215" s="611">
        <v>93205</v>
      </c>
      <c r="EJY215" s="611">
        <v>93205</v>
      </c>
      <c r="EJZ215" s="611">
        <v>93205</v>
      </c>
      <c r="EKA215" s="611">
        <v>93205</v>
      </c>
      <c r="EKB215" s="611">
        <v>93205</v>
      </c>
      <c r="EKC215" s="611">
        <v>93205</v>
      </c>
      <c r="EKD215" s="611">
        <v>93205</v>
      </c>
      <c r="EKE215" s="611">
        <v>93205</v>
      </c>
      <c r="EKF215" s="611">
        <v>93205</v>
      </c>
      <c r="EKG215" s="611">
        <v>93205</v>
      </c>
      <c r="EKH215" s="611">
        <v>93205</v>
      </c>
      <c r="EKI215" s="611">
        <v>93205</v>
      </c>
      <c r="EKJ215" s="611">
        <v>93205</v>
      </c>
      <c r="EKK215" s="611">
        <v>93205</v>
      </c>
      <c r="EKL215" s="611">
        <v>93205</v>
      </c>
      <c r="EKM215" s="611">
        <v>93205</v>
      </c>
      <c r="EKN215" s="611">
        <v>93205</v>
      </c>
      <c r="EKO215" s="611">
        <v>93205</v>
      </c>
      <c r="EKP215" s="611">
        <v>93205</v>
      </c>
      <c r="EKQ215" s="611">
        <v>93205</v>
      </c>
      <c r="EKR215" s="611">
        <v>93205</v>
      </c>
      <c r="EKS215" s="611">
        <v>93205</v>
      </c>
      <c r="EKT215" s="611">
        <v>93205</v>
      </c>
      <c r="EKU215" s="611">
        <v>93205</v>
      </c>
      <c r="EKV215" s="611">
        <v>93205</v>
      </c>
      <c r="EKW215" s="611">
        <v>93205</v>
      </c>
      <c r="EKX215" s="611">
        <v>93205</v>
      </c>
      <c r="EKY215" s="611">
        <v>93205</v>
      </c>
      <c r="EKZ215" s="611">
        <v>93205</v>
      </c>
      <c r="ELA215" s="611">
        <v>93205</v>
      </c>
      <c r="ELB215" s="611">
        <v>93205</v>
      </c>
      <c r="ELC215" s="611">
        <v>93205</v>
      </c>
      <c r="ELD215" s="611">
        <v>93205</v>
      </c>
      <c r="ELE215" s="611">
        <v>93205</v>
      </c>
      <c r="ELF215" s="611">
        <v>93205</v>
      </c>
      <c r="ELG215" s="611">
        <v>93205</v>
      </c>
      <c r="ELH215" s="611">
        <v>93205</v>
      </c>
      <c r="ELI215" s="611">
        <v>93205</v>
      </c>
      <c r="ELJ215" s="611">
        <v>93205</v>
      </c>
      <c r="ELK215" s="611">
        <v>93205</v>
      </c>
      <c r="ELL215" s="611">
        <v>93205</v>
      </c>
      <c r="ELM215" s="611">
        <v>93205</v>
      </c>
      <c r="ELN215" s="611">
        <v>93205</v>
      </c>
      <c r="ELO215" s="611">
        <v>93205</v>
      </c>
      <c r="ELP215" s="611">
        <v>93205</v>
      </c>
      <c r="ELQ215" s="611">
        <v>93205</v>
      </c>
      <c r="ELR215" s="611">
        <v>93205</v>
      </c>
      <c r="ELS215" s="611">
        <v>93205</v>
      </c>
      <c r="ELT215" s="611">
        <v>93205</v>
      </c>
      <c r="ELU215" s="611">
        <v>93205</v>
      </c>
      <c r="ELV215" s="611">
        <v>93205</v>
      </c>
      <c r="ELW215" s="611">
        <v>93205</v>
      </c>
      <c r="ELX215" s="611">
        <v>93205</v>
      </c>
      <c r="ELY215" s="611">
        <v>93205</v>
      </c>
      <c r="ELZ215" s="611">
        <v>93205</v>
      </c>
      <c r="EMA215" s="611">
        <v>93205</v>
      </c>
      <c r="EMB215" s="611">
        <v>93205</v>
      </c>
      <c r="EMC215" s="611">
        <v>93205</v>
      </c>
      <c r="EMD215" s="611">
        <v>93205</v>
      </c>
      <c r="EME215" s="611">
        <v>93205</v>
      </c>
      <c r="EMF215" s="611">
        <v>93205</v>
      </c>
      <c r="EMG215" s="611">
        <v>93205</v>
      </c>
      <c r="EMH215" s="611">
        <v>93205</v>
      </c>
      <c r="EMI215" s="611">
        <v>93205</v>
      </c>
      <c r="EMJ215" s="611">
        <v>93205</v>
      </c>
      <c r="EMK215" s="611">
        <v>93205</v>
      </c>
      <c r="EML215" s="611">
        <v>93205</v>
      </c>
      <c r="EMM215" s="611">
        <v>93205</v>
      </c>
      <c r="EMN215" s="611">
        <v>93205</v>
      </c>
      <c r="EMO215" s="611">
        <v>93205</v>
      </c>
      <c r="EMP215" s="611">
        <v>93205</v>
      </c>
      <c r="EMQ215" s="611">
        <v>93205</v>
      </c>
      <c r="EMR215" s="611">
        <v>93205</v>
      </c>
      <c r="EMS215" s="611">
        <v>93205</v>
      </c>
      <c r="EMT215" s="611">
        <v>93205</v>
      </c>
      <c r="EMU215" s="611">
        <v>93205</v>
      </c>
      <c r="EMV215" s="611">
        <v>93205</v>
      </c>
      <c r="EMW215" s="611">
        <v>93205</v>
      </c>
      <c r="EMX215" s="611">
        <v>93205</v>
      </c>
      <c r="EMY215" s="611">
        <v>93205</v>
      </c>
      <c r="EMZ215" s="611">
        <v>93205</v>
      </c>
      <c r="ENA215" s="611">
        <v>93205</v>
      </c>
      <c r="ENB215" s="611">
        <v>93205</v>
      </c>
      <c r="ENC215" s="611">
        <v>93205</v>
      </c>
      <c r="END215" s="611">
        <v>93205</v>
      </c>
      <c r="ENE215" s="611">
        <v>93205</v>
      </c>
      <c r="ENF215" s="611">
        <v>93205</v>
      </c>
      <c r="ENG215" s="611">
        <v>93205</v>
      </c>
      <c r="ENH215" s="611">
        <v>93205</v>
      </c>
      <c r="ENI215" s="611">
        <v>93205</v>
      </c>
      <c r="ENJ215" s="611">
        <v>93205</v>
      </c>
      <c r="ENK215" s="611">
        <v>93205</v>
      </c>
      <c r="ENL215" s="611">
        <v>93205</v>
      </c>
      <c r="ENM215" s="611">
        <v>93205</v>
      </c>
      <c r="ENN215" s="611">
        <v>93205</v>
      </c>
      <c r="ENO215" s="611">
        <v>93205</v>
      </c>
      <c r="ENP215" s="611">
        <v>93205</v>
      </c>
      <c r="ENQ215" s="611">
        <v>93205</v>
      </c>
      <c r="ENR215" s="611">
        <v>93205</v>
      </c>
      <c r="ENS215" s="611">
        <v>93205</v>
      </c>
      <c r="ENT215" s="611">
        <v>93205</v>
      </c>
      <c r="ENU215" s="611">
        <v>93205</v>
      </c>
      <c r="ENV215" s="611">
        <v>93205</v>
      </c>
      <c r="ENW215" s="611">
        <v>93205</v>
      </c>
      <c r="ENX215" s="611">
        <v>93205</v>
      </c>
      <c r="ENY215" s="611">
        <v>93205</v>
      </c>
      <c r="ENZ215" s="611">
        <v>93205</v>
      </c>
      <c r="EOA215" s="611">
        <v>93205</v>
      </c>
      <c r="EOB215" s="611">
        <v>93205</v>
      </c>
      <c r="EOC215" s="611">
        <v>93205</v>
      </c>
      <c r="EOD215" s="611">
        <v>93205</v>
      </c>
      <c r="EOE215" s="611">
        <v>93205</v>
      </c>
      <c r="EOF215" s="611">
        <v>93205</v>
      </c>
      <c r="EOG215" s="611">
        <v>93205</v>
      </c>
      <c r="EOH215" s="611">
        <v>93205</v>
      </c>
      <c r="EOI215" s="611">
        <v>93205</v>
      </c>
      <c r="EOJ215" s="611">
        <v>93205</v>
      </c>
      <c r="EOK215" s="611">
        <v>93205</v>
      </c>
      <c r="EOL215" s="611">
        <v>93205</v>
      </c>
      <c r="EOM215" s="611">
        <v>93205</v>
      </c>
      <c r="EON215" s="611">
        <v>93205</v>
      </c>
      <c r="EOO215" s="611">
        <v>93205</v>
      </c>
      <c r="EOP215" s="611">
        <v>93205</v>
      </c>
      <c r="EOQ215" s="611">
        <v>93205</v>
      </c>
      <c r="EOR215" s="611">
        <v>93205</v>
      </c>
      <c r="EOS215" s="611">
        <v>93205</v>
      </c>
      <c r="EOT215" s="611">
        <v>93205</v>
      </c>
      <c r="EOU215" s="611">
        <v>93205</v>
      </c>
      <c r="EOV215" s="611">
        <v>93205</v>
      </c>
      <c r="EOW215" s="611">
        <v>93205</v>
      </c>
      <c r="EOX215" s="611">
        <v>93205</v>
      </c>
      <c r="EOY215" s="611">
        <v>93205</v>
      </c>
      <c r="EOZ215" s="611">
        <v>93205</v>
      </c>
      <c r="EPA215" s="611">
        <v>93205</v>
      </c>
      <c r="EPB215" s="611">
        <v>93205</v>
      </c>
      <c r="EPC215" s="611">
        <v>93205</v>
      </c>
      <c r="EPD215" s="611">
        <v>93205</v>
      </c>
      <c r="EPE215" s="611">
        <v>93205</v>
      </c>
      <c r="EPF215" s="611">
        <v>93205</v>
      </c>
      <c r="EPG215" s="611">
        <v>93205</v>
      </c>
      <c r="EPH215" s="611">
        <v>93205</v>
      </c>
      <c r="EPI215" s="611">
        <v>93205</v>
      </c>
      <c r="EPJ215" s="611">
        <v>93205</v>
      </c>
      <c r="EPK215" s="611">
        <v>93205</v>
      </c>
      <c r="EPL215" s="611">
        <v>93205</v>
      </c>
      <c r="EPM215" s="611">
        <v>93205</v>
      </c>
      <c r="EPN215" s="611">
        <v>93205</v>
      </c>
      <c r="EPO215" s="611">
        <v>93205</v>
      </c>
      <c r="EPP215" s="611">
        <v>93205</v>
      </c>
      <c r="EPQ215" s="611">
        <v>93205</v>
      </c>
      <c r="EPR215" s="611">
        <v>93205</v>
      </c>
      <c r="EPS215" s="611">
        <v>93205</v>
      </c>
      <c r="EPT215" s="611">
        <v>93205</v>
      </c>
      <c r="EPU215" s="611">
        <v>93205</v>
      </c>
      <c r="EPV215" s="611">
        <v>93205</v>
      </c>
      <c r="EPW215" s="611">
        <v>93205</v>
      </c>
      <c r="EPX215" s="611">
        <v>93205</v>
      </c>
      <c r="EPY215" s="611">
        <v>93205</v>
      </c>
      <c r="EPZ215" s="611">
        <v>93205</v>
      </c>
      <c r="EQA215" s="611">
        <v>93205</v>
      </c>
      <c r="EQB215" s="611">
        <v>93205</v>
      </c>
      <c r="EQC215" s="611">
        <v>93205</v>
      </c>
      <c r="EQD215" s="611">
        <v>93205</v>
      </c>
      <c r="EQE215" s="611">
        <v>93205</v>
      </c>
      <c r="EQF215" s="611">
        <v>93205</v>
      </c>
      <c r="EQG215" s="611">
        <v>93205</v>
      </c>
      <c r="EQH215" s="611">
        <v>93205</v>
      </c>
      <c r="EQI215" s="611">
        <v>93205</v>
      </c>
      <c r="EQJ215" s="611">
        <v>93205</v>
      </c>
      <c r="EQK215" s="611">
        <v>93205</v>
      </c>
      <c r="EQL215" s="611">
        <v>93205</v>
      </c>
      <c r="EQM215" s="611">
        <v>93205</v>
      </c>
      <c r="EQN215" s="611">
        <v>93205</v>
      </c>
      <c r="EQO215" s="611">
        <v>93205</v>
      </c>
      <c r="EQP215" s="611">
        <v>93205</v>
      </c>
      <c r="EQQ215" s="611">
        <v>93205</v>
      </c>
      <c r="EQR215" s="611">
        <v>93205</v>
      </c>
      <c r="EQS215" s="611">
        <v>93205</v>
      </c>
      <c r="EQT215" s="611">
        <v>93205</v>
      </c>
      <c r="EQU215" s="611">
        <v>93205</v>
      </c>
      <c r="EQV215" s="611">
        <v>93205</v>
      </c>
      <c r="EQW215" s="611">
        <v>93205</v>
      </c>
      <c r="EQX215" s="611">
        <v>93205</v>
      </c>
      <c r="EQY215" s="611">
        <v>93205</v>
      </c>
      <c r="EQZ215" s="611">
        <v>93205</v>
      </c>
      <c r="ERA215" s="611">
        <v>93205</v>
      </c>
      <c r="ERB215" s="611">
        <v>93205</v>
      </c>
      <c r="ERC215" s="611">
        <v>93205</v>
      </c>
      <c r="ERD215" s="611">
        <v>93205</v>
      </c>
      <c r="ERE215" s="611">
        <v>93205</v>
      </c>
      <c r="ERF215" s="611">
        <v>93205</v>
      </c>
      <c r="ERG215" s="611">
        <v>93205</v>
      </c>
      <c r="ERH215" s="611">
        <v>93205</v>
      </c>
      <c r="ERI215" s="611">
        <v>93205</v>
      </c>
      <c r="ERJ215" s="611">
        <v>93205</v>
      </c>
      <c r="ERK215" s="611">
        <v>93205</v>
      </c>
      <c r="ERL215" s="611">
        <v>93205</v>
      </c>
      <c r="ERM215" s="611">
        <v>93205</v>
      </c>
      <c r="ERN215" s="611">
        <v>93205</v>
      </c>
      <c r="ERO215" s="611">
        <v>93205</v>
      </c>
      <c r="ERP215" s="611">
        <v>93205</v>
      </c>
      <c r="ERQ215" s="611">
        <v>93205</v>
      </c>
      <c r="ERR215" s="611">
        <v>93205</v>
      </c>
      <c r="ERS215" s="611">
        <v>93205</v>
      </c>
      <c r="ERT215" s="611">
        <v>93205</v>
      </c>
      <c r="ERU215" s="611">
        <v>93205</v>
      </c>
      <c r="ERV215" s="611">
        <v>93205</v>
      </c>
      <c r="ERW215" s="611">
        <v>93205</v>
      </c>
      <c r="ERX215" s="611">
        <v>93205</v>
      </c>
      <c r="ERY215" s="611">
        <v>93205</v>
      </c>
      <c r="ERZ215" s="611">
        <v>93205</v>
      </c>
      <c r="ESA215" s="611">
        <v>93205</v>
      </c>
      <c r="ESB215" s="611">
        <v>93205</v>
      </c>
      <c r="ESC215" s="611">
        <v>93205</v>
      </c>
      <c r="ESD215" s="611">
        <v>93205</v>
      </c>
      <c r="ESE215" s="611">
        <v>93205</v>
      </c>
      <c r="ESF215" s="611">
        <v>93205</v>
      </c>
      <c r="ESG215" s="611">
        <v>93205</v>
      </c>
      <c r="ESH215" s="611">
        <v>93205</v>
      </c>
      <c r="ESI215" s="611">
        <v>93205</v>
      </c>
      <c r="ESJ215" s="611">
        <v>93205</v>
      </c>
      <c r="ESK215" s="611">
        <v>93205</v>
      </c>
      <c r="ESL215" s="611">
        <v>93205</v>
      </c>
      <c r="ESM215" s="611">
        <v>93205</v>
      </c>
      <c r="ESN215" s="611">
        <v>93205</v>
      </c>
      <c r="ESO215" s="611">
        <v>93205</v>
      </c>
      <c r="ESP215" s="611">
        <v>93205</v>
      </c>
      <c r="ESQ215" s="611">
        <v>93205</v>
      </c>
      <c r="ESR215" s="611">
        <v>93205</v>
      </c>
      <c r="ESS215" s="611">
        <v>93205</v>
      </c>
      <c r="EST215" s="611">
        <v>93205</v>
      </c>
      <c r="ESU215" s="611">
        <v>93205</v>
      </c>
      <c r="ESV215" s="611">
        <v>93205</v>
      </c>
      <c r="ESW215" s="611">
        <v>93205</v>
      </c>
      <c r="ESX215" s="611">
        <v>93205</v>
      </c>
      <c r="ESY215" s="611">
        <v>93205</v>
      </c>
      <c r="ESZ215" s="611">
        <v>93205</v>
      </c>
      <c r="ETA215" s="611">
        <v>93205</v>
      </c>
      <c r="ETB215" s="611">
        <v>93205</v>
      </c>
      <c r="ETC215" s="611">
        <v>93205</v>
      </c>
      <c r="ETD215" s="611">
        <v>93205</v>
      </c>
      <c r="ETE215" s="611">
        <v>93205</v>
      </c>
      <c r="ETF215" s="611">
        <v>93205</v>
      </c>
      <c r="ETG215" s="611">
        <v>93205</v>
      </c>
      <c r="ETH215" s="611">
        <v>93205</v>
      </c>
      <c r="ETI215" s="611">
        <v>93205</v>
      </c>
      <c r="ETJ215" s="611">
        <v>93205</v>
      </c>
      <c r="ETK215" s="611">
        <v>93205</v>
      </c>
      <c r="ETL215" s="611">
        <v>93205</v>
      </c>
      <c r="ETM215" s="611">
        <v>93205</v>
      </c>
      <c r="ETN215" s="611">
        <v>93205</v>
      </c>
      <c r="ETO215" s="611">
        <v>93205</v>
      </c>
      <c r="ETP215" s="611">
        <v>93205</v>
      </c>
      <c r="ETQ215" s="611">
        <v>93205</v>
      </c>
      <c r="ETR215" s="611">
        <v>93205</v>
      </c>
      <c r="ETS215" s="611">
        <v>93205</v>
      </c>
      <c r="ETT215" s="611">
        <v>93205</v>
      </c>
      <c r="ETU215" s="611">
        <v>93205</v>
      </c>
      <c r="ETV215" s="611">
        <v>93205</v>
      </c>
      <c r="ETW215" s="611">
        <v>93205</v>
      </c>
      <c r="ETX215" s="611">
        <v>93205</v>
      </c>
      <c r="ETY215" s="611">
        <v>93205</v>
      </c>
      <c r="ETZ215" s="611">
        <v>93205</v>
      </c>
      <c r="EUA215" s="611">
        <v>93205</v>
      </c>
      <c r="EUB215" s="611">
        <v>93205</v>
      </c>
      <c r="EUC215" s="611">
        <v>93205</v>
      </c>
      <c r="EUD215" s="611">
        <v>93205</v>
      </c>
      <c r="EUE215" s="611">
        <v>93205</v>
      </c>
      <c r="EUF215" s="611">
        <v>93205</v>
      </c>
      <c r="EUG215" s="611">
        <v>93205</v>
      </c>
      <c r="EUH215" s="611">
        <v>93205</v>
      </c>
      <c r="EUI215" s="611">
        <v>93205</v>
      </c>
      <c r="EUJ215" s="611">
        <v>93205</v>
      </c>
      <c r="EUK215" s="611">
        <v>93205</v>
      </c>
      <c r="EUL215" s="611">
        <v>93205</v>
      </c>
      <c r="EUM215" s="611">
        <v>93205</v>
      </c>
      <c r="EUN215" s="611">
        <v>93205</v>
      </c>
      <c r="EUO215" s="611">
        <v>93205</v>
      </c>
      <c r="EUP215" s="611">
        <v>93205</v>
      </c>
      <c r="EUQ215" s="611">
        <v>93205</v>
      </c>
      <c r="EUR215" s="611">
        <v>93205</v>
      </c>
      <c r="EUS215" s="611">
        <v>93205</v>
      </c>
      <c r="EUT215" s="611">
        <v>93205</v>
      </c>
      <c r="EUU215" s="611">
        <v>93205</v>
      </c>
      <c r="EUV215" s="611">
        <v>93205</v>
      </c>
      <c r="EUW215" s="611">
        <v>93205</v>
      </c>
      <c r="EUX215" s="611">
        <v>93205</v>
      </c>
      <c r="EUY215" s="611">
        <v>93205</v>
      </c>
      <c r="EUZ215" s="611">
        <v>93205</v>
      </c>
      <c r="EVA215" s="611">
        <v>93205</v>
      </c>
      <c r="EVB215" s="611">
        <v>93205</v>
      </c>
      <c r="EVC215" s="611">
        <v>93205</v>
      </c>
      <c r="EVD215" s="611">
        <v>93205</v>
      </c>
      <c r="EVE215" s="611">
        <v>93205</v>
      </c>
      <c r="EVF215" s="611">
        <v>93205</v>
      </c>
      <c r="EVG215" s="611">
        <v>93205</v>
      </c>
      <c r="EVH215" s="611">
        <v>93205</v>
      </c>
      <c r="EVI215" s="611">
        <v>93205</v>
      </c>
      <c r="EVJ215" s="611">
        <v>93205</v>
      </c>
      <c r="EVK215" s="611">
        <v>93205</v>
      </c>
      <c r="EVL215" s="611">
        <v>93205</v>
      </c>
      <c r="EVM215" s="611">
        <v>93205</v>
      </c>
      <c r="EVN215" s="611">
        <v>93205</v>
      </c>
      <c r="EVO215" s="611">
        <v>93205</v>
      </c>
      <c r="EVP215" s="611">
        <v>93205</v>
      </c>
      <c r="EVQ215" s="611">
        <v>93205</v>
      </c>
      <c r="EVR215" s="611">
        <v>93205</v>
      </c>
      <c r="EVS215" s="611">
        <v>93205</v>
      </c>
      <c r="EVT215" s="611">
        <v>93205</v>
      </c>
      <c r="EVU215" s="611">
        <v>93205</v>
      </c>
      <c r="EVV215" s="611">
        <v>93205</v>
      </c>
      <c r="EVW215" s="611">
        <v>93205</v>
      </c>
      <c r="EVX215" s="611">
        <v>93205</v>
      </c>
      <c r="EVY215" s="611">
        <v>93205</v>
      </c>
      <c r="EVZ215" s="611">
        <v>93205</v>
      </c>
      <c r="EWA215" s="611">
        <v>93205</v>
      </c>
      <c r="EWB215" s="611">
        <v>93205</v>
      </c>
      <c r="EWC215" s="611">
        <v>93205</v>
      </c>
      <c r="EWD215" s="611">
        <v>93205</v>
      </c>
      <c r="EWE215" s="611">
        <v>93205</v>
      </c>
      <c r="EWF215" s="611">
        <v>93205</v>
      </c>
      <c r="EWG215" s="611">
        <v>93205</v>
      </c>
      <c r="EWH215" s="611">
        <v>93205</v>
      </c>
      <c r="EWI215" s="611">
        <v>93205</v>
      </c>
      <c r="EWJ215" s="611">
        <v>93205</v>
      </c>
      <c r="EWK215" s="611">
        <v>93205</v>
      </c>
      <c r="EWL215" s="611">
        <v>93205</v>
      </c>
      <c r="EWM215" s="611">
        <v>93205</v>
      </c>
      <c r="EWN215" s="611">
        <v>93205</v>
      </c>
      <c r="EWO215" s="611">
        <v>93205</v>
      </c>
      <c r="EWP215" s="611">
        <v>93205</v>
      </c>
      <c r="EWQ215" s="611">
        <v>93205</v>
      </c>
      <c r="EWR215" s="611">
        <v>93205</v>
      </c>
      <c r="EWS215" s="611">
        <v>93205</v>
      </c>
      <c r="EWT215" s="611">
        <v>93205</v>
      </c>
      <c r="EWU215" s="611">
        <v>93205</v>
      </c>
      <c r="EWV215" s="611">
        <v>93205</v>
      </c>
      <c r="EWW215" s="611">
        <v>93205</v>
      </c>
      <c r="EWX215" s="611">
        <v>93205</v>
      </c>
      <c r="EWY215" s="611">
        <v>93205</v>
      </c>
      <c r="EWZ215" s="611">
        <v>93205</v>
      </c>
      <c r="EXA215" s="611">
        <v>93205</v>
      </c>
      <c r="EXB215" s="611">
        <v>93205</v>
      </c>
      <c r="EXC215" s="611">
        <v>93205</v>
      </c>
      <c r="EXD215" s="611">
        <v>93205</v>
      </c>
      <c r="EXE215" s="611">
        <v>93205</v>
      </c>
      <c r="EXF215" s="611">
        <v>93205</v>
      </c>
      <c r="EXG215" s="611">
        <v>93205</v>
      </c>
      <c r="EXH215" s="611">
        <v>93205</v>
      </c>
      <c r="EXI215" s="611">
        <v>93205</v>
      </c>
      <c r="EXJ215" s="611">
        <v>93205</v>
      </c>
      <c r="EXK215" s="611">
        <v>93205</v>
      </c>
      <c r="EXL215" s="611">
        <v>93205</v>
      </c>
      <c r="EXM215" s="611">
        <v>93205</v>
      </c>
      <c r="EXN215" s="611">
        <v>93205</v>
      </c>
      <c r="EXO215" s="611">
        <v>93205</v>
      </c>
      <c r="EXP215" s="611">
        <v>93205</v>
      </c>
      <c r="EXQ215" s="611">
        <v>93205</v>
      </c>
      <c r="EXR215" s="611">
        <v>93205</v>
      </c>
      <c r="EXS215" s="611">
        <v>93205</v>
      </c>
      <c r="EXT215" s="611">
        <v>93205</v>
      </c>
      <c r="EXU215" s="611">
        <v>93205</v>
      </c>
      <c r="EXV215" s="611">
        <v>93205</v>
      </c>
      <c r="EXW215" s="611">
        <v>93205</v>
      </c>
      <c r="EXX215" s="611">
        <v>93205</v>
      </c>
      <c r="EXY215" s="611">
        <v>93205</v>
      </c>
      <c r="EXZ215" s="611">
        <v>93205</v>
      </c>
      <c r="EYA215" s="611">
        <v>93205</v>
      </c>
      <c r="EYB215" s="611">
        <v>93205</v>
      </c>
      <c r="EYC215" s="611">
        <v>93205</v>
      </c>
      <c r="EYD215" s="611">
        <v>93205</v>
      </c>
      <c r="EYE215" s="611">
        <v>93205</v>
      </c>
      <c r="EYF215" s="611">
        <v>93205</v>
      </c>
      <c r="EYG215" s="611">
        <v>93205</v>
      </c>
      <c r="EYH215" s="611">
        <v>93205</v>
      </c>
      <c r="EYI215" s="611">
        <v>93205</v>
      </c>
      <c r="EYJ215" s="611">
        <v>93205</v>
      </c>
      <c r="EYK215" s="611">
        <v>93205</v>
      </c>
      <c r="EYL215" s="611">
        <v>93205</v>
      </c>
      <c r="EYM215" s="611">
        <v>93205</v>
      </c>
      <c r="EYN215" s="611">
        <v>93205</v>
      </c>
      <c r="EYO215" s="611">
        <v>93205</v>
      </c>
      <c r="EYP215" s="611">
        <v>93205</v>
      </c>
      <c r="EYQ215" s="611">
        <v>93205</v>
      </c>
      <c r="EYR215" s="611">
        <v>93205</v>
      </c>
      <c r="EYS215" s="611">
        <v>93205</v>
      </c>
      <c r="EYT215" s="611">
        <v>93205</v>
      </c>
      <c r="EYU215" s="611">
        <v>93205</v>
      </c>
      <c r="EYV215" s="611">
        <v>93205</v>
      </c>
      <c r="EYW215" s="611">
        <v>93205</v>
      </c>
      <c r="EYX215" s="611">
        <v>93205</v>
      </c>
      <c r="EYY215" s="611">
        <v>93205</v>
      </c>
      <c r="EYZ215" s="611">
        <v>93205</v>
      </c>
      <c r="EZA215" s="611">
        <v>93205</v>
      </c>
      <c r="EZB215" s="611">
        <v>93205</v>
      </c>
      <c r="EZC215" s="611">
        <v>93205</v>
      </c>
      <c r="EZD215" s="611">
        <v>93205</v>
      </c>
      <c r="EZE215" s="611">
        <v>93205</v>
      </c>
      <c r="EZF215" s="611">
        <v>93205</v>
      </c>
      <c r="EZG215" s="611">
        <v>93205</v>
      </c>
      <c r="EZH215" s="611">
        <v>93205</v>
      </c>
      <c r="EZI215" s="611">
        <v>93205</v>
      </c>
      <c r="EZJ215" s="611">
        <v>93205</v>
      </c>
      <c r="EZK215" s="611">
        <v>93205</v>
      </c>
      <c r="EZL215" s="611">
        <v>93205</v>
      </c>
      <c r="EZM215" s="611">
        <v>93205</v>
      </c>
      <c r="EZN215" s="611">
        <v>93205</v>
      </c>
      <c r="EZO215" s="611">
        <v>93205</v>
      </c>
      <c r="EZP215" s="611">
        <v>93205</v>
      </c>
      <c r="EZQ215" s="611">
        <v>93205</v>
      </c>
      <c r="EZR215" s="611">
        <v>93205</v>
      </c>
      <c r="EZS215" s="611">
        <v>93205</v>
      </c>
      <c r="EZT215" s="611">
        <v>93205</v>
      </c>
      <c r="EZU215" s="611">
        <v>93205</v>
      </c>
      <c r="EZV215" s="611">
        <v>93205</v>
      </c>
      <c r="EZW215" s="611">
        <v>93205</v>
      </c>
      <c r="EZX215" s="611">
        <v>93205</v>
      </c>
      <c r="EZY215" s="611">
        <v>93205</v>
      </c>
      <c r="EZZ215" s="611">
        <v>93205</v>
      </c>
      <c r="FAA215" s="611">
        <v>93205</v>
      </c>
      <c r="FAB215" s="611">
        <v>93205</v>
      </c>
      <c r="FAC215" s="611">
        <v>93205</v>
      </c>
      <c r="FAD215" s="611">
        <v>93205</v>
      </c>
      <c r="FAE215" s="611">
        <v>93205</v>
      </c>
      <c r="FAF215" s="611">
        <v>93205</v>
      </c>
      <c r="FAG215" s="611">
        <v>93205</v>
      </c>
      <c r="FAH215" s="611">
        <v>93205</v>
      </c>
      <c r="FAI215" s="611">
        <v>93205</v>
      </c>
      <c r="FAJ215" s="611">
        <v>93205</v>
      </c>
      <c r="FAK215" s="611">
        <v>93205</v>
      </c>
      <c r="FAL215" s="611">
        <v>93205</v>
      </c>
      <c r="FAM215" s="611">
        <v>93205</v>
      </c>
      <c r="FAN215" s="611">
        <v>93205</v>
      </c>
      <c r="FAO215" s="611">
        <v>93205</v>
      </c>
      <c r="FAP215" s="611">
        <v>93205</v>
      </c>
      <c r="FAQ215" s="611">
        <v>93205</v>
      </c>
      <c r="FAR215" s="611">
        <v>93205</v>
      </c>
      <c r="FAS215" s="611">
        <v>93205</v>
      </c>
      <c r="FAT215" s="611">
        <v>93205</v>
      </c>
      <c r="FAU215" s="611">
        <v>93205</v>
      </c>
      <c r="FAV215" s="611">
        <v>93205</v>
      </c>
      <c r="FAW215" s="611">
        <v>93205</v>
      </c>
      <c r="FAX215" s="611">
        <v>93205</v>
      </c>
      <c r="FAY215" s="611">
        <v>93205</v>
      </c>
      <c r="FAZ215" s="611">
        <v>93205</v>
      </c>
      <c r="FBA215" s="611">
        <v>93205</v>
      </c>
      <c r="FBB215" s="611">
        <v>93205</v>
      </c>
      <c r="FBC215" s="611">
        <v>93205</v>
      </c>
      <c r="FBD215" s="611">
        <v>93205</v>
      </c>
      <c r="FBE215" s="611">
        <v>93205</v>
      </c>
      <c r="FBF215" s="611">
        <v>93205</v>
      </c>
      <c r="FBG215" s="611">
        <v>93205</v>
      </c>
      <c r="FBH215" s="611">
        <v>93205</v>
      </c>
      <c r="FBI215" s="611">
        <v>93205</v>
      </c>
      <c r="FBJ215" s="611">
        <v>93205</v>
      </c>
      <c r="FBK215" s="611">
        <v>93205</v>
      </c>
      <c r="FBL215" s="611">
        <v>93205</v>
      </c>
      <c r="FBM215" s="611">
        <v>93205</v>
      </c>
      <c r="FBN215" s="611">
        <v>93205</v>
      </c>
      <c r="FBO215" s="611">
        <v>93205</v>
      </c>
      <c r="FBP215" s="611">
        <v>93205</v>
      </c>
      <c r="FBQ215" s="611">
        <v>93205</v>
      </c>
      <c r="FBR215" s="611">
        <v>93205</v>
      </c>
      <c r="FBS215" s="611">
        <v>93205</v>
      </c>
      <c r="FBT215" s="611">
        <v>93205</v>
      </c>
      <c r="FBU215" s="611">
        <v>93205</v>
      </c>
      <c r="FBV215" s="611">
        <v>93205</v>
      </c>
      <c r="FBW215" s="611">
        <v>93205</v>
      </c>
      <c r="FBX215" s="611">
        <v>93205</v>
      </c>
      <c r="FBY215" s="611">
        <v>93205</v>
      </c>
      <c r="FBZ215" s="611">
        <v>93205</v>
      </c>
      <c r="FCA215" s="611">
        <v>93205</v>
      </c>
      <c r="FCB215" s="611">
        <v>93205</v>
      </c>
      <c r="FCC215" s="611">
        <v>93205</v>
      </c>
      <c r="FCD215" s="611">
        <v>93205</v>
      </c>
      <c r="FCE215" s="611">
        <v>93205</v>
      </c>
      <c r="FCF215" s="611">
        <v>93205</v>
      </c>
      <c r="FCG215" s="611">
        <v>93205</v>
      </c>
      <c r="FCH215" s="611">
        <v>93205</v>
      </c>
      <c r="FCI215" s="611">
        <v>93205</v>
      </c>
      <c r="FCJ215" s="611">
        <v>93205</v>
      </c>
      <c r="FCK215" s="611">
        <v>93205</v>
      </c>
      <c r="FCL215" s="611">
        <v>93205</v>
      </c>
      <c r="FCM215" s="611">
        <v>93205</v>
      </c>
      <c r="FCN215" s="611">
        <v>93205</v>
      </c>
      <c r="FCO215" s="611">
        <v>93205</v>
      </c>
      <c r="FCP215" s="611">
        <v>93205</v>
      </c>
      <c r="FCQ215" s="611">
        <v>93205</v>
      </c>
      <c r="FCR215" s="611">
        <v>93205</v>
      </c>
      <c r="FCS215" s="611">
        <v>93205</v>
      </c>
      <c r="FCT215" s="611">
        <v>93205</v>
      </c>
      <c r="FCU215" s="611">
        <v>93205</v>
      </c>
      <c r="FCV215" s="611">
        <v>93205</v>
      </c>
      <c r="FCW215" s="611">
        <v>93205</v>
      </c>
      <c r="FCX215" s="611">
        <v>93205</v>
      </c>
      <c r="FCY215" s="611">
        <v>93205</v>
      </c>
      <c r="FCZ215" s="611">
        <v>93205</v>
      </c>
      <c r="FDA215" s="611">
        <v>93205</v>
      </c>
      <c r="FDB215" s="611">
        <v>93205</v>
      </c>
      <c r="FDC215" s="611">
        <v>93205</v>
      </c>
      <c r="FDD215" s="611">
        <v>93205</v>
      </c>
      <c r="FDE215" s="611">
        <v>93205</v>
      </c>
      <c r="FDF215" s="611">
        <v>93205</v>
      </c>
      <c r="FDG215" s="611">
        <v>93205</v>
      </c>
      <c r="FDH215" s="611">
        <v>93205</v>
      </c>
      <c r="FDI215" s="611">
        <v>93205</v>
      </c>
      <c r="FDJ215" s="611">
        <v>93205</v>
      </c>
      <c r="FDK215" s="611">
        <v>93205</v>
      </c>
      <c r="FDL215" s="611">
        <v>93205</v>
      </c>
      <c r="FDM215" s="611">
        <v>93205</v>
      </c>
      <c r="FDN215" s="611">
        <v>93205</v>
      </c>
      <c r="FDO215" s="611">
        <v>93205</v>
      </c>
      <c r="FDP215" s="611">
        <v>93205</v>
      </c>
      <c r="FDQ215" s="611">
        <v>93205</v>
      </c>
      <c r="FDR215" s="611">
        <v>93205</v>
      </c>
      <c r="FDS215" s="611">
        <v>93205</v>
      </c>
      <c r="FDT215" s="611">
        <v>93205</v>
      </c>
      <c r="FDU215" s="611">
        <v>93205</v>
      </c>
      <c r="FDV215" s="611">
        <v>93205</v>
      </c>
      <c r="FDW215" s="611">
        <v>93205</v>
      </c>
      <c r="FDX215" s="611">
        <v>93205</v>
      </c>
      <c r="FDY215" s="611">
        <v>93205</v>
      </c>
      <c r="FDZ215" s="611">
        <v>93205</v>
      </c>
      <c r="FEA215" s="611">
        <v>93205</v>
      </c>
      <c r="FEB215" s="611">
        <v>93205</v>
      </c>
      <c r="FEC215" s="611">
        <v>93205</v>
      </c>
      <c r="FED215" s="611">
        <v>93205</v>
      </c>
      <c r="FEE215" s="611">
        <v>93205</v>
      </c>
      <c r="FEF215" s="611">
        <v>93205</v>
      </c>
      <c r="FEG215" s="611">
        <v>93205</v>
      </c>
      <c r="FEH215" s="611">
        <v>93205</v>
      </c>
      <c r="FEI215" s="611">
        <v>93205</v>
      </c>
      <c r="FEJ215" s="611">
        <v>93205</v>
      </c>
      <c r="FEK215" s="611">
        <v>93205</v>
      </c>
      <c r="FEL215" s="611">
        <v>93205</v>
      </c>
      <c r="FEM215" s="611">
        <v>93205</v>
      </c>
      <c r="FEN215" s="611">
        <v>93205</v>
      </c>
      <c r="FEO215" s="611">
        <v>93205</v>
      </c>
      <c r="FEP215" s="611">
        <v>93205</v>
      </c>
      <c r="FEQ215" s="611">
        <v>93205</v>
      </c>
      <c r="FER215" s="611">
        <v>93205</v>
      </c>
      <c r="FES215" s="611">
        <v>93205</v>
      </c>
      <c r="FET215" s="611">
        <v>93205</v>
      </c>
      <c r="FEU215" s="611">
        <v>93205</v>
      </c>
      <c r="FEV215" s="611">
        <v>93205</v>
      </c>
      <c r="FEW215" s="611">
        <v>93205</v>
      </c>
      <c r="FEX215" s="611">
        <v>93205</v>
      </c>
      <c r="FEY215" s="611">
        <v>93205</v>
      </c>
      <c r="FEZ215" s="611">
        <v>93205</v>
      </c>
      <c r="FFA215" s="611">
        <v>93205</v>
      </c>
      <c r="FFB215" s="611">
        <v>93205</v>
      </c>
      <c r="FFC215" s="611">
        <v>93205</v>
      </c>
      <c r="FFD215" s="611">
        <v>93205</v>
      </c>
      <c r="FFE215" s="611">
        <v>93205</v>
      </c>
      <c r="FFF215" s="611">
        <v>93205</v>
      </c>
      <c r="FFG215" s="611">
        <v>93205</v>
      </c>
      <c r="FFH215" s="611">
        <v>93205</v>
      </c>
      <c r="FFI215" s="611">
        <v>93205</v>
      </c>
      <c r="FFJ215" s="611">
        <v>93205</v>
      </c>
      <c r="FFK215" s="611">
        <v>93205</v>
      </c>
      <c r="FFL215" s="611">
        <v>93205</v>
      </c>
      <c r="FFM215" s="611">
        <v>93205</v>
      </c>
      <c r="FFN215" s="611">
        <v>93205</v>
      </c>
      <c r="FFO215" s="611">
        <v>93205</v>
      </c>
      <c r="FFP215" s="611">
        <v>93205</v>
      </c>
      <c r="FFQ215" s="611">
        <v>93205</v>
      </c>
      <c r="FFR215" s="611">
        <v>93205</v>
      </c>
      <c r="FFS215" s="611">
        <v>93205</v>
      </c>
      <c r="FFT215" s="611">
        <v>93205</v>
      </c>
      <c r="FFU215" s="611">
        <v>93205</v>
      </c>
      <c r="FFV215" s="611">
        <v>93205</v>
      </c>
      <c r="FFW215" s="611">
        <v>93205</v>
      </c>
      <c r="FFX215" s="611">
        <v>93205</v>
      </c>
      <c r="FFY215" s="611">
        <v>93205</v>
      </c>
      <c r="FFZ215" s="611">
        <v>93205</v>
      </c>
      <c r="FGA215" s="611">
        <v>93205</v>
      </c>
      <c r="FGB215" s="611">
        <v>93205</v>
      </c>
      <c r="FGC215" s="611">
        <v>93205</v>
      </c>
      <c r="FGD215" s="611">
        <v>93205</v>
      </c>
      <c r="FGE215" s="611">
        <v>93205</v>
      </c>
      <c r="FGF215" s="611">
        <v>93205</v>
      </c>
      <c r="FGG215" s="611">
        <v>93205</v>
      </c>
      <c r="FGH215" s="611">
        <v>93205</v>
      </c>
      <c r="FGI215" s="611">
        <v>93205</v>
      </c>
      <c r="FGJ215" s="611">
        <v>93205</v>
      </c>
      <c r="FGK215" s="611">
        <v>93205</v>
      </c>
      <c r="FGL215" s="611">
        <v>93205</v>
      </c>
      <c r="FGM215" s="611">
        <v>93205</v>
      </c>
      <c r="FGN215" s="611">
        <v>93205</v>
      </c>
      <c r="FGO215" s="611">
        <v>93205</v>
      </c>
      <c r="FGP215" s="611">
        <v>93205</v>
      </c>
      <c r="FGQ215" s="611">
        <v>93205</v>
      </c>
      <c r="FGR215" s="611">
        <v>93205</v>
      </c>
      <c r="FGS215" s="611">
        <v>93205</v>
      </c>
      <c r="FGT215" s="611">
        <v>93205</v>
      </c>
      <c r="FGU215" s="611">
        <v>93205</v>
      </c>
      <c r="FGV215" s="611">
        <v>93205</v>
      </c>
      <c r="FGW215" s="611">
        <v>93205</v>
      </c>
      <c r="FGX215" s="611">
        <v>93205</v>
      </c>
      <c r="FGY215" s="611">
        <v>93205</v>
      </c>
      <c r="FGZ215" s="611">
        <v>93205</v>
      </c>
      <c r="FHA215" s="611">
        <v>93205</v>
      </c>
      <c r="FHB215" s="611">
        <v>93205</v>
      </c>
      <c r="FHC215" s="611">
        <v>93205</v>
      </c>
      <c r="FHD215" s="611">
        <v>93205</v>
      </c>
      <c r="FHE215" s="611">
        <v>93205</v>
      </c>
      <c r="FHF215" s="611">
        <v>93205</v>
      </c>
      <c r="FHG215" s="611">
        <v>93205</v>
      </c>
      <c r="FHH215" s="611">
        <v>93205</v>
      </c>
      <c r="FHI215" s="611">
        <v>93205</v>
      </c>
      <c r="FHJ215" s="611">
        <v>93205</v>
      </c>
      <c r="FHK215" s="611">
        <v>93205</v>
      </c>
      <c r="FHL215" s="611">
        <v>93205</v>
      </c>
      <c r="FHM215" s="611">
        <v>93205</v>
      </c>
      <c r="FHN215" s="611">
        <v>93205</v>
      </c>
      <c r="FHO215" s="611">
        <v>93205</v>
      </c>
      <c r="FHP215" s="611">
        <v>93205</v>
      </c>
      <c r="FHQ215" s="611">
        <v>93205</v>
      </c>
      <c r="FHR215" s="611">
        <v>93205</v>
      </c>
      <c r="FHS215" s="611">
        <v>93205</v>
      </c>
      <c r="FHT215" s="611">
        <v>93205</v>
      </c>
      <c r="FHU215" s="611">
        <v>93205</v>
      </c>
      <c r="FHV215" s="611">
        <v>93205</v>
      </c>
      <c r="FHW215" s="611">
        <v>93205</v>
      </c>
      <c r="FHX215" s="611">
        <v>93205</v>
      </c>
      <c r="FHY215" s="611">
        <v>93205</v>
      </c>
      <c r="FHZ215" s="611">
        <v>93205</v>
      </c>
      <c r="FIA215" s="611">
        <v>93205</v>
      </c>
      <c r="FIB215" s="611">
        <v>93205</v>
      </c>
      <c r="FIC215" s="611">
        <v>93205</v>
      </c>
      <c r="FID215" s="611">
        <v>93205</v>
      </c>
      <c r="FIE215" s="611">
        <v>93205</v>
      </c>
      <c r="FIF215" s="611">
        <v>93205</v>
      </c>
      <c r="FIG215" s="611">
        <v>93205</v>
      </c>
      <c r="FIH215" s="611">
        <v>93205</v>
      </c>
      <c r="FII215" s="611">
        <v>93205</v>
      </c>
      <c r="FIJ215" s="611">
        <v>93205</v>
      </c>
      <c r="FIK215" s="611">
        <v>93205</v>
      </c>
      <c r="FIL215" s="611">
        <v>93205</v>
      </c>
      <c r="FIM215" s="611">
        <v>93205</v>
      </c>
      <c r="FIN215" s="611">
        <v>93205</v>
      </c>
      <c r="FIO215" s="611">
        <v>93205</v>
      </c>
      <c r="FIP215" s="611">
        <v>93205</v>
      </c>
      <c r="FIQ215" s="611">
        <v>93205</v>
      </c>
      <c r="FIR215" s="611">
        <v>93205</v>
      </c>
      <c r="FIS215" s="611">
        <v>93205</v>
      </c>
      <c r="FIT215" s="611">
        <v>93205</v>
      </c>
      <c r="FIU215" s="611">
        <v>93205</v>
      </c>
      <c r="FIV215" s="611">
        <v>93205</v>
      </c>
      <c r="FIW215" s="611">
        <v>93205</v>
      </c>
      <c r="FIX215" s="611">
        <v>93205</v>
      </c>
      <c r="FIY215" s="611">
        <v>93205</v>
      </c>
      <c r="FIZ215" s="611">
        <v>93205</v>
      </c>
      <c r="FJA215" s="611">
        <v>93205</v>
      </c>
      <c r="FJB215" s="611">
        <v>93205</v>
      </c>
      <c r="FJC215" s="611">
        <v>93205</v>
      </c>
      <c r="FJD215" s="611">
        <v>93205</v>
      </c>
      <c r="FJE215" s="611">
        <v>93205</v>
      </c>
      <c r="FJF215" s="611">
        <v>93205</v>
      </c>
      <c r="FJG215" s="611">
        <v>93205</v>
      </c>
      <c r="FJH215" s="611">
        <v>93205</v>
      </c>
      <c r="FJI215" s="611">
        <v>93205</v>
      </c>
      <c r="FJJ215" s="611">
        <v>93205</v>
      </c>
      <c r="FJK215" s="611">
        <v>93205</v>
      </c>
      <c r="FJL215" s="611">
        <v>93205</v>
      </c>
      <c r="FJM215" s="611">
        <v>93205</v>
      </c>
      <c r="FJN215" s="611">
        <v>93205</v>
      </c>
      <c r="FJO215" s="611">
        <v>93205</v>
      </c>
      <c r="FJP215" s="611">
        <v>93205</v>
      </c>
      <c r="FJQ215" s="611">
        <v>93205</v>
      </c>
      <c r="FJR215" s="611">
        <v>93205</v>
      </c>
      <c r="FJS215" s="611">
        <v>93205</v>
      </c>
      <c r="FJT215" s="611">
        <v>93205</v>
      </c>
      <c r="FJU215" s="611">
        <v>93205</v>
      </c>
      <c r="FJV215" s="611">
        <v>93205</v>
      </c>
      <c r="FJW215" s="611">
        <v>93205</v>
      </c>
      <c r="FJX215" s="611">
        <v>93205</v>
      </c>
      <c r="FJY215" s="611">
        <v>93205</v>
      </c>
      <c r="FJZ215" s="611">
        <v>93205</v>
      </c>
      <c r="FKA215" s="611">
        <v>93205</v>
      </c>
      <c r="FKB215" s="611">
        <v>93205</v>
      </c>
      <c r="FKC215" s="611">
        <v>93205</v>
      </c>
      <c r="FKD215" s="611">
        <v>93205</v>
      </c>
      <c r="FKE215" s="611">
        <v>93205</v>
      </c>
      <c r="FKF215" s="611">
        <v>93205</v>
      </c>
      <c r="FKG215" s="611">
        <v>93205</v>
      </c>
      <c r="FKH215" s="611">
        <v>93205</v>
      </c>
      <c r="FKI215" s="611">
        <v>93205</v>
      </c>
      <c r="FKJ215" s="611">
        <v>93205</v>
      </c>
      <c r="FKK215" s="611">
        <v>93205</v>
      </c>
      <c r="FKL215" s="611">
        <v>93205</v>
      </c>
      <c r="FKM215" s="611">
        <v>93205</v>
      </c>
      <c r="FKN215" s="611">
        <v>93205</v>
      </c>
      <c r="FKO215" s="611">
        <v>93205</v>
      </c>
      <c r="FKP215" s="611">
        <v>93205</v>
      </c>
      <c r="FKQ215" s="611">
        <v>93205</v>
      </c>
      <c r="FKR215" s="611">
        <v>93205</v>
      </c>
      <c r="FKS215" s="611">
        <v>93205</v>
      </c>
      <c r="FKT215" s="611">
        <v>93205</v>
      </c>
      <c r="FKU215" s="611">
        <v>93205</v>
      </c>
      <c r="FKV215" s="611">
        <v>93205</v>
      </c>
      <c r="FKW215" s="611">
        <v>93205</v>
      </c>
      <c r="FKX215" s="611">
        <v>93205</v>
      </c>
      <c r="FKY215" s="611">
        <v>93205</v>
      </c>
      <c r="FKZ215" s="611">
        <v>93205</v>
      </c>
      <c r="FLA215" s="611">
        <v>93205</v>
      </c>
      <c r="FLB215" s="611">
        <v>93205</v>
      </c>
      <c r="FLC215" s="611">
        <v>93205</v>
      </c>
      <c r="FLD215" s="611">
        <v>93205</v>
      </c>
      <c r="FLE215" s="611">
        <v>93205</v>
      </c>
      <c r="FLF215" s="611">
        <v>93205</v>
      </c>
      <c r="FLG215" s="611">
        <v>93205</v>
      </c>
      <c r="FLH215" s="611">
        <v>93205</v>
      </c>
      <c r="FLI215" s="611">
        <v>93205</v>
      </c>
      <c r="FLJ215" s="611">
        <v>93205</v>
      </c>
      <c r="FLK215" s="611">
        <v>93205</v>
      </c>
      <c r="FLL215" s="611">
        <v>93205</v>
      </c>
      <c r="FLM215" s="611">
        <v>93205</v>
      </c>
      <c r="FLN215" s="611">
        <v>93205</v>
      </c>
      <c r="FLO215" s="611">
        <v>93205</v>
      </c>
      <c r="FLP215" s="611">
        <v>93205</v>
      </c>
      <c r="FLQ215" s="611">
        <v>93205</v>
      </c>
      <c r="FLR215" s="611">
        <v>93205</v>
      </c>
      <c r="FLS215" s="611">
        <v>93205</v>
      </c>
      <c r="FLT215" s="611">
        <v>93205</v>
      </c>
      <c r="FLU215" s="611">
        <v>93205</v>
      </c>
      <c r="FLV215" s="611">
        <v>93205</v>
      </c>
      <c r="FLW215" s="611">
        <v>93205</v>
      </c>
      <c r="FLX215" s="611">
        <v>93205</v>
      </c>
      <c r="FLY215" s="611">
        <v>93205</v>
      </c>
      <c r="FLZ215" s="611">
        <v>93205</v>
      </c>
      <c r="FMA215" s="611">
        <v>93205</v>
      </c>
      <c r="FMB215" s="611">
        <v>93205</v>
      </c>
      <c r="FMC215" s="611">
        <v>93205</v>
      </c>
      <c r="FMD215" s="611">
        <v>93205</v>
      </c>
      <c r="FME215" s="611">
        <v>93205</v>
      </c>
      <c r="FMF215" s="611">
        <v>93205</v>
      </c>
      <c r="FMG215" s="611">
        <v>93205</v>
      </c>
      <c r="FMH215" s="611">
        <v>93205</v>
      </c>
      <c r="FMI215" s="611">
        <v>93205</v>
      </c>
      <c r="FMJ215" s="611">
        <v>93205</v>
      </c>
      <c r="FMK215" s="611">
        <v>93205</v>
      </c>
      <c r="FML215" s="611">
        <v>93205</v>
      </c>
      <c r="FMM215" s="611">
        <v>93205</v>
      </c>
      <c r="FMN215" s="611">
        <v>93205</v>
      </c>
      <c r="FMO215" s="611">
        <v>93205</v>
      </c>
      <c r="FMP215" s="611">
        <v>93205</v>
      </c>
      <c r="FMQ215" s="611">
        <v>93205</v>
      </c>
      <c r="FMR215" s="611">
        <v>93205</v>
      </c>
      <c r="FMS215" s="611">
        <v>93205</v>
      </c>
      <c r="FMT215" s="611">
        <v>93205</v>
      </c>
      <c r="FMU215" s="611">
        <v>93205</v>
      </c>
      <c r="FMV215" s="611">
        <v>93205</v>
      </c>
      <c r="FMW215" s="611">
        <v>93205</v>
      </c>
      <c r="FMX215" s="611">
        <v>93205</v>
      </c>
      <c r="FMY215" s="611">
        <v>93205</v>
      </c>
      <c r="FMZ215" s="611">
        <v>93205</v>
      </c>
      <c r="FNA215" s="611">
        <v>93205</v>
      </c>
      <c r="FNB215" s="611">
        <v>93205</v>
      </c>
      <c r="FNC215" s="611">
        <v>93205</v>
      </c>
      <c r="FND215" s="611">
        <v>93205</v>
      </c>
      <c r="FNE215" s="611">
        <v>93205</v>
      </c>
      <c r="FNF215" s="611">
        <v>93205</v>
      </c>
      <c r="FNG215" s="611">
        <v>93205</v>
      </c>
      <c r="FNH215" s="611">
        <v>93205</v>
      </c>
      <c r="FNI215" s="611">
        <v>93205</v>
      </c>
      <c r="FNJ215" s="611">
        <v>93205</v>
      </c>
      <c r="FNK215" s="611">
        <v>93205</v>
      </c>
      <c r="FNL215" s="611">
        <v>93205</v>
      </c>
      <c r="FNM215" s="611">
        <v>93205</v>
      </c>
      <c r="FNN215" s="611">
        <v>93205</v>
      </c>
      <c r="FNO215" s="611">
        <v>93205</v>
      </c>
      <c r="FNP215" s="611">
        <v>93205</v>
      </c>
      <c r="FNQ215" s="611">
        <v>93205</v>
      </c>
      <c r="FNR215" s="611">
        <v>93205</v>
      </c>
      <c r="FNS215" s="611">
        <v>93205</v>
      </c>
      <c r="FNT215" s="611">
        <v>93205</v>
      </c>
      <c r="FNU215" s="611">
        <v>93205</v>
      </c>
      <c r="FNV215" s="611">
        <v>93205</v>
      </c>
      <c r="FNW215" s="611">
        <v>93205</v>
      </c>
      <c r="FNX215" s="611">
        <v>93205</v>
      </c>
      <c r="FNY215" s="611">
        <v>93205</v>
      </c>
      <c r="FNZ215" s="611">
        <v>93205</v>
      </c>
      <c r="FOA215" s="611">
        <v>93205</v>
      </c>
      <c r="FOB215" s="611">
        <v>93205</v>
      </c>
      <c r="FOC215" s="611">
        <v>93205</v>
      </c>
      <c r="FOD215" s="611">
        <v>93205</v>
      </c>
      <c r="FOE215" s="611">
        <v>93205</v>
      </c>
      <c r="FOF215" s="611">
        <v>93205</v>
      </c>
      <c r="FOG215" s="611">
        <v>93205</v>
      </c>
      <c r="FOH215" s="611">
        <v>93205</v>
      </c>
      <c r="FOI215" s="611">
        <v>93205</v>
      </c>
      <c r="FOJ215" s="611">
        <v>93205</v>
      </c>
      <c r="FOK215" s="611">
        <v>93205</v>
      </c>
      <c r="FOL215" s="611">
        <v>93205</v>
      </c>
      <c r="FOM215" s="611">
        <v>93205</v>
      </c>
      <c r="FON215" s="611">
        <v>93205</v>
      </c>
      <c r="FOO215" s="611">
        <v>93205</v>
      </c>
      <c r="FOP215" s="611">
        <v>93205</v>
      </c>
      <c r="FOQ215" s="611">
        <v>93205</v>
      </c>
      <c r="FOR215" s="611">
        <v>93205</v>
      </c>
      <c r="FOS215" s="611">
        <v>93205</v>
      </c>
      <c r="FOT215" s="611">
        <v>93205</v>
      </c>
      <c r="FOU215" s="611">
        <v>93205</v>
      </c>
      <c r="FOV215" s="611">
        <v>93205</v>
      </c>
      <c r="FOW215" s="611">
        <v>93205</v>
      </c>
      <c r="FOX215" s="611">
        <v>93205</v>
      </c>
      <c r="FOY215" s="611">
        <v>93205</v>
      </c>
      <c r="FOZ215" s="611">
        <v>93205</v>
      </c>
      <c r="FPA215" s="611">
        <v>93205</v>
      </c>
      <c r="FPB215" s="611">
        <v>93205</v>
      </c>
      <c r="FPC215" s="611">
        <v>93205</v>
      </c>
      <c r="FPD215" s="611">
        <v>93205</v>
      </c>
      <c r="FPE215" s="611">
        <v>93205</v>
      </c>
      <c r="FPF215" s="611">
        <v>93205</v>
      </c>
      <c r="FPG215" s="611">
        <v>93205</v>
      </c>
      <c r="FPH215" s="611">
        <v>93205</v>
      </c>
      <c r="FPI215" s="611">
        <v>93205</v>
      </c>
      <c r="FPJ215" s="611">
        <v>93205</v>
      </c>
      <c r="FPK215" s="611">
        <v>93205</v>
      </c>
      <c r="FPL215" s="611">
        <v>93205</v>
      </c>
      <c r="FPM215" s="611">
        <v>93205</v>
      </c>
      <c r="FPN215" s="611">
        <v>93205</v>
      </c>
      <c r="FPO215" s="611">
        <v>93205</v>
      </c>
      <c r="FPP215" s="611">
        <v>93205</v>
      </c>
      <c r="FPQ215" s="611">
        <v>93205</v>
      </c>
      <c r="FPR215" s="611">
        <v>93205</v>
      </c>
      <c r="FPS215" s="611">
        <v>93205</v>
      </c>
      <c r="FPT215" s="611">
        <v>93205</v>
      </c>
      <c r="FPU215" s="611">
        <v>93205</v>
      </c>
      <c r="FPV215" s="611">
        <v>93205</v>
      </c>
      <c r="FPW215" s="611">
        <v>93205</v>
      </c>
      <c r="FPX215" s="611">
        <v>93205</v>
      </c>
      <c r="FPY215" s="611">
        <v>93205</v>
      </c>
      <c r="FPZ215" s="611">
        <v>93205</v>
      </c>
      <c r="FQA215" s="611">
        <v>93205</v>
      </c>
      <c r="FQB215" s="611">
        <v>93205</v>
      </c>
      <c r="FQC215" s="611">
        <v>93205</v>
      </c>
      <c r="FQD215" s="611">
        <v>93205</v>
      </c>
      <c r="FQE215" s="611">
        <v>93205</v>
      </c>
      <c r="FQF215" s="611">
        <v>93205</v>
      </c>
      <c r="FQG215" s="611">
        <v>93205</v>
      </c>
      <c r="FQH215" s="611">
        <v>93205</v>
      </c>
      <c r="FQI215" s="611">
        <v>93205</v>
      </c>
      <c r="FQJ215" s="611">
        <v>93205</v>
      </c>
      <c r="FQK215" s="611">
        <v>93205</v>
      </c>
      <c r="FQL215" s="611">
        <v>93205</v>
      </c>
      <c r="FQM215" s="611">
        <v>93205</v>
      </c>
      <c r="FQN215" s="611">
        <v>93205</v>
      </c>
      <c r="FQO215" s="611">
        <v>93205</v>
      </c>
      <c r="FQP215" s="611">
        <v>93205</v>
      </c>
      <c r="FQQ215" s="611">
        <v>93205</v>
      </c>
      <c r="FQR215" s="611">
        <v>93205</v>
      </c>
      <c r="FQS215" s="611">
        <v>93205</v>
      </c>
      <c r="FQT215" s="611">
        <v>93205</v>
      </c>
      <c r="FQU215" s="611">
        <v>93205</v>
      </c>
      <c r="FQV215" s="611">
        <v>93205</v>
      </c>
      <c r="FQW215" s="611">
        <v>93205</v>
      </c>
      <c r="FQX215" s="611">
        <v>93205</v>
      </c>
      <c r="FQY215" s="611">
        <v>93205</v>
      </c>
      <c r="FQZ215" s="611">
        <v>93205</v>
      </c>
      <c r="FRA215" s="611">
        <v>93205</v>
      </c>
      <c r="FRB215" s="611">
        <v>93205</v>
      </c>
      <c r="FRC215" s="611">
        <v>93205</v>
      </c>
      <c r="FRD215" s="611">
        <v>93205</v>
      </c>
      <c r="FRE215" s="611">
        <v>93205</v>
      </c>
      <c r="FRF215" s="611">
        <v>93205</v>
      </c>
      <c r="FRG215" s="611">
        <v>93205</v>
      </c>
      <c r="FRH215" s="611">
        <v>93205</v>
      </c>
      <c r="FRI215" s="611">
        <v>93205</v>
      </c>
      <c r="FRJ215" s="611">
        <v>93205</v>
      </c>
      <c r="FRK215" s="611">
        <v>93205</v>
      </c>
      <c r="FRL215" s="611">
        <v>93205</v>
      </c>
      <c r="FRM215" s="611">
        <v>93205</v>
      </c>
      <c r="FRN215" s="611">
        <v>93205</v>
      </c>
      <c r="FRO215" s="611">
        <v>93205</v>
      </c>
      <c r="FRP215" s="611">
        <v>93205</v>
      </c>
      <c r="FRQ215" s="611">
        <v>93205</v>
      </c>
      <c r="FRR215" s="611">
        <v>93205</v>
      </c>
      <c r="FRS215" s="611">
        <v>93205</v>
      </c>
      <c r="FRT215" s="611">
        <v>93205</v>
      </c>
      <c r="FRU215" s="611">
        <v>93205</v>
      </c>
      <c r="FRV215" s="611">
        <v>93205</v>
      </c>
      <c r="FRW215" s="611">
        <v>93205</v>
      </c>
      <c r="FRX215" s="611">
        <v>93205</v>
      </c>
      <c r="FRY215" s="611">
        <v>93205</v>
      </c>
      <c r="FRZ215" s="611">
        <v>93205</v>
      </c>
      <c r="FSA215" s="611">
        <v>93205</v>
      </c>
      <c r="FSB215" s="611">
        <v>93205</v>
      </c>
      <c r="FSC215" s="611">
        <v>93205</v>
      </c>
      <c r="FSD215" s="611">
        <v>93205</v>
      </c>
      <c r="FSE215" s="611">
        <v>93205</v>
      </c>
      <c r="FSF215" s="611">
        <v>93205</v>
      </c>
      <c r="FSG215" s="611">
        <v>93205</v>
      </c>
      <c r="FSH215" s="611">
        <v>93205</v>
      </c>
      <c r="FSI215" s="611">
        <v>93205</v>
      </c>
      <c r="FSJ215" s="611">
        <v>93205</v>
      </c>
      <c r="FSK215" s="611">
        <v>93205</v>
      </c>
      <c r="FSL215" s="611">
        <v>93205</v>
      </c>
      <c r="FSM215" s="611">
        <v>93205</v>
      </c>
      <c r="FSN215" s="611">
        <v>93205</v>
      </c>
      <c r="FSO215" s="611">
        <v>93205</v>
      </c>
      <c r="FSP215" s="611">
        <v>93205</v>
      </c>
      <c r="FSQ215" s="611">
        <v>93205</v>
      </c>
      <c r="FSR215" s="611">
        <v>93205</v>
      </c>
      <c r="FSS215" s="611">
        <v>93205</v>
      </c>
      <c r="FST215" s="611">
        <v>93205</v>
      </c>
      <c r="FSU215" s="611">
        <v>93205</v>
      </c>
      <c r="FSV215" s="611">
        <v>93205</v>
      </c>
      <c r="FSW215" s="611">
        <v>93205</v>
      </c>
      <c r="FSX215" s="611">
        <v>93205</v>
      </c>
      <c r="FSY215" s="611">
        <v>93205</v>
      </c>
      <c r="FSZ215" s="611">
        <v>93205</v>
      </c>
      <c r="FTA215" s="611">
        <v>93205</v>
      </c>
      <c r="FTB215" s="611">
        <v>93205</v>
      </c>
      <c r="FTC215" s="611">
        <v>93205</v>
      </c>
      <c r="FTD215" s="611">
        <v>93205</v>
      </c>
      <c r="FTE215" s="611">
        <v>93205</v>
      </c>
      <c r="FTF215" s="611">
        <v>93205</v>
      </c>
      <c r="FTG215" s="611">
        <v>93205</v>
      </c>
      <c r="FTH215" s="611">
        <v>93205</v>
      </c>
      <c r="FTI215" s="611">
        <v>93205</v>
      </c>
      <c r="FTJ215" s="611">
        <v>93205</v>
      </c>
      <c r="FTK215" s="611">
        <v>93205</v>
      </c>
      <c r="FTL215" s="611">
        <v>93205</v>
      </c>
      <c r="FTM215" s="611">
        <v>93205</v>
      </c>
      <c r="FTN215" s="611">
        <v>93205</v>
      </c>
      <c r="FTO215" s="611">
        <v>93205</v>
      </c>
      <c r="FTP215" s="611">
        <v>93205</v>
      </c>
      <c r="FTQ215" s="611">
        <v>93205</v>
      </c>
      <c r="FTR215" s="611">
        <v>93205</v>
      </c>
      <c r="FTS215" s="611">
        <v>93205</v>
      </c>
      <c r="FTT215" s="611">
        <v>93205</v>
      </c>
      <c r="FTU215" s="611">
        <v>93205</v>
      </c>
      <c r="FTV215" s="611">
        <v>93205</v>
      </c>
      <c r="FTW215" s="611">
        <v>93205</v>
      </c>
      <c r="FTX215" s="611">
        <v>93205</v>
      </c>
      <c r="FTY215" s="611">
        <v>93205</v>
      </c>
      <c r="FTZ215" s="611">
        <v>93205</v>
      </c>
      <c r="FUA215" s="611">
        <v>93205</v>
      </c>
      <c r="FUB215" s="611">
        <v>93205</v>
      </c>
      <c r="FUC215" s="611">
        <v>93205</v>
      </c>
      <c r="FUD215" s="611">
        <v>93205</v>
      </c>
      <c r="FUE215" s="611">
        <v>93205</v>
      </c>
      <c r="FUF215" s="611">
        <v>93205</v>
      </c>
      <c r="FUG215" s="611">
        <v>93205</v>
      </c>
      <c r="FUH215" s="611">
        <v>93205</v>
      </c>
      <c r="FUI215" s="611">
        <v>93205</v>
      </c>
      <c r="FUJ215" s="611">
        <v>93205</v>
      </c>
      <c r="FUK215" s="611">
        <v>93205</v>
      </c>
      <c r="FUL215" s="611">
        <v>93205</v>
      </c>
      <c r="FUM215" s="611">
        <v>93205</v>
      </c>
      <c r="FUN215" s="611">
        <v>93205</v>
      </c>
      <c r="FUO215" s="611">
        <v>93205</v>
      </c>
      <c r="FUP215" s="611">
        <v>93205</v>
      </c>
      <c r="FUQ215" s="611">
        <v>93205</v>
      </c>
      <c r="FUR215" s="611">
        <v>93205</v>
      </c>
      <c r="FUS215" s="611">
        <v>93205</v>
      </c>
      <c r="FUT215" s="611">
        <v>93205</v>
      </c>
      <c r="FUU215" s="611">
        <v>93205</v>
      </c>
      <c r="FUV215" s="611">
        <v>93205</v>
      </c>
      <c r="FUW215" s="611">
        <v>93205</v>
      </c>
      <c r="FUX215" s="611">
        <v>93205</v>
      </c>
      <c r="FUY215" s="611">
        <v>93205</v>
      </c>
      <c r="FUZ215" s="611">
        <v>93205</v>
      </c>
      <c r="FVA215" s="611">
        <v>93205</v>
      </c>
      <c r="FVB215" s="611">
        <v>93205</v>
      </c>
      <c r="FVC215" s="611">
        <v>93205</v>
      </c>
      <c r="FVD215" s="611">
        <v>93205</v>
      </c>
      <c r="FVE215" s="611">
        <v>93205</v>
      </c>
      <c r="FVF215" s="611">
        <v>93205</v>
      </c>
      <c r="FVG215" s="611">
        <v>93205</v>
      </c>
      <c r="FVH215" s="611">
        <v>93205</v>
      </c>
      <c r="FVI215" s="611">
        <v>93205</v>
      </c>
      <c r="FVJ215" s="611">
        <v>93205</v>
      </c>
      <c r="FVK215" s="611">
        <v>93205</v>
      </c>
      <c r="FVL215" s="611">
        <v>93205</v>
      </c>
      <c r="FVM215" s="611">
        <v>93205</v>
      </c>
      <c r="FVN215" s="611">
        <v>93205</v>
      </c>
      <c r="FVO215" s="611">
        <v>93205</v>
      </c>
      <c r="FVP215" s="611">
        <v>93205</v>
      </c>
      <c r="FVQ215" s="611">
        <v>93205</v>
      </c>
      <c r="FVR215" s="611">
        <v>93205</v>
      </c>
      <c r="FVS215" s="611">
        <v>93205</v>
      </c>
      <c r="FVT215" s="611">
        <v>93205</v>
      </c>
      <c r="FVU215" s="611">
        <v>93205</v>
      </c>
      <c r="FVV215" s="611">
        <v>93205</v>
      </c>
      <c r="FVW215" s="611">
        <v>93205</v>
      </c>
      <c r="FVX215" s="611">
        <v>93205</v>
      </c>
      <c r="FVY215" s="611">
        <v>93205</v>
      </c>
      <c r="FVZ215" s="611">
        <v>93205</v>
      </c>
      <c r="FWA215" s="611">
        <v>93205</v>
      </c>
      <c r="FWB215" s="611">
        <v>93205</v>
      </c>
      <c r="FWC215" s="611">
        <v>93205</v>
      </c>
      <c r="FWD215" s="611">
        <v>93205</v>
      </c>
      <c r="FWE215" s="611">
        <v>93205</v>
      </c>
      <c r="FWF215" s="611">
        <v>93205</v>
      </c>
      <c r="FWG215" s="611">
        <v>93205</v>
      </c>
      <c r="FWH215" s="611">
        <v>93205</v>
      </c>
      <c r="FWI215" s="611">
        <v>93205</v>
      </c>
      <c r="FWJ215" s="611">
        <v>93205</v>
      </c>
      <c r="FWK215" s="611">
        <v>93205</v>
      </c>
      <c r="FWL215" s="611">
        <v>93205</v>
      </c>
      <c r="FWM215" s="611">
        <v>93205</v>
      </c>
      <c r="FWN215" s="611">
        <v>93205</v>
      </c>
      <c r="FWO215" s="611">
        <v>93205</v>
      </c>
      <c r="FWP215" s="611">
        <v>93205</v>
      </c>
      <c r="FWQ215" s="611">
        <v>93205</v>
      </c>
      <c r="FWR215" s="611">
        <v>93205</v>
      </c>
      <c r="FWS215" s="611">
        <v>93205</v>
      </c>
      <c r="FWT215" s="611">
        <v>93205</v>
      </c>
      <c r="FWU215" s="611">
        <v>93205</v>
      </c>
      <c r="FWV215" s="611">
        <v>93205</v>
      </c>
      <c r="FWW215" s="611">
        <v>93205</v>
      </c>
      <c r="FWX215" s="611">
        <v>93205</v>
      </c>
      <c r="FWY215" s="611">
        <v>93205</v>
      </c>
      <c r="FWZ215" s="611">
        <v>93205</v>
      </c>
      <c r="FXA215" s="611">
        <v>93205</v>
      </c>
      <c r="FXB215" s="611">
        <v>93205</v>
      </c>
      <c r="FXC215" s="611">
        <v>93205</v>
      </c>
      <c r="FXD215" s="611">
        <v>93205</v>
      </c>
      <c r="FXE215" s="611">
        <v>93205</v>
      </c>
      <c r="FXF215" s="611">
        <v>93205</v>
      </c>
      <c r="FXG215" s="611">
        <v>93205</v>
      </c>
      <c r="FXH215" s="611">
        <v>93205</v>
      </c>
      <c r="FXI215" s="611">
        <v>93205</v>
      </c>
      <c r="FXJ215" s="611">
        <v>93205</v>
      </c>
      <c r="FXK215" s="611">
        <v>93205</v>
      </c>
      <c r="FXL215" s="611">
        <v>93205</v>
      </c>
      <c r="FXM215" s="611">
        <v>93205</v>
      </c>
      <c r="FXN215" s="611">
        <v>93205</v>
      </c>
      <c r="FXO215" s="611">
        <v>93205</v>
      </c>
      <c r="FXP215" s="611">
        <v>93205</v>
      </c>
      <c r="FXQ215" s="611">
        <v>93205</v>
      </c>
      <c r="FXR215" s="611">
        <v>93205</v>
      </c>
      <c r="FXS215" s="611">
        <v>93205</v>
      </c>
      <c r="FXT215" s="611">
        <v>93205</v>
      </c>
      <c r="FXU215" s="611">
        <v>93205</v>
      </c>
      <c r="FXV215" s="611">
        <v>93205</v>
      </c>
      <c r="FXW215" s="611">
        <v>93205</v>
      </c>
      <c r="FXX215" s="611">
        <v>93205</v>
      </c>
      <c r="FXY215" s="611">
        <v>93205</v>
      </c>
      <c r="FXZ215" s="611">
        <v>93205</v>
      </c>
      <c r="FYA215" s="611">
        <v>93205</v>
      </c>
      <c r="FYB215" s="611">
        <v>93205</v>
      </c>
      <c r="FYC215" s="611">
        <v>93205</v>
      </c>
      <c r="FYD215" s="611">
        <v>93205</v>
      </c>
      <c r="FYE215" s="611">
        <v>93205</v>
      </c>
      <c r="FYF215" s="611">
        <v>93205</v>
      </c>
      <c r="FYG215" s="611">
        <v>93205</v>
      </c>
      <c r="FYH215" s="611">
        <v>93205</v>
      </c>
      <c r="FYI215" s="611">
        <v>93205</v>
      </c>
      <c r="FYJ215" s="611">
        <v>93205</v>
      </c>
      <c r="FYK215" s="611">
        <v>93205</v>
      </c>
      <c r="FYL215" s="611">
        <v>93205</v>
      </c>
      <c r="FYM215" s="611">
        <v>93205</v>
      </c>
      <c r="FYN215" s="611">
        <v>93205</v>
      </c>
      <c r="FYO215" s="611">
        <v>93205</v>
      </c>
      <c r="FYP215" s="611">
        <v>93205</v>
      </c>
      <c r="FYQ215" s="611">
        <v>93205</v>
      </c>
      <c r="FYR215" s="611">
        <v>93205</v>
      </c>
      <c r="FYS215" s="611">
        <v>93205</v>
      </c>
      <c r="FYT215" s="611">
        <v>93205</v>
      </c>
      <c r="FYU215" s="611">
        <v>93205</v>
      </c>
      <c r="FYV215" s="611">
        <v>93205</v>
      </c>
      <c r="FYW215" s="611">
        <v>93205</v>
      </c>
      <c r="FYX215" s="611">
        <v>93205</v>
      </c>
      <c r="FYY215" s="611">
        <v>93205</v>
      </c>
      <c r="FYZ215" s="611">
        <v>93205</v>
      </c>
      <c r="FZA215" s="611">
        <v>93205</v>
      </c>
      <c r="FZB215" s="611">
        <v>93205</v>
      </c>
      <c r="FZC215" s="611">
        <v>93205</v>
      </c>
      <c r="FZD215" s="611">
        <v>93205</v>
      </c>
      <c r="FZE215" s="611">
        <v>93205</v>
      </c>
      <c r="FZF215" s="611">
        <v>93205</v>
      </c>
      <c r="FZG215" s="611">
        <v>93205</v>
      </c>
      <c r="FZH215" s="611">
        <v>93205</v>
      </c>
      <c r="FZI215" s="611">
        <v>93205</v>
      </c>
      <c r="FZJ215" s="611">
        <v>93205</v>
      </c>
      <c r="FZK215" s="611">
        <v>93205</v>
      </c>
      <c r="FZL215" s="611">
        <v>93205</v>
      </c>
      <c r="FZM215" s="611">
        <v>93205</v>
      </c>
      <c r="FZN215" s="611">
        <v>93205</v>
      </c>
      <c r="FZO215" s="611">
        <v>93205</v>
      </c>
      <c r="FZP215" s="611">
        <v>93205</v>
      </c>
      <c r="FZQ215" s="611">
        <v>93205</v>
      </c>
      <c r="FZR215" s="611">
        <v>93205</v>
      </c>
      <c r="FZS215" s="611">
        <v>93205</v>
      </c>
      <c r="FZT215" s="611">
        <v>93205</v>
      </c>
      <c r="FZU215" s="611">
        <v>93205</v>
      </c>
      <c r="FZV215" s="611">
        <v>93205</v>
      </c>
      <c r="FZW215" s="611">
        <v>93205</v>
      </c>
      <c r="FZX215" s="611">
        <v>93205</v>
      </c>
      <c r="FZY215" s="611">
        <v>93205</v>
      </c>
      <c r="FZZ215" s="611">
        <v>93205</v>
      </c>
      <c r="GAA215" s="611">
        <v>93205</v>
      </c>
      <c r="GAB215" s="611">
        <v>93205</v>
      </c>
      <c r="GAC215" s="611">
        <v>93205</v>
      </c>
      <c r="GAD215" s="611">
        <v>93205</v>
      </c>
      <c r="GAE215" s="611">
        <v>93205</v>
      </c>
      <c r="GAF215" s="611">
        <v>93205</v>
      </c>
      <c r="GAG215" s="611">
        <v>93205</v>
      </c>
      <c r="GAH215" s="611">
        <v>93205</v>
      </c>
      <c r="GAI215" s="611">
        <v>93205</v>
      </c>
      <c r="GAJ215" s="611">
        <v>93205</v>
      </c>
      <c r="GAK215" s="611">
        <v>93205</v>
      </c>
      <c r="GAL215" s="611">
        <v>93205</v>
      </c>
      <c r="GAM215" s="611">
        <v>93205</v>
      </c>
      <c r="GAN215" s="611">
        <v>93205</v>
      </c>
      <c r="GAO215" s="611">
        <v>93205</v>
      </c>
      <c r="GAP215" s="611">
        <v>93205</v>
      </c>
      <c r="GAQ215" s="611">
        <v>93205</v>
      </c>
      <c r="GAR215" s="611">
        <v>93205</v>
      </c>
      <c r="GAS215" s="611">
        <v>93205</v>
      </c>
      <c r="GAT215" s="611">
        <v>93205</v>
      </c>
      <c r="GAU215" s="611">
        <v>93205</v>
      </c>
      <c r="GAV215" s="611">
        <v>93205</v>
      </c>
      <c r="GAW215" s="611">
        <v>93205</v>
      </c>
      <c r="GAX215" s="611">
        <v>93205</v>
      </c>
      <c r="GAY215" s="611">
        <v>93205</v>
      </c>
      <c r="GAZ215" s="611">
        <v>93205</v>
      </c>
      <c r="GBA215" s="611">
        <v>93205</v>
      </c>
      <c r="GBB215" s="611">
        <v>93205</v>
      </c>
      <c r="GBC215" s="611">
        <v>93205</v>
      </c>
      <c r="GBD215" s="611">
        <v>93205</v>
      </c>
      <c r="GBE215" s="611">
        <v>93205</v>
      </c>
      <c r="GBF215" s="611">
        <v>93205</v>
      </c>
      <c r="GBG215" s="611">
        <v>93205</v>
      </c>
      <c r="GBH215" s="611">
        <v>93205</v>
      </c>
      <c r="GBI215" s="611">
        <v>93205</v>
      </c>
      <c r="GBJ215" s="611">
        <v>93205</v>
      </c>
      <c r="GBK215" s="611">
        <v>93205</v>
      </c>
      <c r="GBL215" s="611">
        <v>93205</v>
      </c>
      <c r="GBM215" s="611">
        <v>93205</v>
      </c>
      <c r="GBN215" s="611">
        <v>93205</v>
      </c>
      <c r="GBO215" s="611">
        <v>93205</v>
      </c>
      <c r="GBP215" s="611">
        <v>93205</v>
      </c>
      <c r="GBQ215" s="611">
        <v>93205</v>
      </c>
      <c r="GBR215" s="611">
        <v>93205</v>
      </c>
      <c r="GBS215" s="611">
        <v>93205</v>
      </c>
      <c r="GBT215" s="611">
        <v>93205</v>
      </c>
      <c r="GBU215" s="611">
        <v>93205</v>
      </c>
      <c r="GBV215" s="611">
        <v>93205</v>
      </c>
      <c r="GBW215" s="611">
        <v>93205</v>
      </c>
      <c r="GBX215" s="611">
        <v>93205</v>
      </c>
      <c r="GBY215" s="611">
        <v>93205</v>
      </c>
      <c r="GBZ215" s="611">
        <v>93205</v>
      </c>
      <c r="GCA215" s="611">
        <v>93205</v>
      </c>
      <c r="GCB215" s="611">
        <v>93205</v>
      </c>
      <c r="GCC215" s="611">
        <v>93205</v>
      </c>
      <c r="GCD215" s="611">
        <v>93205</v>
      </c>
      <c r="GCE215" s="611">
        <v>93205</v>
      </c>
      <c r="GCF215" s="611">
        <v>93205</v>
      </c>
      <c r="GCG215" s="611">
        <v>93205</v>
      </c>
      <c r="GCH215" s="611">
        <v>93205</v>
      </c>
      <c r="GCI215" s="611">
        <v>93205</v>
      </c>
      <c r="GCJ215" s="611">
        <v>93205</v>
      </c>
      <c r="GCK215" s="611">
        <v>93205</v>
      </c>
      <c r="GCL215" s="611">
        <v>93205</v>
      </c>
      <c r="GCM215" s="611">
        <v>93205</v>
      </c>
      <c r="GCN215" s="611">
        <v>93205</v>
      </c>
      <c r="GCO215" s="611">
        <v>93205</v>
      </c>
      <c r="GCP215" s="611">
        <v>93205</v>
      </c>
      <c r="GCQ215" s="611">
        <v>93205</v>
      </c>
      <c r="GCR215" s="611">
        <v>93205</v>
      </c>
      <c r="GCS215" s="611">
        <v>93205</v>
      </c>
      <c r="GCT215" s="611">
        <v>93205</v>
      </c>
      <c r="GCU215" s="611">
        <v>93205</v>
      </c>
      <c r="GCV215" s="611">
        <v>93205</v>
      </c>
      <c r="GCW215" s="611">
        <v>93205</v>
      </c>
      <c r="GCX215" s="611">
        <v>93205</v>
      </c>
      <c r="GCY215" s="611">
        <v>93205</v>
      </c>
      <c r="GCZ215" s="611">
        <v>93205</v>
      </c>
      <c r="GDA215" s="611">
        <v>93205</v>
      </c>
      <c r="GDB215" s="611">
        <v>93205</v>
      </c>
      <c r="GDC215" s="611">
        <v>93205</v>
      </c>
      <c r="GDD215" s="611">
        <v>93205</v>
      </c>
      <c r="GDE215" s="611">
        <v>93205</v>
      </c>
      <c r="GDF215" s="611">
        <v>93205</v>
      </c>
      <c r="GDG215" s="611">
        <v>93205</v>
      </c>
      <c r="GDH215" s="611">
        <v>93205</v>
      </c>
      <c r="GDI215" s="611">
        <v>93205</v>
      </c>
      <c r="GDJ215" s="611">
        <v>93205</v>
      </c>
      <c r="GDK215" s="611">
        <v>93205</v>
      </c>
      <c r="GDL215" s="611">
        <v>93205</v>
      </c>
      <c r="GDM215" s="611">
        <v>93205</v>
      </c>
      <c r="GDN215" s="611">
        <v>93205</v>
      </c>
      <c r="GDO215" s="611">
        <v>93205</v>
      </c>
      <c r="GDP215" s="611">
        <v>93205</v>
      </c>
      <c r="GDQ215" s="611">
        <v>93205</v>
      </c>
      <c r="GDR215" s="611">
        <v>93205</v>
      </c>
      <c r="GDS215" s="611">
        <v>93205</v>
      </c>
      <c r="GDT215" s="611">
        <v>93205</v>
      </c>
      <c r="GDU215" s="611">
        <v>93205</v>
      </c>
      <c r="GDV215" s="611">
        <v>93205</v>
      </c>
      <c r="GDW215" s="611">
        <v>93205</v>
      </c>
      <c r="GDX215" s="611">
        <v>93205</v>
      </c>
      <c r="GDY215" s="611">
        <v>93205</v>
      </c>
      <c r="GDZ215" s="611">
        <v>93205</v>
      </c>
      <c r="GEA215" s="611">
        <v>93205</v>
      </c>
      <c r="GEB215" s="611">
        <v>93205</v>
      </c>
      <c r="GEC215" s="611">
        <v>93205</v>
      </c>
      <c r="GED215" s="611">
        <v>93205</v>
      </c>
      <c r="GEE215" s="611">
        <v>93205</v>
      </c>
      <c r="GEF215" s="611">
        <v>93205</v>
      </c>
      <c r="GEG215" s="611">
        <v>93205</v>
      </c>
      <c r="GEH215" s="611">
        <v>93205</v>
      </c>
      <c r="GEI215" s="611">
        <v>93205</v>
      </c>
      <c r="GEJ215" s="611">
        <v>93205</v>
      </c>
      <c r="GEK215" s="611">
        <v>93205</v>
      </c>
      <c r="GEL215" s="611">
        <v>93205</v>
      </c>
      <c r="GEM215" s="611">
        <v>93205</v>
      </c>
      <c r="GEN215" s="611">
        <v>93205</v>
      </c>
      <c r="GEO215" s="611">
        <v>93205</v>
      </c>
      <c r="GEP215" s="611">
        <v>93205</v>
      </c>
      <c r="GEQ215" s="611">
        <v>93205</v>
      </c>
      <c r="GER215" s="611">
        <v>93205</v>
      </c>
      <c r="GES215" s="611">
        <v>93205</v>
      </c>
      <c r="GET215" s="611">
        <v>93205</v>
      </c>
      <c r="GEU215" s="611">
        <v>93205</v>
      </c>
      <c r="GEV215" s="611">
        <v>93205</v>
      </c>
      <c r="GEW215" s="611">
        <v>93205</v>
      </c>
      <c r="GEX215" s="611">
        <v>93205</v>
      </c>
      <c r="GEY215" s="611">
        <v>93205</v>
      </c>
      <c r="GEZ215" s="611">
        <v>93205</v>
      </c>
      <c r="GFA215" s="611">
        <v>93205</v>
      </c>
      <c r="GFB215" s="611">
        <v>93205</v>
      </c>
      <c r="GFC215" s="611">
        <v>93205</v>
      </c>
      <c r="GFD215" s="611">
        <v>93205</v>
      </c>
      <c r="GFE215" s="611">
        <v>93205</v>
      </c>
      <c r="GFF215" s="611">
        <v>93205</v>
      </c>
      <c r="GFG215" s="611">
        <v>93205</v>
      </c>
      <c r="GFH215" s="611">
        <v>93205</v>
      </c>
      <c r="GFI215" s="611">
        <v>93205</v>
      </c>
      <c r="GFJ215" s="611">
        <v>93205</v>
      </c>
      <c r="GFK215" s="611">
        <v>93205</v>
      </c>
      <c r="GFL215" s="611">
        <v>93205</v>
      </c>
      <c r="GFM215" s="611">
        <v>93205</v>
      </c>
      <c r="GFN215" s="611">
        <v>93205</v>
      </c>
      <c r="GFO215" s="611">
        <v>93205</v>
      </c>
      <c r="GFP215" s="611">
        <v>93205</v>
      </c>
      <c r="GFQ215" s="611">
        <v>93205</v>
      </c>
      <c r="GFR215" s="611">
        <v>93205</v>
      </c>
      <c r="GFS215" s="611">
        <v>93205</v>
      </c>
      <c r="GFT215" s="611">
        <v>93205</v>
      </c>
      <c r="GFU215" s="611">
        <v>93205</v>
      </c>
      <c r="GFV215" s="611">
        <v>93205</v>
      </c>
      <c r="GFW215" s="611">
        <v>93205</v>
      </c>
      <c r="GFX215" s="611">
        <v>93205</v>
      </c>
      <c r="GFY215" s="611">
        <v>93205</v>
      </c>
      <c r="GFZ215" s="611">
        <v>93205</v>
      </c>
      <c r="GGA215" s="611">
        <v>93205</v>
      </c>
      <c r="GGB215" s="611">
        <v>93205</v>
      </c>
      <c r="GGC215" s="611">
        <v>93205</v>
      </c>
      <c r="GGD215" s="611">
        <v>93205</v>
      </c>
      <c r="GGE215" s="611">
        <v>93205</v>
      </c>
      <c r="GGF215" s="611">
        <v>93205</v>
      </c>
      <c r="GGG215" s="611">
        <v>93205</v>
      </c>
      <c r="GGH215" s="611">
        <v>93205</v>
      </c>
      <c r="GGI215" s="611">
        <v>93205</v>
      </c>
      <c r="GGJ215" s="611">
        <v>93205</v>
      </c>
      <c r="GGK215" s="611">
        <v>93205</v>
      </c>
      <c r="GGL215" s="611">
        <v>93205</v>
      </c>
      <c r="GGM215" s="611">
        <v>93205</v>
      </c>
      <c r="GGN215" s="611">
        <v>93205</v>
      </c>
      <c r="GGO215" s="611">
        <v>93205</v>
      </c>
      <c r="GGP215" s="611">
        <v>93205</v>
      </c>
      <c r="GGQ215" s="611">
        <v>93205</v>
      </c>
      <c r="GGR215" s="611">
        <v>93205</v>
      </c>
      <c r="GGS215" s="611">
        <v>93205</v>
      </c>
      <c r="GGT215" s="611">
        <v>93205</v>
      </c>
      <c r="GGU215" s="611">
        <v>93205</v>
      </c>
      <c r="GGV215" s="611">
        <v>93205</v>
      </c>
      <c r="GGW215" s="611">
        <v>93205</v>
      </c>
      <c r="GGX215" s="611">
        <v>93205</v>
      </c>
      <c r="GGY215" s="611">
        <v>93205</v>
      </c>
      <c r="GGZ215" s="611">
        <v>93205</v>
      </c>
      <c r="GHA215" s="611">
        <v>93205</v>
      </c>
      <c r="GHB215" s="611">
        <v>93205</v>
      </c>
      <c r="GHC215" s="611">
        <v>93205</v>
      </c>
      <c r="GHD215" s="611">
        <v>93205</v>
      </c>
      <c r="GHE215" s="611">
        <v>93205</v>
      </c>
      <c r="GHF215" s="611">
        <v>93205</v>
      </c>
      <c r="GHG215" s="611">
        <v>93205</v>
      </c>
      <c r="GHH215" s="611">
        <v>93205</v>
      </c>
      <c r="GHI215" s="611">
        <v>93205</v>
      </c>
      <c r="GHJ215" s="611">
        <v>93205</v>
      </c>
      <c r="GHK215" s="611">
        <v>93205</v>
      </c>
      <c r="GHL215" s="611">
        <v>93205</v>
      </c>
      <c r="GHM215" s="611">
        <v>93205</v>
      </c>
      <c r="GHN215" s="611">
        <v>93205</v>
      </c>
      <c r="GHO215" s="611">
        <v>93205</v>
      </c>
      <c r="GHP215" s="611">
        <v>93205</v>
      </c>
      <c r="GHQ215" s="611">
        <v>93205</v>
      </c>
      <c r="GHR215" s="611">
        <v>93205</v>
      </c>
      <c r="GHS215" s="611">
        <v>93205</v>
      </c>
      <c r="GHT215" s="611">
        <v>93205</v>
      </c>
      <c r="GHU215" s="611">
        <v>93205</v>
      </c>
      <c r="GHV215" s="611">
        <v>93205</v>
      </c>
      <c r="GHW215" s="611">
        <v>93205</v>
      </c>
      <c r="GHX215" s="611">
        <v>93205</v>
      </c>
      <c r="GHY215" s="611">
        <v>93205</v>
      </c>
      <c r="GHZ215" s="611">
        <v>93205</v>
      </c>
      <c r="GIA215" s="611">
        <v>93205</v>
      </c>
      <c r="GIB215" s="611">
        <v>93205</v>
      </c>
      <c r="GIC215" s="611">
        <v>93205</v>
      </c>
      <c r="GID215" s="611">
        <v>93205</v>
      </c>
      <c r="GIE215" s="611">
        <v>93205</v>
      </c>
      <c r="GIF215" s="611">
        <v>93205</v>
      </c>
      <c r="GIG215" s="611">
        <v>93205</v>
      </c>
      <c r="GIH215" s="611">
        <v>93205</v>
      </c>
      <c r="GII215" s="611">
        <v>93205</v>
      </c>
      <c r="GIJ215" s="611">
        <v>93205</v>
      </c>
      <c r="GIK215" s="611">
        <v>93205</v>
      </c>
      <c r="GIL215" s="611">
        <v>93205</v>
      </c>
      <c r="GIM215" s="611">
        <v>93205</v>
      </c>
      <c r="GIN215" s="611">
        <v>93205</v>
      </c>
      <c r="GIO215" s="611">
        <v>93205</v>
      </c>
      <c r="GIP215" s="611">
        <v>93205</v>
      </c>
      <c r="GIQ215" s="611">
        <v>93205</v>
      </c>
      <c r="GIR215" s="611">
        <v>93205</v>
      </c>
      <c r="GIS215" s="611">
        <v>93205</v>
      </c>
      <c r="GIT215" s="611">
        <v>93205</v>
      </c>
      <c r="GIU215" s="611">
        <v>93205</v>
      </c>
      <c r="GIV215" s="611">
        <v>93205</v>
      </c>
      <c r="GIW215" s="611">
        <v>93205</v>
      </c>
      <c r="GIX215" s="611">
        <v>93205</v>
      </c>
      <c r="GIY215" s="611">
        <v>93205</v>
      </c>
      <c r="GIZ215" s="611">
        <v>93205</v>
      </c>
      <c r="GJA215" s="611">
        <v>93205</v>
      </c>
      <c r="GJB215" s="611">
        <v>93205</v>
      </c>
      <c r="GJC215" s="611">
        <v>93205</v>
      </c>
      <c r="GJD215" s="611">
        <v>93205</v>
      </c>
      <c r="GJE215" s="611">
        <v>93205</v>
      </c>
      <c r="GJF215" s="611">
        <v>93205</v>
      </c>
      <c r="GJG215" s="611">
        <v>93205</v>
      </c>
      <c r="GJH215" s="611">
        <v>93205</v>
      </c>
      <c r="GJI215" s="611">
        <v>93205</v>
      </c>
      <c r="GJJ215" s="611">
        <v>93205</v>
      </c>
      <c r="GJK215" s="611">
        <v>93205</v>
      </c>
      <c r="GJL215" s="611">
        <v>93205</v>
      </c>
      <c r="GJM215" s="611">
        <v>93205</v>
      </c>
      <c r="GJN215" s="611">
        <v>93205</v>
      </c>
      <c r="GJO215" s="611">
        <v>93205</v>
      </c>
      <c r="GJP215" s="611">
        <v>93205</v>
      </c>
      <c r="GJQ215" s="611">
        <v>93205</v>
      </c>
      <c r="GJR215" s="611">
        <v>93205</v>
      </c>
      <c r="GJS215" s="611">
        <v>93205</v>
      </c>
      <c r="GJT215" s="611">
        <v>93205</v>
      </c>
      <c r="GJU215" s="611">
        <v>93205</v>
      </c>
      <c r="GJV215" s="611">
        <v>93205</v>
      </c>
      <c r="GJW215" s="611">
        <v>93205</v>
      </c>
      <c r="GJX215" s="611">
        <v>93205</v>
      </c>
      <c r="GJY215" s="611">
        <v>93205</v>
      </c>
      <c r="GJZ215" s="611">
        <v>93205</v>
      </c>
      <c r="GKA215" s="611">
        <v>93205</v>
      </c>
      <c r="GKB215" s="611">
        <v>93205</v>
      </c>
      <c r="GKC215" s="611">
        <v>93205</v>
      </c>
      <c r="GKD215" s="611">
        <v>93205</v>
      </c>
      <c r="GKE215" s="611">
        <v>93205</v>
      </c>
      <c r="GKF215" s="611">
        <v>93205</v>
      </c>
      <c r="GKG215" s="611">
        <v>93205</v>
      </c>
      <c r="GKH215" s="611">
        <v>93205</v>
      </c>
      <c r="GKI215" s="611">
        <v>93205</v>
      </c>
      <c r="GKJ215" s="611">
        <v>93205</v>
      </c>
      <c r="GKK215" s="611">
        <v>93205</v>
      </c>
      <c r="GKL215" s="611">
        <v>93205</v>
      </c>
      <c r="GKM215" s="611">
        <v>93205</v>
      </c>
      <c r="GKN215" s="611">
        <v>93205</v>
      </c>
      <c r="GKO215" s="611">
        <v>93205</v>
      </c>
      <c r="GKP215" s="611">
        <v>93205</v>
      </c>
      <c r="GKQ215" s="611">
        <v>93205</v>
      </c>
      <c r="GKR215" s="611">
        <v>93205</v>
      </c>
      <c r="GKS215" s="611">
        <v>93205</v>
      </c>
      <c r="GKT215" s="611">
        <v>93205</v>
      </c>
      <c r="GKU215" s="611">
        <v>93205</v>
      </c>
      <c r="GKV215" s="611">
        <v>93205</v>
      </c>
      <c r="GKW215" s="611">
        <v>93205</v>
      </c>
      <c r="GKX215" s="611">
        <v>93205</v>
      </c>
      <c r="GKY215" s="611">
        <v>93205</v>
      </c>
      <c r="GKZ215" s="611">
        <v>93205</v>
      </c>
      <c r="GLA215" s="611">
        <v>93205</v>
      </c>
      <c r="GLB215" s="611">
        <v>93205</v>
      </c>
      <c r="GLC215" s="611">
        <v>93205</v>
      </c>
      <c r="GLD215" s="611">
        <v>93205</v>
      </c>
      <c r="GLE215" s="611">
        <v>93205</v>
      </c>
      <c r="GLF215" s="611">
        <v>93205</v>
      </c>
      <c r="GLG215" s="611">
        <v>93205</v>
      </c>
      <c r="GLH215" s="611">
        <v>93205</v>
      </c>
      <c r="GLI215" s="611">
        <v>93205</v>
      </c>
      <c r="GLJ215" s="611">
        <v>93205</v>
      </c>
      <c r="GLK215" s="611">
        <v>93205</v>
      </c>
      <c r="GLL215" s="611">
        <v>93205</v>
      </c>
      <c r="GLM215" s="611">
        <v>93205</v>
      </c>
      <c r="GLN215" s="611">
        <v>93205</v>
      </c>
      <c r="GLO215" s="611">
        <v>93205</v>
      </c>
      <c r="GLP215" s="611">
        <v>93205</v>
      </c>
      <c r="GLQ215" s="611">
        <v>93205</v>
      </c>
      <c r="GLR215" s="611">
        <v>93205</v>
      </c>
      <c r="GLS215" s="611">
        <v>93205</v>
      </c>
      <c r="GLT215" s="611">
        <v>93205</v>
      </c>
      <c r="GLU215" s="611">
        <v>93205</v>
      </c>
      <c r="GLV215" s="611">
        <v>93205</v>
      </c>
      <c r="GLW215" s="611">
        <v>93205</v>
      </c>
      <c r="GLX215" s="611">
        <v>93205</v>
      </c>
      <c r="GLY215" s="611">
        <v>93205</v>
      </c>
      <c r="GLZ215" s="611">
        <v>93205</v>
      </c>
      <c r="GMA215" s="611">
        <v>93205</v>
      </c>
      <c r="GMB215" s="611">
        <v>93205</v>
      </c>
      <c r="GMC215" s="611">
        <v>93205</v>
      </c>
      <c r="GMD215" s="611">
        <v>93205</v>
      </c>
      <c r="GME215" s="611">
        <v>93205</v>
      </c>
      <c r="GMF215" s="611">
        <v>93205</v>
      </c>
      <c r="GMG215" s="611">
        <v>93205</v>
      </c>
      <c r="GMH215" s="611">
        <v>93205</v>
      </c>
      <c r="GMI215" s="611">
        <v>93205</v>
      </c>
      <c r="GMJ215" s="611">
        <v>93205</v>
      </c>
      <c r="GMK215" s="611">
        <v>93205</v>
      </c>
      <c r="GML215" s="611">
        <v>93205</v>
      </c>
      <c r="GMM215" s="611">
        <v>93205</v>
      </c>
      <c r="GMN215" s="611">
        <v>93205</v>
      </c>
      <c r="GMO215" s="611">
        <v>93205</v>
      </c>
      <c r="GMP215" s="611">
        <v>93205</v>
      </c>
      <c r="GMQ215" s="611">
        <v>93205</v>
      </c>
      <c r="GMR215" s="611">
        <v>93205</v>
      </c>
      <c r="GMS215" s="611">
        <v>93205</v>
      </c>
      <c r="GMT215" s="611">
        <v>93205</v>
      </c>
      <c r="GMU215" s="611">
        <v>93205</v>
      </c>
      <c r="GMV215" s="611">
        <v>93205</v>
      </c>
      <c r="GMW215" s="611">
        <v>93205</v>
      </c>
      <c r="GMX215" s="611">
        <v>93205</v>
      </c>
      <c r="GMY215" s="611">
        <v>93205</v>
      </c>
      <c r="GMZ215" s="611">
        <v>93205</v>
      </c>
      <c r="GNA215" s="611">
        <v>93205</v>
      </c>
      <c r="GNB215" s="611">
        <v>93205</v>
      </c>
      <c r="GNC215" s="611">
        <v>93205</v>
      </c>
      <c r="GND215" s="611">
        <v>93205</v>
      </c>
      <c r="GNE215" s="611">
        <v>93205</v>
      </c>
      <c r="GNF215" s="611">
        <v>93205</v>
      </c>
      <c r="GNG215" s="611">
        <v>93205</v>
      </c>
      <c r="GNH215" s="611">
        <v>93205</v>
      </c>
      <c r="GNI215" s="611">
        <v>93205</v>
      </c>
      <c r="GNJ215" s="611">
        <v>93205</v>
      </c>
      <c r="GNK215" s="611">
        <v>93205</v>
      </c>
      <c r="GNL215" s="611">
        <v>93205</v>
      </c>
      <c r="GNM215" s="611">
        <v>93205</v>
      </c>
      <c r="GNN215" s="611">
        <v>93205</v>
      </c>
      <c r="GNO215" s="611">
        <v>93205</v>
      </c>
      <c r="GNP215" s="611">
        <v>93205</v>
      </c>
      <c r="GNQ215" s="611">
        <v>93205</v>
      </c>
      <c r="GNR215" s="611">
        <v>93205</v>
      </c>
      <c r="GNS215" s="611">
        <v>93205</v>
      </c>
      <c r="GNT215" s="611">
        <v>93205</v>
      </c>
      <c r="GNU215" s="611">
        <v>93205</v>
      </c>
      <c r="GNV215" s="611">
        <v>93205</v>
      </c>
      <c r="GNW215" s="611">
        <v>93205</v>
      </c>
      <c r="GNX215" s="611">
        <v>93205</v>
      </c>
      <c r="GNY215" s="611">
        <v>93205</v>
      </c>
      <c r="GNZ215" s="611">
        <v>93205</v>
      </c>
      <c r="GOA215" s="611">
        <v>93205</v>
      </c>
      <c r="GOB215" s="611">
        <v>93205</v>
      </c>
      <c r="GOC215" s="611">
        <v>93205</v>
      </c>
      <c r="GOD215" s="611">
        <v>93205</v>
      </c>
      <c r="GOE215" s="611">
        <v>93205</v>
      </c>
      <c r="GOF215" s="611">
        <v>93205</v>
      </c>
      <c r="GOG215" s="611">
        <v>93205</v>
      </c>
      <c r="GOH215" s="611">
        <v>93205</v>
      </c>
      <c r="GOI215" s="611">
        <v>93205</v>
      </c>
      <c r="GOJ215" s="611">
        <v>93205</v>
      </c>
      <c r="GOK215" s="611">
        <v>93205</v>
      </c>
      <c r="GOL215" s="611">
        <v>93205</v>
      </c>
      <c r="GOM215" s="611">
        <v>93205</v>
      </c>
      <c r="GON215" s="611">
        <v>93205</v>
      </c>
      <c r="GOO215" s="611">
        <v>93205</v>
      </c>
      <c r="GOP215" s="611">
        <v>93205</v>
      </c>
      <c r="GOQ215" s="611">
        <v>93205</v>
      </c>
      <c r="GOR215" s="611">
        <v>93205</v>
      </c>
      <c r="GOS215" s="611">
        <v>93205</v>
      </c>
      <c r="GOT215" s="611">
        <v>93205</v>
      </c>
      <c r="GOU215" s="611">
        <v>93205</v>
      </c>
      <c r="GOV215" s="611">
        <v>93205</v>
      </c>
      <c r="GOW215" s="611">
        <v>93205</v>
      </c>
      <c r="GOX215" s="611">
        <v>93205</v>
      </c>
      <c r="GOY215" s="611">
        <v>93205</v>
      </c>
      <c r="GOZ215" s="611">
        <v>93205</v>
      </c>
      <c r="GPA215" s="611">
        <v>93205</v>
      </c>
      <c r="GPB215" s="611">
        <v>93205</v>
      </c>
      <c r="GPC215" s="611">
        <v>93205</v>
      </c>
      <c r="GPD215" s="611">
        <v>93205</v>
      </c>
      <c r="GPE215" s="611">
        <v>93205</v>
      </c>
      <c r="GPF215" s="611">
        <v>93205</v>
      </c>
      <c r="GPG215" s="611">
        <v>93205</v>
      </c>
      <c r="GPH215" s="611">
        <v>93205</v>
      </c>
      <c r="GPI215" s="611">
        <v>93205</v>
      </c>
      <c r="GPJ215" s="611">
        <v>93205</v>
      </c>
      <c r="GPK215" s="611">
        <v>93205</v>
      </c>
      <c r="GPL215" s="611">
        <v>93205</v>
      </c>
      <c r="GPM215" s="611">
        <v>93205</v>
      </c>
      <c r="GPN215" s="611">
        <v>93205</v>
      </c>
      <c r="GPO215" s="611">
        <v>93205</v>
      </c>
      <c r="GPP215" s="611">
        <v>93205</v>
      </c>
      <c r="GPQ215" s="611">
        <v>93205</v>
      </c>
      <c r="GPR215" s="611">
        <v>93205</v>
      </c>
      <c r="GPS215" s="611">
        <v>93205</v>
      </c>
      <c r="GPT215" s="611">
        <v>93205</v>
      </c>
      <c r="GPU215" s="611">
        <v>93205</v>
      </c>
      <c r="GPV215" s="611">
        <v>93205</v>
      </c>
      <c r="GPW215" s="611">
        <v>93205</v>
      </c>
      <c r="GPX215" s="611">
        <v>93205</v>
      </c>
      <c r="GPY215" s="611">
        <v>93205</v>
      </c>
      <c r="GPZ215" s="611">
        <v>93205</v>
      </c>
      <c r="GQA215" s="611">
        <v>93205</v>
      </c>
      <c r="GQB215" s="611">
        <v>93205</v>
      </c>
      <c r="GQC215" s="611">
        <v>93205</v>
      </c>
      <c r="GQD215" s="611">
        <v>93205</v>
      </c>
      <c r="GQE215" s="611">
        <v>93205</v>
      </c>
      <c r="GQF215" s="611">
        <v>93205</v>
      </c>
      <c r="GQG215" s="611">
        <v>93205</v>
      </c>
      <c r="GQH215" s="611">
        <v>93205</v>
      </c>
      <c r="GQI215" s="611">
        <v>93205</v>
      </c>
      <c r="GQJ215" s="611">
        <v>93205</v>
      </c>
      <c r="GQK215" s="611">
        <v>93205</v>
      </c>
      <c r="GQL215" s="611">
        <v>93205</v>
      </c>
      <c r="GQM215" s="611">
        <v>93205</v>
      </c>
      <c r="GQN215" s="611">
        <v>93205</v>
      </c>
      <c r="GQO215" s="611">
        <v>93205</v>
      </c>
      <c r="GQP215" s="611">
        <v>93205</v>
      </c>
      <c r="GQQ215" s="611">
        <v>93205</v>
      </c>
      <c r="GQR215" s="611">
        <v>93205</v>
      </c>
      <c r="GQS215" s="611">
        <v>93205</v>
      </c>
      <c r="GQT215" s="611">
        <v>93205</v>
      </c>
      <c r="GQU215" s="611">
        <v>93205</v>
      </c>
      <c r="GQV215" s="611">
        <v>93205</v>
      </c>
      <c r="GQW215" s="611">
        <v>93205</v>
      </c>
      <c r="GQX215" s="611">
        <v>93205</v>
      </c>
      <c r="GQY215" s="611">
        <v>93205</v>
      </c>
      <c r="GQZ215" s="611">
        <v>93205</v>
      </c>
      <c r="GRA215" s="611">
        <v>93205</v>
      </c>
      <c r="GRB215" s="611">
        <v>93205</v>
      </c>
      <c r="GRC215" s="611">
        <v>93205</v>
      </c>
      <c r="GRD215" s="611">
        <v>93205</v>
      </c>
      <c r="GRE215" s="611">
        <v>93205</v>
      </c>
      <c r="GRF215" s="611">
        <v>93205</v>
      </c>
      <c r="GRG215" s="611">
        <v>93205</v>
      </c>
      <c r="GRH215" s="611">
        <v>93205</v>
      </c>
      <c r="GRI215" s="611">
        <v>93205</v>
      </c>
      <c r="GRJ215" s="611">
        <v>93205</v>
      </c>
      <c r="GRK215" s="611">
        <v>93205</v>
      </c>
      <c r="GRL215" s="611">
        <v>93205</v>
      </c>
      <c r="GRM215" s="611">
        <v>93205</v>
      </c>
      <c r="GRN215" s="611">
        <v>93205</v>
      </c>
      <c r="GRO215" s="611">
        <v>93205</v>
      </c>
      <c r="GRP215" s="611">
        <v>93205</v>
      </c>
      <c r="GRQ215" s="611">
        <v>93205</v>
      </c>
      <c r="GRR215" s="611">
        <v>93205</v>
      </c>
      <c r="GRS215" s="611">
        <v>93205</v>
      </c>
      <c r="GRT215" s="611">
        <v>93205</v>
      </c>
      <c r="GRU215" s="611">
        <v>93205</v>
      </c>
      <c r="GRV215" s="611">
        <v>93205</v>
      </c>
      <c r="GRW215" s="611">
        <v>93205</v>
      </c>
      <c r="GRX215" s="611">
        <v>93205</v>
      </c>
      <c r="GRY215" s="611">
        <v>93205</v>
      </c>
      <c r="GRZ215" s="611">
        <v>93205</v>
      </c>
      <c r="GSA215" s="611">
        <v>93205</v>
      </c>
      <c r="GSB215" s="611">
        <v>93205</v>
      </c>
      <c r="GSC215" s="611">
        <v>93205</v>
      </c>
      <c r="GSD215" s="611">
        <v>93205</v>
      </c>
      <c r="GSE215" s="611">
        <v>93205</v>
      </c>
      <c r="GSF215" s="611">
        <v>93205</v>
      </c>
      <c r="GSG215" s="611">
        <v>93205</v>
      </c>
      <c r="GSH215" s="611">
        <v>93205</v>
      </c>
      <c r="GSI215" s="611">
        <v>93205</v>
      </c>
      <c r="GSJ215" s="611">
        <v>93205</v>
      </c>
      <c r="GSK215" s="611">
        <v>93205</v>
      </c>
      <c r="GSL215" s="611">
        <v>93205</v>
      </c>
      <c r="GSM215" s="611">
        <v>93205</v>
      </c>
      <c r="GSN215" s="611">
        <v>93205</v>
      </c>
      <c r="GSO215" s="611">
        <v>93205</v>
      </c>
      <c r="GSP215" s="611">
        <v>93205</v>
      </c>
      <c r="GSQ215" s="611">
        <v>93205</v>
      </c>
      <c r="GSR215" s="611">
        <v>93205</v>
      </c>
      <c r="GSS215" s="611">
        <v>93205</v>
      </c>
      <c r="GST215" s="611">
        <v>93205</v>
      </c>
      <c r="GSU215" s="611">
        <v>93205</v>
      </c>
      <c r="GSV215" s="611">
        <v>93205</v>
      </c>
      <c r="GSW215" s="611">
        <v>93205</v>
      </c>
      <c r="GSX215" s="611">
        <v>93205</v>
      </c>
      <c r="GSY215" s="611">
        <v>93205</v>
      </c>
      <c r="GSZ215" s="611">
        <v>93205</v>
      </c>
      <c r="GTA215" s="611">
        <v>93205</v>
      </c>
      <c r="GTB215" s="611">
        <v>93205</v>
      </c>
      <c r="GTC215" s="611">
        <v>93205</v>
      </c>
      <c r="GTD215" s="611">
        <v>93205</v>
      </c>
      <c r="GTE215" s="611">
        <v>93205</v>
      </c>
      <c r="GTF215" s="611">
        <v>93205</v>
      </c>
      <c r="GTG215" s="611">
        <v>93205</v>
      </c>
      <c r="GTH215" s="611">
        <v>93205</v>
      </c>
      <c r="GTI215" s="611">
        <v>93205</v>
      </c>
      <c r="GTJ215" s="611">
        <v>93205</v>
      </c>
      <c r="GTK215" s="611">
        <v>93205</v>
      </c>
      <c r="GTL215" s="611">
        <v>93205</v>
      </c>
      <c r="GTM215" s="611">
        <v>93205</v>
      </c>
      <c r="GTN215" s="611">
        <v>93205</v>
      </c>
      <c r="GTO215" s="611">
        <v>93205</v>
      </c>
      <c r="GTP215" s="611">
        <v>93205</v>
      </c>
      <c r="GTQ215" s="611">
        <v>93205</v>
      </c>
      <c r="GTR215" s="611">
        <v>93205</v>
      </c>
      <c r="GTS215" s="611">
        <v>93205</v>
      </c>
      <c r="GTT215" s="611">
        <v>93205</v>
      </c>
      <c r="GTU215" s="611">
        <v>93205</v>
      </c>
      <c r="GTV215" s="611">
        <v>93205</v>
      </c>
      <c r="GTW215" s="611">
        <v>93205</v>
      </c>
      <c r="GTX215" s="611">
        <v>93205</v>
      </c>
      <c r="GTY215" s="611">
        <v>93205</v>
      </c>
      <c r="GTZ215" s="611">
        <v>93205</v>
      </c>
      <c r="GUA215" s="611">
        <v>93205</v>
      </c>
      <c r="GUB215" s="611">
        <v>93205</v>
      </c>
      <c r="GUC215" s="611">
        <v>93205</v>
      </c>
      <c r="GUD215" s="611">
        <v>93205</v>
      </c>
      <c r="GUE215" s="611">
        <v>93205</v>
      </c>
      <c r="GUF215" s="611">
        <v>93205</v>
      </c>
      <c r="GUG215" s="611">
        <v>93205</v>
      </c>
      <c r="GUH215" s="611">
        <v>93205</v>
      </c>
      <c r="GUI215" s="611">
        <v>93205</v>
      </c>
      <c r="GUJ215" s="611">
        <v>93205</v>
      </c>
      <c r="GUK215" s="611">
        <v>93205</v>
      </c>
      <c r="GUL215" s="611">
        <v>93205</v>
      </c>
      <c r="GUM215" s="611">
        <v>93205</v>
      </c>
      <c r="GUN215" s="611">
        <v>93205</v>
      </c>
      <c r="GUO215" s="611">
        <v>93205</v>
      </c>
      <c r="GUP215" s="611">
        <v>93205</v>
      </c>
      <c r="GUQ215" s="611">
        <v>93205</v>
      </c>
      <c r="GUR215" s="611">
        <v>93205</v>
      </c>
      <c r="GUS215" s="611">
        <v>93205</v>
      </c>
      <c r="GUT215" s="611">
        <v>93205</v>
      </c>
      <c r="GUU215" s="611">
        <v>93205</v>
      </c>
      <c r="GUV215" s="611">
        <v>93205</v>
      </c>
      <c r="GUW215" s="611">
        <v>93205</v>
      </c>
      <c r="GUX215" s="611">
        <v>93205</v>
      </c>
      <c r="GUY215" s="611">
        <v>93205</v>
      </c>
      <c r="GUZ215" s="611">
        <v>93205</v>
      </c>
      <c r="GVA215" s="611">
        <v>93205</v>
      </c>
      <c r="GVB215" s="611">
        <v>93205</v>
      </c>
      <c r="GVC215" s="611">
        <v>93205</v>
      </c>
      <c r="GVD215" s="611">
        <v>93205</v>
      </c>
      <c r="GVE215" s="611">
        <v>93205</v>
      </c>
      <c r="GVF215" s="611">
        <v>93205</v>
      </c>
      <c r="GVG215" s="611">
        <v>93205</v>
      </c>
      <c r="GVH215" s="611">
        <v>93205</v>
      </c>
      <c r="GVI215" s="611">
        <v>93205</v>
      </c>
      <c r="GVJ215" s="611">
        <v>93205</v>
      </c>
      <c r="GVK215" s="611">
        <v>93205</v>
      </c>
      <c r="GVL215" s="611">
        <v>93205</v>
      </c>
      <c r="GVM215" s="611">
        <v>93205</v>
      </c>
      <c r="GVN215" s="611">
        <v>93205</v>
      </c>
      <c r="GVO215" s="611">
        <v>93205</v>
      </c>
      <c r="GVP215" s="611">
        <v>93205</v>
      </c>
      <c r="GVQ215" s="611">
        <v>93205</v>
      </c>
      <c r="GVR215" s="611">
        <v>93205</v>
      </c>
      <c r="GVS215" s="611">
        <v>93205</v>
      </c>
      <c r="GVT215" s="611">
        <v>93205</v>
      </c>
      <c r="GVU215" s="611">
        <v>93205</v>
      </c>
      <c r="GVV215" s="611">
        <v>93205</v>
      </c>
      <c r="GVW215" s="611">
        <v>93205</v>
      </c>
      <c r="GVX215" s="611">
        <v>93205</v>
      </c>
      <c r="GVY215" s="611">
        <v>93205</v>
      </c>
      <c r="GVZ215" s="611">
        <v>93205</v>
      </c>
      <c r="GWA215" s="611">
        <v>93205</v>
      </c>
      <c r="GWB215" s="611">
        <v>93205</v>
      </c>
      <c r="GWC215" s="611">
        <v>93205</v>
      </c>
      <c r="GWD215" s="611">
        <v>93205</v>
      </c>
      <c r="GWE215" s="611">
        <v>93205</v>
      </c>
      <c r="GWF215" s="611">
        <v>93205</v>
      </c>
      <c r="GWG215" s="611">
        <v>93205</v>
      </c>
      <c r="GWH215" s="611">
        <v>93205</v>
      </c>
      <c r="GWI215" s="611">
        <v>93205</v>
      </c>
      <c r="GWJ215" s="611">
        <v>93205</v>
      </c>
      <c r="GWK215" s="611">
        <v>93205</v>
      </c>
      <c r="GWL215" s="611">
        <v>93205</v>
      </c>
      <c r="GWM215" s="611">
        <v>93205</v>
      </c>
      <c r="GWN215" s="611">
        <v>93205</v>
      </c>
      <c r="GWO215" s="611">
        <v>93205</v>
      </c>
      <c r="GWP215" s="611">
        <v>93205</v>
      </c>
      <c r="GWQ215" s="611">
        <v>93205</v>
      </c>
      <c r="GWR215" s="611">
        <v>93205</v>
      </c>
      <c r="GWS215" s="611">
        <v>93205</v>
      </c>
      <c r="GWT215" s="611">
        <v>93205</v>
      </c>
      <c r="GWU215" s="611">
        <v>93205</v>
      </c>
      <c r="GWV215" s="611">
        <v>93205</v>
      </c>
      <c r="GWW215" s="611">
        <v>93205</v>
      </c>
      <c r="GWX215" s="611">
        <v>93205</v>
      </c>
      <c r="GWY215" s="611">
        <v>93205</v>
      </c>
      <c r="GWZ215" s="611">
        <v>93205</v>
      </c>
      <c r="GXA215" s="611">
        <v>93205</v>
      </c>
      <c r="GXB215" s="611">
        <v>93205</v>
      </c>
      <c r="GXC215" s="611">
        <v>93205</v>
      </c>
      <c r="GXD215" s="611">
        <v>93205</v>
      </c>
      <c r="GXE215" s="611">
        <v>93205</v>
      </c>
      <c r="GXF215" s="611">
        <v>93205</v>
      </c>
      <c r="GXG215" s="611">
        <v>93205</v>
      </c>
      <c r="GXH215" s="611">
        <v>93205</v>
      </c>
      <c r="GXI215" s="611">
        <v>93205</v>
      </c>
      <c r="GXJ215" s="611">
        <v>93205</v>
      </c>
      <c r="GXK215" s="611">
        <v>93205</v>
      </c>
      <c r="GXL215" s="611">
        <v>93205</v>
      </c>
      <c r="GXM215" s="611">
        <v>93205</v>
      </c>
      <c r="GXN215" s="611">
        <v>93205</v>
      </c>
      <c r="GXO215" s="611">
        <v>93205</v>
      </c>
      <c r="GXP215" s="611">
        <v>93205</v>
      </c>
      <c r="GXQ215" s="611">
        <v>93205</v>
      </c>
      <c r="GXR215" s="611">
        <v>93205</v>
      </c>
      <c r="GXS215" s="611">
        <v>93205</v>
      </c>
      <c r="GXT215" s="611">
        <v>93205</v>
      </c>
      <c r="GXU215" s="611">
        <v>93205</v>
      </c>
      <c r="GXV215" s="611">
        <v>93205</v>
      </c>
      <c r="GXW215" s="611">
        <v>93205</v>
      </c>
      <c r="GXX215" s="611">
        <v>93205</v>
      </c>
      <c r="GXY215" s="611">
        <v>93205</v>
      </c>
      <c r="GXZ215" s="611">
        <v>93205</v>
      </c>
      <c r="GYA215" s="611">
        <v>93205</v>
      </c>
      <c r="GYB215" s="611">
        <v>93205</v>
      </c>
      <c r="GYC215" s="611">
        <v>93205</v>
      </c>
      <c r="GYD215" s="611">
        <v>93205</v>
      </c>
      <c r="GYE215" s="611">
        <v>93205</v>
      </c>
      <c r="GYF215" s="611">
        <v>93205</v>
      </c>
      <c r="GYG215" s="611">
        <v>93205</v>
      </c>
      <c r="GYH215" s="611">
        <v>93205</v>
      </c>
      <c r="GYI215" s="611">
        <v>93205</v>
      </c>
      <c r="GYJ215" s="611">
        <v>93205</v>
      </c>
      <c r="GYK215" s="611">
        <v>93205</v>
      </c>
      <c r="GYL215" s="611">
        <v>93205</v>
      </c>
      <c r="GYM215" s="611">
        <v>93205</v>
      </c>
      <c r="GYN215" s="611">
        <v>93205</v>
      </c>
      <c r="GYO215" s="611">
        <v>93205</v>
      </c>
      <c r="GYP215" s="611">
        <v>93205</v>
      </c>
      <c r="GYQ215" s="611">
        <v>93205</v>
      </c>
      <c r="GYR215" s="611">
        <v>93205</v>
      </c>
      <c r="GYS215" s="611">
        <v>93205</v>
      </c>
      <c r="GYT215" s="611">
        <v>93205</v>
      </c>
      <c r="GYU215" s="611">
        <v>93205</v>
      </c>
      <c r="GYV215" s="611">
        <v>93205</v>
      </c>
      <c r="GYW215" s="611">
        <v>93205</v>
      </c>
      <c r="GYX215" s="611">
        <v>93205</v>
      </c>
      <c r="GYY215" s="611">
        <v>93205</v>
      </c>
      <c r="GYZ215" s="611">
        <v>93205</v>
      </c>
      <c r="GZA215" s="611">
        <v>93205</v>
      </c>
      <c r="GZB215" s="611">
        <v>93205</v>
      </c>
      <c r="GZC215" s="611">
        <v>93205</v>
      </c>
      <c r="GZD215" s="611">
        <v>93205</v>
      </c>
      <c r="GZE215" s="611">
        <v>93205</v>
      </c>
      <c r="GZF215" s="611">
        <v>93205</v>
      </c>
      <c r="GZG215" s="611">
        <v>93205</v>
      </c>
      <c r="GZH215" s="611">
        <v>93205</v>
      </c>
      <c r="GZI215" s="611">
        <v>93205</v>
      </c>
      <c r="GZJ215" s="611">
        <v>93205</v>
      </c>
      <c r="GZK215" s="611">
        <v>93205</v>
      </c>
      <c r="GZL215" s="611">
        <v>93205</v>
      </c>
      <c r="GZM215" s="611">
        <v>93205</v>
      </c>
      <c r="GZN215" s="611">
        <v>93205</v>
      </c>
      <c r="GZO215" s="611">
        <v>93205</v>
      </c>
      <c r="GZP215" s="611">
        <v>93205</v>
      </c>
      <c r="GZQ215" s="611">
        <v>93205</v>
      </c>
      <c r="GZR215" s="611">
        <v>93205</v>
      </c>
      <c r="GZS215" s="611">
        <v>93205</v>
      </c>
      <c r="GZT215" s="611">
        <v>93205</v>
      </c>
      <c r="GZU215" s="611">
        <v>93205</v>
      </c>
      <c r="GZV215" s="611">
        <v>93205</v>
      </c>
      <c r="GZW215" s="611">
        <v>93205</v>
      </c>
      <c r="GZX215" s="611">
        <v>93205</v>
      </c>
      <c r="GZY215" s="611">
        <v>93205</v>
      </c>
      <c r="GZZ215" s="611">
        <v>93205</v>
      </c>
      <c r="HAA215" s="611">
        <v>93205</v>
      </c>
      <c r="HAB215" s="611">
        <v>93205</v>
      </c>
      <c r="HAC215" s="611">
        <v>93205</v>
      </c>
      <c r="HAD215" s="611">
        <v>93205</v>
      </c>
      <c r="HAE215" s="611">
        <v>93205</v>
      </c>
      <c r="HAF215" s="611">
        <v>93205</v>
      </c>
      <c r="HAG215" s="611">
        <v>93205</v>
      </c>
      <c r="HAH215" s="611">
        <v>93205</v>
      </c>
      <c r="HAI215" s="611">
        <v>93205</v>
      </c>
      <c r="HAJ215" s="611">
        <v>93205</v>
      </c>
      <c r="HAK215" s="611">
        <v>93205</v>
      </c>
      <c r="HAL215" s="611">
        <v>93205</v>
      </c>
      <c r="HAM215" s="611">
        <v>93205</v>
      </c>
      <c r="HAN215" s="611">
        <v>93205</v>
      </c>
      <c r="HAO215" s="611">
        <v>93205</v>
      </c>
      <c r="HAP215" s="611">
        <v>93205</v>
      </c>
      <c r="HAQ215" s="611">
        <v>93205</v>
      </c>
      <c r="HAR215" s="611">
        <v>93205</v>
      </c>
      <c r="HAS215" s="611">
        <v>93205</v>
      </c>
      <c r="HAT215" s="611">
        <v>93205</v>
      </c>
      <c r="HAU215" s="611">
        <v>93205</v>
      </c>
      <c r="HAV215" s="611">
        <v>93205</v>
      </c>
      <c r="HAW215" s="611">
        <v>93205</v>
      </c>
      <c r="HAX215" s="611">
        <v>93205</v>
      </c>
      <c r="HAY215" s="611">
        <v>93205</v>
      </c>
      <c r="HAZ215" s="611">
        <v>93205</v>
      </c>
      <c r="HBA215" s="611">
        <v>93205</v>
      </c>
      <c r="HBB215" s="611">
        <v>93205</v>
      </c>
      <c r="HBC215" s="611">
        <v>93205</v>
      </c>
      <c r="HBD215" s="611">
        <v>93205</v>
      </c>
      <c r="HBE215" s="611">
        <v>93205</v>
      </c>
      <c r="HBF215" s="611">
        <v>93205</v>
      </c>
      <c r="HBG215" s="611">
        <v>93205</v>
      </c>
      <c r="HBH215" s="611">
        <v>93205</v>
      </c>
      <c r="HBI215" s="611">
        <v>93205</v>
      </c>
      <c r="HBJ215" s="611">
        <v>93205</v>
      </c>
      <c r="HBK215" s="611">
        <v>93205</v>
      </c>
      <c r="HBL215" s="611">
        <v>93205</v>
      </c>
      <c r="HBM215" s="611">
        <v>93205</v>
      </c>
      <c r="HBN215" s="611">
        <v>93205</v>
      </c>
      <c r="HBO215" s="611">
        <v>93205</v>
      </c>
      <c r="HBP215" s="611">
        <v>93205</v>
      </c>
      <c r="HBQ215" s="611">
        <v>93205</v>
      </c>
      <c r="HBR215" s="611">
        <v>93205</v>
      </c>
      <c r="HBS215" s="611">
        <v>93205</v>
      </c>
      <c r="HBT215" s="611">
        <v>93205</v>
      </c>
      <c r="HBU215" s="611">
        <v>93205</v>
      </c>
      <c r="HBV215" s="611">
        <v>93205</v>
      </c>
      <c r="HBW215" s="611">
        <v>93205</v>
      </c>
      <c r="HBX215" s="611">
        <v>93205</v>
      </c>
      <c r="HBY215" s="611">
        <v>93205</v>
      </c>
      <c r="HBZ215" s="611">
        <v>93205</v>
      </c>
      <c r="HCA215" s="611">
        <v>93205</v>
      </c>
      <c r="HCB215" s="611">
        <v>93205</v>
      </c>
      <c r="HCC215" s="611">
        <v>93205</v>
      </c>
      <c r="HCD215" s="611">
        <v>93205</v>
      </c>
      <c r="HCE215" s="611">
        <v>93205</v>
      </c>
      <c r="HCF215" s="611">
        <v>93205</v>
      </c>
      <c r="HCG215" s="611">
        <v>93205</v>
      </c>
      <c r="HCH215" s="611">
        <v>93205</v>
      </c>
      <c r="HCI215" s="611">
        <v>93205</v>
      </c>
      <c r="HCJ215" s="611">
        <v>93205</v>
      </c>
      <c r="HCK215" s="611">
        <v>93205</v>
      </c>
      <c r="HCL215" s="611">
        <v>93205</v>
      </c>
      <c r="HCM215" s="611">
        <v>93205</v>
      </c>
      <c r="HCN215" s="611">
        <v>93205</v>
      </c>
      <c r="HCO215" s="611">
        <v>93205</v>
      </c>
      <c r="HCP215" s="611">
        <v>93205</v>
      </c>
      <c r="HCQ215" s="611">
        <v>93205</v>
      </c>
      <c r="HCR215" s="611">
        <v>93205</v>
      </c>
      <c r="HCS215" s="611">
        <v>93205</v>
      </c>
      <c r="HCT215" s="611">
        <v>93205</v>
      </c>
      <c r="HCU215" s="611">
        <v>93205</v>
      </c>
      <c r="HCV215" s="611">
        <v>93205</v>
      </c>
      <c r="HCW215" s="611">
        <v>93205</v>
      </c>
      <c r="HCX215" s="611">
        <v>93205</v>
      </c>
      <c r="HCY215" s="611">
        <v>93205</v>
      </c>
      <c r="HCZ215" s="611">
        <v>93205</v>
      </c>
      <c r="HDA215" s="611">
        <v>93205</v>
      </c>
      <c r="HDB215" s="611">
        <v>93205</v>
      </c>
      <c r="HDC215" s="611">
        <v>93205</v>
      </c>
      <c r="HDD215" s="611">
        <v>93205</v>
      </c>
      <c r="HDE215" s="611">
        <v>93205</v>
      </c>
      <c r="HDF215" s="611">
        <v>93205</v>
      </c>
      <c r="HDG215" s="611">
        <v>93205</v>
      </c>
      <c r="HDH215" s="611">
        <v>93205</v>
      </c>
      <c r="HDI215" s="611">
        <v>93205</v>
      </c>
      <c r="HDJ215" s="611">
        <v>93205</v>
      </c>
      <c r="HDK215" s="611">
        <v>93205</v>
      </c>
      <c r="HDL215" s="611">
        <v>93205</v>
      </c>
      <c r="HDM215" s="611">
        <v>93205</v>
      </c>
      <c r="HDN215" s="611">
        <v>93205</v>
      </c>
      <c r="HDO215" s="611">
        <v>93205</v>
      </c>
      <c r="HDP215" s="611">
        <v>93205</v>
      </c>
      <c r="HDQ215" s="611">
        <v>93205</v>
      </c>
      <c r="HDR215" s="611">
        <v>93205</v>
      </c>
      <c r="HDS215" s="611">
        <v>93205</v>
      </c>
      <c r="HDT215" s="611">
        <v>93205</v>
      </c>
      <c r="HDU215" s="611">
        <v>93205</v>
      </c>
      <c r="HDV215" s="611">
        <v>93205</v>
      </c>
      <c r="HDW215" s="611">
        <v>93205</v>
      </c>
      <c r="HDX215" s="611">
        <v>93205</v>
      </c>
      <c r="HDY215" s="611">
        <v>93205</v>
      </c>
      <c r="HDZ215" s="611">
        <v>93205</v>
      </c>
      <c r="HEA215" s="611">
        <v>93205</v>
      </c>
      <c r="HEB215" s="611">
        <v>93205</v>
      </c>
      <c r="HEC215" s="611">
        <v>93205</v>
      </c>
      <c r="HED215" s="611">
        <v>93205</v>
      </c>
      <c r="HEE215" s="611">
        <v>93205</v>
      </c>
      <c r="HEF215" s="611">
        <v>93205</v>
      </c>
      <c r="HEG215" s="611">
        <v>93205</v>
      </c>
      <c r="HEH215" s="611">
        <v>93205</v>
      </c>
      <c r="HEI215" s="611">
        <v>93205</v>
      </c>
      <c r="HEJ215" s="611">
        <v>93205</v>
      </c>
      <c r="HEK215" s="611">
        <v>93205</v>
      </c>
      <c r="HEL215" s="611">
        <v>93205</v>
      </c>
      <c r="HEM215" s="611">
        <v>93205</v>
      </c>
      <c r="HEN215" s="611">
        <v>93205</v>
      </c>
      <c r="HEO215" s="611">
        <v>93205</v>
      </c>
      <c r="HEP215" s="611">
        <v>93205</v>
      </c>
      <c r="HEQ215" s="611">
        <v>93205</v>
      </c>
      <c r="HER215" s="611">
        <v>93205</v>
      </c>
      <c r="HES215" s="611">
        <v>93205</v>
      </c>
      <c r="HET215" s="611">
        <v>93205</v>
      </c>
      <c r="HEU215" s="611">
        <v>93205</v>
      </c>
      <c r="HEV215" s="611">
        <v>93205</v>
      </c>
      <c r="HEW215" s="611">
        <v>93205</v>
      </c>
      <c r="HEX215" s="611">
        <v>93205</v>
      </c>
      <c r="HEY215" s="611">
        <v>93205</v>
      </c>
      <c r="HEZ215" s="611">
        <v>93205</v>
      </c>
      <c r="HFA215" s="611">
        <v>93205</v>
      </c>
      <c r="HFB215" s="611">
        <v>93205</v>
      </c>
      <c r="HFC215" s="611">
        <v>93205</v>
      </c>
      <c r="HFD215" s="611">
        <v>93205</v>
      </c>
      <c r="HFE215" s="611">
        <v>93205</v>
      </c>
      <c r="HFF215" s="611">
        <v>93205</v>
      </c>
      <c r="HFG215" s="611">
        <v>93205</v>
      </c>
      <c r="HFH215" s="611">
        <v>93205</v>
      </c>
      <c r="HFI215" s="611">
        <v>93205</v>
      </c>
      <c r="HFJ215" s="611">
        <v>93205</v>
      </c>
      <c r="HFK215" s="611">
        <v>93205</v>
      </c>
      <c r="HFL215" s="611">
        <v>93205</v>
      </c>
      <c r="HFM215" s="611">
        <v>93205</v>
      </c>
      <c r="HFN215" s="611">
        <v>93205</v>
      </c>
      <c r="HFO215" s="611">
        <v>93205</v>
      </c>
      <c r="HFP215" s="611">
        <v>93205</v>
      </c>
      <c r="HFQ215" s="611">
        <v>93205</v>
      </c>
      <c r="HFR215" s="611">
        <v>93205</v>
      </c>
      <c r="HFS215" s="611">
        <v>93205</v>
      </c>
      <c r="HFT215" s="611">
        <v>93205</v>
      </c>
      <c r="HFU215" s="611">
        <v>93205</v>
      </c>
      <c r="HFV215" s="611">
        <v>93205</v>
      </c>
      <c r="HFW215" s="611">
        <v>93205</v>
      </c>
      <c r="HFX215" s="611">
        <v>93205</v>
      </c>
      <c r="HFY215" s="611">
        <v>93205</v>
      </c>
      <c r="HFZ215" s="611">
        <v>93205</v>
      </c>
      <c r="HGA215" s="611">
        <v>93205</v>
      </c>
      <c r="HGB215" s="611">
        <v>93205</v>
      </c>
      <c r="HGC215" s="611">
        <v>93205</v>
      </c>
      <c r="HGD215" s="611">
        <v>93205</v>
      </c>
      <c r="HGE215" s="611">
        <v>93205</v>
      </c>
      <c r="HGF215" s="611">
        <v>93205</v>
      </c>
      <c r="HGG215" s="611">
        <v>93205</v>
      </c>
      <c r="HGH215" s="611">
        <v>93205</v>
      </c>
      <c r="HGI215" s="611">
        <v>93205</v>
      </c>
      <c r="HGJ215" s="611">
        <v>93205</v>
      </c>
      <c r="HGK215" s="611">
        <v>93205</v>
      </c>
      <c r="HGL215" s="611">
        <v>93205</v>
      </c>
      <c r="HGM215" s="611">
        <v>93205</v>
      </c>
      <c r="HGN215" s="611">
        <v>93205</v>
      </c>
      <c r="HGO215" s="611">
        <v>93205</v>
      </c>
      <c r="HGP215" s="611">
        <v>93205</v>
      </c>
      <c r="HGQ215" s="611">
        <v>93205</v>
      </c>
      <c r="HGR215" s="611">
        <v>93205</v>
      </c>
      <c r="HGS215" s="611">
        <v>93205</v>
      </c>
      <c r="HGT215" s="611">
        <v>93205</v>
      </c>
      <c r="HGU215" s="611">
        <v>93205</v>
      </c>
      <c r="HGV215" s="611">
        <v>93205</v>
      </c>
      <c r="HGW215" s="611">
        <v>93205</v>
      </c>
      <c r="HGX215" s="611">
        <v>93205</v>
      </c>
      <c r="HGY215" s="611">
        <v>93205</v>
      </c>
      <c r="HGZ215" s="611">
        <v>93205</v>
      </c>
      <c r="HHA215" s="611">
        <v>93205</v>
      </c>
      <c r="HHB215" s="611">
        <v>93205</v>
      </c>
      <c r="HHC215" s="611">
        <v>93205</v>
      </c>
      <c r="HHD215" s="611">
        <v>93205</v>
      </c>
      <c r="HHE215" s="611">
        <v>93205</v>
      </c>
      <c r="HHF215" s="611">
        <v>93205</v>
      </c>
      <c r="HHG215" s="611">
        <v>93205</v>
      </c>
      <c r="HHH215" s="611">
        <v>93205</v>
      </c>
      <c r="HHI215" s="611">
        <v>93205</v>
      </c>
      <c r="HHJ215" s="611">
        <v>93205</v>
      </c>
      <c r="HHK215" s="611">
        <v>93205</v>
      </c>
      <c r="HHL215" s="611">
        <v>93205</v>
      </c>
      <c r="HHM215" s="611">
        <v>93205</v>
      </c>
      <c r="HHN215" s="611">
        <v>93205</v>
      </c>
      <c r="HHO215" s="611">
        <v>93205</v>
      </c>
      <c r="HHP215" s="611">
        <v>93205</v>
      </c>
      <c r="HHQ215" s="611">
        <v>93205</v>
      </c>
      <c r="HHR215" s="611">
        <v>93205</v>
      </c>
      <c r="HHS215" s="611">
        <v>93205</v>
      </c>
      <c r="HHT215" s="611">
        <v>93205</v>
      </c>
      <c r="HHU215" s="611">
        <v>93205</v>
      </c>
      <c r="HHV215" s="611">
        <v>93205</v>
      </c>
      <c r="HHW215" s="611">
        <v>93205</v>
      </c>
      <c r="HHX215" s="611">
        <v>93205</v>
      </c>
      <c r="HHY215" s="611">
        <v>93205</v>
      </c>
      <c r="HHZ215" s="611">
        <v>93205</v>
      </c>
      <c r="HIA215" s="611">
        <v>93205</v>
      </c>
      <c r="HIB215" s="611">
        <v>93205</v>
      </c>
      <c r="HIC215" s="611">
        <v>93205</v>
      </c>
      <c r="HID215" s="611">
        <v>93205</v>
      </c>
      <c r="HIE215" s="611">
        <v>93205</v>
      </c>
      <c r="HIF215" s="611">
        <v>93205</v>
      </c>
      <c r="HIG215" s="611">
        <v>93205</v>
      </c>
      <c r="HIH215" s="611">
        <v>93205</v>
      </c>
      <c r="HII215" s="611">
        <v>93205</v>
      </c>
      <c r="HIJ215" s="611">
        <v>93205</v>
      </c>
      <c r="HIK215" s="611">
        <v>93205</v>
      </c>
      <c r="HIL215" s="611">
        <v>93205</v>
      </c>
      <c r="HIM215" s="611">
        <v>93205</v>
      </c>
      <c r="HIN215" s="611">
        <v>93205</v>
      </c>
      <c r="HIO215" s="611">
        <v>93205</v>
      </c>
      <c r="HIP215" s="611">
        <v>93205</v>
      </c>
      <c r="HIQ215" s="611">
        <v>93205</v>
      </c>
      <c r="HIR215" s="611">
        <v>93205</v>
      </c>
      <c r="HIS215" s="611">
        <v>93205</v>
      </c>
      <c r="HIT215" s="611">
        <v>93205</v>
      </c>
      <c r="HIU215" s="611">
        <v>93205</v>
      </c>
      <c r="HIV215" s="611">
        <v>93205</v>
      </c>
      <c r="HIW215" s="611">
        <v>93205</v>
      </c>
      <c r="HIX215" s="611">
        <v>93205</v>
      </c>
      <c r="HIY215" s="611">
        <v>93205</v>
      </c>
      <c r="HIZ215" s="611">
        <v>93205</v>
      </c>
      <c r="HJA215" s="611">
        <v>93205</v>
      </c>
      <c r="HJB215" s="611">
        <v>93205</v>
      </c>
      <c r="HJC215" s="611">
        <v>93205</v>
      </c>
      <c r="HJD215" s="611">
        <v>93205</v>
      </c>
      <c r="HJE215" s="611">
        <v>93205</v>
      </c>
      <c r="HJF215" s="611">
        <v>93205</v>
      </c>
      <c r="HJG215" s="611">
        <v>93205</v>
      </c>
      <c r="HJH215" s="611">
        <v>93205</v>
      </c>
      <c r="HJI215" s="611">
        <v>93205</v>
      </c>
      <c r="HJJ215" s="611">
        <v>93205</v>
      </c>
      <c r="HJK215" s="611">
        <v>93205</v>
      </c>
      <c r="HJL215" s="611">
        <v>93205</v>
      </c>
      <c r="HJM215" s="611">
        <v>93205</v>
      </c>
      <c r="HJN215" s="611">
        <v>93205</v>
      </c>
      <c r="HJO215" s="611">
        <v>93205</v>
      </c>
      <c r="HJP215" s="611">
        <v>93205</v>
      </c>
      <c r="HJQ215" s="611">
        <v>93205</v>
      </c>
      <c r="HJR215" s="611">
        <v>93205</v>
      </c>
      <c r="HJS215" s="611">
        <v>93205</v>
      </c>
      <c r="HJT215" s="611">
        <v>93205</v>
      </c>
      <c r="HJU215" s="611">
        <v>93205</v>
      </c>
      <c r="HJV215" s="611">
        <v>93205</v>
      </c>
      <c r="HJW215" s="611">
        <v>93205</v>
      </c>
      <c r="HJX215" s="611">
        <v>93205</v>
      </c>
      <c r="HJY215" s="611">
        <v>93205</v>
      </c>
      <c r="HJZ215" s="611">
        <v>93205</v>
      </c>
      <c r="HKA215" s="611">
        <v>93205</v>
      </c>
      <c r="HKB215" s="611">
        <v>93205</v>
      </c>
      <c r="HKC215" s="611">
        <v>93205</v>
      </c>
      <c r="HKD215" s="611">
        <v>93205</v>
      </c>
      <c r="HKE215" s="611">
        <v>93205</v>
      </c>
      <c r="HKF215" s="611">
        <v>93205</v>
      </c>
      <c r="HKG215" s="611">
        <v>93205</v>
      </c>
      <c r="HKH215" s="611">
        <v>93205</v>
      </c>
      <c r="HKI215" s="611">
        <v>93205</v>
      </c>
      <c r="HKJ215" s="611">
        <v>93205</v>
      </c>
      <c r="HKK215" s="611">
        <v>93205</v>
      </c>
      <c r="HKL215" s="611">
        <v>93205</v>
      </c>
      <c r="HKM215" s="611">
        <v>93205</v>
      </c>
      <c r="HKN215" s="611">
        <v>93205</v>
      </c>
      <c r="HKO215" s="611">
        <v>93205</v>
      </c>
      <c r="HKP215" s="611">
        <v>93205</v>
      </c>
      <c r="HKQ215" s="611">
        <v>93205</v>
      </c>
      <c r="HKR215" s="611">
        <v>93205</v>
      </c>
      <c r="HKS215" s="611">
        <v>93205</v>
      </c>
      <c r="HKT215" s="611">
        <v>93205</v>
      </c>
      <c r="HKU215" s="611">
        <v>93205</v>
      </c>
      <c r="HKV215" s="611">
        <v>93205</v>
      </c>
      <c r="HKW215" s="611">
        <v>93205</v>
      </c>
      <c r="HKX215" s="611">
        <v>93205</v>
      </c>
      <c r="HKY215" s="611">
        <v>93205</v>
      </c>
      <c r="HKZ215" s="611">
        <v>93205</v>
      </c>
      <c r="HLA215" s="611">
        <v>93205</v>
      </c>
      <c r="HLB215" s="611">
        <v>93205</v>
      </c>
      <c r="HLC215" s="611">
        <v>93205</v>
      </c>
      <c r="HLD215" s="611">
        <v>93205</v>
      </c>
      <c r="HLE215" s="611">
        <v>93205</v>
      </c>
      <c r="HLF215" s="611">
        <v>93205</v>
      </c>
      <c r="HLG215" s="611">
        <v>93205</v>
      </c>
      <c r="HLH215" s="611">
        <v>93205</v>
      </c>
      <c r="HLI215" s="611">
        <v>93205</v>
      </c>
      <c r="HLJ215" s="611">
        <v>93205</v>
      </c>
      <c r="HLK215" s="611">
        <v>93205</v>
      </c>
      <c r="HLL215" s="611">
        <v>93205</v>
      </c>
      <c r="HLM215" s="611">
        <v>93205</v>
      </c>
      <c r="HLN215" s="611">
        <v>93205</v>
      </c>
      <c r="HLO215" s="611">
        <v>93205</v>
      </c>
      <c r="HLP215" s="611">
        <v>93205</v>
      </c>
      <c r="HLQ215" s="611">
        <v>93205</v>
      </c>
      <c r="HLR215" s="611">
        <v>93205</v>
      </c>
      <c r="HLS215" s="611">
        <v>93205</v>
      </c>
      <c r="HLT215" s="611">
        <v>93205</v>
      </c>
      <c r="HLU215" s="611">
        <v>93205</v>
      </c>
      <c r="HLV215" s="611">
        <v>93205</v>
      </c>
      <c r="HLW215" s="611">
        <v>93205</v>
      </c>
      <c r="HLX215" s="611">
        <v>93205</v>
      </c>
      <c r="HLY215" s="611">
        <v>93205</v>
      </c>
      <c r="HLZ215" s="611">
        <v>93205</v>
      </c>
      <c r="HMA215" s="611">
        <v>93205</v>
      </c>
      <c r="HMB215" s="611">
        <v>93205</v>
      </c>
      <c r="HMC215" s="611">
        <v>93205</v>
      </c>
      <c r="HMD215" s="611">
        <v>93205</v>
      </c>
      <c r="HME215" s="611">
        <v>93205</v>
      </c>
      <c r="HMF215" s="611">
        <v>93205</v>
      </c>
      <c r="HMG215" s="611">
        <v>93205</v>
      </c>
      <c r="HMH215" s="611">
        <v>93205</v>
      </c>
      <c r="HMI215" s="611">
        <v>93205</v>
      </c>
      <c r="HMJ215" s="611">
        <v>93205</v>
      </c>
      <c r="HMK215" s="611">
        <v>93205</v>
      </c>
      <c r="HML215" s="611">
        <v>93205</v>
      </c>
      <c r="HMM215" s="611">
        <v>93205</v>
      </c>
      <c r="HMN215" s="611">
        <v>93205</v>
      </c>
      <c r="HMO215" s="611">
        <v>93205</v>
      </c>
      <c r="HMP215" s="611">
        <v>93205</v>
      </c>
      <c r="HMQ215" s="611">
        <v>93205</v>
      </c>
      <c r="HMR215" s="611">
        <v>93205</v>
      </c>
      <c r="HMS215" s="611">
        <v>93205</v>
      </c>
      <c r="HMT215" s="611">
        <v>93205</v>
      </c>
      <c r="HMU215" s="611">
        <v>93205</v>
      </c>
      <c r="HMV215" s="611">
        <v>93205</v>
      </c>
      <c r="HMW215" s="611">
        <v>93205</v>
      </c>
      <c r="HMX215" s="611">
        <v>93205</v>
      </c>
      <c r="HMY215" s="611">
        <v>93205</v>
      </c>
      <c r="HMZ215" s="611">
        <v>93205</v>
      </c>
      <c r="HNA215" s="611">
        <v>93205</v>
      </c>
      <c r="HNB215" s="611">
        <v>93205</v>
      </c>
      <c r="HNC215" s="611">
        <v>93205</v>
      </c>
      <c r="HND215" s="611">
        <v>93205</v>
      </c>
      <c r="HNE215" s="611">
        <v>93205</v>
      </c>
      <c r="HNF215" s="611">
        <v>93205</v>
      </c>
      <c r="HNG215" s="611">
        <v>93205</v>
      </c>
      <c r="HNH215" s="611">
        <v>93205</v>
      </c>
      <c r="HNI215" s="611">
        <v>93205</v>
      </c>
      <c r="HNJ215" s="611">
        <v>93205</v>
      </c>
      <c r="HNK215" s="611">
        <v>93205</v>
      </c>
      <c r="HNL215" s="611">
        <v>93205</v>
      </c>
      <c r="HNM215" s="611">
        <v>93205</v>
      </c>
      <c r="HNN215" s="611">
        <v>93205</v>
      </c>
      <c r="HNO215" s="611">
        <v>93205</v>
      </c>
      <c r="HNP215" s="611">
        <v>93205</v>
      </c>
      <c r="HNQ215" s="611">
        <v>93205</v>
      </c>
      <c r="HNR215" s="611">
        <v>93205</v>
      </c>
      <c r="HNS215" s="611">
        <v>93205</v>
      </c>
      <c r="HNT215" s="611">
        <v>93205</v>
      </c>
      <c r="HNU215" s="611">
        <v>93205</v>
      </c>
      <c r="HNV215" s="611">
        <v>93205</v>
      </c>
      <c r="HNW215" s="611">
        <v>93205</v>
      </c>
      <c r="HNX215" s="611">
        <v>93205</v>
      </c>
      <c r="HNY215" s="611">
        <v>93205</v>
      </c>
      <c r="HNZ215" s="611">
        <v>93205</v>
      </c>
      <c r="HOA215" s="611">
        <v>93205</v>
      </c>
      <c r="HOB215" s="611">
        <v>93205</v>
      </c>
      <c r="HOC215" s="611">
        <v>93205</v>
      </c>
      <c r="HOD215" s="611">
        <v>93205</v>
      </c>
      <c r="HOE215" s="611">
        <v>93205</v>
      </c>
      <c r="HOF215" s="611">
        <v>93205</v>
      </c>
      <c r="HOG215" s="611">
        <v>93205</v>
      </c>
      <c r="HOH215" s="611">
        <v>93205</v>
      </c>
      <c r="HOI215" s="611">
        <v>93205</v>
      </c>
      <c r="HOJ215" s="611">
        <v>93205</v>
      </c>
      <c r="HOK215" s="611">
        <v>93205</v>
      </c>
      <c r="HOL215" s="611">
        <v>93205</v>
      </c>
      <c r="HOM215" s="611">
        <v>93205</v>
      </c>
      <c r="HON215" s="611">
        <v>93205</v>
      </c>
      <c r="HOO215" s="611">
        <v>93205</v>
      </c>
      <c r="HOP215" s="611">
        <v>93205</v>
      </c>
      <c r="HOQ215" s="611">
        <v>93205</v>
      </c>
      <c r="HOR215" s="611">
        <v>93205</v>
      </c>
      <c r="HOS215" s="611">
        <v>93205</v>
      </c>
      <c r="HOT215" s="611">
        <v>93205</v>
      </c>
      <c r="HOU215" s="611">
        <v>93205</v>
      </c>
      <c r="HOV215" s="611">
        <v>93205</v>
      </c>
      <c r="HOW215" s="611">
        <v>93205</v>
      </c>
      <c r="HOX215" s="611">
        <v>93205</v>
      </c>
      <c r="HOY215" s="611">
        <v>93205</v>
      </c>
      <c r="HOZ215" s="611">
        <v>93205</v>
      </c>
      <c r="HPA215" s="611">
        <v>93205</v>
      </c>
      <c r="HPB215" s="611">
        <v>93205</v>
      </c>
      <c r="HPC215" s="611">
        <v>93205</v>
      </c>
      <c r="HPD215" s="611">
        <v>93205</v>
      </c>
      <c r="HPE215" s="611">
        <v>93205</v>
      </c>
      <c r="HPF215" s="611">
        <v>93205</v>
      </c>
      <c r="HPG215" s="611">
        <v>93205</v>
      </c>
      <c r="HPH215" s="611">
        <v>93205</v>
      </c>
      <c r="HPI215" s="611">
        <v>93205</v>
      </c>
      <c r="HPJ215" s="611">
        <v>93205</v>
      </c>
      <c r="HPK215" s="611">
        <v>93205</v>
      </c>
      <c r="HPL215" s="611">
        <v>93205</v>
      </c>
      <c r="HPM215" s="611">
        <v>93205</v>
      </c>
      <c r="HPN215" s="611">
        <v>93205</v>
      </c>
      <c r="HPO215" s="611">
        <v>93205</v>
      </c>
      <c r="HPP215" s="611">
        <v>93205</v>
      </c>
      <c r="HPQ215" s="611">
        <v>93205</v>
      </c>
      <c r="HPR215" s="611">
        <v>93205</v>
      </c>
      <c r="HPS215" s="611">
        <v>93205</v>
      </c>
      <c r="HPT215" s="611">
        <v>93205</v>
      </c>
      <c r="HPU215" s="611">
        <v>93205</v>
      </c>
      <c r="HPV215" s="611">
        <v>93205</v>
      </c>
      <c r="HPW215" s="611">
        <v>93205</v>
      </c>
      <c r="HPX215" s="611">
        <v>93205</v>
      </c>
      <c r="HPY215" s="611">
        <v>93205</v>
      </c>
      <c r="HPZ215" s="611">
        <v>93205</v>
      </c>
      <c r="HQA215" s="611">
        <v>93205</v>
      </c>
      <c r="HQB215" s="611">
        <v>93205</v>
      </c>
      <c r="HQC215" s="611">
        <v>93205</v>
      </c>
      <c r="HQD215" s="611">
        <v>93205</v>
      </c>
      <c r="HQE215" s="611">
        <v>93205</v>
      </c>
      <c r="HQF215" s="611">
        <v>93205</v>
      </c>
      <c r="HQG215" s="611">
        <v>93205</v>
      </c>
      <c r="HQH215" s="611">
        <v>93205</v>
      </c>
      <c r="HQI215" s="611">
        <v>93205</v>
      </c>
      <c r="HQJ215" s="611">
        <v>93205</v>
      </c>
      <c r="HQK215" s="611">
        <v>93205</v>
      </c>
      <c r="HQL215" s="611">
        <v>93205</v>
      </c>
      <c r="HQM215" s="611">
        <v>93205</v>
      </c>
      <c r="HQN215" s="611">
        <v>93205</v>
      </c>
      <c r="HQO215" s="611">
        <v>93205</v>
      </c>
      <c r="HQP215" s="611">
        <v>93205</v>
      </c>
      <c r="HQQ215" s="611">
        <v>93205</v>
      </c>
      <c r="HQR215" s="611">
        <v>93205</v>
      </c>
      <c r="HQS215" s="611">
        <v>93205</v>
      </c>
      <c r="HQT215" s="611">
        <v>93205</v>
      </c>
      <c r="HQU215" s="611">
        <v>93205</v>
      </c>
      <c r="HQV215" s="611">
        <v>93205</v>
      </c>
      <c r="HQW215" s="611">
        <v>93205</v>
      </c>
      <c r="HQX215" s="611">
        <v>93205</v>
      </c>
      <c r="HQY215" s="611">
        <v>93205</v>
      </c>
      <c r="HQZ215" s="611">
        <v>93205</v>
      </c>
      <c r="HRA215" s="611">
        <v>93205</v>
      </c>
      <c r="HRB215" s="611">
        <v>93205</v>
      </c>
      <c r="HRC215" s="611">
        <v>93205</v>
      </c>
      <c r="HRD215" s="611">
        <v>93205</v>
      </c>
      <c r="HRE215" s="611">
        <v>93205</v>
      </c>
      <c r="HRF215" s="611">
        <v>93205</v>
      </c>
      <c r="HRG215" s="611">
        <v>93205</v>
      </c>
      <c r="HRH215" s="611">
        <v>93205</v>
      </c>
      <c r="HRI215" s="611">
        <v>93205</v>
      </c>
      <c r="HRJ215" s="611">
        <v>93205</v>
      </c>
      <c r="HRK215" s="611">
        <v>93205</v>
      </c>
      <c r="HRL215" s="611">
        <v>93205</v>
      </c>
      <c r="HRM215" s="611">
        <v>93205</v>
      </c>
      <c r="HRN215" s="611">
        <v>93205</v>
      </c>
      <c r="HRO215" s="611">
        <v>93205</v>
      </c>
      <c r="HRP215" s="611">
        <v>93205</v>
      </c>
      <c r="HRQ215" s="611">
        <v>93205</v>
      </c>
      <c r="HRR215" s="611">
        <v>93205</v>
      </c>
      <c r="HRS215" s="611">
        <v>93205</v>
      </c>
      <c r="HRT215" s="611">
        <v>93205</v>
      </c>
      <c r="HRU215" s="611">
        <v>93205</v>
      </c>
      <c r="HRV215" s="611">
        <v>93205</v>
      </c>
      <c r="HRW215" s="611">
        <v>93205</v>
      </c>
      <c r="HRX215" s="611">
        <v>93205</v>
      </c>
      <c r="HRY215" s="611">
        <v>93205</v>
      </c>
      <c r="HRZ215" s="611">
        <v>93205</v>
      </c>
      <c r="HSA215" s="611">
        <v>93205</v>
      </c>
      <c r="HSB215" s="611">
        <v>93205</v>
      </c>
      <c r="HSC215" s="611">
        <v>93205</v>
      </c>
      <c r="HSD215" s="611">
        <v>93205</v>
      </c>
      <c r="HSE215" s="611">
        <v>93205</v>
      </c>
      <c r="HSF215" s="611">
        <v>93205</v>
      </c>
      <c r="HSG215" s="611">
        <v>93205</v>
      </c>
      <c r="HSH215" s="611">
        <v>93205</v>
      </c>
      <c r="HSI215" s="611">
        <v>93205</v>
      </c>
      <c r="HSJ215" s="611">
        <v>93205</v>
      </c>
      <c r="HSK215" s="611">
        <v>93205</v>
      </c>
      <c r="HSL215" s="611">
        <v>93205</v>
      </c>
      <c r="HSM215" s="611">
        <v>93205</v>
      </c>
      <c r="HSN215" s="611">
        <v>93205</v>
      </c>
      <c r="HSO215" s="611">
        <v>93205</v>
      </c>
      <c r="HSP215" s="611">
        <v>93205</v>
      </c>
      <c r="HSQ215" s="611">
        <v>93205</v>
      </c>
      <c r="HSR215" s="611">
        <v>93205</v>
      </c>
      <c r="HSS215" s="611">
        <v>93205</v>
      </c>
      <c r="HST215" s="611">
        <v>93205</v>
      </c>
      <c r="HSU215" s="611">
        <v>93205</v>
      </c>
      <c r="HSV215" s="611">
        <v>93205</v>
      </c>
      <c r="HSW215" s="611">
        <v>93205</v>
      </c>
      <c r="HSX215" s="611">
        <v>93205</v>
      </c>
      <c r="HSY215" s="611">
        <v>93205</v>
      </c>
      <c r="HSZ215" s="611">
        <v>93205</v>
      </c>
      <c r="HTA215" s="611">
        <v>93205</v>
      </c>
      <c r="HTB215" s="611">
        <v>93205</v>
      </c>
      <c r="HTC215" s="611">
        <v>93205</v>
      </c>
      <c r="HTD215" s="611">
        <v>93205</v>
      </c>
      <c r="HTE215" s="611">
        <v>93205</v>
      </c>
      <c r="HTF215" s="611">
        <v>93205</v>
      </c>
      <c r="HTG215" s="611">
        <v>93205</v>
      </c>
      <c r="HTH215" s="611">
        <v>93205</v>
      </c>
      <c r="HTI215" s="611">
        <v>93205</v>
      </c>
      <c r="HTJ215" s="611">
        <v>93205</v>
      </c>
      <c r="HTK215" s="611">
        <v>93205</v>
      </c>
      <c r="HTL215" s="611">
        <v>93205</v>
      </c>
      <c r="HTM215" s="611">
        <v>93205</v>
      </c>
      <c r="HTN215" s="611">
        <v>93205</v>
      </c>
      <c r="HTO215" s="611">
        <v>93205</v>
      </c>
      <c r="HTP215" s="611">
        <v>93205</v>
      </c>
      <c r="HTQ215" s="611">
        <v>93205</v>
      </c>
      <c r="HTR215" s="611">
        <v>93205</v>
      </c>
      <c r="HTS215" s="611">
        <v>93205</v>
      </c>
      <c r="HTT215" s="611">
        <v>93205</v>
      </c>
      <c r="HTU215" s="611">
        <v>93205</v>
      </c>
      <c r="HTV215" s="611">
        <v>93205</v>
      </c>
      <c r="HTW215" s="611">
        <v>93205</v>
      </c>
      <c r="HTX215" s="611">
        <v>93205</v>
      </c>
      <c r="HTY215" s="611">
        <v>93205</v>
      </c>
      <c r="HTZ215" s="611">
        <v>93205</v>
      </c>
      <c r="HUA215" s="611">
        <v>93205</v>
      </c>
      <c r="HUB215" s="611">
        <v>93205</v>
      </c>
      <c r="HUC215" s="611">
        <v>93205</v>
      </c>
      <c r="HUD215" s="611">
        <v>93205</v>
      </c>
      <c r="HUE215" s="611">
        <v>93205</v>
      </c>
      <c r="HUF215" s="611">
        <v>93205</v>
      </c>
      <c r="HUG215" s="611">
        <v>93205</v>
      </c>
      <c r="HUH215" s="611">
        <v>93205</v>
      </c>
      <c r="HUI215" s="611">
        <v>93205</v>
      </c>
      <c r="HUJ215" s="611">
        <v>93205</v>
      </c>
      <c r="HUK215" s="611">
        <v>93205</v>
      </c>
      <c r="HUL215" s="611">
        <v>93205</v>
      </c>
      <c r="HUM215" s="611">
        <v>93205</v>
      </c>
      <c r="HUN215" s="611">
        <v>93205</v>
      </c>
      <c r="HUO215" s="611">
        <v>93205</v>
      </c>
      <c r="HUP215" s="611">
        <v>93205</v>
      </c>
      <c r="HUQ215" s="611">
        <v>93205</v>
      </c>
      <c r="HUR215" s="611">
        <v>93205</v>
      </c>
      <c r="HUS215" s="611">
        <v>93205</v>
      </c>
      <c r="HUT215" s="611">
        <v>93205</v>
      </c>
      <c r="HUU215" s="611">
        <v>93205</v>
      </c>
      <c r="HUV215" s="611">
        <v>93205</v>
      </c>
      <c r="HUW215" s="611">
        <v>93205</v>
      </c>
      <c r="HUX215" s="611">
        <v>93205</v>
      </c>
      <c r="HUY215" s="611">
        <v>93205</v>
      </c>
      <c r="HUZ215" s="611">
        <v>93205</v>
      </c>
      <c r="HVA215" s="611">
        <v>93205</v>
      </c>
      <c r="HVB215" s="611">
        <v>93205</v>
      </c>
      <c r="HVC215" s="611">
        <v>93205</v>
      </c>
      <c r="HVD215" s="611">
        <v>93205</v>
      </c>
      <c r="HVE215" s="611">
        <v>93205</v>
      </c>
      <c r="HVF215" s="611">
        <v>93205</v>
      </c>
      <c r="HVG215" s="611">
        <v>93205</v>
      </c>
      <c r="HVH215" s="611">
        <v>93205</v>
      </c>
      <c r="HVI215" s="611">
        <v>93205</v>
      </c>
      <c r="HVJ215" s="611">
        <v>93205</v>
      </c>
      <c r="HVK215" s="611">
        <v>93205</v>
      </c>
      <c r="HVL215" s="611">
        <v>93205</v>
      </c>
      <c r="HVM215" s="611">
        <v>93205</v>
      </c>
      <c r="HVN215" s="611">
        <v>93205</v>
      </c>
      <c r="HVO215" s="611">
        <v>93205</v>
      </c>
      <c r="HVP215" s="611">
        <v>93205</v>
      </c>
      <c r="HVQ215" s="611">
        <v>93205</v>
      </c>
      <c r="HVR215" s="611">
        <v>93205</v>
      </c>
      <c r="HVS215" s="611">
        <v>93205</v>
      </c>
      <c r="HVT215" s="611">
        <v>93205</v>
      </c>
      <c r="HVU215" s="611">
        <v>93205</v>
      </c>
      <c r="HVV215" s="611">
        <v>93205</v>
      </c>
      <c r="HVW215" s="611">
        <v>93205</v>
      </c>
      <c r="HVX215" s="611">
        <v>93205</v>
      </c>
      <c r="HVY215" s="611">
        <v>93205</v>
      </c>
      <c r="HVZ215" s="611">
        <v>93205</v>
      </c>
      <c r="HWA215" s="611">
        <v>93205</v>
      </c>
      <c r="HWB215" s="611">
        <v>93205</v>
      </c>
      <c r="HWC215" s="611">
        <v>93205</v>
      </c>
      <c r="HWD215" s="611">
        <v>93205</v>
      </c>
      <c r="HWE215" s="611">
        <v>93205</v>
      </c>
      <c r="HWF215" s="611">
        <v>93205</v>
      </c>
      <c r="HWG215" s="611">
        <v>93205</v>
      </c>
      <c r="HWH215" s="611">
        <v>93205</v>
      </c>
      <c r="HWI215" s="611">
        <v>93205</v>
      </c>
      <c r="HWJ215" s="611">
        <v>93205</v>
      </c>
      <c r="HWK215" s="611">
        <v>93205</v>
      </c>
      <c r="HWL215" s="611">
        <v>93205</v>
      </c>
      <c r="HWM215" s="611">
        <v>93205</v>
      </c>
      <c r="HWN215" s="611">
        <v>93205</v>
      </c>
      <c r="HWO215" s="611">
        <v>93205</v>
      </c>
      <c r="HWP215" s="611">
        <v>93205</v>
      </c>
      <c r="HWQ215" s="611">
        <v>93205</v>
      </c>
      <c r="HWR215" s="611">
        <v>93205</v>
      </c>
      <c r="HWS215" s="611">
        <v>93205</v>
      </c>
      <c r="HWT215" s="611">
        <v>93205</v>
      </c>
      <c r="HWU215" s="611">
        <v>93205</v>
      </c>
      <c r="HWV215" s="611">
        <v>93205</v>
      </c>
      <c r="HWW215" s="611">
        <v>93205</v>
      </c>
      <c r="HWX215" s="611">
        <v>93205</v>
      </c>
      <c r="HWY215" s="611">
        <v>93205</v>
      </c>
      <c r="HWZ215" s="611">
        <v>93205</v>
      </c>
      <c r="HXA215" s="611">
        <v>93205</v>
      </c>
      <c r="HXB215" s="611">
        <v>93205</v>
      </c>
      <c r="HXC215" s="611">
        <v>93205</v>
      </c>
      <c r="HXD215" s="611">
        <v>93205</v>
      </c>
      <c r="HXE215" s="611">
        <v>93205</v>
      </c>
      <c r="HXF215" s="611">
        <v>93205</v>
      </c>
      <c r="HXG215" s="611">
        <v>93205</v>
      </c>
      <c r="HXH215" s="611">
        <v>93205</v>
      </c>
      <c r="HXI215" s="611">
        <v>93205</v>
      </c>
      <c r="HXJ215" s="611">
        <v>93205</v>
      </c>
      <c r="HXK215" s="611">
        <v>93205</v>
      </c>
      <c r="HXL215" s="611">
        <v>93205</v>
      </c>
      <c r="HXM215" s="611">
        <v>93205</v>
      </c>
      <c r="HXN215" s="611">
        <v>93205</v>
      </c>
      <c r="HXO215" s="611">
        <v>93205</v>
      </c>
      <c r="HXP215" s="611">
        <v>93205</v>
      </c>
      <c r="HXQ215" s="611">
        <v>93205</v>
      </c>
      <c r="HXR215" s="611">
        <v>93205</v>
      </c>
      <c r="HXS215" s="611">
        <v>93205</v>
      </c>
      <c r="HXT215" s="611">
        <v>93205</v>
      </c>
      <c r="HXU215" s="611">
        <v>93205</v>
      </c>
      <c r="HXV215" s="611">
        <v>93205</v>
      </c>
      <c r="HXW215" s="611">
        <v>93205</v>
      </c>
      <c r="HXX215" s="611">
        <v>93205</v>
      </c>
      <c r="HXY215" s="611">
        <v>93205</v>
      </c>
      <c r="HXZ215" s="611">
        <v>93205</v>
      </c>
      <c r="HYA215" s="611">
        <v>93205</v>
      </c>
      <c r="HYB215" s="611">
        <v>93205</v>
      </c>
      <c r="HYC215" s="611">
        <v>93205</v>
      </c>
      <c r="HYD215" s="611">
        <v>93205</v>
      </c>
      <c r="HYE215" s="611">
        <v>93205</v>
      </c>
      <c r="HYF215" s="611">
        <v>93205</v>
      </c>
      <c r="HYG215" s="611">
        <v>93205</v>
      </c>
      <c r="HYH215" s="611">
        <v>93205</v>
      </c>
      <c r="HYI215" s="611">
        <v>93205</v>
      </c>
      <c r="HYJ215" s="611">
        <v>93205</v>
      </c>
      <c r="HYK215" s="611">
        <v>93205</v>
      </c>
      <c r="HYL215" s="611">
        <v>93205</v>
      </c>
      <c r="HYM215" s="611">
        <v>93205</v>
      </c>
      <c r="HYN215" s="611">
        <v>93205</v>
      </c>
      <c r="HYO215" s="611">
        <v>93205</v>
      </c>
      <c r="HYP215" s="611">
        <v>93205</v>
      </c>
      <c r="HYQ215" s="611">
        <v>93205</v>
      </c>
      <c r="HYR215" s="611">
        <v>93205</v>
      </c>
      <c r="HYS215" s="611">
        <v>93205</v>
      </c>
      <c r="HYT215" s="611">
        <v>93205</v>
      </c>
      <c r="HYU215" s="611">
        <v>93205</v>
      </c>
      <c r="HYV215" s="611">
        <v>93205</v>
      </c>
      <c r="HYW215" s="611">
        <v>93205</v>
      </c>
      <c r="HYX215" s="611">
        <v>93205</v>
      </c>
      <c r="HYY215" s="611">
        <v>93205</v>
      </c>
      <c r="HYZ215" s="611">
        <v>93205</v>
      </c>
      <c r="HZA215" s="611">
        <v>93205</v>
      </c>
      <c r="HZB215" s="611">
        <v>93205</v>
      </c>
      <c r="HZC215" s="611">
        <v>93205</v>
      </c>
      <c r="HZD215" s="611">
        <v>93205</v>
      </c>
      <c r="HZE215" s="611">
        <v>93205</v>
      </c>
      <c r="HZF215" s="611">
        <v>93205</v>
      </c>
      <c r="HZG215" s="611">
        <v>93205</v>
      </c>
      <c r="HZH215" s="611">
        <v>93205</v>
      </c>
      <c r="HZI215" s="611">
        <v>93205</v>
      </c>
      <c r="HZJ215" s="611">
        <v>93205</v>
      </c>
      <c r="HZK215" s="611">
        <v>93205</v>
      </c>
      <c r="HZL215" s="611">
        <v>93205</v>
      </c>
      <c r="HZM215" s="611">
        <v>93205</v>
      </c>
      <c r="HZN215" s="611">
        <v>93205</v>
      </c>
      <c r="HZO215" s="611">
        <v>93205</v>
      </c>
      <c r="HZP215" s="611">
        <v>93205</v>
      </c>
      <c r="HZQ215" s="611">
        <v>93205</v>
      </c>
      <c r="HZR215" s="611">
        <v>93205</v>
      </c>
      <c r="HZS215" s="611">
        <v>93205</v>
      </c>
      <c r="HZT215" s="611">
        <v>93205</v>
      </c>
      <c r="HZU215" s="611">
        <v>93205</v>
      </c>
      <c r="HZV215" s="611">
        <v>93205</v>
      </c>
      <c r="HZW215" s="611">
        <v>93205</v>
      </c>
      <c r="HZX215" s="611">
        <v>93205</v>
      </c>
      <c r="HZY215" s="611">
        <v>93205</v>
      </c>
      <c r="HZZ215" s="611">
        <v>93205</v>
      </c>
      <c r="IAA215" s="611">
        <v>93205</v>
      </c>
      <c r="IAB215" s="611">
        <v>93205</v>
      </c>
      <c r="IAC215" s="611">
        <v>93205</v>
      </c>
      <c r="IAD215" s="611">
        <v>93205</v>
      </c>
      <c r="IAE215" s="611">
        <v>93205</v>
      </c>
      <c r="IAF215" s="611">
        <v>93205</v>
      </c>
      <c r="IAG215" s="611">
        <v>93205</v>
      </c>
      <c r="IAH215" s="611">
        <v>93205</v>
      </c>
      <c r="IAI215" s="611">
        <v>93205</v>
      </c>
      <c r="IAJ215" s="611">
        <v>93205</v>
      </c>
      <c r="IAK215" s="611">
        <v>93205</v>
      </c>
      <c r="IAL215" s="611">
        <v>93205</v>
      </c>
      <c r="IAM215" s="611">
        <v>93205</v>
      </c>
      <c r="IAN215" s="611">
        <v>93205</v>
      </c>
      <c r="IAO215" s="611">
        <v>93205</v>
      </c>
      <c r="IAP215" s="611">
        <v>93205</v>
      </c>
      <c r="IAQ215" s="611">
        <v>93205</v>
      </c>
      <c r="IAR215" s="611">
        <v>93205</v>
      </c>
      <c r="IAS215" s="611">
        <v>93205</v>
      </c>
      <c r="IAT215" s="611">
        <v>93205</v>
      </c>
      <c r="IAU215" s="611">
        <v>93205</v>
      </c>
      <c r="IAV215" s="611">
        <v>93205</v>
      </c>
      <c r="IAW215" s="611">
        <v>93205</v>
      </c>
      <c r="IAX215" s="611">
        <v>93205</v>
      </c>
      <c r="IAY215" s="611">
        <v>93205</v>
      </c>
      <c r="IAZ215" s="611">
        <v>93205</v>
      </c>
      <c r="IBA215" s="611">
        <v>93205</v>
      </c>
      <c r="IBB215" s="611">
        <v>93205</v>
      </c>
      <c r="IBC215" s="611">
        <v>93205</v>
      </c>
      <c r="IBD215" s="611">
        <v>93205</v>
      </c>
      <c r="IBE215" s="611">
        <v>93205</v>
      </c>
      <c r="IBF215" s="611">
        <v>93205</v>
      </c>
      <c r="IBG215" s="611">
        <v>93205</v>
      </c>
      <c r="IBH215" s="611">
        <v>93205</v>
      </c>
      <c r="IBI215" s="611">
        <v>93205</v>
      </c>
      <c r="IBJ215" s="611">
        <v>93205</v>
      </c>
      <c r="IBK215" s="611">
        <v>93205</v>
      </c>
      <c r="IBL215" s="611">
        <v>93205</v>
      </c>
      <c r="IBM215" s="611">
        <v>93205</v>
      </c>
      <c r="IBN215" s="611">
        <v>93205</v>
      </c>
      <c r="IBO215" s="611">
        <v>93205</v>
      </c>
      <c r="IBP215" s="611">
        <v>93205</v>
      </c>
      <c r="IBQ215" s="611">
        <v>93205</v>
      </c>
      <c r="IBR215" s="611">
        <v>93205</v>
      </c>
      <c r="IBS215" s="611">
        <v>93205</v>
      </c>
      <c r="IBT215" s="611">
        <v>93205</v>
      </c>
      <c r="IBU215" s="611">
        <v>93205</v>
      </c>
      <c r="IBV215" s="611">
        <v>93205</v>
      </c>
      <c r="IBW215" s="611">
        <v>93205</v>
      </c>
      <c r="IBX215" s="611">
        <v>93205</v>
      </c>
      <c r="IBY215" s="611">
        <v>93205</v>
      </c>
      <c r="IBZ215" s="611">
        <v>93205</v>
      </c>
      <c r="ICA215" s="611">
        <v>93205</v>
      </c>
      <c r="ICB215" s="611">
        <v>93205</v>
      </c>
      <c r="ICC215" s="611">
        <v>93205</v>
      </c>
      <c r="ICD215" s="611">
        <v>93205</v>
      </c>
      <c r="ICE215" s="611">
        <v>93205</v>
      </c>
      <c r="ICF215" s="611">
        <v>93205</v>
      </c>
      <c r="ICG215" s="611">
        <v>93205</v>
      </c>
      <c r="ICH215" s="611">
        <v>93205</v>
      </c>
      <c r="ICI215" s="611">
        <v>93205</v>
      </c>
      <c r="ICJ215" s="611">
        <v>93205</v>
      </c>
      <c r="ICK215" s="611">
        <v>93205</v>
      </c>
      <c r="ICL215" s="611">
        <v>93205</v>
      </c>
      <c r="ICM215" s="611">
        <v>93205</v>
      </c>
      <c r="ICN215" s="611">
        <v>93205</v>
      </c>
      <c r="ICO215" s="611">
        <v>93205</v>
      </c>
      <c r="ICP215" s="611">
        <v>93205</v>
      </c>
      <c r="ICQ215" s="611">
        <v>93205</v>
      </c>
      <c r="ICR215" s="611">
        <v>93205</v>
      </c>
      <c r="ICS215" s="611">
        <v>93205</v>
      </c>
      <c r="ICT215" s="611">
        <v>93205</v>
      </c>
      <c r="ICU215" s="611">
        <v>93205</v>
      </c>
      <c r="ICV215" s="611">
        <v>93205</v>
      </c>
      <c r="ICW215" s="611">
        <v>93205</v>
      </c>
      <c r="ICX215" s="611">
        <v>93205</v>
      </c>
      <c r="ICY215" s="611">
        <v>93205</v>
      </c>
      <c r="ICZ215" s="611">
        <v>93205</v>
      </c>
      <c r="IDA215" s="611">
        <v>93205</v>
      </c>
      <c r="IDB215" s="611">
        <v>93205</v>
      </c>
      <c r="IDC215" s="611">
        <v>93205</v>
      </c>
      <c r="IDD215" s="611">
        <v>93205</v>
      </c>
      <c r="IDE215" s="611">
        <v>93205</v>
      </c>
      <c r="IDF215" s="611">
        <v>93205</v>
      </c>
      <c r="IDG215" s="611">
        <v>93205</v>
      </c>
      <c r="IDH215" s="611">
        <v>93205</v>
      </c>
      <c r="IDI215" s="611">
        <v>93205</v>
      </c>
      <c r="IDJ215" s="611">
        <v>93205</v>
      </c>
      <c r="IDK215" s="611">
        <v>93205</v>
      </c>
      <c r="IDL215" s="611">
        <v>93205</v>
      </c>
      <c r="IDM215" s="611">
        <v>93205</v>
      </c>
      <c r="IDN215" s="611">
        <v>93205</v>
      </c>
      <c r="IDO215" s="611">
        <v>93205</v>
      </c>
      <c r="IDP215" s="611">
        <v>93205</v>
      </c>
      <c r="IDQ215" s="611">
        <v>93205</v>
      </c>
      <c r="IDR215" s="611">
        <v>93205</v>
      </c>
      <c r="IDS215" s="611">
        <v>93205</v>
      </c>
      <c r="IDT215" s="611">
        <v>93205</v>
      </c>
      <c r="IDU215" s="611">
        <v>93205</v>
      </c>
      <c r="IDV215" s="611">
        <v>93205</v>
      </c>
      <c r="IDW215" s="611">
        <v>93205</v>
      </c>
      <c r="IDX215" s="611">
        <v>93205</v>
      </c>
      <c r="IDY215" s="611">
        <v>93205</v>
      </c>
      <c r="IDZ215" s="611">
        <v>93205</v>
      </c>
      <c r="IEA215" s="611">
        <v>93205</v>
      </c>
      <c r="IEB215" s="611">
        <v>93205</v>
      </c>
      <c r="IEC215" s="611">
        <v>93205</v>
      </c>
      <c r="IED215" s="611">
        <v>93205</v>
      </c>
      <c r="IEE215" s="611">
        <v>93205</v>
      </c>
      <c r="IEF215" s="611">
        <v>93205</v>
      </c>
      <c r="IEG215" s="611">
        <v>93205</v>
      </c>
      <c r="IEH215" s="611">
        <v>93205</v>
      </c>
      <c r="IEI215" s="611">
        <v>93205</v>
      </c>
      <c r="IEJ215" s="611">
        <v>93205</v>
      </c>
      <c r="IEK215" s="611">
        <v>93205</v>
      </c>
      <c r="IEL215" s="611">
        <v>93205</v>
      </c>
      <c r="IEM215" s="611">
        <v>93205</v>
      </c>
      <c r="IEN215" s="611">
        <v>93205</v>
      </c>
      <c r="IEO215" s="611">
        <v>93205</v>
      </c>
      <c r="IEP215" s="611">
        <v>93205</v>
      </c>
      <c r="IEQ215" s="611">
        <v>93205</v>
      </c>
      <c r="IER215" s="611">
        <v>93205</v>
      </c>
      <c r="IES215" s="611">
        <v>93205</v>
      </c>
      <c r="IET215" s="611">
        <v>93205</v>
      </c>
      <c r="IEU215" s="611">
        <v>93205</v>
      </c>
      <c r="IEV215" s="611">
        <v>93205</v>
      </c>
      <c r="IEW215" s="611">
        <v>93205</v>
      </c>
      <c r="IEX215" s="611">
        <v>93205</v>
      </c>
      <c r="IEY215" s="611">
        <v>93205</v>
      </c>
      <c r="IEZ215" s="611">
        <v>93205</v>
      </c>
      <c r="IFA215" s="611">
        <v>93205</v>
      </c>
      <c r="IFB215" s="611">
        <v>93205</v>
      </c>
      <c r="IFC215" s="611">
        <v>93205</v>
      </c>
      <c r="IFD215" s="611">
        <v>93205</v>
      </c>
      <c r="IFE215" s="611">
        <v>93205</v>
      </c>
      <c r="IFF215" s="611">
        <v>93205</v>
      </c>
      <c r="IFG215" s="611">
        <v>93205</v>
      </c>
      <c r="IFH215" s="611">
        <v>93205</v>
      </c>
      <c r="IFI215" s="611">
        <v>93205</v>
      </c>
      <c r="IFJ215" s="611">
        <v>93205</v>
      </c>
      <c r="IFK215" s="611">
        <v>93205</v>
      </c>
      <c r="IFL215" s="611">
        <v>93205</v>
      </c>
      <c r="IFM215" s="611">
        <v>93205</v>
      </c>
      <c r="IFN215" s="611">
        <v>93205</v>
      </c>
      <c r="IFO215" s="611">
        <v>93205</v>
      </c>
      <c r="IFP215" s="611">
        <v>93205</v>
      </c>
      <c r="IFQ215" s="611">
        <v>93205</v>
      </c>
      <c r="IFR215" s="611">
        <v>93205</v>
      </c>
      <c r="IFS215" s="611">
        <v>93205</v>
      </c>
      <c r="IFT215" s="611">
        <v>93205</v>
      </c>
      <c r="IFU215" s="611">
        <v>93205</v>
      </c>
      <c r="IFV215" s="611">
        <v>93205</v>
      </c>
      <c r="IFW215" s="611">
        <v>93205</v>
      </c>
      <c r="IFX215" s="611">
        <v>93205</v>
      </c>
      <c r="IFY215" s="611">
        <v>93205</v>
      </c>
      <c r="IFZ215" s="611">
        <v>93205</v>
      </c>
      <c r="IGA215" s="611">
        <v>93205</v>
      </c>
      <c r="IGB215" s="611">
        <v>93205</v>
      </c>
      <c r="IGC215" s="611">
        <v>93205</v>
      </c>
      <c r="IGD215" s="611">
        <v>93205</v>
      </c>
      <c r="IGE215" s="611">
        <v>93205</v>
      </c>
      <c r="IGF215" s="611">
        <v>93205</v>
      </c>
      <c r="IGG215" s="611">
        <v>93205</v>
      </c>
      <c r="IGH215" s="611">
        <v>93205</v>
      </c>
      <c r="IGI215" s="611">
        <v>93205</v>
      </c>
      <c r="IGJ215" s="611">
        <v>93205</v>
      </c>
      <c r="IGK215" s="611">
        <v>93205</v>
      </c>
      <c r="IGL215" s="611">
        <v>93205</v>
      </c>
      <c r="IGM215" s="611">
        <v>93205</v>
      </c>
      <c r="IGN215" s="611">
        <v>93205</v>
      </c>
      <c r="IGO215" s="611">
        <v>93205</v>
      </c>
      <c r="IGP215" s="611">
        <v>93205</v>
      </c>
      <c r="IGQ215" s="611">
        <v>93205</v>
      </c>
      <c r="IGR215" s="611">
        <v>93205</v>
      </c>
      <c r="IGS215" s="611">
        <v>93205</v>
      </c>
      <c r="IGT215" s="611">
        <v>93205</v>
      </c>
      <c r="IGU215" s="611">
        <v>93205</v>
      </c>
      <c r="IGV215" s="611">
        <v>93205</v>
      </c>
      <c r="IGW215" s="611">
        <v>93205</v>
      </c>
      <c r="IGX215" s="611">
        <v>93205</v>
      </c>
      <c r="IGY215" s="611">
        <v>93205</v>
      </c>
      <c r="IGZ215" s="611">
        <v>93205</v>
      </c>
      <c r="IHA215" s="611">
        <v>93205</v>
      </c>
      <c r="IHB215" s="611">
        <v>93205</v>
      </c>
      <c r="IHC215" s="611">
        <v>93205</v>
      </c>
      <c r="IHD215" s="611">
        <v>93205</v>
      </c>
      <c r="IHE215" s="611">
        <v>93205</v>
      </c>
      <c r="IHF215" s="611">
        <v>93205</v>
      </c>
      <c r="IHG215" s="611">
        <v>93205</v>
      </c>
      <c r="IHH215" s="611">
        <v>93205</v>
      </c>
      <c r="IHI215" s="611">
        <v>93205</v>
      </c>
      <c r="IHJ215" s="611">
        <v>93205</v>
      </c>
      <c r="IHK215" s="611">
        <v>93205</v>
      </c>
      <c r="IHL215" s="611">
        <v>93205</v>
      </c>
      <c r="IHM215" s="611">
        <v>93205</v>
      </c>
      <c r="IHN215" s="611">
        <v>93205</v>
      </c>
      <c r="IHO215" s="611">
        <v>93205</v>
      </c>
      <c r="IHP215" s="611">
        <v>93205</v>
      </c>
      <c r="IHQ215" s="611">
        <v>93205</v>
      </c>
      <c r="IHR215" s="611">
        <v>93205</v>
      </c>
      <c r="IHS215" s="611">
        <v>93205</v>
      </c>
      <c r="IHT215" s="611">
        <v>93205</v>
      </c>
      <c r="IHU215" s="611">
        <v>93205</v>
      </c>
      <c r="IHV215" s="611">
        <v>93205</v>
      </c>
      <c r="IHW215" s="611">
        <v>93205</v>
      </c>
      <c r="IHX215" s="611">
        <v>93205</v>
      </c>
      <c r="IHY215" s="611">
        <v>93205</v>
      </c>
      <c r="IHZ215" s="611">
        <v>93205</v>
      </c>
      <c r="IIA215" s="611">
        <v>93205</v>
      </c>
      <c r="IIB215" s="611">
        <v>93205</v>
      </c>
      <c r="IIC215" s="611">
        <v>93205</v>
      </c>
      <c r="IID215" s="611">
        <v>93205</v>
      </c>
      <c r="IIE215" s="611">
        <v>93205</v>
      </c>
      <c r="IIF215" s="611">
        <v>93205</v>
      </c>
      <c r="IIG215" s="611">
        <v>93205</v>
      </c>
      <c r="IIH215" s="611">
        <v>93205</v>
      </c>
      <c r="III215" s="611">
        <v>93205</v>
      </c>
      <c r="IIJ215" s="611">
        <v>93205</v>
      </c>
      <c r="IIK215" s="611">
        <v>93205</v>
      </c>
      <c r="IIL215" s="611">
        <v>93205</v>
      </c>
      <c r="IIM215" s="611">
        <v>93205</v>
      </c>
      <c r="IIN215" s="611">
        <v>93205</v>
      </c>
      <c r="IIO215" s="611">
        <v>93205</v>
      </c>
      <c r="IIP215" s="611">
        <v>93205</v>
      </c>
      <c r="IIQ215" s="611">
        <v>93205</v>
      </c>
      <c r="IIR215" s="611">
        <v>93205</v>
      </c>
      <c r="IIS215" s="611">
        <v>93205</v>
      </c>
      <c r="IIT215" s="611">
        <v>93205</v>
      </c>
      <c r="IIU215" s="611">
        <v>93205</v>
      </c>
      <c r="IIV215" s="611">
        <v>93205</v>
      </c>
      <c r="IIW215" s="611">
        <v>93205</v>
      </c>
      <c r="IIX215" s="611">
        <v>93205</v>
      </c>
      <c r="IIY215" s="611">
        <v>93205</v>
      </c>
      <c r="IIZ215" s="611">
        <v>93205</v>
      </c>
      <c r="IJA215" s="611">
        <v>93205</v>
      </c>
      <c r="IJB215" s="611">
        <v>93205</v>
      </c>
      <c r="IJC215" s="611">
        <v>93205</v>
      </c>
      <c r="IJD215" s="611">
        <v>93205</v>
      </c>
      <c r="IJE215" s="611">
        <v>93205</v>
      </c>
      <c r="IJF215" s="611">
        <v>93205</v>
      </c>
      <c r="IJG215" s="611">
        <v>93205</v>
      </c>
      <c r="IJH215" s="611">
        <v>93205</v>
      </c>
      <c r="IJI215" s="611">
        <v>93205</v>
      </c>
      <c r="IJJ215" s="611">
        <v>93205</v>
      </c>
      <c r="IJK215" s="611">
        <v>93205</v>
      </c>
      <c r="IJL215" s="611">
        <v>93205</v>
      </c>
      <c r="IJM215" s="611">
        <v>93205</v>
      </c>
      <c r="IJN215" s="611">
        <v>93205</v>
      </c>
      <c r="IJO215" s="611">
        <v>93205</v>
      </c>
      <c r="IJP215" s="611">
        <v>93205</v>
      </c>
      <c r="IJQ215" s="611">
        <v>93205</v>
      </c>
      <c r="IJR215" s="611">
        <v>93205</v>
      </c>
      <c r="IJS215" s="611">
        <v>93205</v>
      </c>
      <c r="IJT215" s="611">
        <v>93205</v>
      </c>
      <c r="IJU215" s="611">
        <v>93205</v>
      </c>
      <c r="IJV215" s="611">
        <v>93205</v>
      </c>
      <c r="IJW215" s="611">
        <v>93205</v>
      </c>
      <c r="IJX215" s="611">
        <v>93205</v>
      </c>
      <c r="IJY215" s="611">
        <v>93205</v>
      </c>
      <c r="IJZ215" s="611">
        <v>93205</v>
      </c>
      <c r="IKA215" s="611">
        <v>93205</v>
      </c>
      <c r="IKB215" s="611">
        <v>93205</v>
      </c>
      <c r="IKC215" s="611">
        <v>93205</v>
      </c>
      <c r="IKD215" s="611">
        <v>93205</v>
      </c>
      <c r="IKE215" s="611">
        <v>93205</v>
      </c>
      <c r="IKF215" s="611">
        <v>93205</v>
      </c>
      <c r="IKG215" s="611">
        <v>93205</v>
      </c>
      <c r="IKH215" s="611">
        <v>93205</v>
      </c>
      <c r="IKI215" s="611">
        <v>93205</v>
      </c>
      <c r="IKJ215" s="611">
        <v>93205</v>
      </c>
      <c r="IKK215" s="611">
        <v>93205</v>
      </c>
      <c r="IKL215" s="611">
        <v>93205</v>
      </c>
      <c r="IKM215" s="611">
        <v>93205</v>
      </c>
      <c r="IKN215" s="611">
        <v>93205</v>
      </c>
      <c r="IKO215" s="611">
        <v>93205</v>
      </c>
      <c r="IKP215" s="611">
        <v>93205</v>
      </c>
      <c r="IKQ215" s="611">
        <v>93205</v>
      </c>
      <c r="IKR215" s="611">
        <v>93205</v>
      </c>
      <c r="IKS215" s="611">
        <v>93205</v>
      </c>
      <c r="IKT215" s="611">
        <v>93205</v>
      </c>
      <c r="IKU215" s="611">
        <v>93205</v>
      </c>
      <c r="IKV215" s="611">
        <v>93205</v>
      </c>
      <c r="IKW215" s="611">
        <v>93205</v>
      </c>
      <c r="IKX215" s="611">
        <v>93205</v>
      </c>
      <c r="IKY215" s="611">
        <v>93205</v>
      </c>
      <c r="IKZ215" s="611">
        <v>93205</v>
      </c>
      <c r="ILA215" s="611">
        <v>93205</v>
      </c>
      <c r="ILB215" s="611">
        <v>93205</v>
      </c>
      <c r="ILC215" s="611">
        <v>93205</v>
      </c>
      <c r="ILD215" s="611">
        <v>93205</v>
      </c>
      <c r="ILE215" s="611">
        <v>93205</v>
      </c>
      <c r="ILF215" s="611">
        <v>93205</v>
      </c>
      <c r="ILG215" s="611">
        <v>93205</v>
      </c>
      <c r="ILH215" s="611">
        <v>93205</v>
      </c>
      <c r="ILI215" s="611">
        <v>93205</v>
      </c>
      <c r="ILJ215" s="611">
        <v>93205</v>
      </c>
      <c r="ILK215" s="611">
        <v>93205</v>
      </c>
      <c r="ILL215" s="611">
        <v>93205</v>
      </c>
      <c r="ILM215" s="611">
        <v>93205</v>
      </c>
      <c r="ILN215" s="611">
        <v>93205</v>
      </c>
      <c r="ILO215" s="611">
        <v>93205</v>
      </c>
      <c r="ILP215" s="611">
        <v>93205</v>
      </c>
      <c r="ILQ215" s="611">
        <v>93205</v>
      </c>
      <c r="ILR215" s="611">
        <v>93205</v>
      </c>
      <c r="ILS215" s="611">
        <v>93205</v>
      </c>
      <c r="ILT215" s="611">
        <v>93205</v>
      </c>
      <c r="ILU215" s="611">
        <v>93205</v>
      </c>
      <c r="ILV215" s="611">
        <v>93205</v>
      </c>
      <c r="ILW215" s="611">
        <v>93205</v>
      </c>
      <c r="ILX215" s="611">
        <v>93205</v>
      </c>
      <c r="ILY215" s="611">
        <v>93205</v>
      </c>
      <c r="ILZ215" s="611">
        <v>93205</v>
      </c>
      <c r="IMA215" s="611">
        <v>93205</v>
      </c>
      <c r="IMB215" s="611">
        <v>93205</v>
      </c>
      <c r="IMC215" s="611">
        <v>93205</v>
      </c>
      <c r="IMD215" s="611">
        <v>93205</v>
      </c>
      <c r="IME215" s="611">
        <v>93205</v>
      </c>
      <c r="IMF215" s="611">
        <v>93205</v>
      </c>
      <c r="IMG215" s="611">
        <v>93205</v>
      </c>
      <c r="IMH215" s="611">
        <v>93205</v>
      </c>
      <c r="IMI215" s="611">
        <v>93205</v>
      </c>
      <c r="IMJ215" s="611">
        <v>93205</v>
      </c>
      <c r="IMK215" s="611">
        <v>93205</v>
      </c>
      <c r="IML215" s="611">
        <v>93205</v>
      </c>
      <c r="IMM215" s="611">
        <v>93205</v>
      </c>
      <c r="IMN215" s="611">
        <v>93205</v>
      </c>
      <c r="IMO215" s="611">
        <v>93205</v>
      </c>
      <c r="IMP215" s="611">
        <v>93205</v>
      </c>
      <c r="IMQ215" s="611">
        <v>93205</v>
      </c>
      <c r="IMR215" s="611">
        <v>93205</v>
      </c>
      <c r="IMS215" s="611">
        <v>93205</v>
      </c>
      <c r="IMT215" s="611">
        <v>93205</v>
      </c>
      <c r="IMU215" s="611">
        <v>93205</v>
      </c>
      <c r="IMV215" s="611">
        <v>93205</v>
      </c>
      <c r="IMW215" s="611">
        <v>93205</v>
      </c>
      <c r="IMX215" s="611">
        <v>93205</v>
      </c>
      <c r="IMY215" s="611">
        <v>93205</v>
      </c>
      <c r="IMZ215" s="611">
        <v>93205</v>
      </c>
      <c r="INA215" s="611">
        <v>93205</v>
      </c>
      <c r="INB215" s="611">
        <v>93205</v>
      </c>
      <c r="INC215" s="611">
        <v>93205</v>
      </c>
      <c r="IND215" s="611">
        <v>93205</v>
      </c>
      <c r="INE215" s="611">
        <v>93205</v>
      </c>
      <c r="INF215" s="611">
        <v>93205</v>
      </c>
      <c r="ING215" s="611">
        <v>93205</v>
      </c>
      <c r="INH215" s="611">
        <v>93205</v>
      </c>
      <c r="INI215" s="611">
        <v>93205</v>
      </c>
      <c r="INJ215" s="611">
        <v>93205</v>
      </c>
      <c r="INK215" s="611">
        <v>93205</v>
      </c>
      <c r="INL215" s="611">
        <v>93205</v>
      </c>
      <c r="INM215" s="611">
        <v>93205</v>
      </c>
      <c r="INN215" s="611">
        <v>93205</v>
      </c>
      <c r="INO215" s="611">
        <v>93205</v>
      </c>
      <c r="INP215" s="611">
        <v>93205</v>
      </c>
      <c r="INQ215" s="611">
        <v>93205</v>
      </c>
      <c r="INR215" s="611">
        <v>93205</v>
      </c>
      <c r="INS215" s="611">
        <v>93205</v>
      </c>
      <c r="INT215" s="611">
        <v>93205</v>
      </c>
      <c r="INU215" s="611">
        <v>93205</v>
      </c>
      <c r="INV215" s="611">
        <v>93205</v>
      </c>
      <c r="INW215" s="611">
        <v>93205</v>
      </c>
      <c r="INX215" s="611">
        <v>93205</v>
      </c>
      <c r="INY215" s="611">
        <v>93205</v>
      </c>
      <c r="INZ215" s="611">
        <v>93205</v>
      </c>
      <c r="IOA215" s="611">
        <v>93205</v>
      </c>
      <c r="IOB215" s="611">
        <v>93205</v>
      </c>
      <c r="IOC215" s="611">
        <v>93205</v>
      </c>
      <c r="IOD215" s="611">
        <v>93205</v>
      </c>
      <c r="IOE215" s="611">
        <v>93205</v>
      </c>
      <c r="IOF215" s="611">
        <v>93205</v>
      </c>
      <c r="IOG215" s="611">
        <v>93205</v>
      </c>
      <c r="IOH215" s="611">
        <v>93205</v>
      </c>
      <c r="IOI215" s="611">
        <v>93205</v>
      </c>
      <c r="IOJ215" s="611">
        <v>93205</v>
      </c>
      <c r="IOK215" s="611">
        <v>93205</v>
      </c>
      <c r="IOL215" s="611">
        <v>93205</v>
      </c>
      <c r="IOM215" s="611">
        <v>93205</v>
      </c>
      <c r="ION215" s="611">
        <v>93205</v>
      </c>
      <c r="IOO215" s="611">
        <v>93205</v>
      </c>
      <c r="IOP215" s="611">
        <v>93205</v>
      </c>
      <c r="IOQ215" s="611">
        <v>93205</v>
      </c>
      <c r="IOR215" s="611">
        <v>93205</v>
      </c>
      <c r="IOS215" s="611">
        <v>93205</v>
      </c>
      <c r="IOT215" s="611">
        <v>93205</v>
      </c>
      <c r="IOU215" s="611">
        <v>93205</v>
      </c>
      <c r="IOV215" s="611">
        <v>93205</v>
      </c>
      <c r="IOW215" s="611">
        <v>93205</v>
      </c>
      <c r="IOX215" s="611">
        <v>93205</v>
      </c>
      <c r="IOY215" s="611">
        <v>93205</v>
      </c>
      <c r="IOZ215" s="611">
        <v>93205</v>
      </c>
      <c r="IPA215" s="611">
        <v>93205</v>
      </c>
      <c r="IPB215" s="611">
        <v>93205</v>
      </c>
      <c r="IPC215" s="611">
        <v>93205</v>
      </c>
      <c r="IPD215" s="611">
        <v>93205</v>
      </c>
      <c r="IPE215" s="611">
        <v>93205</v>
      </c>
      <c r="IPF215" s="611">
        <v>93205</v>
      </c>
      <c r="IPG215" s="611">
        <v>93205</v>
      </c>
      <c r="IPH215" s="611">
        <v>93205</v>
      </c>
      <c r="IPI215" s="611">
        <v>93205</v>
      </c>
      <c r="IPJ215" s="611">
        <v>93205</v>
      </c>
      <c r="IPK215" s="611">
        <v>93205</v>
      </c>
      <c r="IPL215" s="611">
        <v>93205</v>
      </c>
      <c r="IPM215" s="611">
        <v>93205</v>
      </c>
      <c r="IPN215" s="611">
        <v>93205</v>
      </c>
      <c r="IPO215" s="611">
        <v>93205</v>
      </c>
      <c r="IPP215" s="611">
        <v>93205</v>
      </c>
      <c r="IPQ215" s="611">
        <v>93205</v>
      </c>
      <c r="IPR215" s="611">
        <v>93205</v>
      </c>
      <c r="IPS215" s="611">
        <v>93205</v>
      </c>
      <c r="IPT215" s="611">
        <v>93205</v>
      </c>
      <c r="IPU215" s="611">
        <v>93205</v>
      </c>
      <c r="IPV215" s="611">
        <v>93205</v>
      </c>
      <c r="IPW215" s="611">
        <v>93205</v>
      </c>
      <c r="IPX215" s="611">
        <v>93205</v>
      </c>
      <c r="IPY215" s="611">
        <v>93205</v>
      </c>
      <c r="IPZ215" s="611">
        <v>93205</v>
      </c>
      <c r="IQA215" s="611">
        <v>93205</v>
      </c>
      <c r="IQB215" s="611">
        <v>93205</v>
      </c>
      <c r="IQC215" s="611">
        <v>93205</v>
      </c>
      <c r="IQD215" s="611">
        <v>93205</v>
      </c>
      <c r="IQE215" s="611">
        <v>93205</v>
      </c>
      <c r="IQF215" s="611">
        <v>93205</v>
      </c>
      <c r="IQG215" s="611">
        <v>93205</v>
      </c>
      <c r="IQH215" s="611">
        <v>93205</v>
      </c>
      <c r="IQI215" s="611">
        <v>93205</v>
      </c>
      <c r="IQJ215" s="611">
        <v>93205</v>
      </c>
      <c r="IQK215" s="611">
        <v>93205</v>
      </c>
      <c r="IQL215" s="611">
        <v>93205</v>
      </c>
      <c r="IQM215" s="611">
        <v>93205</v>
      </c>
      <c r="IQN215" s="611">
        <v>93205</v>
      </c>
      <c r="IQO215" s="611">
        <v>93205</v>
      </c>
      <c r="IQP215" s="611">
        <v>93205</v>
      </c>
      <c r="IQQ215" s="611">
        <v>93205</v>
      </c>
      <c r="IQR215" s="611">
        <v>93205</v>
      </c>
      <c r="IQS215" s="611">
        <v>93205</v>
      </c>
      <c r="IQT215" s="611">
        <v>93205</v>
      </c>
      <c r="IQU215" s="611">
        <v>93205</v>
      </c>
      <c r="IQV215" s="611">
        <v>93205</v>
      </c>
      <c r="IQW215" s="611">
        <v>93205</v>
      </c>
      <c r="IQX215" s="611">
        <v>93205</v>
      </c>
      <c r="IQY215" s="611">
        <v>93205</v>
      </c>
      <c r="IQZ215" s="611">
        <v>93205</v>
      </c>
      <c r="IRA215" s="611">
        <v>93205</v>
      </c>
      <c r="IRB215" s="611">
        <v>93205</v>
      </c>
      <c r="IRC215" s="611">
        <v>93205</v>
      </c>
      <c r="IRD215" s="611">
        <v>93205</v>
      </c>
      <c r="IRE215" s="611">
        <v>93205</v>
      </c>
      <c r="IRF215" s="611">
        <v>93205</v>
      </c>
      <c r="IRG215" s="611">
        <v>93205</v>
      </c>
      <c r="IRH215" s="611">
        <v>93205</v>
      </c>
      <c r="IRI215" s="611">
        <v>93205</v>
      </c>
      <c r="IRJ215" s="611">
        <v>93205</v>
      </c>
      <c r="IRK215" s="611">
        <v>93205</v>
      </c>
      <c r="IRL215" s="611">
        <v>93205</v>
      </c>
      <c r="IRM215" s="611">
        <v>93205</v>
      </c>
      <c r="IRN215" s="611">
        <v>93205</v>
      </c>
      <c r="IRO215" s="611">
        <v>93205</v>
      </c>
      <c r="IRP215" s="611">
        <v>93205</v>
      </c>
      <c r="IRQ215" s="611">
        <v>93205</v>
      </c>
      <c r="IRR215" s="611">
        <v>93205</v>
      </c>
      <c r="IRS215" s="611">
        <v>93205</v>
      </c>
      <c r="IRT215" s="611">
        <v>93205</v>
      </c>
      <c r="IRU215" s="611">
        <v>93205</v>
      </c>
      <c r="IRV215" s="611">
        <v>93205</v>
      </c>
      <c r="IRW215" s="611">
        <v>93205</v>
      </c>
      <c r="IRX215" s="611">
        <v>93205</v>
      </c>
      <c r="IRY215" s="611">
        <v>93205</v>
      </c>
      <c r="IRZ215" s="611">
        <v>93205</v>
      </c>
      <c r="ISA215" s="611">
        <v>93205</v>
      </c>
      <c r="ISB215" s="611">
        <v>93205</v>
      </c>
      <c r="ISC215" s="611">
        <v>93205</v>
      </c>
      <c r="ISD215" s="611">
        <v>93205</v>
      </c>
      <c r="ISE215" s="611">
        <v>93205</v>
      </c>
      <c r="ISF215" s="611">
        <v>93205</v>
      </c>
      <c r="ISG215" s="611">
        <v>93205</v>
      </c>
      <c r="ISH215" s="611">
        <v>93205</v>
      </c>
      <c r="ISI215" s="611">
        <v>93205</v>
      </c>
      <c r="ISJ215" s="611">
        <v>93205</v>
      </c>
      <c r="ISK215" s="611">
        <v>93205</v>
      </c>
      <c r="ISL215" s="611">
        <v>93205</v>
      </c>
      <c r="ISM215" s="611">
        <v>93205</v>
      </c>
      <c r="ISN215" s="611">
        <v>93205</v>
      </c>
      <c r="ISO215" s="611">
        <v>93205</v>
      </c>
      <c r="ISP215" s="611">
        <v>93205</v>
      </c>
      <c r="ISQ215" s="611">
        <v>93205</v>
      </c>
      <c r="ISR215" s="611">
        <v>93205</v>
      </c>
      <c r="ISS215" s="611">
        <v>93205</v>
      </c>
      <c r="IST215" s="611">
        <v>93205</v>
      </c>
      <c r="ISU215" s="611">
        <v>93205</v>
      </c>
      <c r="ISV215" s="611">
        <v>93205</v>
      </c>
      <c r="ISW215" s="611">
        <v>93205</v>
      </c>
      <c r="ISX215" s="611">
        <v>93205</v>
      </c>
      <c r="ISY215" s="611">
        <v>93205</v>
      </c>
      <c r="ISZ215" s="611">
        <v>93205</v>
      </c>
      <c r="ITA215" s="611">
        <v>93205</v>
      </c>
      <c r="ITB215" s="611">
        <v>93205</v>
      </c>
      <c r="ITC215" s="611">
        <v>93205</v>
      </c>
      <c r="ITD215" s="611">
        <v>93205</v>
      </c>
      <c r="ITE215" s="611">
        <v>93205</v>
      </c>
      <c r="ITF215" s="611">
        <v>93205</v>
      </c>
      <c r="ITG215" s="611">
        <v>93205</v>
      </c>
      <c r="ITH215" s="611">
        <v>93205</v>
      </c>
      <c r="ITI215" s="611">
        <v>93205</v>
      </c>
      <c r="ITJ215" s="611">
        <v>93205</v>
      </c>
      <c r="ITK215" s="611">
        <v>93205</v>
      </c>
      <c r="ITL215" s="611">
        <v>93205</v>
      </c>
      <c r="ITM215" s="611">
        <v>93205</v>
      </c>
      <c r="ITN215" s="611">
        <v>93205</v>
      </c>
      <c r="ITO215" s="611">
        <v>93205</v>
      </c>
      <c r="ITP215" s="611">
        <v>93205</v>
      </c>
      <c r="ITQ215" s="611">
        <v>93205</v>
      </c>
      <c r="ITR215" s="611">
        <v>93205</v>
      </c>
      <c r="ITS215" s="611">
        <v>93205</v>
      </c>
      <c r="ITT215" s="611">
        <v>93205</v>
      </c>
      <c r="ITU215" s="611">
        <v>93205</v>
      </c>
      <c r="ITV215" s="611">
        <v>93205</v>
      </c>
      <c r="ITW215" s="611">
        <v>93205</v>
      </c>
      <c r="ITX215" s="611">
        <v>93205</v>
      </c>
      <c r="ITY215" s="611">
        <v>93205</v>
      </c>
      <c r="ITZ215" s="611">
        <v>93205</v>
      </c>
      <c r="IUA215" s="611">
        <v>93205</v>
      </c>
      <c r="IUB215" s="611">
        <v>93205</v>
      </c>
      <c r="IUC215" s="611">
        <v>93205</v>
      </c>
      <c r="IUD215" s="611">
        <v>93205</v>
      </c>
      <c r="IUE215" s="611">
        <v>93205</v>
      </c>
      <c r="IUF215" s="611">
        <v>93205</v>
      </c>
      <c r="IUG215" s="611">
        <v>93205</v>
      </c>
      <c r="IUH215" s="611">
        <v>93205</v>
      </c>
      <c r="IUI215" s="611">
        <v>93205</v>
      </c>
      <c r="IUJ215" s="611">
        <v>93205</v>
      </c>
      <c r="IUK215" s="611">
        <v>93205</v>
      </c>
      <c r="IUL215" s="611">
        <v>93205</v>
      </c>
      <c r="IUM215" s="611">
        <v>93205</v>
      </c>
      <c r="IUN215" s="611">
        <v>93205</v>
      </c>
      <c r="IUO215" s="611">
        <v>93205</v>
      </c>
      <c r="IUP215" s="611">
        <v>93205</v>
      </c>
      <c r="IUQ215" s="611">
        <v>93205</v>
      </c>
      <c r="IUR215" s="611">
        <v>93205</v>
      </c>
      <c r="IUS215" s="611">
        <v>93205</v>
      </c>
      <c r="IUT215" s="611">
        <v>93205</v>
      </c>
      <c r="IUU215" s="611">
        <v>93205</v>
      </c>
      <c r="IUV215" s="611">
        <v>93205</v>
      </c>
      <c r="IUW215" s="611">
        <v>93205</v>
      </c>
      <c r="IUX215" s="611">
        <v>93205</v>
      </c>
      <c r="IUY215" s="611">
        <v>93205</v>
      </c>
      <c r="IUZ215" s="611">
        <v>93205</v>
      </c>
      <c r="IVA215" s="611">
        <v>93205</v>
      </c>
      <c r="IVB215" s="611">
        <v>93205</v>
      </c>
      <c r="IVC215" s="611">
        <v>93205</v>
      </c>
      <c r="IVD215" s="611">
        <v>93205</v>
      </c>
      <c r="IVE215" s="611">
        <v>93205</v>
      </c>
      <c r="IVF215" s="611">
        <v>93205</v>
      </c>
      <c r="IVG215" s="611">
        <v>93205</v>
      </c>
      <c r="IVH215" s="611">
        <v>93205</v>
      </c>
      <c r="IVI215" s="611">
        <v>93205</v>
      </c>
      <c r="IVJ215" s="611">
        <v>93205</v>
      </c>
      <c r="IVK215" s="611">
        <v>93205</v>
      </c>
      <c r="IVL215" s="611">
        <v>93205</v>
      </c>
      <c r="IVM215" s="611">
        <v>93205</v>
      </c>
      <c r="IVN215" s="611">
        <v>93205</v>
      </c>
      <c r="IVO215" s="611">
        <v>93205</v>
      </c>
      <c r="IVP215" s="611">
        <v>93205</v>
      </c>
      <c r="IVQ215" s="611">
        <v>93205</v>
      </c>
      <c r="IVR215" s="611">
        <v>93205</v>
      </c>
      <c r="IVS215" s="611">
        <v>93205</v>
      </c>
      <c r="IVT215" s="611">
        <v>93205</v>
      </c>
      <c r="IVU215" s="611">
        <v>93205</v>
      </c>
      <c r="IVV215" s="611">
        <v>93205</v>
      </c>
      <c r="IVW215" s="611">
        <v>93205</v>
      </c>
      <c r="IVX215" s="611">
        <v>93205</v>
      </c>
      <c r="IVY215" s="611">
        <v>93205</v>
      </c>
      <c r="IVZ215" s="611">
        <v>93205</v>
      </c>
      <c r="IWA215" s="611">
        <v>93205</v>
      </c>
      <c r="IWB215" s="611">
        <v>93205</v>
      </c>
      <c r="IWC215" s="611">
        <v>93205</v>
      </c>
      <c r="IWD215" s="611">
        <v>93205</v>
      </c>
      <c r="IWE215" s="611">
        <v>93205</v>
      </c>
      <c r="IWF215" s="611">
        <v>93205</v>
      </c>
      <c r="IWG215" s="611">
        <v>93205</v>
      </c>
      <c r="IWH215" s="611">
        <v>93205</v>
      </c>
      <c r="IWI215" s="611">
        <v>93205</v>
      </c>
      <c r="IWJ215" s="611">
        <v>93205</v>
      </c>
      <c r="IWK215" s="611">
        <v>93205</v>
      </c>
      <c r="IWL215" s="611">
        <v>93205</v>
      </c>
      <c r="IWM215" s="611">
        <v>93205</v>
      </c>
      <c r="IWN215" s="611">
        <v>93205</v>
      </c>
      <c r="IWO215" s="611">
        <v>93205</v>
      </c>
      <c r="IWP215" s="611">
        <v>93205</v>
      </c>
      <c r="IWQ215" s="611">
        <v>93205</v>
      </c>
      <c r="IWR215" s="611">
        <v>93205</v>
      </c>
      <c r="IWS215" s="611">
        <v>93205</v>
      </c>
      <c r="IWT215" s="611">
        <v>93205</v>
      </c>
      <c r="IWU215" s="611">
        <v>93205</v>
      </c>
      <c r="IWV215" s="611">
        <v>93205</v>
      </c>
      <c r="IWW215" s="611">
        <v>93205</v>
      </c>
      <c r="IWX215" s="611">
        <v>93205</v>
      </c>
      <c r="IWY215" s="611">
        <v>93205</v>
      </c>
      <c r="IWZ215" s="611">
        <v>93205</v>
      </c>
      <c r="IXA215" s="611">
        <v>93205</v>
      </c>
      <c r="IXB215" s="611">
        <v>93205</v>
      </c>
      <c r="IXC215" s="611">
        <v>93205</v>
      </c>
      <c r="IXD215" s="611">
        <v>93205</v>
      </c>
      <c r="IXE215" s="611">
        <v>93205</v>
      </c>
      <c r="IXF215" s="611">
        <v>93205</v>
      </c>
      <c r="IXG215" s="611">
        <v>93205</v>
      </c>
      <c r="IXH215" s="611">
        <v>93205</v>
      </c>
      <c r="IXI215" s="611">
        <v>93205</v>
      </c>
      <c r="IXJ215" s="611">
        <v>93205</v>
      </c>
      <c r="IXK215" s="611">
        <v>93205</v>
      </c>
      <c r="IXL215" s="611">
        <v>93205</v>
      </c>
      <c r="IXM215" s="611">
        <v>93205</v>
      </c>
      <c r="IXN215" s="611">
        <v>93205</v>
      </c>
      <c r="IXO215" s="611">
        <v>93205</v>
      </c>
      <c r="IXP215" s="611">
        <v>93205</v>
      </c>
      <c r="IXQ215" s="611">
        <v>93205</v>
      </c>
      <c r="IXR215" s="611">
        <v>93205</v>
      </c>
      <c r="IXS215" s="611">
        <v>93205</v>
      </c>
      <c r="IXT215" s="611">
        <v>93205</v>
      </c>
      <c r="IXU215" s="611">
        <v>93205</v>
      </c>
      <c r="IXV215" s="611">
        <v>93205</v>
      </c>
      <c r="IXW215" s="611">
        <v>93205</v>
      </c>
      <c r="IXX215" s="611">
        <v>93205</v>
      </c>
      <c r="IXY215" s="611">
        <v>93205</v>
      </c>
      <c r="IXZ215" s="611">
        <v>93205</v>
      </c>
      <c r="IYA215" s="611">
        <v>93205</v>
      </c>
      <c r="IYB215" s="611">
        <v>93205</v>
      </c>
      <c r="IYC215" s="611">
        <v>93205</v>
      </c>
      <c r="IYD215" s="611">
        <v>93205</v>
      </c>
      <c r="IYE215" s="611">
        <v>93205</v>
      </c>
      <c r="IYF215" s="611">
        <v>93205</v>
      </c>
      <c r="IYG215" s="611">
        <v>93205</v>
      </c>
      <c r="IYH215" s="611">
        <v>93205</v>
      </c>
      <c r="IYI215" s="611">
        <v>93205</v>
      </c>
      <c r="IYJ215" s="611">
        <v>93205</v>
      </c>
      <c r="IYK215" s="611">
        <v>93205</v>
      </c>
      <c r="IYL215" s="611">
        <v>93205</v>
      </c>
      <c r="IYM215" s="611">
        <v>93205</v>
      </c>
      <c r="IYN215" s="611">
        <v>93205</v>
      </c>
      <c r="IYO215" s="611">
        <v>93205</v>
      </c>
      <c r="IYP215" s="611">
        <v>93205</v>
      </c>
      <c r="IYQ215" s="611">
        <v>93205</v>
      </c>
      <c r="IYR215" s="611">
        <v>93205</v>
      </c>
      <c r="IYS215" s="611">
        <v>93205</v>
      </c>
      <c r="IYT215" s="611">
        <v>93205</v>
      </c>
      <c r="IYU215" s="611">
        <v>93205</v>
      </c>
      <c r="IYV215" s="611">
        <v>93205</v>
      </c>
      <c r="IYW215" s="611">
        <v>93205</v>
      </c>
      <c r="IYX215" s="611">
        <v>93205</v>
      </c>
      <c r="IYY215" s="611">
        <v>93205</v>
      </c>
      <c r="IYZ215" s="611">
        <v>93205</v>
      </c>
      <c r="IZA215" s="611">
        <v>93205</v>
      </c>
      <c r="IZB215" s="611">
        <v>93205</v>
      </c>
      <c r="IZC215" s="611">
        <v>93205</v>
      </c>
      <c r="IZD215" s="611">
        <v>93205</v>
      </c>
      <c r="IZE215" s="611">
        <v>93205</v>
      </c>
      <c r="IZF215" s="611">
        <v>93205</v>
      </c>
      <c r="IZG215" s="611">
        <v>93205</v>
      </c>
      <c r="IZH215" s="611">
        <v>93205</v>
      </c>
      <c r="IZI215" s="611">
        <v>93205</v>
      </c>
      <c r="IZJ215" s="611">
        <v>93205</v>
      </c>
      <c r="IZK215" s="611">
        <v>93205</v>
      </c>
      <c r="IZL215" s="611">
        <v>93205</v>
      </c>
      <c r="IZM215" s="611">
        <v>93205</v>
      </c>
      <c r="IZN215" s="611">
        <v>93205</v>
      </c>
      <c r="IZO215" s="611">
        <v>93205</v>
      </c>
      <c r="IZP215" s="611">
        <v>93205</v>
      </c>
      <c r="IZQ215" s="611">
        <v>93205</v>
      </c>
      <c r="IZR215" s="611">
        <v>93205</v>
      </c>
      <c r="IZS215" s="611">
        <v>93205</v>
      </c>
      <c r="IZT215" s="611">
        <v>93205</v>
      </c>
      <c r="IZU215" s="611">
        <v>93205</v>
      </c>
      <c r="IZV215" s="611">
        <v>93205</v>
      </c>
      <c r="IZW215" s="611">
        <v>93205</v>
      </c>
      <c r="IZX215" s="611">
        <v>93205</v>
      </c>
      <c r="IZY215" s="611">
        <v>93205</v>
      </c>
      <c r="IZZ215" s="611">
        <v>93205</v>
      </c>
      <c r="JAA215" s="611">
        <v>93205</v>
      </c>
      <c r="JAB215" s="611">
        <v>93205</v>
      </c>
      <c r="JAC215" s="611">
        <v>93205</v>
      </c>
      <c r="JAD215" s="611">
        <v>93205</v>
      </c>
      <c r="JAE215" s="611">
        <v>93205</v>
      </c>
      <c r="JAF215" s="611">
        <v>93205</v>
      </c>
      <c r="JAG215" s="611">
        <v>93205</v>
      </c>
      <c r="JAH215" s="611">
        <v>93205</v>
      </c>
      <c r="JAI215" s="611">
        <v>93205</v>
      </c>
      <c r="JAJ215" s="611">
        <v>93205</v>
      </c>
      <c r="JAK215" s="611">
        <v>93205</v>
      </c>
      <c r="JAL215" s="611">
        <v>93205</v>
      </c>
      <c r="JAM215" s="611">
        <v>93205</v>
      </c>
      <c r="JAN215" s="611">
        <v>93205</v>
      </c>
      <c r="JAO215" s="611">
        <v>93205</v>
      </c>
      <c r="JAP215" s="611">
        <v>93205</v>
      </c>
      <c r="JAQ215" s="611">
        <v>93205</v>
      </c>
      <c r="JAR215" s="611">
        <v>93205</v>
      </c>
      <c r="JAS215" s="611">
        <v>93205</v>
      </c>
      <c r="JAT215" s="611">
        <v>93205</v>
      </c>
      <c r="JAU215" s="611">
        <v>93205</v>
      </c>
      <c r="JAV215" s="611">
        <v>93205</v>
      </c>
      <c r="JAW215" s="611">
        <v>93205</v>
      </c>
      <c r="JAX215" s="611">
        <v>93205</v>
      </c>
      <c r="JAY215" s="611">
        <v>93205</v>
      </c>
      <c r="JAZ215" s="611">
        <v>93205</v>
      </c>
      <c r="JBA215" s="611">
        <v>93205</v>
      </c>
      <c r="JBB215" s="611">
        <v>93205</v>
      </c>
      <c r="JBC215" s="611">
        <v>93205</v>
      </c>
      <c r="JBD215" s="611">
        <v>93205</v>
      </c>
      <c r="JBE215" s="611">
        <v>93205</v>
      </c>
      <c r="JBF215" s="611">
        <v>93205</v>
      </c>
      <c r="JBG215" s="611">
        <v>93205</v>
      </c>
      <c r="JBH215" s="611">
        <v>93205</v>
      </c>
      <c r="JBI215" s="611">
        <v>93205</v>
      </c>
      <c r="JBJ215" s="611">
        <v>93205</v>
      </c>
      <c r="JBK215" s="611">
        <v>93205</v>
      </c>
      <c r="JBL215" s="611">
        <v>93205</v>
      </c>
      <c r="JBM215" s="611">
        <v>93205</v>
      </c>
      <c r="JBN215" s="611">
        <v>93205</v>
      </c>
      <c r="JBO215" s="611">
        <v>93205</v>
      </c>
      <c r="JBP215" s="611">
        <v>93205</v>
      </c>
      <c r="JBQ215" s="611">
        <v>93205</v>
      </c>
      <c r="JBR215" s="611">
        <v>93205</v>
      </c>
      <c r="JBS215" s="611">
        <v>93205</v>
      </c>
      <c r="JBT215" s="611">
        <v>93205</v>
      </c>
      <c r="JBU215" s="611">
        <v>93205</v>
      </c>
      <c r="JBV215" s="611">
        <v>93205</v>
      </c>
      <c r="JBW215" s="611">
        <v>93205</v>
      </c>
      <c r="JBX215" s="611">
        <v>93205</v>
      </c>
      <c r="JBY215" s="611">
        <v>93205</v>
      </c>
      <c r="JBZ215" s="611">
        <v>93205</v>
      </c>
      <c r="JCA215" s="611">
        <v>93205</v>
      </c>
      <c r="JCB215" s="611">
        <v>93205</v>
      </c>
      <c r="JCC215" s="611">
        <v>93205</v>
      </c>
      <c r="JCD215" s="611">
        <v>93205</v>
      </c>
      <c r="JCE215" s="611">
        <v>93205</v>
      </c>
      <c r="JCF215" s="611">
        <v>93205</v>
      </c>
      <c r="JCG215" s="611">
        <v>93205</v>
      </c>
      <c r="JCH215" s="611">
        <v>93205</v>
      </c>
      <c r="JCI215" s="611">
        <v>93205</v>
      </c>
      <c r="JCJ215" s="611">
        <v>93205</v>
      </c>
      <c r="JCK215" s="611">
        <v>93205</v>
      </c>
      <c r="JCL215" s="611">
        <v>93205</v>
      </c>
      <c r="JCM215" s="611">
        <v>93205</v>
      </c>
      <c r="JCN215" s="611">
        <v>93205</v>
      </c>
      <c r="JCO215" s="611">
        <v>93205</v>
      </c>
      <c r="JCP215" s="611">
        <v>93205</v>
      </c>
      <c r="JCQ215" s="611">
        <v>93205</v>
      </c>
      <c r="JCR215" s="611">
        <v>93205</v>
      </c>
      <c r="JCS215" s="611">
        <v>93205</v>
      </c>
      <c r="JCT215" s="611">
        <v>93205</v>
      </c>
      <c r="JCU215" s="611">
        <v>93205</v>
      </c>
      <c r="JCV215" s="611">
        <v>93205</v>
      </c>
      <c r="JCW215" s="611">
        <v>93205</v>
      </c>
      <c r="JCX215" s="611">
        <v>93205</v>
      </c>
      <c r="JCY215" s="611">
        <v>93205</v>
      </c>
      <c r="JCZ215" s="611">
        <v>93205</v>
      </c>
      <c r="JDA215" s="611">
        <v>93205</v>
      </c>
      <c r="JDB215" s="611">
        <v>93205</v>
      </c>
      <c r="JDC215" s="611">
        <v>93205</v>
      </c>
      <c r="JDD215" s="611">
        <v>93205</v>
      </c>
      <c r="JDE215" s="611">
        <v>93205</v>
      </c>
      <c r="JDF215" s="611">
        <v>93205</v>
      </c>
      <c r="JDG215" s="611">
        <v>93205</v>
      </c>
      <c r="JDH215" s="611">
        <v>93205</v>
      </c>
      <c r="JDI215" s="611">
        <v>93205</v>
      </c>
      <c r="JDJ215" s="611">
        <v>93205</v>
      </c>
      <c r="JDK215" s="611">
        <v>93205</v>
      </c>
      <c r="JDL215" s="611">
        <v>93205</v>
      </c>
      <c r="JDM215" s="611">
        <v>93205</v>
      </c>
      <c r="JDN215" s="611">
        <v>93205</v>
      </c>
      <c r="JDO215" s="611">
        <v>93205</v>
      </c>
      <c r="JDP215" s="611">
        <v>93205</v>
      </c>
      <c r="JDQ215" s="611">
        <v>93205</v>
      </c>
      <c r="JDR215" s="611">
        <v>93205</v>
      </c>
      <c r="JDS215" s="611">
        <v>93205</v>
      </c>
      <c r="JDT215" s="611">
        <v>93205</v>
      </c>
      <c r="JDU215" s="611">
        <v>93205</v>
      </c>
      <c r="JDV215" s="611">
        <v>93205</v>
      </c>
      <c r="JDW215" s="611">
        <v>93205</v>
      </c>
      <c r="JDX215" s="611">
        <v>93205</v>
      </c>
      <c r="JDY215" s="611">
        <v>93205</v>
      </c>
      <c r="JDZ215" s="611">
        <v>93205</v>
      </c>
      <c r="JEA215" s="611">
        <v>93205</v>
      </c>
      <c r="JEB215" s="611">
        <v>93205</v>
      </c>
      <c r="JEC215" s="611">
        <v>93205</v>
      </c>
      <c r="JED215" s="611">
        <v>93205</v>
      </c>
      <c r="JEE215" s="611">
        <v>93205</v>
      </c>
      <c r="JEF215" s="611">
        <v>93205</v>
      </c>
      <c r="JEG215" s="611">
        <v>93205</v>
      </c>
      <c r="JEH215" s="611">
        <v>93205</v>
      </c>
      <c r="JEI215" s="611">
        <v>93205</v>
      </c>
      <c r="JEJ215" s="611">
        <v>93205</v>
      </c>
      <c r="JEK215" s="611">
        <v>93205</v>
      </c>
      <c r="JEL215" s="611">
        <v>93205</v>
      </c>
      <c r="JEM215" s="611">
        <v>93205</v>
      </c>
      <c r="JEN215" s="611">
        <v>93205</v>
      </c>
      <c r="JEO215" s="611">
        <v>93205</v>
      </c>
      <c r="JEP215" s="611">
        <v>93205</v>
      </c>
      <c r="JEQ215" s="611">
        <v>93205</v>
      </c>
      <c r="JER215" s="611">
        <v>93205</v>
      </c>
      <c r="JES215" s="611">
        <v>93205</v>
      </c>
      <c r="JET215" s="611">
        <v>93205</v>
      </c>
      <c r="JEU215" s="611">
        <v>93205</v>
      </c>
      <c r="JEV215" s="611">
        <v>93205</v>
      </c>
      <c r="JEW215" s="611">
        <v>93205</v>
      </c>
      <c r="JEX215" s="611">
        <v>93205</v>
      </c>
      <c r="JEY215" s="611">
        <v>93205</v>
      </c>
      <c r="JEZ215" s="611">
        <v>93205</v>
      </c>
      <c r="JFA215" s="611">
        <v>93205</v>
      </c>
      <c r="JFB215" s="611">
        <v>93205</v>
      </c>
      <c r="JFC215" s="611">
        <v>93205</v>
      </c>
      <c r="JFD215" s="611">
        <v>93205</v>
      </c>
      <c r="JFE215" s="611">
        <v>93205</v>
      </c>
      <c r="JFF215" s="611">
        <v>93205</v>
      </c>
      <c r="JFG215" s="611">
        <v>93205</v>
      </c>
      <c r="JFH215" s="611">
        <v>93205</v>
      </c>
      <c r="JFI215" s="611">
        <v>93205</v>
      </c>
      <c r="JFJ215" s="611">
        <v>93205</v>
      </c>
      <c r="JFK215" s="611">
        <v>93205</v>
      </c>
      <c r="JFL215" s="611">
        <v>93205</v>
      </c>
      <c r="JFM215" s="611">
        <v>93205</v>
      </c>
      <c r="JFN215" s="611">
        <v>93205</v>
      </c>
      <c r="JFO215" s="611">
        <v>93205</v>
      </c>
      <c r="JFP215" s="611">
        <v>93205</v>
      </c>
      <c r="JFQ215" s="611">
        <v>93205</v>
      </c>
      <c r="JFR215" s="611">
        <v>93205</v>
      </c>
      <c r="JFS215" s="611">
        <v>93205</v>
      </c>
      <c r="JFT215" s="611">
        <v>93205</v>
      </c>
      <c r="JFU215" s="611">
        <v>93205</v>
      </c>
      <c r="JFV215" s="611">
        <v>93205</v>
      </c>
      <c r="JFW215" s="611">
        <v>93205</v>
      </c>
      <c r="JFX215" s="611">
        <v>93205</v>
      </c>
      <c r="JFY215" s="611">
        <v>93205</v>
      </c>
      <c r="JFZ215" s="611">
        <v>93205</v>
      </c>
      <c r="JGA215" s="611">
        <v>93205</v>
      </c>
      <c r="JGB215" s="611">
        <v>93205</v>
      </c>
      <c r="JGC215" s="611">
        <v>93205</v>
      </c>
      <c r="JGD215" s="611">
        <v>93205</v>
      </c>
      <c r="JGE215" s="611">
        <v>93205</v>
      </c>
      <c r="JGF215" s="611">
        <v>93205</v>
      </c>
      <c r="JGG215" s="611">
        <v>93205</v>
      </c>
      <c r="JGH215" s="611">
        <v>93205</v>
      </c>
      <c r="JGI215" s="611">
        <v>93205</v>
      </c>
      <c r="JGJ215" s="611">
        <v>93205</v>
      </c>
      <c r="JGK215" s="611">
        <v>93205</v>
      </c>
      <c r="JGL215" s="611">
        <v>93205</v>
      </c>
      <c r="JGM215" s="611">
        <v>93205</v>
      </c>
      <c r="JGN215" s="611">
        <v>93205</v>
      </c>
      <c r="JGO215" s="611">
        <v>93205</v>
      </c>
      <c r="JGP215" s="611">
        <v>93205</v>
      </c>
      <c r="JGQ215" s="611">
        <v>93205</v>
      </c>
      <c r="JGR215" s="611">
        <v>93205</v>
      </c>
      <c r="JGS215" s="611">
        <v>93205</v>
      </c>
      <c r="JGT215" s="611">
        <v>93205</v>
      </c>
      <c r="JGU215" s="611">
        <v>93205</v>
      </c>
      <c r="JGV215" s="611">
        <v>93205</v>
      </c>
      <c r="JGW215" s="611">
        <v>93205</v>
      </c>
      <c r="JGX215" s="611">
        <v>93205</v>
      </c>
      <c r="JGY215" s="611">
        <v>93205</v>
      </c>
      <c r="JGZ215" s="611">
        <v>93205</v>
      </c>
      <c r="JHA215" s="611">
        <v>93205</v>
      </c>
      <c r="JHB215" s="611">
        <v>93205</v>
      </c>
      <c r="JHC215" s="611">
        <v>93205</v>
      </c>
      <c r="JHD215" s="611">
        <v>93205</v>
      </c>
      <c r="JHE215" s="611">
        <v>93205</v>
      </c>
      <c r="JHF215" s="611">
        <v>93205</v>
      </c>
      <c r="JHG215" s="611">
        <v>93205</v>
      </c>
      <c r="JHH215" s="611">
        <v>93205</v>
      </c>
      <c r="JHI215" s="611">
        <v>93205</v>
      </c>
      <c r="JHJ215" s="611">
        <v>93205</v>
      </c>
      <c r="JHK215" s="611">
        <v>93205</v>
      </c>
      <c r="JHL215" s="611">
        <v>93205</v>
      </c>
      <c r="JHM215" s="611">
        <v>93205</v>
      </c>
      <c r="JHN215" s="611">
        <v>93205</v>
      </c>
      <c r="JHO215" s="611">
        <v>93205</v>
      </c>
      <c r="JHP215" s="611">
        <v>93205</v>
      </c>
      <c r="JHQ215" s="611">
        <v>93205</v>
      </c>
      <c r="JHR215" s="611">
        <v>93205</v>
      </c>
      <c r="JHS215" s="611">
        <v>93205</v>
      </c>
      <c r="JHT215" s="611">
        <v>93205</v>
      </c>
      <c r="JHU215" s="611">
        <v>93205</v>
      </c>
      <c r="JHV215" s="611">
        <v>93205</v>
      </c>
      <c r="JHW215" s="611">
        <v>93205</v>
      </c>
      <c r="JHX215" s="611">
        <v>93205</v>
      </c>
      <c r="JHY215" s="611">
        <v>93205</v>
      </c>
      <c r="JHZ215" s="611">
        <v>93205</v>
      </c>
      <c r="JIA215" s="611">
        <v>93205</v>
      </c>
      <c r="JIB215" s="611">
        <v>93205</v>
      </c>
      <c r="JIC215" s="611">
        <v>93205</v>
      </c>
      <c r="JID215" s="611">
        <v>93205</v>
      </c>
      <c r="JIE215" s="611">
        <v>93205</v>
      </c>
      <c r="JIF215" s="611">
        <v>93205</v>
      </c>
      <c r="JIG215" s="611">
        <v>93205</v>
      </c>
      <c r="JIH215" s="611">
        <v>93205</v>
      </c>
      <c r="JII215" s="611">
        <v>93205</v>
      </c>
      <c r="JIJ215" s="611">
        <v>93205</v>
      </c>
      <c r="JIK215" s="611">
        <v>93205</v>
      </c>
      <c r="JIL215" s="611">
        <v>93205</v>
      </c>
      <c r="JIM215" s="611">
        <v>93205</v>
      </c>
      <c r="JIN215" s="611">
        <v>93205</v>
      </c>
      <c r="JIO215" s="611">
        <v>93205</v>
      </c>
      <c r="JIP215" s="611">
        <v>93205</v>
      </c>
      <c r="JIQ215" s="611">
        <v>93205</v>
      </c>
      <c r="JIR215" s="611">
        <v>93205</v>
      </c>
      <c r="JIS215" s="611">
        <v>93205</v>
      </c>
      <c r="JIT215" s="611">
        <v>93205</v>
      </c>
      <c r="JIU215" s="611">
        <v>93205</v>
      </c>
      <c r="JIV215" s="611">
        <v>93205</v>
      </c>
      <c r="JIW215" s="611">
        <v>93205</v>
      </c>
      <c r="JIX215" s="611">
        <v>93205</v>
      </c>
      <c r="JIY215" s="611">
        <v>93205</v>
      </c>
      <c r="JIZ215" s="611">
        <v>93205</v>
      </c>
      <c r="JJA215" s="611">
        <v>93205</v>
      </c>
      <c r="JJB215" s="611">
        <v>93205</v>
      </c>
      <c r="JJC215" s="611">
        <v>93205</v>
      </c>
      <c r="JJD215" s="611">
        <v>93205</v>
      </c>
      <c r="JJE215" s="611">
        <v>93205</v>
      </c>
      <c r="JJF215" s="611">
        <v>93205</v>
      </c>
      <c r="JJG215" s="611">
        <v>93205</v>
      </c>
      <c r="JJH215" s="611">
        <v>93205</v>
      </c>
      <c r="JJI215" s="611">
        <v>93205</v>
      </c>
      <c r="JJJ215" s="611">
        <v>93205</v>
      </c>
      <c r="JJK215" s="611">
        <v>93205</v>
      </c>
      <c r="JJL215" s="611">
        <v>93205</v>
      </c>
      <c r="JJM215" s="611">
        <v>93205</v>
      </c>
      <c r="JJN215" s="611">
        <v>93205</v>
      </c>
      <c r="JJO215" s="611">
        <v>93205</v>
      </c>
      <c r="JJP215" s="611">
        <v>93205</v>
      </c>
      <c r="JJQ215" s="611">
        <v>93205</v>
      </c>
      <c r="JJR215" s="611">
        <v>93205</v>
      </c>
      <c r="JJS215" s="611">
        <v>93205</v>
      </c>
      <c r="JJT215" s="611">
        <v>93205</v>
      </c>
      <c r="JJU215" s="611">
        <v>93205</v>
      </c>
      <c r="JJV215" s="611">
        <v>93205</v>
      </c>
      <c r="JJW215" s="611">
        <v>93205</v>
      </c>
      <c r="JJX215" s="611">
        <v>93205</v>
      </c>
      <c r="JJY215" s="611">
        <v>93205</v>
      </c>
      <c r="JJZ215" s="611">
        <v>93205</v>
      </c>
      <c r="JKA215" s="611">
        <v>93205</v>
      </c>
      <c r="JKB215" s="611">
        <v>93205</v>
      </c>
      <c r="JKC215" s="611">
        <v>93205</v>
      </c>
      <c r="JKD215" s="611">
        <v>93205</v>
      </c>
      <c r="JKE215" s="611">
        <v>93205</v>
      </c>
      <c r="JKF215" s="611">
        <v>93205</v>
      </c>
      <c r="JKG215" s="611">
        <v>93205</v>
      </c>
      <c r="JKH215" s="611">
        <v>93205</v>
      </c>
      <c r="JKI215" s="611">
        <v>93205</v>
      </c>
      <c r="JKJ215" s="611">
        <v>93205</v>
      </c>
      <c r="JKK215" s="611">
        <v>93205</v>
      </c>
      <c r="JKL215" s="611">
        <v>93205</v>
      </c>
      <c r="JKM215" s="611">
        <v>93205</v>
      </c>
      <c r="JKN215" s="611">
        <v>93205</v>
      </c>
      <c r="JKO215" s="611">
        <v>93205</v>
      </c>
      <c r="JKP215" s="611">
        <v>93205</v>
      </c>
      <c r="JKQ215" s="611">
        <v>93205</v>
      </c>
      <c r="JKR215" s="611">
        <v>93205</v>
      </c>
      <c r="JKS215" s="611">
        <v>93205</v>
      </c>
      <c r="JKT215" s="611">
        <v>93205</v>
      </c>
      <c r="JKU215" s="611">
        <v>93205</v>
      </c>
      <c r="JKV215" s="611">
        <v>93205</v>
      </c>
      <c r="JKW215" s="611">
        <v>93205</v>
      </c>
      <c r="JKX215" s="611">
        <v>93205</v>
      </c>
      <c r="JKY215" s="611">
        <v>93205</v>
      </c>
      <c r="JKZ215" s="611">
        <v>93205</v>
      </c>
      <c r="JLA215" s="611">
        <v>93205</v>
      </c>
      <c r="JLB215" s="611">
        <v>93205</v>
      </c>
      <c r="JLC215" s="611">
        <v>93205</v>
      </c>
      <c r="JLD215" s="611">
        <v>93205</v>
      </c>
      <c r="JLE215" s="611">
        <v>93205</v>
      </c>
      <c r="JLF215" s="611">
        <v>93205</v>
      </c>
      <c r="JLG215" s="611">
        <v>93205</v>
      </c>
      <c r="JLH215" s="611">
        <v>93205</v>
      </c>
      <c r="JLI215" s="611">
        <v>93205</v>
      </c>
      <c r="JLJ215" s="611">
        <v>93205</v>
      </c>
      <c r="JLK215" s="611">
        <v>93205</v>
      </c>
      <c r="JLL215" s="611">
        <v>93205</v>
      </c>
      <c r="JLM215" s="611">
        <v>93205</v>
      </c>
      <c r="JLN215" s="611">
        <v>93205</v>
      </c>
      <c r="JLO215" s="611">
        <v>93205</v>
      </c>
      <c r="JLP215" s="611">
        <v>93205</v>
      </c>
      <c r="JLQ215" s="611">
        <v>93205</v>
      </c>
      <c r="JLR215" s="611">
        <v>93205</v>
      </c>
      <c r="JLS215" s="611">
        <v>93205</v>
      </c>
      <c r="JLT215" s="611">
        <v>93205</v>
      </c>
      <c r="JLU215" s="611">
        <v>93205</v>
      </c>
      <c r="JLV215" s="611">
        <v>93205</v>
      </c>
      <c r="JLW215" s="611">
        <v>93205</v>
      </c>
      <c r="JLX215" s="611">
        <v>93205</v>
      </c>
      <c r="JLY215" s="611">
        <v>93205</v>
      </c>
      <c r="JLZ215" s="611">
        <v>93205</v>
      </c>
      <c r="JMA215" s="611">
        <v>93205</v>
      </c>
      <c r="JMB215" s="611">
        <v>93205</v>
      </c>
      <c r="JMC215" s="611">
        <v>93205</v>
      </c>
      <c r="JMD215" s="611">
        <v>93205</v>
      </c>
      <c r="JME215" s="611">
        <v>93205</v>
      </c>
      <c r="JMF215" s="611">
        <v>93205</v>
      </c>
      <c r="JMG215" s="611">
        <v>93205</v>
      </c>
      <c r="JMH215" s="611">
        <v>93205</v>
      </c>
      <c r="JMI215" s="611">
        <v>93205</v>
      </c>
      <c r="JMJ215" s="611">
        <v>93205</v>
      </c>
      <c r="JMK215" s="611">
        <v>93205</v>
      </c>
      <c r="JML215" s="611">
        <v>93205</v>
      </c>
      <c r="JMM215" s="611">
        <v>93205</v>
      </c>
      <c r="JMN215" s="611">
        <v>93205</v>
      </c>
      <c r="JMO215" s="611">
        <v>93205</v>
      </c>
      <c r="JMP215" s="611">
        <v>93205</v>
      </c>
      <c r="JMQ215" s="611">
        <v>93205</v>
      </c>
      <c r="JMR215" s="611">
        <v>93205</v>
      </c>
      <c r="JMS215" s="611">
        <v>93205</v>
      </c>
      <c r="JMT215" s="611">
        <v>93205</v>
      </c>
      <c r="JMU215" s="611">
        <v>93205</v>
      </c>
      <c r="JMV215" s="611">
        <v>93205</v>
      </c>
      <c r="JMW215" s="611">
        <v>93205</v>
      </c>
      <c r="JMX215" s="611">
        <v>93205</v>
      </c>
      <c r="JMY215" s="611">
        <v>93205</v>
      </c>
      <c r="JMZ215" s="611">
        <v>93205</v>
      </c>
      <c r="JNA215" s="611">
        <v>93205</v>
      </c>
      <c r="JNB215" s="611">
        <v>93205</v>
      </c>
      <c r="JNC215" s="611">
        <v>93205</v>
      </c>
      <c r="JND215" s="611">
        <v>93205</v>
      </c>
      <c r="JNE215" s="611">
        <v>93205</v>
      </c>
      <c r="JNF215" s="611">
        <v>93205</v>
      </c>
      <c r="JNG215" s="611">
        <v>93205</v>
      </c>
      <c r="JNH215" s="611">
        <v>93205</v>
      </c>
      <c r="JNI215" s="611">
        <v>93205</v>
      </c>
      <c r="JNJ215" s="611">
        <v>93205</v>
      </c>
      <c r="JNK215" s="611">
        <v>93205</v>
      </c>
      <c r="JNL215" s="611">
        <v>93205</v>
      </c>
      <c r="JNM215" s="611">
        <v>93205</v>
      </c>
      <c r="JNN215" s="611">
        <v>93205</v>
      </c>
      <c r="JNO215" s="611">
        <v>93205</v>
      </c>
      <c r="JNP215" s="611">
        <v>93205</v>
      </c>
      <c r="JNQ215" s="611">
        <v>93205</v>
      </c>
      <c r="JNR215" s="611">
        <v>93205</v>
      </c>
      <c r="JNS215" s="611">
        <v>93205</v>
      </c>
      <c r="JNT215" s="611">
        <v>93205</v>
      </c>
      <c r="JNU215" s="611">
        <v>93205</v>
      </c>
      <c r="JNV215" s="611">
        <v>93205</v>
      </c>
      <c r="JNW215" s="611">
        <v>93205</v>
      </c>
      <c r="JNX215" s="611">
        <v>93205</v>
      </c>
      <c r="JNY215" s="611">
        <v>93205</v>
      </c>
      <c r="JNZ215" s="611">
        <v>93205</v>
      </c>
      <c r="JOA215" s="611">
        <v>93205</v>
      </c>
      <c r="JOB215" s="611">
        <v>93205</v>
      </c>
      <c r="JOC215" s="611">
        <v>93205</v>
      </c>
      <c r="JOD215" s="611">
        <v>93205</v>
      </c>
      <c r="JOE215" s="611">
        <v>93205</v>
      </c>
      <c r="JOF215" s="611">
        <v>93205</v>
      </c>
      <c r="JOG215" s="611">
        <v>93205</v>
      </c>
      <c r="JOH215" s="611">
        <v>93205</v>
      </c>
      <c r="JOI215" s="611">
        <v>93205</v>
      </c>
      <c r="JOJ215" s="611">
        <v>93205</v>
      </c>
      <c r="JOK215" s="611">
        <v>93205</v>
      </c>
      <c r="JOL215" s="611">
        <v>93205</v>
      </c>
      <c r="JOM215" s="611">
        <v>93205</v>
      </c>
      <c r="JON215" s="611">
        <v>93205</v>
      </c>
      <c r="JOO215" s="611">
        <v>93205</v>
      </c>
      <c r="JOP215" s="611">
        <v>93205</v>
      </c>
      <c r="JOQ215" s="611">
        <v>93205</v>
      </c>
      <c r="JOR215" s="611">
        <v>93205</v>
      </c>
      <c r="JOS215" s="611">
        <v>93205</v>
      </c>
      <c r="JOT215" s="611">
        <v>93205</v>
      </c>
      <c r="JOU215" s="611">
        <v>93205</v>
      </c>
      <c r="JOV215" s="611">
        <v>93205</v>
      </c>
      <c r="JOW215" s="611">
        <v>93205</v>
      </c>
      <c r="JOX215" s="611">
        <v>93205</v>
      </c>
      <c r="JOY215" s="611">
        <v>93205</v>
      </c>
      <c r="JOZ215" s="611">
        <v>93205</v>
      </c>
      <c r="JPA215" s="611">
        <v>93205</v>
      </c>
      <c r="JPB215" s="611">
        <v>93205</v>
      </c>
      <c r="JPC215" s="611">
        <v>93205</v>
      </c>
      <c r="JPD215" s="611">
        <v>93205</v>
      </c>
      <c r="JPE215" s="611">
        <v>93205</v>
      </c>
      <c r="JPF215" s="611">
        <v>93205</v>
      </c>
      <c r="JPG215" s="611">
        <v>93205</v>
      </c>
      <c r="JPH215" s="611">
        <v>93205</v>
      </c>
      <c r="JPI215" s="611">
        <v>93205</v>
      </c>
      <c r="JPJ215" s="611">
        <v>93205</v>
      </c>
      <c r="JPK215" s="611">
        <v>93205</v>
      </c>
      <c r="JPL215" s="611">
        <v>93205</v>
      </c>
      <c r="JPM215" s="611">
        <v>93205</v>
      </c>
      <c r="JPN215" s="611">
        <v>93205</v>
      </c>
      <c r="JPO215" s="611">
        <v>93205</v>
      </c>
      <c r="JPP215" s="611">
        <v>93205</v>
      </c>
      <c r="JPQ215" s="611">
        <v>93205</v>
      </c>
      <c r="JPR215" s="611">
        <v>93205</v>
      </c>
      <c r="JPS215" s="611">
        <v>93205</v>
      </c>
      <c r="JPT215" s="611">
        <v>93205</v>
      </c>
      <c r="JPU215" s="611">
        <v>93205</v>
      </c>
      <c r="JPV215" s="611">
        <v>93205</v>
      </c>
      <c r="JPW215" s="611">
        <v>93205</v>
      </c>
      <c r="JPX215" s="611">
        <v>93205</v>
      </c>
      <c r="JPY215" s="611">
        <v>93205</v>
      </c>
      <c r="JPZ215" s="611">
        <v>93205</v>
      </c>
      <c r="JQA215" s="611">
        <v>93205</v>
      </c>
      <c r="JQB215" s="611">
        <v>93205</v>
      </c>
      <c r="JQC215" s="611">
        <v>93205</v>
      </c>
      <c r="JQD215" s="611">
        <v>93205</v>
      </c>
      <c r="JQE215" s="611">
        <v>93205</v>
      </c>
      <c r="JQF215" s="611">
        <v>93205</v>
      </c>
      <c r="JQG215" s="611">
        <v>93205</v>
      </c>
      <c r="JQH215" s="611">
        <v>93205</v>
      </c>
      <c r="JQI215" s="611">
        <v>93205</v>
      </c>
      <c r="JQJ215" s="611">
        <v>93205</v>
      </c>
      <c r="JQK215" s="611">
        <v>93205</v>
      </c>
      <c r="JQL215" s="611">
        <v>93205</v>
      </c>
      <c r="JQM215" s="611">
        <v>93205</v>
      </c>
      <c r="JQN215" s="611">
        <v>93205</v>
      </c>
      <c r="JQO215" s="611">
        <v>93205</v>
      </c>
      <c r="JQP215" s="611">
        <v>93205</v>
      </c>
      <c r="JQQ215" s="611">
        <v>93205</v>
      </c>
      <c r="JQR215" s="611">
        <v>93205</v>
      </c>
      <c r="JQS215" s="611">
        <v>93205</v>
      </c>
      <c r="JQT215" s="611">
        <v>93205</v>
      </c>
      <c r="JQU215" s="611">
        <v>93205</v>
      </c>
      <c r="JQV215" s="611">
        <v>93205</v>
      </c>
      <c r="JQW215" s="611">
        <v>93205</v>
      </c>
      <c r="JQX215" s="611">
        <v>93205</v>
      </c>
      <c r="JQY215" s="611">
        <v>93205</v>
      </c>
      <c r="JQZ215" s="611">
        <v>93205</v>
      </c>
      <c r="JRA215" s="611">
        <v>93205</v>
      </c>
      <c r="JRB215" s="611">
        <v>93205</v>
      </c>
      <c r="JRC215" s="611">
        <v>93205</v>
      </c>
      <c r="JRD215" s="611">
        <v>93205</v>
      </c>
      <c r="JRE215" s="611">
        <v>93205</v>
      </c>
      <c r="JRF215" s="611">
        <v>93205</v>
      </c>
      <c r="JRG215" s="611">
        <v>93205</v>
      </c>
      <c r="JRH215" s="611">
        <v>93205</v>
      </c>
      <c r="JRI215" s="611">
        <v>93205</v>
      </c>
      <c r="JRJ215" s="611">
        <v>93205</v>
      </c>
      <c r="JRK215" s="611">
        <v>93205</v>
      </c>
      <c r="JRL215" s="611">
        <v>93205</v>
      </c>
      <c r="JRM215" s="611">
        <v>93205</v>
      </c>
      <c r="JRN215" s="611">
        <v>93205</v>
      </c>
      <c r="JRO215" s="611">
        <v>93205</v>
      </c>
      <c r="JRP215" s="611">
        <v>93205</v>
      </c>
      <c r="JRQ215" s="611">
        <v>93205</v>
      </c>
      <c r="JRR215" s="611">
        <v>93205</v>
      </c>
      <c r="JRS215" s="611">
        <v>93205</v>
      </c>
      <c r="JRT215" s="611">
        <v>93205</v>
      </c>
      <c r="JRU215" s="611">
        <v>93205</v>
      </c>
      <c r="JRV215" s="611">
        <v>93205</v>
      </c>
      <c r="JRW215" s="611">
        <v>93205</v>
      </c>
      <c r="JRX215" s="611">
        <v>93205</v>
      </c>
      <c r="JRY215" s="611">
        <v>93205</v>
      </c>
      <c r="JRZ215" s="611">
        <v>93205</v>
      </c>
      <c r="JSA215" s="611">
        <v>93205</v>
      </c>
      <c r="JSB215" s="611">
        <v>93205</v>
      </c>
      <c r="JSC215" s="611">
        <v>93205</v>
      </c>
      <c r="JSD215" s="611">
        <v>93205</v>
      </c>
      <c r="JSE215" s="611">
        <v>93205</v>
      </c>
      <c r="JSF215" s="611">
        <v>93205</v>
      </c>
      <c r="JSG215" s="611">
        <v>93205</v>
      </c>
      <c r="JSH215" s="611">
        <v>93205</v>
      </c>
      <c r="JSI215" s="611">
        <v>93205</v>
      </c>
      <c r="JSJ215" s="611">
        <v>93205</v>
      </c>
      <c r="JSK215" s="611">
        <v>93205</v>
      </c>
      <c r="JSL215" s="611">
        <v>93205</v>
      </c>
      <c r="JSM215" s="611">
        <v>93205</v>
      </c>
      <c r="JSN215" s="611">
        <v>93205</v>
      </c>
      <c r="JSO215" s="611">
        <v>93205</v>
      </c>
      <c r="JSP215" s="611">
        <v>93205</v>
      </c>
      <c r="JSQ215" s="611">
        <v>93205</v>
      </c>
      <c r="JSR215" s="611">
        <v>93205</v>
      </c>
      <c r="JSS215" s="611">
        <v>93205</v>
      </c>
      <c r="JST215" s="611">
        <v>93205</v>
      </c>
      <c r="JSU215" s="611">
        <v>93205</v>
      </c>
      <c r="JSV215" s="611">
        <v>93205</v>
      </c>
      <c r="JSW215" s="611">
        <v>93205</v>
      </c>
      <c r="JSX215" s="611">
        <v>93205</v>
      </c>
      <c r="JSY215" s="611">
        <v>93205</v>
      </c>
      <c r="JSZ215" s="611">
        <v>93205</v>
      </c>
      <c r="JTA215" s="611">
        <v>93205</v>
      </c>
      <c r="JTB215" s="611">
        <v>93205</v>
      </c>
      <c r="JTC215" s="611">
        <v>93205</v>
      </c>
      <c r="JTD215" s="611">
        <v>93205</v>
      </c>
      <c r="JTE215" s="611">
        <v>93205</v>
      </c>
      <c r="JTF215" s="611">
        <v>93205</v>
      </c>
      <c r="JTG215" s="611">
        <v>93205</v>
      </c>
      <c r="JTH215" s="611">
        <v>93205</v>
      </c>
      <c r="JTI215" s="611">
        <v>93205</v>
      </c>
      <c r="JTJ215" s="611">
        <v>93205</v>
      </c>
      <c r="JTK215" s="611">
        <v>93205</v>
      </c>
      <c r="JTL215" s="611">
        <v>93205</v>
      </c>
      <c r="JTM215" s="611">
        <v>93205</v>
      </c>
      <c r="JTN215" s="611">
        <v>93205</v>
      </c>
      <c r="JTO215" s="611">
        <v>93205</v>
      </c>
      <c r="JTP215" s="611">
        <v>93205</v>
      </c>
      <c r="JTQ215" s="611">
        <v>93205</v>
      </c>
      <c r="JTR215" s="611">
        <v>93205</v>
      </c>
      <c r="JTS215" s="611">
        <v>93205</v>
      </c>
      <c r="JTT215" s="611">
        <v>93205</v>
      </c>
      <c r="JTU215" s="611">
        <v>93205</v>
      </c>
      <c r="JTV215" s="611">
        <v>93205</v>
      </c>
      <c r="JTW215" s="611">
        <v>93205</v>
      </c>
      <c r="JTX215" s="611">
        <v>93205</v>
      </c>
      <c r="JTY215" s="611">
        <v>93205</v>
      </c>
      <c r="JTZ215" s="611">
        <v>93205</v>
      </c>
      <c r="JUA215" s="611">
        <v>93205</v>
      </c>
      <c r="JUB215" s="611">
        <v>93205</v>
      </c>
      <c r="JUC215" s="611">
        <v>93205</v>
      </c>
      <c r="JUD215" s="611">
        <v>93205</v>
      </c>
      <c r="JUE215" s="611">
        <v>93205</v>
      </c>
      <c r="JUF215" s="611">
        <v>93205</v>
      </c>
      <c r="JUG215" s="611">
        <v>93205</v>
      </c>
      <c r="JUH215" s="611">
        <v>93205</v>
      </c>
      <c r="JUI215" s="611">
        <v>93205</v>
      </c>
      <c r="JUJ215" s="611">
        <v>93205</v>
      </c>
      <c r="JUK215" s="611">
        <v>93205</v>
      </c>
      <c r="JUL215" s="611">
        <v>93205</v>
      </c>
      <c r="JUM215" s="611">
        <v>93205</v>
      </c>
      <c r="JUN215" s="611">
        <v>93205</v>
      </c>
      <c r="JUO215" s="611">
        <v>93205</v>
      </c>
      <c r="JUP215" s="611">
        <v>93205</v>
      </c>
      <c r="JUQ215" s="611">
        <v>93205</v>
      </c>
      <c r="JUR215" s="611">
        <v>93205</v>
      </c>
      <c r="JUS215" s="611">
        <v>93205</v>
      </c>
      <c r="JUT215" s="611">
        <v>93205</v>
      </c>
      <c r="JUU215" s="611">
        <v>93205</v>
      </c>
      <c r="JUV215" s="611">
        <v>93205</v>
      </c>
      <c r="JUW215" s="611">
        <v>93205</v>
      </c>
      <c r="JUX215" s="611">
        <v>93205</v>
      </c>
      <c r="JUY215" s="611">
        <v>93205</v>
      </c>
      <c r="JUZ215" s="611">
        <v>93205</v>
      </c>
      <c r="JVA215" s="611">
        <v>93205</v>
      </c>
      <c r="JVB215" s="611">
        <v>93205</v>
      </c>
      <c r="JVC215" s="611">
        <v>93205</v>
      </c>
      <c r="JVD215" s="611">
        <v>93205</v>
      </c>
      <c r="JVE215" s="611">
        <v>93205</v>
      </c>
      <c r="JVF215" s="611">
        <v>93205</v>
      </c>
      <c r="JVG215" s="611">
        <v>93205</v>
      </c>
      <c r="JVH215" s="611">
        <v>93205</v>
      </c>
      <c r="JVI215" s="611">
        <v>93205</v>
      </c>
      <c r="JVJ215" s="611">
        <v>93205</v>
      </c>
      <c r="JVK215" s="611">
        <v>93205</v>
      </c>
      <c r="JVL215" s="611">
        <v>93205</v>
      </c>
      <c r="JVM215" s="611">
        <v>93205</v>
      </c>
      <c r="JVN215" s="611">
        <v>93205</v>
      </c>
      <c r="JVO215" s="611">
        <v>93205</v>
      </c>
      <c r="JVP215" s="611">
        <v>93205</v>
      </c>
      <c r="JVQ215" s="611">
        <v>93205</v>
      </c>
      <c r="JVR215" s="611">
        <v>93205</v>
      </c>
      <c r="JVS215" s="611">
        <v>93205</v>
      </c>
      <c r="JVT215" s="611">
        <v>93205</v>
      </c>
      <c r="JVU215" s="611">
        <v>93205</v>
      </c>
      <c r="JVV215" s="611">
        <v>93205</v>
      </c>
      <c r="JVW215" s="611">
        <v>93205</v>
      </c>
      <c r="JVX215" s="611">
        <v>93205</v>
      </c>
      <c r="JVY215" s="611">
        <v>93205</v>
      </c>
      <c r="JVZ215" s="611">
        <v>93205</v>
      </c>
      <c r="JWA215" s="611">
        <v>93205</v>
      </c>
      <c r="JWB215" s="611">
        <v>93205</v>
      </c>
      <c r="JWC215" s="611">
        <v>93205</v>
      </c>
      <c r="JWD215" s="611">
        <v>93205</v>
      </c>
      <c r="JWE215" s="611">
        <v>93205</v>
      </c>
      <c r="JWF215" s="611">
        <v>93205</v>
      </c>
      <c r="JWG215" s="611">
        <v>93205</v>
      </c>
      <c r="JWH215" s="611">
        <v>93205</v>
      </c>
      <c r="JWI215" s="611">
        <v>93205</v>
      </c>
      <c r="JWJ215" s="611">
        <v>93205</v>
      </c>
      <c r="JWK215" s="611">
        <v>93205</v>
      </c>
      <c r="JWL215" s="611">
        <v>93205</v>
      </c>
      <c r="JWM215" s="611">
        <v>93205</v>
      </c>
      <c r="JWN215" s="611">
        <v>93205</v>
      </c>
      <c r="JWO215" s="611">
        <v>93205</v>
      </c>
      <c r="JWP215" s="611">
        <v>93205</v>
      </c>
      <c r="JWQ215" s="611">
        <v>93205</v>
      </c>
      <c r="JWR215" s="611">
        <v>93205</v>
      </c>
      <c r="JWS215" s="611">
        <v>93205</v>
      </c>
      <c r="JWT215" s="611">
        <v>93205</v>
      </c>
      <c r="JWU215" s="611">
        <v>93205</v>
      </c>
      <c r="JWV215" s="611">
        <v>93205</v>
      </c>
      <c r="JWW215" s="611">
        <v>93205</v>
      </c>
      <c r="JWX215" s="611">
        <v>93205</v>
      </c>
      <c r="JWY215" s="611">
        <v>93205</v>
      </c>
      <c r="JWZ215" s="611">
        <v>93205</v>
      </c>
      <c r="JXA215" s="611">
        <v>93205</v>
      </c>
      <c r="JXB215" s="611">
        <v>93205</v>
      </c>
      <c r="JXC215" s="611">
        <v>93205</v>
      </c>
      <c r="JXD215" s="611">
        <v>93205</v>
      </c>
      <c r="JXE215" s="611">
        <v>93205</v>
      </c>
      <c r="JXF215" s="611">
        <v>93205</v>
      </c>
      <c r="JXG215" s="611">
        <v>93205</v>
      </c>
      <c r="JXH215" s="611">
        <v>93205</v>
      </c>
      <c r="JXI215" s="611">
        <v>93205</v>
      </c>
      <c r="JXJ215" s="611">
        <v>93205</v>
      </c>
      <c r="JXK215" s="611">
        <v>93205</v>
      </c>
      <c r="JXL215" s="611">
        <v>93205</v>
      </c>
      <c r="JXM215" s="611">
        <v>93205</v>
      </c>
      <c r="JXN215" s="611">
        <v>93205</v>
      </c>
      <c r="JXO215" s="611">
        <v>93205</v>
      </c>
      <c r="JXP215" s="611">
        <v>93205</v>
      </c>
      <c r="JXQ215" s="611">
        <v>93205</v>
      </c>
      <c r="JXR215" s="611">
        <v>93205</v>
      </c>
      <c r="JXS215" s="611">
        <v>93205</v>
      </c>
      <c r="JXT215" s="611">
        <v>93205</v>
      </c>
      <c r="JXU215" s="611">
        <v>93205</v>
      </c>
      <c r="JXV215" s="611">
        <v>93205</v>
      </c>
      <c r="JXW215" s="611">
        <v>93205</v>
      </c>
      <c r="JXX215" s="611">
        <v>93205</v>
      </c>
      <c r="JXY215" s="611">
        <v>93205</v>
      </c>
      <c r="JXZ215" s="611">
        <v>93205</v>
      </c>
      <c r="JYA215" s="611">
        <v>93205</v>
      </c>
      <c r="JYB215" s="611">
        <v>93205</v>
      </c>
      <c r="JYC215" s="611">
        <v>93205</v>
      </c>
      <c r="JYD215" s="611">
        <v>93205</v>
      </c>
      <c r="JYE215" s="611">
        <v>93205</v>
      </c>
      <c r="JYF215" s="611">
        <v>93205</v>
      </c>
      <c r="JYG215" s="611">
        <v>93205</v>
      </c>
      <c r="JYH215" s="611">
        <v>93205</v>
      </c>
      <c r="JYI215" s="611">
        <v>93205</v>
      </c>
      <c r="JYJ215" s="611">
        <v>93205</v>
      </c>
      <c r="JYK215" s="611">
        <v>93205</v>
      </c>
      <c r="JYL215" s="611">
        <v>93205</v>
      </c>
      <c r="JYM215" s="611">
        <v>93205</v>
      </c>
      <c r="JYN215" s="611">
        <v>93205</v>
      </c>
      <c r="JYO215" s="611">
        <v>93205</v>
      </c>
      <c r="JYP215" s="611">
        <v>93205</v>
      </c>
      <c r="JYQ215" s="611">
        <v>93205</v>
      </c>
      <c r="JYR215" s="611">
        <v>93205</v>
      </c>
      <c r="JYS215" s="611">
        <v>93205</v>
      </c>
      <c r="JYT215" s="611">
        <v>93205</v>
      </c>
      <c r="JYU215" s="611">
        <v>93205</v>
      </c>
      <c r="JYV215" s="611">
        <v>93205</v>
      </c>
      <c r="JYW215" s="611">
        <v>93205</v>
      </c>
      <c r="JYX215" s="611">
        <v>93205</v>
      </c>
      <c r="JYY215" s="611">
        <v>93205</v>
      </c>
      <c r="JYZ215" s="611">
        <v>93205</v>
      </c>
      <c r="JZA215" s="611">
        <v>93205</v>
      </c>
      <c r="JZB215" s="611">
        <v>93205</v>
      </c>
      <c r="JZC215" s="611">
        <v>93205</v>
      </c>
      <c r="JZD215" s="611">
        <v>93205</v>
      </c>
      <c r="JZE215" s="611">
        <v>93205</v>
      </c>
      <c r="JZF215" s="611">
        <v>93205</v>
      </c>
      <c r="JZG215" s="611">
        <v>93205</v>
      </c>
      <c r="JZH215" s="611">
        <v>93205</v>
      </c>
      <c r="JZI215" s="611">
        <v>93205</v>
      </c>
      <c r="JZJ215" s="611">
        <v>93205</v>
      </c>
      <c r="JZK215" s="611">
        <v>93205</v>
      </c>
      <c r="JZL215" s="611">
        <v>93205</v>
      </c>
      <c r="JZM215" s="611">
        <v>93205</v>
      </c>
      <c r="JZN215" s="611">
        <v>93205</v>
      </c>
      <c r="JZO215" s="611">
        <v>93205</v>
      </c>
      <c r="JZP215" s="611">
        <v>93205</v>
      </c>
      <c r="JZQ215" s="611">
        <v>93205</v>
      </c>
      <c r="JZR215" s="611">
        <v>93205</v>
      </c>
      <c r="JZS215" s="611">
        <v>93205</v>
      </c>
      <c r="JZT215" s="611">
        <v>93205</v>
      </c>
      <c r="JZU215" s="611">
        <v>93205</v>
      </c>
      <c r="JZV215" s="611">
        <v>93205</v>
      </c>
      <c r="JZW215" s="611">
        <v>93205</v>
      </c>
      <c r="JZX215" s="611">
        <v>93205</v>
      </c>
      <c r="JZY215" s="611">
        <v>93205</v>
      </c>
      <c r="JZZ215" s="611">
        <v>93205</v>
      </c>
      <c r="KAA215" s="611">
        <v>93205</v>
      </c>
      <c r="KAB215" s="611">
        <v>93205</v>
      </c>
      <c r="KAC215" s="611">
        <v>93205</v>
      </c>
      <c r="KAD215" s="611">
        <v>93205</v>
      </c>
      <c r="KAE215" s="611">
        <v>93205</v>
      </c>
      <c r="KAF215" s="611">
        <v>93205</v>
      </c>
      <c r="KAG215" s="611">
        <v>93205</v>
      </c>
      <c r="KAH215" s="611">
        <v>93205</v>
      </c>
      <c r="KAI215" s="611">
        <v>93205</v>
      </c>
      <c r="KAJ215" s="611">
        <v>93205</v>
      </c>
      <c r="KAK215" s="611">
        <v>93205</v>
      </c>
      <c r="KAL215" s="611">
        <v>93205</v>
      </c>
      <c r="KAM215" s="611">
        <v>93205</v>
      </c>
      <c r="KAN215" s="611">
        <v>93205</v>
      </c>
      <c r="KAO215" s="611">
        <v>93205</v>
      </c>
      <c r="KAP215" s="611">
        <v>93205</v>
      </c>
      <c r="KAQ215" s="611">
        <v>93205</v>
      </c>
      <c r="KAR215" s="611">
        <v>93205</v>
      </c>
      <c r="KAS215" s="611">
        <v>93205</v>
      </c>
      <c r="KAT215" s="611">
        <v>93205</v>
      </c>
      <c r="KAU215" s="611">
        <v>93205</v>
      </c>
      <c r="KAV215" s="611">
        <v>93205</v>
      </c>
      <c r="KAW215" s="611">
        <v>93205</v>
      </c>
      <c r="KAX215" s="611">
        <v>93205</v>
      </c>
      <c r="KAY215" s="611">
        <v>93205</v>
      </c>
      <c r="KAZ215" s="611">
        <v>93205</v>
      </c>
      <c r="KBA215" s="611">
        <v>93205</v>
      </c>
      <c r="KBB215" s="611">
        <v>93205</v>
      </c>
      <c r="KBC215" s="611">
        <v>93205</v>
      </c>
      <c r="KBD215" s="611">
        <v>93205</v>
      </c>
      <c r="KBE215" s="611">
        <v>93205</v>
      </c>
      <c r="KBF215" s="611">
        <v>93205</v>
      </c>
      <c r="KBG215" s="611">
        <v>93205</v>
      </c>
      <c r="KBH215" s="611">
        <v>93205</v>
      </c>
      <c r="KBI215" s="611">
        <v>93205</v>
      </c>
      <c r="KBJ215" s="611">
        <v>93205</v>
      </c>
      <c r="KBK215" s="611">
        <v>93205</v>
      </c>
      <c r="KBL215" s="611">
        <v>93205</v>
      </c>
      <c r="KBM215" s="611">
        <v>93205</v>
      </c>
      <c r="KBN215" s="611">
        <v>93205</v>
      </c>
      <c r="KBO215" s="611">
        <v>93205</v>
      </c>
      <c r="KBP215" s="611">
        <v>93205</v>
      </c>
      <c r="KBQ215" s="611">
        <v>93205</v>
      </c>
      <c r="KBR215" s="611">
        <v>93205</v>
      </c>
      <c r="KBS215" s="611">
        <v>93205</v>
      </c>
      <c r="KBT215" s="611">
        <v>93205</v>
      </c>
      <c r="KBU215" s="611">
        <v>93205</v>
      </c>
      <c r="KBV215" s="611">
        <v>93205</v>
      </c>
      <c r="KBW215" s="611">
        <v>93205</v>
      </c>
      <c r="KBX215" s="611">
        <v>93205</v>
      </c>
      <c r="KBY215" s="611">
        <v>93205</v>
      </c>
      <c r="KBZ215" s="611">
        <v>93205</v>
      </c>
      <c r="KCA215" s="611">
        <v>93205</v>
      </c>
      <c r="KCB215" s="611">
        <v>93205</v>
      </c>
      <c r="KCC215" s="611">
        <v>93205</v>
      </c>
      <c r="KCD215" s="611">
        <v>93205</v>
      </c>
      <c r="KCE215" s="611">
        <v>93205</v>
      </c>
      <c r="KCF215" s="611">
        <v>93205</v>
      </c>
      <c r="KCG215" s="611">
        <v>93205</v>
      </c>
      <c r="KCH215" s="611">
        <v>93205</v>
      </c>
      <c r="KCI215" s="611">
        <v>93205</v>
      </c>
      <c r="KCJ215" s="611">
        <v>93205</v>
      </c>
      <c r="KCK215" s="611">
        <v>93205</v>
      </c>
      <c r="KCL215" s="611">
        <v>93205</v>
      </c>
      <c r="KCM215" s="611">
        <v>93205</v>
      </c>
      <c r="KCN215" s="611">
        <v>93205</v>
      </c>
      <c r="KCO215" s="611">
        <v>93205</v>
      </c>
      <c r="KCP215" s="611">
        <v>93205</v>
      </c>
      <c r="KCQ215" s="611">
        <v>93205</v>
      </c>
      <c r="KCR215" s="611">
        <v>93205</v>
      </c>
      <c r="KCS215" s="611">
        <v>93205</v>
      </c>
      <c r="KCT215" s="611">
        <v>93205</v>
      </c>
      <c r="KCU215" s="611">
        <v>93205</v>
      </c>
      <c r="KCV215" s="611">
        <v>93205</v>
      </c>
      <c r="KCW215" s="611">
        <v>93205</v>
      </c>
      <c r="KCX215" s="611">
        <v>93205</v>
      </c>
      <c r="KCY215" s="611">
        <v>93205</v>
      </c>
      <c r="KCZ215" s="611">
        <v>93205</v>
      </c>
      <c r="KDA215" s="611">
        <v>93205</v>
      </c>
      <c r="KDB215" s="611">
        <v>93205</v>
      </c>
      <c r="KDC215" s="611">
        <v>93205</v>
      </c>
      <c r="KDD215" s="611">
        <v>93205</v>
      </c>
      <c r="KDE215" s="611">
        <v>93205</v>
      </c>
      <c r="KDF215" s="611">
        <v>93205</v>
      </c>
      <c r="KDG215" s="611">
        <v>93205</v>
      </c>
      <c r="KDH215" s="611">
        <v>93205</v>
      </c>
      <c r="KDI215" s="611">
        <v>93205</v>
      </c>
      <c r="KDJ215" s="611">
        <v>93205</v>
      </c>
      <c r="KDK215" s="611">
        <v>93205</v>
      </c>
      <c r="KDL215" s="611">
        <v>93205</v>
      </c>
      <c r="KDM215" s="611">
        <v>93205</v>
      </c>
      <c r="KDN215" s="611">
        <v>93205</v>
      </c>
      <c r="KDO215" s="611">
        <v>93205</v>
      </c>
      <c r="KDP215" s="611">
        <v>93205</v>
      </c>
      <c r="KDQ215" s="611">
        <v>93205</v>
      </c>
      <c r="KDR215" s="611">
        <v>93205</v>
      </c>
      <c r="KDS215" s="611">
        <v>93205</v>
      </c>
      <c r="KDT215" s="611">
        <v>93205</v>
      </c>
      <c r="KDU215" s="611">
        <v>93205</v>
      </c>
      <c r="KDV215" s="611">
        <v>93205</v>
      </c>
      <c r="KDW215" s="611">
        <v>93205</v>
      </c>
      <c r="KDX215" s="611">
        <v>93205</v>
      </c>
      <c r="KDY215" s="611">
        <v>93205</v>
      </c>
      <c r="KDZ215" s="611">
        <v>93205</v>
      </c>
      <c r="KEA215" s="611">
        <v>93205</v>
      </c>
      <c r="KEB215" s="611">
        <v>93205</v>
      </c>
      <c r="KEC215" s="611">
        <v>93205</v>
      </c>
      <c r="KED215" s="611">
        <v>93205</v>
      </c>
      <c r="KEE215" s="611">
        <v>93205</v>
      </c>
      <c r="KEF215" s="611">
        <v>93205</v>
      </c>
      <c r="KEG215" s="611">
        <v>93205</v>
      </c>
      <c r="KEH215" s="611">
        <v>93205</v>
      </c>
      <c r="KEI215" s="611">
        <v>93205</v>
      </c>
      <c r="KEJ215" s="611">
        <v>93205</v>
      </c>
      <c r="KEK215" s="611">
        <v>93205</v>
      </c>
      <c r="KEL215" s="611">
        <v>93205</v>
      </c>
      <c r="KEM215" s="611">
        <v>93205</v>
      </c>
      <c r="KEN215" s="611">
        <v>93205</v>
      </c>
      <c r="KEO215" s="611">
        <v>93205</v>
      </c>
      <c r="KEP215" s="611">
        <v>93205</v>
      </c>
      <c r="KEQ215" s="611">
        <v>93205</v>
      </c>
      <c r="KER215" s="611">
        <v>93205</v>
      </c>
      <c r="KES215" s="611">
        <v>93205</v>
      </c>
      <c r="KET215" s="611">
        <v>93205</v>
      </c>
      <c r="KEU215" s="611">
        <v>93205</v>
      </c>
      <c r="KEV215" s="611">
        <v>93205</v>
      </c>
      <c r="KEW215" s="611">
        <v>93205</v>
      </c>
      <c r="KEX215" s="611">
        <v>93205</v>
      </c>
      <c r="KEY215" s="611">
        <v>93205</v>
      </c>
      <c r="KEZ215" s="611">
        <v>93205</v>
      </c>
      <c r="KFA215" s="611">
        <v>93205</v>
      </c>
      <c r="KFB215" s="611">
        <v>93205</v>
      </c>
      <c r="KFC215" s="611">
        <v>93205</v>
      </c>
      <c r="KFD215" s="611">
        <v>93205</v>
      </c>
      <c r="KFE215" s="611">
        <v>93205</v>
      </c>
      <c r="KFF215" s="611">
        <v>93205</v>
      </c>
      <c r="KFG215" s="611">
        <v>93205</v>
      </c>
      <c r="KFH215" s="611">
        <v>93205</v>
      </c>
      <c r="KFI215" s="611">
        <v>93205</v>
      </c>
      <c r="KFJ215" s="611">
        <v>93205</v>
      </c>
      <c r="KFK215" s="611">
        <v>93205</v>
      </c>
      <c r="KFL215" s="611">
        <v>93205</v>
      </c>
      <c r="KFM215" s="611">
        <v>93205</v>
      </c>
      <c r="KFN215" s="611">
        <v>93205</v>
      </c>
      <c r="KFO215" s="611">
        <v>93205</v>
      </c>
      <c r="KFP215" s="611">
        <v>93205</v>
      </c>
      <c r="KFQ215" s="611">
        <v>93205</v>
      </c>
      <c r="KFR215" s="611">
        <v>93205</v>
      </c>
      <c r="KFS215" s="611">
        <v>93205</v>
      </c>
      <c r="KFT215" s="611">
        <v>93205</v>
      </c>
      <c r="KFU215" s="611">
        <v>93205</v>
      </c>
      <c r="KFV215" s="611">
        <v>93205</v>
      </c>
      <c r="KFW215" s="611">
        <v>93205</v>
      </c>
      <c r="KFX215" s="611">
        <v>93205</v>
      </c>
      <c r="KFY215" s="611">
        <v>93205</v>
      </c>
      <c r="KFZ215" s="611">
        <v>93205</v>
      </c>
      <c r="KGA215" s="611">
        <v>93205</v>
      </c>
      <c r="KGB215" s="611">
        <v>93205</v>
      </c>
      <c r="KGC215" s="611">
        <v>93205</v>
      </c>
      <c r="KGD215" s="611">
        <v>93205</v>
      </c>
      <c r="KGE215" s="611">
        <v>93205</v>
      </c>
      <c r="KGF215" s="611">
        <v>93205</v>
      </c>
      <c r="KGG215" s="611">
        <v>93205</v>
      </c>
      <c r="KGH215" s="611">
        <v>93205</v>
      </c>
      <c r="KGI215" s="611">
        <v>93205</v>
      </c>
      <c r="KGJ215" s="611">
        <v>93205</v>
      </c>
      <c r="KGK215" s="611">
        <v>93205</v>
      </c>
      <c r="KGL215" s="611">
        <v>93205</v>
      </c>
      <c r="KGM215" s="611">
        <v>93205</v>
      </c>
      <c r="KGN215" s="611">
        <v>93205</v>
      </c>
      <c r="KGO215" s="611">
        <v>93205</v>
      </c>
      <c r="KGP215" s="611">
        <v>93205</v>
      </c>
      <c r="KGQ215" s="611">
        <v>93205</v>
      </c>
      <c r="KGR215" s="611">
        <v>93205</v>
      </c>
      <c r="KGS215" s="611">
        <v>93205</v>
      </c>
      <c r="KGT215" s="611">
        <v>93205</v>
      </c>
      <c r="KGU215" s="611">
        <v>93205</v>
      </c>
      <c r="KGV215" s="611">
        <v>93205</v>
      </c>
      <c r="KGW215" s="611">
        <v>93205</v>
      </c>
      <c r="KGX215" s="611">
        <v>93205</v>
      </c>
      <c r="KGY215" s="611">
        <v>93205</v>
      </c>
      <c r="KGZ215" s="611">
        <v>93205</v>
      </c>
      <c r="KHA215" s="611">
        <v>93205</v>
      </c>
      <c r="KHB215" s="611">
        <v>93205</v>
      </c>
      <c r="KHC215" s="611">
        <v>93205</v>
      </c>
      <c r="KHD215" s="611">
        <v>93205</v>
      </c>
      <c r="KHE215" s="611">
        <v>93205</v>
      </c>
      <c r="KHF215" s="611">
        <v>93205</v>
      </c>
      <c r="KHG215" s="611">
        <v>93205</v>
      </c>
      <c r="KHH215" s="611">
        <v>93205</v>
      </c>
      <c r="KHI215" s="611">
        <v>93205</v>
      </c>
      <c r="KHJ215" s="611">
        <v>93205</v>
      </c>
      <c r="KHK215" s="611">
        <v>93205</v>
      </c>
      <c r="KHL215" s="611">
        <v>93205</v>
      </c>
      <c r="KHM215" s="611">
        <v>93205</v>
      </c>
      <c r="KHN215" s="611">
        <v>93205</v>
      </c>
      <c r="KHO215" s="611">
        <v>93205</v>
      </c>
      <c r="KHP215" s="611">
        <v>93205</v>
      </c>
      <c r="KHQ215" s="611">
        <v>93205</v>
      </c>
      <c r="KHR215" s="611">
        <v>93205</v>
      </c>
      <c r="KHS215" s="611">
        <v>93205</v>
      </c>
      <c r="KHT215" s="611">
        <v>93205</v>
      </c>
      <c r="KHU215" s="611">
        <v>93205</v>
      </c>
      <c r="KHV215" s="611">
        <v>93205</v>
      </c>
      <c r="KHW215" s="611">
        <v>93205</v>
      </c>
      <c r="KHX215" s="611">
        <v>93205</v>
      </c>
      <c r="KHY215" s="611">
        <v>93205</v>
      </c>
      <c r="KHZ215" s="611">
        <v>93205</v>
      </c>
      <c r="KIA215" s="611">
        <v>93205</v>
      </c>
      <c r="KIB215" s="611">
        <v>93205</v>
      </c>
      <c r="KIC215" s="611">
        <v>93205</v>
      </c>
      <c r="KID215" s="611">
        <v>93205</v>
      </c>
      <c r="KIE215" s="611">
        <v>93205</v>
      </c>
      <c r="KIF215" s="611">
        <v>93205</v>
      </c>
      <c r="KIG215" s="611">
        <v>93205</v>
      </c>
      <c r="KIH215" s="611">
        <v>93205</v>
      </c>
      <c r="KII215" s="611">
        <v>93205</v>
      </c>
      <c r="KIJ215" s="611">
        <v>93205</v>
      </c>
      <c r="KIK215" s="611">
        <v>93205</v>
      </c>
      <c r="KIL215" s="611">
        <v>93205</v>
      </c>
      <c r="KIM215" s="611">
        <v>93205</v>
      </c>
      <c r="KIN215" s="611">
        <v>93205</v>
      </c>
      <c r="KIO215" s="611">
        <v>93205</v>
      </c>
      <c r="KIP215" s="611">
        <v>93205</v>
      </c>
      <c r="KIQ215" s="611">
        <v>93205</v>
      </c>
      <c r="KIR215" s="611">
        <v>93205</v>
      </c>
      <c r="KIS215" s="611">
        <v>93205</v>
      </c>
      <c r="KIT215" s="611">
        <v>93205</v>
      </c>
      <c r="KIU215" s="611">
        <v>93205</v>
      </c>
      <c r="KIV215" s="611">
        <v>93205</v>
      </c>
      <c r="KIW215" s="611">
        <v>93205</v>
      </c>
      <c r="KIX215" s="611">
        <v>93205</v>
      </c>
      <c r="KIY215" s="611">
        <v>93205</v>
      </c>
      <c r="KIZ215" s="611">
        <v>93205</v>
      </c>
      <c r="KJA215" s="611">
        <v>93205</v>
      </c>
      <c r="KJB215" s="611">
        <v>93205</v>
      </c>
      <c r="KJC215" s="611">
        <v>93205</v>
      </c>
      <c r="KJD215" s="611">
        <v>93205</v>
      </c>
      <c r="KJE215" s="611">
        <v>93205</v>
      </c>
      <c r="KJF215" s="611">
        <v>93205</v>
      </c>
      <c r="KJG215" s="611">
        <v>93205</v>
      </c>
      <c r="KJH215" s="611">
        <v>93205</v>
      </c>
      <c r="KJI215" s="611">
        <v>93205</v>
      </c>
      <c r="KJJ215" s="611">
        <v>93205</v>
      </c>
      <c r="KJK215" s="611">
        <v>93205</v>
      </c>
      <c r="KJL215" s="611">
        <v>93205</v>
      </c>
      <c r="KJM215" s="611">
        <v>93205</v>
      </c>
      <c r="KJN215" s="611">
        <v>93205</v>
      </c>
      <c r="KJO215" s="611">
        <v>93205</v>
      </c>
      <c r="KJP215" s="611">
        <v>93205</v>
      </c>
      <c r="KJQ215" s="611">
        <v>93205</v>
      </c>
      <c r="KJR215" s="611">
        <v>93205</v>
      </c>
      <c r="KJS215" s="611">
        <v>93205</v>
      </c>
      <c r="KJT215" s="611">
        <v>93205</v>
      </c>
      <c r="KJU215" s="611">
        <v>93205</v>
      </c>
      <c r="KJV215" s="611">
        <v>93205</v>
      </c>
      <c r="KJW215" s="611">
        <v>93205</v>
      </c>
      <c r="KJX215" s="611">
        <v>93205</v>
      </c>
      <c r="KJY215" s="611">
        <v>93205</v>
      </c>
      <c r="KJZ215" s="611">
        <v>93205</v>
      </c>
      <c r="KKA215" s="611">
        <v>93205</v>
      </c>
      <c r="KKB215" s="611">
        <v>93205</v>
      </c>
      <c r="KKC215" s="611">
        <v>93205</v>
      </c>
      <c r="KKD215" s="611">
        <v>93205</v>
      </c>
      <c r="KKE215" s="611">
        <v>93205</v>
      </c>
      <c r="KKF215" s="611">
        <v>93205</v>
      </c>
      <c r="KKG215" s="611">
        <v>93205</v>
      </c>
      <c r="KKH215" s="611">
        <v>93205</v>
      </c>
      <c r="KKI215" s="611">
        <v>93205</v>
      </c>
      <c r="KKJ215" s="611">
        <v>93205</v>
      </c>
      <c r="KKK215" s="611">
        <v>93205</v>
      </c>
      <c r="KKL215" s="611">
        <v>93205</v>
      </c>
      <c r="KKM215" s="611">
        <v>93205</v>
      </c>
      <c r="KKN215" s="611">
        <v>93205</v>
      </c>
      <c r="KKO215" s="611">
        <v>93205</v>
      </c>
      <c r="KKP215" s="611">
        <v>93205</v>
      </c>
      <c r="KKQ215" s="611">
        <v>93205</v>
      </c>
      <c r="KKR215" s="611">
        <v>93205</v>
      </c>
      <c r="KKS215" s="611">
        <v>93205</v>
      </c>
      <c r="KKT215" s="611">
        <v>93205</v>
      </c>
      <c r="KKU215" s="611">
        <v>93205</v>
      </c>
      <c r="KKV215" s="611">
        <v>93205</v>
      </c>
      <c r="KKW215" s="611">
        <v>93205</v>
      </c>
      <c r="KKX215" s="611">
        <v>93205</v>
      </c>
      <c r="KKY215" s="611">
        <v>93205</v>
      </c>
      <c r="KKZ215" s="611">
        <v>93205</v>
      </c>
      <c r="KLA215" s="611">
        <v>93205</v>
      </c>
      <c r="KLB215" s="611">
        <v>93205</v>
      </c>
      <c r="KLC215" s="611">
        <v>93205</v>
      </c>
      <c r="KLD215" s="611">
        <v>93205</v>
      </c>
      <c r="KLE215" s="611">
        <v>93205</v>
      </c>
      <c r="KLF215" s="611">
        <v>93205</v>
      </c>
      <c r="KLG215" s="611">
        <v>93205</v>
      </c>
      <c r="KLH215" s="611">
        <v>93205</v>
      </c>
      <c r="KLI215" s="611">
        <v>93205</v>
      </c>
      <c r="KLJ215" s="611">
        <v>93205</v>
      </c>
      <c r="KLK215" s="611">
        <v>93205</v>
      </c>
      <c r="KLL215" s="611">
        <v>93205</v>
      </c>
      <c r="KLM215" s="611">
        <v>93205</v>
      </c>
      <c r="KLN215" s="611">
        <v>93205</v>
      </c>
      <c r="KLO215" s="611">
        <v>93205</v>
      </c>
      <c r="KLP215" s="611">
        <v>93205</v>
      </c>
      <c r="KLQ215" s="611">
        <v>93205</v>
      </c>
      <c r="KLR215" s="611">
        <v>93205</v>
      </c>
      <c r="KLS215" s="611">
        <v>93205</v>
      </c>
      <c r="KLT215" s="611">
        <v>93205</v>
      </c>
      <c r="KLU215" s="611">
        <v>93205</v>
      </c>
      <c r="KLV215" s="611">
        <v>93205</v>
      </c>
      <c r="KLW215" s="611">
        <v>93205</v>
      </c>
      <c r="KLX215" s="611">
        <v>93205</v>
      </c>
      <c r="KLY215" s="611">
        <v>93205</v>
      </c>
      <c r="KLZ215" s="611">
        <v>93205</v>
      </c>
      <c r="KMA215" s="611">
        <v>93205</v>
      </c>
      <c r="KMB215" s="611">
        <v>93205</v>
      </c>
      <c r="KMC215" s="611">
        <v>93205</v>
      </c>
      <c r="KMD215" s="611">
        <v>93205</v>
      </c>
      <c r="KME215" s="611">
        <v>93205</v>
      </c>
      <c r="KMF215" s="611">
        <v>93205</v>
      </c>
      <c r="KMG215" s="611">
        <v>93205</v>
      </c>
      <c r="KMH215" s="611">
        <v>93205</v>
      </c>
      <c r="KMI215" s="611">
        <v>93205</v>
      </c>
      <c r="KMJ215" s="611">
        <v>93205</v>
      </c>
      <c r="KMK215" s="611">
        <v>93205</v>
      </c>
      <c r="KML215" s="611">
        <v>93205</v>
      </c>
      <c r="KMM215" s="611">
        <v>93205</v>
      </c>
      <c r="KMN215" s="611">
        <v>93205</v>
      </c>
      <c r="KMO215" s="611">
        <v>93205</v>
      </c>
      <c r="KMP215" s="611">
        <v>93205</v>
      </c>
      <c r="KMQ215" s="611">
        <v>93205</v>
      </c>
      <c r="KMR215" s="611">
        <v>93205</v>
      </c>
      <c r="KMS215" s="611">
        <v>93205</v>
      </c>
      <c r="KMT215" s="611">
        <v>93205</v>
      </c>
      <c r="KMU215" s="611">
        <v>93205</v>
      </c>
      <c r="KMV215" s="611">
        <v>93205</v>
      </c>
      <c r="KMW215" s="611">
        <v>93205</v>
      </c>
      <c r="KMX215" s="611">
        <v>93205</v>
      </c>
      <c r="KMY215" s="611">
        <v>93205</v>
      </c>
      <c r="KMZ215" s="611">
        <v>93205</v>
      </c>
      <c r="KNA215" s="611">
        <v>93205</v>
      </c>
      <c r="KNB215" s="611">
        <v>93205</v>
      </c>
      <c r="KNC215" s="611">
        <v>93205</v>
      </c>
      <c r="KND215" s="611">
        <v>93205</v>
      </c>
      <c r="KNE215" s="611">
        <v>93205</v>
      </c>
      <c r="KNF215" s="611">
        <v>93205</v>
      </c>
      <c r="KNG215" s="611">
        <v>93205</v>
      </c>
      <c r="KNH215" s="611">
        <v>93205</v>
      </c>
      <c r="KNI215" s="611">
        <v>93205</v>
      </c>
      <c r="KNJ215" s="611">
        <v>93205</v>
      </c>
      <c r="KNK215" s="611">
        <v>93205</v>
      </c>
      <c r="KNL215" s="611">
        <v>93205</v>
      </c>
      <c r="KNM215" s="611">
        <v>93205</v>
      </c>
      <c r="KNN215" s="611">
        <v>93205</v>
      </c>
      <c r="KNO215" s="611">
        <v>93205</v>
      </c>
      <c r="KNP215" s="611">
        <v>93205</v>
      </c>
      <c r="KNQ215" s="611">
        <v>93205</v>
      </c>
      <c r="KNR215" s="611">
        <v>93205</v>
      </c>
      <c r="KNS215" s="611">
        <v>93205</v>
      </c>
      <c r="KNT215" s="611">
        <v>93205</v>
      </c>
      <c r="KNU215" s="611">
        <v>93205</v>
      </c>
      <c r="KNV215" s="611">
        <v>93205</v>
      </c>
      <c r="KNW215" s="611">
        <v>93205</v>
      </c>
      <c r="KNX215" s="611">
        <v>93205</v>
      </c>
      <c r="KNY215" s="611">
        <v>93205</v>
      </c>
      <c r="KNZ215" s="611">
        <v>93205</v>
      </c>
      <c r="KOA215" s="611">
        <v>93205</v>
      </c>
      <c r="KOB215" s="611">
        <v>93205</v>
      </c>
      <c r="KOC215" s="611">
        <v>93205</v>
      </c>
      <c r="KOD215" s="611">
        <v>93205</v>
      </c>
      <c r="KOE215" s="611">
        <v>93205</v>
      </c>
      <c r="KOF215" s="611">
        <v>93205</v>
      </c>
      <c r="KOG215" s="611">
        <v>93205</v>
      </c>
      <c r="KOH215" s="611">
        <v>93205</v>
      </c>
      <c r="KOI215" s="611">
        <v>93205</v>
      </c>
      <c r="KOJ215" s="611">
        <v>93205</v>
      </c>
      <c r="KOK215" s="611">
        <v>93205</v>
      </c>
      <c r="KOL215" s="611">
        <v>93205</v>
      </c>
      <c r="KOM215" s="611">
        <v>93205</v>
      </c>
      <c r="KON215" s="611">
        <v>93205</v>
      </c>
      <c r="KOO215" s="611">
        <v>93205</v>
      </c>
      <c r="KOP215" s="611">
        <v>93205</v>
      </c>
      <c r="KOQ215" s="611">
        <v>93205</v>
      </c>
      <c r="KOR215" s="611">
        <v>93205</v>
      </c>
      <c r="KOS215" s="611">
        <v>93205</v>
      </c>
      <c r="KOT215" s="611">
        <v>93205</v>
      </c>
      <c r="KOU215" s="611">
        <v>93205</v>
      </c>
      <c r="KOV215" s="611">
        <v>93205</v>
      </c>
      <c r="KOW215" s="611">
        <v>93205</v>
      </c>
      <c r="KOX215" s="611">
        <v>93205</v>
      </c>
      <c r="KOY215" s="611">
        <v>93205</v>
      </c>
      <c r="KOZ215" s="611">
        <v>93205</v>
      </c>
      <c r="KPA215" s="611">
        <v>93205</v>
      </c>
      <c r="KPB215" s="611">
        <v>93205</v>
      </c>
      <c r="KPC215" s="611">
        <v>93205</v>
      </c>
      <c r="KPD215" s="611">
        <v>93205</v>
      </c>
      <c r="KPE215" s="611">
        <v>93205</v>
      </c>
      <c r="KPF215" s="611">
        <v>93205</v>
      </c>
      <c r="KPG215" s="611">
        <v>93205</v>
      </c>
      <c r="KPH215" s="611">
        <v>93205</v>
      </c>
      <c r="KPI215" s="611">
        <v>93205</v>
      </c>
      <c r="KPJ215" s="611">
        <v>93205</v>
      </c>
      <c r="KPK215" s="611">
        <v>93205</v>
      </c>
      <c r="KPL215" s="611">
        <v>93205</v>
      </c>
      <c r="KPM215" s="611">
        <v>93205</v>
      </c>
      <c r="KPN215" s="611">
        <v>93205</v>
      </c>
      <c r="KPO215" s="611">
        <v>93205</v>
      </c>
      <c r="KPP215" s="611">
        <v>93205</v>
      </c>
      <c r="KPQ215" s="611">
        <v>93205</v>
      </c>
      <c r="KPR215" s="611">
        <v>93205</v>
      </c>
      <c r="KPS215" s="611">
        <v>93205</v>
      </c>
      <c r="KPT215" s="611">
        <v>93205</v>
      </c>
      <c r="KPU215" s="611">
        <v>93205</v>
      </c>
      <c r="KPV215" s="611">
        <v>93205</v>
      </c>
      <c r="KPW215" s="611">
        <v>93205</v>
      </c>
      <c r="KPX215" s="611">
        <v>93205</v>
      </c>
      <c r="KPY215" s="611">
        <v>93205</v>
      </c>
      <c r="KPZ215" s="611">
        <v>93205</v>
      </c>
      <c r="KQA215" s="611">
        <v>93205</v>
      </c>
      <c r="KQB215" s="611">
        <v>93205</v>
      </c>
      <c r="KQC215" s="611">
        <v>93205</v>
      </c>
      <c r="KQD215" s="611">
        <v>93205</v>
      </c>
      <c r="KQE215" s="611">
        <v>93205</v>
      </c>
      <c r="KQF215" s="611">
        <v>93205</v>
      </c>
      <c r="KQG215" s="611">
        <v>93205</v>
      </c>
      <c r="KQH215" s="611">
        <v>93205</v>
      </c>
      <c r="KQI215" s="611">
        <v>93205</v>
      </c>
      <c r="KQJ215" s="611">
        <v>93205</v>
      </c>
      <c r="KQK215" s="611">
        <v>93205</v>
      </c>
      <c r="KQL215" s="611">
        <v>93205</v>
      </c>
      <c r="KQM215" s="611">
        <v>93205</v>
      </c>
      <c r="KQN215" s="611">
        <v>93205</v>
      </c>
      <c r="KQO215" s="611">
        <v>93205</v>
      </c>
      <c r="KQP215" s="611">
        <v>93205</v>
      </c>
      <c r="KQQ215" s="611">
        <v>93205</v>
      </c>
      <c r="KQR215" s="611">
        <v>93205</v>
      </c>
      <c r="KQS215" s="611">
        <v>93205</v>
      </c>
      <c r="KQT215" s="611">
        <v>93205</v>
      </c>
      <c r="KQU215" s="611">
        <v>93205</v>
      </c>
      <c r="KQV215" s="611">
        <v>93205</v>
      </c>
      <c r="KQW215" s="611">
        <v>93205</v>
      </c>
      <c r="KQX215" s="611">
        <v>93205</v>
      </c>
      <c r="KQY215" s="611">
        <v>93205</v>
      </c>
      <c r="KQZ215" s="611">
        <v>93205</v>
      </c>
      <c r="KRA215" s="611">
        <v>93205</v>
      </c>
      <c r="KRB215" s="611">
        <v>93205</v>
      </c>
      <c r="KRC215" s="611">
        <v>93205</v>
      </c>
      <c r="KRD215" s="611">
        <v>93205</v>
      </c>
      <c r="KRE215" s="611">
        <v>93205</v>
      </c>
      <c r="KRF215" s="611">
        <v>93205</v>
      </c>
      <c r="KRG215" s="611">
        <v>93205</v>
      </c>
      <c r="KRH215" s="611">
        <v>93205</v>
      </c>
      <c r="KRI215" s="611">
        <v>93205</v>
      </c>
      <c r="KRJ215" s="611">
        <v>93205</v>
      </c>
      <c r="KRK215" s="611">
        <v>93205</v>
      </c>
      <c r="KRL215" s="611">
        <v>93205</v>
      </c>
      <c r="KRM215" s="611">
        <v>93205</v>
      </c>
      <c r="KRN215" s="611">
        <v>93205</v>
      </c>
      <c r="KRO215" s="611">
        <v>93205</v>
      </c>
      <c r="KRP215" s="611">
        <v>93205</v>
      </c>
      <c r="KRQ215" s="611">
        <v>93205</v>
      </c>
      <c r="KRR215" s="611">
        <v>93205</v>
      </c>
      <c r="KRS215" s="611">
        <v>93205</v>
      </c>
      <c r="KRT215" s="611">
        <v>93205</v>
      </c>
      <c r="KRU215" s="611">
        <v>93205</v>
      </c>
      <c r="KRV215" s="611">
        <v>93205</v>
      </c>
      <c r="KRW215" s="611">
        <v>93205</v>
      </c>
      <c r="KRX215" s="611">
        <v>93205</v>
      </c>
      <c r="KRY215" s="611">
        <v>93205</v>
      </c>
      <c r="KRZ215" s="611">
        <v>93205</v>
      </c>
      <c r="KSA215" s="611">
        <v>93205</v>
      </c>
      <c r="KSB215" s="611">
        <v>93205</v>
      </c>
      <c r="KSC215" s="611">
        <v>93205</v>
      </c>
      <c r="KSD215" s="611">
        <v>93205</v>
      </c>
      <c r="KSE215" s="611">
        <v>93205</v>
      </c>
      <c r="KSF215" s="611">
        <v>93205</v>
      </c>
      <c r="KSG215" s="611">
        <v>93205</v>
      </c>
      <c r="KSH215" s="611">
        <v>93205</v>
      </c>
      <c r="KSI215" s="611">
        <v>93205</v>
      </c>
      <c r="KSJ215" s="611">
        <v>93205</v>
      </c>
      <c r="KSK215" s="611">
        <v>93205</v>
      </c>
      <c r="KSL215" s="611">
        <v>93205</v>
      </c>
      <c r="KSM215" s="611">
        <v>93205</v>
      </c>
      <c r="KSN215" s="611">
        <v>93205</v>
      </c>
      <c r="KSO215" s="611">
        <v>93205</v>
      </c>
      <c r="KSP215" s="611">
        <v>93205</v>
      </c>
      <c r="KSQ215" s="611">
        <v>93205</v>
      </c>
      <c r="KSR215" s="611">
        <v>93205</v>
      </c>
      <c r="KSS215" s="611">
        <v>93205</v>
      </c>
      <c r="KST215" s="611">
        <v>93205</v>
      </c>
      <c r="KSU215" s="611">
        <v>93205</v>
      </c>
      <c r="KSV215" s="611">
        <v>93205</v>
      </c>
      <c r="KSW215" s="611">
        <v>93205</v>
      </c>
      <c r="KSX215" s="611">
        <v>93205</v>
      </c>
      <c r="KSY215" s="611">
        <v>93205</v>
      </c>
      <c r="KSZ215" s="611">
        <v>93205</v>
      </c>
      <c r="KTA215" s="611">
        <v>93205</v>
      </c>
      <c r="KTB215" s="611">
        <v>93205</v>
      </c>
      <c r="KTC215" s="611">
        <v>93205</v>
      </c>
      <c r="KTD215" s="611">
        <v>93205</v>
      </c>
      <c r="KTE215" s="611">
        <v>93205</v>
      </c>
      <c r="KTF215" s="611">
        <v>93205</v>
      </c>
      <c r="KTG215" s="611">
        <v>93205</v>
      </c>
      <c r="KTH215" s="611">
        <v>93205</v>
      </c>
      <c r="KTI215" s="611">
        <v>93205</v>
      </c>
      <c r="KTJ215" s="611">
        <v>93205</v>
      </c>
      <c r="KTK215" s="611">
        <v>93205</v>
      </c>
      <c r="KTL215" s="611">
        <v>93205</v>
      </c>
      <c r="KTM215" s="611">
        <v>93205</v>
      </c>
      <c r="KTN215" s="611">
        <v>93205</v>
      </c>
      <c r="KTO215" s="611">
        <v>93205</v>
      </c>
      <c r="KTP215" s="611">
        <v>93205</v>
      </c>
      <c r="KTQ215" s="611">
        <v>93205</v>
      </c>
      <c r="KTR215" s="611">
        <v>93205</v>
      </c>
      <c r="KTS215" s="611">
        <v>93205</v>
      </c>
      <c r="KTT215" s="611">
        <v>93205</v>
      </c>
      <c r="KTU215" s="611">
        <v>93205</v>
      </c>
      <c r="KTV215" s="611">
        <v>93205</v>
      </c>
      <c r="KTW215" s="611">
        <v>93205</v>
      </c>
      <c r="KTX215" s="611">
        <v>93205</v>
      </c>
      <c r="KTY215" s="611">
        <v>93205</v>
      </c>
      <c r="KTZ215" s="611">
        <v>93205</v>
      </c>
      <c r="KUA215" s="611">
        <v>93205</v>
      </c>
      <c r="KUB215" s="611">
        <v>93205</v>
      </c>
      <c r="KUC215" s="611">
        <v>93205</v>
      </c>
      <c r="KUD215" s="611">
        <v>93205</v>
      </c>
      <c r="KUE215" s="611">
        <v>93205</v>
      </c>
      <c r="KUF215" s="611">
        <v>93205</v>
      </c>
      <c r="KUG215" s="611">
        <v>93205</v>
      </c>
      <c r="KUH215" s="611">
        <v>93205</v>
      </c>
      <c r="KUI215" s="611">
        <v>93205</v>
      </c>
      <c r="KUJ215" s="611">
        <v>93205</v>
      </c>
      <c r="KUK215" s="611">
        <v>93205</v>
      </c>
      <c r="KUL215" s="611">
        <v>93205</v>
      </c>
      <c r="KUM215" s="611">
        <v>93205</v>
      </c>
      <c r="KUN215" s="611">
        <v>93205</v>
      </c>
      <c r="KUO215" s="611">
        <v>93205</v>
      </c>
      <c r="KUP215" s="611">
        <v>93205</v>
      </c>
      <c r="KUQ215" s="611">
        <v>93205</v>
      </c>
      <c r="KUR215" s="611">
        <v>93205</v>
      </c>
      <c r="KUS215" s="611">
        <v>93205</v>
      </c>
      <c r="KUT215" s="611">
        <v>93205</v>
      </c>
      <c r="KUU215" s="611">
        <v>93205</v>
      </c>
      <c r="KUV215" s="611">
        <v>93205</v>
      </c>
      <c r="KUW215" s="611">
        <v>93205</v>
      </c>
      <c r="KUX215" s="611">
        <v>93205</v>
      </c>
      <c r="KUY215" s="611">
        <v>93205</v>
      </c>
      <c r="KUZ215" s="611">
        <v>93205</v>
      </c>
      <c r="KVA215" s="611">
        <v>93205</v>
      </c>
      <c r="KVB215" s="611">
        <v>93205</v>
      </c>
      <c r="KVC215" s="611">
        <v>93205</v>
      </c>
      <c r="KVD215" s="611">
        <v>93205</v>
      </c>
      <c r="KVE215" s="611">
        <v>93205</v>
      </c>
      <c r="KVF215" s="611">
        <v>93205</v>
      </c>
      <c r="KVG215" s="611">
        <v>93205</v>
      </c>
      <c r="KVH215" s="611">
        <v>93205</v>
      </c>
      <c r="KVI215" s="611">
        <v>93205</v>
      </c>
      <c r="KVJ215" s="611">
        <v>93205</v>
      </c>
      <c r="KVK215" s="611">
        <v>93205</v>
      </c>
      <c r="KVL215" s="611">
        <v>93205</v>
      </c>
      <c r="KVM215" s="611">
        <v>93205</v>
      </c>
      <c r="KVN215" s="611">
        <v>93205</v>
      </c>
      <c r="KVO215" s="611">
        <v>93205</v>
      </c>
      <c r="KVP215" s="611">
        <v>93205</v>
      </c>
      <c r="KVQ215" s="611">
        <v>93205</v>
      </c>
      <c r="KVR215" s="611">
        <v>93205</v>
      </c>
      <c r="KVS215" s="611">
        <v>93205</v>
      </c>
      <c r="KVT215" s="611">
        <v>93205</v>
      </c>
      <c r="KVU215" s="611">
        <v>93205</v>
      </c>
      <c r="KVV215" s="611">
        <v>93205</v>
      </c>
      <c r="KVW215" s="611">
        <v>93205</v>
      </c>
      <c r="KVX215" s="611">
        <v>93205</v>
      </c>
      <c r="KVY215" s="611">
        <v>93205</v>
      </c>
      <c r="KVZ215" s="611">
        <v>93205</v>
      </c>
      <c r="KWA215" s="611">
        <v>93205</v>
      </c>
      <c r="KWB215" s="611">
        <v>93205</v>
      </c>
      <c r="KWC215" s="611">
        <v>93205</v>
      </c>
      <c r="KWD215" s="611">
        <v>93205</v>
      </c>
      <c r="KWE215" s="611">
        <v>93205</v>
      </c>
      <c r="KWF215" s="611">
        <v>93205</v>
      </c>
      <c r="KWG215" s="611">
        <v>93205</v>
      </c>
      <c r="KWH215" s="611">
        <v>93205</v>
      </c>
      <c r="KWI215" s="611">
        <v>93205</v>
      </c>
      <c r="KWJ215" s="611">
        <v>93205</v>
      </c>
      <c r="KWK215" s="611">
        <v>93205</v>
      </c>
      <c r="KWL215" s="611">
        <v>93205</v>
      </c>
      <c r="KWM215" s="611">
        <v>93205</v>
      </c>
      <c r="KWN215" s="611">
        <v>93205</v>
      </c>
      <c r="KWO215" s="611">
        <v>93205</v>
      </c>
      <c r="KWP215" s="611">
        <v>93205</v>
      </c>
      <c r="KWQ215" s="611">
        <v>93205</v>
      </c>
      <c r="KWR215" s="611">
        <v>93205</v>
      </c>
      <c r="KWS215" s="611">
        <v>93205</v>
      </c>
      <c r="KWT215" s="611">
        <v>93205</v>
      </c>
      <c r="KWU215" s="611">
        <v>93205</v>
      </c>
      <c r="KWV215" s="611">
        <v>93205</v>
      </c>
      <c r="KWW215" s="611">
        <v>93205</v>
      </c>
      <c r="KWX215" s="611">
        <v>93205</v>
      </c>
      <c r="KWY215" s="611">
        <v>93205</v>
      </c>
      <c r="KWZ215" s="611">
        <v>93205</v>
      </c>
      <c r="KXA215" s="611">
        <v>93205</v>
      </c>
      <c r="KXB215" s="611">
        <v>93205</v>
      </c>
      <c r="KXC215" s="611">
        <v>93205</v>
      </c>
      <c r="KXD215" s="611">
        <v>93205</v>
      </c>
      <c r="KXE215" s="611">
        <v>93205</v>
      </c>
      <c r="KXF215" s="611">
        <v>93205</v>
      </c>
      <c r="KXG215" s="611">
        <v>93205</v>
      </c>
      <c r="KXH215" s="611">
        <v>93205</v>
      </c>
      <c r="KXI215" s="611">
        <v>93205</v>
      </c>
      <c r="KXJ215" s="611">
        <v>93205</v>
      </c>
      <c r="KXK215" s="611">
        <v>93205</v>
      </c>
      <c r="KXL215" s="611">
        <v>93205</v>
      </c>
      <c r="KXM215" s="611">
        <v>93205</v>
      </c>
      <c r="KXN215" s="611">
        <v>93205</v>
      </c>
      <c r="KXO215" s="611">
        <v>93205</v>
      </c>
      <c r="KXP215" s="611">
        <v>93205</v>
      </c>
      <c r="KXQ215" s="611">
        <v>93205</v>
      </c>
      <c r="KXR215" s="611">
        <v>93205</v>
      </c>
      <c r="KXS215" s="611">
        <v>93205</v>
      </c>
      <c r="KXT215" s="611">
        <v>93205</v>
      </c>
      <c r="KXU215" s="611">
        <v>93205</v>
      </c>
      <c r="KXV215" s="611">
        <v>93205</v>
      </c>
      <c r="KXW215" s="611">
        <v>93205</v>
      </c>
      <c r="KXX215" s="611">
        <v>93205</v>
      </c>
      <c r="KXY215" s="611">
        <v>93205</v>
      </c>
      <c r="KXZ215" s="611">
        <v>93205</v>
      </c>
      <c r="KYA215" s="611">
        <v>93205</v>
      </c>
      <c r="KYB215" s="611">
        <v>93205</v>
      </c>
      <c r="KYC215" s="611">
        <v>93205</v>
      </c>
      <c r="KYD215" s="611">
        <v>93205</v>
      </c>
      <c r="KYE215" s="611">
        <v>93205</v>
      </c>
      <c r="KYF215" s="611">
        <v>93205</v>
      </c>
      <c r="KYG215" s="611">
        <v>93205</v>
      </c>
      <c r="KYH215" s="611">
        <v>93205</v>
      </c>
      <c r="KYI215" s="611">
        <v>93205</v>
      </c>
      <c r="KYJ215" s="611">
        <v>93205</v>
      </c>
      <c r="KYK215" s="611">
        <v>93205</v>
      </c>
      <c r="KYL215" s="611">
        <v>93205</v>
      </c>
      <c r="KYM215" s="611">
        <v>93205</v>
      </c>
      <c r="KYN215" s="611">
        <v>93205</v>
      </c>
      <c r="KYO215" s="611">
        <v>93205</v>
      </c>
      <c r="KYP215" s="611">
        <v>93205</v>
      </c>
      <c r="KYQ215" s="611">
        <v>93205</v>
      </c>
      <c r="KYR215" s="611">
        <v>93205</v>
      </c>
      <c r="KYS215" s="611">
        <v>93205</v>
      </c>
      <c r="KYT215" s="611">
        <v>93205</v>
      </c>
      <c r="KYU215" s="611">
        <v>93205</v>
      </c>
      <c r="KYV215" s="611">
        <v>93205</v>
      </c>
      <c r="KYW215" s="611">
        <v>93205</v>
      </c>
      <c r="KYX215" s="611">
        <v>93205</v>
      </c>
      <c r="KYY215" s="611">
        <v>93205</v>
      </c>
      <c r="KYZ215" s="611">
        <v>93205</v>
      </c>
      <c r="KZA215" s="611">
        <v>93205</v>
      </c>
      <c r="KZB215" s="611">
        <v>93205</v>
      </c>
      <c r="KZC215" s="611">
        <v>93205</v>
      </c>
      <c r="KZD215" s="611">
        <v>93205</v>
      </c>
      <c r="KZE215" s="611">
        <v>93205</v>
      </c>
      <c r="KZF215" s="611">
        <v>93205</v>
      </c>
      <c r="KZG215" s="611">
        <v>93205</v>
      </c>
      <c r="KZH215" s="611">
        <v>93205</v>
      </c>
      <c r="KZI215" s="611">
        <v>93205</v>
      </c>
      <c r="KZJ215" s="611">
        <v>93205</v>
      </c>
      <c r="KZK215" s="611">
        <v>93205</v>
      </c>
      <c r="KZL215" s="611">
        <v>93205</v>
      </c>
      <c r="KZM215" s="611">
        <v>93205</v>
      </c>
      <c r="KZN215" s="611">
        <v>93205</v>
      </c>
      <c r="KZO215" s="611">
        <v>93205</v>
      </c>
      <c r="KZP215" s="611">
        <v>93205</v>
      </c>
      <c r="KZQ215" s="611">
        <v>93205</v>
      </c>
      <c r="KZR215" s="611">
        <v>93205</v>
      </c>
      <c r="KZS215" s="611">
        <v>93205</v>
      </c>
      <c r="KZT215" s="611">
        <v>93205</v>
      </c>
      <c r="KZU215" s="611">
        <v>93205</v>
      </c>
      <c r="KZV215" s="611">
        <v>93205</v>
      </c>
      <c r="KZW215" s="611">
        <v>93205</v>
      </c>
      <c r="KZX215" s="611">
        <v>93205</v>
      </c>
      <c r="KZY215" s="611">
        <v>93205</v>
      </c>
      <c r="KZZ215" s="611">
        <v>93205</v>
      </c>
      <c r="LAA215" s="611">
        <v>93205</v>
      </c>
      <c r="LAB215" s="611">
        <v>93205</v>
      </c>
      <c r="LAC215" s="611">
        <v>93205</v>
      </c>
      <c r="LAD215" s="611">
        <v>93205</v>
      </c>
      <c r="LAE215" s="611">
        <v>93205</v>
      </c>
      <c r="LAF215" s="611">
        <v>93205</v>
      </c>
      <c r="LAG215" s="611">
        <v>93205</v>
      </c>
      <c r="LAH215" s="611">
        <v>93205</v>
      </c>
      <c r="LAI215" s="611">
        <v>93205</v>
      </c>
      <c r="LAJ215" s="611">
        <v>93205</v>
      </c>
      <c r="LAK215" s="611">
        <v>93205</v>
      </c>
      <c r="LAL215" s="611">
        <v>93205</v>
      </c>
      <c r="LAM215" s="611">
        <v>93205</v>
      </c>
      <c r="LAN215" s="611">
        <v>93205</v>
      </c>
      <c r="LAO215" s="611">
        <v>93205</v>
      </c>
      <c r="LAP215" s="611">
        <v>93205</v>
      </c>
      <c r="LAQ215" s="611">
        <v>93205</v>
      </c>
      <c r="LAR215" s="611">
        <v>93205</v>
      </c>
      <c r="LAS215" s="611">
        <v>93205</v>
      </c>
      <c r="LAT215" s="611">
        <v>93205</v>
      </c>
      <c r="LAU215" s="611">
        <v>93205</v>
      </c>
      <c r="LAV215" s="611">
        <v>93205</v>
      </c>
      <c r="LAW215" s="611">
        <v>93205</v>
      </c>
      <c r="LAX215" s="611">
        <v>93205</v>
      </c>
      <c r="LAY215" s="611">
        <v>93205</v>
      </c>
      <c r="LAZ215" s="611">
        <v>93205</v>
      </c>
      <c r="LBA215" s="611">
        <v>93205</v>
      </c>
      <c r="LBB215" s="611">
        <v>93205</v>
      </c>
      <c r="LBC215" s="611">
        <v>93205</v>
      </c>
      <c r="LBD215" s="611">
        <v>93205</v>
      </c>
      <c r="LBE215" s="611">
        <v>93205</v>
      </c>
      <c r="LBF215" s="611">
        <v>93205</v>
      </c>
      <c r="LBG215" s="611">
        <v>93205</v>
      </c>
      <c r="LBH215" s="611">
        <v>93205</v>
      </c>
      <c r="LBI215" s="611">
        <v>93205</v>
      </c>
      <c r="LBJ215" s="611">
        <v>93205</v>
      </c>
      <c r="LBK215" s="611">
        <v>93205</v>
      </c>
      <c r="LBL215" s="611">
        <v>93205</v>
      </c>
      <c r="LBM215" s="611">
        <v>93205</v>
      </c>
      <c r="LBN215" s="611">
        <v>93205</v>
      </c>
      <c r="LBO215" s="611">
        <v>93205</v>
      </c>
      <c r="LBP215" s="611">
        <v>93205</v>
      </c>
      <c r="LBQ215" s="611">
        <v>93205</v>
      </c>
      <c r="LBR215" s="611">
        <v>93205</v>
      </c>
      <c r="LBS215" s="611">
        <v>93205</v>
      </c>
      <c r="LBT215" s="611">
        <v>93205</v>
      </c>
      <c r="LBU215" s="611">
        <v>93205</v>
      </c>
      <c r="LBV215" s="611">
        <v>93205</v>
      </c>
      <c r="LBW215" s="611">
        <v>93205</v>
      </c>
      <c r="LBX215" s="611">
        <v>93205</v>
      </c>
      <c r="LBY215" s="611">
        <v>93205</v>
      </c>
      <c r="LBZ215" s="611">
        <v>93205</v>
      </c>
      <c r="LCA215" s="611">
        <v>93205</v>
      </c>
      <c r="LCB215" s="611">
        <v>93205</v>
      </c>
      <c r="LCC215" s="611">
        <v>93205</v>
      </c>
      <c r="LCD215" s="611">
        <v>93205</v>
      </c>
      <c r="LCE215" s="611">
        <v>93205</v>
      </c>
      <c r="LCF215" s="611">
        <v>93205</v>
      </c>
      <c r="LCG215" s="611">
        <v>93205</v>
      </c>
      <c r="LCH215" s="611">
        <v>93205</v>
      </c>
      <c r="LCI215" s="611">
        <v>93205</v>
      </c>
      <c r="LCJ215" s="611">
        <v>93205</v>
      </c>
      <c r="LCK215" s="611">
        <v>93205</v>
      </c>
      <c r="LCL215" s="611">
        <v>93205</v>
      </c>
      <c r="LCM215" s="611">
        <v>93205</v>
      </c>
      <c r="LCN215" s="611">
        <v>93205</v>
      </c>
      <c r="LCO215" s="611">
        <v>93205</v>
      </c>
      <c r="LCP215" s="611">
        <v>93205</v>
      </c>
      <c r="LCQ215" s="611">
        <v>93205</v>
      </c>
      <c r="LCR215" s="611">
        <v>93205</v>
      </c>
      <c r="LCS215" s="611">
        <v>93205</v>
      </c>
      <c r="LCT215" s="611">
        <v>93205</v>
      </c>
      <c r="LCU215" s="611">
        <v>93205</v>
      </c>
      <c r="LCV215" s="611">
        <v>93205</v>
      </c>
      <c r="LCW215" s="611">
        <v>93205</v>
      </c>
      <c r="LCX215" s="611">
        <v>93205</v>
      </c>
      <c r="LCY215" s="611">
        <v>93205</v>
      </c>
      <c r="LCZ215" s="611">
        <v>93205</v>
      </c>
      <c r="LDA215" s="611">
        <v>93205</v>
      </c>
      <c r="LDB215" s="611">
        <v>93205</v>
      </c>
      <c r="LDC215" s="611">
        <v>93205</v>
      </c>
      <c r="LDD215" s="611">
        <v>93205</v>
      </c>
      <c r="LDE215" s="611">
        <v>93205</v>
      </c>
      <c r="LDF215" s="611">
        <v>93205</v>
      </c>
      <c r="LDG215" s="611">
        <v>93205</v>
      </c>
      <c r="LDH215" s="611">
        <v>93205</v>
      </c>
      <c r="LDI215" s="611">
        <v>93205</v>
      </c>
      <c r="LDJ215" s="611">
        <v>93205</v>
      </c>
      <c r="LDK215" s="611">
        <v>93205</v>
      </c>
      <c r="LDL215" s="611">
        <v>93205</v>
      </c>
      <c r="LDM215" s="611">
        <v>93205</v>
      </c>
      <c r="LDN215" s="611">
        <v>93205</v>
      </c>
      <c r="LDO215" s="611">
        <v>93205</v>
      </c>
      <c r="LDP215" s="611">
        <v>93205</v>
      </c>
      <c r="LDQ215" s="611">
        <v>93205</v>
      </c>
      <c r="LDR215" s="611">
        <v>93205</v>
      </c>
      <c r="LDS215" s="611">
        <v>93205</v>
      </c>
      <c r="LDT215" s="611">
        <v>93205</v>
      </c>
      <c r="LDU215" s="611">
        <v>93205</v>
      </c>
      <c r="LDV215" s="611">
        <v>93205</v>
      </c>
      <c r="LDW215" s="611">
        <v>93205</v>
      </c>
      <c r="LDX215" s="611">
        <v>93205</v>
      </c>
      <c r="LDY215" s="611">
        <v>93205</v>
      </c>
      <c r="LDZ215" s="611">
        <v>93205</v>
      </c>
      <c r="LEA215" s="611">
        <v>93205</v>
      </c>
      <c r="LEB215" s="611">
        <v>93205</v>
      </c>
      <c r="LEC215" s="611">
        <v>93205</v>
      </c>
      <c r="LED215" s="611">
        <v>93205</v>
      </c>
      <c r="LEE215" s="611">
        <v>93205</v>
      </c>
      <c r="LEF215" s="611">
        <v>93205</v>
      </c>
      <c r="LEG215" s="611">
        <v>93205</v>
      </c>
      <c r="LEH215" s="611">
        <v>93205</v>
      </c>
      <c r="LEI215" s="611">
        <v>93205</v>
      </c>
      <c r="LEJ215" s="611">
        <v>93205</v>
      </c>
      <c r="LEK215" s="611">
        <v>93205</v>
      </c>
      <c r="LEL215" s="611">
        <v>93205</v>
      </c>
      <c r="LEM215" s="611">
        <v>93205</v>
      </c>
      <c r="LEN215" s="611">
        <v>93205</v>
      </c>
      <c r="LEO215" s="611">
        <v>93205</v>
      </c>
      <c r="LEP215" s="611">
        <v>93205</v>
      </c>
      <c r="LEQ215" s="611">
        <v>93205</v>
      </c>
      <c r="LER215" s="611">
        <v>93205</v>
      </c>
      <c r="LES215" s="611">
        <v>93205</v>
      </c>
      <c r="LET215" s="611">
        <v>93205</v>
      </c>
      <c r="LEU215" s="611">
        <v>93205</v>
      </c>
      <c r="LEV215" s="611">
        <v>93205</v>
      </c>
      <c r="LEW215" s="611">
        <v>93205</v>
      </c>
      <c r="LEX215" s="611">
        <v>93205</v>
      </c>
      <c r="LEY215" s="611">
        <v>93205</v>
      </c>
      <c r="LEZ215" s="611">
        <v>93205</v>
      </c>
      <c r="LFA215" s="611">
        <v>93205</v>
      </c>
      <c r="LFB215" s="611">
        <v>93205</v>
      </c>
      <c r="LFC215" s="611">
        <v>93205</v>
      </c>
      <c r="LFD215" s="611">
        <v>93205</v>
      </c>
      <c r="LFE215" s="611">
        <v>93205</v>
      </c>
      <c r="LFF215" s="611">
        <v>93205</v>
      </c>
      <c r="LFG215" s="611">
        <v>93205</v>
      </c>
      <c r="LFH215" s="611">
        <v>93205</v>
      </c>
      <c r="LFI215" s="611">
        <v>93205</v>
      </c>
      <c r="LFJ215" s="611">
        <v>93205</v>
      </c>
      <c r="LFK215" s="611">
        <v>93205</v>
      </c>
      <c r="LFL215" s="611">
        <v>93205</v>
      </c>
      <c r="LFM215" s="611">
        <v>93205</v>
      </c>
      <c r="LFN215" s="611">
        <v>93205</v>
      </c>
      <c r="LFO215" s="611">
        <v>93205</v>
      </c>
      <c r="LFP215" s="611">
        <v>93205</v>
      </c>
      <c r="LFQ215" s="611">
        <v>93205</v>
      </c>
      <c r="LFR215" s="611">
        <v>93205</v>
      </c>
      <c r="LFS215" s="611">
        <v>93205</v>
      </c>
      <c r="LFT215" s="611">
        <v>93205</v>
      </c>
      <c r="LFU215" s="611">
        <v>93205</v>
      </c>
      <c r="LFV215" s="611">
        <v>93205</v>
      </c>
      <c r="LFW215" s="611">
        <v>93205</v>
      </c>
      <c r="LFX215" s="611">
        <v>93205</v>
      </c>
      <c r="LFY215" s="611">
        <v>93205</v>
      </c>
      <c r="LFZ215" s="611">
        <v>93205</v>
      </c>
      <c r="LGA215" s="611">
        <v>93205</v>
      </c>
      <c r="LGB215" s="611">
        <v>93205</v>
      </c>
      <c r="LGC215" s="611">
        <v>93205</v>
      </c>
      <c r="LGD215" s="611">
        <v>93205</v>
      </c>
      <c r="LGE215" s="611">
        <v>93205</v>
      </c>
      <c r="LGF215" s="611">
        <v>93205</v>
      </c>
      <c r="LGG215" s="611">
        <v>93205</v>
      </c>
      <c r="LGH215" s="611">
        <v>93205</v>
      </c>
      <c r="LGI215" s="611">
        <v>93205</v>
      </c>
      <c r="LGJ215" s="611">
        <v>93205</v>
      </c>
      <c r="LGK215" s="611">
        <v>93205</v>
      </c>
      <c r="LGL215" s="611">
        <v>93205</v>
      </c>
      <c r="LGM215" s="611">
        <v>93205</v>
      </c>
      <c r="LGN215" s="611">
        <v>93205</v>
      </c>
      <c r="LGO215" s="611">
        <v>93205</v>
      </c>
      <c r="LGP215" s="611">
        <v>93205</v>
      </c>
      <c r="LGQ215" s="611">
        <v>93205</v>
      </c>
      <c r="LGR215" s="611">
        <v>93205</v>
      </c>
      <c r="LGS215" s="611">
        <v>93205</v>
      </c>
      <c r="LGT215" s="611">
        <v>93205</v>
      </c>
      <c r="LGU215" s="611">
        <v>93205</v>
      </c>
      <c r="LGV215" s="611">
        <v>93205</v>
      </c>
      <c r="LGW215" s="611">
        <v>93205</v>
      </c>
      <c r="LGX215" s="611">
        <v>93205</v>
      </c>
      <c r="LGY215" s="611">
        <v>93205</v>
      </c>
      <c r="LGZ215" s="611">
        <v>93205</v>
      </c>
      <c r="LHA215" s="611">
        <v>93205</v>
      </c>
      <c r="LHB215" s="611">
        <v>93205</v>
      </c>
      <c r="LHC215" s="611">
        <v>93205</v>
      </c>
      <c r="LHD215" s="611">
        <v>93205</v>
      </c>
      <c r="LHE215" s="611">
        <v>93205</v>
      </c>
      <c r="LHF215" s="611">
        <v>93205</v>
      </c>
      <c r="LHG215" s="611">
        <v>93205</v>
      </c>
      <c r="LHH215" s="611">
        <v>93205</v>
      </c>
      <c r="LHI215" s="611">
        <v>93205</v>
      </c>
      <c r="LHJ215" s="611">
        <v>93205</v>
      </c>
      <c r="LHK215" s="611">
        <v>93205</v>
      </c>
      <c r="LHL215" s="611">
        <v>93205</v>
      </c>
      <c r="LHM215" s="611">
        <v>93205</v>
      </c>
      <c r="LHN215" s="611">
        <v>93205</v>
      </c>
      <c r="LHO215" s="611">
        <v>93205</v>
      </c>
      <c r="LHP215" s="611">
        <v>93205</v>
      </c>
      <c r="LHQ215" s="611">
        <v>93205</v>
      </c>
      <c r="LHR215" s="611">
        <v>93205</v>
      </c>
      <c r="LHS215" s="611">
        <v>93205</v>
      </c>
      <c r="LHT215" s="611">
        <v>93205</v>
      </c>
      <c r="LHU215" s="611">
        <v>93205</v>
      </c>
      <c r="LHV215" s="611">
        <v>93205</v>
      </c>
      <c r="LHW215" s="611">
        <v>93205</v>
      </c>
      <c r="LHX215" s="611">
        <v>93205</v>
      </c>
      <c r="LHY215" s="611">
        <v>93205</v>
      </c>
      <c r="LHZ215" s="611">
        <v>93205</v>
      </c>
      <c r="LIA215" s="611">
        <v>93205</v>
      </c>
      <c r="LIB215" s="611">
        <v>93205</v>
      </c>
      <c r="LIC215" s="611">
        <v>93205</v>
      </c>
      <c r="LID215" s="611">
        <v>93205</v>
      </c>
      <c r="LIE215" s="611">
        <v>93205</v>
      </c>
      <c r="LIF215" s="611">
        <v>93205</v>
      </c>
      <c r="LIG215" s="611">
        <v>93205</v>
      </c>
      <c r="LIH215" s="611">
        <v>93205</v>
      </c>
      <c r="LII215" s="611">
        <v>93205</v>
      </c>
      <c r="LIJ215" s="611">
        <v>93205</v>
      </c>
      <c r="LIK215" s="611">
        <v>93205</v>
      </c>
      <c r="LIL215" s="611">
        <v>93205</v>
      </c>
      <c r="LIM215" s="611">
        <v>93205</v>
      </c>
      <c r="LIN215" s="611">
        <v>93205</v>
      </c>
      <c r="LIO215" s="611">
        <v>93205</v>
      </c>
      <c r="LIP215" s="611">
        <v>93205</v>
      </c>
      <c r="LIQ215" s="611">
        <v>93205</v>
      </c>
      <c r="LIR215" s="611">
        <v>93205</v>
      </c>
      <c r="LIS215" s="611">
        <v>93205</v>
      </c>
      <c r="LIT215" s="611">
        <v>93205</v>
      </c>
      <c r="LIU215" s="611">
        <v>93205</v>
      </c>
      <c r="LIV215" s="611">
        <v>93205</v>
      </c>
      <c r="LIW215" s="611">
        <v>93205</v>
      </c>
      <c r="LIX215" s="611">
        <v>93205</v>
      </c>
      <c r="LIY215" s="611">
        <v>93205</v>
      </c>
      <c r="LIZ215" s="611">
        <v>93205</v>
      </c>
      <c r="LJA215" s="611">
        <v>93205</v>
      </c>
      <c r="LJB215" s="611">
        <v>93205</v>
      </c>
      <c r="LJC215" s="611">
        <v>93205</v>
      </c>
      <c r="LJD215" s="611">
        <v>93205</v>
      </c>
      <c r="LJE215" s="611">
        <v>93205</v>
      </c>
      <c r="LJF215" s="611">
        <v>93205</v>
      </c>
      <c r="LJG215" s="611">
        <v>93205</v>
      </c>
      <c r="LJH215" s="611">
        <v>93205</v>
      </c>
      <c r="LJI215" s="611">
        <v>93205</v>
      </c>
      <c r="LJJ215" s="611">
        <v>93205</v>
      </c>
      <c r="LJK215" s="611">
        <v>93205</v>
      </c>
      <c r="LJL215" s="611">
        <v>93205</v>
      </c>
      <c r="LJM215" s="611">
        <v>93205</v>
      </c>
      <c r="LJN215" s="611">
        <v>93205</v>
      </c>
      <c r="LJO215" s="611">
        <v>93205</v>
      </c>
      <c r="LJP215" s="611">
        <v>93205</v>
      </c>
      <c r="LJQ215" s="611">
        <v>93205</v>
      </c>
      <c r="LJR215" s="611">
        <v>93205</v>
      </c>
      <c r="LJS215" s="611">
        <v>93205</v>
      </c>
      <c r="LJT215" s="611">
        <v>93205</v>
      </c>
      <c r="LJU215" s="611">
        <v>93205</v>
      </c>
      <c r="LJV215" s="611">
        <v>93205</v>
      </c>
      <c r="LJW215" s="611">
        <v>93205</v>
      </c>
      <c r="LJX215" s="611">
        <v>93205</v>
      </c>
      <c r="LJY215" s="611">
        <v>93205</v>
      </c>
      <c r="LJZ215" s="611">
        <v>93205</v>
      </c>
      <c r="LKA215" s="611">
        <v>93205</v>
      </c>
      <c r="LKB215" s="611">
        <v>93205</v>
      </c>
      <c r="LKC215" s="611">
        <v>93205</v>
      </c>
      <c r="LKD215" s="611">
        <v>93205</v>
      </c>
      <c r="LKE215" s="611">
        <v>93205</v>
      </c>
      <c r="LKF215" s="611">
        <v>93205</v>
      </c>
      <c r="LKG215" s="611">
        <v>93205</v>
      </c>
      <c r="LKH215" s="611">
        <v>93205</v>
      </c>
      <c r="LKI215" s="611">
        <v>93205</v>
      </c>
      <c r="LKJ215" s="611">
        <v>93205</v>
      </c>
      <c r="LKK215" s="611">
        <v>93205</v>
      </c>
      <c r="LKL215" s="611">
        <v>93205</v>
      </c>
      <c r="LKM215" s="611">
        <v>93205</v>
      </c>
      <c r="LKN215" s="611">
        <v>93205</v>
      </c>
      <c r="LKO215" s="611">
        <v>93205</v>
      </c>
      <c r="LKP215" s="611">
        <v>93205</v>
      </c>
      <c r="LKQ215" s="611">
        <v>93205</v>
      </c>
      <c r="LKR215" s="611">
        <v>93205</v>
      </c>
      <c r="LKS215" s="611">
        <v>93205</v>
      </c>
      <c r="LKT215" s="611">
        <v>93205</v>
      </c>
      <c r="LKU215" s="611">
        <v>93205</v>
      </c>
      <c r="LKV215" s="611">
        <v>93205</v>
      </c>
      <c r="LKW215" s="611">
        <v>93205</v>
      </c>
      <c r="LKX215" s="611">
        <v>93205</v>
      </c>
      <c r="LKY215" s="611">
        <v>93205</v>
      </c>
      <c r="LKZ215" s="611">
        <v>93205</v>
      </c>
      <c r="LLA215" s="611">
        <v>93205</v>
      </c>
      <c r="LLB215" s="611">
        <v>93205</v>
      </c>
      <c r="LLC215" s="611">
        <v>93205</v>
      </c>
      <c r="LLD215" s="611">
        <v>93205</v>
      </c>
      <c r="LLE215" s="611">
        <v>93205</v>
      </c>
      <c r="LLF215" s="611">
        <v>93205</v>
      </c>
      <c r="LLG215" s="611">
        <v>93205</v>
      </c>
      <c r="LLH215" s="611">
        <v>93205</v>
      </c>
      <c r="LLI215" s="611">
        <v>93205</v>
      </c>
      <c r="LLJ215" s="611">
        <v>93205</v>
      </c>
      <c r="LLK215" s="611">
        <v>93205</v>
      </c>
      <c r="LLL215" s="611">
        <v>93205</v>
      </c>
      <c r="LLM215" s="611">
        <v>93205</v>
      </c>
      <c r="LLN215" s="611">
        <v>93205</v>
      </c>
      <c r="LLO215" s="611">
        <v>93205</v>
      </c>
      <c r="LLP215" s="611">
        <v>93205</v>
      </c>
      <c r="LLQ215" s="611">
        <v>93205</v>
      </c>
      <c r="LLR215" s="611">
        <v>93205</v>
      </c>
      <c r="LLS215" s="611">
        <v>93205</v>
      </c>
      <c r="LLT215" s="611">
        <v>93205</v>
      </c>
      <c r="LLU215" s="611">
        <v>93205</v>
      </c>
      <c r="LLV215" s="611">
        <v>93205</v>
      </c>
      <c r="LLW215" s="611">
        <v>93205</v>
      </c>
      <c r="LLX215" s="611">
        <v>93205</v>
      </c>
      <c r="LLY215" s="611">
        <v>93205</v>
      </c>
      <c r="LLZ215" s="611">
        <v>93205</v>
      </c>
      <c r="LMA215" s="611">
        <v>93205</v>
      </c>
      <c r="LMB215" s="611">
        <v>93205</v>
      </c>
      <c r="LMC215" s="611">
        <v>93205</v>
      </c>
      <c r="LMD215" s="611">
        <v>93205</v>
      </c>
      <c r="LME215" s="611">
        <v>93205</v>
      </c>
      <c r="LMF215" s="611">
        <v>93205</v>
      </c>
      <c r="LMG215" s="611">
        <v>93205</v>
      </c>
      <c r="LMH215" s="611">
        <v>93205</v>
      </c>
      <c r="LMI215" s="611">
        <v>93205</v>
      </c>
      <c r="LMJ215" s="611">
        <v>93205</v>
      </c>
      <c r="LMK215" s="611">
        <v>93205</v>
      </c>
      <c r="LML215" s="611">
        <v>93205</v>
      </c>
      <c r="LMM215" s="611">
        <v>93205</v>
      </c>
      <c r="LMN215" s="611">
        <v>93205</v>
      </c>
      <c r="LMO215" s="611">
        <v>93205</v>
      </c>
      <c r="LMP215" s="611">
        <v>93205</v>
      </c>
      <c r="LMQ215" s="611">
        <v>93205</v>
      </c>
      <c r="LMR215" s="611">
        <v>93205</v>
      </c>
      <c r="LMS215" s="611">
        <v>93205</v>
      </c>
      <c r="LMT215" s="611">
        <v>93205</v>
      </c>
      <c r="LMU215" s="611">
        <v>93205</v>
      </c>
      <c r="LMV215" s="611">
        <v>93205</v>
      </c>
      <c r="LMW215" s="611">
        <v>93205</v>
      </c>
      <c r="LMX215" s="611">
        <v>93205</v>
      </c>
      <c r="LMY215" s="611">
        <v>93205</v>
      </c>
      <c r="LMZ215" s="611">
        <v>93205</v>
      </c>
      <c r="LNA215" s="611">
        <v>93205</v>
      </c>
      <c r="LNB215" s="611">
        <v>93205</v>
      </c>
      <c r="LNC215" s="611">
        <v>93205</v>
      </c>
      <c r="LND215" s="611">
        <v>93205</v>
      </c>
      <c r="LNE215" s="611">
        <v>93205</v>
      </c>
      <c r="LNF215" s="611">
        <v>93205</v>
      </c>
      <c r="LNG215" s="611">
        <v>93205</v>
      </c>
      <c r="LNH215" s="611">
        <v>93205</v>
      </c>
      <c r="LNI215" s="611">
        <v>93205</v>
      </c>
      <c r="LNJ215" s="611">
        <v>93205</v>
      </c>
      <c r="LNK215" s="611">
        <v>93205</v>
      </c>
      <c r="LNL215" s="611">
        <v>93205</v>
      </c>
      <c r="LNM215" s="611">
        <v>93205</v>
      </c>
      <c r="LNN215" s="611">
        <v>93205</v>
      </c>
      <c r="LNO215" s="611">
        <v>93205</v>
      </c>
      <c r="LNP215" s="611">
        <v>93205</v>
      </c>
      <c r="LNQ215" s="611">
        <v>93205</v>
      </c>
      <c r="LNR215" s="611">
        <v>93205</v>
      </c>
      <c r="LNS215" s="611">
        <v>93205</v>
      </c>
      <c r="LNT215" s="611">
        <v>93205</v>
      </c>
      <c r="LNU215" s="611">
        <v>93205</v>
      </c>
      <c r="LNV215" s="611">
        <v>93205</v>
      </c>
      <c r="LNW215" s="611">
        <v>93205</v>
      </c>
      <c r="LNX215" s="611">
        <v>93205</v>
      </c>
      <c r="LNY215" s="611">
        <v>93205</v>
      </c>
      <c r="LNZ215" s="611">
        <v>93205</v>
      </c>
      <c r="LOA215" s="611">
        <v>93205</v>
      </c>
      <c r="LOB215" s="611">
        <v>93205</v>
      </c>
      <c r="LOC215" s="611">
        <v>93205</v>
      </c>
      <c r="LOD215" s="611">
        <v>93205</v>
      </c>
      <c r="LOE215" s="611">
        <v>93205</v>
      </c>
      <c r="LOF215" s="611">
        <v>93205</v>
      </c>
      <c r="LOG215" s="611">
        <v>93205</v>
      </c>
      <c r="LOH215" s="611">
        <v>93205</v>
      </c>
      <c r="LOI215" s="611">
        <v>93205</v>
      </c>
      <c r="LOJ215" s="611">
        <v>93205</v>
      </c>
      <c r="LOK215" s="611">
        <v>93205</v>
      </c>
      <c r="LOL215" s="611">
        <v>93205</v>
      </c>
      <c r="LOM215" s="611">
        <v>93205</v>
      </c>
      <c r="LON215" s="611">
        <v>93205</v>
      </c>
      <c r="LOO215" s="611">
        <v>93205</v>
      </c>
      <c r="LOP215" s="611">
        <v>93205</v>
      </c>
      <c r="LOQ215" s="611">
        <v>93205</v>
      </c>
      <c r="LOR215" s="611">
        <v>93205</v>
      </c>
      <c r="LOS215" s="611">
        <v>93205</v>
      </c>
      <c r="LOT215" s="611">
        <v>93205</v>
      </c>
      <c r="LOU215" s="611">
        <v>93205</v>
      </c>
      <c r="LOV215" s="611">
        <v>93205</v>
      </c>
      <c r="LOW215" s="611">
        <v>93205</v>
      </c>
      <c r="LOX215" s="611">
        <v>93205</v>
      </c>
      <c r="LOY215" s="611">
        <v>93205</v>
      </c>
      <c r="LOZ215" s="611">
        <v>93205</v>
      </c>
      <c r="LPA215" s="611">
        <v>93205</v>
      </c>
      <c r="LPB215" s="611">
        <v>93205</v>
      </c>
      <c r="LPC215" s="611">
        <v>93205</v>
      </c>
      <c r="LPD215" s="611">
        <v>93205</v>
      </c>
      <c r="LPE215" s="611">
        <v>93205</v>
      </c>
      <c r="LPF215" s="611">
        <v>93205</v>
      </c>
      <c r="LPG215" s="611">
        <v>93205</v>
      </c>
      <c r="LPH215" s="611">
        <v>93205</v>
      </c>
      <c r="LPI215" s="611">
        <v>93205</v>
      </c>
      <c r="LPJ215" s="611">
        <v>93205</v>
      </c>
      <c r="LPK215" s="611">
        <v>93205</v>
      </c>
      <c r="LPL215" s="611">
        <v>93205</v>
      </c>
      <c r="LPM215" s="611">
        <v>93205</v>
      </c>
      <c r="LPN215" s="611">
        <v>93205</v>
      </c>
      <c r="LPO215" s="611">
        <v>93205</v>
      </c>
      <c r="LPP215" s="611">
        <v>93205</v>
      </c>
      <c r="LPQ215" s="611">
        <v>93205</v>
      </c>
      <c r="LPR215" s="611">
        <v>93205</v>
      </c>
      <c r="LPS215" s="611">
        <v>93205</v>
      </c>
      <c r="LPT215" s="611">
        <v>93205</v>
      </c>
      <c r="LPU215" s="611">
        <v>93205</v>
      </c>
      <c r="LPV215" s="611">
        <v>93205</v>
      </c>
      <c r="LPW215" s="611">
        <v>93205</v>
      </c>
      <c r="LPX215" s="611">
        <v>93205</v>
      </c>
      <c r="LPY215" s="611">
        <v>93205</v>
      </c>
      <c r="LPZ215" s="611">
        <v>93205</v>
      </c>
      <c r="LQA215" s="611">
        <v>93205</v>
      </c>
      <c r="LQB215" s="611">
        <v>93205</v>
      </c>
      <c r="LQC215" s="611">
        <v>93205</v>
      </c>
      <c r="LQD215" s="611">
        <v>93205</v>
      </c>
      <c r="LQE215" s="611">
        <v>93205</v>
      </c>
      <c r="LQF215" s="611">
        <v>93205</v>
      </c>
      <c r="LQG215" s="611">
        <v>93205</v>
      </c>
      <c r="LQH215" s="611">
        <v>93205</v>
      </c>
      <c r="LQI215" s="611">
        <v>93205</v>
      </c>
      <c r="LQJ215" s="611">
        <v>93205</v>
      </c>
      <c r="LQK215" s="611">
        <v>93205</v>
      </c>
      <c r="LQL215" s="611">
        <v>93205</v>
      </c>
      <c r="LQM215" s="611">
        <v>93205</v>
      </c>
      <c r="LQN215" s="611">
        <v>93205</v>
      </c>
      <c r="LQO215" s="611">
        <v>93205</v>
      </c>
      <c r="LQP215" s="611">
        <v>93205</v>
      </c>
      <c r="LQQ215" s="611">
        <v>93205</v>
      </c>
      <c r="LQR215" s="611">
        <v>93205</v>
      </c>
      <c r="LQS215" s="611">
        <v>93205</v>
      </c>
      <c r="LQT215" s="611">
        <v>93205</v>
      </c>
      <c r="LQU215" s="611">
        <v>93205</v>
      </c>
      <c r="LQV215" s="611">
        <v>93205</v>
      </c>
      <c r="LQW215" s="611">
        <v>93205</v>
      </c>
      <c r="LQX215" s="611">
        <v>93205</v>
      </c>
      <c r="LQY215" s="611">
        <v>93205</v>
      </c>
      <c r="LQZ215" s="611">
        <v>93205</v>
      </c>
      <c r="LRA215" s="611">
        <v>93205</v>
      </c>
      <c r="LRB215" s="611">
        <v>93205</v>
      </c>
      <c r="LRC215" s="611">
        <v>93205</v>
      </c>
      <c r="LRD215" s="611">
        <v>93205</v>
      </c>
      <c r="LRE215" s="611">
        <v>93205</v>
      </c>
      <c r="LRF215" s="611">
        <v>93205</v>
      </c>
      <c r="LRG215" s="611">
        <v>93205</v>
      </c>
      <c r="LRH215" s="611">
        <v>93205</v>
      </c>
      <c r="LRI215" s="611">
        <v>93205</v>
      </c>
      <c r="LRJ215" s="611">
        <v>93205</v>
      </c>
      <c r="LRK215" s="611">
        <v>93205</v>
      </c>
      <c r="LRL215" s="611">
        <v>93205</v>
      </c>
      <c r="LRM215" s="611">
        <v>93205</v>
      </c>
      <c r="LRN215" s="611">
        <v>93205</v>
      </c>
      <c r="LRO215" s="611">
        <v>93205</v>
      </c>
      <c r="LRP215" s="611">
        <v>93205</v>
      </c>
      <c r="LRQ215" s="611">
        <v>93205</v>
      </c>
      <c r="LRR215" s="611">
        <v>93205</v>
      </c>
      <c r="LRS215" s="611">
        <v>93205</v>
      </c>
      <c r="LRT215" s="611">
        <v>93205</v>
      </c>
      <c r="LRU215" s="611">
        <v>93205</v>
      </c>
      <c r="LRV215" s="611">
        <v>93205</v>
      </c>
      <c r="LRW215" s="611">
        <v>93205</v>
      </c>
      <c r="LRX215" s="611">
        <v>93205</v>
      </c>
      <c r="LRY215" s="611">
        <v>93205</v>
      </c>
      <c r="LRZ215" s="611">
        <v>93205</v>
      </c>
      <c r="LSA215" s="611">
        <v>93205</v>
      </c>
      <c r="LSB215" s="611">
        <v>93205</v>
      </c>
      <c r="LSC215" s="611">
        <v>93205</v>
      </c>
      <c r="LSD215" s="611">
        <v>93205</v>
      </c>
      <c r="LSE215" s="611">
        <v>93205</v>
      </c>
      <c r="LSF215" s="611">
        <v>93205</v>
      </c>
      <c r="LSG215" s="611">
        <v>93205</v>
      </c>
      <c r="LSH215" s="611">
        <v>93205</v>
      </c>
      <c r="LSI215" s="611">
        <v>93205</v>
      </c>
      <c r="LSJ215" s="611">
        <v>93205</v>
      </c>
      <c r="LSK215" s="611">
        <v>93205</v>
      </c>
      <c r="LSL215" s="611">
        <v>93205</v>
      </c>
      <c r="LSM215" s="611">
        <v>93205</v>
      </c>
      <c r="LSN215" s="611">
        <v>93205</v>
      </c>
      <c r="LSO215" s="611">
        <v>93205</v>
      </c>
      <c r="LSP215" s="611">
        <v>93205</v>
      </c>
      <c r="LSQ215" s="611">
        <v>93205</v>
      </c>
      <c r="LSR215" s="611">
        <v>93205</v>
      </c>
      <c r="LSS215" s="611">
        <v>93205</v>
      </c>
      <c r="LST215" s="611">
        <v>93205</v>
      </c>
      <c r="LSU215" s="611">
        <v>93205</v>
      </c>
      <c r="LSV215" s="611">
        <v>93205</v>
      </c>
      <c r="LSW215" s="611">
        <v>93205</v>
      </c>
      <c r="LSX215" s="611">
        <v>93205</v>
      </c>
      <c r="LSY215" s="611">
        <v>93205</v>
      </c>
      <c r="LSZ215" s="611">
        <v>93205</v>
      </c>
      <c r="LTA215" s="611">
        <v>93205</v>
      </c>
      <c r="LTB215" s="611">
        <v>93205</v>
      </c>
      <c r="LTC215" s="611">
        <v>93205</v>
      </c>
      <c r="LTD215" s="611">
        <v>93205</v>
      </c>
      <c r="LTE215" s="611">
        <v>93205</v>
      </c>
      <c r="LTF215" s="611">
        <v>93205</v>
      </c>
      <c r="LTG215" s="611">
        <v>93205</v>
      </c>
      <c r="LTH215" s="611">
        <v>93205</v>
      </c>
      <c r="LTI215" s="611">
        <v>93205</v>
      </c>
      <c r="LTJ215" s="611">
        <v>93205</v>
      </c>
      <c r="LTK215" s="611">
        <v>93205</v>
      </c>
      <c r="LTL215" s="611">
        <v>93205</v>
      </c>
      <c r="LTM215" s="611">
        <v>93205</v>
      </c>
      <c r="LTN215" s="611">
        <v>93205</v>
      </c>
      <c r="LTO215" s="611">
        <v>93205</v>
      </c>
      <c r="LTP215" s="611">
        <v>93205</v>
      </c>
      <c r="LTQ215" s="611">
        <v>93205</v>
      </c>
      <c r="LTR215" s="611">
        <v>93205</v>
      </c>
      <c r="LTS215" s="611">
        <v>93205</v>
      </c>
      <c r="LTT215" s="611">
        <v>93205</v>
      </c>
      <c r="LTU215" s="611">
        <v>93205</v>
      </c>
      <c r="LTV215" s="611">
        <v>93205</v>
      </c>
      <c r="LTW215" s="611">
        <v>93205</v>
      </c>
      <c r="LTX215" s="611">
        <v>93205</v>
      </c>
      <c r="LTY215" s="611">
        <v>93205</v>
      </c>
      <c r="LTZ215" s="611">
        <v>93205</v>
      </c>
      <c r="LUA215" s="611">
        <v>93205</v>
      </c>
      <c r="LUB215" s="611">
        <v>93205</v>
      </c>
      <c r="LUC215" s="611">
        <v>93205</v>
      </c>
      <c r="LUD215" s="611">
        <v>93205</v>
      </c>
      <c r="LUE215" s="611">
        <v>93205</v>
      </c>
      <c r="LUF215" s="611">
        <v>93205</v>
      </c>
      <c r="LUG215" s="611">
        <v>93205</v>
      </c>
      <c r="LUH215" s="611">
        <v>93205</v>
      </c>
      <c r="LUI215" s="611">
        <v>93205</v>
      </c>
      <c r="LUJ215" s="611">
        <v>93205</v>
      </c>
      <c r="LUK215" s="611">
        <v>93205</v>
      </c>
      <c r="LUL215" s="611">
        <v>93205</v>
      </c>
      <c r="LUM215" s="611">
        <v>93205</v>
      </c>
      <c r="LUN215" s="611">
        <v>93205</v>
      </c>
      <c r="LUO215" s="611">
        <v>93205</v>
      </c>
      <c r="LUP215" s="611">
        <v>93205</v>
      </c>
      <c r="LUQ215" s="611">
        <v>93205</v>
      </c>
      <c r="LUR215" s="611">
        <v>93205</v>
      </c>
      <c r="LUS215" s="611">
        <v>93205</v>
      </c>
      <c r="LUT215" s="611">
        <v>93205</v>
      </c>
      <c r="LUU215" s="611">
        <v>93205</v>
      </c>
      <c r="LUV215" s="611">
        <v>93205</v>
      </c>
      <c r="LUW215" s="611">
        <v>93205</v>
      </c>
      <c r="LUX215" s="611">
        <v>93205</v>
      </c>
      <c r="LUY215" s="611">
        <v>93205</v>
      </c>
      <c r="LUZ215" s="611">
        <v>93205</v>
      </c>
      <c r="LVA215" s="611">
        <v>93205</v>
      </c>
      <c r="LVB215" s="611">
        <v>93205</v>
      </c>
      <c r="LVC215" s="611">
        <v>93205</v>
      </c>
      <c r="LVD215" s="611">
        <v>93205</v>
      </c>
      <c r="LVE215" s="611">
        <v>93205</v>
      </c>
      <c r="LVF215" s="611">
        <v>93205</v>
      </c>
      <c r="LVG215" s="611">
        <v>93205</v>
      </c>
      <c r="LVH215" s="611">
        <v>93205</v>
      </c>
      <c r="LVI215" s="611">
        <v>93205</v>
      </c>
      <c r="LVJ215" s="611">
        <v>93205</v>
      </c>
      <c r="LVK215" s="611">
        <v>93205</v>
      </c>
      <c r="LVL215" s="611">
        <v>93205</v>
      </c>
      <c r="LVM215" s="611">
        <v>93205</v>
      </c>
      <c r="LVN215" s="611">
        <v>93205</v>
      </c>
      <c r="LVO215" s="611">
        <v>93205</v>
      </c>
      <c r="LVP215" s="611">
        <v>93205</v>
      </c>
      <c r="LVQ215" s="611">
        <v>93205</v>
      </c>
      <c r="LVR215" s="611">
        <v>93205</v>
      </c>
      <c r="LVS215" s="611">
        <v>93205</v>
      </c>
      <c r="LVT215" s="611">
        <v>93205</v>
      </c>
      <c r="LVU215" s="611">
        <v>93205</v>
      </c>
      <c r="LVV215" s="611">
        <v>93205</v>
      </c>
      <c r="LVW215" s="611">
        <v>93205</v>
      </c>
      <c r="LVX215" s="611">
        <v>93205</v>
      </c>
      <c r="LVY215" s="611">
        <v>93205</v>
      </c>
      <c r="LVZ215" s="611">
        <v>93205</v>
      </c>
      <c r="LWA215" s="611">
        <v>93205</v>
      </c>
      <c r="LWB215" s="611">
        <v>93205</v>
      </c>
      <c r="LWC215" s="611">
        <v>93205</v>
      </c>
      <c r="LWD215" s="611">
        <v>93205</v>
      </c>
      <c r="LWE215" s="611">
        <v>93205</v>
      </c>
      <c r="LWF215" s="611">
        <v>93205</v>
      </c>
      <c r="LWG215" s="611">
        <v>93205</v>
      </c>
      <c r="LWH215" s="611">
        <v>93205</v>
      </c>
      <c r="LWI215" s="611">
        <v>93205</v>
      </c>
      <c r="LWJ215" s="611">
        <v>93205</v>
      </c>
      <c r="LWK215" s="611">
        <v>93205</v>
      </c>
      <c r="LWL215" s="611">
        <v>93205</v>
      </c>
      <c r="LWM215" s="611">
        <v>93205</v>
      </c>
      <c r="LWN215" s="611">
        <v>93205</v>
      </c>
      <c r="LWO215" s="611">
        <v>93205</v>
      </c>
      <c r="LWP215" s="611">
        <v>93205</v>
      </c>
      <c r="LWQ215" s="611">
        <v>93205</v>
      </c>
      <c r="LWR215" s="611">
        <v>93205</v>
      </c>
      <c r="LWS215" s="611">
        <v>93205</v>
      </c>
      <c r="LWT215" s="611">
        <v>93205</v>
      </c>
      <c r="LWU215" s="611">
        <v>93205</v>
      </c>
      <c r="LWV215" s="611">
        <v>93205</v>
      </c>
      <c r="LWW215" s="611">
        <v>93205</v>
      </c>
      <c r="LWX215" s="611">
        <v>93205</v>
      </c>
      <c r="LWY215" s="611">
        <v>93205</v>
      </c>
      <c r="LWZ215" s="611">
        <v>93205</v>
      </c>
      <c r="LXA215" s="611">
        <v>93205</v>
      </c>
      <c r="LXB215" s="611">
        <v>93205</v>
      </c>
      <c r="LXC215" s="611">
        <v>93205</v>
      </c>
      <c r="LXD215" s="611">
        <v>93205</v>
      </c>
      <c r="LXE215" s="611">
        <v>93205</v>
      </c>
      <c r="LXF215" s="611">
        <v>93205</v>
      </c>
      <c r="LXG215" s="611">
        <v>93205</v>
      </c>
      <c r="LXH215" s="611">
        <v>93205</v>
      </c>
      <c r="LXI215" s="611">
        <v>93205</v>
      </c>
      <c r="LXJ215" s="611">
        <v>93205</v>
      </c>
      <c r="LXK215" s="611">
        <v>93205</v>
      </c>
      <c r="LXL215" s="611">
        <v>93205</v>
      </c>
      <c r="LXM215" s="611">
        <v>93205</v>
      </c>
      <c r="LXN215" s="611">
        <v>93205</v>
      </c>
      <c r="LXO215" s="611">
        <v>93205</v>
      </c>
      <c r="LXP215" s="611">
        <v>93205</v>
      </c>
      <c r="LXQ215" s="611">
        <v>93205</v>
      </c>
      <c r="LXR215" s="611">
        <v>93205</v>
      </c>
      <c r="LXS215" s="611">
        <v>93205</v>
      </c>
      <c r="LXT215" s="611">
        <v>93205</v>
      </c>
      <c r="LXU215" s="611">
        <v>93205</v>
      </c>
      <c r="LXV215" s="611">
        <v>93205</v>
      </c>
      <c r="LXW215" s="611">
        <v>93205</v>
      </c>
      <c r="LXX215" s="611">
        <v>93205</v>
      </c>
      <c r="LXY215" s="611">
        <v>93205</v>
      </c>
      <c r="LXZ215" s="611">
        <v>93205</v>
      </c>
      <c r="LYA215" s="611">
        <v>93205</v>
      </c>
      <c r="LYB215" s="611">
        <v>93205</v>
      </c>
      <c r="LYC215" s="611">
        <v>93205</v>
      </c>
      <c r="LYD215" s="611">
        <v>93205</v>
      </c>
      <c r="LYE215" s="611">
        <v>93205</v>
      </c>
      <c r="LYF215" s="611">
        <v>93205</v>
      </c>
      <c r="LYG215" s="611">
        <v>93205</v>
      </c>
      <c r="LYH215" s="611">
        <v>93205</v>
      </c>
      <c r="LYI215" s="611">
        <v>93205</v>
      </c>
      <c r="LYJ215" s="611">
        <v>93205</v>
      </c>
      <c r="LYK215" s="611">
        <v>93205</v>
      </c>
      <c r="LYL215" s="611">
        <v>93205</v>
      </c>
      <c r="LYM215" s="611">
        <v>93205</v>
      </c>
      <c r="LYN215" s="611">
        <v>93205</v>
      </c>
      <c r="LYO215" s="611">
        <v>93205</v>
      </c>
      <c r="LYP215" s="611">
        <v>93205</v>
      </c>
      <c r="LYQ215" s="611">
        <v>93205</v>
      </c>
      <c r="LYR215" s="611">
        <v>93205</v>
      </c>
      <c r="LYS215" s="611">
        <v>93205</v>
      </c>
      <c r="LYT215" s="611">
        <v>93205</v>
      </c>
      <c r="LYU215" s="611">
        <v>93205</v>
      </c>
      <c r="LYV215" s="611">
        <v>93205</v>
      </c>
      <c r="LYW215" s="611">
        <v>93205</v>
      </c>
      <c r="LYX215" s="611">
        <v>93205</v>
      </c>
      <c r="LYY215" s="611">
        <v>93205</v>
      </c>
      <c r="LYZ215" s="611">
        <v>93205</v>
      </c>
      <c r="LZA215" s="611">
        <v>93205</v>
      </c>
      <c r="LZB215" s="611">
        <v>93205</v>
      </c>
      <c r="LZC215" s="611">
        <v>93205</v>
      </c>
      <c r="LZD215" s="611">
        <v>93205</v>
      </c>
      <c r="LZE215" s="611">
        <v>93205</v>
      </c>
      <c r="LZF215" s="611">
        <v>93205</v>
      </c>
      <c r="LZG215" s="611">
        <v>93205</v>
      </c>
      <c r="LZH215" s="611">
        <v>93205</v>
      </c>
      <c r="LZI215" s="611">
        <v>93205</v>
      </c>
      <c r="LZJ215" s="611">
        <v>93205</v>
      </c>
      <c r="LZK215" s="611">
        <v>93205</v>
      </c>
      <c r="LZL215" s="611">
        <v>93205</v>
      </c>
      <c r="LZM215" s="611">
        <v>93205</v>
      </c>
      <c r="LZN215" s="611">
        <v>93205</v>
      </c>
      <c r="LZO215" s="611">
        <v>93205</v>
      </c>
      <c r="LZP215" s="611">
        <v>93205</v>
      </c>
      <c r="LZQ215" s="611">
        <v>93205</v>
      </c>
      <c r="LZR215" s="611">
        <v>93205</v>
      </c>
      <c r="LZS215" s="611">
        <v>93205</v>
      </c>
      <c r="LZT215" s="611">
        <v>93205</v>
      </c>
      <c r="LZU215" s="611">
        <v>93205</v>
      </c>
      <c r="LZV215" s="611">
        <v>93205</v>
      </c>
      <c r="LZW215" s="611">
        <v>93205</v>
      </c>
      <c r="LZX215" s="611">
        <v>93205</v>
      </c>
      <c r="LZY215" s="611">
        <v>93205</v>
      </c>
      <c r="LZZ215" s="611">
        <v>93205</v>
      </c>
      <c r="MAA215" s="611">
        <v>93205</v>
      </c>
      <c r="MAB215" s="611">
        <v>93205</v>
      </c>
      <c r="MAC215" s="611">
        <v>93205</v>
      </c>
      <c r="MAD215" s="611">
        <v>93205</v>
      </c>
      <c r="MAE215" s="611">
        <v>93205</v>
      </c>
      <c r="MAF215" s="611">
        <v>93205</v>
      </c>
      <c r="MAG215" s="611">
        <v>93205</v>
      </c>
      <c r="MAH215" s="611">
        <v>93205</v>
      </c>
      <c r="MAI215" s="611">
        <v>93205</v>
      </c>
      <c r="MAJ215" s="611">
        <v>93205</v>
      </c>
      <c r="MAK215" s="611">
        <v>93205</v>
      </c>
      <c r="MAL215" s="611">
        <v>93205</v>
      </c>
      <c r="MAM215" s="611">
        <v>93205</v>
      </c>
      <c r="MAN215" s="611">
        <v>93205</v>
      </c>
      <c r="MAO215" s="611">
        <v>93205</v>
      </c>
      <c r="MAP215" s="611">
        <v>93205</v>
      </c>
      <c r="MAQ215" s="611">
        <v>93205</v>
      </c>
      <c r="MAR215" s="611">
        <v>93205</v>
      </c>
      <c r="MAS215" s="611">
        <v>93205</v>
      </c>
      <c r="MAT215" s="611">
        <v>93205</v>
      </c>
      <c r="MAU215" s="611">
        <v>93205</v>
      </c>
      <c r="MAV215" s="611">
        <v>93205</v>
      </c>
      <c r="MAW215" s="611">
        <v>93205</v>
      </c>
      <c r="MAX215" s="611">
        <v>93205</v>
      </c>
      <c r="MAY215" s="611">
        <v>93205</v>
      </c>
      <c r="MAZ215" s="611">
        <v>93205</v>
      </c>
      <c r="MBA215" s="611">
        <v>93205</v>
      </c>
      <c r="MBB215" s="611">
        <v>93205</v>
      </c>
      <c r="MBC215" s="611">
        <v>93205</v>
      </c>
      <c r="MBD215" s="611">
        <v>93205</v>
      </c>
      <c r="MBE215" s="611">
        <v>93205</v>
      </c>
      <c r="MBF215" s="611">
        <v>93205</v>
      </c>
      <c r="MBG215" s="611">
        <v>93205</v>
      </c>
      <c r="MBH215" s="611">
        <v>93205</v>
      </c>
      <c r="MBI215" s="611">
        <v>93205</v>
      </c>
      <c r="MBJ215" s="611">
        <v>93205</v>
      </c>
      <c r="MBK215" s="611">
        <v>93205</v>
      </c>
      <c r="MBL215" s="611">
        <v>93205</v>
      </c>
      <c r="MBM215" s="611">
        <v>93205</v>
      </c>
      <c r="MBN215" s="611">
        <v>93205</v>
      </c>
      <c r="MBO215" s="611">
        <v>93205</v>
      </c>
      <c r="MBP215" s="611">
        <v>93205</v>
      </c>
      <c r="MBQ215" s="611">
        <v>93205</v>
      </c>
      <c r="MBR215" s="611">
        <v>93205</v>
      </c>
      <c r="MBS215" s="611">
        <v>93205</v>
      </c>
      <c r="MBT215" s="611">
        <v>93205</v>
      </c>
      <c r="MBU215" s="611">
        <v>93205</v>
      </c>
      <c r="MBV215" s="611">
        <v>93205</v>
      </c>
      <c r="MBW215" s="611">
        <v>93205</v>
      </c>
      <c r="MBX215" s="611">
        <v>93205</v>
      </c>
      <c r="MBY215" s="611">
        <v>93205</v>
      </c>
      <c r="MBZ215" s="611">
        <v>93205</v>
      </c>
      <c r="MCA215" s="611">
        <v>93205</v>
      </c>
      <c r="MCB215" s="611">
        <v>93205</v>
      </c>
      <c r="MCC215" s="611">
        <v>93205</v>
      </c>
      <c r="MCD215" s="611">
        <v>93205</v>
      </c>
      <c r="MCE215" s="611">
        <v>93205</v>
      </c>
      <c r="MCF215" s="611">
        <v>93205</v>
      </c>
      <c r="MCG215" s="611">
        <v>93205</v>
      </c>
      <c r="MCH215" s="611">
        <v>93205</v>
      </c>
      <c r="MCI215" s="611">
        <v>93205</v>
      </c>
      <c r="MCJ215" s="611">
        <v>93205</v>
      </c>
      <c r="MCK215" s="611">
        <v>93205</v>
      </c>
      <c r="MCL215" s="611">
        <v>93205</v>
      </c>
      <c r="MCM215" s="611">
        <v>93205</v>
      </c>
      <c r="MCN215" s="611">
        <v>93205</v>
      </c>
      <c r="MCO215" s="611">
        <v>93205</v>
      </c>
      <c r="MCP215" s="611">
        <v>93205</v>
      </c>
      <c r="MCQ215" s="611">
        <v>93205</v>
      </c>
      <c r="MCR215" s="611">
        <v>93205</v>
      </c>
      <c r="MCS215" s="611">
        <v>93205</v>
      </c>
      <c r="MCT215" s="611">
        <v>93205</v>
      </c>
      <c r="MCU215" s="611">
        <v>93205</v>
      </c>
      <c r="MCV215" s="611">
        <v>93205</v>
      </c>
      <c r="MCW215" s="611">
        <v>93205</v>
      </c>
      <c r="MCX215" s="611">
        <v>93205</v>
      </c>
      <c r="MCY215" s="611">
        <v>93205</v>
      </c>
      <c r="MCZ215" s="611">
        <v>93205</v>
      </c>
      <c r="MDA215" s="611">
        <v>93205</v>
      </c>
      <c r="MDB215" s="611">
        <v>93205</v>
      </c>
      <c r="MDC215" s="611">
        <v>93205</v>
      </c>
      <c r="MDD215" s="611">
        <v>93205</v>
      </c>
      <c r="MDE215" s="611">
        <v>93205</v>
      </c>
      <c r="MDF215" s="611">
        <v>93205</v>
      </c>
      <c r="MDG215" s="611">
        <v>93205</v>
      </c>
      <c r="MDH215" s="611">
        <v>93205</v>
      </c>
      <c r="MDI215" s="611">
        <v>93205</v>
      </c>
      <c r="MDJ215" s="611">
        <v>93205</v>
      </c>
      <c r="MDK215" s="611">
        <v>93205</v>
      </c>
      <c r="MDL215" s="611">
        <v>93205</v>
      </c>
      <c r="MDM215" s="611">
        <v>93205</v>
      </c>
      <c r="MDN215" s="611">
        <v>93205</v>
      </c>
      <c r="MDO215" s="611">
        <v>93205</v>
      </c>
      <c r="MDP215" s="611">
        <v>93205</v>
      </c>
      <c r="MDQ215" s="611">
        <v>93205</v>
      </c>
      <c r="MDR215" s="611">
        <v>93205</v>
      </c>
      <c r="MDS215" s="611">
        <v>93205</v>
      </c>
      <c r="MDT215" s="611">
        <v>93205</v>
      </c>
      <c r="MDU215" s="611">
        <v>93205</v>
      </c>
      <c r="MDV215" s="611">
        <v>93205</v>
      </c>
      <c r="MDW215" s="611">
        <v>93205</v>
      </c>
      <c r="MDX215" s="611">
        <v>93205</v>
      </c>
      <c r="MDY215" s="611">
        <v>93205</v>
      </c>
      <c r="MDZ215" s="611">
        <v>93205</v>
      </c>
      <c r="MEA215" s="611">
        <v>93205</v>
      </c>
      <c r="MEB215" s="611">
        <v>93205</v>
      </c>
      <c r="MEC215" s="611">
        <v>93205</v>
      </c>
      <c r="MED215" s="611">
        <v>93205</v>
      </c>
      <c r="MEE215" s="611">
        <v>93205</v>
      </c>
      <c r="MEF215" s="611">
        <v>93205</v>
      </c>
      <c r="MEG215" s="611">
        <v>93205</v>
      </c>
      <c r="MEH215" s="611">
        <v>93205</v>
      </c>
      <c r="MEI215" s="611">
        <v>93205</v>
      </c>
      <c r="MEJ215" s="611">
        <v>93205</v>
      </c>
      <c r="MEK215" s="611">
        <v>93205</v>
      </c>
      <c r="MEL215" s="611">
        <v>93205</v>
      </c>
      <c r="MEM215" s="611">
        <v>93205</v>
      </c>
      <c r="MEN215" s="611">
        <v>93205</v>
      </c>
      <c r="MEO215" s="611">
        <v>93205</v>
      </c>
      <c r="MEP215" s="611">
        <v>93205</v>
      </c>
      <c r="MEQ215" s="611">
        <v>93205</v>
      </c>
      <c r="MER215" s="611">
        <v>93205</v>
      </c>
      <c r="MES215" s="611">
        <v>93205</v>
      </c>
      <c r="MET215" s="611">
        <v>93205</v>
      </c>
      <c r="MEU215" s="611">
        <v>93205</v>
      </c>
      <c r="MEV215" s="611">
        <v>93205</v>
      </c>
      <c r="MEW215" s="611">
        <v>93205</v>
      </c>
      <c r="MEX215" s="611">
        <v>93205</v>
      </c>
      <c r="MEY215" s="611">
        <v>93205</v>
      </c>
      <c r="MEZ215" s="611">
        <v>93205</v>
      </c>
      <c r="MFA215" s="611">
        <v>93205</v>
      </c>
      <c r="MFB215" s="611">
        <v>93205</v>
      </c>
      <c r="MFC215" s="611">
        <v>93205</v>
      </c>
      <c r="MFD215" s="611">
        <v>93205</v>
      </c>
      <c r="MFE215" s="611">
        <v>93205</v>
      </c>
      <c r="MFF215" s="611">
        <v>93205</v>
      </c>
      <c r="MFG215" s="611">
        <v>93205</v>
      </c>
      <c r="MFH215" s="611">
        <v>93205</v>
      </c>
      <c r="MFI215" s="611">
        <v>93205</v>
      </c>
      <c r="MFJ215" s="611">
        <v>93205</v>
      </c>
      <c r="MFK215" s="611">
        <v>93205</v>
      </c>
      <c r="MFL215" s="611">
        <v>93205</v>
      </c>
      <c r="MFM215" s="611">
        <v>93205</v>
      </c>
      <c r="MFN215" s="611">
        <v>93205</v>
      </c>
      <c r="MFO215" s="611">
        <v>93205</v>
      </c>
      <c r="MFP215" s="611">
        <v>93205</v>
      </c>
      <c r="MFQ215" s="611">
        <v>93205</v>
      </c>
      <c r="MFR215" s="611">
        <v>93205</v>
      </c>
      <c r="MFS215" s="611">
        <v>93205</v>
      </c>
      <c r="MFT215" s="611">
        <v>93205</v>
      </c>
      <c r="MFU215" s="611">
        <v>93205</v>
      </c>
      <c r="MFV215" s="611">
        <v>93205</v>
      </c>
      <c r="MFW215" s="611">
        <v>93205</v>
      </c>
      <c r="MFX215" s="611">
        <v>93205</v>
      </c>
      <c r="MFY215" s="611">
        <v>93205</v>
      </c>
      <c r="MFZ215" s="611">
        <v>93205</v>
      </c>
      <c r="MGA215" s="611">
        <v>93205</v>
      </c>
      <c r="MGB215" s="611">
        <v>93205</v>
      </c>
      <c r="MGC215" s="611">
        <v>93205</v>
      </c>
      <c r="MGD215" s="611">
        <v>93205</v>
      </c>
      <c r="MGE215" s="611">
        <v>93205</v>
      </c>
      <c r="MGF215" s="611">
        <v>93205</v>
      </c>
      <c r="MGG215" s="611">
        <v>93205</v>
      </c>
      <c r="MGH215" s="611">
        <v>93205</v>
      </c>
      <c r="MGI215" s="611">
        <v>93205</v>
      </c>
      <c r="MGJ215" s="611">
        <v>93205</v>
      </c>
      <c r="MGK215" s="611">
        <v>93205</v>
      </c>
      <c r="MGL215" s="611">
        <v>93205</v>
      </c>
      <c r="MGM215" s="611">
        <v>93205</v>
      </c>
      <c r="MGN215" s="611">
        <v>93205</v>
      </c>
      <c r="MGO215" s="611">
        <v>93205</v>
      </c>
      <c r="MGP215" s="611">
        <v>93205</v>
      </c>
      <c r="MGQ215" s="611">
        <v>93205</v>
      </c>
      <c r="MGR215" s="611">
        <v>93205</v>
      </c>
      <c r="MGS215" s="611">
        <v>93205</v>
      </c>
      <c r="MGT215" s="611">
        <v>93205</v>
      </c>
      <c r="MGU215" s="611">
        <v>93205</v>
      </c>
      <c r="MGV215" s="611">
        <v>93205</v>
      </c>
      <c r="MGW215" s="611">
        <v>93205</v>
      </c>
      <c r="MGX215" s="611">
        <v>93205</v>
      </c>
      <c r="MGY215" s="611">
        <v>93205</v>
      </c>
      <c r="MGZ215" s="611">
        <v>93205</v>
      </c>
      <c r="MHA215" s="611">
        <v>93205</v>
      </c>
      <c r="MHB215" s="611">
        <v>93205</v>
      </c>
      <c r="MHC215" s="611">
        <v>93205</v>
      </c>
      <c r="MHD215" s="611">
        <v>93205</v>
      </c>
      <c r="MHE215" s="611">
        <v>93205</v>
      </c>
      <c r="MHF215" s="611">
        <v>93205</v>
      </c>
      <c r="MHG215" s="611">
        <v>93205</v>
      </c>
      <c r="MHH215" s="611">
        <v>93205</v>
      </c>
      <c r="MHI215" s="611">
        <v>93205</v>
      </c>
      <c r="MHJ215" s="611">
        <v>93205</v>
      </c>
      <c r="MHK215" s="611">
        <v>93205</v>
      </c>
      <c r="MHL215" s="611">
        <v>93205</v>
      </c>
      <c r="MHM215" s="611">
        <v>93205</v>
      </c>
      <c r="MHN215" s="611">
        <v>93205</v>
      </c>
      <c r="MHO215" s="611">
        <v>93205</v>
      </c>
      <c r="MHP215" s="611">
        <v>93205</v>
      </c>
      <c r="MHQ215" s="611">
        <v>93205</v>
      </c>
      <c r="MHR215" s="611">
        <v>93205</v>
      </c>
      <c r="MHS215" s="611">
        <v>93205</v>
      </c>
      <c r="MHT215" s="611">
        <v>93205</v>
      </c>
      <c r="MHU215" s="611">
        <v>93205</v>
      </c>
      <c r="MHV215" s="611">
        <v>93205</v>
      </c>
      <c r="MHW215" s="611">
        <v>93205</v>
      </c>
      <c r="MHX215" s="611">
        <v>93205</v>
      </c>
      <c r="MHY215" s="611">
        <v>93205</v>
      </c>
      <c r="MHZ215" s="611">
        <v>93205</v>
      </c>
      <c r="MIA215" s="611">
        <v>93205</v>
      </c>
      <c r="MIB215" s="611">
        <v>93205</v>
      </c>
      <c r="MIC215" s="611">
        <v>93205</v>
      </c>
      <c r="MID215" s="611">
        <v>93205</v>
      </c>
      <c r="MIE215" s="611">
        <v>93205</v>
      </c>
      <c r="MIF215" s="611">
        <v>93205</v>
      </c>
      <c r="MIG215" s="611">
        <v>93205</v>
      </c>
      <c r="MIH215" s="611">
        <v>93205</v>
      </c>
      <c r="MII215" s="611">
        <v>93205</v>
      </c>
      <c r="MIJ215" s="611">
        <v>93205</v>
      </c>
      <c r="MIK215" s="611">
        <v>93205</v>
      </c>
      <c r="MIL215" s="611">
        <v>93205</v>
      </c>
      <c r="MIM215" s="611">
        <v>93205</v>
      </c>
      <c r="MIN215" s="611">
        <v>93205</v>
      </c>
      <c r="MIO215" s="611">
        <v>93205</v>
      </c>
      <c r="MIP215" s="611">
        <v>93205</v>
      </c>
      <c r="MIQ215" s="611">
        <v>93205</v>
      </c>
      <c r="MIR215" s="611">
        <v>93205</v>
      </c>
      <c r="MIS215" s="611">
        <v>93205</v>
      </c>
      <c r="MIT215" s="611">
        <v>93205</v>
      </c>
      <c r="MIU215" s="611">
        <v>93205</v>
      </c>
      <c r="MIV215" s="611">
        <v>93205</v>
      </c>
      <c r="MIW215" s="611">
        <v>93205</v>
      </c>
      <c r="MIX215" s="611">
        <v>93205</v>
      </c>
      <c r="MIY215" s="611">
        <v>93205</v>
      </c>
      <c r="MIZ215" s="611">
        <v>93205</v>
      </c>
      <c r="MJA215" s="611">
        <v>93205</v>
      </c>
      <c r="MJB215" s="611">
        <v>93205</v>
      </c>
      <c r="MJC215" s="611">
        <v>93205</v>
      </c>
      <c r="MJD215" s="611">
        <v>93205</v>
      </c>
      <c r="MJE215" s="611">
        <v>93205</v>
      </c>
      <c r="MJF215" s="611">
        <v>93205</v>
      </c>
      <c r="MJG215" s="611">
        <v>93205</v>
      </c>
      <c r="MJH215" s="611">
        <v>93205</v>
      </c>
      <c r="MJI215" s="611">
        <v>93205</v>
      </c>
      <c r="MJJ215" s="611">
        <v>93205</v>
      </c>
      <c r="MJK215" s="611">
        <v>93205</v>
      </c>
      <c r="MJL215" s="611">
        <v>93205</v>
      </c>
      <c r="MJM215" s="611">
        <v>93205</v>
      </c>
      <c r="MJN215" s="611">
        <v>93205</v>
      </c>
      <c r="MJO215" s="611">
        <v>93205</v>
      </c>
      <c r="MJP215" s="611">
        <v>93205</v>
      </c>
      <c r="MJQ215" s="611">
        <v>93205</v>
      </c>
      <c r="MJR215" s="611">
        <v>93205</v>
      </c>
      <c r="MJS215" s="611">
        <v>93205</v>
      </c>
      <c r="MJT215" s="611">
        <v>93205</v>
      </c>
      <c r="MJU215" s="611">
        <v>93205</v>
      </c>
      <c r="MJV215" s="611">
        <v>93205</v>
      </c>
      <c r="MJW215" s="611">
        <v>93205</v>
      </c>
      <c r="MJX215" s="611">
        <v>93205</v>
      </c>
      <c r="MJY215" s="611">
        <v>93205</v>
      </c>
      <c r="MJZ215" s="611">
        <v>93205</v>
      </c>
      <c r="MKA215" s="611">
        <v>93205</v>
      </c>
      <c r="MKB215" s="611">
        <v>93205</v>
      </c>
      <c r="MKC215" s="611">
        <v>93205</v>
      </c>
      <c r="MKD215" s="611">
        <v>93205</v>
      </c>
      <c r="MKE215" s="611">
        <v>93205</v>
      </c>
      <c r="MKF215" s="611">
        <v>93205</v>
      </c>
      <c r="MKG215" s="611">
        <v>93205</v>
      </c>
      <c r="MKH215" s="611">
        <v>93205</v>
      </c>
      <c r="MKI215" s="611">
        <v>93205</v>
      </c>
      <c r="MKJ215" s="611">
        <v>93205</v>
      </c>
      <c r="MKK215" s="611">
        <v>93205</v>
      </c>
      <c r="MKL215" s="611">
        <v>93205</v>
      </c>
      <c r="MKM215" s="611">
        <v>93205</v>
      </c>
      <c r="MKN215" s="611">
        <v>93205</v>
      </c>
      <c r="MKO215" s="611">
        <v>93205</v>
      </c>
      <c r="MKP215" s="611">
        <v>93205</v>
      </c>
      <c r="MKQ215" s="611">
        <v>93205</v>
      </c>
      <c r="MKR215" s="611">
        <v>93205</v>
      </c>
      <c r="MKS215" s="611">
        <v>93205</v>
      </c>
      <c r="MKT215" s="611">
        <v>93205</v>
      </c>
      <c r="MKU215" s="611">
        <v>93205</v>
      </c>
      <c r="MKV215" s="611">
        <v>93205</v>
      </c>
      <c r="MKW215" s="611">
        <v>93205</v>
      </c>
      <c r="MKX215" s="611">
        <v>93205</v>
      </c>
      <c r="MKY215" s="611">
        <v>93205</v>
      </c>
      <c r="MKZ215" s="611">
        <v>93205</v>
      </c>
      <c r="MLA215" s="611">
        <v>93205</v>
      </c>
      <c r="MLB215" s="611">
        <v>93205</v>
      </c>
      <c r="MLC215" s="611">
        <v>93205</v>
      </c>
      <c r="MLD215" s="611">
        <v>93205</v>
      </c>
      <c r="MLE215" s="611">
        <v>93205</v>
      </c>
      <c r="MLF215" s="611">
        <v>93205</v>
      </c>
      <c r="MLG215" s="611">
        <v>93205</v>
      </c>
      <c r="MLH215" s="611">
        <v>93205</v>
      </c>
      <c r="MLI215" s="611">
        <v>93205</v>
      </c>
      <c r="MLJ215" s="611">
        <v>93205</v>
      </c>
      <c r="MLK215" s="611">
        <v>93205</v>
      </c>
      <c r="MLL215" s="611">
        <v>93205</v>
      </c>
      <c r="MLM215" s="611">
        <v>93205</v>
      </c>
      <c r="MLN215" s="611">
        <v>93205</v>
      </c>
      <c r="MLO215" s="611">
        <v>93205</v>
      </c>
      <c r="MLP215" s="611">
        <v>93205</v>
      </c>
      <c r="MLQ215" s="611">
        <v>93205</v>
      </c>
      <c r="MLR215" s="611">
        <v>93205</v>
      </c>
      <c r="MLS215" s="611">
        <v>93205</v>
      </c>
      <c r="MLT215" s="611">
        <v>93205</v>
      </c>
      <c r="MLU215" s="611">
        <v>93205</v>
      </c>
      <c r="MLV215" s="611">
        <v>93205</v>
      </c>
      <c r="MLW215" s="611">
        <v>93205</v>
      </c>
      <c r="MLX215" s="611">
        <v>93205</v>
      </c>
      <c r="MLY215" s="611">
        <v>93205</v>
      </c>
      <c r="MLZ215" s="611">
        <v>93205</v>
      </c>
      <c r="MMA215" s="611">
        <v>93205</v>
      </c>
      <c r="MMB215" s="611">
        <v>93205</v>
      </c>
      <c r="MMC215" s="611">
        <v>93205</v>
      </c>
      <c r="MMD215" s="611">
        <v>93205</v>
      </c>
      <c r="MME215" s="611">
        <v>93205</v>
      </c>
      <c r="MMF215" s="611">
        <v>93205</v>
      </c>
      <c r="MMG215" s="611">
        <v>93205</v>
      </c>
      <c r="MMH215" s="611">
        <v>93205</v>
      </c>
      <c r="MMI215" s="611">
        <v>93205</v>
      </c>
      <c r="MMJ215" s="611">
        <v>93205</v>
      </c>
      <c r="MMK215" s="611">
        <v>93205</v>
      </c>
      <c r="MML215" s="611">
        <v>93205</v>
      </c>
      <c r="MMM215" s="611">
        <v>93205</v>
      </c>
      <c r="MMN215" s="611">
        <v>93205</v>
      </c>
      <c r="MMO215" s="611">
        <v>93205</v>
      </c>
      <c r="MMP215" s="611">
        <v>93205</v>
      </c>
      <c r="MMQ215" s="611">
        <v>93205</v>
      </c>
      <c r="MMR215" s="611">
        <v>93205</v>
      </c>
      <c r="MMS215" s="611">
        <v>93205</v>
      </c>
      <c r="MMT215" s="611">
        <v>93205</v>
      </c>
      <c r="MMU215" s="611">
        <v>93205</v>
      </c>
      <c r="MMV215" s="611">
        <v>93205</v>
      </c>
      <c r="MMW215" s="611">
        <v>93205</v>
      </c>
      <c r="MMX215" s="611">
        <v>93205</v>
      </c>
      <c r="MMY215" s="611">
        <v>93205</v>
      </c>
      <c r="MMZ215" s="611">
        <v>93205</v>
      </c>
      <c r="MNA215" s="611">
        <v>93205</v>
      </c>
      <c r="MNB215" s="611">
        <v>93205</v>
      </c>
      <c r="MNC215" s="611">
        <v>93205</v>
      </c>
      <c r="MND215" s="611">
        <v>93205</v>
      </c>
      <c r="MNE215" s="611">
        <v>93205</v>
      </c>
      <c r="MNF215" s="611">
        <v>93205</v>
      </c>
      <c r="MNG215" s="611">
        <v>93205</v>
      </c>
      <c r="MNH215" s="611">
        <v>93205</v>
      </c>
      <c r="MNI215" s="611">
        <v>93205</v>
      </c>
      <c r="MNJ215" s="611">
        <v>93205</v>
      </c>
      <c r="MNK215" s="611">
        <v>93205</v>
      </c>
      <c r="MNL215" s="611">
        <v>93205</v>
      </c>
      <c r="MNM215" s="611">
        <v>93205</v>
      </c>
      <c r="MNN215" s="611">
        <v>93205</v>
      </c>
      <c r="MNO215" s="611">
        <v>93205</v>
      </c>
      <c r="MNP215" s="611">
        <v>93205</v>
      </c>
      <c r="MNQ215" s="611">
        <v>93205</v>
      </c>
      <c r="MNR215" s="611">
        <v>93205</v>
      </c>
      <c r="MNS215" s="611">
        <v>93205</v>
      </c>
      <c r="MNT215" s="611">
        <v>93205</v>
      </c>
      <c r="MNU215" s="611">
        <v>93205</v>
      </c>
      <c r="MNV215" s="611">
        <v>93205</v>
      </c>
      <c r="MNW215" s="611">
        <v>93205</v>
      </c>
      <c r="MNX215" s="611">
        <v>93205</v>
      </c>
      <c r="MNY215" s="611">
        <v>93205</v>
      </c>
      <c r="MNZ215" s="611">
        <v>93205</v>
      </c>
      <c r="MOA215" s="611">
        <v>93205</v>
      </c>
      <c r="MOB215" s="611">
        <v>93205</v>
      </c>
      <c r="MOC215" s="611">
        <v>93205</v>
      </c>
      <c r="MOD215" s="611">
        <v>93205</v>
      </c>
      <c r="MOE215" s="611">
        <v>93205</v>
      </c>
      <c r="MOF215" s="611">
        <v>93205</v>
      </c>
      <c r="MOG215" s="611">
        <v>93205</v>
      </c>
      <c r="MOH215" s="611">
        <v>93205</v>
      </c>
      <c r="MOI215" s="611">
        <v>93205</v>
      </c>
      <c r="MOJ215" s="611">
        <v>93205</v>
      </c>
      <c r="MOK215" s="611">
        <v>93205</v>
      </c>
      <c r="MOL215" s="611">
        <v>93205</v>
      </c>
      <c r="MOM215" s="611">
        <v>93205</v>
      </c>
      <c r="MON215" s="611">
        <v>93205</v>
      </c>
      <c r="MOO215" s="611">
        <v>93205</v>
      </c>
      <c r="MOP215" s="611">
        <v>93205</v>
      </c>
      <c r="MOQ215" s="611">
        <v>93205</v>
      </c>
      <c r="MOR215" s="611">
        <v>93205</v>
      </c>
      <c r="MOS215" s="611">
        <v>93205</v>
      </c>
      <c r="MOT215" s="611">
        <v>93205</v>
      </c>
      <c r="MOU215" s="611">
        <v>93205</v>
      </c>
      <c r="MOV215" s="611">
        <v>93205</v>
      </c>
      <c r="MOW215" s="611">
        <v>93205</v>
      </c>
      <c r="MOX215" s="611">
        <v>93205</v>
      </c>
      <c r="MOY215" s="611">
        <v>93205</v>
      </c>
      <c r="MOZ215" s="611">
        <v>93205</v>
      </c>
      <c r="MPA215" s="611">
        <v>93205</v>
      </c>
      <c r="MPB215" s="611">
        <v>93205</v>
      </c>
      <c r="MPC215" s="611">
        <v>93205</v>
      </c>
      <c r="MPD215" s="611">
        <v>93205</v>
      </c>
      <c r="MPE215" s="611">
        <v>93205</v>
      </c>
      <c r="MPF215" s="611">
        <v>93205</v>
      </c>
      <c r="MPG215" s="611">
        <v>93205</v>
      </c>
      <c r="MPH215" s="611">
        <v>93205</v>
      </c>
      <c r="MPI215" s="611">
        <v>93205</v>
      </c>
      <c r="MPJ215" s="611">
        <v>93205</v>
      </c>
      <c r="MPK215" s="611">
        <v>93205</v>
      </c>
      <c r="MPL215" s="611">
        <v>93205</v>
      </c>
      <c r="MPM215" s="611">
        <v>93205</v>
      </c>
      <c r="MPN215" s="611">
        <v>93205</v>
      </c>
      <c r="MPO215" s="611">
        <v>93205</v>
      </c>
      <c r="MPP215" s="611">
        <v>93205</v>
      </c>
      <c r="MPQ215" s="611">
        <v>93205</v>
      </c>
      <c r="MPR215" s="611">
        <v>93205</v>
      </c>
      <c r="MPS215" s="611">
        <v>93205</v>
      </c>
      <c r="MPT215" s="611">
        <v>93205</v>
      </c>
      <c r="MPU215" s="611">
        <v>93205</v>
      </c>
      <c r="MPV215" s="611">
        <v>93205</v>
      </c>
      <c r="MPW215" s="611">
        <v>93205</v>
      </c>
      <c r="MPX215" s="611">
        <v>93205</v>
      </c>
      <c r="MPY215" s="611">
        <v>93205</v>
      </c>
      <c r="MPZ215" s="611">
        <v>93205</v>
      </c>
      <c r="MQA215" s="611">
        <v>93205</v>
      </c>
      <c r="MQB215" s="611">
        <v>93205</v>
      </c>
      <c r="MQC215" s="611">
        <v>93205</v>
      </c>
      <c r="MQD215" s="611">
        <v>93205</v>
      </c>
      <c r="MQE215" s="611">
        <v>93205</v>
      </c>
      <c r="MQF215" s="611">
        <v>93205</v>
      </c>
      <c r="MQG215" s="611">
        <v>93205</v>
      </c>
      <c r="MQH215" s="611">
        <v>93205</v>
      </c>
      <c r="MQI215" s="611">
        <v>93205</v>
      </c>
      <c r="MQJ215" s="611">
        <v>93205</v>
      </c>
      <c r="MQK215" s="611">
        <v>93205</v>
      </c>
      <c r="MQL215" s="611">
        <v>93205</v>
      </c>
      <c r="MQM215" s="611">
        <v>93205</v>
      </c>
      <c r="MQN215" s="611">
        <v>93205</v>
      </c>
      <c r="MQO215" s="611">
        <v>93205</v>
      </c>
      <c r="MQP215" s="611">
        <v>93205</v>
      </c>
      <c r="MQQ215" s="611">
        <v>93205</v>
      </c>
      <c r="MQR215" s="611">
        <v>93205</v>
      </c>
      <c r="MQS215" s="611">
        <v>93205</v>
      </c>
      <c r="MQT215" s="611">
        <v>93205</v>
      </c>
      <c r="MQU215" s="611">
        <v>93205</v>
      </c>
      <c r="MQV215" s="611">
        <v>93205</v>
      </c>
      <c r="MQW215" s="611">
        <v>93205</v>
      </c>
      <c r="MQX215" s="611">
        <v>93205</v>
      </c>
      <c r="MQY215" s="611">
        <v>93205</v>
      </c>
      <c r="MQZ215" s="611">
        <v>93205</v>
      </c>
      <c r="MRA215" s="611">
        <v>93205</v>
      </c>
      <c r="MRB215" s="611">
        <v>93205</v>
      </c>
      <c r="MRC215" s="611">
        <v>93205</v>
      </c>
      <c r="MRD215" s="611">
        <v>93205</v>
      </c>
      <c r="MRE215" s="611">
        <v>93205</v>
      </c>
      <c r="MRF215" s="611">
        <v>93205</v>
      </c>
      <c r="MRG215" s="611">
        <v>93205</v>
      </c>
      <c r="MRH215" s="611">
        <v>93205</v>
      </c>
      <c r="MRI215" s="611">
        <v>93205</v>
      </c>
      <c r="MRJ215" s="611">
        <v>93205</v>
      </c>
      <c r="MRK215" s="611">
        <v>93205</v>
      </c>
      <c r="MRL215" s="611">
        <v>93205</v>
      </c>
      <c r="MRM215" s="611">
        <v>93205</v>
      </c>
      <c r="MRN215" s="611">
        <v>93205</v>
      </c>
      <c r="MRO215" s="611">
        <v>93205</v>
      </c>
      <c r="MRP215" s="611">
        <v>93205</v>
      </c>
      <c r="MRQ215" s="611">
        <v>93205</v>
      </c>
      <c r="MRR215" s="611">
        <v>93205</v>
      </c>
      <c r="MRS215" s="611">
        <v>93205</v>
      </c>
      <c r="MRT215" s="611">
        <v>93205</v>
      </c>
      <c r="MRU215" s="611">
        <v>93205</v>
      </c>
      <c r="MRV215" s="611">
        <v>93205</v>
      </c>
      <c r="MRW215" s="611">
        <v>93205</v>
      </c>
      <c r="MRX215" s="611">
        <v>93205</v>
      </c>
      <c r="MRY215" s="611">
        <v>93205</v>
      </c>
      <c r="MRZ215" s="611">
        <v>93205</v>
      </c>
      <c r="MSA215" s="611">
        <v>93205</v>
      </c>
      <c r="MSB215" s="611">
        <v>93205</v>
      </c>
      <c r="MSC215" s="611">
        <v>93205</v>
      </c>
      <c r="MSD215" s="611">
        <v>93205</v>
      </c>
      <c r="MSE215" s="611">
        <v>93205</v>
      </c>
      <c r="MSF215" s="611">
        <v>93205</v>
      </c>
      <c r="MSG215" s="611">
        <v>93205</v>
      </c>
      <c r="MSH215" s="611">
        <v>93205</v>
      </c>
      <c r="MSI215" s="611">
        <v>93205</v>
      </c>
      <c r="MSJ215" s="611">
        <v>93205</v>
      </c>
      <c r="MSK215" s="611">
        <v>93205</v>
      </c>
      <c r="MSL215" s="611">
        <v>93205</v>
      </c>
      <c r="MSM215" s="611">
        <v>93205</v>
      </c>
      <c r="MSN215" s="611">
        <v>93205</v>
      </c>
      <c r="MSO215" s="611">
        <v>93205</v>
      </c>
      <c r="MSP215" s="611">
        <v>93205</v>
      </c>
      <c r="MSQ215" s="611">
        <v>93205</v>
      </c>
      <c r="MSR215" s="611">
        <v>93205</v>
      </c>
      <c r="MSS215" s="611">
        <v>93205</v>
      </c>
      <c r="MST215" s="611">
        <v>93205</v>
      </c>
      <c r="MSU215" s="611">
        <v>93205</v>
      </c>
      <c r="MSV215" s="611">
        <v>93205</v>
      </c>
      <c r="MSW215" s="611">
        <v>93205</v>
      </c>
      <c r="MSX215" s="611">
        <v>93205</v>
      </c>
      <c r="MSY215" s="611">
        <v>93205</v>
      </c>
      <c r="MSZ215" s="611">
        <v>93205</v>
      </c>
      <c r="MTA215" s="611">
        <v>93205</v>
      </c>
      <c r="MTB215" s="611">
        <v>93205</v>
      </c>
      <c r="MTC215" s="611">
        <v>93205</v>
      </c>
      <c r="MTD215" s="611">
        <v>93205</v>
      </c>
      <c r="MTE215" s="611">
        <v>93205</v>
      </c>
      <c r="MTF215" s="611">
        <v>93205</v>
      </c>
      <c r="MTG215" s="611">
        <v>93205</v>
      </c>
      <c r="MTH215" s="611">
        <v>93205</v>
      </c>
      <c r="MTI215" s="611">
        <v>93205</v>
      </c>
      <c r="MTJ215" s="611">
        <v>93205</v>
      </c>
      <c r="MTK215" s="611">
        <v>93205</v>
      </c>
      <c r="MTL215" s="611">
        <v>93205</v>
      </c>
      <c r="MTM215" s="611">
        <v>93205</v>
      </c>
      <c r="MTN215" s="611">
        <v>93205</v>
      </c>
      <c r="MTO215" s="611">
        <v>93205</v>
      </c>
      <c r="MTP215" s="611">
        <v>93205</v>
      </c>
      <c r="MTQ215" s="611">
        <v>93205</v>
      </c>
      <c r="MTR215" s="611">
        <v>93205</v>
      </c>
      <c r="MTS215" s="611">
        <v>93205</v>
      </c>
      <c r="MTT215" s="611">
        <v>93205</v>
      </c>
      <c r="MTU215" s="611">
        <v>93205</v>
      </c>
      <c r="MTV215" s="611">
        <v>93205</v>
      </c>
      <c r="MTW215" s="611">
        <v>93205</v>
      </c>
      <c r="MTX215" s="611">
        <v>93205</v>
      </c>
      <c r="MTY215" s="611">
        <v>93205</v>
      </c>
      <c r="MTZ215" s="611">
        <v>93205</v>
      </c>
      <c r="MUA215" s="611">
        <v>93205</v>
      </c>
      <c r="MUB215" s="611">
        <v>93205</v>
      </c>
      <c r="MUC215" s="611">
        <v>93205</v>
      </c>
      <c r="MUD215" s="611">
        <v>93205</v>
      </c>
      <c r="MUE215" s="611">
        <v>93205</v>
      </c>
      <c r="MUF215" s="611">
        <v>93205</v>
      </c>
      <c r="MUG215" s="611">
        <v>93205</v>
      </c>
      <c r="MUH215" s="611">
        <v>93205</v>
      </c>
      <c r="MUI215" s="611">
        <v>93205</v>
      </c>
      <c r="MUJ215" s="611">
        <v>93205</v>
      </c>
      <c r="MUK215" s="611">
        <v>93205</v>
      </c>
      <c r="MUL215" s="611">
        <v>93205</v>
      </c>
      <c r="MUM215" s="611">
        <v>93205</v>
      </c>
      <c r="MUN215" s="611">
        <v>93205</v>
      </c>
      <c r="MUO215" s="611">
        <v>93205</v>
      </c>
      <c r="MUP215" s="611">
        <v>93205</v>
      </c>
      <c r="MUQ215" s="611">
        <v>93205</v>
      </c>
      <c r="MUR215" s="611">
        <v>93205</v>
      </c>
      <c r="MUS215" s="611">
        <v>93205</v>
      </c>
      <c r="MUT215" s="611">
        <v>93205</v>
      </c>
      <c r="MUU215" s="611">
        <v>93205</v>
      </c>
      <c r="MUV215" s="611">
        <v>93205</v>
      </c>
      <c r="MUW215" s="611">
        <v>93205</v>
      </c>
      <c r="MUX215" s="611">
        <v>93205</v>
      </c>
      <c r="MUY215" s="611">
        <v>93205</v>
      </c>
      <c r="MUZ215" s="611">
        <v>93205</v>
      </c>
      <c r="MVA215" s="611">
        <v>93205</v>
      </c>
      <c r="MVB215" s="611">
        <v>93205</v>
      </c>
      <c r="MVC215" s="611">
        <v>93205</v>
      </c>
      <c r="MVD215" s="611">
        <v>93205</v>
      </c>
      <c r="MVE215" s="611">
        <v>93205</v>
      </c>
      <c r="MVF215" s="611">
        <v>93205</v>
      </c>
      <c r="MVG215" s="611">
        <v>93205</v>
      </c>
      <c r="MVH215" s="611">
        <v>93205</v>
      </c>
      <c r="MVI215" s="611">
        <v>93205</v>
      </c>
      <c r="MVJ215" s="611">
        <v>93205</v>
      </c>
      <c r="MVK215" s="611">
        <v>93205</v>
      </c>
      <c r="MVL215" s="611">
        <v>93205</v>
      </c>
      <c r="MVM215" s="611">
        <v>93205</v>
      </c>
      <c r="MVN215" s="611">
        <v>93205</v>
      </c>
      <c r="MVO215" s="611">
        <v>93205</v>
      </c>
      <c r="MVP215" s="611">
        <v>93205</v>
      </c>
      <c r="MVQ215" s="611">
        <v>93205</v>
      </c>
      <c r="MVR215" s="611">
        <v>93205</v>
      </c>
      <c r="MVS215" s="611">
        <v>93205</v>
      </c>
      <c r="MVT215" s="611">
        <v>93205</v>
      </c>
      <c r="MVU215" s="611">
        <v>93205</v>
      </c>
      <c r="MVV215" s="611">
        <v>93205</v>
      </c>
      <c r="MVW215" s="611">
        <v>93205</v>
      </c>
      <c r="MVX215" s="611">
        <v>93205</v>
      </c>
      <c r="MVY215" s="611">
        <v>93205</v>
      </c>
      <c r="MVZ215" s="611">
        <v>93205</v>
      </c>
      <c r="MWA215" s="611">
        <v>93205</v>
      </c>
      <c r="MWB215" s="611">
        <v>93205</v>
      </c>
      <c r="MWC215" s="611">
        <v>93205</v>
      </c>
      <c r="MWD215" s="611">
        <v>93205</v>
      </c>
      <c r="MWE215" s="611">
        <v>93205</v>
      </c>
      <c r="MWF215" s="611">
        <v>93205</v>
      </c>
      <c r="MWG215" s="611">
        <v>93205</v>
      </c>
      <c r="MWH215" s="611">
        <v>93205</v>
      </c>
      <c r="MWI215" s="611">
        <v>93205</v>
      </c>
      <c r="MWJ215" s="611">
        <v>93205</v>
      </c>
      <c r="MWK215" s="611">
        <v>93205</v>
      </c>
      <c r="MWL215" s="611">
        <v>93205</v>
      </c>
      <c r="MWM215" s="611">
        <v>93205</v>
      </c>
      <c r="MWN215" s="611">
        <v>93205</v>
      </c>
      <c r="MWO215" s="611">
        <v>93205</v>
      </c>
      <c r="MWP215" s="611">
        <v>93205</v>
      </c>
      <c r="MWQ215" s="611">
        <v>93205</v>
      </c>
      <c r="MWR215" s="611">
        <v>93205</v>
      </c>
      <c r="MWS215" s="611">
        <v>93205</v>
      </c>
      <c r="MWT215" s="611">
        <v>93205</v>
      </c>
      <c r="MWU215" s="611">
        <v>93205</v>
      </c>
      <c r="MWV215" s="611">
        <v>93205</v>
      </c>
      <c r="MWW215" s="611">
        <v>93205</v>
      </c>
      <c r="MWX215" s="611">
        <v>93205</v>
      </c>
      <c r="MWY215" s="611">
        <v>93205</v>
      </c>
      <c r="MWZ215" s="611">
        <v>93205</v>
      </c>
      <c r="MXA215" s="611">
        <v>93205</v>
      </c>
      <c r="MXB215" s="611">
        <v>93205</v>
      </c>
      <c r="MXC215" s="611">
        <v>93205</v>
      </c>
      <c r="MXD215" s="611">
        <v>93205</v>
      </c>
      <c r="MXE215" s="611">
        <v>93205</v>
      </c>
      <c r="MXF215" s="611">
        <v>93205</v>
      </c>
      <c r="MXG215" s="611">
        <v>93205</v>
      </c>
      <c r="MXH215" s="611">
        <v>93205</v>
      </c>
      <c r="MXI215" s="611">
        <v>93205</v>
      </c>
      <c r="MXJ215" s="611">
        <v>93205</v>
      </c>
      <c r="MXK215" s="611">
        <v>93205</v>
      </c>
      <c r="MXL215" s="611">
        <v>93205</v>
      </c>
      <c r="MXM215" s="611">
        <v>93205</v>
      </c>
      <c r="MXN215" s="611">
        <v>93205</v>
      </c>
      <c r="MXO215" s="611">
        <v>93205</v>
      </c>
      <c r="MXP215" s="611">
        <v>93205</v>
      </c>
      <c r="MXQ215" s="611">
        <v>93205</v>
      </c>
      <c r="MXR215" s="611">
        <v>93205</v>
      </c>
      <c r="MXS215" s="611">
        <v>93205</v>
      </c>
      <c r="MXT215" s="611">
        <v>93205</v>
      </c>
      <c r="MXU215" s="611">
        <v>93205</v>
      </c>
      <c r="MXV215" s="611">
        <v>93205</v>
      </c>
      <c r="MXW215" s="611">
        <v>93205</v>
      </c>
      <c r="MXX215" s="611">
        <v>93205</v>
      </c>
      <c r="MXY215" s="611">
        <v>93205</v>
      </c>
      <c r="MXZ215" s="611">
        <v>93205</v>
      </c>
      <c r="MYA215" s="611">
        <v>93205</v>
      </c>
      <c r="MYB215" s="611">
        <v>93205</v>
      </c>
      <c r="MYC215" s="611">
        <v>93205</v>
      </c>
      <c r="MYD215" s="611">
        <v>93205</v>
      </c>
      <c r="MYE215" s="611">
        <v>93205</v>
      </c>
      <c r="MYF215" s="611">
        <v>93205</v>
      </c>
      <c r="MYG215" s="611">
        <v>93205</v>
      </c>
      <c r="MYH215" s="611">
        <v>93205</v>
      </c>
      <c r="MYI215" s="611">
        <v>93205</v>
      </c>
      <c r="MYJ215" s="611">
        <v>93205</v>
      </c>
      <c r="MYK215" s="611">
        <v>93205</v>
      </c>
      <c r="MYL215" s="611">
        <v>93205</v>
      </c>
      <c r="MYM215" s="611">
        <v>93205</v>
      </c>
      <c r="MYN215" s="611">
        <v>93205</v>
      </c>
      <c r="MYO215" s="611">
        <v>93205</v>
      </c>
      <c r="MYP215" s="611">
        <v>93205</v>
      </c>
      <c r="MYQ215" s="611">
        <v>93205</v>
      </c>
      <c r="MYR215" s="611">
        <v>93205</v>
      </c>
      <c r="MYS215" s="611">
        <v>93205</v>
      </c>
      <c r="MYT215" s="611">
        <v>93205</v>
      </c>
      <c r="MYU215" s="611">
        <v>93205</v>
      </c>
      <c r="MYV215" s="611">
        <v>93205</v>
      </c>
      <c r="MYW215" s="611">
        <v>93205</v>
      </c>
      <c r="MYX215" s="611">
        <v>93205</v>
      </c>
      <c r="MYY215" s="611">
        <v>93205</v>
      </c>
      <c r="MYZ215" s="611">
        <v>93205</v>
      </c>
      <c r="MZA215" s="611">
        <v>93205</v>
      </c>
      <c r="MZB215" s="611">
        <v>93205</v>
      </c>
      <c r="MZC215" s="611">
        <v>93205</v>
      </c>
      <c r="MZD215" s="611">
        <v>93205</v>
      </c>
      <c r="MZE215" s="611">
        <v>93205</v>
      </c>
      <c r="MZF215" s="611">
        <v>93205</v>
      </c>
      <c r="MZG215" s="611">
        <v>93205</v>
      </c>
      <c r="MZH215" s="611">
        <v>93205</v>
      </c>
      <c r="MZI215" s="611">
        <v>93205</v>
      </c>
      <c r="MZJ215" s="611">
        <v>93205</v>
      </c>
      <c r="MZK215" s="611">
        <v>93205</v>
      </c>
      <c r="MZL215" s="611">
        <v>93205</v>
      </c>
      <c r="MZM215" s="611">
        <v>93205</v>
      </c>
      <c r="MZN215" s="611">
        <v>93205</v>
      </c>
      <c r="MZO215" s="611">
        <v>93205</v>
      </c>
      <c r="MZP215" s="611">
        <v>93205</v>
      </c>
      <c r="MZQ215" s="611">
        <v>93205</v>
      </c>
      <c r="MZR215" s="611">
        <v>93205</v>
      </c>
      <c r="MZS215" s="611">
        <v>93205</v>
      </c>
      <c r="MZT215" s="611">
        <v>93205</v>
      </c>
      <c r="MZU215" s="611">
        <v>93205</v>
      </c>
      <c r="MZV215" s="611">
        <v>93205</v>
      </c>
      <c r="MZW215" s="611">
        <v>93205</v>
      </c>
      <c r="MZX215" s="611">
        <v>93205</v>
      </c>
      <c r="MZY215" s="611">
        <v>93205</v>
      </c>
      <c r="MZZ215" s="611">
        <v>93205</v>
      </c>
      <c r="NAA215" s="611">
        <v>93205</v>
      </c>
      <c r="NAB215" s="611">
        <v>93205</v>
      </c>
      <c r="NAC215" s="611">
        <v>93205</v>
      </c>
      <c r="NAD215" s="611">
        <v>93205</v>
      </c>
      <c r="NAE215" s="611">
        <v>93205</v>
      </c>
      <c r="NAF215" s="611">
        <v>93205</v>
      </c>
      <c r="NAG215" s="611">
        <v>93205</v>
      </c>
      <c r="NAH215" s="611">
        <v>93205</v>
      </c>
      <c r="NAI215" s="611">
        <v>93205</v>
      </c>
      <c r="NAJ215" s="611">
        <v>93205</v>
      </c>
      <c r="NAK215" s="611">
        <v>93205</v>
      </c>
      <c r="NAL215" s="611">
        <v>93205</v>
      </c>
      <c r="NAM215" s="611">
        <v>93205</v>
      </c>
      <c r="NAN215" s="611">
        <v>93205</v>
      </c>
      <c r="NAO215" s="611">
        <v>93205</v>
      </c>
      <c r="NAP215" s="611">
        <v>93205</v>
      </c>
      <c r="NAQ215" s="611">
        <v>93205</v>
      </c>
      <c r="NAR215" s="611">
        <v>93205</v>
      </c>
      <c r="NAS215" s="611">
        <v>93205</v>
      </c>
      <c r="NAT215" s="611">
        <v>93205</v>
      </c>
      <c r="NAU215" s="611">
        <v>93205</v>
      </c>
      <c r="NAV215" s="611">
        <v>93205</v>
      </c>
      <c r="NAW215" s="611">
        <v>93205</v>
      </c>
      <c r="NAX215" s="611">
        <v>93205</v>
      </c>
      <c r="NAY215" s="611">
        <v>93205</v>
      </c>
      <c r="NAZ215" s="611">
        <v>93205</v>
      </c>
      <c r="NBA215" s="611">
        <v>93205</v>
      </c>
      <c r="NBB215" s="611">
        <v>93205</v>
      </c>
      <c r="NBC215" s="611">
        <v>93205</v>
      </c>
      <c r="NBD215" s="611">
        <v>93205</v>
      </c>
      <c r="NBE215" s="611">
        <v>93205</v>
      </c>
      <c r="NBF215" s="611">
        <v>93205</v>
      </c>
      <c r="NBG215" s="611">
        <v>93205</v>
      </c>
      <c r="NBH215" s="611">
        <v>93205</v>
      </c>
      <c r="NBI215" s="611">
        <v>93205</v>
      </c>
      <c r="NBJ215" s="611">
        <v>93205</v>
      </c>
      <c r="NBK215" s="611">
        <v>93205</v>
      </c>
      <c r="NBL215" s="611">
        <v>93205</v>
      </c>
      <c r="NBM215" s="611">
        <v>93205</v>
      </c>
      <c r="NBN215" s="611">
        <v>93205</v>
      </c>
      <c r="NBO215" s="611">
        <v>93205</v>
      </c>
      <c r="NBP215" s="611">
        <v>93205</v>
      </c>
      <c r="NBQ215" s="611">
        <v>93205</v>
      </c>
      <c r="NBR215" s="611">
        <v>93205</v>
      </c>
      <c r="NBS215" s="611">
        <v>93205</v>
      </c>
      <c r="NBT215" s="611">
        <v>93205</v>
      </c>
      <c r="NBU215" s="611">
        <v>93205</v>
      </c>
      <c r="NBV215" s="611">
        <v>93205</v>
      </c>
      <c r="NBW215" s="611">
        <v>93205</v>
      </c>
      <c r="NBX215" s="611">
        <v>93205</v>
      </c>
      <c r="NBY215" s="611">
        <v>93205</v>
      </c>
      <c r="NBZ215" s="611">
        <v>93205</v>
      </c>
      <c r="NCA215" s="611">
        <v>93205</v>
      </c>
      <c r="NCB215" s="611">
        <v>93205</v>
      </c>
      <c r="NCC215" s="611">
        <v>93205</v>
      </c>
      <c r="NCD215" s="611">
        <v>93205</v>
      </c>
      <c r="NCE215" s="611">
        <v>93205</v>
      </c>
      <c r="NCF215" s="611">
        <v>93205</v>
      </c>
      <c r="NCG215" s="611">
        <v>93205</v>
      </c>
      <c r="NCH215" s="611">
        <v>93205</v>
      </c>
      <c r="NCI215" s="611">
        <v>93205</v>
      </c>
      <c r="NCJ215" s="611">
        <v>93205</v>
      </c>
      <c r="NCK215" s="611">
        <v>93205</v>
      </c>
      <c r="NCL215" s="611">
        <v>93205</v>
      </c>
      <c r="NCM215" s="611">
        <v>93205</v>
      </c>
      <c r="NCN215" s="611">
        <v>93205</v>
      </c>
      <c r="NCO215" s="611">
        <v>93205</v>
      </c>
      <c r="NCP215" s="611">
        <v>93205</v>
      </c>
      <c r="NCQ215" s="611">
        <v>93205</v>
      </c>
      <c r="NCR215" s="611">
        <v>93205</v>
      </c>
      <c r="NCS215" s="611">
        <v>93205</v>
      </c>
      <c r="NCT215" s="611">
        <v>93205</v>
      </c>
      <c r="NCU215" s="611">
        <v>93205</v>
      </c>
      <c r="NCV215" s="611">
        <v>93205</v>
      </c>
      <c r="NCW215" s="611">
        <v>93205</v>
      </c>
      <c r="NCX215" s="611">
        <v>93205</v>
      </c>
      <c r="NCY215" s="611">
        <v>93205</v>
      </c>
      <c r="NCZ215" s="611">
        <v>93205</v>
      </c>
      <c r="NDA215" s="611">
        <v>93205</v>
      </c>
      <c r="NDB215" s="611">
        <v>93205</v>
      </c>
      <c r="NDC215" s="611">
        <v>93205</v>
      </c>
      <c r="NDD215" s="611">
        <v>93205</v>
      </c>
      <c r="NDE215" s="611">
        <v>93205</v>
      </c>
      <c r="NDF215" s="611">
        <v>93205</v>
      </c>
      <c r="NDG215" s="611">
        <v>93205</v>
      </c>
      <c r="NDH215" s="611">
        <v>93205</v>
      </c>
      <c r="NDI215" s="611">
        <v>93205</v>
      </c>
      <c r="NDJ215" s="611">
        <v>93205</v>
      </c>
      <c r="NDK215" s="611">
        <v>93205</v>
      </c>
      <c r="NDL215" s="611">
        <v>93205</v>
      </c>
      <c r="NDM215" s="611">
        <v>93205</v>
      </c>
      <c r="NDN215" s="611">
        <v>93205</v>
      </c>
      <c r="NDO215" s="611">
        <v>93205</v>
      </c>
      <c r="NDP215" s="611">
        <v>93205</v>
      </c>
      <c r="NDQ215" s="611">
        <v>93205</v>
      </c>
      <c r="NDR215" s="611">
        <v>93205</v>
      </c>
      <c r="NDS215" s="611">
        <v>93205</v>
      </c>
      <c r="NDT215" s="611">
        <v>93205</v>
      </c>
      <c r="NDU215" s="611">
        <v>93205</v>
      </c>
      <c r="NDV215" s="611">
        <v>93205</v>
      </c>
      <c r="NDW215" s="611">
        <v>93205</v>
      </c>
      <c r="NDX215" s="611">
        <v>93205</v>
      </c>
      <c r="NDY215" s="611">
        <v>93205</v>
      </c>
      <c r="NDZ215" s="611">
        <v>93205</v>
      </c>
      <c r="NEA215" s="611">
        <v>93205</v>
      </c>
      <c r="NEB215" s="611">
        <v>93205</v>
      </c>
      <c r="NEC215" s="611">
        <v>93205</v>
      </c>
      <c r="NED215" s="611">
        <v>93205</v>
      </c>
      <c r="NEE215" s="611">
        <v>93205</v>
      </c>
      <c r="NEF215" s="611">
        <v>93205</v>
      </c>
      <c r="NEG215" s="611">
        <v>93205</v>
      </c>
      <c r="NEH215" s="611">
        <v>93205</v>
      </c>
      <c r="NEI215" s="611">
        <v>93205</v>
      </c>
      <c r="NEJ215" s="611">
        <v>93205</v>
      </c>
      <c r="NEK215" s="611">
        <v>93205</v>
      </c>
      <c r="NEL215" s="611">
        <v>93205</v>
      </c>
      <c r="NEM215" s="611">
        <v>93205</v>
      </c>
      <c r="NEN215" s="611">
        <v>93205</v>
      </c>
      <c r="NEO215" s="611">
        <v>93205</v>
      </c>
      <c r="NEP215" s="611">
        <v>93205</v>
      </c>
      <c r="NEQ215" s="611">
        <v>93205</v>
      </c>
      <c r="NER215" s="611">
        <v>93205</v>
      </c>
      <c r="NES215" s="611">
        <v>93205</v>
      </c>
      <c r="NET215" s="611">
        <v>93205</v>
      </c>
      <c r="NEU215" s="611">
        <v>93205</v>
      </c>
      <c r="NEV215" s="611">
        <v>93205</v>
      </c>
      <c r="NEW215" s="611">
        <v>93205</v>
      </c>
      <c r="NEX215" s="611">
        <v>93205</v>
      </c>
      <c r="NEY215" s="611">
        <v>93205</v>
      </c>
      <c r="NEZ215" s="611">
        <v>93205</v>
      </c>
      <c r="NFA215" s="611">
        <v>93205</v>
      </c>
      <c r="NFB215" s="611">
        <v>93205</v>
      </c>
      <c r="NFC215" s="611">
        <v>93205</v>
      </c>
      <c r="NFD215" s="611">
        <v>93205</v>
      </c>
      <c r="NFE215" s="611">
        <v>93205</v>
      </c>
      <c r="NFF215" s="611">
        <v>93205</v>
      </c>
      <c r="NFG215" s="611">
        <v>93205</v>
      </c>
      <c r="NFH215" s="611">
        <v>93205</v>
      </c>
      <c r="NFI215" s="611">
        <v>93205</v>
      </c>
      <c r="NFJ215" s="611">
        <v>93205</v>
      </c>
      <c r="NFK215" s="611">
        <v>93205</v>
      </c>
      <c r="NFL215" s="611">
        <v>93205</v>
      </c>
      <c r="NFM215" s="611">
        <v>93205</v>
      </c>
      <c r="NFN215" s="611">
        <v>93205</v>
      </c>
      <c r="NFO215" s="611">
        <v>93205</v>
      </c>
      <c r="NFP215" s="611">
        <v>93205</v>
      </c>
      <c r="NFQ215" s="611">
        <v>93205</v>
      </c>
      <c r="NFR215" s="611">
        <v>93205</v>
      </c>
      <c r="NFS215" s="611">
        <v>93205</v>
      </c>
      <c r="NFT215" s="611">
        <v>93205</v>
      </c>
      <c r="NFU215" s="611">
        <v>93205</v>
      </c>
      <c r="NFV215" s="611">
        <v>93205</v>
      </c>
      <c r="NFW215" s="611">
        <v>93205</v>
      </c>
      <c r="NFX215" s="611">
        <v>93205</v>
      </c>
      <c r="NFY215" s="611">
        <v>93205</v>
      </c>
      <c r="NFZ215" s="611">
        <v>93205</v>
      </c>
      <c r="NGA215" s="611">
        <v>93205</v>
      </c>
      <c r="NGB215" s="611">
        <v>93205</v>
      </c>
      <c r="NGC215" s="611">
        <v>93205</v>
      </c>
      <c r="NGD215" s="611">
        <v>93205</v>
      </c>
      <c r="NGE215" s="611">
        <v>93205</v>
      </c>
      <c r="NGF215" s="611">
        <v>93205</v>
      </c>
      <c r="NGG215" s="611">
        <v>93205</v>
      </c>
      <c r="NGH215" s="611">
        <v>93205</v>
      </c>
      <c r="NGI215" s="611">
        <v>93205</v>
      </c>
      <c r="NGJ215" s="611">
        <v>93205</v>
      </c>
      <c r="NGK215" s="611">
        <v>93205</v>
      </c>
      <c r="NGL215" s="611">
        <v>93205</v>
      </c>
      <c r="NGM215" s="611">
        <v>93205</v>
      </c>
      <c r="NGN215" s="611">
        <v>93205</v>
      </c>
      <c r="NGO215" s="611">
        <v>93205</v>
      </c>
      <c r="NGP215" s="611">
        <v>93205</v>
      </c>
      <c r="NGQ215" s="611">
        <v>93205</v>
      </c>
      <c r="NGR215" s="611">
        <v>93205</v>
      </c>
      <c r="NGS215" s="611">
        <v>93205</v>
      </c>
      <c r="NGT215" s="611">
        <v>93205</v>
      </c>
      <c r="NGU215" s="611">
        <v>93205</v>
      </c>
      <c r="NGV215" s="611">
        <v>93205</v>
      </c>
      <c r="NGW215" s="611">
        <v>93205</v>
      </c>
      <c r="NGX215" s="611">
        <v>93205</v>
      </c>
      <c r="NGY215" s="611">
        <v>93205</v>
      </c>
      <c r="NGZ215" s="611">
        <v>93205</v>
      </c>
      <c r="NHA215" s="611">
        <v>93205</v>
      </c>
      <c r="NHB215" s="611">
        <v>93205</v>
      </c>
      <c r="NHC215" s="611">
        <v>93205</v>
      </c>
      <c r="NHD215" s="611">
        <v>93205</v>
      </c>
      <c r="NHE215" s="611">
        <v>93205</v>
      </c>
      <c r="NHF215" s="611">
        <v>93205</v>
      </c>
      <c r="NHG215" s="611">
        <v>93205</v>
      </c>
      <c r="NHH215" s="611">
        <v>93205</v>
      </c>
      <c r="NHI215" s="611">
        <v>93205</v>
      </c>
      <c r="NHJ215" s="611">
        <v>93205</v>
      </c>
      <c r="NHK215" s="611">
        <v>93205</v>
      </c>
      <c r="NHL215" s="611">
        <v>93205</v>
      </c>
      <c r="NHM215" s="611">
        <v>93205</v>
      </c>
      <c r="NHN215" s="611">
        <v>93205</v>
      </c>
      <c r="NHO215" s="611">
        <v>93205</v>
      </c>
      <c r="NHP215" s="611">
        <v>93205</v>
      </c>
      <c r="NHQ215" s="611">
        <v>93205</v>
      </c>
      <c r="NHR215" s="611">
        <v>93205</v>
      </c>
      <c r="NHS215" s="611">
        <v>93205</v>
      </c>
      <c r="NHT215" s="611">
        <v>93205</v>
      </c>
      <c r="NHU215" s="611">
        <v>93205</v>
      </c>
      <c r="NHV215" s="611">
        <v>93205</v>
      </c>
      <c r="NHW215" s="611">
        <v>93205</v>
      </c>
      <c r="NHX215" s="611">
        <v>93205</v>
      </c>
      <c r="NHY215" s="611">
        <v>93205</v>
      </c>
      <c r="NHZ215" s="611">
        <v>93205</v>
      </c>
      <c r="NIA215" s="611">
        <v>93205</v>
      </c>
      <c r="NIB215" s="611">
        <v>93205</v>
      </c>
      <c r="NIC215" s="611">
        <v>93205</v>
      </c>
      <c r="NID215" s="611">
        <v>93205</v>
      </c>
      <c r="NIE215" s="611">
        <v>93205</v>
      </c>
      <c r="NIF215" s="611">
        <v>93205</v>
      </c>
      <c r="NIG215" s="611">
        <v>93205</v>
      </c>
      <c r="NIH215" s="611">
        <v>93205</v>
      </c>
      <c r="NII215" s="611">
        <v>93205</v>
      </c>
      <c r="NIJ215" s="611">
        <v>93205</v>
      </c>
      <c r="NIK215" s="611">
        <v>93205</v>
      </c>
      <c r="NIL215" s="611">
        <v>93205</v>
      </c>
      <c r="NIM215" s="611">
        <v>93205</v>
      </c>
      <c r="NIN215" s="611">
        <v>93205</v>
      </c>
      <c r="NIO215" s="611">
        <v>93205</v>
      </c>
      <c r="NIP215" s="611">
        <v>93205</v>
      </c>
      <c r="NIQ215" s="611">
        <v>93205</v>
      </c>
      <c r="NIR215" s="611">
        <v>93205</v>
      </c>
      <c r="NIS215" s="611">
        <v>93205</v>
      </c>
      <c r="NIT215" s="611">
        <v>93205</v>
      </c>
      <c r="NIU215" s="611">
        <v>93205</v>
      </c>
      <c r="NIV215" s="611">
        <v>93205</v>
      </c>
      <c r="NIW215" s="611">
        <v>93205</v>
      </c>
      <c r="NIX215" s="611">
        <v>93205</v>
      </c>
      <c r="NIY215" s="611">
        <v>93205</v>
      </c>
      <c r="NIZ215" s="611">
        <v>93205</v>
      </c>
      <c r="NJA215" s="611">
        <v>93205</v>
      </c>
      <c r="NJB215" s="611">
        <v>93205</v>
      </c>
      <c r="NJC215" s="611">
        <v>93205</v>
      </c>
      <c r="NJD215" s="611">
        <v>93205</v>
      </c>
      <c r="NJE215" s="611">
        <v>93205</v>
      </c>
      <c r="NJF215" s="611">
        <v>93205</v>
      </c>
      <c r="NJG215" s="611">
        <v>93205</v>
      </c>
      <c r="NJH215" s="611">
        <v>93205</v>
      </c>
      <c r="NJI215" s="611">
        <v>93205</v>
      </c>
      <c r="NJJ215" s="611">
        <v>93205</v>
      </c>
      <c r="NJK215" s="611">
        <v>93205</v>
      </c>
      <c r="NJL215" s="611">
        <v>93205</v>
      </c>
      <c r="NJM215" s="611">
        <v>93205</v>
      </c>
      <c r="NJN215" s="611">
        <v>93205</v>
      </c>
      <c r="NJO215" s="611">
        <v>93205</v>
      </c>
      <c r="NJP215" s="611">
        <v>93205</v>
      </c>
      <c r="NJQ215" s="611">
        <v>93205</v>
      </c>
      <c r="NJR215" s="611">
        <v>93205</v>
      </c>
      <c r="NJS215" s="611">
        <v>93205</v>
      </c>
      <c r="NJT215" s="611">
        <v>93205</v>
      </c>
      <c r="NJU215" s="611">
        <v>93205</v>
      </c>
      <c r="NJV215" s="611">
        <v>93205</v>
      </c>
      <c r="NJW215" s="611">
        <v>93205</v>
      </c>
      <c r="NJX215" s="611">
        <v>93205</v>
      </c>
      <c r="NJY215" s="611">
        <v>93205</v>
      </c>
      <c r="NJZ215" s="611">
        <v>93205</v>
      </c>
      <c r="NKA215" s="611">
        <v>93205</v>
      </c>
      <c r="NKB215" s="611">
        <v>93205</v>
      </c>
      <c r="NKC215" s="611">
        <v>93205</v>
      </c>
      <c r="NKD215" s="611">
        <v>93205</v>
      </c>
      <c r="NKE215" s="611">
        <v>93205</v>
      </c>
      <c r="NKF215" s="611">
        <v>93205</v>
      </c>
      <c r="NKG215" s="611">
        <v>93205</v>
      </c>
      <c r="NKH215" s="611">
        <v>93205</v>
      </c>
      <c r="NKI215" s="611">
        <v>93205</v>
      </c>
      <c r="NKJ215" s="611">
        <v>93205</v>
      </c>
      <c r="NKK215" s="611">
        <v>93205</v>
      </c>
      <c r="NKL215" s="611">
        <v>93205</v>
      </c>
      <c r="NKM215" s="611">
        <v>93205</v>
      </c>
      <c r="NKN215" s="611">
        <v>93205</v>
      </c>
      <c r="NKO215" s="611">
        <v>93205</v>
      </c>
      <c r="NKP215" s="611">
        <v>93205</v>
      </c>
      <c r="NKQ215" s="611">
        <v>93205</v>
      </c>
      <c r="NKR215" s="611">
        <v>93205</v>
      </c>
      <c r="NKS215" s="611">
        <v>93205</v>
      </c>
      <c r="NKT215" s="611">
        <v>93205</v>
      </c>
      <c r="NKU215" s="611">
        <v>93205</v>
      </c>
      <c r="NKV215" s="611">
        <v>93205</v>
      </c>
      <c r="NKW215" s="611">
        <v>93205</v>
      </c>
      <c r="NKX215" s="611">
        <v>93205</v>
      </c>
      <c r="NKY215" s="611">
        <v>93205</v>
      </c>
      <c r="NKZ215" s="611">
        <v>93205</v>
      </c>
      <c r="NLA215" s="611">
        <v>93205</v>
      </c>
      <c r="NLB215" s="611">
        <v>93205</v>
      </c>
      <c r="NLC215" s="611">
        <v>93205</v>
      </c>
      <c r="NLD215" s="611">
        <v>93205</v>
      </c>
      <c r="NLE215" s="611">
        <v>93205</v>
      </c>
      <c r="NLF215" s="611">
        <v>93205</v>
      </c>
      <c r="NLG215" s="611">
        <v>93205</v>
      </c>
      <c r="NLH215" s="611">
        <v>93205</v>
      </c>
      <c r="NLI215" s="611">
        <v>93205</v>
      </c>
      <c r="NLJ215" s="611">
        <v>93205</v>
      </c>
      <c r="NLK215" s="611">
        <v>93205</v>
      </c>
      <c r="NLL215" s="611">
        <v>93205</v>
      </c>
      <c r="NLM215" s="611">
        <v>93205</v>
      </c>
      <c r="NLN215" s="611">
        <v>93205</v>
      </c>
      <c r="NLO215" s="611">
        <v>93205</v>
      </c>
      <c r="NLP215" s="611">
        <v>93205</v>
      </c>
      <c r="NLQ215" s="611">
        <v>93205</v>
      </c>
      <c r="NLR215" s="611">
        <v>93205</v>
      </c>
      <c r="NLS215" s="611">
        <v>93205</v>
      </c>
      <c r="NLT215" s="611">
        <v>93205</v>
      </c>
      <c r="NLU215" s="611">
        <v>93205</v>
      </c>
      <c r="NLV215" s="611">
        <v>93205</v>
      </c>
      <c r="NLW215" s="611">
        <v>93205</v>
      </c>
      <c r="NLX215" s="611">
        <v>93205</v>
      </c>
      <c r="NLY215" s="611">
        <v>93205</v>
      </c>
      <c r="NLZ215" s="611">
        <v>93205</v>
      </c>
      <c r="NMA215" s="611">
        <v>93205</v>
      </c>
      <c r="NMB215" s="611">
        <v>93205</v>
      </c>
      <c r="NMC215" s="611">
        <v>93205</v>
      </c>
      <c r="NMD215" s="611">
        <v>93205</v>
      </c>
      <c r="NME215" s="611">
        <v>93205</v>
      </c>
      <c r="NMF215" s="611">
        <v>93205</v>
      </c>
      <c r="NMG215" s="611">
        <v>93205</v>
      </c>
      <c r="NMH215" s="611">
        <v>93205</v>
      </c>
      <c r="NMI215" s="611">
        <v>93205</v>
      </c>
      <c r="NMJ215" s="611">
        <v>93205</v>
      </c>
      <c r="NMK215" s="611">
        <v>93205</v>
      </c>
      <c r="NML215" s="611">
        <v>93205</v>
      </c>
      <c r="NMM215" s="611">
        <v>93205</v>
      </c>
      <c r="NMN215" s="611">
        <v>93205</v>
      </c>
      <c r="NMO215" s="611">
        <v>93205</v>
      </c>
      <c r="NMP215" s="611">
        <v>93205</v>
      </c>
      <c r="NMQ215" s="611">
        <v>93205</v>
      </c>
      <c r="NMR215" s="611">
        <v>93205</v>
      </c>
      <c r="NMS215" s="611">
        <v>93205</v>
      </c>
      <c r="NMT215" s="611">
        <v>93205</v>
      </c>
      <c r="NMU215" s="611">
        <v>93205</v>
      </c>
      <c r="NMV215" s="611">
        <v>93205</v>
      </c>
      <c r="NMW215" s="611">
        <v>93205</v>
      </c>
      <c r="NMX215" s="611">
        <v>93205</v>
      </c>
      <c r="NMY215" s="611">
        <v>93205</v>
      </c>
      <c r="NMZ215" s="611">
        <v>93205</v>
      </c>
      <c r="NNA215" s="611">
        <v>93205</v>
      </c>
      <c r="NNB215" s="611">
        <v>93205</v>
      </c>
      <c r="NNC215" s="611">
        <v>93205</v>
      </c>
      <c r="NND215" s="611">
        <v>93205</v>
      </c>
      <c r="NNE215" s="611">
        <v>93205</v>
      </c>
      <c r="NNF215" s="611">
        <v>93205</v>
      </c>
      <c r="NNG215" s="611">
        <v>93205</v>
      </c>
      <c r="NNH215" s="611">
        <v>93205</v>
      </c>
      <c r="NNI215" s="611">
        <v>93205</v>
      </c>
      <c r="NNJ215" s="611">
        <v>93205</v>
      </c>
      <c r="NNK215" s="611">
        <v>93205</v>
      </c>
      <c r="NNL215" s="611">
        <v>93205</v>
      </c>
      <c r="NNM215" s="611">
        <v>93205</v>
      </c>
      <c r="NNN215" s="611">
        <v>93205</v>
      </c>
      <c r="NNO215" s="611">
        <v>93205</v>
      </c>
      <c r="NNP215" s="611">
        <v>93205</v>
      </c>
      <c r="NNQ215" s="611">
        <v>93205</v>
      </c>
      <c r="NNR215" s="611">
        <v>93205</v>
      </c>
      <c r="NNS215" s="611">
        <v>93205</v>
      </c>
      <c r="NNT215" s="611">
        <v>93205</v>
      </c>
      <c r="NNU215" s="611">
        <v>93205</v>
      </c>
      <c r="NNV215" s="611">
        <v>93205</v>
      </c>
      <c r="NNW215" s="611">
        <v>93205</v>
      </c>
      <c r="NNX215" s="611">
        <v>93205</v>
      </c>
      <c r="NNY215" s="611">
        <v>93205</v>
      </c>
      <c r="NNZ215" s="611">
        <v>93205</v>
      </c>
      <c r="NOA215" s="611">
        <v>93205</v>
      </c>
      <c r="NOB215" s="611">
        <v>93205</v>
      </c>
      <c r="NOC215" s="611">
        <v>93205</v>
      </c>
      <c r="NOD215" s="611">
        <v>93205</v>
      </c>
      <c r="NOE215" s="611">
        <v>93205</v>
      </c>
      <c r="NOF215" s="611">
        <v>93205</v>
      </c>
      <c r="NOG215" s="611">
        <v>93205</v>
      </c>
      <c r="NOH215" s="611">
        <v>93205</v>
      </c>
      <c r="NOI215" s="611">
        <v>93205</v>
      </c>
      <c r="NOJ215" s="611">
        <v>93205</v>
      </c>
      <c r="NOK215" s="611">
        <v>93205</v>
      </c>
      <c r="NOL215" s="611">
        <v>93205</v>
      </c>
      <c r="NOM215" s="611">
        <v>93205</v>
      </c>
      <c r="NON215" s="611">
        <v>93205</v>
      </c>
      <c r="NOO215" s="611">
        <v>93205</v>
      </c>
      <c r="NOP215" s="611">
        <v>93205</v>
      </c>
      <c r="NOQ215" s="611">
        <v>93205</v>
      </c>
      <c r="NOR215" s="611">
        <v>93205</v>
      </c>
      <c r="NOS215" s="611">
        <v>93205</v>
      </c>
      <c r="NOT215" s="611">
        <v>93205</v>
      </c>
      <c r="NOU215" s="611">
        <v>93205</v>
      </c>
      <c r="NOV215" s="611">
        <v>93205</v>
      </c>
      <c r="NOW215" s="611">
        <v>93205</v>
      </c>
      <c r="NOX215" s="611">
        <v>93205</v>
      </c>
      <c r="NOY215" s="611">
        <v>93205</v>
      </c>
      <c r="NOZ215" s="611">
        <v>93205</v>
      </c>
      <c r="NPA215" s="611">
        <v>93205</v>
      </c>
      <c r="NPB215" s="611">
        <v>93205</v>
      </c>
      <c r="NPC215" s="611">
        <v>93205</v>
      </c>
      <c r="NPD215" s="611">
        <v>93205</v>
      </c>
      <c r="NPE215" s="611">
        <v>93205</v>
      </c>
      <c r="NPF215" s="611">
        <v>93205</v>
      </c>
      <c r="NPG215" s="611">
        <v>93205</v>
      </c>
      <c r="NPH215" s="611">
        <v>93205</v>
      </c>
      <c r="NPI215" s="611">
        <v>93205</v>
      </c>
      <c r="NPJ215" s="611">
        <v>93205</v>
      </c>
      <c r="NPK215" s="611">
        <v>93205</v>
      </c>
      <c r="NPL215" s="611">
        <v>93205</v>
      </c>
      <c r="NPM215" s="611">
        <v>93205</v>
      </c>
      <c r="NPN215" s="611">
        <v>93205</v>
      </c>
      <c r="NPO215" s="611">
        <v>93205</v>
      </c>
      <c r="NPP215" s="611">
        <v>93205</v>
      </c>
      <c r="NPQ215" s="611">
        <v>93205</v>
      </c>
      <c r="NPR215" s="611">
        <v>93205</v>
      </c>
      <c r="NPS215" s="611">
        <v>93205</v>
      </c>
      <c r="NPT215" s="611">
        <v>93205</v>
      </c>
      <c r="NPU215" s="611">
        <v>93205</v>
      </c>
      <c r="NPV215" s="611">
        <v>93205</v>
      </c>
      <c r="NPW215" s="611">
        <v>93205</v>
      </c>
      <c r="NPX215" s="611">
        <v>93205</v>
      </c>
      <c r="NPY215" s="611">
        <v>93205</v>
      </c>
      <c r="NPZ215" s="611">
        <v>93205</v>
      </c>
      <c r="NQA215" s="611">
        <v>93205</v>
      </c>
      <c r="NQB215" s="611">
        <v>93205</v>
      </c>
      <c r="NQC215" s="611">
        <v>93205</v>
      </c>
      <c r="NQD215" s="611">
        <v>93205</v>
      </c>
      <c r="NQE215" s="611">
        <v>93205</v>
      </c>
      <c r="NQF215" s="611">
        <v>93205</v>
      </c>
      <c r="NQG215" s="611">
        <v>93205</v>
      </c>
      <c r="NQH215" s="611">
        <v>93205</v>
      </c>
      <c r="NQI215" s="611">
        <v>93205</v>
      </c>
      <c r="NQJ215" s="611">
        <v>93205</v>
      </c>
      <c r="NQK215" s="611">
        <v>93205</v>
      </c>
      <c r="NQL215" s="611">
        <v>93205</v>
      </c>
      <c r="NQM215" s="611">
        <v>93205</v>
      </c>
      <c r="NQN215" s="611">
        <v>93205</v>
      </c>
      <c r="NQO215" s="611">
        <v>93205</v>
      </c>
      <c r="NQP215" s="611">
        <v>93205</v>
      </c>
      <c r="NQQ215" s="611">
        <v>93205</v>
      </c>
      <c r="NQR215" s="611">
        <v>93205</v>
      </c>
      <c r="NQS215" s="611">
        <v>93205</v>
      </c>
      <c r="NQT215" s="611">
        <v>93205</v>
      </c>
      <c r="NQU215" s="611">
        <v>93205</v>
      </c>
      <c r="NQV215" s="611">
        <v>93205</v>
      </c>
      <c r="NQW215" s="611">
        <v>93205</v>
      </c>
      <c r="NQX215" s="611">
        <v>93205</v>
      </c>
      <c r="NQY215" s="611">
        <v>93205</v>
      </c>
      <c r="NQZ215" s="611">
        <v>93205</v>
      </c>
      <c r="NRA215" s="611">
        <v>93205</v>
      </c>
      <c r="NRB215" s="611">
        <v>93205</v>
      </c>
      <c r="NRC215" s="611">
        <v>93205</v>
      </c>
      <c r="NRD215" s="611">
        <v>93205</v>
      </c>
      <c r="NRE215" s="611">
        <v>93205</v>
      </c>
      <c r="NRF215" s="611">
        <v>93205</v>
      </c>
      <c r="NRG215" s="611">
        <v>93205</v>
      </c>
      <c r="NRH215" s="611">
        <v>93205</v>
      </c>
      <c r="NRI215" s="611">
        <v>93205</v>
      </c>
      <c r="NRJ215" s="611">
        <v>93205</v>
      </c>
      <c r="NRK215" s="611">
        <v>93205</v>
      </c>
      <c r="NRL215" s="611">
        <v>93205</v>
      </c>
      <c r="NRM215" s="611">
        <v>93205</v>
      </c>
      <c r="NRN215" s="611">
        <v>93205</v>
      </c>
      <c r="NRO215" s="611">
        <v>93205</v>
      </c>
      <c r="NRP215" s="611">
        <v>93205</v>
      </c>
      <c r="NRQ215" s="611">
        <v>93205</v>
      </c>
      <c r="NRR215" s="611">
        <v>93205</v>
      </c>
      <c r="NRS215" s="611">
        <v>93205</v>
      </c>
      <c r="NRT215" s="611">
        <v>93205</v>
      </c>
      <c r="NRU215" s="611">
        <v>93205</v>
      </c>
      <c r="NRV215" s="611">
        <v>93205</v>
      </c>
      <c r="NRW215" s="611">
        <v>93205</v>
      </c>
      <c r="NRX215" s="611">
        <v>93205</v>
      </c>
      <c r="NRY215" s="611">
        <v>93205</v>
      </c>
      <c r="NRZ215" s="611">
        <v>93205</v>
      </c>
      <c r="NSA215" s="611">
        <v>93205</v>
      </c>
      <c r="NSB215" s="611">
        <v>93205</v>
      </c>
      <c r="NSC215" s="611">
        <v>93205</v>
      </c>
      <c r="NSD215" s="611">
        <v>93205</v>
      </c>
      <c r="NSE215" s="611">
        <v>93205</v>
      </c>
      <c r="NSF215" s="611">
        <v>93205</v>
      </c>
      <c r="NSG215" s="611">
        <v>93205</v>
      </c>
      <c r="NSH215" s="611">
        <v>93205</v>
      </c>
      <c r="NSI215" s="611">
        <v>93205</v>
      </c>
      <c r="NSJ215" s="611">
        <v>93205</v>
      </c>
      <c r="NSK215" s="611">
        <v>93205</v>
      </c>
      <c r="NSL215" s="611">
        <v>93205</v>
      </c>
      <c r="NSM215" s="611">
        <v>93205</v>
      </c>
      <c r="NSN215" s="611">
        <v>93205</v>
      </c>
      <c r="NSO215" s="611">
        <v>93205</v>
      </c>
      <c r="NSP215" s="611">
        <v>93205</v>
      </c>
      <c r="NSQ215" s="611">
        <v>93205</v>
      </c>
      <c r="NSR215" s="611">
        <v>93205</v>
      </c>
      <c r="NSS215" s="611">
        <v>93205</v>
      </c>
      <c r="NST215" s="611">
        <v>93205</v>
      </c>
      <c r="NSU215" s="611">
        <v>93205</v>
      </c>
      <c r="NSV215" s="611">
        <v>93205</v>
      </c>
      <c r="NSW215" s="611">
        <v>93205</v>
      </c>
      <c r="NSX215" s="611">
        <v>93205</v>
      </c>
      <c r="NSY215" s="611">
        <v>93205</v>
      </c>
      <c r="NSZ215" s="611">
        <v>93205</v>
      </c>
      <c r="NTA215" s="611">
        <v>93205</v>
      </c>
      <c r="NTB215" s="611">
        <v>93205</v>
      </c>
      <c r="NTC215" s="611">
        <v>93205</v>
      </c>
      <c r="NTD215" s="611">
        <v>93205</v>
      </c>
      <c r="NTE215" s="611">
        <v>93205</v>
      </c>
      <c r="NTF215" s="611">
        <v>93205</v>
      </c>
      <c r="NTG215" s="611">
        <v>93205</v>
      </c>
      <c r="NTH215" s="611">
        <v>93205</v>
      </c>
      <c r="NTI215" s="611">
        <v>93205</v>
      </c>
      <c r="NTJ215" s="611">
        <v>93205</v>
      </c>
      <c r="NTK215" s="611">
        <v>93205</v>
      </c>
      <c r="NTL215" s="611">
        <v>93205</v>
      </c>
      <c r="NTM215" s="611">
        <v>93205</v>
      </c>
      <c r="NTN215" s="611">
        <v>93205</v>
      </c>
      <c r="NTO215" s="611">
        <v>93205</v>
      </c>
      <c r="NTP215" s="611">
        <v>93205</v>
      </c>
      <c r="NTQ215" s="611">
        <v>93205</v>
      </c>
      <c r="NTR215" s="611">
        <v>93205</v>
      </c>
      <c r="NTS215" s="611">
        <v>93205</v>
      </c>
      <c r="NTT215" s="611">
        <v>93205</v>
      </c>
      <c r="NTU215" s="611">
        <v>93205</v>
      </c>
      <c r="NTV215" s="611">
        <v>93205</v>
      </c>
      <c r="NTW215" s="611">
        <v>93205</v>
      </c>
      <c r="NTX215" s="611">
        <v>93205</v>
      </c>
      <c r="NTY215" s="611">
        <v>93205</v>
      </c>
      <c r="NTZ215" s="611">
        <v>93205</v>
      </c>
      <c r="NUA215" s="611">
        <v>93205</v>
      </c>
      <c r="NUB215" s="611">
        <v>93205</v>
      </c>
      <c r="NUC215" s="611">
        <v>93205</v>
      </c>
      <c r="NUD215" s="611">
        <v>93205</v>
      </c>
      <c r="NUE215" s="611">
        <v>93205</v>
      </c>
      <c r="NUF215" s="611">
        <v>93205</v>
      </c>
      <c r="NUG215" s="611">
        <v>93205</v>
      </c>
      <c r="NUH215" s="611">
        <v>93205</v>
      </c>
      <c r="NUI215" s="611">
        <v>93205</v>
      </c>
      <c r="NUJ215" s="611">
        <v>93205</v>
      </c>
      <c r="NUK215" s="611">
        <v>93205</v>
      </c>
      <c r="NUL215" s="611">
        <v>93205</v>
      </c>
      <c r="NUM215" s="611">
        <v>93205</v>
      </c>
      <c r="NUN215" s="611">
        <v>93205</v>
      </c>
      <c r="NUO215" s="611">
        <v>93205</v>
      </c>
      <c r="NUP215" s="611">
        <v>93205</v>
      </c>
      <c r="NUQ215" s="611">
        <v>93205</v>
      </c>
      <c r="NUR215" s="611">
        <v>93205</v>
      </c>
      <c r="NUS215" s="611">
        <v>93205</v>
      </c>
      <c r="NUT215" s="611">
        <v>93205</v>
      </c>
      <c r="NUU215" s="611">
        <v>93205</v>
      </c>
      <c r="NUV215" s="611">
        <v>93205</v>
      </c>
      <c r="NUW215" s="611">
        <v>93205</v>
      </c>
      <c r="NUX215" s="611">
        <v>93205</v>
      </c>
      <c r="NUY215" s="611">
        <v>93205</v>
      </c>
      <c r="NUZ215" s="611">
        <v>93205</v>
      </c>
      <c r="NVA215" s="611">
        <v>93205</v>
      </c>
      <c r="NVB215" s="611">
        <v>93205</v>
      </c>
      <c r="NVC215" s="611">
        <v>93205</v>
      </c>
      <c r="NVD215" s="611">
        <v>93205</v>
      </c>
      <c r="NVE215" s="611">
        <v>93205</v>
      </c>
      <c r="NVF215" s="611">
        <v>93205</v>
      </c>
      <c r="NVG215" s="611">
        <v>93205</v>
      </c>
      <c r="NVH215" s="611">
        <v>93205</v>
      </c>
      <c r="NVI215" s="611">
        <v>93205</v>
      </c>
      <c r="NVJ215" s="611">
        <v>93205</v>
      </c>
      <c r="NVK215" s="611">
        <v>93205</v>
      </c>
      <c r="NVL215" s="611">
        <v>93205</v>
      </c>
      <c r="NVM215" s="611">
        <v>93205</v>
      </c>
      <c r="NVN215" s="611">
        <v>93205</v>
      </c>
      <c r="NVO215" s="611">
        <v>93205</v>
      </c>
      <c r="NVP215" s="611">
        <v>93205</v>
      </c>
      <c r="NVQ215" s="611">
        <v>93205</v>
      </c>
      <c r="NVR215" s="611">
        <v>93205</v>
      </c>
      <c r="NVS215" s="611">
        <v>93205</v>
      </c>
      <c r="NVT215" s="611">
        <v>93205</v>
      </c>
      <c r="NVU215" s="611">
        <v>93205</v>
      </c>
      <c r="NVV215" s="611">
        <v>93205</v>
      </c>
      <c r="NVW215" s="611">
        <v>93205</v>
      </c>
      <c r="NVX215" s="611">
        <v>93205</v>
      </c>
      <c r="NVY215" s="611">
        <v>93205</v>
      </c>
      <c r="NVZ215" s="611">
        <v>93205</v>
      </c>
      <c r="NWA215" s="611">
        <v>93205</v>
      </c>
      <c r="NWB215" s="611">
        <v>93205</v>
      </c>
      <c r="NWC215" s="611">
        <v>93205</v>
      </c>
      <c r="NWD215" s="611">
        <v>93205</v>
      </c>
      <c r="NWE215" s="611">
        <v>93205</v>
      </c>
      <c r="NWF215" s="611">
        <v>93205</v>
      </c>
      <c r="NWG215" s="611">
        <v>93205</v>
      </c>
      <c r="NWH215" s="611">
        <v>93205</v>
      </c>
      <c r="NWI215" s="611">
        <v>93205</v>
      </c>
      <c r="NWJ215" s="611">
        <v>93205</v>
      </c>
      <c r="NWK215" s="611">
        <v>93205</v>
      </c>
      <c r="NWL215" s="611">
        <v>93205</v>
      </c>
      <c r="NWM215" s="611">
        <v>93205</v>
      </c>
      <c r="NWN215" s="611">
        <v>93205</v>
      </c>
      <c r="NWO215" s="611">
        <v>93205</v>
      </c>
      <c r="NWP215" s="611">
        <v>93205</v>
      </c>
      <c r="NWQ215" s="611">
        <v>93205</v>
      </c>
      <c r="NWR215" s="611">
        <v>93205</v>
      </c>
      <c r="NWS215" s="611">
        <v>93205</v>
      </c>
      <c r="NWT215" s="611">
        <v>93205</v>
      </c>
      <c r="NWU215" s="611">
        <v>93205</v>
      </c>
      <c r="NWV215" s="611">
        <v>93205</v>
      </c>
      <c r="NWW215" s="611">
        <v>93205</v>
      </c>
      <c r="NWX215" s="611">
        <v>93205</v>
      </c>
      <c r="NWY215" s="611">
        <v>93205</v>
      </c>
      <c r="NWZ215" s="611">
        <v>93205</v>
      </c>
      <c r="NXA215" s="611">
        <v>93205</v>
      </c>
      <c r="NXB215" s="611">
        <v>93205</v>
      </c>
      <c r="NXC215" s="611">
        <v>93205</v>
      </c>
      <c r="NXD215" s="611">
        <v>93205</v>
      </c>
      <c r="NXE215" s="611">
        <v>93205</v>
      </c>
      <c r="NXF215" s="611">
        <v>93205</v>
      </c>
      <c r="NXG215" s="611">
        <v>93205</v>
      </c>
      <c r="NXH215" s="611">
        <v>93205</v>
      </c>
      <c r="NXI215" s="611">
        <v>93205</v>
      </c>
      <c r="NXJ215" s="611">
        <v>93205</v>
      </c>
      <c r="NXK215" s="611">
        <v>93205</v>
      </c>
      <c r="NXL215" s="611">
        <v>93205</v>
      </c>
      <c r="NXM215" s="611">
        <v>93205</v>
      </c>
      <c r="NXN215" s="611">
        <v>93205</v>
      </c>
      <c r="NXO215" s="611">
        <v>93205</v>
      </c>
      <c r="NXP215" s="611">
        <v>93205</v>
      </c>
      <c r="NXQ215" s="611">
        <v>93205</v>
      </c>
      <c r="NXR215" s="611">
        <v>93205</v>
      </c>
      <c r="NXS215" s="611">
        <v>93205</v>
      </c>
      <c r="NXT215" s="611">
        <v>93205</v>
      </c>
      <c r="NXU215" s="611">
        <v>93205</v>
      </c>
      <c r="NXV215" s="611">
        <v>93205</v>
      </c>
      <c r="NXW215" s="611">
        <v>93205</v>
      </c>
      <c r="NXX215" s="611">
        <v>93205</v>
      </c>
      <c r="NXY215" s="611">
        <v>93205</v>
      </c>
      <c r="NXZ215" s="611">
        <v>93205</v>
      </c>
      <c r="NYA215" s="611">
        <v>93205</v>
      </c>
      <c r="NYB215" s="611">
        <v>93205</v>
      </c>
      <c r="NYC215" s="611">
        <v>93205</v>
      </c>
      <c r="NYD215" s="611">
        <v>93205</v>
      </c>
      <c r="NYE215" s="611">
        <v>93205</v>
      </c>
      <c r="NYF215" s="611">
        <v>93205</v>
      </c>
      <c r="NYG215" s="611">
        <v>93205</v>
      </c>
      <c r="NYH215" s="611">
        <v>93205</v>
      </c>
      <c r="NYI215" s="611">
        <v>93205</v>
      </c>
      <c r="NYJ215" s="611">
        <v>93205</v>
      </c>
      <c r="NYK215" s="611">
        <v>93205</v>
      </c>
      <c r="NYL215" s="611">
        <v>93205</v>
      </c>
      <c r="NYM215" s="611">
        <v>93205</v>
      </c>
      <c r="NYN215" s="611">
        <v>93205</v>
      </c>
      <c r="NYO215" s="611">
        <v>93205</v>
      </c>
      <c r="NYP215" s="611">
        <v>93205</v>
      </c>
      <c r="NYQ215" s="611">
        <v>93205</v>
      </c>
      <c r="NYR215" s="611">
        <v>93205</v>
      </c>
      <c r="NYS215" s="611">
        <v>93205</v>
      </c>
      <c r="NYT215" s="611">
        <v>93205</v>
      </c>
      <c r="NYU215" s="611">
        <v>93205</v>
      </c>
      <c r="NYV215" s="611">
        <v>93205</v>
      </c>
      <c r="NYW215" s="611">
        <v>93205</v>
      </c>
      <c r="NYX215" s="611">
        <v>93205</v>
      </c>
      <c r="NYY215" s="611">
        <v>93205</v>
      </c>
      <c r="NYZ215" s="611">
        <v>93205</v>
      </c>
      <c r="NZA215" s="611">
        <v>93205</v>
      </c>
      <c r="NZB215" s="611">
        <v>93205</v>
      </c>
      <c r="NZC215" s="611">
        <v>93205</v>
      </c>
      <c r="NZD215" s="611">
        <v>93205</v>
      </c>
      <c r="NZE215" s="611">
        <v>93205</v>
      </c>
      <c r="NZF215" s="611">
        <v>93205</v>
      </c>
      <c r="NZG215" s="611">
        <v>93205</v>
      </c>
      <c r="NZH215" s="611">
        <v>93205</v>
      </c>
      <c r="NZI215" s="611">
        <v>93205</v>
      </c>
      <c r="NZJ215" s="611">
        <v>93205</v>
      </c>
      <c r="NZK215" s="611">
        <v>93205</v>
      </c>
      <c r="NZL215" s="611">
        <v>93205</v>
      </c>
      <c r="NZM215" s="611">
        <v>93205</v>
      </c>
      <c r="NZN215" s="611">
        <v>93205</v>
      </c>
      <c r="NZO215" s="611">
        <v>93205</v>
      </c>
      <c r="NZP215" s="611">
        <v>93205</v>
      </c>
      <c r="NZQ215" s="611">
        <v>93205</v>
      </c>
      <c r="NZR215" s="611">
        <v>93205</v>
      </c>
      <c r="NZS215" s="611">
        <v>93205</v>
      </c>
      <c r="NZT215" s="611">
        <v>93205</v>
      </c>
      <c r="NZU215" s="611">
        <v>93205</v>
      </c>
      <c r="NZV215" s="611">
        <v>93205</v>
      </c>
      <c r="NZW215" s="611">
        <v>93205</v>
      </c>
      <c r="NZX215" s="611">
        <v>93205</v>
      </c>
      <c r="NZY215" s="611">
        <v>93205</v>
      </c>
      <c r="NZZ215" s="611">
        <v>93205</v>
      </c>
      <c r="OAA215" s="611">
        <v>93205</v>
      </c>
      <c r="OAB215" s="611">
        <v>93205</v>
      </c>
      <c r="OAC215" s="611">
        <v>93205</v>
      </c>
      <c r="OAD215" s="611">
        <v>93205</v>
      </c>
      <c r="OAE215" s="611">
        <v>93205</v>
      </c>
      <c r="OAF215" s="611">
        <v>93205</v>
      </c>
      <c r="OAG215" s="611">
        <v>93205</v>
      </c>
      <c r="OAH215" s="611">
        <v>93205</v>
      </c>
      <c r="OAI215" s="611">
        <v>93205</v>
      </c>
      <c r="OAJ215" s="611">
        <v>93205</v>
      </c>
      <c r="OAK215" s="611">
        <v>93205</v>
      </c>
      <c r="OAL215" s="611">
        <v>93205</v>
      </c>
      <c r="OAM215" s="611">
        <v>93205</v>
      </c>
      <c r="OAN215" s="611">
        <v>93205</v>
      </c>
      <c r="OAO215" s="611">
        <v>93205</v>
      </c>
      <c r="OAP215" s="611">
        <v>93205</v>
      </c>
      <c r="OAQ215" s="611">
        <v>93205</v>
      </c>
      <c r="OAR215" s="611">
        <v>93205</v>
      </c>
      <c r="OAS215" s="611">
        <v>93205</v>
      </c>
      <c r="OAT215" s="611">
        <v>93205</v>
      </c>
      <c r="OAU215" s="611">
        <v>93205</v>
      </c>
      <c r="OAV215" s="611">
        <v>93205</v>
      </c>
      <c r="OAW215" s="611">
        <v>93205</v>
      </c>
      <c r="OAX215" s="611">
        <v>93205</v>
      </c>
      <c r="OAY215" s="611">
        <v>93205</v>
      </c>
      <c r="OAZ215" s="611">
        <v>93205</v>
      </c>
      <c r="OBA215" s="611">
        <v>93205</v>
      </c>
      <c r="OBB215" s="611">
        <v>93205</v>
      </c>
      <c r="OBC215" s="611">
        <v>93205</v>
      </c>
      <c r="OBD215" s="611">
        <v>93205</v>
      </c>
      <c r="OBE215" s="611">
        <v>93205</v>
      </c>
      <c r="OBF215" s="611">
        <v>93205</v>
      </c>
      <c r="OBG215" s="611">
        <v>93205</v>
      </c>
      <c r="OBH215" s="611">
        <v>93205</v>
      </c>
      <c r="OBI215" s="611">
        <v>93205</v>
      </c>
      <c r="OBJ215" s="611">
        <v>93205</v>
      </c>
      <c r="OBK215" s="611">
        <v>93205</v>
      </c>
      <c r="OBL215" s="611">
        <v>93205</v>
      </c>
      <c r="OBM215" s="611">
        <v>93205</v>
      </c>
      <c r="OBN215" s="611">
        <v>93205</v>
      </c>
      <c r="OBO215" s="611">
        <v>93205</v>
      </c>
      <c r="OBP215" s="611">
        <v>93205</v>
      </c>
      <c r="OBQ215" s="611">
        <v>93205</v>
      </c>
      <c r="OBR215" s="611">
        <v>93205</v>
      </c>
      <c r="OBS215" s="611">
        <v>93205</v>
      </c>
      <c r="OBT215" s="611">
        <v>93205</v>
      </c>
      <c r="OBU215" s="611">
        <v>93205</v>
      </c>
      <c r="OBV215" s="611">
        <v>93205</v>
      </c>
      <c r="OBW215" s="611">
        <v>93205</v>
      </c>
      <c r="OBX215" s="611">
        <v>93205</v>
      </c>
      <c r="OBY215" s="611">
        <v>93205</v>
      </c>
      <c r="OBZ215" s="611">
        <v>93205</v>
      </c>
      <c r="OCA215" s="611">
        <v>93205</v>
      </c>
      <c r="OCB215" s="611">
        <v>93205</v>
      </c>
      <c r="OCC215" s="611">
        <v>93205</v>
      </c>
      <c r="OCD215" s="611">
        <v>93205</v>
      </c>
      <c r="OCE215" s="611">
        <v>93205</v>
      </c>
      <c r="OCF215" s="611">
        <v>93205</v>
      </c>
      <c r="OCG215" s="611">
        <v>93205</v>
      </c>
      <c r="OCH215" s="611">
        <v>93205</v>
      </c>
      <c r="OCI215" s="611">
        <v>93205</v>
      </c>
      <c r="OCJ215" s="611">
        <v>93205</v>
      </c>
      <c r="OCK215" s="611">
        <v>93205</v>
      </c>
      <c r="OCL215" s="611">
        <v>93205</v>
      </c>
      <c r="OCM215" s="611">
        <v>93205</v>
      </c>
      <c r="OCN215" s="611">
        <v>93205</v>
      </c>
      <c r="OCO215" s="611">
        <v>93205</v>
      </c>
      <c r="OCP215" s="611">
        <v>93205</v>
      </c>
      <c r="OCQ215" s="611">
        <v>93205</v>
      </c>
      <c r="OCR215" s="611">
        <v>93205</v>
      </c>
      <c r="OCS215" s="611">
        <v>93205</v>
      </c>
      <c r="OCT215" s="611">
        <v>93205</v>
      </c>
      <c r="OCU215" s="611">
        <v>93205</v>
      </c>
      <c r="OCV215" s="611">
        <v>93205</v>
      </c>
      <c r="OCW215" s="611">
        <v>93205</v>
      </c>
      <c r="OCX215" s="611">
        <v>93205</v>
      </c>
      <c r="OCY215" s="611">
        <v>93205</v>
      </c>
      <c r="OCZ215" s="611">
        <v>93205</v>
      </c>
      <c r="ODA215" s="611">
        <v>93205</v>
      </c>
      <c r="ODB215" s="611">
        <v>93205</v>
      </c>
      <c r="ODC215" s="611">
        <v>93205</v>
      </c>
      <c r="ODD215" s="611">
        <v>93205</v>
      </c>
      <c r="ODE215" s="611">
        <v>93205</v>
      </c>
      <c r="ODF215" s="611">
        <v>93205</v>
      </c>
      <c r="ODG215" s="611">
        <v>93205</v>
      </c>
      <c r="ODH215" s="611">
        <v>93205</v>
      </c>
      <c r="ODI215" s="611">
        <v>93205</v>
      </c>
      <c r="ODJ215" s="611">
        <v>93205</v>
      </c>
      <c r="ODK215" s="611">
        <v>93205</v>
      </c>
      <c r="ODL215" s="611">
        <v>93205</v>
      </c>
      <c r="ODM215" s="611">
        <v>93205</v>
      </c>
      <c r="ODN215" s="611">
        <v>93205</v>
      </c>
      <c r="ODO215" s="611">
        <v>93205</v>
      </c>
      <c r="ODP215" s="611">
        <v>93205</v>
      </c>
      <c r="ODQ215" s="611">
        <v>93205</v>
      </c>
      <c r="ODR215" s="611">
        <v>93205</v>
      </c>
      <c r="ODS215" s="611">
        <v>93205</v>
      </c>
      <c r="ODT215" s="611">
        <v>93205</v>
      </c>
      <c r="ODU215" s="611">
        <v>93205</v>
      </c>
      <c r="ODV215" s="611">
        <v>93205</v>
      </c>
      <c r="ODW215" s="611">
        <v>93205</v>
      </c>
      <c r="ODX215" s="611">
        <v>93205</v>
      </c>
      <c r="ODY215" s="611">
        <v>93205</v>
      </c>
      <c r="ODZ215" s="611">
        <v>93205</v>
      </c>
      <c r="OEA215" s="611">
        <v>93205</v>
      </c>
      <c r="OEB215" s="611">
        <v>93205</v>
      </c>
      <c r="OEC215" s="611">
        <v>93205</v>
      </c>
      <c r="OED215" s="611">
        <v>93205</v>
      </c>
      <c r="OEE215" s="611">
        <v>93205</v>
      </c>
      <c r="OEF215" s="611">
        <v>93205</v>
      </c>
      <c r="OEG215" s="611">
        <v>93205</v>
      </c>
      <c r="OEH215" s="611">
        <v>93205</v>
      </c>
      <c r="OEI215" s="611">
        <v>93205</v>
      </c>
      <c r="OEJ215" s="611">
        <v>93205</v>
      </c>
      <c r="OEK215" s="611">
        <v>93205</v>
      </c>
      <c r="OEL215" s="611">
        <v>93205</v>
      </c>
      <c r="OEM215" s="611">
        <v>93205</v>
      </c>
      <c r="OEN215" s="611">
        <v>93205</v>
      </c>
      <c r="OEO215" s="611">
        <v>93205</v>
      </c>
      <c r="OEP215" s="611">
        <v>93205</v>
      </c>
      <c r="OEQ215" s="611">
        <v>93205</v>
      </c>
      <c r="OER215" s="611">
        <v>93205</v>
      </c>
      <c r="OES215" s="611">
        <v>93205</v>
      </c>
      <c r="OET215" s="611">
        <v>93205</v>
      </c>
      <c r="OEU215" s="611">
        <v>93205</v>
      </c>
      <c r="OEV215" s="611">
        <v>93205</v>
      </c>
      <c r="OEW215" s="611">
        <v>93205</v>
      </c>
      <c r="OEX215" s="611">
        <v>93205</v>
      </c>
      <c r="OEY215" s="611">
        <v>93205</v>
      </c>
      <c r="OEZ215" s="611">
        <v>93205</v>
      </c>
      <c r="OFA215" s="611">
        <v>93205</v>
      </c>
      <c r="OFB215" s="611">
        <v>93205</v>
      </c>
      <c r="OFC215" s="611">
        <v>93205</v>
      </c>
      <c r="OFD215" s="611">
        <v>93205</v>
      </c>
      <c r="OFE215" s="611">
        <v>93205</v>
      </c>
      <c r="OFF215" s="611">
        <v>93205</v>
      </c>
      <c r="OFG215" s="611">
        <v>93205</v>
      </c>
      <c r="OFH215" s="611">
        <v>93205</v>
      </c>
      <c r="OFI215" s="611">
        <v>93205</v>
      </c>
      <c r="OFJ215" s="611">
        <v>93205</v>
      </c>
      <c r="OFK215" s="611">
        <v>93205</v>
      </c>
      <c r="OFL215" s="611">
        <v>93205</v>
      </c>
      <c r="OFM215" s="611">
        <v>93205</v>
      </c>
      <c r="OFN215" s="611">
        <v>93205</v>
      </c>
      <c r="OFO215" s="611">
        <v>93205</v>
      </c>
      <c r="OFP215" s="611">
        <v>93205</v>
      </c>
      <c r="OFQ215" s="611">
        <v>93205</v>
      </c>
      <c r="OFR215" s="611">
        <v>93205</v>
      </c>
      <c r="OFS215" s="611">
        <v>93205</v>
      </c>
      <c r="OFT215" s="611">
        <v>93205</v>
      </c>
      <c r="OFU215" s="611">
        <v>93205</v>
      </c>
      <c r="OFV215" s="611">
        <v>93205</v>
      </c>
      <c r="OFW215" s="611">
        <v>93205</v>
      </c>
      <c r="OFX215" s="611">
        <v>93205</v>
      </c>
      <c r="OFY215" s="611">
        <v>93205</v>
      </c>
      <c r="OFZ215" s="611">
        <v>93205</v>
      </c>
      <c r="OGA215" s="611">
        <v>93205</v>
      </c>
      <c r="OGB215" s="611">
        <v>93205</v>
      </c>
      <c r="OGC215" s="611">
        <v>93205</v>
      </c>
      <c r="OGD215" s="611">
        <v>93205</v>
      </c>
      <c r="OGE215" s="611">
        <v>93205</v>
      </c>
      <c r="OGF215" s="611">
        <v>93205</v>
      </c>
      <c r="OGG215" s="611">
        <v>93205</v>
      </c>
      <c r="OGH215" s="611">
        <v>93205</v>
      </c>
      <c r="OGI215" s="611">
        <v>93205</v>
      </c>
      <c r="OGJ215" s="611">
        <v>93205</v>
      </c>
      <c r="OGK215" s="611">
        <v>93205</v>
      </c>
      <c r="OGL215" s="611">
        <v>93205</v>
      </c>
      <c r="OGM215" s="611">
        <v>93205</v>
      </c>
      <c r="OGN215" s="611">
        <v>93205</v>
      </c>
      <c r="OGO215" s="611">
        <v>93205</v>
      </c>
      <c r="OGP215" s="611">
        <v>93205</v>
      </c>
      <c r="OGQ215" s="611">
        <v>93205</v>
      </c>
      <c r="OGR215" s="611">
        <v>93205</v>
      </c>
      <c r="OGS215" s="611">
        <v>93205</v>
      </c>
      <c r="OGT215" s="611">
        <v>93205</v>
      </c>
      <c r="OGU215" s="611">
        <v>93205</v>
      </c>
      <c r="OGV215" s="611">
        <v>93205</v>
      </c>
      <c r="OGW215" s="611">
        <v>93205</v>
      </c>
      <c r="OGX215" s="611">
        <v>93205</v>
      </c>
      <c r="OGY215" s="611">
        <v>93205</v>
      </c>
      <c r="OGZ215" s="611">
        <v>93205</v>
      </c>
      <c r="OHA215" s="611">
        <v>93205</v>
      </c>
      <c r="OHB215" s="611">
        <v>93205</v>
      </c>
      <c r="OHC215" s="611">
        <v>93205</v>
      </c>
      <c r="OHD215" s="611">
        <v>93205</v>
      </c>
      <c r="OHE215" s="611">
        <v>93205</v>
      </c>
      <c r="OHF215" s="611">
        <v>93205</v>
      </c>
      <c r="OHG215" s="611">
        <v>93205</v>
      </c>
      <c r="OHH215" s="611">
        <v>93205</v>
      </c>
      <c r="OHI215" s="611">
        <v>93205</v>
      </c>
      <c r="OHJ215" s="611">
        <v>93205</v>
      </c>
      <c r="OHK215" s="611">
        <v>93205</v>
      </c>
      <c r="OHL215" s="611">
        <v>93205</v>
      </c>
      <c r="OHM215" s="611">
        <v>93205</v>
      </c>
      <c r="OHN215" s="611">
        <v>93205</v>
      </c>
      <c r="OHO215" s="611">
        <v>93205</v>
      </c>
      <c r="OHP215" s="611">
        <v>93205</v>
      </c>
      <c r="OHQ215" s="611">
        <v>93205</v>
      </c>
      <c r="OHR215" s="611">
        <v>93205</v>
      </c>
      <c r="OHS215" s="611">
        <v>93205</v>
      </c>
      <c r="OHT215" s="611">
        <v>93205</v>
      </c>
      <c r="OHU215" s="611">
        <v>93205</v>
      </c>
      <c r="OHV215" s="611">
        <v>93205</v>
      </c>
      <c r="OHW215" s="611">
        <v>93205</v>
      </c>
      <c r="OHX215" s="611">
        <v>93205</v>
      </c>
      <c r="OHY215" s="611">
        <v>93205</v>
      </c>
      <c r="OHZ215" s="611">
        <v>93205</v>
      </c>
      <c r="OIA215" s="611">
        <v>93205</v>
      </c>
      <c r="OIB215" s="611">
        <v>93205</v>
      </c>
      <c r="OIC215" s="611">
        <v>93205</v>
      </c>
      <c r="OID215" s="611">
        <v>93205</v>
      </c>
      <c r="OIE215" s="611">
        <v>93205</v>
      </c>
      <c r="OIF215" s="611">
        <v>93205</v>
      </c>
      <c r="OIG215" s="611">
        <v>93205</v>
      </c>
      <c r="OIH215" s="611">
        <v>93205</v>
      </c>
      <c r="OII215" s="611">
        <v>93205</v>
      </c>
      <c r="OIJ215" s="611">
        <v>93205</v>
      </c>
      <c r="OIK215" s="611">
        <v>93205</v>
      </c>
      <c r="OIL215" s="611">
        <v>93205</v>
      </c>
      <c r="OIM215" s="611">
        <v>93205</v>
      </c>
      <c r="OIN215" s="611">
        <v>93205</v>
      </c>
      <c r="OIO215" s="611">
        <v>93205</v>
      </c>
      <c r="OIP215" s="611">
        <v>93205</v>
      </c>
      <c r="OIQ215" s="611">
        <v>93205</v>
      </c>
      <c r="OIR215" s="611">
        <v>93205</v>
      </c>
      <c r="OIS215" s="611">
        <v>93205</v>
      </c>
      <c r="OIT215" s="611">
        <v>93205</v>
      </c>
      <c r="OIU215" s="611">
        <v>93205</v>
      </c>
      <c r="OIV215" s="611">
        <v>93205</v>
      </c>
      <c r="OIW215" s="611">
        <v>93205</v>
      </c>
      <c r="OIX215" s="611">
        <v>93205</v>
      </c>
      <c r="OIY215" s="611">
        <v>93205</v>
      </c>
      <c r="OIZ215" s="611">
        <v>93205</v>
      </c>
      <c r="OJA215" s="611">
        <v>93205</v>
      </c>
      <c r="OJB215" s="611">
        <v>93205</v>
      </c>
      <c r="OJC215" s="611">
        <v>93205</v>
      </c>
      <c r="OJD215" s="611">
        <v>93205</v>
      </c>
      <c r="OJE215" s="611">
        <v>93205</v>
      </c>
      <c r="OJF215" s="611">
        <v>93205</v>
      </c>
      <c r="OJG215" s="611">
        <v>93205</v>
      </c>
      <c r="OJH215" s="611">
        <v>93205</v>
      </c>
      <c r="OJI215" s="611">
        <v>93205</v>
      </c>
      <c r="OJJ215" s="611">
        <v>93205</v>
      </c>
      <c r="OJK215" s="611">
        <v>93205</v>
      </c>
      <c r="OJL215" s="611">
        <v>93205</v>
      </c>
      <c r="OJM215" s="611">
        <v>93205</v>
      </c>
      <c r="OJN215" s="611">
        <v>93205</v>
      </c>
      <c r="OJO215" s="611">
        <v>93205</v>
      </c>
      <c r="OJP215" s="611">
        <v>93205</v>
      </c>
      <c r="OJQ215" s="611">
        <v>93205</v>
      </c>
      <c r="OJR215" s="611">
        <v>93205</v>
      </c>
      <c r="OJS215" s="611">
        <v>93205</v>
      </c>
      <c r="OJT215" s="611">
        <v>93205</v>
      </c>
      <c r="OJU215" s="611">
        <v>93205</v>
      </c>
      <c r="OJV215" s="611">
        <v>93205</v>
      </c>
      <c r="OJW215" s="611">
        <v>93205</v>
      </c>
      <c r="OJX215" s="611">
        <v>93205</v>
      </c>
      <c r="OJY215" s="611">
        <v>93205</v>
      </c>
      <c r="OJZ215" s="611">
        <v>93205</v>
      </c>
      <c r="OKA215" s="611">
        <v>93205</v>
      </c>
      <c r="OKB215" s="611">
        <v>93205</v>
      </c>
      <c r="OKC215" s="611">
        <v>93205</v>
      </c>
      <c r="OKD215" s="611">
        <v>93205</v>
      </c>
      <c r="OKE215" s="611">
        <v>93205</v>
      </c>
      <c r="OKF215" s="611">
        <v>93205</v>
      </c>
      <c r="OKG215" s="611">
        <v>93205</v>
      </c>
      <c r="OKH215" s="611">
        <v>93205</v>
      </c>
      <c r="OKI215" s="611">
        <v>93205</v>
      </c>
      <c r="OKJ215" s="611">
        <v>93205</v>
      </c>
      <c r="OKK215" s="611">
        <v>93205</v>
      </c>
      <c r="OKL215" s="611">
        <v>93205</v>
      </c>
      <c r="OKM215" s="611">
        <v>93205</v>
      </c>
      <c r="OKN215" s="611">
        <v>93205</v>
      </c>
      <c r="OKO215" s="611">
        <v>93205</v>
      </c>
      <c r="OKP215" s="611">
        <v>93205</v>
      </c>
      <c r="OKQ215" s="611">
        <v>93205</v>
      </c>
      <c r="OKR215" s="611">
        <v>93205</v>
      </c>
      <c r="OKS215" s="611">
        <v>93205</v>
      </c>
      <c r="OKT215" s="611">
        <v>93205</v>
      </c>
      <c r="OKU215" s="611">
        <v>93205</v>
      </c>
      <c r="OKV215" s="611">
        <v>93205</v>
      </c>
      <c r="OKW215" s="611">
        <v>93205</v>
      </c>
      <c r="OKX215" s="611">
        <v>93205</v>
      </c>
      <c r="OKY215" s="611">
        <v>93205</v>
      </c>
      <c r="OKZ215" s="611">
        <v>93205</v>
      </c>
      <c r="OLA215" s="611">
        <v>93205</v>
      </c>
      <c r="OLB215" s="611">
        <v>93205</v>
      </c>
      <c r="OLC215" s="611">
        <v>93205</v>
      </c>
      <c r="OLD215" s="611">
        <v>93205</v>
      </c>
      <c r="OLE215" s="611">
        <v>93205</v>
      </c>
      <c r="OLF215" s="611">
        <v>93205</v>
      </c>
      <c r="OLG215" s="611">
        <v>93205</v>
      </c>
      <c r="OLH215" s="611">
        <v>93205</v>
      </c>
      <c r="OLI215" s="611">
        <v>93205</v>
      </c>
      <c r="OLJ215" s="611">
        <v>93205</v>
      </c>
      <c r="OLK215" s="611">
        <v>93205</v>
      </c>
      <c r="OLL215" s="611">
        <v>93205</v>
      </c>
      <c r="OLM215" s="611">
        <v>93205</v>
      </c>
      <c r="OLN215" s="611">
        <v>93205</v>
      </c>
      <c r="OLO215" s="611">
        <v>93205</v>
      </c>
      <c r="OLP215" s="611">
        <v>93205</v>
      </c>
      <c r="OLQ215" s="611">
        <v>93205</v>
      </c>
      <c r="OLR215" s="611">
        <v>93205</v>
      </c>
      <c r="OLS215" s="611">
        <v>93205</v>
      </c>
      <c r="OLT215" s="611">
        <v>93205</v>
      </c>
      <c r="OLU215" s="611">
        <v>93205</v>
      </c>
      <c r="OLV215" s="611">
        <v>93205</v>
      </c>
      <c r="OLW215" s="611">
        <v>93205</v>
      </c>
      <c r="OLX215" s="611">
        <v>93205</v>
      </c>
      <c r="OLY215" s="611">
        <v>93205</v>
      </c>
      <c r="OLZ215" s="611">
        <v>93205</v>
      </c>
      <c r="OMA215" s="611">
        <v>93205</v>
      </c>
      <c r="OMB215" s="611">
        <v>93205</v>
      </c>
      <c r="OMC215" s="611">
        <v>93205</v>
      </c>
      <c r="OMD215" s="611">
        <v>93205</v>
      </c>
      <c r="OME215" s="611">
        <v>93205</v>
      </c>
      <c r="OMF215" s="611">
        <v>93205</v>
      </c>
      <c r="OMG215" s="611">
        <v>93205</v>
      </c>
      <c r="OMH215" s="611">
        <v>93205</v>
      </c>
      <c r="OMI215" s="611">
        <v>93205</v>
      </c>
      <c r="OMJ215" s="611">
        <v>93205</v>
      </c>
      <c r="OMK215" s="611">
        <v>93205</v>
      </c>
      <c r="OML215" s="611">
        <v>93205</v>
      </c>
      <c r="OMM215" s="611">
        <v>93205</v>
      </c>
      <c r="OMN215" s="611">
        <v>93205</v>
      </c>
      <c r="OMO215" s="611">
        <v>93205</v>
      </c>
      <c r="OMP215" s="611">
        <v>93205</v>
      </c>
      <c r="OMQ215" s="611">
        <v>93205</v>
      </c>
      <c r="OMR215" s="611">
        <v>93205</v>
      </c>
      <c r="OMS215" s="611">
        <v>93205</v>
      </c>
      <c r="OMT215" s="611">
        <v>93205</v>
      </c>
      <c r="OMU215" s="611">
        <v>93205</v>
      </c>
      <c r="OMV215" s="611">
        <v>93205</v>
      </c>
      <c r="OMW215" s="611">
        <v>93205</v>
      </c>
      <c r="OMX215" s="611">
        <v>93205</v>
      </c>
      <c r="OMY215" s="611">
        <v>93205</v>
      </c>
      <c r="OMZ215" s="611">
        <v>93205</v>
      </c>
      <c r="ONA215" s="611">
        <v>93205</v>
      </c>
      <c r="ONB215" s="611">
        <v>93205</v>
      </c>
      <c r="ONC215" s="611">
        <v>93205</v>
      </c>
      <c r="OND215" s="611">
        <v>93205</v>
      </c>
      <c r="ONE215" s="611">
        <v>93205</v>
      </c>
      <c r="ONF215" s="611">
        <v>93205</v>
      </c>
      <c r="ONG215" s="611">
        <v>93205</v>
      </c>
      <c r="ONH215" s="611">
        <v>93205</v>
      </c>
      <c r="ONI215" s="611">
        <v>93205</v>
      </c>
      <c r="ONJ215" s="611">
        <v>93205</v>
      </c>
      <c r="ONK215" s="611">
        <v>93205</v>
      </c>
      <c r="ONL215" s="611">
        <v>93205</v>
      </c>
      <c r="ONM215" s="611">
        <v>93205</v>
      </c>
      <c r="ONN215" s="611">
        <v>93205</v>
      </c>
      <c r="ONO215" s="611">
        <v>93205</v>
      </c>
      <c r="ONP215" s="611">
        <v>93205</v>
      </c>
      <c r="ONQ215" s="611">
        <v>93205</v>
      </c>
      <c r="ONR215" s="611">
        <v>93205</v>
      </c>
      <c r="ONS215" s="611">
        <v>93205</v>
      </c>
      <c r="ONT215" s="611">
        <v>93205</v>
      </c>
      <c r="ONU215" s="611">
        <v>93205</v>
      </c>
      <c r="ONV215" s="611">
        <v>93205</v>
      </c>
      <c r="ONW215" s="611">
        <v>93205</v>
      </c>
      <c r="ONX215" s="611">
        <v>93205</v>
      </c>
      <c r="ONY215" s="611">
        <v>93205</v>
      </c>
      <c r="ONZ215" s="611">
        <v>93205</v>
      </c>
      <c r="OOA215" s="611">
        <v>93205</v>
      </c>
      <c r="OOB215" s="611">
        <v>93205</v>
      </c>
      <c r="OOC215" s="611">
        <v>93205</v>
      </c>
      <c r="OOD215" s="611">
        <v>93205</v>
      </c>
      <c r="OOE215" s="611">
        <v>93205</v>
      </c>
      <c r="OOF215" s="611">
        <v>93205</v>
      </c>
      <c r="OOG215" s="611">
        <v>93205</v>
      </c>
      <c r="OOH215" s="611">
        <v>93205</v>
      </c>
      <c r="OOI215" s="611">
        <v>93205</v>
      </c>
      <c r="OOJ215" s="611">
        <v>93205</v>
      </c>
      <c r="OOK215" s="611">
        <v>93205</v>
      </c>
      <c r="OOL215" s="611">
        <v>93205</v>
      </c>
      <c r="OOM215" s="611">
        <v>93205</v>
      </c>
      <c r="OON215" s="611">
        <v>93205</v>
      </c>
      <c r="OOO215" s="611">
        <v>93205</v>
      </c>
      <c r="OOP215" s="611">
        <v>93205</v>
      </c>
      <c r="OOQ215" s="611">
        <v>93205</v>
      </c>
      <c r="OOR215" s="611">
        <v>93205</v>
      </c>
      <c r="OOS215" s="611">
        <v>93205</v>
      </c>
      <c r="OOT215" s="611">
        <v>93205</v>
      </c>
      <c r="OOU215" s="611">
        <v>93205</v>
      </c>
      <c r="OOV215" s="611">
        <v>93205</v>
      </c>
      <c r="OOW215" s="611">
        <v>93205</v>
      </c>
      <c r="OOX215" s="611">
        <v>93205</v>
      </c>
      <c r="OOY215" s="611">
        <v>93205</v>
      </c>
      <c r="OOZ215" s="611">
        <v>93205</v>
      </c>
      <c r="OPA215" s="611">
        <v>93205</v>
      </c>
      <c r="OPB215" s="611">
        <v>93205</v>
      </c>
      <c r="OPC215" s="611">
        <v>93205</v>
      </c>
      <c r="OPD215" s="611">
        <v>93205</v>
      </c>
      <c r="OPE215" s="611">
        <v>93205</v>
      </c>
      <c r="OPF215" s="611">
        <v>93205</v>
      </c>
      <c r="OPG215" s="611">
        <v>93205</v>
      </c>
      <c r="OPH215" s="611">
        <v>93205</v>
      </c>
      <c r="OPI215" s="611">
        <v>93205</v>
      </c>
      <c r="OPJ215" s="611">
        <v>93205</v>
      </c>
      <c r="OPK215" s="611">
        <v>93205</v>
      </c>
      <c r="OPL215" s="611">
        <v>93205</v>
      </c>
      <c r="OPM215" s="611">
        <v>93205</v>
      </c>
      <c r="OPN215" s="611">
        <v>93205</v>
      </c>
      <c r="OPO215" s="611">
        <v>93205</v>
      </c>
      <c r="OPP215" s="611">
        <v>93205</v>
      </c>
      <c r="OPQ215" s="611">
        <v>93205</v>
      </c>
      <c r="OPR215" s="611">
        <v>93205</v>
      </c>
      <c r="OPS215" s="611">
        <v>93205</v>
      </c>
      <c r="OPT215" s="611">
        <v>93205</v>
      </c>
      <c r="OPU215" s="611">
        <v>93205</v>
      </c>
      <c r="OPV215" s="611">
        <v>93205</v>
      </c>
      <c r="OPW215" s="611">
        <v>93205</v>
      </c>
      <c r="OPX215" s="611">
        <v>93205</v>
      </c>
      <c r="OPY215" s="611">
        <v>93205</v>
      </c>
      <c r="OPZ215" s="611">
        <v>93205</v>
      </c>
      <c r="OQA215" s="611">
        <v>93205</v>
      </c>
      <c r="OQB215" s="611">
        <v>93205</v>
      </c>
      <c r="OQC215" s="611">
        <v>93205</v>
      </c>
      <c r="OQD215" s="611">
        <v>93205</v>
      </c>
      <c r="OQE215" s="611">
        <v>93205</v>
      </c>
      <c r="OQF215" s="611">
        <v>93205</v>
      </c>
      <c r="OQG215" s="611">
        <v>93205</v>
      </c>
      <c r="OQH215" s="611">
        <v>93205</v>
      </c>
      <c r="OQI215" s="611">
        <v>93205</v>
      </c>
      <c r="OQJ215" s="611">
        <v>93205</v>
      </c>
      <c r="OQK215" s="611">
        <v>93205</v>
      </c>
      <c r="OQL215" s="611">
        <v>93205</v>
      </c>
      <c r="OQM215" s="611">
        <v>93205</v>
      </c>
      <c r="OQN215" s="611">
        <v>93205</v>
      </c>
      <c r="OQO215" s="611">
        <v>93205</v>
      </c>
      <c r="OQP215" s="611">
        <v>93205</v>
      </c>
      <c r="OQQ215" s="611">
        <v>93205</v>
      </c>
      <c r="OQR215" s="611">
        <v>93205</v>
      </c>
      <c r="OQS215" s="611">
        <v>93205</v>
      </c>
      <c r="OQT215" s="611">
        <v>93205</v>
      </c>
      <c r="OQU215" s="611">
        <v>93205</v>
      </c>
      <c r="OQV215" s="611">
        <v>93205</v>
      </c>
      <c r="OQW215" s="611">
        <v>93205</v>
      </c>
      <c r="OQX215" s="611">
        <v>93205</v>
      </c>
      <c r="OQY215" s="611">
        <v>93205</v>
      </c>
      <c r="OQZ215" s="611">
        <v>93205</v>
      </c>
      <c r="ORA215" s="611">
        <v>93205</v>
      </c>
      <c r="ORB215" s="611">
        <v>93205</v>
      </c>
      <c r="ORC215" s="611">
        <v>93205</v>
      </c>
      <c r="ORD215" s="611">
        <v>93205</v>
      </c>
      <c r="ORE215" s="611">
        <v>93205</v>
      </c>
      <c r="ORF215" s="611">
        <v>93205</v>
      </c>
      <c r="ORG215" s="611">
        <v>93205</v>
      </c>
      <c r="ORH215" s="611">
        <v>93205</v>
      </c>
      <c r="ORI215" s="611">
        <v>93205</v>
      </c>
      <c r="ORJ215" s="611">
        <v>93205</v>
      </c>
      <c r="ORK215" s="611">
        <v>93205</v>
      </c>
      <c r="ORL215" s="611">
        <v>93205</v>
      </c>
      <c r="ORM215" s="611">
        <v>93205</v>
      </c>
      <c r="ORN215" s="611">
        <v>93205</v>
      </c>
      <c r="ORO215" s="611">
        <v>93205</v>
      </c>
      <c r="ORP215" s="611">
        <v>93205</v>
      </c>
      <c r="ORQ215" s="611">
        <v>93205</v>
      </c>
      <c r="ORR215" s="611">
        <v>93205</v>
      </c>
      <c r="ORS215" s="611">
        <v>93205</v>
      </c>
      <c r="ORT215" s="611">
        <v>93205</v>
      </c>
      <c r="ORU215" s="611">
        <v>93205</v>
      </c>
      <c r="ORV215" s="611">
        <v>93205</v>
      </c>
      <c r="ORW215" s="611">
        <v>93205</v>
      </c>
      <c r="ORX215" s="611">
        <v>93205</v>
      </c>
      <c r="ORY215" s="611">
        <v>93205</v>
      </c>
      <c r="ORZ215" s="611">
        <v>93205</v>
      </c>
      <c r="OSA215" s="611">
        <v>93205</v>
      </c>
      <c r="OSB215" s="611">
        <v>93205</v>
      </c>
      <c r="OSC215" s="611">
        <v>93205</v>
      </c>
      <c r="OSD215" s="611">
        <v>93205</v>
      </c>
      <c r="OSE215" s="611">
        <v>93205</v>
      </c>
      <c r="OSF215" s="611">
        <v>93205</v>
      </c>
      <c r="OSG215" s="611">
        <v>93205</v>
      </c>
      <c r="OSH215" s="611">
        <v>93205</v>
      </c>
      <c r="OSI215" s="611">
        <v>93205</v>
      </c>
      <c r="OSJ215" s="611">
        <v>93205</v>
      </c>
      <c r="OSK215" s="611">
        <v>93205</v>
      </c>
      <c r="OSL215" s="611">
        <v>93205</v>
      </c>
      <c r="OSM215" s="611">
        <v>93205</v>
      </c>
      <c r="OSN215" s="611">
        <v>93205</v>
      </c>
      <c r="OSO215" s="611">
        <v>93205</v>
      </c>
      <c r="OSP215" s="611">
        <v>93205</v>
      </c>
      <c r="OSQ215" s="611">
        <v>93205</v>
      </c>
      <c r="OSR215" s="611">
        <v>93205</v>
      </c>
      <c r="OSS215" s="611">
        <v>93205</v>
      </c>
      <c r="OST215" s="611">
        <v>93205</v>
      </c>
      <c r="OSU215" s="611">
        <v>93205</v>
      </c>
      <c r="OSV215" s="611">
        <v>93205</v>
      </c>
      <c r="OSW215" s="611">
        <v>93205</v>
      </c>
      <c r="OSX215" s="611">
        <v>93205</v>
      </c>
      <c r="OSY215" s="611">
        <v>93205</v>
      </c>
      <c r="OSZ215" s="611">
        <v>93205</v>
      </c>
      <c r="OTA215" s="611">
        <v>93205</v>
      </c>
      <c r="OTB215" s="611">
        <v>93205</v>
      </c>
      <c r="OTC215" s="611">
        <v>93205</v>
      </c>
      <c r="OTD215" s="611">
        <v>93205</v>
      </c>
      <c r="OTE215" s="611">
        <v>93205</v>
      </c>
      <c r="OTF215" s="611">
        <v>93205</v>
      </c>
      <c r="OTG215" s="611">
        <v>93205</v>
      </c>
      <c r="OTH215" s="611">
        <v>93205</v>
      </c>
      <c r="OTI215" s="611">
        <v>93205</v>
      </c>
      <c r="OTJ215" s="611">
        <v>93205</v>
      </c>
      <c r="OTK215" s="611">
        <v>93205</v>
      </c>
      <c r="OTL215" s="611">
        <v>93205</v>
      </c>
      <c r="OTM215" s="611">
        <v>93205</v>
      </c>
      <c r="OTN215" s="611">
        <v>93205</v>
      </c>
      <c r="OTO215" s="611">
        <v>93205</v>
      </c>
      <c r="OTP215" s="611">
        <v>93205</v>
      </c>
      <c r="OTQ215" s="611">
        <v>93205</v>
      </c>
      <c r="OTR215" s="611">
        <v>93205</v>
      </c>
      <c r="OTS215" s="611">
        <v>93205</v>
      </c>
      <c r="OTT215" s="611">
        <v>93205</v>
      </c>
      <c r="OTU215" s="611">
        <v>93205</v>
      </c>
      <c r="OTV215" s="611">
        <v>93205</v>
      </c>
      <c r="OTW215" s="611">
        <v>93205</v>
      </c>
      <c r="OTX215" s="611">
        <v>93205</v>
      </c>
      <c r="OTY215" s="611">
        <v>93205</v>
      </c>
      <c r="OTZ215" s="611">
        <v>93205</v>
      </c>
      <c r="OUA215" s="611">
        <v>93205</v>
      </c>
      <c r="OUB215" s="611">
        <v>93205</v>
      </c>
      <c r="OUC215" s="611">
        <v>93205</v>
      </c>
      <c r="OUD215" s="611">
        <v>93205</v>
      </c>
      <c r="OUE215" s="611">
        <v>93205</v>
      </c>
      <c r="OUF215" s="611">
        <v>93205</v>
      </c>
      <c r="OUG215" s="611">
        <v>93205</v>
      </c>
      <c r="OUH215" s="611">
        <v>93205</v>
      </c>
      <c r="OUI215" s="611">
        <v>93205</v>
      </c>
      <c r="OUJ215" s="611">
        <v>93205</v>
      </c>
      <c r="OUK215" s="611">
        <v>93205</v>
      </c>
      <c r="OUL215" s="611">
        <v>93205</v>
      </c>
      <c r="OUM215" s="611">
        <v>93205</v>
      </c>
      <c r="OUN215" s="611">
        <v>93205</v>
      </c>
      <c r="OUO215" s="611">
        <v>93205</v>
      </c>
      <c r="OUP215" s="611">
        <v>93205</v>
      </c>
      <c r="OUQ215" s="611">
        <v>93205</v>
      </c>
      <c r="OUR215" s="611">
        <v>93205</v>
      </c>
      <c r="OUS215" s="611">
        <v>93205</v>
      </c>
      <c r="OUT215" s="611">
        <v>93205</v>
      </c>
      <c r="OUU215" s="611">
        <v>93205</v>
      </c>
      <c r="OUV215" s="611">
        <v>93205</v>
      </c>
      <c r="OUW215" s="611">
        <v>93205</v>
      </c>
      <c r="OUX215" s="611">
        <v>93205</v>
      </c>
      <c r="OUY215" s="611">
        <v>93205</v>
      </c>
      <c r="OUZ215" s="611">
        <v>93205</v>
      </c>
      <c r="OVA215" s="611">
        <v>93205</v>
      </c>
      <c r="OVB215" s="611">
        <v>93205</v>
      </c>
      <c r="OVC215" s="611">
        <v>93205</v>
      </c>
      <c r="OVD215" s="611">
        <v>93205</v>
      </c>
      <c r="OVE215" s="611">
        <v>93205</v>
      </c>
      <c r="OVF215" s="611">
        <v>93205</v>
      </c>
      <c r="OVG215" s="611">
        <v>93205</v>
      </c>
      <c r="OVH215" s="611">
        <v>93205</v>
      </c>
      <c r="OVI215" s="611">
        <v>93205</v>
      </c>
      <c r="OVJ215" s="611">
        <v>93205</v>
      </c>
      <c r="OVK215" s="611">
        <v>93205</v>
      </c>
      <c r="OVL215" s="611">
        <v>93205</v>
      </c>
      <c r="OVM215" s="611">
        <v>93205</v>
      </c>
      <c r="OVN215" s="611">
        <v>93205</v>
      </c>
      <c r="OVO215" s="611">
        <v>93205</v>
      </c>
      <c r="OVP215" s="611">
        <v>93205</v>
      </c>
      <c r="OVQ215" s="611">
        <v>93205</v>
      </c>
      <c r="OVR215" s="611">
        <v>93205</v>
      </c>
      <c r="OVS215" s="611">
        <v>93205</v>
      </c>
      <c r="OVT215" s="611">
        <v>93205</v>
      </c>
      <c r="OVU215" s="611">
        <v>93205</v>
      </c>
      <c r="OVV215" s="611">
        <v>93205</v>
      </c>
      <c r="OVW215" s="611">
        <v>93205</v>
      </c>
      <c r="OVX215" s="611">
        <v>93205</v>
      </c>
      <c r="OVY215" s="611">
        <v>93205</v>
      </c>
      <c r="OVZ215" s="611">
        <v>93205</v>
      </c>
      <c r="OWA215" s="611">
        <v>93205</v>
      </c>
      <c r="OWB215" s="611">
        <v>93205</v>
      </c>
      <c r="OWC215" s="611">
        <v>93205</v>
      </c>
      <c r="OWD215" s="611">
        <v>93205</v>
      </c>
      <c r="OWE215" s="611">
        <v>93205</v>
      </c>
      <c r="OWF215" s="611">
        <v>93205</v>
      </c>
      <c r="OWG215" s="611">
        <v>93205</v>
      </c>
      <c r="OWH215" s="611">
        <v>93205</v>
      </c>
      <c r="OWI215" s="611">
        <v>93205</v>
      </c>
      <c r="OWJ215" s="611">
        <v>93205</v>
      </c>
      <c r="OWK215" s="611">
        <v>93205</v>
      </c>
      <c r="OWL215" s="611">
        <v>93205</v>
      </c>
      <c r="OWM215" s="611">
        <v>93205</v>
      </c>
      <c r="OWN215" s="611">
        <v>93205</v>
      </c>
      <c r="OWO215" s="611">
        <v>93205</v>
      </c>
      <c r="OWP215" s="611">
        <v>93205</v>
      </c>
      <c r="OWQ215" s="611">
        <v>93205</v>
      </c>
      <c r="OWR215" s="611">
        <v>93205</v>
      </c>
      <c r="OWS215" s="611">
        <v>93205</v>
      </c>
      <c r="OWT215" s="611">
        <v>93205</v>
      </c>
      <c r="OWU215" s="611">
        <v>93205</v>
      </c>
      <c r="OWV215" s="611">
        <v>93205</v>
      </c>
      <c r="OWW215" s="611">
        <v>93205</v>
      </c>
      <c r="OWX215" s="611">
        <v>93205</v>
      </c>
      <c r="OWY215" s="611">
        <v>93205</v>
      </c>
      <c r="OWZ215" s="611">
        <v>93205</v>
      </c>
      <c r="OXA215" s="611">
        <v>93205</v>
      </c>
      <c r="OXB215" s="611">
        <v>93205</v>
      </c>
      <c r="OXC215" s="611">
        <v>93205</v>
      </c>
      <c r="OXD215" s="611">
        <v>93205</v>
      </c>
      <c r="OXE215" s="611">
        <v>93205</v>
      </c>
      <c r="OXF215" s="611">
        <v>93205</v>
      </c>
      <c r="OXG215" s="611">
        <v>93205</v>
      </c>
      <c r="OXH215" s="611">
        <v>93205</v>
      </c>
      <c r="OXI215" s="611">
        <v>93205</v>
      </c>
      <c r="OXJ215" s="611">
        <v>93205</v>
      </c>
      <c r="OXK215" s="611">
        <v>93205</v>
      </c>
      <c r="OXL215" s="611">
        <v>93205</v>
      </c>
      <c r="OXM215" s="611">
        <v>93205</v>
      </c>
      <c r="OXN215" s="611">
        <v>93205</v>
      </c>
      <c r="OXO215" s="611">
        <v>93205</v>
      </c>
      <c r="OXP215" s="611">
        <v>93205</v>
      </c>
      <c r="OXQ215" s="611">
        <v>93205</v>
      </c>
      <c r="OXR215" s="611">
        <v>93205</v>
      </c>
      <c r="OXS215" s="611">
        <v>93205</v>
      </c>
      <c r="OXT215" s="611">
        <v>93205</v>
      </c>
      <c r="OXU215" s="611">
        <v>93205</v>
      </c>
      <c r="OXV215" s="611">
        <v>93205</v>
      </c>
      <c r="OXW215" s="611">
        <v>93205</v>
      </c>
      <c r="OXX215" s="611">
        <v>93205</v>
      </c>
      <c r="OXY215" s="611">
        <v>93205</v>
      </c>
      <c r="OXZ215" s="611">
        <v>93205</v>
      </c>
      <c r="OYA215" s="611">
        <v>93205</v>
      </c>
      <c r="OYB215" s="611">
        <v>93205</v>
      </c>
      <c r="OYC215" s="611">
        <v>93205</v>
      </c>
      <c r="OYD215" s="611">
        <v>93205</v>
      </c>
      <c r="OYE215" s="611">
        <v>93205</v>
      </c>
      <c r="OYF215" s="611">
        <v>93205</v>
      </c>
      <c r="OYG215" s="611">
        <v>93205</v>
      </c>
      <c r="OYH215" s="611">
        <v>93205</v>
      </c>
      <c r="OYI215" s="611">
        <v>93205</v>
      </c>
      <c r="OYJ215" s="611">
        <v>93205</v>
      </c>
      <c r="OYK215" s="611">
        <v>93205</v>
      </c>
      <c r="OYL215" s="611">
        <v>93205</v>
      </c>
      <c r="OYM215" s="611">
        <v>93205</v>
      </c>
      <c r="OYN215" s="611">
        <v>93205</v>
      </c>
      <c r="OYO215" s="611">
        <v>93205</v>
      </c>
      <c r="OYP215" s="611">
        <v>93205</v>
      </c>
      <c r="OYQ215" s="611">
        <v>93205</v>
      </c>
      <c r="OYR215" s="611">
        <v>93205</v>
      </c>
      <c r="OYS215" s="611">
        <v>93205</v>
      </c>
      <c r="OYT215" s="611">
        <v>93205</v>
      </c>
      <c r="OYU215" s="611">
        <v>93205</v>
      </c>
      <c r="OYV215" s="611">
        <v>93205</v>
      </c>
      <c r="OYW215" s="611">
        <v>93205</v>
      </c>
      <c r="OYX215" s="611">
        <v>93205</v>
      </c>
      <c r="OYY215" s="611">
        <v>93205</v>
      </c>
      <c r="OYZ215" s="611">
        <v>93205</v>
      </c>
      <c r="OZA215" s="611">
        <v>93205</v>
      </c>
      <c r="OZB215" s="611">
        <v>93205</v>
      </c>
      <c r="OZC215" s="611">
        <v>93205</v>
      </c>
      <c r="OZD215" s="611">
        <v>93205</v>
      </c>
      <c r="OZE215" s="611">
        <v>93205</v>
      </c>
      <c r="OZF215" s="611">
        <v>93205</v>
      </c>
      <c r="OZG215" s="611">
        <v>93205</v>
      </c>
      <c r="OZH215" s="611">
        <v>93205</v>
      </c>
      <c r="OZI215" s="611">
        <v>93205</v>
      </c>
      <c r="OZJ215" s="611">
        <v>93205</v>
      </c>
      <c r="OZK215" s="611">
        <v>93205</v>
      </c>
      <c r="OZL215" s="611">
        <v>93205</v>
      </c>
      <c r="OZM215" s="611">
        <v>93205</v>
      </c>
      <c r="OZN215" s="611">
        <v>93205</v>
      </c>
      <c r="OZO215" s="611">
        <v>93205</v>
      </c>
      <c r="OZP215" s="611">
        <v>93205</v>
      </c>
      <c r="OZQ215" s="611">
        <v>93205</v>
      </c>
      <c r="OZR215" s="611">
        <v>93205</v>
      </c>
      <c r="OZS215" s="611">
        <v>93205</v>
      </c>
      <c r="OZT215" s="611">
        <v>93205</v>
      </c>
      <c r="OZU215" s="611">
        <v>93205</v>
      </c>
      <c r="OZV215" s="611">
        <v>93205</v>
      </c>
      <c r="OZW215" s="611">
        <v>93205</v>
      </c>
      <c r="OZX215" s="611">
        <v>93205</v>
      </c>
      <c r="OZY215" s="611">
        <v>93205</v>
      </c>
      <c r="OZZ215" s="611">
        <v>93205</v>
      </c>
      <c r="PAA215" s="611">
        <v>93205</v>
      </c>
      <c r="PAB215" s="611">
        <v>93205</v>
      </c>
      <c r="PAC215" s="611">
        <v>93205</v>
      </c>
      <c r="PAD215" s="611">
        <v>93205</v>
      </c>
      <c r="PAE215" s="611">
        <v>93205</v>
      </c>
      <c r="PAF215" s="611">
        <v>93205</v>
      </c>
      <c r="PAG215" s="611">
        <v>93205</v>
      </c>
      <c r="PAH215" s="611">
        <v>93205</v>
      </c>
      <c r="PAI215" s="611">
        <v>93205</v>
      </c>
      <c r="PAJ215" s="611">
        <v>93205</v>
      </c>
      <c r="PAK215" s="611">
        <v>93205</v>
      </c>
      <c r="PAL215" s="611">
        <v>93205</v>
      </c>
      <c r="PAM215" s="611">
        <v>93205</v>
      </c>
      <c r="PAN215" s="611">
        <v>93205</v>
      </c>
      <c r="PAO215" s="611">
        <v>93205</v>
      </c>
      <c r="PAP215" s="611">
        <v>93205</v>
      </c>
      <c r="PAQ215" s="611">
        <v>93205</v>
      </c>
      <c r="PAR215" s="611">
        <v>93205</v>
      </c>
      <c r="PAS215" s="611">
        <v>93205</v>
      </c>
      <c r="PAT215" s="611">
        <v>93205</v>
      </c>
      <c r="PAU215" s="611">
        <v>93205</v>
      </c>
      <c r="PAV215" s="611">
        <v>93205</v>
      </c>
      <c r="PAW215" s="611">
        <v>93205</v>
      </c>
      <c r="PAX215" s="611">
        <v>93205</v>
      </c>
      <c r="PAY215" s="611">
        <v>93205</v>
      </c>
      <c r="PAZ215" s="611">
        <v>93205</v>
      </c>
      <c r="PBA215" s="611">
        <v>93205</v>
      </c>
      <c r="PBB215" s="611">
        <v>93205</v>
      </c>
      <c r="PBC215" s="611">
        <v>93205</v>
      </c>
      <c r="PBD215" s="611">
        <v>93205</v>
      </c>
      <c r="PBE215" s="611">
        <v>93205</v>
      </c>
      <c r="PBF215" s="611">
        <v>93205</v>
      </c>
      <c r="PBG215" s="611">
        <v>93205</v>
      </c>
      <c r="PBH215" s="611">
        <v>93205</v>
      </c>
      <c r="PBI215" s="611">
        <v>93205</v>
      </c>
      <c r="PBJ215" s="611">
        <v>93205</v>
      </c>
      <c r="PBK215" s="611">
        <v>93205</v>
      </c>
      <c r="PBL215" s="611">
        <v>93205</v>
      </c>
      <c r="PBM215" s="611">
        <v>93205</v>
      </c>
      <c r="PBN215" s="611">
        <v>93205</v>
      </c>
      <c r="PBO215" s="611">
        <v>93205</v>
      </c>
      <c r="PBP215" s="611">
        <v>93205</v>
      </c>
      <c r="PBQ215" s="611">
        <v>93205</v>
      </c>
      <c r="PBR215" s="611">
        <v>93205</v>
      </c>
      <c r="PBS215" s="611">
        <v>93205</v>
      </c>
      <c r="PBT215" s="611">
        <v>93205</v>
      </c>
      <c r="PBU215" s="611">
        <v>93205</v>
      </c>
      <c r="PBV215" s="611">
        <v>93205</v>
      </c>
      <c r="PBW215" s="611">
        <v>93205</v>
      </c>
      <c r="PBX215" s="611">
        <v>93205</v>
      </c>
      <c r="PBY215" s="611">
        <v>93205</v>
      </c>
      <c r="PBZ215" s="611">
        <v>93205</v>
      </c>
      <c r="PCA215" s="611">
        <v>93205</v>
      </c>
      <c r="PCB215" s="611">
        <v>93205</v>
      </c>
      <c r="PCC215" s="611">
        <v>93205</v>
      </c>
      <c r="PCD215" s="611">
        <v>93205</v>
      </c>
      <c r="PCE215" s="611">
        <v>93205</v>
      </c>
      <c r="PCF215" s="611">
        <v>93205</v>
      </c>
      <c r="PCG215" s="611">
        <v>93205</v>
      </c>
      <c r="PCH215" s="611">
        <v>93205</v>
      </c>
      <c r="PCI215" s="611">
        <v>93205</v>
      </c>
      <c r="PCJ215" s="611">
        <v>93205</v>
      </c>
      <c r="PCK215" s="611">
        <v>93205</v>
      </c>
      <c r="PCL215" s="611">
        <v>93205</v>
      </c>
      <c r="PCM215" s="611">
        <v>93205</v>
      </c>
      <c r="PCN215" s="611">
        <v>93205</v>
      </c>
      <c r="PCO215" s="611">
        <v>93205</v>
      </c>
      <c r="PCP215" s="611">
        <v>93205</v>
      </c>
      <c r="PCQ215" s="611">
        <v>93205</v>
      </c>
      <c r="PCR215" s="611">
        <v>93205</v>
      </c>
      <c r="PCS215" s="611">
        <v>93205</v>
      </c>
      <c r="PCT215" s="611">
        <v>93205</v>
      </c>
      <c r="PCU215" s="611">
        <v>93205</v>
      </c>
      <c r="PCV215" s="611">
        <v>93205</v>
      </c>
      <c r="PCW215" s="611">
        <v>93205</v>
      </c>
      <c r="PCX215" s="611">
        <v>93205</v>
      </c>
      <c r="PCY215" s="611">
        <v>93205</v>
      </c>
      <c r="PCZ215" s="611">
        <v>93205</v>
      </c>
      <c r="PDA215" s="611">
        <v>93205</v>
      </c>
      <c r="PDB215" s="611">
        <v>93205</v>
      </c>
      <c r="PDC215" s="611">
        <v>93205</v>
      </c>
      <c r="PDD215" s="611">
        <v>93205</v>
      </c>
      <c r="PDE215" s="611">
        <v>93205</v>
      </c>
      <c r="PDF215" s="611">
        <v>93205</v>
      </c>
      <c r="PDG215" s="611">
        <v>93205</v>
      </c>
      <c r="PDH215" s="611">
        <v>93205</v>
      </c>
      <c r="PDI215" s="611">
        <v>93205</v>
      </c>
      <c r="PDJ215" s="611">
        <v>93205</v>
      </c>
      <c r="PDK215" s="611">
        <v>93205</v>
      </c>
      <c r="PDL215" s="611">
        <v>93205</v>
      </c>
      <c r="PDM215" s="611">
        <v>93205</v>
      </c>
      <c r="PDN215" s="611">
        <v>93205</v>
      </c>
      <c r="PDO215" s="611">
        <v>93205</v>
      </c>
      <c r="PDP215" s="611">
        <v>93205</v>
      </c>
      <c r="PDQ215" s="611">
        <v>93205</v>
      </c>
      <c r="PDR215" s="611">
        <v>93205</v>
      </c>
      <c r="PDS215" s="611">
        <v>93205</v>
      </c>
      <c r="PDT215" s="611">
        <v>93205</v>
      </c>
      <c r="PDU215" s="611">
        <v>93205</v>
      </c>
      <c r="PDV215" s="611">
        <v>93205</v>
      </c>
      <c r="PDW215" s="611">
        <v>93205</v>
      </c>
      <c r="PDX215" s="611">
        <v>93205</v>
      </c>
      <c r="PDY215" s="611">
        <v>93205</v>
      </c>
      <c r="PDZ215" s="611">
        <v>93205</v>
      </c>
      <c r="PEA215" s="611">
        <v>93205</v>
      </c>
      <c r="PEB215" s="611">
        <v>93205</v>
      </c>
      <c r="PEC215" s="611">
        <v>93205</v>
      </c>
      <c r="PED215" s="611">
        <v>93205</v>
      </c>
      <c r="PEE215" s="611">
        <v>93205</v>
      </c>
      <c r="PEF215" s="611">
        <v>93205</v>
      </c>
      <c r="PEG215" s="611">
        <v>93205</v>
      </c>
      <c r="PEH215" s="611">
        <v>93205</v>
      </c>
      <c r="PEI215" s="611">
        <v>93205</v>
      </c>
      <c r="PEJ215" s="611">
        <v>93205</v>
      </c>
      <c r="PEK215" s="611">
        <v>93205</v>
      </c>
      <c r="PEL215" s="611">
        <v>93205</v>
      </c>
      <c r="PEM215" s="611">
        <v>93205</v>
      </c>
      <c r="PEN215" s="611">
        <v>93205</v>
      </c>
      <c r="PEO215" s="611">
        <v>93205</v>
      </c>
      <c r="PEP215" s="611">
        <v>93205</v>
      </c>
      <c r="PEQ215" s="611">
        <v>93205</v>
      </c>
      <c r="PER215" s="611">
        <v>93205</v>
      </c>
      <c r="PES215" s="611">
        <v>93205</v>
      </c>
      <c r="PET215" s="611">
        <v>93205</v>
      </c>
      <c r="PEU215" s="611">
        <v>93205</v>
      </c>
      <c r="PEV215" s="611">
        <v>93205</v>
      </c>
      <c r="PEW215" s="611">
        <v>93205</v>
      </c>
      <c r="PEX215" s="611">
        <v>93205</v>
      </c>
      <c r="PEY215" s="611">
        <v>93205</v>
      </c>
      <c r="PEZ215" s="611">
        <v>93205</v>
      </c>
      <c r="PFA215" s="611">
        <v>93205</v>
      </c>
      <c r="PFB215" s="611">
        <v>93205</v>
      </c>
      <c r="PFC215" s="611">
        <v>93205</v>
      </c>
      <c r="PFD215" s="611">
        <v>93205</v>
      </c>
      <c r="PFE215" s="611">
        <v>93205</v>
      </c>
      <c r="PFF215" s="611">
        <v>93205</v>
      </c>
      <c r="PFG215" s="611">
        <v>93205</v>
      </c>
      <c r="PFH215" s="611">
        <v>93205</v>
      </c>
      <c r="PFI215" s="611">
        <v>93205</v>
      </c>
      <c r="PFJ215" s="611">
        <v>93205</v>
      </c>
      <c r="PFK215" s="611">
        <v>93205</v>
      </c>
      <c r="PFL215" s="611">
        <v>93205</v>
      </c>
      <c r="PFM215" s="611">
        <v>93205</v>
      </c>
      <c r="PFN215" s="611">
        <v>93205</v>
      </c>
      <c r="PFO215" s="611">
        <v>93205</v>
      </c>
      <c r="PFP215" s="611">
        <v>93205</v>
      </c>
      <c r="PFQ215" s="611">
        <v>93205</v>
      </c>
      <c r="PFR215" s="611">
        <v>93205</v>
      </c>
      <c r="PFS215" s="611">
        <v>93205</v>
      </c>
      <c r="PFT215" s="611">
        <v>93205</v>
      </c>
      <c r="PFU215" s="611">
        <v>93205</v>
      </c>
      <c r="PFV215" s="611">
        <v>93205</v>
      </c>
      <c r="PFW215" s="611">
        <v>93205</v>
      </c>
      <c r="PFX215" s="611">
        <v>93205</v>
      </c>
      <c r="PFY215" s="611">
        <v>93205</v>
      </c>
      <c r="PFZ215" s="611">
        <v>93205</v>
      </c>
      <c r="PGA215" s="611">
        <v>93205</v>
      </c>
      <c r="PGB215" s="611">
        <v>93205</v>
      </c>
      <c r="PGC215" s="611">
        <v>93205</v>
      </c>
      <c r="PGD215" s="611">
        <v>93205</v>
      </c>
      <c r="PGE215" s="611">
        <v>93205</v>
      </c>
      <c r="PGF215" s="611">
        <v>93205</v>
      </c>
      <c r="PGG215" s="611">
        <v>93205</v>
      </c>
      <c r="PGH215" s="611">
        <v>93205</v>
      </c>
      <c r="PGI215" s="611">
        <v>93205</v>
      </c>
      <c r="PGJ215" s="611">
        <v>93205</v>
      </c>
      <c r="PGK215" s="611">
        <v>93205</v>
      </c>
      <c r="PGL215" s="611">
        <v>93205</v>
      </c>
      <c r="PGM215" s="611">
        <v>93205</v>
      </c>
      <c r="PGN215" s="611">
        <v>93205</v>
      </c>
      <c r="PGO215" s="611">
        <v>93205</v>
      </c>
      <c r="PGP215" s="611">
        <v>93205</v>
      </c>
      <c r="PGQ215" s="611">
        <v>93205</v>
      </c>
      <c r="PGR215" s="611">
        <v>93205</v>
      </c>
      <c r="PGS215" s="611">
        <v>93205</v>
      </c>
      <c r="PGT215" s="611">
        <v>93205</v>
      </c>
      <c r="PGU215" s="611">
        <v>93205</v>
      </c>
      <c r="PGV215" s="611">
        <v>93205</v>
      </c>
      <c r="PGW215" s="611">
        <v>93205</v>
      </c>
      <c r="PGX215" s="611">
        <v>93205</v>
      </c>
      <c r="PGY215" s="611">
        <v>93205</v>
      </c>
      <c r="PGZ215" s="611">
        <v>93205</v>
      </c>
      <c r="PHA215" s="611">
        <v>93205</v>
      </c>
      <c r="PHB215" s="611">
        <v>93205</v>
      </c>
      <c r="PHC215" s="611">
        <v>93205</v>
      </c>
      <c r="PHD215" s="611">
        <v>93205</v>
      </c>
      <c r="PHE215" s="611">
        <v>93205</v>
      </c>
      <c r="PHF215" s="611">
        <v>93205</v>
      </c>
      <c r="PHG215" s="611">
        <v>93205</v>
      </c>
      <c r="PHH215" s="611">
        <v>93205</v>
      </c>
      <c r="PHI215" s="611">
        <v>93205</v>
      </c>
      <c r="PHJ215" s="611">
        <v>93205</v>
      </c>
      <c r="PHK215" s="611">
        <v>93205</v>
      </c>
      <c r="PHL215" s="611">
        <v>93205</v>
      </c>
      <c r="PHM215" s="611">
        <v>93205</v>
      </c>
      <c r="PHN215" s="611">
        <v>93205</v>
      </c>
      <c r="PHO215" s="611">
        <v>93205</v>
      </c>
      <c r="PHP215" s="611">
        <v>93205</v>
      </c>
      <c r="PHQ215" s="611">
        <v>93205</v>
      </c>
      <c r="PHR215" s="611">
        <v>93205</v>
      </c>
      <c r="PHS215" s="611">
        <v>93205</v>
      </c>
      <c r="PHT215" s="611">
        <v>93205</v>
      </c>
      <c r="PHU215" s="611">
        <v>93205</v>
      </c>
      <c r="PHV215" s="611">
        <v>93205</v>
      </c>
      <c r="PHW215" s="611">
        <v>93205</v>
      </c>
      <c r="PHX215" s="611">
        <v>93205</v>
      </c>
      <c r="PHY215" s="611">
        <v>93205</v>
      </c>
      <c r="PHZ215" s="611">
        <v>93205</v>
      </c>
      <c r="PIA215" s="611">
        <v>93205</v>
      </c>
      <c r="PIB215" s="611">
        <v>93205</v>
      </c>
      <c r="PIC215" s="611">
        <v>93205</v>
      </c>
      <c r="PID215" s="611">
        <v>93205</v>
      </c>
      <c r="PIE215" s="611">
        <v>93205</v>
      </c>
      <c r="PIF215" s="611">
        <v>93205</v>
      </c>
      <c r="PIG215" s="611">
        <v>93205</v>
      </c>
      <c r="PIH215" s="611">
        <v>93205</v>
      </c>
      <c r="PII215" s="611">
        <v>93205</v>
      </c>
      <c r="PIJ215" s="611">
        <v>93205</v>
      </c>
      <c r="PIK215" s="611">
        <v>93205</v>
      </c>
      <c r="PIL215" s="611">
        <v>93205</v>
      </c>
      <c r="PIM215" s="611">
        <v>93205</v>
      </c>
      <c r="PIN215" s="611">
        <v>93205</v>
      </c>
      <c r="PIO215" s="611">
        <v>93205</v>
      </c>
      <c r="PIP215" s="611">
        <v>93205</v>
      </c>
      <c r="PIQ215" s="611">
        <v>93205</v>
      </c>
      <c r="PIR215" s="611">
        <v>93205</v>
      </c>
      <c r="PIS215" s="611">
        <v>93205</v>
      </c>
      <c r="PIT215" s="611">
        <v>93205</v>
      </c>
      <c r="PIU215" s="611">
        <v>93205</v>
      </c>
      <c r="PIV215" s="611">
        <v>93205</v>
      </c>
      <c r="PIW215" s="611">
        <v>93205</v>
      </c>
      <c r="PIX215" s="611">
        <v>93205</v>
      </c>
      <c r="PIY215" s="611">
        <v>93205</v>
      </c>
      <c r="PIZ215" s="611">
        <v>93205</v>
      </c>
      <c r="PJA215" s="611">
        <v>93205</v>
      </c>
      <c r="PJB215" s="611">
        <v>93205</v>
      </c>
      <c r="PJC215" s="611">
        <v>93205</v>
      </c>
      <c r="PJD215" s="611">
        <v>93205</v>
      </c>
      <c r="PJE215" s="611">
        <v>93205</v>
      </c>
      <c r="PJF215" s="611">
        <v>93205</v>
      </c>
      <c r="PJG215" s="611">
        <v>93205</v>
      </c>
      <c r="PJH215" s="611">
        <v>93205</v>
      </c>
      <c r="PJI215" s="611">
        <v>93205</v>
      </c>
      <c r="PJJ215" s="611">
        <v>93205</v>
      </c>
      <c r="PJK215" s="611">
        <v>93205</v>
      </c>
      <c r="PJL215" s="611">
        <v>93205</v>
      </c>
      <c r="PJM215" s="611">
        <v>93205</v>
      </c>
      <c r="PJN215" s="611">
        <v>93205</v>
      </c>
      <c r="PJO215" s="611">
        <v>93205</v>
      </c>
      <c r="PJP215" s="611">
        <v>93205</v>
      </c>
      <c r="PJQ215" s="611">
        <v>93205</v>
      </c>
      <c r="PJR215" s="611">
        <v>93205</v>
      </c>
      <c r="PJS215" s="611">
        <v>93205</v>
      </c>
      <c r="PJT215" s="611">
        <v>93205</v>
      </c>
      <c r="PJU215" s="611">
        <v>93205</v>
      </c>
      <c r="PJV215" s="611">
        <v>93205</v>
      </c>
      <c r="PJW215" s="611">
        <v>93205</v>
      </c>
      <c r="PJX215" s="611">
        <v>93205</v>
      </c>
      <c r="PJY215" s="611">
        <v>93205</v>
      </c>
      <c r="PJZ215" s="611">
        <v>93205</v>
      </c>
      <c r="PKA215" s="611">
        <v>93205</v>
      </c>
      <c r="PKB215" s="611">
        <v>93205</v>
      </c>
      <c r="PKC215" s="611">
        <v>93205</v>
      </c>
      <c r="PKD215" s="611">
        <v>93205</v>
      </c>
      <c r="PKE215" s="611">
        <v>93205</v>
      </c>
      <c r="PKF215" s="611">
        <v>93205</v>
      </c>
      <c r="PKG215" s="611">
        <v>93205</v>
      </c>
      <c r="PKH215" s="611">
        <v>93205</v>
      </c>
      <c r="PKI215" s="611">
        <v>93205</v>
      </c>
      <c r="PKJ215" s="611">
        <v>93205</v>
      </c>
      <c r="PKK215" s="611">
        <v>93205</v>
      </c>
      <c r="PKL215" s="611">
        <v>93205</v>
      </c>
      <c r="PKM215" s="611">
        <v>93205</v>
      </c>
      <c r="PKN215" s="611">
        <v>93205</v>
      </c>
      <c r="PKO215" s="611">
        <v>93205</v>
      </c>
      <c r="PKP215" s="611">
        <v>93205</v>
      </c>
      <c r="PKQ215" s="611">
        <v>93205</v>
      </c>
      <c r="PKR215" s="611">
        <v>93205</v>
      </c>
      <c r="PKS215" s="611">
        <v>93205</v>
      </c>
      <c r="PKT215" s="611">
        <v>93205</v>
      </c>
      <c r="PKU215" s="611">
        <v>93205</v>
      </c>
      <c r="PKV215" s="611">
        <v>93205</v>
      </c>
      <c r="PKW215" s="611">
        <v>93205</v>
      </c>
      <c r="PKX215" s="611">
        <v>93205</v>
      </c>
      <c r="PKY215" s="611">
        <v>93205</v>
      </c>
      <c r="PKZ215" s="611">
        <v>93205</v>
      </c>
      <c r="PLA215" s="611">
        <v>93205</v>
      </c>
      <c r="PLB215" s="611">
        <v>93205</v>
      </c>
      <c r="PLC215" s="611">
        <v>93205</v>
      </c>
      <c r="PLD215" s="611">
        <v>93205</v>
      </c>
      <c r="PLE215" s="611">
        <v>93205</v>
      </c>
      <c r="PLF215" s="611">
        <v>93205</v>
      </c>
      <c r="PLG215" s="611">
        <v>93205</v>
      </c>
      <c r="PLH215" s="611">
        <v>93205</v>
      </c>
      <c r="PLI215" s="611">
        <v>93205</v>
      </c>
      <c r="PLJ215" s="611">
        <v>93205</v>
      </c>
      <c r="PLK215" s="611">
        <v>93205</v>
      </c>
      <c r="PLL215" s="611">
        <v>93205</v>
      </c>
      <c r="PLM215" s="611">
        <v>93205</v>
      </c>
      <c r="PLN215" s="611">
        <v>93205</v>
      </c>
      <c r="PLO215" s="611">
        <v>93205</v>
      </c>
      <c r="PLP215" s="611">
        <v>93205</v>
      </c>
      <c r="PLQ215" s="611">
        <v>93205</v>
      </c>
      <c r="PLR215" s="611">
        <v>93205</v>
      </c>
      <c r="PLS215" s="611">
        <v>93205</v>
      </c>
      <c r="PLT215" s="611">
        <v>93205</v>
      </c>
      <c r="PLU215" s="611">
        <v>93205</v>
      </c>
      <c r="PLV215" s="611">
        <v>93205</v>
      </c>
      <c r="PLW215" s="611">
        <v>93205</v>
      </c>
      <c r="PLX215" s="611">
        <v>93205</v>
      </c>
      <c r="PLY215" s="611">
        <v>93205</v>
      </c>
      <c r="PLZ215" s="611">
        <v>93205</v>
      </c>
      <c r="PMA215" s="611">
        <v>93205</v>
      </c>
      <c r="PMB215" s="611">
        <v>93205</v>
      </c>
      <c r="PMC215" s="611">
        <v>93205</v>
      </c>
      <c r="PMD215" s="611">
        <v>93205</v>
      </c>
      <c r="PME215" s="611">
        <v>93205</v>
      </c>
      <c r="PMF215" s="611">
        <v>93205</v>
      </c>
      <c r="PMG215" s="611">
        <v>93205</v>
      </c>
      <c r="PMH215" s="611">
        <v>93205</v>
      </c>
      <c r="PMI215" s="611">
        <v>93205</v>
      </c>
      <c r="PMJ215" s="611">
        <v>93205</v>
      </c>
      <c r="PMK215" s="611">
        <v>93205</v>
      </c>
      <c r="PML215" s="611">
        <v>93205</v>
      </c>
      <c r="PMM215" s="611">
        <v>93205</v>
      </c>
      <c r="PMN215" s="611">
        <v>93205</v>
      </c>
      <c r="PMO215" s="611">
        <v>93205</v>
      </c>
      <c r="PMP215" s="611">
        <v>93205</v>
      </c>
      <c r="PMQ215" s="611">
        <v>93205</v>
      </c>
      <c r="PMR215" s="611">
        <v>93205</v>
      </c>
      <c r="PMS215" s="611">
        <v>93205</v>
      </c>
      <c r="PMT215" s="611">
        <v>93205</v>
      </c>
      <c r="PMU215" s="611">
        <v>93205</v>
      </c>
      <c r="PMV215" s="611">
        <v>93205</v>
      </c>
      <c r="PMW215" s="611">
        <v>93205</v>
      </c>
      <c r="PMX215" s="611">
        <v>93205</v>
      </c>
      <c r="PMY215" s="611">
        <v>93205</v>
      </c>
      <c r="PMZ215" s="611">
        <v>93205</v>
      </c>
      <c r="PNA215" s="611">
        <v>93205</v>
      </c>
      <c r="PNB215" s="611">
        <v>93205</v>
      </c>
      <c r="PNC215" s="611">
        <v>93205</v>
      </c>
      <c r="PND215" s="611">
        <v>93205</v>
      </c>
      <c r="PNE215" s="611">
        <v>93205</v>
      </c>
      <c r="PNF215" s="611">
        <v>93205</v>
      </c>
      <c r="PNG215" s="611">
        <v>93205</v>
      </c>
      <c r="PNH215" s="611">
        <v>93205</v>
      </c>
      <c r="PNI215" s="611">
        <v>93205</v>
      </c>
      <c r="PNJ215" s="611">
        <v>93205</v>
      </c>
      <c r="PNK215" s="611">
        <v>93205</v>
      </c>
      <c r="PNL215" s="611">
        <v>93205</v>
      </c>
      <c r="PNM215" s="611">
        <v>93205</v>
      </c>
      <c r="PNN215" s="611">
        <v>93205</v>
      </c>
      <c r="PNO215" s="611">
        <v>93205</v>
      </c>
      <c r="PNP215" s="611">
        <v>93205</v>
      </c>
      <c r="PNQ215" s="611">
        <v>93205</v>
      </c>
      <c r="PNR215" s="611">
        <v>93205</v>
      </c>
      <c r="PNS215" s="611">
        <v>93205</v>
      </c>
      <c r="PNT215" s="611">
        <v>93205</v>
      </c>
      <c r="PNU215" s="611">
        <v>93205</v>
      </c>
      <c r="PNV215" s="611">
        <v>93205</v>
      </c>
      <c r="PNW215" s="611">
        <v>93205</v>
      </c>
      <c r="PNX215" s="611">
        <v>93205</v>
      </c>
      <c r="PNY215" s="611">
        <v>93205</v>
      </c>
      <c r="PNZ215" s="611">
        <v>93205</v>
      </c>
      <c r="POA215" s="611">
        <v>93205</v>
      </c>
      <c r="POB215" s="611">
        <v>93205</v>
      </c>
      <c r="POC215" s="611">
        <v>93205</v>
      </c>
      <c r="POD215" s="611">
        <v>93205</v>
      </c>
      <c r="POE215" s="611">
        <v>93205</v>
      </c>
      <c r="POF215" s="611">
        <v>93205</v>
      </c>
      <c r="POG215" s="611">
        <v>93205</v>
      </c>
      <c r="POH215" s="611">
        <v>93205</v>
      </c>
      <c r="POI215" s="611">
        <v>93205</v>
      </c>
      <c r="POJ215" s="611">
        <v>93205</v>
      </c>
      <c r="POK215" s="611">
        <v>93205</v>
      </c>
      <c r="POL215" s="611">
        <v>93205</v>
      </c>
      <c r="POM215" s="611">
        <v>93205</v>
      </c>
      <c r="PON215" s="611">
        <v>93205</v>
      </c>
      <c r="POO215" s="611">
        <v>93205</v>
      </c>
      <c r="POP215" s="611">
        <v>93205</v>
      </c>
      <c r="POQ215" s="611">
        <v>93205</v>
      </c>
      <c r="POR215" s="611">
        <v>93205</v>
      </c>
      <c r="POS215" s="611">
        <v>93205</v>
      </c>
      <c r="POT215" s="611">
        <v>93205</v>
      </c>
      <c r="POU215" s="611">
        <v>93205</v>
      </c>
      <c r="POV215" s="611">
        <v>93205</v>
      </c>
      <c r="POW215" s="611">
        <v>93205</v>
      </c>
      <c r="POX215" s="611">
        <v>93205</v>
      </c>
      <c r="POY215" s="611">
        <v>93205</v>
      </c>
      <c r="POZ215" s="611">
        <v>93205</v>
      </c>
      <c r="PPA215" s="611">
        <v>93205</v>
      </c>
      <c r="PPB215" s="611">
        <v>93205</v>
      </c>
      <c r="PPC215" s="611">
        <v>93205</v>
      </c>
      <c r="PPD215" s="611">
        <v>93205</v>
      </c>
      <c r="PPE215" s="611">
        <v>93205</v>
      </c>
      <c r="PPF215" s="611">
        <v>93205</v>
      </c>
      <c r="PPG215" s="611">
        <v>93205</v>
      </c>
      <c r="PPH215" s="611">
        <v>93205</v>
      </c>
      <c r="PPI215" s="611">
        <v>93205</v>
      </c>
      <c r="PPJ215" s="611">
        <v>93205</v>
      </c>
      <c r="PPK215" s="611">
        <v>93205</v>
      </c>
      <c r="PPL215" s="611">
        <v>93205</v>
      </c>
      <c r="PPM215" s="611">
        <v>93205</v>
      </c>
      <c r="PPN215" s="611">
        <v>93205</v>
      </c>
      <c r="PPO215" s="611">
        <v>93205</v>
      </c>
      <c r="PPP215" s="611">
        <v>93205</v>
      </c>
      <c r="PPQ215" s="611">
        <v>93205</v>
      </c>
      <c r="PPR215" s="611">
        <v>93205</v>
      </c>
      <c r="PPS215" s="611">
        <v>93205</v>
      </c>
      <c r="PPT215" s="611">
        <v>93205</v>
      </c>
      <c r="PPU215" s="611">
        <v>93205</v>
      </c>
      <c r="PPV215" s="611">
        <v>93205</v>
      </c>
      <c r="PPW215" s="611">
        <v>93205</v>
      </c>
      <c r="PPX215" s="611">
        <v>93205</v>
      </c>
      <c r="PPY215" s="611">
        <v>93205</v>
      </c>
      <c r="PPZ215" s="611">
        <v>93205</v>
      </c>
      <c r="PQA215" s="611">
        <v>93205</v>
      </c>
      <c r="PQB215" s="611">
        <v>93205</v>
      </c>
      <c r="PQC215" s="611">
        <v>93205</v>
      </c>
      <c r="PQD215" s="611">
        <v>93205</v>
      </c>
      <c r="PQE215" s="611">
        <v>93205</v>
      </c>
      <c r="PQF215" s="611">
        <v>93205</v>
      </c>
      <c r="PQG215" s="611">
        <v>93205</v>
      </c>
      <c r="PQH215" s="611">
        <v>93205</v>
      </c>
      <c r="PQI215" s="611">
        <v>93205</v>
      </c>
      <c r="PQJ215" s="611">
        <v>93205</v>
      </c>
      <c r="PQK215" s="611">
        <v>93205</v>
      </c>
      <c r="PQL215" s="611">
        <v>93205</v>
      </c>
      <c r="PQM215" s="611">
        <v>93205</v>
      </c>
      <c r="PQN215" s="611">
        <v>93205</v>
      </c>
      <c r="PQO215" s="611">
        <v>93205</v>
      </c>
      <c r="PQP215" s="611">
        <v>93205</v>
      </c>
      <c r="PQQ215" s="611">
        <v>93205</v>
      </c>
      <c r="PQR215" s="611">
        <v>93205</v>
      </c>
      <c r="PQS215" s="611">
        <v>93205</v>
      </c>
      <c r="PQT215" s="611">
        <v>93205</v>
      </c>
      <c r="PQU215" s="611">
        <v>93205</v>
      </c>
      <c r="PQV215" s="611">
        <v>93205</v>
      </c>
      <c r="PQW215" s="611">
        <v>93205</v>
      </c>
      <c r="PQX215" s="611">
        <v>93205</v>
      </c>
      <c r="PQY215" s="611">
        <v>93205</v>
      </c>
      <c r="PQZ215" s="611">
        <v>93205</v>
      </c>
      <c r="PRA215" s="611">
        <v>93205</v>
      </c>
      <c r="PRB215" s="611">
        <v>93205</v>
      </c>
      <c r="PRC215" s="611">
        <v>93205</v>
      </c>
      <c r="PRD215" s="611">
        <v>93205</v>
      </c>
      <c r="PRE215" s="611">
        <v>93205</v>
      </c>
      <c r="PRF215" s="611">
        <v>93205</v>
      </c>
      <c r="PRG215" s="611">
        <v>93205</v>
      </c>
      <c r="PRH215" s="611">
        <v>93205</v>
      </c>
      <c r="PRI215" s="611">
        <v>93205</v>
      </c>
      <c r="PRJ215" s="611">
        <v>93205</v>
      </c>
      <c r="PRK215" s="611">
        <v>93205</v>
      </c>
      <c r="PRL215" s="611">
        <v>93205</v>
      </c>
      <c r="PRM215" s="611">
        <v>93205</v>
      </c>
      <c r="PRN215" s="611">
        <v>93205</v>
      </c>
      <c r="PRO215" s="611">
        <v>93205</v>
      </c>
      <c r="PRP215" s="611">
        <v>93205</v>
      </c>
      <c r="PRQ215" s="611">
        <v>93205</v>
      </c>
      <c r="PRR215" s="611">
        <v>93205</v>
      </c>
      <c r="PRS215" s="611">
        <v>93205</v>
      </c>
      <c r="PRT215" s="611">
        <v>93205</v>
      </c>
      <c r="PRU215" s="611">
        <v>93205</v>
      </c>
      <c r="PRV215" s="611">
        <v>93205</v>
      </c>
      <c r="PRW215" s="611">
        <v>93205</v>
      </c>
      <c r="PRX215" s="611">
        <v>93205</v>
      </c>
      <c r="PRY215" s="611">
        <v>93205</v>
      </c>
      <c r="PRZ215" s="611">
        <v>93205</v>
      </c>
      <c r="PSA215" s="611">
        <v>93205</v>
      </c>
      <c r="PSB215" s="611">
        <v>93205</v>
      </c>
      <c r="PSC215" s="611">
        <v>93205</v>
      </c>
      <c r="PSD215" s="611">
        <v>93205</v>
      </c>
      <c r="PSE215" s="611">
        <v>93205</v>
      </c>
      <c r="PSF215" s="611">
        <v>93205</v>
      </c>
      <c r="PSG215" s="611">
        <v>93205</v>
      </c>
      <c r="PSH215" s="611">
        <v>93205</v>
      </c>
      <c r="PSI215" s="611">
        <v>93205</v>
      </c>
      <c r="PSJ215" s="611">
        <v>93205</v>
      </c>
      <c r="PSK215" s="611">
        <v>93205</v>
      </c>
      <c r="PSL215" s="611">
        <v>93205</v>
      </c>
      <c r="PSM215" s="611">
        <v>93205</v>
      </c>
      <c r="PSN215" s="611">
        <v>93205</v>
      </c>
      <c r="PSO215" s="611">
        <v>93205</v>
      </c>
      <c r="PSP215" s="611">
        <v>93205</v>
      </c>
      <c r="PSQ215" s="611">
        <v>93205</v>
      </c>
      <c r="PSR215" s="611">
        <v>93205</v>
      </c>
      <c r="PSS215" s="611">
        <v>93205</v>
      </c>
      <c r="PST215" s="611">
        <v>93205</v>
      </c>
      <c r="PSU215" s="611">
        <v>93205</v>
      </c>
      <c r="PSV215" s="611">
        <v>93205</v>
      </c>
      <c r="PSW215" s="611">
        <v>93205</v>
      </c>
      <c r="PSX215" s="611">
        <v>93205</v>
      </c>
      <c r="PSY215" s="611">
        <v>93205</v>
      </c>
      <c r="PSZ215" s="611">
        <v>93205</v>
      </c>
      <c r="PTA215" s="611">
        <v>93205</v>
      </c>
      <c r="PTB215" s="611">
        <v>93205</v>
      </c>
      <c r="PTC215" s="611">
        <v>93205</v>
      </c>
      <c r="PTD215" s="611">
        <v>93205</v>
      </c>
      <c r="PTE215" s="611">
        <v>93205</v>
      </c>
      <c r="PTF215" s="611">
        <v>93205</v>
      </c>
      <c r="PTG215" s="611">
        <v>93205</v>
      </c>
      <c r="PTH215" s="611">
        <v>93205</v>
      </c>
      <c r="PTI215" s="611">
        <v>93205</v>
      </c>
      <c r="PTJ215" s="611">
        <v>93205</v>
      </c>
      <c r="PTK215" s="611">
        <v>93205</v>
      </c>
      <c r="PTL215" s="611">
        <v>93205</v>
      </c>
      <c r="PTM215" s="611">
        <v>93205</v>
      </c>
      <c r="PTN215" s="611">
        <v>93205</v>
      </c>
      <c r="PTO215" s="611">
        <v>93205</v>
      </c>
      <c r="PTP215" s="611">
        <v>93205</v>
      </c>
      <c r="PTQ215" s="611">
        <v>93205</v>
      </c>
      <c r="PTR215" s="611">
        <v>93205</v>
      </c>
      <c r="PTS215" s="611">
        <v>93205</v>
      </c>
      <c r="PTT215" s="611">
        <v>93205</v>
      </c>
      <c r="PTU215" s="611">
        <v>93205</v>
      </c>
      <c r="PTV215" s="611">
        <v>93205</v>
      </c>
      <c r="PTW215" s="611">
        <v>93205</v>
      </c>
      <c r="PTX215" s="611">
        <v>93205</v>
      </c>
      <c r="PTY215" s="611">
        <v>93205</v>
      </c>
      <c r="PTZ215" s="611">
        <v>93205</v>
      </c>
      <c r="PUA215" s="611">
        <v>93205</v>
      </c>
      <c r="PUB215" s="611">
        <v>93205</v>
      </c>
      <c r="PUC215" s="611">
        <v>93205</v>
      </c>
      <c r="PUD215" s="611">
        <v>93205</v>
      </c>
      <c r="PUE215" s="611">
        <v>93205</v>
      </c>
      <c r="PUF215" s="611">
        <v>93205</v>
      </c>
      <c r="PUG215" s="611">
        <v>93205</v>
      </c>
      <c r="PUH215" s="611">
        <v>93205</v>
      </c>
      <c r="PUI215" s="611">
        <v>93205</v>
      </c>
      <c r="PUJ215" s="611">
        <v>93205</v>
      </c>
      <c r="PUK215" s="611">
        <v>93205</v>
      </c>
      <c r="PUL215" s="611">
        <v>93205</v>
      </c>
      <c r="PUM215" s="611">
        <v>93205</v>
      </c>
      <c r="PUN215" s="611">
        <v>93205</v>
      </c>
      <c r="PUO215" s="611">
        <v>93205</v>
      </c>
      <c r="PUP215" s="611">
        <v>93205</v>
      </c>
      <c r="PUQ215" s="611">
        <v>93205</v>
      </c>
      <c r="PUR215" s="611">
        <v>93205</v>
      </c>
      <c r="PUS215" s="611">
        <v>93205</v>
      </c>
      <c r="PUT215" s="611">
        <v>93205</v>
      </c>
      <c r="PUU215" s="611">
        <v>93205</v>
      </c>
      <c r="PUV215" s="611">
        <v>93205</v>
      </c>
      <c r="PUW215" s="611">
        <v>93205</v>
      </c>
      <c r="PUX215" s="611">
        <v>93205</v>
      </c>
      <c r="PUY215" s="611">
        <v>93205</v>
      </c>
      <c r="PUZ215" s="611">
        <v>93205</v>
      </c>
      <c r="PVA215" s="611">
        <v>93205</v>
      </c>
      <c r="PVB215" s="611">
        <v>93205</v>
      </c>
      <c r="PVC215" s="611">
        <v>93205</v>
      </c>
      <c r="PVD215" s="611">
        <v>93205</v>
      </c>
      <c r="PVE215" s="611">
        <v>93205</v>
      </c>
      <c r="PVF215" s="611">
        <v>93205</v>
      </c>
      <c r="PVG215" s="611">
        <v>93205</v>
      </c>
      <c r="PVH215" s="611">
        <v>93205</v>
      </c>
      <c r="PVI215" s="611">
        <v>93205</v>
      </c>
      <c r="PVJ215" s="611">
        <v>93205</v>
      </c>
      <c r="PVK215" s="611">
        <v>93205</v>
      </c>
      <c r="PVL215" s="611">
        <v>93205</v>
      </c>
      <c r="PVM215" s="611">
        <v>93205</v>
      </c>
      <c r="PVN215" s="611">
        <v>93205</v>
      </c>
      <c r="PVO215" s="611">
        <v>93205</v>
      </c>
      <c r="PVP215" s="611">
        <v>93205</v>
      </c>
      <c r="PVQ215" s="611">
        <v>93205</v>
      </c>
      <c r="PVR215" s="611">
        <v>93205</v>
      </c>
      <c r="PVS215" s="611">
        <v>93205</v>
      </c>
      <c r="PVT215" s="611">
        <v>93205</v>
      </c>
      <c r="PVU215" s="611">
        <v>93205</v>
      </c>
      <c r="PVV215" s="611">
        <v>93205</v>
      </c>
      <c r="PVW215" s="611">
        <v>93205</v>
      </c>
      <c r="PVX215" s="611">
        <v>93205</v>
      </c>
      <c r="PVY215" s="611">
        <v>93205</v>
      </c>
      <c r="PVZ215" s="611">
        <v>93205</v>
      </c>
      <c r="PWA215" s="611">
        <v>93205</v>
      </c>
      <c r="PWB215" s="611">
        <v>93205</v>
      </c>
      <c r="PWC215" s="611">
        <v>93205</v>
      </c>
      <c r="PWD215" s="611">
        <v>93205</v>
      </c>
      <c r="PWE215" s="611">
        <v>93205</v>
      </c>
      <c r="PWF215" s="611">
        <v>93205</v>
      </c>
      <c r="PWG215" s="611">
        <v>93205</v>
      </c>
      <c r="PWH215" s="611">
        <v>93205</v>
      </c>
      <c r="PWI215" s="611">
        <v>93205</v>
      </c>
      <c r="PWJ215" s="611">
        <v>93205</v>
      </c>
      <c r="PWK215" s="611">
        <v>93205</v>
      </c>
      <c r="PWL215" s="611">
        <v>93205</v>
      </c>
      <c r="PWM215" s="611">
        <v>93205</v>
      </c>
      <c r="PWN215" s="611">
        <v>93205</v>
      </c>
      <c r="PWO215" s="611">
        <v>93205</v>
      </c>
      <c r="PWP215" s="611">
        <v>93205</v>
      </c>
      <c r="PWQ215" s="611">
        <v>93205</v>
      </c>
      <c r="PWR215" s="611">
        <v>93205</v>
      </c>
      <c r="PWS215" s="611">
        <v>93205</v>
      </c>
      <c r="PWT215" s="611">
        <v>93205</v>
      </c>
      <c r="PWU215" s="611">
        <v>93205</v>
      </c>
      <c r="PWV215" s="611">
        <v>93205</v>
      </c>
      <c r="PWW215" s="611">
        <v>93205</v>
      </c>
      <c r="PWX215" s="611">
        <v>93205</v>
      </c>
      <c r="PWY215" s="611">
        <v>93205</v>
      </c>
      <c r="PWZ215" s="611">
        <v>93205</v>
      </c>
      <c r="PXA215" s="611">
        <v>93205</v>
      </c>
      <c r="PXB215" s="611">
        <v>93205</v>
      </c>
      <c r="PXC215" s="611">
        <v>93205</v>
      </c>
      <c r="PXD215" s="611">
        <v>93205</v>
      </c>
      <c r="PXE215" s="611">
        <v>93205</v>
      </c>
      <c r="PXF215" s="611">
        <v>93205</v>
      </c>
      <c r="PXG215" s="611">
        <v>93205</v>
      </c>
      <c r="PXH215" s="611">
        <v>93205</v>
      </c>
      <c r="PXI215" s="611">
        <v>93205</v>
      </c>
      <c r="PXJ215" s="611">
        <v>93205</v>
      </c>
      <c r="PXK215" s="611">
        <v>93205</v>
      </c>
      <c r="PXL215" s="611">
        <v>93205</v>
      </c>
      <c r="PXM215" s="611">
        <v>93205</v>
      </c>
      <c r="PXN215" s="611">
        <v>93205</v>
      </c>
      <c r="PXO215" s="611">
        <v>93205</v>
      </c>
      <c r="PXP215" s="611">
        <v>93205</v>
      </c>
      <c r="PXQ215" s="611">
        <v>93205</v>
      </c>
      <c r="PXR215" s="611">
        <v>93205</v>
      </c>
      <c r="PXS215" s="611">
        <v>93205</v>
      </c>
      <c r="PXT215" s="611">
        <v>93205</v>
      </c>
      <c r="PXU215" s="611">
        <v>93205</v>
      </c>
      <c r="PXV215" s="611">
        <v>93205</v>
      </c>
      <c r="PXW215" s="611">
        <v>93205</v>
      </c>
      <c r="PXX215" s="611">
        <v>93205</v>
      </c>
      <c r="PXY215" s="611">
        <v>93205</v>
      </c>
      <c r="PXZ215" s="611">
        <v>93205</v>
      </c>
      <c r="PYA215" s="611">
        <v>93205</v>
      </c>
      <c r="PYB215" s="611">
        <v>93205</v>
      </c>
      <c r="PYC215" s="611">
        <v>93205</v>
      </c>
      <c r="PYD215" s="611">
        <v>93205</v>
      </c>
      <c r="PYE215" s="611">
        <v>93205</v>
      </c>
      <c r="PYF215" s="611">
        <v>93205</v>
      </c>
      <c r="PYG215" s="611">
        <v>93205</v>
      </c>
      <c r="PYH215" s="611">
        <v>93205</v>
      </c>
      <c r="PYI215" s="611">
        <v>93205</v>
      </c>
      <c r="PYJ215" s="611">
        <v>93205</v>
      </c>
      <c r="PYK215" s="611">
        <v>93205</v>
      </c>
      <c r="PYL215" s="611">
        <v>93205</v>
      </c>
      <c r="PYM215" s="611">
        <v>93205</v>
      </c>
      <c r="PYN215" s="611">
        <v>93205</v>
      </c>
      <c r="PYO215" s="611">
        <v>93205</v>
      </c>
      <c r="PYP215" s="611">
        <v>93205</v>
      </c>
      <c r="PYQ215" s="611">
        <v>93205</v>
      </c>
      <c r="PYR215" s="611">
        <v>93205</v>
      </c>
      <c r="PYS215" s="611">
        <v>93205</v>
      </c>
      <c r="PYT215" s="611">
        <v>93205</v>
      </c>
      <c r="PYU215" s="611">
        <v>93205</v>
      </c>
      <c r="PYV215" s="611">
        <v>93205</v>
      </c>
      <c r="PYW215" s="611">
        <v>93205</v>
      </c>
      <c r="PYX215" s="611">
        <v>93205</v>
      </c>
      <c r="PYY215" s="611">
        <v>93205</v>
      </c>
      <c r="PYZ215" s="611">
        <v>93205</v>
      </c>
      <c r="PZA215" s="611">
        <v>93205</v>
      </c>
      <c r="PZB215" s="611">
        <v>93205</v>
      </c>
      <c r="PZC215" s="611">
        <v>93205</v>
      </c>
      <c r="PZD215" s="611">
        <v>93205</v>
      </c>
      <c r="PZE215" s="611">
        <v>93205</v>
      </c>
      <c r="PZF215" s="611">
        <v>93205</v>
      </c>
      <c r="PZG215" s="611">
        <v>93205</v>
      </c>
      <c r="PZH215" s="611">
        <v>93205</v>
      </c>
      <c r="PZI215" s="611">
        <v>93205</v>
      </c>
      <c r="PZJ215" s="611">
        <v>93205</v>
      </c>
      <c r="PZK215" s="611">
        <v>93205</v>
      </c>
      <c r="PZL215" s="611">
        <v>93205</v>
      </c>
      <c r="PZM215" s="611">
        <v>93205</v>
      </c>
      <c r="PZN215" s="611">
        <v>93205</v>
      </c>
      <c r="PZO215" s="611">
        <v>93205</v>
      </c>
      <c r="PZP215" s="611">
        <v>93205</v>
      </c>
      <c r="PZQ215" s="611">
        <v>93205</v>
      </c>
      <c r="PZR215" s="611">
        <v>93205</v>
      </c>
      <c r="PZS215" s="611">
        <v>93205</v>
      </c>
      <c r="PZT215" s="611">
        <v>93205</v>
      </c>
      <c r="PZU215" s="611">
        <v>93205</v>
      </c>
      <c r="PZV215" s="611">
        <v>93205</v>
      </c>
      <c r="PZW215" s="611">
        <v>93205</v>
      </c>
      <c r="PZX215" s="611">
        <v>93205</v>
      </c>
      <c r="PZY215" s="611">
        <v>93205</v>
      </c>
      <c r="PZZ215" s="611">
        <v>93205</v>
      </c>
      <c r="QAA215" s="611">
        <v>93205</v>
      </c>
      <c r="QAB215" s="611">
        <v>93205</v>
      </c>
      <c r="QAC215" s="611">
        <v>93205</v>
      </c>
      <c r="QAD215" s="611">
        <v>93205</v>
      </c>
      <c r="QAE215" s="611">
        <v>93205</v>
      </c>
      <c r="QAF215" s="611">
        <v>93205</v>
      </c>
      <c r="QAG215" s="611">
        <v>93205</v>
      </c>
      <c r="QAH215" s="611">
        <v>93205</v>
      </c>
      <c r="QAI215" s="611">
        <v>93205</v>
      </c>
      <c r="QAJ215" s="611">
        <v>93205</v>
      </c>
      <c r="QAK215" s="611">
        <v>93205</v>
      </c>
      <c r="QAL215" s="611">
        <v>93205</v>
      </c>
      <c r="QAM215" s="611">
        <v>93205</v>
      </c>
      <c r="QAN215" s="611">
        <v>93205</v>
      </c>
      <c r="QAO215" s="611">
        <v>93205</v>
      </c>
      <c r="QAP215" s="611">
        <v>93205</v>
      </c>
      <c r="QAQ215" s="611">
        <v>93205</v>
      </c>
      <c r="QAR215" s="611">
        <v>93205</v>
      </c>
      <c r="QAS215" s="611">
        <v>93205</v>
      </c>
      <c r="QAT215" s="611">
        <v>93205</v>
      </c>
      <c r="QAU215" s="611">
        <v>93205</v>
      </c>
      <c r="QAV215" s="611">
        <v>93205</v>
      </c>
      <c r="QAW215" s="611">
        <v>93205</v>
      </c>
      <c r="QAX215" s="611">
        <v>93205</v>
      </c>
      <c r="QAY215" s="611">
        <v>93205</v>
      </c>
      <c r="QAZ215" s="611">
        <v>93205</v>
      </c>
      <c r="QBA215" s="611">
        <v>93205</v>
      </c>
      <c r="QBB215" s="611">
        <v>93205</v>
      </c>
      <c r="QBC215" s="611">
        <v>93205</v>
      </c>
      <c r="QBD215" s="611">
        <v>93205</v>
      </c>
      <c r="QBE215" s="611">
        <v>93205</v>
      </c>
      <c r="QBF215" s="611">
        <v>93205</v>
      </c>
      <c r="QBG215" s="611">
        <v>93205</v>
      </c>
      <c r="QBH215" s="611">
        <v>93205</v>
      </c>
      <c r="QBI215" s="611">
        <v>93205</v>
      </c>
      <c r="QBJ215" s="611">
        <v>93205</v>
      </c>
      <c r="QBK215" s="611">
        <v>93205</v>
      </c>
      <c r="QBL215" s="611">
        <v>93205</v>
      </c>
      <c r="QBM215" s="611">
        <v>93205</v>
      </c>
      <c r="QBN215" s="611">
        <v>93205</v>
      </c>
      <c r="QBO215" s="611">
        <v>93205</v>
      </c>
      <c r="QBP215" s="611">
        <v>93205</v>
      </c>
      <c r="QBQ215" s="611">
        <v>93205</v>
      </c>
      <c r="QBR215" s="611">
        <v>93205</v>
      </c>
      <c r="QBS215" s="611">
        <v>93205</v>
      </c>
      <c r="QBT215" s="611">
        <v>93205</v>
      </c>
      <c r="QBU215" s="611">
        <v>93205</v>
      </c>
      <c r="QBV215" s="611">
        <v>93205</v>
      </c>
      <c r="QBW215" s="611">
        <v>93205</v>
      </c>
      <c r="QBX215" s="611">
        <v>93205</v>
      </c>
      <c r="QBY215" s="611">
        <v>93205</v>
      </c>
      <c r="QBZ215" s="611">
        <v>93205</v>
      </c>
      <c r="QCA215" s="611">
        <v>93205</v>
      </c>
      <c r="QCB215" s="611">
        <v>93205</v>
      </c>
      <c r="QCC215" s="611">
        <v>93205</v>
      </c>
      <c r="QCD215" s="611">
        <v>93205</v>
      </c>
      <c r="QCE215" s="611">
        <v>93205</v>
      </c>
      <c r="QCF215" s="611">
        <v>93205</v>
      </c>
      <c r="QCG215" s="611">
        <v>93205</v>
      </c>
      <c r="QCH215" s="611">
        <v>93205</v>
      </c>
      <c r="QCI215" s="611">
        <v>93205</v>
      </c>
      <c r="QCJ215" s="611">
        <v>93205</v>
      </c>
      <c r="QCK215" s="611">
        <v>93205</v>
      </c>
      <c r="QCL215" s="611">
        <v>93205</v>
      </c>
      <c r="QCM215" s="611">
        <v>93205</v>
      </c>
      <c r="QCN215" s="611">
        <v>93205</v>
      </c>
      <c r="QCO215" s="611">
        <v>93205</v>
      </c>
      <c r="QCP215" s="611">
        <v>93205</v>
      </c>
      <c r="QCQ215" s="611">
        <v>93205</v>
      </c>
      <c r="QCR215" s="611">
        <v>93205</v>
      </c>
      <c r="QCS215" s="611">
        <v>93205</v>
      </c>
      <c r="QCT215" s="611">
        <v>93205</v>
      </c>
      <c r="QCU215" s="611">
        <v>93205</v>
      </c>
      <c r="QCV215" s="611">
        <v>93205</v>
      </c>
      <c r="QCW215" s="611">
        <v>93205</v>
      </c>
      <c r="QCX215" s="611">
        <v>93205</v>
      </c>
      <c r="QCY215" s="611">
        <v>93205</v>
      </c>
      <c r="QCZ215" s="611">
        <v>93205</v>
      </c>
      <c r="QDA215" s="611">
        <v>93205</v>
      </c>
      <c r="QDB215" s="611">
        <v>93205</v>
      </c>
      <c r="QDC215" s="611">
        <v>93205</v>
      </c>
      <c r="QDD215" s="611">
        <v>93205</v>
      </c>
      <c r="QDE215" s="611">
        <v>93205</v>
      </c>
      <c r="QDF215" s="611">
        <v>93205</v>
      </c>
      <c r="QDG215" s="611">
        <v>93205</v>
      </c>
      <c r="QDH215" s="611">
        <v>93205</v>
      </c>
      <c r="QDI215" s="611">
        <v>93205</v>
      </c>
      <c r="QDJ215" s="611">
        <v>93205</v>
      </c>
      <c r="QDK215" s="611">
        <v>93205</v>
      </c>
      <c r="QDL215" s="611">
        <v>93205</v>
      </c>
      <c r="QDM215" s="611">
        <v>93205</v>
      </c>
      <c r="QDN215" s="611">
        <v>93205</v>
      </c>
      <c r="QDO215" s="611">
        <v>93205</v>
      </c>
      <c r="QDP215" s="611">
        <v>93205</v>
      </c>
      <c r="QDQ215" s="611">
        <v>93205</v>
      </c>
      <c r="QDR215" s="611">
        <v>93205</v>
      </c>
      <c r="QDS215" s="611">
        <v>93205</v>
      </c>
      <c r="QDT215" s="611">
        <v>93205</v>
      </c>
      <c r="QDU215" s="611">
        <v>93205</v>
      </c>
      <c r="QDV215" s="611">
        <v>93205</v>
      </c>
      <c r="QDW215" s="611">
        <v>93205</v>
      </c>
      <c r="QDX215" s="611">
        <v>93205</v>
      </c>
      <c r="QDY215" s="611">
        <v>93205</v>
      </c>
      <c r="QDZ215" s="611">
        <v>93205</v>
      </c>
      <c r="QEA215" s="611">
        <v>93205</v>
      </c>
      <c r="QEB215" s="611">
        <v>93205</v>
      </c>
      <c r="QEC215" s="611">
        <v>93205</v>
      </c>
      <c r="QED215" s="611">
        <v>93205</v>
      </c>
      <c r="QEE215" s="611">
        <v>93205</v>
      </c>
      <c r="QEF215" s="611">
        <v>93205</v>
      </c>
      <c r="QEG215" s="611">
        <v>93205</v>
      </c>
      <c r="QEH215" s="611">
        <v>93205</v>
      </c>
      <c r="QEI215" s="611">
        <v>93205</v>
      </c>
      <c r="QEJ215" s="611">
        <v>93205</v>
      </c>
      <c r="QEK215" s="611">
        <v>93205</v>
      </c>
      <c r="QEL215" s="611">
        <v>93205</v>
      </c>
      <c r="QEM215" s="611">
        <v>93205</v>
      </c>
      <c r="QEN215" s="611">
        <v>93205</v>
      </c>
      <c r="QEO215" s="611">
        <v>93205</v>
      </c>
      <c r="QEP215" s="611">
        <v>93205</v>
      </c>
      <c r="QEQ215" s="611">
        <v>93205</v>
      </c>
      <c r="QER215" s="611">
        <v>93205</v>
      </c>
      <c r="QES215" s="611">
        <v>93205</v>
      </c>
      <c r="QET215" s="611">
        <v>93205</v>
      </c>
      <c r="QEU215" s="611">
        <v>93205</v>
      </c>
      <c r="QEV215" s="611">
        <v>93205</v>
      </c>
      <c r="QEW215" s="611">
        <v>93205</v>
      </c>
      <c r="QEX215" s="611">
        <v>93205</v>
      </c>
      <c r="QEY215" s="611">
        <v>93205</v>
      </c>
      <c r="QEZ215" s="611">
        <v>93205</v>
      </c>
      <c r="QFA215" s="611">
        <v>93205</v>
      </c>
      <c r="QFB215" s="611">
        <v>93205</v>
      </c>
      <c r="QFC215" s="611">
        <v>93205</v>
      </c>
      <c r="QFD215" s="611">
        <v>93205</v>
      </c>
      <c r="QFE215" s="611">
        <v>93205</v>
      </c>
      <c r="QFF215" s="611">
        <v>93205</v>
      </c>
      <c r="QFG215" s="611">
        <v>93205</v>
      </c>
      <c r="QFH215" s="611">
        <v>93205</v>
      </c>
      <c r="QFI215" s="611">
        <v>93205</v>
      </c>
      <c r="QFJ215" s="611">
        <v>93205</v>
      </c>
      <c r="QFK215" s="611">
        <v>93205</v>
      </c>
      <c r="QFL215" s="611">
        <v>93205</v>
      </c>
      <c r="QFM215" s="611">
        <v>93205</v>
      </c>
      <c r="QFN215" s="611">
        <v>93205</v>
      </c>
      <c r="QFO215" s="611">
        <v>93205</v>
      </c>
      <c r="QFP215" s="611">
        <v>93205</v>
      </c>
      <c r="QFQ215" s="611">
        <v>93205</v>
      </c>
      <c r="QFR215" s="611">
        <v>93205</v>
      </c>
      <c r="QFS215" s="611">
        <v>93205</v>
      </c>
      <c r="QFT215" s="611">
        <v>93205</v>
      </c>
      <c r="QFU215" s="611">
        <v>93205</v>
      </c>
      <c r="QFV215" s="611">
        <v>93205</v>
      </c>
      <c r="QFW215" s="611">
        <v>93205</v>
      </c>
      <c r="QFX215" s="611">
        <v>93205</v>
      </c>
      <c r="QFY215" s="611">
        <v>93205</v>
      </c>
      <c r="QFZ215" s="611">
        <v>93205</v>
      </c>
      <c r="QGA215" s="611">
        <v>93205</v>
      </c>
      <c r="QGB215" s="611">
        <v>93205</v>
      </c>
      <c r="QGC215" s="611">
        <v>93205</v>
      </c>
      <c r="QGD215" s="611">
        <v>93205</v>
      </c>
      <c r="QGE215" s="611">
        <v>93205</v>
      </c>
      <c r="QGF215" s="611">
        <v>93205</v>
      </c>
      <c r="QGG215" s="611">
        <v>93205</v>
      </c>
      <c r="QGH215" s="611">
        <v>93205</v>
      </c>
      <c r="QGI215" s="611">
        <v>93205</v>
      </c>
      <c r="QGJ215" s="611">
        <v>93205</v>
      </c>
      <c r="QGK215" s="611">
        <v>93205</v>
      </c>
      <c r="QGL215" s="611">
        <v>93205</v>
      </c>
      <c r="QGM215" s="611">
        <v>93205</v>
      </c>
      <c r="QGN215" s="611">
        <v>93205</v>
      </c>
      <c r="QGO215" s="611">
        <v>93205</v>
      </c>
      <c r="QGP215" s="611">
        <v>93205</v>
      </c>
      <c r="QGQ215" s="611">
        <v>93205</v>
      </c>
      <c r="QGR215" s="611">
        <v>93205</v>
      </c>
      <c r="QGS215" s="611">
        <v>93205</v>
      </c>
      <c r="QGT215" s="611">
        <v>93205</v>
      </c>
      <c r="QGU215" s="611">
        <v>93205</v>
      </c>
      <c r="QGV215" s="611">
        <v>93205</v>
      </c>
      <c r="QGW215" s="611">
        <v>93205</v>
      </c>
      <c r="QGX215" s="611">
        <v>93205</v>
      </c>
      <c r="QGY215" s="611">
        <v>93205</v>
      </c>
      <c r="QGZ215" s="611">
        <v>93205</v>
      </c>
      <c r="QHA215" s="611">
        <v>93205</v>
      </c>
      <c r="QHB215" s="611">
        <v>93205</v>
      </c>
      <c r="QHC215" s="611">
        <v>93205</v>
      </c>
      <c r="QHD215" s="611">
        <v>93205</v>
      </c>
      <c r="QHE215" s="611">
        <v>93205</v>
      </c>
      <c r="QHF215" s="611">
        <v>93205</v>
      </c>
      <c r="QHG215" s="611">
        <v>93205</v>
      </c>
      <c r="QHH215" s="611">
        <v>93205</v>
      </c>
      <c r="QHI215" s="611">
        <v>93205</v>
      </c>
      <c r="QHJ215" s="611">
        <v>93205</v>
      </c>
      <c r="QHK215" s="611">
        <v>93205</v>
      </c>
      <c r="QHL215" s="611">
        <v>93205</v>
      </c>
      <c r="QHM215" s="611">
        <v>93205</v>
      </c>
      <c r="QHN215" s="611">
        <v>93205</v>
      </c>
      <c r="QHO215" s="611">
        <v>93205</v>
      </c>
      <c r="QHP215" s="611">
        <v>93205</v>
      </c>
      <c r="QHQ215" s="611">
        <v>93205</v>
      </c>
      <c r="QHR215" s="611">
        <v>93205</v>
      </c>
      <c r="QHS215" s="611">
        <v>93205</v>
      </c>
      <c r="QHT215" s="611">
        <v>93205</v>
      </c>
      <c r="QHU215" s="611">
        <v>93205</v>
      </c>
      <c r="QHV215" s="611">
        <v>93205</v>
      </c>
      <c r="QHW215" s="611">
        <v>93205</v>
      </c>
      <c r="QHX215" s="611">
        <v>93205</v>
      </c>
      <c r="QHY215" s="611">
        <v>93205</v>
      </c>
      <c r="QHZ215" s="611">
        <v>93205</v>
      </c>
      <c r="QIA215" s="611">
        <v>93205</v>
      </c>
      <c r="QIB215" s="611">
        <v>93205</v>
      </c>
      <c r="QIC215" s="611">
        <v>93205</v>
      </c>
      <c r="QID215" s="611">
        <v>93205</v>
      </c>
      <c r="QIE215" s="611">
        <v>93205</v>
      </c>
      <c r="QIF215" s="611">
        <v>93205</v>
      </c>
      <c r="QIG215" s="611">
        <v>93205</v>
      </c>
      <c r="QIH215" s="611">
        <v>93205</v>
      </c>
      <c r="QII215" s="611">
        <v>93205</v>
      </c>
      <c r="QIJ215" s="611">
        <v>93205</v>
      </c>
      <c r="QIK215" s="611">
        <v>93205</v>
      </c>
      <c r="QIL215" s="611">
        <v>93205</v>
      </c>
      <c r="QIM215" s="611">
        <v>93205</v>
      </c>
      <c r="QIN215" s="611">
        <v>93205</v>
      </c>
      <c r="QIO215" s="611">
        <v>93205</v>
      </c>
      <c r="QIP215" s="611">
        <v>93205</v>
      </c>
      <c r="QIQ215" s="611">
        <v>93205</v>
      </c>
      <c r="QIR215" s="611">
        <v>93205</v>
      </c>
      <c r="QIS215" s="611">
        <v>93205</v>
      </c>
      <c r="QIT215" s="611">
        <v>93205</v>
      </c>
      <c r="QIU215" s="611">
        <v>93205</v>
      </c>
      <c r="QIV215" s="611">
        <v>93205</v>
      </c>
      <c r="QIW215" s="611">
        <v>93205</v>
      </c>
      <c r="QIX215" s="611">
        <v>93205</v>
      </c>
      <c r="QIY215" s="611">
        <v>93205</v>
      </c>
      <c r="QIZ215" s="611">
        <v>93205</v>
      </c>
      <c r="QJA215" s="611">
        <v>93205</v>
      </c>
      <c r="QJB215" s="611">
        <v>93205</v>
      </c>
      <c r="QJC215" s="611">
        <v>93205</v>
      </c>
      <c r="QJD215" s="611">
        <v>93205</v>
      </c>
      <c r="QJE215" s="611">
        <v>93205</v>
      </c>
      <c r="QJF215" s="611">
        <v>93205</v>
      </c>
      <c r="QJG215" s="611">
        <v>93205</v>
      </c>
      <c r="QJH215" s="611">
        <v>93205</v>
      </c>
      <c r="QJI215" s="611">
        <v>93205</v>
      </c>
      <c r="QJJ215" s="611">
        <v>93205</v>
      </c>
      <c r="QJK215" s="611">
        <v>93205</v>
      </c>
      <c r="QJL215" s="611">
        <v>93205</v>
      </c>
      <c r="QJM215" s="611">
        <v>93205</v>
      </c>
      <c r="QJN215" s="611">
        <v>93205</v>
      </c>
      <c r="QJO215" s="611">
        <v>93205</v>
      </c>
      <c r="QJP215" s="611">
        <v>93205</v>
      </c>
      <c r="QJQ215" s="611">
        <v>93205</v>
      </c>
      <c r="QJR215" s="611">
        <v>93205</v>
      </c>
      <c r="QJS215" s="611">
        <v>93205</v>
      </c>
      <c r="QJT215" s="611">
        <v>93205</v>
      </c>
      <c r="QJU215" s="611">
        <v>93205</v>
      </c>
      <c r="QJV215" s="611">
        <v>93205</v>
      </c>
      <c r="QJW215" s="611">
        <v>93205</v>
      </c>
      <c r="QJX215" s="611">
        <v>93205</v>
      </c>
      <c r="QJY215" s="611">
        <v>93205</v>
      </c>
      <c r="QJZ215" s="611">
        <v>93205</v>
      </c>
      <c r="QKA215" s="611">
        <v>93205</v>
      </c>
      <c r="QKB215" s="611">
        <v>93205</v>
      </c>
      <c r="QKC215" s="611">
        <v>93205</v>
      </c>
      <c r="QKD215" s="611">
        <v>93205</v>
      </c>
      <c r="QKE215" s="611">
        <v>93205</v>
      </c>
      <c r="QKF215" s="611">
        <v>93205</v>
      </c>
      <c r="QKG215" s="611">
        <v>93205</v>
      </c>
      <c r="QKH215" s="611">
        <v>93205</v>
      </c>
      <c r="QKI215" s="611">
        <v>93205</v>
      </c>
      <c r="QKJ215" s="611">
        <v>93205</v>
      </c>
      <c r="QKK215" s="611">
        <v>93205</v>
      </c>
      <c r="QKL215" s="611">
        <v>93205</v>
      </c>
      <c r="QKM215" s="611">
        <v>93205</v>
      </c>
      <c r="QKN215" s="611">
        <v>93205</v>
      </c>
      <c r="QKO215" s="611">
        <v>93205</v>
      </c>
      <c r="QKP215" s="611">
        <v>93205</v>
      </c>
      <c r="QKQ215" s="611">
        <v>93205</v>
      </c>
      <c r="QKR215" s="611">
        <v>93205</v>
      </c>
      <c r="QKS215" s="611">
        <v>93205</v>
      </c>
      <c r="QKT215" s="611">
        <v>93205</v>
      </c>
      <c r="QKU215" s="611">
        <v>93205</v>
      </c>
      <c r="QKV215" s="611">
        <v>93205</v>
      </c>
      <c r="QKW215" s="611">
        <v>93205</v>
      </c>
      <c r="QKX215" s="611">
        <v>93205</v>
      </c>
      <c r="QKY215" s="611">
        <v>93205</v>
      </c>
      <c r="QKZ215" s="611">
        <v>93205</v>
      </c>
      <c r="QLA215" s="611">
        <v>93205</v>
      </c>
      <c r="QLB215" s="611">
        <v>93205</v>
      </c>
      <c r="QLC215" s="611">
        <v>93205</v>
      </c>
      <c r="QLD215" s="611">
        <v>93205</v>
      </c>
      <c r="QLE215" s="611">
        <v>93205</v>
      </c>
      <c r="QLF215" s="611">
        <v>93205</v>
      </c>
      <c r="QLG215" s="611">
        <v>93205</v>
      </c>
      <c r="QLH215" s="611">
        <v>93205</v>
      </c>
      <c r="QLI215" s="611">
        <v>93205</v>
      </c>
      <c r="QLJ215" s="611">
        <v>93205</v>
      </c>
      <c r="QLK215" s="611">
        <v>93205</v>
      </c>
      <c r="QLL215" s="611">
        <v>93205</v>
      </c>
      <c r="QLM215" s="611">
        <v>93205</v>
      </c>
      <c r="QLN215" s="611">
        <v>93205</v>
      </c>
      <c r="QLO215" s="611">
        <v>93205</v>
      </c>
      <c r="QLP215" s="611">
        <v>93205</v>
      </c>
      <c r="QLQ215" s="611">
        <v>93205</v>
      </c>
      <c r="QLR215" s="611">
        <v>93205</v>
      </c>
      <c r="QLS215" s="611">
        <v>93205</v>
      </c>
      <c r="QLT215" s="611">
        <v>93205</v>
      </c>
      <c r="QLU215" s="611">
        <v>93205</v>
      </c>
      <c r="QLV215" s="611">
        <v>93205</v>
      </c>
      <c r="QLW215" s="611">
        <v>93205</v>
      </c>
      <c r="QLX215" s="611">
        <v>93205</v>
      </c>
      <c r="QLY215" s="611">
        <v>93205</v>
      </c>
      <c r="QLZ215" s="611">
        <v>93205</v>
      </c>
      <c r="QMA215" s="611">
        <v>93205</v>
      </c>
      <c r="QMB215" s="611">
        <v>93205</v>
      </c>
      <c r="QMC215" s="611">
        <v>93205</v>
      </c>
      <c r="QMD215" s="611">
        <v>93205</v>
      </c>
      <c r="QME215" s="611">
        <v>93205</v>
      </c>
      <c r="QMF215" s="611">
        <v>93205</v>
      </c>
      <c r="QMG215" s="611">
        <v>93205</v>
      </c>
      <c r="QMH215" s="611">
        <v>93205</v>
      </c>
      <c r="QMI215" s="611">
        <v>93205</v>
      </c>
      <c r="QMJ215" s="611">
        <v>93205</v>
      </c>
      <c r="QMK215" s="611">
        <v>93205</v>
      </c>
      <c r="QML215" s="611">
        <v>93205</v>
      </c>
      <c r="QMM215" s="611">
        <v>93205</v>
      </c>
      <c r="QMN215" s="611">
        <v>93205</v>
      </c>
      <c r="QMO215" s="611">
        <v>93205</v>
      </c>
      <c r="QMP215" s="611">
        <v>93205</v>
      </c>
      <c r="QMQ215" s="611">
        <v>93205</v>
      </c>
      <c r="QMR215" s="611">
        <v>93205</v>
      </c>
      <c r="QMS215" s="611">
        <v>93205</v>
      </c>
      <c r="QMT215" s="611">
        <v>93205</v>
      </c>
      <c r="QMU215" s="611">
        <v>93205</v>
      </c>
      <c r="QMV215" s="611">
        <v>93205</v>
      </c>
      <c r="QMW215" s="611">
        <v>93205</v>
      </c>
      <c r="QMX215" s="611">
        <v>93205</v>
      </c>
      <c r="QMY215" s="611">
        <v>93205</v>
      </c>
      <c r="QMZ215" s="611">
        <v>93205</v>
      </c>
      <c r="QNA215" s="611">
        <v>93205</v>
      </c>
      <c r="QNB215" s="611">
        <v>93205</v>
      </c>
      <c r="QNC215" s="611">
        <v>93205</v>
      </c>
      <c r="QND215" s="611">
        <v>93205</v>
      </c>
      <c r="QNE215" s="611">
        <v>93205</v>
      </c>
      <c r="QNF215" s="611">
        <v>93205</v>
      </c>
      <c r="QNG215" s="611">
        <v>93205</v>
      </c>
      <c r="QNH215" s="611">
        <v>93205</v>
      </c>
      <c r="QNI215" s="611">
        <v>93205</v>
      </c>
      <c r="QNJ215" s="611">
        <v>93205</v>
      </c>
      <c r="QNK215" s="611">
        <v>93205</v>
      </c>
      <c r="QNL215" s="611">
        <v>93205</v>
      </c>
      <c r="QNM215" s="611">
        <v>93205</v>
      </c>
      <c r="QNN215" s="611">
        <v>93205</v>
      </c>
      <c r="QNO215" s="611">
        <v>93205</v>
      </c>
      <c r="QNP215" s="611">
        <v>93205</v>
      </c>
      <c r="QNQ215" s="611">
        <v>93205</v>
      </c>
      <c r="QNR215" s="611">
        <v>93205</v>
      </c>
      <c r="QNS215" s="611">
        <v>93205</v>
      </c>
      <c r="QNT215" s="611">
        <v>93205</v>
      </c>
      <c r="QNU215" s="611">
        <v>93205</v>
      </c>
      <c r="QNV215" s="611">
        <v>93205</v>
      </c>
      <c r="QNW215" s="611">
        <v>93205</v>
      </c>
      <c r="QNX215" s="611">
        <v>93205</v>
      </c>
      <c r="QNY215" s="611">
        <v>93205</v>
      </c>
      <c r="QNZ215" s="611">
        <v>93205</v>
      </c>
      <c r="QOA215" s="611">
        <v>93205</v>
      </c>
      <c r="QOB215" s="611">
        <v>93205</v>
      </c>
      <c r="QOC215" s="611">
        <v>93205</v>
      </c>
      <c r="QOD215" s="611">
        <v>93205</v>
      </c>
      <c r="QOE215" s="611">
        <v>93205</v>
      </c>
      <c r="QOF215" s="611">
        <v>93205</v>
      </c>
      <c r="QOG215" s="611">
        <v>93205</v>
      </c>
      <c r="QOH215" s="611">
        <v>93205</v>
      </c>
      <c r="QOI215" s="611">
        <v>93205</v>
      </c>
      <c r="QOJ215" s="611">
        <v>93205</v>
      </c>
      <c r="QOK215" s="611">
        <v>93205</v>
      </c>
      <c r="QOL215" s="611">
        <v>93205</v>
      </c>
      <c r="QOM215" s="611">
        <v>93205</v>
      </c>
      <c r="QON215" s="611">
        <v>93205</v>
      </c>
      <c r="QOO215" s="611">
        <v>93205</v>
      </c>
      <c r="QOP215" s="611">
        <v>93205</v>
      </c>
      <c r="QOQ215" s="611">
        <v>93205</v>
      </c>
      <c r="QOR215" s="611">
        <v>93205</v>
      </c>
      <c r="QOS215" s="611">
        <v>93205</v>
      </c>
      <c r="QOT215" s="611">
        <v>93205</v>
      </c>
      <c r="QOU215" s="611">
        <v>93205</v>
      </c>
      <c r="QOV215" s="611">
        <v>93205</v>
      </c>
      <c r="QOW215" s="611">
        <v>93205</v>
      </c>
      <c r="QOX215" s="611">
        <v>93205</v>
      </c>
      <c r="QOY215" s="611">
        <v>93205</v>
      </c>
      <c r="QOZ215" s="611">
        <v>93205</v>
      </c>
      <c r="QPA215" s="611">
        <v>93205</v>
      </c>
      <c r="QPB215" s="611">
        <v>93205</v>
      </c>
      <c r="QPC215" s="611">
        <v>93205</v>
      </c>
      <c r="QPD215" s="611">
        <v>93205</v>
      </c>
      <c r="QPE215" s="611">
        <v>93205</v>
      </c>
      <c r="QPF215" s="611">
        <v>93205</v>
      </c>
      <c r="QPG215" s="611">
        <v>93205</v>
      </c>
      <c r="QPH215" s="611">
        <v>93205</v>
      </c>
      <c r="QPI215" s="611">
        <v>93205</v>
      </c>
      <c r="QPJ215" s="611">
        <v>93205</v>
      </c>
      <c r="QPK215" s="611">
        <v>93205</v>
      </c>
      <c r="QPL215" s="611">
        <v>93205</v>
      </c>
      <c r="QPM215" s="611">
        <v>93205</v>
      </c>
      <c r="QPN215" s="611">
        <v>93205</v>
      </c>
      <c r="QPO215" s="611">
        <v>93205</v>
      </c>
      <c r="QPP215" s="611">
        <v>93205</v>
      </c>
      <c r="QPQ215" s="611">
        <v>93205</v>
      </c>
      <c r="QPR215" s="611">
        <v>93205</v>
      </c>
      <c r="QPS215" s="611">
        <v>93205</v>
      </c>
      <c r="QPT215" s="611">
        <v>93205</v>
      </c>
      <c r="QPU215" s="611">
        <v>93205</v>
      </c>
      <c r="QPV215" s="611">
        <v>93205</v>
      </c>
      <c r="QPW215" s="611">
        <v>93205</v>
      </c>
      <c r="QPX215" s="611">
        <v>93205</v>
      </c>
      <c r="QPY215" s="611">
        <v>93205</v>
      </c>
      <c r="QPZ215" s="611">
        <v>93205</v>
      </c>
      <c r="QQA215" s="611">
        <v>93205</v>
      </c>
      <c r="QQB215" s="611">
        <v>93205</v>
      </c>
      <c r="QQC215" s="611">
        <v>93205</v>
      </c>
      <c r="QQD215" s="611">
        <v>93205</v>
      </c>
      <c r="QQE215" s="611">
        <v>93205</v>
      </c>
      <c r="QQF215" s="611">
        <v>93205</v>
      </c>
      <c r="QQG215" s="611">
        <v>93205</v>
      </c>
      <c r="QQH215" s="611">
        <v>93205</v>
      </c>
      <c r="QQI215" s="611">
        <v>93205</v>
      </c>
      <c r="QQJ215" s="611">
        <v>93205</v>
      </c>
      <c r="QQK215" s="611">
        <v>93205</v>
      </c>
      <c r="QQL215" s="611">
        <v>93205</v>
      </c>
      <c r="QQM215" s="611">
        <v>93205</v>
      </c>
      <c r="QQN215" s="611">
        <v>93205</v>
      </c>
      <c r="QQO215" s="611">
        <v>93205</v>
      </c>
      <c r="QQP215" s="611">
        <v>93205</v>
      </c>
      <c r="QQQ215" s="611">
        <v>93205</v>
      </c>
      <c r="QQR215" s="611">
        <v>93205</v>
      </c>
      <c r="QQS215" s="611">
        <v>93205</v>
      </c>
      <c r="QQT215" s="611">
        <v>93205</v>
      </c>
      <c r="QQU215" s="611">
        <v>93205</v>
      </c>
      <c r="QQV215" s="611">
        <v>93205</v>
      </c>
      <c r="QQW215" s="611">
        <v>93205</v>
      </c>
      <c r="QQX215" s="611">
        <v>93205</v>
      </c>
      <c r="QQY215" s="611">
        <v>93205</v>
      </c>
      <c r="QQZ215" s="611">
        <v>93205</v>
      </c>
      <c r="QRA215" s="611">
        <v>93205</v>
      </c>
      <c r="QRB215" s="611">
        <v>93205</v>
      </c>
      <c r="QRC215" s="611">
        <v>93205</v>
      </c>
      <c r="QRD215" s="611">
        <v>93205</v>
      </c>
      <c r="QRE215" s="611">
        <v>93205</v>
      </c>
      <c r="QRF215" s="611">
        <v>93205</v>
      </c>
      <c r="QRG215" s="611">
        <v>93205</v>
      </c>
      <c r="QRH215" s="611">
        <v>93205</v>
      </c>
      <c r="QRI215" s="611">
        <v>93205</v>
      </c>
      <c r="QRJ215" s="611">
        <v>93205</v>
      </c>
      <c r="QRK215" s="611">
        <v>93205</v>
      </c>
      <c r="QRL215" s="611">
        <v>93205</v>
      </c>
      <c r="QRM215" s="611">
        <v>93205</v>
      </c>
      <c r="QRN215" s="611">
        <v>93205</v>
      </c>
      <c r="QRO215" s="611">
        <v>93205</v>
      </c>
      <c r="QRP215" s="611">
        <v>93205</v>
      </c>
      <c r="QRQ215" s="611">
        <v>93205</v>
      </c>
      <c r="QRR215" s="611">
        <v>93205</v>
      </c>
      <c r="QRS215" s="611">
        <v>93205</v>
      </c>
      <c r="QRT215" s="611">
        <v>93205</v>
      </c>
      <c r="QRU215" s="611">
        <v>93205</v>
      </c>
      <c r="QRV215" s="611">
        <v>93205</v>
      </c>
      <c r="QRW215" s="611">
        <v>93205</v>
      </c>
      <c r="QRX215" s="611">
        <v>93205</v>
      </c>
      <c r="QRY215" s="611">
        <v>93205</v>
      </c>
      <c r="QRZ215" s="611">
        <v>93205</v>
      </c>
      <c r="QSA215" s="611">
        <v>93205</v>
      </c>
      <c r="QSB215" s="611">
        <v>93205</v>
      </c>
      <c r="QSC215" s="611">
        <v>93205</v>
      </c>
      <c r="QSD215" s="611">
        <v>93205</v>
      </c>
      <c r="QSE215" s="611">
        <v>93205</v>
      </c>
      <c r="QSF215" s="611">
        <v>93205</v>
      </c>
      <c r="QSG215" s="611">
        <v>93205</v>
      </c>
      <c r="QSH215" s="611">
        <v>93205</v>
      </c>
      <c r="QSI215" s="611">
        <v>93205</v>
      </c>
      <c r="QSJ215" s="611">
        <v>93205</v>
      </c>
      <c r="QSK215" s="611">
        <v>93205</v>
      </c>
      <c r="QSL215" s="611">
        <v>93205</v>
      </c>
      <c r="QSM215" s="611">
        <v>93205</v>
      </c>
      <c r="QSN215" s="611">
        <v>93205</v>
      </c>
      <c r="QSO215" s="611">
        <v>93205</v>
      </c>
      <c r="QSP215" s="611">
        <v>93205</v>
      </c>
      <c r="QSQ215" s="611">
        <v>93205</v>
      </c>
      <c r="QSR215" s="611">
        <v>93205</v>
      </c>
      <c r="QSS215" s="611">
        <v>93205</v>
      </c>
      <c r="QST215" s="611">
        <v>93205</v>
      </c>
      <c r="QSU215" s="611">
        <v>93205</v>
      </c>
      <c r="QSV215" s="611">
        <v>93205</v>
      </c>
      <c r="QSW215" s="611">
        <v>93205</v>
      </c>
      <c r="QSX215" s="611">
        <v>93205</v>
      </c>
      <c r="QSY215" s="611">
        <v>93205</v>
      </c>
      <c r="QSZ215" s="611">
        <v>93205</v>
      </c>
      <c r="QTA215" s="611">
        <v>93205</v>
      </c>
      <c r="QTB215" s="611">
        <v>93205</v>
      </c>
      <c r="QTC215" s="611">
        <v>93205</v>
      </c>
      <c r="QTD215" s="611">
        <v>93205</v>
      </c>
      <c r="QTE215" s="611">
        <v>93205</v>
      </c>
      <c r="QTF215" s="611">
        <v>93205</v>
      </c>
      <c r="QTG215" s="611">
        <v>93205</v>
      </c>
      <c r="QTH215" s="611">
        <v>93205</v>
      </c>
      <c r="QTI215" s="611">
        <v>93205</v>
      </c>
      <c r="QTJ215" s="611">
        <v>93205</v>
      </c>
      <c r="QTK215" s="611">
        <v>93205</v>
      </c>
      <c r="QTL215" s="611">
        <v>93205</v>
      </c>
      <c r="QTM215" s="611">
        <v>93205</v>
      </c>
      <c r="QTN215" s="611">
        <v>93205</v>
      </c>
      <c r="QTO215" s="611">
        <v>93205</v>
      </c>
      <c r="QTP215" s="611">
        <v>93205</v>
      </c>
      <c r="QTQ215" s="611">
        <v>93205</v>
      </c>
      <c r="QTR215" s="611">
        <v>93205</v>
      </c>
      <c r="QTS215" s="611">
        <v>93205</v>
      </c>
      <c r="QTT215" s="611">
        <v>93205</v>
      </c>
      <c r="QTU215" s="611">
        <v>93205</v>
      </c>
      <c r="QTV215" s="611">
        <v>93205</v>
      </c>
      <c r="QTW215" s="611">
        <v>93205</v>
      </c>
      <c r="QTX215" s="611">
        <v>93205</v>
      </c>
      <c r="QTY215" s="611">
        <v>93205</v>
      </c>
      <c r="QTZ215" s="611">
        <v>93205</v>
      </c>
      <c r="QUA215" s="611">
        <v>93205</v>
      </c>
      <c r="QUB215" s="611">
        <v>93205</v>
      </c>
      <c r="QUC215" s="611">
        <v>93205</v>
      </c>
      <c r="QUD215" s="611">
        <v>93205</v>
      </c>
      <c r="QUE215" s="611">
        <v>93205</v>
      </c>
      <c r="QUF215" s="611">
        <v>93205</v>
      </c>
      <c r="QUG215" s="611">
        <v>93205</v>
      </c>
      <c r="QUH215" s="611">
        <v>93205</v>
      </c>
      <c r="QUI215" s="611">
        <v>93205</v>
      </c>
      <c r="QUJ215" s="611">
        <v>93205</v>
      </c>
      <c r="QUK215" s="611">
        <v>93205</v>
      </c>
      <c r="QUL215" s="611">
        <v>93205</v>
      </c>
      <c r="QUM215" s="611">
        <v>93205</v>
      </c>
      <c r="QUN215" s="611">
        <v>93205</v>
      </c>
      <c r="QUO215" s="611">
        <v>93205</v>
      </c>
      <c r="QUP215" s="611">
        <v>93205</v>
      </c>
      <c r="QUQ215" s="611">
        <v>93205</v>
      </c>
      <c r="QUR215" s="611">
        <v>93205</v>
      </c>
      <c r="QUS215" s="611">
        <v>93205</v>
      </c>
      <c r="QUT215" s="611">
        <v>93205</v>
      </c>
      <c r="QUU215" s="611">
        <v>93205</v>
      </c>
      <c r="QUV215" s="611">
        <v>93205</v>
      </c>
      <c r="QUW215" s="611">
        <v>93205</v>
      </c>
      <c r="QUX215" s="611">
        <v>93205</v>
      </c>
      <c r="QUY215" s="611">
        <v>93205</v>
      </c>
      <c r="QUZ215" s="611">
        <v>93205</v>
      </c>
      <c r="QVA215" s="611">
        <v>93205</v>
      </c>
      <c r="QVB215" s="611">
        <v>93205</v>
      </c>
      <c r="QVC215" s="611">
        <v>93205</v>
      </c>
      <c r="QVD215" s="611">
        <v>93205</v>
      </c>
      <c r="QVE215" s="611">
        <v>93205</v>
      </c>
      <c r="QVF215" s="611">
        <v>93205</v>
      </c>
      <c r="QVG215" s="611">
        <v>93205</v>
      </c>
      <c r="QVH215" s="611">
        <v>93205</v>
      </c>
      <c r="QVI215" s="611">
        <v>93205</v>
      </c>
      <c r="QVJ215" s="611">
        <v>93205</v>
      </c>
      <c r="QVK215" s="611">
        <v>93205</v>
      </c>
      <c r="QVL215" s="611">
        <v>93205</v>
      </c>
      <c r="QVM215" s="611">
        <v>93205</v>
      </c>
      <c r="QVN215" s="611">
        <v>93205</v>
      </c>
      <c r="QVO215" s="611">
        <v>93205</v>
      </c>
      <c r="QVP215" s="611">
        <v>93205</v>
      </c>
      <c r="QVQ215" s="611">
        <v>93205</v>
      </c>
      <c r="QVR215" s="611">
        <v>93205</v>
      </c>
      <c r="QVS215" s="611">
        <v>93205</v>
      </c>
      <c r="QVT215" s="611">
        <v>93205</v>
      </c>
      <c r="QVU215" s="611">
        <v>93205</v>
      </c>
      <c r="QVV215" s="611">
        <v>93205</v>
      </c>
      <c r="QVW215" s="611">
        <v>93205</v>
      </c>
      <c r="QVX215" s="611">
        <v>93205</v>
      </c>
      <c r="QVY215" s="611">
        <v>93205</v>
      </c>
      <c r="QVZ215" s="611">
        <v>93205</v>
      </c>
      <c r="QWA215" s="611">
        <v>93205</v>
      </c>
      <c r="QWB215" s="611">
        <v>93205</v>
      </c>
      <c r="QWC215" s="611">
        <v>93205</v>
      </c>
      <c r="QWD215" s="611">
        <v>93205</v>
      </c>
      <c r="QWE215" s="611">
        <v>93205</v>
      </c>
      <c r="QWF215" s="611">
        <v>93205</v>
      </c>
      <c r="QWG215" s="611">
        <v>93205</v>
      </c>
      <c r="QWH215" s="611">
        <v>93205</v>
      </c>
      <c r="QWI215" s="611">
        <v>93205</v>
      </c>
      <c r="QWJ215" s="611">
        <v>93205</v>
      </c>
      <c r="QWK215" s="611">
        <v>93205</v>
      </c>
      <c r="QWL215" s="611">
        <v>93205</v>
      </c>
      <c r="QWM215" s="611">
        <v>93205</v>
      </c>
      <c r="QWN215" s="611">
        <v>93205</v>
      </c>
      <c r="QWO215" s="611">
        <v>93205</v>
      </c>
      <c r="QWP215" s="611">
        <v>93205</v>
      </c>
      <c r="QWQ215" s="611">
        <v>93205</v>
      </c>
      <c r="QWR215" s="611">
        <v>93205</v>
      </c>
      <c r="QWS215" s="611">
        <v>93205</v>
      </c>
      <c r="QWT215" s="611">
        <v>93205</v>
      </c>
      <c r="QWU215" s="611">
        <v>93205</v>
      </c>
      <c r="QWV215" s="611">
        <v>93205</v>
      </c>
      <c r="QWW215" s="611">
        <v>93205</v>
      </c>
      <c r="QWX215" s="611">
        <v>93205</v>
      </c>
      <c r="QWY215" s="611">
        <v>93205</v>
      </c>
      <c r="QWZ215" s="611">
        <v>93205</v>
      </c>
      <c r="QXA215" s="611">
        <v>93205</v>
      </c>
      <c r="QXB215" s="611">
        <v>93205</v>
      </c>
      <c r="QXC215" s="611">
        <v>93205</v>
      </c>
      <c r="QXD215" s="611">
        <v>93205</v>
      </c>
      <c r="QXE215" s="611">
        <v>93205</v>
      </c>
      <c r="QXF215" s="611">
        <v>93205</v>
      </c>
      <c r="QXG215" s="611">
        <v>93205</v>
      </c>
      <c r="QXH215" s="611">
        <v>93205</v>
      </c>
      <c r="QXI215" s="611">
        <v>93205</v>
      </c>
      <c r="QXJ215" s="611">
        <v>93205</v>
      </c>
      <c r="QXK215" s="611">
        <v>93205</v>
      </c>
      <c r="QXL215" s="611">
        <v>93205</v>
      </c>
      <c r="QXM215" s="611">
        <v>93205</v>
      </c>
      <c r="QXN215" s="611">
        <v>93205</v>
      </c>
      <c r="QXO215" s="611">
        <v>93205</v>
      </c>
      <c r="QXP215" s="611">
        <v>93205</v>
      </c>
      <c r="QXQ215" s="611">
        <v>93205</v>
      </c>
      <c r="QXR215" s="611">
        <v>93205</v>
      </c>
      <c r="QXS215" s="611">
        <v>93205</v>
      </c>
      <c r="QXT215" s="611">
        <v>93205</v>
      </c>
      <c r="QXU215" s="611">
        <v>93205</v>
      </c>
      <c r="QXV215" s="611">
        <v>93205</v>
      </c>
      <c r="QXW215" s="611">
        <v>93205</v>
      </c>
      <c r="QXX215" s="611">
        <v>93205</v>
      </c>
      <c r="QXY215" s="611">
        <v>93205</v>
      </c>
      <c r="QXZ215" s="611">
        <v>93205</v>
      </c>
      <c r="QYA215" s="611">
        <v>93205</v>
      </c>
      <c r="QYB215" s="611">
        <v>93205</v>
      </c>
      <c r="QYC215" s="611">
        <v>93205</v>
      </c>
      <c r="QYD215" s="611">
        <v>93205</v>
      </c>
      <c r="QYE215" s="611">
        <v>93205</v>
      </c>
      <c r="QYF215" s="611">
        <v>93205</v>
      </c>
      <c r="QYG215" s="611">
        <v>93205</v>
      </c>
      <c r="QYH215" s="611">
        <v>93205</v>
      </c>
      <c r="QYI215" s="611">
        <v>93205</v>
      </c>
      <c r="QYJ215" s="611">
        <v>93205</v>
      </c>
      <c r="QYK215" s="611">
        <v>93205</v>
      </c>
      <c r="QYL215" s="611">
        <v>93205</v>
      </c>
      <c r="QYM215" s="611">
        <v>93205</v>
      </c>
      <c r="QYN215" s="611">
        <v>93205</v>
      </c>
      <c r="QYO215" s="611">
        <v>93205</v>
      </c>
      <c r="QYP215" s="611">
        <v>93205</v>
      </c>
      <c r="QYQ215" s="611">
        <v>93205</v>
      </c>
      <c r="QYR215" s="611">
        <v>93205</v>
      </c>
      <c r="QYS215" s="611">
        <v>93205</v>
      </c>
      <c r="QYT215" s="611">
        <v>93205</v>
      </c>
      <c r="QYU215" s="611">
        <v>93205</v>
      </c>
      <c r="QYV215" s="611">
        <v>93205</v>
      </c>
      <c r="QYW215" s="611">
        <v>93205</v>
      </c>
      <c r="QYX215" s="611">
        <v>93205</v>
      </c>
      <c r="QYY215" s="611">
        <v>93205</v>
      </c>
      <c r="QYZ215" s="611">
        <v>93205</v>
      </c>
      <c r="QZA215" s="611">
        <v>93205</v>
      </c>
      <c r="QZB215" s="611">
        <v>93205</v>
      </c>
      <c r="QZC215" s="611">
        <v>93205</v>
      </c>
      <c r="QZD215" s="611">
        <v>93205</v>
      </c>
      <c r="QZE215" s="611">
        <v>93205</v>
      </c>
      <c r="QZF215" s="611">
        <v>93205</v>
      </c>
      <c r="QZG215" s="611">
        <v>93205</v>
      </c>
      <c r="QZH215" s="611">
        <v>93205</v>
      </c>
      <c r="QZI215" s="611">
        <v>93205</v>
      </c>
      <c r="QZJ215" s="611">
        <v>93205</v>
      </c>
      <c r="QZK215" s="611">
        <v>93205</v>
      </c>
      <c r="QZL215" s="611">
        <v>93205</v>
      </c>
      <c r="QZM215" s="611">
        <v>93205</v>
      </c>
      <c r="QZN215" s="611">
        <v>93205</v>
      </c>
      <c r="QZO215" s="611">
        <v>93205</v>
      </c>
      <c r="QZP215" s="611">
        <v>93205</v>
      </c>
      <c r="QZQ215" s="611">
        <v>93205</v>
      </c>
      <c r="QZR215" s="611">
        <v>93205</v>
      </c>
      <c r="QZS215" s="611">
        <v>93205</v>
      </c>
      <c r="QZT215" s="611">
        <v>93205</v>
      </c>
      <c r="QZU215" s="611">
        <v>93205</v>
      </c>
      <c r="QZV215" s="611">
        <v>93205</v>
      </c>
      <c r="QZW215" s="611">
        <v>93205</v>
      </c>
      <c r="QZX215" s="611">
        <v>93205</v>
      </c>
      <c r="QZY215" s="611">
        <v>93205</v>
      </c>
      <c r="QZZ215" s="611">
        <v>93205</v>
      </c>
      <c r="RAA215" s="611">
        <v>93205</v>
      </c>
      <c r="RAB215" s="611">
        <v>93205</v>
      </c>
      <c r="RAC215" s="611">
        <v>93205</v>
      </c>
      <c r="RAD215" s="611">
        <v>93205</v>
      </c>
      <c r="RAE215" s="611">
        <v>93205</v>
      </c>
      <c r="RAF215" s="611">
        <v>93205</v>
      </c>
      <c r="RAG215" s="611">
        <v>93205</v>
      </c>
      <c r="RAH215" s="611">
        <v>93205</v>
      </c>
      <c r="RAI215" s="611">
        <v>93205</v>
      </c>
      <c r="RAJ215" s="611">
        <v>93205</v>
      </c>
      <c r="RAK215" s="611">
        <v>93205</v>
      </c>
      <c r="RAL215" s="611">
        <v>93205</v>
      </c>
      <c r="RAM215" s="611">
        <v>93205</v>
      </c>
      <c r="RAN215" s="611">
        <v>93205</v>
      </c>
      <c r="RAO215" s="611">
        <v>93205</v>
      </c>
      <c r="RAP215" s="611">
        <v>93205</v>
      </c>
      <c r="RAQ215" s="611">
        <v>93205</v>
      </c>
      <c r="RAR215" s="611">
        <v>93205</v>
      </c>
      <c r="RAS215" s="611">
        <v>93205</v>
      </c>
      <c r="RAT215" s="611">
        <v>93205</v>
      </c>
      <c r="RAU215" s="611">
        <v>93205</v>
      </c>
      <c r="RAV215" s="611">
        <v>93205</v>
      </c>
      <c r="RAW215" s="611">
        <v>93205</v>
      </c>
      <c r="RAX215" s="611">
        <v>93205</v>
      </c>
      <c r="RAY215" s="611">
        <v>93205</v>
      </c>
      <c r="RAZ215" s="611">
        <v>93205</v>
      </c>
      <c r="RBA215" s="611">
        <v>93205</v>
      </c>
      <c r="RBB215" s="611">
        <v>93205</v>
      </c>
      <c r="RBC215" s="611">
        <v>93205</v>
      </c>
      <c r="RBD215" s="611">
        <v>93205</v>
      </c>
      <c r="RBE215" s="611">
        <v>93205</v>
      </c>
      <c r="RBF215" s="611">
        <v>93205</v>
      </c>
      <c r="RBG215" s="611">
        <v>93205</v>
      </c>
      <c r="RBH215" s="611">
        <v>93205</v>
      </c>
      <c r="RBI215" s="611">
        <v>93205</v>
      </c>
      <c r="RBJ215" s="611">
        <v>93205</v>
      </c>
      <c r="RBK215" s="611">
        <v>93205</v>
      </c>
      <c r="RBL215" s="611">
        <v>93205</v>
      </c>
      <c r="RBM215" s="611">
        <v>93205</v>
      </c>
      <c r="RBN215" s="611">
        <v>93205</v>
      </c>
      <c r="RBO215" s="611">
        <v>93205</v>
      </c>
      <c r="RBP215" s="611">
        <v>93205</v>
      </c>
      <c r="RBQ215" s="611">
        <v>93205</v>
      </c>
      <c r="RBR215" s="611">
        <v>93205</v>
      </c>
      <c r="RBS215" s="611">
        <v>93205</v>
      </c>
      <c r="RBT215" s="611">
        <v>93205</v>
      </c>
      <c r="RBU215" s="611">
        <v>93205</v>
      </c>
      <c r="RBV215" s="611">
        <v>93205</v>
      </c>
      <c r="RBW215" s="611">
        <v>93205</v>
      </c>
      <c r="RBX215" s="611">
        <v>93205</v>
      </c>
      <c r="RBY215" s="611">
        <v>93205</v>
      </c>
      <c r="RBZ215" s="611">
        <v>93205</v>
      </c>
      <c r="RCA215" s="611">
        <v>93205</v>
      </c>
      <c r="RCB215" s="611">
        <v>93205</v>
      </c>
      <c r="RCC215" s="611">
        <v>93205</v>
      </c>
      <c r="RCD215" s="611">
        <v>93205</v>
      </c>
      <c r="RCE215" s="611">
        <v>93205</v>
      </c>
      <c r="RCF215" s="611">
        <v>93205</v>
      </c>
      <c r="RCG215" s="611">
        <v>93205</v>
      </c>
      <c r="RCH215" s="611">
        <v>93205</v>
      </c>
      <c r="RCI215" s="611">
        <v>93205</v>
      </c>
      <c r="RCJ215" s="611">
        <v>93205</v>
      </c>
      <c r="RCK215" s="611">
        <v>93205</v>
      </c>
      <c r="RCL215" s="611">
        <v>93205</v>
      </c>
      <c r="RCM215" s="611">
        <v>93205</v>
      </c>
      <c r="RCN215" s="611">
        <v>93205</v>
      </c>
      <c r="RCO215" s="611">
        <v>93205</v>
      </c>
      <c r="RCP215" s="611">
        <v>93205</v>
      </c>
      <c r="RCQ215" s="611">
        <v>93205</v>
      </c>
      <c r="RCR215" s="611">
        <v>93205</v>
      </c>
      <c r="RCS215" s="611">
        <v>93205</v>
      </c>
      <c r="RCT215" s="611">
        <v>93205</v>
      </c>
      <c r="RCU215" s="611">
        <v>93205</v>
      </c>
      <c r="RCV215" s="611">
        <v>93205</v>
      </c>
      <c r="RCW215" s="611">
        <v>93205</v>
      </c>
      <c r="RCX215" s="611">
        <v>93205</v>
      </c>
      <c r="RCY215" s="611">
        <v>93205</v>
      </c>
      <c r="RCZ215" s="611">
        <v>93205</v>
      </c>
      <c r="RDA215" s="611">
        <v>93205</v>
      </c>
      <c r="RDB215" s="611">
        <v>93205</v>
      </c>
      <c r="RDC215" s="611">
        <v>93205</v>
      </c>
      <c r="RDD215" s="611">
        <v>93205</v>
      </c>
      <c r="RDE215" s="611">
        <v>93205</v>
      </c>
      <c r="RDF215" s="611">
        <v>93205</v>
      </c>
      <c r="RDG215" s="611">
        <v>93205</v>
      </c>
      <c r="RDH215" s="611">
        <v>93205</v>
      </c>
      <c r="RDI215" s="611">
        <v>93205</v>
      </c>
      <c r="RDJ215" s="611">
        <v>93205</v>
      </c>
      <c r="RDK215" s="611">
        <v>93205</v>
      </c>
      <c r="RDL215" s="611">
        <v>93205</v>
      </c>
      <c r="RDM215" s="611">
        <v>93205</v>
      </c>
      <c r="RDN215" s="611">
        <v>93205</v>
      </c>
      <c r="RDO215" s="611">
        <v>93205</v>
      </c>
      <c r="RDP215" s="611">
        <v>93205</v>
      </c>
      <c r="RDQ215" s="611">
        <v>93205</v>
      </c>
      <c r="RDR215" s="611">
        <v>93205</v>
      </c>
      <c r="RDS215" s="611">
        <v>93205</v>
      </c>
      <c r="RDT215" s="611">
        <v>93205</v>
      </c>
      <c r="RDU215" s="611">
        <v>93205</v>
      </c>
      <c r="RDV215" s="611">
        <v>93205</v>
      </c>
      <c r="RDW215" s="611">
        <v>93205</v>
      </c>
      <c r="RDX215" s="611">
        <v>93205</v>
      </c>
      <c r="RDY215" s="611">
        <v>93205</v>
      </c>
      <c r="RDZ215" s="611">
        <v>93205</v>
      </c>
      <c r="REA215" s="611">
        <v>93205</v>
      </c>
      <c r="REB215" s="611">
        <v>93205</v>
      </c>
      <c r="REC215" s="611">
        <v>93205</v>
      </c>
      <c r="RED215" s="611">
        <v>93205</v>
      </c>
      <c r="REE215" s="611">
        <v>93205</v>
      </c>
      <c r="REF215" s="611">
        <v>93205</v>
      </c>
      <c r="REG215" s="611">
        <v>93205</v>
      </c>
      <c r="REH215" s="611">
        <v>93205</v>
      </c>
      <c r="REI215" s="611">
        <v>93205</v>
      </c>
      <c r="REJ215" s="611">
        <v>93205</v>
      </c>
      <c r="REK215" s="611">
        <v>93205</v>
      </c>
      <c r="REL215" s="611">
        <v>93205</v>
      </c>
      <c r="REM215" s="611">
        <v>93205</v>
      </c>
      <c r="REN215" s="611">
        <v>93205</v>
      </c>
      <c r="REO215" s="611">
        <v>93205</v>
      </c>
      <c r="REP215" s="611">
        <v>93205</v>
      </c>
      <c r="REQ215" s="611">
        <v>93205</v>
      </c>
      <c r="RER215" s="611">
        <v>93205</v>
      </c>
      <c r="RES215" s="611">
        <v>93205</v>
      </c>
      <c r="RET215" s="611">
        <v>93205</v>
      </c>
      <c r="REU215" s="611">
        <v>93205</v>
      </c>
      <c r="REV215" s="611">
        <v>93205</v>
      </c>
      <c r="REW215" s="611">
        <v>93205</v>
      </c>
      <c r="REX215" s="611">
        <v>93205</v>
      </c>
      <c r="REY215" s="611">
        <v>93205</v>
      </c>
      <c r="REZ215" s="611">
        <v>93205</v>
      </c>
      <c r="RFA215" s="611">
        <v>93205</v>
      </c>
      <c r="RFB215" s="611">
        <v>93205</v>
      </c>
      <c r="RFC215" s="611">
        <v>93205</v>
      </c>
      <c r="RFD215" s="611">
        <v>93205</v>
      </c>
      <c r="RFE215" s="611">
        <v>93205</v>
      </c>
      <c r="RFF215" s="611">
        <v>93205</v>
      </c>
      <c r="RFG215" s="611">
        <v>93205</v>
      </c>
      <c r="RFH215" s="611">
        <v>93205</v>
      </c>
      <c r="RFI215" s="611">
        <v>93205</v>
      </c>
      <c r="RFJ215" s="611">
        <v>93205</v>
      </c>
      <c r="RFK215" s="611">
        <v>93205</v>
      </c>
      <c r="RFL215" s="611">
        <v>93205</v>
      </c>
      <c r="RFM215" s="611">
        <v>93205</v>
      </c>
      <c r="RFN215" s="611">
        <v>93205</v>
      </c>
      <c r="RFO215" s="611">
        <v>93205</v>
      </c>
      <c r="RFP215" s="611">
        <v>93205</v>
      </c>
      <c r="RFQ215" s="611">
        <v>93205</v>
      </c>
      <c r="RFR215" s="611">
        <v>93205</v>
      </c>
      <c r="RFS215" s="611">
        <v>93205</v>
      </c>
      <c r="RFT215" s="611">
        <v>93205</v>
      </c>
      <c r="RFU215" s="611">
        <v>93205</v>
      </c>
      <c r="RFV215" s="611">
        <v>93205</v>
      </c>
      <c r="RFW215" s="611">
        <v>93205</v>
      </c>
      <c r="RFX215" s="611">
        <v>93205</v>
      </c>
      <c r="RFY215" s="611">
        <v>93205</v>
      </c>
      <c r="RFZ215" s="611">
        <v>93205</v>
      </c>
      <c r="RGA215" s="611">
        <v>93205</v>
      </c>
      <c r="RGB215" s="611">
        <v>93205</v>
      </c>
      <c r="RGC215" s="611">
        <v>93205</v>
      </c>
      <c r="RGD215" s="611">
        <v>93205</v>
      </c>
      <c r="RGE215" s="611">
        <v>93205</v>
      </c>
      <c r="RGF215" s="611">
        <v>93205</v>
      </c>
      <c r="RGG215" s="611">
        <v>93205</v>
      </c>
      <c r="RGH215" s="611">
        <v>93205</v>
      </c>
      <c r="RGI215" s="611">
        <v>93205</v>
      </c>
      <c r="RGJ215" s="611">
        <v>93205</v>
      </c>
      <c r="RGK215" s="611">
        <v>93205</v>
      </c>
      <c r="RGL215" s="611">
        <v>93205</v>
      </c>
      <c r="RGM215" s="611">
        <v>93205</v>
      </c>
      <c r="RGN215" s="611">
        <v>93205</v>
      </c>
      <c r="RGO215" s="611">
        <v>93205</v>
      </c>
      <c r="RGP215" s="611">
        <v>93205</v>
      </c>
      <c r="RGQ215" s="611">
        <v>93205</v>
      </c>
      <c r="RGR215" s="611">
        <v>93205</v>
      </c>
      <c r="RGS215" s="611">
        <v>93205</v>
      </c>
      <c r="RGT215" s="611">
        <v>93205</v>
      </c>
      <c r="RGU215" s="611">
        <v>93205</v>
      </c>
      <c r="RGV215" s="611">
        <v>93205</v>
      </c>
      <c r="RGW215" s="611">
        <v>93205</v>
      </c>
      <c r="RGX215" s="611">
        <v>93205</v>
      </c>
      <c r="RGY215" s="611">
        <v>93205</v>
      </c>
      <c r="RGZ215" s="611">
        <v>93205</v>
      </c>
      <c r="RHA215" s="611">
        <v>93205</v>
      </c>
      <c r="RHB215" s="611">
        <v>93205</v>
      </c>
      <c r="RHC215" s="611">
        <v>93205</v>
      </c>
      <c r="RHD215" s="611">
        <v>93205</v>
      </c>
      <c r="RHE215" s="611">
        <v>93205</v>
      </c>
      <c r="RHF215" s="611">
        <v>93205</v>
      </c>
      <c r="RHG215" s="611">
        <v>93205</v>
      </c>
      <c r="RHH215" s="611">
        <v>93205</v>
      </c>
      <c r="RHI215" s="611">
        <v>93205</v>
      </c>
      <c r="RHJ215" s="611">
        <v>93205</v>
      </c>
      <c r="RHK215" s="611">
        <v>93205</v>
      </c>
      <c r="RHL215" s="611">
        <v>93205</v>
      </c>
      <c r="RHM215" s="611">
        <v>93205</v>
      </c>
      <c r="RHN215" s="611">
        <v>93205</v>
      </c>
      <c r="RHO215" s="611">
        <v>93205</v>
      </c>
      <c r="RHP215" s="611">
        <v>93205</v>
      </c>
      <c r="RHQ215" s="611">
        <v>93205</v>
      </c>
      <c r="RHR215" s="611">
        <v>93205</v>
      </c>
      <c r="RHS215" s="611">
        <v>93205</v>
      </c>
      <c r="RHT215" s="611">
        <v>93205</v>
      </c>
      <c r="RHU215" s="611">
        <v>93205</v>
      </c>
      <c r="RHV215" s="611">
        <v>93205</v>
      </c>
      <c r="RHW215" s="611">
        <v>93205</v>
      </c>
      <c r="RHX215" s="611">
        <v>93205</v>
      </c>
      <c r="RHY215" s="611">
        <v>93205</v>
      </c>
      <c r="RHZ215" s="611">
        <v>93205</v>
      </c>
      <c r="RIA215" s="611">
        <v>93205</v>
      </c>
      <c r="RIB215" s="611">
        <v>93205</v>
      </c>
      <c r="RIC215" s="611">
        <v>93205</v>
      </c>
      <c r="RID215" s="611">
        <v>93205</v>
      </c>
      <c r="RIE215" s="611">
        <v>93205</v>
      </c>
      <c r="RIF215" s="611">
        <v>93205</v>
      </c>
      <c r="RIG215" s="611">
        <v>93205</v>
      </c>
      <c r="RIH215" s="611">
        <v>93205</v>
      </c>
      <c r="RII215" s="611">
        <v>93205</v>
      </c>
      <c r="RIJ215" s="611">
        <v>93205</v>
      </c>
      <c r="RIK215" s="611">
        <v>93205</v>
      </c>
      <c r="RIL215" s="611">
        <v>93205</v>
      </c>
      <c r="RIM215" s="611">
        <v>93205</v>
      </c>
      <c r="RIN215" s="611">
        <v>93205</v>
      </c>
      <c r="RIO215" s="611">
        <v>93205</v>
      </c>
      <c r="RIP215" s="611">
        <v>93205</v>
      </c>
      <c r="RIQ215" s="611">
        <v>93205</v>
      </c>
      <c r="RIR215" s="611">
        <v>93205</v>
      </c>
      <c r="RIS215" s="611">
        <v>93205</v>
      </c>
      <c r="RIT215" s="611">
        <v>93205</v>
      </c>
      <c r="RIU215" s="611">
        <v>93205</v>
      </c>
      <c r="RIV215" s="611">
        <v>93205</v>
      </c>
      <c r="RIW215" s="611">
        <v>93205</v>
      </c>
      <c r="RIX215" s="611">
        <v>93205</v>
      </c>
      <c r="RIY215" s="611">
        <v>93205</v>
      </c>
      <c r="RIZ215" s="611">
        <v>93205</v>
      </c>
      <c r="RJA215" s="611">
        <v>93205</v>
      </c>
      <c r="RJB215" s="611">
        <v>93205</v>
      </c>
      <c r="RJC215" s="611">
        <v>93205</v>
      </c>
      <c r="RJD215" s="611">
        <v>93205</v>
      </c>
      <c r="RJE215" s="611">
        <v>93205</v>
      </c>
      <c r="RJF215" s="611">
        <v>93205</v>
      </c>
      <c r="RJG215" s="611">
        <v>93205</v>
      </c>
      <c r="RJH215" s="611">
        <v>93205</v>
      </c>
      <c r="RJI215" s="611">
        <v>93205</v>
      </c>
      <c r="RJJ215" s="611">
        <v>93205</v>
      </c>
      <c r="RJK215" s="611">
        <v>93205</v>
      </c>
      <c r="RJL215" s="611">
        <v>93205</v>
      </c>
      <c r="RJM215" s="611">
        <v>93205</v>
      </c>
      <c r="RJN215" s="611">
        <v>93205</v>
      </c>
      <c r="RJO215" s="611">
        <v>93205</v>
      </c>
      <c r="RJP215" s="611">
        <v>93205</v>
      </c>
      <c r="RJQ215" s="611">
        <v>93205</v>
      </c>
      <c r="RJR215" s="611">
        <v>93205</v>
      </c>
      <c r="RJS215" s="611">
        <v>93205</v>
      </c>
      <c r="RJT215" s="611">
        <v>93205</v>
      </c>
      <c r="RJU215" s="611">
        <v>93205</v>
      </c>
      <c r="RJV215" s="611">
        <v>93205</v>
      </c>
      <c r="RJW215" s="611">
        <v>93205</v>
      </c>
      <c r="RJX215" s="611">
        <v>93205</v>
      </c>
      <c r="RJY215" s="611">
        <v>93205</v>
      </c>
      <c r="RJZ215" s="611">
        <v>93205</v>
      </c>
      <c r="RKA215" s="611">
        <v>93205</v>
      </c>
      <c r="RKB215" s="611">
        <v>93205</v>
      </c>
      <c r="RKC215" s="611">
        <v>93205</v>
      </c>
      <c r="RKD215" s="611">
        <v>93205</v>
      </c>
      <c r="RKE215" s="611">
        <v>93205</v>
      </c>
      <c r="RKF215" s="611">
        <v>93205</v>
      </c>
      <c r="RKG215" s="611">
        <v>93205</v>
      </c>
      <c r="RKH215" s="611">
        <v>93205</v>
      </c>
      <c r="RKI215" s="611">
        <v>93205</v>
      </c>
      <c r="RKJ215" s="611">
        <v>93205</v>
      </c>
      <c r="RKK215" s="611">
        <v>93205</v>
      </c>
      <c r="RKL215" s="611">
        <v>93205</v>
      </c>
      <c r="RKM215" s="611">
        <v>93205</v>
      </c>
      <c r="RKN215" s="611">
        <v>93205</v>
      </c>
      <c r="RKO215" s="611">
        <v>93205</v>
      </c>
      <c r="RKP215" s="611">
        <v>93205</v>
      </c>
      <c r="RKQ215" s="611">
        <v>93205</v>
      </c>
      <c r="RKR215" s="611">
        <v>93205</v>
      </c>
      <c r="RKS215" s="611">
        <v>93205</v>
      </c>
      <c r="RKT215" s="611">
        <v>93205</v>
      </c>
      <c r="RKU215" s="611">
        <v>93205</v>
      </c>
      <c r="RKV215" s="611">
        <v>93205</v>
      </c>
      <c r="RKW215" s="611">
        <v>93205</v>
      </c>
      <c r="RKX215" s="611">
        <v>93205</v>
      </c>
      <c r="RKY215" s="611">
        <v>93205</v>
      </c>
      <c r="RKZ215" s="611">
        <v>93205</v>
      </c>
      <c r="RLA215" s="611">
        <v>93205</v>
      </c>
      <c r="RLB215" s="611">
        <v>93205</v>
      </c>
      <c r="RLC215" s="611">
        <v>93205</v>
      </c>
      <c r="RLD215" s="611">
        <v>93205</v>
      </c>
      <c r="RLE215" s="611">
        <v>93205</v>
      </c>
      <c r="RLF215" s="611">
        <v>93205</v>
      </c>
      <c r="RLG215" s="611">
        <v>93205</v>
      </c>
      <c r="RLH215" s="611">
        <v>93205</v>
      </c>
      <c r="RLI215" s="611">
        <v>93205</v>
      </c>
      <c r="RLJ215" s="611">
        <v>93205</v>
      </c>
      <c r="RLK215" s="611">
        <v>93205</v>
      </c>
      <c r="RLL215" s="611">
        <v>93205</v>
      </c>
      <c r="RLM215" s="611">
        <v>93205</v>
      </c>
      <c r="RLN215" s="611">
        <v>93205</v>
      </c>
      <c r="RLO215" s="611">
        <v>93205</v>
      </c>
      <c r="RLP215" s="611">
        <v>93205</v>
      </c>
      <c r="RLQ215" s="611">
        <v>93205</v>
      </c>
      <c r="RLR215" s="611">
        <v>93205</v>
      </c>
      <c r="RLS215" s="611">
        <v>93205</v>
      </c>
      <c r="RLT215" s="611">
        <v>93205</v>
      </c>
      <c r="RLU215" s="611">
        <v>93205</v>
      </c>
      <c r="RLV215" s="611">
        <v>93205</v>
      </c>
      <c r="RLW215" s="611">
        <v>93205</v>
      </c>
      <c r="RLX215" s="611">
        <v>93205</v>
      </c>
      <c r="RLY215" s="611">
        <v>93205</v>
      </c>
      <c r="RLZ215" s="611">
        <v>93205</v>
      </c>
      <c r="RMA215" s="611">
        <v>93205</v>
      </c>
      <c r="RMB215" s="611">
        <v>93205</v>
      </c>
      <c r="RMC215" s="611">
        <v>93205</v>
      </c>
      <c r="RMD215" s="611">
        <v>93205</v>
      </c>
      <c r="RME215" s="611">
        <v>93205</v>
      </c>
      <c r="RMF215" s="611">
        <v>93205</v>
      </c>
      <c r="RMG215" s="611">
        <v>93205</v>
      </c>
      <c r="RMH215" s="611">
        <v>93205</v>
      </c>
      <c r="RMI215" s="611">
        <v>93205</v>
      </c>
      <c r="RMJ215" s="611">
        <v>93205</v>
      </c>
      <c r="RMK215" s="611">
        <v>93205</v>
      </c>
      <c r="RML215" s="611">
        <v>93205</v>
      </c>
      <c r="RMM215" s="611">
        <v>93205</v>
      </c>
      <c r="RMN215" s="611">
        <v>93205</v>
      </c>
      <c r="RMO215" s="611">
        <v>93205</v>
      </c>
      <c r="RMP215" s="611">
        <v>93205</v>
      </c>
      <c r="RMQ215" s="611">
        <v>93205</v>
      </c>
      <c r="RMR215" s="611">
        <v>93205</v>
      </c>
      <c r="RMS215" s="611">
        <v>93205</v>
      </c>
      <c r="RMT215" s="611">
        <v>93205</v>
      </c>
      <c r="RMU215" s="611">
        <v>93205</v>
      </c>
      <c r="RMV215" s="611">
        <v>93205</v>
      </c>
      <c r="RMW215" s="611">
        <v>93205</v>
      </c>
      <c r="RMX215" s="611">
        <v>93205</v>
      </c>
      <c r="RMY215" s="611">
        <v>93205</v>
      </c>
      <c r="RMZ215" s="611">
        <v>93205</v>
      </c>
      <c r="RNA215" s="611">
        <v>93205</v>
      </c>
      <c r="RNB215" s="611">
        <v>93205</v>
      </c>
      <c r="RNC215" s="611">
        <v>93205</v>
      </c>
      <c r="RND215" s="611">
        <v>93205</v>
      </c>
      <c r="RNE215" s="611">
        <v>93205</v>
      </c>
      <c r="RNF215" s="611">
        <v>93205</v>
      </c>
      <c r="RNG215" s="611">
        <v>93205</v>
      </c>
      <c r="RNH215" s="611">
        <v>93205</v>
      </c>
      <c r="RNI215" s="611">
        <v>93205</v>
      </c>
      <c r="RNJ215" s="611">
        <v>93205</v>
      </c>
      <c r="RNK215" s="611">
        <v>93205</v>
      </c>
      <c r="RNL215" s="611">
        <v>93205</v>
      </c>
      <c r="RNM215" s="611">
        <v>93205</v>
      </c>
      <c r="RNN215" s="611">
        <v>93205</v>
      </c>
      <c r="RNO215" s="611">
        <v>93205</v>
      </c>
      <c r="RNP215" s="611">
        <v>93205</v>
      </c>
      <c r="RNQ215" s="611">
        <v>93205</v>
      </c>
      <c r="RNR215" s="611">
        <v>93205</v>
      </c>
      <c r="RNS215" s="611">
        <v>93205</v>
      </c>
      <c r="RNT215" s="611">
        <v>93205</v>
      </c>
      <c r="RNU215" s="611">
        <v>93205</v>
      </c>
      <c r="RNV215" s="611">
        <v>93205</v>
      </c>
      <c r="RNW215" s="611">
        <v>93205</v>
      </c>
      <c r="RNX215" s="611">
        <v>93205</v>
      </c>
      <c r="RNY215" s="611">
        <v>93205</v>
      </c>
      <c r="RNZ215" s="611">
        <v>93205</v>
      </c>
      <c r="ROA215" s="611">
        <v>93205</v>
      </c>
      <c r="ROB215" s="611">
        <v>93205</v>
      </c>
      <c r="ROC215" s="611">
        <v>93205</v>
      </c>
      <c r="ROD215" s="611">
        <v>93205</v>
      </c>
      <c r="ROE215" s="611">
        <v>93205</v>
      </c>
      <c r="ROF215" s="611">
        <v>93205</v>
      </c>
      <c r="ROG215" s="611">
        <v>93205</v>
      </c>
      <c r="ROH215" s="611">
        <v>93205</v>
      </c>
      <c r="ROI215" s="611">
        <v>93205</v>
      </c>
      <c r="ROJ215" s="611">
        <v>93205</v>
      </c>
      <c r="ROK215" s="611">
        <v>93205</v>
      </c>
      <c r="ROL215" s="611">
        <v>93205</v>
      </c>
      <c r="ROM215" s="611">
        <v>93205</v>
      </c>
      <c r="RON215" s="611">
        <v>93205</v>
      </c>
      <c r="ROO215" s="611">
        <v>93205</v>
      </c>
      <c r="ROP215" s="611">
        <v>93205</v>
      </c>
      <c r="ROQ215" s="611">
        <v>93205</v>
      </c>
      <c r="ROR215" s="611">
        <v>93205</v>
      </c>
      <c r="ROS215" s="611">
        <v>93205</v>
      </c>
      <c r="ROT215" s="611">
        <v>93205</v>
      </c>
      <c r="ROU215" s="611">
        <v>93205</v>
      </c>
      <c r="ROV215" s="611">
        <v>93205</v>
      </c>
      <c r="ROW215" s="611">
        <v>93205</v>
      </c>
      <c r="ROX215" s="611">
        <v>93205</v>
      </c>
      <c r="ROY215" s="611">
        <v>93205</v>
      </c>
      <c r="ROZ215" s="611">
        <v>93205</v>
      </c>
      <c r="RPA215" s="611">
        <v>93205</v>
      </c>
      <c r="RPB215" s="611">
        <v>93205</v>
      </c>
      <c r="RPC215" s="611">
        <v>93205</v>
      </c>
      <c r="RPD215" s="611">
        <v>93205</v>
      </c>
      <c r="RPE215" s="611">
        <v>93205</v>
      </c>
      <c r="RPF215" s="611">
        <v>93205</v>
      </c>
      <c r="RPG215" s="611">
        <v>93205</v>
      </c>
      <c r="RPH215" s="611">
        <v>93205</v>
      </c>
      <c r="RPI215" s="611">
        <v>93205</v>
      </c>
      <c r="RPJ215" s="611">
        <v>93205</v>
      </c>
      <c r="RPK215" s="611">
        <v>93205</v>
      </c>
      <c r="RPL215" s="611">
        <v>93205</v>
      </c>
      <c r="RPM215" s="611">
        <v>93205</v>
      </c>
      <c r="RPN215" s="611">
        <v>93205</v>
      </c>
      <c r="RPO215" s="611">
        <v>93205</v>
      </c>
      <c r="RPP215" s="611">
        <v>93205</v>
      </c>
      <c r="RPQ215" s="611">
        <v>93205</v>
      </c>
      <c r="RPR215" s="611">
        <v>93205</v>
      </c>
      <c r="RPS215" s="611">
        <v>93205</v>
      </c>
      <c r="RPT215" s="611">
        <v>93205</v>
      </c>
      <c r="RPU215" s="611">
        <v>93205</v>
      </c>
      <c r="RPV215" s="611">
        <v>93205</v>
      </c>
      <c r="RPW215" s="611">
        <v>93205</v>
      </c>
      <c r="RPX215" s="611">
        <v>93205</v>
      </c>
      <c r="RPY215" s="611">
        <v>93205</v>
      </c>
      <c r="RPZ215" s="611">
        <v>93205</v>
      </c>
      <c r="RQA215" s="611">
        <v>93205</v>
      </c>
      <c r="RQB215" s="611">
        <v>93205</v>
      </c>
      <c r="RQC215" s="611">
        <v>93205</v>
      </c>
      <c r="RQD215" s="611">
        <v>93205</v>
      </c>
      <c r="RQE215" s="611">
        <v>93205</v>
      </c>
      <c r="RQF215" s="611">
        <v>93205</v>
      </c>
      <c r="RQG215" s="611">
        <v>93205</v>
      </c>
      <c r="RQH215" s="611">
        <v>93205</v>
      </c>
      <c r="RQI215" s="611">
        <v>93205</v>
      </c>
      <c r="RQJ215" s="611">
        <v>93205</v>
      </c>
      <c r="RQK215" s="611">
        <v>93205</v>
      </c>
      <c r="RQL215" s="611">
        <v>93205</v>
      </c>
      <c r="RQM215" s="611">
        <v>93205</v>
      </c>
      <c r="RQN215" s="611">
        <v>93205</v>
      </c>
      <c r="RQO215" s="611">
        <v>93205</v>
      </c>
      <c r="RQP215" s="611">
        <v>93205</v>
      </c>
      <c r="RQQ215" s="611">
        <v>93205</v>
      </c>
      <c r="RQR215" s="611">
        <v>93205</v>
      </c>
      <c r="RQS215" s="611">
        <v>93205</v>
      </c>
      <c r="RQT215" s="611">
        <v>93205</v>
      </c>
      <c r="RQU215" s="611">
        <v>93205</v>
      </c>
      <c r="RQV215" s="611">
        <v>93205</v>
      </c>
      <c r="RQW215" s="611">
        <v>93205</v>
      </c>
      <c r="RQX215" s="611">
        <v>93205</v>
      </c>
      <c r="RQY215" s="611">
        <v>93205</v>
      </c>
      <c r="RQZ215" s="611">
        <v>93205</v>
      </c>
      <c r="RRA215" s="611">
        <v>93205</v>
      </c>
      <c r="RRB215" s="611">
        <v>93205</v>
      </c>
      <c r="RRC215" s="611">
        <v>93205</v>
      </c>
      <c r="RRD215" s="611">
        <v>93205</v>
      </c>
      <c r="RRE215" s="611">
        <v>93205</v>
      </c>
      <c r="RRF215" s="611">
        <v>93205</v>
      </c>
      <c r="RRG215" s="611">
        <v>93205</v>
      </c>
      <c r="RRH215" s="611">
        <v>93205</v>
      </c>
      <c r="RRI215" s="611">
        <v>93205</v>
      </c>
      <c r="RRJ215" s="611">
        <v>93205</v>
      </c>
      <c r="RRK215" s="611">
        <v>93205</v>
      </c>
      <c r="RRL215" s="611">
        <v>93205</v>
      </c>
      <c r="RRM215" s="611">
        <v>93205</v>
      </c>
      <c r="RRN215" s="611">
        <v>93205</v>
      </c>
      <c r="RRO215" s="611">
        <v>93205</v>
      </c>
      <c r="RRP215" s="611">
        <v>93205</v>
      </c>
      <c r="RRQ215" s="611">
        <v>93205</v>
      </c>
      <c r="RRR215" s="611">
        <v>93205</v>
      </c>
      <c r="RRS215" s="611">
        <v>93205</v>
      </c>
      <c r="RRT215" s="611">
        <v>93205</v>
      </c>
      <c r="RRU215" s="611">
        <v>93205</v>
      </c>
      <c r="RRV215" s="611">
        <v>93205</v>
      </c>
      <c r="RRW215" s="611">
        <v>93205</v>
      </c>
      <c r="RRX215" s="611">
        <v>93205</v>
      </c>
      <c r="RRY215" s="611">
        <v>93205</v>
      </c>
      <c r="RRZ215" s="611">
        <v>93205</v>
      </c>
      <c r="RSA215" s="611">
        <v>93205</v>
      </c>
      <c r="RSB215" s="611">
        <v>93205</v>
      </c>
      <c r="RSC215" s="611">
        <v>93205</v>
      </c>
      <c r="RSD215" s="611">
        <v>93205</v>
      </c>
      <c r="RSE215" s="611">
        <v>93205</v>
      </c>
      <c r="RSF215" s="611">
        <v>93205</v>
      </c>
      <c r="RSG215" s="611">
        <v>93205</v>
      </c>
      <c r="RSH215" s="611">
        <v>93205</v>
      </c>
      <c r="RSI215" s="611">
        <v>93205</v>
      </c>
      <c r="RSJ215" s="611">
        <v>93205</v>
      </c>
      <c r="RSK215" s="611">
        <v>93205</v>
      </c>
      <c r="RSL215" s="611">
        <v>93205</v>
      </c>
      <c r="RSM215" s="611">
        <v>93205</v>
      </c>
      <c r="RSN215" s="611">
        <v>93205</v>
      </c>
      <c r="RSO215" s="611">
        <v>93205</v>
      </c>
      <c r="RSP215" s="611">
        <v>93205</v>
      </c>
      <c r="RSQ215" s="611">
        <v>93205</v>
      </c>
      <c r="RSR215" s="611">
        <v>93205</v>
      </c>
      <c r="RSS215" s="611">
        <v>93205</v>
      </c>
      <c r="RST215" s="611">
        <v>93205</v>
      </c>
      <c r="RSU215" s="611">
        <v>93205</v>
      </c>
      <c r="RSV215" s="611">
        <v>93205</v>
      </c>
      <c r="RSW215" s="611">
        <v>93205</v>
      </c>
      <c r="RSX215" s="611">
        <v>93205</v>
      </c>
      <c r="RSY215" s="611">
        <v>93205</v>
      </c>
      <c r="RSZ215" s="611">
        <v>93205</v>
      </c>
      <c r="RTA215" s="611">
        <v>93205</v>
      </c>
      <c r="RTB215" s="611">
        <v>93205</v>
      </c>
      <c r="RTC215" s="611">
        <v>93205</v>
      </c>
      <c r="RTD215" s="611">
        <v>93205</v>
      </c>
      <c r="RTE215" s="611">
        <v>93205</v>
      </c>
      <c r="RTF215" s="611">
        <v>93205</v>
      </c>
      <c r="RTG215" s="611">
        <v>93205</v>
      </c>
      <c r="RTH215" s="611">
        <v>93205</v>
      </c>
      <c r="RTI215" s="611">
        <v>93205</v>
      </c>
      <c r="RTJ215" s="611">
        <v>93205</v>
      </c>
      <c r="RTK215" s="611">
        <v>93205</v>
      </c>
      <c r="RTL215" s="611">
        <v>93205</v>
      </c>
      <c r="RTM215" s="611">
        <v>93205</v>
      </c>
      <c r="RTN215" s="611">
        <v>93205</v>
      </c>
      <c r="RTO215" s="611">
        <v>93205</v>
      </c>
      <c r="RTP215" s="611">
        <v>93205</v>
      </c>
      <c r="RTQ215" s="611">
        <v>93205</v>
      </c>
      <c r="RTR215" s="611">
        <v>93205</v>
      </c>
      <c r="RTS215" s="611">
        <v>93205</v>
      </c>
      <c r="RTT215" s="611">
        <v>93205</v>
      </c>
      <c r="RTU215" s="611">
        <v>93205</v>
      </c>
      <c r="RTV215" s="611">
        <v>93205</v>
      </c>
      <c r="RTW215" s="611">
        <v>93205</v>
      </c>
      <c r="RTX215" s="611">
        <v>93205</v>
      </c>
      <c r="RTY215" s="611">
        <v>93205</v>
      </c>
      <c r="RTZ215" s="611">
        <v>93205</v>
      </c>
      <c r="RUA215" s="611">
        <v>93205</v>
      </c>
      <c r="RUB215" s="611">
        <v>93205</v>
      </c>
      <c r="RUC215" s="611">
        <v>93205</v>
      </c>
      <c r="RUD215" s="611">
        <v>93205</v>
      </c>
      <c r="RUE215" s="611">
        <v>93205</v>
      </c>
      <c r="RUF215" s="611">
        <v>93205</v>
      </c>
      <c r="RUG215" s="611">
        <v>93205</v>
      </c>
      <c r="RUH215" s="611">
        <v>93205</v>
      </c>
      <c r="RUI215" s="611">
        <v>93205</v>
      </c>
      <c r="RUJ215" s="611">
        <v>93205</v>
      </c>
      <c r="RUK215" s="611">
        <v>93205</v>
      </c>
      <c r="RUL215" s="611">
        <v>93205</v>
      </c>
      <c r="RUM215" s="611">
        <v>93205</v>
      </c>
      <c r="RUN215" s="611">
        <v>93205</v>
      </c>
      <c r="RUO215" s="611">
        <v>93205</v>
      </c>
      <c r="RUP215" s="611">
        <v>93205</v>
      </c>
      <c r="RUQ215" s="611">
        <v>93205</v>
      </c>
      <c r="RUR215" s="611">
        <v>93205</v>
      </c>
      <c r="RUS215" s="611">
        <v>93205</v>
      </c>
      <c r="RUT215" s="611">
        <v>93205</v>
      </c>
      <c r="RUU215" s="611">
        <v>93205</v>
      </c>
      <c r="RUV215" s="611">
        <v>93205</v>
      </c>
      <c r="RUW215" s="611">
        <v>93205</v>
      </c>
      <c r="RUX215" s="611">
        <v>93205</v>
      </c>
      <c r="RUY215" s="611">
        <v>93205</v>
      </c>
      <c r="RUZ215" s="611">
        <v>93205</v>
      </c>
      <c r="RVA215" s="611">
        <v>93205</v>
      </c>
      <c r="RVB215" s="611">
        <v>93205</v>
      </c>
      <c r="RVC215" s="611">
        <v>93205</v>
      </c>
      <c r="RVD215" s="611">
        <v>93205</v>
      </c>
      <c r="RVE215" s="611">
        <v>93205</v>
      </c>
      <c r="RVF215" s="611">
        <v>93205</v>
      </c>
      <c r="RVG215" s="611">
        <v>93205</v>
      </c>
      <c r="RVH215" s="611">
        <v>93205</v>
      </c>
      <c r="RVI215" s="611">
        <v>93205</v>
      </c>
      <c r="RVJ215" s="611">
        <v>93205</v>
      </c>
      <c r="RVK215" s="611">
        <v>93205</v>
      </c>
      <c r="RVL215" s="611">
        <v>93205</v>
      </c>
      <c r="RVM215" s="611">
        <v>93205</v>
      </c>
      <c r="RVN215" s="611">
        <v>93205</v>
      </c>
      <c r="RVO215" s="611">
        <v>93205</v>
      </c>
      <c r="RVP215" s="611">
        <v>93205</v>
      </c>
      <c r="RVQ215" s="611">
        <v>93205</v>
      </c>
      <c r="RVR215" s="611">
        <v>93205</v>
      </c>
      <c r="RVS215" s="611">
        <v>93205</v>
      </c>
      <c r="RVT215" s="611">
        <v>93205</v>
      </c>
      <c r="RVU215" s="611">
        <v>93205</v>
      </c>
      <c r="RVV215" s="611">
        <v>93205</v>
      </c>
      <c r="RVW215" s="611">
        <v>93205</v>
      </c>
      <c r="RVX215" s="611">
        <v>93205</v>
      </c>
      <c r="RVY215" s="611">
        <v>93205</v>
      </c>
      <c r="RVZ215" s="611">
        <v>93205</v>
      </c>
      <c r="RWA215" s="611">
        <v>93205</v>
      </c>
      <c r="RWB215" s="611">
        <v>93205</v>
      </c>
      <c r="RWC215" s="611">
        <v>93205</v>
      </c>
      <c r="RWD215" s="611">
        <v>93205</v>
      </c>
      <c r="RWE215" s="611">
        <v>93205</v>
      </c>
      <c r="RWF215" s="611">
        <v>93205</v>
      </c>
      <c r="RWG215" s="611">
        <v>93205</v>
      </c>
      <c r="RWH215" s="611">
        <v>93205</v>
      </c>
      <c r="RWI215" s="611">
        <v>93205</v>
      </c>
      <c r="RWJ215" s="611">
        <v>93205</v>
      </c>
      <c r="RWK215" s="611">
        <v>93205</v>
      </c>
      <c r="RWL215" s="611">
        <v>93205</v>
      </c>
      <c r="RWM215" s="611">
        <v>93205</v>
      </c>
      <c r="RWN215" s="611">
        <v>93205</v>
      </c>
      <c r="RWO215" s="611">
        <v>93205</v>
      </c>
      <c r="RWP215" s="611">
        <v>93205</v>
      </c>
      <c r="RWQ215" s="611">
        <v>93205</v>
      </c>
      <c r="RWR215" s="611">
        <v>93205</v>
      </c>
      <c r="RWS215" s="611">
        <v>93205</v>
      </c>
      <c r="RWT215" s="611">
        <v>93205</v>
      </c>
      <c r="RWU215" s="611">
        <v>93205</v>
      </c>
      <c r="RWV215" s="611">
        <v>93205</v>
      </c>
      <c r="RWW215" s="611">
        <v>93205</v>
      </c>
      <c r="RWX215" s="611">
        <v>93205</v>
      </c>
      <c r="RWY215" s="611">
        <v>93205</v>
      </c>
      <c r="RWZ215" s="611">
        <v>93205</v>
      </c>
      <c r="RXA215" s="611">
        <v>93205</v>
      </c>
      <c r="RXB215" s="611">
        <v>93205</v>
      </c>
      <c r="RXC215" s="611">
        <v>93205</v>
      </c>
      <c r="RXD215" s="611">
        <v>93205</v>
      </c>
      <c r="RXE215" s="611">
        <v>93205</v>
      </c>
      <c r="RXF215" s="611">
        <v>93205</v>
      </c>
      <c r="RXG215" s="611">
        <v>93205</v>
      </c>
      <c r="RXH215" s="611">
        <v>93205</v>
      </c>
      <c r="RXI215" s="611">
        <v>93205</v>
      </c>
      <c r="RXJ215" s="611">
        <v>93205</v>
      </c>
      <c r="RXK215" s="611">
        <v>93205</v>
      </c>
      <c r="RXL215" s="611">
        <v>93205</v>
      </c>
      <c r="RXM215" s="611">
        <v>93205</v>
      </c>
      <c r="RXN215" s="611">
        <v>93205</v>
      </c>
      <c r="RXO215" s="611">
        <v>93205</v>
      </c>
      <c r="RXP215" s="611">
        <v>93205</v>
      </c>
      <c r="RXQ215" s="611">
        <v>93205</v>
      </c>
      <c r="RXR215" s="611">
        <v>93205</v>
      </c>
      <c r="RXS215" s="611">
        <v>93205</v>
      </c>
      <c r="RXT215" s="611">
        <v>93205</v>
      </c>
      <c r="RXU215" s="611">
        <v>93205</v>
      </c>
      <c r="RXV215" s="611">
        <v>93205</v>
      </c>
      <c r="RXW215" s="611">
        <v>93205</v>
      </c>
      <c r="RXX215" s="611">
        <v>93205</v>
      </c>
      <c r="RXY215" s="611">
        <v>93205</v>
      </c>
      <c r="RXZ215" s="611">
        <v>93205</v>
      </c>
      <c r="RYA215" s="611">
        <v>93205</v>
      </c>
      <c r="RYB215" s="611">
        <v>93205</v>
      </c>
      <c r="RYC215" s="611">
        <v>93205</v>
      </c>
      <c r="RYD215" s="611">
        <v>93205</v>
      </c>
      <c r="RYE215" s="611">
        <v>93205</v>
      </c>
      <c r="RYF215" s="611">
        <v>93205</v>
      </c>
      <c r="RYG215" s="611">
        <v>93205</v>
      </c>
      <c r="RYH215" s="611">
        <v>93205</v>
      </c>
      <c r="RYI215" s="611">
        <v>93205</v>
      </c>
      <c r="RYJ215" s="611">
        <v>93205</v>
      </c>
      <c r="RYK215" s="611">
        <v>93205</v>
      </c>
      <c r="RYL215" s="611">
        <v>93205</v>
      </c>
      <c r="RYM215" s="611">
        <v>93205</v>
      </c>
      <c r="RYN215" s="611">
        <v>93205</v>
      </c>
      <c r="RYO215" s="611">
        <v>93205</v>
      </c>
      <c r="RYP215" s="611">
        <v>93205</v>
      </c>
      <c r="RYQ215" s="611">
        <v>93205</v>
      </c>
      <c r="RYR215" s="611">
        <v>93205</v>
      </c>
      <c r="RYS215" s="611">
        <v>93205</v>
      </c>
      <c r="RYT215" s="611">
        <v>93205</v>
      </c>
      <c r="RYU215" s="611">
        <v>93205</v>
      </c>
      <c r="RYV215" s="611">
        <v>93205</v>
      </c>
      <c r="RYW215" s="611">
        <v>93205</v>
      </c>
      <c r="RYX215" s="611">
        <v>93205</v>
      </c>
      <c r="RYY215" s="611">
        <v>93205</v>
      </c>
      <c r="RYZ215" s="611">
        <v>93205</v>
      </c>
      <c r="RZA215" s="611">
        <v>93205</v>
      </c>
      <c r="RZB215" s="611">
        <v>93205</v>
      </c>
      <c r="RZC215" s="611">
        <v>93205</v>
      </c>
      <c r="RZD215" s="611">
        <v>93205</v>
      </c>
      <c r="RZE215" s="611">
        <v>93205</v>
      </c>
      <c r="RZF215" s="611">
        <v>93205</v>
      </c>
      <c r="RZG215" s="611">
        <v>93205</v>
      </c>
      <c r="RZH215" s="611">
        <v>93205</v>
      </c>
      <c r="RZI215" s="611">
        <v>93205</v>
      </c>
      <c r="RZJ215" s="611">
        <v>93205</v>
      </c>
      <c r="RZK215" s="611">
        <v>93205</v>
      </c>
      <c r="RZL215" s="611">
        <v>93205</v>
      </c>
      <c r="RZM215" s="611">
        <v>93205</v>
      </c>
      <c r="RZN215" s="611">
        <v>93205</v>
      </c>
      <c r="RZO215" s="611">
        <v>93205</v>
      </c>
      <c r="RZP215" s="611">
        <v>93205</v>
      </c>
      <c r="RZQ215" s="611">
        <v>93205</v>
      </c>
      <c r="RZR215" s="611">
        <v>93205</v>
      </c>
      <c r="RZS215" s="611">
        <v>93205</v>
      </c>
      <c r="RZT215" s="611">
        <v>93205</v>
      </c>
      <c r="RZU215" s="611">
        <v>93205</v>
      </c>
      <c r="RZV215" s="611">
        <v>93205</v>
      </c>
      <c r="RZW215" s="611">
        <v>93205</v>
      </c>
      <c r="RZX215" s="611">
        <v>93205</v>
      </c>
      <c r="RZY215" s="611">
        <v>93205</v>
      </c>
      <c r="RZZ215" s="611">
        <v>93205</v>
      </c>
      <c r="SAA215" s="611">
        <v>93205</v>
      </c>
      <c r="SAB215" s="611">
        <v>93205</v>
      </c>
      <c r="SAC215" s="611">
        <v>93205</v>
      </c>
      <c r="SAD215" s="611">
        <v>93205</v>
      </c>
      <c r="SAE215" s="611">
        <v>93205</v>
      </c>
      <c r="SAF215" s="611">
        <v>93205</v>
      </c>
      <c r="SAG215" s="611">
        <v>93205</v>
      </c>
      <c r="SAH215" s="611">
        <v>93205</v>
      </c>
      <c r="SAI215" s="611">
        <v>93205</v>
      </c>
      <c r="SAJ215" s="611">
        <v>93205</v>
      </c>
      <c r="SAK215" s="611">
        <v>93205</v>
      </c>
      <c r="SAL215" s="611">
        <v>93205</v>
      </c>
      <c r="SAM215" s="611">
        <v>93205</v>
      </c>
      <c r="SAN215" s="611">
        <v>93205</v>
      </c>
      <c r="SAO215" s="611">
        <v>93205</v>
      </c>
      <c r="SAP215" s="611">
        <v>93205</v>
      </c>
      <c r="SAQ215" s="611">
        <v>93205</v>
      </c>
      <c r="SAR215" s="611">
        <v>93205</v>
      </c>
      <c r="SAS215" s="611">
        <v>93205</v>
      </c>
      <c r="SAT215" s="611">
        <v>93205</v>
      </c>
      <c r="SAU215" s="611">
        <v>93205</v>
      </c>
      <c r="SAV215" s="611">
        <v>93205</v>
      </c>
      <c r="SAW215" s="611">
        <v>93205</v>
      </c>
      <c r="SAX215" s="611">
        <v>93205</v>
      </c>
      <c r="SAY215" s="611">
        <v>93205</v>
      </c>
      <c r="SAZ215" s="611">
        <v>93205</v>
      </c>
      <c r="SBA215" s="611">
        <v>93205</v>
      </c>
      <c r="SBB215" s="611">
        <v>93205</v>
      </c>
      <c r="SBC215" s="611">
        <v>93205</v>
      </c>
      <c r="SBD215" s="611">
        <v>93205</v>
      </c>
      <c r="SBE215" s="611">
        <v>93205</v>
      </c>
      <c r="SBF215" s="611">
        <v>93205</v>
      </c>
      <c r="SBG215" s="611">
        <v>93205</v>
      </c>
      <c r="SBH215" s="611">
        <v>93205</v>
      </c>
      <c r="SBI215" s="611">
        <v>93205</v>
      </c>
      <c r="SBJ215" s="611">
        <v>93205</v>
      </c>
      <c r="SBK215" s="611">
        <v>93205</v>
      </c>
      <c r="SBL215" s="611">
        <v>93205</v>
      </c>
      <c r="SBM215" s="611">
        <v>93205</v>
      </c>
      <c r="SBN215" s="611">
        <v>93205</v>
      </c>
      <c r="SBO215" s="611">
        <v>93205</v>
      </c>
      <c r="SBP215" s="611">
        <v>93205</v>
      </c>
      <c r="SBQ215" s="611">
        <v>93205</v>
      </c>
      <c r="SBR215" s="611">
        <v>93205</v>
      </c>
      <c r="SBS215" s="611">
        <v>93205</v>
      </c>
      <c r="SBT215" s="611">
        <v>93205</v>
      </c>
      <c r="SBU215" s="611">
        <v>93205</v>
      </c>
      <c r="SBV215" s="611">
        <v>93205</v>
      </c>
      <c r="SBW215" s="611">
        <v>93205</v>
      </c>
      <c r="SBX215" s="611">
        <v>93205</v>
      </c>
      <c r="SBY215" s="611">
        <v>93205</v>
      </c>
      <c r="SBZ215" s="611">
        <v>93205</v>
      </c>
      <c r="SCA215" s="611">
        <v>93205</v>
      </c>
      <c r="SCB215" s="611">
        <v>93205</v>
      </c>
      <c r="SCC215" s="611">
        <v>93205</v>
      </c>
      <c r="SCD215" s="611">
        <v>93205</v>
      </c>
      <c r="SCE215" s="611">
        <v>93205</v>
      </c>
      <c r="SCF215" s="611">
        <v>93205</v>
      </c>
      <c r="SCG215" s="611">
        <v>93205</v>
      </c>
      <c r="SCH215" s="611">
        <v>93205</v>
      </c>
      <c r="SCI215" s="611">
        <v>93205</v>
      </c>
      <c r="SCJ215" s="611">
        <v>93205</v>
      </c>
      <c r="SCK215" s="611">
        <v>93205</v>
      </c>
      <c r="SCL215" s="611">
        <v>93205</v>
      </c>
      <c r="SCM215" s="611">
        <v>93205</v>
      </c>
      <c r="SCN215" s="611">
        <v>93205</v>
      </c>
      <c r="SCO215" s="611">
        <v>93205</v>
      </c>
      <c r="SCP215" s="611">
        <v>93205</v>
      </c>
      <c r="SCQ215" s="611">
        <v>93205</v>
      </c>
      <c r="SCR215" s="611">
        <v>93205</v>
      </c>
      <c r="SCS215" s="611">
        <v>93205</v>
      </c>
      <c r="SCT215" s="611">
        <v>93205</v>
      </c>
      <c r="SCU215" s="611">
        <v>93205</v>
      </c>
      <c r="SCV215" s="611">
        <v>93205</v>
      </c>
      <c r="SCW215" s="611">
        <v>93205</v>
      </c>
      <c r="SCX215" s="611">
        <v>93205</v>
      </c>
      <c r="SCY215" s="611">
        <v>93205</v>
      </c>
      <c r="SCZ215" s="611">
        <v>93205</v>
      </c>
      <c r="SDA215" s="611">
        <v>93205</v>
      </c>
      <c r="SDB215" s="611">
        <v>93205</v>
      </c>
      <c r="SDC215" s="611">
        <v>93205</v>
      </c>
      <c r="SDD215" s="611">
        <v>93205</v>
      </c>
      <c r="SDE215" s="611">
        <v>93205</v>
      </c>
      <c r="SDF215" s="611">
        <v>93205</v>
      </c>
      <c r="SDG215" s="611">
        <v>93205</v>
      </c>
      <c r="SDH215" s="611">
        <v>93205</v>
      </c>
      <c r="SDI215" s="611">
        <v>93205</v>
      </c>
      <c r="SDJ215" s="611">
        <v>93205</v>
      </c>
      <c r="SDK215" s="611">
        <v>93205</v>
      </c>
      <c r="SDL215" s="611">
        <v>93205</v>
      </c>
      <c r="SDM215" s="611">
        <v>93205</v>
      </c>
      <c r="SDN215" s="611">
        <v>93205</v>
      </c>
      <c r="SDO215" s="611">
        <v>93205</v>
      </c>
      <c r="SDP215" s="611">
        <v>93205</v>
      </c>
      <c r="SDQ215" s="611">
        <v>93205</v>
      </c>
      <c r="SDR215" s="611">
        <v>93205</v>
      </c>
      <c r="SDS215" s="611">
        <v>93205</v>
      </c>
      <c r="SDT215" s="611">
        <v>93205</v>
      </c>
      <c r="SDU215" s="611">
        <v>93205</v>
      </c>
      <c r="SDV215" s="611">
        <v>93205</v>
      </c>
      <c r="SDW215" s="611">
        <v>93205</v>
      </c>
      <c r="SDX215" s="611">
        <v>93205</v>
      </c>
      <c r="SDY215" s="611">
        <v>93205</v>
      </c>
      <c r="SDZ215" s="611">
        <v>93205</v>
      </c>
      <c r="SEA215" s="611">
        <v>93205</v>
      </c>
      <c r="SEB215" s="611">
        <v>93205</v>
      </c>
      <c r="SEC215" s="611">
        <v>93205</v>
      </c>
      <c r="SED215" s="611">
        <v>93205</v>
      </c>
      <c r="SEE215" s="611">
        <v>93205</v>
      </c>
      <c r="SEF215" s="611">
        <v>93205</v>
      </c>
      <c r="SEG215" s="611">
        <v>93205</v>
      </c>
      <c r="SEH215" s="611">
        <v>93205</v>
      </c>
      <c r="SEI215" s="611">
        <v>93205</v>
      </c>
      <c r="SEJ215" s="611">
        <v>93205</v>
      </c>
      <c r="SEK215" s="611">
        <v>93205</v>
      </c>
      <c r="SEL215" s="611">
        <v>93205</v>
      </c>
      <c r="SEM215" s="611">
        <v>93205</v>
      </c>
      <c r="SEN215" s="611">
        <v>93205</v>
      </c>
      <c r="SEO215" s="611">
        <v>93205</v>
      </c>
      <c r="SEP215" s="611">
        <v>93205</v>
      </c>
      <c r="SEQ215" s="611">
        <v>93205</v>
      </c>
      <c r="SER215" s="611">
        <v>93205</v>
      </c>
      <c r="SES215" s="611">
        <v>93205</v>
      </c>
      <c r="SET215" s="611">
        <v>93205</v>
      </c>
      <c r="SEU215" s="611">
        <v>93205</v>
      </c>
      <c r="SEV215" s="611">
        <v>93205</v>
      </c>
      <c r="SEW215" s="611">
        <v>93205</v>
      </c>
      <c r="SEX215" s="611">
        <v>93205</v>
      </c>
      <c r="SEY215" s="611">
        <v>93205</v>
      </c>
      <c r="SEZ215" s="611">
        <v>93205</v>
      </c>
      <c r="SFA215" s="611">
        <v>93205</v>
      </c>
      <c r="SFB215" s="611">
        <v>93205</v>
      </c>
      <c r="SFC215" s="611">
        <v>93205</v>
      </c>
      <c r="SFD215" s="611">
        <v>93205</v>
      </c>
      <c r="SFE215" s="611">
        <v>93205</v>
      </c>
      <c r="SFF215" s="611">
        <v>93205</v>
      </c>
      <c r="SFG215" s="611">
        <v>93205</v>
      </c>
      <c r="SFH215" s="611">
        <v>93205</v>
      </c>
      <c r="SFI215" s="611">
        <v>93205</v>
      </c>
      <c r="SFJ215" s="611">
        <v>93205</v>
      </c>
      <c r="SFK215" s="611">
        <v>93205</v>
      </c>
      <c r="SFL215" s="611">
        <v>93205</v>
      </c>
      <c r="SFM215" s="611">
        <v>93205</v>
      </c>
      <c r="SFN215" s="611">
        <v>93205</v>
      </c>
      <c r="SFO215" s="611">
        <v>93205</v>
      </c>
      <c r="SFP215" s="611">
        <v>93205</v>
      </c>
      <c r="SFQ215" s="611">
        <v>93205</v>
      </c>
      <c r="SFR215" s="611">
        <v>93205</v>
      </c>
      <c r="SFS215" s="611">
        <v>93205</v>
      </c>
      <c r="SFT215" s="611">
        <v>93205</v>
      </c>
      <c r="SFU215" s="611">
        <v>93205</v>
      </c>
      <c r="SFV215" s="611">
        <v>93205</v>
      </c>
      <c r="SFW215" s="611">
        <v>93205</v>
      </c>
      <c r="SFX215" s="611">
        <v>93205</v>
      </c>
      <c r="SFY215" s="611">
        <v>93205</v>
      </c>
      <c r="SFZ215" s="611">
        <v>93205</v>
      </c>
      <c r="SGA215" s="611">
        <v>93205</v>
      </c>
      <c r="SGB215" s="611">
        <v>93205</v>
      </c>
      <c r="SGC215" s="611">
        <v>93205</v>
      </c>
      <c r="SGD215" s="611">
        <v>93205</v>
      </c>
      <c r="SGE215" s="611">
        <v>93205</v>
      </c>
      <c r="SGF215" s="611">
        <v>93205</v>
      </c>
      <c r="SGG215" s="611">
        <v>93205</v>
      </c>
      <c r="SGH215" s="611">
        <v>93205</v>
      </c>
      <c r="SGI215" s="611">
        <v>93205</v>
      </c>
      <c r="SGJ215" s="611">
        <v>93205</v>
      </c>
      <c r="SGK215" s="611">
        <v>93205</v>
      </c>
      <c r="SGL215" s="611">
        <v>93205</v>
      </c>
      <c r="SGM215" s="611">
        <v>93205</v>
      </c>
      <c r="SGN215" s="611">
        <v>93205</v>
      </c>
      <c r="SGO215" s="611">
        <v>93205</v>
      </c>
      <c r="SGP215" s="611">
        <v>93205</v>
      </c>
      <c r="SGQ215" s="611">
        <v>93205</v>
      </c>
      <c r="SGR215" s="611">
        <v>93205</v>
      </c>
      <c r="SGS215" s="611">
        <v>93205</v>
      </c>
      <c r="SGT215" s="611">
        <v>93205</v>
      </c>
      <c r="SGU215" s="611">
        <v>93205</v>
      </c>
      <c r="SGV215" s="611">
        <v>93205</v>
      </c>
      <c r="SGW215" s="611">
        <v>93205</v>
      </c>
      <c r="SGX215" s="611">
        <v>93205</v>
      </c>
      <c r="SGY215" s="611">
        <v>93205</v>
      </c>
      <c r="SGZ215" s="611">
        <v>93205</v>
      </c>
      <c r="SHA215" s="611">
        <v>93205</v>
      </c>
      <c r="SHB215" s="611">
        <v>93205</v>
      </c>
      <c r="SHC215" s="611">
        <v>93205</v>
      </c>
      <c r="SHD215" s="611">
        <v>93205</v>
      </c>
      <c r="SHE215" s="611">
        <v>93205</v>
      </c>
      <c r="SHF215" s="611">
        <v>93205</v>
      </c>
      <c r="SHG215" s="611">
        <v>93205</v>
      </c>
      <c r="SHH215" s="611">
        <v>93205</v>
      </c>
      <c r="SHI215" s="611">
        <v>93205</v>
      </c>
      <c r="SHJ215" s="611">
        <v>93205</v>
      </c>
      <c r="SHK215" s="611">
        <v>93205</v>
      </c>
      <c r="SHL215" s="611">
        <v>93205</v>
      </c>
      <c r="SHM215" s="611">
        <v>93205</v>
      </c>
      <c r="SHN215" s="611">
        <v>93205</v>
      </c>
      <c r="SHO215" s="611">
        <v>93205</v>
      </c>
      <c r="SHP215" s="611">
        <v>93205</v>
      </c>
      <c r="SHQ215" s="611">
        <v>93205</v>
      </c>
      <c r="SHR215" s="611">
        <v>93205</v>
      </c>
      <c r="SHS215" s="611">
        <v>93205</v>
      </c>
      <c r="SHT215" s="611">
        <v>93205</v>
      </c>
      <c r="SHU215" s="611">
        <v>93205</v>
      </c>
      <c r="SHV215" s="611">
        <v>93205</v>
      </c>
      <c r="SHW215" s="611">
        <v>93205</v>
      </c>
      <c r="SHX215" s="611">
        <v>93205</v>
      </c>
      <c r="SHY215" s="611">
        <v>93205</v>
      </c>
      <c r="SHZ215" s="611">
        <v>93205</v>
      </c>
      <c r="SIA215" s="611">
        <v>93205</v>
      </c>
      <c r="SIB215" s="611">
        <v>93205</v>
      </c>
      <c r="SIC215" s="611">
        <v>93205</v>
      </c>
      <c r="SID215" s="611">
        <v>93205</v>
      </c>
      <c r="SIE215" s="611">
        <v>93205</v>
      </c>
      <c r="SIF215" s="611">
        <v>93205</v>
      </c>
      <c r="SIG215" s="611">
        <v>93205</v>
      </c>
      <c r="SIH215" s="611">
        <v>93205</v>
      </c>
      <c r="SII215" s="611">
        <v>93205</v>
      </c>
      <c r="SIJ215" s="611">
        <v>93205</v>
      </c>
      <c r="SIK215" s="611">
        <v>93205</v>
      </c>
      <c r="SIL215" s="611">
        <v>93205</v>
      </c>
      <c r="SIM215" s="611">
        <v>93205</v>
      </c>
      <c r="SIN215" s="611">
        <v>93205</v>
      </c>
      <c r="SIO215" s="611">
        <v>93205</v>
      </c>
      <c r="SIP215" s="611">
        <v>93205</v>
      </c>
      <c r="SIQ215" s="611">
        <v>93205</v>
      </c>
      <c r="SIR215" s="611">
        <v>93205</v>
      </c>
      <c r="SIS215" s="611">
        <v>93205</v>
      </c>
      <c r="SIT215" s="611">
        <v>93205</v>
      </c>
      <c r="SIU215" s="611">
        <v>93205</v>
      </c>
      <c r="SIV215" s="611">
        <v>93205</v>
      </c>
      <c r="SIW215" s="611">
        <v>93205</v>
      </c>
      <c r="SIX215" s="611">
        <v>93205</v>
      </c>
      <c r="SIY215" s="611">
        <v>93205</v>
      </c>
      <c r="SIZ215" s="611">
        <v>93205</v>
      </c>
      <c r="SJA215" s="611">
        <v>93205</v>
      </c>
      <c r="SJB215" s="611">
        <v>93205</v>
      </c>
      <c r="SJC215" s="611">
        <v>93205</v>
      </c>
      <c r="SJD215" s="611">
        <v>93205</v>
      </c>
      <c r="SJE215" s="611">
        <v>93205</v>
      </c>
      <c r="SJF215" s="611">
        <v>93205</v>
      </c>
      <c r="SJG215" s="611">
        <v>93205</v>
      </c>
      <c r="SJH215" s="611">
        <v>93205</v>
      </c>
      <c r="SJI215" s="611">
        <v>93205</v>
      </c>
      <c r="SJJ215" s="611">
        <v>93205</v>
      </c>
      <c r="SJK215" s="611">
        <v>93205</v>
      </c>
      <c r="SJL215" s="611">
        <v>93205</v>
      </c>
      <c r="SJM215" s="611">
        <v>93205</v>
      </c>
      <c r="SJN215" s="611">
        <v>93205</v>
      </c>
      <c r="SJO215" s="611">
        <v>93205</v>
      </c>
      <c r="SJP215" s="611">
        <v>93205</v>
      </c>
      <c r="SJQ215" s="611">
        <v>93205</v>
      </c>
      <c r="SJR215" s="611">
        <v>93205</v>
      </c>
      <c r="SJS215" s="611">
        <v>93205</v>
      </c>
      <c r="SJT215" s="611">
        <v>93205</v>
      </c>
      <c r="SJU215" s="611">
        <v>93205</v>
      </c>
      <c r="SJV215" s="611">
        <v>93205</v>
      </c>
      <c r="SJW215" s="611">
        <v>93205</v>
      </c>
      <c r="SJX215" s="611">
        <v>93205</v>
      </c>
      <c r="SJY215" s="611">
        <v>93205</v>
      </c>
      <c r="SJZ215" s="611">
        <v>93205</v>
      </c>
      <c r="SKA215" s="611">
        <v>93205</v>
      </c>
      <c r="SKB215" s="611">
        <v>93205</v>
      </c>
      <c r="SKC215" s="611">
        <v>93205</v>
      </c>
      <c r="SKD215" s="611">
        <v>93205</v>
      </c>
      <c r="SKE215" s="611">
        <v>93205</v>
      </c>
      <c r="SKF215" s="611">
        <v>93205</v>
      </c>
      <c r="SKG215" s="611">
        <v>93205</v>
      </c>
      <c r="SKH215" s="611">
        <v>93205</v>
      </c>
      <c r="SKI215" s="611">
        <v>93205</v>
      </c>
      <c r="SKJ215" s="611">
        <v>93205</v>
      </c>
      <c r="SKK215" s="611">
        <v>93205</v>
      </c>
      <c r="SKL215" s="611">
        <v>93205</v>
      </c>
      <c r="SKM215" s="611">
        <v>93205</v>
      </c>
      <c r="SKN215" s="611">
        <v>93205</v>
      </c>
      <c r="SKO215" s="611">
        <v>93205</v>
      </c>
      <c r="SKP215" s="611">
        <v>93205</v>
      </c>
      <c r="SKQ215" s="611">
        <v>93205</v>
      </c>
      <c r="SKR215" s="611">
        <v>93205</v>
      </c>
      <c r="SKS215" s="611">
        <v>93205</v>
      </c>
      <c r="SKT215" s="611">
        <v>93205</v>
      </c>
      <c r="SKU215" s="611">
        <v>93205</v>
      </c>
      <c r="SKV215" s="611">
        <v>93205</v>
      </c>
      <c r="SKW215" s="611">
        <v>93205</v>
      </c>
      <c r="SKX215" s="611">
        <v>93205</v>
      </c>
      <c r="SKY215" s="611">
        <v>93205</v>
      </c>
      <c r="SKZ215" s="611">
        <v>93205</v>
      </c>
      <c r="SLA215" s="611">
        <v>93205</v>
      </c>
      <c r="SLB215" s="611">
        <v>93205</v>
      </c>
      <c r="SLC215" s="611">
        <v>93205</v>
      </c>
      <c r="SLD215" s="611">
        <v>93205</v>
      </c>
      <c r="SLE215" s="611">
        <v>93205</v>
      </c>
      <c r="SLF215" s="611">
        <v>93205</v>
      </c>
      <c r="SLG215" s="611">
        <v>93205</v>
      </c>
      <c r="SLH215" s="611">
        <v>93205</v>
      </c>
      <c r="SLI215" s="611">
        <v>93205</v>
      </c>
      <c r="SLJ215" s="611">
        <v>93205</v>
      </c>
      <c r="SLK215" s="611">
        <v>93205</v>
      </c>
      <c r="SLL215" s="611">
        <v>93205</v>
      </c>
      <c r="SLM215" s="611">
        <v>93205</v>
      </c>
      <c r="SLN215" s="611">
        <v>93205</v>
      </c>
      <c r="SLO215" s="611">
        <v>93205</v>
      </c>
      <c r="SLP215" s="611">
        <v>93205</v>
      </c>
      <c r="SLQ215" s="611">
        <v>93205</v>
      </c>
      <c r="SLR215" s="611">
        <v>93205</v>
      </c>
      <c r="SLS215" s="611">
        <v>93205</v>
      </c>
      <c r="SLT215" s="611">
        <v>93205</v>
      </c>
      <c r="SLU215" s="611">
        <v>93205</v>
      </c>
      <c r="SLV215" s="611">
        <v>93205</v>
      </c>
      <c r="SLW215" s="611">
        <v>93205</v>
      </c>
      <c r="SLX215" s="611">
        <v>93205</v>
      </c>
      <c r="SLY215" s="611">
        <v>93205</v>
      </c>
      <c r="SLZ215" s="611">
        <v>93205</v>
      </c>
      <c r="SMA215" s="611">
        <v>93205</v>
      </c>
      <c r="SMB215" s="611">
        <v>93205</v>
      </c>
      <c r="SMC215" s="611">
        <v>93205</v>
      </c>
      <c r="SMD215" s="611">
        <v>93205</v>
      </c>
      <c r="SME215" s="611">
        <v>93205</v>
      </c>
      <c r="SMF215" s="611">
        <v>93205</v>
      </c>
      <c r="SMG215" s="611">
        <v>93205</v>
      </c>
      <c r="SMH215" s="611">
        <v>93205</v>
      </c>
      <c r="SMI215" s="611">
        <v>93205</v>
      </c>
      <c r="SMJ215" s="611">
        <v>93205</v>
      </c>
      <c r="SMK215" s="611">
        <v>93205</v>
      </c>
      <c r="SML215" s="611">
        <v>93205</v>
      </c>
      <c r="SMM215" s="611">
        <v>93205</v>
      </c>
      <c r="SMN215" s="611">
        <v>93205</v>
      </c>
      <c r="SMO215" s="611">
        <v>93205</v>
      </c>
      <c r="SMP215" s="611">
        <v>93205</v>
      </c>
      <c r="SMQ215" s="611">
        <v>93205</v>
      </c>
      <c r="SMR215" s="611">
        <v>93205</v>
      </c>
      <c r="SMS215" s="611">
        <v>93205</v>
      </c>
      <c r="SMT215" s="611">
        <v>93205</v>
      </c>
      <c r="SMU215" s="611">
        <v>93205</v>
      </c>
      <c r="SMV215" s="611">
        <v>93205</v>
      </c>
      <c r="SMW215" s="611">
        <v>93205</v>
      </c>
      <c r="SMX215" s="611">
        <v>93205</v>
      </c>
      <c r="SMY215" s="611">
        <v>93205</v>
      </c>
      <c r="SMZ215" s="611">
        <v>93205</v>
      </c>
      <c r="SNA215" s="611">
        <v>93205</v>
      </c>
      <c r="SNB215" s="611">
        <v>93205</v>
      </c>
      <c r="SNC215" s="611">
        <v>93205</v>
      </c>
      <c r="SND215" s="611">
        <v>93205</v>
      </c>
      <c r="SNE215" s="611">
        <v>93205</v>
      </c>
      <c r="SNF215" s="611">
        <v>93205</v>
      </c>
      <c r="SNG215" s="611">
        <v>93205</v>
      </c>
      <c r="SNH215" s="611">
        <v>93205</v>
      </c>
      <c r="SNI215" s="611">
        <v>93205</v>
      </c>
      <c r="SNJ215" s="611">
        <v>93205</v>
      </c>
      <c r="SNK215" s="611">
        <v>93205</v>
      </c>
      <c r="SNL215" s="611">
        <v>93205</v>
      </c>
      <c r="SNM215" s="611">
        <v>93205</v>
      </c>
      <c r="SNN215" s="611">
        <v>93205</v>
      </c>
      <c r="SNO215" s="611">
        <v>93205</v>
      </c>
      <c r="SNP215" s="611">
        <v>93205</v>
      </c>
      <c r="SNQ215" s="611">
        <v>93205</v>
      </c>
      <c r="SNR215" s="611">
        <v>93205</v>
      </c>
      <c r="SNS215" s="611">
        <v>93205</v>
      </c>
      <c r="SNT215" s="611">
        <v>93205</v>
      </c>
      <c r="SNU215" s="611">
        <v>93205</v>
      </c>
      <c r="SNV215" s="611">
        <v>93205</v>
      </c>
      <c r="SNW215" s="611">
        <v>93205</v>
      </c>
      <c r="SNX215" s="611">
        <v>93205</v>
      </c>
      <c r="SNY215" s="611">
        <v>93205</v>
      </c>
      <c r="SNZ215" s="611">
        <v>93205</v>
      </c>
      <c r="SOA215" s="611">
        <v>93205</v>
      </c>
      <c r="SOB215" s="611">
        <v>93205</v>
      </c>
      <c r="SOC215" s="611">
        <v>93205</v>
      </c>
      <c r="SOD215" s="611">
        <v>93205</v>
      </c>
      <c r="SOE215" s="611">
        <v>93205</v>
      </c>
      <c r="SOF215" s="611">
        <v>93205</v>
      </c>
      <c r="SOG215" s="611">
        <v>93205</v>
      </c>
      <c r="SOH215" s="611">
        <v>93205</v>
      </c>
      <c r="SOI215" s="611">
        <v>93205</v>
      </c>
      <c r="SOJ215" s="611">
        <v>93205</v>
      </c>
      <c r="SOK215" s="611">
        <v>93205</v>
      </c>
      <c r="SOL215" s="611">
        <v>93205</v>
      </c>
      <c r="SOM215" s="611">
        <v>93205</v>
      </c>
      <c r="SON215" s="611">
        <v>93205</v>
      </c>
      <c r="SOO215" s="611">
        <v>93205</v>
      </c>
      <c r="SOP215" s="611">
        <v>93205</v>
      </c>
      <c r="SOQ215" s="611">
        <v>93205</v>
      </c>
      <c r="SOR215" s="611">
        <v>93205</v>
      </c>
      <c r="SOS215" s="611">
        <v>93205</v>
      </c>
      <c r="SOT215" s="611">
        <v>93205</v>
      </c>
      <c r="SOU215" s="611">
        <v>93205</v>
      </c>
      <c r="SOV215" s="611">
        <v>93205</v>
      </c>
      <c r="SOW215" s="611">
        <v>93205</v>
      </c>
      <c r="SOX215" s="611">
        <v>93205</v>
      </c>
      <c r="SOY215" s="611">
        <v>93205</v>
      </c>
      <c r="SOZ215" s="611">
        <v>93205</v>
      </c>
      <c r="SPA215" s="611">
        <v>93205</v>
      </c>
      <c r="SPB215" s="611">
        <v>93205</v>
      </c>
      <c r="SPC215" s="611">
        <v>93205</v>
      </c>
      <c r="SPD215" s="611">
        <v>93205</v>
      </c>
      <c r="SPE215" s="611">
        <v>93205</v>
      </c>
      <c r="SPF215" s="611">
        <v>93205</v>
      </c>
      <c r="SPG215" s="611">
        <v>93205</v>
      </c>
      <c r="SPH215" s="611">
        <v>93205</v>
      </c>
      <c r="SPI215" s="611">
        <v>93205</v>
      </c>
      <c r="SPJ215" s="611">
        <v>93205</v>
      </c>
      <c r="SPK215" s="611">
        <v>93205</v>
      </c>
      <c r="SPL215" s="611">
        <v>93205</v>
      </c>
      <c r="SPM215" s="611">
        <v>93205</v>
      </c>
      <c r="SPN215" s="611">
        <v>93205</v>
      </c>
      <c r="SPO215" s="611">
        <v>93205</v>
      </c>
      <c r="SPP215" s="611">
        <v>93205</v>
      </c>
      <c r="SPQ215" s="611">
        <v>93205</v>
      </c>
      <c r="SPR215" s="611">
        <v>93205</v>
      </c>
      <c r="SPS215" s="611">
        <v>93205</v>
      </c>
      <c r="SPT215" s="611">
        <v>93205</v>
      </c>
      <c r="SPU215" s="611">
        <v>93205</v>
      </c>
      <c r="SPV215" s="611">
        <v>93205</v>
      </c>
      <c r="SPW215" s="611">
        <v>93205</v>
      </c>
      <c r="SPX215" s="611">
        <v>93205</v>
      </c>
      <c r="SPY215" s="611">
        <v>93205</v>
      </c>
      <c r="SPZ215" s="611">
        <v>93205</v>
      </c>
      <c r="SQA215" s="611">
        <v>93205</v>
      </c>
      <c r="SQB215" s="611">
        <v>93205</v>
      </c>
      <c r="SQC215" s="611">
        <v>93205</v>
      </c>
      <c r="SQD215" s="611">
        <v>93205</v>
      </c>
      <c r="SQE215" s="611">
        <v>93205</v>
      </c>
      <c r="SQF215" s="611">
        <v>93205</v>
      </c>
      <c r="SQG215" s="611">
        <v>93205</v>
      </c>
      <c r="SQH215" s="611">
        <v>93205</v>
      </c>
      <c r="SQI215" s="611">
        <v>93205</v>
      </c>
      <c r="SQJ215" s="611">
        <v>93205</v>
      </c>
      <c r="SQK215" s="611">
        <v>93205</v>
      </c>
      <c r="SQL215" s="611">
        <v>93205</v>
      </c>
      <c r="SQM215" s="611">
        <v>93205</v>
      </c>
      <c r="SQN215" s="611">
        <v>93205</v>
      </c>
      <c r="SQO215" s="611">
        <v>93205</v>
      </c>
      <c r="SQP215" s="611">
        <v>93205</v>
      </c>
      <c r="SQQ215" s="611">
        <v>93205</v>
      </c>
      <c r="SQR215" s="611">
        <v>93205</v>
      </c>
      <c r="SQS215" s="611">
        <v>93205</v>
      </c>
      <c r="SQT215" s="611">
        <v>93205</v>
      </c>
      <c r="SQU215" s="611">
        <v>93205</v>
      </c>
      <c r="SQV215" s="611">
        <v>93205</v>
      </c>
      <c r="SQW215" s="611">
        <v>93205</v>
      </c>
      <c r="SQX215" s="611">
        <v>93205</v>
      </c>
      <c r="SQY215" s="611">
        <v>93205</v>
      </c>
      <c r="SQZ215" s="611">
        <v>93205</v>
      </c>
      <c r="SRA215" s="611">
        <v>93205</v>
      </c>
      <c r="SRB215" s="611">
        <v>93205</v>
      </c>
      <c r="SRC215" s="611">
        <v>93205</v>
      </c>
      <c r="SRD215" s="611">
        <v>93205</v>
      </c>
      <c r="SRE215" s="611">
        <v>93205</v>
      </c>
      <c r="SRF215" s="611">
        <v>93205</v>
      </c>
      <c r="SRG215" s="611">
        <v>93205</v>
      </c>
      <c r="SRH215" s="611">
        <v>93205</v>
      </c>
      <c r="SRI215" s="611">
        <v>93205</v>
      </c>
      <c r="SRJ215" s="611">
        <v>93205</v>
      </c>
      <c r="SRK215" s="611">
        <v>93205</v>
      </c>
      <c r="SRL215" s="611">
        <v>93205</v>
      </c>
      <c r="SRM215" s="611">
        <v>93205</v>
      </c>
      <c r="SRN215" s="611">
        <v>93205</v>
      </c>
      <c r="SRO215" s="611">
        <v>93205</v>
      </c>
      <c r="SRP215" s="611">
        <v>93205</v>
      </c>
      <c r="SRQ215" s="611">
        <v>93205</v>
      </c>
      <c r="SRR215" s="611">
        <v>93205</v>
      </c>
      <c r="SRS215" s="611">
        <v>93205</v>
      </c>
      <c r="SRT215" s="611">
        <v>93205</v>
      </c>
      <c r="SRU215" s="611">
        <v>93205</v>
      </c>
      <c r="SRV215" s="611">
        <v>93205</v>
      </c>
      <c r="SRW215" s="611">
        <v>93205</v>
      </c>
      <c r="SRX215" s="611">
        <v>93205</v>
      </c>
      <c r="SRY215" s="611">
        <v>93205</v>
      </c>
      <c r="SRZ215" s="611">
        <v>93205</v>
      </c>
      <c r="SSA215" s="611">
        <v>93205</v>
      </c>
      <c r="SSB215" s="611">
        <v>93205</v>
      </c>
      <c r="SSC215" s="611">
        <v>93205</v>
      </c>
      <c r="SSD215" s="611">
        <v>93205</v>
      </c>
      <c r="SSE215" s="611">
        <v>93205</v>
      </c>
      <c r="SSF215" s="611">
        <v>93205</v>
      </c>
      <c r="SSG215" s="611">
        <v>93205</v>
      </c>
      <c r="SSH215" s="611">
        <v>93205</v>
      </c>
      <c r="SSI215" s="611">
        <v>93205</v>
      </c>
      <c r="SSJ215" s="611">
        <v>93205</v>
      </c>
      <c r="SSK215" s="611">
        <v>93205</v>
      </c>
      <c r="SSL215" s="611">
        <v>93205</v>
      </c>
      <c r="SSM215" s="611">
        <v>93205</v>
      </c>
      <c r="SSN215" s="611">
        <v>93205</v>
      </c>
      <c r="SSO215" s="611">
        <v>93205</v>
      </c>
      <c r="SSP215" s="611">
        <v>93205</v>
      </c>
      <c r="SSQ215" s="611">
        <v>93205</v>
      </c>
      <c r="SSR215" s="611">
        <v>93205</v>
      </c>
      <c r="SSS215" s="611">
        <v>93205</v>
      </c>
      <c r="SST215" s="611">
        <v>93205</v>
      </c>
      <c r="SSU215" s="611">
        <v>93205</v>
      </c>
      <c r="SSV215" s="611">
        <v>93205</v>
      </c>
      <c r="SSW215" s="611">
        <v>93205</v>
      </c>
      <c r="SSX215" s="611">
        <v>93205</v>
      </c>
      <c r="SSY215" s="611">
        <v>93205</v>
      </c>
      <c r="SSZ215" s="611">
        <v>93205</v>
      </c>
      <c r="STA215" s="611">
        <v>93205</v>
      </c>
      <c r="STB215" s="611">
        <v>93205</v>
      </c>
      <c r="STC215" s="611">
        <v>93205</v>
      </c>
      <c r="STD215" s="611">
        <v>93205</v>
      </c>
      <c r="STE215" s="611">
        <v>93205</v>
      </c>
      <c r="STF215" s="611">
        <v>93205</v>
      </c>
      <c r="STG215" s="611">
        <v>93205</v>
      </c>
      <c r="STH215" s="611">
        <v>93205</v>
      </c>
      <c r="STI215" s="611">
        <v>93205</v>
      </c>
      <c r="STJ215" s="611">
        <v>93205</v>
      </c>
      <c r="STK215" s="611">
        <v>93205</v>
      </c>
      <c r="STL215" s="611">
        <v>93205</v>
      </c>
      <c r="STM215" s="611">
        <v>93205</v>
      </c>
      <c r="STN215" s="611">
        <v>93205</v>
      </c>
      <c r="STO215" s="611">
        <v>93205</v>
      </c>
      <c r="STP215" s="611">
        <v>93205</v>
      </c>
      <c r="STQ215" s="611">
        <v>93205</v>
      </c>
      <c r="STR215" s="611">
        <v>93205</v>
      </c>
      <c r="STS215" s="611">
        <v>93205</v>
      </c>
      <c r="STT215" s="611">
        <v>93205</v>
      </c>
      <c r="STU215" s="611">
        <v>93205</v>
      </c>
      <c r="STV215" s="611">
        <v>93205</v>
      </c>
      <c r="STW215" s="611">
        <v>93205</v>
      </c>
      <c r="STX215" s="611">
        <v>93205</v>
      </c>
      <c r="STY215" s="611">
        <v>93205</v>
      </c>
      <c r="STZ215" s="611">
        <v>93205</v>
      </c>
      <c r="SUA215" s="611">
        <v>93205</v>
      </c>
      <c r="SUB215" s="611">
        <v>93205</v>
      </c>
      <c r="SUC215" s="611">
        <v>93205</v>
      </c>
      <c r="SUD215" s="611">
        <v>93205</v>
      </c>
      <c r="SUE215" s="611">
        <v>93205</v>
      </c>
      <c r="SUF215" s="611">
        <v>93205</v>
      </c>
      <c r="SUG215" s="611">
        <v>93205</v>
      </c>
      <c r="SUH215" s="611">
        <v>93205</v>
      </c>
      <c r="SUI215" s="611">
        <v>93205</v>
      </c>
      <c r="SUJ215" s="611">
        <v>93205</v>
      </c>
      <c r="SUK215" s="611">
        <v>93205</v>
      </c>
      <c r="SUL215" s="611">
        <v>93205</v>
      </c>
      <c r="SUM215" s="611">
        <v>93205</v>
      </c>
      <c r="SUN215" s="611">
        <v>93205</v>
      </c>
      <c r="SUO215" s="611">
        <v>93205</v>
      </c>
      <c r="SUP215" s="611">
        <v>93205</v>
      </c>
      <c r="SUQ215" s="611">
        <v>93205</v>
      </c>
      <c r="SUR215" s="611">
        <v>93205</v>
      </c>
      <c r="SUS215" s="611">
        <v>93205</v>
      </c>
      <c r="SUT215" s="611">
        <v>93205</v>
      </c>
      <c r="SUU215" s="611">
        <v>93205</v>
      </c>
      <c r="SUV215" s="611">
        <v>93205</v>
      </c>
      <c r="SUW215" s="611">
        <v>93205</v>
      </c>
      <c r="SUX215" s="611">
        <v>93205</v>
      </c>
      <c r="SUY215" s="611">
        <v>93205</v>
      </c>
      <c r="SUZ215" s="611">
        <v>93205</v>
      </c>
      <c r="SVA215" s="611">
        <v>93205</v>
      </c>
      <c r="SVB215" s="611">
        <v>93205</v>
      </c>
      <c r="SVC215" s="611">
        <v>93205</v>
      </c>
      <c r="SVD215" s="611">
        <v>93205</v>
      </c>
      <c r="SVE215" s="611">
        <v>93205</v>
      </c>
      <c r="SVF215" s="611">
        <v>93205</v>
      </c>
      <c r="SVG215" s="611">
        <v>93205</v>
      </c>
      <c r="SVH215" s="611">
        <v>93205</v>
      </c>
      <c r="SVI215" s="611">
        <v>93205</v>
      </c>
      <c r="SVJ215" s="611">
        <v>93205</v>
      </c>
      <c r="SVK215" s="611">
        <v>93205</v>
      </c>
      <c r="SVL215" s="611">
        <v>93205</v>
      </c>
      <c r="SVM215" s="611">
        <v>93205</v>
      </c>
      <c r="SVN215" s="611">
        <v>93205</v>
      </c>
      <c r="SVO215" s="611">
        <v>93205</v>
      </c>
      <c r="SVP215" s="611">
        <v>93205</v>
      </c>
      <c r="SVQ215" s="611">
        <v>93205</v>
      </c>
      <c r="SVR215" s="611">
        <v>93205</v>
      </c>
      <c r="SVS215" s="611">
        <v>93205</v>
      </c>
      <c r="SVT215" s="611">
        <v>93205</v>
      </c>
      <c r="SVU215" s="611">
        <v>93205</v>
      </c>
      <c r="SVV215" s="611">
        <v>93205</v>
      </c>
      <c r="SVW215" s="611">
        <v>93205</v>
      </c>
      <c r="SVX215" s="611">
        <v>93205</v>
      </c>
      <c r="SVY215" s="611">
        <v>93205</v>
      </c>
      <c r="SVZ215" s="611">
        <v>93205</v>
      </c>
      <c r="SWA215" s="611">
        <v>93205</v>
      </c>
      <c r="SWB215" s="611">
        <v>93205</v>
      </c>
      <c r="SWC215" s="611">
        <v>93205</v>
      </c>
      <c r="SWD215" s="611">
        <v>93205</v>
      </c>
      <c r="SWE215" s="611">
        <v>93205</v>
      </c>
      <c r="SWF215" s="611">
        <v>93205</v>
      </c>
      <c r="SWG215" s="611">
        <v>93205</v>
      </c>
      <c r="SWH215" s="611">
        <v>93205</v>
      </c>
      <c r="SWI215" s="611">
        <v>93205</v>
      </c>
      <c r="SWJ215" s="611">
        <v>93205</v>
      </c>
      <c r="SWK215" s="611">
        <v>93205</v>
      </c>
      <c r="SWL215" s="611">
        <v>93205</v>
      </c>
      <c r="SWM215" s="611">
        <v>93205</v>
      </c>
      <c r="SWN215" s="611">
        <v>93205</v>
      </c>
      <c r="SWO215" s="611">
        <v>93205</v>
      </c>
      <c r="SWP215" s="611">
        <v>93205</v>
      </c>
      <c r="SWQ215" s="611">
        <v>93205</v>
      </c>
      <c r="SWR215" s="611">
        <v>93205</v>
      </c>
      <c r="SWS215" s="611">
        <v>93205</v>
      </c>
      <c r="SWT215" s="611">
        <v>93205</v>
      </c>
      <c r="SWU215" s="611">
        <v>93205</v>
      </c>
      <c r="SWV215" s="611">
        <v>93205</v>
      </c>
      <c r="SWW215" s="611">
        <v>93205</v>
      </c>
      <c r="SWX215" s="611">
        <v>93205</v>
      </c>
      <c r="SWY215" s="611">
        <v>93205</v>
      </c>
      <c r="SWZ215" s="611">
        <v>93205</v>
      </c>
      <c r="SXA215" s="611">
        <v>93205</v>
      </c>
      <c r="SXB215" s="611">
        <v>93205</v>
      </c>
      <c r="SXC215" s="611">
        <v>93205</v>
      </c>
      <c r="SXD215" s="611">
        <v>93205</v>
      </c>
      <c r="SXE215" s="611">
        <v>93205</v>
      </c>
      <c r="SXF215" s="611">
        <v>93205</v>
      </c>
      <c r="SXG215" s="611">
        <v>93205</v>
      </c>
      <c r="SXH215" s="611">
        <v>93205</v>
      </c>
      <c r="SXI215" s="611">
        <v>93205</v>
      </c>
      <c r="SXJ215" s="611">
        <v>93205</v>
      </c>
      <c r="SXK215" s="611">
        <v>93205</v>
      </c>
      <c r="SXL215" s="611">
        <v>93205</v>
      </c>
      <c r="SXM215" s="611">
        <v>93205</v>
      </c>
      <c r="SXN215" s="611">
        <v>93205</v>
      </c>
      <c r="SXO215" s="611">
        <v>93205</v>
      </c>
      <c r="SXP215" s="611">
        <v>93205</v>
      </c>
      <c r="SXQ215" s="611">
        <v>93205</v>
      </c>
      <c r="SXR215" s="611">
        <v>93205</v>
      </c>
      <c r="SXS215" s="611">
        <v>93205</v>
      </c>
      <c r="SXT215" s="611">
        <v>93205</v>
      </c>
      <c r="SXU215" s="611">
        <v>93205</v>
      </c>
      <c r="SXV215" s="611">
        <v>93205</v>
      </c>
      <c r="SXW215" s="611">
        <v>93205</v>
      </c>
      <c r="SXX215" s="611">
        <v>93205</v>
      </c>
      <c r="SXY215" s="611">
        <v>93205</v>
      </c>
      <c r="SXZ215" s="611">
        <v>93205</v>
      </c>
      <c r="SYA215" s="611">
        <v>93205</v>
      </c>
      <c r="SYB215" s="611">
        <v>93205</v>
      </c>
      <c r="SYC215" s="611">
        <v>93205</v>
      </c>
      <c r="SYD215" s="611">
        <v>93205</v>
      </c>
      <c r="SYE215" s="611">
        <v>93205</v>
      </c>
      <c r="SYF215" s="611">
        <v>93205</v>
      </c>
      <c r="SYG215" s="611">
        <v>93205</v>
      </c>
      <c r="SYH215" s="611">
        <v>93205</v>
      </c>
      <c r="SYI215" s="611">
        <v>93205</v>
      </c>
      <c r="SYJ215" s="611">
        <v>93205</v>
      </c>
      <c r="SYK215" s="611">
        <v>93205</v>
      </c>
      <c r="SYL215" s="611">
        <v>93205</v>
      </c>
      <c r="SYM215" s="611">
        <v>93205</v>
      </c>
      <c r="SYN215" s="611">
        <v>93205</v>
      </c>
      <c r="SYO215" s="611">
        <v>93205</v>
      </c>
      <c r="SYP215" s="611">
        <v>93205</v>
      </c>
      <c r="SYQ215" s="611">
        <v>93205</v>
      </c>
      <c r="SYR215" s="611">
        <v>93205</v>
      </c>
      <c r="SYS215" s="611">
        <v>93205</v>
      </c>
      <c r="SYT215" s="611">
        <v>93205</v>
      </c>
      <c r="SYU215" s="611">
        <v>93205</v>
      </c>
      <c r="SYV215" s="611">
        <v>93205</v>
      </c>
      <c r="SYW215" s="611">
        <v>93205</v>
      </c>
      <c r="SYX215" s="611">
        <v>93205</v>
      </c>
      <c r="SYY215" s="611">
        <v>93205</v>
      </c>
      <c r="SYZ215" s="611">
        <v>93205</v>
      </c>
      <c r="SZA215" s="611">
        <v>93205</v>
      </c>
      <c r="SZB215" s="611">
        <v>93205</v>
      </c>
      <c r="SZC215" s="611">
        <v>93205</v>
      </c>
      <c r="SZD215" s="611">
        <v>93205</v>
      </c>
      <c r="SZE215" s="611">
        <v>93205</v>
      </c>
      <c r="SZF215" s="611">
        <v>93205</v>
      </c>
      <c r="SZG215" s="611">
        <v>93205</v>
      </c>
      <c r="SZH215" s="611">
        <v>93205</v>
      </c>
      <c r="SZI215" s="611">
        <v>93205</v>
      </c>
      <c r="SZJ215" s="611">
        <v>93205</v>
      </c>
      <c r="SZK215" s="611">
        <v>93205</v>
      </c>
      <c r="SZL215" s="611">
        <v>93205</v>
      </c>
      <c r="SZM215" s="611">
        <v>93205</v>
      </c>
      <c r="SZN215" s="611">
        <v>93205</v>
      </c>
      <c r="SZO215" s="611">
        <v>93205</v>
      </c>
      <c r="SZP215" s="611">
        <v>93205</v>
      </c>
      <c r="SZQ215" s="611">
        <v>93205</v>
      </c>
      <c r="SZR215" s="611">
        <v>93205</v>
      </c>
      <c r="SZS215" s="611">
        <v>93205</v>
      </c>
      <c r="SZT215" s="611">
        <v>93205</v>
      </c>
      <c r="SZU215" s="611">
        <v>93205</v>
      </c>
      <c r="SZV215" s="611">
        <v>93205</v>
      </c>
      <c r="SZW215" s="611">
        <v>93205</v>
      </c>
      <c r="SZX215" s="611">
        <v>93205</v>
      </c>
      <c r="SZY215" s="611">
        <v>93205</v>
      </c>
      <c r="SZZ215" s="611">
        <v>93205</v>
      </c>
      <c r="TAA215" s="611">
        <v>93205</v>
      </c>
      <c r="TAB215" s="611">
        <v>93205</v>
      </c>
      <c r="TAC215" s="611">
        <v>93205</v>
      </c>
      <c r="TAD215" s="611">
        <v>93205</v>
      </c>
      <c r="TAE215" s="611">
        <v>93205</v>
      </c>
      <c r="TAF215" s="611">
        <v>93205</v>
      </c>
      <c r="TAG215" s="611">
        <v>93205</v>
      </c>
      <c r="TAH215" s="611">
        <v>93205</v>
      </c>
      <c r="TAI215" s="611">
        <v>93205</v>
      </c>
      <c r="TAJ215" s="611">
        <v>93205</v>
      </c>
      <c r="TAK215" s="611">
        <v>93205</v>
      </c>
      <c r="TAL215" s="611">
        <v>93205</v>
      </c>
      <c r="TAM215" s="611">
        <v>93205</v>
      </c>
      <c r="TAN215" s="611">
        <v>93205</v>
      </c>
      <c r="TAO215" s="611">
        <v>93205</v>
      </c>
      <c r="TAP215" s="611">
        <v>93205</v>
      </c>
      <c r="TAQ215" s="611">
        <v>93205</v>
      </c>
      <c r="TAR215" s="611">
        <v>93205</v>
      </c>
      <c r="TAS215" s="611">
        <v>93205</v>
      </c>
      <c r="TAT215" s="611">
        <v>93205</v>
      </c>
      <c r="TAU215" s="611">
        <v>93205</v>
      </c>
      <c r="TAV215" s="611">
        <v>93205</v>
      </c>
      <c r="TAW215" s="611">
        <v>93205</v>
      </c>
      <c r="TAX215" s="611">
        <v>93205</v>
      </c>
      <c r="TAY215" s="611">
        <v>93205</v>
      </c>
      <c r="TAZ215" s="611">
        <v>93205</v>
      </c>
      <c r="TBA215" s="611">
        <v>93205</v>
      </c>
      <c r="TBB215" s="611">
        <v>93205</v>
      </c>
      <c r="TBC215" s="611">
        <v>93205</v>
      </c>
      <c r="TBD215" s="611">
        <v>93205</v>
      </c>
      <c r="TBE215" s="611">
        <v>93205</v>
      </c>
      <c r="TBF215" s="611">
        <v>93205</v>
      </c>
      <c r="TBG215" s="611">
        <v>93205</v>
      </c>
      <c r="TBH215" s="611">
        <v>93205</v>
      </c>
      <c r="TBI215" s="611">
        <v>93205</v>
      </c>
      <c r="TBJ215" s="611">
        <v>93205</v>
      </c>
      <c r="TBK215" s="611">
        <v>93205</v>
      </c>
      <c r="TBL215" s="611">
        <v>93205</v>
      </c>
      <c r="TBM215" s="611">
        <v>93205</v>
      </c>
      <c r="TBN215" s="611">
        <v>93205</v>
      </c>
      <c r="TBO215" s="611">
        <v>93205</v>
      </c>
      <c r="TBP215" s="611">
        <v>93205</v>
      </c>
      <c r="TBQ215" s="611">
        <v>93205</v>
      </c>
      <c r="TBR215" s="611">
        <v>93205</v>
      </c>
      <c r="TBS215" s="611">
        <v>93205</v>
      </c>
      <c r="TBT215" s="611">
        <v>93205</v>
      </c>
      <c r="TBU215" s="611">
        <v>93205</v>
      </c>
      <c r="TBV215" s="611">
        <v>93205</v>
      </c>
      <c r="TBW215" s="611">
        <v>93205</v>
      </c>
      <c r="TBX215" s="611">
        <v>93205</v>
      </c>
      <c r="TBY215" s="611">
        <v>93205</v>
      </c>
      <c r="TBZ215" s="611">
        <v>93205</v>
      </c>
      <c r="TCA215" s="611">
        <v>93205</v>
      </c>
      <c r="TCB215" s="611">
        <v>93205</v>
      </c>
      <c r="TCC215" s="611">
        <v>93205</v>
      </c>
      <c r="TCD215" s="611">
        <v>93205</v>
      </c>
      <c r="TCE215" s="611">
        <v>93205</v>
      </c>
      <c r="TCF215" s="611">
        <v>93205</v>
      </c>
      <c r="TCG215" s="611">
        <v>93205</v>
      </c>
      <c r="TCH215" s="611">
        <v>93205</v>
      </c>
      <c r="TCI215" s="611">
        <v>93205</v>
      </c>
      <c r="TCJ215" s="611">
        <v>93205</v>
      </c>
      <c r="TCK215" s="611">
        <v>93205</v>
      </c>
      <c r="TCL215" s="611">
        <v>93205</v>
      </c>
      <c r="TCM215" s="611">
        <v>93205</v>
      </c>
      <c r="TCN215" s="611">
        <v>93205</v>
      </c>
      <c r="TCO215" s="611">
        <v>93205</v>
      </c>
      <c r="TCP215" s="611">
        <v>93205</v>
      </c>
      <c r="TCQ215" s="611">
        <v>93205</v>
      </c>
      <c r="TCR215" s="611">
        <v>93205</v>
      </c>
      <c r="TCS215" s="611">
        <v>93205</v>
      </c>
      <c r="TCT215" s="611">
        <v>93205</v>
      </c>
      <c r="TCU215" s="611">
        <v>93205</v>
      </c>
      <c r="TCV215" s="611">
        <v>93205</v>
      </c>
      <c r="TCW215" s="611">
        <v>93205</v>
      </c>
      <c r="TCX215" s="611">
        <v>93205</v>
      </c>
      <c r="TCY215" s="611">
        <v>93205</v>
      </c>
      <c r="TCZ215" s="611">
        <v>93205</v>
      </c>
      <c r="TDA215" s="611">
        <v>93205</v>
      </c>
      <c r="TDB215" s="611">
        <v>93205</v>
      </c>
      <c r="TDC215" s="611">
        <v>93205</v>
      </c>
      <c r="TDD215" s="611">
        <v>93205</v>
      </c>
      <c r="TDE215" s="611">
        <v>93205</v>
      </c>
      <c r="TDF215" s="611">
        <v>93205</v>
      </c>
      <c r="TDG215" s="611">
        <v>93205</v>
      </c>
      <c r="TDH215" s="611">
        <v>93205</v>
      </c>
      <c r="TDI215" s="611">
        <v>93205</v>
      </c>
      <c r="TDJ215" s="611">
        <v>93205</v>
      </c>
      <c r="TDK215" s="611">
        <v>93205</v>
      </c>
      <c r="TDL215" s="611">
        <v>93205</v>
      </c>
      <c r="TDM215" s="611">
        <v>93205</v>
      </c>
      <c r="TDN215" s="611">
        <v>93205</v>
      </c>
      <c r="TDO215" s="611">
        <v>93205</v>
      </c>
      <c r="TDP215" s="611">
        <v>93205</v>
      </c>
      <c r="TDQ215" s="611">
        <v>93205</v>
      </c>
      <c r="TDR215" s="611">
        <v>93205</v>
      </c>
      <c r="TDS215" s="611">
        <v>93205</v>
      </c>
      <c r="TDT215" s="611">
        <v>93205</v>
      </c>
      <c r="TDU215" s="611">
        <v>93205</v>
      </c>
      <c r="TDV215" s="611">
        <v>93205</v>
      </c>
      <c r="TDW215" s="611">
        <v>93205</v>
      </c>
      <c r="TDX215" s="611">
        <v>93205</v>
      </c>
      <c r="TDY215" s="611">
        <v>93205</v>
      </c>
      <c r="TDZ215" s="611">
        <v>93205</v>
      </c>
      <c r="TEA215" s="611">
        <v>93205</v>
      </c>
      <c r="TEB215" s="611">
        <v>93205</v>
      </c>
      <c r="TEC215" s="611">
        <v>93205</v>
      </c>
      <c r="TED215" s="611">
        <v>93205</v>
      </c>
      <c r="TEE215" s="611">
        <v>93205</v>
      </c>
      <c r="TEF215" s="611">
        <v>93205</v>
      </c>
      <c r="TEG215" s="611">
        <v>93205</v>
      </c>
      <c r="TEH215" s="611">
        <v>93205</v>
      </c>
      <c r="TEI215" s="611">
        <v>93205</v>
      </c>
      <c r="TEJ215" s="611">
        <v>93205</v>
      </c>
      <c r="TEK215" s="611">
        <v>93205</v>
      </c>
      <c r="TEL215" s="611">
        <v>93205</v>
      </c>
      <c r="TEM215" s="611">
        <v>93205</v>
      </c>
      <c r="TEN215" s="611">
        <v>93205</v>
      </c>
      <c r="TEO215" s="611">
        <v>93205</v>
      </c>
      <c r="TEP215" s="611">
        <v>93205</v>
      </c>
      <c r="TEQ215" s="611">
        <v>93205</v>
      </c>
      <c r="TER215" s="611">
        <v>93205</v>
      </c>
      <c r="TES215" s="611">
        <v>93205</v>
      </c>
      <c r="TET215" s="611">
        <v>93205</v>
      </c>
      <c r="TEU215" s="611">
        <v>93205</v>
      </c>
      <c r="TEV215" s="611">
        <v>93205</v>
      </c>
      <c r="TEW215" s="611">
        <v>93205</v>
      </c>
      <c r="TEX215" s="611">
        <v>93205</v>
      </c>
      <c r="TEY215" s="611">
        <v>93205</v>
      </c>
      <c r="TEZ215" s="611">
        <v>93205</v>
      </c>
      <c r="TFA215" s="611">
        <v>93205</v>
      </c>
      <c r="TFB215" s="611">
        <v>93205</v>
      </c>
      <c r="TFC215" s="611">
        <v>93205</v>
      </c>
      <c r="TFD215" s="611">
        <v>93205</v>
      </c>
      <c r="TFE215" s="611">
        <v>93205</v>
      </c>
      <c r="TFF215" s="611">
        <v>93205</v>
      </c>
      <c r="TFG215" s="611">
        <v>93205</v>
      </c>
      <c r="TFH215" s="611">
        <v>93205</v>
      </c>
      <c r="TFI215" s="611">
        <v>93205</v>
      </c>
      <c r="TFJ215" s="611">
        <v>93205</v>
      </c>
      <c r="TFK215" s="611">
        <v>93205</v>
      </c>
      <c r="TFL215" s="611">
        <v>93205</v>
      </c>
      <c r="TFM215" s="611">
        <v>93205</v>
      </c>
      <c r="TFN215" s="611">
        <v>93205</v>
      </c>
      <c r="TFO215" s="611">
        <v>93205</v>
      </c>
      <c r="TFP215" s="611">
        <v>93205</v>
      </c>
      <c r="TFQ215" s="611">
        <v>93205</v>
      </c>
      <c r="TFR215" s="611">
        <v>93205</v>
      </c>
      <c r="TFS215" s="611">
        <v>93205</v>
      </c>
      <c r="TFT215" s="611">
        <v>93205</v>
      </c>
      <c r="TFU215" s="611">
        <v>93205</v>
      </c>
      <c r="TFV215" s="611">
        <v>93205</v>
      </c>
      <c r="TFW215" s="611">
        <v>93205</v>
      </c>
      <c r="TFX215" s="611">
        <v>93205</v>
      </c>
      <c r="TFY215" s="611">
        <v>93205</v>
      </c>
      <c r="TFZ215" s="611">
        <v>93205</v>
      </c>
      <c r="TGA215" s="611">
        <v>93205</v>
      </c>
      <c r="TGB215" s="611">
        <v>93205</v>
      </c>
      <c r="TGC215" s="611">
        <v>93205</v>
      </c>
      <c r="TGD215" s="611">
        <v>93205</v>
      </c>
      <c r="TGE215" s="611">
        <v>93205</v>
      </c>
      <c r="TGF215" s="611">
        <v>93205</v>
      </c>
      <c r="TGG215" s="611">
        <v>93205</v>
      </c>
      <c r="TGH215" s="611">
        <v>93205</v>
      </c>
      <c r="TGI215" s="611">
        <v>93205</v>
      </c>
      <c r="TGJ215" s="611">
        <v>93205</v>
      </c>
      <c r="TGK215" s="611">
        <v>93205</v>
      </c>
      <c r="TGL215" s="611">
        <v>93205</v>
      </c>
      <c r="TGM215" s="611">
        <v>93205</v>
      </c>
      <c r="TGN215" s="611">
        <v>93205</v>
      </c>
      <c r="TGO215" s="611">
        <v>93205</v>
      </c>
      <c r="TGP215" s="611">
        <v>93205</v>
      </c>
      <c r="TGQ215" s="611">
        <v>93205</v>
      </c>
      <c r="TGR215" s="611">
        <v>93205</v>
      </c>
      <c r="TGS215" s="611">
        <v>93205</v>
      </c>
      <c r="TGT215" s="611">
        <v>93205</v>
      </c>
      <c r="TGU215" s="611">
        <v>93205</v>
      </c>
      <c r="TGV215" s="611">
        <v>93205</v>
      </c>
      <c r="TGW215" s="611">
        <v>93205</v>
      </c>
      <c r="TGX215" s="611">
        <v>93205</v>
      </c>
      <c r="TGY215" s="611">
        <v>93205</v>
      </c>
      <c r="TGZ215" s="611">
        <v>93205</v>
      </c>
      <c r="THA215" s="611">
        <v>93205</v>
      </c>
      <c r="THB215" s="611">
        <v>93205</v>
      </c>
      <c r="THC215" s="611">
        <v>93205</v>
      </c>
      <c r="THD215" s="611">
        <v>93205</v>
      </c>
      <c r="THE215" s="611">
        <v>93205</v>
      </c>
      <c r="THF215" s="611">
        <v>93205</v>
      </c>
      <c r="THG215" s="611">
        <v>93205</v>
      </c>
      <c r="THH215" s="611">
        <v>93205</v>
      </c>
      <c r="THI215" s="611">
        <v>93205</v>
      </c>
      <c r="THJ215" s="611">
        <v>93205</v>
      </c>
      <c r="THK215" s="611">
        <v>93205</v>
      </c>
      <c r="THL215" s="611">
        <v>93205</v>
      </c>
      <c r="THM215" s="611">
        <v>93205</v>
      </c>
      <c r="THN215" s="611">
        <v>93205</v>
      </c>
      <c r="THO215" s="611">
        <v>93205</v>
      </c>
      <c r="THP215" s="611">
        <v>93205</v>
      </c>
      <c r="THQ215" s="611">
        <v>93205</v>
      </c>
      <c r="THR215" s="611">
        <v>93205</v>
      </c>
      <c r="THS215" s="611">
        <v>93205</v>
      </c>
      <c r="THT215" s="611">
        <v>93205</v>
      </c>
      <c r="THU215" s="611">
        <v>93205</v>
      </c>
      <c r="THV215" s="611">
        <v>93205</v>
      </c>
      <c r="THW215" s="611">
        <v>93205</v>
      </c>
      <c r="THX215" s="611">
        <v>93205</v>
      </c>
      <c r="THY215" s="611">
        <v>93205</v>
      </c>
      <c r="THZ215" s="611">
        <v>93205</v>
      </c>
      <c r="TIA215" s="611">
        <v>93205</v>
      </c>
      <c r="TIB215" s="611">
        <v>93205</v>
      </c>
      <c r="TIC215" s="611">
        <v>93205</v>
      </c>
      <c r="TID215" s="611">
        <v>93205</v>
      </c>
      <c r="TIE215" s="611">
        <v>93205</v>
      </c>
      <c r="TIF215" s="611">
        <v>93205</v>
      </c>
      <c r="TIG215" s="611">
        <v>93205</v>
      </c>
      <c r="TIH215" s="611">
        <v>93205</v>
      </c>
      <c r="TII215" s="611">
        <v>93205</v>
      </c>
      <c r="TIJ215" s="611">
        <v>93205</v>
      </c>
      <c r="TIK215" s="611">
        <v>93205</v>
      </c>
      <c r="TIL215" s="611">
        <v>93205</v>
      </c>
      <c r="TIM215" s="611">
        <v>93205</v>
      </c>
      <c r="TIN215" s="611">
        <v>93205</v>
      </c>
      <c r="TIO215" s="611">
        <v>93205</v>
      </c>
      <c r="TIP215" s="611">
        <v>93205</v>
      </c>
      <c r="TIQ215" s="611">
        <v>93205</v>
      </c>
      <c r="TIR215" s="611">
        <v>93205</v>
      </c>
      <c r="TIS215" s="611">
        <v>93205</v>
      </c>
      <c r="TIT215" s="611">
        <v>93205</v>
      </c>
      <c r="TIU215" s="611">
        <v>93205</v>
      </c>
      <c r="TIV215" s="611">
        <v>93205</v>
      </c>
      <c r="TIW215" s="611">
        <v>93205</v>
      </c>
      <c r="TIX215" s="611">
        <v>93205</v>
      </c>
      <c r="TIY215" s="611">
        <v>93205</v>
      </c>
      <c r="TIZ215" s="611">
        <v>93205</v>
      </c>
      <c r="TJA215" s="611">
        <v>93205</v>
      </c>
      <c r="TJB215" s="611">
        <v>93205</v>
      </c>
      <c r="TJC215" s="611">
        <v>93205</v>
      </c>
      <c r="TJD215" s="611">
        <v>93205</v>
      </c>
      <c r="TJE215" s="611">
        <v>93205</v>
      </c>
      <c r="TJF215" s="611">
        <v>93205</v>
      </c>
      <c r="TJG215" s="611">
        <v>93205</v>
      </c>
      <c r="TJH215" s="611">
        <v>93205</v>
      </c>
      <c r="TJI215" s="611">
        <v>93205</v>
      </c>
      <c r="TJJ215" s="611">
        <v>93205</v>
      </c>
      <c r="TJK215" s="611">
        <v>93205</v>
      </c>
      <c r="TJL215" s="611">
        <v>93205</v>
      </c>
      <c r="TJM215" s="611">
        <v>93205</v>
      </c>
      <c r="TJN215" s="611">
        <v>93205</v>
      </c>
      <c r="TJO215" s="611">
        <v>93205</v>
      </c>
      <c r="TJP215" s="611">
        <v>93205</v>
      </c>
      <c r="TJQ215" s="611">
        <v>93205</v>
      </c>
      <c r="TJR215" s="611">
        <v>93205</v>
      </c>
      <c r="TJS215" s="611">
        <v>93205</v>
      </c>
      <c r="TJT215" s="611">
        <v>93205</v>
      </c>
      <c r="TJU215" s="611">
        <v>93205</v>
      </c>
      <c r="TJV215" s="611">
        <v>93205</v>
      </c>
      <c r="TJW215" s="611">
        <v>93205</v>
      </c>
      <c r="TJX215" s="611">
        <v>93205</v>
      </c>
      <c r="TJY215" s="611">
        <v>93205</v>
      </c>
      <c r="TJZ215" s="611">
        <v>93205</v>
      </c>
      <c r="TKA215" s="611">
        <v>93205</v>
      </c>
      <c r="TKB215" s="611">
        <v>93205</v>
      </c>
      <c r="TKC215" s="611">
        <v>93205</v>
      </c>
      <c r="TKD215" s="611">
        <v>93205</v>
      </c>
      <c r="TKE215" s="611">
        <v>93205</v>
      </c>
      <c r="TKF215" s="611">
        <v>93205</v>
      </c>
      <c r="TKG215" s="611">
        <v>93205</v>
      </c>
      <c r="TKH215" s="611">
        <v>93205</v>
      </c>
      <c r="TKI215" s="611">
        <v>93205</v>
      </c>
      <c r="TKJ215" s="611">
        <v>93205</v>
      </c>
      <c r="TKK215" s="611">
        <v>93205</v>
      </c>
      <c r="TKL215" s="611">
        <v>93205</v>
      </c>
      <c r="TKM215" s="611">
        <v>93205</v>
      </c>
      <c r="TKN215" s="611">
        <v>93205</v>
      </c>
      <c r="TKO215" s="611">
        <v>93205</v>
      </c>
      <c r="TKP215" s="611">
        <v>93205</v>
      </c>
      <c r="TKQ215" s="611">
        <v>93205</v>
      </c>
      <c r="TKR215" s="611">
        <v>93205</v>
      </c>
      <c r="TKS215" s="611">
        <v>93205</v>
      </c>
      <c r="TKT215" s="611">
        <v>93205</v>
      </c>
      <c r="TKU215" s="611">
        <v>93205</v>
      </c>
      <c r="TKV215" s="611">
        <v>93205</v>
      </c>
      <c r="TKW215" s="611">
        <v>93205</v>
      </c>
      <c r="TKX215" s="611">
        <v>93205</v>
      </c>
      <c r="TKY215" s="611">
        <v>93205</v>
      </c>
      <c r="TKZ215" s="611">
        <v>93205</v>
      </c>
      <c r="TLA215" s="611">
        <v>93205</v>
      </c>
      <c r="TLB215" s="611">
        <v>93205</v>
      </c>
      <c r="TLC215" s="611">
        <v>93205</v>
      </c>
      <c r="TLD215" s="611">
        <v>93205</v>
      </c>
      <c r="TLE215" s="611">
        <v>93205</v>
      </c>
      <c r="TLF215" s="611">
        <v>93205</v>
      </c>
      <c r="TLG215" s="611">
        <v>93205</v>
      </c>
      <c r="TLH215" s="611">
        <v>93205</v>
      </c>
      <c r="TLI215" s="611">
        <v>93205</v>
      </c>
      <c r="TLJ215" s="611">
        <v>93205</v>
      </c>
      <c r="TLK215" s="611">
        <v>93205</v>
      </c>
      <c r="TLL215" s="611">
        <v>93205</v>
      </c>
      <c r="TLM215" s="611">
        <v>93205</v>
      </c>
      <c r="TLN215" s="611">
        <v>93205</v>
      </c>
      <c r="TLO215" s="611">
        <v>93205</v>
      </c>
      <c r="TLP215" s="611">
        <v>93205</v>
      </c>
      <c r="TLQ215" s="611">
        <v>93205</v>
      </c>
      <c r="TLR215" s="611">
        <v>93205</v>
      </c>
      <c r="TLS215" s="611">
        <v>93205</v>
      </c>
      <c r="TLT215" s="611">
        <v>93205</v>
      </c>
      <c r="TLU215" s="611">
        <v>93205</v>
      </c>
      <c r="TLV215" s="611">
        <v>93205</v>
      </c>
      <c r="TLW215" s="611">
        <v>93205</v>
      </c>
      <c r="TLX215" s="611">
        <v>93205</v>
      </c>
      <c r="TLY215" s="611">
        <v>93205</v>
      </c>
      <c r="TLZ215" s="611">
        <v>93205</v>
      </c>
      <c r="TMA215" s="611">
        <v>93205</v>
      </c>
      <c r="TMB215" s="611">
        <v>93205</v>
      </c>
      <c r="TMC215" s="611">
        <v>93205</v>
      </c>
      <c r="TMD215" s="611">
        <v>93205</v>
      </c>
      <c r="TME215" s="611">
        <v>93205</v>
      </c>
      <c r="TMF215" s="611">
        <v>93205</v>
      </c>
      <c r="TMG215" s="611">
        <v>93205</v>
      </c>
      <c r="TMH215" s="611">
        <v>93205</v>
      </c>
      <c r="TMI215" s="611">
        <v>93205</v>
      </c>
      <c r="TMJ215" s="611">
        <v>93205</v>
      </c>
      <c r="TMK215" s="611">
        <v>93205</v>
      </c>
      <c r="TML215" s="611">
        <v>93205</v>
      </c>
      <c r="TMM215" s="611">
        <v>93205</v>
      </c>
      <c r="TMN215" s="611">
        <v>93205</v>
      </c>
      <c r="TMO215" s="611">
        <v>93205</v>
      </c>
      <c r="TMP215" s="611">
        <v>93205</v>
      </c>
      <c r="TMQ215" s="611">
        <v>93205</v>
      </c>
      <c r="TMR215" s="611">
        <v>93205</v>
      </c>
      <c r="TMS215" s="611">
        <v>93205</v>
      </c>
      <c r="TMT215" s="611">
        <v>93205</v>
      </c>
      <c r="TMU215" s="611">
        <v>93205</v>
      </c>
      <c r="TMV215" s="611">
        <v>93205</v>
      </c>
      <c r="TMW215" s="611">
        <v>93205</v>
      </c>
      <c r="TMX215" s="611">
        <v>93205</v>
      </c>
      <c r="TMY215" s="611">
        <v>93205</v>
      </c>
      <c r="TMZ215" s="611">
        <v>93205</v>
      </c>
      <c r="TNA215" s="611">
        <v>93205</v>
      </c>
      <c r="TNB215" s="611">
        <v>93205</v>
      </c>
      <c r="TNC215" s="611">
        <v>93205</v>
      </c>
      <c r="TND215" s="611">
        <v>93205</v>
      </c>
      <c r="TNE215" s="611">
        <v>93205</v>
      </c>
      <c r="TNF215" s="611">
        <v>93205</v>
      </c>
      <c r="TNG215" s="611">
        <v>93205</v>
      </c>
      <c r="TNH215" s="611">
        <v>93205</v>
      </c>
      <c r="TNI215" s="611">
        <v>93205</v>
      </c>
      <c r="TNJ215" s="611">
        <v>93205</v>
      </c>
      <c r="TNK215" s="611">
        <v>93205</v>
      </c>
      <c r="TNL215" s="611">
        <v>93205</v>
      </c>
      <c r="TNM215" s="611">
        <v>93205</v>
      </c>
      <c r="TNN215" s="611">
        <v>93205</v>
      </c>
      <c r="TNO215" s="611">
        <v>93205</v>
      </c>
      <c r="TNP215" s="611">
        <v>93205</v>
      </c>
      <c r="TNQ215" s="611">
        <v>93205</v>
      </c>
      <c r="TNR215" s="611">
        <v>93205</v>
      </c>
      <c r="TNS215" s="611">
        <v>93205</v>
      </c>
      <c r="TNT215" s="611">
        <v>93205</v>
      </c>
      <c r="TNU215" s="611">
        <v>93205</v>
      </c>
      <c r="TNV215" s="611">
        <v>93205</v>
      </c>
      <c r="TNW215" s="611">
        <v>93205</v>
      </c>
      <c r="TNX215" s="611">
        <v>93205</v>
      </c>
      <c r="TNY215" s="611">
        <v>93205</v>
      </c>
      <c r="TNZ215" s="611">
        <v>93205</v>
      </c>
      <c r="TOA215" s="611">
        <v>93205</v>
      </c>
      <c r="TOB215" s="611">
        <v>93205</v>
      </c>
      <c r="TOC215" s="611">
        <v>93205</v>
      </c>
      <c r="TOD215" s="611">
        <v>93205</v>
      </c>
      <c r="TOE215" s="611">
        <v>93205</v>
      </c>
      <c r="TOF215" s="611">
        <v>93205</v>
      </c>
      <c r="TOG215" s="611">
        <v>93205</v>
      </c>
      <c r="TOH215" s="611">
        <v>93205</v>
      </c>
      <c r="TOI215" s="611">
        <v>93205</v>
      </c>
      <c r="TOJ215" s="611">
        <v>93205</v>
      </c>
      <c r="TOK215" s="611">
        <v>93205</v>
      </c>
      <c r="TOL215" s="611">
        <v>93205</v>
      </c>
      <c r="TOM215" s="611">
        <v>93205</v>
      </c>
      <c r="TON215" s="611">
        <v>93205</v>
      </c>
      <c r="TOO215" s="611">
        <v>93205</v>
      </c>
      <c r="TOP215" s="611">
        <v>93205</v>
      </c>
      <c r="TOQ215" s="611">
        <v>93205</v>
      </c>
      <c r="TOR215" s="611">
        <v>93205</v>
      </c>
      <c r="TOS215" s="611">
        <v>93205</v>
      </c>
      <c r="TOT215" s="611">
        <v>93205</v>
      </c>
      <c r="TOU215" s="611">
        <v>93205</v>
      </c>
      <c r="TOV215" s="611">
        <v>93205</v>
      </c>
      <c r="TOW215" s="611">
        <v>93205</v>
      </c>
      <c r="TOX215" s="611">
        <v>93205</v>
      </c>
      <c r="TOY215" s="611">
        <v>93205</v>
      </c>
      <c r="TOZ215" s="611">
        <v>93205</v>
      </c>
      <c r="TPA215" s="611">
        <v>93205</v>
      </c>
      <c r="TPB215" s="611">
        <v>93205</v>
      </c>
      <c r="TPC215" s="611">
        <v>93205</v>
      </c>
      <c r="TPD215" s="611">
        <v>93205</v>
      </c>
      <c r="TPE215" s="611">
        <v>93205</v>
      </c>
      <c r="TPF215" s="611">
        <v>93205</v>
      </c>
      <c r="TPG215" s="611">
        <v>93205</v>
      </c>
      <c r="TPH215" s="611">
        <v>93205</v>
      </c>
      <c r="TPI215" s="611">
        <v>93205</v>
      </c>
      <c r="TPJ215" s="611">
        <v>93205</v>
      </c>
      <c r="TPK215" s="611">
        <v>93205</v>
      </c>
      <c r="TPL215" s="611">
        <v>93205</v>
      </c>
      <c r="TPM215" s="611">
        <v>93205</v>
      </c>
      <c r="TPN215" s="611">
        <v>93205</v>
      </c>
      <c r="TPO215" s="611">
        <v>93205</v>
      </c>
      <c r="TPP215" s="611">
        <v>93205</v>
      </c>
      <c r="TPQ215" s="611">
        <v>93205</v>
      </c>
      <c r="TPR215" s="611">
        <v>93205</v>
      </c>
      <c r="TPS215" s="611">
        <v>93205</v>
      </c>
      <c r="TPT215" s="611">
        <v>93205</v>
      </c>
      <c r="TPU215" s="611">
        <v>93205</v>
      </c>
      <c r="TPV215" s="611">
        <v>93205</v>
      </c>
      <c r="TPW215" s="611">
        <v>93205</v>
      </c>
      <c r="TPX215" s="611">
        <v>93205</v>
      </c>
      <c r="TPY215" s="611">
        <v>93205</v>
      </c>
      <c r="TPZ215" s="611">
        <v>93205</v>
      </c>
      <c r="TQA215" s="611">
        <v>93205</v>
      </c>
      <c r="TQB215" s="611">
        <v>93205</v>
      </c>
      <c r="TQC215" s="611">
        <v>93205</v>
      </c>
      <c r="TQD215" s="611">
        <v>93205</v>
      </c>
      <c r="TQE215" s="611">
        <v>93205</v>
      </c>
      <c r="TQF215" s="611">
        <v>93205</v>
      </c>
      <c r="TQG215" s="611">
        <v>93205</v>
      </c>
      <c r="TQH215" s="611">
        <v>93205</v>
      </c>
      <c r="TQI215" s="611">
        <v>93205</v>
      </c>
      <c r="TQJ215" s="611">
        <v>93205</v>
      </c>
      <c r="TQK215" s="611">
        <v>93205</v>
      </c>
      <c r="TQL215" s="611">
        <v>93205</v>
      </c>
      <c r="TQM215" s="611">
        <v>93205</v>
      </c>
      <c r="TQN215" s="611">
        <v>93205</v>
      </c>
      <c r="TQO215" s="611">
        <v>93205</v>
      </c>
      <c r="TQP215" s="611">
        <v>93205</v>
      </c>
      <c r="TQQ215" s="611">
        <v>93205</v>
      </c>
      <c r="TQR215" s="611">
        <v>93205</v>
      </c>
      <c r="TQS215" s="611">
        <v>93205</v>
      </c>
      <c r="TQT215" s="611">
        <v>93205</v>
      </c>
      <c r="TQU215" s="611">
        <v>93205</v>
      </c>
      <c r="TQV215" s="611">
        <v>93205</v>
      </c>
      <c r="TQW215" s="611">
        <v>93205</v>
      </c>
      <c r="TQX215" s="611">
        <v>93205</v>
      </c>
      <c r="TQY215" s="611">
        <v>93205</v>
      </c>
      <c r="TQZ215" s="611">
        <v>93205</v>
      </c>
      <c r="TRA215" s="611">
        <v>93205</v>
      </c>
      <c r="TRB215" s="611">
        <v>93205</v>
      </c>
      <c r="TRC215" s="611">
        <v>93205</v>
      </c>
      <c r="TRD215" s="611">
        <v>93205</v>
      </c>
      <c r="TRE215" s="611">
        <v>93205</v>
      </c>
      <c r="TRF215" s="611">
        <v>93205</v>
      </c>
      <c r="TRG215" s="611">
        <v>93205</v>
      </c>
      <c r="TRH215" s="611">
        <v>93205</v>
      </c>
      <c r="TRI215" s="611">
        <v>93205</v>
      </c>
      <c r="TRJ215" s="611">
        <v>93205</v>
      </c>
      <c r="TRK215" s="611">
        <v>93205</v>
      </c>
      <c r="TRL215" s="611">
        <v>93205</v>
      </c>
      <c r="TRM215" s="611">
        <v>93205</v>
      </c>
      <c r="TRN215" s="611">
        <v>93205</v>
      </c>
      <c r="TRO215" s="611">
        <v>93205</v>
      </c>
      <c r="TRP215" s="611">
        <v>93205</v>
      </c>
      <c r="TRQ215" s="611">
        <v>93205</v>
      </c>
      <c r="TRR215" s="611">
        <v>93205</v>
      </c>
      <c r="TRS215" s="611">
        <v>93205</v>
      </c>
      <c r="TRT215" s="611">
        <v>93205</v>
      </c>
      <c r="TRU215" s="611">
        <v>93205</v>
      </c>
      <c r="TRV215" s="611">
        <v>93205</v>
      </c>
      <c r="TRW215" s="611">
        <v>93205</v>
      </c>
      <c r="TRX215" s="611">
        <v>93205</v>
      </c>
      <c r="TRY215" s="611">
        <v>93205</v>
      </c>
      <c r="TRZ215" s="611">
        <v>93205</v>
      </c>
      <c r="TSA215" s="611">
        <v>93205</v>
      </c>
      <c r="TSB215" s="611">
        <v>93205</v>
      </c>
      <c r="TSC215" s="611">
        <v>93205</v>
      </c>
      <c r="TSD215" s="611">
        <v>93205</v>
      </c>
      <c r="TSE215" s="611">
        <v>93205</v>
      </c>
      <c r="TSF215" s="611">
        <v>93205</v>
      </c>
      <c r="TSG215" s="611">
        <v>93205</v>
      </c>
      <c r="TSH215" s="611">
        <v>93205</v>
      </c>
      <c r="TSI215" s="611">
        <v>93205</v>
      </c>
      <c r="TSJ215" s="611">
        <v>93205</v>
      </c>
      <c r="TSK215" s="611">
        <v>93205</v>
      </c>
      <c r="TSL215" s="611">
        <v>93205</v>
      </c>
      <c r="TSM215" s="611">
        <v>93205</v>
      </c>
      <c r="TSN215" s="611">
        <v>93205</v>
      </c>
      <c r="TSO215" s="611">
        <v>93205</v>
      </c>
      <c r="TSP215" s="611">
        <v>93205</v>
      </c>
      <c r="TSQ215" s="611">
        <v>93205</v>
      </c>
      <c r="TSR215" s="611">
        <v>93205</v>
      </c>
      <c r="TSS215" s="611">
        <v>93205</v>
      </c>
      <c r="TST215" s="611">
        <v>93205</v>
      </c>
      <c r="TSU215" s="611">
        <v>93205</v>
      </c>
      <c r="TSV215" s="611">
        <v>93205</v>
      </c>
      <c r="TSW215" s="611">
        <v>93205</v>
      </c>
      <c r="TSX215" s="611">
        <v>93205</v>
      </c>
      <c r="TSY215" s="611">
        <v>93205</v>
      </c>
      <c r="TSZ215" s="611">
        <v>93205</v>
      </c>
      <c r="TTA215" s="611">
        <v>93205</v>
      </c>
      <c r="TTB215" s="611">
        <v>93205</v>
      </c>
      <c r="TTC215" s="611">
        <v>93205</v>
      </c>
      <c r="TTD215" s="611">
        <v>93205</v>
      </c>
      <c r="TTE215" s="611">
        <v>93205</v>
      </c>
      <c r="TTF215" s="611">
        <v>93205</v>
      </c>
      <c r="TTG215" s="611">
        <v>93205</v>
      </c>
      <c r="TTH215" s="611">
        <v>93205</v>
      </c>
      <c r="TTI215" s="611">
        <v>93205</v>
      </c>
      <c r="TTJ215" s="611">
        <v>93205</v>
      </c>
      <c r="TTK215" s="611">
        <v>93205</v>
      </c>
      <c r="TTL215" s="611">
        <v>93205</v>
      </c>
      <c r="TTM215" s="611">
        <v>93205</v>
      </c>
      <c r="TTN215" s="611">
        <v>93205</v>
      </c>
      <c r="TTO215" s="611">
        <v>93205</v>
      </c>
      <c r="TTP215" s="611">
        <v>93205</v>
      </c>
      <c r="TTQ215" s="611">
        <v>93205</v>
      </c>
      <c r="TTR215" s="611">
        <v>93205</v>
      </c>
      <c r="TTS215" s="611">
        <v>93205</v>
      </c>
      <c r="TTT215" s="611">
        <v>93205</v>
      </c>
      <c r="TTU215" s="611">
        <v>93205</v>
      </c>
      <c r="TTV215" s="611">
        <v>93205</v>
      </c>
      <c r="TTW215" s="611">
        <v>93205</v>
      </c>
      <c r="TTX215" s="611">
        <v>93205</v>
      </c>
      <c r="TTY215" s="611">
        <v>93205</v>
      </c>
      <c r="TTZ215" s="611">
        <v>93205</v>
      </c>
      <c r="TUA215" s="611">
        <v>93205</v>
      </c>
      <c r="TUB215" s="611">
        <v>93205</v>
      </c>
      <c r="TUC215" s="611">
        <v>93205</v>
      </c>
      <c r="TUD215" s="611">
        <v>93205</v>
      </c>
      <c r="TUE215" s="611">
        <v>93205</v>
      </c>
      <c r="TUF215" s="611">
        <v>93205</v>
      </c>
      <c r="TUG215" s="611">
        <v>93205</v>
      </c>
      <c r="TUH215" s="611">
        <v>93205</v>
      </c>
      <c r="TUI215" s="611">
        <v>93205</v>
      </c>
      <c r="TUJ215" s="611">
        <v>93205</v>
      </c>
      <c r="TUK215" s="611">
        <v>93205</v>
      </c>
      <c r="TUL215" s="611">
        <v>93205</v>
      </c>
      <c r="TUM215" s="611">
        <v>93205</v>
      </c>
      <c r="TUN215" s="611">
        <v>93205</v>
      </c>
      <c r="TUO215" s="611">
        <v>93205</v>
      </c>
      <c r="TUP215" s="611">
        <v>93205</v>
      </c>
      <c r="TUQ215" s="611">
        <v>93205</v>
      </c>
      <c r="TUR215" s="611">
        <v>93205</v>
      </c>
      <c r="TUS215" s="611">
        <v>93205</v>
      </c>
      <c r="TUT215" s="611">
        <v>93205</v>
      </c>
      <c r="TUU215" s="611">
        <v>93205</v>
      </c>
      <c r="TUV215" s="611">
        <v>93205</v>
      </c>
      <c r="TUW215" s="611">
        <v>93205</v>
      </c>
      <c r="TUX215" s="611">
        <v>93205</v>
      </c>
      <c r="TUY215" s="611">
        <v>93205</v>
      </c>
      <c r="TUZ215" s="611">
        <v>93205</v>
      </c>
      <c r="TVA215" s="611">
        <v>93205</v>
      </c>
      <c r="TVB215" s="611">
        <v>93205</v>
      </c>
      <c r="TVC215" s="611">
        <v>93205</v>
      </c>
      <c r="TVD215" s="611">
        <v>93205</v>
      </c>
      <c r="TVE215" s="611">
        <v>93205</v>
      </c>
      <c r="TVF215" s="611">
        <v>93205</v>
      </c>
      <c r="TVG215" s="611">
        <v>93205</v>
      </c>
      <c r="TVH215" s="611">
        <v>93205</v>
      </c>
      <c r="TVI215" s="611">
        <v>93205</v>
      </c>
      <c r="TVJ215" s="611">
        <v>93205</v>
      </c>
      <c r="TVK215" s="611">
        <v>93205</v>
      </c>
      <c r="TVL215" s="611">
        <v>93205</v>
      </c>
      <c r="TVM215" s="611">
        <v>93205</v>
      </c>
      <c r="TVN215" s="611">
        <v>93205</v>
      </c>
      <c r="TVO215" s="611">
        <v>93205</v>
      </c>
      <c r="TVP215" s="611">
        <v>93205</v>
      </c>
      <c r="TVQ215" s="611">
        <v>93205</v>
      </c>
      <c r="TVR215" s="611">
        <v>93205</v>
      </c>
      <c r="TVS215" s="611">
        <v>93205</v>
      </c>
      <c r="TVT215" s="611">
        <v>93205</v>
      </c>
      <c r="TVU215" s="611">
        <v>93205</v>
      </c>
      <c r="TVV215" s="611">
        <v>93205</v>
      </c>
      <c r="TVW215" s="611">
        <v>93205</v>
      </c>
      <c r="TVX215" s="611">
        <v>93205</v>
      </c>
      <c r="TVY215" s="611">
        <v>93205</v>
      </c>
      <c r="TVZ215" s="611">
        <v>93205</v>
      </c>
      <c r="TWA215" s="611">
        <v>93205</v>
      </c>
      <c r="TWB215" s="611">
        <v>93205</v>
      </c>
      <c r="TWC215" s="611">
        <v>93205</v>
      </c>
      <c r="TWD215" s="611">
        <v>93205</v>
      </c>
      <c r="TWE215" s="611">
        <v>93205</v>
      </c>
      <c r="TWF215" s="611">
        <v>93205</v>
      </c>
      <c r="TWG215" s="611">
        <v>93205</v>
      </c>
      <c r="TWH215" s="611">
        <v>93205</v>
      </c>
      <c r="TWI215" s="611">
        <v>93205</v>
      </c>
      <c r="TWJ215" s="611">
        <v>93205</v>
      </c>
      <c r="TWK215" s="611">
        <v>93205</v>
      </c>
      <c r="TWL215" s="611">
        <v>93205</v>
      </c>
      <c r="TWM215" s="611">
        <v>93205</v>
      </c>
      <c r="TWN215" s="611">
        <v>93205</v>
      </c>
      <c r="TWO215" s="611">
        <v>93205</v>
      </c>
      <c r="TWP215" s="611">
        <v>93205</v>
      </c>
      <c r="TWQ215" s="611">
        <v>93205</v>
      </c>
      <c r="TWR215" s="611">
        <v>93205</v>
      </c>
      <c r="TWS215" s="611">
        <v>93205</v>
      </c>
      <c r="TWT215" s="611">
        <v>93205</v>
      </c>
      <c r="TWU215" s="611">
        <v>93205</v>
      </c>
      <c r="TWV215" s="611">
        <v>93205</v>
      </c>
      <c r="TWW215" s="611">
        <v>93205</v>
      </c>
      <c r="TWX215" s="611">
        <v>93205</v>
      </c>
      <c r="TWY215" s="611">
        <v>93205</v>
      </c>
      <c r="TWZ215" s="611">
        <v>93205</v>
      </c>
      <c r="TXA215" s="611">
        <v>93205</v>
      </c>
      <c r="TXB215" s="611">
        <v>93205</v>
      </c>
      <c r="TXC215" s="611">
        <v>93205</v>
      </c>
      <c r="TXD215" s="611">
        <v>93205</v>
      </c>
      <c r="TXE215" s="611">
        <v>93205</v>
      </c>
      <c r="TXF215" s="611">
        <v>93205</v>
      </c>
      <c r="TXG215" s="611">
        <v>93205</v>
      </c>
      <c r="TXH215" s="611">
        <v>93205</v>
      </c>
      <c r="TXI215" s="611">
        <v>93205</v>
      </c>
      <c r="TXJ215" s="611">
        <v>93205</v>
      </c>
      <c r="TXK215" s="611">
        <v>93205</v>
      </c>
      <c r="TXL215" s="611">
        <v>93205</v>
      </c>
      <c r="TXM215" s="611">
        <v>93205</v>
      </c>
      <c r="TXN215" s="611">
        <v>93205</v>
      </c>
      <c r="TXO215" s="611">
        <v>93205</v>
      </c>
      <c r="TXP215" s="611">
        <v>93205</v>
      </c>
      <c r="TXQ215" s="611">
        <v>93205</v>
      </c>
      <c r="TXR215" s="611">
        <v>93205</v>
      </c>
      <c r="TXS215" s="611">
        <v>93205</v>
      </c>
      <c r="TXT215" s="611">
        <v>93205</v>
      </c>
      <c r="TXU215" s="611">
        <v>93205</v>
      </c>
      <c r="TXV215" s="611">
        <v>93205</v>
      </c>
      <c r="TXW215" s="611">
        <v>93205</v>
      </c>
      <c r="TXX215" s="611">
        <v>93205</v>
      </c>
      <c r="TXY215" s="611">
        <v>93205</v>
      </c>
      <c r="TXZ215" s="611">
        <v>93205</v>
      </c>
      <c r="TYA215" s="611">
        <v>93205</v>
      </c>
      <c r="TYB215" s="611">
        <v>93205</v>
      </c>
      <c r="TYC215" s="611">
        <v>93205</v>
      </c>
      <c r="TYD215" s="611">
        <v>93205</v>
      </c>
      <c r="TYE215" s="611">
        <v>93205</v>
      </c>
      <c r="TYF215" s="611">
        <v>93205</v>
      </c>
      <c r="TYG215" s="611">
        <v>93205</v>
      </c>
      <c r="TYH215" s="611">
        <v>93205</v>
      </c>
      <c r="TYI215" s="611">
        <v>93205</v>
      </c>
      <c r="TYJ215" s="611">
        <v>93205</v>
      </c>
      <c r="TYK215" s="611">
        <v>93205</v>
      </c>
      <c r="TYL215" s="611">
        <v>93205</v>
      </c>
      <c r="TYM215" s="611">
        <v>93205</v>
      </c>
      <c r="TYN215" s="611">
        <v>93205</v>
      </c>
      <c r="TYO215" s="611">
        <v>93205</v>
      </c>
      <c r="TYP215" s="611">
        <v>93205</v>
      </c>
      <c r="TYQ215" s="611">
        <v>93205</v>
      </c>
      <c r="TYR215" s="611">
        <v>93205</v>
      </c>
      <c r="TYS215" s="611">
        <v>93205</v>
      </c>
      <c r="TYT215" s="611">
        <v>93205</v>
      </c>
      <c r="TYU215" s="611">
        <v>93205</v>
      </c>
      <c r="TYV215" s="611">
        <v>93205</v>
      </c>
      <c r="TYW215" s="611">
        <v>93205</v>
      </c>
      <c r="TYX215" s="611">
        <v>93205</v>
      </c>
      <c r="TYY215" s="611">
        <v>93205</v>
      </c>
      <c r="TYZ215" s="611">
        <v>93205</v>
      </c>
      <c r="TZA215" s="611">
        <v>93205</v>
      </c>
      <c r="TZB215" s="611">
        <v>93205</v>
      </c>
      <c r="TZC215" s="611">
        <v>93205</v>
      </c>
      <c r="TZD215" s="611">
        <v>93205</v>
      </c>
      <c r="TZE215" s="611">
        <v>93205</v>
      </c>
      <c r="TZF215" s="611">
        <v>93205</v>
      </c>
      <c r="TZG215" s="611">
        <v>93205</v>
      </c>
      <c r="TZH215" s="611">
        <v>93205</v>
      </c>
      <c r="TZI215" s="611">
        <v>93205</v>
      </c>
      <c r="TZJ215" s="611">
        <v>93205</v>
      </c>
      <c r="TZK215" s="611">
        <v>93205</v>
      </c>
      <c r="TZL215" s="611">
        <v>93205</v>
      </c>
      <c r="TZM215" s="611">
        <v>93205</v>
      </c>
      <c r="TZN215" s="611">
        <v>93205</v>
      </c>
      <c r="TZO215" s="611">
        <v>93205</v>
      </c>
      <c r="TZP215" s="611">
        <v>93205</v>
      </c>
      <c r="TZQ215" s="611">
        <v>93205</v>
      </c>
      <c r="TZR215" s="611">
        <v>93205</v>
      </c>
      <c r="TZS215" s="611">
        <v>93205</v>
      </c>
      <c r="TZT215" s="611">
        <v>93205</v>
      </c>
      <c r="TZU215" s="611">
        <v>93205</v>
      </c>
      <c r="TZV215" s="611">
        <v>93205</v>
      </c>
      <c r="TZW215" s="611">
        <v>93205</v>
      </c>
      <c r="TZX215" s="611">
        <v>93205</v>
      </c>
      <c r="TZY215" s="611">
        <v>93205</v>
      </c>
      <c r="TZZ215" s="611">
        <v>93205</v>
      </c>
      <c r="UAA215" s="611">
        <v>93205</v>
      </c>
      <c r="UAB215" s="611">
        <v>93205</v>
      </c>
      <c r="UAC215" s="611">
        <v>93205</v>
      </c>
      <c r="UAD215" s="611">
        <v>93205</v>
      </c>
      <c r="UAE215" s="611">
        <v>93205</v>
      </c>
      <c r="UAF215" s="611">
        <v>93205</v>
      </c>
      <c r="UAG215" s="611">
        <v>93205</v>
      </c>
      <c r="UAH215" s="611">
        <v>93205</v>
      </c>
      <c r="UAI215" s="611">
        <v>93205</v>
      </c>
      <c r="UAJ215" s="611">
        <v>93205</v>
      </c>
      <c r="UAK215" s="611">
        <v>93205</v>
      </c>
      <c r="UAL215" s="611">
        <v>93205</v>
      </c>
      <c r="UAM215" s="611">
        <v>93205</v>
      </c>
      <c r="UAN215" s="611">
        <v>93205</v>
      </c>
      <c r="UAO215" s="611">
        <v>93205</v>
      </c>
      <c r="UAP215" s="611">
        <v>93205</v>
      </c>
      <c r="UAQ215" s="611">
        <v>93205</v>
      </c>
      <c r="UAR215" s="611">
        <v>93205</v>
      </c>
      <c r="UAS215" s="611">
        <v>93205</v>
      </c>
      <c r="UAT215" s="611">
        <v>93205</v>
      </c>
      <c r="UAU215" s="611">
        <v>93205</v>
      </c>
      <c r="UAV215" s="611">
        <v>93205</v>
      </c>
      <c r="UAW215" s="611">
        <v>93205</v>
      </c>
      <c r="UAX215" s="611">
        <v>93205</v>
      </c>
      <c r="UAY215" s="611">
        <v>93205</v>
      </c>
      <c r="UAZ215" s="611">
        <v>93205</v>
      </c>
      <c r="UBA215" s="611">
        <v>93205</v>
      </c>
      <c r="UBB215" s="611">
        <v>93205</v>
      </c>
      <c r="UBC215" s="611">
        <v>93205</v>
      </c>
      <c r="UBD215" s="611">
        <v>93205</v>
      </c>
      <c r="UBE215" s="611">
        <v>93205</v>
      </c>
      <c r="UBF215" s="611">
        <v>93205</v>
      </c>
      <c r="UBG215" s="611">
        <v>93205</v>
      </c>
      <c r="UBH215" s="611">
        <v>93205</v>
      </c>
      <c r="UBI215" s="611">
        <v>93205</v>
      </c>
      <c r="UBJ215" s="611">
        <v>93205</v>
      </c>
      <c r="UBK215" s="611">
        <v>93205</v>
      </c>
      <c r="UBL215" s="611">
        <v>93205</v>
      </c>
      <c r="UBM215" s="611">
        <v>93205</v>
      </c>
      <c r="UBN215" s="611">
        <v>93205</v>
      </c>
      <c r="UBO215" s="611">
        <v>93205</v>
      </c>
      <c r="UBP215" s="611">
        <v>93205</v>
      </c>
      <c r="UBQ215" s="611">
        <v>93205</v>
      </c>
      <c r="UBR215" s="611">
        <v>93205</v>
      </c>
      <c r="UBS215" s="611">
        <v>93205</v>
      </c>
      <c r="UBT215" s="611">
        <v>93205</v>
      </c>
      <c r="UBU215" s="611">
        <v>93205</v>
      </c>
      <c r="UBV215" s="611">
        <v>93205</v>
      </c>
      <c r="UBW215" s="611">
        <v>93205</v>
      </c>
      <c r="UBX215" s="611">
        <v>93205</v>
      </c>
      <c r="UBY215" s="611">
        <v>93205</v>
      </c>
      <c r="UBZ215" s="611">
        <v>93205</v>
      </c>
      <c r="UCA215" s="611">
        <v>93205</v>
      </c>
      <c r="UCB215" s="611">
        <v>93205</v>
      </c>
      <c r="UCC215" s="611">
        <v>93205</v>
      </c>
      <c r="UCD215" s="611">
        <v>93205</v>
      </c>
      <c r="UCE215" s="611">
        <v>93205</v>
      </c>
      <c r="UCF215" s="611">
        <v>93205</v>
      </c>
      <c r="UCG215" s="611">
        <v>93205</v>
      </c>
      <c r="UCH215" s="611">
        <v>93205</v>
      </c>
      <c r="UCI215" s="611">
        <v>93205</v>
      </c>
      <c r="UCJ215" s="611">
        <v>93205</v>
      </c>
      <c r="UCK215" s="611">
        <v>93205</v>
      </c>
      <c r="UCL215" s="611">
        <v>93205</v>
      </c>
      <c r="UCM215" s="611">
        <v>93205</v>
      </c>
      <c r="UCN215" s="611">
        <v>93205</v>
      </c>
      <c r="UCO215" s="611">
        <v>93205</v>
      </c>
      <c r="UCP215" s="611">
        <v>93205</v>
      </c>
      <c r="UCQ215" s="611">
        <v>93205</v>
      </c>
      <c r="UCR215" s="611">
        <v>93205</v>
      </c>
      <c r="UCS215" s="611">
        <v>93205</v>
      </c>
      <c r="UCT215" s="611">
        <v>93205</v>
      </c>
      <c r="UCU215" s="611">
        <v>93205</v>
      </c>
      <c r="UCV215" s="611">
        <v>93205</v>
      </c>
      <c r="UCW215" s="611">
        <v>93205</v>
      </c>
      <c r="UCX215" s="611">
        <v>93205</v>
      </c>
      <c r="UCY215" s="611">
        <v>93205</v>
      </c>
      <c r="UCZ215" s="611">
        <v>93205</v>
      </c>
      <c r="UDA215" s="611">
        <v>93205</v>
      </c>
      <c r="UDB215" s="611">
        <v>93205</v>
      </c>
      <c r="UDC215" s="611">
        <v>93205</v>
      </c>
      <c r="UDD215" s="611">
        <v>93205</v>
      </c>
      <c r="UDE215" s="611">
        <v>93205</v>
      </c>
      <c r="UDF215" s="611">
        <v>93205</v>
      </c>
      <c r="UDG215" s="611">
        <v>93205</v>
      </c>
      <c r="UDH215" s="611">
        <v>93205</v>
      </c>
      <c r="UDI215" s="611">
        <v>93205</v>
      </c>
      <c r="UDJ215" s="611">
        <v>93205</v>
      </c>
      <c r="UDK215" s="611">
        <v>93205</v>
      </c>
      <c r="UDL215" s="611">
        <v>93205</v>
      </c>
      <c r="UDM215" s="611">
        <v>93205</v>
      </c>
      <c r="UDN215" s="611">
        <v>93205</v>
      </c>
      <c r="UDO215" s="611">
        <v>93205</v>
      </c>
      <c r="UDP215" s="611">
        <v>93205</v>
      </c>
      <c r="UDQ215" s="611">
        <v>93205</v>
      </c>
      <c r="UDR215" s="611">
        <v>93205</v>
      </c>
      <c r="UDS215" s="611">
        <v>93205</v>
      </c>
      <c r="UDT215" s="611">
        <v>93205</v>
      </c>
      <c r="UDU215" s="611">
        <v>93205</v>
      </c>
      <c r="UDV215" s="611">
        <v>93205</v>
      </c>
      <c r="UDW215" s="611">
        <v>93205</v>
      </c>
      <c r="UDX215" s="611">
        <v>93205</v>
      </c>
      <c r="UDY215" s="611">
        <v>93205</v>
      </c>
      <c r="UDZ215" s="611">
        <v>93205</v>
      </c>
      <c r="UEA215" s="611">
        <v>93205</v>
      </c>
      <c r="UEB215" s="611">
        <v>93205</v>
      </c>
      <c r="UEC215" s="611">
        <v>93205</v>
      </c>
      <c r="UED215" s="611">
        <v>93205</v>
      </c>
      <c r="UEE215" s="611">
        <v>93205</v>
      </c>
      <c r="UEF215" s="611">
        <v>93205</v>
      </c>
      <c r="UEG215" s="611">
        <v>93205</v>
      </c>
      <c r="UEH215" s="611">
        <v>93205</v>
      </c>
      <c r="UEI215" s="611">
        <v>93205</v>
      </c>
      <c r="UEJ215" s="611">
        <v>93205</v>
      </c>
      <c r="UEK215" s="611">
        <v>93205</v>
      </c>
      <c r="UEL215" s="611">
        <v>93205</v>
      </c>
      <c r="UEM215" s="611">
        <v>93205</v>
      </c>
      <c r="UEN215" s="611">
        <v>93205</v>
      </c>
      <c r="UEO215" s="611">
        <v>93205</v>
      </c>
      <c r="UEP215" s="611">
        <v>93205</v>
      </c>
      <c r="UEQ215" s="611">
        <v>93205</v>
      </c>
      <c r="UER215" s="611">
        <v>93205</v>
      </c>
      <c r="UES215" s="611">
        <v>93205</v>
      </c>
      <c r="UET215" s="611">
        <v>93205</v>
      </c>
      <c r="UEU215" s="611">
        <v>93205</v>
      </c>
      <c r="UEV215" s="611">
        <v>93205</v>
      </c>
      <c r="UEW215" s="611">
        <v>93205</v>
      </c>
      <c r="UEX215" s="611">
        <v>93205</v>
      </c>
      <c r="UEY215" s="611">
        <v>93205</v>
      </c>
      <c r="UEZ215" s="611">
        <v>93205</v>
      </c>
      <c r="UFA215" s="611">
        <v>93205</v>
      </c>
      <c r="UFB215" s="611">
        <v>93205</v>
      </c>
      <c r="UFC215" s="611">
        <v>93205</v>
      </c>
      <c r="UFD215" s="611">
        <v>93205</v>
      </c>
      <c r="UFE215" s="611">
        <v>93205</v>
      </c>
      <c r="UFF215" s="611">
        <v>93205</v>
      </c>
      <c r="UFG215" s="611">
        <v>93205</v>
      </c>
      <c r="UFH215" s="611">
        <v>93205</v>
      </c>
      <c r="UFI215" s="611">
        <v>93205</v>
      </c>
      <c r="UFJ215" s="611">
        <v>93205</v>
      </c>
      <c r="UFK215" s="611">
        <v>93205</v>
      </c>
      <c r="UFL215" s="611">
        <v>93205</v>
      </c>
      <c r="UFM215" s="611">
        <v>93205</v>
      </c>
      <c r="UFN215" s="611">
        <v>93205</v>
      </c>
      <c r="UFO215" s="611">
        <v>93205</v>
      </c>
      <c r="UFP215" s="611">
        <v>93205</v>
      </c>
      <c r="UFQ215" s="611">
        <v>93205</v>
      </c>
      <c r="UFR215" s="611">
        <v>93205</v>
      </c>
      <c r="UFS215" s="611">
        <v>93205</v>
      </c>
      <c r="UFT215" s="611">
        <v>93205</v>
      </c>
      <c r="UFU215" s="611">
        <v>93205</v>
      </c>
      <c r="UFV215" s="611">
        <v>93205</v>
      </c>
      <c r="UFW215" s="611">
        <v>93205</v>
      </c>
      <c r="UFX215" s="611">
        <v>93205</v>
      </c>
      <c r="UFY215" s="611">
        <v>93205</v>
      </c>
      <c r="UFZ215" s="611">
        <v>93205</v>
      </c>
      <c r="UGA215" s="611">
        <v>93205</v>
      </c>
      <c r="UGB215" s="611">
        <v>93205</v>
      </c>
      <c r="UGC215" s="611">
        <v>93205</v>
      </c>
      <c r="UGD215" s="611">
        <v>93205</v>
      </c>
      <c r="UGE215" s="611">
        <v>93205</v>
      </c>
      <c r="UGF215" s="611">
        <v>93205</v>
      </c>
      <c r="UGG215" s="611">
        <v>93205</v>
      </c>
      <c r="UGH215" s="611">
        <v>93205</v>
      </c>
      <c r="UGI215" s="611">
        <v>93205</v>
      </c>
      <c r="UGJ215" s="611">
        <v>93205</v>
      </c>
      <c r="UGK215" s="611">
        <v>93205</v>
      </c>
      <c r="UGL215" s="611">
        <v>93205</v>
      </c>
      <c r="UGM215" s="611">
        <v>93205</v>
      </c>
      <c r="UGN215" s="611">
        <v>93205</v>
      </c>
      <c r="UGO215" s="611">
        <v>93205</v>
      </c>
      <c r="UGP215" s="611">
        <v>93205</v>
      </c>
      <c r="UGQ215" s="611">
        <v>93205</v>
      </c>
      <c r="UGR215" s="611">
        <v>93205</v>
      </c>
      <c r="UGS215" s="611">
        <v>93205</v>
      </c>
      <c r="UGT215" s="611">
        <v>93205</v>
      </c>
      <c r="UGU215" s="611">
        <v>93205</v>
      </c>
      <c r="UGV215" s="611">
        <v>93205</v>
      </c>
      <c r="UGW215" s="611">
        <v>93205</v>
      </c>
      <c r="UGX215" s="611">
        <v>93205</v>
      </c>
      <c r="UGY215" s="611">
        <v>93205</v>
      </c>
      <c r="UGZ215" s="611">
        <v>93205</v>
      </c>
      <c r="UHA215" s="611">
        <v>93205</v>
      </c>
      <c r="UHB215" s="611">
        <v>93205</v>
      </c>
      <c r="UHC215" s="611">
        <v>93205</v>
      </c>
      <c r="UHD215" s="611">
        <v>93205</v>
      </c>
      <c r="UHE215" s="611">
        <v>93205</v>
      </c>
      <c r="UHF215" s="611">
        <v>93205</v>
      </c>
      <c r="UHG215" s="611">
        <v>93205</v>
      </c>
      <c r="UHH215" s="611">
        <v>93205</v>
      </c>
      <c r="UHI215" s="611">
        <v>93205</v>
      </c>
      <c r="UHJ215" s="611">
        <v>93205</v>
      </c>
      <c r="UHK215" s="611">
        <v>93205</v>
      </c>
      <c r="UHL215" s="611">
        <v>93205</v>
      </c>
      <c r="UHM215" s="611">
        <v>93205</v>
      </c>
      <c r="UHN215" s="611">
        <v>93205</v>
      </c>
      <c r="UHO215" s="611">
        <v>93205</v>
      </c>
      <c r="UHP215" s="611">
        <v>93205</v>
      </c>
      <c r="UHQ215" s="611">
        <v>93205</v>
      </c>
      <c r="UHR215" s="611">
        <v>93205</v>
      </c>
      <c r="UHS215" s="611">
        <v>93205</v>
      </c>
      <c r="UHT215" s="611">
        <v>93205</v>
      </c>
      <c r="UHU215" s="611">
        <v>93205</v>
      </c>
      <c r="UHV215" s="611">
        <v>93205</v>
      </c>
      <c r="UHW215" s="611">
        <v>93205</v>
      </c>
      <c r="UHX215" s="611">
        <v>93205</v>
      </c>
      <c r="UHY215" s="611">
        <v>93205</v>
      </c>
      <c r="UHZ215" s="611">
        <v>93205</v>
      </c>
      <c r="UIA215" s="611">
        <v>93205</v>
      </c>
      <c r="UIB215" s="611">
        <v>93205</v>
      </c>
      <c r="UIC215" s="611">
        <v>93205</v>
      </c>
      <c r="UID215" s="611">
        <v>93205</v>
      </c>
      <c r="UIE215" s="611">
        <v>93205</v>
      </c>
      <c r="UIF215" s="611">
        <v>93205</v>
      </c>
      <c r="UIG215" s="611">
        <v>93205</v>
      </c>
      <c r="UIH215" s="611">
        <v>93205</v>
      </c>
      <c r="UII215" s="611">
        <v>93205</v>
      </c>
      <c r="UIJ215" s="611">
        <v>93205</v>
      </c>
      <c r="UIK215" s="611">
        <v>93205</v>
      </c>
      <c r="UIL215" s="611">
        <v>93205</v>
      </c>
      <c r="UIM215" s="611">
        <v>93205</v>
      </c>
      <c r="UIN215" s="611">
        <v>93205</v>
      </c>
      <c r="UIO215" s="611">
        <v>93205</v>
      </c>
      <c r="UIP215" s="611">
        <v>93205</v>
      </c>
      <c r="UIQ215" s="611">
        <v>93205</v>
      </c>
      <c r="UIR215" s="611">
        <v>93205</v>
      </c>
      <c r="UIS215" s="611">
        <v>93205</v>
      </c>
      <c r="UIT215" s="611">
        <v>93205</v>
      </c>
      <c r="UIU215" s="611">
        <v>93205</v>
      </c>
      <c r="UIV215" s="611">
        <v>93205</v>
      </c>
      <c r="UIW215" s="611">
        <v>93205</v>
      </c>
      <c r="UIX215" s="611">
        <v>93205</v>
      </c>
      <c r="UIY215" s="611">
        <v>93205</v>
      </c>
      <c r="UIZ215" s="611">
        <v>93205</v>
      </c>
      <c r="UJA215" s="611">
        <v>93205</v>
      </c>
      <c r="UJB215" s="611">
        <v>93205</v>
      </c>
      <c r="UJC215" s="611">
        <v>93205</v>
      </c>
      <c r="UJD215" s="611">
        <v>93205</v>
      </c>
      <c r="UJE215" s="611">
        <v>93205</v>
      </c>
      <c r="UJF215" s="611">
        <v>93205</v>
      </c>
      <c r="UJG215" s="611">
        <v>93205</v>
      </c>
      <c r="UJH215" s="611">
        <v>93205</v>
      </c>
      <c r="UJI215" s="611">
        <v>93205</v>
      </c>
      <c r="UJJ215" s="611">
        <v>93205</v>
      </c>
      <c r="UJK215" s="611">
        <v>93205</v>
      </c>
      <c r="UJL215" s="611">
        <v>93205</v>
      </c>
      <c r="UJM215" s="611">
        <v>93205</v>
      </c>
      <c r="UJN215" s="611">
        <v>93205</v>
      </c>
      <c r="UJO215" s="611">
        <v>93205</v>
      </c>
      <c r="UJP215" s="611">
        <v>93205</v>
      </c>
      <c r="UJQ215" s="611">
        <v>93205</v>
      </c>
      <c r="UJR215" s="611">
        <v>93205</v>
      </c>
      <c r="UJS215" s="611">
        <v>93205</v>
      </c>
      <c r="UJT215" s="611">
        <v>93205</v>
      </c>
      <c r="UJU215" s="611">
        <v>93205</v>
      </c>
      <c r="UJV215" s="611">
        <v>93205</v>
      </c>
      <c r="UJW215" s="611">
        <v>93205</v>
      </c>
      <c r="UJX215" s="611">
        <v>93205</v>
      </c>
      <c r="UJY215" s="611">
        <v>93205</v>
      </c>
      <c r="UJZ215" s="611">
        <v>93205</v>
      </c>
      <c r="UKA215" s="611">
        <v>93205</v>
      </c>
      <c r="UKB215" s="611">
        <v>93205</v>
      </c>
      <c r="UKC215" s="611">
        <v>93205</v>
      </c>
      <c r="UKD215" s="611">
        <v>93205</v>
      </c>
      <c r="UKE215" s="611">
        <v>93205</v>
      </c>
      <c r="UKF215" s="611">
        <v>93205</v>
      </c>
      <c r="UKG215" s="611">
        <v>93205</v>
      </c>
      <c r="UKH215" s="611">
        <v>93205</v>
      </c>
      <c r="UKI215" s="611">
        <v>93205</v>
      </c>
      <c r="UKJ215" s="611">
        <v>93205</v>
      </c>
      <c r="UKK215" s="611">
        <v>93205</v>
      </c>
      <c r="UKL215" s="611">
        <v>93205</v>
      </c>
      <c r="UKM215" s="611">
        <v>93205</v>
      </c>
      <c r="UKN215" s="611">
        <v>93205</v>
      </c>
      <c r="UKO215" s="611">
        <v>93205</v>
      </c>
      <c r="UKP215" s="611">
        <v>93205</v>
      </c>
      <c r="UKQ215" s="611">
        <v>93205</v>
      </c>
      <c r="UKR215" s="611">
        <v>93205</v>
      </c>
      <c r="UKS215" s="611">
        <v>93205</v>
      </c>
      <c r="UKT215" s="611">
        <v>93205</v>
      </c>
      <c r="UKU215" s="611">
        <v>93205</v>
      </c>
      <c r="UKV215" s="611">
        <v>93205</v>
      </c>
      <c r="UKW215" s="611">
        <v>93205</v>
      </c>
      <c r="UKX215" s="611">
        <v>93205</v>
      </c>
      <c r="UKY215" s="611">
        <v>93205</v>
      </c>
      <c r="UKZ215" s="611">
        <v>93205</v>
      </c>
      <c r="ULA215" s="611">
        <v>93205</v>
      </c>
      <c r="ULB215" s="611">
        <v>93205</v>
      </c>
      <c r="ULC215" s="611">
        <v>93205</v>
      </c>
      <c r="ULD215" s="611">
        <v>93205</v>
      </c>
      <c r="ULE215" s="611">
        <v>93205</v>
      </c>
      <c r="ULF215" s="611">
        <v>93205</v>
      </c>
      <c r="ULG215" s="611">
        <v>93205</v>
      </c>
      <c r="ULH215" s="611">
        <v>93205</v>
      </c>
      <c r="ULI215" s="611">
        <v>93205</v>
      </c>
      <c r="ULJ215" s="611">
        <v>93205</v>
      </c>
      <c r="ULK215" s="611">
        <v>93205</v>
      </c>
      <c r="ULL215" s="611">
        <v>93205</v>
      </c>
      <c r="ULM215" s="611">
        <v>93205</v>
      </c>
      <c r="ULN215" s="611">
        <v>93205</v>
      </c>
      <c r="ULO215" s="611">
        <v>93205</v>
      </c>
      <c r="ULP215" s="611">
        <v>93205</v>
      </c>
      <c r="ULQ215" s="611">
        <v>93205</v>
      </c>
      <c r="ULR215" s="611">
        <v>93205</v>
      </c>
      <c r="ULS215" s="611">
        <v>93205</v>
      </c>
      <c r="ULT215" s="611">
        <v>93205</v>
      </c>
      <c r="ULU215" s="611">
        <v>93205</v>
      </c>
      <c r="ULV215" s="611">
        <v>93205</v>
      </c>
      <c r="ULW215" s="611">
        <v>93205</v>
      </c>
      <c r="ULX215" s="611">
        <v>93205</v>
      </c>
      <c r="ULY215" s="611">
        <v>93205</v>
      </c>
      <c r="ULZ215" s="611">
        <v>93205</v>
      </c>
      <c r="UMA215" s="611">
        <v>93205</v>
      </c>
      <c r="UMB215" s="611">
        <v>93205</v>
      </c>
      <c r="UMC215" s="611">
        <v>93205</v>
      </c>
      <c r="UMD215" s="611">
        <v>93205</v>
      </c>
      <c r="UME215" s="611">
        <v>93205</v>
      </c>
      <c r="UMF215" s="611">
        <v>93205</v>
      </c>
      <c r="UMG215" s="611">
        <v>93205</v>
      </c>
      <c r="UMH215" s="611">
        <v>93205</v>
      </c>
      <c r="UMI215" s="611">
        <v>93205</v>
      </c>
      <c r="UMJ215" s="611">
        <v>93205</v>
      </c>
      <c r="UMK215" s="611">
        <v>93205</v>
      </c>
      <c r="UML215" s="611">
        <v>93205</v>
      </c>
      <c r="UMM215" s="611">
        <v>93205</v>
      </c>
      <c r="UMN215" s="611">
        <v>93205</v>
      </c>
      <c r="UMO215" s="611">
        <v>93205</v>
      </c>
      <c r="UMP215" s="611">
        <v>93205</v>
      </c>
      <c r="UMQ215" s="611">
        <v>93205</v>
      </c>
      <c r="UMR215" s="611">
        <v>93205</v>
      </c>
      <c r="UMS215" s="611">
        <v>93205</v>
      </c>
      <c r="UMT215" s="611">
        <v>93205</v>
      </c>
      <c r="UMU215" s="611">
        <v>93205</v>
      </c>
      <c r="UMV215" s="611">
        <v>93205</v>
      </c>
      <c r="UMW215" s="611">
        <v>93205</v>
      </c>
      <c r="UMX215" s="611">
        <v>93205</v>
      </c>
      <c r="UMY215" s="611">
        <v>93205</v>
      </c>
      <c r="UMZ215" s="611">
        <v>93205</v>
      </c>
      <c r="UNA215" s="611">
        <v>93205</v>
      </c>
      <c r="UNB215" s="611">
        <v>93205</v>
      </c>
      <c r="UNC215" s="611">
        <v>93205</v>
      </c>
      <c r="UND215" s="611">
        <v>93205</v>
      </c>
      <c r="UNE215" s="611">
        <v>93205</v>
      </c>
      <c r="UNF215" s="611">
        <v>93205</v>
      </c>
      <c r="UNG215" s="611">
        <v>93205</v>
      </c>
      <c r="UNH215" s="611">
        <v>93205</v>
      </c>
      <c r="UNI215" s="611">
        <v>93205</v>
      </c>
      <c r="UNJ215" s="611">
        <v>93205</v>
      </c>
      <c r="UNK215" s="611">
        <v>93205</v>
      </c>
      <c r="UNL215" s="611">
        <v>93205</v>
      </c>
      <c r="UNM215" s="611">
        <v>93205</v>
      </c>
      <c r="UNN215" s="611">
        <v>93205</v>
      </c>
      <c r="UNO215" s="611">
        <v>93205</v>
      </c>
      <c r="UNP215" s="611">
        <v>93205</v>
      </c>
      <c r="UNQ215" s="611">
        <v>93205</v>
      </c>
      <c r="UNR215" s="611">
        <v>93205</v>
      </c>
      <c r="UNS215" s="611">
        <v>93205</v>
      </c>
      <c r="UNT215" s="611">
        <v>93205</v>
      </c>
      <c r="UNU215" s="611">
        <v>93205</v>
      </c>
      <c r="UNV215" s="611">
        <v>93205</v>
      </c>
      <c r="UNW215" s="611">
        <v>93205</v>
      </c>
      <c r="UNX215" s="611">
        <v>93205</v>
      </c>
      <c r="UNY215" s="611">
        <v>93205</v>
      </c>
      <c r="UNZ215" s="611">
        <v>93205</v>
      </c>
      <c r="UOA215" s="611">
        <v>93205</v>
      </c>
      <c r="UOB215" s="611">
        <v>93205</v>
      </c>
      <c r="UOC215" s="611">
        <v>93205</v>
      </c>
      <c r="UOD215" s="611">
        <v>93205</v>
      </c>
      <c r="UOE215" s="611">
        <v>93205</v>
      </c>
      <c r="UOF215" s="611">
        <v>93205</v>
      </c>
      <c r="UOG215" s="611">
        <v>93205</v>
      </c>
      <c r="UOH215" s="611">
        <v>93205</v>
      </c>
      <c r="UOI215" s="611">
        <v>93205</v>
      </c>
      <c r="UOJ215" s="611">
        <v>93205</v>
      </c>
      <c r="UOK215" s="611">
        <v>93205</v>
      </c>
      <c r="UOL215" s="611">
        <v>93205</v>
      </c>
      <c r="UOM215" s="611">
        <v>93205</v>
      </c>
      <c r="UON215" s="611">
        <v>93205</v>
      </c>
      <c r="UOO215" s="611">
        <v>93205</v>
      </c>
      <c r="UOP215" s="611">
        <v>93205</v>
      </c>
      <c r="UOQ215" s="611">
        <v>93205</v>
      </c>
      <c r="UOR215" s="611">
        <v>93205</v>
      </c>
      <c r="UOS215" s="611">
        <v>93205</v>
      </c>
      <c r="UOT215" s="611">
        <v>93205</v>
      </c>
      <c r="UOU215" s="611">
        <v>93205</v>
      </c>
      <c r="UOV215" s="611">
        <v>93205</v>
      </c>
      <c r="UOW215" s="611">
        <v>93205</v>
      </c>
      <c r="UOX215" s="611">
        <v>93205</v>
      </c>
      <c r="UOY215" s="611">
        <v>93205</v>
      </c>
      <c r="UOZ215" s="611">
        <v>93205</v>
      </c>
      <c r="UPA215" s="611">
        <v>93205</v>
      </c>
      <c r="UPB215" s="611">
        <v>93205</v>
      </c>
      <c r="UPC215" s="611">
        <v>93205</v>
      </c>
      <c r="UPD215" s="611">
        <v>93205</v>
      </c>
      <c r="UPE215" s="611">
        <v>93205</v>
      </c>
      <c r="UPF215" s="611">
        <v>93205</v>
      </c>
      <c r="UPG215" s="611">
        <v>93205</v>
      </c>
      <c r="UPH215" s="611">
        <v>93205</v>
      </c>
      <c r="UPI215" s="611">
        <v>93205</v>
      </c>
      <c r="UPJ215" s="611">
        <v>93205</v>
      </c>
      <c r="UPK215" s="611">
        <v>93205</v>
      </c>
      <c r="UPL215" s="611">
        <v>93205</v>
      </c>
      <c r="UPM215" s="611">
        <v>93205</v>
      </c>
      <c r="UPN215" s="611">
        <v>93205</v>
      </c>
      <c r="UPO215" s="611">
        <v>93205</v>
      </c>
      <c r="UPP215" s="611">
        <v>93205</v>
      </c>
      <c r="UPQ215" s="611">
        <v>93205</v>
      </c>
      <c r="UPR215" s="611">
        <v>93205</v>
      </c>
      <c r="UPS215" s="611">
        <v>93205</v>
      </c>
      <c r="UPT215" s="611">
        <v>93205</v>
      </c>
      <c r="UPU215" s="611">
        <v>93205</v>
      </c>
      <c r="UPV215" s="611">
        <v>93205</v>
      </c>
      <c r="UPW215" s="611">
        <v>93205</v>
      </c>
      <c r="UPX215" s="611">
        <v>93205</v>
      </c>
      <c r="UPY215" s="611">
        <v>93205</v>
      </c>
      <c r="UPZ215" s="611">
        <v>93205</v>
      </c>
      <c r="UQA215" s="611">
        <v>93205</v>
      </c>
      <c r="UQB215" s="611">
        <v>93205</v>
      </c>
      <c r="UQC215" s="611">
        <v>93205</v>
      </c>
      <c r="UQD215" s="611">
        <v>93205</v>
      </c>
      <c r="UQE215" s="611">
        <v>93205</v>
      </c>
      <c r="UQF215" s="611">
        <v>93205</v>
      </c>
      <c r="UQG215" s="611">
        <v>93205</v>
      </c>
      <c r="UQH215" s="611">
        <v>93205</v>
      </c>
      <c r="UQI215" s="611">
        <v>93205</v>
      </c>
      <c r="UQJ215" s="611">
        <v>93205</v>
      </c>
      <c r="UQK215" s="611">
        <v>93205</v>
      </c>
      <c r="UQL215" s="611">
        <v>93205</v>
      </c>
      <c r="UQM215" s="611">
        <v>93205</v>
      </c>
      <c r="UQN215" s="611">
        <v>93205</v>
      </c>
      <c r="UQO215" s="611">
        <v>93205</v>
      </c>
      <c r="UQP215" s="611">
        <v>93205</v>
      </c>
      <c r="UQQ215" s="611">
        <v>93205</v>
      </c>
      <c r="UQR215" s="611">
        <v>93205</v>
      </c>
      <c r="UQS215" s="611">
        <v>93205</v>
      </c>
      <c r="UQT215" s="611">
        <v>93205</v>
      </c>
      <c r="UQU215" s="611">
        <v>93205</v>
      </c>
      <c r="UQV215" s="611">
        <v>93205</v>
      </c>
      <c r="UQW215" s="611">
        <v>93205</v>
      </c>
      <c r="UQX215" s="611">
        <v>93205</v>
      </c>
      <c r="UQY215" s="611">
        <v>93205</v>
      </c>
      <c r="UQZ215" s="611">
        <v>93205</v>
      </c>
      <c r="URA215" s="611">
        <v>93205</v>
      </c>
      <c r="URB215" s="611">
        <v>93205</v>
      </c>
      <c r="URC215" s="611">
        <v>93205</v>
      </c>
      <c r="URD215" s="611">
        <v>93205</v>
      </c>
      <c r="URE215" s="611">
        <v>93205</v>
      </c>
      <c r="URF215" s="611">
        <v>93205</v>
      </c>
      <c r="URG215" s="611">
        <v>93205</v>
      </c>
      <c r="URH215" s="611">
        <v>93205</v>
      </c>
      <c r="URI215" s="611">
        <v>93205</v>
      </c>
      <c r="URJ215" s="611">
        <v>93205</v>
      </c>
      <c r="URK215" s="611">
        <v>93205</v>
      </c>
      <c r="URL215" s="611">
        <v>93205</v>
      </c>
      <c r="URM215" s="611">
        <v>93205</v>
      </c>
      <c r="URN215" s="611">
        <v>93205</v>
      </c>
      <c r="URO215" s="611">
        <v>93205</v>
      </c>
      <c r="URP215" s="611">
        <v>93205</v>
      </c>
      <c r="URQ215" s="611">
        <v>93205</v>
      </c>
      <c r="URR215" s="611">
        <v>93205</v>
      </c>
      <c r="URS215" s="611">
        <v>93205</v>
      </c>
      <c r="URT215" s="611">
        <v>93205</v>
      </c>
      <c r="URU215" s="611">
        <v>93205</v>
      </c>
      <c r="URV215" s="611">
        <v>93205</v>
      </c>
      <c r="URW215" s="611">
        <v>93205</v>
      </c>
      <c r="URX215" s="611">
        <v>93205</v>
      </c>
      <c r="URY215" s="611">
        <v>93205</v>
      </c>
      <c r="URZ215" s="611">
        <v>93205</v>
      </c>
      <c r="USA215" s="611">
        <v>93205</v>
      </c>
      <c r="USB215" s="611">
        <v>93205</v>
      </c>
      <c r="USC215" s="611">
        <v>93205</v>
      </c>
      <c r="USD215" s="611">
        <v>93205</v>
      </c>
      <c r="USE215" s="611">
        <v>93205</v>
      </c>
      <c r="USF215" s="611">
        <v>93205</v>
      </c>
      <c r="USG215" s="611">
        <v>93205</v>
      </c>
      <c r="USH215" s="611">
        <v>93205</v>
      </c>
      <c r="USI215" s="611">
        <v>93205</v>
      </c>
      <c r="USJ215" s="611">
        <v>93205</v>
      </c>
      <c r="USK215" s="611">
        <v>93205</v>
      </c>
      <c r="USL215" s="611">
        <v>93205</v>
      </c>
      <c r="USM215" s="611">
        <v>93205</v>
      </c>
      <c r="USN215" s="611">
        <v>93205</v>
      </c>
      <c r="USO215" s="611">
        <v>93205</v>
      </c>
      <c r="USP215" s="611">
        <v>93205</v>
      </c>
      <c r="USQ215" s="611">
        <v>93205</v>
      </c>
      <c r="USR215" s="611">
        <v>93205</v>
      </c>
      <c r="USS215" s="611">
        <v>93205</v>
      </c>
      <c r="UST215" s="611">
        <v>93205</v>
      </c>
      <c r="USU215" s="611">
        <v>93205</v>
      </c>
      <c r="USV215" s="611">
        <v>93205</v>
      </c>
      <c r="USW215" s="611">
        <v>93205</v>
      </c>
      <c r="USX215" s="611">
        <v>93205</v>
      </c>
      <c r="USY215" s="611">
        <v>93205</v>
      </c>
      <c r="USZ215" s="611">
        <v>93205</v>
      </c>
      <c r="UTA215" s="611">
        <v>93205</v>
      </c>
      <c r="UTB215" s="611">
        <v>93205</v>
      </c>
      <c r="UTC215" s="611">
        <v>93205</v>
      </c>
      <c r="UTD215" s="611">
        <v>93205</v>
      </c>
      <c r="UTE215" s="611">
        <v>93205</v>
      </c>
      <c r="UTF215" s="611">
        <v>93205</v>
      </c>
      <c r="UTG215" s="611">
        <v>93205</v>
      </c>
      <c r="UTH215" s="611">
        <v>93205</v>
      </c>
      <c r="UTI215" s="611">
        <v>93205</v>
      </c>
      <c r="UTJ215" s="611">
        <v>93205</v>
      </c>
      <c r="UTK215" s="611">
        <v>93205</v>
      </c>
      <c r="UTL215" s="611">
        <v>93205</v>
      </c>
      <c r="UTM215" s="611">
        <v>93205</v>
      </c>
      <c r="UTN215" s="611">
        <v>93205</v>
      </c>
      <c r="UTO215" s="611">
        <v>93205</v>
      </c>
      <c r="UTP215" s="611">
        <v>93205</v>
      </c>
      <c r="UTQ215" s="611">
        <v>93205</v>
      </c>
      <c r="UTR215" s="611">
        <v>93205</v>
      </c>
      <c r="UTS215" s="611">
        <v>93205</v>
      </c>
      <c r="UTT215" s="611">
        <v>93205</v>
      </c>
      <c r="UTU215" s="611">
        <v>93205</v>
      </c>
      <c r="UTV215" s="611">
        <v>93205</v>
      </c>
      <c r="UTW215" s="611">
        <v>93205</v>
      </c>
      <c r="UTX215" s="611">
        <v>93205</v>
      </c>
      <c r="UTY215" s="611">
        <v>93205</v>
      </c>
      <c r="UTZ215" s="611">
        <v>93205</v>
      </c>
      <c r="UUA215" s="611">
        <v>93205</v>
      </c>
      <c r="UUB215" s="611">
        <v>93205</v>
      </c>
      <c r="UUC215" s="611">
        <v>93205</v>
      </c>
      <c r="UUD215" s="611">
        <v>93205</v>
      </c>
      <c r="UUE215" s="611">
        <v>93205</v>
      </c>
      <c r="UUF215" s="611">
        <v>93205</v>
      </c>
      <c r="UUG215" s="611">
        <v>93205</v>
      </c>
      <c r="UUH215" s="611">
        <v>93205</v>
      </c>
      <c r="UUI215" s="611">
        <v>93205</v>
      </c>
      <c r="UUJ215" s="611">
        <v>93205</v>
      </c>
      <c r="UUK215" s="611">
        <v>93205</v>
      </c>
      <c r="UUL215" s="611">
        <v>93205</v>
      </c>
      <c r="UUM215" s="611">
        <v>93205</v>
      </c>
      <c r="UUN215" s="611">
        <v>93205</v>
      </c>
      <c r="UUO215" s="611">
        <v>93205</v>
      </c>
      <c r="UUP215" s="611">
        <v>93205</v>
      </c>
      <c r="UUQ215" s="611">
        <v>93205</v>
      </c>
      <c r="UUR215" s="611">
        <v>93205</v>
      </c>
      <c r="UUS215" s="611">
        <v>93205</v>
      </c>
      <c r="UUT215" s="611">
        <v>93205</v>
      </c>
      <c r="UUU215" s="611">
        <v>93205</v>
      </c>
      <c r="UUV215" s="611">
        <v>93205</v>
      </c>
      <c r="UUW215" s="611">
        <v>93205</v>
      </c>
      <c r="UUX215" s="611">
        <v>93205</v>
      </c>
      <c r="UUY215" s="611">
        <v>93205</v>
      </c>
      <c r="UUZ215" s="611">
        <v>93205</v>
      </c>
      <c r="UVA215" s="611">
        <v>93205</v>
      </c>
      <c r="UVB215" s="611">
        <v>93205</v>
      </c>
      <c r="UVC215" s="611">
        <v>93205</v>
      </c>
      <c r="UVD215" s="611">
        <v>93205</v>
      </c>
      <c r="UVE215" s="611">
        <v>93205</v>
      </c>
      <c r="UVF215" s="611">
        <v>93205</v>
      </c>
      <c r="UVG215" s="611">
        <v>93205</v>
      </c>
      <c r="UVH215" s="611">
        <v>93205</v>
      </c>
      <c r="UVI215" s="611">
        <v>93205</v>
      </c>
      <c r="UVJ215" s="611">
        <v>93205</v>
      </c>
      <c r="UVK215" s="611">
        <v>93205</v>
      </c>
      <c r="UVL215" s="611">
        <v>93205</v>
      </c>
      <c r="UVM215" s="611">
        <v>93205</v>
      </c>
      <c r="UVN215" s="611">
        <v>93205</v>
      </c>
      <c r="UVO215" s="611">
        <v>93205</v>
      </c>
      <c r="UVP215" s="611">
        <v>93205</v>
      </c>
      <c r="UVQ215" s="611">
        <v>93205</v>
      </c>
      <c r="UVR215" s="611">
        <v>93205</v>
      </c>
      <c r="UVS215" s="611">
        <v>93205</v>
      </c>
      <c r="UVT215" s="611">
        <v>93205</v>
      </c>
      <c r="UVU215" s="611">
        <v>93205</v>
      </c>
      <c r="UVV215" s="611">
        <v>93205</v>
      </c>
      <c r="UVW215" s="611">
        <v>93205</v>
      </c>
      <c r="UVX215" s="611">
        <v>93205</v>
      </c>
      <c r="UVY215" s="611">
        <v>93205</v>
      </c>
      <c r="UVZ215" s="611">
        <v>93205</v>
      </c>
      <c r="UWA215" s="611">
        <v>93205</v>
      </c>
      <c r="UWB215" s="611">
        <v>93205</v>
      </c>
      <c r="UWC215" s="611">
        <v>93205</v>
      </c>
      <c r="UWD215" s="611">
        <v>93205</v>
      </c>
      <c r="UWE215" s="611">
        <v>93205</v>
      </c>
      <c r="UWF215" s="611">
        <v>93205</v>
      </c>
      <c r="UWG215" s="611">
        <v>93205</v>
      </c>
      <c r="UWH215" s="611">
        <v>93205</v>
      </c>
      <c r="UWI215" s="611">
        <v>93205</v>
      </c>
      <c r="UWJ215" s="611">
        <v>93205</v>
      </c>
      <c r="UWK215" s="611">
        <v>93205</v>
      </c>
      <c r="UWL215" s="611">
        <v>93205</v>
      </c>
      <c r="UWM215" s="611">
        <v>93205</v>
      </c>
      <c r="UWN215" s="611">
        <v>93205</v>
      </c>
      <c r="UWO215" s="611">
        <v>93205</v>
      </c>
      <c r="UWP215" s="611">
        <v>93205</v>
      </c>
      <c r="UWQ215" s="611">
        <v>93205</v>
      </c>
      <c r="UWR215" s="611">
        <v>93205</v>
      </c>
      <c r="UWS215" s="611">
        <v>93205</v>
      </c>
      <c r="UWT215" s="611">
        <v>93205</v>
      </c>
      <c r="UWU215" s="611">
        <v>93205</v>
      </c>
      <c r="UWV215" s="611">
        <v>93205</v>
      </c>
      <c r="UWW215" s="611">
        <v>93205</v>
      </c>
      <c r="UWX215" s="611">
        <v>93205</v>
      </c>
      <c r="UWY215" s="611">
        <v>93205</v>
      </c>
      <c r="UWZ215" s="611">
        <v>93205</v>
      </c>
      <c r="UXA215" s="611">
        <v>93205</v>
      </c>
      <c r="UXB215" s="611">
        <v>93205</v>
      </c>
      <c r="UXC215" s="611">
        <v>93205</v>
      </c>
      <c r="UXD215" s="611">
        <v>93205</v>
      </c>
      <c r="UXE215" s="611">
        <v>93205</v>
      </c>
      <c r="UXF215" s="611">
        <v>93205</v>
      </c>
      <c r="UXG215" s="611">
        <v>93205</v>
      </c>
      <c r="UXH215" s="611">
        <v>93205</v>
      </c>
      <c r="UXI215" s="611">
        <v>93205</v>
      </c>
      <c r="UXJ215" s="611">
        <v>93205</v>
      </c>
      <c r="UXK215" s="611">
        <v>93205</v>
      </c>
      <c r="UXL215" s="611">
        <v>93205</v>
      </c>
      <c r="UXM215" s="611">
        <v>93205</v>
      </c>
      <c r="UXN215" s="611">
        <v>93205</v>
      </c>
      <c r="UXO215" s="611">
        <v>93205</v>
      </c>
      <c r="UXP215" s="611">
        <v>93205</v>
      </c>
      <c r="UXQ215" s="611">
        <v>93205</v>
      </c>
      <c r="UXR215" s="611">
        <v>93205</v>
      </c>
      <c r="UXS215" s="611">
        <v>93205</v>
      </c>
      <c r="UXT215" s="611">
        <v>93205</v>
      </c>
      <c r="UXU215" s="611">
        <v>93205</v>
      </c>
      <c r="UXV215" s="611">
        <v>93205</v>
      </c>
      <c r="UXW215" s="611">
        <v>93205</v>
      </c>
      <c r="UXX215" s="611">
        <v>93205</v>
      </c>
      <c r="UXY215" s="611">
        <v>93205</v>
      </c>
      <c r="UXZ215" s="611">
        <v>93205</v>
      </c>
      <c r="UYA215" s="611">
        <v>93205</v>
      </c>
      <c r="UYB215" s="611">
        <v>93205</v>
      </c>
      <c r="UYC215" s="611">
        <v>93205</v>
      </c>
      <c r="UYD215" s="611">
        <v>93205</v>
      </c>
      <c r="UYE215" s="611">
        <v>93205</v>
      </c>
      <c r="UYF215" s="611">
        <v>93205</v>
      </c>
      <c r="UYG215" s="611">
        <v>93205</v>
      </c>
      <c r="UYH215" s="611">
        <v>93205</v>
      </c>
      <c r="UYI215" s="611">
        <v>93205</v>
      </c>
      <c r="UYJ215" s="611">
        <v>93205</v>
      </c>
      <c r="UYK215" s="611">
        <v>93205</v>
      </c>
      <c r="UYL215" s="611">
        <v>93205</v>
      </c>
      <c r="UYM215" s="611">
        <v>93205</v>
      </c>
      <c r="UYN215" s="611">
        <v>93205</v>
      </c>
      <c r="UYO215" s="611">
        <v>93205</v>
      </c>
      <c r="UYP215" s="611">
        <v>93205</v>
      </c>
      <c r="UYQ215" s="611">
        <v>93205</v>
      </c>
      <c r="UYR215" s="611">
        <v>93205</v>
      </c>
      <c r="UYS215" s="611">
        <v>93205</v>
      </c>
      <c r="UYT215" s="611">
        <v>93205</v>
      </c>
      <c r="UYU215" s="611">
        <v>93205</v>
      </c>
      <c r="UYV215" s="611">
        <v>93205</v>
      </c>
      <c r="UYW215" s="611">
        <v>93205</v>
      </c>
      <c r="UYX215" s="611">
        <v>93205</v>
      </c>
      <c r="UYY215" s="611">
        <v>93205</v>
      </c>
      <c r="UYZ215" s="611">
        <v>93205</v>
      </c>
      <c r="UZA215" s="611">
        <v>93205</v>
      </c>
      <c r="UZB215" s="611">
        <v>93205</v>
      </c>
      <c r="UZC215" s="611">
        <v>93205</v>
      </c>
      <c r="UZD215" s="611">
        <v>93205</v>
      </c>
      <c r="UZE215" s="611">
        <v>93205</v>
      </c>
      <c r="UZF215" s="611">
        <v>93205</v>
      </c>
      <c r="UZG215" s="611">
        <v>93205</v>
      </c>
      <c r="UZH215" s="611">
        <v>93205</v>
      </c>
      <c r="UZI215" s="611">
        <v>93205</v>
      </c>
      <c r="UZJ215" s="611">
        <v>93205</v>
      </c>
      <c r="UZK215" s="611">
        <v>93205</v>
      </c>
      <c r="UZL215" s="611">
        <v>93205</v>
      </c>
      <c r="UZM215" s="611">
        <v>93205</v>
      </c>
      <c r="UZN215" s="611">
        <v>93205</v>
      </c>
      <c r="UZO215" s="611">
        <v>93205</v>
      </c>
      <c r="UZP215" s="611">
        <v>93205</v>
      </c>
      <c r="UZQ215" s="611">
        <v>93205</v>
      </c>
      <c r="UZR215" s="611">
        <v>93205</v>
      </c>
      <c r="UZS215" s="611">
        <v>93205</v>
      </c>
      <c r="UZT215" s="611">
        <v>93205</v>
      </c>
      <c r="UZU215" s="611">
        <v>93205</v>
      </c>
      <c r="UZV215" s="611">
        <v>93205</v>
      </c>
      <c r="UZW215" s="611">
        <v>93205</v>
      </c>
      <c r="UZX215" s="611">
        <v>93205</v>
      </c>
      <c r="UZY215" s="611">
        <v>93205</v>
      </c>
      <c r="UZZ215" s="611">
        <v>93205</v>
      </c>
      <c r="VAA215" s="611">
        <v>93205</v>
      </c>
      <c r="VAB215" s="611">
        <v>93205</v>
      </c>
      <c r="VAC215" s="611">
        <v>93205</v>
      </c>
      <c r="VAD215" s="611">
        <v>93205</v>
      </c>
      <c r="VAE215" s="611">
        <v>93205</v>
      </c>
      <c r="VAF215" s="611">
        <v>93205</v>
      </c>
      <c r="VAG215" s="611">
        <v>93205</v>
      </c>
      <c r="VAH215" s="611">
        <v>93205</v>
      </c>
      <c r="VAI215" s="611">
        <v>93205</v>
      </c>
      <c r="VAJ215" s="611">
        <v>93205</v>
      </c>
      <c r="VAK215" s="611">
        <v>93205</v>
      </c>
      <c r="VAL215" s="611">
        <v>93205</v>
      </c>
      <c r="VAM215" s="611">
        <v>93205</v>
      </c>
      <c r="VAN215" s="611">
        <v>93205</v>
      </c>
      <c r="VAO215" s="611">
        <v>93205</v>
      </c>
      <c r="VAP215" s="611">
        <v>93205</v>
      </c>
      <c r="VAQ215" s="611">
        <v>93205</v>
      </c>
      <c r="VAR215" s="611">
        <v>93205</v>
      </c>
      <c r="VAS215" s="611">
        <v>93205</v>
      </c>
      <c r="VAT215" s="611">
        <v>93205</v>
      </c>
      <c r="VAU215" s="611">
        <v>93205</v>
      </c>
      <c r="VAV215" s="611">
        <v>93205</v>
      </c>
      <c r="VAW215" s="611">
        <v>93205</v>
      </c>
      <c r="VAX215" s="611">
        <v>93205</v>
      </c>
      <c r="VAY215" s="611">
        <v>93205</v>
      </c>
      <c r="VAZ215" s="611">
        <v>93205</v>
      </c>
      <c r="VBA215" s="611">
        <v>93205</v>
      </c>
      <c r="VBB215" s="611">
        <v>93205</v>
      </c>
      <c r="VBC215" s="611">
        <v>93205</v>
      </c>
      <c r="VBD215" s="611">
        <v>93205</v>
      </c>
      <c r="VBE215" s="611">
        <v>93205</v>
      </c>
      <c r="VBF215" s="611">
        <v>93205</v>
      </c>
      <c r="VBG215" s="611">
        <v>93205</v>
      </c>
      <c r="VBH215" s="611">
        <v>93205</v>
      </c>
      <c r="VBI215" s="611">
        <v>93205</v>
      </c>
      <c r="VBJ215" s="611">
        <v>93205</v>
      </c>
      <c r="VBK215" s="611">
        <v>93205</v>
      </c>
      <c r="VBL215" s="611">
        <v>93205</v>
      </c>
      <c r="VBM215" s="611">
        <v>93205</v>
      </c>
      <c r="VBN215" s="611">
        <v>93205</v>
      </c>
      <c r="VBO215" s="611">
        <v>93205</v>
      </c>
      <c r="VBP215" s="611">
        <v>93205</v>
      </c>
      <c r="VBQ215" s="611">
        <v>93205</v>
      </c>
      <c r="VBR215" s="611">
        <v>93205</v>
      </c>
      <c r="VBS215" s="611">
        <v>93205</v>
      </c>
      <c r="VBT215" s="611">
        <v>93205</v>
      </c>
      <c r="VBU215" s="611">
        <v>93205</v>
      </c>
      <c r="VBV215" s="611">
        <v>93205</v>
      </c>
      <c r="VBW215" s="611">
        <v>93205</v>
      </c>
      <c r="VBX215" s="611">
        <v>93205</v>
      </c>
      <c r="VBY215" s="611">
        <v>93205</v>
      </c>
      <c r="VBZ215" s="611">
        <v>93205</v>
      </c>
      <c r="VCA215" s="611">
        <v>93205</v>
      </c>
      <c r="VCB215" s="611">
        <v>93205</v>
      </c>
      <c r="VCC215" s="611">
        <v>93205</v>
      </c>
      <c r="VCD215" s="611">
        <v>93205</v>
      </c>
      <c r="VCE215" s="611">
        <v>93205</v>
      </c>
      <c r="VCF215" s="611">
        <v>93205</v>
      </c>
      <c r="VCG215" s="611">
        <v>93205</v>
      </c>
      <c r="VCH215" s="611">
        <v>93205</v>
      </c>
      <c r="VCI215" s="611">
        <v>93205</v>
      </c>
      <c r="VCJ215" s="611">
        <v>93205</v>
      </c>
      <c r="VCK215" s="611">
        <v>93205</v>
      </c>
      <c r="VCL215" s="611">
        <v>93205</v>
      </c>
      <c r="VCM215" s="611">
        <v>93205</v>
      </c>
      <c r="VCN215" s="611">
        <v>93205</v>
      </c>
      <c r="VCO215" s="611">
        <v>93205</v>
      </c>
      <c r="VCP215" s="611">
        <v>93205</v>
      </c>
      <c r="VCQ215" s="611">
        <v>93205</v>
      </c>
      <c r="VCR215" s="611">
        <v>93205</v>
      </c>
      <c r="VCS215" s="611">
        <v>93205</v>
      </c>
      <c r="VCT215" s="611">
        <v>93205</v>
      </c>
      <c r="VCU215" s="611">
        <v>93205</v>
      </c>
      <c r="VCV215" s="611">
        <v>93205</v>
      </c>
      <c r="VCW215" s="611">
        <v>93205</v>
      </c>
      <c r="VCX215" s="611">
        <v>93205</v>
      </c>
      <c r="VCY215" s="611">
        <v>93205</v>
      </c>
      <c r="VCZ215" s="611">
        <v>93205</v>
      </c>
      <c r="VDA215" s="611">
        <v>93205</v>
      </c>
      <c r="VDB215" s="611">
        <v>93205</v>
      </c>
      <c r="VDC215" s="611">
        <v>93205</v>
      </c>
      <c r="VDD215" s="611">
        <v>93205</v>
      </c>
      <c r="VDE215" s="611">
        <v>93205</v>
      </c>
      <c r="VDF215" s="611">
        <v>93205</v>
      </c>
      <c r="VDG215" s="611">
        <v>93205</v>
      </c>
      <c r="VDH215" s="611">
        <v>93205</v>
      </c>
      <c r="VDI215" s="611">
        <v>93205</v>
      </c>
      <c r="VDJ215" s="611">
        <v>93205</v>
      </c>
      <c r="VDK215" s="611">
        <v>93205</v>
      </c>
      <c r="VDL215" s="611">
        <v>93205</v>
      </c>
      <c r="VDM215" s="611">
        <v>93205</v>
      </c>
      <c r="VDN215" s="611">
        <v>93205</v>
      </c>
      <c r="VDO215" s="611">
        <v>93205</v>
      </c>
      <c r="VDP215" s="611">
        <v>93205</v>
      </c>
      <c r="VDQ215" s="611">
        <v>93205</v>
      </c>
      <c r="VDR215" s="611">
        <v>93205</v>
      </c>
      <c r="VDS215" s="611">
        <v>93205</v>
      </c>
      <c r="VDT215" s="611">
        <v>93205</v>
      </c>
      <c r="VDU215" s="611">
        <v>93205</v>
      </c>
      <c r="VDV215" s="611">
        <v>93205</v>
      </c>
      <c r="VDW215" s="611">
        <v>93205</v>
      </c>
      <c r="VDX215" s="611">
        <v>93205</v>
      </c>
      <c r="VDY215" s="611">
        <v>93205</v>
      </c>
      <c r="VDZ215" s="611">
        <v>93205</v>
      </c>
      <c r="VEA215" s="611">
        <v>93205</v>
      </c>
      <c r="VEB215" s="611">
        <v>93205</v>
      </c>
      <c r="VEC215" s="611">
        <v>93205</v>
      </c>
      <c r="VED215" s="611">
        <v>93205</v>
      </c>
      <c r="VEE215" s="611">
        <v>93205</v>
      </c>
      <c r="VEF215" s="611">
        <v>93205</v>
      </c>
      <c r="VEG215" s="611">
        <v>93205</v>
      </c>
      <c r="VEH215" s="611">
        <v>93205</v>
      </c>
      <c r="VEI215" s="611">
        <v>93205</v>
      </c>
      <c r="VEJ215" s="611">
        <v>93205</v>
      </c>
      <c r="VEK215" s="611">
        <v>93205</v>
      </c>
      <c r="VEL215" s="611">
        <v>93205</v>
      </c>
      <c r="VEM215" s="611">
        <v>93205</v>
      </c>
      <c r="VEN215" s="611">
        <v>93205</v>
      </c>
      <c r="VEO215" s="611">
        <v>93205</v>
      </c>
      <c r="VEP215" s="611">
        <v>93205</v>
      </c>
      <c r="VEQ215" s="611">
        <v>93205</v>
      </c>
      <c r="VER215" s="611">
        <v>93205</v>
      </c>
      <c r="VES215" s="611">
        <v>93205</v>
      </c>
      <c r="VET215" s="611">
        <v>93205</v>
      </c>
      <c r="VEU215" s="611">
        <v>93205</v>
      </c>
      <c r="VEV215" s="611">
        <v>93205</v>
      </c>
      <c r="VEW215" s="611">
        <v>93205</v>
      </c>
      <c r="VEX215" s="611">
        <v>93205</v>
      </c>
      <c r="VEY215" s="611">
        <v>93205</v>
      </c>
      <c r="VEZ215" s="611">
        <v>93205</v>
      </c>
      <c r="VFA215" s="611">
        <v>93205</v>
      </c>
      <c r="VFB215" s="611">
        <v>93205</v>
      </c>
      <c r="VFC215" s="611">
        <v>93205</v>
      </c>
      <c r="VFD215" s="611">
        <v>93205</v>
      </c>
      <c r="VFE215" s="611">
        <v>93205</v>
      </c>
      <c r="VFF215" s="611">
        <v>93205</v>
      </c>
      <c r="VFG215" s="611">
        <v>93205</v>
      </c>
      <c r="VFH215" s="611">
        <v>93205</v>
      </c>
      <c r="VFI215" s="611">
        <v>93205</v>
      </c>
      <c r="VFJ215" s="611">
        <v>93205</v>
      </c>
      <c r="VFK215" s="611">
        <v>93205</v>
      </c>
      <c r="VFL215" s="611">
        <v>93205</v>
      </c>
      <c r="VFM215" s="611">
        <v>93205</v>
      </c>
      <c r="VFN215" s="611">
        <v>93205</v>
      </c>
      <c r="VFO215" s="611">
        <v>93205</v>
      </c>
      <c r="VFP215" s="611">
        <v>93205</v>
      </c>
      <c r="VFQ215" s="611">
        <v>93205</v>
      </c>
      <c r="VFR215" s="611">
        <v>93205</v>
      </c>
      <c r="VFS215" s="611">
        <v>93205</v>
      </c>
      <c r="VFT215" s="611">
        <v>93205</v>
      </c>
      <c r="VFU215" s="611">
        <v>93205</v>
      </c>
      <c r="VFV215" s="611">
        <v>93205</v>
      </c>
      <c r="VFW215" s="611">
        <v>93205</v>
      </c>
      <c r="VFX215" s="611">
        <v>93205</v>
      </c>
      <c r="VFY215" s="611">
        <v>93205</v>
      </c>
      <c r="VFZ215" s="611">
        <v>93205</v>
      </c>
      <c r="VGA215" s="611">
        <v>93205</v>
      </c>
      <c r="VGB215" s="611">
        <v>93205</v>
      </c>
      <c r="VGC215" s="611">
        <v>93205</v>
      </c>
      <c r="VGD215" s="611">
        <v>93205</v>
      </c>
      <c r="VGE215" s="611">
        <v>93205</v>
      </c>
      <c r="VGF215" s="611">
        <v>93205</v>
      </c>
      <c r="VGG215" s="611">
        <v>93205</v>
      </c>
      <c r="VGH215" s="611">
        <v>93205</v>
      </c>
      <c r="VGI215" s="611">
        <v>93205</v>
      </c>
      <c r="VGJ215" s="611">
        <v>93205</v>
      </c>
      <c r="VGK215" s="611">
        <v>93205</v>
      </c>
      <c r="VGL215" s="611">
        <v>93205</v>
      </c>
      <c r="VGM215" s="611">
        <v>93205</v>
      </c>
      <c r="VGN215" s="611">
        <v>93205</v>
      </c>
      <c r="VGO215" s="611">
        <v>93205</v>
      </c>
      <c r="VGP215" s="611">
        <v>93205</v>
      </c>
      <c r="VGQ215" s="611">
        <v>93205</v>
      </c>
      <c r="VGR215" s="611">
        <v>93205</v>
      </c>
      <c r="VGS215" s="611">
        <v>93205</v>
      </c>
      <c r="VGT215" s="611">
        <v>93205</v>
      </c>
      <c r="VGU215" s="611">
        <v>93205</v>
      </c>
      <c r="VGV215" s="611">
        <v>93205</v>
      </c>
      <c r="VGW215" s="611">
        <v>93205</v>
      </c>
      <c r="VGX215" s="611">
        <v>93205</v>
      </c>
      <c r="VGY215" s="611">
        <v>93205</v>
      </c>
      <c r="VGZ215" s="611">
        <v>93205</v>
      </c>
      <c r="VHA215" s="611">
        <v>93205</v>
      </c>
      <c r="VHB215" s="611">
        <v>93205</v>
      </c>
      <c r="VHC215" s="611">
        <v>93205</v>
      </c>
      <c r="VHD215" s="611">
        <v>93205</v>
      </c>
      <c r="VHE215" s="611">
        <v>93205</v>
      </c>
      <c r="VHF215" s="611">
        <v>93205</v>
      </c>
      <c r="VHG215" s="611">
        <v>93205</v>
      </c>
      <c r="VHH215" s="611">
        <v>93205</v>
      </c>
      <c r="VHI215" s="611">
        <v>93205</v>
      </c>
      <c r="VHJ215" s="611">
        <v>93205</v>
      </c>
      <c r="VHK215" s="611">
        <v>93205</v>
      </c>
      <c r="VHL215" s="611">
        <v>93205</v>
      </c>
      <c r="VHM215" s="611">
        <v>93205</v>
      </c>
      <c r="VHN215" s="611">
        <v>93205</v>
      </c>
      <c r="VHO215" s="611">
        <v>93205</v>
      </c>
      <c r="VHP215" s="611">
        <v>93205</v>
      </c>
      <c r="VHQ215" s="611">
        <v>93205</v>
      </c>
      <c r="VHR215" s="611">
        <v>93205</v>
      </c>
      <c r="VHS215" s="611">
        <v>93205</v>
      </c>
      <c r="VHT215" s="611">
        <v>93205</v>
      </c>
      <c r="VHU215" s="611">
        <v>93205</v>
      </c>
      <c r="VHV215" s="611">
        <v>93205</v>
      </c>
      <c r="VHW215" s="611">
        <v>93205</v>
      </c>
      <c r="VHX215" s="611">
        <v>93205</v>
      </c>
      <c r="VHY215" s="611">
        <v>93205</v>
      </c>
      <c r="VHZ215" s="611">
        <v>93205</v>
      </c>
      <c r="VIA215" s="611">
        <v>93205</v>
      </c>
      <c r="VIB215" s="611">
        <v>93205</v>
      </c>
      <c r="VIC215" s="611">
        <v>93205</v>
      </c>
      <c r="VID215" s="611">
        <v>93205</v>
      </c>
      <c r="VIE215" s="611">
        <v>93205</v>
      </c>
      <c r="VIF215" s="611">
        <v>93205</v>
      </c>
      <c r="VIG215" s="611">
        <v>93205</v>
      </c>
      <c r="VIH215" s="611">
        <v>93205</v>
      </c>
      <c r="VII215" s="611">
        <v>93205</v>
      </c>
      <c r="VIJ215" s="611">
        <v>93205</v>
      </c>
      <c r="VIK215" s="611">
        <v>93205</v>
      </c>
      <c r="VIL215" s="611">
        <v>93205</v>
      </c>
      <c r="VIM215" s="611">
        <v>93205</v>
      </c>
      <c r="VIN215" s="611">
        <v>93205</v>
      </c>
      <c r="VIO215" s="611">
        <v>93205</v>
      </c>
      <c r="VIP215" s="611">
        <v>93205</v>
      </c>
      <c r="VIQ215" s="611">
        <v>93205</v>
      </c>
      <c r="VIR215" s="611">
        <v>93205</v>
      </c>
      <c r="VIS215" s="611">
        <v>93205</v>
      </c>
      <c r="VIT215" s="611">
        <v>93205</v>
      </c>
      <c r="VIU215" s="611">
        <v>93205</v>
      </c>
      <c r="VIV215" s="611">
        <v>93205</v>
      </c>
      <c r="VIW215" s="611">
        <v>93205</v>
      </c>
      <c r="VIX215" s="611">
        <v>93205</v>
      </c>
      <c r="VIY215" s="611">
        <v>93205</v>
      </c>
      <c r="VIZ215" s="611">
        <v>93205</v>
      </c>
      <c r="VJA215" s="611">
        <v>93205</v>
      </c>
      <c r="VJB215" s="611">
        <v>93205</v>
      </c>
      <c r="VJC215" s="611">
        <v>93205</v>
      </c>
      <c r="VJD215" s="611">
        <v>93205</v>
      </c>
      <c r="VJE215" s="611">
        <v>93205</v>
      </c>
      <c r="VJF215" s="611">
        <v>93205</v>
      </c>
      <c r="VJG215" s="611">
        <v>93205</v>
      </c>
      <c r="VJH215" s="611">
        <v>93205</v>
      </c>
      <c r="VJI215" s="611">
        <v>93205</v>
      </c>
      <c r="VJJ215" s="611">
        <v>93205</v>
      </c>
      <c r="VJK215" s="611">
        <v>93205</v>
      </c>
      <c r="VJL215" s="611">
        <v>93205</v>
      </c>
      <c r="VJM215" s="611">
        <v>93205</v>
      </c>
      <c r="VJN215" s="611">
        <v>93205</v>
      </c>
      <c r="VJO215" s="611">
        <v>93205</v>
      </c>
      <c r="VJP215" s="611">
        <v>93205</v>
      </c>
      <c r="VJQ215" s="611">
        <v>93205</v>
      </c>
      <c r="VJR215" s="611">
        <v>93205</v>
      </c>
      <c r="VJS215" s="611">
        <v>93205</v>
      </c>
      <c r="VJT215" s="611">
        <v>93205</v>
      </c>
      <c r="VJU215" s="611">
        <v>93205</v>
      </c>
      <c r="VJV215" s="611">
        <v>93205</v>
      </c>
      <c r="VJW215" s="611">
        <v>93205</v>
      </c>
      <c r="VJX215" s="611">
        <v>93205</v>
      </c>
      <c r="VJY215" s="611">
        <v>93205</v>
      </c>
      <c r="VJZ215" s="611">
        <v>93205</v>
      </c>
      <c r="VKA215" s="611">
        <v>93205</v>
      </c>
      <c r="VKB215" s="611">
        <v>93205</v>
      </c>
      <c r="VKC215" s="611">
        <v>93205</v>
      </c>
      <c r="VKD215" s="611">
        <v>93205</v>
      </c>
      <c r="VKE215" s="611">
        <v>93205</v>
      </c>
      <c r="VKF215" s="611">
        <v>93205</v>
      </c>
      <c r="VKG215" s="611">
        <v>93205</v>
      </c>
      <c r="VKH215" s="611">
        <v>93205</v>
      </c>
      <c r="VKI215" s="611">
        <v>93205</v>
      </c>
      <c r="VKJ215" s="611">
        <v>93205</v>
      </c>
      <c r="VKK215" s="611">
        <v>93205</v>
      </c>
      <c r="VKL215" s="611">
        <v>93205</v>
      </c>
      <c r="VKM215" s="611">
        <v>93205</v>
      </c>
      <c r="VKN215" s="611">
        <v>93205</v>
      </c>
      <c r="VKO215" s="611">
        <v>93205</v>
      </c>
      <c r="VKP215" s="611">
        <v>93205</v>
      </c>
      <c r="VKQ215" s="611">
        <v>93205</v>
      </c>
      <c r="VKR215" s="611">
        <v>93205</v>
      </c>
      <c r="VKS215" s="611">
        <v>93205</v>
      </c>
      <c r="VKT215" s="611">
        <v>93205</v>
      </c>
      <c r="VKU215" s="611">
        <v>93205</v>
      </c>
      <c r="VKV215" s="611">
        <v>93205</v>
      </c>
      <c r="VKW215" s="611">
        <v>93205</v>
      </c>
      <c r="VKX215" s="611">
        <v>93205</v>
      </c>
      <c r="VKY215" s="611">
        <v>93205</v>
      </c>
      <c r="VKZ215" s="611">
        <v>93205</v>
      </c>
      <c r="VLA215" s="611">
        <v>93205</v>
      </c>
      <c r="VLB215" s="611">
        <v>93205</v>
      </c>
      <c r="VLC215" s="611">
        <v>93205</v>
      </c>
      <c r="VLD215" s="611">
        <v>93205</v>
      </c>
      <c r="VLE215" s="611">
        <v>93205</v>
      </c>
      <c r="VLF215" s="611">
        <v>93205</v>
      </c>
      <c r="VLG215" s="611">
        <v>93205</v>
      </c>
      <c r="VLH215" s="611">
        <v>93205</v>
      </c>
      <c r="VLI215" s="611">
        <v>93205</v>
      </c>
      <c r="VLJ215" s="611">
        <v>93205</v>
      </c>
      <c r="VLK215" s="611">
        <v>93205</v>
      </c>
      <c r="VLL215" s="611">
        <v>93205</v>
      </c>
      <c r="VLM215" s="611">
        <v>93205</v>
      </c>
      <c r="VLN215" s="611">
        <v>93205</v>
      </c>
      <c r="VLO215" s="611">
        <v>93205</v>
      </c>
      <c r="VLP215" s="611">
        <v>93205</v>
      </c>
      <c r="VLQ215" s="611">
        <v>93205</v>
      </c>
      <c r="VLR215" s="611">
        <v>93205</v>
      </c>
      <c r="VLS215" s="611">
        <v>93205</v>
      </c>
      <c r="VLT215" s="611">
        <v>93205</v>
      </c>
      <c r="VLU215" s="611">
        <v>93205</v>
      </c>
      <c r="VLV215" s="611">
        <v>93205</v>
      </c>
      <c r="VLW215" s="611">
        <v>93205</v>
      </c>
      <c r="VLX215" s="611">
        <v>93205</v>
      </c>
      <c r="VLY215" s="611">
        <v>93205</v>
      </c>
      <c r="VLZ215" s="611">
        <v>93205</v>
      </c>
      <c r="VMA215" s="611">
        <v>93205</v>
      </c>
      <c r="VMB215" s="611">
        <v>93205</v>
      </c>
      <c r="VMC215" s="611">
        <v>93205</v>
      </c>
      <c r="VMD215" s="611">
        <v>93205</v>
      </c>
      <c r="VME215" s="611">
        <v>93205</v>
      </c>
      <c r="VMF215" s="611">
        <v>93205</v>
      </c>
      <c r="VMG215" s="611">
        <v>93205</v>
      </c>
      <c r="VMH215" s="611">
        <v>93205</v>
      </c>
      <c r="VMI215" s="611">
        <v>93205</v>
      </c>
      <c r="VMJ215" s="611">
        <v>93205</v>
      </c>
      <c r="VMK215" s="611">
        <v>93205</v>
      </c>
      <c r="VML215" s="611">
        <v>93205</v>
      </c>
      <c r="VMM215" s="611">
        <v>93205</v>
      </c>
      <c r="VMN215" s="611">
        <v>93205</v>
      </c>
      <c r="VMO215" s="611">
        <v>93205</v>
      </c>
      <c r="VMP215" s="611">
        <v>93205</v>
      </c>
      <c r="VMQ215" s="611">
        <v>93205</v>
      </c>
      <c r="VMR215" s="611">
        <v>93205</v>
      </c>
      <c r="VMS215" s="611">
        <v>93205</v>
      </c>
      <c r="VMT215" s="611">
        <v>93205</v>
      </c>
      <c r="VMU215" s="611">
        <v>93205</v>
      </c>
      <c r="VMV215" s="611">
        <v>93205</v>
      </c>
      <c r="VMW215" s="611">
        <v>93205</v>
      </c>
      <c r="VMX215" s="611">
        <v>93205</v>
      </c>
      <c r="VMY215" s="611">
        <v>93205</v>
      </c>
      <c r="VMZ215" s="611">
        <v>93205</v>
      </c>
      <c r="VNA215" s="611">
        <v>93205</v>
      </c>
      <c r="VNB215" s="611">
        <v>93205</v>
      </c>
      <c r="VNC215" s="611">
        <v>93205</v>
      </c>
      <c r="VND215" s="611">
        <v>93205</v>
      </c>
      <c r="VNE215" s="611">
        <v>93205</v>
      </c>
      <c r="VNF215" s="611">
        <v>93205</v>
      </c>
      <c r="VNG215" s="611">
        <v>93205</v>
      </c>
      <c r="VNH215" s="611">
        <v>93205</v>
      </c>
      <c r="VNI215" s="611">
        <v>93205</v>
      </c>
      <c r="VNJ215" s="611">
        <v>93205</v>
      </c>
      <c r="VNK215" s="611">
        <v>93205</v>
      </c>
      <c r="VNL215" s="611">
        <v>93205</v>
      </c>
      <c r="VNM215" s="611">
        <v>93205</v>
      </c>
      <c r="VNN215" s="611">
        <v>93205</v>
      </c>
      <c r="VNO215" s="611">
        <v>93205</v>
      </c>
      <c r="VNP215" s="611">
        <v>93205</v>
      </c>
      <c r="VNQ215" s="611">
        <v>93205</v>
      </c>
      <c r="VNR215" s="611">
        <v>93205</v>
      </c>
      <c r="VNS215" s="611">
        <v>93205</v>
      </c>
      <c r="VNT215" s="611">
        <v>93205</v>
      </c>
      <c r="VNU215" s="611">
        <v>93205</v>
      </c>
      <c r="VNV215" s="611">
        <v>93205</v>
      </c>
      <c r="VNW215" s="611">
        <v>93205</v>
      </c>
      <c r="VNX215" s="611">
        <v>93205</v>
      </c>
      <c r="VNY215" s="611">
        <v>93205</v>
      </c>
      <c r="VNZ215" s="611">
        <v>93205</v>
      </c>
      <c r="VOA215" s="611">
        <v>93205</v>
      </c>
      <c r="VOB215" s="611">
        <v>93205</v>
      </c>
      <c r="VOC215" s="611">
        <v>93205</v>
      </c>
      <c r="VOD215" s="611">
        <v>93205</v>
      </c>
      <c r="VOE215" s="611">
        <v>93205</v>
      </c>
      <c r="VOF215" s="611">
        <v>93205</v>
      </c>
      <c r="VOG215" s="611">
        <v>93205</v>
      </c>
      <c r="VOH215" s="611">
        <v>93205</v>
      </c>
      <c r="VOI215" s="611">
        <v>93205</v>
      </c>
      <c r="VOJ215" s="611">
        <v>93205</v>
      </c>
      <c r="VOK215" s="611">
        <v>93205</v>
      </c>
      <c r="VOL215" s="611">
        <v>93205</v>
      </c>
      <c r="VOM215" s="611">
        <v>93205</v>
      </c>
      <c r="VON215" s="611">
        <v>93205</v>
      </c>
      <c r="VOO215" s="611">
        <v>93205</v>
      </c>
      <c r="VOP215" s="611">
        <v>93205</v>
      </c>
      <c r="VOQ215" s="611">
        <v>93205</v>
      </c>
      <c r="VOR215" s="611">
        <v>93205</v>
      </c>
      <c r="VOS215" s="611">
        <v>93205</v>
      </c>
      <c r="VOT215" s="611">
        <v>93205</v>
      </c>
      <c r="VOU215" s="611">
        <v>93205</v>
      </c>
      <c r="VOV215" s="611">
        <v>93205</v>
      </c>
      <c r="VOW215" s="611">
        <v>93205</v>
      </c>
      <c r="VOX215" s="611">
        <v>93205</v>
      </c>
      <c r="VOY215" s="611">
        <v>93205</v>
      </c>
      <c r="VOZ215" s="611">
        <v>93205</v>
      </c>
      <c r="VPA215" s="611">
        <v>93205</v>
      </c>
      <c r="VPB215" s="611">
        <v>93205</v>
      </c>
      <c r="VPC215" s="611">
        <v>93205</v>
      </c>
      <c r="VPD215" s="611">
        <v>93205</v>
      </c>
      <c r="VPE215" s="611">
        <v>93205</v>
      </c>
      <c r="VPF215" s="611">
        <v>93205</v>
      </c>
      <c r="VPG215" s="611">
        <v>93205</v>
      </c>
      <c r="VPH215" s="611">
        <v>93205</v>
      </c>
      <c r="VPI215" s="611">
        <v>93205</v>
      </c>
      <c r="VPJ215" s="611">
        <v>93205</v>
      </c>
      <c r="VPK215" s="611">
        <v>93205</v>
      </c>
      <c r="VPL215" s="611">
        <v>93205</v>
      </c>
      <c r="VPM215" s="611">
        <v>93205</v>
      </c>
      <c r="VPN215" s="611">
        <v>93205</v>
      </c>
      <c r="VPO215" s="611">
        <v>93205</v>
      </c>
      <c r="VPP215" s="611">
        <v>93205</v>
      </c>
      <c r="VPQ215" s="611">
        <v>93205</v>
      </c>
      <c r="VPR215" s="611">
        <v>93205</v>
      </c>
      <c r="VPS215" s="611">
        <v>93205</v>
      </c>
      <c r="VPT215" s="611">
        <v>93205</v>
      </c>
      <c r="VPU215" s="611">
        <v>93205</v>
      </c>
      <c r="VPV215" s="611">
        <v>93205</v>
      </c>
      <c r="VPW215" s="611">
        <v>93205</v>
      </c>
      <c r="VPX215" s="611">
        <v>93205</v>
      </c>
      <c r="VPY215" s="611">
        <v>93205</v>
      </c>
      <c r="VPZ215" s="611">
        <v>93205</v>
      </c>
      <c r="VQA215" s="611">
        <v>93205</v>
      </c>
      <c r="VQB215" s="611">
        <v>93205</v>
      </c>
      <c r="VQC215" s="611">
        <v>93205</v>
      </c>
      <c r="VQD215" s="611">
        <v>93205</v>
      </c>
      <c r="VQE215" s="611">
        <v>93205</v>
      </c>
      <c r="VQF215" s="611">
        <v>93205</v>
      </c>
      <c r="VQG215" s="611">
        <v>93205</v>
      </c>
      <c r="VQH215" s="611">
        <v>93205</v>
      </c>
      <c r="VQI215" s="611">
        <v>93205</v>
      </c>
      <c r="VQJ215" s="611">
        <v>93205</v>
      </c>
      <c r="VQK215" s="611">
        <v>93205</v>
      </c>
      <c r="VQL215" s="611">
        <v>93205</v>
      </c>
      <c r="VQM215" s="611">
        <v>93205</v>
      </c>
      <c r="VQN215" s="611">
        <v>93205</v>
      </c>
      <c r="VQO215" s="611">
        <v>93205</v>
      </c>
      <c r="VQP215" s="611">
        <v>93205</v>
      </c>
      <c r="VQQ215" s="611">
        <v>93205</v>
      </c>
      <c r="VQR215" s="611">
        <v>93205</v>
      </c>
      <c r="VQS215" s="611">
        <v>93205</v>
      </c>
      <c r="VQT215" s="611">
        <v>93205</v>
      </c>
      <c r="VQU215" s="611">
        <v>93205</v>
      </c>
      <c r="VQV215" s="611">
        <v>93205</v>
      </c>
      <c r="VQW215" s="611">
        <v>93205</v>
      </c>
      <c r="VQX215" s="611">
        <v>93205</v>
      </c>
      <c r="VQY215" s="611">
        <v>93205</v>
      </c>
      <c r="VQZ215" s="611">
        <v>93205</v>
      </c>
      <c r="VRA215" s="611">
        <v>93205</v>
      </c>
      <c r="VRB215" s="611">
        <v>93205</v>
      </c>
      <c r="VRC215" s="611">
        <v>93205</v>
      </c>
      <c r="VRD215" s="611">
        <v>93205</v>
      </c>
      <c r="VRE215" s="611">
        <v>93205</v>
      </c>
      <c r="VRF215" s="611">
        <v>93205</v>
      </c>
      <c r="VRG215" s="611">
        <v>93205</v>
      </c>
      <c r="VRH215" s="611">
        <v>93205</v>
      </c>
      <c r="VRI215" s="611">
        <v>93205</v>
      </c>
      <c r="VRJ215" s="611">
        <v>93205</v>
      </c>
      <c r="VRK215" s="611">
        <v>93205</v>
      </c>
      <c r="VRL215" s="611">
        <v>93205</v>
      </c>
      <c r="VRM215" s="611">
        <v>93205</v>
      </c>
      <c r="VRN215" s="611">
        <v>93205</v>
      </c>
      <c r="VRO215" s="611">
        <v>93205</v>
      </c>
      <c r="VRP215" s="611">
        <v>93205</v>
      </c>
      <c r="VRQ215" s="611">
        <v>93205</v>
      </c>
      <c r="VRR215" s="611">
        <v>93205</v>
      </c>
      <c r="VRS215" s="611">
        <v>93205</v>
      </c>
      <c r="VRT215" s="611">
        <v>93205</v>
      </c>
      <c r="VRU215" s="611">
        <v>93205</v>
      </c>
      <c r="VRV215" s="611">
        <v>93205</v>
      </c>
      <c r="VRW215" s="611">
        <v>93205</v>
      </c>
      <c r="VRX215" s="611">
        <v>93205</v>
      </c>
      <c r="VRY215" s="611">
        <v>93205</v>
      </c>
      <c r="VRZ215" s="611">
        <v>93205</v>
      </c>
      <c r="VSA215" s="611">
        <v>93205</v>
      </c>
      <c r="VSB215" s="611">
        <v>93205</v>
      </c>
      <c r="VSC215" s="611">
        <v>93205</v>
      </c>
      <c r="VSD215" s="611">
        <v>93205</v>
      </c>
      <c r="VSE215" s="611">
        <v>93205</v>
      </c>
      <c r="VSF215" s="611">
        <v>93205</v>
      </c>
      <c r="VSG215" s="611">
        <v>93205</v>
      </c>
      <c r="VSH215" s="611">
        <v>93205</v>
      </c>
      <c r="VSI215" s="611">
        <v>93205</v>
      </c>
      <c r="VSJ215" s="611">
        <v>93205</v>
      </c>
      <c r="VSK215" s="611">
        <v>93205</v>
      </c>
      <c r="VSL215" s="611">
        <v>93205</v>
      </c>
      <c r="VSM215" s="611">
        <v>93205</v>
      </c>
      <c r="VSN215" s="611">
        <v>93205</v>
      </c>
      <c r="VSO215" s="611">
        <v>93205</v>
      </c>
      <c r="VSP215" s="611">
        <v>93205</v>
      </c>
      <c r="VSQ215" s="611">
        <v>93205</v>
      </c>
      <c r="VSR215" s="611">
        <v>93205</v>
      </c>
      <c r="VSS215" s="611">
        <v>93205</v>
      </c>
      <c r="VST215" s="611">
        <v>93205</v>
      </c>
      <c r="VSU215" s="611">
        <v>93205</v>
      </c>
      <c r="VSV215" s="611">
        <v>93205</v>
      </c>
      <c r="VSW215" s="611">
        <v>93205</v>
      </c>
      <c r="VSX215" s="611">
        <v>93205</v>
      </c>
      <c r="VSY215" s="611">
        <v>93205</v>
      </c>
      <c r="VSZ215" s="611">
        <v>93205</v>
      </c>
      <c r="VTA215" s="611">
        <v>93205</v>
      </c>
      <c r="VTB215" s="611">
        <v>93205</v>
      </c>
      <c r="VTC215" s="611">
        <v>93205</v>
      </c>
      <c r="VTD215" s="611">
        <v>93205</v>
      </c>
      <c r="VTE215" s="611">
        <v>93205</v>
      </c>
      <c r="VTF215" s="611">
        <v>93205</v>
      </c>
      <c r="VTG215" s="611">
        <v>93205</v>
      </c>
      <c r="VTH215" s="611">
        <v>93205</v>
      </c>
      <c r="VTI215" s="611">
        <v>93205</v>
      </c>
      <c r="VTJ215" s="611">
        <v>93205</v>
      </c>
      <c r="VTK215" s="611">
        <v>93205</v>
      </c>
      <c r="VTL215" s="611">
        <v>93205</v>
      </c>
      <c r="VTM215" s="611">
        <v>93205</v>
      </c>
      <c r="VTN215" s="611">
        <v>93205</v>
      </c>
      <c r="VTO215" s="611">
        <v>93205</v>
      </c>
      <c r="VTP215" s="611">
        <v>93205</v>
      </c>
      <c r="VTQ215" s="611">
        <v>93205</v>
      </c>
      <c r="VTR215" s="611">
        <v>93205</v>
      </c>
      <c r="VTS215" s="611">
        <v>93205</v>
      </c>
      <c r="VTT215" s="611">
        <v>93205</v>
      </c>
      <c r="VTU215" s="611">
        <v>93205</v>
      </c>
      <c r="VTV215" s="611">
        <v>93205</v>
      </c>
      <c r="VTW215" s="611">
        <v>93205</v>
      </c>
      <c r="VTX215" s="611">
        <v>93205</v>
      </c>
      <c r="VTY215" s="611">
        <v>93205</v>
      </c>
      <c r="VTZ215" s="611">
        <v>93205</v>
      </c>
      <c r="VUA215" s="611">
        <v>93205</v>
      </c>
      <c r="VUB215" s="611">
        <v>93205</v>
      </c>
      <c r="VUC215" s="611">
        <v>93205</v>
      </c>
      <c r="VUD215" s="611">
        <v>93205</v>
      </c>
      <c r="VUE215" s="611">
        <v>93205</v>
      </c>
      <c r="VUF215" s="611">
        <v>93205</v>
      </c>
      <c r="VUG215" s="611">
        <v>93205</v>
      </c>
      <c r="VUH215" s="611">
        <v>93205</v>
      </c>
      <c r="VUI215" s="611">
        <v>93205</v>
      </c>
      <c r="VUJ215" s="611">
        <v>93205</v>
      </c>
      <c r="VUK215" s="611">
        <v>93205</v>
      </c>
      <c r="VUL215" s="611">
        <v>93205</v>
      </c>
      <c r="VUM215" s="611">
        <v>93205</v>
      </c>
      <c r="VUN215" s="611">
        <v>93205</v>
      </c>
      <c r="VUO215" s="611">
        <v>93205</v>
      </c>
      <c r="VUP215" s="611">
        <v>93205</v>
      </c>
      <c r="VUQ215" s="611">
        <v>93205</v>
      </c>
      <c r="VUR215" s="611">
        <v>93205</v>
      </c>
      <c r="VUS215" s="611">
        <v>93205</v>
      </c>
      <c r="VUT215" s="611">
        <v>93205</v>
      </c>
      <c r="VUU215" s="611">
        <v>93205</v>
      </c>
      <c r="VUV215" s="611">
        <v>93205</v>
      </c>
      <c r="VUW215" s="611">
        <v>93205</v>
      </c>
      <c r="VUX215" s="611">
        <v>93205</v>
      </c>
      <c r="VUY215" s="611">
        <v>93205</v>
      </c>
      <c r="VUZ215" s="611">
        <v>93205</v>
      </c>
      <c r="VVA215" s="611">
        <v>93205</v>
      </c>
      <c r="VVB215" s="611">
        <v>93205</v>
      </c>
      <c r="VVC215" s="611">
        <v>93205</v>
      </c>
      <c r="VVD215" s="611">
        <v>93205</v>
      </c>
      <c r="VVE215" s="611">
        <v>93205</v>
      </c>
      <c r="VVF215" s="611">
        <v>93205</v>
      </c>
      <c r="VVG215" s="611">
        <v>93205</v>
      </c>
      <c r="VVH215" s="611">
        <v>93205</v>
      </c>
      <c r="VVI215" s="611">
        <v>93205</v>
      </c>
      <c r="VVJ215" s="611">
        <v>93205</v>
      </c>
      <c r="VVK215" s="611">
        <v>93205</v>
      </c>
      <c r="VVL215" s="611">
        <v>93205</v>
      </c>
      <c r="VVM215" s="611">
        <v>93205</v>
      </c>
      <c r="VVN215" s="611">
        <v>93205</v>
      </c>
      <c r="VVO215" s="611">
        <v>93205</v>
      </c>
      <c r="VVP215" s="611">
        <v>93205</v>
      </c>
      <c r="VVQ215" s="611">
        <v>93205</v>
      </c>
      <c r="VVR215" s="611">
        <v>93205</v>
      </c>
      <c r="VVS215" s="611">
        <v>93205</v>
      </c>
      <c r="VVT215" s="611">
        <v>93205</v>
      </c>
      <c r="VVU215" s="611">
        <v>93205</v>
      </c>
      <c r="VVV215" s="611">
        <v>93205</v>
      </c>
      <c r="VVW215" s="611">
        <v>93205</v>
      </c>
      <c r="VVX215" s="611">
        <v>93205</v>
      </c>
      <c r="VVY215" s="611">
        <v>93205</v>
      </c>
      <c r="VVZ215" s="611">
        <v>93205</v>
      </c>
      <c r="VWA215" s="611">
        <v>93205</v>
      </c>
      <c r="VWB215" s="611">
        <v>93205</v>
      </c>
      <c r="VWC215" s="611">
        <v>93205</v>
      </c>
      <c r="VWD215" s="611">
        <v>93205</v>
      </c>
      <c r="VWE215" s="611">
        <v>93205</v>
      </c>
      <c r="VWF215" s="611">
        <v>93205</v>
      </c>
      <c r="VWG215" s="611">
        <v>93205</v>
      </c>
      <c r="VWH215" s="611">
        <v>93205</v>
      </c>
      <c r="VWI215" s="611">
        <v>93205</v>
      </c>
      <c r="VWJ215" s="611">
        <v>93205</v>
      </c>
      <c r="VWK215" s="611">
        <v>93205</v>
      </c>
      <c r="VWL215" s="611">
        <v>93205</v>
      </c>
      <c r="VWM215" s="611">
        <v>93205</v>
      </c>
      <c r="VWN215" s="611">
        <v>93205</v>
      </c>
      <c r="VWO215" s="611">
        <v>93205</v>
      </c>
      <c r="VWP215" s="611">
        <v>93205</v>
      </c>
      <c r="VWQ215" s="611">
        <v>93205</v>
      </c>
      <c r="VWR215" s="611">
        <v>93205</v>
      </c>
      <c r="VWS215" s="611">
        <v>93205</v>
      </c>
      <c r="VWT215" s="611">
        <v>93205</v>
      </c>
      <c r="VWU215" s="611">
        <v>93205</v>
      </c>
      <c r="VWV215" s="611">
        <v>93205</v>
      </c>
      <c r="VWW215" s="611">
        <v>93205</v>
      </c>
      <c r="VWX215" s="611">
        <v>93205</v>
      </c>
      <c r="VWY215" s="611">
        <v>93205</v>
      </c>
      <c r="VWZ215" s="611">
        <v>93205</v>
      </c>
      <c r="VXA215" s="611">
        <v>93205</v>
      </c>
      <c r="VXB215" s="611">
        <v>93205</v>
      </c>
      <c r="VXC215" s="611">
        <v>93205</v>
      </c>
      <c r="VXD215" s="611">
        <v>93205</v>
      </c>
      <c r="VXE215" s="611">
        <v>93205</v>
      </c>
      <c r="VXF215" s="611">
        <v>93205</v>
      </c>
      <c r="VXG215" s="611">
        <v>93205</v>
      </c>
      <c r="VXH215" s="611">
        <v>93205</v>
      </c>
      <c r="VXI215" s="611">
        <v>93205</v>
      </c>
      <c r="VXJ215" s="611">
        <v>93205</v>
      </c>
      <c r="VXK215" s="611">
        <v>93205</v>
      </c>
      <c r="VXL215" s="611">
        <v>93205</v>
      </c>
      <c r="VXM215" s="611">
        <v>93205</v>
      </c>
      <c r="VXN215" s="611">
        <v>93205</v>
      </c>
      <c r="VXO215" s="611">
        <v>93205</v>
      </c>
      <c r="VXP215" s="611">
        <v>93205</v>
      </c>
      <c r="VXQ215" s="611">
        <v>93205</v>
      </c>
      <c r="VXR215" s="611">
        <v>93205</v>
      </c>
      <c r="VXS215" s="611">
        <v>93205</v>
      </c>
      <c r="VXT215" s="611">
        <v>93205</v>
      </c>
      <c r="VXU215" s="611">
        <v>93205</v>
      </c>
      <c r="VXV215" s="611">
        <v>93205</v>
      </c>
      <c r="VXW215" s="611">
        <v>93205</v>
      </c>
      <c r="VXX215" s="611">
        <v>93205</v>
      </c>
      <c r="VXY215" s="611">
        <v>93205</v>
      </c>
      <c r="VXZ215" s="611">
        <v>93205</v>
      </c>
      <c r="VYA215" s="611">
        <v>93205</v>
      </c>
      <c r="VYB215" s="611">
        <v>93205</v>
      </c>
      <c r="VYC215" s="611">
        <v>93205</v>
      </c>
      <c r="VYD215" s="611">
        <v>93205</v>
      </c>
      <c r="VYE215" s="611">
        <v>93205</v>
      </c>
      <c r="VYF215" s="611">
        <v>93205</v>
      </c>
      <c r="VYG215" s="611">
        <v>93205</v>
      </c>
      <c r="VYH215" s="611">
        <v>93205</v>
      </c>
      <c r="VYI215" s="611">
        <v>93205</v>
      </c>
      <c r="VYJ215" s="611">
        <v>93205</v>
      </c>
      <c r="VYK215" s="611">
        <v>93205</v>
      </c>
      <c r="VYL215" s="611">
        <v>93205</v>
      </c>
      <c r="VYM215" s="611">
        <v>93205</v>
      </c>
      <c r="VYN215" s="611">
        <v>93205</v>
      </c>
      <c r="VYO215" s="611">
        <v>93205</v>
      </c>
      <c r="VYP215" s="611">
        <v>93205</v>
      </c>
      <c r="VYQ215" s="611">
        <v>93205</v>
      </c>
      <c r="VYR215" s="611">
        <v>93205</v>
      </c>
      <c r="VYS215" s="611">
        <v>93205</v>
      </c>
      <c r="VYT215" s="611">
        <v>93205</v>
      </c>
      <c r="VYU215" s="611">
        <v>93205</v>
      </c>
      <c r="VYV215" s="611">
        <v>93205</v>
      </c>
      <c r="VYW215" s="611">
        <v>93205</v>
      </c>
      <c r="VYX215" s="611">
        <v>93205</v>
      </c>
      <c r="VYY215" s="611">
        <v>93205</v>
      </c>
      <c r="VYZ215" s="611">
        <v>93205</v>
      </c>
      <c r="VZA215" s="611">
        <v>93205</v>
      </c>
      <c r="VZB215" s="611">
        <v>93205</v>
      </c>
      <c r="VZC215" s="611">
        <v>93205</v>
      </c>
      <c r="VZD215" s="611">
        <v>93205</v>
      </c>
      <c r="VZE215" s="611">
        <v>93205</v>
      </c>
      <c r="VZF215" s="611">
        <v>93205</v>
      </c>
      <c r="VZG215" s="611">
        <v>93205</v>
      </c>
      <c r="VZH215" s="611">
        <v>93205</v>
      </c>
      <c r="VZI215" s="611">
        <v>93205</v>
      </c>
      <c r="VZJ215" s="611">
        <v>93205</v>
      </c>
      <c r="VZK215" s="611">
        <v>93205</v>
      </c>
      <c r="VZL215" s="611">
        <v>93205</v>
      </c>
      <c r="VZM215" s="611">
        <v>93205</v>
      </c>
      <c r="VZN215" s="611">
        <v>93205</v>
      </c>
      <c r="VZO215" s="611">
        <v>93205</v>
      </c>
      <c r="VZP215" s="611">
        <v>93205</v>
      </c>
      <c r="VZQ215" s="611">
        <v>93205</v>
      </c>
      <c r="VZR215" s="611">
        <v>93205</v>
      </c>
      <c r="VZS215" s="611">
        <v>93205</v>
      </c>
      <c r="VZT215" s="611">
        <v>93205</v>
      </c>
      <c r="VZU215" s="611">
        <v>93205</v>
      </c>
      <c r="VZV215" s="611">
        <v>93205</v>
      </c>
      <c r="VZW215" s="611">
        <v>93205</v>
      </c>
      <c r="VZX215" s="611">
        <v>93205</v>
      </c>
      <c r="VZY215" s="611">
        <v>93205</v>
      </c>
      <c r="VZZ215" s="611">
        <v>93205</v>
      </c>
      <c r="WAA215" s="611">
        <v>93205</v>
      </c>
      <c r="WAB215" s="611">
        <v>93205</v>
      </c>
      <c r="WAC215" s="611">
        <v>93205</v>
      </c>
      <c r="WAD215" s="611">
        <v>93205</v>
      </c>
      <c r="WAE215" s="611">
        <v>93205</v>
      </c>
      <c r="WAF215" s="611">
        <v>93205</v>
      </c>
      <c r="WAG215" s="611">
        <v>93205</v>
      </c>
      <c r="WAH215" s="611">
        <v>93205</v>
      </c>
      <c r="WAI215" s="611">
        <v>93205</v>
      </c>
      <c r="WAJ215" s="611">
        <v>93205</v>
      </c>
      <c r="WAK215" s="611">
        <v>93205</v>
      </c>
      <c r="WAL215" s="611">
        <v>93205</v>
      </c>
      <c r="WAM215" s="611">
        <v>93205</v>
      </c>
      <c r="WAN215" s="611">
        <v>93205</v>
      </c>
      <c r="WAO215" s="611">
        <v>93205</v>
      </c>
      <c r="WAP215" s="611">
        <v>93205</v>
      </c>
      <c r="WAQ215" s="611">
        <v>93205</v>
      </c>
      <c r="WAR215" s="611">
        <v>93205</v>
      </c>
      <c r="WAS215" s="611">
        <v>93205</v>
      </c>
      <c r="WAT215" s="611">
        <v>93205</v>
      </c>
      <c r="WAU215" s="611">
        <v>93205</v>
      </c>
      <c r="WAV215" s="611">
        <v>93205</v>
      </c>
      <c r="WAW215" s="611">
        <v>93205</v>
      </c>
      <c r="WAX215" s="611">
        <v>93205</v>
      </c>
      <c r="WAY215" s="611">
        <v>93205</v>
      </c>
      <c r="WAZ215" s="611">
        <v>93205</v>
      </c>
      <c r="WBA215" s="611">
        <v>93205</v>
      </c>
      <c r="WBB215" s="611">
        <v>93205</v>
      </c>
      <c r="WBC215" s="611">
        <v>93205</v>
      </c>
      <c r="WBD215" s="611">
        <v>93205</v>
      </c>
      <c r="WBE215" s="611">
        <v>93205</v>
      </c>
      <c r="WBF215" s="611">
        <v>93205</v>
      </c>
      <c r="WBG215" s="611">
        <v>93205</v>
      </c>
      <c r="WBH215" s="611">
        <v>93205</v>
      </c>
      <c r="WBI215" s="611">
        <v>93205</v>
      </c>
      <c r="WBJ215" s="611">
        <v>93205</v>
      </c>
      <c r="WBK215" s="611">
        <v>93205</v>
      </c>
      <c r="WBL215" s="611">
        <v>93205</v>
      </c>
      <c r="WBM215" s="611">
        <v>93205</v>
      </c>
      <c r="WBN215" s="611">
        <v>93205</v>
      </c>
      <c r="WBO215" s="611">
        <v>93205</v>
      </c>
      <c r="WBP215" s="611">
        <v>93205</v>
      </c>
      <c r="WBQ215" s="611">
        <v>93205</v>
      </c>
      <c r="WBR215" s="611">
        <v>93205</v>
      </c>
      <c r="WBS215" s="611">
        <v>93205</v>
      </c>
      <c r="WBT215" s="611">
        <v>93205</v>
      </c>
      <c r="WBU215" s="611">
        <v>93205</v>
      </c>
      <c r="WBV215" s="611">
        <v>93205</v>
      </c>
      <c r="WBW215" s="611">
        <v>93205</v>
      </c>
      <c r="WBX215" s="611">
        <v>93205</v>
      </c>
      <c r="WBY215" s="611">
        <v>93205</v>
      </c>
      <c r="WBZ215" s="611">
        <v>93205</v>
      </c>
      <c r="WCA215" s="611">
        <v>93205</v>
      </c>
      <c r="WCB215" s="611">
        <v>93205</v>
      </c>
      <c r="WCC215" s="611">
        <v>93205</v>
      </c>
      <c r="WCD215" s="611">
        <v>93205</v>
      </c>
      <c r="WCE215" s="611">
        <v>93205</v>
      </c>
      <c r="WCF215" s="611">
        <v>93205</v>
      </c>
      <c r="WCG215" s="611">
        <v>93205</v>
      </c>
      <c r="WCH215" s="611">
        <v>93205</v>
      </c>
      <c r="WCI215" s="611">
        <v>93205</v>
      </c>
      <c r="WCJ215" s="611">
        <v>93205</v>
      </c>
      <c r="WCK215" s="611">
        <v>93205</v>
      </c>
      <c r="WCL215" s="611">
        <v>93205</v>
      </c>
      <c r="WCM215" s="611">
        <v>93205</v>
      </c>
      <c r="WCN215" s="611">
        <v>93205</v>
      </c>
      <c r="WCO215" s="611">
        <v>93205</v>
      </c>
      <c r="WCP215" s="611">
        <v>93205</v>
      </c>
      <c r="WCQ215" s="611">
        <v>93205</v>
      </c>
      <c r="WCR215" s="611">
        <v>93205</v>
      </c>
      <c r="WCS215" s="611">
        <v>93205</v>
      </c>
      <c r="WCT215" s="611">
        <v>93205</v>
      </c>
      <c r="WCU215" s="611">
        <v>93205</v>
      </c>
      <c r="WCV215" s="611">
        <v>93205</v>
      </c>
      <c r="WCW215" s="611">
        <v>93205</v>
      </c>
      <c r="WCX215" s="611">
        <v>93205</v>
      </c>
      <c r="WCY215" s="611">
        <v>93205</v>
      </c>
      <c r="WCZ215" s="611">
        <v>93205</v>
      </c>
      <c r="WDA215" s="611">
        <v>93205</v>
      </c>
      <c r="WDB215" s="611">
        <v>93205</v>
      </c>
      <c r="WDC215" s="611">
        <v>93205</v>
      </c>
      <c r="WDD215" s="611">
        <v>93205</v>
      </c>
      <c r="WDE215" s="611">
        <v>93205</v>
      </c>
      <c r="WDF215" s="611">
        <v>93205</v>
      </c>
      <c r="WDG215" s="611">
        <v>93205</v>
      </c>
      <c r="WDH215" s="611">
        <v>93205</v>
      </c>
      <c r="WDI215" s="611">
        <v>93205</v>
      </c>
      <c r="WDJ215" s="611">
        <v>93205</v>
      </c>
      <c r="WDK215" s="611">
        <v>93205</v>
      </c>
      <c r="WDL215" s="611">
        <v>93205</v>
      </c>
      <c r="WDM215" s="611">
        <v>93205</v>
      </c>
      <c r="WDN215" s="611">
        <v>93205</v>
      </c>
      <c r="WDO215" s="611">
        <v>93205</v>
      </c>
      <c r="WDP215" s="611">
        <v>93205</v>
      </c>
      <c r="WDQ215" s="611">
        <v>93205</v>
      </c>
      <c r="WDR215" s="611">
        <v>93205</v>
      </c>
      <c r="WDS215" s="611">
        <v>93205</v>
      </c>
      <c r="WDT215" s="611">
        <v>93205</v>
      </c>
      <c r="WDU215" s="611">
        <v>93205</v>
      </c>
      <c r="WDV215" s="611">
        <v>93205</v>
      </c>
      <c r="WDW215" s="611">
        <v>93205</v>
      </c>
      <c r="WDX215" s="611">
        <v>93205</v>
      </c>
      <c r="WDY215" s="611">
        <v>93205</v>
      </c>
      <c r="WDZ215" s="611">
        <v>93205</v>
      </c>
      <c r="WEA215" s="611">
        <v>93205</v>
      </c>
      <c r="WEB215" s="611">
        <v>93205</v>
      </c>
      <c r="WEC215" s="611">
        <v>93205</v>
      </c>
      <c r="WED215" s="611">
        <v>93205</v>
      </c>
      <c r="WEE215" s="611">
        <v>93205</v>
      </c>
      <c r="WEF215" s="611">
        <v>93205</v>
      </c>
      <c r="WEG215" s="611">
        <v>93205</v>
      </c>
      <c r="WEH215" s="611">
        <v>93205</v>
      </c>
      <c r="WEI215" s="611">
        <v>93205</v>
      </c>
      <c r="WEJ215" s="611">
        <v>93205</v>
      </c>
      <c r="WEK215" s="611">
        <v>93205</v>
      </c>
      <c r="WEL215" s="611">
        <v>93205</v>
      </c>
      <c r="WEM215" s="611">
        <v>93205</v>
      </c>
      <c r="WEN215" s="611">
        <v>93205</v>
      </c>
      <c r="WEO215" s="611">
        <v>93205</v>
      </c>
      <c r="WEP215" s="611">
        <v>93205</v>
      </c>
      <c r="WEQ215" s="611">
        <v>93205</v>
      </c>
      <c r="WER215" s="611">
        <v>93205</v>
      </c>
      <c r="WES215" s="611">
        <v>93205</v>
      </c>
      <c r="WET215" s="611">
        <v>93205</v>
      </c>
      <c r="WEU215" s="611">
        <v>93205</v>
      </c>
      <c r="WEV215" s="611">
        <v>93205</v>
      </c>
      <c r="WEW215" s="611">
        <v>93205</v>
      </c>
      <c r="WEX215" s="611">
        <v>93205</v>
      </c>
      <c r="WEY215" s="611">
        <v>93205</v>
      </c>
      <c r="WEZ215" s="611">
        <v>93205</v>
      </c>
      <c r="WFA215" s="611">
        <v>93205</v>
      </c>
      <c r="WFB215" s="611">
        <v>93205</v>
      </c>
      <c r="WFC215" s="611">
        <v>93205</v>
      </c>
      <c r="WFD215" s="611">
        <v>93205</v>
      </c>
      <c r="WFE215" s="611">
        <v>93205</v>
      </c>
      <c r="WFF215" s="611">
        <v>93205</v>
      </c>
      <c r="WFG215" s="611">
        <v>93205</v>
      </c>
      <c r="WFH215" s="611">
        <v>93205</v>
      </c>
      <c r="WFI215" s="611">
        <v>93205</v>
      </c>
      <c r="WFJ215" s="611">
        <v>93205</v>
      </c>
      <c r="WFK215" s="611">
        <v>93205</v>
      </c>
      <c r="WFL215" s="611">
        <v>93205</v>
      </c>
      <c r="WFM215" s="611">
        <v>93205</v>
      </c>
      <c r="WFN215" s="611">
        <v>93205</v>
      </c>
      <c r="WFO215" s="611">
        <v>93205</v>
      </c>
      <c r="WFP215" s="611">
        <v>93205</v>
      </c>
      <c r="WFQ215" s="611">
        <v>93205</v>
      </c>
      <c r="WFR215" s="611">
        <v>93205</v>
      </c>
      <c r="WFS215" s="611">
        <v>93205</v>
      </c>
      <c r="WFT215" s="611">
        <v>93205</v>
      </c>
      <c r="WFU215" s="611">
        <v>93205</v>
      </c>
      <c r="WFV215" s="611">
        <v>93205</v>
      </c>
      <c r="WFW215" s="611">
        <v>93205</v>
      </c>
      <c r="WFX215" s="611">
        <v>93205</v>
      </c>
      <c r="WFY215" s="611">
        <v>93205</v>
      </c>
      <c r="WFZ215" s="611">
        <v>93205</v>
      </c>
      <c r="WGA215" s="611">
        <v>93205</v>
      </c>
      <c r="WGB215" s="611">
        <v>93205</v>
      </c>
      <c r="WGC215" s="611">
        <v>93205</v>
      </c>
      <c r="WGD215" s="611">
        <v>93205</v>
      </c>
      <c r="WGE215" s="611">
        <v>93205</v>
      </c>
      <c r="WGF215" s="611">
        <v>93205</v>
      </c>
      <c r="WGG215" s="611">
        <v>93205</v>
      </c>
      <c r="WGH215" s="611">
        <v>93205</v>
      </c>
      <c r="WGI215" s="611">
        <v>93205</v>
      </c>
      <c r="WGJ215" s="611">
        <v>93205</v>
      </c>
      <c r="WGK215" s="611">
        <v>93205</v>
      </c>
      <c r="WGL215" s="611">
        <v>93205</v>
      </c>
      <c r="WGM215" s="611">
        <v>93205</v>
      </c>
      <c r="WGN215" s="611">
        <v>93205</v>
      </c>
      <c r="WGO215" s="611">
        <v>93205</v>
      </c>
      <c r="WGP215" s="611">
        <v>93205</v>
      </c>
      <c r="WGQ215" s="611">
        <v>93205</v>
      </c>
      <c r="WGR215" s="611">
        <v>93205</v>
      </c>
      <c r="WGS215" s="611">
        <v>93205</v>
      </c>
      <c r="WGT215" s="611">
        <v>93205</v>
      </c>
      <c r="WGU215" s="611">
        <v>93205</v>
      </c>
      <c r="WGV215" s="611">
        <v>93205</v>
      </c>
      <c r="WGW215" s="611">
        <v>93205</v>
      </c>
      <c r="WGX215" s="611">
        <v>93205</v>
      </c>
      <c r="WGY215" s="611">
        <v>93205</v>
      </c>
      <c r="WGZ215" s="611">
        <v>93205</v>
      </c>
      <c r="WHA215" s="611">
        <v>93205</v>
      </c>
      <c r="WHB215" s="611">
        <v>93205</v>
      </c>
      <c r="WHC215" s="611">
        <v>93205</v>
      </c>
      <c r="WHD215" s="611">
        <v>93205</v>
      </c>
      <c r="WHE215" s="611">
        <v>93205</v>
      </c>
      <c r="WHF215" s="611">
        <v>93205</v>
      </c>
      <c r="WHG215" s="611">
        <v>93205</v>
      </c>
      <c r="WHH215" s="611">
        <v>93205</v>
      </c>
      <c r="WHI215" s="611">
        <v>93205</v>
      </c>
      <c r="WHJ215" s="611">
        <v>93205</v>
      </c>
      <c r="WHK215" s="611">
        <v>93205</v>
      </c>
      <c r="WHL215" s="611">
        <v>93205</v>
      </c>
      <c r="WHM215" s="611">
        <v>93205</v>
      </c>
      <c r="WHN215" s="611">
        <v>93205</v>
      </c>
      <c r="WHO215" s="611">
        <v>93205</v>
      </c>
      <c r="WHP215" s="611">
        <v>93205</v>
      </c>
      <c r="WHQ215" s="611">
        <v>93205</v>
      </c>
      <c r="WHR215" s="611">
        <v>93205</v>
      </c>
      <c r="WHS215" s="611">
        <v>93205</v>
      </c>
      <c r="WHT215" s="611">
        <v>93205</v>
      </c>
      <c r="WHU215" s="611">
        <v>93205</v>
      </c>
      <c r="WHV215" s="611">
        <v>93205</v>
      </c>
      <c r="WHW215" s="611">
        <v>93205</v>
      </c>
      <c r="WHX215" s="611">
        <v>93205</v>
      </c>
      <c r="WHY215" s="611">
        <v>93205</v>
      </c>
      <c r="WHZ215" s="611">
        <v>93205</v>
      </c>
      <c r="WIA215" s="611">
        <v>93205</v>
      </c>
      <c r="WIB215" s="611">
        <v>93205</v>
      </c>
      <c r="WIC215" s="611">
        <v>93205</v>
      </c>
      <c r="WID215" s="611">
        <v>93205</v>
      </c>
      <c r="WIE215" s="611">
        <v>93205</v>
      </c>
      <c r="WIF215" s="611">
        <v>93205</v>
      </c>
      <c r="WIG215" s="611">
        <v>93205</v>
      </c>
      <c r="WIH215" s="611">
        <v>93205</v>
      </c>
      <c r="WII215" s="611">
        <v>93205</v>
      </c>
      <c r="WIJ215" s="611">
        <v>93205</v>
      </c>
      <c r="WIK215" s="611">
        <v>93205</v>
      </c>
      <c r="WIL215" s="611">
        <v>93205</v>
      </c>
      <c r="WIM215" s="611">
        <v>93205</v>
      </c>
      <c r="WIN215" s="611">
        <v>93205</v>
      </c>
      <c r="WIO215" s="611">
        <v>93205</v>
      </c>
      <c r="WIP215" s="611">
        <v>93205</v>
      </c>
      <c r="WIQ215" s="611">
        <v>93205</v>
      </c>
      <c r="WIR215" s="611">
        <v>93205</v>
      </c>
      <c r="WIS215" s="611">
        <v>93205</v>
      </c>
      <c r="WIT215" s="611">
        <v>93205</v>
      </c>
      <c r="WIU215" s="611">
        <v>93205</v>
      </c>
      <c r="WIV215" s="611">
        <v>93205</v>
      </c>
      <c r="WIW215" s="611">
        <v>93205</v>
      </c>
      <c r="WIX215" s="611">
        <v>93205</v>
      </c>
      <c r="WIY215" s="611">
        <v>93205</v>
      </c>
      <c r="WIZ215" s="611">
        <v>93205</v>
      </c>
      <c r="WJA215" s="611">
        <v>93205</v>
      </c>
      <c r="WJB215" s="611">
        <v>93205</v>
      </c>
      <c r="WJC215" s="611">
        <v>93205</v>
      </c>
      <c r="WJD215" s="611">
        <v>93205</v>
      </c>
      <c r="WJE215" s="611">
        <v>93205</v>
      </c>
      <c r="WJF215" s="611">
        <v>93205</v>
      </c>
      <c r="WJG215" s="611">
        <v>93205</v>
      </c>
      <c r="WJH215" s="611">
        <v>93205</v>
      </c>
      <c r="WJI215" s="611">
        <v>93205</v>
      </c>
      <c r="WJJ215" s="611">
        <v>93205</v>
      </c>
      <c r="WJK215" s="611">
        <v>93205</v>
      </c>
      <c r="WJL215" s="611">
        <v>93205</v>
      </c>
      <c r="WJM215" s="611">
        <v>93205</v>
      </c>
      <c r="WJN215" s="611">
        <v>93205</v>
      </c>
      <c r="WJO215" s="611">
        <v>93205</v>
      </c>
      <c r="WJP215" s="611">
        <v>93205</v>
      </c>
      <c r="WJQ215" s="611">
        <v>93205</v>
      </c>
      <c r="WJR215" s="611">
        <v>93205</v>
      </c>
      <c r="WJS215" s="611">
        <v>93205</v>
      </c>
      <c r="WJT215" s="611">
        <v>93205</v>
      </c>
      <c r="WJU215" s="611">
        <v>93205</v>
      </c>
      <c r="WJV215" s="611">
        <v>93205</v>
      </c>
      <c r="WJW215" s="611">
        <v>93205</v>
      </c>
      <c r="WJX215" s="611">
        <v>93205</v>
      </c>
      <c r="WJY215" s="611">
        <v>93205</v>
      </c>
      <c r="WJZ215" s="611">
        <v>93205</v>
      </c>
      <c r="WKA215" s="611">
        <v>93205</v>
      </c>
      <c r="WKB215" s="611">
        <v>93205</v>
      </c>
      <c r="WKC215" s="611">
        <v>93205</v>
      </c>
      <c r="WKD215" s="611">
        <v>93205</v>
      </c>
      <c r="WKE215" s="611">
        <v>93205</v>
      </c>
      <c r="WKF215" s="611">
        <v>93205</v>
      </c>
      <c r="WKG215" s="611">
        <v>93205</v>
      </c>
      <c r="WKH215" s="611">
        <v>93205</v>
      </c>
      <c r="WKI215" s="611">
        <v>93205</v>
      </c>
      <c r="WKJ215" s="611">
        <v>93205</v>
      </c>
      <c r="WKK215" s="611">
        <v>93205</v>
      </c>
      <c r="WKL215" s="611">
        <v>93205</v>
      </c>
      <c r="WKM215" s="611">
        <v>93205</v>
      </c>
      <c r="WKN215" s="611">
        <v>93205</v>
      </c>
      <c r="WKO215" s="611">
        <v>93205</v>
      </c>
      <c r="WKP215" s="611">
        <v>93205</v>
      </c>
      <c r="WKQ215" s="611">
        <v>93205</v>
      </c>
      <c r="WKR215" s="611">
        <v>93205</v>
      </c>
      <c r="WKS215" s="611">
        <v>93205</v>
      </c>
      <c r="WKT215" s="611">
        <v>93205</v>
      </c>
      <c r="WKU215" s="611">
        <v>93205</v>
      </c>
      <c r="WKV215" s="611">
        <v>93205</v>
      </c>
      <c r="WKW215" s="611">
        <v>93205</v>
      </c>
      <c r="WKX215" s="611">
        <v>93205</v>
      </c>
      <c r="WKY215" s="611">
        <v>93205</v>
      </c>
      <c r="WKZ215" s="611">
        <v>93205</v>
      </c>
      <c r="WLA215" s="611">
        <v>93205</v>
      </c>
      <c r="WLB215" s="611">
        <v>93205</v>
      </c>
      <c r="WLC215" s="611">
        <v>93205</v>
      </c>
      <c r="WLD215" s="611">
        <v>93205</v>
      </c>
      <c r="WLE215" s="611">
        <v>93205</v>
      </c>
      <c r="WLF215" s="611">
        <v>93205</v>
      </c>
      <c r="WLG215" s="611">
        <v>93205</v>
      </c>
      <c r="WLH215" s="611">
        <v>93205</v>
      </c>
      <c r="WLI215" s="611">
        <v>93205</v>
      </c>
      <c r="WLJ215" s="611">
        <v>93205</v>
      </c>
      <c r="WLK215" s="611">
        <v>93205</v>
      </c>
      <c r="WLL215" s="611">
        <v>93205</v>
      </c>
      <c r="WLM215" s="611">
        <v>93205</v>
      </c>
      <c r="WLN215" s="611">
        <v>93205</v>
      </c>
      <c r="WLO215" s="611">
        <v>93205</v>
      </c>
      <c r="WLP215" s="611">
        <v>93205</v>
      </c>
      <c r="WLQ215" s="611">
        <v>93205</v>
      </c>
      <c r="WLR215" s="611">
        <v>93205</v>
      </c>
      <c r="WLS215" s="611">
        <v>93205</v>
      </c>
      <c r="WLT215" s="611">
        <v>93205</v>
      </c>
      <c r="WLU215" s="611">
        <v>93205</v>
      </c>
      <c r="WLV215" s="611">
        <v>93205</v>
      </c>
      <c r="WLW215" s="611">
        <v>93205</v>
      </c>
      <c r="WLX215" s="611">
        <v>93205</v>
      </c>
      <c r="WLY215" s="611">
        <v>93205</v>
      </c>
      <c r="WLZ215" s="611">
        <v>93205</v>
      </c>
      <c r="WMA215" s="611">
        <v>93205</v>
      </c>
      <c r="WMB215" s="611">
        <v>93205</v>
      </c>
      <c r="WMC215" s="611">
        <v>93205</v>
      </c>
      <c r="WMD215" s="611">
        <v>93205</v>
      </c>
      <c r="WME215" s="611">
        <v>93205</v>
      </c>
      <c r="WMF215" s="611">
        <v>93205</v>
      </c>
      <c r="WMG215" s="611">
        <v>93205</v>
      </c>
      <c r="WMH215" s="611">
        <v>93205</v>
      </c>
      <c r="WMI215" s="611">
        <v>93205</v>
      </c>
      <c r="WMJ215" s="611">
        <v>93205</v>
      </c>
      <c r="WMK215" s="611">
        <v>93205</v>
      </c>
      <c r="WML215" s="611">
        <v>93205</v>
      </c>
      <c r="WMM215" s="611">
        <v>93205</v>
      </c>
      <c r="WMN215" s="611">
        <v>93205</v>
      </c>
      <c r="WMO215" s="611">
        <v>93205</v>
      </c>
      <c r="WMP215" s="611">
        <v>93205</v>
      </c>
      <c r="WMQ215" s="611">
        <v>93205</v>
      </c>
      <c r="WMR215" s="611">
        <v>93205</v>
      </c>
      <c r="WMS215" s="611">
        <v>93205</v>
      </c>
      <c r="WMT215" s="611">
        <v>93205</v>
      </c>
      <c r="WMU215" s="611">
        <v>93205</v>
      </c>
      <c r="WMV215" s="611">
        <v>93205</v>
      </c>
      <c r="WMW215" s="611">
        <v>93205</v>
      </c>
      <c r="WMX215" s="611">
        <v>93205</v>
      </c>
      <c r="WMY215" s="611">
        <v>93205</v>
      </c>
      <c r="WMZ215" s="611">
        <v>93205</v>
      </c>
      <c r="WNA215" s="611">
        <v>93205</v>
      </c>
      <c r="WNB215" s="611">
        <v>93205</v>
      </c>
      <c r="WNC215" s="611">
        <v>93205</v>
      </c>
      <c r="WND215" s="611">
        <v>93205</v>
      </c>
      <c r="WNE215" s="611">
        <v>93205</v>
      </c>
      <c r="WNF215" s="611">
        <v>93205</v>
      </c>
      <c r="WNG215" s="611">
        <v>93205</v>
      </c>
      <c r="WNH215" s="611">
        <v>93205</v>
      </c>
      <c r="WNI215" s="611">
        <v>93205</v>
      </c>
      <c r="WNJ215" s="611">
        <v>93205</v>
      </c>
      <c r="WNK215" s="611">
        <v>93205</v>
      </c>
      <c r="WNL215" s="611">
        <v>93205</v>
      </c>
      <c r="WNM215" s="611">
        <v>93205</v>
      </c>
      <c r="WNN215" s="611">
        <v>93205</v>
      </c>
      <c r="WNO215" s="611">
        <v>93205</v>
      </c>
      <c r="WNP215" s="611">
        <v>93205</v>
      </c>
      <c r="WNQ215" s="611">
        <v>93205</v>
      </c>
      <c r="WNR215" s="611">
        <v>93205</v>
      </c>
      <c r="WNS215" s="611">
        <v>93205</v>
      </c>
      <c r="WNT215" s="611">
        <v>93205</v>
      </c>
      <c r="WNU215" s="611">
        <v>93205</v>
      </c>
      <c r="WNV215" s="611">
        <v>93205</v>
      </c>
      <c r="WNW215" s="611">
        <v>93205</v>
      </c>
      <c r="WNX215" s="611">
        <v>93205</v>
      </c>
      <c r="WNY215" s="611">
        <v>93205</v>
      </c>
      <c r="WNZ215" s="611">
        <v>93205</v>
      </c>
      <c r="WOA215" s="611">
        <v>93205</v>
      </c>
      <c r="WOB215" s="611">
        <v>93205</v>
      </c>
      <c r="WOC215" s="611">
        <v>93205</v>
      </c>
      <c r="WOD215" s="611">
        <v>93205</v>
      </c>
      <c r="WOE215" s="611">
        <v>93205</v>
      </c>
      <c r="WOF215" s="611">
        <v>93205</v>
      </c>
      <c r="WOG215" s="611">
        <v>93205</v>
      </c>
      <c r="WOH215" s="611">
        <v>93205</v>
      </c>
      <c r="WOI215" s="611">
        <v>93205</v>
      </c>
      <c r="WOJ215" s="611">
        <v>93205</v>
      </c>
      <c r="WOK215" s="611">
        <v>93205</v>
      </c>
      <c r="WOL215" s="611">
        <v>93205</v>
      </c>
      <c r="WOM215" s="611">
        <v>93205</v>
      </c>
      <c r="WON215" s="611">
        <v>93205</v>
      </c>
      <c r="WOO215" s="611">
        <v>93205</v>
      </c>
      <c r="WOP215" s="611">
        <v>93205</v>
      </c>
      <c r="WOQ215" s="611">
        <v>93205</v>
      </c>
      <c r="WOR215" s="611">
        <v>93205</v>
      </c>
      <c r="WOS215" s="611">
        <v>93205</v>
      </c>
      <c r="WOT215" s="611">
        <v>93205</v>
      </c>
      <c r="WOU215" s="611">
        <v>93205</v>
      </c>
      <c r="WOV215" s="611">
        <v>93205</v>
      </c>
      <c r="WOW215" s="611">
        <v>93205</v>
      </c>
      <c r="WOX215" s="611">
        <v>93205</v>
      </c>
      <c r="WOY215" s="611">
        <v>93205</v>
      </c>
      <c r="WOZ215" s="611">
        <v>93205</v>
      </c>
      <c r="WPA215" s="611">
        <v>93205</v>
      </c>
      <c r="WPB215" s="611">
        <v>93205</v>
      </c>
      <c r="WPC215" s="611">
        <v>93205</v>
      </c>
      <c r="WPD215" s="611">
        <v>93205</v>
      </c>
      <c r="WPE215" s="611">
        <v>93205</v>
      </c>
      <c r="WPF215" s="611">
        <v>93205</v>
      </c>
      <c r="WPG215" s="611">
        <v>93205</v>
      </c>
      <c r="WPH215" s="611">
        <v>93205</v>
      </c>
      <c r="WPI215" s="611">
        <v>93205</v>
      </c>
      <c r="WPJ215" s="611">
        <v>93205</v>
      </c>
      <c r="WPK215" s="611">
        <v>93205</v>
      </c>
      <c r="WPL215" s="611">
        <v>93205</v>
      </c>
      <c r="WPM215" s="611">
        <v>93205</v>
      </c>
      <c r="WPN215" s="611">
        <v>93205</v>
      </c>
      <c r="WPO215" s="611">
        <v>93205</v>
      </c>
      <c r="WPP215" s="611">
        <v>93205</v>
      </c>
      <c r="WPQ215" s="611">
        <v>93205</v>
      </c>
      <c r="WPR215" s="611">
        <v>93205</v>
      </c>
      <c r="WPS215" s="611">
        <v>93205</v>
      </c>
      <c r="WPT215" s="611">
        <v>93205</v>
      </c>
      <c r="WPU215" s="611">
        <v>93205</v>
      </c>
      <c r="WPV215" s="611">
        <v>93205</v>
      </c>
      <c r="WPW215" s="611">
        <v>93205</v>
      </c>
      <c r="WPX215" s="611">
        <v>93205</v>
      </c>
      <c r="WPY215" s="611">
        <v>93205</v>
      </c>
      <c r="WPZ215" s="611">
        <v>93205</v>
      </c>
      <c r="WQA215" s="611">
        <v>93205</v>
      </c>
      <c r="WQB215" s="611">
        <v>93205</v>
      </c>
      <c r="WQC215" s="611">
        <v>93205</v>
      </c>
      <c r="WQD215" s="611">
        <v>93205</v>
      </c>
      <c r="WQE215" s="611">
        <v>93205</v>
      </c>
      <c r="WQF215" s="611">
        <v>93205</v>
      </c>
      <c r="WQG215" s="611">
        <v>93205</v>
      </c>
      <c r="WQH215" s="611">
        <v>93205</v>
      </c>
      <c r="WQI215" s="611">
        <v>93205</v>
      </c>
      <c r="WQJ215" s="611">
        <v>93205</v>
      </c>
      <c r="WQK215" s="611">
        <v>93205</v>
      </c>
      <c r="WQL215" s="611">
        <v>93205</v>
      </c>
      <c r="WQM215" s="611">
        <v>93205</v>
      </c>
      <c r="WQN215" s="611">
        <v>93205</v>
      </c>
      <c r="WQO215" s="611">
        <v>93205</v>
      </c>
      <c r="WQP215" s="611">
        <v>93205</v>
      </c>
      <c r="WQQ215" s="611">
        <v>93205</v>
      </c>
      <c r="WQR215" s="611">
        <v>93205</v>
      </c>
      <c r="WQS215" s="611">
        <v>93205</v>
      </c>
      <c r="WQT215" s="611">
        <v>93205</v>
      </c>
      <c r="WQU215" s="611">
        <v>93205</v>
      </c>
      <c r="WQV215" s="611">
        <v>93205</v>
      </c>
      <c r="WQW215" s="611">
        <v>93205</v>
      </c>
      <c r="WQX215" s="611">
        <v>93205</v>
      </c>
      <c r="WQY215" s="611">
        <v>93205</v>
      </c>
      <c r="WQZ215" s="611">
        <v>93205</v>
      </c>
      <c r="WRA215" s="611">
        <v>93205</v>
      </c>
      <c r="WRB215" s="611">
        <v>93205</v>
      </c>
      <c r="WRC215" s="611">
        <v>93205</v>
      </c>
      <c r="WRD215" s="611">
        <v>93205</v>
      </c>
      <c r="WRE215" s="611">
        <v>93205</v>
      </c>
      <c r="WRF215" s="611">
        <v>93205</v>
      </c>
      <c r="WRG215" s="611">
        <v>93205</v>
      </c>
      <c r="WRH215" s="611">
        <v>93205</v>
      </c>
      <c r="WRI215" s="611">
        <v>93205</v>
      </c>
      <c r="WRJ215" s="611">
        <v>93205</v>
      </c>
      <c r="WRK215" s="611">
        <v>93205</v>
      </c>
      <c r="WRL215" s="611">
        <v>93205</v>
      </c>
      <c r="WRM215" s="611">
        <v>93205</v>
      </c>
      <c r="WRN215" s="611">
        <v>93205</v>
      </c>
      <c r="WRO215" s="611">
        <v>93205</v>
      </c>
      <c r="WRP215" s="611">
        <v>93205</v>
      </c>
      <c r="WRQ215" s="611">
        <v>93205</v>
      </c>
      <c r="WRR215" s="611">
        <v>93205</v>
      </c>
      <c r="WRS215" s="611">
        <v>93205</v>
      </c>
      <c r="WRT215" s="611">
        <v>93205</v>
      </c>
      <c r="WRU215" s="611">
        <v>93205</v>
      </c>
      <c r="WRV215" s="611">
        <v>93205</v>
      </c>
      <c r="WRW215" s="611">
        <v>93205</v>
      </c>
      <c r="WRX215" s="611">
        <v>93205</v>
      </c>
      <c r="WRY215" s="611">
        <v>93205</v>
      </c>
      <c r="WRZ215" s="611">
        <v>93205</v>
      </c>
      <c r="WSA215" s="611">
        <v>93205</v>
      </c>
      <c r="WSB215" s="611">
        <v>93205</v>
      </c>
      <c r="WSC215" s="611">
        <v>93205</v>
      </c>
      <c r="WSD215" s="611">
        <v>93205</v>
      </c>
      <c r="WSE215" s="611">
        <v>93205</v>
      </c>
      <c r="WSF215" s="611">
        <v>93205</v>
      </c>
      <c r="WSG215" s="611">
        <v>93205</v>
      </c>
      <c r="WSH215" s="611">
        <v>93205</v>
      </c>
      <c r="WSI215" s="611">
        <v>93205</v>
      </c>
      <c r="WSJ215" s="611">
        <v>93205</v>
      </c>
      <c r="WSK215" s="611">
        <v>93205</v>
      </c>
      <c r="WSL215" s="611">
        <v>93205</v>
      </c>
      <c r="WSM215" s="611">
        <v>93205</v>
      </c>
      <c r="WSN215" s="611">
        <v>93205</v>
      </c>
      <c r="WSO215" s="611">
        <v>93205</v>
      </c>
      <c r="WSP215" s="611">
        <v>93205</v>
      </c>
      <c r="WSQ215" s="611">
        <v>93205</v>
      </c>
      <c r="WSR215" s="611">
        <v>93205</v>
      </c>
      <c r="WSS215" s="611">
        <v>93205</v>
      </c>
      <c r="WST215" s="611">
        <v>93205</v>
      </c>
      <c r="WSU215" s="611">
        <v>93205</v>
      </c>
      <c r="WSV215" s="611">
        <v>93205</v>
      </c>
      <c r="WSW215" s="611">
        <v>93205</v>
      </c>
      <c r="WSX215" s="611">
        <v>93205</v>
      </c>
      <c r="WSY215" s="611">
        <v>93205</v>
      </c>
      <c r="WSZ215" s="611">
        <v>93205</v>
      </c>
      <c r="WTA215" s="611">
        <v>93205</v>
      </c>
      <c r="WTB215" s="611">
        <v>93205</v>
      </c>
      <c r="WTC215" s="611">
        <v>93205</v>
      </c>
      <c r="WTD215" s="611">
        <v>93205</v>
      </c>
      <c r="WTE215" s="611">
        <v>93205</v>
      </c>
      <c r="WTF215" s="611">
        <v>93205</v>
      </c>
      <c r="WTG215" s="611">
        <v>93205</v>
      </c>
      <c r="WTH215" s="611">
        <v>93205</v>
      </c>
      <c r="WTI215" s="611">
        <v>93205</v>
      </c>
      <c r="WTJ215" s="611">
        <v>93205</v>
      </c>
      <c r="WTK215" s="611">
        <v>93205</v>
      </c>
      <c r="WTL215" s="611">
        <v>93205</v>
      </c>
      <c r="WTM215" s="611">
        <v>93205</v>
      </c>
      <c r="WTN215" s="611">
        <v>93205</v>
      </c>
      <c r="WTO215" s="611">
        <v>93205</v>
      </c>
      <c r="WTP215" s="611">
        <v>93205</v>
      </c>
      <c r="WTQ215" s="611">
        <v>93205</v>
      </c>
      <c r="WTR215" s="611">
        <v>93205</v>
      </c>
      <c r="WTS215" s="611">
        <v>93205</v>
      </c>
      <c r="WTT215" s="611">
        <v>93205</v>
      </c>
      <c r="WTU215" s="611">
        <v>93205</v>
      </c>
      <c r="WTV215" s="611">
        <v>93205</v>
      </c>
      <c r="WTW215" s="611">
        <v>93205</v>
      </c>
      <c r="WTX215" s="611">
        <v>93205</v>
      </c>
      <c r="WTY215" s="611">
        <v>93205</v>
      </c>
      <c r="WTZ215" s="611">
        <v>93205</v>
      </c>
      <c r="WUA215" s="611">
        <v>93205</v>
      </c>
      <c r="WUB215" s="611">
        <v>93205</v>
      </c>
      <c r="WUC215" s="611">
        <v>93205</v>
      </c>
      <c r="WUD215" s="611">
        <v>93205</v>
      </c>
      <c r="WUE215" s="611">
        <v>93205</v>
      </c>
      <c r="WUF215" s="611">
        <v>93205</v>
      </c>
      <c r="WUG215" s="611">
        <v>93205</v>
      </c>
      <c r="WUH215" s="611">
        <v>93205</v>
      </c>
      <c r="WUI215" s="611">
        <v>93205</v>
      </c>
      <c r="WUJ215" s="611">
        <v>93205</v>
      </c>
      <c r="WUK215" s="611">
        <v>93205</v>
      </c>
      <c r="WUL215" s="611">
        <v>93205</v>
      </c>
      <c r="WUM215" s="611">
        <v>93205</v>
      </c>
      <c r="WUN215" s="611">
        <v>93205</v>
      </c>
      <c r="WUO215" s="611">
        <v>93205</v>
      </c>
      <c r="WUP215" s="611">
        <v>93205</v>
      </c>
      <c r="WUQ215" s="611">
        <v>93205</v>
      </c>
      <c r="WUR215" s="611">
        <v>93205</v>
      </c>
      <c r="WUS215" s="611">
        <v>93205</v>
      </c>
      <c r="WUT215" s="611">
        <v>93205</v>
      </c>
      <c r="WUU215" s="611">
        <v>93205</v>
      </c>
      <c r="WUV215" s="611">
        <v>93205</v>
      </c>
      <c r="WUW215" s="611">
        <v>93205</v>
      </c>
      <c r="WUX215" s="611">
        <v>93205</v>
      </c>
      <c r="WUY215" s="611">
        <v>93205</v>
      </c>
      <c r="WUZ215" s="611">
        <v>93205</v>
      </c>
      <c r="WVA215" s="611">
        <v>93205</v>
      </c>
      <c r="WVB215" s="611">
        <v>93205</v>
      </c>
      <c r="WVC215" s="611">
        <v>93205</v>
      </c>
      <c r="WVD215" s="611">
        <v>93205</v>
      </c>
      <c r="WVE215" s="611">
        <v>93205</v>
      </c>
      <c r="WVF215" s="611">
        <v>93205</v>
      </c>
      <c r="WVG215" s="611">
        <v>93205</v>
      </c>
      <c r="WVH215" s="611">
        <v>93205</v>
      </c>
      <c r="WVI215" s="611">
        <v>93205</v>
      </c>
      <c r="WVJ215" s="611">
        <v>93205</v>
      </c>
      <c r="WVK215" s="611">
        <v>93205</v>
      </c>
      <c r="WVL215" s="611">
        <v>93205</v>
      </c>
      <c r="WVM215" s="611">
        <v>93205</v>
      </c>
      <c r="WVN215" s="611">
        <v>93205</v>
      </c>
      <c r="WVO215" s="611">
        <v>93205</v>
      </c>
      <c r="WVP215" s="611">
        <v>93205</v>
      </c>
      <c r="WVQ215" s="611">
        <v>93205</v>
      </c>
      <c r="WVR215" s="611">
        <v>93205</v>
      </c>
      <c r="WVS215" s="611">
        <v>93205</v>
      </c>
      <c r="WVT215" s="611">
        <v>93205</v>
      </c>
      <c r="WVU215" s="611">
        <v>93205</v>
      </c>
      <c r="WVV215" s="611">
        <v>93205</v>
      </c>
      <c r="WVW215" s="611">
        <v>93205</v>
      </c>
      <c r="WVX215" s="611">
        <v>93205</v>
      </c>
      <c r="WVY215" s="611">
        <v>93205</v>
      </c>
      <c r="WVZ215" s="611">
        <v>93205</v>
      </c>
      <c r="WWA215" s="611">
        <v>93205</v>
      </c>
      <c r="WWB215" s="611">
        <v>93205</v>
      </c>
      <c r="WWC215" s="611">
        <v>93205</v>
      </c>
      <c r="WWD215" s="611">
        <v>93205</v>
      </c>
      <c r="WWE215" s="611">
        <v>93205</v>
      </c>
      <c r="WWF215" s="611">
        <v>93205</v>
      </c>
      <c r="WWG215" s="611">
        <v>93205</v>
      </c>
      <c r="WWH215" s="611">
        <v>93205</v>
      </c>
      <c r="WWI215" s="611">
        <v>93205</v>
      </c>
      <c r="WWJ215" s="611">
        <v>93205</v>
      </c>
      <c r="WWK215" s="611">
        <v>93205</v>
      </c>
      <c r="WWL215" s="611">
        <v>93205</v>
      </c>
      <c r="WWM215" s="611">
        <v>93205</v>
      </c>
      <c r="WWN215" s="611">
        <v>93205</v>
      </c>
      <c r="WWO215" s="611">
        <v>93205</v>
      </c>
      <c r="WWP215" s="611">
        <v>93205</v>
      </c>
      <c r="WWQ215" s="611">
        <v>93205</v>
      </c>
      <c r="WWR215" s="611">
        <v>93205</v>
      </c>
      <c r="WWS215" s="611">
        <v>93205</v>
      </c>
      <c r="WWT215" s="611">
        <v>93205</v>
      </c>
      <c r="WWU215" s="611">
        <v>93205</v>
      </c>
      <c r="WWV215" s="611">
        <v>93205</v>
      </c>
      <c r="WWW215" s="611">
        <v>93205</v>
      </c>
      <c r="WWX215" s="611">
        <v>93205</v>
      </c>
      <c r="WWY215" s="611">
        <v>93205</v>
      </c>
      <c r="WWZ215" s="611">
        <v>93205</v>
      </c>
      <c r="WXA215" s="611">
        <v>93205</v>
      </c>
      <c r="WXB215" s="611">
        <v>93205</v>
      </c>
      <c r="WXC215" s="611">
        <v>93205</v>
      </c>
      <c r="WXD215" s="611">
        <v>93205</v>
      </c>
      <c r="WXE215" s="611">
        <v>93205</v>
      </c>
      <c r="WXF215" s="611">
        <v>93205</v>
      </c>
      <c r="WXG215" s="611">
        <v>93205</v>
      </c>
      <c r="WXH215" s="611">
        <v>93205</v>
      </c>
      <c r="WXI215" s="611">
        <v>93205</v>
      </c>
      <c r="WXJ215" s="611">
        <v>93205</v>
      </c>
      <c r="WXK215" s="611">
        <v>93205</v>
      </c>
      <c r="WXL215" s="611">
        <v>93205</v>
      </c>
      <c r="WXM215" s="611">
        <v>93205</v>
      </c>
      <c r="WXN215" s="611">
        <v>93205</v>
      </c>
      <c r="WXO215" s="611">
        <v>93205</v>
      </c>
      <c r="WXP215" s="611">
        <v>93205</v>
      </c>
      <c r="WXQ215" s="611">
        <v>93205</v>
      </c>
      <c r="WXR215" s="611">
        <v>93205</v>
      </c>
      <c r="WXS215" s="611">
        <v>93205</v>
      </c>
      <c r="WXT215" s="611">
        <v>93205</v>
      </c>
      <c r="WXU215" s="611">
        <v>93205</v>
      </c>
      <c r="WXV215" s="611">
        <v>93205</v>
      </c>
      <c r="WXW215" s="611">
        <v>93205</v>
      </c>
      <c r="WXX215" s="611">
        <v>93205</v>
      </c>
      <c r="WXY215" s="611">
        <v>93205</v>
      </c>
      <c r="WXZ215" s="611">
        <v>93205</v>
      </c>
      <c r="WYA215" s="611">
        <v>93205</v>
      </c>
      <c r="WYB215" s="611">
        <v>93205</v>
      </c>
      <c r="WYC215" s="611">
        <v>93205</v>
      </c>
      <c r="WYD215" s="611">
        <v>93205</v>
      </c>
      <c r="WYE215" s="611">
        <v>93205</v>
      </c>
      <c r="WYF215" s="611">
        <v>93205</v>
      </c>
      <c r="WYG215" s="611">
        <v>93205</v>
      </c>
      <c r="WYH215" s="611">
        <v>93205</v>
      </c>
      <c r="WYI215" s="611">
        <v>93205</v>
      </c>
      <c r="WYJ215" s="611">
        <v>93205</v>
      </c>
      <c r="WYK215" s="611">
        <v>93205</v>
      </c>
      <c r="WYL215" s="611">
        <v>93205</v>
      </c>
      <c r="WYM215" s="611">
        <v>93205</v>
      </c>
      <c r="WYN215" s="611">
        <v>93205</v>
      </c>
      <c r="WYO215" s="611">
        <v>93205</v>
      </c>
      <c r="WYP215" s="611">
        <v>93205</v>
      </c>
      <c r="WYQ215" s="611">
        <v>93205</v>
      </c>
      <c r="WYR215" s="611">
        <v>93205</v>
      </c>
      <c r="WYS215" s="611">
        <v>93205</v>
      </c>
      <c r="WYT215" s="611">
        <v>93205</v>
      </c>
      <c r="WYU215" s="611">
        <v>93205</v>
      </c>
      <c r="WYV215" s="611">
        <v>93205</v>
      </c>
      <c r="WYW215" s="611">
        <v>93205</v>
      </c>
      <c r="WYX215" s="611">
        <v>93205</v>
      </c>
      <c r="WYY215" s="611">
        <v>93205</v>
      </c>
      <c r="WYZ215" s="611">
        <v>93205</v>
      </c>
      <c r="WZA215" s="611">
        <v>93205</v>
      </c>
      <c r="WZB215" s="611">
        <v>93205</v>
      </c>
      <c r="WZC215" s="611">
        <v>93205</v>
      </c>
      <c r="WZD215" s="611">
        <v>93205</v>
      </c>
      <c r="WZE215" s="611">
        <v>93205</v>
      </c>
      <c r="WZF215" s="611">
        <v>93205</v>
      </c>
      <c r="WZG215" s="611">
        <v>93205</v>
      </c>
      <c r="WZH215" s="611">
        <v>93205</v>
      </c>
      <c r="WZI215" s="611">
        <v>93205</v>
      </c>
      <c r="WZJ215" s="611">
        <v>93205</v>
      </c>
      <c r="WZK215" s="611">
        <v>93205</v>
      </c>
      <c r="WZL215" s="611">
        <v>93205</v>
      </c>
      <c r="WZM215" s="611">
        <v>93205</v>
      </c>
      <c r="WZN215" s="611">
        <v>93205</v>
      </c>
      <c r="WZO215" s="611">
        <v>93205</v>
      </c>
      <c r="WZP215" s="611">
        <v>93205</v>
      </c>
      <c r="WZQ215" s="611">
        <v>93205</v>
      </c>
      <c r="WZR215" s="611">
        <v>93205</v>
      </c>
      <c r="WZS215" s="611">
        <v>93205</v>
      </c>
      <c r="WZT215" s="611">
        <v>93205</v>
      </c>
      <c r="WZU215" s="611">
        <v>93205</v>
      </c>
      <c r="WZV215" s="611">
        <v>93205</v>
      </c>
      <c r="WZW215" s="611">
        <v>93205</v>
      </c>
      <c r="WZX215" s="611">
        <v>93205</v>
      </c>
      <c r="WZY215" s="611">
        <v>93205</v>
      </c>
      <c r="WZZ215" s="611">
        <v>93205</v>
      </c>
      <c r="XAA215" s="611">
        <v>93205</v>
      </c>
      <c r="XAB215" s="611">
        <v>93205</v>
      </c>
      <c r="XAC215" s="611">
        <v>93205</v>
      </c>
      <c r="XAD215" s="611">
        <v>93205</v>
      </c>
      <c r="XAE215" s="611">
        <v>93205</v>
      </c>
      <c r="XAF215" s="611">
        <v>93205</v>
      </c>
      <c r="XAG215" s="611">
        <v>93205</v>
      </c>
      <c r="XAH215" s="611">
        <v>93205</v>
      </c>
      <c r="XAI215" s="611">
        <v>93205</v>
      </c>
      <c r="XAJ215" s="611">
        <v>93205</v>
      </c>
      <c r="XAK215" s="611">
        <v>93205</v>
      </c>
      <c r="XAL215" s="611">
        <v>93205</v>
      </c>
      <c r="XAM215" s="611">
        <v>93205</v>
      </c>
      <c r="XAN215" s="611">
        <v>93205</v>
      </c>
      <c r="XAO215" s="611">
        <v>93205</v>
      </c>
      <c r="XAP215" s="611">
        <v>93205</v>
      </c>
      <c r="XAQ215" s="611">
        <v>93205</v>
      </c>
      <c r="XAR215" s="611">
        <v>93205</v>
      </c>
      <c r="XAS215" s="611">
        <v>93205</v>
      </c>
      <c r="XAT215" s="611">
        <v>93205</v>
      </c>
      <c r="XAU215" s="611">
        <v>93205</v>
      </c>
      <c r="XAV215" s="611">
        <v>93205</v>
      </c>
      <c r="XAW215" s="611">
        <v>93205</v>
      </c>
      <c r="XAX215" s="611">
        <v>93205</v>
      </c>
      <c r="XAY215" s="611">
        <v>93205</v>
      </c>
      <c r="XAZ215" s="611">
        <v>93205</v>
      </c>
      <c r="XBA215" s="611">
        <v>93205</v>
      </c>
      <c r="XBB215" s="611">
        <v>93205</v>
      </c>
      <c r="XBC215" s="611">
        <v>93205</v>
      </c>
      <c r="XBD215" s="611">
        <v>93205</v>
      </c>
      <c r="XBE215" s="611">
        <v>93205</v>
      </c>
      <c r="XBF215" s="611">
        <v>93205</v>
      </c>
      <c r="XBG215" s="611">
        <v>93205</v>
      </c>
      <c r="XBH215" s="611">
        <v>93205</v>
      </c>
      <c r="XBI215" s="611">
        <v>93205</v>
      </c>
      <c r="XBJ215" s="611">
        <v>93205</v>
      </c>
      <c r="XBK215" s="611">
        <v>93205</v>
      </c>
      <c r="XBL215" s="611">
        <v>93205</v>
      </c>
      <c r="XBM215" s="611">
        <v>93205</v>
      </c>
      <c r="XBN215" s="611">
        <v>93205</v>
      </c>
      <c r="XBO215" s="611">
        <v>93205</v>
      </c>
      <c r="XBP215" s="611">
        <v>93205</v>
      </c>
      <c r="XBQ215" s="611">
        <v>93205</v>
      </c>
      <c r="XBR215" s="611">
        <v>93205</v>
      </c>
      <c r="XBS215" s="611">
        <v>93205</v>
      </c>
      <c r="XBT215" s="611">
        <v>93205</v>
      </c>
      <c r="XBU215" s="611">
        <v>93205</v>
      </c>
      <c r="XBV215" s="611">
        <v>93205</v>
      </c>
      <c r="XBW215" s="611">
        <v>93205</v>
      </c>
      <c r="XBX215" s="611">
        <v>93205</v>
      </c>
      <c r="XBY215" s="611">
        <v>93205</v>
      </c>
      <c r="XBZ215" s="611">
        <v>93205</v>
      </c>
      <c r="XCA215" s="611">
        <v>93205</v>
      </c>
      <c r="XCB215" s="611">
        <v>93205</v>
      </c>
      <c r="XCC215" s="611">
        <v>93205</v>
      </c>
      <c r="XCD215" s="611">
        <v>93205</v>
      </c>
      <c r="XCE215" s="611">
        <v>93205</v>
      </c>
      <c r="XCF215" s="611">
        <v>93205</v>
      </c>
      <c r="XCG215" s="611">
        <v>93205</v>
      </c>
      <c r="XCH215" s="611">
        <v>93205</v>
      </c>
      <c r="XCI215" s="611">
        <v>93205</v>
      </c>
      <c r="XCJ215" s="611">
        <v>93205</v>
      </c>
      <c r="XCK215" s="611">
        <v>93205</v>
      </c>
      <c r="XCL215" s="611">
        <v>93205</v>
      </c>
      <c r="XCM215" s="611">
        <v>93205</v>
      </c>
      <c r="XCN215" s="611">
        <v>93205</v>
      </c>
      <c r="XCO215" s="611">
        <v>93205</v>
      </c>
      <c r="XCP215" s="611">
        <v>93205</v>
      </c>
      <c r="XCQ215" s="611">
        <v>93205</v>
      </c>
      <c r="XCR215" s="611">
        <v>93205</v>
      </c>
      <c r="XCS215" s="611">
        <v>93205</v>
      </c>
      <c r="XCT215" s="611">
        <v>93205</v>
      </c>
      <c r="XCU215" s="611">
        <v>93205</v>
      </c>
      <c r="XCV215" s="611">
        <v>93205</v>
      </c>
      <c r="XCW215" s="611">
        <v>93205</v>
      </c>
      <c r="XCX215" s="611">
        <v>93205</v>
      </c>
      <c r="XCY215" s="611">
        <v>93205</v>
      </c>
      <c r="XCZ215" s="611">
        <v>93205</v>
      </c>
      <c r="XDA215" s="611">
        <v>93205</v>
      </c>
      <c r="XDB215" s="611">
        <v>93205</v>
      </c>
      <c r="XDC215" s="611">
        <v>93205</v>
      </c>
      <c r="XDD215" s="611">
        <v>93205</v>
      </c>
      <c r="XDE215" s="611">
        <v>93205</v>
      </c>
      <c r="XDF215" s="611">
        <v>93205</v>
      </c>
      <c r="XDG215" s="611">
        <v>93205</v>
      </c>
      <c r="XDH215" s="611">
        <v>93205</v>
      </c>
      <c r="XDI215" s="611">
        <v>93205</v>
      </c>
      <c r="XDJ215" s="611">
        <v>93205</v>
      </c>
      <c r="XDK215" s="611">
        <v>93205</v>
      </c>
      <c r="XDL215" s="611">
        <v>93205</v>
      </c>
      <c r="XDM215" s="611">
        <v>93205</v>
      </c>
      <c r="XDN215" s="611">
        <v>93205</v>
      </c>
      <c r="XDO215" s="611">
        <v>93205</v>
      </c>
      <c r="XDP215" s="611">
        <v>93205</v>
      </c>
      <c r="XDQ215" s="611">
        <v>93205</v>
      </c>
      <c r="XDR215" s="611">
        <v>93205</v>
      </c>
      <c r="XDS215" s="611">
        <v>93205</v>
      </c>
      <c r="XDT215" s="611">
        <v>93205</v>
      </c>
      <c r="XDU215" s="611">
        <v>93205</v>
      </c>
      <c r="XDV215" s="611">
        <v>93205</v>
      </c>
      <c r="XDW215" s="611">
        <v>93205</v>
      </c>
      <c r="XDX215" s="611">
        <v>93205</v>
      </c>
      <c r="XDY215" s="611">
        <v>93205</v>
      </c>
      <c r="XDZ215" s="611">
        <v>93205</v>
      </c>
      <c r="XEA215" s="611">
        <v>93205</v>
      </c>
      <c r="XEB215" s="611">
        <v>93205</v>
      </c>
      <c r="XEC215" s="611">
        <v>93205</v>
      </c>
      <c r="XED215" s="611">
        <v>93205</v>
      </c>
      <c r="XEE215" s="611">
        <v>93205</v>
      </c>
      <c r="XEF215" s="611">
        <v>93205</v>
      </c>
      <c r="XEG215" s="611">
        <v>93205</v>
      </c>
      <c r="XEH215" s="611">
        <v>93205</v>
      </c>
      <c r="XEI215" s="611">
        <v>93205</v>
      </c>
      <c r="XEJ215" s="611">
        <v>93205</v>
      </c>
      <c r="XEK215" s="611">
        <v>93205</v>
      </c>
      <c r="XEL215" s="611">
        <v>93205</v>
      </c>
      <c r="XEM215" s="611">
        <v>93205</v>
      </c>
      <c r="XEN215" s="611">
        <v>93205</v>
      </c>
      <c r="XEO215" s="611">
        <v>93205</v>
      </c>
      <c r="XEP215" s="611">
        <v>93205</v>
      </c>
      <c r="XEQ215" s="611">
        <v>93205</v>
      </c>
      <c r="XER215" s="611">
        <v>93205</v>
      </c>
      <c r="XES215" s="611">
        <v>93205</v>
      </c>
      <c r="XET215" s="611">
        <v>93205</v>
      </c>
      <c r="XEU215" s="611">
        <v>93205</v>
      </c>
      <c r="XEV215" s="611">
        <v>93205</v>
      </c>
      <c r="XEW215" s="611">
        <v>93205</v>
      </c>
      <c r="XEX215" s="611">
        <v>93205</v>
      </c>
      <c r="XEY215" s="611">
        <v>93205</v>
      </c>
      <c r="XEZ215" s="611">
        <v>93205</v>
      </c>
      <c r="XFA215" s="611">
        <v>93205</v>
      </c>
      <c r="XFB215" s="611">
        <v>93205</v>
      </c>
      <c r="XFC215" s="611">
        <v>93205</v>
      </c>
    </row>
    <row r="239" ht="30" customHeight="1"/>
    <row r="249" spans="9:9" ht="15.75">
      <c r="I249" s="612"/>
    </row>
    <row r="262" ht="14.25" customHeight="1"/>
    <row r="282" ht="15" customHeight="1"/>
    <row r="301" ht="27.75" customHeight="1"/>
    <row r="303" ht="28.5" customHeight="1"/>
    <row r="334" spans="2:7" s="613" customFormat="1">
      <c r="B334" s="560"/>
      <c r="C334" s="561"/>
      <c r="D334" s="562"/>
      <c r="E334" s="561"/>
      <c r="F334" s="563"/>
      <c r="G334" s="564"/>
    </row>
    <row r="335" spans="2:7" s="613" customFormat="1">
      <c r="B335" s="560"/>
      <c r="C335" s="561"/>
      <c r="D335" s="562"/>
      <c r="E335" s="561"/>
      <c r="F335" s="563"/>
      <c r="G335" s="564"/>
    </row>
  </sheetData>
  <sheetProtection algorithmName="SHA-512" hashValue="PB1M9pOVXay1lmrr03Va0lcvCeFFTeXAxnwMWlaYwqPq9/X0cMI1Y5uiJE6WYkCl8u6BxkjIMj0TeayOm9jhqg==" saltValue="RTVl378txBlzu5/ySYiKVQ==" spinCount="100000" sheet="1" objects="1" scenarios="1"/>
  <mergeCells count="8">
    <mergeCell ref="B13:F13"/>
    <mergeCell ref="B14:F14"/>
    <mergeCell ref="B2:B4"/>
    <mergeCell ref="C2:F2"/>
    <mergeCell ref="C3:F3"/>
    <mergeCell ref="C4:F4"/>
    <mergeCell ref="D5:G6"/>
    <mergeCell ref="B12:F12"/>
  </mergeCells>
  <conditionalFormatting sqref="C1:C5 C9 C15:C1048576">
    <cfRule type="containsText" dxfId="14" priority="5" operator="containsText" text="CÓDIGO NÃO ENCONTRADO">
      <formula>NOT(ISERROR(SEARCH("CÓDIGO NÃO ENCONTRADO",C1)))</formula>
    </cfRule>
  </conditionalFormatting>
  <conditionalFormatting sqref="C10">
    <cfRule type="containsText" dxfId="13" priority="4" operator="containsText" text="CÓDIGO NÃO ENCONTRADO">
      <formula>NOT(ISERROR(SEARCH("CÓDIGO NÃO ENCONTRADO",C10)))</formula>
    </cfRule>
  </conditionalFormatting>
  <conditionalFormatting sqref="C11 F11">
    <cfRule type="containsText" dxfId="12" priority="3" operator="containsText" text="CÓDIGO NÃO ENCONTRADO">
      <formula>NOT(ISERROR(SEARCH("CÓDIGO NÃO ENCONTRADO",C11)))</formula>
    </cfRule>
  </conditionalFormatting>
  <conditionalFormatting sqref="G11">
    <cfRule type="containsText" dxfId="11" priority="2" operator="containsText" text="CÓDIGO NÃO ENCONTRADO">
      <formula>NOT(ISERROR(SEARCH("CÓDIGO NÃO ENCONTRADO",G11)))</formula>
    </cfRule>
  </conditionalFormatting>
  <conditionalFormatting sqref="D11:E11">
    <cfRule type="containsText" dxfId="10" priority="1" operator="containsText" text="CÓDIGO NÃO ENCONTRADO">
      <formula>NOT(ISERROR(SEARCH("CÓDIGO NÃO ENCONTRADO",D11)))</formula>
    </cfRule>
  </conditionalFormatting>
  <pageMargins left="0.511811024" right="0.511811024" top="0.78740157499999996" bottom="0.78740157499999996" header="0.31496062000000002" footer="0.31496062000000002"/>
  <pageSetup paperSize="9" scale="82"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pageSetUpPr fitToPage="1"/>
  </sheetPr>
  <dimension ref="A1:IV54"/>
  <sheetViews>
    <sheetView showGridLines="0" view="pageBreakPreview" zoomScale="115" zoomScaleSheetLayoutView="115" workbookViewId="0">
      <selection activeCell="G57" sqref="G57"/>
    </sheetView>
  </sheetViews>
  <sheetFormatPr defaultColWidth="6.796875" defaultRowHeight="15" customHeight="1"/>
  <cols>
    <col min="1" max="1" width="1.796875" style="23" customWidth="1"/>
    <col min="2" max="2" width="14.19921875" style="23" customWidth="1"/>
    <col min="3" max="3" width="15.59765625" style="23" customWidth="1"/>
    <col min="4" max="6" width="14.796875" style="23" customWidth="1"/>
    <col min="7" max="7" width="14.19921875" style="23" customWidth="1"/>
    <col min="8" max="8" width="24.8984375" style="23" bestFit="1" customWidth="1"/>
    <col min="9" max="9" width="11.796875" style="23" bestFit="1" customWidth="1"/>
    <col min="10" max="256" width="6.796875" style="23" customWidth="1"/>
  </cols>
  <sheetData>
    <row r="1" spans="1:21" ht="15" customHeight="1" thickBot="1"/>
    <row r="2" spans="1:21" s="225" customFormat="1" ht="20.100000000000001" customHeight="1" thickBot="1">
      <c r="B2" s="707"/>
      <c r="C2" s="655" t="s">
        <v>12471</v>
      </c>
      <c r="D2" s="656"/>
      <c r="E2" s="656"/>
      <c r="F2" s="657"/>
      <c r="G2" s="226" t="s">
        <v>31784</v>
      </c>
      <c r="I2" s="698" t="s">
        <v>12480</v>
      </c>
      <c r="J2" s="698"/>
      <c r="L2" s="1"/>
      <c r="M2" s="1"/>
      <c r="N2" s="1"/>
      <c r="O2" s="1"/>
      <c r="P2" s="1"/>
      <c r="Q2" s="1"/>
      <c r="R2" s="1"/>
      <c r="S2" s="1"/>
      <c r="T2" s="1"/>
      <c r="U2" s="1"/>
    </row>
    <row r="3" spans="1:21" s="225" customFormat="1" ht="20.100000000000001" customHeight="1" thickBot="1">
      <c r="B3" s="708"/>
      <c r="C3" s="658" t="s">
        <v>12473</v>
      </c>
      <c r="D3" s="659"/>
      <c r="E3" s="659"/>
      <c r="F3" s="660"/>
      <c r="G3" s="228">
        <f ca="1">NOW()</f>
        <v>45009.49690810185</v>
      </c>
      <c r="I3" s="240" t="s">
        <v>12481</v>
      </c>
      <c r="J3" s="239" t="s">
        <v>12482</v>
      </c>
      <c r="L3" s="1"/>
      <c r="M3" s="1"/>
      <c r="N3" s="1"/>
      <c r="O3" s="1"/>
      <c r="P3" s="1"/>
      <c r="Q3" s="1"/>
      <c r="R3" s="1"/>
      <c r="S3" s="1"/>
      <c r="T3" s="1"/>
      <c r="U3" s="1"/>
    </row>
    <row r="4" spans="1:21" s="225" customFormat="1" ht="20.100000000000001" customHeight="1" thickBot="1">
      <c r="B4" s="708"/>
      <c r="C4" s="651" t="s">
        <v>12474</v>
      </c>
      <c r="D4" s="709"/>
      <c r="E4" s="709"/>
      <c r="F4" s="652"/>
      <c r="G4" s="229" t="str">
        <f>_xlfn.CONCAT("ANEXO - ",$J$3)</f>
        <v>ANEXO - A</v>
      </c>
      <c r="I4" s="227"/>
      <c r="J4" s="227"/>
      <c r="L4" s="1"/>
      <c r="M4" s="1"/>
      <c r="N4" s="1"/>
      <c r="O4" s="1"/>
      <c r="P4" s="1"/>
      <c r="Q4" s="1"/>
      <c r="R4" s="1"/>
      <c r="S4" s="1"/>
      <c r="T4" s="1"/>
      <c r="U4" s="1"/>
    </row>
    <row r="5" spans="1:21" s="225" customFormat="1" ht="15.95" customHeight="1">
      <c r="B5" s="230" t="s">
        <v>12475</v>
      </c>
      <c r="C5" s="238">
        <f ca="1">NOW()</f>
        <v>45009.49690810185</v>
      </c>
      <c r="D5" s="231"/>
      <c r="E5" s="237"/>
      <c r="F5" s="237"/>
      <c r="G5" s="232"/>
      <c r="H5" s="233"/>
      <c r="I5" s="227"/>
      <c r="J5" s="227"/>
      <c r="L5" s="1"/>
      <c r="M5" s="1"/>
      <c r="N5" s="1"/>
      <c r="O5" s="1"/>
      <c r="P5" s="1"/>
      <c r="Q5" s="1"/>
      <c r="R5" s="1"/>
      <c r="S5" s="1"/>
      <c r="T5" s="1"/>
      <c r="U5" s="1"/>
    </row>
    <row r="6" spans="1:21" s="225" customFormat="1" ht="15.95" customHeight="1">
      <c r="B6" s="234" t="s">
        <v>12476</v>
      </c>
      <c r="C6" s="634" t="s">
        <v>139</v>
      </c>
      <c r="D6" s="634"/>
      <c r="E6" s="634"/>
      <c r="F6" s="634"/>
      <c r="G6" s="635"/>
      <c r="I6" s="227"/>
      <c r="J6" s="227"/>
      <c r="L6" s="1"/>
      <c r="M6" s="1"/>
      <c r="N6" s="1"/>
      <c r="O6" s="1"/>
      <c r="P6" s="1"/>
      <c r="Q6" s="1"/>
      <c r="R6" s="1"/>
      <c r="S6" s="1"/>
      <c r="T6" s="1"/>
      <c r="U6" s="1"/>
    </row>
    <row r="7" spans="1:21" s="225" customFormat="1" ht="15.95" customHeight="1">
      <c r="B7" s="234" t="s">
        <v>12477</v>
      </c>
      <c r="C7" s="636" t="s">
        <v>12513</v>
      </c>
      <c r="D7" s="636"/>
      <c r="E7" s="636"/>
      <c r="F7" s="636"/>
      <c r="G7" s="637"/>
      <c r="I7" s="227"/>
      <c r="J7" s="227"/>
      <c r="L7" s="1"/>
      <c r="M7" s="1"/>
      <c r="N7" s="1"/>
      <c r="O7" s="1"/>
      <c r="P7" s="1"/>
      <c r="Q7" s="1"/>
      <c r="R7" s="1"/>
      <c r="S7" s="1"/>
      <c r="T7" s="1"/>
      <c r="U7" s="1"/>
    </row>
    <row r="8" spans="1:21" s="225" customFormat="1" ht="15.95" customHeight="1" thickBot="1">
      <c r="B8" s="235" t="s">
        <v>12478</v>
      </c>
      <c r="C8" s="710" t="s">
        <v>12479</v>
      </c>
      <c r="D8" s="710"/>
      <c r="E8" s="710"/>
      <c r="F8" s="710"/>
      <c r="G8" s="641"/>
      <c r="I8" s="236"/>
      <c r="J8" s="227"/>
      <c r="L8" s="1"/>
      <c r="M8" s="1"/>
      <c r="N8" s="1"/>
      <c r="O8" s="1"/>
      <c r="P8" s="1"/>
      <c r="Q8" s="1"/>
      <c r="R8" s="1"/>
      <c r="S8" s="1"/>
      <c r="T8" s="1"/>
      <c r="U8" s="1"/>
    </row>
    <row r="9" spans="1:21" ht="30" customHeight="1" thickBot="1">
      <c r="A9" s="24"/>
      <c r="B9" s="699" t="s">
        <v>12484</v>
      </c>
      <c r="C9" s="700"/>
      <c r="D9" s="700"/>
      <c r="E9" s="700"/>
      <c r="F9" s="700"/>
      <c r="G9" s="701"/>
    </row>
    <row r="10" spans="1:21" ht="18" customHeight="1" thickTop="1">
      <c r="A10" s="24"/>
      <c r="B10" s="711" t="s">
        <v>43</v>
      </c>
      <c r="C10" s="712"/>
      <c r="D10" s="703"/>
      <c r="E10" s="703"/>
      <c r="F10" s="712"/>
      <c r="G10" s="704"/>
    </row>
    <row r="11" spans="1:21" ht="18" customHeight="1">
      <c r="A11" s="24"/>
      <c r="B11" s="26"/>
      <c r="C11" s="27"/>
      <c r="D11" s="705" t="s">
        <v>44</v>
      </c>
      <c r="E11" s="706"/>
      <c r="F11" s="28"/>
      <c r="G11" s="29"/>
    </row>
    <row r="12" spans="1:21" ht="18" customHeight="1">
      <c r="A12" s="24"/>
      <c r="B12" s="26"/>
      <c r="C12" s="30"/>
      <c r="D12" s="25"/>
      <c r="E12" s="25"/>
      <c r="F12" s="30"/>
      <c r="G12" s="29"/>
    </row>
    <row r="13" spans="1:21" ht="18" customHeight="1">
      <c r="A13" s="24"/>
      <c r="B13" s="702" t="s">
        <v>45</v>
      </c>
      <c r="C13" s="703"/>
      <c r="D13" s="703"/>
      <c r="E13" s="703"/>
      <c r="F13" s="703"/>
      <c r="G13" s="704"/>
    </row>
    <row r="14" spans="1:21" ht="18" customHeight="1">
      <c r="A14" s="24"/>
      <c r="B14" s="31"/>
      <c r="C14" s="713" t="s">
        <v>12469</v>
      </c>
      <c r="D14" s="714"/>
      <c r="E14" s="714"/>
      <c r="F14" s="715"/>
      <c r="G14" s="32"/>
    </row>
    <row r="15" spans="1:21" ht="15.75" customHeight="1" thickBot="1">
      <c r="A15" s="24"/>
      <c r="B15" s="727"/>
      <c r="C15" s="728"/>
      <c r="D15" s="728"/>
      <c r="E15" s="728"/>
      <c r="F15" s="728"/>
      <c r="G15" s="729"/>
    </row>
    <row r="16" spans="1:21" ht="15.75" customHeight="1" thickBot="1">
      <c r="A16" s="33"/>
      <c r="B16" s="34"/>
      <c r="C16" s="34"/>
      <c r="D16" s="35"/>
      <c r="E16" s="35"/>
      <c r="F16" s="35"/>
      <c r="G16" s="36"/>
    </row>
    <row r="17" spans="1:7" ht="18" customHeight="1">
      <c r="A17" s="24"/>
      <c r="B17" s="719" t="s">
        <v>46</v>
      </c>
      <c r="C17" s="720"/>
      <c r="D17" s="720"/>
      <c r="E17" s="720"/>
      <c r="F17" s="720"/>
      <c r="G17" s="721"/>
    </row>
    <row r="18" spans="1:7" ht="18" customHeight="1">
      <c r="A18" s="24"/>
      <c r="B18" s="716" t="s">
        <v>47</v>
      </c>
      <c r="C18" s="717"/>
      <c r="D18" s="717"/>
      <c r="E18" s="717"/>
      <c r="F18" s="717"/>
      <c r="G18" s="718"/>
    </row>
    <row r="19" spans="1:7" ht="409.5" customHeight="1" thickBot="1">
      <c r="A19" s="24"/>
      <c r="B19" s="730"/>
      <c r="C19" s="728"/>
      <c r="D19" s="728"/>
      <c r="E19" s="728"/>
      <c r="F19" s="728"/>
      <c r="G19" s="731"/>
    </row>
    <row r="20" spans="1:7" ht="18.399999999999999" customHeight="1">
      <c r="A20" s="24"/>
      <c r="B20" s="732" t="s">
        <v>12505</v>
      </c>
      <c r="C20" s="733"/>
      <c r="D20" s="733"/>
      <c r="E20" s="733"/>
      <c r="F20" s="733"/>
      <c r="G20" s="734"/>
    </row>
    <row r="21" spans="1:7" ht="18" customHeight="1">
      <c r="A21" s="24"/>
      <c r="B21" s="724" t="s">
        <v>48</v>
      </c>
      <c r="C21" s="725"/>
      <c r="D21" s="725"/>
      <c r="E21" s="725"/>
      <c r="F21" s="725"/>
      <c r="G21" s="726"/>
    </row>
    <row r="22" spans="1:7" ht="18" customHeight="1">
      <c r="A22" s="24"/>
      <c r="B22" s="26"/>
      <c r="C22" s="30"/>
      <c r="D22" s="30"/>
      <c r="E22" s="30"/>
      <c r="F22" s="30"/>
      <c r="G22" s="29"/>
    </row>
    <row r="23" spans="1:7" ht="18" customHeight="1">
      <c r="A23" s="24"/>
      <c r="B23" s="26"/>
      <c r="C23" s="30"/>
      <c r="D23" s="30"/>
      <c r="E23" s="30"/>
      <c r="F23" s="30"/>
      <c r="G23" s="29"/>
    </row>
    <row r="24" spans="1:7" ht="18" customHeight="1">
      <c r="A24" s="24"/>
      <c r="B24" s="26"/>
      <c r="C24" s="30"/>
      <c r="D24" s="30"/>
      <c r="E24" s="30"/>
      <c r="F24" s="30"/>
      <c r="G24" s="29"/>
    </row>
    <row r="25" spans="1:7" ht="81.75" customHeight="1">
      <c r="A25" s="24"/>
      <c r="B25" s="26"/>
      <c r="C25" s="722" t="s">
        <v>12509</v>
      </c>
      <c r="D25" s="723"/>
      <c r="E25" s="723"/>
      <c r="F25" s="723"/>
      <c r="G25" s="42"/>
    </row>
    <row r="26" spans="1:7" ht="15.75" customHeight="1" thickBot="1">
      <c r="A26" s="43"/>
      <c r="B26" s="44"/>
      <c r="C26" s="41"/>
      <c r="D26" s="41"/>
      <c r="E26" s="41"/>
      <c r="F26" s="41"/>
      <c r="G26" s="45"/>
    </row>
    <row r="27" spans="1:7" ht="15.75" customHeight="1">
      <c r="A27" s="436"/>
      <c r="B27" s="437"/>
      <c r="C27" s="438"/>
      <c r="D27" s="438"/>
      <c r="E27" s="438"/>
      <c r="F27" s="438"/>
      <c r="G27" s="439"/>
    </row>
    <row r="28" spans="1:7" ht="15.75" customHeight="1">
      <c r="A28" s="436"/>
      <c r="B28" s="693" t="s">
        <v>31775</v>
      </c>
      <c r="C28" s="694"/>
      <c r="D28" s="694"/>
      <c r="E28" s="694"/>
      <c r="F28" s="694"/>
      <c r="G28" s="695"/>
    </row>
    <row r="29" spans="1:7">
      <c r="A29" s="436"/>
      <c r="B29" s="440"/>
      <c r="C29" s="487" t="s">
        <v>50</v>
      </c>
      <c r="D29" s="487" t="s">
        <v>31805</v>
      </c>
      <c r="E29" s="487" t="s">
        <v>31776</v>
      </c>
      <c r="F29" s="487" t="s">
        <v>113</v>
      </c>
      <c r="G29" s="441"/>
    </row>
    <row r="30" spans="1:7">
      <c r="A30" s="436"/>
      <c r="B30" s="442"/>
      <c r="C30" s="488" t="s">
        <v>31781</v>
      </c>
      <c r="D30" s="489">
        <v>22.12</v>
      </c>
      <c r="E30" s="490" t="s">
        <v>31840</v>
      </c>
      <c r="F30" s="491">
        <v>4094</v>
      </c>
      <c r="G30" s="443"/>
    </row>
    <row r="31" spans="1:7" ht="30.75" customHeight="1">
      <c r="A31" s="436"/>
      <c r="B31" s="442"/>
      <c r="C31" s="491" t="s">
        <v>31807</v>
      </c>
      <c r="D31" s="489">
        <v>14.43</v>
      </c>
      <c r="E31" s="490" t="s">
        <v>31840</v>
      </c>
      <c r="F31" s="491">
        <v>242</v>
      </c>
      <c r="G31" s="443"/>
    </row>
    <row r="32" spans="1:7" ht="35.25" customHeight="1">
      <c r="A32" s="436"/>
      <c r="B32" s="693" t="s">
        <v>37004</v>
      </c>
      <c r="C32" s="694"/>
      <c r="D32" s="694"/>
      <c r="E32" s="694"/>
      <c r="F32" s="694"/>
      <c r="G32" s="695"/>
    </row>
    <row r="33" spans="1:7" ht="35.25" customHeight="1">
      <c r="A33" s="436"/>
      <c r="B33" s="444"/>
      <c r="C33" s="696" t="s">
        <v>37003</v>
      </c>
      <c r="D33" s="697"/>
      <c r="E33" s="458">
        <v>1.1069</v>
      </c>
      <c r="F33" s="20"/>
      <c r="G33" s="443"/>
    </row>
    <row r="34" spans="1:7" ht="35.25" customHeight="1">
      <c r="A34" s="436"/>
      <c r="B34" s="444"/>
      <c r="C34" s="696" t="s">
        <v>37010</v>
      </c>
      <c r="D34" s="697"/>
      <c r="E34" s="546">
        <v>3.29</v>
      </c>
      <c r="F34" s="20"/>
      <c r="G34" s="443"/>
    </row>
    <row r="35" spans="1:7" ht="35.25" customHeight="1">
      <c r="A35" s="436"/>
      <c r="B35" s="444"/>
      <c r="C35" s="696" t="s">
        <v>37005</v>
      </c>
      <c r="D35" s="697"/>
      <c r="E35" s="546">
        <v>1.5</v>
      </c>
      <c r="F35" s="20"/>
      <c r="G35" s="443"/>
    </row>
    <row r="36" spans="1:7" ht="35.25" customHeight="1">
      <c r="A36" s="436"/>
      <c r="B36" s="444"/>
      <c r="C36" s="696" t="s">
        <v>37006</v>
      </c>
      <c r="D36" s="697"/>
      <c r="E36" s="546">
        <v>1.1399999999999999</v>
      </c>
      <c r="F36" s="20"/>
      <c r="G36" s="443"/>
    </row>
    <row r="37" spans="1:7" ht="35.25" customHeight="1">
      <c r="A37" s="436"/>
      <c r="B37" s="444"/>
      <c r="C37" s="696" t="s">
        <v>37007</v>
      </c>
      <c r="D37" s="697"/>
      <c r="E37" s="546">
        <v>0.06</v>
      </c>
      <c r="F37" s="20"/>
      <c r="G37" s="443"/>
    </row>
    <row r="38" spans="1:7" ht="35.25" customHeight="1">
      <c r="A38" s="436"/>
      <c r="B38" s="444"/>
      <c r="C38" s="696" t="s">
        <v>37008</v>
      </c>
      <c r="D38" s="697"/>
      <c r="E38" s="546">
        <v>0.01</v>
      </c>
      <c r="F38" s="20"/>
      <c r="G38" s="443"/>
    </row>
    <row r="39" spans="1:7" ht="35.25" customHeight="1">
      <c r="A39" s="436"/>
      <c r="B39" s="444"/>
      <c r="C39" s="696" t="s">
        <v>37009</v>
      </c>
      <c r="D39" s="697"/>
      <c r="E39" s="546">
        <v>0.82</v>
      </c>
      <c r="F39" s="20"/>
      <c r="G39" s="443"/>
    </row>
    <row r="40" spans="1:7" ht="35.25" customHeight="1">
      <c r="A40" s="436"/>
      <c r="B40" s="693" t="s">
        <v>31777</v>
      </c>
      <c r="C40" s="694"/>
      <c r="D40" s="694"/>
      <c r="E40" s="694"/>
      <c r="F40" s="694"/>
      <c r="G40" s="695"/>
    </row>
    <row r="41" spans="1:7">
      <c r="A41" s="436"/>
      <c r="B41" s="444"/>
      <c r="C41" s="689" t="s">
        <v>31778</v>
      </c>
      <c r="D41" s="689"/>
      <c r="E41" s="689"/>
      <c r="F41" s="449" t="s">
        <v>31779</v>
      </c>
      <c r="G41" s="443"/>
    </row>
    <row r="42" spans="1:7">
      <c r="A42" s="436"/>
      <c r="B42" s="444"/>
      <c r="C42" s="690" t="s">
        <v>31780</v>
      </c>
      <c r="D42" s="691"/>
      <c r="E42" s="692"/>
      <c r="F42" s="20"/>
      <c r="G42" s="443"/>
    </row>
    <row r="43" spans="1:7" ht="44.25" customHeight="1" thickBot="1">
      <c r="A43" s="436"/>
      <c r="B43" s="445"/>
      <c r="C43" s="446"/>
      <c r="D43" s="446"/>
      <c r="E43" s="446"/>
      <c r="F43" s="447"/>
      <c r="G43" s="448"/>
    </row>
    <row r="44" spans="1:7" ht="15.75" customHeight="1"/>
    <row r="45" spans="1:7">
      <c r="C45" s="473" t="s">
        <v>130</v>
      </c>
      <c r="D45" s="474" t="s">
        <v>77</v>
      </c>
      <c r="E45" s="481" t="s">
        <v>78</v>
      </c>
      <c r="F45" s="512"/>
    </row>
    <row r="46" spans="1:7" ht="15" customHeight="1">
      <c r="C46" s="475" t="s">
        <v>131</v>
      </c>
      <c r="D46" s="476">
        <v>365</v>
      </c>
      <c r="E46" s="482">
        <v>360</v>
      </c>
      <c r="F46" s="513"/>
    </row>
    <row r="47" spans="1:7" ht="15" customHeight="1">
      <c r="C47" s="475" t="s">
        <v>132</v>
      </c>
      <c r="D47" s="476">
        <v>12</v>
      </c>
      <c r="E47" s="482">
        <v>12</v>
      </c>
      <c r="F47" s="513"/>
    </row>
    <row r="48" spans="1:7" ht="15" customHeight="1">
      <c r="C48" s="475" t="s">
        <v>133</v>
      </c>
      <c r="D48" s="477">
        <f>D46/D47</f>
        <v>30.416666666666668</v>
      </c>
      <c r="E48" s="482">
        <f>E46/E47</f>
        <v>30</v>
      </c>
      <c r="F48" s="513"/>
    </row>
    <row r="49" spans="3:6" ht="15" customHeight="1">
      <c r="C49" s="475" t="s">
        <v>137</v>
      </c>
      <c r="D49" s="477">
        <f>D48/7</f>
        <v>4.3452380952380958</v>
      </c>
      <c r="E49" s="483">
        <f>E48/7</f>
        <v>4.2857142857142856</v>
      </c>
      <c r="F49" s="514"/>
    </row>
    <row r="50" spans="3:6" ht="18.75" customHeight="1">
      <c r="C50" s="475" t="s">
        <v>134</v>
      </c>
      <c r="D50" s="476">
        <v>6</v>
      </c>
      <c r="E50" s="484">
        <v>6</v>
      </c>
      <c r="F50" s="515"/>
    </row>
    <row r="51" spans="3:6" ht="15" customHeight="1">
      <c r="C51" s="475" t="s">
        <v>135</v>
      </c>
      <c r="D51" s="486">
        <f>D49*D50</f>
        <v>26.071428571428577</v>
      </c>
      <c r="E51" s="483">
        <f>E49*E50</f>
        <v>25.714285714285715</v>
      </c>
      <c r="F51" s="514"/>
    </row>
    <row r="52" spans="3:6" ht="15" customHeight="1">
      <c r="C52" s="478">
        <v>44</v>
      </c>
      <c r="D52" s="477">
        <f>$C$52/D50</f>
        <v>7.333333333333333</v>
      </c>
      <c r="E52" s="483">
        <f>$C$52/E50</f>
        <v>7.333333333333333</v>
      </c>
      <c r="F52" s="514"/>
    </row>
    <row r="53" spans="3:6">
      <c r="C53" s="479" t="s">
        <v>136</v>
      </c>
      <c r="D53" s="480">
        <f>D52*D51</f>
        <v>191.19047619047623</v>
      </c>
      <c r="E53" s="485">
        <f>$E$52*E48</f>
        <v>220</v>
      </c>
      <c r="F53" s="516"/>
    </row>
    <row r="54" spans="3:6" ht="15" customHeight="1">
      <c r="E54" s="253"/>
      <c r="F54" s="253"/>
    </row>
  </sheetData>
  <sheetProtection algorithmName="SHA-512" hashValue="P2H6DQ//GtKBGZWx9NRQx5+m0BD+rL3/Yh6nfOyVU/Y9HK3L1MYrcwCYModcrUDOwoFeyruoBwgEdlI1ipkrwQ==" saltValue="ZCeQfJydOKpl7h+n+Qu5rw==" spinCount="100000" sheet="1" objects="1" scenarios="1"/>
  <mergeCells count="32">
    <mergeCell ref="C14:F14"/>
    <mergeCell ref="B18:G18"/>
    <mergeCell ref="B17:G17"/>
    <mergeCell ref="C25:F25"/>
    <mergeCell ref="B21:G21"/>
    <mergeCell ref="B15:G15"/>
    <mergeCell ref="B19:G19"/>
    <mergeCell ref="B20:G20"/>
    <mergeCell ref="I2:J2"/>
    <mergeCell ref="B9:G9"/>
    <mergeCell ref="B13:G13"/>
    <mergeCell ref="D11:E11"/>
    <mergeCell ref="B2:B4"/>
    <mergeCell ref="C2:F2"/>
    <mergeCell ref="C3:F3"/>
    <mergeCell ref="C4:F4"/>
    <mergeCell ref="C6:G6"/>
    <mergeCell ref="C7:G7"/>
    <mergeCell ref="C8:G8"/>
    <mergeCell ref="B10:G10"/>
    <mergeCell ref="C41:E41"/>
    <mergeCell ref="C42:E42"/>
    <mergeCell ref="B28:G28"/>
    <mergeCell ref="B32:G32"/>
    <mergeCell ref="B40:G40"/>
    <mergeCell ref="C33:D33"/>
    <mergeCell ref="C35:D35"/>
    <mergeCell ref="C36:D36"/>
    <mergeCell ref="C37:D37"/>
    <mergeCell ref="C38:D38"/>
    <mergeCell ref="C39:D39"/>
    <mergeCell ref="C34:D34"/>
  </mergeCells>
  <conditionalFormatting sqref="C2:C4">
    <cfRule type="containsText" dxfId="9" priority="1" operator="containsText" text="CÓDIGO NÃO ENCONTRADO">
      <formula>NOT(ISERROR(SEARCH("CÓDIGO NÃO ENCONTRADO",C2)))</formula>
    </cfRule>
  </conditionalFormatting>
  <printOptions horizontalCentered="1"/>
  <pageMargins left="0.23622047244094491" right="0.23622047244094491" top="0.39370078740157483" bottom="0.39370078740157483" header="0" footer="0.11811023622047245"/>
  <pageSetup paperSize="9" scale="46" orientation="portrait" r:id="rId1"/>
  <headerFooter>
    <oddFooter>&amp;R&amp;"Arial,Regular"&amp;10&amp;K000000PL.CUSTOS-UTMB- Regular.xlsx	RESUMO PRINCIPAL	&amp;P de &amp;N</oddFooter>
  </headerFooter>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sheetPr>
  <dimension ref="B1:IX74"/>
  <sheetViews>
    <sheetView showGridLines="0" view="pageBreakPreview" topLeftCell="A52" zoomScale="130" zoomScaleSheetLayoutView="130" workbookViewId="0">
      <selection activeCell="D55" sqref="D55"/>
    </sheetView>
  </sheetViews>
  <sheetFormatPr defaultColWidth="6.796875" defaultRowHeight="12.75" customHeight="1"/>
  <cols>
    <col min="1" max="1" width="1.8984375" customWidth="1"/>
    <col min="2" max="2" width="4.796875" style="23" customWidth="1"/>
    <col min="3" max="3" width="22.19921875" style="23" bestFit="1" customWidth="1"/>
    <col min="4" max="4" width="13.19921875" style="23" customWidth="1"/>
    <col min="5" max="5" width="17.09765625" style="23" bestFit="1" customWidth="1"/>
    <col min="6" max="8" width="13.19921875" style="23" customWidth="1"/>
    <col min="9" max="9" width="11.796875" style="23" bestFit="1" customWidth="1"/>
    <col min="10" max="10" width="18" style="23" customWidth="1"/>
    <col min="11" max="11" width="8.796875" style="23" customWidth="1"/>
    <col min="12" max="13" width="12.3984375" style="23" customWidth="1"/>
    <col min="14" max="14" width="10.09765625" style="23" customWidth="1"/>
    <col min="15" max="258" width="6.796875" style="23" customWidth="1"/>
  </cols>
  <sheetData>
    <row r="1" spans="2:14" ht="12.75" customHeight="1" thickBot="1"/>
    <row r="2" spans="2:14" ht="20.100000000000001" customHeight="1">
      <c r="B2" s="649"/>
      <c r="C2" s="650"/>
      <c r="D2" s="655" t="s">
        <v>12471</v>
      </c>
      <c r="E2" s="656"/>
      <c r="F2" s="656"/>
      <c r="G2" s="657"/>
      <c r="H2" s="226" t="s">
        <v>12472</v>
      </c>
      <c r="I2" s="253"/>
    </row>
    <row r="3" spans="2:14" ht="20.100000000000001" customHeight="1">
      <c r="B3" s="651"/>
      <c r="C3" s="652"/>
      <c r="D3" s="658" t="s">
        <v>12473</v>
      </c>
      <c r="E3" s="659"/>
      <c r="F3" s="659"/>
      <c r="G3" s="660"/>
      <c r="H3" s="228">
        <f ca="1">NOW()</f>
        <v>45009.49690810185</v>
      </c>
      <c r="I3" s="253"/>
    </row>
    <row r="4" spans="2:14" ht="20.100000000000001" customHeight="1" thickBot="1">
      <c r="B4" s="653"/>
      <c r="C4" s="654"/>
      <c r="D4" s="653" t="s">
        <v>12474</v>
      </c>
      <c r="E4" s="661"/>
      <c r="F4" s="661"/>
      <c r="G4" s="654"/>
      <c r="H4" s="229" t="str">
        <f>_xlfn.CONCAT("ANEXO - ",METODOLOGIAS!$J$3)</f>
        <v>ANEXO - A</v>
      </c>
      <c r="I4" s="253"/>
    </row>
    <row r="5" spans="2:14" ht="15.95" customHeight="1">
      <c r="B5" s="662" t="s">
        <v>12475</v>
      </c>
      <c r="C5" s="663"/>
      <c r="D5" s="238">
        <f ca="1">NOW()</f>
        <v>45009.49690810185</v>
      </c>
      <c r="E5" s="231"/>
      <c r="F5" s="237"/>
      <c r="G5" s="237"/>
      <c r="H5" s="232"/>
      <c r="I5" s="253"/>
    </row>
    <row r="6" spans="2:14" ht="15.95" customHeight="1">
      <c r="B6" s="632" t="s">
        <v>12476</v>
      </c>
      <c r="C6" s="633"/>
      <c r="D6" s="634" t="s">
        <v>139</v>
      </c>
      <c r="E6" s="634"/>
      <c r="F6" s="634"/>
      <c r="G6" s="634"/>
      <c r="H6" s="635"/>
      <c r="I6" s="253"/>
    </row>
    <row r="7" spans="2:14" ht="15.95" customHeight="1">
      <c r="B7" s="632" t="s">
        <v>12477</v>
      </c>
      <c r="C7" s="633"/>
      <c r="D7" s="636" t="s">
        <v>12513</v>
      </c>
      <c r="E7" s="636"/>
      <c r="F7" s="636"/>
      <c r="G7" s="636"/>
      <c r="H7" s="637"/>
      <c r="I7" s="253"/>
    </row>
    <row r="8" spans="2:14" ht="15.95" customHeight="1" thickBot="1">
      <c r="B8" s="638" t="s">
        <v>12478</v>
      </c>
      <c r="C8" s="639"/>
      <c r="D8" s="640" t="s">
        <v>12479</v>
      </c>
      <c r="E8" s="640"/>
      <c r="F8" s="640"/>
      <c r="G8" s="640"/>
      <c r="H8" s="641"/>
      <c r="I8" s="253"/>
    </row>
    <row r="9" spans="2:14" ht="30" customHeight="1" thickBot="1">
      <c r="B9" s="642" t="str">
        <f>METODOLOGIAS!C14</f>
        <v>P1 - TRANSPORTE DE CHORUME</v>
      </c>
      <c r="C9" s="643"/>
      <c r="D9" s="643"/>
      <c r="E9" s="643"/>
      <c r="F9" s="643"/>
      <c r="G9" s="643"/>
      <c r="H9" s="644"/>
      <c r="I9" s="40"/>
      <c r="J9" s="40"/>
    </row>
    <row r="10" spans="2:14" ht="11.25" customHeight="1" thickTop="1">
      <c r="B10" s="254"/>
      <c r="C10" s="47"/>
      <c r="D10" s="47"/>
      <c r="E10" s="150"/>
      <c r="F10" s="150"/>
      <c r="G10" s="150"/>
      <c r="H10" s="255"/>
      <c r="I10" s="40"/>
      <c r="J10" s="40"/>
    </row>
    <row r="11" spans="2:14" ht="17.100000000000001" customHeight="1">
      <c r="B11" s="256" t="s">
        <v>55</v>
      </c>
      <c r="C11" s="257"/>
      <c r="D11" s="257"/>
      <c r="E11" s="258"/>
      <c r="F11" s="258"/>
      <c r="G11" s="258"/>
      <c r="H11" s="259"/>
      <c r="I11" s="40"/>
      <c r="J11" s="48"/>
    </row>
    <row r="12" spans="2:14" ht="12.75" customHeight="1">
      <c r="B12" s="260"/>
      <c r="C12" s="261"/>
      <c r="D12" s="261"/>
      <c r="E12" s="52"/>
      <c r="F12" s="52"/>
      <c r="G12" s="52"/>
      <c r="H12" s="262"/>
      <c r="I12" s="40"/>
      <c r="J12" s="48"/>
    </row>
    <row r="13" spans="2:14" ht="16.149999999999999" customHeight="1">
      <c r="B13" s="263"/>
      <c r="C13" s="54" t="s">
        <v>31817</v>
      </c>
      <c r="D13" s="53">
        <f>METODOLOGIAS!D51</f>
        <v>26.071428571428577</v>
      </c>
      <c r="E13" s="81"/>
      <c r="F13" s="55"/>
      <c r="G13" s="56"/>
      <c r="H13" s="264"/>
      <c r="I13" s="40"/>
      <c r="J13" s="40"/>
    </row>
    <row r="14" spans="2:14" ht="16.149999999999999" customHeight="1">
      <c r="B14" s="263"/>
      <c r="C14" s="54" t="s">
        <v>31818</v>
      </c>
      <c r="D14" s="384">
        <v>16</v>
      </c>
      <c r="E14" s="145"/>
      <c r="F14" s="55"/>
      <c r="G14" s="56"/>
      <c r="H14" s="264"/>
      <c r="I14" s="40"/>
      <c r="J14" s="40"/>
      <c r="K14" s="40"/>
      <c r="L14" s="40"/>
      <c r="M14" s="40"/>
      <c r="N14" s="46"/>
    </row>
    <row r="15" spans="2:14" ht="16.149999999999999" customHeight="1">
      <c r="B15" s="267"/>
      <c r="C15" s="268"/>
      <c r="D15" s="268"/>
      <c r="E15" s="548"/>
      <c r="F15" s="68"/>
      <c r="G15" s="56"/>
      <c r="H15" s="264"/>
      <c r="I15" s="40"/>
      <c r="J15" s="40"/>
      <c r="K15" s="40"/>
      <c r="L15" s="40"/>
      <c r="M15" s="40"/>
      <c r="N15" s="46"/>
    </row>
    <row r="16" spans="2:14" ht="16.149999999999999" customHeight="1">
      <c r="B16" s="263"/>
      <c r="C16" s="751" t="s">
        <v>49</v>
      </c>
      <c r="D16" s="752"/>
      <c r="E16" s="753"/>
      <c r="F16" s="60"/>
      <c r="G16" s="56"/>
      <c r="H16" s="264"/>
      <c r="I16" s="40"/>
      <c r="J16" s="40"/>
      <c r="K16" s="40"/>
      <c r="L16" s="40"/>
      <c r="M16" s="40"/>
      <c r="N16" s="46"/>
    </row>
    <row r="17" spans="2:14" ht="28.5" customHeight="1">
      <c r="B17" s="263"/>
      <c r="C17" s="737" t="s">
        <v>12510</v>
      </c>
      <c r="D17" s="738"/>
      <c r="E17" s="739"/>
      <c r="F17" s="60"/>
      <c r="G17" s="56"/>
      <c r="H17" s="264"/>
      <c r="I17" s="40"/>
      <c r="J17" s="40"/>
      <c r="K17" s="40"/>
      <c r="L17" s="40"/>
      <c r="M17" s="40"/>
      <c r="N17" s="46"/>
    </row>
    <row r="18" spans="2:14" ht="16.149999999999999" customHeight="1">
      <c r="B18" s="263"/>
      <c r="C18" s="746" t="s">
        <v>31786</v>
      </c>
      <c r="D18" s="747"/>
      <c r="E18" s="387">
        <f>'DADOS PROPOSTA'!E22</f>
        <v>0</v>
      </c>
      <c r="F18" s="60"/>
      <c r="G18" s="56"/>
      <c r="H18" s="264"/>
      <c r="I18" s="40"/>
      <c r="J18" s="40"/>
      <c r="K18" s="40"/>
      <c r="L18" s="40"/>
      <c r="M18" s="40"/>
      <c r="N18" s="46"/>
    </row>
    <row r="19" spans="2:14" ht="48" customHeight="1">
      <c r="B19" s="463"/>
      <c r="C19" s="749" t="s">
        <v>31799</v>
      </c>
      <c r="D19" s="750"/>
      <c r="E19" s="464">
        <v>0.95</v>
      </c>
      <c r="F19" s="465"/>
      <c r="G19" s="56"/>
      <c r="H19" s="466"/>
      <c r="I19" s="467"/>
      <c r="J19" s="467"/>
      <c r="K19" s="467"/>
      <c r="L19" s="467"/>
      <c r="M19" s="467"/>
      <c r="N19" s="468"/>
    </row>
    <row r="20" spans="2:14" ht="57.75" customHeight="1">
      <c r="B20" s="263"/>
      <c r="C20" s="742" t="s">
        <v>31787</v>
      </c>
      <c r="D20" s="748"/>
      <c r="E20" s="61">
        <v>0.83</v>
      </c>
      <c r="F20" s="60"/>
      <c r="G20" s="56"/>
      <c r="H20" s="264"/>
      <c r="I20" s="40"/>
      <c r="J20" s="40"/>
      <c r="K20" s="40"/>
      <c r="L20" s="40"/>
      <c r="M20" s="40"/>
      <c r="N20" s="46"/>
    </row>
    <row r="21" spans="2:14" ht="44.25" customHeight="1">
      <c r="B21" s="263"/>
      <c r="C21" s="742" t="s">
        <v>31791</v>
      </c>
      <c r="D21" s="743"/>
      <c r="E21" s="385">
        <f xml:space="preserve"> 36.25 + 33.02</f>
        <v>69.27000000000001</v>
      </c>
      <c r="F21" s="388"/>
      <c r="G21" s="56"/>
      <c r="H21" s="264"/>
      <c r="I21" s="40"/>
      <c r="J21" s="40"/>
      <c r="K21" s="40"/>
      <c r="L21" s="40"/>
      <c r="M21" s="40"/>
      <c r="N21" s="46"/>
    </row>
    <row r="22" spans="2:14" ht="44.25" customHeight="1">
      <c r="B22" s="263"/>
      <c r="C22" s="742" t="s">
        <v>31788</v>
      </c>
      <c r="D22" s="743"/>
      <c r="E22" s="450">
        <v>37.08</v>
      </c>
      <c r="F22" s="60"/>
      <c r="G22" s="56"/>
      <c r="H22" s="264"/>
      <c r="I22" s="40"/>
      <c r="J22" s="40"/>
      <c r="K22" s="40"/>
      <c r="L22" s="40"/>
      <c r="M22" s="40"/>
      <c r="N22" s="46"/>
    </row>
    <row r="23" spans="2:14" ht="44.25" customHeight="1">
      <c r="B23" s="263"/>
      <c r="C23" s="744" t="s">
        <v>31789</v>
      </c>
      <c r="D23" s="745"/>
      <c r="E23" s="469">
        <v>11.5</v>
      </c>
      <c r="F23" s="452" t="s">
        <v>31785</v>
      </c>
      <c r="G23" s="56"/>
      <c r="H23" s="264"/>
      <c r="I23" s="40"/>
      <c r="J23" s="40"/>
      <c r="K23" s="40"/>
      <c r="L23" s="40"/>
      <c r="M23" s="40"/>
      <c r="N23" s="46"/>
    </row>
    <row r="24" spans="2:14" ht="44.25" customHeight="1">
      <c r="B24" s="263"/>
      <c r="C24" s="742" t="s">
        <v>31802</v>
      </c>
      <c r="D24" s="743"/>
      <c r="E24" s="385">
        <f>(60*(E21/E22))+E23</f>
        <v>123.58737864077672</v>
      </c>
      <c r="F24" s="60"/>
      <c r="G24" s="56"/>
      <c r="H24" s="264"/>
      <c r="I24" s="40"/>
      <c r="J24" s="40"/>
      <c r="K24" s="40"/>
      <c r="L24" s="40"/>
      <c r="M24" s="40"/>
      <c r="N24" s="46"/>
    </row>
    <row r="25" spans="2:14" ht="44.25" customHeight="1">
      <c r="B25" s="263"/>
      <c r="C25" s="744" t="s">
        <v>31803</v>
      </c>
      <c r="D25" s="745"/>
      <c r="E25" s="451" t="e">
        <f>((E18)*E19)/(E46*E47)*60</f>
        <v>#DIV/0!</v>
      </c>
      <c r="F25" s="60"/>
      <c r="G25" s="56"/>
      <c r="H25" s="264"/>
      <c r="I25" s="40"/>
      <c r="J25" s="40"/>
      <c r="K25" s="40"/>
      <c r="L25" s="40"/>
      <c r="M25" s="40"/>
      <c r="N25" s="46"/>
    </row>
    <row r="26" spans="2:14" ht="44.25" customHeight="1">
      <c r="B26" s="263"/>
      <c r="C26" s="744" t="s">
        <v>31790</v>
      </c>
      <c r="D26" s="745"/>
      <c r="E26" s="469">
        <f xml:space="preserve"> (E18 * 25) / 30000</f>
        <v>0</v>
      </c>
      <c r="F26" s="60"/>
      <c r="G26" s="56"/>
      <c r="H26" s="264"/>
      <c r="I26" s="40"/>
      <c r="J26" s="40"/>
      <c r="K26" s="40"/>
      <c r="L26" s="40"/>
      <c r="M26" s="40"/>
      <c r="N26" s="46"/>
    </row>
    <row r="27" spans="2:14" ht="44.25" customHeight="1">
      <c r="B27" s="263"/>
      <c r="C27" s="740" t="s">
        <v>31804</v>
      </c>
      <c r="D27" s="741"/>
      <c r="E27" s="469" t="e">
        <f>(E23+E24+E25+E26)/E20/60</f>
        <v>#DIV/0!</v>
      </c>
      <c r="F27" s="60"/>
      <c r="G27" s="56"/>
      <c r="H27" s="264"/>
      <c r="I27" s="40"/>
      <c r="J27" s="40"/>
      <c r="K27" s="40"/>
      <c r="L27" s="40"/>
      <c r="M27" s="40"/>
      <c r="N27" s="46"/>
    </row>
    <row r="28" spans="2:14" ht="44.25" customHeight="1">
      <c r="B28" s="263"/>
      <c r="C28" s="740" t="s">
        <v>36988</v>
      </c>
      <c r="D28" s="741"/>
      <c r="E28" s="469" t="e">
        <f>D14/E27</f>
        <v>#DIV/0!</v>
      </c>
      <c r="F28" s="60"/>
      <c r="G28" s="56"/>
      <c r="H28" s="264"/>
      <c r="I28" s="40"/>
      <c r="J28" s="40"/>
      <c r="K28" s="40"/>
      <c r="L28" s="40"/>
      <c r="M28" s="40"/>
      <c r="N28" s="46"/>
    </row>
    <row r="29" spans="2:14" ht="44.25" customHeight="1">
      <c r="B29" s="263"/>
      <c r="C29" s="740" t="s">
        <v>36987</v>
      </c>
      <c r="D29" s="741"/>
      <c r="E29" s="469" t="e">
        <f>ROUNDDOWN($E$28,)</f>
        <v>#DIV/0!</v>
      </c>
      <c r="F29" s="60"/>
      <c r="G29" s="56"/>
      <c r="H29" s="264"/>
      <c r="I29" s="40"/>
      <c r="J29" s="40"/>
      <c r="K29" s="40"/>
      <c r="L29" s="40"/>
      <c r="M29" s="40"/>
      <c r="N29" s="46"/>
    </row>
    <row r="30" spans="2:14" ht="44.25" customHeight="1">
      <c r="B30" s="263"/>
      <c r="C30" s="740" t="s">
        <v>36989</v>
      </c>
      <c r="D30" s="741"/>
      <c r="E30" s="471" t="e">
        <f>E18*E19*E29</f>
        <v>#DIV/0!</v>
      </c>
      <c r="F30" s="60"/>
      <c r="G30" s="56"/>
      <c r="H30" s="264"/>
      <c r="I30" s="40"/>
      <c r="J30" s="40"/>
      <c r="K30" s="40"/>
      <c r="L30" s="40"/>
      <c r="M30" s="40"/>
      <c r="N30" s="46"/>
    </row>
    <row r="31" spans="2:14" ht="44.25" customHeight="1">
      <c r="B31" s="263"/>
      <c r="C31" s="766" t="s">
        <v>31808</v>
      </c>
      <c r="D31" s="767"/>
      <c r="E31" s="472">
        <f>'DADOS PROPOSTA'!E23</f>
        <v>0</v>
      </c>
      <c r="F31" s="60"/>
      <c r="G31" s="56"/>
      <c r="H31" s="264"/>
      <c r="I31" s="40"/>
      <c r="J31" s="40"/>
      <c r="K31" s="40"/>
      <c r="L31" s="40"/>
      <c r="M31" s="40"/>
      <c r="N31" s="46"/>
    </row>
    <row r="32" spans="2:14" ht="24" customHeight="1">
      <c r="B32" s="263"/>
      <c r="C32" s="754" t="s">
        <v>31809</v>
      </c>
      <c r="D32" s="755"/>
      <c r="E32" s="141" t="e">
        <f>((E24+E23)*D55/60)/E31</f>
        <v>#DIV/0!</v>
      </c>
      <c r="F32" s="63"/>
      <c r="G32" s="56"/>
      <c r="H32" s="264"/>
      <c r="I32" s="40"/>
      <c r="J32" s="40"/>
      <c r="K32" s="40"/>
      <c r="L32" s="40"/>
      <c r="M32" s="40"/>
      <c r="N32" s="46"/>
    </row>
    <row r="33" spans="2:14" ht="63.75" customHeight="1">
      <c r="B33" s="263"/>
      <c r="C33" s="754" t="s">
        <v>31810</v>
      </c>
      <c r="D33" s="755"/>
      <c r="E33" s="418" t="e">
        <f>(D55*E27/E31)-E32</f>
        <v>#DIV/0!</v>
      </c>
      <c r="G33" s="547"/>
      <c r="H33" s="269"/>
      <c r="I33" s="735"/>
      <c r="J33" s="736"/>
      <c r="K33" s="736"/>
      <c r="L33" s="736"/>
      <c r="M33" s="40"/>
      <c r="N33" s="46"/>
    </row>
    <row r="34" spans="2:14" ht="16.149999999999999" customHeight="1">
      <c r="B34" s="267"/>
      <c r="C34" s="85"/>
      <c r="D34" s="71"/>
      <c r="E34" s="83"/>
      <c r="F34" s="68"/>
      <c r="G34" s="56"/>
      <c r="H34" s="264"/>
      <c r="I34" s="40"/>
      <c r="J34" s="40"/>
      <c r="K34" s="40"/>
      <c r="L34" s="40"/>
      <c r="M34" s="40"/>
      <c r="N34" s="46"/>
    </row>
    <row r="35" spans="2:14" ht="16.149999999999999" customHeight="1">
      <c r="B35" s="267"/>
      <c r="C35" s="270" t="s">
        <v>54</v>
      </c>
      <c r="D35" s="271"/>
      <c r="E35" s="272"/>
      <c r="F35" s="68"/>
      <c r="G35" s="56"/>
      <c r="H35" s="264"/>
      <c r="I35" s="40"/>
      <c r="J35" s="40"/>
      <c r="K35" s="40"/>
      <c r="L35" s="40"/>
      <c r="M35" s="40"/>
      <c r="N35" s="46"/>
    </row>
    <row r="36" spans="2:14" ht="25.5" customHeight="1">
      <c r="B36" s="263"/>
      <c r="C36" s="768" t="str">
        <f>'PL.-CUSTOS- EQUIP.VEÍCULOS'!D12</f>
        <v>Cavalo Mecânico + Semirreboque c/ Tanque 30.000/31.000 Litros</v>
      </c>
      <c r="D36" s="769"/>
      <c r="E36" s="459">
        <v>1</v>
      </c>
      <c r="F36" s="69"/>
      <c r="G36" s="56"/>
      <c r="H36" s="264"/>
      <c r="I36" s="40"/>
      <c r="J36" s="40"/>
      <c r="K36" s="40"/>
      <c r="L36" s="40"/>
      <c r="M36" s="40"/>
      <c r="N36" s="46"/>
    </row>
    <row r="37" spans="2:14" ht="16.149999999999999" customHeight="1">
      <c r="B37" s="263"/>
      <c r="C37" s="223" t="str">
        <f>'PL.-MDO'!E14</f>
        <v>MOTORISTA DE CARRETA</v>
      </c>
      <c r="D37" s="170"/>
      <c r="E37" s="460">
        <v>1</v>
      </c>
      <c r="F37" s="69"/>
      <c r="G37" s="56"/>
      <c r="H37" s="264"/>
      <c r="I37" s="40"/>
      <c r="J37" s="40"/>
      <c r="K37" s="40"/>
      <c r="L37" s="40"/>
      <c r="M37" s="40"/>
      <c r="N37" s="46"/>
    </row>
    <row r="38" spans="2:14" ht="16.149999999999999" customHeight="1">
      <c r="B38" s="267"/>
      <c r="C38" s="271"/>
      <c r="D38" s="271"/>
      <c r="E38" s="266"/>
      <c r="F38" s="68"/>
      <c r="G38" s="56"/>
      <c r="H38" s="264"/>
      <c r="I38" s="40"/>
      <c r="J38" s="40"/>
      <c r="K38" s="40"/>
      <c r="L38" s="40"/>
      <c r="M38" s="40"/>
      <c r="N38" s="46"/>
    </row>
    <row r="39" spans="2:14" ht="17.100000000000001" customHeight="1">
      <c r="B39" s="256" t="s">
        <v>31820</v>
      </c>
      <c r="C39" s="276"/>
      <c r="D39" s="277"/>
      <c r="E39" s="278"/>
      <c r="F39" s="279"/>
      <c r="G39" s="278"/>
      <c r="H39" s="280"/>
      <c r="I39" s="40"/>
      <c r="J39" s="40"/>
      <c r="K39" s="40"/>
      <c r="L39" s="40"/>
      <c r="M39" s="40"/>
      <c r="N39" s="46"/>
    </row>
    <row r="40" spans="2:14" ht="16.149999999999999" customHeight="1">
      <c r="B40" s="267"/>
      <c r="C40" s="271"/>
      <c r="D40" s="271"/>
      <c r="E40" s="266"/>
      <c r="F40" s="68"/>
      <c r="G40" s="56"/>
      <c r="H40" s="264"/>
      <c r="I40" s="40"/>
      <c r="J40" s="40"/>
      <c r="K40" s="40"/>
      <c r="L40" s="40"/>
      <c r="M40" s="40"/>
      <c r="N40" s="46"/>
    </row>
    <row r="41" spans="2:14" ht="16.149999999999999" customHeight="1">
      <c r="B41" s="267"/>
      <c r="C41" s="751" t="s">
        <v>12506</v>
      </c>
      <c r="D41" s="752"/>
      <c r="E41" s="753"/>
      <c r="F41" s="68"/>
      <c r="G41" s="56"/>
      <c r="H41" s="264"/>
      <c r="I41" s="40"/>
      <c r="J41" s="40"/>
      <c r="K41" s="40"/>
      <c r="L41" s="40"/>
      <c r="M41" s="40"/>
      <c r="N41" s="46"/>
    </row>
    <row r="42" spans="2:14" ht="16.149999999999999" customHeight="1">
      <c r="B42" s="267"/>
      <c r="C42" s="756" t="s">
        <v>31821</v>
      </c>
      <c r="D42" s="757"/>
      <c r="E42" s="758"/>
      <c r="F42" s="68"/>
      <c r="G42" s="56"/>
      <c r="H42" s="264"/>
      <c r="I42" s="40"/>
      <c r="J42" s="40"/>
      <c r="K42" s="40"/>
      <c r="L42" s="40"/>
      <c r="M42" s="40"/>
      <c r="N42" s="46"/>
    </row>
    <row r="43" spans="2:14" ht="16.149999999999999" customHeight="1">
      <c r="B43" s="267"/>
      <c r="C43" s="746" t="s">
        <v>31811</v>
      </c>
      <c r="D43" s="747"/>
      <c r="E43" s="387">
        <f>'DADOS PROPOSTA'!E29</f>
        <v>0</v>
      </c>
      <c r="F43" s="68"/>
      <c r="G43" s="56"/>
      <c r="H43" s="264"/>
      <c r="I43" s="40"/>
      <c r="J43" s="40"/>
      <c r="K43" s="40"/>
      <c r="L43" s="40"/>
      <c r="M43" s="40"/>
      <c r="N43" s="46"/>
    </row>
    <row r="44" spans="2:14" ht="19.5" customHeight="1">
      <c r="B44" s="267"/>
      <c r="C44" s="746" t="s">
        <v>31812</v>
      </c>
      <c r="D44" s="747"/>
      <c r="E44" s="387">
        <f>E43*1000</f>
        <v>0</v>
      </c>
      <c r="F44" s="68"/>
      <c r="G44" s="56"/>
      <c r="H44" s="264"/>
      <c r="I44" s="40"/>
      <c r="J44" s="40"/>
      <c r="K44" s="40"/>
      <c r="L44" s="40"/>
      <c r="M44" s="40"/>
      <c r="N44" s="46"/>
    </row>
    <row r="45" spans="2:14" ht="43.5" customHeight="1">
      <c r="B45" s="267"/>
      <c r="C45" s="742" t="s">
        <v>31813</v>
      </c>
      <c r="D45" s="748"/>
      <c r="E45" s="387">
        <v>0.7</v>
      </c>
      <c r="F45" s="68"/>
      <c r="G45" s="56"/>
      <c r="H45" s="264"/>
      <c r="I45" s="40"/>
      <c r="J45" s="40"/>
      <c r="K45" s="40"/>
      <c r="L45" s="40"/>
      <c r="M45" s="40"/>
      <c r="N45" s="46"/>
    </row>
    <row r="46" spans="2:14" ht="25.5" customHeight="1">
      <c r="B46" s="267"/>
      <c r="C46" s="737" t="s">
        <v>31814</v>
      </c>
      <c r="D46" s="739"/>
      <c r="E46" s="524">
        <f>E44*E45</f>
        <v>0</v>
      </c>
      <c r="F46" s="68"/>
      <c r="G46" s="56"/>
      <c r="H46" s="264"/>
      <c r="I46" s="40"/>
      <c r="J46" s="40"/>
      <c r="K46" s="40"/>
      <c r="L46" s="40"/>
      <c r="M46" s="40"/>
      <c r="N46" s="46"/>
    </row>
    <row r="47" spans="2:14" ht="22.5" customHeight="1">
      <c r="B47" s="267"/>
      <c r="C47" s="754" t="s">
        <v>31815</v>
      </c>
      <c r="D47" s="755"/>
      <c r="E47" s="62">
        <f>'DADOS PROPOSTA'!E30</f>
        <v>0</v>
      </c>
      <c r="F47" s="68"/>
      <c r="G47" s="56"/>
      <c r="H47" s="264"/>
      <c r="I47" s="40"/>
      <c r="J47" s="40"/>
      <c r="K47" s="40"/>
      <c r="L47" s="40"/>
      <c r="M47" s="40"/>
      <c r="N47" s="46"/>
    </row>
    <row r="48" spans="2:14" ht="16.149999999999999" customHeight="1">
      <c r="B48" s="267"/>
      <c r="C48" s="754" t="s">
        <v>31816</v>
      </c>
      <c r="D48" s="755"/>
      <c r="E48" s="141" t="e">
        <f>D54/(E46*E47)</f>
        <v>#DIV/0!</v>
      </c>
      <c r="F48" s="68"/>
      <c r="G48" s="56"/>
      <c r="H48" s="264"/>
      <c r="I48" s="40"/>
      <c r="J48" s="40"/>
      <c r="K48" s="40"/>
      <c r="L48" s="40"/>
      <c r="M48" s="40"/>
      <c r="N48" s="46"/>
    </row>
    <row r="49" spans="2:258" ht="16.149999999999999" customHeight="1">
      <c r="B49" s="254"/>
      <c r="C49" s="273"/>
      <c r="D49" s="273"/>
      <c r="E49" s="274"/>
      <c r="F49" s="84"/>
      <c r="G49" s="70"/>
      <c r="H49" s="275"/>
      <c r="I49" s="40"/>
      <c r="J49" s="40"/>
      <c r="K49" s="40"/>
      <c r="L49" s="40"/>
      <c r="M49" s="40"/>
      <c r="N49" s="46"/>
    </row>
    <row r="50" spans="2:258" ht="17.100000000000001" customHeight="1">
      <c r="B50" s="256" t="s">
        <v>36986</v>
      </c>
      <c r="C50" s="276"/>
      <c r="D50" s="277"/>
      <c r="E50" s="278"/>
      <c r="F50" s="279"/>
      <c r="G50" s="278"/>
      <c r="H50" s="280"/>
      <c r="I50" s="40"/>
      <c r="J50" s="40"/>
      <c r="K50" s="40"/>
      <c r="L50" s="40"/>
      <c r="M50" s="40"/>
      <c r="N50" s="46"/>
    </row>
    <row r="51" spans="2:258" ht="16.149999999999999" customHeight="1">
      <c r="B51" s="281"/>
      <c r="C51" s="80"/>
      <c r="D51" s="80"/>
      <c r="E51" s="64"/>
      <c r="F51" s="86"/>
      <c r="G51" s="87"/>
      <c r="H51" s="282"/>
      <c r="I51" s="40"/>
      <c r="J51" s="40"/>
      <c r="K51" s="40"/>
      <c r="L51" s="40"/>
      <c r="M51" s="40"/>
      <c r="N51" s="46"/>
    </row>
    <row r="52" spans="2:258" ht="38.25" customHeight="1">
      <c r="B52" s="263"/>
      <c r="C52" s="82" t="s">
        <v>36998</v>
      </c>
      <c r="D52" s="531">
        <f>'DADOS PROPOSTA'!E15</f>
        <v>0</v>
      </c>
      <c r="E52" s="529"/>
      <c r="F52" s="530"/>
      <c r="G52" s="56"/>
      <c r="H52" s="264"/>
      <c r="I52" s="40"/>
      <c r="J52" s="40"/>
      <c r="K52" s="40"/>
      <c r="L52" s="40"/>
      <c r="M52" s="40"/>
      <c r="N52" s="46"/>
    </row>
    <row r="53" spans="2:258" ht="38.25" customHeight="1">
      <c r="B53" s="263"/>
      <c r="C53" s="82" t="s">
        <v>36995</v>
      </c>
      <c r="D53" s="532">
        <f>'DIMENS-QUANT. CHORUME'!C13*D52</f>
        <v>0</v>
      </c>
      <c r="E53" s="82" t="s">
        <v>12504</v>
      </c>
      <c r="F53" s="146"/>
      <c r="G53" s="56"/>
      <c r="H53" s="264"/>
      <c r="I53" s="40"/>
      <c r="J53" s="40"/>
      <c r="K53" s="40"/>
      <c r="L53" s="40"/>
      <c r="M53" s="40"/>
      <c r="N53" s="46"/>
    </row>
    <row r="54" spans="2:258" ht="30.75" customHeight="1">
      <c r="B54" s="263"/>
      <c r="C54" s="82" t="s">
        <v>36996</v>
      </c>
      <c r="D54" s="533">
        <f>D53/12*1000</f>
        <v>0</v>
      </c>
      <c r="E54" s="82" t="s">
        <v>56</v>
      </c>
      <c r="F54" s="81"/>
      <c r="G54" s="56"/>
      <c r="H54" s="264"/>
      <c r="I54" s="59"/>
      <c r="J54" s="40"/>
      <c r="K54" s="40"/>
      <c r="L54" s="40"/>
      <c r="M54" s="40"/>
      <c r="N54" s="46"/>
    </row>
    <row r="55" spans="2:258" ht="25.5">
      <c r="B55" s="265"/>
      <c r="C55" s="534" t="s">
        <v>37012</v>
      </c>
      <c r="D55" s="535" t="e">
        <f>ROUNDUP(D54/(E18*E19),)</f>
        <v>#DIV/0!</v>
      </c>
      <c r="E55" s="534" t="s">
        <v>12466</v>
      </c>
      <c r="F55" s="56"/>
      <c r="G55" s="56"/>
      <c r="H55" s="56"/>
      <c r="I55" s="243"/>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row>
    <row r="56" spans="2:258" ht="15">
      <c r="B56" s="536"/>
      <c r="C56" s="537"/>
      <c r="D56" s="538"/>
      <c r="E56" s="537"/>
      <c r="F56" s="56"/>
      <c r="G56" s="56"/>
      <c r="H56" s="56"/>
      <c r="I56" s="243"/>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row>
    <row r="57" spans="2:258" ht="38.25" customHeight="1">
      <c r="B57" s="263"/>
      <c r="C57" s="82" t="s">
        <v>36993</v>
      </c>
      <c r="D57" s="532" t="e">
        <f>(E29*E31)*(E18*E19)*D13*12/1000</f>
        <v>#DIV/0!</v>
      </c>
      <c r="E57" s="82" t="s">
        <v>12504</v>
      </c>
      <c r="F57" s="146"/>
      <c r="G57" s="56"/>
      <c r="H57" s="264"/>
      <c r="I57" s="40"/>
      <c r="J57" s="40"/>
      <c r="K57" s="40"/>
      <c r="L57" s="40"/>
      <c r="M57" s="40"/>
      <c r="N57" s="46"/>
    </row>
    <row r="58" spans="2:258" ht="30.75" customHeight="1">
      <c r="B58" s="263"/>
      <c r="C58" s="82" t="s">
        <v>36994</v>
      </c>
      <c r="D58" s="533" t="e">
        <f>(E29*E31)*(E18*E19)*D13</f>
        <v>#DIV/0!</v>
      </c>
      <c r="E58" s="82" t="s">
        <v>56</v>
      </c>
      <c r="F58" s="81"/>
      <c r="G58" s="56"/>
      <c r="H58" s="264"/>
      <c r="I58" s="59"/>
      <c r="J58" s="40"/>
      <c r="K58" s="40"/>
      <c r="L58" s="40"/>
      <c r="M58" s="40"/>
      <c r="N58" s="46"/>
    </row>
    <row r="59" spans="2:258" ht="15">
      <c r="B59" s="265"/>
      <c r="C59" s="534" t="s">
        <v>37000</v>
      </c>
      <c r="D59" s="539" t="e">
        <f>D53/D57</f>
        <v>#DIV/0!</v>
      </c>
      <c r="E59" s="540"/>
      <c r="F59" s="56"/>
      <c r="G59" s="56"/>
      <c r="H59" s="56"/>
      <c r="I59" s="243"/>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row>
    <row r="60" spans="2:258" ht="16.149999999999999" customHeight="1">
      <c r="B60" s="254"/>
      <c r="C60" s="521"/>
      <c r="D60" s="521"/>
      <c r="E60" s="522"/>
      <c r="F60" s="84"/>
      <c r="G60" s="70"/>
      <c r="H60" s="275"/>
      <c r="I60" s="40"/>
      <c r="J60" s="40"/>
      <c r="K60" s="40"/>
      <c r="L60" s="40"/>
      <c r="M60" s="40"/>
      <c r="N60" s="46"/>
    </row>
    <row r="61" spans="2:258" ht="17.100000000000001" customHeight="1">
      <c r="B61" s="256" t="s">
        <v>37011</v>
      </c>
      <c r="C61" s="276"/>
      <c r="D61" s="276"/>
      <c r="E61" s="284"/>
      <c r="F61" s="284"/>
      <c r="G61" s="284"/>
      <c r="H61" s="285"/>
      <c r="I61" s="40"/>
      <c r="J61" s="48"/>
      <c r="K61" s="49"/>
      <c r="L61" s="50"/>
      <c r="M61" s="50"/>
      <c r="N61" s="51"/>
    </row>
    <row r="62" spans="2:258" ht="13.5" customHeight="1" thickBot="1">
      <c r="B62" s="286"/>
      <c r="C62" s="405"/>
      <c r="D62" s="405"/>
      <c r="E62" s="406"/>
      <c r="F62" s="406"/>
      <c r="G62" s="406"/>
      <c r="H62" s="407"/>
      <c r="I62" s="40"/>
      <c r="J62" s="48"/>
      <c r="K62" s="49"/>
      <c r="L62" s="50"/>
      <c r="M62" s="50"/>
      <c r="N62" s="51"/>
    </row>
    <row r="63" spans="2:258" ht="30" customHeight="1">
      <c r="B63" s="404"/>
      <c r="C63" s="763" t="s">
        <v>50</v>
      </c>
      <c r="D63" s="764"/>
      <c r="E63" s="765"/>
      <c r="F63" s="408" t="s">
        <v>51</v>
      </c>
      <c r="G63" s="408" t="s">
        <v>52</v>
      </c>
      <c r="H63" s="409" t="s">
        <v>53</v>
      </c>
      <c r="I63" s="73"/>
      <c r="J63" s="73"/>
      <c r="K63" s="73"/>
      <c r="L63" s="73"/>
      <c r="M63" s="73"/>
      <c r="N63" s="74"/>
    </row>
    <row r="64" spans="2:258" ht="15.75" customHeight="1">
      <c r="B64" s="404"/>
      <c r="C64" s="761" t="s">
        <v>57</v>
      </c>
      <c r="D64" s="762"/>
      <c r="E64" s="762"/>
      <c r="F64" s="461">
        <f>E31</f>
        <v>0</v>
      </c>
      <c r="G64" s="403" t="e">
        <f>$E$32</f>
        <v>#DIV/0!</v>
      </c>
      <c r="H64" s="410" t="e">
        <f>$E$33</f>
        <v>#DIV/0!</v>
      </c>
      <c r="I64" s="73"/>
      <c r="J64" s="73"/>
      <c r="K64" s="73"/>
      <c r="L64" s="73"/>
      <c r="M64" s="73"/>
      <c r="N64" s="74"/>
    </row>
    <row r="65" spans="2:14" ht="16.5" customHeight="1" thickBot="1">
      <c r="B65" s="431"/>
      <c r="C65" s="759" t="s">
        <v>31792</v>
      </c>
      <c r="D65" s="760"/>
      <c r="E65" s="760"/>
      <c r="F65" s="462">
        <f>$E$47</f>
        <v>0</v>
      </c>
      <c r="G65" s="411" t="e">
        <f>E48</f>
        <v>#DIV/0!</v>
      </c>
      <c r="H65" s="412"/>
      <c r="I65" s="40"/>
      <c r="J65" s="40"/>
      <c r="K65" s="40"/>
      <c r="L65" s="40"/>
      <c r="M65" s="40"/>
      <c r="N65" s="46"/>
    </row>
    <row r="66" spans="2:14" ht="16.149999999999999" customHeight="1">
      <c r="B66" s="37"/>
      <c r="C66" s="40"/>
      <c r="D66" s="75"/>
      <c r="E66" s="40"/>
      <c r="F66" s="40"/>
      <c r="G66" s="40"/>
      <c r="H66" s="40"/>
      <c r="I66" s="40"/>
      <c r="J66" s="40"/>
      <c r="K66" s="40"/>
      <c r="L66" s="40"/>
      <c r="M66" s="40"/>
      <c r="N66" s="46"/>
    </row>
    <row r="67" spans="2:14" ht="16.149999999999999" customHeight="1">
      <c r="B67" s="37"/>
      <c r="C67" s="40"/>
      <c r="D67" s="75"/>
      <c r="E67" s="40"/>
      <c r="F67" s="40"/>
      <c r="G67" s="40"/>
      <c r="H67" s="40"/>
      <c r="I67" s="40"/>
      <c r="J67" s="40"/>
      <c r="K67" s="40"/>
      <c r="L67" s="40"/>
      <c r="M67" s="40"/>
      <c r="N67" s="46"/>
    </row>
    <row r="68" spans="2:14" ht="16.149999999999999" customHeight="1">
      <c r="B68" s="37"/>
      <c r="C68" s="40"/>
      <c r="D68" s="75"/>
      <c r="E68" s="40"/>
      <c r="F68" s="40"/>
      <c r="G68" s="40"/>
      <c r="H68" s="40"/>
      <c r="I68" s="40"/>
      <c r="J68" s="40"/>
      <c r="K68" s="40"/>
      <c r="L68" s="40"/>
      <c r="M68" s="40"/>
      <c r="N68" s="46"/>
    </row>
    <row r="69" spans="2:14" ht="16.149999999999999" customHeight="1">
      <c r="B69" s="37"/>
      <c r="C69" s="40"/>
      <c r="D69" s="75"/>
      <c r="E69" s="40"/>
      <c r="F69" s="40"/>
      <c r="G69" s="40"/>
      <c r="H69" s="40"/>
      <c r="I69" s="40"/>
      <c r="J69" s="40"/>
      <c r="K69" s="40"/>
      <c r="L69" s="40"/>
      <c r="M69" s="40"/>
      <c r="N69" s="46"/>
    </row>
    <row r="70" spans="2:14" ht="16.149999999999999" customHeight="1">
      <c r="B70" s="37"/>
      <c r="C70" s="40"/>
      <c r="D70" s="75"/>
      <c r="E70" s="40"/>
      <c r="F70" s="40"/>
      <c r="G70" s="40"/>
      <c r="H70" s="40"/>
      <c r="I70" s="40"/>
      <c r="J70" s="40"/>
      <c r="K70" s="40"/>
      <c r="L70" s="40"/>
      <c r="M70" s="40"/>
      <c r="N70" s="46"/>
    </row>
    <row r="71" spans="2:14" ht="16.149999999999999" customHeight="1">
      <c r="B71" s="37"/>
      <c r="C71" s="40"/>
      <c r="D71" s="75"/>
      <c r="E71" s="40"/>
      <c r="F71" s="40"/>
      <c r="G71" s="40"/>
      <c r="H71" s="40"/>
      <c r="I71" s="40"/>
      <c r="J71" s="40"/>
      <c r="K71" s="40"/>
      <c r="L71" s="40"/>
      <c r="M71" s="40"/>
      <c r="N71" s="46"/>
    </row>
    <row r="72" spans="2:14" ht="16.149999999999999" customHeight="1">
      <c r="B72" s="37"/>
      <c r="C72" s="40"/>
      <c r="D72" s="75"/>
      <c r="E72" s="40"/>
      <c r="F72" s="40"/>
      <c r="G72" s="40"/>
      <c r="H72" s="40"/>
      <c r="I72" s="40"/>
      <c r="J72" s="40"/>
      <c r="K72" s="40"/>
      <c r="L72" s="40"/>
      <c r="M72" s="40"/>
      <c r="N72" s="46"/>
    </row>
    <row r="73" spans="2:14" ht="16.149999999999999" customHeight="1">
      <c r="B73" s="37"/>
      <c r="C73" s="40"/>
      <c r="D73" s="75"/>
      <c r="E73" s="40"/>
      <c r="F73" s="40"/>
      <c r="G73" s="40"/>
      <c r="H73" s="40"/>
      <c r="I73" s="40"/>
      <c r="J73" s="40"/>
      <c r="K73" s="40"/>
      <c r="L73" s="40"/>
      <c r="M73" s="40"/>
      <c r="N73" s="46"/>
    </row>
    <row r="74" spans="2:14" ht="16.149999999999999" customHeight="1">
      <c r="B74" s="76"/>
      <c r="C74" s="77"/>
      <c r="D74" s="78"/>
      <c r="E74" s="77"/>
      <c r="F74" s="77"/>
      <c r="G74" s="77"/>
      <c r="H74" s="77"/>
      <c r="I74" s="77"/>
      <c r="J74" s="77"/>
      <c r="K74" s="77"/>
      <c r="L74" s="77"/>
      <c r="M74" s="77"/>
      <c r="N74" s="79"/>
    </row>
  </sheetData>
  <sheetProtection algorithmName="SHA-512" hashValue="kC6U19oyf1UJpd6lBGR/B1hX7WsaM68n5gG4LjhBSYKq32PBNWV4wwY0P2BJTdTEGMl9yxUWXwTw2DnoB7Y9HQ==" saltValue="Ujdp4g1kB9DUYFdzXxWO4A==" spinCount="100000" sheet="1" objects="1" scenarios="1"/>
  <mergeCells count="43">
    <mergeCell ref="C41:E41"/>
    <mergeCell ref="C42:E42"/>
    <mergeCell ref="D8:H8"/>
    <mergeCell ref="C21:D21"/>
    <mergeCell ref="C65:E65"/>
    <mergeCell ref="C47:D47"/>
    <mergeCell ref="C48:D48"/>
    <mergeCell ref="C44:D44"/>
    <mergeCell ref="C45:D45"/>
    <mergeCell ref="C46:D46"/>
    <mergeCell ref="C64:E64"/>
    <mergeCell ref="C63:E63"/>
    <mergeCell ref="C43:D43"/>
    <mergeCell ref="C31:D31"/>
    <mergeCell ref="C33:D33"/>
    <mergeCell ref="C36:D36"/>
    <mergeCell ref="C32:D32"/>
    <mergeCell ref="B2:C4"/>
    <mergeCell ref="B5:C5"/>
    <mergeCell ref="B6:C6"/>
    <mergeCell ref="B7:C7"/>
    <mergeCell ref="B8:C8"/>
    <mergeCell ref="D2:G2"/>
    <mergeCell ref="D3:G3"/>
    <mergeCell ref="D4:G4"/>
    <mergeCell ref="D6:H6"/>
    <mergeCell ref="D7:H7"/>
    <mergeCell ref="I33:L33"/>
    <mergeCell ref="B9:H9"/>
    <mergeCell ref="C17:E17"/>
    <mergeCell ref="C29:D29"/>
    <mergeCell ref="C22:D22"/>
    <mergeCell ref="C23:D23"/>
    <mergeCell ref="C24:D24"/>
    <mergeCell ref="C25:D25"/>
    <mergeCell ref="C18:D18"/>
    <mergeCell ref="C20:D20"/>
    <mergeCell ref="C19:D19"/>
    <mergeCell ref="C26:D26"/>
    <mergeCell ref="C27:D27"/>
    <mergeCell ref="C28:D28"/>
    <mergeCell ref="C16:E16"/>
    <mergeCell ref="C30:D30"/>
  </mergeCells>
  <conditionalFormatting sqref="D2:D4">
    <cfRule type="containsText" dxfId="8" priority="3" operator="containsText" text="CÓDIGO NÃO ENCONTRADO">
      <formula>NOT(ISERROR(SEARCH("CÓDIGO NÃO ENCONTRADO",D2)))</formula>
    </cfRule>
  </conditionalFormatting>
  <conditionalFormatting sqref="D59">
    <cfRule type="cellIs" dxfId="7" priority="1" operator="greaterThan">
      <formula>1</formula>
    </cfRule>
    <cfRule type="cellIs" dxfId="6" priority="2" operator="greaterThan">
      <formula>100</formula>
    </cfRule>
  </conditionalFormatting>
  <printOptions horizontalCentered="1"/>
  <pageMargins left="0.23622047244094491" right="0.23622047244094491" top="0.39370078740157483" bottom="0.39370078740157483" header="0" footer="0.11811023622047245"/>
  <pageSetup paperSize="8" scale="46" fitToHeight="2" orientation="portrait" r:id="rId1"/>
  <headerFooter>
    <oddFooter>&amp;R&amp;"Arial,Regular"&amp;10&amp;K000000PL.CUSTOS-UTMB- Regular.xlsx	RESUMO PRINCIPAL	&amp;P de &amp;N</oddFooter>
  </headerFooter>
  <rowBreaks count="1" manualBreakCount="1">
    <brk id="65" min="1" max="7" man="1"/>
  </rowBreaks>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A4407-7C71-4AAA-B525-798095CD7445}">
  <sheetPr>
    <tabColor theme="8"/>
  </sheetPr>
  <dimension ref="B1:G16"/>
  <sheetViews>
    <sheetView showGridLines="0" view="pageBreakPreview" zoomScaleNormal="100" zoomScaleSheetLayoutView="100" workbookViewId="0">
      <selection activeCell="G57" sqref="G57"/>
    </sheetView>
  </sheetViews>
  <sheetFormatPr defaultRowHeight="15"/>
  <cols>
    <col min="1" max="1" width="1.5" customWidth="1"/>
    <col min="2" max="2" width="11.09765625" customWidth="1"/>
    <col min="3" max="3" width="21.296875" customWidth="1"/>
    <col min="7" max="7" width="10" customWidth="1"/>
  </cols>
  <sheetData>
    <row r="1" spans="2:7" ht="15.75" thickBot="1"/>
    <row r="2" spans="2:7" ht="20.100000000000001" customHeight="1">
      <c r="B2" s="772"/>
      <c r="C2" s="655" t="s">
        <v>12471</v>
      </c>
      <c r="D2" s="656"/>
      <c r="E2" s="656"/>
      <c r="F2" s="657"/>
      <c r="G2" s="226" t="s">
        <v>12472</v>
      </c>
    </row>
    <row r="3" spans="2:7" ht="20.100000000000001" customHeight="1">
      <c r="B3" s="773"/>
      <c r="C3" s="658" t="s">
        <v>12473</v>
      </c>
      <c r="D3" s="659"/>
      <c r="E3" s="659"/>
      <c r="F3" s="660"/>
      <c r="G3" s="228">
        <f ca="1">NOW()</f>
        <v>45009.49690810185</v>
      </c>
    </row>
    <row r="4" spans="2:7" ht="20.100000000000001" customHeight="1" thickBot="1">
      <c r="B4" s="773"/>
      <c r="C4" s="651" t="s">
        <v>12474</v>
      </c>
      <c r="D4" s="709"/>
      <c r="E4" s="709"/>
      <c r="F4" s="652"/>
      <c r="G4" s="229" t="str">
        <f>_xlfn.CONCAT("ANEXO - ",METODOLOGIAS!$J$3)</f>
        <v>ANEXO - A</v>
      </c>
    </row>
    <row r="5" spans="2:7" ht="15.95" customHeight="1">
      <c r="B5" s="230" t="s">
        <v>12475</v>
      </c>
      <c r="C5" s="238">
        <f ca="1">NOW()</f>
        <v>45009.49690810185</v>
      </c>
      <c r="D5" s="231"/>
      <c r="E5" s="237"/>
      <c r="F5" s="237"/>
      <c r="G5" s="232"/>
    </row>
    <row r="6" spans="2:7" ht="15.95" customHeight="1">
      <c r="B6" s="234" t="s">
        <v>12476</v>
      </c>
      <c r="C6" s="634" t="s">
        <v>139</v>
      </c>
      <c r="D6" s="634"/>
      <c r="E6" s="634"/>
      <c r="F6" s="634"/>
      <c r="G6" s="635"/>
    </row>
    <row r="7" spans="2:7" ht="15.95" customHeight="1">
      <c r="B7" s="234" t="s">
        <v>12477</v>
      </c>
      <c r="C7" s="636" t="s">
        <v>12513</v>
      </c>
      <c r="D7" s="636"/>
      <c r="E7" s="636"/>
      <c r="F7" s="636"/>
      <c r="G7" s="637"/>
    </row>
    <row r="8" spans="2:7" ht="15.95" customHeight="1" thickBot="1">
      <c r="B8" s="235" t="s">
        <v>12478</v>
      </c>
      <c r="C8" s="710" t="s">
        <v>12479</v>
      </c>
      <c r="D8" s="710"/>
      <c r="E8" s="710"/>
      <c r="F8" s="710"/>
      <c r="G8" s="641"/>
    </row>
    <row r="9" spans="2:7" ht="30" customHeight="1" thickBot="1">
      <c r="B9" s="642" t="s">
        <v>12483</v>
      </c>
      <c r="C9" s="643"/>
      <c r="D9" s="643"/>
      <c r="E9" s="643"/>
      <c r="F9" s="643"/>
      <c r="G9" s="644"/>
    </row>
    <row r="10" spans="2:7" ht="17.100000000000001" customHeight="1" thickTop="1">
      <c r="B10" s="774" t="s">
        <v>55</v>
      </c>
      <c r="C10" s="775"/>
      <c r="D10" s="775"/>
      <c r="E10" s="775"/>
      <c r="F10" s="775"/>
      <c r="G10" s="776"/>
    </row>
    <row r="11" spans="2:7">
      <c r="B11" s="242"/>
      <c r="C11" s="243"/>
      <c r="D11" s="243"/>
      <c r="E11" s="243"/>
      <c r="F11" s="243"/>
      <c r="G11" s="244"/>
    </row>
    <row r="12" spans="2:7">
      <c r="B12" s="222" t="s">
        <v>12465</v>
      </c>
      <c r="C12" s="241" t="s">
        <v>31783</v>
      </c>
      <c r="D12" s="243"/>
      <c r="E12" s="243"/>
      <c r="F12" s="243"/>
      <c r="G12" s="244"/>
    </row>
    <row r="13" spans="2:7">
      <c r="B13" s="381" t="s">
        <v>12502</v>
      </c>
      <c r="C13" s="386">
        <f>C15*12</f>
        <v>58478.3</v>
      </c>
      <c r="D13" s="243"/>
      <c r="E13" s="243"/>
      <c r="F13" s="243"/>
      <c r="G13" s="244"/>
    </row>
    <row r="14" spans="2:7">
      <c r="B14" s="770" t="s">
        <v>31819</v>
      </c>
      <c r="C14" s="771"/>
      <c r="D14" s="243"/>
      <c r="E14" s="243"/>
      <c r="F14" s="243"/>
      <c r="G14" s="244"/>
    </row>
    <row r="15" spans="2:7">
      <c r="B15" s="383" t="s">
        <v>12503</v>
      </c>
      <c r="C15" s="382">
        <v>4873.1916666666666</v>
      </c>
      <c r="D15" s="243"/>
      <c r="E15" s="243"/>
      <c r="F15" s="243"/>
      <c r="G15" s="244"/>
    </row>
    <row r="16" spans="2:7" ht="15.75" thickBot="1">
      <c r="B16" s="245"/>
      <c r="C16" s="246"/>
      <c r="D16" s="246"/>
      <c r="E16" s="246"/>
      <c r="F16" s="246"/>
      <c r="G16" s="247"/>
    </row>
  </sheetData>
  <sheetProtection algorithmName="SHA-512" hashValue="BLxwLHwaUKCnqJOI9z+Wee4N3xES1KfK7rl+V1N8nY/Ge1PYOo0uLv2YmicqNzQadoKgG0Kq0k5W76w1fnkyoA==" saltValue="ljFKs4XSSrxde4yncuOW7Q==" spinCount="100000" sheet="1" objects="1" scenarios="1"/>
  <mergeCells count="10">
    <mergeCell ref="B14:C14"/>
    <mergeCell ref="B2:B4"/>
    <mergeCell ref="C2:F2"/>
    <mergeCell ref="C3:F3"/>
    <mergeCell ref="C4:F4"/>
    <mergeCell ref="C6:G6"/>
    <mergeCell ref="C7:G7"/>
    <mergeCell ref="C8:G8"/>
    <mergeCell ref="B10:G10"/>
    <mergeCell ref="B9:G9"/>
  </mergeCells>
  <phoneticPr fontId="34" type="noConversion"/>
  <conditionalFormatting sqref="C2:C4">
    <cfRule type="containsText" dxfId="5" priority="1" operator="containsText" text="CÓDIGO NÃO ENCONTRADO">
      <formula>NOT(ISERROR(SEARCH("CÓDIGO NÃO ENCONTRADO",C2)))</formula>
    </cfRule>
  </conditionalFormatting>
  <pageMargins left="0.511811024" right="0.511811024" top="0.78740157499999996" bottom="0.78740157499999996" header="0.31496062000000002" footer="0.31496062000000002"/>
  <pageSetup paperSize="9" scale="8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B1:IU32"/>
  <sheetViews>
    <sheetView showGridLines="0" view="pageBreakPreview" zoomScaleSheetLayoutView="100" workbookViewId="0">
      <selection activeCell="G57" sqref="G57"/>
    </sheetView>
  </sheetViews>
  <sheetFormatPr defaultColWidth="6.59765625" defaultRowHeight="12.75" customHeight="1"/>
  <cols>
    <col min="1" max="1" width="1.69921875" customWidth="1"/>
    <col min="2" max="2" width="10.69921875" style="23" customWidth="1"/>
    <col min="3" max="3" width="11.5" style="23" customWidth="1"/>
    <col min="4" max="4" width="40.3984375" style="23" customWidth="1"/>
    <col min="5" max="5" width="9.8984375" style="23" customWidth="1"/>
    <col min="6" max="255" width="6.59765625" style="23" customWidth="1"/>
  </cols>
  <sheetData>
    <row r="1" spans="2:8" ht="12.75" customHeight="1" thickBot="1"/>
    <row r="2" spans="2:8" ht="20.100000000000001" customHeight="1">
      <c r="B2" s="772"/>
      <c r="C2" s="655" t="s">
        <v>12471</v>
      </c>
      <c r="D2" s="657"/>
      <c r="E2" s="226" t="s">
        <v>12472</v>
      </c>
    </row>
    <row r="3" spans="2:8" ht="20.100000000000001" customHeight="1">
      <c r="B3" s="773"/>
      <c r="C3" s="658" t="s">
        <v>12473</v>
      </c>
      <c r="D3" s="660"/>
      <c r="E3" s="228">
        <f ca="1">NOW()</f>
        <v>45009.49690810185</v>
      </c>
    </row>
    <row r="4" spans="2:8" ht="20.100000000000001" customHeight="1" thickBot="1">
      <c r="B4" s="773"/>
      <c r="C4" s="651" t="s">
        <v>12474</v>
      </c>
      <c r="D4" s="652"/>
      <c r="E4" s="229" t="str">
        <f>_xlfn.CONCAT("ANEXO - ",METODOLOGIAS!$J$3)</f>
        <v>ANEXO - A</v>
      </c>
    </row>
    <row r="5" spans="2:8" ht="15.95" customHeight="1">
      <c r="B5" s="230" t="s">
        <v>12475</v>
      </c>
      <c r="C5" s="238">
        <f ca="1">NOW()</f>
        <v>45009.49690810185</v>
      </c>
      <c r="D5" s="248"/>
      <c r="E5" s="232"/>
    </row>
    <row r="6" spans="2:8" ht="15.95" customHeight="1">
      <c r="B6" s="234" t="s">
        <v>12476</v>
      </c>
      <c r="C6" s="634" t="s">
        <v>139</v>
      </c>
      <c r="D6" s="634"/>
      <c r="E6" s="635"/>
    </row>
    <row r="7" spans="2:8" ht="15.95" customHeight="1">
      <c r="B7" s="234" t="s">
        <v>12477</v>
      </c>
      <c r="C7" s="636" t="s">
        <v>12513</v>
      </c>
      <c r="D7" s="636"/>
      <c r="E7" s="636"/>
      <c r="F7" s="636"/>
      <c r="G7" s="636"/>
      <c r="H7" s="253"/>
    </row>
    <row r="8" spans="2:8" ht="15.95" customHeight="1" thickBot="1">
      <c r="B8" s="235" t="s">
        <v>12478</v>
      </c>
      <c r="C8" s="710" t="s">
        <v>12479</v>
      </c>
      <c r="D8" s="710"/>
      <c r="E8" s="641"/>
    </row>
    <row r="9" spans="2:8" ht="30.75" customHeight="1" thickBot="1">
      <c r="B9" s="794" t="s">
        <v>12486</v>
      </c>
      <c r="C9" s="795"/>
      <c r="D9" s="795"/>
      <c r="E9" s="796"/>
      <c r="F9" s="88"/>
    </row>
    <row r="10" spans="2:8" ht="16.5" customHeight="1" thickTop="1">
      <c r="B10" s="11" t="s">
        <v>19</v>
      </c>
      <c r="C10" s="802" t="s">
        <v>20</v>
      </c>
      <c r="D10" s="803"/>
      <c r="E10" s="252" t="s">
        <v>21</v>
      </c>
      <c r="F10" s="88"/>
    </row>
    <row r="11" spans="2:8" ht="16.149999999999999" customHeight="1">
      <c r="B11" s="13">
        <v>1</v>
      </c>
      <c r="C11" s="800" t="s">
        <v>22</v>
      </c>
      <c r="D11" s="801"/>
      <c r="E11" s="89"/>
      <c r="F11" s="88"/>
    </row>
    <row r="12" spans="2:8" ht="36" customHeight="1">
      <c r="B12" s="90"/>
      <c r="C12" s="57" t="s">
        <v>23</v>
      </c>
      <c r="D12" s="58" t="s">
        <v>59</v>
      </c>
      <c r="E12" s="91">
        <f>'DADOS PROPOSTA'!E53</f>
        <v>0</v>
      </c>
      <c r="F12" s="88"/>
    </row>
    <row r="13" spans="2:8" ht="12.75" customHeight="1">
      <c r="B13" s="90"/>
      <c r="C13" s="57" t="s">
        <v>25</v>
      </c>
      <c r="D13" s="92" t="s">
        <v>60</v>
      </c>
      <c r="E13" s="91">
        <f>'DADOS PROPOSTA'!E54</f>
        <v>0</v>
      </c>
      <c r="F13" s="88"/>
    </row>
    <row r="14" spans="2:8" ht="12.75" customHeight="1">
      <c r="B14" s="806" t="s">
        <v>27</v>
      </c>
      <c r="C14" s="807"/>
      <c r="D14" s="807"/>
      <c r="E14" s="22">
        <f>SUM(E12:E13)</f>
        <v>0</v>
      </c>
      <c r="F14" s="88"/>
    </row>
    <row r="15" spans="2:8" ht="12.75" customHeight="1">
      <c r="B15" s="13">
        <v>2</v>
      </c>
      <c r="C15" s="800" t="s">
        <v>28</v>
      </c>
      <c r="D15" s="801"/>
      <c r="E15" s="808"/>
      <c r="F15" s="88"/>
    </row>
    <row r="16" spans="2:8" ht="16.149999999999999" customHeight="1">
      <c r="B16" s="90"/>
      <c r="C16" s="66" t="s">
        <v>29</v>
      </c>
      <c r="D16" s="39" t="s">
        <v>30</v>
      </c>
      <c r="E16" s="91">
        <f>'DADOS PROPOSTA'!E57</f>
        <v>0</v>
      </c>
      <c r="F16" s="88"/>
    </row>
    <row r="17" spans="2:6" ht="16.149999999999999" customHeight="1">
      <c r="B17" s="90"/>
      <c r="C17" s="66" t="s">
        <v>31</v>
      </c>
      <c r="D17" s="39" t="s">
        <v>32</v>
      </c>
      <c r="E17" s="93">
        <f>'DADOS PROPOSTA'!E58</f>
        <v>0</v>
      </c>
      <c r="F17" s="88"/>
    </row>
    <row r="18" spans="2:6" ht="16.149999999999999" customHeight="1">
      <c r="B18" s="90"/>
      <c r="C18" s="66" t="s">
        <v>33</v>
      </c>
      <c r="D18" s="39" t="s">
        <v>34</v>
      </c>
      <c r="E18" s="94">
        <f>'DADOS PROPOSTA'!E59</f>
        <v>0</v>
      </c>
      <c r="F18" s="88"/>
    </row>
    <row r="19" spans="2:6" ht="13.5" customHeight="1" thickBot="1">
      <c r="B19" s="804" t="s">
        <v>35</v>
      </c>
      <c r="C19" s="805"/>
      <c r="D19" s="805"/>
      <c r="E19" s="95">
        <f>SUM(E16:E18)</f>
        <v>0</v>
      </c>
      <c r="F19" s="88"/>
    </row>
    <row r="20" spans="2:6" ht="13.5" customHeight="1" thickBot="1">
      <c r="B20" s="96"/>
      <c r="C20" s="38"/>
      <c r="D20" s="38"/>
      <c r="E20" s="97"/>
      <c r="F20" s="88"/>
    </row>
    <row r="21" spans="2:6" ht="15.75" customHeight="1">
      <c r="B21" s="797" t="s">
        <v>61</v>
      </c>
      <c r="C21" s="798"/>
      <c r="D21" s="798"/>
      <c r="E21" s="799"/>
      <c r="F21" s="88"/>
    </row>
    <row r="22" spans="2:6" ht="15.75" customHeight="1">
      <c r="B22" s="788"/>
      <c r="C22" s="789"/>
      <c r="D22" s="789"/>
      <c r="E22" s="790"/>
      <c r="F22" s="88"/>
    </row>
    <row r="23" spans="2:6" ht="23.25" customHeight="1">
      <c r="B23" s="791"/>
      <c r="C23" s="792"/>
      <c r="D23" s="792"/>
      <c r="E23" s="793"/>
      <c r="F23" s="88"/>
    </row>
    <row r="24" spans="2:6" ht="15.75" customHeight="1">
      <c r="B24" s="98" t="s">
        <v>62</v>
      </c>
      <c r="C24" s="783" t="s">
        <v>63</v>
      </c>
      <c r="D24" s="786"/>
      <c r="E24" s="787"/>
      <c r="F24" s="88"/>
    </row>
    <row r="25" spans="2:6" ht="15.75" customHeight="1">
      <c r="B25" s="98" t="s">
        <v>64</v>
      </c>
      <c r="C25" s="783" t="s">
        <v>65</v>
      </c>
      <c r="D25" s="784"/>
      <c r="E25" s="785"/>
      <c r="F25" s="88"/>
    </row>
    <row r="26" spans="2:6" ht="15.75" customHeight="1">
      <c r="B26" s="98" t="s">
        <v>66</v>
      </c>
      <c r="C26" s="783" t="s">
        <v>67</v>
      </c>
      <c r="D26" s="784"/>
      <c r="E26" s="785"/>
      <c r="F26" s="88"/>
    </row>
    <row r="27" spans="2:6" ht="15.75" customHeight="1">
      <c r="B27" s="98" t="s">
        <v>68</v>
      </c>
      <c r="C27" s="783" t="s">
        <v>69</v>
      </c>
      <c r="D27" s="784"/>
      <c r="E27" s="785"/>
      <c r="F27" s="88"/>
    </row>
    <row r="28" spans="2:6" ht="15.75" customHeight="1">
      <c r="B28" s="98" t="s">
        <v>70</v>
      </c>
      <c r="C28" s="783" t="s">
        <v>71</v>
      </c>
      <c r="D28" s="784"/>
      <c r="E28" s="785"/>
      <c r="F28" s="88"/>
    </row>
    <row r="29" spans="2:6" ht="15.75" customHeight="1">
      <c r="B29" s="98" t="s">
        <v>72</v>
      </c>
      <c r="C29" s="783" t="s">
        <v>73</v>
      </c>
      <c r="D29" s="784"/>
      <c r="E29" s="785"/>
      <c r="F29" s="88"/>
    </row>
    <row r="30" spans="2:6" ht="15.75" customHeight="1">
      <c r="B30" s="98" t="s">
        <v>58</v>
      </c>
      <c r="C30" s="783" t="s">
        <v>74</v>
      </c>
      <c r="D30" s="784"/>
      <c r="E30" s="785"/>
      <c r="F30" s="88"/>
    </row>
    <row r="31" spans="2:6" ht="15.75" customHeight="1">
      <c r="B31" s="780" t="s">
        <v>75</v>
      </c>
      <c r="C31" s="781"/>
      <c r="D31" s="781"/>
      <c r="E31" s="782"/>
      <c r="F31" s="88"/>
    </row>
    <row r="32" spans="2:6" ht="16.5" customHeight="1" thickBot="1">
      <c r="B32" s="777" t="s">
        <v>76</v>
      </c>
      <c r="C32" s="778"/>
      <c r="D32" s="778"/>
      <c r="E32" s="779"/>
      <c r="F32" s="99"/>
    </row>
  </sheetData>
  <sheetProtection algorithmName="SHA-512" hashValue="UrQW0VRWjJPk+5w+zzzMk0B9HRtc3EajAnPAK2kxxqwF/fNxtKeVNL3RsJAWfiZmeANssWqLsj7Du6p5iXU3fw==" saltValue="YsjLqxRlLXyR2XyGdNlVwg==" spinCount="100000" sheet="1" objects="1" scenarios="1"/>
  <mergeCells count="24">
    <mergeCell ref="B9:E9"/>
    <mergeCell ref="B21:E21"/>
    <mergeCell ref="C11:D11"/>
    <mergeCell ref="C10:D10"/>
    <mergeCell ref="B19:D19"/>
    <mergeCell ref="B14:D14"/>
    <mergeCell ref="C15:E15"/>
    <mergeCell ref="C27:E27"/>
    <mergeCell ref="C26:E26"/>
    <mergeCell ref="C25:E25"/>
    <mergeCell ref="C24:E24"/>
    <mergeCell ref="B22:E23"/>
    <mergeCell ref="B32:E32"/>
    <mergeCell ref="B31:E31"/>
    <mergeCell ref="C30:E30"/>
    <mergeCell ref="C29:E29"/>
    <mergeCell ref="C28:E28"/>
    <mergeCell ref="C6:E6"/>
    <mergeCell ref="C8:E8"/>
    <mergeCell ref="B2:B4"/>
    <mergeCell ref="C2:D2"/>
    <mergeCell ref="C3:D3"/>
    <mergeCell ref="C4:D4"/>
    <mergeCell ref="C7:G7"/>
  </mergeCells>
  <conditionalFormatting sqref="C2:C4">
    <cfRule type="containsText" dxfId="4" priority="1" operator="containsText" text="CÓDIGO NÃO ENCONTRADO">
      <formula>NOT(ISERROR(SEARCH("CÓDIGO NÃO ENCONTRADO",C2)))</formula>
    </cfRule>
  </conditionalFormatting>
  <printOptions horizontalCentered="1"/>
  <pageMargins left="0.23622047244094491" right="0.23622047244094491" top="0.39370078740157483" bottom="0.39370078740157483" header="0" footer="0.11811023622047245"/>
  <pageSetup paperSize="9" orientation="portrait" r:id="rId1"/>
  <headerFooter>
    <oddFooter>&amp;R&amp;"Arial,Regular"&amp;10&amp;K000000PL.CUSTOS-UTMB- Regular.xlsx	RESUMO PRINCIPAL	&amp;P de &amp;N</oddFooter>
  </headerFooter>
  <colBreaks count="1" manualBreakCount="1">
    <brk id="5" max="1048575" man="1"/>
  </colBreaks>
  <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JI28"/>
  <sheetViews>
    <sheetView showGridLines="0" view="pageBreakPreview" zoomScale="85" zoomScaleSheetLayoutView="85" workbookViewId="0">
      <selection activeCell="G57" sqref="G57"/>
    </sheetView>
  </sheetViews>
  <sheetFormatPr defaultColWidth="6.796875" defaultRowHeight="12.75" customHeight="1"/>
  <cols>
    <col min="1" max="1" width="1.59765625" style="23" customWidth="1"/>
    <col min="2" max="2" width="5" style="23" customWidth="1"/>
    <col min="3" max="3" width="20.796875" style="23" hidden="1" customWidth="1"/>
    <col min="4" max="4" width="24.296875" style="23" customWidth="1"/>
    <col min="5" max="5" width="24.3984375" style="23" customWidth="1"/>
    <col min="6" max="6" width="17.09765625" style="23" customWidth="1"/>
    <col min="7" max="7" width="19.09765625" style="23" customWidth="1"/>
    <col min="8" max="8" width="10.59765625" style="23" customWidth="1"/>
    <col min="9" max="9" width="10.09765625" style="23" customWidth="1"/>
    <col min="10" max="10" width="12.3984375" style="23" customWidth="1"/>
    <col min="11" max="11" width="14.3984375" style="23" customWidth="1"/>
    <col min="12" max="12" width="14.69921875" style="23" customWidth="1"/>
    <col min="13" max="19" width="13.3984375" style="23" hidden="1" customWidth="1"/>
    <col min="20" max="20" width="20.19921875" style="23" customWidth="1"/>
    <col min="21" max="21" width="12.5" style="23" customWidth="1"/>
    <col min="22" max="22" width="6.796875" style="23" customWidth="1"/>
    <col min="23" max="24" width="11.5" style="23" bestFit="1" customWidth="1"/>
    <col min="25" max="25" width="10.796875" style="23" bestFit="1" customWidth="1"/>
    <col min="26" max="49" width="10.796875" style="23" customWidth="1"/>
    <col min="50" max="267" width="6.796875" style="23" customWidth="1"/>
    <col min="268" max="269" width="6.796875" style="23"/>
  </cols>
  <sheetData>
    <row r="1" spans="1:269" ht="12.75" customHeight="1" thickBot="1"/>
    <row r="2" spans="1:269" ht="20.100000000000001" customHeight="1">
      <c r="B2" s="649"/>
      <c r="C2" s="812"/>
      <c r="D2" s="650"/>
      <c r="E2" s="655" t="s">
        <v>12471</v>
      </c>
      <c r="F2" s="656"/>
      <c r="G2" s="656"/>
      <c r="H2" s="656"/>
      <c r="I2" s="814"/>
      <c r="J2" s="656"/>
      <c r="K2" s="656"/>
      <c r="L2" s="656"/>
      <c r="M2" s="656"/>
      <c r="N2" s="656"/>
      <c r="O2" s="656"/>
      <c r="P2" s="656"/>
      <c r="Q2" s="656"/>
      <c r="R2" s="656"/>
      <c r="S2" s="656"/>
      <c r="T2" s="656"/>
      <c r="U2" s="226" t="s">
        <v>12472</v>
      </c>
    </row>
    <row r="3" spans="1:269" ht="20.100000000000001" customHeight="1">
      <c r="B3" s="651"/>
      <c r="C3" s="709"/>
      <c r="D3" s="652"/>
      <c r="E3" s="658" t="s">
        <v>12473</v>
      </c>
      <c r="F3" s="659"/>
      <c r="G3" s="659"/>
      <c r="H3" s="659"/>
      <c r="I3" s="659"/>
      <c r="J3" s="659"/>
      <c r="K3" s="659"/>
      <c r="L3" s="659"/>
      <c r="M3" s="659"/>
      <c r="N3" s="659"/>
      <c r="O3" s="659"/>
      <c r="P3" s="659"/>
      <c r="Q3" s="659"/>
      <c r="R3" s="659"/>
      <c r="S3" s="659"/>
      <c r="T3" s="659"/>
      <c r="U3" s="228">
        <f ca="1">NOW()</f>
        <v>45009.49690810185</v>
      </c>
    </row>
    <row r="4" spans="1:269" ht="20.100000000000001" customHeight="1" thickBot="1">
      <c r="B4" s="653"/>
      <c r="C4" s="813"/>
      <c r="D4" s="654"/>
      <c r="E4" s="653" t="s">
        <v>12474</v>
      </c>
      <c r="F4" s="813"/>
      <c r="G4" s="813"/>
      <c r="H4" s="813"/>
      <c r="I4" s="813"/>
      <c r="J4" s="813"/>
      <c r="K4" s="813"/>
      <c r="L4" s="813"/>
      <c r="M4" s="813"/>
      <c r="N4" s="813"/>
      <c r="O4" s="813"/>
      <c r="P4" s="813"/>
      <c r="Q4" s="813"/>
      <c r="R4" s="813"/>
      <c r="S4" s="813"/>
      <c r="T4" s="813"/>
      <c r="U4" s="229" t="str">
        <f>_xlfn.CONCAT("ANEXO - ",METODOLOGIAS!$J$3)</f>
        <v>ANEXO - A</v>
      </c>
    </row>
    <row r="5" spans="1:269" ht="15.95" customHeight="1">
      <c r="B5" s="662" t="s">
        <v>12475</v>
      </c>
      <c r="C5" s="663"/>
      <c r="D5" s="663"/>
      <c r="E5" s="816">
        <f ca="1">NOW()</f>
        <v>45009.49690810185</v>
      </c>
      <c r="F5" s="816"/>
      <c r="G5" s="816"/>
      <c r="H5" s="816"/>
      <c r="I5" s="816"/>
      <c r="J5" s="816"/>
      <c r="K5" s="816"/>
      <c r="L5" s="816"/>
      <c r="M5" s="816"/>
      <c r="N5" s="816"/>
      <c r="O5" s="816"/>
      <c r="P5" s="816"/>
      <c r="Q5" s="816"/>
      <c r="R5" s="816"/>
      <c r="S5" s="816"/>
      <c r="T5" s="816"/>
      <c r="U5" s="232"/>
    </row>
    <row r="6" spans="1:269" ht="15.95" customHeight="1">
      <c r="B6" s="632" t="s">
        <v>12476</v>
      </c>
      <c r="C6" s="633"/>
      <c r="D6" s="633"/>
      <c r="E6" s="634" t="s">
        <v>139</v>
      </c>
      <c r="F6" s="634"/>
      <c r="G6" s="634"/>
      <c r="H6" s="634"/>
      <c r="I6" s="634"/>
      <c r="J6" s="634"/>
      <c r="K6" s="634"/>
      <c r="L6" s="634"/>
      <c r="M6" s="634"/>
      <c r="N6" s="634"/>
      <c r="O6" s="634"/>
      <c r="P6" s="634"/>
      <c r="Q6" s="634"/>
      <c r="R6" s="634"/>
      <c r="S6" s="634"/>
      <c r="T6" s="634"/>
      <c r="U6" s="635"/>
    </row>
    <row r="7" spans="1:269" ht="15.95" customHeight="1">
      <c r="B7" s="632" t="s">
        <v>12477</v>
      </c>
      <c r="C7" s="633"/>
      <c r="D7" s="633"/>
      <c r="E7" s="634" t="s">
        <v>12513</v>
      </c>
      <c r="F7" s="634"/>
      <c r="G7" s="634"/>
      <c r="H7" s="634"/>
      <c r="I7" s="634"/>
      <c r="J7" s="634"/>
      <c r="K7" s="634"/>
      <c r="L7" s="634"/>
      <c r="M7" s="634"/>
      <c r="N7" s="634"/>
      <c r="O7" s="634"/>
      <c r="P7" s="634"/>
      <c r="Q7" s="634"/>
      <c r="R7" s="634"/>
      <c r="S7" s="634"/>
      <c r="T7" s="634"/>
      <c r="U7" s="635"/>
    </row>
    <row r="8" spans="1:269" ht="15.95" customHeight="1" thickBot="1">
      <c r="B8" s="638" t="s">
        <v>12478</v>
      </c>
      <c r="C8" s="815"/>
      <c r="D8" s="815"/>
      <c r="E8" s="710" t="s">
        <v>12479</v>
      </c>
      <c r="F8" s="710"/>
      <c r="G8" s="710"/>
      <c r="H8" s="710"/>
      <c r="I8" s="710"/>
      <c r="J8" s="710"/>
      <c r="K8" s="710"/>
      <c r="L8" s="710"/>
      <c r="M8" s="710"/>
      <c r="N8" s="710"/>
      <c r="O8" s="710"/>
      <c r="P8" s="710"/>
      <c r="Q8" s="710"/>
      <c r="R8" s="710"/>
      <c r="S8" s="710"/>
      <c r="T8" s="710"/>
      <c r="U8" s="641"/>
    </row>
    <row r="9" spans="1:269" ht="30" customHeight="1" thickBot="1">
      <c r="B9" s="809" t="s">
        <v>12485</v>
      </c>
      <c r="C9" s="810"/>
      <c r="D9" s="810"/>
      <c r="E9" s="810"/>
      <c r="F9" s="810"/>
      <c r="G9" s="810"/>
      <c r="H9" s="810"/>
      <c r="I9" s="810"/>
      <c r="J9" s="810"/>
      <c r="K9" s="810"/>
      <c r="L9" s="810"/>
      <c r="M9" s="810"/>
      <c r="N9" s="810"/>
      <c r="O9" s="810"/>
      <c r="P9" s="810"/>
      <c r="Q9" s="810"/>
      <c r="R9" s="810"/>
      <c r="S9" s="810"/>
      <c r="T9" s="810"/>
      <c r="U9" s="811"/>
    </row>
    <row r="10" spans="1:269" ht="15.75" customHeight="1" thickTop="1">
      <c r="A10" s="100"/>
      <c r="B10" s="249"/>
      <c r="C10" s="250"/>
      <c r="F10" s="378" t="s">
        <v>37002</v>
      </c>
      <c r="G10" s="379" t="s">
        <v>31772</v>
      </c>
      <c r="L10" s="250"/>
      <c r="M10" s="250"/>
      <c r="N10" s="250"/>
      <c r="O10" s="250"/>
      <c r="P10" s="250"/>
      <c r="Q10" s="250"/>
      <c r="R10" s="250"/>
      <c r="S10" s="250"/>
      <c r="T10" s="250"/>
      <c r="U10" s="251"/>
      <c r="X10"/>
      <c r="Y10"/>
      <c r="Z10"/>
      <c r="AA10"/>
      <c r="AB10"/>
      <c r="AC10"/>
      <c r="AD10"/>
      <c r="AE10"/>
      <c r="AF10"/>
      <c r="AG10"/>
      <c r="AH10"/>
      <c r="AI10"/>
      <c r="AJ10"/>
      <c r="AK10"/>
      <c r="AL10"/>
      <c r="AM10"/>
      <c r="AN10"/>
      <c r="AO10"/>
      <c r="AP10"/>
      <c r="AQ10"/>
      <c r="AR10"/>
      <c r="AS10"/>
      <c r="AT10"/>
      <c r="AU10"/>
      <c r="AV10"/>
      <c r="AW10"/>
      <c r="AX10"/>
      <c r="AY10"/>
    </row>
    <row r="11" spans="1:269" ht="18.75" customHeight="1">
      <c r="A11" s="37"/>
      <c r="B11" s="102"/>
      <c r="C11" s="103"/>
      <c r="F11" s="517">
        <f>'DADOS PROPOSTA'!E40</f>
        <v>0</v>
      </c>
      <c r="G11" s="380">
        <v>1302</v>
      </c>
      <c r="L11" s="103"/>
      <c r="M11" s="103"/>
      <c r="N11" s="103"/>
      <c r="O11" s="103"/>
      <c r="P11" s="103"/>
      <c r="Q11" s="103"/>
      <c r="R11" s="103"/>
      <c r="S11" s="103"/>
      <c r="T11" s="103"/>
      <c r="U11" s="205"/>
      <c r="X11"/>
      <c r="Y11"/>
      <c r="Z11"/>
      <c r="AA11"/>
      <c r="AB11"/>
      <c r="AC11"/>
      <c r="AD11"/>
      <c r="AE11"/>
      <c r="AF11"/>
      <c r="AG11"/>
      <c r="AH11"/>
      <c r="AI11"/>
      <c r="AJ11"/>
      <c r="AK11"/>
      <c r="AL11"/>
      <c r="AM11"/>
      <c r="AN11"/>
      <c r="AO11"/>
      <c r="AP11"/>
      <c r="AQ11"/>
      <c r="AR11"/>
      <c r="AS11"/>
      <c r="AT11"/>
      <c r="AU11"/>
      <c r="AV11"/>
      <c r="AW11"/>
      <c r="AX11"/>
      <c r="AY11"/>
    </row>
    <row r="12" spans="1:269" ht="13.5" customHeight="1">
      <c r="A12" s="65"/>
      <c r="B12" s="821" t="s">
        <v>79</v>
      </c>
      <c r="C12" s="821" t="s">
        <v>12449</v>
      </c>
      <c r="D12" s="819" t="s">
        <v>36990</v>
      </c>
      <c r="E12" s="821" t="s">
        <v>12450</v>
      </c>
      <c r="F12" s="822" t="s">
        <v>80</v>
      </c>
      <c r="G12" s="823"/>
      <c r="H12" s="823"/>
      <c r="I12" s="823"/>
      <c r="J12" s="823"/>
      <c r="K12" s="823"/>
      <c r="L12" s="823"/>
      <c r="M12" s="147"/>
      <c r="N12" s="147"/>
      <c r="O12" s="147"/>
      <c r="P12" s="147"/>
      <c r="Q12" s="147"/>
      <c r="R12" s="147"/>
      <c r="S12" s="147"/>
      <c r="T12" s="520" t="s">
        <v>12451</v>
      </c>
      <c r="U12" s="817" t="s">
        <v>36983</v>
      </c>
      <c r="X12"/>
      <c r="Y12"/>
      <c r="Z12"/>
      <c r="AA12"/>
      <c r="AB12"/>
      <c r="AC12"/>
      <c r="AD12"/>
      <c r="AE12"/>
      <c r="AF12"/>
      <c r="AG12"/>
      <c r="AH12"/>
      <c r="AI12"/>
      <c r="AJ12"/>
      <c r="AK12"/>
      <c r="AL12"/>
      <c r="AM12"/>
      <c r="AN12"/>
      <c r="AO12"/>
      <c r="AP12"/>
      <c r="AQ12"/>
      <c r="AR12"/>
      <c r="AS12"/>
      <c r="AT12"/>
      <c r="AU12"/>
      <c r="AV12"/>
      <c r="AW12"/>
      <c r="AX12"/>
      <c r="AY12"/>
    </row>
    <row r="13" spans="1:269" s="212" customFormat="1" ht="71.25">
      <c r="A13" s="207"/>
      <c r="B13" s="820"/>
      <c r="C13" s="820"/>
      <c r="D13" s="820"/>
      <c r="E13" s="820"/>
      <c r="F13" s="101" t="s">
        <v>31800</v>
      </c>
      <c r="G13" s="101" t="s">
        <v>12501</v>
      </c>
      <c r="H13" s="377" t="s">
        <v>12500</v>
      </c>
      <c r="I13" s="377" t="s">
        <v>12499</v>
      </c>
      <c r="J13" s="208" t="s">
        <v>12452</v>
      </c>
      <c r="K13" s="208" t="s">
        <v>12453</v>
      </c>
      <c r="L13" s="208" t="s">
        <v>12454</v>
      </c>
      <c r="M13" s="209" t="s">
        <v>12455</v>
      </c>
      <c r="N13" s="209" t="s">
        <v>12456</v>
      </c>
      <c r="O13" s="209" t="s">
        <v>12457</v>
      </c>
      <c r="P13" s="209" t="s">
        <v>12458</v>
      </c>
      <c r="Q13" s="209" t="s">
        <v>12459</v>
      </c>
      <c r="R13" s="209" t="s">
        <v>12460</v>
      </c>
      <c r="S13" s="209" t="s">
        <v>12461</v>
      </c>
      <c r="T13" s="210" t="s">
        <v>36982</v>
      </c>
      <c r="U13" s="818"/>
      <c r="V13" s="211"/>
      <c r="W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row>
    <row r="14" spans="1:269" ht="12.75" customHeight="1">
      <c r="A14" s="104"/>
      <c r="B14" s="39" t="s">
        <v>12462</v>
      </c>
      <c r="C14" s="224" t="s">
        <v>12464</v>
      </c>
      <c r="D14" s="213" t="s">
        <v>12467</v>
      </c>
      <c r="E14" s="72" t="s">
        <v>12467</v>
      </c>
      <c r="F14" s="214">
        <f>'DADOS PROPOSTA'!E43</f>
        <v>0</v>
      </c>
      <c r="G14" s="215">
        <v>4094</v>
      </c>
      <c r="H14" s="214" t="s">
        <v>12463</v>
      </c>
      <c r="I14" s="376">
        <v>0</v>
      </c>
      <c r="J14" s="217" t="str">
        <f>IF(H14="NOTURNO",#REF!*METODOLOGIAS!#REF!,"-")</f>
        <v>-</v>
      </c>
      <c r="K14" s="216" t="str">
        <f>IF(I14=20%,#REF!*I14,"-")</f>
        <v>-</v>
      </c>
      <c r="L14" s="216" t="str">
        <f>IF(I14=40%,#REF!*I14/#REF!,"-")</f>
        <v>-</v>
      </c>
      <c r="M14" s="169">
        <v>37370</v>
      </c>
      <c r="N14" s="169">
        <v>37371</v>
      </c>
      <c r="O14" s="169">
        <v>37372</v>
      </c>
      <c r="P14" s="169">
        <v>37373</v>
      </c>
      <c r="Q14" s="169">
        <v>43464</v>
      </c>
      <c r="R14" s="169">
        <v>43488</v>
      </c>
      <c r="S14" s="169">
        <v>95348</v>
      </c>
      <c r="T14" s="218">
        <f>'DADOS PROPOSTA'!E44</f>
        <v>0</v>
      </c>
      <c r="U14" s="67">
        <f>F14*(1+F11)+T14</f>
        <v>0</v>
      </c>
      <c r="X14"/>
      <c r="Y14"/>
      <c r="Z14"/>
      <c r="AA14"/>
      <c r="AB14"/>
      <c r="AC14"/>
      <c r="AD14"/>
      <c r="AE14"/>
      <c r="AF14"/>
      <c r="AG14"/>
      <c r="AH14"/>
      <c r="AI14"/>
      <c r="AJ14"/>
      <c r="AK14"/>
      <c r="AL14"/>
      <c r="AM14"/>
      <c r="AN14"/>
      <c r="AO14"/>
      <c r="AP14"/>
      <c r="AQ14"/>
      <c r="AR14"/>
      <c r="AS14"/>
      <c r="AT14"/>
      <c r="AU14"/>
      <c r="AV14"/>
      <c r="AW14"/>
      <c r="AX14"/>
      <c r="AY14"/>
    </row>
    <row r="15" spans="1:269" ht="12.75" customHeight="1">
      <c r="A15" s="104"/>
      <c r="B15" s="39" t="s">
        <v>5650</v>
      </c>
      <c r="C15" s="224" t="s">
        <v>12464</v>
      </c>
      <c r="D15" s="213" t="s">
        <v>31806</v>
      </c>
      <c r="E15" s="72" t="s">
        <v>31806</v>
      </c>
      <c r="F15" s="214">
        <f>'DADOS PROPOSTA'!E47</f>
        <v>0</v>
      </c>
      <c r="G15" s="215">
        <v>242</v>
      </c>
      <c r="H15" s="214" t="s">
        <v>12463</v>
      </c>
      <c r="I15" s="376">
        <v>0</v>
      </c>
      <c r="J15" s="217" t="str">
        <f>IF(H15="NOTURNO",#REF!*METODOLOGIAS!#REF!,"-")</f>
        <v>-</v>
      </c>
      <c r="K15" s="216" t="str">
        <f>IF(I15=20%,#REF!*I15,"-")</f>
        <v>-</v>
      </c>
      <c r="L15" s="216" t="str">
        <f>IF(I15=40%,#REF!*I15/#REF!,"-")</f>
        <v>-</v>
      </c>
      <c r="M15" s="169">
        <v>37370</v>
      </c>
      <c r="N15" s="169">
        <v>37371</v>
      </c>
      <c r="O15" s="169">
        <v>37372</v>
      </c>
      <c r="P15" s="169">
        <v>37373</v>
      </c>
      <c r="Q15" s="169">
        <v>43464</v>
      </c>
      <c r="R15" s="169">
        <v>43488</v>
      </c>
      <c r="S15" s="169">
        <v>95348</v>
      </c>
      <c r="T15" s="218">
        <f>'DADOS PROPOSTA'!E48</f>
        <v>0</v>
      </c>
      <c r="U15" s="67">
        <f>F15*(1+F11)+T15</f>
        <v>0</v>
      </c>
      <c r="X15"/>
      <c r="Y15"/>
      <c r="Z15"/>
      <c r="AA15"/>
      <c r="AB15"/>
      <c r="AC15"/>
      <c r="AD15"/>
      <c r="AE15"/>
      <c r="AF15"/>
      <c r="AG15"/>
      <c r="AH15"/>
      <c r="AI15"/>
      <c r="AJ15"/>
      <c r="AK15"/>
      <c r="AL15"/>
      <c r="AM15"/>
      <c r="AN15"/>
      <c r="AO15"/>
      <c r="AP15"/>
      <c r="AQ15"/>
      <c r="AR15"/>
      <c r="AS15"/>
      <c r="AT15"/>
      <c r="AU15"/>
      <c r="AV15"/>
      <c r="AW15"/>
      <c r="AX15"/>
      <c r="AY15"/>
    </row>
    <row r="16" spans="1:269" ht="12.75" customHeight="1">
      <c r="A16" s="37"/>
      <c r="B16" s="40"/>
      <c r="C16" s="40"/>
      <c r="D16" s="40"/>
      <c r="E16" s="105"/>
      <c r="F16" s="21"/>
      <c r="G16" s="20"/>
      <c r="H16" s="21"/>
      <c r="I16" s="21"/>
      <c r="J16" s="20"/>
      <c r="K16" s="20"/>
      <c r="L16" s="20"/>
      <c r="M16" s="21"/>
      <c r="N16" s="21"/>
      <c r="O16" s="21"/>
      <c r="P16" s="21"/>
      <c r="Q16" s="21"/>
      <c r="R16" s="21"/>
      <c r="S16" s="21"/>
      <c r="U16" s="219"/>
      <c r="X16"/>
      <c r="Y16"/>
      <c r="Z16"/>
      <c r="AA16"/>
      <c r="AB16"/>
      <c r="AC16"/>
      <c r="AD16"/>
      <c r="AE16"/>
      <c r="AF16"/>
      <c r="AG16"/>
      <c r="AH16"/>
      <c r="AI16"/>
      <c r="AJ16"/>
      <c r="AK16"/>
      <c r="AL16"/>
      <c r="AM16"/>
      <c r="AN16"/>
      <c r="AO16"/>
      <c r="AP16"/>
      <c r="AQ16"/>
      <c r="AR16"/>
      <c r="AS16"/>
      <c r="AT16"/>
      <c r="AU16"/>
      <c r="AV16"/>
      <c r="AW16"/>
      <c r="AX16"/>
      <c r="AY16"/>
    </row>
    <row r="17" spans="1:21" ht="12.75" customHeight="1">
      <c r="A17" s="37"/>
      <c r="B17" s="40"/>
      <c r="C17" s="40"/>
      <c r="D17" s="40"/>
      <c r="E17" s="105"/>
      <c r="F17" s="21"/>
      <c r="G17" s="20"/>
      <c r="H17" s="21"/>
      <c r="I17" s="21"/>
      <c r="J17" s="20"/>
      <c r="K17" s="20"/>
      <c r="L17" s="20"/>
      <c r="M17" s="21"/>
      <c r="N17" s="21"/>
      <c r="O17" s="21"/>
      <c r="P17" s="21"/>
      <c r="Q17" s="21"/>
      <c r="R17" s="21"/>
      <c r="S17" s="21"/>
      <c r="T17" s="20"/>
      <c r="U17" s="219"/>
    </row>
    <row r="18" spans="1:21" ht="12.75" customHeight="1">
      <c r="A18" s="37"/>
      <c r="B18" s="40"/>
      <c r="C18" s="40"/>
      <c r="D18" s="40"/>
      <c r="E18" s="105"/>
      <c r="F18" s="21"/>
      <c r="G18" s="20"/>
      <c r="H18" s="21"/>
      <c r="I18" s="21"/>
      <c r="J18" s="20"/>
      <c r="K18" s="20"/>
      <c r="L18" s="20"/>
      <c r="M18" s="21"/>
      <c r="N18" s="21"/>
      <c r="O18" s="21"/>
      <c r="P18" s="21"/>
      <c r="Q18" s="21"/>
      <c r="R18" s="21"/>
      <c r="S18" s="21"/>
      <c r="T18" s="20"/>
      <c r="U18" s="219"/>
    </row>
    <row r="19" spans="1:21" ht="12.75" customHeight="1">
      <c r="A19" s="37"/>
      <c r="B19" s="40"/>
      <c r="C19" s="40"/>
      <c r="D19" s="40"/>
      <c r="E19" s="105"/>
      <c r="F19" s="21"/>
      <c r="G19" s="20"/>
      <c r="H19" s="21"/>
      <c r="I19" s="21"/>
      <c r="J19" s="20"/>
      <c r="K19" s="20"/>
      <c r="L19" s="20"/>
      <c r="M19" s="21"/>
      <c r="N19" s="21"/>
      <c r="O19" s="21"/>
      <c r="P19" s="21"/>
      <c r="Q19" s="21"/>
      <c r="R19" s="21"/>
      <c r="S19" s="21"/>
      <c r="T19" s="20"/>
      <c r="U19" s="219"/>
    </row>
    <row r="20" spans="1:21" ht="12.75" customHeight="1">
      <c r="A20" s="37"/>
      <c r="B20" s="40"/>
      <c r="C20" s="40"/>
      <c r="D20" s="40"/>
      <c r="E20" s="105"/>
      <c r="F20" s="21"/>
      <c r="G20" s="20"/>
      <c r="H20" s="21"/>
      <c r="I20" s="21"/>
      <c r="J20" s="20"/>
      <c r="K20" s="20"/>
      <c r="L20" s="20"/>
      <c r="M20" s="21"/>
      <c r="N20" s="21"/>
      <c r="O20" s="21"/>
      <c r="P20" s="21"/>
      <c r="Q20" s="21"/>
      <c r="R20" s="21"/>
      <c r="S20" s="21"/>
      <c r="T20" s="20"/>
      <c r="U20" s="219"/>
    </row>
    <row r="21" spans="1:21" ht="12.75" customHeight="1">
      <c r="A21" s="37"/>
      <c r="B21" s="40"/>
      <c r="C21" s="40"/>
      <c r="D21" s="40"/>
      <c r="E21" s="105"/>
      <c r="H21" s="21"/>
      <c r="I21" s="21"/>
      <c r="J21" s="20"/>
      <c r="K21" s="20"/>
      <c r="L21" s="20"/>
      <c r="M21" s="21"/>
      <c r="N21" s="21"/>
      <c r="O21" s="21"/>
      <c r="P21" s="21"/>
      <c r="Q21" s="21"/>
      <c r="R21" s="21"/>
      <c r="S21" s="21"/>
      <c r="T21" s="20"/>
      <c r="U21" s="219"/>
    </row>
    <row r="22" spans="1:21" ht="12.75" customHeight="1">
      <c r="A22" s="76"/>
      <c r="B22" s="77"/>
      <c r="C22" s="77"/>
      <c r="D22" s="77"/>
      <c r="E22" s="106"/>
      <c r="H22" s="107"/>
      <c r="I22" s="107"/>
      <c r="J22" s="108"/>
      <c r="K22" s="108"/>
      <c r="L22" s="108"/>
      <c r="M22" s="107"/>
      <c r="N22" s="107"/>
      <c r="O22" s="107"/>
      <c r="P22" s="107"/>
      <c r="Q22" s="107"/>
      <c r="R22" s="107"/>
      <c r="S22" s="107"/>
      <c r="T22" s="108"/>
      <c r="U22" s="220"/>
    </row>
    <row r="27" spans="1:21" ht="12.75" customHeight="1">
      <c r="U27" s="221"/>
    </row>
    <row r="28" spans="1:21" ht="12.75" customHeight="1">
      <c r="U28" s="221"/>
    </row>
  </sheetData>
  <sheetProtection algorithmName="SHA-512" hashValue="+kRpXaJC7GocVrqbb3dQoyoLN+fu3OWwkmrHhcx8uVy+wqL0pHUoAuVZzr9XtWmCrDsQwsOPhiwTI6srde2EeA==" saltValue="QIys0zxFbypEkWjwqxunRQ==" spinCount="100000" sheet="1" objects="1" scenarios="1"/>
  <mergeCells count="19">
    <mergeCell ref="U12:U13"/>
    <mergeCell ref="D12:D13"/>
    <mergeCell ref="B12:B13"/>
    <mergeCell ref="C12:C13"/>
    <mergeCell ref="E12:E13"/>
    <mergeCell ref="F12:L12"/>
    <mergeCell ref="B9:U9"/>
    <mergeCell ref="B2:D4"/>
    <mergeCell ref="E2:T2"/>
    <mergeCell ref="E3:T3"/>
    <mergeCell ref="E4:T4"/>
    <mergeCell ref="B5:D5"/>
    <mergeCell ref="E8:U8"/>
    <mergeCell ref="B8:D8"/>
    <mergeCell ref="B7:D7"/>
    <mergeCell ref="B6:D6"/>
    <mergeCell ref="E5:T5"/>
    <mergeCell ref="E6:U6"/>
    <mergeCell ref="E7:U7"/>
  </mergeCells>
  <phoneticPr fontId="34" type="noConversion"/>
  <printOptions horizontalCentered="1"/>
  <pageMargins left="0.23622047244094491" right="0.23622047244094491" top="0.39370078740157483" bottom="0.39370078740157483" header="0" footer="0.11811023622047245"/>
  <pageSetup paperSize="9" scale="57" orientation="landscape" r:id="rId1"/>
  <headerFooter>
    <oddFooter>&amp;R&amp;"Arial,Regular"&amp;10&amp;K000000PL.CUSTOS-UTMB- Regular.xlsx	RESUMO PRINCIPAL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BFE3D40-DF0D-4A0C-BED3-98D3370CB4E8}">
          <x14:formula1>
            <xm:f>METODOLOGIAS!#REF!</xm:f>
          </x14:formula1>
          <xm:sqref>H14:H15</xm:sqref>
        </x14:dataValidation>
      </x14:dataValidations>
    </ex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11</vt:i4>
      </vt:variant>
    </vt:vector>
  </HeadingPairs>
  <TitlesOfParts>
    <vt:vector size="26" baseType="lpstr">
      <vt:lpstr>INSUMOS 11 2022</vt:lpstr>
      <vt:lpstr>SINTETICO  11 2022</vt:lpstr>
      <vt:lpstr>DADOS PROPOSTA</vt:lpstr>
      <vt:lpstr>VALOR PROPOSTA</vt:lpstr>
      <vt:lpstr>METODOLOGIAS</vt:lpstr>
      <vt:lpstr>DIMENS-TRANSP.-CHORUME</vt:lpstr>
      <vt:lpstr>DIMENS-QUANT. CHORUME</vt:lpstr>
      <vt:lpstr>BDI</vt:lpstr>
      <vt:lpstr>PL.-MDO</vt:lpstr>
      <vt:lpstr>PL.-CUSTOS- EQUIP.VEÍCULOS</vt:lpstr>
      <vt:lpstr>PL.CUSTOS EQUIP.INSUMOS.OUTROS</vt:lpstr>
      <vt:lpstr>P1 - PLAN.-RESUMO</vt:lpstr>
      <vt:lpstr>RESUMO PRINCIPAL</vt:lpstr>
      <vt:lpstr>INSUMOS  03 2021</vt:lpstr>
      <vt:lpstr>SINTETICO  03 2021</vt:lpstr>
      <vt:lpstr>BDI!Area_de_impressao</vt:lpstr>
      <vt:lpstr>'DADOS PROPOSTA'!Area_de_impressao</vt:lpstr>
      <vt:lpstr>'DIMENS-QUANT. CHORUME'!Area_de_impressao</vt:lpstr>
      <vt:lpstr>'DIMENS-TRANSP.-CHORUME'!Area_de_impressao</vt:lpstr>
      <vt:lpstr>METODOLOGIAS!Area_de_impressao</vt:lpstr>
      <vt:lpstr>'P1 - PLAN.-RESUMO'!Area_de_impressao</vt:lpstr>
      <vt:lpstr>'PL.CUSTOS EQUIP.INSUMOS.OUTROS'!Area_de_impressao</vt:lpstr>
      <vt:lpstr>'PL.-CUSTOS- EQUIP.VEÍCULOS'!Area_de_impressao</vt:lpstr>
      <vt:lpstr>'PL.-MDO'!Area_de_impressao</vt:lpstr>
      <vt:lpstr>'RESUMO PRINCIPAL'!Area_de_impressao</vt:lpstr>
      <vt:lpstr>'VALOR PROPOSTA'!Area_de_impressao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Isadora  Perdigão Rocha</dc:creator>
  <cp:lastModifiedBy>Bruno Denófrio Porto</cp:lastModifiedBy>
  <cp:lastPrinted>2023-02-23T18:49:53Z</cp:lastPrinted>
  <dcterms:created xsi:type="dcterms:W3CDTF">2020-06-01T16:21:38Z</dcterms:created>
  <dcterms:modified xsi:type="dcterms:W3CDTF">2023-03-24T14:55:57Z</dcterms:modified>
</cp:coreProperties>
</file>